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108" yWindow="-108" windowWidth="23256" windowHeight="13896" tabRatio="914" activeTab="1"/>
  </bookViews>
  <sheets>
    <sheet name="報告書" sheetId="242" r:id="rId1"/>
    <sheet name="報告書（別紙）" sheetId="250" r:id="rId2"/>
    <sheet name="D1" sheetId="136" state="hidden" r:id="rId3"/>
    <sheet name="D1_1" sheetId="141" state="hidden" r:id="rId4"/>
    <sheet name="D1_2" sheetId="142" state="hidden" r:id="rId5"/>
    <sheet name="D1_3" sheetId="143" state="hidden" r:id="rId6"/>
    <sheet name="D1_4" sheetId="144" state="hidden" r:id="rId7"/>
    <sheet name="D1_5" sheetId="145" state="hidden" r:id="rId8"/>
    <sheet name="D1_6" sheetId="146" state="hidden" r:id="rId9"/>
    <sheet name="D1_7" sheetId="147" state="hidden" r:id="rId10"/>
    <sheet name="D1_8" sheetId="148" state="hidden" r:id="rId11"/>
    <sheet name="D1_9" sheetId="149" state="hidden" r:id="rId12"/>
    <sheet name="D1_10" sheetId="150" state="hidden" r:id="rId13"/>
    <sheet name="D1_11" sheetId="151" state="hidden" r:id="rId14"/>
    <sheet name="D1_12" sheetId="152" state="hidden" r:id="rId15"/>
    <sheet name="D1_13" sheetId="153" state="hidden" r:id="rId16"/>
    <sheet name="D1_14" sheetId="154" state="hidden" r:id="rId17"/>
    <sheet name="D1_15" sheetId="155" state="hidden" r:id="rId18"/>
    <sheet name="D1_16" sheetId="183" state="hidden" r:id="rId19"/>
    <sheet name="D2" sheetId="137" state="hidden" r:id="rId20"/>
    <sheet name="D2_1" sheetId="214" state="hidden" r:id="rId21"/>
    <sheet name="D2_2" sheetId="215" state="hidden" r:id="rId22"/>
    <sheet name="D2_3" sheetId="216" state="hidden" r:id="rId23"/>
    <sheet name="D2_4" sheetId="217" state="hidden" r:id="rId24"/>
    <sheet name="D2_5" sheetId="218" state="hidden" r:id="rId25"/>
    <sheet name="D2_6" sheetId="219" state="hidden" r:id="rId26"/>
    <sheet name="D2_7" sheetId="220" state="hidden" r:id="rId27"/>
    <sheet name="D2_8" sheetId="221" state="hidden" r:id="rId28"/>
    <sheet name="D2_9" sheetId="230" state="hidden" r:id="rId29"/>
    <sheet name="D2_10" sheetId="223" state="hidden" r:id="rId30"/>
    <sheet name="D2_11" sheetId="224" state="hidden" r:id="rId31"/>
    <sheet name="D2_12" sheetId="225" state="hidden" r:id="rId32"/>
    <sheet name="D2_13" sheetId="226" state="hidden" r:id="rId33"/>
    <sheet name="D2_14" sheetId="227" state="hidden" r:id="rId34"/>
    <sheet name="D2_15" sheetId="228" state="hidden" r:id="rId35"/>
    <sheet name="D2_16" sheetId="231" state="hidden" r:id="rId36"/>
    <sheet name="D3" sheetId="138" state="hidden" r:id="rId37"/>
    <sheet name="D3_1" sheetId="191" state="hidden" r:id="rId38"/>
    <sheet name="D3_2" sheetId="192" state="hidden" r:id="rId39"/>
    <sheet name="D3_3" sheetId="174" state="hidden" r:id="rId40"/>
    <sheet name="D3_4" sheetId="194" state="hidden" r:id="rId41"/>
    <sheet name="D3_6" sheetId="176" state="hidden" r:id="rId42"/>
    <sheet name="D3_7" sheetId="177" state="hidden" r:id="rId43"/>
    <sheet name="D3_8" sheetId="178" state="hidden" r:id="rId44"/>
    <sheet name="D3_9" sheetId="232" state="hidden" r:id="rId45"/>
    <sheet name="D3_10" sheetId="180" state="hidden" r:id="rId46"/>
    <sheet name="D3_12" sheetId="181" state="hidden" r:id="rId47"/>
    <sheet name="D3_15" sheetId="185" state="hidden" r:id="rId48"/>
    <sheet name="D3_16" sheetId="233" state="hidden" r:id="rId49"/>
    <sheet name="D4" sheetId="139" state="hidden" r:id="rId50"/>
    <sheet name="D4_3" sheetId="186" state="hidden" r:id="rId51"/>
    <sheet name="D4_4" sheetId="195" state="hidden" r:id="rId52"/>
    <sheet name="D4_12" sheetId="188" state="hidden" r:id="rId53"/>
    <sheet name="D5" sheetId="135" state="hidden" r:id="rId54"/>
    <sheet name="SQL" sheetId="249" state="hidden" r:id="rId55"/>
  </sheets>
  <definedNames>
    <definedName name="_xlnm._FilterDatabase" localSheetId="2" hidden="1">'D1'!$B$4:$G$2294</definedName>
    <definedName name="_xlnm._FilterDatabase" localSheetId="19" hidden="1">'D2'!$B$4:$G$2294</definedName>
    <definedName name="_xlnm._FilterDatabase" localSheetId="36" hidden="1">'D3'!$B$4:$G$2144</definedName>
    <definedName name="_xlnm._FilterDatabase" localSheetId="49" hidden="1">'D4'!$B$4:$G$858</definedName>
    <definedName name="_xlnm._FilterDatabase" localSheetId="53" hidden="1">'D5'!$B$4:$G$719</definedName>
    <definedName name="_xlnm._FilterDatabase" localSheetId="3" hidden="1">D1_1!$B$4:$F$131</definedName>
    <definedName name="_xlnm._FilterDatabase" localSheetId="10" hidden="1">D1_8!$B$4:$I$996</definedName>
    <definedName name="_xlnm._FilterDatabase" localSheetId="12" hidden="1">D1_10!$B$4:$G$101</definedName>
    <definedName name="_xlnm._FilterDatabase" localSheetId="15" hidden="1">D1_13!$B$1:$G$372</definedName>
    <definedName name="_xlnm._FilterDatabase" localSheetId="43" hidden="1">D3_8!$B$4:$I$466</definedName>
    <definedName name="_xlnm._FilterDatabase" localSheetId="27" hidden="1">D2_8!$B$4:$I$818</definedName>
    <definedName name="_xlnm.Print_Area" localSheetId="0">報告書!$A$1:$BG$3712</definedName>
    <definedName name="_xlnm.Print_Area" localSheetId="1">'報告書（別紙）'!$A$1:$BD$774</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<sst xmlns="http://schemas.openxmlformats.org/spreadsheetml/2006/main" xmlns:r="http://schemas.openxmlformats.org/officeDocument/2006/relationships" count="7721" uniqueCount="7721">
  <si>
    <t>介護予防居宅療養管理指導</t>
  </si>
  <si>
    <t>急性期患者受入れ（ＣＴ検査（通常診療時間帯のみ））</t>
  </si>
  <si>
    <t>d1056</t>
  </si>
  <si>
    <t>170</t>
  </si>
  <si>
    <t>時間外対応（連絡先（店頭掲示））</t>
  </si>
  <si>
    <t>維持期患者受入れ・病院_他院受入不可（中心静脈栄養（ＩＶＨ））</t>
  </si>
  <si>
    <t>中国銀聯クレジットカード</t>
  </si>
  <si>
    <t>5</t>
  </si>
  <si>
    <t>検体測定室の検査項目の有無（Non-HDLコレステロール）</t>
  </si>
  <si>
    <t>電子メールアドレス</t>
  </si>
  <si>
    <t>カルチコール注射液（保有の有無）</t>
  </si>
  <si>
    <t>01</t>
  </si>
  <si>
    <t>活動区分</t>
  </si>
  <si>
    <t>3心筋梗塞_1予防_ア:高血圧</t>
    <rPh sb="1" eb="5">
      <t>シンキンコウソク</t>
    </rPh>
    <rPh sb="7" eb="9">
      <t>ヨボウ</t>
    </rPh>
    <phoneticPr fontId="40"/>
  </si>
  <si>
    <t>外来者用食堂設置</t>
  </si>
  <si>
    <t>維持期患者受入れ・病院（自院の職員で実施）</t>
  </si>
  <si>
    <t>頭頸部・耳鼻いんこう科</t>
    <rPh sb="0" eb="3">
      <t>トウケイブ</t>
    </rPh>
    <rPh sb="4" eb="6">
      <t>ジビ</t>
    </rPh>
    <rPh sb="10" eb="11">
      <t>カ</t>
    </rPh>
    <phoneticPr fontId="41"/>
  </si>
  <si>
    <t>ファイル名</t>
    <rPh sb="4" eb="5">
      <t>メイ</t>
    </rPh>
    <phoneticPr fontId="22"/>
  </si>
  <si>
    <t>d1359</t>
  </si>
  <si>
    <t>医療に関する相談員の人数</t>
  </si>
  <si>
    <t>ＤＩＳＣＯＶＥＲ</t>
  </si>
  <si>
    <t>医療安全管理部門（医師配置）</t>
  </si>
  <si>
    <t>該当</t>
    <rPh sb="0" eb="2">
      <t>ガイトウ</t>
    </rPh>
    <phoneticPr fontId="42"/>
  </si>
  <si>
    <t>d1400</t>
  </si>
  <si>
    <t>維持期患者受入れ・無床診療所（理学療法士（PT）（総数））</t>
  </si>
  <si>
    <t>L-メチオニンZ注射液（備蓄数）</t>
  </si>
  <si>
    <t>外来受付開始（日）</t>
  </si>
  <si>
    <t>地域連携クリティカルパス（肝がん）</t>
  </si>
  <si>
    <t>d1169</t>
  </si>
  <si>
    <t>診療開始（月）</t>
  </si>
  <si>
    <t>看護体制・一般病棟（13:1入院基本料）</t>
  </si>
  <si>
    <t>報告区分</t>
  </si>
  <si>
    <t>浸煎（薬・湯薬）</t>
  </si>
  <si>
    <t>09002</t>
  </si>
  <si>
    <t>毒物分析装置</t>
  </si>
  <si>
    <t>1 呼吸器領域の一次診療</t>
  </si>
  <si>
    <t>基本診療時間帯２（終了）</t>
  </si>
  <si>
    <t/>
  </si>
  <si>
    <t>開店時間帯午後終了（金）</t>
  </si>
  <si>
    <t>薬局名称英語表記（ローマ字）</t>
  </si>
  <si>
    <t>所在地</t>
  </si>
  <si>
    <t>ＩＣＤコードの利用</t>
    <rPh sb="7" eb="9">
      <t>リヨウ</t>
    </rPh>
    <phoneticPr fontId="42"/>
  </si>
  <si>
    <t>専門連携（規則第１０条３第３項第２号医療機関へ情報共有回数）</t>
  </si>
  <si>
    <t>前立腺癌検査</t>
  </si>
  <si>
    <t>d0028</t>
  </si>
  <si>
    <t>開店時間帯午前開始（火）</t>
  </si>
  <si>
    <t>機関コード</t>
  </si>
  <si>
    <t>人間ドック（日帰り）</t>
  </si>
  <si>
    <t>06001</t>
  </si>
  <si>
    <t>在宅精神療法</t>
  </si>
  <si>
    <t>地域がん拠点病院</t>
  </si>
  <si>
    <t>紹介することができる医療機関①</t>
  </si>
  <si>
    <t>00255</t>
  </si>
  <si>
    <t>牽引療法（直達）</t>
  </si>
  <si>
    <t>ロシア語対応（レベル）</t>
    <rPh sb="3" eb="4">
      <t>ゴ</t>
    </rPh>
    <rPh sb="4" eb="6">
      <t>タイオウ</t>
    </rPh>
    <phoneticPr fontId="40"/>
  </si>
  <si>
    <t>認定有の傷病区分（がん）</t>
  </si>
  <si>
    <t>市区町村コード</t>
  </si>
  <si>
    <t>スモン</t>
  </si>
  <si>
    <t>上記以外の認定薬剤師の資格名（６）</t>
    <rPh sb="0" eb="2">
      <t>ジョウキ</t>
    </rPh>
    <rPh sb="2" eb="4">
      <t>イガイ</t>
    </rPh>
    <rPh sb="5" eb="7">
      <t>ニンテイ</t>
    </rPh>
    <rPh sb="7" eb="10">
      <t>ヤクザイシ</t>
    </rPh>
    <rPh sb="11" eb="13">
      <t>シカク</t>
    </rPh>
    <rPh sb="13" eb="14">
      <t>メイ</t>
    </rPh>
    <phoneticPr fontId="43"/>
  </si>
  <si>
    <t>案内用ホームページアドレス</t>
  </si>
  <si>
    <t>地域密着型通所介護</t>
  </si>
  <si>
    <t>02028</t>
  </si>
  <si>
    <t>1：再診時予約を実施している</t>
  </si>
  <si>
    <t>指定自立支援医療機関（育成医療）</t>
  </si>
  <si>
    <t>リハビリ関連・入院患者向け（座位訓練）</t>
  </si>
  <si>
    <t>メールアドレス</t>
  </si>
  <si>
    <t>11 舌悪性腫瘍化学療法</t>
  </si>
  <si>
    <t>二次医療圏コード</t>
  </si>
  <si>
    <t>3心筋梗塞_3回復期基本外_イ:心大血管リハビリ施設</t>
  </si>
  <si>
    <t>公表日</t>
    <rPh sb="0" eb="3">
      <t>コウヒョウビ</t>
    </rPh>
    <phoneticPr fontId="44"/>
  </si>
  <si>
    <t>地域包括診療加算の届出</t>
  </si>
  <si>
    <t>都道府県コード</t>
  </si>
  <si>
    <t>無菌手術室</t>
    <rPh sb="2" eb="5">
      <t>シュジュツシツ</t>
    </rPh>
    <phoneticPr fontId="45"/>
  </si>
  <si>
    <t>d1280</t>
  </si>
  <si>
    <t>フリガナ</t>
  </si>
  <si>
    <t>d0079</t>
  </si>
  <si>
    <t>報告機関情報管理コード</t>
  </si>
  <si>
    <t>開店時間帯夜間開始（火）</t>
  </si>
  <si>
    <t>18：国民健康保険組合</t>
  </si>
  <si>
    <t>保健所コード</t>
  </si>
  <si>
    <t>がん放射線療法看護認定看護師　公益社団法人日本看護協会</t>
  </si>
  <si>
    <t>在宅療養支援病院</t>
  </si>
  <si>
    <t>セカンド・オピニオン（セカンド・オピニオン診療情報提供）</t>
  </si>
  <si>
    <t>面会時間帯２終了（土）</t>
  </si>
  <si>
    <t>d1520</t>
  </si>
  <si>
    <t>回復期患者受入れ（日本リハビリテーション医学会専門医（常勤））</t>
  </si>
  <si>
    <t>00027</t>
  </si>
  <si>
    <t>時間外対応可能時間</t>
  </si>
  <si>
    <t>7在宅_6訪問看護医療機関_ア:在宅医療</t>
    <rPh sb="5" eb="9">
      <t>ホウモンカンゴ</t>
    </rPh>
    <rPh sb="9" eb="13">
      <t>イリョウキカン</t>
    </rPh>
    <phoneticPr fontId="40"/>
  </si>
  <si>
    <t>記入日</t>
  </si>
  <si>
    <t>維持期患者受入れ・有床診療所_他院受入不可（中心静脈栄養（ＩＶＨ））</t>
  </si>
  <si>
    <t>開店時間帯午前開始（木）</t>
  </si>
  <si>
    <t>再開日</t>
  </si>
  <si>
    <t>休止日</t>
  </si>
  <si>
    <t>予約診察特別料金徴収額（税込）</t>
  </si>
  <si>
    <t>情報共有体制（退院時）</t>
  </si>
  <si>
    <t>d1026</t>
  </si>
  <si>
    <t>専門連携（在庫医薬品の他薬局開設者へ提供回数（がん））</t>
  </si>
  <si>
    <t xml:space="preserve"> FROM tbl_36 WHERE col_4 = '</t>
  </si>
  <si>
    <t>男性泌尿器科</t>
    <rPh sb="0" eb="2">
      <t>ダンセイ</t>
    </rPh>
    <rPh sb="2" eb="5">
      <t>ヒニョウキ</t>
    </rPh>
    <rPh sb="5" eb="6">
      <t>カ</t>
    </rPh>
    <phoneticPr fontId="45"/>
  </si>
  <si>
    <t>小児皮膚科</t>
  </si>
  <si>
    <t>所在地座標（緯度）</t>
  </si>
  <si>
    <t>就業時間帯午後終了（土）</t>
  </si>
  <si>
    <t>更新者</t>
  </si>
  <si>
    <t>00041</t>
  </si>
  <si>
    <t>定期閉店毎週（水）</t>
  </si>
  <si>
    <t>廃止日</t>
  </si>
  <si>
    <t>１泊２日入院手術（痔核手術）</t>
  </si>
  <si>
    <t>リハビリテーション_心大血管疾患（対応可能な年齢層（自由記述））</t>
  </si>
  <si>
    <t>195 ヌーナン症候群</t>
  </si>
  <si>
    <t>在宅小児経管栄養法指導管理</t>
  </si>
  <si>
    <t>ポルトガル語対応（レベル）</t>
    <rPh sb="5" eb="6">
      <t>ゴ</t>
    </rPh>
    <rPh sb="6" eb="8">
      <t>タイオウ</t>
    </rPh>
    <phoneticPr fontId="40"/>
  </si>
  <si>
    <t>基本開店時間帯４（終了）</t>
  </si>
  <si>
    <t>4 小児腎疾患</t>
  </si>
  <si>
    <t>d1032</t>
  </si>
  <si>
    <t>家族計画指導（受胎調節実地指導）</t>
  </si>
  <si>
    <t>糖尿病・代謝内科</t>
    <rPh sb="4" eb="6">
      <t>タイシャ</t>
    </rPh>
    <phoneticPr fontId="41"/>
  </si>
  <si>
    <t>水</t>
    <rPh sb="0" eb="1">
      <t>スイ</t>
    </rPh>
    <phoneticPr fontId="42"/>
  </si>
  <si>
    <t>休診中</t>
  </si>
  <si>
    <t>医療事故報告制度</t>
  </si>
  <si>
    <t>兼任担当者</t>
  </si>
  <si>
    <t>00013</t>
  </si>
  <si>
    <t>00318</t>
  </si>
  <si>
    <t>報告対象</t>
    <rPh sb="0" eb="4">
      <t>ホウコクタイショウ</t>
    </rPh>
    <phoneticPr fontId="22"/>
  </si>
  <si>
    <t>Ａｍｅｒｉｃａｎ Ｅｘｐｒｅｓｓ</t>
  </si>
  <si>
    <t>193 プラダー・ウィリ症候群</t>
  </si>
  <si>
    <t>アンギオグラフィーシステム</t>
  </si>
  <si>
    <t>精神科患者搬送車</t>
  </si>
  <si>
    <t>所属</t>
    <rPh sb="0" eb="2">
      <t>ショゾク</t>
    </rPh>
    <phoneticPr fontId="42"/>
  </si>
  <si>
    <t>産科医療補償約款補償</t>
  </si>
  <si>
    <t>子供の遊び場の有無</t>
  </si>
  <si>
    <t>調査票発送日</t>
  </si>
  <si>
    <t>d1080</t>
  </si>
  <si>
    <t>ベトナム語</t>
  </si>
  <si>
    <t>334 脳クレアチン欠乏症候群</t>
  </si>
  <si>
    <t>ファクシミリによる処方せんの受付の実施</t>
  </si>
  <si>
    <t>休日・全夜間診療事業実施医療機関（単科）</t>
  </si>
  <si>
    <t>開店時間帯深夜終了（木）</t>
  </si>
  <si>
    <t>リハビリ関連 （呼吸器リハビリテーション料(Ⅰ)）</t>
  </si>
  <si>
    <t>ポルトガル語</t>
  </si>
  <si>
    <t>紙面で発送</t>
  </si>
  <si>
    <t>その他（皮膚科系）</t>
    <rPh sb="2" eb="3">
      <t>タ</t>
    </rPh>
    <rPh sb="4" eb="7">
      <t>ヒフカ</t>
    </rPh>
    <rPh sb="7" eb="8">
      <t>ケイ</t>
    </rPh>
    <phoneticPr fontId="41"/>
  </si>
  <si>
    <t>眼科用超音波診断装置</t>
    <rPh sb="0" eb="2">
      <t>ガンカ</t>
    </rPh>
    <rPh sb="2" eb="3">
      <t>ヨウ</t>
    </rPh>
    <rPh sb="3" eb="6">
      <t>チョウオンパ</t>
    </rPh>
    <rPh sb="6" eb="8">
      <t>シンダン</t>
    </rPh>
    <rPh sb="8" eb="10">
      <t>ソウチ</t>
    </rPh>
    <phoneticPr fontId="45"/>
  </si>
  <si>
    <t>【法令上の義務以外の医療安全対策　医療事故調査制度に関する研修</t>
  </si>
  <si>
    <t>精神科救急病院</t>
  </si>
  <si>
    <t>その他（処方箋調剤）</t>
  </si>
  <si>
    <t>JCI（Joint Commission International）による認定の有無</t>
  </si>
  <si>
    <t>網膜脈絡膜萎縮症</t>
  </si>
  <si>
    <t>要確認医療機関</t>
  </si>
  <si>
    <t>D4</t>
  </si>
  <si>
    <t>正式名称（フリガナ）</t>
    <rPh sb="0" eb="2">
      <t>セイシキ</t>
    </rPh>
    <rPh sb="2" eb="4">
      <t>メイショウ</t>
    </rPh>
    <phoneticPr fontId="42"/>
  </si>
  <si>
    <t>内視鏡外科</t>
    <rPh sb="0" eb="3">
      <t>ナイシキョウ</t>
    </rPh>
    <rPh sb="3" eb="5">
      <t>ゲカ</t>
    </rPh>
    <phoneticPr fontId="45"/>
  </si>
  <si>
    <t>産科セミオープンシステムの導入</t>
  </si>
  <si>
    <t>管理者メモ</t>
  </si>
  <si>
    <t>ヘルニア手術</t>
  </si>
  <si>
    <t>連絡先電話番号</t>
    <rPh sb="0" eb="3">
      <t>レンラクサキ</t>
    </rPh>
    <rPh sb="3" eb="5">
      <t>デンワ</t>
    </rPh>
    <rPh sb="5" eb="7">
      <t>バンゴウ</t>
    </rPh>
    <phoneticPr fontId="42"/>
  </si>
  <si>
    <t>維持期患者受入れ・病院（疼痛の管理）</t>
  </si>
  <si>
    <t>乳腺・内分泌外科</t>
  </si>
  <si>
    <t>00036</t>
  </si>
  <si>
    <t>１泊２日入院手術（下肢静脈瘤手術）</t>
  </si>
  <si>
    <t>178</t>
  </si>
  <si>
    <t>事務連絡用メールアドレス</t>
  </si>
  <si>
    <t>家族が宿泊できる施設あり</t>
  </si>
  <si>
    <t>定期休診第５週（木）</t>
  </si>
  <si>
    <t>専門性資格コード</t>
  </si>
  <si>
    <t>事務連絡用メールアドレスなし</t>
  </si>
  <si>
    <t>専門外来実施曜日（土）</t>
  </si>
  <si>
    <t>リハビリ関連 （作業療法）</t>
  </si>
  <si>
    <t>臨床教授等病院</t>
  </si>
  <si>
    <t>定期閉店第４週（金）</t>
  </si>
  <si>
    <t>常勤</t>
    <rPh sb="0" eb="2">
      <t>ジョウキン</t>
    </rPh>
    <phoneticPr fontId="46"/>
  </si>
  <si>
    <t>連絡担当者（氏名）</t>
  </si>
  <si>
    <t>254 ポルフィリン症</t>
  </si>
  <si>
    <t>泌尿器科</t>
    <rPh sb="0" eb="4">
      <t>ヒニョウキカ</t>
    </rPh>
    <phoneticPr fontId="41"/>
  </si>
  <si>
    <t>車椅子等利用者（駐車施設）</t>
  </si>
  <si>
    <t>他医療機関入院受入れ（人工肛門）</t>
  </si>
  <si>
    <t>血栓溶解療法（ｔ－ＰＡ）</t>
  </si>
  <si>
    <t>難病の患者に対する医療等に関する法律（平成２６年法律第５０号）に基づく指定医療機関</t>
  </si>
  <si>
    <t>クレジットカード（処方箋調剤）</t>
  </si>
  <si>
    <t>難病の患者に対する医療等に関する法律に基づく指定医の配置されている医療機関</t>
  </si>
  <si>
    <t>142 ミオクロニー欠神てんかん</t>
  </si>
  <si>
    <t>循環器内科</t>
    <rPh sb="0" eb="3">
      <t>ジュンカンキ</t>
    </rPh>
    <phoneticPr fontId="45"/>
  </si>
  <si>
    <t>案内用電話番号</t>
  </si>
  <si>
    <t>「保険医療機関が表示する診療時間以外の時間における診察」に係る特別料金</t>
    <rPh sb="1" eb="3">
      <t>ホケン</t>
    </rPh>
    <rPh sb="3" eb="5">
      <t>イリョウ</t>
    </rPh>
    <rPh sb="5" eb="7">
      <t>キカン</t>
    </rPh>
    <rPh sb="8" eb="10">
      <t>ヒョウジ</t>
    </rPh>
    <rPh sb="12" eb="14">
      <t>シンリョウ</t>
    </rPh>
    <rPh sb="14" eb="16">
      <t>ジカン</t>
    </rPh>
    <rPh sb="16" eb="18">
      <t>イガイ</t>
    </rPh>
    <rPh sb="19" eb="21">
      <t>ジカン</t>
    </rPh>
    <rPh sb="25" eb="27">
      <t>シンサツ</t>
    </rPh>
    <rPh sb="29" eb="30">
      <t>カカワ</t>
    </rPh>
    <rPh sb="31" eb="33">
      <t>トクベツ</t>
    </rPh>
    <rPh sb="33" eb="35">
      <t>リョウキン</t>
    </rPh>
    <phoneticPr fontId="42"/>
  </si>
  <si>
    <t>d1298</t>
  </si>
  <si>
    <t>連絡担当者（フリガナ）</t>
  </si>
  <si>
    <t>４泊５日手術（経皮的シャント拡張術・血栓除去術）</t>
  </si>
  <si>
    <t>13 胃腸</t>
  </si>
  <si>
    <t>連絡担当者（役職名）</t>
  </si>
  <si>
    <t>聴覚障害者への配慮（絵カード等による診療内容の説明ツール）</t>
  </si>
  <si>
    <t>01007</t>
  </si>
  <si>
    <t>ボランティア活動の受入</t>
  </si>
  <si>
    <t>就業時間帯午前開始（月）</t>
  </si>
  <si>
    <t>連絡担当者（所属）</t>
  </si>
  <si>
    <t>医療実績・結果事項</t>
  </si>
  <si>
    <t>指定養育医療機関</t>
  </si>
  <si>
    <t>d1287</t>
  </si>
  <si>
    <t>骨粗しょう症検診</t>
    <rPh sb="0" eb="6">
      <t>コツソショウショウ</t>
    </rPh>
    <rPh sb="6" eb="8">
      <t>ケンシン</t>
    </rPh>
    <phoneticPr fontId="45"/>
  </si>
  <si>
    <t>電話番号</t>
  </si>
  <si>
    <t>d1023</t>
  </si>
  <si>
    <t>「患者満足度調査の実施有無」が「1:有り」の場合、選択する。</t>
    <rPh sb="25" eb="27">
      <t>センタク</t>
    </rPh>
    <phoneticPr fontId="22"/>
  </si>
  <si>
    <t>老年心療内科</t>
    <rPh sb="0" eb="2">
      <t>ロウネン</t>
    </rPh>
    <rPh sb="2" eb="6">
      <t>シンリョウナイカ</t>
    </rPh>
    <phoneticPr fontId="41"/>
  </si>
  <si>
    <t>木</t>
  </si>
  <si>
    <t>201 アンジェルマン症候群</t>
  </si>
  <si>
    <t>ヘリカルＣＴ装置</t>
    <rPh sb="6" eb="8">
      <t>ソウチ</t>
    </rPh>
    <phoneticPr fontId="45"/>
  </si>
  <si>
    <t>食道外科</t>
    <rPh sb="0" eb="2">
      <t>ショクドウ</t>
    </rPh>
    <rPh sb="2" eb="4">
      <t>ゲカ</t>
    </rPh>
    <phoneticPr fontId="45"/>
  </si>
  <si>
    <t>土</t>
    <rPh sb="0" eb="1">
      <t>ツチ</t>
    </rPh>
    <phoneticPr fontId="42"/>
  </si>
  <si>
    <t>日本医師会生涯研修システム認定</t>
  </si>
  <si>
    <t>紹介先医療機関の有無</t>
  </si>
  <si>
    <t>回復期患者受入れ（理学療法士（PT）（総数））</t>
  </si>
  <si>
    <t>定期閉店第４週（木）</t>
  </si>
  <si>
    <t>動注化学療法</t>
  </si>
  <si>
    <t>うち医療保険適用病床数</t>
  </si>
  <si>
    <t>モニター測定</t>
  </si>
  <si>
    <t>d0020</t>
  </si>
  <si>
    <t>Dx_8</t>
  </si>
  <si>
    <t>開設者名</t>
  </si>
  <si>
    <t>指定自立支援医療機関（精神通院医療）</t>
  </si>
  <si>
    <t>産科セミオープンシステムを活用した分娩件数</t>
  </si>
  <si>
    <t>営業日（土）</t>
  </si>
  <si>
    <t>児童福祉法による助産施設（児童福祉法第36条）</t>
  </si>
  <si>
    <t>電子決済</t>
  </si>
  <si>
    <t>面会時間帯１終了（水）</t>
  </si>
  <si>
    <t>オーダリングシステム（予約）の導入</t>
  </si>
  <si>
    <t>開設者名（フリガナ）</t>
  </si>
  <si>
    <t>d1291</t>
  </si>
  <si>
    <t>就業時間帯夜間開始（水）</t>
  </si>
  <si>
    <t>00029</t>
  </si>
  <si>
    <t>医療連携体制窓口設置（窓口主な機能（他の医療機関への紹介及び逆紹介））</t>
  </si>
  <si>
    <t>金</t>
    <rPh sb="0" eb="1">
      <t>キン</t>
    </rPh>
    <phoneticPr fontId="42"/>
  </si>
  <si>
    <t>322 β―ケトチオラーゼ欠損症</t>
  </si>
  <si>
    <t>管理者名</t>
  </si>
  <si>
    <t>地域医療連携窓口設置（担当者(代表者）名）</t>
  </si>
  <si>
    <t>特定疾患治療研究事業委託医療機関</t>
  </si>
  <si>
    <t>285 ファンコニ貧血</t>
  </si>
  <si>
    <t>管理者名（フリガナ）</t>
  </si>
  <si>
    <t>小児歯科</t>
  </si>
  <si>
    <t>郵便番号</t>
  </si>
  <si>
    <t>SELECT col_1, col_2, col_3, col_4, col_5, col_6, col_7, col_8, col_9, col_10, col_11, col_12, col_13, col_14, col_15, col_16, col_17, col_18, col_19, col_20, col_21, col_22, col_23, col_24, col_25, col_26, col_27, col_28, col_29, col_30, col_31, col_32, col_33</t>
  </si>
  <si>
    <t>脳・血管外科</t>
  </si>
  <si>
    <t>開店時間帯午前終了（土）</t>
  </si>
  <si>
    <t>登録者</t>
  </si>
  <si>
    <t>開店時間帯午後開始（火）</t>
  </si>
  <si>
    <t>d1106</t>
  </si>
  <si>
    <t>所在地（フリガナ）</t>
  </si>
  <si>
    <t>5 介護予防支援事業所の有無</t>
    <rPh sb="2" eb="4">
      <t>カイゴ</t>
    </rPh>
    <rPh sb="4" eb="6">
      <t>ヨボウ</t>
    </rPh>
    <rPh sb="6" eb="8">
      <t>シエン</t>
    </rPh>
    <rPh sb="8" eb="11">
      <t>ジギョウショ</t>
    </rPh>
    <rPh sb="12" eb="14">
      <t>ウム</t>
    </rPh>
    <phoneticPr fontId="42"/>
  </si>
  <si>
    <t>基本外来受付時間３（終了）</t>
  </si>
  <si>
    <t>09007</t>
  </si>
  <si>
    <t>面会時間帯２終了（火）</t>
  </si>
  <si>
    <t>24 在宅気管切開患者指導管理</t>
    <rPh sb="3" eb="5">
      <t>ザイタク</t>
    </rPh>
    <rPh sb="5" eb="7">
      <t>キカン</t>
    </rPh>
    <rPh sb="7" eb="9">
      <t>セッカイ</t>
    </rPh>
    <rPh sb="9" eb="11">
      <t>カンジャ</t>
    </rPh>
    <rPh sb="11" eb="13">
      <t>シドウ</t>
    </rPh>
    <rPh sb="13" eb="15">
      <t>カンリ</t>
    </rPh>
    <phoneticPr fontId="42"/>
  </si>
  <si>
    <t>適時及び適温による食事の提供</t>
  </si>
  <si>
    <t>決済サービス（その他）</t>
  </si>
  <si>
    <t xml:space="preserve"> FROM tbl_27 WHERE col_4 = '</t>
  </si>
  <si>
    <t>肝臓外科</t>
    <rPh sb="0" eb="2">
      <t>カンゾウ</t>
    </rPh>
    <rPh sb="2" eb="4">
      <t>ゲカ</t>
    </rPh>
    <phoneticPr fontId="45"/>
  </si>
  <si>
    <t>時間帯３</t>
    <rPh sb="0" eb="2">
      <t>ジカン</t>
    </rPh>
    <rPh sb="2" eb="3">
      <t>タイ</t>
    </rPh>
    <phoneticPr fontId="42"/>
  </si>
  <si>
    <t>基本外来受付時間２（開始）</t>
  </si>
  <si>
    <t>06003</t>
  </si>
  <si>
    <t>【患者満足度の調査】</t>
  </si>
  <si>
    <t>高気圧酸素治療室</t>
  </si>
  <si>
    <t>4糖尿病_2専門基本_エ:インスリン導入・治療</t>
  </si>
  <si>
    <t>2 筋萎縮性側索硬化症</t>
  </si>
  <si>
    <t>タチオン注射液（保有の有無）</t>
  </si>
  <si>
    <t>舌がん（③放射線療法）</t>
  </si>
  <si>
    <t>所在地英語表記</t>
  </si>
  <si>
    <t>障害者に対する配慮（特記事項）</t>
  </si>
  <si>
    <t>ケイツーN注射液（備蓄数）</t>
  </si>
  <si>
    <t>一般病院連携精神医学専門医　一般社団法人日本総合病院精神医学会</t>
  </si>
  <si>
    <t>所在地座標（経度）</t>
  </si>
  <si>
    <t>患者満足度調査結果提供</t>
  </si>
  <si>
    <t>遠隔画像診断（支援側）</t>
  </si>
  <si>
    <t>育成医療（中枢神経）</t>
  </si>
  <si>
    <t>記入者（フリガナ）</t>
  </si>
  <si>
    <t>APCによる鼻腔粘膜焼灼術</t>
  </si>
  <si>
    <t>土曜</t>
    <rPh sb="0" eb="2">
      <t>ドヨウ</t>
    </rPh>
    <phoneticPr fontId="42"/>
  </si>
  <si>
    <t>関連情報（介護施設）</t>
  </si>
  <si>
    <t>9 内視鏡的胆道ドレナージ</t>
  </si>
  <si>
    <t>定期閉店第５週（水）</t>
  </si>
  <si>
    <t>入院診療計画策定時院内連携体制</t>
  </si>
  <si>
    <t>その他</t>
    <rPh sb="2" eb="3">
      <t>タ</t>
    </rPh>
    <phoneticPr fontId="41"/>
  </si>
  <si>
    <t>産科オープンシステムの連携医療機関（診療所）</t>
  </si>
  <si>
    <t>d1324</t>
  </si>
  <si>
    <t>記入者（氏名）</t>
  </si>
  <si>
    <t xml:space="preserve"> col_3, col_5, col_6, col_7, col_8, col_9, col_10, col_11, col_12, col_13, col_14, col_15, col_16, col_17, col_18, col_19, col_20</t>
  </si>
  <si>
    <t>顎機能検査器（歯科）</t>
  </si>
  <si>
    <t>266 家族性地中海熱</t>
  </si>
  <si>
    <t>IFZ025_accs_yakk_yyyyMMddHHmmssSSS.csv</t>
  </si>
  <si>
    <t>登録年月日</t>
  </si>
  <si>
    <t>d3001</t>
  </si>
  <si>
    <t>項目名</t>
    <rPh sb="0" eb="2">
      <t>コウモク</t>
    </rPh>
    <rPh sb="2" eb="3">
      <t>メイ</t>
    </rPh>
    <phoneticPr fontId="42"/>
  </si>
  <si>
    <t>就業時間帯夜間開始（祝）</t>
  </si>
  <si>
    <t>その他がん検診の有無，実施内容</t>
    <rPh sb="2" eb="3">
      <t>タ</t>
    </rPh>
    <rPh sb="5" eb="7">
      <t>ケンシン</t>
    </rPh>
    <rPh sb="8" eb="10">
      <t>ウム</t>
    </rPh>
    <rPh sb="11" eb="13">
      <t>ジッシ</t>
    </rPh>
    <rPh sb="13" eb="15">
      <t>ナイヨウ</t>
    </rPh>
    <phoneticPr fontId="45"/>
  </si>
  <si>
    <t>健康診査の内容</t>
    <rPh sb="0" eb="2">
      <t>ケンコウ</t>
    </rPh>
    <rPh sb="2" eb="4">
      <t>シンサ</t>
    </rPh>
    <rPh sb="5" eb="7">
      <t>ナイヨウ</t>
    </rPh>
    <phoneticPr fontId="47"/>
  </si>
  <si>
    <t>受入れ可能な患者の状態（ＭＲＳＡ）</t>
  </si>
  <si>
    <t>育成医療（心臓脈管外科）</t>
  </si>
  <si>
    <t>身体合併症（内科・外科）</t>
    <rPh sb="0" eb="2">
      <t>シンタイ</t>
    </rPh>
    <rPh sb="2" eb="5">
      <t>ガッペイショウ</t>
    </rPh>
    <rPh sb="6" eb="7">
      <t>ナイ</t>
    </rPh>
    <rPh sb="7" eb="8">
      <t>カ</t>
    </rPh>
    <rPh sb="9" eb="11">
      <t>ゲカ</t>
    </rPh>
    <phoneticPr fontId="45"/>
  </si>
  <si>
    <t>カプセル内視鏡</t>
  </si>
  <si>
    <t>d1139</t>
  </si>
  <si>
    <t>基本情報（薬局）</t>
  </si>
  <si>
    <t>01019</t>
  </si>
  <si>
    <t>更新年月日</t>
  </si>
  <si>
    <t>対応可能日時(助産所)</t>
  </si>
  <si>
    <t>163 特発性後天性全身性無汗症</t>
  </si>
  <si>
    <t>リハビリ関連・入院患者向け（電気治療）</t>
  </si>
  <si>
    <t>登録タイムスタンプ</t>
  </si>
  <si>
    <t>d0065</t>
  </si>
  <si>
    <t>Dx_14</t>
  </si>
  <si>
    <t>更新タイムスタンプ</t>
  </si>
  <si>
    <t>がん患者医科歯科連携治療</t>
  </si>
  <si>
    <t>定期閉店第３週（月）</t>
  </si>
  <si>
    <t>人間ドック（日帰り）金額</t>
  </si>
  <si>
    <t>月</t>
    <rPh sb="0" eb="1">
      <t>ツキ</t>
    </rPh>
    <phoneticPr fontId="42"/>
  </si>
  <si>
    <t>膀胱癌治療（放射線）</t>
  </si>
  <si>
    <t>急性期患者受入れ（脳卒中急性期リハビリテーションのうち摂食・嚥下障害への対応）</t>
  </si>
  <si>
    <t>ロシア語</t>
  </si>
  <si>
    <t>ガンマナイフ</t>
  </si>
  <si>
    <t>戦傷病者特別援護法指定医療機関</t>
  </si>
  <si>
    <t>食物アレルギー児除去食指導</t>
  </si>
  <si>
    <t>ＭＲＩ（1.5テスラ以上3.0テスラ未満）</t>
  </si>
  <si>
    <t>サイバーナイフ</t>
  </si>
  <si>
    <t>分娩監視装置</t>
  </si>
  <si>
    <t>皮膚泌尿器科</t>
  </si>
  <si>
    <t>医療安全対策に関する他の病院又は診療所からの評価の受審の有無</t>
  </si>
  <si>
    <t>リハビリ関連 （補装具作成）</t>
  </si>
  <si>
    <t>項目番号</t>
    <rPh sb="0" eb="2">
      <t>コウモク</t>
    </rPh>
    <rPh sb="2" eb="4">
      <t>バンゴウ</t>
    </rPh>
    <phoneticPr fontId="22"/>
  </si>
  <si>
    <t>リハビリ関連 （糖尿病合併症）</t>
  </si>
  <si>
    <t>機関コード</t>
    <rPh sb="0" eb="2">
      <t>キカン</t>
    </rPh>
    <phoneticPr fontId="42"/>
  </si>
  <si>
    <t>00048</t>
  </si>
  <si>
    <t>医療安全管理部門（その他配置）</t>
  </si>
  <si>
    <t>01011</t>
  </si>
  <si>
    <t>糖尿病内科</t>
    <rPh sb="0" eb="3">
      <t>トウニョウビョウ</t>
    </rPh>
    <rPh sb="3" eb="5">
      <t>ナイカ</t>
    </rPh>
    <phoneticPr fontId="41"/>
  </si>
  <si>
    <t>d1019</t>
  </si>
  <si>
    <t>リハビリテーション_呼吸器（対応可能な年齢層（自由記述））</t>
  </si>
  <si>
    <t>基本開店時間帯３（開始）</t>
  </si>
  <si>
    <t>d1507</t>
  </si>
  <si>
    <t>皮膚科</t>
    <rPh sb="0" eb="3">
      <t>ヒフカ</t>
    </rPh>
    <phoneticPr fontId="41"/>
  </si>
  <si>
    <t>定期閉店第５週（木）</t>
  </si>
  <si>
    <t>02029</t>
  </si>
  <si>
    <t>連絡先ファクシミリ番号</t>
  </si>
  <si>
    <t>健康運動指導士</t>
  </si>
  <si>
    <t>IFZ004_base_wrktm_yyyyMMddHHmmssSSS.csv</t>
  </si>
  <si>
    <t>回復期リハビリテーション病棟</t>
  </si>
  <si>
    <t>その他の健康診査・健康診断</t>
    <rPh sb="2" eb="3">
      <t>タ</t>
    </rPh>
    <rPh sb="4" eb="6">
      <t>ケンコウ</t>
    </rPh>
    <phoneticPr fontId="48"/>
  </si>
  <si>
    <t>呼吸器機能障害</t>
  </si>
  <si>
    <t>衛生材料の取り扱い品目数</t>
  </si>
  <si>
    <t>8歯科_4糖尿病_ア:糖尿病患者</t>
    <rPh sb="5" eb="8">
      <t>トウニョウビョウ</t>
    </rPh>
    <phoneticPr fontId="40"/>
  </si>
  <si>
    <t>看護体制・障害者施設（10:1入院基本料）</t>
  </si>
  <si>
    <t>21 同種死体小腸移植術</t>
  </si>
  <si>
    <t>ヒンディー語</t>
    <rPh sb="5" eb="6">
      <t>ゴ</t>
    </rPh>
    <phoneticPr fontId="43"/>
  </si>
  <si>
    <t>1がん_1予防・早期発見_ウ:精密検査の結果</t>
  </si>
  <si>
    <t>情報開示体制</t>
  </si>
  <si>
    <t>医療安全管理者配置</t>
  </si>
  <si>
    <t>毎週きまった曜日に診察（金）</t>
  </si>
  <si>
    <t>d1043</t>
  </si>
  <si>
    <t>維持期患者受入れ・無床診療所（褥瘡の管理（床ずれ））</t>
  </si>
  <si>
    <t>看護体制・特定機能病院・精神病棟（20:1入院基本料）</t>
  </si>
  <si>
    <t>急性心筋梗塞関連・①急性期（専門医の勤務体制（①循環器科医師（常勤）））</t>
  </si>
  <si>
    <t>１泊２日入院手術（甲状腺部分切除術･甲状腺腫摘出術）</t>
  </si>
  <si>
    <t>脂質代謝内科</t>
    <rPh sb="0" eb="2">
      <t>シシツ</t>
    </rPh>
    <rPh sb="2" eb="4">
      <t>タイシャ</t>
    </rPh>
    <rPh sb="4" eb="6">
      <t>ナイカ</t>
    </rPh>
    <phoneticPr fontId="45"/>
  </si>
  <si>
    <t>１泊２日入院手術（関節鼠摘出術）</t>
  </si>
  <si>
    <t>急性期患者受入れ（日本神経学会専門医（総数））</t>
  </si>
  <si>
    <t>定期閉店第５週（月）</t>
  </si>
  <si>
    <t>その他（外科系）</t>
    <rPh sb="4" eb="6">
      <t>ゲカ</t>
    </rPh>
    <phoneticPr fontId="22"/>
  </si>
  <si>
    <t>土</t>
  </si>
  <si>
    <t>d1281</t>
  </si>
  <si>
    <t>維持期患者受入れ・無床診療所（人工肛門の管理）</t>
  </si>
  <si>
    <t>火</t>
    <rPh sb="0" eb="1">
      <t>ヒ</t>
    </rPh>
    <phoneticPr fontId="42"/>
  </si>
  <si>
    <t>d1249</t>
  </si>
  <si>
    <t>維持期患者受入れ（無床診療所）</t>
  </si>
  <si>
    <t>開店時間帯夜間開始（土）</t>
  </si>
  <si>
    <t>Hib感染症の予防接種</t>
  </si>
  <si>
    <t>地域連携（在庫医薬品の他薬局開設者へ提供回数）</t>
  </si>
  <si>
    <t>ケアカンファレンス参加が可能</t>
  </si>
  <si>
    <t>木</t>
    <rPh sb="0" eb="1">
      <t>モク</t>
    </rPh>
    <phoneticPr fontId="42"/>
  </si>
  <si>
    <t>地域連携クリティカルパス（大腿骨頸部）</t>
  </si>
  <si>
    <t>臨床研究中核病院</t>
  </si>
  <si>
    <t>精神科応急入院指定病院</t>
  </si>
  <si>
    <t>対応可能曜日（日）</t>
  </si>
  <si>
    <t>サーモグラフィー</t>
  </si>
  <si>
    <t>日</t>
    <rPh sb="0" eb="1">
      <t>ニチ</t>
    </rPh>
    <phoneticPr fontId="42"/>
  </si>
  <si>
    <t>11 モニター測定</t>
  </si>
  <si>
    <t>0005</t>
  </si>
  <si>
    <t>変形性股関節症</t>
  </si>
  <si>
    <t>衛生材料（ガーゼ、サージカルテープ等）の取扱いの有無</t>
  </si>
  <si>
    <t>施設内における喫煙室の設置</t>
  </si>
  <si>
    <t>その他（歯科系）</t>
    <rPh sb="2" eb="3">
      <t>タ</t>
    </rPh>
    <phoneticPr fontId="41"/>
  </si>
  <si>
    <t>リハビリ関連 （集団コミュニケーション療法料）</t>
  </si>
  <si>
    <t>00250</t>
  </si>
  <si>
    <t>193</t>
  </si>
  <si>
    <t>祝</t>
    <rPh sb="0" eb="1">
      <t>シュク</t>
    </rPh>
    <phoneticPr fontId="42"/>
  </si>
  <si>
    <t>チオラ錠（保有の有無）</t>
  </si>
  <si>
    <t>大腸がん（②うち内視鏡的結腸ポリープ・粘膜切除術）</t>
  </si>
  <si>
    <t>04025</t>
  </si>
  <si>
    <t>４泊５日手術（関節鏡下手根管開放手術）</t>
  </si>
  <si>
    <t>6認知症_1早期_シ:ＳＰＥＣＴ</t>
  </si>
  <si>
    <t>16 義肢装具の作成及び評価</t>
  </si>
  <si>
    <t>在宅介護支援センター</t>
  </si>
  <si>
    <t>案内用ファクシミリ番号</t>
  </si>
  <si>
    <t>定期休診第５週（土）</t>
  </si>
  <si>
    <t>専任スタッフの人数（事務職）</t>
  </si>
  <si>
    <t>生活習慣病相談（自己血糖測定器）</t>
  </si>
  <si>
    <t>医療機器の取り扱い品目数</t>
  </si>
  <si>
    <t>医療連携体制窓口設置（窓口　専任スタッフ職種別人数　事務職）</t>
  </si>
  <si>
    <t>開店時間帯深夜終了（金）</t>
  </si>
  <si>
    <t>不明熱</t>
  </si>
  <si>
    <t>その他外国語３対応（事前連絡）</t>
  </si>
  <si>
    <t>時間帯１</t>
    <rPh sb="0" eb="2">
      <t>ジカン</t>
    </rPh>
    <rPh sb="2" eb="3">
      <t>タイ</t>
    </rPh>
    <phoneticPr fontId="42"/>
  </si>
  <si>
    <t>１泊２日入院手術（内視鏡的ポリープ粘膜切除術）</t>
  </si>
  <si>
    <t>面会時間帯３終了（土）</t>
  </si>
  <si>
    <t>外科</t>
    <rPh sb="0" eb="2">
      <t>ゲカ</t>
    </rPh>
    <phoneticPr fontId="41"/>
  </si>
  <si>
    <t>外来受付時間帯午後開始（木）</t>
  </si>
  <si>
    <t>～</t>
  </si>
  <si>
    <t>乳癌専門医　日本乳癌学会</t>
  </si>
  <si>
    <t>腸内細菌検査（調理・保育従事者用等）</t>
  </si>
  <si>
    <t>11 膵悪性腫瘍手術</t>
  </si>
  <si>
    <t>時間帯２</t>
    <rPh sb="0" eb="2">
      <t>ジカン</t>
    </rPh>
    <rPh sb="2" eb="3">
      <t>タイ</t>
    </rPh>
    <phoneticPr fontId="42"/>
  </si>
  <si>
    <t>リハビリテーション（独自）</t>
  </si>
  <si>
    <t>開店時間帯夜間開始（水）</t>
  </si>
  <si>
    <t>33</t>
  </si>
  <si>
    <t>その他（眼科系）</t>
    <rPh sb="2" eb="3">
      <t>タ</t>
    </rPh>
    <rPh sb="4" eb="6">
      <t>ガンカ</t>
    </rPh>
    <rPh sb="6" eb="7">
      <t>ケイ</t>
    </rPh>
    <phoneticPr fontId="41"/>
  </si>
  <si>
    <t>00054</t>
  </si>
  <si>
    <t>d1322</t>
  </si>
  <si>
    <t>62 発作性夜間ヘモグロビン尿症</t>
  </si>
  <si>
    <t>地域連携（無菌製剤処理：当該薬局実施回数）</t>
  </si>
  <si>
    <t>0011</t>
  </si>
  <si>
    <t>01027</t>
  </si>
  <si>
    <t>地域医療支援病院</t>
  </si>
  <si>
    <t>曜日</t>
    <rPh sb="0" eb="2">
      <t>ヨウビ</t>
    </rPh>
    <phoneticPr fontId="42"/>
  </si>
  <si>
    <t>母性看護専門看護師　公益社団法人日本看護協会</t>
  </si>
  <si>
    <t>16 大腸</t>
  </si>
  <si>
    <t>性感染症内科</t>
  </si>
  <si>
    <t>維持期患者受入れ・有床診療所（日本脳卒中学会専門医（常勤））</t>
  </si>
  <si>
    <t>小児がん拠点病院</t>
  </si>
  <si>
    <t>育成医療（小腸）</t>
  </si>
  <si>
    <t>火</t>
  </si>
  <si>
    <t>時間外対応連絡先電話番号（特記事項）</t>
  </si>
  <si>
    <t>急性期患者受入れ（ストローク・ユニット又はそれに準じた専用病棟（病床）を設置している（Ｉ Ｃ Ｕを含む））</t>
  </si>
  <si>
    <t>水</t>
  </si>
  <si>
    <t>就業時間帯夜間開始（火）</t>
  </si>
  <si>
    <t>１日以上人間ドック</t>
  </si>
  <si>
    <t>研修認定薬剤師数</t>
  </si>
  <si>
    <t>術中迅速病理検査</t>
  </si>
  <si>
    <t>周術期口腔機能管理の実施</t>
  </si>
  <si>
    <t>1がん_3在宅医療支援基本外_ア:がん患者の受入れ</t>
  </si>
  <si>
    <t>開店時間帯午前終了（火）</t>
  </si>
  <si>
    <t>糖尿病患者教育のうち運動療法室での運動療法（入院）</t>
  </si>
  <si>
    <t>金</t>
  </si>
  <si>
    <t>00022</t>
  </si>
  <si>
    <t>第一種感染症指定医療機関</t>
  </si>
  <si>
    <t>ルート２（バス停）</t>
  </si>
  <si>
    <t>地域サービス（ＦＡＸ）</t>
  </si>
  <si>
    <t>【対応することができる在宅医療 ④他施設との連携】</t>
  </si>
  <si>
    <t>日</t>
  </si>
  <si>
    <t>定期閉店第３週（金）</t>
  </si>
  <si>
    <t>6</t>
  </si>
  <si>
    <t>0008</t>
  </si>
  <si>
    <t>地域医療連携体制（開放病床数）</t>
  </si>
  <si>
    <t>ブライアン注射液（備蓄数）</t>
  </si>
  <si>
    <t>0：休診</t>
  </si>
  <si>
    <t>１泊２日入院手術（子宮鏡下子宮筋腫摘出術）</t>
  </si>
  <si>
    <t>00166</t>
  </si>
  <si>
    <t>成人歯科健診・節目健診</t>
    <rPh sb="0" eb="2">
      <t>セイジン</t>
    </rPh>
    <rPh sb="2" eb="4">
      <t>シカ</t>
    </rPh>
    <rPh sb="4" eb="6">
      <t>ケンシン</t>
    </rPh>
    <rPh sb="7" eb="9">
      <t>フシメ</t>
    </rPh>
    <rPh sb="9" eb="11">
      <t>ケンシン</t>
    </rPh>
    <phoneticPr fontId="47"/>
  </si>
  <si>
    <t>開店時間帯午後開始（祝）</t>
  </si>
  <si>
    <t>ＶＩＳＡ（クレジットカード）</t>
  </si>
  <si>
    <t>地域連携クリティカルパス（乳がん）</t>
  </si>
  <si>
    <t>ルート１（バス経路３）</t>
  </si>
  <si>
    <t>薬局名称（フリガナ）</t>
  </si>
  <si>
    <t>無料低額診療事業実施医療機関</t>
  </si>
  <si>
    <t>（医療事故調査・支援センター又は支援団体等連絡協議会が開催するものに限る）の管理者の受講の有無】</t>
  </si>
  <si>
    <t>リハビリテーション関連（進行性筋疾患）</t>
  </si>
  <si>
    <t>00004</t>
  </si>
  <si>
    <t>人間ドックに関する特記事項</t>
  </si>
  <si>
    <t>d1</t>
  </si>
  <si>
    <t>13)乳腺領域</t>
    <rPh sb="3" eb="5">
      <t>ニュウセン</t>
    </rPh>
    <rPh sb="5" eb="7">
      <t>リョウイキ</t>
    </rPh>
    <phoneticPr fontId="49"/>
  </si>
  <si>
    <t>アレルギー疾患内科</t>
    <rPh sb="5" eb="7">
      <t>シッカン</t>
    </rPh>
    <rPh sb="7" eb="9">
      <t>ナイカ</t>
    </rPh>
    <phoneticPr fontId="45"/>
  </si>
  <si>
    <t>定期週の考え方</t>
    <rPh sb="0" eb="2">
      <t>テイキ</t>
    </rPh>
    <rPh sb="2" eb="3">
      <t>シュウ</t>
    </rPh>
    <rPh sb="4" eb="5">
      <t>カンガ</t>
    </rPh>
    <rPh sb="6" eb="7">
      <t>カタ</t>
    </rPh>
    <phoneticPr fontId="42"/>
  </si>
  <si>
    <t>00291</t>
  </si>
  <si>
    <t>１泊２日入院手術（腹腔鏡下虫垂切除術）</t>
  </si>
  <si>
    <t>開店時間帯深夜終了（土）</t>
  </si>
  <si>
    <t>４人部屋１日当たり差額（税込特別料金徴収有無）</t>
  </si>
  <si>
    <t>アクセス情報（薬局）</t>
  </si>
  <si>
    <t>主治医意見書</t>
  </si>
  <si>
    <t>特記事項</t>
    <rPh sb="0" eb="2">
      <t>トッキ</t>
    </rPh>
    <rPh sb="2" eb="4">
      <t>ジコウ</t>
    </rPh>
    <phoneticPr fontId="42"/>
  </si>
  <si>
    <t>00049</t>
  </si>
  <si>
    <t>32 胆のう</t>
  </si>
  <si>
    <t>服薬相談（誤飲・誤食中毒）</t>
  </si>
  <si>
    <t>「電子決済サービスへの対応」が「1:可能」の場合、任意で記入する。</t>
  </si>
  <si>
    <t>d0033</t>
  </si>
  <si>
    <t>リハビリ関連・注力疾病・障害（糖尿病合併症）</t>
  </si>
  <si>
    <t>連絡担当者（ＦＡＸ）</t>
  </si>
  <si>
    <t>自己検査用グルコース測定器（血糖測定器）の取扱い</t>
  </si>
  <si>
    <t>20 矯正</t>
  </si>
  <si>
    <t>地域連携クリティカルパス（大腸がん）</t>
  </si>
  <si>
    <t>d1153</t>
  </si>
  <si>
    <t>定期閉店第２週（日）</t>
  </si>
  <si>
    <t>脳卒中専用集中治療室（SCU）</t>
  </si>
  <si>
    <t>開店時間帯夜間終了（月）</t>
  </si>
  <si>
    <t>d1329</t>
  </si>
  <si>
    <t>00003</t>
  </si>
  <si>
    <t>44 多発血管炎性肉芽腫症</t>
  </si>
  <si>
    <t>血管連続撮影（脳血管）</t>
  </si>
  <si>
    <t>小児科専門医　公益社団法人日本小児科学会</t>
  </si>
  <si>
    <t>188</t>
  </si>
  <si>
    <t>手術用顕微鏡</t>
    <rPh sb="0" eb="3">
      <t>シュジュツヨウ</t>
    </rPh>
    <rPh sb="3" eb="6">
      <t>ケンビキョウ</t>
    </rPh>
    <phoneticPr fontId="45"/>
  </si>
  <si>
    <t>専任スタッフの人数（医療ソーシャルワーカー）</t>
  </si>
  <si>
    <t>ルート１</t>
  </si>
  <si>
    <t>内分泌内科</t>
    <rPh sb="1" eb="3">
      <t>ブンピツ</t>
    </rPh>
    <rPh sb="3" eb="5">
      <t>ナイカ</t>
    </rPh>
    <phoneticPr fontId="41"/>
  </si>
  <si>
    <t>リハビリ関連 （腰痛症）</t>
  </si>
  <si>
    <t>ルート２</t>
  </si>
  <si>
    <t>01049</t>
  </si>
  <si>
    <t>会話のレベル（レベル分け）</t>
  </si>
  <si>
    <t>臨床研修病院</t>
  </si>
  <si>
    <t>胸腔鏡下交感神経節切除術</t>
  </si>
  <si>
    <t>生活保護法指定医療機関(中国残留邦人等の円滑な帰国の促進並びに永住帰国した中国残留邦人等及び特定配偶者の自立の支援に関する法律（平成６年法律第30号） に基づく指定医療機関を含む。)</t>
  </si>
  <si>
    <t>330 先天性気管狭窄症/先天性声門下狭窄症</t>
  </si>
  <si>
    <t>8歯科_6認知症_ウ:県歯科医師会</t>
  </si>
  <si>
    <t>院内感染対策担当配置（専任（専従）担当者）</t>
  </si>
  <si>
    <t>自院内の検体検査室</t>
  </si>
  <si>
    <t>医療保護施設(中国残留邦人等の円滑な帰国の促進並びに永住帰国した中国残留邦人等及び特定配偶者の自立の支援に関する法律に基づく医療保護施設を含む。)</t>
  </si>
  <si>
    <t>d1243</t>
  </si>
  <si>
    <t>社会福祉施設等の施設内入所者対象の医療機関</t>
  </si>
  <si>
    <t>記載例</t>
    <rPh sb="0" eb="2">
      <t>キサイ</t>
    </rPh>
    <rPh sb="2" eb="3">
      <t>レイ</t>
    </rPh>
    <phoneticPr fontId="42"/>
  </si>
  <si>
    <t>260 シトステロール血症</t>
  </si>
  <si>
    <t>食道がん（③放射線療法）</t>
  </si>
  <si>
    <t>駐車場台数</t>
    <rPh sb="0" eb="3">
      <t>チュウシャジョウ</t>
    </rPh>
    <rPh sb="3" eb="5">
      <t>ダイスウ</t>
    </rPh>
    <phoneticPr fontId="42"/>
  </si>
  <si>
    <t>予約用ホームページ</t>
  </si>
  <si>
    <t>地域医療連携体制に係る特記事項</t>
  </si>
  <si>
    <t>有料</t>
    <rPh sb="0" eb="2">
      <t>ユウリョウ</t>
    </rPh>
    <phoneticPr fontId="46"/>
  </si>
  <si>
    <t>台</t>
    <rPh sb="0" eb="1">
      <t>ダイ</t>
    </rPh>
    <phoneticPr fontId="42"/>
  </si>
  <si>
    <t>開店時間帯夜間終了（木）</t>
  </si>
  <si>
    <t>眼科</t>
  </si>
  <si>
    <t>無料</t>
    <rPh sb="0" eb="2">
      <t>ムリョウ</t>
    </rPh>
    <phoneticPr fontId="46"/>
  </si>
  <si>
    <t>6認知症_1早期_キ:臨床心理技術者</t>
  </si>
  <si>
    <t>0009</t>
  </si>
  <si>
    <t>0：無し</t>
  </si>
  <si>
    <t>d1540</t>
  </si>
  <si>
    <t>d1128</t>
  </si>
  <si>
    <t>維持期患者受入れ・有床診療所（診察室の入口で車椅子での移動可）</t>
  </si>
  <si>
    <t>肺炎</t>
  </si>
  <si>
    <t>日帰り手術（腱鞘切除術）</t>
  </si>
  <si>
    <t>90 網膜色素変性症</t>
  </si>
  <si>
    <t>有無</t>
    <rPh sb="0" eb="2">
      <t>ウム</t>
    </rPh>
    <phoneticPr fontId="42"/>
  </si>
  <si>
    <t>リハビリ関連・専門技術（言語療法）</t>
  </si>
  <si>
    <t>リハビリ関連・注力疾病・障害（肥満症）</t>
  </si>
  <si>
    <t>04023</t>
  </si>
  <si>
    <t>地域連携クリティカルパスの対象（脳卒中）</t>
  </si>
  <si>
    <t>救急告示医療機関</t>
  </si>
  <si>
    <t>D9b</t>
  </si>
  <si>
    <t>生活習慣病相談（その他）</t>
  </si>
  <si>
    <t>開店時間帯深夜終了（日）</t>
  </si>
  <si>
    <t xml:space="preserve"> FROM tbl_21 WHERE col_4 = '</t>
  </si>
  <si>
    <t>8 小児糖尿病</t>
  </si>
  <si>
    <t>股関節脱臼</t>
  </si>
  <si>
    <t>外来担当（常勤）</t>
  </si>
  <si>
    <t>開店時間帯午前終了（月）</t>
  </si>
  <si>
    <t>設備基準</t>
  </si>
  <si>
    <t>自己注射の注射針回収の有無</t>
  </si>
  <si>
    <t>リハビリ関連 （入院患者・摂食嚥下訓練）</t>
  </si>
  <si>
    <t>診療所</t>
  </si>
  <si>
    <t>大動脈瘤切除</t>
    <rPh sb="0" eb="4">
      <t>ダイドウミャクリュウ</t>
    </rPh>
    <rPh sb="4" eb="6">
      <t>セツジョ</t>
    </rPh>
    <phoneticPr fontId="45"/>
  </si>
  <si>
    <t>9999</t>
  </si>
  <si>
    <t>歯科医療機関が閲覧する際の備考情報</t>
  </si>
  <si>
    <t>健康相談</t>
  </si>
  <si>
    <t>オープン型ＭＲＩ</t>
  </si>
  <si>
    <t>実施曜日（木）</t>
  </si>
  <si>
    <t>更生医療（腎臓）</t>
  </si>
  <si>
    <t>00129</t>
  </si>
  <si>
    <t>270 慢性再発性多発性骨髄炎</t>
  </si>
  <si>
    <t>1 体外照射</t>
  </si>
  <si>
    <t>ルート３（最寄り駅から医療機関までの自動車による所要時間）</t>
  </si>
  <si>
    <t>開店時間帯午後終了（月）</t>
  </si>
  <si>
    <t>維持期患者受入れ・病院（日本脳神経外科学会専門医（常勤））</t>
  </si>
  <si>
    <t>医療安全対策事業参加</t>
  </si>
  <si>
    <t>言語</t>
    <rPh sb="0" eb="2">
      <t>ゲンゴ</t>
    </rPh>
    <phoneticPr fontId="42"/>
  </si>
  <si>
    <t>予約用フリーダイヤル</t>
  </si>
  <si>
    <t>ペインクリニック外科</t>
    <rPh sb="8" eb="10">
      <t>ゲカ</t>
    </rPh>
    <phoneticPr fontId="45"/>
  </si>
  <si>
    <t>アネキセート注射液（備蓄数）</t>
  </si>
  <si>
    <t>アルコール病棟(依存症治療)</t>
  </si>
  <si>
    <t>他の病院又は診療所についての医療安全対策に関する評価の実施の有無</t>
  </si>
  <si>
    <t>外来受付時間帯夜間開始（月）</t>
  </si>
  <si>
    <t>脳・血管外科</t>
    <rPh sb="0" eb="1">
      <t>ノウ</t>
    </rPh>
    <rPh sb="2" eb="4">
      <t>ケッカン</t>
    </rPh>
    <rPh sb="4" eb="6">
      <t>ゲカ</t>
    </rPh>
    <phoneticPr fontId="41"/>
  </si>
  <si>
    <t>【症例検討体制】</t>
  </si>
  <si>
    <t>維持期患者受入れ・有床診療所（段差がある）</t>
  </si>
  <si>
    <t>01015</t>
  </si>
  <si>
    <t>ハイパーサーミア装置</t>
  </si>
  <si>
    <t>脳血管内治療専門医　特定非営利活動法人日本脳神経血管内治療学会</t>
  </si>
  <si>
    <t>面会時間帯２開始（木）</t>
  </si>
  <si>
    <t>心電図検査</t>
  </si>
  <si>
    <t>アセテイン吸入液（保有の有無）</t>
  </si>
  <si>
    <t>同伴児童の一時預かり有り</t>
  </si>
  <si>
    <t>維持期患者受入れ・病院（経管栄養）</t>
  </si>
  <si>
    <t>英語</t>
    <rPh sb="0" eb="2">
      <t>エイゴ</t>
    </rPh>
    <phoneticPr fontId="42"/>
  </si>
  <si>
    <t>d1497</t>
  </si>
  <si>
    <t>d1109</t>
  </si>
  <si>
    <t>大腸がん（①手術療法）</t>
  </si>
  <si>
    <t>1 病院との連携</t>
  </si>
  <si>
    <t>アルコール依存症治療病棟</t>
  </si>
  <si>
    <t>開店時間帯深夜終了（水）</t>
  </si>
  <si>
    <t>57</t>
  </si>
  <si>
    <t>165</t>
  </si>
  <si>
    <t>日帰り手術（肛門手術（痔核・痔ろう・裂肛他））</t>
  </si>
  <si>
    <t>ＪＣＢ（クレジットカード）</t>
  </si>
  <si>
    <t>MRSA要請患者</t>
    <rPh sb="4" eb="6">
      <t>ヨウセイ</t>
    </rPh>
    <rPh sb="6" eb="8">
      <t>カンジャ</t>
    </rPh>
    <phoneticPr fontId="50"/>
  </si>
  <si>
    <t>268 中條・西村症候群</t>
  </si>
  <si>
    <t>地域包括ケア病床</t>
    <rPh sb="0" eb="2">
      <t>チイキ</t>
    </rPh>
    <rPh sb="2" eb="4">
      <t>ホウカツ</t>
    </rPh>
    <rPh sb="6" eb="8">
      <t>ビョウショウ</t>
    </rPh>
    <phoneticPr fontId="45"/>
  </si>
  <si>
    <t>オンライン服薬指導に関するページのURL</t>
  </si>
  <si>
    <t>　 行っていない</t>
  </si>
  <si>
    <t>Ｍａｓｔｅｒ　Ｃａｒｄ（クレジットカード）</t>
  </si>
  <si>
    <t>Ｄｉｎｅｒｓ　Ｃｌｕｂ</t>
  </si>
  <si>
    <t>ＲＩ診断装置（シンチレーションカメラ，シンチスキャナー等）</t>
  </si>
  <si>
    <t>UFJ</t>
  </si>
  <si>
    <t>育成医療（整形外科）</t>
  </si>
  <si>
    <t>眼圧計</t>
  </si>
  <si>
    <t>DC</t>
  </si>
  <si>
    <t>ニコス</t>
  </si>
  <si>
    <t>154</t>
  </si>
  <si>
    <t>事業所特殊健診（腰痛）</t>
  </si>
  <si>
    <t>52 混合性結合組織病</t>
  </si>
  <si>
    <t>02033</t>
  </si>
  <si>
    <t>緩和ケア（①緩和ケア病棟）</t>
  </si>
  <si>
    <t>03006</t>
  </si>
  <si>
    <t>消化器病専門医　一般財団法人日本消化器病学会</t>
  </si>
  <si>
    <t>ＪＣＢ（デビットカード）</t>
  </si>
  <si>
    <t>ＶＩＳＡ（デビットカード）</t>
  </si>
  <si>
    <t>４泊５日手術（腹腔鏡下鼠径ヘルニア手術）</t>
  </si>
  <si>
    <t>00046</t>
  </si>
  <si>
    <t>（歯科）歯科用笑気吸入装置</t>
    <rPh sb="1" eb="3">
      <t>シカ</t>
    </rPh>
    <rPh sb="4" eb="6">
      <t>シカ</t>
    </rPh>
    <rPh sb="6" eb="7">
      <t>ヨウ</t>
    </rPh>
    <rPh sb="7" eb="9">
      <t>ショウキ</t>
    </rPh>
    <rPh sb="9" eb="11">
      <t>キュウニュウ</t>
    </rPh>
    <rPh sb="11" eb="13">
      <t>ソウチ</t>
    </rPh>
    <phoneticPr fontId="45"/>
  </si>
  <si>
    <t>リハビリテーション_難病患者（対応可能な年齢層（自由記述））</t>
  </si>
  <si>
    <t>リハビリ関連・専門技術（その他）</t>
  </si>
  <si>
    <t>2</t>
  </si>
  <si>
    <t>D9a</t>
  </si>
  <si>
    <t>Ｍａｓｔｅｒ　Ｃａｒｄ（デビットカード）</t>
  </si>
  <si>
    <t>妊産婦等満足度調査実施</t>
  </si>
  <si>
    <t>中国銀聯（デビットカード）</t>
  </si>
  <si>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</si>
  <si>
    <t>歯周疾患予防処置</t>
  </si>
  <si>
    <t>269 化膿性無菌性関節炎・壊疽性膿皮症・アクネ症候群</t>
  </si>
  <si>
    <t>精神保健及び精神障害者福祉に関する法律（昭和２５年法律 第１２３号）に基づく指定病院又は応急入院指定病院</t>
  </si>
  <si>
    <t>地域医療連携に関する窓口との兼用</t>
  </si>
  <si>
    <t>上記以外で対応可能な介護保険サービスの種類</t>
  </si>
  <si>
    <t>交通系電子マネー（Ｓｕｉｃａ等）</t>
  </si>
  <si>
    <t>00145</t>
  </si>
  <si>
    <t>生活習慣病相談（各種疾病用食品）</t>
  </si>
  <si>
    <t>薬用炭（備蓄数）</t>
  </si>
  <si>
    <t>33 シュワルツ・ヤンペル症候群</t>
  </si>
  <si>
    <t>急性心筋梗塞関連・①急性期（専門医の勤務体制（②循環器科医師（非常勤）））</t>
  </si>
  <si>
    <t>D5</t>
  </si>
  <si>
    <t>Ｅｄｙ</t>
  </si>
  <si>
    <t>大腸肛門病専門医　一般社団法人日本大腸肛門病学会</t>
  </si>
  <si>
    <t>外来事項特記</t>
  </si>
  <si>
    <t>地域連携（退院時当該医療機関へ情報共有回数）</t>
  </si>
  <si>
    <t>iＤ</t>
  </si>
  <si>
    <t>専門病院</t>
    <rPh sb="0" eb="2">
      <t>センモン</t>
    </rPh>
    <rPh sb="2" eb="4">
      <t>ビョウイン</t>
    </rPh>
    <phoneticPr fontId="45"/>
  </si>
  <si>
    <t>定期休診第５週（水）</t>
  </si>
  <si>
    <t>２人部屋１日当たり差額（税込特別料金徴収有無）</t>
  </si>
  <si>
    <t>リハビリ関連・専門技術（呼吸リハビリテーション）</t>
  </si>
  <si>
    <t>腹部外科</t>
  </si>
  <si>
    <t>認知症対応型通所介護事業所（介護予防含む）</t>
  </si>
  <si>
    <t>QUICPay</t>
  </si>
  <si>
    <t>依存症専門医療機関（ギャンブル等依存症）</t>
    <rPh sb="0" eb="3">
      <t>イゾンショウ</t>
    </rPh>
    <rPh sb="3" eb="5">
      <t>センモン</t>
    </rPh>
    <rPh sb="5" eb="7">
      <t>イリョウ</t>
    </rPh>
    <rPh sb="7" eb="9">
      <t>キカン</t>
    </rPh>
    <rPh sb="15" eb="16">
      <t>トウ</t>
    </rPh>
    <rPh sb="16" eb="19">
      <t>イゾンショウ</t>
    </rPh>
    <phoneticPr fontId="40"/>
  </si>
  <si>
    <t>d1229</t>
  </si>
  <si>
    <t>特記事項</t>
  </si>
  <si>
    <t>床</t>
    <rPh sb="0" eb="1">
      <t>ユカ</t>
    </rPh>
    <phoneticPr fontId="42"/>
  </si>
  <si>
    <t>痔核に対する手術（硬化療法結合糸術を含む）</t>
  </si>
  <si>
    <t>英文診断書の発行（区分）</t>
  </si>
  <si>
    <t>心療内科</t>
  </si>
  <si>
    <t>人数</t>
    <rPh sb="0" eb="2">
      <t>ニンズウ</t>
    </rPh>
    <phoneticPr fontId="42"/>
  </si>
  <si>
    <t>人</t>
    <rPh sb="0" eb="1">
      <t>ヒト</t>
    </rPh>
    <phoneticPr fontId="42"/>
  </si>
  <si>
    <t>維持期患者受入れ・病院（日本リハビリテーション医学会専門医（常勤））</t>
  </si>
  <si>
    <t>高知家健康づくり支援薬局であることの有無</t>
  </si>
  <si>
    <t>入院可能期間療養病床（介護保険適用）</t>
  </si>
  <si>
    <t>5精神_9高次_イ:かかりつけ</t>
  </si>
  <si>
    <t>その他の方法による販売を行う医薬品の区分（第３類医薬品）</t>
    <rPh sb="9" eb="11">
      <t>ハンバイ</t>
    </rPh>
    <rPh sb="12" eb="13">
      <t>オコナ</t>
    </rPh>
    <rPh sb="14" eb="17">
      <t>イヤクヒン</t>
    </rPh>
    <phoneticPr fontId="43"/>
  </si>
  <si>
    <t>8歯科_6認知症_イ:認知症の人</t>
  </si>
  <si>
    <t>7在宅_6訪問看護医療機関_ウ:自宅等</t>
  </si>
  <si>
    <t>訪問診療用ポータブルユニット</t>
  </si>
  <si>
    <t>リハビリ関連 （骨折）</t>
  </si>
  <si>
    <t>小児科</t>
    <rPh sb="0" eb="3">
      <t>ショウニカ</t>
    </rPh>
    <phoneticPr fontId="41"/>
  </si>
  <si>
    <t>点状ブロック</t>
  </si>
  <si>
    <t>急性心筋梗塞関連・①急性期（心電図検査）</t>
  </si>
  <si>
    <t>04003</t>
  </si>
  <si>
    <t>d0045</t>
  </si>
  <si>
    <t>00238</t>
  </si>
  <si>
    <t>消化器内科</t>
  </si>
  <si>
    <t>新生児健康診査</t>
    <rPh sb="0" eb="3">
      <t>シンセイジ</t>
    </rPh>
    <rPh sb="3" eb="5">
      <t>ケンコウ</t>
    </rPh>
    <rPh sb="5" eb="7">
      <t>シンサ</t>
    </rPh>
    <phoneticPr fontId="45"/>
  </si>
  <si>
    <t>Ｘ線ＣＴ組合せ型循環器Ｘ線診断装置</t>
  </si>
  <si>
    <t>02004</t>
  </si>
  <si>
    <t>d1168</t>
  </si>
  <si>
    <t>レセプト開示</t>
  </si>
  <si>
    <t>脳神経外科</t>
  </si>
  <si>
    <t>開店時間帯夜間終了（土）</t>
  </si>
  <si>
    <t>苦情相談窓口</t>
  </si>
  <si>
    <t>駐車場</t>
  </si>
  <si>
    <t>その他休診日</t>
  </si>
  <si>
    <t>神経因性膀胱</t>
  </si>
  <si>
    <t>08003</t>
  </si>
  <si>
    <t>d1574</t>
  </si>
  <si>
    <t>ケイキサレート末（保有の有無）</t>
  </si>
  <si>
    <t>歯科口腔外科</t>
  </si>
  <si>
    <t>地域の医療機関等との連携</t>
  </si>
  <si>
    <t>眼科専門医　公益財団法人日本眼科学会</t>
  </si>
  <si>
    <t>機関区分</t>
  </si>
  <si>
    <t>関節鏡下手根管開放手術</t>
  </si>
  <si>
    <t>医療材料（カテーテル等）の取扱いの有無</t>
  </si>
  <si>
    <t>1</t>
  </si>
  <si>
    <t>定期閉店第３週（木）</t>
  </si>
  <si>
    <t>時間外診察特別料金徴収額（税込）</t>
  </si>
  <si>
    <t>営業日（祝）</t>
  </si>
  <si>
    <t>小児救急医療拠点病院</t>
  </si>
  <si>
    <t>開放型病院</t>
  </si>
  <si>
    <t>紹介することができる医療機関③</t>
  </si>
  <si>
    <t>0001</t>
  </si>
  <si>
    <t>対応可能時間帯</t>
  </si>
  <si>
    <t>外来診察対応</t>
  </si>
  <si>
    <t>専任スタッフの人数（福祉職）</t>
  </si>
  <si>
    <t>在宅がん医療総合診療</t>
  </si>
  <si>
    <t>122</t>
  </si>
  <si>
    <t>0002</t>
  </si>
  <si>
    <t>老人性認知症疾患療養病棟</t>
  </si>
  <si>
    <t>ドクターによるカウンセリング</t>
  </si>
  <si>
    <t>リハビリ関連 （鍼灸）</t>
  </si>
  <si>
    <t>0003</t>
  </si>
  <si>
    <t>老年内科</t>
    <rPh sb="0" eb="2">
      <t>ロウネン</t>
    </rPh>
    <rPh sb="2" eb="4">
      <t>ナイカ</t>
    </rPh>
    <phoneticPr fontId="41"/>
  </si>
  <si>
    <t>クレジットカード（一般薬その他）</t>
  </si>
  <si>
    <t>中国語簡体字対応</t>
  </si>
  <si>
    <t>受付終了１</t>
  </si>
  <si>
    <t>高度管理医療機器販売業・貸与業の許可の有無</t>
  </si>
  <si>
    <t>【法令上の義務以外の医療安全対策（１）医療安全についての相談窓口の設置の有無】</t>
  </si>
  <si>
    <t>0004</t>
  </si>
  <si>
    <t>透析患者の送迎サービス有り</t>
  </si>
  <si>
    <t>日本医師会認定健康スポーツ医</t>
  </si>
  <si>
    <t>外来受付時間帯午後開始（土）</t>
  </si>
  <si>
    <t>台湾語</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</si>
  <si>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</si>
  <si>
    <t>5精神_12精神科救急_ア:地域の精神科救急医療体制整備</t>
    <rPh sb="6" eb="11">
      <t>セイシンカキュウキュウ</t>
    </rPh>
    <phoneticPr fontId="40"/>
  </si>
  <si>
    <t>定期閉店毎週（祝）</t>
  </si>
  <si>
    <t>定期閉店第１週（水）</t>
  </si>
  <si>
    <t>その他（施設設備）</t>
  </si>
  <si>
    <t>胸部外科</t>
    <rPh sb="0" eb="2">
      <t>キョウブ</t>
    </rPh>
    <rPh sb="2" eb="4">
      <t>ゲカ</t>
    </rPh>
    <phoneticPr fontId="45"/>
  </si>
  <si>
    <t>韓国・朝鮮語</t>
  </si>
  <si>
    <t>0006</t>
  </si>
  <si>
    <t>d1174</t>
  </si>
  <si>
    <t>認知症の行動・心理症状</t>
  </si>
  <si>
    <t>自動吻合器を用いた直腸粘膜脱又は内痔核手術（ＰＰＨ)</t>
  </si>
  <si>
    <t>01002</t>
  </si>
  <si>
    <t>タイ語</t>
  </si>
  <si>
    <t>5 夜間透析</t>
  </si>
  <si>
    <t>リフィル処方箋の対応実績の件数</t>
    <rPh sb="13" eb="15">
      <t>ケンスウ</t>
    </rPh>
    <phoneticPr fontId="43"/>
  </si>
  <si>
    <t>d1390</t>
  </si>
  <si>
    <t>薬剤情報（電磁的記録手帳対応）</t>
  </si>
  <si>
    <t>0007</t>
  </si>
  <si>
    <t>リハビリ関連・入院患者向け（温熱療法）</t>
  </si>
  <si>
    <t>腎臓内科</t>
    <rPh sb="0" eb="2">
      <t>ジンゾウ</t>
    </rPh>
    <rPh sb="2" eb="4">
      <t>ナイカ</t>
    </rPh>
    <phoneticPr fontId="41"/>
  </si>
  <si>
    <t>硬膜外神経ブロック</t>
  </si>
  <si>
    <t>D22</t>
  </si>
  <si>
    <t>d1133</t>
  </si>
  <si>
    <t>家族付き添い室</t>
  </si>
  <si>
    <t>定期閉店第３週（日）</t>
  </si>
  <si>
    <t>看護体制・療養病棟（入院基本料）</t>
  </si>
  <si>
    <t>タガログ語</t>
  </si>
  <si>
    <t>d1257</t>
  </si>
  <si>
    <t>ミャンマー語</t>
  </si>
  <si>
    <t>0010</t>
  </si>
  <si>
    <t>d1053</t>
  </si>
  <si>
    <t>01025</t>
  </si>
  <si>
    <t>外来診療は主に心身障害児（者）を対象</t>
  </si>
  <si>
    <t>d1462</t>
  </si>
  <si>
    <t>回復期患者受入れ（日本脳卒中学会専門医（常勤））</t>
  </si>
  <si>
    <t>ベンガル語</t>
  </si>
  <si>
    <t>１泊２日入院手術（顎下腺摘出術（前年度実施件数））</t>
  </si>
  <si>
    <t>フランス語</t>
  </si>
  <si>
    <t>0012</t>
  </si>
  <si>
    <t>合計</t>
    <rPh sb="0" eb="2">
      <t>ゴウケイ</t>
    </rPh>
    <phoneticPr fontId="42"/>
  </si>
  <si>
    <t>医療用サイクロトロン</t>
    <rPh sb="0" eb="3">
      <t>イリョウヨウ</t>
    </rPh>
    <phoneticPr fontId="45"/>
  </si>
  <si>
    <t>0013</t>
  </si>
  <si>
    <t>66 IgＡ 腎症</t>
  </si>
  <si>
    <t>IFZ038_hkiry_kkk_yakk_dkj_yyyyMMddHHmmssSSS.csv</t>
  </si>
  <si>
    <t>00211</t>
  </si>
  <si>
    <t>d0067</t>
  </si>
  <si>
    <t>定期閉店第１週（日）</t>
  </si>
  <si>
    <t>09011</t>
  </si>
  <si>
    <t>ドイツ語</t>
  </si>
  <si>
    <t>00328</t>
  </si>
  <si>
    <t>主に取り扱っている医療機器</t>
  </si>
  <si>
    <t>車椅子等利用者（施設バリアフリー化）</t>
  </si>
  <si>
    <t>26 訪問歯科衛生指導</t>
    <rPh sb="3" eb="5">
      <t>ホウモン</t>
    </rPh>
    <rPh sb="5" eb="7">
      <t>シカ</t>
    </rPh>
    <rPh sb="7" eb="9">
      <t>エイセイ</t>
    </rPh>
    <rPh sb="9" eb="11">
      <t>シドウ</t>
    </rPh>
    <phoneticPr fontId="42"/>
  </si>
  <si>
    <t>面会時間帯２開始（水）</t>
  </si>
  <si>
    <t>糖尿病関連（糖尿病性腎症に対応することができる）</t>
  </si>
  <si>
    <t>包茎手術</t>
  </si>
  <si>
    <t>自動血球計数装置</t>
  </si>
  <si>
    <t>身体障害者福祉法指定医の配置されている医療機関</t>
  </si>
  <si>
    <t>看護体制・特定機能病院・一般病棟（10:1入院基本料）</t>
  </si>
  <si>
    <t>医療機関名2</t>
  </si>
  <si>
    <t>0014</t>
  </si>
  <si>
    <t>0015</t>
  </si>
  <si>
    <t>16 人工透析</t>
  </si>
  <si>
    <t>イタリア語</t>
  </si>
  <si>
    <t>3 乳腺悪性腫瘍化学療法</t>
  </si>
  <si>
    <t>0016</t>
  </si>
  <si>
    <t>定期休診第３週（月）</t>
  </si>
  <si>
    <t>死亡時画像診断（ＡＩ：オートプシー・イメージング）</t>
  </si>
  <si>
    <t>インドネシア語</t>
  </si>
  <si>
    <t>01991</t>
  </si>
  <si>
    <t>医療事故情報収集等事業参加有無</t>
  </si>
  <si>
    <t>日帰り手術（内シャント造設術）</t>
  </si>
  <si>
    <t>在宅患者訪問栄養食事指導</t>
  </si>
  <si>
    <t>スペイン語</t>
  </si>
  <si>
    <t>14 小児の脳炎又は髄膜炎</t>
  </si>
  <si>
    <t>災害拠点病院</t>
  </si>
  <si>
    <t>温水洗浄トイレ</t>
  </si>
  <si>
    <t>d1089</t>
  </si>
  <si>
    <t>0017</t>
  </si>
  <si>
    <t>糖尿病関連（糖尿病性足病変の外科的治療）</t>
  </si>
  <si>
    <t>132 先天性核上性球麻痺</t>
  </si>
  <si>
    <t>移動用Ｘ線装置（ポータブル）</t>
  </si>
  <si>
    <t>0018</t>
  </si>
  <si>
    <t>トルコ語</t>
  </si>
  <si>
    <t>d0013</t>
  </si>
  <si>
    <t>00231</t>
  </si>
  <si>
    <t>0019</t>
  </si>
  <si>
    <t>IFZ001_base_yyyyMMddHHmmssSSS.csv</t>
  </si>
  <si>
    <t>性に関する相談</t>
  </si>
  <si>
    <t>主な利用交通手段（特記事項）</t>
  </si>
  <si>
    <t>時間外対応</t>
  </si>
  <si>
    <t>00040</t>
  </si>
  <si>
    <t>マレー語</t>
  </si>
  <si>
    <t>更生医療（小腸）</t>
  </si>
  <si>
    <t>その他閉店日</t>
  </si>
  <si>
    <t>薬剤師人数</t>
  </si>
  <si>
    <t>01024</t>
  </si>
  <si>
    <t>1 漢方薬の処方</t>
  </si>
  <si>
    <t>在宅腫瘍治療電場療法指導管理</t>
  </si>
  <si>
    <t>回復期患者受入れ</t>
  </si>
  <si>
    <t>乳がん検査（超音波検査）</t>
  </si>
  <si>
    <t>03009</t>
  </si>
  <si>
    <t>00057</t>
  </si>
  <si>
    <t>専門外来の特記事項</t>
  </si>
  <si>
    <t>病院又は診療所における緊急時の連絡先への連絡による対応</t>
  </si>
  <si>
    <t>他医療機関入院受入れ（尿道留置バルーン）</t>
  </si>
  <si>
    <t>面会区分</t>
  </si>
  <si>
    <t>学校心臓検診</t>
    <rPh sb="0" eb="2">
      <t>ガッコウ</t>
    </rPh>
    <rPh sb="2" eb="4">
      <t>シンゾウ</t>
    </rPh>
    <rPh sb="4" eb="6">
      <t>ケンシン</t>
    </rPh>
    <phoneticPr fontId="45"/>
  </si>
  <si>
    <t>0020</t>
  </si>
  <si>
    <t>就職のための健康診断（迅速血液検査対応）</t>
  </si>
  <si>
    <t>回復期患者受入れ（地域の歯科医療機関と連携して実施）</t>
  </si>
  <si>
    <t>先天性心疾患手術</t>
  </si>
  <si>
    <t>専門医の種類の公開可否</t>
  </si>
  <si>
    <t>開店時間帯夜間開始（木）</t>
  </si>
  <si>
    <t>看護体制・特定機能病院・結核病棟（7:1入院基本料）</t>
  </si>
  <si>
    <t>0021</t>
  </si>
  <si>
    <t>定期閉店毎週（火）</t>
  </si>
  <si>
    <t>ＭＲＩ（1.5テスラ未満）</t>
    <rPh sb="10" eb="12">
      <t>ミマン</t>
    </rPh>
    <phoneticPr fontId="43"/>
  </si>
  <si>
    <t>10 高齢者</t>
  </si>
  <si>
    <t>d1515</t>
  </si>
  <si>
    <t>維持期患者受入れ・病院（ＭＲＳＡ）</t>
  </si>
  <si>
    <t>駐車場台数（有料）</t>
  </si>
  <si>
    <t>電磁的記録薬剤服用歴管理</t>
  </si>
  <si>
    <t>00079</t>
  </si>
  <si>
    <t>335 ネフロン癆</t>
    <rPh sb="8" eb="9">
      <t>ロウ</t>
    </rPh>
    <phoneticPr fontId="43"/>
  </si>
  <si>
    <t>00005</t>
  </si>
  <si>
    <t>0022</t>
  </si>
  <si>
    <t>精神科訪問看護指導</t>
  </si>
  <si>
    <t>内線</t>
    <rPh sb="0" eb="2">
      <t>ナイセン</t>
    </rPh>
    <phoneticPr fontId="42"/>
  </si>
  <si>
    <t>区分</t>
    <rPh sb="0" eb="2">
      <t>クブン</t>
    </rPh>
    <phoneticPr fontId="42"/>
  </si>
  <si>
    <t>在宅時医学総合管理（特定疾患療養指導）</t>
  </si>
  <si>
    <t>個室１日当たり差額（税込特別料金徴収有無）</t>
  </si>
  <si>
    <t>d0009</t>
  </si>
  <si>
    <t>医療に関する相談窓口の相談員の人数</t>
  </si>
  <si>
    <t>d0030</t>
  </si>
  <si>
    <t>持続緩徐式血液濾過透析</t>
  </si>
  <si>
    <t>3</t>
  </si>
  <si>
    <t>00001</t>
  </si>
  <si>
    <t>保険医療機関</t>
  </si>
  <si>
    <t>毎週きまった曜日に診察（日）</t>
  </si>
  <si>
    <t>00002</t>
  </si>
  <si>
    <t>1：初診時予約を実施している</t>
  </si>
  <si>
    <t>顎機能検査器（歯科）</t>
    <rPh sb="0" eb="1">
      <t>アゴ</t>
    </rPh>
    <rPh sb="1" eb="3">
      <t>キノウ</t>
    </rPh>
    <rPh sb="3" eb="5">
      <t>ケンサ</t>
    </rPh>
    <rPh sb="5" eb="6">
      <t>キ</t>
    </rPh>
    <rPh sb="7" eb="9">
      <t>シカ</t>
    </rPh>
    <phoneticPr fontId="45"/>
  </si>
  <si>
    <t>糖尿病関連（血液透析）</t>
  </si>
  <si>
    <t>高齢者の医療の確保に関する法律（昭和５７年法律第８０号） 第７条第１項に規定する医療保険各法及び同法に基づく療養等の給付の対象とならない医療並びに公費負担医療を行わない医療機関</t>
  </si>
  <si>
    <t>面会時間帯１開始（日）</t>
  </si>
  <si>
    <t>労災保険指定医療機関</t>
  </si>
  <si>
    <t>8 在宅酸素療法</t>
  </si>
  <si>
    <t>その他認定薬剤師数</t>
  </si>
  <si>
    <t>高度治療室（HCU）</t>
    <rPh sb="0" eb="2">
      <t>コウド</t>
    </rPh>
    <rPh sb="2" eb="5">
      <t>チリョウシツ</t>
    </rPh>
    <phoneticPr fontId="45"/>
  </si>
  <si>
    <t>４泊５日手術（体外衝撃波腎・尿管結石破砕術）</t>
  </si>
  <si>
    <t>指定自立支援医療機関（更生医療）</t>
  </si>
  <si>
    <t>乾燥組織培養不活化狂犬病ワクチン（備蓄数）</t>
  </si>
  <si>
    <t>一般財団法人日本品質保証機構による認定の有無</t>
    <rPh sb="20" eb="22">
      <t>ウム</t>
    </rPh>
    <phoneticPr fontId="51"/>
  </si>
  <si>
    <t>診療開始（金）</t>
  </si>
  <si>
    <t>医療連携体制窓口設置（窓口　専任スタッフ職種別人数　看護師・保健師）</t>
  </si>
  <si>
    <t>氏名</t>
  </si>
  <si>
    <t>複合型サービス</t>
  </si>
  <si>
    <t>開店時間帯午前開始（祝）</t>
  </si>
  <si>
    <t>9 リンパ組織悪性腫瘍化学療法</t>
  </si>
  <si>
    <t>00006</t>
  </si>
  <si>
    <t>医療ソーシャルワーカー配置人数</t>
  </si>
  <si>
    <t>定期閉店第４週（月）</t>
  </si>
  <si>
    <t>00007</t>
  </si>
  <si>
    <t>リハビリ関連・専門技術（作業療法）</t>
  </si>
  <si>
    <t>d1339</t>
  </si>
  <si>
    <t xml:space="preserve"> col_3, col_5, '○', col_6, col_7, col_8</t>
  </si>
  <si>
    <t>その他（一般薬その他）</t>
  </si>
  <si>
    <t>77 下垂体性成長ホルモン分泌亢進症</t>
  </si>
  <si>
    <t>４泊５日手術（乳腺腫瘍摘出術）</t>
  </si>
  <si>
    <t>d1489</t>
  </si>
  <si>
    <t>00008</t>
  </si>
  <si>
    <t>00009</t>
  </si>
  <si>
    <t>精神科</t>
  </si>
  <si>
    <t>1 往診（終日対応することができるものに限る。）</t>
    <rPh sb="2" eb="4">
      <t>オウシン</t>
    </rPh>
    <rPh sb="5" eb="7">
      <t>シュウジツ</t>
    </rPh>
    <rPh sb="7" eb="9">
      <t>タイオウ</t>
    </rPh>
    <rPh sb="20" eb="21">
      <t>カギ</t>
    </rPh>
    <phoneticPr fontId="42"/>
  </si>
  <si>
    <t>在宅自己導尿指導管理</t>
  </si>
  <si>
    <t>精神保健指定医の配置されている医療機関</t>
  </si>
  <si>
    <t>４泊５日手術（ヘルニア手術）</t>
  </si>
  <si>
    <t>コンタクトレンズの取扱い</t>
  </si>
  <si>
    <t>2 緩和的放射線療法</t>
  </si>
  <si>
    <t>面会時間帯１終了（月）</t>
  </si>
  <si>
    <t>00010</t>
  </si>
  <si>
    <t>d0016</t>
  </si>
  <si>
    <t>ＭＲＩ検査</t>
    <rPh sb="3" eb="5">
      <t>ケンサ</t>
    </rPh>
    <phoneticPr fontId="48"/>
  </si>
  <si>
    <t>00011</t>
  </si>
  <si>
    <t>00012</t>
  </si>
  <si>
    <t>一部の曜日のみ対応可能</t>
  </si>
  <si>
    <t>デビットカード決済</t>
  </si>
  <si>
    <t>病理検査室</t>
    <rPh sb="2" eb="4">
      <t>ケンサ</t>
    </rPh>
    <rPh sb="4" eb="5">
      <t>シツ</t>
    </rPh>
    <phoneticPr fontId="45"/>
  </si>
  <si>
    <t>結核指定医療機関</t>
  </si>
  <si>
    <t>5 子宮悪性腫瘍手術</t>
  </si>
  <si>
    <t xml:space="preserve"> FROM tbl_34 WHERE col_4 = '</t>
  </si>
  <si>
    <t>定期閉店第５週（金）</t>
  </si>
  <si>
    <t>00015</t>
  </si>
  <si>
    <t>内科</t>
    <rPh sb="0" eb="2">
      <t>ナイカ</t>
    </rPh>
    <phoneticPr fontId="41"/>
  </si>
  <si>
    <t>00014</t>
  </si>
  <si>
    <t>戦傷病者特別援護法</t>
  </si>
  <si>
    <t>合計（全職種の合計）</t>
  </si>
  <si>
    <t>医療連携体制窓口設置（スタッフの人数（医療ソーシャルワーカーの人数））</t>
  </si>
  <si>
    <t>面会時間帯３終了（月）</t>
  </si>
  <si>
    <t>特定販売（インターネット等による販売）の実施の有無</t>
  </si>
  <si>
    <t>子宮がん（③放射線療法）</t>
  </si>
  <si>
    <t>指定療育機関</t>
  </si>
  <si>
    <t>リハビリテーション（脳血管疾患等リハビリテーション）</t>
  </si>
  <si>
    <t>回復期患者受入れ（中心静脈栄養（ＩＶＨ））</t>
  </si>
  <si>
    <t>指定小児慢性特定疾病医療機関</t>
  </si>
  <si>
    <t>日帰り手術（子宮頚管ポリープ切除術）</t>
  </si>
  <si>
    <t>維持期患者受入れ・無床診療所（経管栄養）</t>
  </si>
  <si>
    <t>鼓膜穿孔閉鎖術</t>
  </si>
  <si>
    <t>開店時間外（相談できる時間）</t>
  </si>
  <si>
    <t>大腸がん検診</t>
    <rPh sb="0" eb="2">
      <t>ダイチョウ</t>
    </rPh>
    <rPh sb="4" eb="6">
      <t>ケンシン</t>
    </rPh>
    <phoneticPr fontId="48"/>
  </si>
  <si>
    <t>187 歌舞伎症候群</t>
  </si>
  <si>
    <t>県薬剤師会開催認知症対応力向上</t>
  </si>
  <si>
    <t>急性期患者受入れ（日本神経学会専門医（常勤））</t>
  </si>
  <si>
    <t>義足装具士</t>
    <rPh sb="0" eb="2">
      <t>ギソク</t>
    </rPh>
    <rPh sb="2" eb="5">
      <t>ソウグシ</t>
    </rPh>
    <phoneticPr fontId="45"/>
  </si>
  <si>
    <t>事業所一般健診（定期健康診断）</t>
  </si>
  <si>
    <t>07膵臓</t>
  </si>
  <si>
    <t>00016</t>
  </si>
  <si>
    <t>院内感染対策部門（医師配置）</t>
  </si>
  <si>
    <t>麻酔科専門医　公益社団法人日本麻酔科学会</t>
  </si>
  <si>
    <t>一部介助（ユニットへの移乗などに介助が必要）の患者に対応</t>
  </si>
  <si>
    <t>外科用イメージ</t>
  </si>
  <si>
    <t>回復期リハビリテーション</t>
  </si>
  <si>
    <t>外国人患者受入れに関する連絡調整の担当部署</t>
  </si>
  <si>
    <t>居宅介護支援事業所連携</t>
  </si>
  <si>
    <t>00017</t>
  </si>
  <si>
    <t>移動型アナログ式循環器用Ｘ線透視診断装置</t>
  </si>
  <si>
    <t>00237</t>
  </si>
  <si>
    <t>IFZ028_chiikirkyakk_yyyyMMddHHmmssSSS.csv</t>
  </si>
  <si>
    <t>00018</t>
  </si>
  <si>
    <t>外来受付時間帯午後開始（日）</t>
  </si>
  <si>
    <t>開店時間帯午後開始（土）</t>
  </si>
  <si>
    <t>11 大動脈瘤手術</t>
  </si>
  <si>
    <t>公費負担コード</t>
  </si>
  <si>
    <t>バル注射液（保有の有無）</t>
  </si>
  <si>
    <t>アフターローディング装置</t>
  </si>
  <si>
    <t>聴覚障害者の受け入れが可能</t>
  </si>
  <si>
    <t>周産期(新生児)専門医　一般社団法人日本周産期･新生児医学会</t>
  </si>
  <si>
    <t>ルート２（最寄り駅・バス停：所要時間）</t>
  </si>
  <si>
    <t>00019</t>
  </si>
  <si>
    <t>d0007</t>
  </si>
  <si>
    <t>腫瘍外科</t>
  </si>
  <si>
    <t>院外処方フラグ</t>
  </si>
  <si>
    <t>巻き爪治療</t>
  </si>
  <si>
    <t>レーザー治療</t>
    <rPh sb="4" eb="6">
      <t>チリョウ</t>
    </rPh>
    <phoneticPr fontId="45"/>
  </si>
  <si>
    <t>維持期患者受入れ・有床診療所（待合室に車椅子のスペースがある）</t>
  </si>
  <si>
    <t>ホームページ</t>
  </si>
  <si>
    <t>3-2 上記以外の心臓カテーテル法による諸検査</t>
  </si>
  <si>
    <t>00020</t>
  </si>
  <si>
    <t>維持期患者受入れ・無床診療所（段差がある）</t>
  </si>
  <si>
    <t>d1376</t>
  </si>
  <si>
    <t>3心筋梗塞_3回復期基本_イ:心電図</t>
  </si>
  <si>
    <t>リハビリ関連 （運動器リハビリテーション料(Ⅱ)）</t>
  </si>
  <si>
    <t>ルート２（最寄り駅名）</t>
  </si>
  <si>
    <t>定期閉店第２週（金）</t>
  </si>
  <si>
    <t>185</t>
  </si>
  <si>
    <t>Ｘ線間接撮影装置</t>
  </si>
  <si>
    <t>急性心筋梗塞関連・①急性期（専門医の勤務体制（③心臓血管外科医師（常勤）））</t>
  </si>
  <si>
    <t>予約診察特別料金徴収</t>
  </si>
  <si>
    <t>地域連携クリティカルパスの有無（特記事項）</t>
  </si>
  <si>
    <t>特定感染症指定医療機関、第一種感染症指定医療機関又は第二種感染症指定医療機関</t>
  </si>
  <si>
    <t>歯科医師</t>
  </si>
  <si>
    <t>シャント作成</t>
  </si>
  <si>
    <t>電子処方箋の発行の可否</t>
  </si>
  <si>
    <t>00021</t>
  </si>
  <si>
    <t>自由診療のみを行う医療機関</t>
    <rPh sb="0" eb="2">
      <t>ジユウ</t>
    </rPh>
    <rPh sb="2" eb="4">
      <t>シンリョウ</t>
    </rPh>
    <rPh sb="7" eb="8">
      <t>オコナ</t>
    </rPh>
    <rPh sb="9" eb="11">
      <t>イリョウ</t>
    </rPh>
    <rPh sb="11" eb="13">
      <t>キカン</t>
    </rPh>
    <phoneticPr fontId="45"/>
  </si>
  <si>
    <t>移植・内視鏡外科</t>
    <rPh sb="0" eb="2">
      <t>イショク</t>
    </rPh>
    <rPh sb="3" eb="6">
      <t>ナイシキョウ</t>
    </rPh>
    <rPh sb="6" eb="8">
      <t>ゲカ</t>
    </rPh>
    <phoneticPr fontId="41"/>
  </si>
  <si>
    <t>祝日休診</t>
  </si>
  <si>
    <t>00052</t>
  </si>
  <si>
    <t>81 先天性副腎皮質酵素欠損症</t>
  </si>
  <si>
    <t>定期閉店毎週（金）</t>
  </si>
  <si>
    <t>ルート３（最寄り駅・バス停：所要時間）</t>
  </si>
  <si>
    <t>外来受付時間帯夜間開始（水）</t>
  </si>
  <si>
    <t>開店時間帯午後開始（日）</t>
  </si>
  <si>
    <t>第二種感染症指定医療機関</t>
  </si>
  <si>
    <t>00023</t>
  </si>
  <si>
    <t>対応可能な診療科目</t>
  </si>
  <si>
    <t>118</t>
  </si>
  <si>
    <t>公害医療機関</t>
  </si>
  <si>
    <t>開店時間帯午前終了（木）</t>
  </si>
  <si>
    <t>6認知症_1早期_エ:郡市医師会</t>
  </si>
  <si>
    <t>指尖容積脈波検査</t>
  </si>
  <si>
    <t>00024</t>
  </si>
  <si>
    <t>タイ語対応</t>
    <rPh sb="2" eb="3">
      <t>ゴ</t>
    </rPh>
    <rPh sb="3" eb="5">
      <t>タイオウ</t>
    </rPh>
    <phoneticPr fontId="40"/>
  </si>
  <si>
    <t>93</t>
  </si>
  <si>
    <t>その他の業務内容</t>
  </si>
  <si>
    <t>01017</t>
  </si>
  <si>
    <t>糖尿病関連（妊娠糖尿病や糖尿病合併症妊娠の管理）</t>
  </si>
  <si>
    <t>00305</t>
  </si>
  <si>
    <t>d0014</t>
  </si>
  <si>
    <t>母体保護法指定医の配置されている医療機関</t>
  </si>
  <si>
    <t>104 コステロ症候群</t>
  </si>
  <si>
    <t>看護体制・特定機能病院・結核病棟（13:1入院基本料）</t>
  </si>
  <si>
    <t>5精神_14自殺_イ:保健・医療・福祉・労働・教育・警察等</t>
  </si>
  <si>
    <t>大腸外科</t>
    <rPh sb="0" eb="2">
      <t>ダイチョウ</t>
    </rPh>
    <rPh sb="2" eb="4">
      <t>ゲカ</t>
    </rPh>
    <phoneticPr fontId="45"/>
  </si>
  <si>
    <t>00150</t>
  </si>
  <si>
    <t>外来受付終了（木）</t>
  </si>
  <si>
    <t>院内感染防止マニュアル</t>
  </si>
  <si>
    <t>開店時間帯夜間終了（祝）</t>
  </si>
  <si>
    <t>自局での実施（無菌調剤室）</t>
  </si>
  <si>
    <t>00025</t>
  </si>
  <si>
    <t>ガスクロマトグラフィー（Ｎｉ６３）</t>
  </si>
  <si>
    <t>特定機能病院</t>
  </si>
  <si>
    <t>牽引治療器</t>
    <rPh sb="0" eb="2">
      <t>ケンイン</t>
    </rPh>
    <rPh sb="2" eb="5">
      <t>チリョウキ</t>
    </rPh>
    <phoneticPr fontId="45"/>
  </si>
  <si>
    <t>院内処方フラグ</t>
  </si>
  <si>
    <t>人工透析内科</t>
  </si>
  <si>
    <t>夜間・休日案内用電話番号</t>
  </si>
  <si>
    <t>00026</t>
  </si>
  <si>
    <t>02胃</t>
  </si>
  <si>
    <t>選択可能な入院食の提供</t>
  </si>
  <si>
    <t>リハビリ関連・施設基準（心大血管疾患リハビリテーション料（Ⅱ））</t>
  </si>
  <si>
    <t>00028</t>
  </si>
  <si>
    <t>55 再発性多発軟骨炎</t>
  </si>
  <si>
    <t>IFZ030_srvc_yakk_yyyyMMddHHmmssSSS.csv</t>
  </si>
  <si>
    <t>整形外科</t>
  </si>
  <si>
    <t>急性期患者受入れ（ｔ－ＰＡの使用（発症後４．５時間以内の脳卒中急性期の患者への使用））</t>
  </si>
  <si>
    <t>118 脊髄髄膜瘤</t>
  </si>
  <si>
    <t>人工授精</t>
  </si>
  <si>
    <t>心疾患、脳血管障害疾患患者の歯科診療可能</t>
  </si>
  <si>
    <t>d0012</t>
  </si>
  <si>
    <t>定期巡回・随時対応型訪問介護看護</t>
  </si>
  <si>
    <t>日帰り手術（網膜硝子体手術）</t>
  </si>
  <si>
    <t>日帰り手術（内視鏡的大腸ポリープ・粘膜切除術）</t>
  </si>
  <si>
    <t>健康食品の取り扱い品目数</t>
  </si>
  <si>
    <t>へき地医療拠点病院</t>
  </si>
  <si>
    <t>12 脳動静脈奇形摘出術</t>
  </si>
  <si>
    <t>更生医療（耳鼻咽喉科）</t>
  </si>
  <si>
    <t>神経内科</t>
  </si>
  <si>
    <t>04001</t>
  </si>
  <si>
    <t>日帰り手術（内視鏡的胃・十二指腸ポリープ・粘膜切除術）</t>
  </si>
  <si>
    <t>9 副腎悪性腫瘍手術</t>
  </si>
  <si>
    <t>カルチコール末（保有の有無）</t>
  </si>
  <si>
    <t>ルート３（最寄り駅：自動車所要時間）</t>
  </si>
  <si>
    <t>00030</t>
  </si>
  <si>
    <t>休日におけるかかりつけ患者への対応</t>
  </si>
  <si>
    <t>就業時間帯午前終了（火）</t>
  </si>
  <si>
    <t>01008</t>
  </si>
  <si>
    <t>【治験の実施の有無及び契約件数】</t>
  </si>
  <si>
    <t>10腎臓</t>
  </si>
  <si>
    <t>01028</t>
  </si>
  <si>
    <t>00031</t>
  </si>
  <si>
    <t>部門構成員として歯科医師を配置</t>
  </si>
  <si>
    <t>03003</t>
  </si>
  <si>
    <t>連絡先ＦＡＸ</t>
  </si>
  <si>
    <t>161 家族性良性慢性天疱瘡</t>
  </si>
  <si>
    <t>00208</t>
  </si>
  <si>
    <t>がん検診サポート薬剤師（広島県）</t>
  </si>
  <si>
    <t>救命救急センター</t>
  </si>
  <si>
    <t>給食施設</t>
  </si>
  <si>
    <t>重曹末・炭酸水素ナトリウム末（保有の有無）</t>
  </si>
  <si>
    <t>電磁的記録処方箋受付</t>
  </si>
  <si>
    <t>抑制具（レストレイナー（Ｒ）など）がある</t>
  </si>
  <si>
    <t>就業日（月）</t>
  </si>
  <si>
    <t>ベビーベッド</t>
  </si>
  <si>
    <t>リハビリ関連・注力疾病・障害（スポーツ外傷（整形外科））</t>
  </si>
  <si>
    <t>基準日</t>
  </si>
  <si>
    <t>定期閉店第５週（火）</t>
  </si>
  <si>
    <t>日本糖尿病療養指導士認定機構の日本糖尿病療養指導士（ＣＤＥＪ）</t>
  </si>
  <si>
    <t>外来受付時間帯午後開始（祝）</t>
  </si>
  <si>
    <t>産婦人科</t>
  </si>
  <si>
    <t>小児科病床</t>
  </si>
  <si>
    <t>00032</t>
  </si>
  <si>
    <t>00033</t>
  </si>
  <si>
    <t>単独型臨床研修施設若しくは管理型臨床研修施設</t>
  </si>
  <si>
    <t>スペイン語対応（レベル）</t>
    <rPh sb="4" eb="5">
      <t>ゴ</t>
    </rPh>
    <rPh sb="5" eb="7">
      <t>タイオウ</t>
    </rPh>
    <phoneticPr fontId="40"/>
  </si>
  <si>
    <t>許可病床療養病床数（うち医療保険適用）</t>
  </si>
  <si>
    <t>d1099</t>
  </si>
  <si>
    <t>お薬服用識別シール</t>
  </si>
  <si>
    <t>不妊専門相談センター</t>
  </si>
  <si>
    <t>結腸悪性腫瘍手術（○○件）</t>
  </si>
  <si>
    <t>経皮的動脈形成術</t>
  </si>
  <si>
    <t>01039</t>
  </si>
  <si>
    <t>120</t>
  </si>
  <si>
    <t>d1101</t>
  </si>
  <si>
    <t>0：外来診察は行っていない</t>
  </si>
  <si>
    <t>開店時間帯午前開始（月）</t>
  </si>
  <si>
    <t>00034</t>
  </si>
  <si>
    <t>07004</t>
  </si>
  <si>
    <t>高齢者訪問口腔ケア</t>
  </si>
  <si>
    <t>5精神_1統失_イ:治療抵抗性統合失調症治療薬</t>
  </si>
  <si>
    <t>特定行為研修指定研修機関</t>
  </si>
  <si>
    <t>心臓血管内科</t>
    <rPh sb="2" eb="4">
      <t>ケッカン</t>
    </rPh>
    <phoneticPr fontId="41"/>
  </si>
  <si>
    <t>医療相談（窓口相談員人数）</t>
  </si>
  <si>
    <t>02021</t>
  </si>
  <si>
    <t>01004</t>
  </si>
  <si>
    <t>開店時間帯午後終了（水）</t>
  </si>
  <si>
    <t>135 アイカルディ症候群</t>
  </si>
  <si>
    <t>1 小児領域の一次診療</t>
  </si>
  <si>
    <t>一般財団法人日本品質保証機構による認定の有無</t>
  </si>
  <si>
    <t>手話以外対応（文書）</t>
  </si>
  <si>
    <t>00035</t>
  </si>
  <si>
    <t>職場歯科健診</t>
    <rPh sb="0" eb="2">
      <t>ショクバ</t>
    </rPh>
    <rPh sb="2" eb="4">
      <t>シカ</t>
    </rPh>
    <rPh sb="4" eb="6">
      <t>ケンシン</t>
    </rPh>
    <phoneticPr fontId="47"/>
  </si>
  <si>
    <t>医療社会事業従事者</t>
    <rPh sb="0" eb="2">
      <t>イリョウ</t>
    </rPh>
    <rPh sb="2" eb="4">
      <t>シャカイ</t>
    </rPh>
    <rPh sb="4" eb="6">
      <t>ジギョウ</t>
    </rPh>
    <rPh sb="6" eb="9">
      <t>ジュウジシャ</t>
    </rPh>
    <phoneticPr fontId="45"/>
  </si>
  <si>
    <t>臨床修練病院等</t>
  </si>
  <si>
    <t>呼吸器外科</t>
  </si>
  <si>
    <t>維持期患者受入れ・無床診療所（在宅ターミナルケアの対応）</t>
  </si>
  <si>
    <t>d1523</t>
  </si>
  <si>
    <t>リハビリテーション（難病患者リハビリテーション）</t>
  </si>
  <si>
    <t>d1555</t>
  </si>
  <si>
    <t>認知症関連 （周辺症状（ＢＰＳＤ）の治療（外来））</t>
  </si>
  <si>
    <t>ガンマナイフによる定位放射線治療</t>
  </si>
  <si>
    <t>00037</t>
  </si>
  <si>
    <t>定期休診第４週（金）</t>
  </si>
  <si>
    <t>04 心療</t>
  </si>
  <si>
    <t>在宅療養支援歯科診療所</t>
    <rPh sb="0" eb="2">
      <t>ザイタク</t>
    </rPh>
    <rPh sb="2" eb="4">
      <t>リョウヨウ</t>
    </rPh>
    <rPh sb="4" eb="6">
      <t>シエン</t>
    </rPh>
    <rPh sb="6" eb="8">
      <t>シカ</t>
    </rPh>
    <rPh sb="8" eb="11">
      <t>シンリョウジョ</t>
    </rPh>
    <phoneticPr fontId="43"/>
  </si>
  <si>
    <t>がん診療連携拠点病院等</t>
  </si>
  <si>
    <t>日曜</t>
    <rPh sb="0" eb="2">
      <t>ニチヨウ</t>
    </rPh>
    <phoneticPr fontId="42"/>
  </si>
  <si>
    <t>２００床以上再診特別料金徴収額（税込）</t>
  </si>
  <si>
    <t>00038</t>
  </si>
  <si>
    <t>がんゲノム医療中核拠点病院等</t>
  </si>
  <si>
    <t>循環器専門医　一般社団法人日本循環器学会</t>
  </si>
  <si>
    <t>維持期患者受入れ・無床診療所（人工膀胱の管理）</t>
  </si>
  <si>
    <t>デトキソール注射液（保有の有無）</t>
  </si>
  <si>
    <t>腎・副腎動脈造影検査</t>
  </si>
  <si>
    <t>フィリピン語対応（事前連絡）</t>
    <rPh sb="5" eb="6">
      <t>ゴ</t>
    </rPh>
    <rPh sb="6" eb="8">
      <t>タイオウ</t>
    </rPh>
    <phoneticPr fontId="40"/>
  </si>
  <si>
    <t>d1302</t>
  </si>
  <si>
    <t>00039</t>
  </si>
  <si>
    <t>介護支援専門員（ケアマネージャー）</t>
    <rPh sb="0" eb="2">
      <t>カイゴ</t>
    </rPh>
    <rPh sb="2" eb="4">
      <t>シエン</t>
    </rPh>
    <rPh sb="4" eb="7">
      <t>センモンイン</t>
    </rPh>
    <phoneticPr fontId="45"/>
  </si>
  <si>
    <t>看護体制・障害者施設（13:1入院基本料）</t>
  </si>
  <si>
    <t>４泊５日手術（内視鏡的大腸ポリープ・粘膜切除術）</t>
  </si>
  <si>
    <t>d1074</t>
  </si>
  <si>
    <t>エイズ治療拠点病院</t>
  </si>
  <si>
    <t>医療安全管理部門設置</t>
  </si>
  <si>
    <t>心臓血管外科専門医　特定非営利活動法人日本胸部外科学会</t>
  </si>
  <si>
    <t>d1238</t>
  </si>
  <si>
    <t>急性期患者受入れ（毎日勤務している）</t>
  </si>
  <si>
    <t>リハビリ目的の入院の可否</t>
  </si>
  <si>
    <t>肝疾患診療連携拠点病院</t>
  </si>
  <si>
    <t>ロタウイルス感染症の予防接種</t>
  </si>
  <si>
    <t>在宅患者連携指導</t>
  </si>
  <si>
    <t>病院の性格</t>
  </si>
  <si>
    <t>便潜血検査（便検査）</t>
  </si>
  <si>
    <t>漢方内科</t>
    <rPh sb="0" eb="2">
      <t>カンポウ</t>
    </rPh>
    <rPh sb="2" eb="4">
      <t>ナイカ</t>
    </rPh>
    <phoneticPr fontId="41"/>
  </si>
  <si>
    <t>00042</t>
  </si>
  <si>
    <t>インターネットによる販売を行う医薬品の区分（第１類医薬品）</t>
    <rPh sb="10" eb="12">
      <t>ハンバイ</t>
    </rPh>
    <rPh sb="13" eb="14">
      <t>オコナ</t>
    </rPh>
    <rPh sb="15" eb="18">
      <t>イヤクヒン</t>
    </rPh>
    <phoneticPr fontId="43"/>
  </si>
  <si>
    <t>00043</t>
  </si>
  <si>
    <t>d1331</t>
  </si>
  <si>
    <t>非常勤</t>
    <rPh sb="0" eb="1">
      <t>ヒ</t>
    </rPh>
    <rPh sb="1" eb="3">
      <t>ジョウキン</t>
    </rPh>
    <phoneticPr fontId="46"/>
  </si>
  <si>
    <t>居宅介護支援支援事業（ケアマネジメント）</t>
  </si>
  <si>
    <t>在宅療養後方支援病院</t>
  </si>
  <si>
    <t>薬剤師人数（常勤換算）</t>
  </si>
  <si>
    <t>服薬相談（一般用医薬品）</t>
  </si>
  <si>
    <t>急性期患者受入れ（ＭＲＩ（２４時間稼動）（患者対応中などのため検査できない場合あり）（台））</t>
  </si>
  <si>
    <t>開店時間帯深夜開始（火）</t>
  </si>
  <si>
    <t>電子カルテ導入</t>
  </si>
  <si>
    <t>00047</t>
  </si>
  <si>
    <t>定期閉店第５週（日）</t>
  </si>
  <si>
    <t>インターネット販売を行っている場合の販売サイトのURL</t>
  </si>
  <si>
    <t>火曜</t>
    <rPh sb="0" eb="2">
      <t>カヨウ</t>
    </rPh>
    <phoneticPr fontId="42"/>
  </si>
  <si>
    <t>受入れ可能な患者のADL（日常生活動作）</t>
  </si>
  <si>
    <t>セカンド・オピニオンに関する状況（セカンド・オピニオンに関する掲示等）</t>
  </si>
  <si>
    <t>ＪＣＢデビットカード</t>
  </si>
  <si>
    <t>2階以上の診療室だがエレベーターがある</t>
  </si>
  <si>
    <t>143</t>
  </si>
  <si>
    <t>05002</t>
  </si>
  <si>
    <t>d1384</t>
  </si>
  <si>
    <t>d1542</t>
  </si>
  <si>
    <t>障害児の診療を行っている</t>
  </si>
  <si>
    <t>DPC対象病院</t>
  </si>
  <si>
    <t>151</t>
  </si>
  <si>
    <t>トレッドミル</t>
  </si>
  <si>
    <t>その他の検査項目</t>
    <rPh sb="2" eb="3">
      <t>タ</t>
    </rPh>
    <rPh sb="4" eb="6">
      <t>ケンサ</t>
    </rPh>
    <rPh sb="6" eb="8">
      <t>コウモク</t>
    </rPh>
    <phoneticPr fontId="48"/>
  </si>
  <si>
    <t>除細動機</t>
  </si>
  <si>
    <t>予防接種に関する特記事項</t>
  </si>
  <si>
    <t>総合周産期母子医療センター</t>
  </si>
  <si>
    <t>00050</t>
  </si>
  <si>
    <t>疾病予防運動施設（医療法第42条第1項第4号）</t>
  </si>
  <si>
    <t>薬学実務実習受入施設（兵庫県薬剤師会、日本薬剤師会）</t>
  </si>
  <si>
    <t>人工呼吸器私用</t>
    <rPh sb="0" eb="5">
      <t>ジンコウコキュウキ</t>
    </rPh>
    <rPh sb="5" eb="7">
      <t>シヨウ</t>
    </rPh>
    <phoneticPr fontId="50"/>
  </si>
  <si>
    <t>12 緩和ケア</t>
  </si>
  <si>
    <t>00105</t>
  </si>
  <si>
    <t xml:space="preserve"> FROM tbl_29 WHERE col_4 = '</t>
  </si>
  <si>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52"/>
  </si>
  <si>
    <t>地域周産期母子医療センター</t>
  </si>
  <si>
    <t>女性内科</t>
    <rPh sb="0" eb="2">
      <t>ジョセイ</t>
    </rPh>
    <rPh sb="2" eb="4">
      <t>ナイカ</t>
    </rPh>
    <phoneticPr fontId="45"/>
  </si>
  <si>
    <t>肺がん（①手術療法）</t>
  </si>
  <si>
    <t>以外の精神科在宅患者支援管理</t>
  </si>
  <si>
    <t>00051</t>
  </si>
  <si>
    <t>耳鼻いんこう科</t>
  </si>
  <si>
    <t>維持期患者受入れ・無床診療所（外来リハビリテーションを行っている）</t>
  </si>
  <si>
    <t>5精神_2うつ_オ:うつ病・躁うつ病</t>
  </si>
  <si>
    <t>性犯罪・性暴力被害者のためのワンストップ支援センター</t>
  </si>
  <si>
    <t>歯周病専門医　特定非営利活動法人日本歯周病学会</t>
  </si>
  <si>
    <t>訪問相談・指導</t>
  </si>
  <si>
    <t>06991</t>
  </si>
  <si>
    <t>14 介護職員等喀痰吸引等指示</t>
    <rPh sb="3" eb="5">
      <t>カイゴ</t>
    </rPh>
    <rPh sb="5" eb="7">
      <t>ショクイン</t>
    </rPh>
    <rPh sb="7" eb="8">
      <t>トウ</t>
    </rPh>
    <rPh sb="8" eb="10">
      <t>カクタン</t>
    </rPh>
    <rPh sb="10" eb="12">
      <t>キュウイン</t>
    </rPh>
    <rPh sb="12" eb="13">
      <t>トウ</t>
    </rPh>
    <rPh sb="13" eb="15">
      <t>シジ</t>
    </rPh>
    <phoneticPr fontId="42"/>
  </si>
  <si>
    <t>00053</t>
  </si>
  <si>
    <t>都道府県アレルギー疾患医療拠点病院</t>
  </si>
  <si>
    <t>地域連携クリティカルパス（肺がん）</t>
  </si>
  <si>
    <t>4 胸腔鏡下肺悪性腫瘍摘出術</t>
  </si>
  <si>
    <t>定期休診第４週（火）</t>
  </si>
  <si>
    <t>就業時間帯午後開始（金）</t>
  </si>
  <si>
    <t>d1097</t>
  </si>
  <si>
    <t>４泊５日手術（子宮頸部（腟部切除術））</t>
  </si>
  <si>
    <t>d0010</t>
  </si>
  <si>
    <t>d0001</t>
  </si>
  <si>
    <t>精神科救急病棟</t>
  </si>
  <si>
    <t>維持期患者受入れ・無床診療所（口腔ケア（自院の職員で実施））</t>
  </si>
  <si>
    <t>急性期患者受入れ</t>
  </si>
  <si>
    <t>高度管理医療機器販売及び貸与業の許可の有無</t>
  </si>
  <si>
    <t>d1582</t>
  </si>
  <si>
    <t>d0002</t>
  </si>
  <si>
    <t>胃腸内科</t>
  </si>
  <si>
    <t>病理診断科</t>
  </si>
  <si>
    <t>d0003</t>
  </si>
  <si>
    <t>主な機能（院内の退院計画の調整）</t>
  </si>
  <si>
    <t>d0004</t>
  </si>
  <si>
    <t>下顎運動解析診断装置</t>
  </si>
  <si>
    <t>d0005</t>
  </si>
  <si>
    <t>1がん_2がん治療基本外_エ:患者とその家族の意向</t>
  </si>
  <si>
    <t>d0006</t>
  </si>
  <si>
    <t>タイ語対応（事前連絡）</t>
    <rPh sb="2" eb="3">
      <t>ゴ</t>
    </rPh>
    <rPh sb="3" eb="5">
      <t>タイオウ</t>
    </rPh>
    <phoneticPr fontId="40"/>
  </si>
  <si>
    <t>相談専用電話番号</t>
  </si>
  <si>
    <t>超音波骨折治療法</t>
  </si>
  <si>
    <t>維持期患者受入れ・病院（作業療法士（OT）（総数））</t>
  </si>
  <si>
    <t>定期閉店第４週（火）</t>
  </si>
  <si>
    <t>１泊２日入院手術（肛門手術）</t>
  </si>
  <si>
    <t>急患センター</t>
  </si>
  <si>
    <t>d0008</t>
  </si>
  <si>
    <t>日帰り手術（近視矯正手術）</t>
  </si>
  <si>
    <t>3心筋梗塞_1予防_イ:心筋梗塞等</t>
  </si>
  <si>
    <t>医療用医薬品備蓄数</t>
  </si>
  <si>
    <t>ルート１（最寄りバス路線・停留所）</t>
  </si>
  <si>
    <t>在宅患者訪問看護・指導（乳幼児加算）</t>
  </si>
  <si>
    <t>受入れ可能な患者の状態（酸素が必要）</t>
  </si>
  <si>
    <t>特定承認保険医療機関</t>
  </si>
  <si>
    <t>急性期患者受入れ（【脳卒中急性期】脳外科的処置　連携病院にて迅速な対応が可能）</t>
  </si>
  <si>
    <t>マンモグラフィー</t>
  </si>
  <si>
    <t>日帰り手術（鼻茸摘出術）</t>
  </si>
  <si>
    <t>助産所のみ</t>
  </si>
  <si>
    <t>精神病床数</t>
  </si>
  <si>
    <t>４)眼領域</t>
    <rPh sb="2" eb="3">
      <t>メ</t>
    </rPh>
    <rPh sb="3" eb="5">
      <t>リョウイキ</t>
    </rPh>
    <phoneticPr fontId="49"/>
  </si>
  <si>
    <t>回復期患者受入れ（日本神経学会専門医（総数））</t>
  </si>
  <si>
    <t>認知症対応力向上研修を修了した薬剤師の人数</t>
  </si>
  <si>
    <t>特定福祉用具販売</t>
  </si>
  <si>
    <t>外反母趾治療</t>
  </si>
  <si>
    <t>d0011</t>
  </si>
  <si>
    <t>02016</t>
  </si>
  <si>
    <t>10 胃悪性腫瘍手術</t>
  </si>
  <si>
    <t>04026</t>
  </si>
  <si>
    <t>173</t>
  </si>
  <si>
    <t>介護相談（介護用品）</t>
  </si>
  <si>
    <t>診療時間帯</t>
  </si>
  <si>
    <t>専門病院</t>
  </si>
  <si>
    <t>03</t>
  </si>
  <si>
    <t>d0022</t>
  </si>
  <si>
    <t>共同利用の有無</t>
  </si>
  <si>
    <t>マラリアの予防接種</t>
    <rPh sb="5" eb="7">
      <t>ヨボウ</t>
    </rPh>
    <rPh sb="7" eb="9">
      <t>セッシュ</t>
    </rPh>
    <phoneticPr fontId="45"/>
  </si>
  <si>
    <t>同伴児童の一時預かり</t>
  </si>
  <si>
    <t>育児・母乳診療</t>
  </si>
  <si>
    <t>急性期特定病院</t>
  </si>
  <si>
    <t>オンライン診療内容（自由記述）</t>
  </si>
  <si>
    <t>外来区分</t>
  </si>
  <si>
    <t>d0015</t>
  </si>
  <si>
    <t>01013</t>
  </si>
  <si>
    <t>選択可能入院食提供</t>
  </si>
  <si>
    <t>6 5以外の在宅時医学総合管理</t>
    <rPh sb="3" eb="5">
      <t>イガイ</t>
    </rPh>
    <rPh sb="6" eb="8">
      <t>ザイタク</t>
    </rPh>
    <rPh sb="8" eb="9">
      <t>ジ</t>
    </rPh>
    <rPh sb="9" eb="11">
      <t>イガク</t>
    </rPh>
    <rPh sb="11" eb="13">
      <t>ソウゴウ</t>
    </rPh>
    <rPh sb="13" eb="15">
      <t>カンリ</t>
    </rPh>
    <phoneticPr fontId="42"/>
  </si>
  <si>
    <t>維持期患者受入れ・無床診療所（待合室に車椅子のスペースがある）</t>
  </si>
  <si>
    <t>3心筋梗塞_2急性期内科基本_イ:内科的治療</t>
    <rPh sb="20" eb="22">
      <t>チリョウ</t>
    </rPh>
    <phoneticPr fontId="40"/>
  </si>
  <si>
    <t>歯科診療所との連携</t>
  </si>
  <si>
    <t>6 老人介護支援センターの有無</t>
    <rPh sb="2" eb="4">
      <t>ロウジン</t>
    </rPh>
    <rPh sb="4" eb="6">
      <t>カイゴ</t>
    </rPh>
    <rPh sb="6" eb="8">
      <t>シエン</t>
    </rPh>
    <rPh sb="13" eb="15">
      <t>ウム</t>
    </rPh>
    <phoneticPr fontId="42"/>
  </si>
  <si>
    <t>脳外科</t>
    <rPh sb="0" eb="3">
      <t>ノウゲカ</t>
    </rPh>
    <phoneticPr fontId="41"/>
  </si>
  <si>
    <t>維持期患者受入れ・病院（理学療法士（PT）（総数））</t>
  </si>
  <si>
    <t>面会時間帯１開始（土）</t>
  </si>
  <si>
    <t>薬用炭（保有の有無）</t>
  </si>
  <si>
    <t>介護相談（ストマ装具）</t>
  </si>
  <si>
    <t>9 卵巣悪性腫瘍化学療法</t>
  </si>
  <si>
    <t>48 原発性抗リン脂質抗体症候群</t>
  </si>
  <si>
    <t>単独型臨床研修施設又は管理型臨床研修施設</t>
  </si>
  <si>
    <t>03001</t>
  </si>
  <si>
    <t>02012</t>
  </si>
  <si>
    <t>00212</t>
  </si>
  <si>
    <t>定期休診（日）</t>
  </si>
  <si>
    <t>肝臓内科</t>
    <rPh sb="0" eb="2">
      <t>カンゾウ</t>
    </rPh>
    <rPh sb="2" eb="4">
      <t>ナイカ</t>
    </rPh>
    <phoneticPr fontId="41"/>
  </si>
  <si>
    <t>d0017</t>
  </si>
  <si>
    <t>331 特発性多中心性キャッスルマン病</t>
  </si>
  <si>
    <t>6 胆道悪性腫瘍化学療法</t>
  </si>
  <si>
    <t>メタボ検査（腹囲測定）</t>
    <rPh sb="3" eb="5">
      <t>ケンサ</t>
    </rPh>
    <rPh sb="6" eb="8">
      <t>フクイ</t>
    </rPh>
    <rPh sb="8" eb="10">
      <t>ソクテイ</t>
    </rPh>
    <phoneticPr fontId="48"/>
  </si>
  <si>
    <t>開店時間帯深夜開始（祝）</t>
  </si>
  <si>
    <t>大腸ファイバースコープ</t>
  </si>
  <si>
    <t>インピーダンスオージオメーター</t>
  </si>
  <si>
    <t>d0018</t>
  </si>
  <si>
    <t>d1063</t>
  </si>
  <si>
    <t>外来受付開始（火）</t>
  </si>
  <si>
    <t>d0019</t>
  </si>
  <si>
    <t>275 タナトフォリック骨異形成症</t>
  </si>
  <si>
    <t>甲状腺超音波検査</t>
  </si>
  <si>
    <t>おたふくかぜの予防接種（海外渡航者対応）</t>
  </si>
  <si>
    <t>d0021</t>
  </si>
  <si>
    <t>00205</t>
  </si>
  <si>
    <t>定期閉店第４週（土）</t>
  </si>
  <si>
    <t>地域医療連携窓口設置（電話番号）</t>
  </si>
  <si>
    <t>204 エマヌエル症候群</t>
  </si>
  <si>
    <t>ＭＲＩ（磁気共鳴断層撮影装置）</t>
  </si>
  <si>
    <t>生活習慣病相談（各種検査薬）</t>
  </si>
  <si>
    <t>開店時間帯夜間終了（日）</t>
  </si>
  <si>
    <t>電話番号2</t>
  </si>
  <si>
    <t>08004</t>
  </si>
  <si>
    <t>胃瘻経管栄養</t>
    <rPh sb="0" eb="2">
      <t>イロウ</t>
    </rPh>
    <rPh sb="2" eb="6">
      <t>ケイカンエイヨウ</t>
    </rPh>
    <phoneticPr fontId="50"/>
  </si>
  <si>
    <t xml:space="preserve"> col_3, col_5, col_6, col_7, col_8, col_9, col_10, col_11, col_12, col_13, col_14</t>
  </si>
  <si>
    <t>地域連携薬局等事項</t>
  </si>
  <si>
    <t>関節手術</t>
  </si>
  <si>
    <t>d1553</t>
  </si>
  <si>
    <t>d0023</t>
  </si>
  <si>
    <t>専門連携（麻薬に係る調剤回数）</t>
  </si>
  <si>
    <t>d0024</t>
  </si>
  <si>
    <t>00101</t>
  </si>
  <si>
    <t>「その他電子決済」が「1:可能」の場合、選択する。</t>
    <rPh sb="20" eb="22">
      <t>センタク</t>
    </rPh>
    <phoneticPr fontId="22"/>
  </si>
  <si>
    <t>開店時間帯深夜開始（日）</t>
  </si>
  <si>
    <t>d1096</t>
  </si>
  <si>
    <t>00322</t>
  </si>
  <si>
    <t>入院患者受入</t>
  </si>
  <si>
    <t>00044</t>
  </si>
  <si>
    <t>地域密着型介護老人福祉施設名称</t>
  </si>
  <si>
    <t>地域連携（その他医療機関へ情報共有回数）</t>
  </si>
  <si>
    <t>薬局サービス等</t>
  </si>
  <si>
    <t>標準的算定日数後の状態の維持</t>
  </si>
  <si>
    <t>「専門外来の有無」が「1：有り」の場合、任意で記入する。</t>
  </si>
  <si>
    <t>定期閉店第３週（水）</t>
  </si>
  <si>
    <t>気管支内視鏡</t>
  </si>
  <si>
    <t>経皮的冠動脈血栓切除術</t>
  </si>
  <si>
    <t>00045</t>
  </si>
  <si>
    <t>D24</t>
  </si>
  <si>
    <t>産科オープンシステムを活用した分娩件数</t>
  </si>
  <si>
    <t>実施状況</t>
  </si>
  <si>
    <t>薬局開設許可証の許可番号</t>
  </si>
  <si>
    <t>顔面外傷の治療（鼻骨骨折）（耳鼻咽喉領域）</t>
  </si>
  <si>
    <t>2 関節鏡検査</t>
  </si>
  <si>
    <t>許可年月日</t>
  </si>
  <si>
    <t>１泊２日入院手術（その他）</t>
  </si>
  <si>
    <t>成人の肺炎球菌感染症の予防接種（海外渡航者対応）</t>
  </si>
  <si>
    <t>調剤基本料の届出状況</t>
    <rPh sb="6" eb="7">
      <t>トド</t>
    </rPh>
    <rPh sb="7" eb="8">
      <t>デ</t>
    </rPh>
    <rPh sb="8" eb="10">
      <t>ジョウキョウ</t>
    </rPh>
    <phoneticPr fontId="43"/>
  </si>
  <si>
    <t>59</t>
  </si>
  <si>
    <t>開設日</t>
  </si>
  <si>
    <t>d2</t>
  </si>
  <si>
    <t>上記以外の認定薬剤師の資格名（２）</t>
    <rPh sb="0" eb="2">
      <t>ジョウキ</t>
    </rPh>
    <rPh sb="2" eb="4">
      <t>イガイ</t>
    </rPh>
    <rPh sb="5" eb="7">
      <t>ニンテイ</t>
    </rPh>
    <rPh sb="7" eb="10">
      <t>ヤクザイシ</t>
    </rPh>
    <rPh sb="11" eb="13">
      <t>シカク</t>
    </rPh>
    <rPh sb="13" eb="14">
      <t>メイ</t>
    </rPh>
    <phoneticPr fontId="43"/>
  </si>
  <si>
    <t>リハビリ関連 （膀胱直腸障害）</t>
  </si>
  <si>
    <t>連絡先電話番号</t>
  </si>
  <si>
    <t>デビットカード（処方箋調剤）</t>
  </si>
  <si>
    <t>232 カーニー複合</t>
  </si>
  <si>
    <t>先進医療実施</t>
  </si>
  <si>
    <t>維持期患者受入れ・病院（作業療法士（OT）（常勤））</t>
  </si>
  <si>
    <t>薬局正式名称</t>
  </si>
  <si>
    <t>d1274</t>
  </si>
  <si>
    <t>法人代表者フリガナ</t>
  </si>
  <si>
    <t>04 がん</t>
  </si>
  <si>
    <t>地域連携クリティカルパスの有無（有りの場合の特記事項）</t>
  </si>
  <si>
    <t>法人代表者氏名</t>
  </si>
  <si>
    <t>カルチコール末（備蓄数）</t>
  </si>
  <si>
    <t>d1036</t>
  </si>
  <si>
    <t>経管栄養</t>
  </si>
  <si>
    <t>4糖尿病_4慢性合併網膜症基本外_ア:網膜光凝固術</t>
    <rPh sb="13" eb="16">
      <t>キホンガイ</t>
    </rPh>
    <phoneticPr fontId="40"/>
  </si>
  <si>
    <t>案内用TEL</t>
  </si>
  <si>
    <t>03 小児</t>
  </si>
  <si>
    <t>定期閉店第１週（土）</t>
  </si>
  <si>
    <t>ブライアン注射液（保有の有無）</t>
  </si>
  <si>
    <t>02007</t>
  </si>
  <si>
    <t>案内用FAX</t>
  </si>
  <si>
    <t>案内用TEL_夜間・休日</t>
  </si>
  <si>
    <t>日帰り手術（下甲介粘膜切除術）</t>
  </si>
  <si>
    <t>放射線科</t>
  </si>
  <si>
    <t>9 皮膚悪性腫瘍化学療法</t>
  </si>
  <si>
    <t>在宅時医学総合管理（皮膚科特定疾患指導管理）</t>
  </si>
  <si>
    <t>小児耳鼻いんこう科</t>
    <rPh sb="0" eb="2">
      <t>ショウニ</t>
    </rPh>
    <rPh sb="2" eb="4">
      <t>ジビ</t>
    </rPh>
    <rPh sb="8" eb="9">
      <t>カ</t>
    </rPh>
    <phoneticPr fontId="45"/>
  </si>
  <si>
    <t>案内用FAX番号_夜間・休日</t>
  </si>
  <si>
    <t>37 膿疱性乾癬(汎発型)</t>
  </si>
  <si>
    <t>未成年者の発達障害の確定診断</t>
  </si>
  <si>
    <t>医療安全管理部門（薬剤師配置）</t>
  </si>
  <si>
    <t>地域密着型介護老人福祉施設入所者生活介護</t>
  </si>
  <si>
    <t>営業日（月）</t>
    <rPh sb="0" eb="3">
      <t>エイギョウビ</t>
    </rPh>
    <rPh sb="4" eb="5">
      <t>ゲツ</t>
    </rPh>
    <phoneticPr fontId="40"/>
  </si>
  <si>
    <t>238 ビタミンＤ抵抗性くる病/骨軟化症</t>
  </si>
  <si>
    <t>営業日（火）</t>
  </si>
  <si>
    <t>超音波診断装置（頸動脈）</t>
    <rPh sb="0" eb="3">
      <t>チョウオンパ</t>
    </rPh>
    <rPh sb="3" eb="5">
      <t>シンダン</t>
    </rPh>
    <rPh sb="5" eb="7">
      <t>ソウチ</t>
    </rPh>
    <rPh sb="8" eb="11">
      <t>ケイドウミャク</t>
    </rPh>
    <phoneticPr fontId="45"/>
  </si>
  <si>
    <t>維持期患者受入れ（有床診療所）</t>
  </si>
  <si>
    <t>営業日（水）</t>
  </si>
  <si>
    <t>営業日（木）</t>
  </si>
  <si>
    <t>リハビリテーション（呼吸器リハビリテーション）</t>
  </si>
  <si>
    <t>光凝固療法</t>
  </si>
  <si>
    <t>医療連携体制窓口設置（窓口　専任スタッフ職種別人数　その他（医師・看護師・保健師・福祉職・事務職以外））</t>
  </si>
  <si>
    <t>重篤な歯周病の治療</t>
  </si>
  <si>
    <t>喉頭がん（①手術療法）</t>
  </si>
  <si>
    <t>対応可否区分</t>
  </si>
  <si>
    <t>営業日（金）</t>
  </si>
  <si>
    <t>女性医師による外来診察の可否</t>
  </si>
  <si>
    <t>女性医師外来診察</t>
  </si>
  <si>
    <t>5精神_11てんかん_ア:てんかん</t>
  </si>
  <si>
    <t>営業日（日）</t>
  </si>
  <si>
    <t>介護相談（介護用食品）</t>
  </si>
  <si>
    <t>Dx_13</t>
  </si>
  <si>
    <t>共同利用で他の薬局を利用</t>
  </si>
  <si>
    <t>開店時間帯深夜開始（水）</t>
  </si>
  <si>
    <t>児童精神科</t>
  </si>
  <si>
    <t>基本開店時間帯１（開始）</t>
  </si>
  <si>
    <t>基本開店時間帯１（終了）</t>
  </si>
  <si>
    <t>医療連携体制窓口設置（窓口主な機能（その他））</t>
  </si>
  <si>
    <t>会話のレベル</t>
  </si>
  <si>
    <t>05001</t>
  </si>
  <si>
    <t>基本開店時間帯２（開始）</t>
  </si>
  <si>
    <t>心臓血管内科</t>
  </si>
  <si>
    <t>専門外来受付開始１</t>
  </si>
  <si>
    <t>精神科ソーシャルワーカー配置人数</t>
  </si>
  <si>
    <t>就業時間帯夜間開始（月）</t>
  </si>
  <si>
    <t>先天性巨大結腸症手術</t>
  </si>
  <si>
    <t>基本開店時間帯２（終了）</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</si>
  <si>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</si>
  <si>
    <t>d1098</t>
  </si>
  <si>
    <t>呼吸器内科</t>
  </si>
  <si>
    <t>臨床心理士によるカウンセリング</t>
  </si>
  <si>
    <t>基本開店時間帯３（終了）</t>
  </si>
  <si>
    <t>d1312</t>
  </si>
  <si>
    <t>感染防止対策実施</t>
  </si>
  <si>
    <t>基本開店時間帯４（開始）</t>
  </si>
  <si>
    <t>開店時間帯夜間開始（金）</t>
  </si>
  <si>
    <t>定期休診第１週（水）</t>
  </si>
  <si>
    <t>4 緑内障手術</t>
  </si>
  <si>
    <t>開店時間帯午前開始（水）</t>
  </si>
  <si>
    <t>5精神_14自殺_ア:自殺の大きな危険因子</t>
    <rPh sb="6" eb="8">
      <t>ジサツ</t>
    </rPh>
    <phoneticPr fontId="40"/>
  </si>
  <si>
    <t>気管食道・耳鼻いんこう科</t>
    <rPh sb="0" eb="2">
      <t>キカン</t>
    </rPh>
    <rPh sb="2" eb="4">
      <t>ショクドウ</t>
    </rPh>
    <rPh sb="5" eb="7">
      <t>ジビ</t>
    </rPh>
    <phoneticPr fontId="41"/>
  </si>
  <si>
    <t>11 アルコール依存症</t>
  </si>
  <si>
    <t>開店時間帯午前終了（祝）</t>
  </si>
  <si>
    <t>医療安全についての相談窓口の設置有無</t>
    <rPh sb="0" eb="2">
      <t>イリョウ</t>
    </rPh>
    <rPh sb="2" eb="4">
      <t>アンゼン</t>
    </rPh>
    <rPh sb="9" eb="11">
      <t>ソウダン</t>
    </rPh>
    <rPh sb="11" eb="13">
      <t>マドグチ</t>
    </rPh>
    <rPh sb="14" eb="16">
      <t>セッチ</t>
    </rPh>
    <rPh sb="16" eb="18">
      <t>ウム</t>
    </rPh>
    <phoneticPr fontId="42"/>
  </si>
  <si>
    <t>児童思春期病棟</t>
  </si>
  <si>
    <t>１泊２日入院手術（鼠径ヘルニア手術）</t>
  </si>
  <si>
    <t>糖尿病関連（インスリン治療中患者の治療継続及び調整）</t>
  </si>
  <si>
    <t>d1103</t>
  </si>
  <si>
    <t>ＶＩＳＡデビットカード</t>
  </si>
  <si>
    <t>d1392</t>
  </si>
  <si>
    <t>開店時間帯午前終了（水）</t>
  </si>
  <si>
    <t>日帰り手術（尖圭コンジローム切除術）</t>
  </si>
  <si>
    <t>女性薬剤師による相談対応</t>
  </si>
  <si>
    <t>開店時間帯午前開始（金）</t>
  </si>
  <si>
    <t>リハビリ関連・施設基準（運動器リハビリテーション料（Ⅰ））</t>
  </si>
  <si>
    <t>開店時間帯午前終了（金）</t>
  </si>
  <si>
    <t>開店時間帯午前開始（土）</t>
  </si>
  <si>
    <t>シェーグレン患者の歯科診療可能</t>
  </si>
  <si>
    <t>専門外来の有無</t>
    <rPh sb="0" eb="2">
      <t>センモン</t>
    </rPh>
    <rPh sb="2" eb="4">
      <t>ガイライ</t>
    </rPh>
    <rPh sb="5" eb="7">
      <t>ウム</t>
    </rPh>
    <phoneticPr fontId="42"/>
  </si>
  <si>
    <t>おたふくかぜの予防接種</t>
  </si>
  <si>
    <t>03 頸部</t>
  </si>
  <si>
    <t>開店時間帯午前開始（日）</t>
  </si>
  <si>
    <t>開店時間帯午前終了（日）</t>
  </si>
  <si>
    <t>救急の対応</t>
  </si>
  <si>
    <t>無菌製剤処理に係る他薬局への紹介体制の有無</t>
  </si>
  <si>
    <t>212 三尖弁閉鎖症</t>
  </si>
  <si>
    <t>d1202</t>
  </si>
  <si>
    <t>開店時間帯午後開始（月）</t>
  </si>
  <si>
    <t>2 真菌検査（顕微鏡検査）</t>
  </si>
  <si>
    <t>リハビリ関連 （関節可動域運動）</t>
  </si>
  <si>
    <t>胃がん検診</t>
    <rPh sb="0" eb="1">
      <t>イ</t>
    </rPh>
    <rPh sb="3" eb="5">
      <t>ケンシン</t>
    </rPh>
    <phoneticPr fontId="48"/>
  </si>
  <si>
    <t>在宅時医学管理(難病外来患者指導管理)</t>
  </si>
  <si>
    <t>リハビリ関連 （視能訓練）</t>
  </si>
  <si>
    <t>開店時間帯深夜開始（木）</t>
  </si>
  <si>
    <t>開店時間帯午後終了（火）</t>
  </si>
  <si>
    <t>回復期患者受入れ（入院のみ受け入れている）</t>
  </si>
  <si>
    <t>6 終夜睡眠ポリグラフィー</t>
  </si>
  <si>
    <t>定期閉店毎週（土）</t>
  </si>
  <si>
    <t>開店時間帯午後開始（水）</t>
  </si>
  <si>
    <t>診療用高エネルギー放射線発生装置</t>
    <rPh sb="0" eb="2">
      <t>シンリョウ</t>
    </rPh>
    <phoneticPr fontId="43"/>
  </si>
  <si>
    <t>開店時間帯午後開始（木）</t>
  </si>
  <si>
    <t>01046</t>
  </si>
  <si>
    <t>電子内視鏡</t>
    <rPh sb="0" eb="2">
      <t>デンシ</t>
    </rPh>
    <rPh sb="2" eb="5">
      <t>ナイシキョウ</t>
    </rPh>
    <phoneticPr fontId="45"/>
  </si>
  <si>
    <t>開店時間帯深夜開始（土）</t>
  </si>
  <si>
    <t>市区町村コード</t>
    <rPh sb="0" eb="4">
      <t>シクチョウソン</t>
    </rPh>
    <phoneticPr fontId="42"/>
  </si>
  <si>
    <t>障害者日常生活・社会生活支援の法律（精神通院医療）</t>
  </si>
  <si>
    <t>連絡担当者（電話番号）</t>
  </si>
  <si>
    <t>02026</t>
  </si>
  <si>
    <t>維持期患者受入れ・病院（脳卒中維持期の患者に対する訪問リハビリテーションの実施）</t>
  </si>
  <si>
    <t>人工肛門</t>
    <rPh sb="0" eb="2">
      <t>ジンコウ</t>
    </rPh>
    <rPh sb="2" eb="4">
      <t>コウモン</t>
    </rPh>
    <phoneticPr fontId="50"/>
  </si>
  <si>
    <t>その他認定薬剤師資格名</t>
  </si>
  <si>
    <t>開店時間帯午後終了（木）</t>
  </si>
  <si>
    <t>眼底検査</t>
  </si>
  <si>
    <t>333 ハッチンソン・ギルフォード症候群</t>
  </si>
  <si>
    <t>開店時間帯午後開始（金）</t>
  </si>
  <si>
    <t>広東語</t>
    <rPh sb="0" eb="3">
      <t>カントンゴ</t>
    </rPh>
    <phoneticPr fontId="22"/>
  </si>
  <si>
    <t>担当者</t>
  </si>
  <si>
    <t>障害児（者）への歯科相談</t>
  </si>
  <si>
    <t>院内売店設置</t>
  </si>
  <si>
    <t>開店時間帯午後終了（土）</t>
  </si>
  <si>
    <t>外来受付時間帯夜間終了（日）</t>
  </si>
  <si>
    <t>基本外来受付時間帯３（終了）</t>
  </si>
  <si>
    <t>開店時間帯午後終了（日）</t>
  </si>
  <si>
    <t>急性期患者受入れ（地域の歯科医療機関と連携して実施）</t>
  </si>
  <si>
    <t>時間外対応連絡先電話番号</t>
  </si>
  <si>
    <t>咽頭がん（①手術療法）</t>
  </si>
  <si>
    <t>衛生材料の販売</t>
  </si>
  <si>
    <t>情報提供体制（受診勧奨）</t>
  </si>
  <si>
    <t>リハビリテーション（視能訓練）</t>
  </si>
  <si>
    <t>開店時間帯午後終了（祝）</t>
  </si>
  <si>
    <t>特記事項</t>
    <rPh sb="0" eb="2">
      <t>トッキ</t>
    </rPh>
    <rPh sb="2" eb="4">
      <t>ジコウ</t>
    </rPh>
    <phoneticPr fontId="46"/>
  </si>
  <si>
    <t>開店時間帯夜間開始（月）</t>
  </si>
  <si>
    <t>04005</t>
  </si>
  <si>
    <t>硝子体出血・網膜剥離の手術</t>
  </si>
  <si>
    <t>開店時間帯夜間終了（火）</t>
  </si>
  <si>
    <t>開店時間帯夜間終了（水）</t>
  </si>
  <si>
    <t>寝たきり老人訪問指導管理</t>
  </si>
  <si>
    <t>開店時間帯夜間終了（金）</t>
  </si>
  <si>
    <t>車いすのまま（ユニットに移動せず）診療</t>
  </si>
  <si>
    <t>経皮的脳血栓回収術（○○件）</t>
  </si>
  <si>
    <t>胸部Ｘ線検査</t>
  </si>
  <si>
    <t>面会時間帯３終了（祝）</t>
  </si>
  <si>
    <t>1：可能</t>
  </si>
  <si>
    <t>開店時間帯夜間開始（日）</t>
  </si>
  <si>
    <t>維持期患者受入れ・有床診療所（言語療法士（言語聴覚士 ST）（常勤））</t>
  </si>
  <si>
    <t>5精神_9高次_ア:高次脳機能障害</t>
    <rPh sb="5" eb="7">
      <t>コウジ</t>
    </rPh>
    <phoneticPr fontId="40"/>
  </si>
  <si>
    <t>開店時間帯夜間開始（祝）</t>
  </si>
  <si>
    <t>その他（診断及び治療機器）</t>
    <rPh sb="2" eb="3">
      <t>タ</t>
    </rPh>
    <phoneticPr fontId="45"/>
  </si>
  <si>
    <t>レーザー光凝固装置</t>
    <rPh sb="4" eb="5">
      <t>ヒカリ</t>
    </rPh>
    <rPh sb="5" eb="7">
      <t>ギョウコ</t>
    </rPh>
    <rPh sb="7" eb="9">
      <t>ソウチ</t>
    </rPh>
    <phoneticPr fontId="45"/>
  </si>
  <si>
    <t>開店時間帯深夜開始（月）</t>
  </si>
  <si>
    <t>メイロン注射液（保有の有無）</t>
  </si>
  <si>
    <t>看護体制・特定機能病院・結核病棟（18:1入院基本料）</t>
  </si>
  <si>
    <t>1がん_2がん治療基本外_ア:緩和ケアチーム</t>
  </si>
  <si>
    <t>d1037</t>
  </si>
  <si>
    <t>開店時間帯深夜終了（月）</t>
  </si>
  <si>
    <t>検体測定室の検査項目の有無（γ―GT（γ―GTP））</t>
  </si>
  <si>
    <t>00114</t>
  </si>
  <si>
    <t>開店時間帯深夜終了（火）</t>
  </si>
  <si>
    <t>定期閉店第４週（日）</t>
  </si>
  <si>
    <t>171 ウィルソン病</t>
  </si>
  <si>
    <t>３人部屋１日当たり差額（税込）</t>
  </si>
  <si>
    <t>リハビリ関連 （運動器リハビリテーション料(Ⅰ)）</t>
  </si>
  <si>
    <t>開店時間帯深夜開始（金）</t>
  </si>
  <si>
    <t>開店時間帯深夜終了（祝）</t>
  </si>
  <si>
    <t>日帰り手術（腋臭症手術）</t>
  </si>
  <si>
    <t>更生医療（心臓移植）</t>
  </si>
  <si>
    <t>3心筋梗塞_2急性期内科基本外_オ:心大血管リハビリ施設</t>
  </si>
  <si>
    <t>前立腺がん（②化学療法）</t>
  </si>
  <si>
    <t>d1221</t>
  </si>
  <si>
    <t>維持期患者受入れ・無床診療所（道路から医療機関入口まで車椅子での移動可）</t>
  </si>
  <si>
    <t>定期閉店毎週（月）</t>
  </si>
  <si>
    <t>定期閉店毎週（木）</t>
  </si>
  <si>
    <t>無菌製剤処理</t>
  </si>
  <si>
    <t>ヘルパー</t>
  </si>
  <si>
    <t>00068</t>
  </si>
  <si>
    <t>定期閉店毎週（日）</t>
  </si>
  <si>
    <t>定期閉店第１週（火）</t>
  </si>
  <si>
    <t>車椅子対応歯科ユニット</t>
  </si>
  <si>
    <t>9 弁膜症手術</t>
  </si>
  <si>
    <t>定期閉店第１週（木）</t>
  </si>
  <si>
    <t>定期閉店第１週（金）</t>
  </si>
  <si>
    <t>先進医療名</t>
  </si>
  <si>
    <t>d0029</t>
  </si>
  <si>
    <t>頸動脈エコー検査</t>
    <rPh sb="0" eb="3">
      <t>ケイドウミャク</t>
    </rPh>
    <rPh sb="6" eb="8">
      <t>ケンサ</t>
    </rPh>
    <phoneticPr fontId="48"/>
  </si>
  <si>
    <t>定期閉店第２週（月）</t>
  </si>
  <si>
    <t>定期閉店第３週（土）</t>
  </si>
  <si>
    <t>苦情相談窓口の設置（その他の院内サービス等）</t>
  </si>
  <si>
    <t>テーブル名</t>
    <rPh sb="4" eb="5">
      <t>メイ</t>
    </rPh>
    <phoneticPr fontId="22"/>
  </si>
  <si>
    <t>気管食道外科</t>
  </si>
  <si>
    <t>4 血液透析</t>
  </si>
  <si>
    <t>IFZ026_gyomu_srvc_yyyyMMddHHmmssSSS.csv</t>
  </si>
  <si>
    <t>脳血管内手術のうち経皮的頸動脈ステント留置術（○○件）</t>
  </si>
  <si>
    <t>維持期患者受入れ・病院（経鼻経管栄養）</t>
  </si>
  <si>
    <t>定期閉店第２週（火）</t>
  </si>
  <si>
    <t>維持期患者受入れ・病院（人工膀胱の管理）</t>
  </si>
  <si>
    <t>8 皮膚悪性腫瘍手術</t>
  </si>
  <si>
    <t>定期閉店第３週（火）</t>
  </si>
  <si>
    <t>開口器がある</t>
  </si>
  <si>
    <t>維持期患者受入れ・有床診療所（地域の歯科医療機関と連携して実施）</t>
  </si>
  <si>
    <t>定期閉店第２週（水）</t>
  </si>
  <si>
    <t>担当部署の電話番号</t>
  </si>
  <si>
    <t>定期閉店第２週（木）</t>
  </si>
  <si>
    <t>糖尿病関連（糖尿病患者への運動処方）</t>
  </si>
  <si>
    <t>肺機能検査</t>
  </si>
  <si>
    <t>00223</t>
  </si>
  <si>
    <t>【診療科目別の詳細　基本となる診療時間　基本となる外来受付時間】</t>
  </si>
  <si>
    <t>在宅肺高血圧症患者指導管理</t>
  </si>
  <si>
    <t>急性期患者受入れ（ＭＲＩ検査（通常診療時間帯＋夜間・休日等当直時間帯））</t>
  </si>
  <si>
    <t>看護体制・特定機能病院・結核病棟（20:1入院基本料）</t>
  </si>
  <si>
    <t>診療終了（月）</t>
  </si>
  <si>
    <t>定期閉店第２週（土）</t>
  </si>
  <si>
    <t>5 神経ブロック</t>
  </si>
  <si>
    <t>気管食道内科</t>
    <rPh sb="0" eb="2">
      <t>キカン</t>
    </rPh>
    <rPh sb="2" eb="4">
      <t>ショクドウ</t>
    </rPh>
    <rPh sb="4" eb="6">
      <t>ナイカ</t>
    </rPh>
    <phoneticPr fontId="45"/>
  </si>
  <si>
    <t>他医療機関入院受入れ（人工呼吸器使用（レスピレーター））</t>
  </si>
  <si>
    <t>代謝・内分泌内科</t>
    <rPh sb="0" eb="2">
      <t>タイシャ</t>
    </rPh>
    <rPh sb="3" eb="6">
      <t>ナイブンピツ</t>
    </rPh>
    <rPh sb="6" eb="8">
      <t>ナイカ</t>
    </rPh>
    <phoneticPr fontId="41"/>
  </si>
  <si>
    <t>定期閉店第４週（水）</t>
  </si>
  <si>
    <t>維持期患者受入れ・有床診療所（ＭＲＳＡ）</t>
  </si>
  <si>
    <t>ルート１（最寄り駅・バス停：所要時間）</t>
  </si>
  <si>
    <t>d1526</t>
  </si>
  <si>
    <t>神経科</t>
  </si>
  <si>
    <t>その他（泌尿器科系）</t>
    <rPh sb="2" eb="3">
      <t>タ</t>
    </rPh>
    <rPh sb="4" eb="8">
      <t>ヒニョウキカ</t>
    </rPh>
    <rPh sb="8" eb="9">
      <t>ケイ</t>
    </rPh>
    <phoneticPr fontId="41"/>
  </si>
  <si>
    <t>定期閉店第５週（土）</t>
  </si>
  <si>
    <t>人間ドックに関する特記事項　(2000文字)</t>
  </si>
  <si>
    <t>地域連携クリティカルパス（急性心筋梗塞）</t>
  </si>
  <si>
    <t>育成医療（形成外科）</t>
  </si>
  <si>
    <t>d1305</t>
  </si>
  <si>
    <t>26 在宅植込型補助人工心臓（非拍動流型）指導管理</t>
    <rPh sb="3" eb="5">
      <t>ザイタク</t>
    </rPh>
    <rPh sb="5" eb="7">
      <t>ウエコ</t>
    </rPh>
    <rPh sb="7" eb="8">
      <t>カタ</t>
    </rPh>
    <rPh sb="8" eb="10">
      <t>ホジョ</t>
    </rPh>
    <rPh sb="10" eb="12">
      <t>ジンコウ</t>
    </rPh>
    <rPh sb="12" eb="14">
      <t>シンゾウ</t>
    </rPh>
    <rPh sb="15" eb="16">
      <t>ヒ</t>
    </rPh>
    <rPh sb="16" eb="18">
      <t>ハクドウ</t>
    </rPh>
    <rPh sb="18" eb="19">
      <t>リュウ</t>
    </rPh>
    <rPh sb="19" eb="20">
      <t>カタ</t>
    </rPh>
    <rPh sb="21" eb="23">
      <t>シドウ</t>
    </rPh>
    <rPh sb="23" eb="25">
      <t>カンリ</t>
    </rPh>
    <phoneticPr fontId="42"/>
  </si>
  <si>
    <t>祝日閉店</t>
  </si>
  <si>
    <t>時間外対応（２４時間）</t>
  </si>
  <si>
    <t>時間外対応（連絡先（薬袋等表示））</t>
  </si>
  <si>
    <t>開店時間（特記事項）</t>
  </si>
  <si>
    <t>過去１年間薬剤管理指導</t>
  </si>
  <si>
    <t>肝がん（③肝悪性腫瘍マイクロ波凝固法）</t>
  </si>
  <si>
    <t>４泊５日手術（前立腺針生検法）</t>
  </si>
  <si>
    <t>ルート２（最寄り駅から医療機関までの自動車による所要時間）</t>
  </si>
  <si>
    <t>血圧検査</t>
  </si>
  <si>
    <t>地域連携薬局の認定有無</t>
  </si>
  <si>
    <t>在宅訪問可能な範囲：特に制限なし（要相談）</t>
  </si>
  <si>
    <t>182</t>
  </si>
  <si>
    <t>専門医療機関連携薬局の認定区分</t>
  </si>
  <si>
    <t>01014</t>
  </si>
  <si>
    <t>科目属性(患者の特性)</t>
  </si>
  <si>
    <t>急性期患者受入れ（脳卒中専門医（総数））</t>
  </si>
  <si>
    <t>年間調剤日数</t>
  </si>
  <si>
    <t>特記事項　(2000文字)　※紹介受診重点医療機関である場合、「紹介受診重点病院」と記載ください。</t>
  </si>
  <si>
    <t>日帰り手術（半月板切除術）</t>
  </si>
  <si>
    <t>糖尿病・内分泌内科</t>
    <rPh sb="0" eb="3">
      <t>トウニョウビョウ</t>
    </rPh>
    <rPh sb="4" eb="7">
      <t>ナイブンピツ</t>
    </rPh>
    <rPh sb="7" eb="9">
      <t>ナイカ</t>
    </rPh>
    <phoneticPr fontId="41"/>
  </si>
  <si>
    <t>d1159</t>
  </si>
  <si>
    <t>179</t>
  </si>
  <si>
    <t>火</t>
    <rPh sb="0" eb="1">
      <t>ヒ</t>
    </rPh>
    <phoneticPr fontId="46"/>
  </si>
  <si>
    <t>対応可能な診療科目（科目９）</t>
  </si>
  <si>
    <t>IFZ024_base_yakk_yyyyMMddHHmmssSSS.csv</t>
  </si>
  <si>
    <t>脳腫瘍（①手術療法）</t>
  </si>
  <si>
    <t>患者数（療養病床（医療保険適用））</t>
  </si>
  <si>
    <t>歯科助手</t>
  </si>
  <si>
    <t>5精神_3児童_エ:児童・思春期精神疾患</t>
  </si>
  <si>
    <t>リハビリテーション（運動器リハビリテーション）</t>
  </si>
  <si>
    <t>糖尿病による大血管症スクリーニング</t>
  </si>
  <si>
    <t>維持期患者受入れ・有床診療所（日本神経学会専門医（総数））</t>
  </si>
  <si>
    <t>第１週</t>
    <rPh sb="0" eb="1">
      <t>ダイ</t>
    </rPh>
    <rPh sb="2" eb="3">
      <t>シュウ</t>
    </rPh>
    <phoneticPr fontId="42"/>
  </si>
  <si>
    <t>d1110</t>
  </si>
  <si>
    <t>00253</t>
  </si>
  <si>
    <t>びまん性汎細気管支炎</t>
  </si>
  <si>
    <t>心大血管疾患リハビリテーション（急性期）</t>
    <rPh sb="16" eb="19">
      <t>キュウセイキ</t>
    </rPh>
    <phoneticPr fontId="52"/>
  </si>
  <si>
    <t>歯科用レーザー照射装置（ハード・ソフトウェア）</t>
  </si>
  <si>
    <t>障害者日常生活・社会生活支援の法律（育成医療・更生医療）</t>
  </si>
  <si>
    <t>日常的な医学管理及び重症化予防</t>
  </si>
  <si>
    <t>急性期患者受入れ（実施内容）</t>
  </si>
  <si>
    <t>13</t>
  </si>
  <si>
    <t>医療連携体制窓口設置（スタッフの人数（合計））</t>
  </si>
  <si>
    <t>形成外科</t>
  </si>
  <si>
    <t>地域医療連携窓口設置機能（介護保険との調整）</t>
    <rPh sb="10" eb="12">
      <t>キノウ</t>
    </rPh>
    <rPh sb="12" eb="14">
      <t>キノウ</t>
    </rPh>
    <phoneticPr fontId="53"/>
  </si>
  <si>
    <t>9 障害児リハビリテーション又は障害者リハビリテーション</t>
  </si>
  <si>
    <t>列名</t>
    <rPh sb="0" eb="1">
      <t>レツ</t>
    </rPh>
    <rPh sb="1" eb="2">
      <t>メイ</t>
    </rPh>
    <phoneticPr fontId="22"/>
  </si>
  <si>
    <t>d1341</t>
  </si>
  <si>
    <t>01001</t>
  </si>
  <si>
    <t>英語対応（レベル）</t>
  </si>
  <si>
    <t>維持期リハビリテーション</t>
  </si>
  <si>
    <t>感染症内科</t>
    <rPh sb="0" eb="3">
      <t>カンセンショウ</t>
    </rPh>
    <rPh sb="3" eb="5">
      <t>ナイカ</t>
    </rPh>
    <phoneticPr fontId="41"/>
  </si>
  <si>
    <t>ルート２（バス経路２）</t>
  </si>
  <si>
    <t>ギャンブル依存症</t>
    <rPh sb="5" eb="8">
      <t>イゾンショウ</t>
    </rPh>
    <phoneticPr fontId="45"/>
  </si>
  <si>
    <t>児童思春期病棟又は治療室</t>
  </si>
  <si>
    <t>スロープ</t>
  </si>
  <si>
    <t>その他（内科系）</t>
    <rPh sb="2" eb="3">
      <t>タ</t>
    </rPh>
    <rPh sb="4" eb="7">
      <t>ナイカケイ</t>
    </rPh>
    <phoneticPr fontId="41"/>
  </si>
  <si>
    <t>01003</t>
  </si>
  <si>
    <t>眼圧検査</t>
    <rPh sb="0" eb="2">
      <t>ガンアツ</t>
    </rPh>
    <rPh sb="2" eb="4">
      <t>ケンサ</t>
    </rPh>
    <phoneticPr fontId="48"/>
  </si>
  <si>
    <t>配偶者同伴の入院</t>
  </si>
  <si>
    <t>00197</t>
  </si>
  <si>
    <t>性感染症内科</t>
    <rPh sb="0" eb="4">
      <t>セイカンセンショウ</t>
    </rPh>
    <rPh sb="4" eb="6">
      <t>ナイカ</t>
    </rPh>
    <phoneticPr fontId="45"/>
  </si>
  <si>
    <t>最小地区コード</t>
  </si>
  <si>
    <t>00154</t>
  </si>
  <si>
    <t>北京語</t>
    <rPh sb="0" eb="2">
      <t>ペキン</t>
    </rPh>
    <rPh sb="2" eb="3">
      <t>ゴ</t>
    </rPh>
    <phoneticPr fontId="43"/>
  </si>
  <si>
    <t>d1269</t>
  </si>
  <si>
    <t>d1236</t>
  </si>
  <si>
    <t>女性の健康相談</t>
  </si>
  <si>
    <t>血液・腫瘍内科</t>
    <rPh sb="0" eb="2">
      <t>ケツエキ</t>
    </rPh>
    <rPh sb="3" eb="5">
      <t>シュヨウ</t>
    </rPh>
    <rPh sb="5" eb="7">
      <t>ナイカ</t>
    </rPh>
    <phoneticPr fontId="41"/>
  </si>
  <si>
    <t>新生児搬送車</t>
  </si>
  <si>
    <t>01005</t>
  </si>
  <si>
    <t>02024</t>
  </si>
  <si>
    <t>血液内科</t>
    <rPh sb="0" eb="2">
      <t>ケツエキ</t>
    </rPh>
    <rPh sb="2" eb="4">
      <t>ナイカ</t>
    </rPh>
    <phoneticPr fontId="41"/>
  </si>
  <si>
    <t>機能強化加算の届出</t>
  </si>
  <si>
    <t>128 ビッカースタッフ脳幹脳炎</t>
  </si>
  <si>
    <t>01006</t>
  </si>
  <si>
    <t>00126</t>
  </si>
  <si>
    <t>４人部屋差額ベッド数</t>
  </si>
  <si>
    <t>カタログによる販売の有無</t>
    <rPh sb="7" eb="9">
      <t>ハンバイ</t>
    </rPh>
    <rPh sb="10" eb="12">
      <t>ウム</t>
    </rPh>
    <phoneticPr fontId="43"/>
  </si>
  <si>
    <t>新生児集中治療室（NICU）</t>
  </si>
  <si>
    <t>その他の検査項目</t>
  </si>
  <si>
    <t>03008</t>
  </si>
  <si>
    <t>00203</t>
  </si>
  <si>
    <t>5 マンモグラフィー検査（乳房撮影）</t>
  </si>
  <si>
    <t>d1584</t>
  </si>
  <si>
    <t>代謝内科</t>
  </si>
  <si>
    <t>01009</t>
  </si>
  <si>
    <t>d1177</t>
  </si>
  <si>
    <t>アルゴンレーザー光凝固装置</t>
    <rPh sb="8" eb="9">
      <t>ヒカリ</t>
    </rPh>
    <rPh sb="9" eb="11">
      <t>ギョウコ</t>
    </rPh>
    <rPh sb="11" eb="13">
      <t>ソウチ</t>
    </rPh>
    <phoneticPr fontId="45"/>
  </si>
  <si>
    <t>麻薬</t>
  </si>
  <si>
    <t>01010</t>
  </si>
  <si>
    <t>01012</t>
  </si>
  <si>
    <t>d1527</t>
  </si>
  <si>
    <t>脳神経内科</t>
  </si>
  <si>
    <t>産科</t>
  </si>
  <si>
    <t>注射針（医療廃棄物）回収</t>
  </si>
  <si>
    <t>02005</t>
  </si>
  <si>
    <t>老年・呼吸器内科</t>
    <rPh sb="0" eb="2">
      <t>ロウネン</t>
    </rPh>
    <rPh sb="3" eb="8">
      <t>コキュウキナイカ</t>
    </rPh>
    <phoneticPr fontId="41"/>
  </si>
  <si>
    <t>114 非ジストロフィー性ミオトニー症候群</t>
  </si>
  <si>
    <t>01016</t>
  </si>
  <si>
    <t>d1407</t>
  </si>
  <si>
    <t>スーパーライザー</t>
  </si>
  <si>
    <t>要指導医薬品及び一般用医薬品の取扱いについて</t>
  </si>
  <si>
    <t>精神科</t>
    <rPh sb="0" eb="3">
      <t>セイシンカ</t>
    </rPh>
    <phoneticPr fontId="41"/>
  </si>
  <si>
    <t>持続血液濾過透析装置［ＣＨＤＦ］</t>
  </si>
  <si>
    <t>心身障害者（児）歯科健診・診療</t>
    <rPh sb="0" eb="2">
      <t>シンシン</t>
    </rPh>
    <rPh sb="2" eb="5">
      <t>ショウガイシャ</t>
    </rPh>
    <rPh sb="6" eb="7">
      <t>ジ</t>
    </rPh>
    <rPh sb="8" eb="10">
      <t>シカ</t>
    </rPh>
    <rPh sb="10" eb="12">
      <t>ケンシン</t>
    </rPh>
    <rPh sb="13" eb="15">
      <t>シンリョウ</t>
    </rPh>
    <phoneticPr fontId="47"/>
  </si>
  <si>
    <t>01020</t>
  </si>
  <si>
    <t>予防接種コード</t>
  </si>
  <si>
    <t>検体測定室の設置の有無</t>
  </si>
  <si>
    <t>01018</t>
  </si>
  <si>
    <t>7在宅_4看取_ア:自宅等</t>
    <rPh sb="5" eb="7">
      <t>ミト</t>
    </rPh>
    <phoneticPr fontId="40"/>
  </si>
  <si>
    <t>診療科名に産婦人科、産科又は婦人科を有する病院にあつては、公益財団法人日本医療機能評価機構が定める産科医療補償制度標準補償約款と同一の産科医療補償約款に基づく補償の有無</t>
  </si>
  <si>
    <t>心臓内科</t>
  </si>
  <si>
    <t>01021</t>
  </si>
  <si>
    <t>施設に関しての学会認定があれば記入</t>
  </si>
  <si>
    <t>20</t>
  </si>
  <si>
    <t>01022</t>
  </si>
  <si>
    <t>地域医療連携窓口設置機能（介護サービス事業者の紹介）</t>
    <rPh sb="10" eb="12">
      <t>キノウ</t>
    </rPh>
    <phoneticPr fontId="53"/>
  </si>
  <si>
    <t>【診療科目別の詳細（１）標榜科目として届出している診療科目】</t>
  </si>
  <si>
    <t>01023</t>
  </si>
  <si>
    <t>検体測定室の検査項目の有無（中性脂肪（TG））</t>
  </si>
  <si>
    <t>08991</t>
  </si>
  <si>
    <t>7在宅_3急変_ア:患者の急変時</t>
    <rPh sb="5" eb="7">
      <t>キュウヘン</t>
    </rPh>
    <phoneticPr fontId="40"/>
  </si>
  <si>
    <t>フランス語対応（レベル）</t>
    <rPh sb="4" eb="5">
      <t>ゴ</t>
    </rPh>
    <rPh sb="5" eb="7">
      <t>タイオウ</t>
    </rPh>
    <phoneticPr fontId="40"/>
  </si>
  <si>
    <t>外国語対応に関する連携サポート窓口設置</t>
  </si>
  <si>
    <t>d1189</t>
  </si>
  <si>
    <t>感染症予防・患者医療の法律</t>
  </si>
  <si>
    <t>01026</t>
  </si>
  <si>
    <t>07002</t>
  </si>
  <si>
    <t>腫瘍内科</t>
  </si>
  <si>
    <t>甲状腺がん（①手術療法）</t>
  </si>
  <si>
    <t>在宅療養患者通常利用医薬品</t>
  </si>
  <si>
    <t>01029</t>
  </si>
  <si>
    <t>313 先天性肺静脈狭窄症</t>
  </si>
  <si>
    <t>輸血用血液照射Ｘ線装置</t>
    <rPh sb="0" eb="3">
      <t>ユケツヨウ</t>
    </rPh>
    <rPh sb="3" eb="5">
      <t>ケツエキ</t>
    </rPh>
    <rPh sb="5" eb="7">
      <t>ショウシャ</t>
    </rPh>
    <rPh sb="8" eb="9">
      <t>セン</t>
    </rPh>
    <rPh sb="9" eb="11">
      <t>ソウチ</t>
    </rPh>
    <phoneticPr fontId="45"/>
  </si>
  <si>
    <t>リハビリ関連・入院患者向け（摂食嚥下訓練）</t>
  </si>
  <si>
    <t>01030</t>
  </si>
  <si>
    <t xml:space="preserve"> FROM tbl_14 WHERE col_4 = '</t>
  </si>
  <si>
    <t>認知症関連 （認知症の中核症状の治療）</t>
  </si>
  <si>
    <t>その他（小児科系）</t>
    <rPh sb="2" eb="3">
      <t>タ</t>
    </rPh>
    <rPh sb="4" eb="6">
      <t>ショウニ</t>
    </rPh>
    <rPh sb="6" eb="7">
      <t>カ</t>
    </rPh>
    <rPh sb="7" eb="8">
      <t>ケイ</t>
    </rPh>
    <phoneticPr fontId="41"/>
  </si>
  <si>
    <t>27 特発性基底核石灰化症</t>
  </si>
  <si>
    <t>内視鏡内科</t>
    <rPh sb="0" eb="3">
      <t>ナイシキョウ</t>
    </rPh>
    <rPh sb="3" eb="4">
      <t>ナイ</t>
    </rPh>
    <rPh sb="4" eb="5">
      <t>カ</t>
    </rPh>
    <phoneticPr fontId="41"/>
  </si>
  <si>
    <t>１泊２日入院手術（関節鏡下靭帯断裂縫合手術）</t>
  </si>
  <si>
    <t>パム注射液（保有の有無）</t>
  </si>
  <si>
    <t>平均在院日数…</t>
    <rPh sb="0" eb="2">
      <t>ヘイキン</t>
    </rPh>
    <rPh sb="2" eb="4">
      <t>ザイイン</t>
    </rPh>
    <rPh sb="4" eb="6">
      <t>ニッスウ</t>
    </rPh>
    <phoneticPr fontId="42"/>
  </si>
  <si>
    <t>障害者の診療を行っている</t>
  </si>
  <si>
    <t>01031</t>
  </si>
  <si>
    <t>疼痛緩和内科</t>
    <rPh sb="0" eb="1">
      <t>ウズ</t>
    </rPh>
    <rPh sb="1" eb="2">
      <t>イタ</t>
    </rPh>
    <rPh sb="2" eb="4">
      <t>カンワ</t>
    </rPh>
    <rPh sb="4" eb="6">
      <t>ナイカ</t>
    </rPh>
    <phoneticPr fontId="45"/>
  </si>
  <si>
    <t>02 頭部</t>
  </si>
  <si>
    <t>d1152</t>
  </si>
  <si>
    <t>外来受付時間帯午前開始（日）</t>
  </si>
  <si>
    <t>01032</t>
  </si>
  <si>
    <t>d1351</t>
  </si>
  <si>
    <t>ペインクリニック内科</t>
    <rPh sb="8" eb="10">
      <t>ナイカ</t>
    </rPh>
    <phoneticPr fontId="45"/>
  </si>
  <si>
    <t>d1251</t>
  </si>
  <si>
    <t>02023</t>
  </si>
  <si>
    <t>01033</t>
  </si>
  <si>
    <t>01034</t>
  </si>
  <si>
    <t>定期休診第３週（金）</t>
  </si>
  <si>
    <t>上記以外の認定薬剤師の人数（２）</t>
    <rPh sb="0" eb="2">
      <t>ジョウキ</t>
    </rPh>
    <rPh sb="11" eb="13">
      <t>ニンズウ</t>
    </rPh>
    <phoneticPr fontId="43"/>
  </si>
  <si>
    <t>アセテイン吸入液（備蓄数）</t>
  </si>
  <si>
    <t>緩和ケア内科</t>
    <rPh sb="0" eb="2">
      <t>カンワ</t>
    </rPh>
    <rPh sb="4" eb="6">
      <t>ナイカ</t>
    </rPh>
    <phoneticPr fontId="41"/>
  </si>
  <si>
    <t>【保険医療機関、公費負担医療機関及びその他の病院の種類】</t>
  </si>
  <si>
    <t>メタルカプターゼカプセル（備蓄数）</t>
  </si>
  <si>
    <t>代表者</t>
  </si>
  <si>
    <t>応急入院</t>
  </si>
  <si>
    <t>トルコ語対応（レベル）</t>
    <rPh sb="3" eb="4">
      <t>ゴ</t>
    </rPh>
    <rPh sb="4" eb="6">
      <t>タイオウ</t>
    </rPh>
    <phoneticPr fontId="40"/>
  </si>
  <si>
    <t>02001</t>
  </si>
  <si>
    <t>高度管理医療機器等の販売業又は貸与業の許可年月日</t>
  </si>
  <si>
    <t>体外受精</t>
  </si>
  <si>
    <t>リハビリ関連 （パーキンソン病）</t>
  </si>
  <si>
    <t>地域医療連携窓口設置機能（介護関係福祉士悦の紹介・入所手続き）</t>
    <rPh sb="10" eb="12">
      <t>キノウ</t>
    </rPh>
    <phoneticPr fontId="53"/>
  </si>
  <si>
    <t>02002</t>
  </si>
  <si>
    <t>専門外来数</t>
  </si>
  <si>
    <t>00257</t>
  </si>
  <si>
    <t>02003</t>
  </si>
  <si>
    <t>02006</t>
  </si>
  <si>
    <t>気管食道外科</t>
    <rPh sb="0" eb="2">
      <t>キカン</t>
    </rPh>
    <rPh sb="2" eb="4">
      <t>ショクドウ</t>
    </rPh>
    <rPh sb="4" eb="6">
      <t>ゲカ</t>
    </rPh>
    <phoneticPr fontId="54"/>
  </si>
  <si>
    <t>20 精神科デイ・ナイト・ケア</t>
  </si>
  <si>
    <t>レーザー光凝固装置</t>
  </si>
  <si>
    <t>更生医療（脳神経外科）</t>
  </si>
  <si>
    <t>基本外来受付時間２（終了）</t>
  </si>
  <si>
    <t>01055</t>
  </si>
  <si>
    <t>協力難病指定医</t>
    <rPh sb="0" eb="2">
      <t>キョウリョク</t>
    </rPh>
    <rPh sb="2" eb="4">
      <t>ナンビョウ</t>
    </rPh>
    <rPh sb="4" eb="7">
      <t>シテイイ</t>
    </rPh>
    <phoneticPr fontId="55"/>
  </si>
  <si>
    <t>02008</t>
  </si>
  <si>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</si>
  <si>
    <t>血管外科</t>
    <rPh sb="0" eb="2">
      <t>ケッカン</t>
    </rPh>
    <rPh sb="2" eb="4">
      <t>ゲカ</t>
    </rPh>
    <phoneticPr fontId="41"/>
  </si>
  <si>
    <t>ロシア語対応</t>
    <rPh sb="3" eb="4">
      <t>ゴ</t>
    </rPh>
    <rPh sb="4" eb="6">
      <t>タイオウ</t>
    </rPh>
    <phoneticPr fontId="40"/>
  </si>
  <si>
    <t>硬膜外自家血注入（ブラッドパッチ）</t>
  </si>
  <si>
    <t>重症心身障害児施設</t>
  </si>
  <si>
    <t>産科オープンシステムの導入</t>
  </si>
  <si>
    <t>麻しん及び風しんの二種混合の予防接種</t>
  </si>
  <si>
    <t>※曜日によって一つの専門外来の時間帯が異なる場合、以下のように異なる名称で専門外来を分けて登録</t>
  </si>
  <si>
    <t>06004</t>
  </si>
  <si>
    <t>d0043</t>
  </si>
  <si>
    <t>8-1 経皮的選択的脳血栓・塞栓溶解術（終日対応することができるものに限る。）</t>
  </si>
  <si>
    <t>02009</t>
  </si>
  <si>
    <t>04004</t>
  </si>
  <si>
    <t>新生児聴力検査装置（ＡＡＢＲ）</t>
    <rPh sb="0" eb="3">
      <t>シンセイジ</t>
    </rPh>
    <rPh sb="3" eb="5">
      <t>チョウリョク</t>
    </rPh>
    <rPh sb="5" eb="7">
      <t>ケンサ</t>
    </rPh>
    <rPh sb="7" eb="9">
      <t>ソウチ</t>
    </rPh>
    <phoneticPr fontId="45"/>
  </si>
  <si>
    <t>循環器外科</t>
    <rPh sb="0" eb="3">
      <t>ジュンカンキ</t>
    </rPh>
    <rPh sb="3" eb="5">
      <t>ゲカ</t>
    </rPh>
    <phoneticPr fontId="41"/>
  </si>
  <si>
    <t>主たる科目</t>
  </si>
  <si>
    <t>糖尿病関連（糖尿病教育入院）</t>
  </si>
  <si>
    <t>02010</t>
  </si>
  <si>
    <t>心臓外科</t>
  </si>
  <si>
    <t>認知症関連 （若年性認知症の診断・治療）</t>
  </si>
  <si>
    <t>4 造血器腫瘍遺伝子検査</t>
  </si>
  <si>
    <t>02011</t>
  </si>
  <si>
    <t>医療連携体制窓口設置（スタッフの人数（看護職の人数））</t>
  </si>
  <si>
    <t>心臓血管外科</t>
  </si>
  <si>
    <t>対応可能な指定小児慢性特定疾病</t>
  </si>
  <si>
    <t>認定実務実習指導薬剤師数</t>
  </si>
  <si>
    <t>消化器外科</t>
  </si>
  <si>
    <t>25 神経</t>
  </si>
  <si>
    <t>277 リンパ管腫症/ゴーハム病</t>
  </si>
  <si>
    <t>06992</t>
  </si>
  <si>
    <t>02014</t>
  </si>
  <si>
    <t>郵便番号</t>
    <rPh sb="0" eb="4">
      <t>ユウビンバンゴウ</t>
    </rPh>
    <phoneticPr fontId="42"/>
  </si>
  <si>
    <t>リハビリテーション関連（言語聴覚士の有無）</t>
  </si>
  <si>
    <t>5精神_1統失_ア:統合失調症</t>
    <rPh sb="1" eb="3">
      <t>セイシン</t>
    </rPh>
    <rPh sb="5" eb="7">
      <t>トウシツ</t>
    </rPh>
    <phoneticPr fontId="40"/>
  </si>
  <si>
    <t>乳がん検査</t>
  </si>
  <si>
    <t>通所・介護予防通所リハビリ事業所</t>
  </si>
  <si>
    <t>消化器・移植外科</t>
    <rPh sb="0" eb="3">
      <t>ショウカキ</t>
    </rPh>
    <rPh sb="4" eb="6">
      <t>イショク</t>
    </rPh>
    <rPh sb="6" eb="8">
      <t>ゲカ</t>
    </rPh>
    <phoneticPr fontId="41"/>
  </si>
  <si>
    <t>維持期患者受入れ・病院（在宅ターミナルケアの対応）</t>
  </si>
  <si>
    <t>02015</t>
  </si>
  <si>
    <t>d1073</t>
  </si>
  <si>
    <t>乳房再建術</t>
  </si>
  <si>
    <t>その他のがん検診</t>
    <rPh sb="2" eb="3">
      <t>タ</t>
    </rPh>
    <rPh sb="6" eb="8">
      <t>ケンシン</t>
    </rPh>
    <phoneticPr fontId="45"/>
  </si>
  <si>
    <t>胃腸外科</t>
    <rPh sb="0" eb="2">
      <t>イチョウ</t>
    </rPh>
    <rPh sb="2" eb="4">
      <t>ゲカ</t>
    </rPh>
    <phoneticPr fontId="41"/>
  </si>
  <si>
    <t>その他外国語３対応</t>
  </si>
  <si>
    <t>49</t>
  </si>
  <si>
    <t>02017</t>
  </si>
  <si>
    <t>腎臓移植</t>
  </si>
  <si>
    <t>腎臓外科</t>
    <rPh sb="0" eb="2">
      <t>ジンゾウ</t>
    </rPh>
    <rPh sb="2" eb="4">
      <t>ゲカ</t>
    </rPh>
    <phoneticPr fontId="41"/>
  </si>
  <si>
    <t>02018</t>
  </si>
  <si>
    <t>d1163</t>
  </si>
  <si>
    <t>定期休診第２週（火）</t>
  </si>
  <si>
    <t>日帰り手術（白内障手術）</t>
  </si>
  <si>
    <t>46 悪性関節リウマチ</t>
  </si>
  <si>
    <t>02019</t>
  </si>
  <si>
    <t>維持期患者受入れ・有床診療所（スロープがある）</t>
  </si>
  <si>
    <t>膵臓外科</t>
    <rPh sb="0" eb="2">
      <t>スイゾウ</t>
    </rPh>
    <rPh sb="2" eb="4">
      <t>ゲカ</t>
    </rPh>
    <phoneticPr fontId="45"/>
  </si>
  <si>
    <t>5精神_14自殺_オ:自殺対策</t>
  </si>
  <si>
    <t>02020</t>
  </si>
  <si>
    <t>看護体制・精神病棟（特別入院基本料）</t>
  </si>
  <si>
    <t>胆のう外科</t>
    <rPh sb="0" eb="1">
      <t>タン</t>
    </rPh>
    <rPh sb="3" eb="5">
      <t>ゲカ</t>
    </rPh>
    <phoneticPr fontId="45"/>
  </si>
  <si>
    <t>駐車場（特記事項）</t>
  </si>
  <si>
    <t>肝臓・胆のう・膵臓外科</t>
    <rPh sb="0" eb="2">
      <t>カンゾウ</t>
    </rPh>
    <rPh sb="3" eb="4">
      <t>タン</t>
    </rPh>
    <rPh sb="7" eb="9">
      <t>スイゾウ</t>
    </rPh>
    <rPh sb="9" eb="11">
      <t>ゲカ</t>
    </rPh>
    <phoneticPr fontId="41"/>
  </si>
  <si>
    <t>禁煙指導認定薬剤師（兵庫県薬剤師会）の人数</t>
  </si>
  <si>
    <t>02022</t>
  </si>
  <si>
    <t>156</t>
  </si>
  <si>
    <t>5精神_2うつ_ア:うつ病・躁うつ病</t>
  </si>
  <si>
    <t>定期休診第４週（水）</t>
  </si>
  <si>
    <t>乳腺外科</t>
    <rPh sb="0" eb="2">
      <t>ニュウセン</t>
    </rPh>
    <rPh sb="2" eb="4">
      <t>ゲカ</t>
    </rPh>
    <phoneticPr fontId="41"/>
  </si>
  <si>
    <t>女性乳腺外科</t>
    <rPh sb="0" eb="2">
      <t>ジョセイ</t>
    </rPh>
    <rPh sb="2" eb="4">
      <t>ニュウセン</t>
    </rPh>
    <rPh sb="4" eb="6">
      <t>ゲカ</t>
    </rPh>
    <phoneticPr fontId="41"/>
  </si>
  <si>
    <t>往診の範囲</t>
  </si>
  <si>
    <t>229 肺胞蛋白症（自己免疫性又は先天性）</t>
  </si>
  <si>
    <t>02025</t>
  </si>
  <si>
    <t>受入れ可能な患者の医療区分</t>
  </si>
  <si>
    <t>肛門外科</t>
  </si>
  <si>
    <t>維持期患者受入れ・無床診療所（洋式トイレ）</t>
  </si>
  <si>
    <t>エタノール（備蓄数）</t>
  </si>
  <si>
    <t>大腸・肛門外科</t>
  </si>
  <si>
    <t>小腸機能障害</t>
  </si>
  <si>
    <t>02027</t>
  </si>
  <si>
    <t>d1011</t>
  </si>
  <si>
    <t>塩酸ナロキソン注射液（備蓄数）</t>
  </si>
  <si>
    <t>頭頸部外科</t>
    <rPh sb="0" eb="1">
      <t>トウ</t>
    </rPh>
    <rPh sb="1" eb="3">
      <t>ケイブ</t>
    </rPh>
    <rPh sb="3" eb="5">
      <t>ゲカ</t>
    </rPh>
    <phoneticPr fontId="45"/>
  </si>
  <si>
    <t>専門外来実施曜日（水）</t>
  </si>
  <si>
    <t>121</t>
  </si>
  <si>
    <t>FAX番号</t>
  </si>
  <si>
    <t>案内用ＦＡＸ</t>
  </si>
  <si>
    <t>00135</t>
  </si>
  <si>
    <t>178 モワット・ウィルソン症候群</t>
  </si>
  <si>
    <t>02030</t>
  </si>
  <si>
    <t>02031</t>
  </si>
  <si>
    <t>フランス語対応（事前連絡）</t>
    <rPh sb="4" eb="5">
      <t>ゴ</t>
    </rPh>
    <rPh sb="5" eb="7">
      <t>タイオウ</t>
    </rPh>
    <phoneticPr fontId="40"/>
  </si>
  <si>
    <t>慢性疾患看護専門看護師　公益社団法人日本看護協会</t>
  </si>
  <si>
    <t>d1327</t>
  </si>
  <si>
    <t>06 児童</t>
  </si>
  <si>
    <t>維持期患者受入れ・無床診療所（医療機関の入口で車椅子での移動可）</t>
  </si>
  <si>
    <t>（一社）奈良県薬剤師会の認定を受けた基準薬局である</t>
  </si>
  <si>
    <t>02032</t>
  </si>
  <si>
    <t>14 前立腺悪性腫瘍化学療法</t>
  </si>
  <si>
    <t>124</t>
  </si>
  <si>
    <t>リハビリ関連・注力疾病・障害（パーキンソン病）</t>
  </si>
  <si>
    <t>薬局製剤実施の可否</t>
  </si>
  <si>
    <t>1 肝･胆道・膵臓領域の一次診療</t>
  </si>
  <si>
    <t>移植外科</t>
    <rPh sb="0" eb="2">
      <t>イショク</t>
    </rPh>
    <rPh sb="2" eb="4">
      <t>ゲカ</t>
    </rPh>
    <phoneticPr fontId="45"/>
  </si>
  <si>
    <t>パルスオキシメータ</t>
  </si>
  <si>
    <t>日帰り手術（バルトリン嚢腫手術）</t>
  </si>
  <si>
    <t>退院前在宅療養指導管理</t>
  </si>
  <si>
    <t>当番可能</t>
  </si>
  <si>
    <t>05991</t>
  </si>
  <si>
    <t>02034</t>
  </si>
  <si>
    <t>がん診療連携拠点病院等（県指定）</t>
    <rPh sb="12" eb="15">
      <t>ケンシテイ</t>
    </rPh>
    <phoneticPr fontId="45"/>
  </si>
  <si>
    <t>00090</t>
  </si>
  <si>
    <t>02035</t>
  </si>
  <si>
    <t>障害児（者）への歯科矯正治療（自由診療のみ）</t>
  </si>
  <si>
    <t>１泊２日入院手術（ポリペクトミー）</t>
  </si>
  <si>
    <t>リウマチ科</t>
    <rPh sb="4" eb="5">
      <t>カ</t>
    </rPh>
    <phoneticPr fontId="41"/>
  </si>
  <si>
    <t>02036</t>
  </si>
  <si>
    <t>18 在宅寝たきり患者処置指導管理</t>
  </si>
  <si>
    <t>定期休診第２週（月）</t>
  </si>
  <si>
    <t>就業時間帯午後終了（火）</t>
  </si>
  <si>
    <t>アクセス情報（助産所）</t>
  </si>
  <si>
    <t>02037</t>
  </si>
  <si>
    <t>211 左心低形成症候群</t>
  </si>
  <si>
    <t>リハビリ関連 （呼吸器リハビリテーション料(Ⅱ)）</t>
  </si>
  <si>
    <t>美容外科</t>
  </si>
  <si>
    <t>02038</t>
  </si>
  <si>
    <t>D34</t>
  </si>
  <si>
    <t>専門性資格及び認定学会・組織</t>
  </si>
  <si>
    <t>婦人科</t>
  </si>
  <si>
    <t>気管支形成や血管形成を伴う肺切除術</t>
  </si>
  <si>
    <t>緩和ケア外科</t>
  </si>
  <si>
    <t>その他外国語２対応（事前連絡）</t>
  </si>
  <si>
    <t>d1065</t>
  </si>
  <si>
    <t>自局での実施（クリーンベンチ等設備）</t>
  </si>
  <si>
    <t>乾燥まむしウマ抗毒素（備蓄数）</t>
  </si>
  <si>
    <t>00073</t>
  </si>
  <si>
    <t>02991</t>
  </si>
  <si>
    <t>多言語音声翻訳機器を利用した対応</t>
    <rPh sb="0" eb="3">
      <t>タゲンゴ</t>
    </rPh>
    <rPh sb="3" eb="5">
      <t>オンセイ</t>
    </rPh>
    <rPh sb="5" eb="7">
      <t>ホンヤク</t>
    </rPh>
    <rPh sb="7" eb="9">
      <t>キキ</t>
    </rPh>
    <rPh sb="10" eb="12">
      <t>リヨウ</t>
    </rPh>
    <rPh sb="14" eb="16">
      <t>タイオウ</t>
    </rPh>
    <phoneticPr fontId="42"/>
  </si>
  <si>
    <t>在籍人数（うち常勤）※医師のみを対象とする</t>
  </si>
  <si>
    <t>09003</t>
  </si>
  <si>
    <t>心臓機能障害</t>
  </si>
  <si>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45"/>
  </si>
  <si>
    <t>その他（外科系）</t>
    <rPh sb="2" eb="3">
      <t>タ</t>
    </rPh>
    <rPh sb="4" eb="7">
      <t>ゲカケイ</t>
    </rPh>
    <phoneticPr fontId="41"/>
  </si>
  <si>
    <t>日帰り手術（水晶体再建術（眼内レンズ挿入術））</t>
  </si>
  <si>
    <t>15</t>
  </si>
  <si>
    <t>ＩＡＢＰ駆動装置</t>
  </si>
  <si>
    <t>リハビリ関連・施設基準（脳血管疾患等リハビリテーション料（Ⅰ））</t>
  </si>
  <si>
    <t>介護予防訪問入浴介護</t>
  </si>
  <si>
    <t>強皮症</t>
    <rPh sb="0" eb="1">
      <t>ツヨ</t>
    </rPh>
    <rPh sb="1" eb="2">
      <t>カワ</t>
    </rPh>
    <phoneticPr fontId="45"/>
  </si>
  <si>
    <t>03002</t>
  </si>
  <si>
    <t>短期入所生活介護</t>
  </si>
  <si>
    <t>介護保健施設サービス</t>
    <rPh sb="0" eb="2">
      <t>カイゴ</t>
    </rPh>
    <rPh sb="2" eb="4">
      <t>ホケン</t>
    </rPh>
    <rPh sb="4" eb="6">
      <t>シセツ</t>
    </rPh>
    <phoneticPr fontId="42"/>
  </si>
  <si>
    <t>院内感染対策部門（診療放射線技師配置）</t>
  </si>
  <si>
    <t>地域連携（医薬品の適正使用情報提供回数）</t>
  </si>
  <si>
    <t>若年者の歯科矯正治療</t>
  </si>
  <si>
    <t>腎臓・泌尿器科</t>
  </si>
  <si>
    <t>小児眼科</t>
    <rPh sb="0" eb="2">
      <t>ショウニ</t>
    </rPh>
    <rPh sb="2" eb="4">
      <t>ガンカ</t>
    </rPh>
    <phoneticPr fontId="45"/>
  </si>
  <si>
    <t>緩和ケア病床</t>
    <rPh sb="0" eb="2">
      <t>カンワ</t>
    </rPh>
    <rPh sb="4" eb="6">
      <t>ビョウショウ</t>
    </rPh>
    <phoneticPr fontId="45"/>
  </si>
  <si>
    <t>地域包括診療料の届出</t>
  </si>
  <si>
    <t>03004</t>
  </si>
  <si>
    <t>一般用医薬品取り扱い品目数</t>
  </si>
  <si>
    <t>153 難治頻回部分発作重積型急性脳炎</t>
  </si>
  <si>
    <t>細胞診専門医　公益社団法人日本臨床細胞学会</t>
  </si>
  <si>
    <t>小児皮膚科</t>
    <rPh sb="0" eb="2">
      <t>ショウニ</t>
    </rPh>
    <rPh sb="2" eb="5">
      <t>ヒフカ</t>
    </rPh>
    <phoneticPr fontId="45"/>
  </si>
  <si>
    <t>IFZ007_srvc_amenity_yyyyMMddHHmmssSSS.csv</t>
  </si>
  <si>
    <t>5精神_8PTSD_ア:外傷後ストレス障害（PTSD）</t>
  </si>
  <si>
    <t>03005</t>
  </si>
  <si>
    <t>先天性血液凝固因子欠乏症等</t>
  </si>
  <si>
    <t>医療を受ける者の居宅等において行う調剤業務の実施件数</t>
  </si>
  <si>
    <t>小児外科</t>
  </si>
  <si>
    <t>検体測定室の検査項目の有無（HDLコレステロール）</t>
  </si>
  <si>
    <t>星状神経節ブロック</t>
  </si>
  <si>
    <t>03007</t>
  </si>
  <si>
    <t>リハビリ関連・施設基準（呼吸器リハビリテーション料（Ⅰ））</t>
  </si>
  <si>
    <t>小児泌尿器科</t>
  </si>
  <si>
    <t>小児科病床（床）（○○床）</t>
  </si>
  <si>
    <t>新生児内科</t>
  </si>
  <si>
    <t>地域包括診療料届出</t>
  </si>
  <si>
    <t>地域医療連携窓口設置機能（在宅医療への調整）</t>
    <rPh sb="10" eb="12">
      <t>キノウ</t>
    </rPh>
    <phoneticPr fontId="53"/>
  </si>
  <si>
    <t>小児腫瘍外科</t>
    <rPh sb="0" eb="2">
      <t>ショウニ</t>
    </rPh>
    <rPh sb="2" eb="4">
      <t>シュヨウ</t>
    </rPh>
    <rPh sb="4" eb="6">
      <t>ゲカ</t>
    </rPh>
    <phoneticPr fontId="41"/>
  </si>
  <si>
    <t>日帰り手術（その他）</t>
  </si>
  <si>
    <t>03991</t>
  </si>
  <si>
    <t>救急科</t>
  </si>
  <si>
    <t>04002</t>
  </si>
  <si>
    <t>産婦人科（生殖医療）</t>
    <rPh sb="0" eb="4">
      <t>サンフジンカ</t>
    </rPh>
    <rPh sb="5" eb="7">
      <t>セイショク</t>
    </rPh>
    <rPh sb="7" eb="9">
      <t>イリョウ</t>
    </rPh>
    <phoneticPr fontId="45"/>
  </si>
  <si>
    <t>診断用高エネルギー放射線発生装置</t>
  </si>
  <si>
    <t>予約　0：不要　1：必要</t>
    <rPh sb="0" eb="2">
      <t>ヨヤク</t>
    </rPh>
    <phoneticPr fontId="42"/>
  </si>
  <si>
    <t>維持期患者受入れ・病院（【脳卒中維持期】摂食・嚥下障害への対応）</t>
  </si>
  <si>
    <t>事業所特殊健診（高気圧業務）</t>
  </si>
  <si>
    <t>Dx_12</t>
  </si>
  <si>
    <t>糖尿病教室</t>
    <rPh sb="0" eb="3">
      <t>トウニョウビョウ</t>
    </rPh>
    <rPh sb="3" eb="5">
      <t>キョウシツ</t>
    </rPh>
    <phoneticPr fontId="45"/>
  </si>
  <si>
    <t>04991</t>
  </si>
  <si>
    <t>維持期患者受入れ・無床診療所（エレベーターがある（車椅子対応有り））</t>
  </si>
  <si>
    <t>デジタルラジオグラフィー（ＤＲ）</t>
  </si>
  <si>
    <t>就業時間帯午前開始（金）</t>
  </si>
  <si>
    <t>※所在地座標（緯度）、所在地座標（経度）、市区町村コードは、G-MISにて設定するため、記入不要。</t>
    <rPh sb="37" eb="39">
      <t>セッテイ</t>
    </rPh>
    <rPh sb="46" eb="48">
      <t>フヨウ</t>
    </rPh>
    <phoneticPr fontId="22"/>
  </si>
  <si>
    <t>00217</t>
  </si>
  <si>
    <t>１泊２日入院手術（関節鏡下靭帯断裂縫合術）</t>
  </si>
  <si>
    <t>美容皮膚科</t>
    <rPh sb="0" eb="2">
      <t>ビヨウ</t>
    </rPh>
    <rPh sb="2" eb="5">
      <t>ヒフカ</t>
    </rPh>
    <phoneticPr fontId="45"/>
  </si>
  <si>
    <t>その他（産婦人科系）</t>
    <rPh sb="2" eb="3">
      <t>タ</t>
    </rPh>
    <phoneticPr fontId="41"/>
  </si>
  <si>
    <t>66</t>
  </si>
  <si>
    <t>レーザーメス</t>
  </si>
  <si>
    <t>顔面外傷の治療（鼻骨骨折）（皮膚・形成外科領域）</t>
  </si>
  <si>
    <t>d1426</t>
  </si>
  <si>
    <t>05003</t>
  </si>
  <si>
    <t>05004</t>
  </si>
  <si>
    <t>遺伝相談</t>
  </si>
  <si>
    <t>その他血液血清の名称</t>
  </si>
  <si>
    <t>対応可能レベル</t>
  </si>
  <si>
    <t>05992</t>
  </si>
  <si>
    <t>1がん_2がん治療基本_イ:キャンサーボード</t>
  </si>
  <si>
    <t>英語対応</t>
  </si>
  <si>
    <t>急性期患者受入れ（ＭＲＩ検査（通常診療時間帯のみ））</t>
  </si>
  <si>
    <t>その他（耳鼻いんこう科系）</t>
    <rPh sb="2" eb="3">
      <t>タ</t>
    </rPh>
    <rPh sb="4" eb="6">
      <t>ジビ</t>
    </rPh>
    <rPh sb="10" eb="11">
      <t>カ</t>
    </rPh>
    <rPh sb="11" eb="12">
      <t>ケイ</t>
    </rPh>
    <phoneticPr fontId="41"/>
  </si>
  <si>
    <t>00262</t>
  </si>
  <si>
    <t>06002</t>
  </si>
  <si>
    <t>8歯科_4糖尿病_イ:日本糖尿病協会歯科医師登録医</t>
  </si>
  <si>
    <t>特別個室１日当たり差額（税込）</t>
  </si>
  <si>
    <t>06005</t>
  </si>
  <si>
    <t>0：不可</t>
    <rPh sb="2" eb="4">
      <t>フカ</t>
    </rPh>
    <phoneticPr fontId="46"/>
  </si>
  <si>
    <t>06006</t>
  </si>
  <si>
    <t>神経泌尿器科</t>
    <rPh sb="0" eb="2">
      <t>シンケイ</t>
    </rPh>
    <rPh sb="2" eb="5">
      <t>ヒニョウキ</t>
    </rPh>
    <rPh sb="5" eb="6">
      <t>カ</t>
    </rPh>
    <phoneticPr fontId="45"/>
  </si>
  <si>
    <t>定期休診第５週（日）</t>
  </si>
  <si>
    <t>06007</t>
  </si>
  <si>
    <t>3心筋梗塞_2急性期内科基本外_エ:CCU</t>
  </si>
  <si>
    <t>水痘の予防接種</t>
  </si>
  <si>
    <t>放射線診断科</t>
  </si>
  <si>
    <t>07001</t>
  </si>
  <si>
    <t>スペイン語対応（事前連絡）</t>
  </si>
  <si>
    <t xml:space="preserve">乾燥組織培養不活化狂犬病ワクチン
</t>
  </si>
  <si>
    <t>07003</t>
  </si>
  <si>
    <t>リハビリ関連・入院患者向け（水療法）</t>
  </si>
  <si>
    <t>リハビリ関連 （専門技術・スポーツ指導）</t>
  </si>
  <si>
    <t>乾燥まむしウマ抗毒素</t>
  </si>
  <si>
    <t>検診・健診専門の医療機関</t>
  </si>
  <si>
    <t>心療内科</t>
    <rPh sb="0" eb="2">
      <t>シンリョウ</t>
    </rPh>
    <rPh sb="2" eb="4">
      <t>ナイカ</t>
    </rPh>
    <phoneticPr fontId="41"/>
  </si>
  <si>
    <t>特別個室１日当たり差額（最高金額税込）</t>
  </si>
  <si>
    <t>介護相談（介護保険関連事業所等紹介）</t>
  </si>
  <si>
    <t>老年精神科</t>
  </si>
  <si>
    <t>【対応することができる短期滞在手術（４泊５日までの手術）】</t>
  </si>
  <si>
    <t>面会時間帯１開始（水）</t>
  </si>
  <si>
    <t>3 介護医療院の有無</t>
    <rPh sb="2" eb="4">
      <t>カイゴ</t>
    </rPh>
    <rPh sb="4" eb="6">
      <t>イリョウ</t>
    </rPh>
    <rPh sb="6" eb="7">
      <t>イン</t>
    </rPh>
    <rPh sb="8" eb="10">
      <t>ウム</t>
    </rPh>
    <phoneticPr fontId="42"/>
  </si>
  <si>
    <t>聴力検査</t>
  </si>
  <si>
    <t>相談窓口の名称</t>
  </si>
  <si>
    <t>07005</t>
  </si>
  <si>
    <t>（糖尿病性網膜症に対する）光凝固療法</t>
  </si>
  <si>
    <t>13 気管切開部の処置</t>
  </si>
  <si>
    <t>糖尿病患者教育のうち運動療法室での運動療法（外来）</t>
  </si>
  <si>
    <t>243 高チロシン血症3型</t>
  </si>
  <si>
    <t>尿道留置バルーン</t>
  </si>
  <si>
    <t>部署名</t>
  </si>
  <si>
    <t>維持期患者受入れ・病院（言語療法士（言語聴覚士 ST）（総数））</t>
  </si>
  <si>
    <t>07991</t>
  </si>
  <si>
    <t>15 小児の腸重積</t>
  </si>
  <si>
    <t>リハビリ関連 （進行性筋疾患）</t>
  </si>
  <si>
    <t>その他（精神科系）</t>
    <rPh sb="2" eb="3">
      <t>タ</t>
    </rPh>
    <phoneticPr fontId="41"/>
  </si>
  <si>
    <t>08001</t>
  </si>
  <si>
    <t>地域連携（休日・夜間他薬局開設者連携対応回数）</t>
  </si>
  <si>
    <t>09010</t>
  </si>
  <si>
    <t>「専門外来の有無」が「1：有り」の場合、記入する。</t>
  </si>
  <si>
    <t>就業時間帯夜間開始（金）</t>
  </si>
  <si>
    <t>歯科</t>
  </si>
  <si>
    <t>d1092</t>
  </si>
  <si>
    <t>6 パーキンソン病</t>
  </si>
  <si>
    <t>08002</t>
  </si>
  <si>
    <t>リハビリ関連・注力疾病・障害（アトピー性皮膚炎）</t>
  </si>
  <si>
    <t>00185</t>
  </si>
  <si>
    <t>医療連携体制窓口設置（窓口主な機能（院内の退院計画の調整））</t>
  </si>
  <si>
    <t>維持期患者受入れ・病院（口腔ケア（地域の歯科医療機関と連携して実施））</t>
  </si>
  <si>
    <t>輸液ルート、カテーテル供給が可能</t>
  </si>
  <si>
    <t>経皮的副甲状腺エタノール注入剤（ＰＥＩＴ）</t>
  </si>
  <si>
    <t>顎変形症の歯科矯正治療</t>
  </si>
  <si>
    <t>矯正歯科</t>
  </si>
  <si>
    <t>7 大脳皮質基底核変性症</t>
  </si>
  <si>
    <t>担当者（代表者）名</t>
  </si>
  <si>
    <t>08005</t>
  </si>
  <si>
    <t>患者の後発（ジェネリック）医薬品選択に対応できる体制</t>
  </si>
  <si>
    <t>01 整形</t>
  </si>
  <si>
    <t>小児矯正歯科</t>
    <rPh sb="0" eb="2">
      <t>ショウニ</t>
    </rPh>
    <rPh sb="2" eb="6">
      <t>キョウセイシカ</t>
    </rPh>
    <phoneticPr fontId="41"/>
  </si>
  <si>
    <t>その他</t>
    <rPh sb="2" eb="3">
      <t>タ</t>
    </rPh>
    <phoneticPr fontId="22"/>
  </si>
  <si>
    <t>専門連携（医薬品の適正使用情報提供回数（がん））</t>
  </si>
  <si>
    <t>定期休診第２週（水）</t>
  </si>
  <si>
    <t>定期休診第５週（火）</t>
  </si>
  <si>
    <t>該当</t>
    <rPh sb="0" eb="2">
      <t>ガイトウ</t>
    </rPh>
    <phoneticPr fontId="22"/>
  </si>
  <si>
    <t>スパイログラム測定装置</t>
    <rPh sb="7" eb="9">
      <t>ソクテイ</t>
    </rPh>
    <rPh sb="9" eb="11">
      <t>ソウチ</t>
    </rPh>
    <phoneticPr fontId="45"/>
  </si>
  <si>
    <t>09001</t>
  </si>
  <si>
    <t>アレルギー科</t>
    <rPh sb="5" eb="6">
      <t>カ</t>
    </rPh>
    <phoneticPr fontId="41"/>
  </si>
  <si>
    <t>蘇生(挿管)セット</t>
  </si>
  <si>
    <t>リハビリテーション科</t>
  </si>
  <si>
    <t>通所介護</t>
  </si>
  <si>
    <t>09004</t>
  </si>
  <si>
    <t>09005</t>
  </si>
  <si>
    <t>3 精神療法</t>
  </si>
  <si>
    <t>居宅介護支援</t>
  </si>
  <si>
    <t>09006</t>
  </si>
  <si>
    <t>放射線治療科</t>
    <rPh sb="3" eb="5">
      <t>チリョウ</t>
    </rPh>
    <phoneticPr fontId="41"/>
  </si>
  <si>
    <t>診療情報の提供</t>
  </si>
  <si>
    <t>腫瘍放射線科</t>
  </si>
  <si>
    <t>リハビリテーション（摂食機能療法）</t>
  </si>
  <si>
    <t>科目属性(身体)</t>
  </si>
  <si>
    <t xml:space="preserve"> FROM tbl_9 WHERE col_4 = '</t>
  </si>
  <si>
    <t>急性心筋梗塞関連・①急性期（専門医の勤務体制（④心臓血管外科医師（非常勤）））</t>
  </si>
  <si>
    <t>胃内視鏡</t>
  </si>
  <si>
    <t>2脳卒中_2急性期基本外_ア:選択的脳血栓</t>
    <rPh sb="1" eb="4">
      <t>ノウソッチュウ</t>
    </rPh>
    <rPh sb="6" eb="9">
      <t>キュウセイキ</t>
    </rPh>
    <phoneticPr fontId="40"/>
  </si>
  <si>
    <t>09008</t>
  </si>
  <si>
    <t>09009</t>
  </si>
  <si>
    <t>00337</t>
  </si>
  <si>
    <t>00213</t>
  </si>
  <si>
    <t>精神保健福祉士（精神科ソーシャルワーカー：ＰＳＷ）</t>
    <rPh sb="0" eb="2">
      <t>セイシン</t>
    </rPh>
    <rPh sb="2" eb="4">
      <t>ホケン</t>
    </rPh>
    <rPh sb="4" eb="7">
      <t>フクシシ</t>
    </rPh>
    <rPh sb="8" eb="11">
      <t>セイシンカ</t>
    </rPh>
    <phoneticPr fontId="45"/>
  </si>
  <si>
    <t>就業時間帯午後開始（土）</t>
  </si>
  <si>
    <t>臨床検査科</t>
  </si>
  <si>
    <t>麻酔科</t>
  </si>
  <si>
    <t>韓国語・朝鮮語対応</t>
  </si>
  <si>
    <t>病床外での食事可能</t>
    <rPh sb="0" eb="2">
      <t>ビョウショウ</t>
    </rPh>
    <rPh sb="2" eb="3">
      <t>ガイ</t>
    </rPh>
    <rPh sb="5" eb="7">
      <t>ショクジ</t>
    </rPh>
    <rPh sb="7" eb="9">
      <t>カノウ</t>
    </rPh>
    <phoneticPr fontId="42"/>
  </si>
  <si>
    <t>d1268</t>
  </si>
  <si>
    <t>外来受付時間帯午前終了（水）</t>
  </si>
  <si>
    <t>平均在院日数（精神病床うち指定病床）</t>
  </si>
  <si>
    <t>09991</t>
  </si>
  <si>
    <t>d1577</t>
  </si>
  <si>
    <t>看護体制・精神病棟（13:1入院基本料）</t>
  </si>
  <si>
    <t>専門外来実施曜日（金）</t>
  </si>
  <si>
    <t>英語</t>
    <rPh sb="0" eb="2">
      <t>エイゴ</t>
    </rPh>
    <phoneticPr fontId="22"/>
  </si>
  <si>
    <t>電話による対応</t>
  </si>
  <si>
    <t>00186</t>
  </si>
  <si>
    <t>一包化薬</t>
  </si>
  <si>
    <t>妊娠糖尿病患者への対応</t>
  </si>
  <si>
    <t>ネパール語</t>
    <rPh sb="4" eb="5">
      <t>ゴ</t>
    </rPh>
    <phoneticPr fontId="43"/>
  </si>
  <si>
    <t>甲状腺がん（③放射線療法）</t>
  </si>
  <si>
    <t>245 プロピオン酸血症</t>
  </si>
  <si>
    <t>2脳卒中_2急性期基本外_イ:組織プラスミノゲン</t>
  </si>
  <si>
    <t>夜間対応型訪問介護</t>
  </si>
  <si>
    <t>リハビリ関連 （脳血管疾患等リハビリテーション料(Ⅱ)）</t>
  </si>
  <si>
    <t>シンハラ語</t>
    <rPh sb="4" eb="5">
      <t>ゴ</t>
    </rPh>
    <phoneticPr fontId="43"/>
  </si>
  <si>
    <t>再診時予約の実施有無</t>
  </si>
  <si>
    <t>在宅療養支援診療所</t>
    <rPh sb="0" eb="2">
      <t>ザイタク</t>
    </rPh>
    <rPh sb="2" eb="4">
      <t>リョウヨウ</t>
    </rPh>
    <rPh sb="4" eb="6">
      <t>シエン</t>
    </rPh>
    <rPh sb="6" eb="9">
      <t>シンリョウジョ</t>
    </rPh>
    <phoneticPr fontId="43"/>
  </si>
  <si>
    <t>経尿道的前立腺切除術</t>
  </si>
  <si>
    <t>ＰＥＴ</t>
  </si>
  <si>
    <t>２００床以上再診特別料金徴収</t>
  </si>
  <si>
    <t>連絡担当者（メールアドレス）</t>
  </si>
  <si>
    <t>8 コンタクトレンズ検査</t>
  </si>
  <si>
    <t>電子カルテシステムの導入</t>
    <rPh sb="0" eb="2">
      <t>デンシ</t>
    </rPh>
    <rPh sb="10" eb="12">
      <t>ドウニュウ</t>
    </rPh>
    <phoneticPr fontId="42"/>
  </si>
  <si>
    <t>維持期患者受入れ・有床診療所（言語療法士（言語聴覚士 ST）（総数））</t>
  </si>
  <si>
    <t>相談時間１（開始時間）</t>
  </si>
  <si>
    <t>【入院診療計画策定時における院内の連携体制の有無】</t>
  </si>
  <si>
    <t>カルテ開示</t>
  </si>
  <si>
    <t>ルート１（最寄り鉄道路線・駅）</t>
  </si>
  <si>
    <t>16：健康保険組合及びその連合会</t>
  </si>
  <si>
    <t>d1015</t>
  </si>
  <si>
    <t>入院担当（非常勤）</t>
  </si>
  <si>
    <t>人権擁護委員会</t>
  </si>
  <si>
    <t>許可病床感染症病床数</t>
  </si>
  <si>
    <t>注意欠陥多動性障害（ＡＤＨＤ）</t>
  </si>
  <si>
    <t>平衡機能障害</t>
  </si>
  <si>
    <t>d1187</t>
  </si>
  <si>
    <t>歯科保健教育・相談事業</t>
    <rPh sb="0" eb="2">
      <t>シカ</t>
    </rPh>
    <rPh sb="2" eb="4">
      <t>ホケン</t>
    </rPh>
    <rPh sb="4" eb="6">
      <t>キョウイク</t>
    </rPh>
    <rPh sb="7" eb="9">
      <t>ソウダン</t>
    </rPh>
    <rPh sb="9" eb="11">
      <t>ジギョウ</t>
    </rPh>
    <phoneticPr fontId="47"/>
  </si>
  <si>
    <t>診療開始（土）</t>
  </si>
  <si>
    <t>d1090</t>
  </si>
  <si>
    <t>肺がん検診</t>
    <rPh sb="0" eb="1">
      <t>ハイ</t>
    </rPh>
    <rPh sb="3" eb="5">
      <t>ケンシン</t>
    </rPh>
    <phoneticPr fontId="48"/>
  </si>
  <si>
    <t>8歯科_3心筋梗塞_イ:心筋梗塞等</t>
  </si>
  <si>
    <t>その他（外科系）</t>
  </si>
  <si>
    <t>1がん_2がん治療基本外_ウ:外来化学療法</t>
  </si>
  <si>
    <t>最寄り駐車場（有料）</t>
  </si>
  <si>
    <t>肝癌治療（放射線）</t>
  </si>
  <si>
    <t>生活習慣病相談（体脂肪測定器）</t>
  </si>
  <si>
    <t>99999</t>
  </si>
  <si>
    <t>身体測定</t>
  </si>
  <si>
    <t>8歯科_2脳卒中_ウ:脳卒中患者の歯科治療</t>
  </si>
  <si>
    <t>d1247</t>
  </si>
  <si>
    <t>尿検査</t>
  </si>
  <si>
    <t>就業時間帯午前終了（祝）</t>
  </si>
  <si>
    <t>異所性骨化</t>
  </si>
  <si>
    <t>がん化学療法看護認定看護師　公益社団法人日本看護協会</t>
  </si>
  <si>
    <t>血液検査</t>
  </si>
  <si>
    <t>外来受付時間帯夜間終了（月）</t>
  </si>
  <si>
    <t>就業時間帯午後開始（祝）</t>
  </si>
  <si>
    <t>d1544</t>
  </si>
  <si>
    <t>大腸内視鏡</t>
  </si>
  <si>
    <t>4糖尿病_2専門基本外_ア:糖尿病教育入院</t>
    <rPh sb="10" eb="11">
      <t>ガイ</t>
    </rPh>
    <phoneticPr fontId="40"/>
  </si>
  <si>
    <t>大腸Ｘ線造影検査</t>
  </si>
  <si>
    <t>上部消化管Ｘ線造影検査</t>
  </si>
  <si>
    <t>166 弾性線維性仮性黄色腫</t>
  </si>
  <si>
    <t>心臓超音波検査(心エコー)</t>
  </si>
  <si>
    <t>子育て相談</t>
  </si>
  <si>
    <t>腹部超音波検査（腹部エコー）</t>
  </si>
  <si>
    <t>子宮頸がん検査</t>
  </si>
  <si>
    <t>シンハラ語</t>
  </si>
  <si>
    <t>【対応することができる介護サービス（①施設サービス）】</t>
  </si>
  <si>
    <t>子宮体がん検査</t>
  </si>
  <si>
    <t>定期休診（木）</t>
  </si>
  <si>
    <t>１泊２日入院手術（白内障手術）</t>
  </si>
  <si>
    <t>中国銀聯デビットカード</t>
  </si>
  <si>
    <t>d0042</t>
  </si>
  <si>
    <t>乳がん検査（マンモグラフィー）</t>
  </si>
  <si>
    <t>保険医療機関番号</t>
  </si>
  <si>
    <t>住民基本健康診査（個別）</t>
    <rPh sb="0" eb="2">
      <t>ジュウミン</t>
    </rPh>
    <rPh sb="2" eb="4">
      <t>キホン</t>
    </rPh>
    <rPh sb="4" eb="6">
      <t>ケンコウ</t>
    </rPh>
    <rPh sb="6" eb="8">
      <t>シンサ</t>
    </rPh>
    <rPh sb="9" eb="11">
      <t>コベツ</t>
    </rPh>
    <phoneticPr fontId="45"/>
  </si>
  <si>
    <t>急性期患者受入れ（日本救急医学会専門医（常勤））</t>
  </si>
  <si>
    <t>１泊２日入院手術（腹腔鏡下胆嚢摘出術）</t>
  </si>
  <si>
    <t>受付開始１</t>
  </si>
  <si>
    <t>乳がん検査（視触診）</t>
  </si>
  <si>
    <t>膵臓がん（③放射線療法）</t>
  </si>
  <si>
    <t>腫瘍マーカー等の特殊検査</t>
  </si>
  <si>
    <t>d1264</t>
  </si>
  <si>
    <t>他局の無菌調剤室の共同利用の有無</t>
  </si>
  <si>
    <t>対応可能な後発医薬品の種類</t>
  </si>
  <si>
    <t>d1459</t>
  </si>
  <si>
    <t>在宅訪問可能な範囲：周辺地区（概ね中学校区内）</t>
  </si>
  <si>
    <t>脳ドック</t>
  </si>
  <si>
    <t>肺ドック（ヘリカルＣＴ）</t>
  </si>
  <si>
    <t>8 在宅がん医療総合診療</t>
    <rPh sb="2" eb="4">
      <t>ザイタク</t>
    </rPh>
    <rPh sb="6" eb="8">
      <t>イリョウ</t>
    </rPh>
    <rPh sb="8" eb="10">
      <t>ソウゴウ</t>
    </rPh>
    <rPh sb="10" eb="12">
      <t>シンリョウ</t>
    </rPh>
    <phoneticPr fontId="42"/>
  </si>
  <si>
    <t>肺ドック（マルチスライスＣＴ）</t>
  </si>
  <si>
    <t>可能</t>
    <rPh sb="0" eb="2">
      <t>カノウ</t>
    </rPh>
    <phoneticPr fontId="56"/>
  </si>
  <si>
    <t>ＣＴ検査</t>
    <rPh sb="2" eb="4">
      <t>ケンサ</t>
    </rPh>
    <phoneticPr fontId="48"/>
  </si>
  <si>
    <t>d1118</t>
  </si>
  <si>
    <t>介護職員等喀痰吸引等指示</t>
  </si>
  <si>
    <t>維持期患者受入れ・無床診療所（点滴の管理）</t>
  </si>
  <si>
    <t>運動負荷心電図検査</t>
    <rPh sb="0" eb="2">
      <t>ウンドウ</t>
    </rPh>
    <rPh sb="2" eb="4">
      <t>フカ</t>
    </rPh>
    <rPh sb="4" eb="7">
      <t>シンデンズ</t>
    </rPh>
    <rPh sb="7" eb="9">
      <t>ケンサ</t>
    </rPh>
    <phoneticPr fontId="48"/>
  </si>
  <si>
    <t>リハビリ関連・入院患者向け（関節可動域運動）</t>
  </si>
  <si>
    <t>大脳誘発反応</t>
  </si>
  <si>
    <t>小規模多機能型居宅介護事業所（介護予防含む）</t>
  </si>
  <si>
    <t>セカンド・オピニオンに関する状況（特記事項）</t>
  </si>
  <si>
    <t>0：対象外</t>
  </si>
  <si>
    <t>喀痰細胞診検査</t>
    <rPh sb="0" eb="2">
      <t>カクタン</t>
    </rPh>
    <rPh sb="2" eb="5">
      <t>サイボウシン</t>
    </rPh>
    <rPh sb="5" eb="7">
      <t>ケンサ</t>
    </rPh>
    <phoneticPr fontId="48"/>
  </si>
  <si>
    <t>d0057</t>
  </si>
  <si>
    <t>眼底測定</t>
    <rPh sb="2" eb="4">
      <t>ソクテイ</t>
    </rPh>
    <phoneticPr fontId="48"/>
  </si>
  <si>
    <t>人</t>
    <rPh sb="0" eb="1">
      <t>ニン</t>
    </rPh>
    <phoneticPr fontId="42"/>
  </si>
  <si>
    <t>予防歯科の実施またはう蝕予防処置（フッ素塗布、シーラント）</t>
  </si>
  <si>
    <t>診療開始（祝）</t>
  </si>
  <si>
    <t>1 筋・骨格系及び外傷領域の一次診療</t>
  </si>
  <si>
    <t>肝腎機能血液検査</t>
    <rPh sb="0" eb="1">
      <t>カン</t>
    </rPh>
    <rPh sb="1" eb="2">
      <t>ジン</t>
    </rPh>
    <rPh sb="2" eb="4">
      <t>キノウ</t>
    </rPh>
    <rPh sb="4" eb="6">
      <t>ケツエキ</t>
    </rPh>
    <rPh sb="6" eb="8">
      <t>ケンサ</t>
    </rPh>
    <phoneticPr fontId="48"/>
  </si>
  <si>
    <t>糖尿病検査</t>
    <rPh sb="0" eb="3">
      <t>トウニョウビョウ</t>
    </rPh>
    <rPh sb="3" eb="5">
      <t>ケンサ</t>
    </rPh>
    <phoneticPr fontId="48"/>
  </si>
  <si>
    <t>更生医療（免疫）</t>
  </si>
  <si>
    <t>07 移植</t>
  </si>
  <si>
    <t>88 慢性血栓塞栓性肺高血圧症</t>
  </si>
  <si>
    <t>配送サービスの利用可否</t>
  </si>
  <si>
    <t>外来診療の可否</t>
    <rPh sb="0" eb="2">
      <t>ガイライ</t>
    </rPh>
    <rPh sb="2" eb="4">
      <t>シンリョウ</t>
    </rPh>
    <rPh sb="5" eb="7">
      <t>カヒ</t>
    </rPh>
    <phoneticPr fontId="53"/>
  </si>
  <si>
    <t>地域連携（無菌製剤処理：他薬局無菌調剤室の実施回数）</t>
  </si>
  <si>
    <t>日帰り手術（弾発指手術）</t>
  </si>
  <si>
    <t>骨塩定量検査</t>
    <rPh sb="0" eb="2">
      <t>コツエン</t>
    </rPh>
    <rPh sb="2" eb="4">
      <t>テイリョウ</t>
    </rPh>
    <rPh sb="4" eb="6">
      <t>ケンサ</t>
    </rPh>
    <phoneticPr fontId="48"/>
  </si>
  <si>
    <t>リハビリ関連 （腕神経麻痺）</t>
  </si>
  <si>
    <t>専用相談室の設置</t>
  </si>
  <si>
    <t>骨密度測定</t>
    <rPh sb="0" eb="3">
      <t>コツミツド</t>
    </rPh>
    <rPh sb="3" eb="5">
      <t>ソクテイ</t>
    </rPh>
    <phoneticPr fontId="48"/>
  </si>
  <si>
    <t>助産師</t>
  </si>
  <si>
    <t>医療連携体制（ＦＡＸ）</t>
  </si>
  <si>
    <t>00315</t>
  </si>
  <si>
    <t>d0040</t>
  </si>
  <si>
    <t>開設者種別</t>
  </si>
  <si>
    <t>日帰り手術（自由記述）</t>
  </si>
  <si>
    <t>糖尿病関連（糖尿病患者への栄養指導）</t>
  </si>
  <si>
    <t>育児相談（ベビー用衛生用品・紙おむつ等）</t>
  </si>
  <si>
    <t>複合型サービス事業所名称</t>
  </si>
  <si>
    <t>初診時予約</t>
  </si>
  <si>
    <t>ベビーベッドの有無</t>
  </si>
  <si>
    <t>費用負担情報（薬局）</t>
  </si>
  <si>
    <t>地域連携クリティカルパスの有無（紹介患者受付窓口③ＦＡＸ番号）</t>
  </si>
  <si>
    <t>治療的角膜切除術</t>
  </si>
  <si>
    <t>00320</t>
  </si>
  <si>
    <t>d1511</t>
  </si>
  <si>
    <t>再診時予約</t>
  </si>
  <si>
    <t>維持期患者受入れ・有床診療所（洋式トイレ）</t>
  </si>
  <si>
    <t>介護施設（保健）</t>
  </si>
  <si>
    <t>リハビリ関連 （リクリエーション療法）</t>
  </si>
  <si>
    <t>予約外診察</t>
  </si>
  <si>
    <t>受入れ可能な認知症患者の状態</t>
  </si>
  <si>
    <t>生活習慣病相談（特定保健用食品）</t>
  </si>
  <si>
    <t>まむし血清（まむし抗毒素）</t>
    <rPh sb="3" eb="5">
      <t>ケッセイ</t>
    </rPh>
    <rPh sb="9" eb="12">
      <t>コウドクソ</t>
    </rPh>
    <phoneticPr fontId="45"/>
  </si>
  <si>
    <t>受入可能な患者の要介護度</t>
  </si>
  <si>
    <t>水頭症手術（成人）</t>
  </si>
  <si>
    <t>他医療機関入院受入れ（酸素吸入）</t>
  </si>
  <si>
    <t>d1288</t>
  </si>
  <si>
    <t>医療ソーシャルワーカーの配置人数（非常勤を含む場合は常勤換算後の人数）</t>
  </si>
  <si>
    <t>リハビリ目的の転院</t>
  </si>
  <si>
    <t>20 在宅患者訪問褥瘡管理指導</t>
    <rPh sb="3" eb="5">
      <t>ザイタク</t>
    </rPh>
    <rPh sb="5" eb="7">
      <t>カンジャ</t>
    </rPh>
    <rPh sb="7" eb="9">
      <t>ホウモン</t>
    </rPh>
    <rPh sb="9" eb="11">
      <t>ジョクソウ</t>
    </rPh>
    <rPh sb="11" eb="13">
      <t>カンリ</t>
    </rPh>
    <rPh sb="13" eb="15">
      <t>シドウ</t>
    </rPh>
    <phoneticPr fontId="42"/>
  </si>
  <si>
    <t>１泊２日入院手術（眼内レンズ挿入術）</t>
  </si>
  <si>
    <t>内視鏡的逆行性膵胆管造影術（ＥＲＣＰ）</t>
  </si>
  <si>
    <t>91</t>
  </si>
  <si>
    <t>予約</t>
  </si>
  <si>
    <t>リハビリテーション専門医等の勤務体制（①専門医（常勤））</t>
  </si>
  <si>
    <t>項目値</t>
    <rPh sb="0" eb="3">
      <t>コウモクチ</t>
    </rPh>
    <phoneticPr fontId="22"/>
  </si>
  <si>
    <t>ルート１（最寄り駅：所要時間）</t>
  </si>
  <si>
    <t>04015</t>
  </si>
  <si>
    <t>5 一般不妊治療</t>
  </si>
  <si>
    <t>リハビリ関連 （歩行訓練）</t>
  </si>
  <si>
    <t>地域医療連携に関する窓口の設置の有無</t>
  </si>
  <si>
    <t>d1258</t>
  </si>
  <si>
    <t>5精神_12精神科救急_イ:精神科救急情報センター等</t>
  </si>
  <si>
    <t>リハビリ関連 （補聴器適合検査）</t>
  </si>
  <si>
    <t>ルート１（最寄り路線名）</t>
  </si>
  <si>
    <t>難病患者医療等法律</t>
  </si>
  <si>
    <t>202 スミス・マギニス症候群</t>
  </si>
  <si>
    <t>ルート１（最寄り駅名）</t>
  </si>
  <si>
    <t>褥瘡性皮膚潰瘍</t>
  </si>
  <si>
    <t>295 乳幼児肝巨大血管腫</t>
  </si>
  <si>
    <t>医療事故情報収集等事業への参加の有無</t>
  </si>
  <si>
    <t>公開可否</t>
  </si>
  <si>
    <t>地域連携クリティカルパスの対象（糖尿病）</t>
  </si>
  <si>
    <t>７５ｇＯＧＴＴ検査</t>
  </si>
  <si>
    <t>ルート１（バス停）</t>
  </si>
  <si>
    <t>ルート２（最寄り鉄道路線・駅）</t>
  </si>
  <si>
    <t>倫理委員会の設置2</t>
  </si>
  <si>
    <t>関節内視鏡</t>
  </si>
  <si>
    <t>受入れ可能な患者の状態（人工透析）</t>
  </si>
  <si>
    <t>血漿交換装置［ＰＥ］</t>
  </si>
  <si>
    <t>地域連携（麻薬に係る調剤回数）</t>
  </si>
  <si>
    <t>「地域連携クリティカルパスの有無」が「1：有り」の場合、任意で選択する。</t>
    <rPh sb="31" eb="33">
      <t>センタク</t>
    </rPh>
    <phoneticPr fontId="22"/>
  </si>
  <si>
    <t>ルート２（最寄り路線名）</t>
  </si>
  <si>
    <t>専門外来全般に関する特記事項　(2000文字)</t>
  </si>
  <si>
    <t>急性期患者受入れ（連携病院名）</t>
  </si>
  <si>
    <t>d1052</t>
  </si>
  <si>
    <t>ルート２（最寄りバス路線・停留所）</t>
  </si>
  <si>
    <t>駐車場台数（無料）</t>
  </si>
  <si>
    <t>6 白血病放射線療法</t>
  </si>
  <si>
    <t>在宅訪問可能な範囲：薬局の近隣（概ね徒歩圏内～小学校区内）</t>
  </si>
  <si>
    <t>食事時間の特定（夜食の開始時刻）</t>
  </si>
  <si>
    <t>最寄り駐車場（無料）</t>
  </si>
  <si>
    <t>02：独立行政法人国立病院機構</t>
  </si>
  <si>
    <t>定期巡回・随時対応型訪問介護看護事業所</t>
  </si>
  <si>
    <t>【病院・診療所の所在地】</t>
  </si>
  <si>
    <t>地域連携（地域包括ケアシステムの研修修了薬剤師数）</t>
  </si>
  <si>
    <t>作業療法（ＩＩ）</t>
  </si>
  <si>
    <t>対応可能時間帯１（終了）</t>
  </si>
  <si>
    <t>面会時間帯２終了（金）</t>
  </si>
  <si>
    <t>ホームページ（特記事項）</t>
  </si>
  <si>
    <t>相談用個室又は独立したコーナーの有無</t>
  </si>
  <si>
    <t>保険医療機関名</t>
  </si>
  <si>
    <t>歯科用レーザー照射装置</t>
    <rPh sb="0" eb="2">
      <t>シカ</t>
    </rPh>
    <rPh sb="2" eb="3">
      <t>ヨウ</t>
    </rPh>
    <rPh sb="7" eb="9">
      <t>ショウシャ</t>
    </rPh>
    <rPh sb="9" eb="11">
      <t>ソウチ</t>
    </rPh>
    <phoneticPr fontId="45"/>
  </si>
  <si>
    <t>外来受付時間帯夜間終了（金）</t>
  </si>
  <si>
    <t>医療用医薬品取り扱い品目数</t>
  </si>
  <si>
    <t>薬局からのお知らせ</t>
  </si>
  <si>
    <t>業務内容・提供サービス</t>
  </si>
  <si>
    <t>108 TNF受容体関連周期性症候群</t>
  </si>
  <si>
    <t>内分泌悪性腫瘍治療手術療法</t>
  </si>
  <si>
    <t>9 腎悪性腫瘍化学療法</t>
  </si>
  <si>
    <t>面会時間区分</t>
  </si>
  <si>
    <t>緊急避妊薬の取扱いの有無</t>
  </si>
  <si>
    <t>00324</t>
  </si>
  <si>
    <t>漢方薬・生薬認定薬剤師数</t>
  </si>
  <si>
    <t>脳性麻痺二次障害_痙縮</t>
  </si>
  <si>
    <t>厚生労働省院内感染対策サーベイランス（ＪＡＮＩＳ）への参加の有無</t>
    <rPh sb="0" eb="2">
      <t>コウセイ</t>
    </rPh>
    <rPh sb="2" eb="5">
      <t>ロウドウショウ</t>
    </rPh>
    <rPh sb="5" eb="7">
      <t>インナイ</t>
    </rPh>
    <rPh sb="7" eb="9">
      <t>カンセン</t>
    </rPh>
    <rPh sb="9" eb="11">
      <t>タイサク</t>
    </rPh>
    <rPh sb="27" eb="29">
      <t>サンカ</t>
    </rPh>
    <rPh sb="30" eb="32">
      <t>ウム</t>
    </rPh>
    <phoneticPr fontId="42"/>
  </si>
  <si>
    <t>緊急避妊薬に係る研修を修了した薬剤師の人数</t>
  </si>
  <si>
    <t>健康サポート薬局の研修修了薬剤師数</t>
  </si>
  <si>
    <t>４泊５日手術（痔核手術（脱肛を含む））</t>
  </si>
  <si>
    <t>29 代謝</t>
  </si>
  <si>
    <t>地域支援体制の有無</t>
  </si>
  <si>
    <t>d1541</t>
  </si>
  <si>
    <t>(他薬局の無菌調剤室の共同利用を行う場合）その薬局の名称・所在地</t>
  </si>
  <si>
    <t>オンライン服薬指導</t>
  </si>
  <si>
    <t>d1021</t>
  </si>
  <si>
    <t>１泊２日入院手術（靭帯断裂縫合術）</t>
  </si>
  <si>
    <t>月額入院費用</t>
    <rPh sb="0" eb="6">
      <t>ゲツガクニュウインヒヨウ</t>
    </rPh>
    <phoneticPr fontId="40"/>
  </si>
  <si>
    <t>薬剤服用歴管理</t>
  </si>
  <si>
    <t>08：都道府県</t>
  </si>
  <si>
    <t>2脳卒中_2急性期基本_オ:脳卒中専用</t>
  </si>
  <si>
    <t>d1127</t>
  </si>
  <si>
    <t>00082</t>
  </si>
  <si>
    <t xml:space="preserve"> col_3, col_5, '○', col_6</t>
  </si>
  <si>
    <t>機能強化加算届出</t>
  </si>
  <si>
    <t>認知症関連 （認知症に関する訪問診療・往診）</t>
  </si>
  <si>
    <t>薬剤情報（手帳交付）</t>
  </si>
  <si>
    <t>100</t>
  </si>
  <si>
    <t>乳がん検診</t>
    <rPh sb="0" eb="1">
      <t>ニュウ</t>
    </rPh>
    <rPh sb="3" eb="5">
      <t>ケンシン</t>
    </rPh>
    <phoneticPr fontId="45"/>
  </si>
  <si>
    <t>生活習慣病相談</t>
  </si>
  <si>
    <t>高度管理医療機器等販売業・貸与業の許可の有無</t>
  </si>
  <si>
    <t>糖尿病関連（糖尿病合併症に対するリハビリ医療）</t>
  </si>
  <si>
    <t>診療終了（土）</t>
  </si>
  <si>
    <t>　土、日曜、祝日、年末年始は休診です。</t>
    <rPh sb="1" eb="2">
      <t>ツチ</t>
    </rPh>
    <rPh sb="3" eb="4">
      <t>ニチ</t>
    </rPh>
    <rPh sb="4" eb="5">
      <t>ヨウ</t>
    </rPh>
    <rPh sb="6" eb="8">
      <t>シュクジツ</t>
    </rPh>
    <rPh sb="9" eb="11">
      <t>ネンマツ</t>
    </rPh>
    <rPh sb="11" eb="13">
      <t>ネンシ</t>
    </rPh>
    <rPh sb="14" eb="16">
      <t>キュウシン</t>
    </rPh>
    <phoneticPr fontId="42"/>
  </si>
  <si>
    <t>57 特発性拡張型心筋症</t>
  </si>
  <si>
    <t>2脳卒中_2急性期基本外_オ:脳動脈瘤被包手術</t>
  </si>
  <si>
    <t>8 経皮的冠動脈ステント留置術</t>
  </si>
  <si>
    <t>高度管理医療機器販売業・貸与業の許可番号</t>
  </si>
  <si>
    <t>d0047</t>
  </si>
  <si>
    <t>気管支内視鏡検査</t>
  </si>
  <si>
    <t>高度管理医療機器等販売業・貸与業の許可番号</t>
  </si>
  <si>
    <t>動脈硬化測定装置</t>
    <rPh sb="0" eb="2">
      <t>ドウミャク</t>
    </rPh>
    <rPh sb="2" eb="4">
      <t>コウカ</t>
    </rPh>
    <rPh sb="4" eb="6">
      <t>ソクテイ</t>
    </rPh>
    <rPh sb="6" eb="8">
      <t>ソウチ</t>
    </rPh>
    <phoneticPr fontId="45"/>
  </si>
  <si>
    <t>維持期患者受入れ・有床診療所（点滴の管理）</t>
  </si>
  <si>
    <t>医療連携体制窓口設置（窓口　名称）</t>
  </si>
  <si>
    <t>00081</t>
  </si>
  <si>
    <t>毒物劇物販売業の登録の有無</t>
  </si>
  <si>
    <t>診療科目コード</t>
  </si>
  <si>
    <t>定期休診（水）</t>
  </si>
  <si>
    <t>6 腹膜透析（CAPD）</t>
  </si>
  <si>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40"/>
  </si>
  <si>
    <t>毒物劇物販売業の登録番号</t>
  </si>
  <si>
    <t>自局の無菌製剤処理設備の有無</t>
  </si>
  <si>
    <t>位置決め装置（シミュレーター）</t>
  </si>
  <si>
    <t>その他ＣＴ</t>
  </si>
  <si>
    <t>退院時カンファレンス参加が可能</t>
  </si>
  <si>
    <t>専任スタッフの人数（医師）</t>
  </si>
  <si>
    <t>21</t>
  </si>
  <si>
    <t>シンチスキャナ</t>
  </si>
  <si>
    <t>リハビリ関連・注力疾病・障害（心筋梗塞等心疾患）</t>
  </si>
  <si>
    <t>開局時間外でも在宅訪問可能</t>
  </si>
  <si>
    <t>予約用電話番号</t>
  </si>
  <si>
    <t>通所介護事業所</t>
  </si>
  <si>
    <t>備蓄品目数</t>
  </si>
  <si>
    <t>対応可能曜日（木）</t>
  </si>
  <si>
    <t>医療機器（高度管理医療機器を除く）の販売</t>
  </si>
  <si>
    <t>万年筆型（ペン型）インスリン注入器の取扱い</t>
  </si>
  <si>
    <t>舌がん（①手術療法）</t>
  </si>
  <si>
    <t>血圧脈波測定装置</t>
    <rPh sb="0" eb="2">
      <t>ケツアツ</t>
    </rPh>
    <rPh sb="2" eb="4">
      <t>ミャクハ</t>
    </rPh>
    <rPh sb="4" eb="6">
      <t>ソクテイ</t>
    </rPh>
    <rPh sb="6" eb="8">
      <t>ソウチ</t>
    </rPh>
    <phoneticPr fontId="45"/>
  </si>
  <si>
    <t>相談（服薬指導等を含む）に対応する専用の個室の有無</t>
  </si>
  <si>
    <t>04 胸部</t>
  </si>
  <si>
    <t>相談（服薬指導等を含む）に対応する専用のコーナーの有無</t>
  </si>
  <si>
    <t>漢方のキザミ調剤ができる</t>
  </si>
  <si>
    <t>JCI認定</t>
  </si>
  <si>
    <t>シアン及びシアン化合物</t>
  </si>
  <si>
    <t>d1228</t>
  </si>
  <si>
    <t>地域連携（居宅等で調剤・情報提供・薬学的知見の指導実施回数）</t>
  </si>
  <si>
    <t>00059</t>
  </si>
  <si>
    <t>母斑症</t>
  </si>
  <si>
    <t>薬学生の実務実習を受け入れることができる</t>
  </si>
  <si>
    <t>医療連携</t>
  </si>
  <si>
    <t>入院患者の受入可否</t>
  </si>
  <si>
    <t>英文の予防接種証明書</t>
  </si>
  <si>
    <t>結腸悪性腫瘍化学療法</t>
  </si>
  <si>
    <t>脊髄腫瘍摘出術</t>
  </si>
  <si>
    <t>プレアボイド事例の把握・収集取組</t>
  </si>
  <si>
    <t>3心筋梗塞_4慢性期基本外_ア:心電図</t>
    <rPh sb="12" eb="13">
      <t>ガイ</t>
    </rPh>
    <phoneticPr fontId="40"/>
  </si>
  <si>
    <t>プロトコル薬物治療管理（ＰＢＰＭ取組）</t>
  </si>
  <si>
    <t>地域医療連携（フォーミュラリー導入の取組）</t>
  </si>
  <si>
    <t>聴性誘発反応検査</t>
  </si>
  <si>
    <t>d1354</t>
  </si>
  <si>
    <t>d1453</t>
  </si>
  <si>
    <t>外来がん治療専門薬剤師　一般社団法人日本臨床腫瘍薬学会</t>
  </si>
  <si>
    <t>地域医療連携（ネットワーク参加）</t>
  </si>
  <si>
    <t>04：独立行政法人労働者健康安全機構</t>
  </si>
  <si>
    <t>地域ケア会議・地域包括ケアシステムの構築会議参加回数</t>
  </si>
  <si>
    <t>3 子宮筋腫摘出術</t>
  </si>
  <si>
    <t>自己腹膜透析(CAPD)の管理</t>
  </si>
  <si>
    <t>情報共有体制（入院時）</t>
  </si>
  <si>
    <t>地域住民へ啓発活動参加</t>
  </si>
  <si>
    <t>210 単心室症</t>
  </si>
  <si>
    <t>3 インスリン療法</t>
  </si>
  <si>
    <t>健康サポート薬局表示</t>
  </si>
  <si>
    <t>デスフェラール注射液（保有の有無）</t>
  </si>
  <si>
    <t>回復期患者受入れ（ＭＲＳＡ）</t>
  </si>
  <si>
    <t>腋臭症</t>
  </si>
  <si>
    <t>名称</t>
  </si>
  <si>
    <t>薬食同源サロンの設置の有無</t>
  </si>
  <si>
    <t>要指導医薬品の取扱い品目数（概数）</t>
  </si>
  <si>
    <t>所属郡市医師会</t>
  </si>
  <si>
    <t>17 精神科ショート・ケア</t>
  </si>
  <si>
    <t>一般用医薬品の取扱い品目数（概数）</t>
  </si>
  <si>
    <t>糖尿病関連（経口糖尿病薬の導入）</t>
  </si>
  <si>
    <t>音声機能・言語機能又はそしゃく機能の障害</t>
  </si>
  <si>
    <t>介護用品の取扱いの有無</t>
  </si>
  <si>
    <t>自己注射の注射針の回収の取組の有無</t>
  </si>
  <si>
    <t>在宅緩和ケアの対応の可否</t>
  </si>
  <si>
    <t>理学療法（ＩＩ）</t>
  </si>
  <si>
    <t>許可の有無</t>
  </si>
  <si>
    <t>大腸外科</t>
  </si>
  <si>
    <t>維持期患者受入れ・病院（人工肛門の管理）</t>
  </si>
  <si>
    <t>00221</t>
  </si>
  <si>
    <t>IFZ027_jiseki_kek_yyyyMMddHHmmssSSS.csv</t>
  </si>
  <si>
    <t>日帰り手術（陥入爪手術）</t>
  </si>
  <si>
    <t>実績・結果等事項</t>
  </si>
  <si>
    <t>ベトナム語対応</t>
    <rPh sb="5" eb="7">
      <t>タイオウ</t>
    </rPh>
    <phoneticPr fontId="40"/>
  </si>
  <si>
    <t>d1319</t>
  </si>
  <si>
    <t>副作用等報告実施件数</t>
  </si>
  <si>
    <t>就業時間帯午後開始（木）</t>
  </si>
  <si>
    <t>面会時間帯２終了（月）</t>
  </si>
  <si>
    <t>居宅等で調剤業務実施件数</t>
  </si>
  <si>
    <t>４人部屋１日当たり差額（最高金額税込）</t>
  </si>
  <si>
    <t>d1579</t>
  </si>
  <si>
    <t>医療機関へ服薬状況等提供回数</t>
  </si>
  <si>
    <t>ルート１（最寄り駅から医療機関までの自動車による所要時間）</t>
  </si>
  <si>
    <t>13舌</t>
  </si>
  <si>
    <t>患者満足度調査実施</t>
  </si>
  <si>
    <t>00070</t>
  </si>
  <si>
    <t>食事療法の指導</t>
  </si>
  <si>
    <t>135</t>
  </si>
  <si>
    <t>リハビリ関連・入院患者向け（移乗訓練）</t>
  </si>
  <si>
    <t>地域連携（入院時当該医療機関へ情報共有回数）</t>
  </si>
  <si>
    <t>地域連携（無菌製剤処理：他薬局紹介等の実施回数）</t>
  </si>
  <si>
    <t>専門連携（専門性認定薬剤師数（がん））</t>
  </si>
  <si>
    <t>専門連携（休日・夜間他薬局開設者連携対応回数）</t>
  </si>
  <si>
    <t>維持期患者受入れ・有床診療所（日本神経学会専門医（常勤））</t>
  </si>
  <si>
    <t>ロタウイルス感染症の予防接種（海外渡航者対応）</t>
  </si>
  <si>
    <t>専門連携（他薬局開設者へ薬学的知見の調剤・指導研修回数（がん））</t>
  </si>
  <si>
    <t>地域密着型特定施設入居者生活介護</t>
  </si>
  <si>
    <t>新生児治療回復室（ＧＣＵ）</t>
  </si>
  <si>
    <t>看護師配置（精神病床）</t>
  </si>
  <si>
    <t>予約診察特別料金徴収額（最高金額税込）</t>
  </si>
  <si>
    <t>IFZ029_hiyofutn_yakk_yyyyMMddHHmmssSSS.csv</t>
  </si>
  <si>
    <t>患者数（感染症病床）</t>
  </si>
  <si>
    <t>0：初診時予約を実施していない</t>
  </si>
  <si>
    <t>１泊２日入院手術（子宮頸部切除術）</t>
  </si>
  <si>
    <t>経尿道的前立腺肥大症手術</t>
  </si>
  <si>
    <t>健康保険法保険薬局指定</t>
  </si>
  <si>
    <t>生活保護法</t>
  </si>
  <si>
    <t>公害健康被害の補償等法律</t>
  </si>
  <si>
    <t>原子爆弾被爆者援護法律</t>
  </si>
  <si>
    <t>199</t>
  </si>
  <si>
    <t>大動脈バルーンパンピング（ＩＡＢＰ）</t>
  </si>
  <si>
    <t>助産所及び出張</t>
  </si>
  <si>
    <t>d1051</t>
  </si>
  <si>
    <t>労働者災害補償保険法</t>
  </si>
  <si>
    <t>児童福祉法</t>
  </si>
  <si>
    <t>5 経管栄養</t>
  </si>
  <si>
    <t>母子保健法</t>
  </si>
  <si>
    <t>任意入院</t>
  </si>
  <si>
    <t>公費負担に関する特記事項</t>
  </si>
  <si>
    <t>公費負担（その他）</t>
  </si>
  <si>
    <t>11 在宅小児経管栄養法指導管理</t>
    <rPh sb="3" eb="5">
      <t>ザイタク</t>
    </rPh>
    <rPh sb="5" eb="7">
      <t>ショウニ</t>
    </rPh>
    <rPh sb="7" eb="11">
      <t>ケイカンエイヨウ</t>
    </rPh>
    <rPh sb="11" eb="12">
      <t>ホウ</t>
    </rPh>
    <rPh sb="12" eb="14">
      <t>シドウ</t>
    </rPh>
    <rPh sb="14" eb="16">
      <t>カンリ</t>
    </rPh>
    <phoneticPr fontId="42"/>
  </si>
  <si>
    <t>d1085</t>
  </si>
  <si>
    <t>母乳外来</t>
  </si>
  <si>
    <t>広島県肝炎治療特別促進事業に基づく指定</t>
  </si>
  <si>
    <t>ガンマナイフ(診療用放射線照射装置）</t>
  </si>
  <si>
    <t>腹膜透析</t>
  </si>
  <si>
    <t>１泊２日入院手術（経尿道的尿路結石除去術）</t>
  </si>
  <si>
    <t>介護相談（その他）</t>
  </si>
  <si>
    <t>デビットカード（一般薬その他）</t>
  </si>
  <si>
    <t>リハビリ関連 （温熱療法）</t>
  </si>
  <si>
    <t>患者数（外来患者数）</t>
  </si>
  <si>
    <t>ＪＣＢクレジットカード</t>
  </si>
  <si>
    <t>前年分娩取扱数</t>
  </si>
  <si>
    <t>ＶＩＳＡクレジットカード</t>
  </si>
  <si>
    <t>日帰り手術（関節鏡下手根管開放手術）</t>
  </si>
  <si>
    <t>00123</t>
  </si>
  <si>
    <t>維持期患者受入れ・無床診療所（酸素療法）</t>
  </si>
  <si>
    <t>文書または筆談での服薬指導や相談が可能</t>
  </si>
  <si>
    <t>心疾患リハビリテーション</t>
  </si>
  <si>
    <t>14 慢性炎症性脱髄性多発神経炎／多巣性運動ニューロパチー</t>
  </si>
  <si>
    <t>Ｍａｓｔｅｒ　Ｃａｒｄクレジットカード</t>
  </si>
  <si>
    <t>糖尿病昏睡等、急性合併症患者の治療</t>
  </si>
  <si>
    <t>Ｍａｓｔｅｒ　Ｃａｒｄデビットカード</t>
  </si>
  <si>
    <t>クマリン系</t>
  </si>
  <si>
    <t>施設名英語表記（ローマ字）</t>
  </si>
  <si>
    <t>タイ語対応（レベル）</t>
    <rPh sb="2" eb="3">
      <t>ゴ</t>
    </rPh>
    <rPh sb="3" eb="5">
      <t>タイオウ</t>
    </rPh>
    <phoneticPr fontId="40"/>
  </si>
  <si>
    <t>服薬等相談</t>
  </si>
  <si>
    <t>257 肝型糖原病</t>
  </si>
  <si>
    <t>00323</t>
  </si>
  <si>
    <t>咽頭がん（③放射線療法）</t>
  </si>
  <si>
    <t>維持期患者受入れ・有床診療所（エスカレーターがある）</t>
  </si>
  <si>
    <t>服薬相談（漢方）</t>
  </si>
  <si>
    <t>上記以外の認定薬剤師の人数（８）</t>
    <rPh sb="0" eb="2">
      <t>ジョウキ</t>
    </rPh>
    <rPh sb="11" eb="13">
      <t>ニンズウ</t>
    </rPh>
    <phoneticPr fontId="43"/>
  </si>
  <si>
    <t>服薬相談（公衆衛生）</t>
  </si>
  <si>
    <t>服薬相談（ドーピング防止）</t>
  </si>
  <si>
    <t>ベトナム語対応（レベル）</t>
  </si>
  <si>
    <t>d1586</t>
  </si>
  <si>
    <t>低血糖時及びシックデイの対応</t>
  </si>
  <si>
    <t>基本診療時間帯１（終了）</t>
  </si>
  <si>
    <t>Dx_1</t>
  </si>
  <si>
    <t>黄熱病の予防接種（海外渡航者対応）</t>
  </si>
  <si>
    <t>面会時間帯２終了（日）</t>
  </si>
  <si>
    <t>ＮＭＣＳ参加</t>
  </si>
  <si>
    <t>服薬相談（その他）</t>
  </si>
  <si>
    <t>要指導医薬品・一般用医薬品取り扱いの有無</t>
  </si>
  <si>
    <t>休日急患歯科診療</t>
    <rPh sb="0" eb="2">
      <t>キュウジツ</t>
    </rPh>
    <rPh sb="2" eb="4">
      <t>キュウカン</t>
    </rPh>
    <rPh sb="4" eb="6">
      <t>シカ</t>
    </rPh>
    <rPh sb="6" eb="8">
      <t>シンリョウ</t>
    </rPh>
    <phoneticPr fontId="47"/>
  </si>
  <si>
    <t>介護等相談</t>
  </si>
  <si>
    <t>19 摂食機能障害の治療</t>
  </si>
  <si>
    <t>【法令上の義務以外の医療安全対策（４）医療事故情報収集等事業への参加の有無】</t>
  </si>
  <si>
    <t>患者数（在宅患者数）</t>
  </si>
  <si>
    <t>料金</t>
  </si>
  <si>
    <t>育児相談</t>
  </si>
  <si>
    <t>往診（終日対応）</t>
  </si>
  <si>
    <t>育児相談（ベビーフード・粉ミルク）</t>
  </si>
  <si>
    <t>入院待期期間感染症病床</t>
  </si>
  <si>
    <t>育児相談（その他）</t>
  </si>
  <si>
    <t>生活習慣病相談（血圧測定器）</t>
  </si>
  <si>
    <t>d1278</t>
  </si>
  <si>
    <t>生活習慣病相談（栄養）</t>
  </si>
  <si>
    <t>子連れで出産できる産婦人科</t>
  </si>
  <si>
    <t>「予約に基づく診察」に係る特別料金</t>
    <rPh sb="1" eb="3">
      <t>ヨヤク</t>
    </rPh>
    <rPh sb="4" eb="5">
      <t>モト</t>
    </rPh>
    <rPh sb="7" eb="9">
      <t>シンサツ</t>
    </rPh>
    <rPh sb="11" eb="12">
      <t>カカワ</t>
    </rPh>
    <rPh sb="13" eb="15">
      <t>トクベツ</t>
    </rPh>
    <rPh sb="15" eb="17">
      <t>リョウキン</t>
    </rPh>
    <phoneticPr fontId="42"/>
  </si>
  <si>
    <t>00116</t>
  </si>
  <si>
    <t>生活習慣病相談（健康食品）</t>
  </si>
  <si>
    <t>維持期患者受入れ・病院（外来のみ受け入れている）</t>
  </si>
  <si>
    <t>原発性胆汁性肝硬変</t>
  </si>
  <si>
    <t>歯科放射線専門医　特定非営利活動法人日本歯科放射線学会</t>
  </si>
  <si>
    <t>d1067</t>
  </si>
  <si>
    <t>生活習慣病相談（薬物中毒）</t>
  </si>
  <si>
    <t>総数（常勤）</t>
  </si>
  <si>
    <t>リハビリ関連・注力疾病・障害（呼吸器疾患）</t>
  </si>
  <si>
    <t>27 乳腺</t>
  </si>
  <si>
    <t>d1488</t>
  </si>
  <si>
    <t>大阪府歯科医師会会員</t>
    <rPh sb="0" eb="8">
      <t>オオサカフシカイシカイ</t>
    </rPh>
    <rPh sb="8" eb="10">
      <t>カイイン</t>
    </rPh>
    <phoneticPr fontId="47"/>
  </si>
  <si>
    <t>脳腫瘍（③化学療法）</t>
  </si>
  <si>
    <t>禁煙相談</t>
  </si>
  <si>
    <t>機関コード</t>
    <rPh sb="0" eb="2">
      <t>キカン</t>
    </rPh>
    <phoneticPr fontId="57"/>
  </si>
  <si>
    <t>分娩室</t>
    <rPh sb="0" eb="3">
      <t>ブンベンシツ</t>
    </rPh>
    <phoneticPr fontId="45"/>
  </si>
  <si>
    <t>24 亜急性硬化性全脳炎</t>
  </si>
  <si>
    <t>D29</t>
  </si>
  <si>
    <t>喫煙外来医療機関の紹介</t>
  </si>
  <si>
    <t>第一号通所事業</t>
  </si>
  <si>
    <t>時間外相談対応可否</t>
  </si>
  <si>
    <t>難病指定医</t>
    <rPh sb="0" eb="2">
      <t>ナンビョウ</t>
    </rPh>
    <rPh sb="2" eb="5">
      <t>シテイイ</t>
    </rPh>
    <phoneticPr fontId="55"/>
  </si>
  <si>
    <t>時間外対応可能な相談内容（特記事項）</t>
  </si>
  <si>
    <t>ヤグレーザー</t>
  </si>
  <si>
    <t>窓口設置</t>
  </si>
  <si>
    <t>就業時間帯午後終了（月）</t>
  </si>
  <si>
    <t>肝がん（⑥化学療法）</t>
  </si>
  <si>
    <t>時間外対応可能時間（特記事項）</t>
  </si>
  <si>
    <t>４泊５日手術（ガンマナイフ定位放射線治療）</t>
  </si>
  <si>
    <t>性感染症治療</t>
  </si>
  <si>
    <t>時間外相談対応可否（備考）</t>
  </si>
  <si>
    <t>薬剤師不在時間有無</t>
  </si>
  <si>
    <t>英語対応（事前連絡）</t>
  </si>
  <si>
    <t>主な機能（介護保険との調整）</t>
  </si>
  <si>
    <t>病院の運営方針（慢性期型）</t>
  </si>
  <si>
    <t>中国語簡体字対応（レベル）</t>
  </si>
  <si>
    <t>中国語簡体字対応（事前連絡）</t>
  </si>
  <si>
    <t>中国語繁体字対応</t>
  </si>
  <si>
    <t>d1206</t>
  </si>
  <si>
    <t>急性期患者受入れ（日本脳神経血管内治療学会専門医（総数））</t>
  </si>
  <si>
    <t>2脳卒中_4維持期_オ:病院内の歯科</t>
  </si>
  <si>
    <t>d0049</t>
  </si>
  <si>
    <t>00300</t>
  </si>
  <si>
    <t>中国語繁体字対応（レベル）</t>
  </si>
  <si>
    <t>維持期患者受入れ・病院（日本脳卒中学会専門医（総数））</t>
  </si>
  <si>
    <t>中国語繁体字対応（事前連絡）</t>
  </si>
  <si>
    <t>00293</t>
  </si>
  <si>
    <t>歯周疾患検診</t>
    <rPh sb="0" eb="2">
      <t>シシュウ</t>
    </rPh>
    <rPh sb="2" eb="4">
      <t>シッカン</t>
    </rPh>
    <rPh sb="4" eb="6">
      <t>ケンシン</t>
    </rPh>
    <phoneticPr fontId="48"/>
  </si>
  <si>
    <t>韓国語・朝鮮語対応（レベル）</t>
  </si>
  <si>
    <t>就業時間帯夜間開始（木）</t>
  </si>
  <si>
    <t>手話（服薬指導・相談）</t>
  </si>
  <si>
    <t>d1137</t>
  </si>
  <si>
    <t>就業時間帯夜間終了（月）</t>
  </si>
  <si>
    <t>スペイン語対応</t>
    <rPh sb="4" eb="5">
      <t>ゴ</t>
    </rPh>
    <rPh sb="5" eb="7">
      <t>タイオウ</t>
    </rPh>
    <phoneticPr fontId="40"/>
  </si>
  <si>
    <t>ベトナム語対応（事前連絡）</t>
  </si>
  <si>
    <t>d1179</t>
  </si>
  <si>
    <t>フィリピン語対応</t>
    <rPh sb="5" eb="6">
      <t>ゴ</t>
    </rPh>
    <rPh sb="6" eb="8">
      <t>タイオウ</t>
    </rPh>
    <phoneticPr fontId="40"/>
  </si>
  <si>
    <t>医療連携体制（電話番号）</t>
  </si>
  <si>
    <t>実施している曜日</t>
    <rPh sb="0" eb="2">
      <t>ジッシ</t>
    </rPh>
    <rPh sb="6" eb="8">
      <t>ヨウビ</t>
    </rPh>
    <phoneticPr fontId="42"/>
  </si>
  <si>
    <t>アタッチメント、コーヌス等</t>
  </si>
  <si>
    <t>入院の可否</t>
  </si>
  <si>
    <t>フィリピン語対応（レベル）</t>
    <rPh sb="5" eb="6">
      <t>ゴ</t>
    </rPh>
    <rPh sb="6" eb="8">
      <t>タイオウ</t>
    </rPh>
    <phoneticPr fontId="40"/>
  </si>
  <si>
    <t>インドネシア語対応</t>
    <rPh sb="6" eb="7">
      <t>ゴ</t>
    </rPh>
    <rPh sb="7" eb="9">
      <t>タイオウ</t>
    </rPh>
    <phoneticPr fontId="40"/>
  </si>
  <si>
    <t>D38</t>
  </si>
  <si>
    <t>急性期患者受入れ（胸部Ｘ線検査（通常診療時間帯＋夜間・休日等当直時間帯））</t>
  </si>
  <si>
    <t>インドネシア語対応（レベル）</t>
    <rPh sb="6" eb="7">
      <t>ゴ</t>
    </rPh>
    <rPh sb="7" eb="9">
      <t>タイオウ</t>
    </rPh>
    <phoneticPr fontId="40"/>
  </si>
  <si>
    <t>インドネシア語対応（事前連絡）</t>
    <rPh sb="6" eb="7">
      <t>ゴ</t>
    </rPh>
    <rPh sb="7" eb="9">
      <t>タイオウ</t>
    </rPh>
    <phoneticPr fontId="40"/>
  </si>
  <si>
    <t>トルコ語対応</t>
    <rPh sb="3" eb="4">
      <t>ゴ</t>
    </rPh>
    <rPh sb="4" eb="6">
      <t>タイオウ</t>
    </rPh>
    <phoneticPr fontId="40"/>
  </si>
  <si>
    <t>外来受付時間帯午前開始（金）</t>
  </si>
  <si>
    <t>トルコ語対応（事前連絡）</t>
    <rPh sb="3" eb="4">
      <t>ゴ</t>
    </rPh>
    <rPh sb="4" eb="6">
      <t>タイオウ</t>
    </rPh>
    <phoneticPr fontId="40"/>
  </si>
  <si>
    <t>フランス語対応</t>
    <rPh sb="4" eb="5">
      <t>ゴ</t>
    </rPh>
    <rPh sb="5" eb="7">
      <t>タイオウ</t>
    </rPh>
    <phoneticPr fontId="40"/>
  </si>
  <si>
    <t>d1493</t>
  </si>
  <si>
    <t>ドイツ語対応</t>
    <rPh sb="3" eb="4">
      <t>ゴ</t>
    </rPh>
    <rPh sb="4" eb="6">
      <t>タイオウ</t>
    </rPh>
    <phoneticPr fontId="40"/>
  </si>
  <si>
    <t>3心筋梗塞_3回復期基本外_ウ:電気的除細動</t>
  </si>
  <si>
    <t>急性期患者受入れ（【脳卒中急性期】救急の専門部門の設置（救急部・救急診療科・救急救命センター等））</t>
  </si>
  <si>
    <t>維持期患者受入れ・有床診療所（自院の職員で実施）</t>
  </si>
  <si>
    <t>出張による業務</t>
  </si>
  <si>
    <t>在宅悪性腫瘍等患者指導管理</t>
  </si>
  <si>
    <t>ドイツ語対応（レベル）</t>
    <rPh sb="3" eb="4">
      <t>ゴ</t>
    </rPh>
    <rPh sb="4" eb="6">
      <t>タイオウ</t>
    </rPh>
    <phoneticPr fontId="40"/>
  </si>
  <si>
    <t>食事時間の特定（昼食の開始時刻）</t>
  </si>
  <si>
    <t>日帰り手術（水晶体再建術（白内障手術））</t>
  </si>
  <si>
    <t>5 廃用症候群リハビリテーション</t>
  </si>
  <si>
    <t>リハビリ関連・入院患者向け（立位訓練）</t>
  </si>
  <si>
    <t>ドイツ語対応（事前連絡）</t>
    <rPh sb="3" eb="4">
      <t>ゴ</t>
    </rPh>
    <rPh sb="4" eb="6">
      <t>タイオウ</t>
    </rPh>
    <phoneticPr fontId="40"/>
  </si>
  <si>
    <t>リハビリ関連 （脳血管疾患等リハビリテーション料(Ⅰ)）</t>
  </si>
  <si>
    <t>感染症内科</t>
  </si>
  <si>
    <t>在宅患者訪問診療（乳幼児加算）</t>
  </si>
  <si>
    <t>ロシア語対応（事前連絡）</t>
    <rPh sb="3" eb="4">
      <t>ゴ</t>
    </rPh>
    <rPh sb="4" eb="6">
      <t>タイオウ</t>
    </rPh>
    <phoneticPr fontId="40"/>
  </si>
  <si>
    <t>イタリア語対応</t>
    <rPh sb="4" eb="5">
      <t>ゴ</t>
    </rPh>
    <rPh sb="5" eb="7">
      <t>タイオウ</t>
    </rPh>
    <phoneticPr fontId="40"/>
  </si>
  <si>
    <t>医療連携体制窓口設置（専任スタッフ①医師）</t>
  </si>
  <si>
    <t>イタリア語対応（レベル）</t>
    <rPh sb="4" eb="5">
      <t>ゴ</t>
    </rPh>
    <rPh sb="5" eb="7">
      <t>タイオウ</t>
    </rPh>
    <phoneticPr fontId="40"/>
  </si>
  <si>
    <t>経皮経肝的胆道砕石術（ＰＴＣＬ）</t>
  </si>
  <si>
    <t>イタリア語対応（事前連絡）</t>
    <rPh sb="4" eb="5">
      <t>ゴ</t>
    </rPh>
    <rPh sb="5" eb="7">
      <t>タイオウ</t>
    </rPh>
    <phoneticPr fontId="40"/>
  </si>
  <si>
    <t>00286</t>
  </si>
  <si>
    <t>糖尿病関連（糖尿病の病型診断）</t>
  </si>
  <si>
    <t>その他外国語１対応</t>
  </si>
  <si>
    <t>ルート３（最寄り路線名）</t>
  </si>
  <si>
    <t>d1326</t>
  </si>
  <si>
    <t>296 胆道閉鎖症</t>
  </si>
  <si>
    <t>その他外国語１対応（レベル）</t>
  </si>
  <si>
    <t>その他外国語１対応（事前連絡）</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</si>
  <si>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</si>
  <si>
    <t>その他外国語２対応</t>
  </si>
  <si>
    <t>１泊２日入院手術（半月板縫合術）</t>
  </si>
  <si>
    <t>その他外国語２対応（レベル）</t>
  </si>
  <si>
    <t>4444444444</t>
  </si>
  <si>
    <t>その他外国語３対応（レベル）</t>
  </si>
  <si>
    <t>外国語対応（特記事項）</t>
  </si>
  <si>
    <t>重度熱傷瘢痕</t>
  </si>
  <si>
    <t>169</t>
  </si>
  <si>
    <t>手話以外（服薬指導・相談）</t>
  </si>
  <si>
    <t>地域連携クリティカルパスの有無（紹介患者受付窓口②電話番号）</t>
  </si>
  <si>
    <t>d1397</t>
  </si>
  <si>
    <t>手話以外（服薬指導・相談事前連絡）</t>
  </si>
  <si>
    <t>□□□行き▽▽▽バス停下車　徒歩８分</t>
  </si>
  <si>
    <t>外来受付時間帯夜間終了（木）</t>
  </si>
  <si>
    <t>視覚障害者（点字診療内容等表示対応）</t>
  </si>
  <si>
    <t>01042</t>
  </si>
  <si>
    <t>手話以外対応（画面表示）</t>
  </si>
  <si>
    <t>ＭＴＭ　（Ｍｉｎｏｒ　Ｔｏｏｔｈ　Ｍｏｖｅｍｅｎｔ）　術</t>
  </si>
  <si>
    <t>手話以外対応（筆談）</t>
  </si>
  <si>
    <t>糖尿病関連（糖尿病の地域連携クリティカルパス有り）</t>
  </si>
  <si>
    <t>d1566</t>
  </si>
  <si>
    <t>死亡率・再入院率・疾患別・治療行為別の治療結果分析結果提供</t>
  </si>
  <si>
    <t>手話以外対応（上記以外）</t>
  </si>
  <si>
    <t>腎臓内科</t>
  </si>
  <si>
    <t>マルチスライスCT（64列以上）</t>
  </si>
  <si>
    <t>定位脳放射線治療装置(ガンマナイフ)</t>
  </si>
  <si>
    <t>リハビリ関連・専門技術（理学療法）</t>
  </si>
  <si>
    <t>バル注射液（備蓄数）</t>
  </si>
  <si>
    <t>面会時間帯２開始（土）</t>
  </si>
  <si>
    <t>画面表示で服薬指導や相談が可能</t>
  </si>
  <si>
    <t>歯周疾患検診</t>
    <rPh sb="0" eb="2">
      <t>シシュウ</t>
    </rPh>
    <rPh sb="2" eb="4">
      <t>シッカン</t>
    </rPh>
    <rPh sb="4" eb="6">
      <t>ケンシン</t>
    </rPh>
    <phoneticPr fontId="45"/>
  </si>
  <si>
    <t>小児整形外科</t>
  </si>
  <si>
    <t>小児のフッ素塗布</t>
  </si>
  <si>
    <t>132</t>
  </si>
  <si>
    <t>リハビリ関連・注力疾病・障害（進行性神経疾患）</t>
  </si>
  <si>
    <t>薬袋（点字表示）</t>
  </si>
  <si>
    <t>25：その他の法人</t>
  </si>
  <si>
    <t>薬剤（点字表示）</t>
  </si>
  <si>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</si>
  <si>
    <t>服薬指導用文書（点字表示）</t>
  </si>
  <si>
    <t>対応可能な診療科目（科目７）</t>
  </si>
  <si>
    <t>点字（服薬指導・相談）</t>
  </si>
  <si>
    <t>点字（服薬指導・相談の事前連絡）</t>
  </si>
  <si>
    <t>点字以外（服薬指導・相談）</t>
  </si>
  <si>
    <t>マラリア予防薬の処方</t>
  </si>
  <si>
    <t>急性期患者受入れ（【脳卒中急性期】救急患者の受入体制　２４時間受入可能以外）</t>
  </si>
  <si>
    <t>点字以外（服薬指導・相談の事前連絡）</t>
  </si>
  <si>
    <t>介護予防小規模多機能型居宅介護</t>
  </si>
  <si>
    <t>特記事項（駐車場）　(2000文字)</t>
  </si>
  <si>
    <t>点字ブロック</t>
  </si>
  <si>
    <t>診療内容・提供保健・医療・介護サービス</t>
  </si>
  <si>
    <t>車椅子来局</t>
  </si>
  <si>
    <t>口腔顎顔面外傷整復手術</t>
  </si>
  <si>
    <t>手すり</t>
  </si>
  <si>
    <t>d1044</t>
  </si>
  <si>
    <t>身体障害者用トイレ</t>
  </si>
  <si>
    <t>車椅子利用者用駐車場</t>
  </si>
  <si>
    <t>62</t>
  </si>
  <si>
    <t>昇降機</t>
  </si>
  <si>
    <t>00269</t>
  </si>
  <si>
    <t>定期休診（土）</t>
  </si>
  <si>
    <t>山口県健康エキスパート薬剤師の有無</t>
  </si>
  <si>
    <t>急性期患者受入れ（自院の職員で実施）</t>
  </si>
  <si>
    <t>d1211</t>
  </si>
  <si>
    <t>指定難病コード</t>
  </si>
  <si>
    <t>ドライブスルー</t>
  </si>
  <si>
    <t>１泊２日入院手術（関節鏡下半月板縫合術（前年度実施件数））</t>
  </si>
  <si>
    <t>d1550</t>
  </si>
  <si>
    <t>感染症専用の受付・待合室の設置</t>
  </si>
  <si>
    <t>所在地（市町村名）3</t>
  </si>
  <si>
    <t>相談用個室又は独立したコーナーの設置</t>
  </si>
  <si>
    <t>d1038</t>
  </si>
  <si>
    <t>面会時間帯２開始（金）</t>
  </si>
  <si>
    <t>要指導医薬品・一般用医薬品取り扱いの品目数</t>
  </si>
  <si>
    <t>高度管理医療機器取り扱いの有無</t>
  </si>
  <si>
    <t>診療録管理専任従事者の人数</t>
  </si>
  <si>
    <t>大腸がん検診精密検査実施協力医療機関の登録の有無</t>
  </si>
  <si>
    <t>d1430</t>
  </si>
  <si>
    <t>30 小児在宅患者訪問口腔リハビリテーション指導管理</t>
    <rPh sb="3" eb="5">
      <t>ショウニ</t>
    </rPh>
    <rPh sb="5" eb="7">
      <t>ザイタク</t>
    </rPh>
    <rPh sb="7" eb="9">
      <t>カンジャ</t>
    </rPh>
    <rPh sb="9" eb="11">
      <t>ホウモン</t>
    </rPh>
    <rPh sb="11" eb="13">
      <t>コウクウ</t>
    </rPh>
    <rPh sb="22" eb="24">
      <t>シドウ</t>
    </rPh>
    <rPh sb="24" eb="26">
      <t>カンリ</t>
    </rPh>
    <phoneticPr fontId="42"/>
  </si>
  <si>
    <t>衛生材料及び介護用品の取扱いの有無</t>
  </si>
  <si>
    <t>紹介することができる医療機関②</t>
  </si>
  <si>
    <t>就業時間帯夜間終了（金）</t>
  </si>
  <si>
    <t>けんけつ応援薬局（献血検査成績通知票相談）である旨の表示の有無</t>
  </si>
  <si>
    <t>尖足</t>
  </si>
  <si>
    <t>日帰り手術（唾石手術）</t>
  </si>
  <si>
    <t>診療科目名</t>
    <rPh sb="0" eb="2">
      <t>シンリョウ</t>
    </rPh>
    <rPh sb="2" eb="4">
      <t>カモク</t>
    </rPh>
    <rPh sb="4" eb="5">
      <t>メイ</t>
    </rPh>
    <phoneticPr fontId="42"/>
  </si>
  <si>
    <t>骨塩定量測定装置</t>
    <rPh sb="0" eb="2">
      <t>コツエン</t>
    </rPh>
    <rPh sb="2" eb="4">
      <t>テイリョウ</t>
    </rPh>
    <rPh sb="4" eb="6">
      <t>ソクテイ</t>
    </rPh>
    <rPh sb="6" eb="8">
      <t>ソウチ</t>
    </rPh>
    <phoneticPr fontId="45"/>
  </si>
  <si>
    <t>感染症専用受付及び待合室</t>
  </si>
  <si>
    <t>小児かかりつけ診療料の届出の有無</t>
  </si>
  <si>
    <t>保健医療計画_薬局（独自）</t>
  </si>
  <si>
    <t>硬膜外麻酔による無痛分娩</t>
  </si>
  <si>
    <t>都道府県コード</t>
    <rPh sb="0" eb="4">
      <t>トドウフケン</t>
    </rPh>
    <phoneticPr fontId="56"/>
  </si>
  <si>
    <t>治療抵抗性統合失調症治療薬</t>
  </si>
  <si>
    <t>セカンド・オピニオンに関する状況（対応可能な疾患名及び診療科名）</t>
  </si>
  <si>
    <t>糖尿病関連（１型糖尿病（膵ラ島β細胞破壊とインスリンの絶対的不足）の治療）</t>
  </si>
  <si>
    <t>在宅医療（訪問指導）実績</t>
  </si>
  <si>
    <t>8 脊椎手術</t>
  </si>
  <si>
    <t>在宅患者訪問薬剤管理指導</t>
  </si>
  <si>
    <t>胆のうがん・胆管がん（②うち早期悪性腫瘍粘膜下層剥離術）</t>
  </si>
  <si>
    <t>糖尿病関連（歯周病の治療）</t>
  </si>
  <si>
    <t>患者の急変に対応</t>
  </si>
  <si>
    <t>d1420</t>
  </si>
  <si>
    <t>運動負荷心電図検査装置</t>
  </si>
  <si>
    <t>d1007</t>
  </si>
  <si>
    <t>在宅医療を受ける患者地域包括支援センター</t>
  </si>
  <si>
    <t>医療連携体制窓口設置（窓口　専任スタッフ職種別人数　福祉職）</t>
  </si>
  <si>
    <t>急性期患者受入れ（日本脳神経血管内治療学会専門医（常勤））</t>
  </si>
  <si>
    <t>87</t>
  </si>
  <si>
    <t>1：対象</t>
  </si>
  <si>
    <t>就業時間帯午前開始（祝）</t>
  </si>
  <si>
    <t>リハビリ関連・入院患者向け（スポーツ指導）</t>
  </si>
  <si>
    <t>00179</t>
  </si>
  <si>
    <t>基本情報</t>
  </si>
  <si>
    <t>連絡担当者（記入日）</t>
  </si>
  <si>
    <t>連絡担当者（内線）</t>
  </si>
  <si>
    <t>施設正式名称（フリガナ）</t>
  </si>
  <si>
    <t>医療連携体制窓口設置（スタッフの人数（その他の人数）（医師・看護職・精神保健福祉士・事務職・医療ソーシャルワーカー以外））</t>
  </si>
  <si>
    <t>維持期患者受入れ・無床診療所（腹膜透析（ＣＡＰＤ））</t>
  </si>
  <si>
    <t>人工関節置換術（肘）</t>
  </si>
  <si>
    <t>164 眼皮膚白皮症</t>
  </si>
  <si>
    <t>施設正式名称</t>
  </si>
  <si>
    <t>131 アレキサンダー病</t>
  </si>
  <si>
    <t>施設略称名（フリガナ）</t>
  </si>
  <si>
    <t>定期休診第５週（月）</t>
  </si>
  <si>
    <t>施設略称名</t>
  </si>
  <si>
    <t>携帯電話案内用略称</t>
  </si>
  <si>
    <t>77</t>
  </si>
  <si>
    <t>がんの化学療法を専門的に行う常勤医師数</t>
  </si>
  <si>
    <t>ＦＡＸ番号（夜間）</t>
  </si>
  <si>
    <t>外来受付時間帯午後終了（水）</t>
  </si>
  <si>
    <t>セカンド・オピニオン料金</t>
  </si>
  <si>
    <t>夜間・休日の電話対応可能時間帯（開始）</t>
  </si>
  <si>
    <t>ルート３（最寄り駅名）</t>
  </si>
  <si>
    <t>夜間・休日の電話対応可能時間帯（終了）</t>
  </si>
  <si>
    <t>基本診療時間帯１（開始）</t>
  </si>
  <si>
    <t>外国人患者サポート（特記事項）</t>
  </si>
  <si>
    <t>休日・全夜間診療事業実施医療機関（３科（内科系・小児科・外科系））</t>
  </si>
  <si>
    <t>3 外来における化学療法</t>
  </si>
  <si>
    <t>基本診療時間帯２（開始）</t>
  </si>
  <si>
    <t>134</t>
  </si>
  <si>
    <t>身体障害者の受け入れが可能</t>
  </si>
  <si>
    <t>眼圧計</t>
    <rPh sb="0" eb="2">
      <t>ガンアツ</t>
    </rPh>
    <rPh sb="2" eb="3">
      <t>ケイ</t>
    </rPh>
    <phoneticPr fontId="45"/>
  </si>
  <si>
    <t>認知症対応型通所介護事業所（介護予防含む）名称</t>
  </si>
  <si>
    <t>6 卵管鏡下卵管形成術</t>
  </si>
  <si>
    <t>毎週きまった曜日に診察（火）</t>
  </si>
  <si>
    <t>11 小児血液疾患</t>
  </si>
  <si>
    <t>地域密着型特定施設</t>
  </si>
  <si>
    <t>基本診療時間帯３（開始）</t>
  </si>
  <si>
    <t>リハビリテーション_運動器（対応可能な年齢層（自由記述））</t>
  </si>
  <si>
    <t>基本診療時間帯３（終了）</t>
  </si>
  <si>
    <t>d0038</t>
  </si>
  <si>
    <t>基本外来受付時間帯１（開始）</t>
  </si>
  <si>
    <t>高齢者訪問歯科診療</t>
  </si>
  <si>
    <t>その他の販売方法の通信手段</t>
    <rPh sb="2" eb="3">
      <t>タ</t>
    </rPh>
    <rPh sb="4" eb="6">
      <t>ハンバイ</t>
    </rPh>
    <rPh sb="6" eb="8">
      <t>ホウホウ</t>
    </rPh>
    <rPh sb="9" eb="11">
      <t>ツウシン</t>
    </rPh>
    <rPh sb="11" eb="13">
      <t>シュダン</t>
    </rPh>
    <phoneticPr fontId="43"/>
  </si>
  <si>
    <t>基本外来受付時間帯１（終了）</t>
  </si>
  <si>
    <t>時間外診察特別料金徴収額（最高金額税込）</t>
  </si>
  <si>
    <t>基本外来受付時間帯２（開始）</t>
  </si>
  <si>
    <t>皮膚悪性腫瘍治療（放射線）</t>
  </si>
  <si>
    <t>定期休診第１週（木）</t>
  </si>
  <si>
    <t>△△△行き○○○バス停下車　徒歩５分</t>
  </si>
  <si>
    <t>受入れ可能な患者の状態（腎ろう）</t>
  </si>
  <si>
    <t>6認知症_1早期_イ:認知症を疑った</t>
  </si>
  <si>
    <t>基本外来受付時間帯２（終了）</t>
  </si>
  <si>
    <t>基本外来受付時間帯３（開始）</t>
  </si>
  <si>
    <t>リハビリ関連・専門技術（音楽療法）</t>
  </si>
  <si>
    <t>281 クリッペル・トレノネー・ウェーバー症候群</t>
  </si>
  <si>
    <t>セカンド・オピニオン（セカンド・オピニオン料金）</t>
  </si>
  <si>
    <t>毎週きまった曜日に診察（月）</t>
  </si>
  <si>
    <t>休日・全夜間診療事業実施医療機関（単科名）</t>
    <rPh sb="19" eb="20">
      <t>メイ</t>
    </rPh>
    <phoneticPr fontId="50"/>
  </si>
  <si>
    <t>毎週きまった曜日に診察（水）</t>
  </si>
  <si>
    <t>対応可能日時</t>
  </si>
  <si>
    <t>28 在宅患者歯科治療時医療管理</t>
    <rPh sb="3" eb="5">
      <t>ザイタク</t>
    </rPh>
    <rPh sb="5" eb="7">
      <t>カンジャ</t>
    </rPh>
    <rPh sb="7" eb="9">
      <t>シカ</t>
    </rPh>
    <rPh sb="9" eb="11">
      <t>チリョウ</t>
    </rPh>
    <rPh sb="11" eb="12">
      <t>ジ</t>
    </rPh>
    <rPh sb="12" eb="14">
      <t>イリョウ</t>
    </rPh>
    <rPh sb="14" eb="16">
      <t>カンリ</t>
    </rPh>
    <phoneticPr fontId="42"/>
  </si>
  <si>
    <t>毎週きまった曜日に診察（木）</t>
  </si>
  <si>
    <t>00249</t>
  </si>
  <si>
    <t>肢体不自由児施設</t>
  </si>
  <si>
    <t>毎週きまった曜日に診察（土）</t>
  </si>
  <si>
    <t>老人一般病棟</t>
  </si>
  <si>
    <t>外来特記事項</t>
  </si>
  <si>
    <t>d1122</t>
  </si>
  <si>
    <t>定期休診（月）</t>
  </si>
  <si>
    <t>ＰＭＴＣ（ＰｒｏｆｅｓｓｉｏｎａｌＭｅｃｈａｎｉｃａｌＴｏｏｔｈＣｌｅａｎｉｎｇ）</t>
  </si>
  <si>
    <t>定期休診（火）</t>
  </si>
  <si>
    <t>定期休診（金）</t>
  </si>
  <si>
    <t>d1528</t>
  </si>
  <si>
    <t>205 脆弱Ｘ症候群関連疾患</t>
  </si>
  <si>
    <t>12 食道</t>
  </si>
  <si>
    <t>定期休診第１週（月）</t>
  </si>
  <si>
    <t>アレルギー児への予防接種</t>
  </si>
  <si>
    <t>定期休診第１週（火）</t>
  </si>
  <si>
    <t>育成医療（免疫）</t>
  </si>
  <si>
    <t>定期休診第１週（金）</t>
  </si>
  <si>
    <t>32</t>
  </si>
  <si>
    <t>地域サービス（電話番号）</t>
  </si>
  <si>
    <t>循環器外科</t>
  </si>
  <si>
    <t>定期休診第１週（土）</t>
  </si>
  <si>
    <t>2 上記以外の往診 （1以外の往診）</t>
    <rPh sb="2" eb="4">
      <t>ジョウキ</t>
    </rPh>
    <rPh sb="4" eb="6">
      <t>イガイ</t>
    </rPh>
    <rPh sb="7" eb="9">
      <t>オウシン</t>
    </rPh>
    <rPh sb="12" eb="14">
      <t>イガイ</t>
    </rPh>
    <rPh sb="15" eb="17">
      <t>オウシン</t>
    </rPh>
    <phoneticPr fontId="42"/>
  </si>
  <si>
    <t>定期休診第１週（日）</t>
  </si>
  <si>
    <t>定期休診第２週（木）</t>
  </si>
  <si>
    <t>定期休診第２週（金）</t>
  </si>
  <si>
    <t>定位脳放射線治療装置(サイバーナイフ)</t>
  </si>
  <si>
    <t>d1346</t>
  </si>
  <si>
    <t>定期休診第２週（土）</t>
  </si>
  <si>
    <t>保育士</t>
    <rPh sb="0" eb="3">
      <t>ホイクシ</t>
    </rPh>
    <phoneticPr fontId="45"/>
  </si>
  <si>
    <t>定期休診第２週（日）</t>
  </si>
  <si>
    <t>日帰り人間ドックの診断・面談の実施有無</t>
  </si>
  <si>
    <t>面会（特記事項）</t>
  </si>
  <si>
    <t>うつ病等の気分障害に対する認知療法・認知行動療法（医療保険適用）</t>
  </si>
  <si>
    <t>d0027</t>
  </si>
  <si>
    <t>定期休診第３週（火）</t>
  </si>
  <si>
    <t>かかりつけ患者に対する電話相談（昼間）</t>
  </si>
  <si>
    <t>定期休診第３週（水）</t>
  </si>
  <si>
    <t>１泊２日入院手術（内シャント造設術）</t>
  </si>
  <si>
    <t>定期休診第３週（木）</t>
  </si>
  <si>
    <t>定期休診第３週（土）</t>
  </si>
  <si>
    <t>病床数・保有台数</t>
  </si>
  <si>
    <t>定期休診第３週（日）</t>
  </si>
  <si>
    <t>定期休診第４週（月）</t>
  </si>
  <si>
    <t>19 内視鏡</t>
  </si>
  <si>
    <t>定期休診第４週（木）</t>
  </si>
  <si>
    <t>Hib感染症の予防接種（海外渡航者対応）</t>
  </si>
  <si>
    <t>頭蓋内電極植込術</t>
  </si>
  <si>
    <t>10 在宅患者訪問看護・指導</t>
    <rPh sb="3" eb="5">
      <t>ザイタク</t>
    </rPh>
    <rPh sb="5" eb="7">
      <t>カンジャ</t>
    </rPh>
    <rPh sb="7" eb="9">
      <t>ホウモン</t>
    </rPh>
    <rPh sb="9" eb="11">
      <t>カンゴ</t>
    </rPh>
    <rPh sb="12" eb="14">
      <t>シドウ</t>
    </rPh>
    <phoneticPr fontId="42"/>
  </si>
  <si>
    <t>d1066</t>
  </si>
  <si>
    <t>介護予防短期入所生活介護</t>
  </si>
  <si>
    <t>定期休診第４週（土）</t>
  </si>
  <si>
    <t>乳がん（①手術療法）</t>
  </si>
  <si>
    <t>定期休診第４週（日）</t>
  </si>
  <si>
    <t>生化学自動分析装置（１２チャンネル以上）</t>
  </si>
  <si>
    <t>外来受付時間帯午前終了（木）</t>
  </si>
  <si>
    <t>d1487</t>
  </si>
  <si>
    <t>広範囲熱傷特定集中治療室</t>
    <rPh sb="0" eb="3">
      <t>コウハンイ</t>
    </rPh>
    <rPh sb="3" eb="5">
      <t>ネッショウ</t>
    </rPh>
    <rPh sb="5" eb="7">
      <t>トクテイ</t>
    </rPh>
    <rPh sb="7" eb="9">
      <t>シュウチュウ</t>
    </rPh>
    <rPh sb="9" eb="12">
      <t>チリョウシツ</t>
    </rPh>
    <phoneticPr fontId="45"/>
  </si>
  <si>
    <t>自走式の車椅子の患者がチェアサイドまで入れる環境がある</t>
  </si>
  <si>
    <t>通所リハビリテーション室</t>
    <rPh sb="0" eb="2">
      <t>ツウショ</t>
    </rPh>
    <rPh sb="11" eb="12">
      <t>シツ</t>
    </rPh>
    <phoneticPr fontId="45"/>
  </si>
  <si>
    <t>精神の機能の障害の有無の診断</t>
  </si>
  <si>
    <t>定期休診第５週（金）</t>
  </si>
  <si>
    <t>73 下垂体性TSH分泌亢進症</t>
  </si>
  <si>
    <t>医療連携体制窓口設置（スタッフの人数（事務職の人数））</t>
  </si>
  <si>
    <t>許可病床一般病床数</t>
  </si>
  <si>
    <t>リハビリ関連 （心筋梗塞等心疾患）</t>
  </si>
  <si>
    <t>許可病床療養病床数</t>
  </si>
  <si>
    <t>301 黄斑ジストロフィー</t>
  </si>
  <si>
    <t>d1178</t>
  </si>
  <si>
    <t>許可病床療養病床数（うち介護保険適用）</t>
  </si>
  <si>
    <t>鏡視下手術（手）</t>
  </si>
  <si>
    <t>189 無脾症候群</t>
  </si>
  <si>
    <t>許可病床精神病床数</t>
  </si>
  <si>
    <t>d1391</t>
  </si>
  <si>
    <t>11 疼痛緩和</t>
  </si>
  <si>
    <t>29</t>
  </si>
  <si>
    <t>許可病床精神病床数（うち指定病床）</t>
  </si>
  <si>
    <t>在宅振戦等刺激装置治療指導管理</t>
  </si>
  <si>
    <t>許可病床結核病床数</t>
  </si>
  <si>
    <t>72 下垂体性ADH分泌異常症</t>
  </si>
  <si>
    <t>d1294</t>
  </si>
  <si>
    <t>許可病床合計病床数</t>
  </si>
  <si>
    <t>就業時間帯午後終了（祝）</t>
  </si>
  <si>
    <t>認知症治療病棟</t>
  </si>
  <si>
    <t>5精神_11てんかん_イ:かかりつけ</t>
  </si>
  <si>
    <t>8 食道悪性腫瘍化学療法</t>
  </si>
  <si>
    <t>出張専門の助産所</t>
  </si>
  <si>
    <t>備考</t>
  </si>
  <si>
    <t>病院の運営方針（急性期型）</t>
  </si>
  <si>
    <t>病院の運営方針（介護中心型病院）</t>
  </si>
  <si>
    <t>6認知症_1早期_ア:認知症</t>
    <rPh sb="1" eb="4">
      <t>ニンチショウ</t>
    </rPh>
    <rPh sb="6" eb="8">
      <t>ソウキ</t>
    </rPh>
    <phoneticPr fontId="40"/>
  </si>
  <si>
    <t>223 一次性膜性増殖性糸球体腎炎</t>
  </si>
  <si>
    <t>病院の運営方針（混合型）</t>
  </si>
  <si>
    <t>障害者訪問歯科診療</t>
  </si>
  <si>
    <t>病院の運営方針（どちらでもない）</t>
  </si>
  <si>
    <t>4 在宅小児低血糖症患者指導管理</t>
    <rPh sb="2" eb="4">
      <t>ザイタク</t>
    </rPh>
    <rPh sb="4" eb="6">
      <t>ショウニ</t>
    </rPh>
    <rPh sb="6" eb="7">
      <t>テイ</t>
    </rPh>
    <rPh sb="7" eb="9">
      <t>ケットウ</t>
    </rPh>
    <rPh sb="9" eb="10">
      <t>ショウ</t>
    </rPh>
    <rPh sb="10" eb="12">
      <t>カンジャ</t>
    </rPh>
    <rPh sb="12" eb="14">
      <t>シドウ</t>
    </rPh>
    <rPh sb="14" eb="16">
      <t>カンリ</t>
    </rPh>
    <phoneticPr fontId="42"/>
  </si>
  <si>
    <t>身体障害者歯科診療可能</t>
  </si>
  <si>
    <t>外来受付時間帯夜間開始（日）</t>
  </si>
  <si>
    <t>糖尿病教育入院</t>
  </si>
  <si>
    <t>52</t>
  </si>
  <si>
    <t>病床種別</t>
  </si>
  <si>
    <t>外来受付開始（月）</t>
  </si>
  <si>
    <t>会社等の企業内従業員対象の医療機関</t>
  </si>
  <si>
    <t>面会時間帯１開始（金）</t>
  </si>
  <si>
    <t>糖尿病患者手帳</t>
  </si>
  <si>
    <t>船舶内の医療機関</t>
  </si>
  <si>
    <t>コンタクトレンズ専門医療機関</t>
  </si>
  <si>
    <t>ルート２（最寄り駅：自動車所要時間）</t>
  </si>
  <si>
    <t>がんの放射線治療を専門的に行う常勤医師数</t>
  </si>
  <si>
    <t>訪問診療・在宅診療専門の医療機関</t>
  </si>
  <si>
    <t>主に心身障害児(者）を対象とした医療機関</t>
  </si>
  <si>
    <t>保健所・保健センター</t>
  </si>
  <si>
    <t>就業日（祝）</t>
  </si>
  <si>
    <t>休診予定</t>
  </si>
  <si>
    <t>時間外におけるかかりつけ患者への対応</t>
  </si>
  <si>
    <t>出張のみ</t>
  </si>
  <si>
    <t>Ｘ線骨塩量測定装置(骨密度測定装置)</t>
  </si>
  <si>
    <t>診療科目名</t>
  </si>
  <si>
    <t>完全予約</t>
  </si>
  <si>
    <t>リハビリテーション充実加算</t>
  </si>
  <si>
    <t>当直体制の可否</t>
  </si>
  <si>
    <t>診療開始（火）</t>
  </si>
  <si>
    <t>42 結節性多発動脈炎</t>
  </si>
  <si>
    <t>診療終了（火）</t>
  </si>
  <si>
    <t>第一号訪問事業</t>
  </si>
  <si>
    <t>それ以外で可能な決済サービス</t>
  </si>
  <si>
    <t>唇顎口蓋裂治療</t>
  </si>
  <si>
    <t>診療開始（水）</t>
  </si>
  <si>
    <t>神経泌尿器科</t>
  </si>
  <si>
    <t xml:space="preserve"> FROM tbl_8 WHERE col_4 = '</t>
  </si>
  <si>
    <t>診療終了（水）</t>
  </si>
  <si>
    <t>診療開始（木）</t>
  </si>
  <si>
    <t>診療終了（木）</t>
  </si>
  <si>
    <t>糖尿病関連（慢性合併症（腎透析を除く）の精査・治療のための入院）</t>
  </si>
  <si>
    <t>自費診療時の金額（診療報酬点数の割合（数値））</t>
  </si>
  <si>
    <t>維持期患者受入れ・病院（言語療法士（言語聴覚士 ST）（常勤））</t>
  </si>
  <si>
    <t>4 アキレス腱断裂手術（筋・腱手術）</t>
  </si>
  <si>
    <t>居宅等で調剤業務</t>
  </si>
  <si>
    <t>診療終了（金）</t>
  </si>
  <si>
    <t>妊産婦等満足度調査結果提供</t>
  </si>
  <si>
    <t>0：一部実施</t>
    <rPh sb="2" eb="4">
      <t>イチブ</t>
    </rPh>
    <rPh sb="4" eb="6">
      <t>ジッシ</t>
    </rPh>
    <phoneticPr fontId="46"/>
  </si>
  <si>
    <t>10 短期入所生活介護事業所又は介護予防短期入所生活介護事業所の有無</t>
    <rPh sb="3" eb="5">
      <t>タンキ</t>
    </rPh>
    <rPh sb="5" eb="7">
      <t>ニュウショ</t>
    </rPh>
    <rPh sb="7" eb="9">
      <t>セイカツ</t>
    </rPh>
    <rPh sb="9" eb="11">
      <t>カイゴ</t>
    </rPh>
    <rPh sb="11" eb="14">
      <t>ジギョウショ</t>
    </rPh>
    <rPh sb="14" eb="15">
      <t>マタ</t>
    </rPh>
    <rPh sb="16" eb="18">
      <t>カイゴ</t>
    </rPh>
    <rPh sb="18" eb="20">
      <t>ヨボウ</t>
    </rPh>
    <rPh sb="20" eb="22">
      <t>タンキ</t>
    </rPh>
    <rPh sb="22" eb="24">
      <t>ニュウショ</t>
    </rPh>
    <rPh sb="24" eb="26">
      <t>セイカツ</t>
    </rPh>
    <rPh sb="26" eb="28">
      <t>カイゴ</t>
    </rPh>
    <rPh sb="28" eb="31">
      <t>ジギョウショ</t>
    </rPh>
    <rPh sb="32" eb="34">
      <t>ウム</t>
    </rPh>
    <phoneticPr fontId="42"/>
  </si>
  <si>
    <t>診療開始（日）</t>
  </si>
  <si>
    <t>日帰り手術（水晶体再建術）</t>
  </si>
  <si>
    <t>190</t>
  </si>
  <si>
    <t>診療終了（日）</t>
  </si>
  <si>
    <t>外来受付終了（日）</t>
  </si>
  <si>
    <t>その他の健康診査・健康診断</t>
  </si>
  <si>
    <t>糖尿病関連（院内クリティカルパスに基づく糖尿病教育入院）</t>
  </si>
  <si>
    <t>診療終了（祝）</t>
  </si>
  <si>
    <t>担当科目</t>
  </si>
  <si>
    <t>d1350</t>
  </si>
  <si>
    <t>乳腺腫瘍摘出術</t>
  </si>
  <si>
    <t>リハビリテーション（障害児リハビリテーション又は障害者リハビリテーション）</t>
  </si>
  <si>
    <t>処理用2</t>
  </si>
  <si>
    <t>外来受付終了（月）</t>
  </si>
  <si>
    <t>外来受付終了（火）</t>
  </si>
  <si>
    <t>外来受付開始（水）</t>
  </si>
  <si>
    <t>介護予防訪問看護</t>
  </si>
  <si>
    <t>新型インフルエンザワクチン</t>
  </si>
  <si>
    <t>１/２×（年間新入院患者数＋年間退院患者数）</t>
    <rPh sb="5" eb="7">
      <t>ネンカン</t>
    </rPh>
    <rPh sb="7" eb="10">
      <t>シンニュウイン</t>
    </rPh>
    <rPh sb="10" eb="13">
      <t>カンジャスウ</t>
    </rPh>
    <rPh sb="14" eb="16">
      <t>ネンカン</t>
    </rPh>
    <rPh sb="16" eb="18">
      <t>タイイン</t>
    </rPh>
    <rPh sb="18" eb="21">
      <t>カンジャスウ</t>
    </rPh>
    <phoneticPr fontId="42"/>
  </si>
  <si>
    <t>睡眠時無呼吸症候群検査装置</t>
    <rPh sb="0" eb="2">
      <t>スイミン</t>
    </rPh>
    <rPh sb="2" eb="3">
      <t>ジ</t>
    </rPh>
    <rPh sb="3" eb="9">
      <t>ムコキュウショウコウグン</t>
    </rPh>
    <rPh sb="9" eb="11">
      <t>ケンサ</t>
    </rPh>
    <rPh sb="11" eb="13">
      <t>ソウチ</t>
    </rPh>
    <phoneticPr fontId="45"/>
  </si>
  <si>
    <t>リハビリ関連・専門技術（小児リハビリテーション）</t>
  </si>
  <si>
    <t>外来受付終了（水）</t>
  </si>
  <si>
    <t>倫理委員会の設置</t>
  </si>
  <si>
    <t>5 小児神経疾患</t>
  </si>
  <si>
    <t>外来受付開始（木）</t>
  </si>
  <si>
    <t>外来受付開始（金）</t>
  </si>
  <si>
    <t>【外国人の患者の受入れ体制（３）外国人の患者の受入れに関するサポート体制の整備】</t>
  </si>
  <si>
    <t>外来受付終了（金）</t>
  </si>
  <si>
    <t>4 居宅介護支援事業所の有無</t>
    <rPh sb="2" eb="4">
      <t>キョタク</t>
    </rPh>
    <rPh sb="4" eb="6">
      <t>カイゴ</t>
    </rPh>
    <rPh sb="6" eb="8">
      <t>シエン</t>
    </rPh>
    <rPh sb="8" eb="11">
      <t>ジギョウショ</t>
    </rPh>
    <rPh sb="12" eb="14">
      <t>ウム</t>
    </rPh>
    <phoneticPr fontId="42"/>
  </si>
  <si>
    <t>前年分娩実施</t>
  </si>
  <si>
    <t>２００床以上再診特別料金徴収額（最高金額税込）</t>
  </si>
  <si>
    <t>外来受付開始（土）</t>
  </si>
  <si>
    <t>8歯科_7歯科訪問_エ:在宅医療</t>
  </si>
  <si>
    <t>2 退院前在宅療養指導管理（乳幼児加算）</t>
  </si>
  <si>
    <t>外来受付終了（土）</t>
  </si>
  <si>
    <t>外来受付開始（祝）</t>
  </si>
  <si>
    <t>科目属性(医学的処置)</t>
  </si>
  <si>
    <t>就業時間帯夜間終了（土）</t>
  </si>
  <si>
    <t>2 成人の歯科矯正治療</t>
  </si>
  <si>
    <t>外来受付終了（祝）</t>
  </si>
  <si>
    <t>死亡率・再入院率・疾患別・治療行為別の治療結果分析実施</t>
  </si>
  <si>
    <t>医療連携体制窓口設置（専任スタッフ③福祉職）</t>
  </si>
  <si>
    <t>IFZ005_accs_iryokk_yyyyMMddHHmmssSSS.csv</t>
  </si>
  <si>
    <t>d1434</t>
  </si>
  <si>
    <t>アクセス情報（医療機関）</t>
    <rPh sb="4" eb="6">
      <t>ジョウホウ</t>
    </rPh>
    <rPh sb="7" eb="9">
      <t>イリョウ</t>
    </rPh>
    <rPh sb="9" eb="11">
      <t>キカン</t>
    </rPh>
    <phoneticPr fontId="44"/>
  </si>
  <si>
    <t>リハビリテーション関連（脳性麻痺(成人)・外来）</t>
  </si>
  <si>
    <t>ルート１（最寄り駅：自動車所要時間）</t>
  </si>
  <si>
    <t>d1275</t>
  </si>
  <si>
    <t>2脳卒中_4維持期_エ:療養病床</t>
  </si>
  <si>
    <t>ルート１（バス経路１）</t>
  </si>
  <si>
    <t>199 ５p欠失症候群</t>
  </si>
  <si>
    <t>小児悪性腫瘍治療（放射線）</t>
  </si>
  <si>
    <t>ルート１（バス経路２）</t>
  </si>
  <si>
    <t>ルート２（最寄り駅：所要時間）</t>
  </si>
  <si>
    <t>ルート２（バス経路１）</t>
  </si>
  <si>
    <t>オーダリングシステム（処方）の導入</t>
  </si>
  <si>
    <t>糖尿病関連（糖尿病教室の定期的な開催）</t>
  </si>
  <si>
    <t>ルート２（バス経路３）</t>
  </si>
  <si>
    <t>d1546</t>
  </si>
  <si>
    <t>1がん_3在宅医療支援基本外_オ:がん医療に関する相談支援体制</t>
  </si>
  <si>
    <t>ルート３（最寄り駅：所要時間）</t>
  </si>
  <si>
    <t>ルート３（バス経路１）</t>
  </si>
  <si>
    <t>6認知症_1早期_カ:認知症の治療を専門</t>
  </si>
  <si>
    <t>ルート３（バス経路２）</t>
  </si>
  <si>
    <t>ルート３（バス経路３）</t>
  </si>
  <si>
    <t>案内用ホームページ</t>
  </si>
  <si>
    <t>ジフテリア、百日せき、急性灰白髄炎及び破傷風の四種混合の予防接種</t>
  </si>
  <si>
    <t>看護体制・結核病棟（特別入院基本料）</t>
  </si>
  <si>
    <t>リハビリ関連・注力疾病・障害（てんかん合併症）</t>
  </si>
  <si>
    <t>妊婦健康診査の実施</t>
  </si>
  <si>
    <t>マイオモニター</t>
  </si>
  <si>
    <t>案内用メールアドレス</t>
  </si>
  <si>
    <t>肺胞機能検査（肺拡散検査）</t>
  </si>
  <si>
    <t>虹彩光凝固術</t>
  </si>
  <si>
    <t>23 プリオン病</t>
  </si>
  <si>
    <t>予約診療</t>
  </si>
  <si>
    <t>17 認知症対応型グループホーム又は介護予防認知症対応型グループホームの有無</t>
    <rPh sb="3" eb="6">
      <t>ニンチショウ</t>
    </rPh>
    <rPh sb="6" eb="8">
      <t>タイオウ</t>
    </rPh>
    <rPh sb="8" eb="9">
      <t>ガタ</t>
    </rPh>
    <rPh sb="16" eb="17">
      <t>マタ</t>
    </rPh>
    <rPh sb="18" eb="20">
      <t>カイゴ</t>
    </rPh>
    <rPh sb="20" eb="22">
      <t>ヨボウ</t>
    </rPh>
    <rPh sb="22" eb="25">
      <t>ニンチショウ</t>
    </rPh>
    <rPh sb="25" eb="27">
      <t>タイオウ</t>
    </rPh>
    <rPh sb="27" eb="28">
      <t>ガタ</t>
    </rPh>
    <rPh sb="36" eb="38">
      <t>ウム</t>
    </rPh>
    <phoneticPr fontId="42"/>
  </si>
  <si>
    <t>看護体制・結核病棟（7:1入院基本料）</t>
  </si>
  <si>
    <t>予約診療（実施状況）</t>
  </si>
  <si>
    <t>産褥入院</t>
  </si>
  <si>
    <t>Ａ型肝炎の予防接種</t>
  </si>
  <si>
    <t>透析専門医　一般社団法人日本透析医学会</t>
  </si>
  <si>
    <t>15 小腸</t>
  </si>
  <si>
    <t>プリオン病（ヒト由来乾燥硬膜移植によるクロイツフェルト・ヤコブ病に限る。）</t>
    <rPh sb="4" eb="5">
      <t>ビョウ</t>
    </rPh>
    <phoneticPr fontId="45"/>
  </si>
  <si>
    <t>予約診療（特記事項）</t>
  </si>
  <si>
    <t>予約用ＦＡＸ</t>
  </si>
  <si>
    <t>急性期患者受入れ（【脳卒中】急性期のリハビリテーションの実施有無）</t>
  </si>
  <si>
    <t>訪問看護ＳＴ連携</t>
  </si>
  <si>
    <t>大阪府医師会指定学校医</t>
  </si>
  <si>
    <t>日帰り手術（斜視手術）</t>
  </si>
  <si>
    <t>顔面外傷の治療（顔面骨骨折）</t>
  </si>
  <si>
    <t>予約用メールアドレス</t>
  </si>
  <si>
    <t>時間外対応（緊急時）</t>
  </si>
  <si>
    <t>時間外対応（連携施設電話転送）</t>
  </si>
  <si>
    <t>リハビリ関連・施設基準（運動器リハビリテーション料（Ⅲ））</t>
  </si>
  <si>
    <t>入院可否</t>
  </si>
  <si>
    <t>言語別のレベル　日常会話程度</t>
  </si>
  <si>
    <t>許可病床</t>
    <rPh sb="0" eb="2">
      <t>キョカ</t>
    </rPh>
    <rPh sb="2" eb="4">
      <t>ビョウショウ</t>
    </rPh>
    <phoneticPr fontId="42"/>
  </si>
  <si>
    <t>5精神_5アルコール_ウ:アルコール依存症</t>
  </si>
  <si>
    <t>面会時間帯１開始（月）</t>
  </si>
  <si>
    <t>在宅時医学総合管理（オンライン在宅管理）</t>
  </si>
  <si>
    <t>リハビリ関連 （先天異常）</t>
  </si>
  <si>
    <t>面会時間帯１開始（火）</t>
  </si>
  <si>
    <t>00087</t>
  </si>
  <si>
    <t>面会時間帯１終了（火）</t>
  </si>
  <si>
    <t>育成医療（眼科）</t>
  </si>
  <si>
    <t>栄養士の人数</t>
  </si>
  <si>
    <t>d1286</t>
  </si>
  <si>
    <t>視覚障害者の受け入れが可能</t>
  </si>
  <si>
    <t>受入れ可能な患者の状態（尿路変更管理）</t>
  </si>
  <si>
    <t>面会時間帯１開始（木）</t>
  </si>
  <si>
    <t>d1418</t>
  </si>
  <si>
    <t>１泊２日入院手術（1泊2日入院の手術）</t>
  </si>
  <si>
    <t>性機能障害</t>
  </si>
  <si>
    <t>面会時間帯１終了（木）</t>
  </si>
  <si>
    <t>肝がん（⑤肝動脈塞栓術（ＴＡＥ））</t>
  </si>
  <si>
    <t>土</t>
    <rPh sb="0" eb="1">
      <t>ド</t>
    </rPh>
    <phoneticPr fontId="46"/>
  </si>
  <si>
    <t>251 尿素サイクル異常症</t>
  </si>
  <si>
    <t>面会時間帯１終了（金）</t>
  </si>
  <si>
    <t>面会時間帯１終了（土）</t>
  </si>
  <si>
    <t>5精神_2うつ_ウ:患者の就職</t>
  </si>
  <si>
    <t>面会時間帯１終了（日）</t>
  </si>
  <si>
    <t>血管造影撮影装置（アンギオ）</t>
  </si>
  <si>
    <t>維持期患者受入れ・無床診療所（ＭＲＳＡ）</t>
  </si>
  <si>
    <t>面会時間帯１開始（祝）</t>
  </si>
  <si>
    <t>8 難病患者リハビリテーション</t>
  </si>
  <si>
    <t>18 地域密着型特定施設の有無</t>
    <rPh sb="3" eb="5">
      <t>チイキ</t>
    </rPh>
    <rPh sb="5" eb="7">
      <t>ミッチャク</t>
    </rPh>
    <rPh sb="7" eb="8">
      <t>ガタ</t>
    </rPh>
    <rPh sb="8" eb="10">
      <t>トクテイ</t>
    </rPh>
    <rPh sb="10" eb="12">
      <t>シセツ</t>
    </rPh>
    <rPh sb="13" eb="15">
      <t>ウム</t>
    </rPh>
    <phoneticPr fontId="42"/>
  </si>
  <si>
    <t>面会時間帯１終了（祝）</t>
  </si>
  <si>
    <t>リハビリ関連・注力疾病・障害（摂食嚥下障害）</t>
  </si>
  <si>
    <t>面会時間帯２開始（月）</t>
  </si>
  <si>
    <t>面会時間帯２開始（火）</t>
  </si>
  <si>
    <t>訪問介護</t>
  </si>
  <si>
    <t>救急搬送診療</t>
  </si>
  <si>
    <t>回復期患者受入れ（言語療法士（言語聴覚士 ST）（総数））</t>
  </si>
  <si>
    <t>面会時間帯２終了（水）</t>
  </si>
  <si>
    <t>面会時間帯２終了（木）</t>
  </si>
  <si>
    <t>面会時間帯２開始（日）</t>
  </si>
  <si>
    <t>学習障害（ＬＤ）</t>
  </si>
  <si>
    <t>面会時間帯２開始（祝）</t>
  </si>
  <si>
    <t>04大腸</t>
  </si>
  <si>
    <t>00161</t>
  </si>
  <si>
    <t>面会時間帯２終了（祝）</t>
  </si>
  <si>
    <t>IFZ009_srvc_all_yyyyMMddHHmmssSSS.csv</t>
  </si>
  <si>
    <t>面会時間帯３開始（月）</t>
  </si>
  <si>
    <t>面会時間帯３開始（火）</t>
  </si>
  <si>
    <t>髄膜炎菌感染症の予防接種</t>
  </si>
  <si>
    <t>面会時間帯３終了（火）</t>
  </si>
  <si>
    <t>d1176</t>
  </si>
  <si>
    <t>面会時間帯３開始（水）</t>
  </si>
  <si>
    <t>看護体制・特定機能病院・結核病棟（特別入院基本料）</t>
  </si>
  <si>
    <t>地域連携クリティカルパスの有無（紹介患者受付窓口①連絡先（部署・担当者など））</t>
  </si>
  <si>
    <t>面会時間帯３終了（水）</t>
  </si>
  <si>
    <t>回復期患者受入れ（褥瘡（床ずれ））</t>
  </si>
  <si>
    <t>面会時間帯３開始（木）</t>
  </si>
  <si>
    <t>d1173</t>
  </si>
  <si>
    <t>面会時間帯３終了（木）</t>
  </si>
  <si>
    <t>面会時間帯３開始（金）</t>
  </si>
  <si>
    <t>医療連携体制窓口設置（専任スタッフ④事務職）</t>
  </si>
  <si>
    <t>維持期患者受入れ・無床診療所（外来診療を行っている）</t>
  </si>
  <si>
    <t>面会時間帯３終了（金）</t>
  </si>
  <si>
    <t>面会時間帯３開始（土）</t>
  </si>
  <si>
    <t>《計算方法》</t>
    <rPh sb="1" eb="3">
      <t>ケイサン</t>
    </rPh>
    <rPh sb="3" eb="5">
      <t>ホウホウ</t>
    </rPh>
    <phoneticPr fontId="42"/>
  </si>
  <si>
    <t>面会時間帯３開始（日）</t>
  </si>
  <si>
    <t>網膜光凝固術装置</t>
    <rPh sb="0" eb="2">
      <t>モウマク</t>
    </rPh>
    <rPh sb="2" eb="3">
      <t>ヒカリ</t>
    </rPh>
    <rPh sb="3" eb="5">
      <t>ギョウコ</t>
    </rPh>
    <rPh sb="5" eb="6">
      <t>ジュツ</t>
    </rPh>
    <rPh sb="6" eb="8">
      <t>ソウチ</t>
    </rPh>
    <phoneticPr fontId="45"/>
  </si>
  <si>
    <t>発達障害者の受け入れが可能</t>
  </si>
  <si>
    <t>ＩＡＢＰ駆動装置</t>
    <rPh sb="4" eb="6">
      <t>クドウ</t>
    </rPh>
    <rPh sb="6" eb="8">
      <t>ソウチ</t>
    </rPh>
    <phoneticPr fontId="45"/>
  </si>
  <si>
    <t>面会時間帯３終了（日）</t>
  </si>
  <si>
    <t>日帰り手術実施の有無</t>
  </si>
  <si>
    <t>1 視能訓練</t>
  </si>
  <si>
    <t xml:space="preserve"> FROM tbl_18 WHERE col_4 = '</t>
  </si>
  <si>
    <t>194 ソトス症候群</t>
  </si>
  <si>
    <t>d1166</t>
  </si>
  <si>
    <t>事業所特殊健診（鉛）</t>
  </si>
  <si>
    <t>成人の発達障害の確定診断</t>
  </si>
  <si>
    <t>面会時間帯３開始（祝）</t>
  </si>
  <si>
    <t>休日・全夜間診療事業実施医療機関（２科（内科系・外科系））</t>
  </si>
  <si>
    <t>00118</t>
  </si>
  <si>
    <t>休日・全夜間診療事業実施医療機関　小児科</t>
  </si>
  <si>
    <t>大阪府医師会生涯研修システム履修</t>
  </si>
  <si>
    <t>在宅自己腹膜灌流指導管理</t>
  </si>
  <si>
    <t>気管切開</t>
    <rPh sb="0" eb="2">
      <t>キカン</t>
    </rPh>
    <rPh sb="2" eb="4">
      <t>セッカイ</t>
    </rPh>
    <phoneticPr fontId="50"/>
  </si>
  <si>
    <t>急性期患者受入れ（受入可能な曜日、時間帯）</t>
  </si>
  <si>
    <t>中心静脈栄養</t>
    <rPh sb="0" eb="2">
      <t>チュウシン</t>
    </rPh>
    <rPh sb="2" eb="4">
      <t>ジョウミャク</t>
    </rPh>
    <rPh sb="4" eb="6">
      <t>エイヨウ</t>
    </rPh>
    <phoneticPr fontId="50"/>
  </si>
  <si>
    <t>4 在宅患者訪問診療</t>
    <rPh sb="2" eb="4">
      <t>ザイタク</t>
    </rPh>
    <rPh sb="4" eb="6">
      <t>カンジャ</t>
    </rPh>
    <rPh sb="6" eb="8">
      <t>ホウモン</t>
    </rPh>
    <rPh sb="8" eb="10">
      <t>シンリョウ</t>
    </rPh>
    <phoneticPr fontId="42"/>
  </si>
  <si>
    <t>車椅子等利用者（多機能トイレ設置）</t>
  </si>
  <si>
    <t>　水曜日の胃腸科の夜間は18:30～20:00です。</t>
    <rPh sb="1" eb="4">
      <t>スイヨウビ</t>
    </rPh>
    <rPh sb="5" eb="8">
      <t>イチョウカ</t>
    </rPh>
    <rPh sb="9" eb="11">
      <t>ヤカン</t>
    </rPh>
    <phoneticPr fontId="42"/>
  </si>
  <si>
    <t>経鼻経管栄養</t>
    <rPh sb="0" eb="6">
      <t>ケイビケイカンエイヨウ</t>
    </rPh>
    <phoneticPr fontId="50"/>
  </si>
  <si>
    <t>d1431</t>
  </si>
  <si>
    <t>院内感染対策のための指針の作成の有無</t>
    <rPh sb="0" eb="2">
      <t>インナイ</t>
    </rPh>
    <rPh sb="2" eb="4">
      <t>カンセン</t>
    </rPh>
    <rPh sb="4" eb="6">
      <t>タイサク</t>
    </rPh>
    <rPh sb="10" eb="12">
      <t>シシン</t>
    </rPh>
    <rPh sb="13" eb="15">
      <t>サクセイ</t>
    </rPh>
    <rPh sb="16" eb="18">
      <t>ウム</t>
    </rPh>
    <phoneticPr fontId="56"/>
  </si>
  <si>
    <t>【地域医療連携体制（２）地域連携クリティカルパスの有無】</t>
  </si>
  <si>
    <t>日本医師会認定産業医</t>
  </si>
  <si>
    <t>院内サービス・アメニティ</t>
  </si>
  <si>
    <t>医療用サイクロトロン</t>
  </si>
  <si>
    <t>在宅自己疼痛管理指導管理</t>
  </si>
  <si>
    <t>リハビリテーション連携窓口設置の有無</t>
  </si>
  <si>
    <t>１泊２日入院手術（自由記述）</t>
  </si>
  <si>
    <t>ジェネリック医薬品の処方の実施</t>
  </si>
  <si>
    <t>就業時間帯午後開始（月）</t>
  </si>
  <si>
    <t>外国語対応に関する特記事項</t>
  </si>
  <si>
    <t>d1537</t>
  </si>
  <si>
    <t>聴覚障害</t>
  </si>
  <si>
    <t>日帰り手術（ヘルニア手術）</t>
  </si>
  <si>
    <t>多言語音声翻訳機器対応</t>
  </si>
  <si>
    <t>在宅時医学管理(特定疾患療養管理)</t>
  </si>
  <si>
    <t>外国人患者サポート</t>
  </si>
  <si>
    <t>d0034</t>
  </si>
  <si>
    <t>介護老人福祉施設名称</t>
  </si>
  <si>
    <t>連携サポート窓口電話番号</t>
  </si>
  <si>
    <t>d1070</t>
  </si>
  <si>
    <t>自院実施・他機関連携</t>
    <rPh sb="0" eb="2">
      <t>ジイン</t>
    </rPh>
    <rPh sb="2" eb="4">
      <t>ジッシ</t>
    </rPh>
    <phoneticPr fontId="56"/>
  </si>
  <si>
    <t>急性心筋梗塞関連・②維持期（心臓リハビリテーション（運動耐用能を評価した上でのリハの実施））</t>
  </si>
  <si>
    <t>連携サポート窓口電話番号(助産所)</t>
  </si>
  <si>
    <t>自費診療時の金額（診療報酬点数の割合）</t>
  </si>
  <si>
    <t>１泊２日入院手術（経皮的冠動脈形成術）</t>
  </si>
  <si>
    <t>103 CFC症候群</t>
  </si>
  <si>
    <t>照射線量の表示機能を有する保有台数</t>
  </si>
  <si>
    <t>12 在宅患者訪問リハビリテーション指導管理</t>
    <rPh sb="3" eb="5">
      <t>ザイタク</t>
    </rPh>
    <rPh sb="5" eb="7">
      <t>カンジャ</t>
    </rPh>
    <rPh sb="7" eb="9">
      <t>ホウモン</t>
    </rPh>
    <rPh sb="18" eb="20">
      <t>シドウ</t>
    </rPh>
    <rPh sb="20" eb="22">
      <t>カンリ</t>
    </rPh>
    <phoneticPr fontId="42"/>
  </si>
  <si>
    <t>看護体制・特定機能病院・結核病棟（10:1入院基本料）</t>
  </si>
  <si>
    <t>自費診療時の金額（診療報酬点数の割合（要相談））</t>
  </si>
  <si>
    <t>22 精神科訪問看護指示</t>
  </si>
  <si>
    <t>英文診断書の発行（備考）</t>
  </si>
  <si>
    <t>d1479</t>
  </si>
  <si>
    <t>維持期患者受入れ・無床診療所（バリアフリーになっている）</t>
  </si>
  <si>
    <t>聴覚障害者（手話対応）</t>
  </si>
  <si>
    <t>1 婦人科領域の一次診療</t>
  </si>
  <si>
    <t>聴覚障害者（施設内情報表示対応）</t>
  </si>
  <si>
    <t>00149</t>
  </si>
  <si>
    <t>28 内分泌</t>
  </si>
  <si>
    <t>聴覚障害者（文字対応）</t>
  </si>
  <si>
    <t>就業時間帯午前終了（金）</t>
  </si>
  <si>
    <t>視覚障害者（施設内音声表示対応）</t>
  </si>
  <si>
    <t>視覚障害者（施設内点字ブロック設置）</t>
  </si>
  <si>
    <t>障害者歯科相談医の指定の有無</t>
  </si>
  <si>
    <t>知的障害者歯科診療可能</t>
  </si>
  <si>
    <t>00218</t>
  </si>
  <si>
    <t>知的障害者の受け入れが可能</t>
  </si>
  <si>
    <t>１泊２日入院手術（痔核手術（脱肛を含む））</t>
  </si>
  <si>
    <t>全介助（動作に対し全面的に介助が必要）の患者に対応</t>
  </si>
  <si>
    <t>車椅子等利用者への配慮（車椅子等利用者用駐車施設の有無）</t>
  </si>
  <si>
    <t>維持期患者受入れ・有床診療所（診察室に車椅子のスペースがある）</t>
  </si>
  <si>
    <t>姿勢の保持ができない患者に対応</t>
  </si>
  <si>
    <t>00256</t>
  </si>
  <si>
    <t>診療への協力の得られない障害者（児）に対応</t>
  </si>
  <si>
    <t>5精神_3児童_イ:かかりつけ</t>
  </si>
  <si>
    <t>個室の待合室がある</t>
  </si>
  <si>
    <t>待合室に間仕切りがある</t>
  </si>
  <si>
    <t>個室の診療室がある</t>
  </si>
  <si>
    <t>診療室のユニットが間仕切りで区切られている</t>
  </si>
  <si>
    <t>d1501</t>
  </si>
  <si>
    <t>障害児（者）への訪問歯科診療を実施している</t>
  </si>
  <si>
    <t>日帰り手術（関節鏡下半月板切除術）</t>
  </si>
  <si>
    <t>近くにコインパーキングがある（障害者の利用が困難なものを除く）</t>
  </si>
  <si>
    <t>患者専用の駐車場がある（障害者の利用が困難なものを除く）</t>
  </si>
  <si>
    <t>ハートビル法による認定</t>
  </si>
  <si>
    <t>相談時間１</t>
  </si>
  <si>
    <t>側弯症治療</t>
  </si>
  <si>
    <t>維持期患者受入れ・有床診療所（人工呼吸器（レスピレーター））</t>
  </si>
  <si>
    <t>8歯科_3心筋梗塞_ウ:心筋梗塞等</t>
  </si>
  <si>
    <t>相談時間２</t>
  </si>
  <si>
    <t>全盲患者の介護等を行うボランティア有り</t>
  </si>
  <si>
    <t>骨塩量測定装置</t>
  </si>
  <si>
    <t>防災体制マニュアル有り</t>
  </si>
  <si>
    <t>28 在宅腫瘍治療電場療法指導管理</t>
    <rPh sb="3" eb="5">
      <t>ザイタク</t>
    </rPh>
    <rPh sb="5" eb="7">
      <t>シュヨウ</t>
    </rPh>
    <rPh sb="7" eb="9">
      <t>チリョウ</t>
    </rPh>
    <rPh sb="9" eb="11">
      <t>デンバ</t>
    </rPh>
    <rPh sb="11" eb="13">
      <t>リョウホウ</t>
    </rPh>
    <rPh sb="13" eb="15">
      <t>シドウ</t>
    </rPh>
    <rPh sb="15" eb="17">
      <t>カンリ</t>
    </rPh>
    <phoneticPr fontId="42"/>
  </si>
  <si>
    <t>専門外来実施曜日（火）</t>
  </si>
  <si>
    <t>感染症患者歯科診療可能</t>
  </si>
  <si>
    <t>診療計画書の実施</t>
  </si>
  <si>
    <t>基本外来受付時間１（終了）</t>
  </si>
  <si>
    <t>産婦人科又は産科以外の診療科での妊産婦に対する積極的な診療の実施の有無</t>
  </si>
  <si>
    <t>精神疾患患者の歯科診療可能</t>
  </si>
  <si>
    <t>超音波診断装置（Ａモード）</t>
    <rPh sb="0" eb="3">
      <t>チョウオンパ</t>
    </rPh>
    <rPh sb="3" eb="5">
      <t>シンダン</t>
    </rPh>
    <rPh sb="5" eb="7">
      <t>ソウチ</t>
    </rPh>
    <phoneticPr fontId="45"/>
  </si>
  <si>
    <t>カタログによる販売を行う医薬品の区分（第３類医薬品）</t>
    <rPh sb="7" eb="9">
      <t>ハンバイ</t>
    </rPh>
    <rPh sb="10" eb="11">
      <t>オコナ</t>
    </rPh>
    <rPh sb="12" eb="15">
      <t>イヤクヒン</t>
    </rPh>
    <phoneticPr fontId="43"/>
  </si>
  <si>
    <t>苦情相談窓口の設置（障害者に対するサービス）</t>
  </si>
  <si>
    <t>通常の車椅子の患者がチェアサイドまで入れる環境がある</t>
  </si>
  <si>
    <t>大型の車椅子の患者がチェアサイドまで入れる環境がある</t>
  </si>
  <si>
    <t>多機能トイレが設置されている</t>
  </si>
  <si>
    <t>カプセル内視鏡検査</t>
    <rPh sb="4" eb="7">
      <t>ナイシキョウ</t>
    </rPh>
    <rPh sb="7" eb="9">
      <t>ケンサ</t>
    </rPh>
    <phoneticPr fontId="45"/>
  </si>
  <si>
    <t>リスクマネージャー</t>
  </si>
  <si>
    <t>維持期患者受入れ・有床診療所（入院のみ受け入れている）</t>
  </si>
  <si>
    <t>エタノール（保有の有無）</t>
  </si>
  <si>
    <t>経皮的マイクロ波凝固療法</t>
  </si>
  <si>
    <t>施設内全面禁煙実施</t>
  </si>
  <si>
    <t>１泊２日入院手術（顎下腺摘出術）</t>
  </si>
  <si>
    <t>１泊２日入院手術（内視鏡的結腸ポリープ粘膜切除術）</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</si>
  <si>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47"/>
  </si>
  <si>
    <t>262 原発性高カイロミクロン血症</t>
  </si>
  <si>
    <t>予後不良症例に関する院内検討体制の有無</t>
  </si>
  <si>
    <t>健康増進法第２８－１３屋外喫煙場所設置</t>
  </si>
  <si>
    <t>4 凍結療法</t>
  </si>
  <si>
    <t>マルチスライスCT（16列未満）</t>
  </si>
  <si>
    <t>専門外来全般に関する特記事項</t>
  </si>
  <si>
    <t>医療相談（窓口設置）</t>
  </si>
  <si>
    <t>相談時間１（終了時間）</t>
  </si>
  <si>
    <t>２人部屋１日当たり差額（最高金額税込）</t>
  </si>
  <si>
    <t>相談専用FAX番号</t>
  </si>
  <si>
    <t>下部消化管内視鏡</t>
  </si>
  <si>
    <t>小児矯正歯科</t>
  </si>
  <si>
    <t>専用相談室の室数</t>
  </si>
  <si>
    <t>医療ソーシャルワーカー等配置人数</t>
    <rPh sb="11" eb="12">
      <t>トウ</t>
    </rPh>
    <phoneticPr fontId="44"/>
  </si>
  <si>
    <t>Ｘ線ＴＶ装置</t>
    <rPh sb="1" eb="2">
      <t>セン</t>
    </rPh>
    <rPh sb="4" eb="6">
      <t>ソウチ</t>
    </rPh>
    <phoneticPr fontId="45"/>
  </si>
  <si>
    <t>医療に関する相談員のうち精神科ソーシャルワーカーの配置人数</t>
  </si>
  <si>
    <t>慢性呼吸不全</t>
  </si>
  <si>
    <t>適時・適温食事提供</t>
  </si>
  <si>
    <t>維持期患者受入れ・無床診療所（気管切開）</t>
  </si>
  <si>
    <t>欠損補綴（入れ歯）</t>
  </si>
  <si>
    <t>医療連携体制窓口設置（スタッフの人数（精神保健福祉士の人数））</t>
  </si>
  <si>
    <t>かかりつけ患者に対する時間外診療の実施</t>
  </si>
  <si>
    <t>院内感染対策部門の設置有無</t>
  </si>
  <si>
    <t>食事時間の特定（朝食の開始時刻）</t>
  </si>
  <si>
    <t>食事時間の特定（朝食の終了時刻）</t>
  </si>
  <si>
    <t>食事時間の特定（昼食の終了時刻）</t>
  </si>
  <si>
    <t>食事時間の特定（夜食の終了時刻）</t>
  </si>
  <si>
    <t>維持期患者受入れ・有床診療所（酸素療法）</t>
  </si>
  <si>
    <t>病床外食事</t>
  </si>
  <si>
    <t>デジタルラジオグラフィー</t>
  </si>
  <si>
    <t>その他の予防接種</t>
    <rPh sb="2" eb="3">
      <t>タ</t>
    </rPh>
    <rPh sb="4" eb="6">
      <t>ヨボウ</t>
    </rPh>
    <rPh sb="6" eb="8">
      <t>セッシュ</t>
    </rPh>
    <phoneticPr fontId="43"/>
  </si>
  <si>
    <t>院内売店の営業時間</t>
  </si>
  <si>
    <t>外来者用食堂の営業時間</t>
  </si>
  <si>
    <t>00193</t>
  </si>
  <si>
    <t>授乳スペース</t>
  </si>
  <si>
    <t>緩和ケア病棟</t>
  </si>
  <si>
    <t>オムツ交換スペース（ベビーシート）</t>
  </si>
  <si>
    <t>293 総排泄腔遺残</t>
  </si>
  <si>
    <t>トイレ内ベビーチェア</t>
  </si>
  <si>
    <t>広範囲熱傷集中治療室</t>
    <rPh sb="0" eb="3">
      <t>コウハンイ</t>
    </rPh>
    <rPh sb="3" eb="4">
      <t>ネツ</t>
    </rPh>
    <rPh sb="4" eb="5">
      <t>キズ</t>
    </rPh>
    <rPh sb="5" eb="7">
      <t>シュウチュウ</t>
    </rPh>
    <rPh sb="7" eb="10">
      <t>チリョウシツ</t>
    </rPh>
    <phoneticPr fontId="45"/>
  </si>
  <si>
    <t>外来受付時間帯夜間終了（祝）</t>
  </si>
  <si>
    <t>短期入所療養介護</t>
  </si>
  <si>
    <t>待ち時間に関する表示や情報提供の実施</t>
  </si>
  <si>
    <t>発育遅延乳幼児の評価と観察経過</t>
  </si>
  <si>
    <t>家族が宿泊できる併設施設有り</t>
  </si>
  <si>
    <t>コルポスコープ</t>
  </si>
  <si>
    <t>同伴児童の一時預かり・全盲患者の介護等を行うボランティア有り</t>
  </si>
  <si>
    <t>送迎バス有り</t>
  </si>
  <si>
    <t>乳腺炎の診療</t>
  </si>
  <si>
    <t>無菌製剤処理に係る特記事項</t>
  </si>
  <si>
    <t>67 多発性嚢胞腎</t>
  </si>
  <si>
    <t>時間外診療の実施</t>
  </si>
  <si>
    <t>ケイキサレート末（備蓄数）</t>
  </si>
  <si>
    <t>00159</t>
  </si>
  <si>
    <t>サーモグラフィ―</t>
  </si>
  <si>
    <t>予約をしていない場合の外来平均待ち時間</t>
  </si>
  <si>
    <t>オムツ代等の保険外負担（負担あり）</t>
  </si>
  <si>
    <t>16 悪性脳腫瘍放射線療法</t>
  </si>
  <si>
    <t>ＡＥＤ(自動体外式除細動器）有り</t>
  </si>
  <si>
    <t>JMIP（外国人患者受入れ医療機関認証制度）の認証</t>
  </si>
  <si>
    <t>外国人患者を受け入れる拠点的な医療機関への選出</t>
  </si>
  <si>
    <t>d1239</t>
  </si>
  <si>
    <t>子連れ入院の実施</t>
  </si>
  <si>
    <t>その他家族等同伴の入院</t>
  </si>
  <si>
    <t>母乳・その他の育児相談</t>
  </si>
  <si>
    <t>就業時間帯夜間終了（木）</t>
  </si>
  <si>
    <t>糖尿病関連（腹膜透析（ＣＡＰＤ））</t>
  </si>
  <si>
    <t>その他に実施又は設置しているサービス等（ATM・コインランドリー等）</t>
  </si>
  <si>
    <t>介護施設特記事項</t>
  </si>
  <si>
    <t>脱臼・骨折の非観血的整復術</t>
  </si>
  <si>
    <t>診療情報の開示</t>
  </si>
  <si>
    <t>2脳卒中_2急性期基本_エ:脳卒中を発症</t>
  </si>
  <si>
    <t>かかりつけ患者に対する電話相談（夜間）</t>
  </si>
  <si>
    <t>助産師外来</t>
  </si>
  <si>
    <t>前十字靭帯断裂形成術</t>
  </si>
  <si>
    <t>8歯科_4糖尿病_ウ:糖尿病患者</t>
  </si>
  <si>
    <t>院内助産所</t>
  </si>
  <si>
    <t>d1171</t>
  </si>
  <si>
    <t>d0072</t>
  </si>
  <si>
    <t>1：予約無しの診察が可能</t>
  </si>
  <si>
    <t>IFZ008_hiyofutn_yyyyMMddHHmmssSSS.csv</t>
  </si>
  <si>
    <t>費用負担情報</t>
  </si>
  <si>
    <t>更生医療（眼科）</t>
  </si>
  <si>
    <t>04006</t>
  </si>
  <si>
    <t>更生医療（口腔）</t>
  </si>
  <si>
    <t>更生医療（整形外科）</t>
  </si>
  <si>
    <t>更生医療（形成外科）</t>
  </si>
  <si>
    <t>更生医療（中枢神経）</t>
  </si>
  <si>
    <t>更生医療（心臓脈管外科）</t>
  </si>
  <si>
    <t>更生医療（腎移植）</t>
  </si>
  <si>
    <t>更生医療（歯科矯正）</t>
  </si>
  <si>
    <t>育成医療（耳鼻咽喉科）</t>
  </si>
  <si>
    <t>負荷心電図検査</t>
  </si>
  <si>
    <t>育成医療（口腔）</t>
  </si>
  <si>
    <t>入院保証金なし</t>
  </si>
  <si>
    <t>日帰り手術（涙管シリコンチューブ挿入術）</t>
  </si>
  <si>
    <t>外来受付時間帯午後開始（水）</t>
  </si>
  <si>
    <t>維持期患者受入れ・病院（理学療法士（PT）（常勤））</t>
  </si>
  <si>
    <t>介護老人保健施設名称</t>
  </si>
  <si>
    <t>育成医療（脳神経外科）</t>
  </si>
  <si>
    <t>育成医療（心臓移植）</t>
  </si>
  <si>
    <t>１泊２日入院手術（子宮内容除去術）</t>
  </si>
  <si>
    <t>蛍光眼底造影検査</t>
  </si>
  <si>
    <t>糖尿病関連（２型糖尿病（インスリン作用不足による慢性高血糖状態）の治療）</t>
  </si>
  <si>
    <t>育成医療（腎臓）</t>
  </si>
  <si>
    <t>育成医療（腎移植）</t>
  </si>
  <si>
    <t>維持期患者受入れ・病院（日本神経学会専門医（常勤））</t>
  </si>
  <si>
    <t>育成医療（歯科矯正）</t>
  </si>
  <si>
    <t>1がん_2がん治療基本_ウ:手術療法及び化学療法</t>
  </si>
  <si>
    <t>心機図検査</t>
  </si>
  <si>
    <t>※常勤換算は、小数点第２位以下を切り捨て少数点第１位まで表記。また複数の資格で従事する場合は、それぞれに記入。</t>
  </si>
  <si>
    <t>視覚障害</t>
  </si>
  <si>
    <t>肢体不自由</t>
  </si>
  <si>
    <t>筋注用ロイコボリン（備蓄数）</t>
  </si>
  <si>
    <t>肢体不自由（乳幼児期以前の脳病変による運動機能障害）</t>
  </si>
  <si>
    <t>４泊５日手術（下肢静脈瘤手術）</t>
  </si>
  <si>
    <t>303 アッシャー症候群</t>
  </si>
  <si>
    <t>じん臓機能障害</t>
  </si>
  <si>
    <t>ぼうこう又は直腸機能障害</t>
  </si>
  <si>
    <t>院内売店の設置</t>
    <rPh sb="0" eb="2">
      <t>インナイ</t>
    </rPh>
    <rPh sb="2" eb="4">
      <t>バイテン</t>
    </rPh>
    <rPh sb="5" eb="7">
      <t>セッチ</t>
    </rPh>
    <phoneticPr fontId="42"/>
  </si>
  <si>
    <t>外来受付時間帯午前開始（祝）</t>
  </si>
  <si>
    <t>連携している医療機関の有無</t>
  </si>
  <si>
    <t>免疫機能障害</t>
  </si>
  <si>
    <t>10 レスピレーター</t>
  </si>
  <si>
    <t>d1303</t>
  </si>
  <si>
    <t>「情報開示に関する窓口の有無」が「1:有り」の場合、記入する。</t>
  </si>
  <si>
    <t>肝臓機能障害</t>
  </si>
  <si>
    <t>特別個室差額ベッド数</t>
  </si>
  <si>
    <t>特別個室１日当たり差額（税込特別料金徴収有無）</t>
  </si>
  <si>
    <t>d1549</t>
  </si>
  <si>
    <t>維持期患者受入れ・有床診療所（日本リハビリテーション医学会専門医（常勤））</t>
  </si>
  <si>
    <t>特定介護予防福祉用具販売</t>
  </si>
  <si>
    <t>個室差額ベッド数</t>
  </si>
  <si>
    <t>5精神_7ギャンブル_イ:かかりつけ</t>
  </si>
  <si>
    <t>個室１日当たり差額（税込）</t>
  </si>
  <si>
    <t>急性期患者受入れ（リハビリテーション専門医（常勤））</t>
  </si>
  <si>
    <t>口腔外バキューム</t>
    <rPh sb="0" eb="2">
      <t>コウクウ</t>
    </rPh>
    <rPh sb="2" eb="3">
      <t>ソト</t>
    </rPh>
    <phoneticPr fontId="45"/>
  </si>
  <si>
    <t>急性期患者受入れ（日本脳神経外科学会専門医（総数））</t>
  </si>
  <si>
    <t>個室１日当たり差額（最高金額税込）</t>
  </si>
  <si>
    <t>臨床心理士</t>
  </si>
  <si>
    <t>維持期患者受入れ・有床診療所（理学療法士（PT）（総数））</t>
  </si>
  <si>
    <t>２人部屋差額ベッド数</t>
  </si>
  <si>
    <t>部門構成員としてその他を配置</t>
  </si>
  <si>
    <t>２人部屋１日当たり差額（税込）</t>
  </si>
  <si>
    <t>３人部屋差額ベッド数</t>
  </si>
  <si>
    <t>３人部屋１日当たり差額（税込特別料金徴収有無）</t>
  </si>
  <si>
    <t>代謝異常</t>
  </si>
  <si>
    <t>３人部屋１日当たり差額（最高金額税込）</t>
  </si>
  <si>
    <t>４人部屋１日当たり差額（税込）</t>
  </si>
  <si>
    <t>看護体制・特定機能病院・精神病棟（18:1入院基本料）</t>
  </si>
  <si>
    <t>d1141</t>
  </si>
  <si>
    <t>時間外診察特別料金徴収</t>
  </si>
  <si>
    <t>d1421</t>
  </si>
  <si>
    <t>5精神_10摂食_ウ:摂食障害</t>
  </si>
  <si>
    <t>13 胃悪性腫瘍放射線療法</t>
  </si>
  <si>
    <t>２００床以上初診特別料金徴収</t>
  </si>
  <si>
    <t>２００床以上初診特別料金徴収額（税込）</t>
  </si>
  <si>
    <t>２００床以上初診特別料金徴収額（最高金額税込）</t>
  </si>
  <si>
    <t>特殊疾患入院施設</t>
  </si>
  <si>
    <t>106 クリオピリン関連周期熱症候群</t>
  </si>
  <si>
    <t>結核専用病床</t>
    <rPh sb="0" eb="2">
      <t>ケッカク</t>
    </rPh>
    <rPh sb="2" eb="4">
      <t>センヨウ</t>
    </rPh>
    <rPh sb="4" eb="6">
      <t>ビョウショウ</t>
    </rPh>
    <phoneticPr fontId="45"/>
  </si>
  <si>
    <t>【地域医療連携体制（３）かかりつけ医機能】</t>
  </si>
  <si>
    <t>オムツ代等の保険外負担（負担なし）</t>
  </si>
  <si>
    <t>入院保証金</t>
  </si>
  <si>
    <t>入院に係るその他経費（自由記述）</t>
  </si>
  <si>
    <t>産婦人科（生殖医療）</t>
  </si>
  <si>
    <t>163</t>
  </si>
  <si>
    <t>リハビリテーション関連（高次脳機能障害・入院）</t>
  </si>
  <si>
    <t>日帰り手術（緑内障手術）</t>
  </si>
  <si>
    <t>治験実施</t>
  </si>
  <si>
    <t>血球計数ＣＲＰ測定装置</t>
    <rPh sb="0" eb="2">
      <t>ケッキュウ</t>
    </rPh>
    <rPh sb="2" eb="4">
      <t>ケイスウ</t>
    </rPh>
    <rPh sb="7" eb="9">
      <t>ソクテイ</t>
    </rPh>
    <rPh sb="9" eb="11">
      <t>ソウチ</t>
    </rPh>
    <phoneticPr fontId="45"/>
  </si>
  <si>
    <t>272 進行性骨化性線維異形成症</t>
  </si>
  <si>
    <t>治験契約件数</t>
  </si>
  <si>
    <t>5 著しく歯科診療が困難な者（障害者等）の歯科治療</t>
  </si>
  <si>
    <t>外来受付時間帯午前終了（祝）</t>
  </si>
  <si>
    <t>クレジットカード決済</t>
  </si>
  <si>
    <t>医療ソーシャルワーカーの配置人数</t>
  </si>
  <si>
    <t>電話番号3</t>
  </si>
  <si>
    <t>その他電子決済</t>
  </si>
  <si>
    <t>周産期相談</t>
  </si>
  <si>
    <t>心筋シンチグラフィ検査</t>
  </si>
  <si>
    <t>00252</t>
  </si>
  <si>
    <t>2 正常分娩</t>
  </si>
  <si>
    <t>子宮がん検診精密検査実施協力医療機関の登録の有無</t>
  </si>
  <si>
    <t>高速らせん（ヘリカル／スパイラル）ＣＴ</t>
  </si>
  <si>
    <t>栄養相談</t>
  </si>
  <si>
    <t>気管切開</t>
  </si>
  <si>
    <t>09子宮（頸がん）</t>
  </si>
  <si>
    <t>助産所内における業務</t>
  </si>
  <si>
    <t>日本医師会生涯研修システム修了</t>
  </si>
  <si>
    <t>麻薬に係る調剤を実施した回数</t>
    <rPh sb="8" eb="10">
      <t>ジッシ</t>
    </rPh>
    <rPh sb="12" eb="14">
      <t>カイスウ</t>
    </rPh>
    <phoneticPr fontId="43"/>
  </si>
  <si>
    <t>検査室の運営形態</t>
  </si>
  <si>
    <t>28 全身性アミロイドーシス</t>
  </si>
  <si>
    <t>４泊５日手術（小児食物アレルギー負荷検査）</t>
  </si>
  <si>
    <t>チオラ錠（備蓄数）</t>
  </si>
  <si>
    <t>４泊５日手術（胸腔鏡下交感神経節切除術）</t>
  </si>
  <si>
    <t>4糖尿病_2専門基本外_イ:糖尿病患者の妊娠</t>
  </si>
  <si>
    <t>４泊５日手術（水晶体再建術）</t>
  </si>
  <si>
    <t>医療連携体制窓口設置（スタッフの人数（医師の人数））</t>
  </si>
  <si>
    <t>ＤＲ装置（デジタルラジオグラフィー）</t>
    <rPh sb="2" eb="4">
      <t>ソウチ</t>
    </rPh>
    <phoneticPr fontId="45"/>
  </si>
  <si>
    <t>乳がん検診精密検査実施協力医療機関の登録の有無</t>
  </si>
  <si>
    <t>４泊５日手術（腋臭症手術）</t>
  </si>
  <si>
    <t>栄養士</t>
    <rPh sb="0" eb="3">
      <t>エイヨウシ</t>
    </rPh>
    <phoneticPr fontId="45"/>
  </si>
  <si>
    <t>5精神_5アルコール_イ:かかりつけ</t>
  </si>
  <si>
    <t>1がん_1予防・早期発見_エ:敷地内禁煙の実施等</t>
  </si>
  <si>
    <t>４泊５日手術（終夜睡眠ポリグラフィー）</t>
  </si>
  <si>
    <t>４泊５日手術（子宮鏡下子宮筋腫摘出術）</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</si>
  <si>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43"/>
  </si>
  <si>
    <t>医師</t>
    <rPh sb="0" eb="2">
      <t>イシ</t>
    </rPh>
    <phoneticPr fontId="45"/>
  </si>
  <si>
    <t>リハビリテーション専門医等の勤務体制（④作業療法士（常勤））</t>
  </si>
  <si>
    <t>後期高齢者健康診査</t>
    <rPh sb="0" eb="2">
      <t>コウキ</t>
    </rPh>
    <rPh sb="2" eb="5">
      <t>コウレイシャ</t>
    </rPh>
    <rPh sb="5" eb="7">
      <t>ケンコウ</t>
    </rPh>
    <rPh sb="7" eb="9">
      <t>シンサ</t>
    </rPh>
    <phoneticPr fontId="45"/>
  </si>
  <si>
    <t>４泊５日手術（他に対応できる4泊5日手術）</t>
  </si>
  <si>
    <t>４泊５日手術（自由記述）</t>
  </si>
  <si>
    <t>d1223</t>
  </si>
  <si>
    <t>救命救急入院施設</t>
  </si>
  <si>
    <t>日帰り手術（皮膚、皮下腫瘍摘出術）</t>
  </si>
  <si>
    <t>00224</t>
  </si>
  <si>
    <t>7在宅_2日常_イ:訪問診療</t>
  </si>
  <si>
    <t>日帰り手術（乳腺腫瘍摘出術）</t>
  </si>
  <si>
    <t>3心筋梗塞_3回復期基本外_ア:運動療法等</t>
    <rPh sb="12" eb="13">
      <t>ガイ</t>
    </rPh>
    <phoneticPr fontId="40"/>
  </si>
  <si>
    <t>日帰り手術（手根管開放手術）</t>
  </si>
  <si>
    <t>在宅患者訪問看護・指導</t>
  </si>
  <si>
    <t>日帰り手術（経尿道的レーザー前立腺切除術）</t>
  </si>
  <si>
    <t>免疫不全症</t>
  </si>
  <si>
    <t>d1573</t>
  </si>
  <si>
    <t>日帰り手術（気管支腫瘍摘出術）</t>
  </si>
  <si>
    <t>日帰り手術（気管支狭窄拡張術）</t>
  </si>
  <si>
    <t>日帰り手術（眼内レンズ挿入術）</t>
  </si>
  <si>
    <t>日帰り手術（関節鏡下半月板切除術（前年度実施件数））</t>
  </si>
  <si>
    <t>オーダリングシステム（処方導入）</t>
  </si>
  <si>
    <t>地域密着型介護老人福祉施設</t>
  </si>
  <si>
    <t>成人の歯科矯正治療</t>
  </si>
  <si>
    <t>日帰り手術（関節鏡下手根管開放手術（前年度実施件数））</t>
  </si>
  <si>
    <t>日帰り手術（睫毛内反症術）</t>
  </si>
  <si>
    <t>１泊２日入院手術（心臓カテーテル検査）</t>
  </si>
  <si>
    <t>日帰り手術（包茎手術）</t>
  </si>
  <si>
    <t>１泊２日入院手術（半月板切除術）</t>
  </si>
  <si>
    <t>日帰り手術（鼻腔粘膜焼灼術）</t>
  </si>
  <si>
    <t>日帰り手術（内反症手術）</t>
  </si>
  <si>
    <t>日帰り手術（手指骨折手術）</t>
  </si>
  <si>
    <t>急性期患者受入れ（日本脳卒中学会の承認するｔ－ＰＡ使用のための講習会受講者（常勤））</t>
  </si>
  <si>
    <t>日帰り手術（翼状片切除術）</t>
  </si>
  <si>
    <t>日帰り手術（鼓室内チューブ留置術）</t>
  </si>
  <si>
    <t>リハビリテーション_障害児（対応可能な年齢層（自由記述））</t>
  </si>
  <si>
    <t>日帰り手術（男性避妊手術）</t>
  </si>
  <si>
    <t>リハビリテーション（心大血管疾患リハビリテーション）</t>
  </si>
  <si>
    <t>d1513</t>
  </si>
  <si>
    <t>00131</t>
  </si>
  <si>
    <t>5精神_5アルコール_ア:アルコール依存症</t>
  </si>
  <si>
    <t>※報告対象が「1：対象」の場合、「前年度実施件数」を記入する。</t>
    <rPh sb="1" eb="3">
      <t>ホウコク</t>
    </rPh>
    <rPh sb="3" eb="5">
      <t>タイショウ</t>
    </rPh>
    <rPh sb="9" eb="11">
      <t>タイショウ</t>
    </rPh>
    <rPh sb="13" eb="15">
      <t>バアイ</t>
    </rPh>
    <rPh sb="17" eb="20">
      <t>ゼンネンド</t>
    </rPh>
    <rPh sb="20" eb="22">
      <t>ジッシ</t>
    </rPh>
    <rPh sb="22" eb="24">
      <t>ケンスウ</t>
    </rPh>
    <phoneticPr fontId="22"/>
  </si>
  <si>
    <t>日帰り手術（体外衝撃波腎・尿管結石波砕術）</t>
  </si>
  <si>
    <t>医療連携体制窓口設置（専任スタッフ⑤医療ソーシャルワーカー）</t>
  </si>
  <si>
    <t>日帰り手術（人工妊娠中絶術）</t>
  </si>
  <si>
    <t>セカンド・オピニオン（セカンド・オピニオン診察）</t>
  </si>
  <si>
    <t>日帰り手術（痔ろう手術）</t>
  </si>
  <si>
    <t>日帰り手術（子宮内容除去術）</t>
  </si>
  <si>
    <t>日帰り手術（子宮頚管縫縮術）</t>
  </si>
  <si>
    <t>認知症関連 （慢性期身体合併症の治療（入院））</t>
  </si>
  <si>
    <t>4糖尿病_1初期_ウ:75ｇOGTT</t>
  </si>
  <si>
    <t>日帰り手術（痔核手術）</t>
  </si>
  <si>
    <t>d1022</t>
  </si>
  <si>
    <t>D9d</t>
  </si>
  <si>
    <t>日帰り手術（肛門周囲腫瘍）</t>
  </si>
  <si>
    <t>水痘の予防接種（海外渡航者対応）</t>
  </si>
  <si>
    <t>歯科用笑気吸入装置</t>
  </si>
  <si>
    <t>糖尿病関連（インスリン療法の導入）</t>
  </si>
  <si>
    <t>有機リン剤</t>
  </si>
  <si>
    <t>日帰り手術（腱縫合術）</t>
  </si>
  <si>
    <t>日帰り手術（関節鼠摘出手術）</t>
  </si>
  <si>
    <t>健康診査の実施の有無</t>
    <rPh sb="0" eb="2">
      <t>ケンコウ</t>
    </rPh>
    <rPh sb="2" eb="4">
      <t>シンサ</t>
    </rPh>
    <rPh sb="5" eb="7">
      <t>ジッシ</t>
    </rPh>
    <rPh sb="8" eb="10">
      <t>ウム</t>
    </rPh>
    <phoneticPr fontId="47"/>
  </si>
  <si>
    <t>看護師配置（結核病床）</t>
  </si>
  <si>
    <t>日帰り手術（眼瞼手術）</t>
  </si>
  <si>
    <t>日帰り手術（眼瞼下垂症手術）</t>
  </si>
  <si>
    <t>15 小児整形外科手術</t>
  </si>
  <si>
    <t>５)耳鼻咽喉領域</t>
    <rPh sb="2" eb="4">
      <t>ジビ</t>
    </rPh>
    <rPh sb="4" eb="6">
      <t>インコウ</t>
    </rPh>
    <rPh sb="6" eb="8">
      <t>リョウイキ</t>
    </rPh>
    <phoneticPr fontId="49"/>
  </si>
  <si>
    <t>日帰り手術（眼瞼内反症手術）</t>
  </si>
  <si>
    <t>受入れ可能な患者の状態（緑膿菌感染者）</t>
  </si>
  <si>
    <t>日帰り手術（下肢静脈瘤手術）</t>
  </si>
  <si>
    <t>検査項目</t>
    <rPh sb="0" eb="2">
      <t>ケンサ</t>
    </rPh>
    <rPh sb="2" eb="4">
      <t>コウモク</t>
    </rPh>
    <phoneticPr fontId="22"/>
  </si>
  <si>
    <t>d1272</t>
  </si>
  <si>
    <t>糖尿病関連（糖尿病に合併する脳血管障害の慢性期の治療）</t>
  </si>
  <si>
    <t>経皮的ラジオ波焼灼療法</t>
  </si>
  <si>
    <t>塩酸ナロキソン注射液（保有の有無）</t>
  </si>
  <si>
    <t>日帰り手術（エキシマレーザー近視乱視矯正）</t>
  </si>
  <si>
    <t>リハビリ関連 （脳血管疾患等リハビリテーション料(Ⅲ)）</t>
  </si>
  <si>
    <t>05 薬物療法</t>
  </si>
  <si>
    <t>１泊２日入院手術（尿失禁手術）</t>
  </si>
  <si>
    <t>161</t>
  </si>
  <si>
    <t>5精神_4発達_ウ:発達障がい</t>
  </si>
  <si>
    <t>１泊２日入院手術（子宮附属器腫瘍摘出術）</t>
  </si>
  <si>
    <t>１泊２日入院手術（関節鼠摘出手術）</t>
  </si>
  <si>
    <t>06 透析</t>
  </si>
  <si>
    <t>涙管チューブ挿入術</t>
  </si>
  <si>
    <t>医療連携体制窓口設置</t>
  </si>
  <si>
    <t>実施曜日（金）</t>
  </si>
  <si>
    <t>１泊２日入院手術（関節鏡下靭帯断裂縫合手術（前年度実施件数））</t>
  </si>
  <si>
    <t>１泊２日入院手術（関節鏡下半月板縫合術）</t>
  </si>
  <si>
    <t>１泊２日入院手術（関節鏡下関節鼠摘出術）</t>
  </si>
  <si>
    <t>１泊２日入院手術（関節鏡下関節鼠摘出手術）</t>
  </si>
  <si>
    <t>胃がん（⑤化学療法）</t>
  </si>
  <si>
    <t>歯周病予防処置</t>
  </si>
  <si>
    <t>１泊２日入院手術（関節鏡下関節鼠摘出手術（前年度実施件数））</t>
  </si>
  <si>
    <t>１泊２日入院手術（顎下腺腫瘍摘出術）</t>
  </si>
  <si>
    <t>00292</t>
  </si>
  <si>
    <t>d1465</t>
  </si>
  <si>
    <t>１泊２日入院手術（緑内障手術）</t>
  </si>
  <si>
    <t>入院待期期間結核病床</t>
  </si>
  <si>
    <t>１泊２日入院手術（翼状片手術）</t>
  </si>
  <si>
    <t>59 拘束型心筋症</t>
  </si>
  <si>
    <t>１泊２日入院手術（腹腔鏡下虫垂摘出術）</t>
  </si>
  <si>
    <t>回復期患者受入れ（【脳卒中回復期】摂食・嚥下障害への対応）</t>
  </si>
  <si>
    <t>00064</t>
  </si>
  <si>
    <t>ナルコレプシー</t>
  </si>
  <si>
    <t>１泊２日入院手術（乳腺腫瘍摘出術）</t>
  </si>
  <si>
    <t>8歯科_7歯科訪問_イ:歯科訪問診療</t>
  </si>
  <si>
    <t>タチオン注射液（備蓄数）</t>
  </si>
  <si>
    <t>00209</t>
  </si>
  <si>
    <t>１泊２日入院手術（前立腺生検）</t>
  </si>
  <si>
    <t>専門外来の有無</t>
  </si>
  <si>
    <t>健康相談実施の有無</t>
  </si>
  <si>
    <t>婦人科腹腔鏡下手術</t>
  </si>
  <si>
    <t>健康診査及び健康相談全般に関する特記事項</t>
  </si>
  <si>
    <t>日帰り人間ドックの最低金額（消費税込み）</t>
  </si>
  <si>
    <t>d1267</t>
  </si>
  <si>
    <t>救命救急士</t>
    <rPh sb="0" eb="5">
      <t>キュウメイキュウキュウシ</t>
    </rPh>
    <phoneticPr fontId="45"/>
  </si>
  <si>
    <t>４人部屋</t>
    <rPh sb="1" eb="2">
      <t>ニン</t>
    </rPh>
    <rPh sb="2" eb="4">
      <t>ヘヤ</t>
    </rPh>
    <phoneticPr fontId="42"/>
  </si>
  <si>
    <t>専用電話番号</t>
  </si>
  <si>
    <t>１日以上人間ドックの最低金額（消費税込み）</t>
  </si>
  <si>
    <t>76</t>
  </si>
  <si>
    <t>14 十二指腸</t>
  </si>
  <si>
    <t>5精神_1統失_ウ:かかりつけ</t>
  </si>
  <si>
    <t>人間ドック（1泊以上）金額</t>
  </si>
  <si>
    <t>１日以上人間ドックの診断・面談の実施有無</t>
  </si>
  <si>
    <t>18 精神科デイ・ケア</t>
  </si>
  <si>
    <t>d1450</t>
  </si>
  <si>
    <t>00314</t>
  </si>
  <si>
    <t>ヒ素及びヒ素化合物</t>
  </si>
  <si>
    <t>パラコート剤</t>
  </si>
  <si>
    <t>維持期患者受入れ・無床診療所（エレベーターがある（車椅子対応無し））</t>
  </si>
  <si>
    <t>マッピング用項目</t>
    <rPh sb="5" eb="6">
      <t>ヨウ</t>
    </rPh>
    <rPh sb="6" eb="8">
      <t>コウモク</t>
    </rPh>
    <phoneticPr fontId="22"/>
  </si>
  <si>
    <t>骨折</t>
  </si>
  <si>
    <t>パム注射液（備蓄数）</t>
  </si>
  <si>
    <t>生活保護法指定医療機関(うち、歯科)</t>
    <rPh sb="15" eb="17">
      <t>シカ</t>
    </rPh>
    <phoneticPr fontId="45"/>
  </si>
  <si>
    <t>急性期患者受入れ（日本脳神経外科学会専門医（常勤））</t>
  </si>
  <si>
    <t>d1117</t>
  </si>
  <si>
    <t>デトキソール注射液（備蓄数）</t>
  </si>
  <si>
    <t>デスフェラール注射液（備蓄数）</t>
  </si>
  <si>
    <t>亜硝酸アミル吸入液（保有の有無）</t>
  </si>
  <si>
    <t>6認知症_1早期_ウ:認知症を疑った</t>
  </si>
  <si>
    <t>d0053</t>
  </si>
  <si>
    <t>在宅経肛門的自己洗腸指導管</t>
  </si>
  <si>
    <t>亜硝酸アミル吸入液（備蓄数）</t>
  </si>
  <si>
    <t>メイロン注射液（備蓄数）</t>
  </si>
  <si>
    <t>肝がん（②エタノールの局所注入（ＰＥＩＴ））</t>
  </si>
  <si>
    <t>重曹末・炭酸水素ナトリウム末（備蓄数）</t>
  </si>
  <si>
    <t>7 鼓室形成手術</t>
  </si>
  <si>
    <t>d1208</t>
  </si>
  <si>
    <t>リハビリ関連・入院患者向け（筋力増強訓練）</t>
  </si>
  <si>
    <t>硫酸アトロピン注射液（保有の有無）</t>
  </si>
  <si>
    <t>硫酸アトロピン注射液（備蓄数）</t>
  </si>
  <si>
    <t>117</t>
  </si>
  <si>
    <t>メタルカプターゼカプセル（保有の有無）</t>
  </si>
  <si>
    <t>カルチコール注射液（備蓄数）</t>
  </si>
  <si>
    <t>IFZ031_kshinsa_gn_smt_dkj_yyyyMMddHHmmssSSS.csv</t>
  </si>
  <si>
    <t>L-メチオニンZ注射液（保有の有無）</t>
  </si>
  <si>
    <t>ケイツーN注射液（保有の有無）</t>
  </si>
  <si>
    <t>アネキセート注射液（保有の有無）</t>
  </si>
  <si>
    <t>入院可能期間結核病床</t>
  </si>
  <si>
    <t>リハビリ関連・注力疾病・障害（ロービジョン）</t>
  </si>
  <si>
    <t>3 リンパ節生検</t>
  </si>
  <si>
    <t>電話による販売時間</t>
    <rPh sb="0" eb="2">
      <t>デンワ</t>
    </rPh>
    <rPh sb="5" eb="7">
      <t>ハンバイ</t>
    </rPh>
    <rPh sb="7" eb="9">
      <t>ジカン</t>
    </rPh>
    <phoneticPr fontId="43"/>
  </si>
  <si>
    <t>筋注用ロイコボリン（保有の有無）</t>
  </si>
  <si>
    <t>重心動揺計</t>
    <rPh sb="0" eb="2">
      <t>ジュウシン</t>
    </rPh>
    <rPh sb="2" eb="4">
      <t>ドウヨウ</t>
    </rPh>
    <rPh sb="4" eb="5">
      <t>ケイ</t>
    </rPh>
    <phoneticPr fontId="45"/>
  </si>
  <si>
    <t>3心筋梗塞_4慢性期基本外_ウ:電気的除細動</t>
  </si>
  <si>
    <t>乾燥まむしウマ抗毒素（保有の有無）</t>
  </si>
  <si>
    <t>318 シトリン欠損症</t>
  </si>
  <si>
    <t>乾燥組織培養不活化狂犬病ワクチン（保有の有無）</t>
  </si>
  <si>
    <t>d1405</t>
  </si>
  <si>
    <t>入院待期期間療養病床（介護保険適用）</t>
  </si>
  <si>
    <t>介護施設（福祉）</t>
  </si>
  <si>
    <t>d1156</t>
  </si>
  <si>
    <t>介護施設（療養）</t>
  </si>
  <si>
    <t>介護施設（医療院）</t>
  </si>
  <si>
    <t>176 コフィン・ローリー症候群</t>
  </si>
  <si>
    <t>在宅時医学管理(小児悪性腫瘍患者指導管理)</t>
  </si>
  <si>
    <t>訪問入浴介護</t>
  </si>
  <si>
    <t>13 膵悪性腫瘍放射線療法</t>
  </si>
  <si>
    <t>訪問看護</t>
  </si>
  <si>
    <t>訪問リハビリ</t>
  </si>
  <si>
    <t>居宅療養管理指導</t>
  </si>
  <si>
    <t>通所リハビリ</t>
  </si>
  <si>
    <t>338 進行性家族性肝内胆汁うっ滞症</t>
  </si>
  <si>
    <t>d1263</t>
  </si>
  <si>
    <t>特定施設入居者生活介護</t>
  </si>
  <si>
    <t>福祉用具貸与</t>
  </si>
  <si>
    <t>膵臓がん（①手術療法）</t>
  </si>
  <si>
    <t>12</t>
  </si>
  <si>
    <t>急性期患者受入れ（日本救急医学会専門医（総数））</t>
  </si>
  <si>
    <t>認知症対応型通所介護</t>
  </si>
  <si>
    <t>地域医療連携窓口設置スタッフ数（医療ソーシャルワーカー）</t>
  </si>
  <si>
    <t>小規模多機能型居宅介護</t>
  </si>
  <si>
    <t>維持期患者受入れ・病院（酸素療法）</t>
  </si>
  <si>
    <t>認知症対応型共同生活介護</t>
  </si>
  <si>
    <t>入院待期期間療養病床（医療保険適用）</t>
  </si>
  <si>
    <t>小児かかりつけ診療料の届出</t>
  </si>
  <si>
    <t>居宅介護支援事業所</t>
  </si>
  <si>
    <t>在宅療養支援、介護等との連携</t>
  </si>
  <si>
    <t>適切かつ分かりやすい情報の提供</t>
  </si>
  <si>
    <t>情報開示に関する料金</t>
  </si>
  <si>
    <t>リハビリ関連・注力疾病・障害（斜視）</t>
  </si>
  <si>
    <t>介護予防支援</t>
  </si>
  <si>
    <t>実施</t>
    <rPh sb="0" eb="2">
      <t>ジッシ</t>
    </rPh>
    <phoneticPr fontId="42"/>
  </si>
  <si>
    <t>標榜科目コード</t>
  </si>
  <si>
    <t>介護予防訪問リハビリ</t>
  </si>
  <si>
    <t>解析型心電計</t>
  </si>
  <si>
    <t>介護予防通所リハビリ</t>
  </si>
  <si>
    <t>介護予防支援事業所名称</t>
  </si>
  <si>
    <t>病理解剖室</t>
  </si>
  <si>
    <t>d1188</t>
  </si>
  <si>
    <t>介護予防短期入所療養介護</t>
  </si>
  <si>
    <t>介護予防特定施設入居者生活介護</t>
  </si>
  <si>
    <t>d1047</t>
  </si>
  <si>
    <t>介護予防福祉用具貸与</t>
  </si>
  <si>
    <t>急性期患者受入れ（血液検査（含凝固検査）（通常診療時間帯＋夜間・休日等当直時間帯））</t>
  </si>
  <si>
    <t>公益財団法人日本医療機能評価機構による認定の有無</t>
  </si>
  <si>
    <t>急性期患者受入れ（ＣＴ検査（通常診療時間帯＋夜間・休日等当直時間帯））</t>
  </si>
  <si>
    <t>介護予防認知症対応型通所介護</t>
  </si>
  <si>
    <t>介護予防認知症対応型共同生活介護</t>
  </si>
  <si>
    <t>仮入院</t>
  </si>
  <si>
    <t>セカンド・オピニオンに関する状況（「患者さんのための３つの宣言」登録の有無）</t>
  </si>
  <si>
    <t>セカンド・オピニオンに関する状況（セカンド・オピニオン料金（フリー入力））</t>
  </si>
  <si>
    <t>医療連携体制（メールアドレス）</t>
  </si>
  <si>
    <t>維持期患者受入れ・無床診療所（診察室に車椅子のスペースがある）</t>
  </si>
  <si>
    <t>医療連携体制窓口設置（名称）</t>
  </si>
  <si>
    <t>小児集中治療室（PICU）</t>
  </si>
  <si>
    <t>倫理委員会の設置の有無</t>
    <rPh sb="0" eb="2">
      <t>リンリ</t>
    </rPh>
    <rPh sb="2" eb="5">
      <t>イインカイ</t>
    </rPh>
    <rPh sb="6" eb="8">
      <t>セッチ</t>
    </rPh>
    <rPh sb="9" eb="11">
      <t>ウム</t>
    </rPh>
    <phoneticPr fontId="56"/>
  </si>
  <si>
    <t>医療連携体制窓口設置（窓口　専任スタッフ職種別人数　医師）</t>
  </si>
  <si>
    <t>リハビリ関連 （電気治療）</t>
  </si>
  <si>
    <t>医療連携体制窓口設置（専任スタッフ②看護師・保健師）</t>
  </si>
  <si>
    <t>4糖尿病_1初期_ア:糖尿病の診断</t>
    <rPh sb="1" eb="4">
      <t>トウニョウビョウ</t>
    </rPh>
    <rPh sb="6" eb="8">
      <t>ショキ</t>
    </rPh>
    <phoneticPr fontId="40"/>
  </si>
  <si>
    <t>医療連携体制窓口設置（専任スタッフ⑥その他（医師、看護師・保健師、福祉職、事務職、医療ソーシャルワーカー 以外））</t>
  </si>
  <si>
    <t>73</t>
  </si>
  <si>
    <t>人工透析（血液透析）</t>
  </si>
  <si>
    <t>胃ろうの管理</t>
  </si>
  <si>
    <t>医療連携体制窓口設置（窓口専任スタッフ職種別人数（合計））</t>
  </si>
  <si>
    <t>医療連携体制窓口設置（その他項目）</t>
  </si>
  <si>
    <t>医療連携体制窓口設置（開放病床数）</t>
  </si>
  <si>
    <t>医療連携体制窓口設置（窓口主な機能（在宅医療への調整））</t>
  </si>
  <si>
    <t>大腸がん検診</t>
    <rPh sb="0" eb="2">
      <t>ダイチョウ</t>
    </rPh>
    <rPh sb="4" eb="6">
      <t>ケンシン</t>
    </rPh>
    <phoneticPr fontId="45"/>
  </si>
  <si>
    <t>１/２×（年間新入院患者数＋年間同一医療機関内の他の病床から移された患者数</t>
    <rPh sb="5" eb="7">
      <t>ネンカン</t>
    </rPh>
    <rPh sb="7" eb="10">
      <t>シンニュウイン</t>
    </rPh>
    <rPh sb="10" eb="12">
      <t>カンジャ</t>
    </rPh>
    <rPh sb="12" eb="13">
      <t>スウ</t>
    </rPh>
    <rPh sb="14" eb="16">
      <t>ネンカン</t>
    </rPh>
    <rPh sb="16" eb="18">
      <t>ドウイツ</t>
    </rPh>
    <rPh sb="18" eb="20">
      <t>イリョウ</t>
    </rPh>
    <rPh sb="20" eb="22">
      <t>キカン</t>
    </rPh>
    <rPh sb="22" eb="23">
      <t>ナイ</t>
    </rPh>
    <rPh sb="24" eb="25">
      <t>タ</t>
    </rPh>
    <rPh sb="26" eb="28">
      <t>ビョウショウ</t>
    </rPh>
    <rPh sb="30" eb="31">
      <t>ウツ</t>
    </rPh>
    <rPh sb="34" eb="37">
      <t>カンジャスウ</t>
    </rPh>
    <phoneticPr fontId="42"/>
  </si>
  <si>
    <t>医療連携体制窓口設置（窓口主な機能（介護保険との調整））</t>
  </si>
  <si>
    <t>d1535</t>
  </si>
  <si>
    <t>地域連携クリティカルパス</t>
  </si>
  <si>
    <t>地域連携クリティカルパス（胃がん）</t>
  </si>
  <si>
    <t>327 特発性血栓症（遺伝性血栓性素因によるものに限る。）</t>
  </si>
  <si>
    <t>地域連携クリティカルパス（脳卒中）</t>
  </si>
  <si>
    <t>急性心筋梗塞関連・②維持期（心臓リハビリテーション専門医等の勤務体制（①専門医（常勤）））</t>
  </si>
  <si>
    <t>地域連携クリティカルパス（糖尿病）</t>
  </si>
  <si>
    <t>洗濯施設</t>
  </si>
  <si>
    <t>地域連携クリティカルパスの有無（がん地域連携クリティカルパス）</t>
  </si>
  <si>
    <t>10</t>
  </si>
  <si>
    <t>6認知症_1早期_ス:認知機能障害</t>
  </si>
  <si>
    <t>日常的な医学管理と重症化予防</t>
  </si>
  <si>
    <t>地域の医療機関等連携</t>
  </si>
  <si>
    <t>00334</t>
  </si>
  <si>
    <t>在宅療養支援・介護等連携</t>
  </si>
  <si>
    <t>20 複合型サービス事業所の有無</t>
    <rPh sb="3" eb="5">
      <t>フクゴウ</t>
    </rPh>
    <rPh sb="5" eb="6">
      <t>ガタ</t>
    </rPh>
    <rPh sb="10" eb="13">
      <t>ジギョウショ</t>
    </rPh>
    <rPh sb="14" eb="16">
      <t>ウム</t>
    </rPh>
    <phoneticPr fontId="42"/>
  </si>
  <si>
    <t>適切かつわかりやすい情報提供</t>
  </si>
  <si>
    <t>小児かかりつけ診療料届出</t>
  </si>
  <si>
    <t>広東語</t>
    <rPh sb="0" eb="3">
      <t>カントンゴ</t>
    </rPh>
    <phoneticPr fontId="42"/>
  </si>
  <si>
    <t>看護師</t>
  </si>
  <si>
    <t>103</t>
  </si>
  <si>
    <t>地域包括診療加算の届出（かかりつけ医に関するもの）</t>
  </si>
  <si>
    <t>Ｘ線室</t>
    <rPh sb="2" eb="3">
      <t>シツ</t>
    </rPh>
    <phoneticPr fontId="45"/>
  </si>
  <si>
    <t>産婦人科・産科以外で積極的診療実施</t>
  </si>
  <si>
    <t>専任スタッフの人数（看護師・保健師）</t>
  </si>
  <si>
    <t>輸血用血液照射Ｘ線装置</t>
  </si>
  <si>
    <t>専任スタッフの人数（その他）</t>
  </si>
  <si>
    <t>特定集中治療室</t>
  </si>
  <si>
    <t>主な機能（在宅医療への調整）</t>
  </si>
  <si>
    <t>7在宅_5積極_ア:在宅療養支援病院</t>
    <rPh sb="5" eb="7">
      <t>セッキョク</t>
    </rPh>
    <phoneticPr fontId="40"/>
  </si>
  <si>
    <t>定期巡回・随時対応型訪問介護看護事業所名称</t>
  </si>
  <si>
    <t>地域連携クリティカルパスの有無</t>
    <rPh sb="0" eb="2">
      <t>チイキ</t>
    </rPh>
    <rPh sb="2" eb="4">
      <t>レンケイ</t>
    </rPh>
    <rPh sb="13" eb="15">
      <t>ウム</t>
    </rPh>
    <phoneticPr fontId="42"/>
  </si>
  <si>
    <t>予約診療の有無（診療科目全般）</t>
  </si>
  <si>
    <t>主な機能（他の医療機関への紹介及び逆紹介）</t>
  </si>
  <si>
    <t>332 膠様滴状角膜ジストロフィー</t>
  </si>
  <si>
    <t>主な機能（他の医療機関への診療支援）</t>
  </si>
  <si>
    <t>主な機能（上記以外の機能（ただし、地域クリティカルパスは除く））</t>
    <rPh sb="5" eb="7">
      <t>ジョウキ</t>
    </rPh>
    <phoneticPr fontId="44"/>
  </si>
  <si>
    <t>性別</t>
  </si>
  <si>
    <t>【病院・診療所の開設者】</t>
  </si>
  <si>
    <t>紹介することができる医療機関④</t>
  </si>
  <si>
    <t>3心筋梗塞_4慢性期基本外_イ:運動療法等</t>
  </si>
  <si>
    <t>d1362</t>
  </si>
  <si>
    <t>地域医療連携とは別の地域の保健医療サービス又は福祉サービスを提供する者との連携に関する窓口設置の有無</t>
  </si>
  <si>
    <t>地域医療連携窓口設置（名称）</t>
  </si>
  <si>
    <t>00180</t>
  </si>
  <si>
    <t>糖尿病関連（患者教育（食事・運動療法・自己血糖測定））</t>
  </si>
  <si>
    <t>2 更年期障害治療</t>
  </si>
  <si>
    <t>地域医療連携窓口設置（ＦＡＸ番号）</t>
  </si>
  <si>
    <t>地域医療連携窓口設置（メールアドレス）</t>
  </si>
  <si>
    <t>外来受付時間帯午前開始（水）</t>
  </si>
  <si>
    <t>地域医療連携窓口設置スタッフ数（医師）</t>
    <rPh sb="14" eb="15">
      <t>スウ</t>
    </rPh>
    <phoneticPr fontId="44"/>
  </si>
  <si>
    <t>地域医療連携窓口設置スタッフ数（看護師・保健師）</t>
  </si>
  <si>
    <t>地域医療連携窓口設置スタッフ数（福祉職）</t>
  </si>
  <si>
    <t>指定医療機関</t>
    <rPh sb="0" eb="2">
      <t>シテイ</t>
    </rPh>
    <rPh sb="2" eb="4">
      <t>イリョウ</t>
    </rPh>
    <rPh sb="4" eb="6">
      <t>キカン</t>
    </rPh>
    <phoneticPr fontId="47"/>
  </si>
  <si>
    <t>00277</t>
  </si>
  <si>
    <t>地域医療連携窓口設置スタッフ数（事務職）</t>
  </si>
  <si>
    <t>電気眼振図検査</t>
  </si>
  <si>
    <t>地域医療連携窓口設置スタッフ数（その他）</t>
  </si>
  <si>
    <t>床</t>
    <rPh sb="0" eb="1">
      <t>ユカ</t>
    </rPh>
    <phoneticPr fontId="46"/>
  </si>
  <si>
    <t>d0025</t>
  </si>
  <si>
    <t>眼科超音波検査</t>
  </si>
  <si>
    <t>口腔乾燥症治療</t>
  </si>
  <si>
    <t>リハビリテーション_視能訓練（対応可能な年齢層（自由記述））</t>
  </si>
  <si>
    <t>リハビリテーション_摂食機能療法（対応可能な年齢層（自由記述））</t>
  </si>
  <si>
    <t>リハビリテーション_脳血管疾患等（対応可能な年齢層（自由記述））</t>
  </si>
  <si>
    <t>いぼ、あざのレーザー治療（医療保険適用）</t>
  </si>
  <si>
    <t>5 冠動脈バイパス術</t>
  </si>
  <si>
    <t>急性期患者受入れ（【脳卒中急性期】脳外科的処置　必要時自院で迅速な対応が可能）</t>
  </si>
  <si>
    <t>51</t>
  </si>
  <si>
    <t>糖尿病関連（糖尿病の患者会）</t>
  </si>
  <si>
    <t>急性期患者受入れ（名称）</t>
  </si>
  <si>
    <t>34</t>
  </si>
  <si>
    <t>10 在宅成分栄養経管栄養法指導管理</t>
    <rPh sb="3" eb="5">
      <t>ザイタク</t>
    </rPh>
    <rPh sb="5" eb="7">
      <t>セイブン</t>
    </rPh>
    <rPh sb="7" eb="9">
      <t>エイヨウ</t>
    </rPh>
    <rPh sb="9" eb="13">
      <t>ケイカンエイヨウ</t>
    </rPh>
    <rPh sb="13" eb="14">
      <t>ホウ</t>
    </rPh>
    <rPh sb="14" eb="16">
      <t>シドウ</t>
    </rPh>
    <rPh sb="16" eb="18">
      <t>カンリ</t>
    </rPh>
    <phoneticPr fontId="42"/>
  </si>
  <si>
    <t>急性期患者受入れ（日本脳卒中学会専門医（総数））</t>
  </si>
  <si>
    <t xml:space="preserve"> FROM tbl_22 WHERE col_4 = '</t>
  </si>
  <si>
    <t>実施曜日（不定）</t>
  </si>
  <si>
    <t>急性期患者受入れ（日本脳卒中学会専門医（常勤））</t>
  </si>
  <si>
    <t>6認知症_1早期_ケ:血液検査</t>
  </si>
  <si>
    <t>急性期患者受入れ（日本脳卒中学会の承認するｔ－ＰＡ使用のための講習会受講者（総数））</t>
  </si>
  <si>
    <t>認知症関連 （認知症の診断）</t>
  </si>
  <si>
    <t>理学療法（ＩＩＩ）</t>
  </si>
  <si>
    <t>急性期患者受入れ（毎日は勤務していない（日／週））</t>
  </si>
  <si>
    <t>急性期患者受入れ（【脳卒中急性期】夜間・休日等当直時間帯における脳卒中専門医がいない場合の脳卒中専門医へのオンコール体制）</t>
  </si>
  <si>
    <t>04024</t>
  </si>
  <si>
    <t>大阪府私立病院協会</t>
    <rPh sb="0" eb="3">
      <t>オオサカフ</t>
    </rPh>
    <rPh sb="3" eb="5">
      <t>シリツ</t>
    </rPh>
    <rPh sb="5" eb="7">
      <t>ビョウイン</t>
    </rPh>
    <rPh sb="7" eb="9">
      <t>キョウカイ</t>
    </rPh>
    <phoneticPr fontId="56"/>
  </si>
  <si>
    <t>急性期患者受入れ（ＭＲＩ所有（台））</t>
  </si>
  <si>
    <t>リハビリ関連・入院患者向け（呼吸理学療法）</t>
  </si>
  <si>
    <t>急性期患者受入れ（ＣＴ所有（台））</t>
  </si>
  <si>
    <t>風しんの予防接種</t>
  </si>
  <si>
    <t>急性期患者受入れ（ＣＴ（２４時間稼動）（患者対応中などのため検査できない場合あり）（台））</t>
  </si>
  <si>
    <t>9 小児内分泌疾患</t>
  </si>
  <si>
    <t>8歯科_1がん_ア:がん患者の専門的口腔ケア</t>
    <rPh sb="1" eb="3">
      <t>シカ</t>
    </rPh>
    <phoneticPr fontId="40"/>
  </si>
  <si>
    <t>急性期患者受入れ（胸部Ｘ線検査（通常診療時間帯のみ））</t>
  </si>
  <si>
    <t>オンライン診療実施の内容</t>
  </si>
  <si>
    <t>急性期患者受入れ（血液検査（含凝固検査）（通常診療時間帯のみ））</t>
  </si>
  <si>
    <t>急性期患者受入れ（心電図検査（通常診療時間帯のみ））</t>
  </si>
  <si>
    <t>認知症療養</t>
  </si>
  <si>
    <t>d1114</t>
  </si>
  <si>
    <t>急性期患者受入れ（心電図検査（通常診療時間帯＋夜間・休日等当直時間帯））</t>
  </si>
  <si>
    <t>リハビリ関連 （筋力増強訓練）</t>
  </si>
  <si>
    <t>急性期患者受入れ（専用ではないが、主として脳卒中急性期患者を受け入れる病棟を決めている）</t>
  </si>
  <si>
    <t>112 マリネスコ・シェーグレン症候群</t>
  </si>
  <si>
    <t>急性期患者受入れ（脳卒中専門医（常勤））</t>
  </si>
  <si>
    <t>リハビリ関連 （入院患者・スポーツ指導）</t>
    <rPh sb="8" eb="12">
      <t>ニュウインカンジャ</t>
    </rPh>
    <phoneticPr fontId="40"/>
  </si>
  <si>
    <t>01 頭頸部</t>
  </si>
  <si>
    <t>施設内における全面禁煙の実施</t>
  </si>
  <si>
    <t>急性期患者受入れ（リハビリテーション専門医（総数））</t>
  </si>
  <si>
    <t>急性期患者受入れ（看護師（総数））</t>
  </si>
  <si>
    <t>d1363</t>
  </si>
  <si>
    <t>院内感染の発症率に関する分析の実施</t>
  </si>
  <si>
    <t>320 先天性グリコシルホスファチジルイノシトール（ＧＰＩ）欠損症</t>
  </si>
  <si>
    <t>急性期患者受入れ（看護師（常勤））</t>
  </si>
  <si>
    <t>3 肺悪性腫瘍摘出術</t>
  </si>
  <si>
    <t>急性期患者受入れ（理学療法士（PT）（総数））</t>
  </si>
  <si>
    <t>神経内科専門医　一般社団法人日本神経学会</t>
  </si>
  <si>
    <t>d1203</t>
  </si>
  <si>
    <t>00163</t>
  </si>
  <si>
    <t>急性期患者受入れ（理学療法士（PT）（常勤））</t>
  </si>
  <si>
    <t>がん検診</t>
  </si>
  <si>
    <t>Ｈｅｓｓチャート</t>
  </si>
  <si>
    <t>入院待期期間一般病床</t>
    <rPh sb="0" eb="6">
      <t>ニュウインタイキキカン</t>
    </rPh>
    <phoneticPr fontId="40"/>
  </si>
  <si>
    <t>徴収有無</t>
    <rPh sb="0" eb="2">
      <t>チョウシュウ</t>
    </rPh>
    <rPh sb="2" eb="4">
      <t>ウム</t>
    </rPh>
    <phoneticPr fontId="42"/>
  </si>
  <si>
    <t>急性期患者受入れ（作業療法士（OT）（総数））</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</si>
  <si>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</si>
  <si>
    <t>リハビリ関連・入院患者向け（車椅子操作）</t>
  </si>
  <si>
    <t>急性期患者受入れ（作業療法士（OT）（常勤））</t>
  </si>
  <si>
    <t>介護医療院</t>
  </si>
  <si>
    <t>急性心筋梗塞関連・①急性期（心臓リハビリテーション（運動耐用能を評価した上でのリハの実施））</t>
  </si>
  <si>
    <t>※小数点以下第２位を切り捨て、小数点以下第１位までを算出してください。</t>
    <rPh sb="1" eb="4">
      <t>ショウスウテン</t>
    </rPh>
    <rPh sb="4" eb="6">
      <t>イカ</t>
    </rPh>
    <rPh sb="6" eb="7">
      <t>ダイ</t>
    </rPh>
    <rPh sb="8" eb="9">
      <t>イ</t>
    </rPh>
    <rPh sb="10" eb="11">
      <t>キ</t>
    </rPh>
    <rPh sb="12" eb="13">
      <t>ス</t>
    </rPh>
    <rPh sb="15" eb="18">
      <t>ショウスウテン</t>
    </rPh>
    <rPh sb="18" eb="20">
      <t>イカ</t>
    </rPh>
    <rPh sb="20" eb="21">
      <t>ダイ</t>
    </rPh>
    <rPh sb="22" eb="23">
      <t>イ</t>
    </rPh>
    <rPh sb="26" eb="28">
      <t>サンシュツ</t>
    </rPh>
    <phoneticPr fontId="42"/>
  </si>
  <si>
    <t>急性期患者受入れ（言語聴覚士（ST）（総数））</t>
  </si>
  <si>
    <t>18 在宅患者緊急時等カンファレンス</t>
    <rPh sb="3" eb="5">
      <t>ザイタク</t>
    </rPh>
    <rPh sb="5" eb="7">
      <t>カンジャ</t>
    </rPh>
    <rPh sb="7" eb="10">
      <t>キンキュウジ</t>
    </rPh>
    <rPh sb="10" eb="11">
      <t>ナド</t>
    </rPh>
    <phoneticPr fontId="42"/>
  </si>
  <si>
    <t>内シャント造設術</t>
  </si>
  <si>
    <t>急性期患者受入れ（言語聴覚士（ST）（常勤））</t>
  </si>
  <si>
    <t>病理検査室</t>
  </si>
  <si>
    <t>胆のう外科</t>
  </si>
  <si>
    <t>回復期患者受入れ（入院・外来とも受け入れている）</t>
  </si>
  <si>
    <t>1 神経･脳血管領域の一次診療</t>
  </si>
  <si>
    <t>回復期患者受入れ（外来のみ受け入れている）</t>
  </si>
  <si>
    <t>d1325</t>
  </si>
  <si>
    <t>干渉波治療器</t>
    <rPh sb="0" eb="2">
      <t>カンショウ</t>
    </rPh>
    <rPh sb="2" eb="3">
      <t>ナミ</t>
    </rPh>
    <rPh sb="3" eb="6">
      <t>チリョウキ</t>
    </rPh>
    <phoneticPr fontId="45"/>
  </si>
  <si>
    <t>回復期患者受入れ（気管切開）</t>
  </si>
  <si>
    <t>84</t>
  </si>
  <si>
    <t>回復期患者受入れ（経鼻経管栄養）</t>
  </si>
  <si>
    <t>回復期患者受入れ（リハビリテーション目的の入院ができる病床（床））</t>
  </si>
  <si>
    <t>00098</t>
  </si>
  <si>
    <t>回復期患者受入れ（経皮（胃ろう・腸ろう）経管栄養）</t>
  </si>
  <si>
    <t>回復期患者受入れ（日本脳卒中学会専門医（総数））</t>
  </si>
  <si>
    <t>213 心室中隔欠損を伴わない肺動脈閉鎖症</t>
  </si>
  <si>
    <t>回復期患者受入れ（日本神経学会専門医（常勤））</t>
  </si>
  <si>
    <t>d1292</t>
  </si>
  <si>
    <t>専門医の種類</t>
  </si>
  <si>
    <t>回復期患者受入れ（日本脳神経外科学会専門医（総数））</t>
  </si>
  <si>
    <t>視能訓練士</t>
  </si>
  <si>
    <t>回復期患者受入れ（日本脳神経外科学会専門医（常勤））</t>
  </si>
  <si>
    <t>回復期患者受入れ（日本リハビリテーション医学会専門医（総数））</t>
  </si>
  <si>
    <t>回復期患者受入れ（理学療法士（PT）（常勤））</t>
  </si>
  <si>
    <t>精神科急性期治療病棟</t>
  </si>
  <si>
    <t>2 肝生検</t>
  </si>
  <si>
    <t>回復期患者受入れ（作業療法士（OT）（総数））</t>
  </si>
  <si>
    <t>9 睡眠障害</t>
  </si>
  <si>
    <t>Ｘ線表在治療装置（放射線治療関係）</t>
  </si>
  <si>
    <t>回復期患者受入れ（作業療法士（OT）（常勤））</t>
  </si>
  <si>
    <t>回復期患者受入れ（言語療法士（言語聴覚士 ST）（常勤））</t>
  </si>
  <si>
    <t>回復期患者受入れ（急性期を過ぎた脳卒中患者の在宅復帰や施設入所等までの一定期間の入院可能）</t>
  </si>
  <si>
    <t>d1315</t>
  </si>
  <si>
    <t>併設している介護関係施設等の種類</t>
  </si>
  <si>
    <t>回復期患者受入れ（自院の職員で実施）</t>
  </si>
  <si>
    <t>維持期患者受入れ（病院）</t>
  </si>
  <si>
    <t>その他特記事項</t>
  </si>
  <si>
    <t>維持期患者受入れ・病院（入院・外来とも受け入れている）</t>
  </si>
  <si>
    <t>維持期患者受入れ・病院（入院のみ受け入れている）</t>
  </si>
  <si>
    <t>維持期患者受入れ・病院（気管切開）</t>
  </si>
  <si>
    <t>維持期患者受入れ・病院（経皮（胃ろう・腸ろう）経管栄養）</t>
  </si>
  <si>
    <t>維持期患者受入れ・病院（褥瘡（床ずれ））</t>
  </si>
  <si>
    <t>ＡＩＤＳ診療病床</t>
    <rPh sb="4" eb="6">
      <t>シンリョウ</t>
    </rPh>
    <rPh sb="6" eb="8">
      <t>ビョウショウ</t>
    </rPh>
    <phoneticPr fontId="45"/>
  </si>
  <si>
    <t>Ｂ型肝炎の予防接種</t>
  </si>
  <si>
    <t>基本となる外来受付時間</t>
    <rPh sb="0" eb="2">
      <t>キホン</t>
    </rPh>
    <rPh sb="5" eb="7">
      <t>ガイライ</t>
    </rPh>
    <rPh sb="7" eb="11">
      <t>ウケツケジカン</t>
    </rPh>
    <phoneticPr fontId="42"/>
  </si>
  <si>
    <t>維持期患者受入れ・病院（日本脳卒中学会専門医（常勤））</t>
  </si>
  <si>
    <t>維持期患者受入れ・病院（日本神経学会専門医（総数））</t>
  </si>
  <si>
    <t>43</t>
  </si>
  <si>
    <t>d1471</t>
  </si>
  <si>
    <t>41</t>
  </si>
  <si>
    <t>維持期患者受入れ・病院（日本脳神経外科学会専門医（総数））</t>
  </si>
  <si>
    <t>乳房温存治療放射線療法</t>
  </si>
  <si>
    <t>維持期患者受入れ・病院（日本リハビリテーション医学会専門医（総数））</t>
  </si>
  <si>
    <t>維持期患者受入れ・病院（脳卒中維持期の患者に対する訪問診療・在宅医療の実施）</t>
  </si>
  <si>
    <t>じょくそう対策</t>
  </si>
  <si>
    <t>維持期患者受入れ・病院（点滴の管理）</t>
  </si>
  <si>
    <t>入院可能期間その他(病棟等)の病床・病棟種別</t>
  </si>
  <si>
    <t>リハビリ関連 （理学療法）</t>
  </si>
  <si>
    <t>21)放射線治療領域</t>
  </si>
  <si>
    <t>維持期患者受入れ・病院_訪問診療可（中心静脈栄養（ＩＶＨ））</t>
  </si>
  <si>
    <t>維持期患者受入れ・病院（腹膜透析（ＣＡＰＤ））</t>
  </si>
  <si>
    <t>4糖尿病_2専門基本外_ウ:低血糖時</t>
  </si>
  <si>
    <t>【診療科名に産婦人科、産科又は婦人科を有する病院にあつては、</t>
  </si>
  <si>
    <t>維持期患者受入れ・病院（褥瘡の管理（床ずれ））</t>
  </si>
  <si>
    <t>d1144</t>
  </si>
  <si>
    <t>維持期患者受入れ・病院（人工呼吸器（レスピレーター））</t>
  </si>
  <si>
    <t>維持期患者受入れ・病院（モニター測定）</t>
  </si>
  <si>
    <t>維持期患者受入れ・病院（尿カテーテル）</t>
  </si>
  <si>
    <t>維持期患者受入れ・有床診療所（エレベーターがある（車椅子対応無し））</t>
  </si>
  <si>
    <t>健康増進法に基づく健康診査</t>
    <rPh sb="0" eb="2">
      <t>ケンコウ</t>
    </rPh>
    <rPh sb="2" eb="4">
      <t>ゾウシン</t>
    </rPh>
    <rPh sb="4" eb="5">
      <t>ホウ</t>
    </rPh>
    <rPh sb="6" eb="7">
      <t>モト</t>
    </rPh>
    <rPh sb="9" eb="11">
      <t>ケンコウ</t>
    </rPh>
    <rPh sb="11" eb="13">
      <t>シンサ</t>
    </rPh>
    <phoneticPr fontId="45"/>
  </si>
  <si>
    <t>維持期患者受入れ・病院（気管切開部の処置）</t>
  </si>
  <si>
    <t>維持期患者受入れ・病院（口腔ケア（自院の職員で実施））</t>
  </si>
  <si>
    <t>乳腺炎の診療（手術なし）</t>
  </si>
  <si>
    <t>維持期患者受入れ・病院（急性期を過ぎた脳卒中患者の在宅復帰や施設入所等までの一定期間の入院可能）</t>
  </si>
  <si>
    <t>維持期患者受入れ・病院（地域の歯科医療機関と連携して実施）</t>
  </si>
  <si>
    <t>維持期患者受入れ・有床診療所（入院・外来とも受け入れている）</t>
  </si>
  <si>
    <t>256 筋型糖原病</t>
  </si>
  <si>
    <t>糖尿病関連（長期療養入院患者の糖尿病治療）</t>
  </si>
  <si>
    <t>314 左肺動脈右肺動脈起始症</t>
  </si>
  <si>
    <t>維持期患者受入れ・有床診療所（外来のみ受け入れている）</t>
  </si>
  <si>
    <t>維持期患者受入れ・有床診療所（気管切開）</t>
  </si>
  <si>
    <t>維持期患者受入れ・有床診療所（経鼻経管栄養）</t>
  </si>
  <si>
    <t>ベータトロン</t>
  </si>
  <si>
    <t>維持期患者受入れ・有床診療所（経皮（胃ろう・腸ろう）経管栄養）</t>
  </si>
  <si>
    <t>d0031</t>
  </si>
  <si>
    <t>粒子線治療装置</t>
  </si>
  <si>
    <t>維持期患者受入れ・有床診療所（褥瘡（床ずれ））</t>
  </si>
  <si>
    <t>維持期患者受入れ・有床診療所（日本脳卒中学会専門医（総数））</t>
  </si>
  <si>
    <t>視野計</t>
    <rPh sb="0" eb="2">
      <t>シヤ</t>
    </rPh>
    <rPh sb="2" eb="3">
      <t>ケイ</t>
    </rPh>
    <phoneticPr fontId="45"/>
  </si>
  <si>
    <t>維持期患者受入れ・有床診療所（日本脳神経外科学会専門医（総数））</t>
  </si>
  <si>
    <t>Ｘ線表在治療装置</t>
  </si>
  <si>
    <t>維持期患者受入れ・有床診療所（日本脳神経外科学会専門医（常勤））</t>
  </si>
  <si>
    <t>維持期患者受入れ・有床診療所（日本リハビリテーション医学会専門医（総数））</t>
  </si>
  <si>
    <t>維持期患者受入れ・有床診療所（理学療法士（PT）（常勤））</t>
  </si>
  <si>
    <t>健康相談</t>
    <rPh sb="0" eb="2">
      <t>ケンコウ</t>
    </rPh>
    <rPh sb="2" eb="4">
      <t>ソウダン</t>
    </rPh>
    <phoneticPr fontId="45"/>
  </si>
  <si>
    <t>維持期患者受入れ・有床診療所（作業療法士（OT）（総数））</t>
  </si>
  <si>
    <t>ペースメーカー（記録・監視装置を除く）</t>
  </si>
  <si>
    <t>維持期患者受入れ・有床診療所（作業療法士（OT）（常勤））</t>
  </si>
  <si>
    <t>維持期患者受入れ・有床診療所（脳卒中維持期の患者に対する訪問診療・在宅医療の実施）</t>
  </si>
  <si>
    <t>予約診療に関する特記事項（2000文字）</t>
    <rPh sb="0" eb="2">
      <t>ヨヤク</t>
    </rPh>
    <rPh sb="2" eb="4">
      <t>シンリョウ</t>
    </rPh>
    <rPh sb="5" eb="6">
      <t>カン</t>
    </rPh>
    <rPh sb="8" eb="10">
      <t>トッキ</t>
    </rPh>
    <rPh sb="10" eb="12">
      <t>ジコウ</t>
    </rPh>
    <rPh sb="17" eb="19">
      <t>モジ</t>
    </rPh>
    <phoneticPr fontId="42"/>
  </si>
  <si>
    <t>5精神_4発達_イ:かかりつけ</t>
  </si>
  <si>
    <t>維持期患者受入れ・有床診療所_訪問診療可（中心静脈栄養（ＩＶＨ））</t>
  </si>
  <si>
    <t>維持期患者受入れ・有床診療所（腹膜透析（ＣＡＰＤ））</t>
  </si>
  <si>
    <t>維持期患者受入れ・有床診療所（経管栄養）</t>
  </si>
  <si>
    <t>直腸悪性腫瘍手術（○○件）</t>
  </si>
  <si>
    <t>維持期患者受入れ・有床診療所（疼痛の管理）</t>
  </si>
  <si>
    <t>在宅患者訪問診療</t>
  </si>
  <si>
    <t>維持期患者受入れ・有床診療所（褥瘡の管理（床ずれ））</t>
  </si>
  <si>
    <t>維持期患者受入れ・有床診療所（人工肛門の管理）</t>
  </si>
  <si>
    <t>71</t>
  </si>
  <si>
    <t>維持期患者受入れ・有床診療所（人工膀胱の管理）</t>
  </si>
  <si>
    <t>維持期患者受入れ・有床診療所（モニター測定）</t>
  </si>
  <si>
    <t>ラルストロン（核医学検査関係）</t>
  </si>
  <si>
    <t>リハビリ関連・施設基準（その他）</t>
  </si>
  <si>
    <t>維持期患者受入れ・有床診療所（尿カテーテル）</t>
  </si>
  <si>
    <t>入院時の情報を共有する体制及び退院時の情報を共有する体制に掲げるもののほか、医療機関に情報を共有した回数</t>
  </si>
  <si>
    <t>ペインクリニック専門医　一般社団法人日本ペインクリニック学会</t>
  </si>
  <si>
    <t>維持期患者受入れ・有床診療所（気管切開部の処置）</t>
  </si>
  <si>
    <t>維持期患者受入れ・有床診療所（在宅ターミナルケアの対応）</t>
  </si>
  <si>
    <t>その他（病棟）</t>
    <rPh sb="2" eb="3">
      <t>タ</t>
    </rPh>
    <phoneticPr fontId="45"/>
  </si>
  <si>
    <t>d1190</t>
  </si>
  <si>
    <t>金</t>
    <rPh sb="0" eb="1">
      <t>キン</t>
    </rPh>
    <phoneticPr fontId="46"/>
  </si>
  <si>
    <t>維持期患者受入れ・有床診療所（口腔ケア（自院の職員で実施））</t>
  </si>
  <si>
    <t>02</t>
  </si>
  <si>
    <t>d1136</t>
  </si>
  <si>
    <t>維持期患者受入れ・有床診療所（口腔ケア（地域の歯科医療機関と連携して実施））</t>
  </si>
  <si>
    <t>維持期患者受入れ・有床診療所（脳卒中維持期の患者に対する訪問リハビリテーションの実施）</t>
  </si>
  <si>
    <t>在宅人工呼吸指導管理</t>
  </si>
  <si>
    <t>維持期患者受入れ・有床診療所（急性期を過ぎた脳卒中患者の在宅復帰や施設入所等までの一定期間の入院可能）</t>
  </si>
  <si>
    <t>d1437</t>
  </si>
  <si>
    <t>維持期患者受入れ・有床診療所（【脳卒中維持期】摂食・嚥下障害への対応）</t>
  </si>
  <si>
    <t>維持期患者受入れ・有床診療所（階段がある）</t>
  </si>
  <si>
    <t>維持期患者受入れ・有床診療所（エレベーターがある（車椅子対応有り））</t>
  </si>
  <si>
    <t>13 骨悪性腫瘍手術</t>
  </si>
  <si>
    <t>維持期患者受入れ・有床診療所（バリアフリーになっている）</t>
  </si>
  <si>
    <t>維持期患者受入れ・有床診療所（道路から医療機関入口まで車椅子での移動可）</t>
  </si>
  <si>
    <t>2脳卒中_1予防_イ:脳卒中</t>
  </si>
  <si>
    <t>維持期患者受入れ・有床診療所（医療機関の入口で車椅子での移動可）</t>
  </si>
  <si>
    <t>SELECT col_1, col_2, col_3, col_4, col_5, col_6, col_7, col_8, col_9, col_10, col_11, col_12, col_13, col_14, col_15, col_16, col_17, col_18</t>
  </si>
  <si>
    <t>維持期患者受入れ・有床診療所（和式トイレ）</t>
  </si>
  <si>
    <t>その他（眼科系）</t>
  </si>
  <si>
    <t>維持期患者受入れ・有床診療所（障害者用トイレ）</t>
  </si>
  <si>
    <t>ＭＲＩ検査（拡散強調画像）</t>
  </si>
  <si>
    <t>維持期患者受入れ・無床診療所（訪問診療・在宅医療を行っている）</t>
  </si>
  <si>
    <t>00313</t>
  </si>
  <si>
    <t>維持期患者受入れ・無床診療所（訪問リハビリテーションを行っている）</t>
  </si>
  <si>
    <t>5 胆道悪性腫瘍手術</t>
  </si>
  <si>
    <t>維持期患者受入れ・無床診療所（他院からの紹介による脳卒中維持期患者に対する訪問診療・在宅医療の実施）</t>
  </si>
  <si>
    <t>対応可能な診療科目（科目８）</t>
  </si>
  <si>
    <t>地域支援体制加算の届出状況</t>
  </si>
  <si>
    <t>【保有する施設設備等】</t>
  </si>
  <si>
    <t>維持期患者受入れ・無床診療所_訪問診療可（中心静脈栄養（ＩＶＨ））</t>
  </si>
  <si>
    <t>血漿交換</t>
  </si>
  <si>
    <t>維持期患者受入れ・無床診療所（疼痛の管理）</t>
  </si>
  <si>
    <t>維持期患者受入れ・無床診療所（人工呼吸器（レスピレーター））</t>
  </si>
  <si>
    <t>d1427</t>
  </si>
  <si>
    <t>対応可能時間帯２（開始）</t>
  </si>
  <si>
    <t>無菌治療室</t>
  </si>
  <si>
    <t>維持期患者受入れ・無床診療所（モニター測定）</t>
  </si>
  <si>
    <t>外来受付時間帯夜間終了（水）</t>
  </si>
  <si>
    <t>維持期患者受入れ・無床診療所（尿カテーテル）</t>
  </si>
  <si>
    <t>維持期患者受入れ・無床診療所（気管切開部の処置）</t>
  </si>
  <si>
    <t>維持期患者受入れ・無床診療所（口腔ケア（地域の歯科医療機関と連携して実施））</t>
  </si>
  <si>
    <t>130</t>
  </si>
  <si>
    <t>維持期患者受入れ・無床診療所（日本リハビリテーション医学会専門医（総数））</t>
  </si>
  <si>
    <t>93 原発性胆汁性胆管炎</t>
  </si>
  <si>
    <t>19 血管</t>
  </si>
  <si>
    <t>維持期患者受入れ・無床診療所（日本リハビリテーション医学会専門医（常勤））</t>
  </si>
  <si>
    <t>維持期患者受入れ・無床診療所（理学療法士（PT）（常勤））</t>
  </si>
  <si>
    <t>維持期患者受入れ・無床診療所（作業療法士（OT）（総数））</t>
  </si>
  <si>
    <t>維持期患者受入れ・無床診療所（作業療法士（OT）（常勤））</t>
  </si>
  <si>
    <t>リハビリテーション室</t>
    <rPh sb="9" eb="10">
      <t>シツ</t>
    </rPh>
    <phoneticPr fontId="45"/>
  </si>
  <si>
    <t>維持期患者受入れ・無床診療所（言語療法士（言語聴覚士 ST）（総数））</t>
  </si>
  <si>
    <t>急性心筋梗塞関連・①急性期（大動脈バルーンパンピング（ＩＡＢＰ））</t>
  </si>
  <si>
    <t>t-PAの処方</t>
    <rPh sb="5" eb="7">
      <t>ショホウ</t>
    </rPh>
    <phoneticPr fontId="45"/>
  </si>
  <si>
    <t>維持期患者受入れ・無床診療所（言語療法士（言語聴覚士 ST）（常勤））</t>
  </si>
  <si>
    <t>顎運動解析診断装置</t>
    <rPh sb="0" eb="1">
      <t>アゴ</t>
    </rPh>
    <rPh sb="1" eb="3">
      <t>ウンドウ</t>
    </rPh>
    <rPh sb="3" eb="5">
      <t>カイセキ</t>
    </rPh>
    <rPh sb="5" eb="7">
      <t>シンダン</t>
    </rPh>
    <rPh sb="7" eb="9">
      <t>ソウチ</t>
    </rPh>
    <phoneticPr fontId="45"/>
  </si>
  <si>
    <t>維持期患者受入れ・無床診療所（他院からの紹介による脳卒中維持期患者に対する外来リハビリテーションの実施）</t>
  </si>
  <si>
    <t>維持期患者受入れ・無床診療所_受入不可（中心静脈栄養（ＩＶＨ））</t>
  </si>
  <si>
    <t>61 自己免疫性溶血性貧血</t>
  </si>
  <si>
    <t>d1119</t>
  </si>
  <si>
    <t>維持期患者受入れ・無床診療所（経鼻経管栄養）</t>
  </si>
  <si>
    <t>リハビリ関連・施設基準（運動器リハビリテーション料（Ⅱ））</t>
  </si>
  <si>
    <t>11卵巣</t>
  </si>
  <si>
    <t>維持期患者受入れ・無床診療所（経皮（胃ろう・腸ろう）経管栄養）</t>
  </si>
  <si>
    <t>維持期患者受入れ・無床診療所（褥瘡（床ずれ））</t>
  </si>
  <si>
    <t>維持期患者受入れ・無床診療所（階段がある）</t>
  </si>
  <si>
    <t>d1120</t>
  </si>
  <si>
    <t>急性心筋梗塞関連・①急性期（心臓カテーテル検査）</t>
  </si>
  <si>
    <t>維持期患者受入れ・無床診療所（スロープがある）</t>
  </si>
  <si>
    <t>看護体制・精神病棟（20:1入院基本料）</t>
  </si>
  <si>
    <t>維持期患者受入れ・無床診療所（エスカレーターがある）</t>
  </si>
  <si>
    <t>4糖尿病_2専門基本_イ:外来</t>
  </si>
  <si>
    <t>維持期患者受入れ・無床診療所（診察室の入口で車椅子での移動可）</t>
  </si>
  <si>
    <t>114</t>
  </si>
  <si>
    <t>維持期患者受入れ・無床診療所（和式トイレ）</t>
  </si>
  <si>
    <t>18 小児食物アレルギー負荷検査</t>
  </si>
  <si>
    <t>d1017</t>
  </si>
  <si>
    <t>在宅患者訪問点滴注射管理指導</t>
  </si>
  <si>
    <t>維持期患者受入れ・無床診療所（障害者用トイレ）</t>
  </si>
  <si>
    <t>リハビリ関連 （リハビリ医療の実施）</t>
  </si>
  <si>
    <t>3心筋梗塞_2急性期PCI_ア:心電図</t>
    <rPh sb="7" eb="10">
      <t>キュウセイキ</t>
    </rPh>
    <phoneticPr fontId="40"/>
  </si>
  <si>
    <t>リハビリ関連 （心大血管疾患リハビリテーション料(Ⅰ)）</t>
  </si>
  <si>
    <t>１型糖尿病に対する持続皮下インスリン注入療法（ＣＳＩＩ）の管理</t>
  </si>
  <si>
    <t>00088</t>
  </si>
  <si>
    <t>リハビリ関連 （心大血管疾患リハビリテーション料(Ⅱ)）</t>
  </si>
  <si>
    <t>リハビリ関連 （がん患者リハビリテーション料）</t>
  </si>
  <si>
    <t>臨床遺伝専門医　一般社団法人日本人類遺伝学会</t>
  </si>
  <si>
    <t>リハビリ関連 （運動器リハビリテーション料(Ⅲ)）</t>
  </si>
  <si>
    <t>リハビリ関連 （難病患者リハビリテーション料）</t>
  </si>
  <si>
    <t>徴収額（消費税込み）</t>
    <rPh sb="0" eb="3">
      <t>チョウシュウガク</t>
    </rPh>
    <rPh sb="4" eb="7">
      <t>ショウヒゼイ</t>
    </rPh>
    <rPh sb="7" eb="8">
      <t>コ</t>
    </rPh>
    <phoneticPr fontId="42"/>
  </si>
  <si>
    <t>就業時間帯午前終了（水）</t>
  </si>
  <si>
    <t>Dx_4</t>
  </si>
  <si>
    <t>リハビリ関連 （障害児（者）リハビリテーション料）</t>
  </si>
  <si>
    <t>リハビリ関連 （認知症患者リハビリテーション料）</t>
  </si>
  <si>
    <t>リハビリ関連 （廃用症候群リハビリテーション料）</t>
  </si>
  <si>
    <t>所在地（市町村名）1</t>
  </si>
  <si>
    <t>リハビリ関連 （リンパ浮腫複合的治療料）</t>
  </si>
  <si>
    <t>リハビリ関連 （専門技術・言語療法）</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</si>
  <si>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</si>
  <si>
    <t>柔道整復師</t>
    <rPh sb="0" eb="2">
      <t>ジュウドウ</t>
    </rPh>
    <rPh sb="2" eb="4">
      <t>セイフク</t>
    </rPh>
    <rPh sb="4" eb="5">
      <t>シ</t>
    </rPh>
    <phoneticPr fontId="45"/>
  </si>
  <si>
    <t>入院可能期間感染症病床</t>
  </si>
  <si>
    <t>リハビリ関連 （専門技術・マッサージ）</t>
  </si>
  <si>
    <t>リハビリ関連 （専門技術・摂食嚥下訓練）</t>
  </si>
  <si>
    <t>リハビリ関連 （音楽療法）</t>
  </si>
  <si>
    <t>母子健康法健診</t>
    <rPh sb="0" eb="2">
      <t>ボシ</t>
    </rPh>
    <rPh sb="2" eb="4">
      <t>ケンコウ</t>
    </rPh>
    <rPh sb="4" eb="5">
      <t>ホウ</t>
    </rPh>
    <rPh sb="5" eb="7">
      <t>ケンシン</t>
    </rPh>
    <phoneticPr fontId="47"/>
  </si>
  <si>
    <t>00115</t>
  </si>
  <si>
    <t>リハビリ関連 （義肢装具の作成及び評価・訓練）</t>
  </si>
  <si>
    <t>ヘリコプターを含む患者搬送車</t>
  </si>
  <si>
    <t>4 肝悪性腫瘍化学療法</t>
  </si>
  <si>
    <t>精神看護専門看護師　公益社団法人日本看護協会</t>
  </si>
  <si>
    <t>リハビリ関連 （脳血管疾患）</t>
  </si>
  <si>
    <t>急性灰白髄炎の予防接種（海外渡航者対応）</t>
  </si>
  <si>
    <t>9 救急搬送診療</t>
    <rPh sb="2" eb="4">
      <t>キュウキュウ</t>
    </rPh>
    <rPh sb="4" eb="6">
      <t>ハンソウ</t>
    </rPh>
    <rPh sb="6" eb="8">
      <t>シンリョウ</t>
    </rPh>
    <phoneticPr fontId="42"/>
  </si>
  <si>
    <t>看護体制・特定機能病院・一般病棟（入院基本料）</t>
  </si>
  <si>
    <t>d1241</t>
  </si>
  <si>
    <t>リハビリ関連 （高位頸髄損傷）</t>
  </si>
  <si>
    <t>構音機能解析装置</t>
    <rPh sb="0" eb="2">
      <t>コウオン</t>
    </rPh>
    <rPh sb="2" eb="4">
      <t>キノウ</t>
    </rPh>
    <rPh sb="4" eb="6">
      <t>カイセキ</t>
    </rPh>
    <rPh sb="6" eb="8">
      <t>ソウチ</t>
    </rPh>
    <phoneticPr fontId="45"/>
  </si>
  <si>
    <t>対応可能時間帯１（開始）</t>
  </si>
  <si>
    <t>肝臓内科</t>
  </si>
  <si>
    <t>大動脈炎症候群</t>
    <rPh sb="0" eb="3">
      <t>ダイドウミャク</t>
    </rPh>
    <rPh sb="3" eb="5">
      <t>エンショウ</t>
    </rPh>
    <phoneticPr fontId="45"/>
  </si>
  <si>
    <t>リハビリ関連 （頭部外傷）</t>
  </si>
  <si>
    <t>リハビリ関連 （てんかん合併症）</t>
  </si>
  <si>
    <t>リハビリ関連 （関節疾患）</t>
  </si>
  <si>
    <t>リハビリ関連 （頸椎症）</t>
  </si>
  <si>
    <t>機能強化加算の届出の有無</t>
  </si>
  <si>
    <t>24)歯科領域</t>
  </si>
  <si>
    <t>リハビリ関連 （脊髄小脳変性症）</t>
  </si>
  <si>
    <t>172</t>
  </si>
  <si>
    <t>リハビリ関連 （進行性神経疾患）</t>
  </si>
  <si>
    <t>d1248</t>
  </si>
  <si>
    <t>リハビリ関連 （スポーツ外傷（整形外科））</t>
  </si>
  <si>
    <t>リハビリ関連 （脳性麻痺）</t>
  </si>
  <si>
    <t>対応可能な電話番号</t>
  </si>
  <si>
    <t>01056</t>
  </si>
  <si>
    <t>リハビリ関連 （分娩麻痺）</t>
  </si>
  <si>
    <t>リハビリ関連 （脊髄損傷）</t>
  </si>
  <si>
    <t>d1213</t>
  </si>
  <si>
    <t>マルチスライスCT（16列以上64列未満）</t>
  </si>
  <si>
    <t>痙性斜頚</t>
  </si>
  <si>
    <t>リハビリ関連 （骨粗しょう症）</t>
  </si>
  <si>
    <t>保険医療機関名</t>
    <rPh sb="6" eb="7">
      <t>メイ</t>
    </rPh>
    <phoneticPr fontId="22"/>
  </si>
  <si>
    <t>d1242</t>
  </si>
  <si>
    <t>リハビリ関連 （染色体異常）</t>
  </si>
  <si>
    <t>250 グルタル酸血症2型</t>
  </si>
  <si>
    <t>リハビリ関連 （高次脳機能障害）</t>
  </si>
  <si>
    <t>小児外科専門医　特定非営利活動法人日本小児外科学会</t>
  </si>
  <si>
    <t>リハビリ関連 （摂食嚥下障害）</t>
  </si>
  <si>
    <t>リハビリ関連 （リハビリを目的とした入院が可能）</t>
  </si>
  <si>
    <t>00201</t>
  </si>
  <si>
    <t>リハビリ関連 （入院患者・マッサージ）</t>
  </si>
  <si>
    <t>関連情報（在宅医療）</t>
  </si>
  <si>
    <t>00167</t>
  </si>
  <si>
    <t>Ｘ線断層撮影装置</t>
  </si>
  <si>
    <t>リハビリ関連 （牽引療法）</t>
  </si>
  <si>
    <t>予約備考</t>
  </si>
  <si>
    <t>リハビリ関連 （水療法）</t>
  </si>
  <si>
    <t>d1317</t>
  </si>
  <si>
    <t>リハビリ関連 （座位訓練）</t>
  </si>
  <si>
    <t>めまい診療</t>
  </si>
  <si>
    <t>※記入例</t>
    <rPh sb="1" eb="3">
      <t>キニュウ</t>
    </rPh>
    <rPh sb="3" eb="4">
      <t>レイ</t>
    </rPh>
    <phoneticPr fontId="42"/>
  </si>
  <si>
    <t>リハビリ関連 （立位訓練）</t>
  </si>
  <si>
    <t>19 在宅患者共同診療</t>
    <rPh sb="3" eb="5">
      <t>ザイタク</t>
    </rPh>
    <rPh sb="5" eb="7">
      <t>カンジャ</t>
    </rPh>
    <rPh sb="7" eb="9">
      <t>キョウドウ</t>
    </rPh>
    <rPh sb="9" eb="11">
      <t>シンリョウ</t>
    </rPh>
    <phoneticPr fontId="42"/>
  </si>
  <si>
    <t>リハビリ関連 （移乗訓練）</t>
  </si>
  <si>
    <t>d1371</t>
  </si>
  <si>
    <t>294 先天性横隔膜ヘルニア</t>
  </si>
  <si>
    <t>d1310</t>
  </si>
  <si>
    <t>リハビリ関連 （日常生活動作訓練）</t>
  </si>
  <si>
    <t>リハビリ関連 （上肢機能回復訓練）</t>
  </si>
  <si>
    <t>平均在院日数（精神病床）</t>
  </si>
  <si>
    <t>リハビリ関連 （入院患者・言語療法）</t>
  </si>
  <si>
    <t>リハビリ関連 （持久力訓練）</t>
  </si>
  <si>
    <t>褥瘡の管理</t>
  </si>
  <si>
    <t>リハビリ関連 （高次脳機能障害に対する訓練）</t>
  </si>
  <si>
    <t>リハビリ関連 （車椅子操作）</t>
  </si>
  <si>
    <t>衛生検査技師</t>
    <rPh sb="0" eb="2">
      <t>エイセイ</t>
    </rPh>
    <rPh sb="2" eb="4">
      <t>ケンサ</t>
    </rPh>
    <rPh sb="4" eb="6">
      <t>ギシ</t>
    </rPh>
    <phoneticPr fontId="45"/>
  </si>
  <si>
    <t>外来受付時間帯夜間開始（金）</t>
  </si>
  <si>
    <t>糖尿病関連（糖尿病専門外来）</t>
  </si>
  <si>
    <t>口腔顎顔面悪性腫瘍手術療法</t>
  </si>
  <si>
    <t>糖尿病関連（糖尿病の診断(経口ブドウ糖負荷試験も含む)）</t>
  </si>
  <si>
    <t>糖尿病関連（経口糖尿病薬で血糖管理が安定している患者の治療継続と調整）</t>
  </si>
  <si>
    <t>糖尿病関連（小児糖尿病の診療）</t>
  </si>
  <si>
    <t>糖尿病関連（認知症のある糖尿病患者の診療）</t>
  </si>
  <si>
    <t>03 腫瘍</t>
  </si>
  <si>
    <t>糖尿病関連（血糖コントロール入院）</t>
  </si>
  <si>
    <t>標準項目</t>
    <rPh sb="0" eb="2">
      <t>ヒョウジュン</t>
    </rPh>
    <rPh sb="2" eb="4">
      <t>コウモク</t>
    </rPh>
    <phoneticPr fontId="22"/>
  </si>
  <si>
    <t>糖尿病関連（急性合併症（ケトアシドーシス、高血糖、低血糖）の入院）</t>
  </si>
  <si>
    <t>7 在宅血液透析指導管理</t>
    <rPh sb="2" eb="4">
      <t>ザイタク</t>
    </rPh>
    <rPh sb="4" eb="6">
      <t>ケツエキ</t>
    </rPh>
    <rPh sb="6" eb="8">
      <t>トウセキ</t>
    </rPh>
    <rPh sb="8" eb="10">
      <t>シドウ</t>
    </rPh>
    <rPh sb="10" eb="12">
      <t>カンリ</t>
    </rPh>
    <phoneticPr fontId="42"/>
  </si>
  <si>
    <t>263 脳腱黄色腫症</t>
  </si>
  <si>
    <t>老人介護支援センター</t>
  </si>
  <si>
    <t>糖尿病関連（血糖自己測定（ＳＭＢＧ）の指導及び新規導入）</t>
  </si>
  <si>
    <t>2脳卒中_3回復期基本_ア:リハビリテーション病棟</t>
    <rPh sb="6" eb="9">
      <t>カイフクキ</t>
    </rPh>
    <phoneticPr fontId="40"/>
  </si>
  <si>
    <t>糖尿病関連（慢性腎臓症（ＣＫＤ）の診断）</t>
  </si>
  <si>
    <t>日常的な医学管理と重症化予防の有無</t>
  </si>
  <si>
    <t>糖尿病関連（腎不全を伴わない糖尿病性腎症の保存的治療）</t>
  </si>
  <si>
    <t>糖尿病関連（腎不全を伴う糖尿病性腎症の保存的治療）</t>
  </si>
  <si>
    <t>糖尿病関連（糖尿病に合併する虚血性心疾患の慢性期の治療）</t>
  </si>
  <si>
    <t>糖尿病関連（糖尿病性足病変の保存的治療（フットケア含む））</t>
  </si>
  <si>
    <t>据置型アナログ式循環器用Ｘ線透視診断装置</t>
  </si>
  <si>
    <t>上記以外の認定薬剤師の人数（４）</t>
    <rPh sb="0" eb="2">
      <t>ジョウキ</t>
    </rPh>
    <rPh sb="11" eb="13">
      <t>ニンズウ</t>
    </rPh>
    <phoneticPr fontId="43"/>
  </si>
  <si>
    <t>予防接種に関する特記事項　(2000文字)</t>
  </si>
  <si>
    <t>糖尿病関連（歯科診療所との併設）</t>
  </si>
  <si>
    <t>糖尿病関連（糖尿病合併症に対する継続的な管理）</t>
  </si>
  <si>
    <t>高次脳機能障害（診断）</t>
  </si>
  <si>
    <t>事業所特殊健診（VDT作業）</t>
  </si>
  <si>
    <t>認知症関連 （周辺症状（ＢＰＳＤ）の治療（入院））</t>
  </si>
  <si>
    <t>麦粒腫・霰粒腫手術</t>
  </si>
  <si>
    <t>認知症関連 （身体合併症の治療（外来））</t>
  </si>
  <si>
    <t>胸部外科</t>
  </si>
  <si>
    <t>認知症関連 （急性期身体合併症の治療（入院））</t>
  </si>
  <si>
    <t>認知症関連 （認知症診断にあたっての画像検査）</t>
  </si>
  <si>
    <t>ＳＰＥＣＴ</t>
  </si>
  <si>
    <t>認知症関連 （認知症専門診断管理料）</t>
  </si>
  <si>
    <t>他医療機関入院受入れ（気管切開）</t>
  </si>
  <si>
    <t>12 小児悪性腫瘍</t>
  </si>
  <si>
    <t>他医療機関入院受入れ（人工呼吸器使用（マスクによる））</t>
  </si>
  <si>
    <t>24 脳</t>
  </si>
  <si>
    <t>他医療機関入院受入れ（中心静脈栄養（ＩＶＨ））</t>
  </si>
  <si>
    <t>00097</t>
  </si>
  <si>
    <t>平均在院日数（療養病床（医療保険適用））</t>
  </si>
  <si>
    <t>【健康診査及び健康相談の実施（１）健康診査・健康相談の実施】</t>
  </si>
  <si>
    <t>01 男性</t>
  </si>
  <si>
    <t>他医療機関入院受入れ（経鼻経管栄養）</t>
  </si>
  <si>
    <t>d1001</t>
  </si>
  <si>
    <t>他医療機関入院受入れ（経皮（胃ろう・腸ろう）経管栄養）</t>
  </si>
  <si>
    <t>他医療機関入院受入れ（インスリン注射）</t>
  </si>
  <si>
    <t>【対応することができる介護サービス（②居宅介護支援）】</t>
  </si>
  <si>
    <t>10 不妊治療</t>
  </si>
  <si>
    <t>他医療機関入院受入れ（輸血）</t>
  </si>
  <si>
    <t>19：公益法人</t>
  </si>
  <si>
    <t>08 老人</t>
  </si>
  <si>
    <t>受入れ可能な患者の状態（気管切開後の管理（吸痰を含む））</t>
  </si>
  <si>
    <t>受入れ可能な患者の状態（人工肛門管理）</t>
  </si>
  <si>
    <t>00147</t>
  </si>
  <si>
    <t>平均在院日数（感染症病床）</t>
  </si>
  <si>
    <t>受入れ可能な患者の状態（褥瘡管理治療）</t>
  </si>
  <si>
    <t>119 アイザックス症候群</t>
  </si>
  <si>
    <t>17咽頭</t>
  </si>
  <si>
    <t>受入れ可能な患者の状態（経鼻経腸栄養）</t>
  </si>
  <si>
    <t>受入れ可能な患者の状態（ＰＥＧ）</t>
  </si>
  <si>
    <t>院内感染対策担当配置（兼任担当者）</t>
  </si>
  <si>
    <t>受入れ可能な患者の状態（ＰＴＥＧ）</t>
  </si>
  <si>
    <t>受入れ可能な患者の状態（腸ろう）</t>
  </si>
  <si>
    <t>受入れ可能な患者の状態（ＩＶＨ）</t>
  </si>
  <si>
    <t>往診の範囲（自由記述）</t>
  </si>
  <si>
    <t>受入れ可能な患者の状態（陣痛コントロール）</t>
  </si>
  <si>
    <t>受入れ可能な患者の状態（在宅酸素療法）</t>
  </si>
  <si>
    <t>受入れ可能な患者の状態（人工呼吸）</t>
  </si>
  <si>
    <t>受入れ可能な患者の状態（腹膜透析）</t>
  </si>
  <si>
    <t>受入れ可能な患者の状態（胆汁外瘻等の管理）</t>
  </si>
  <si>
    <t>リハビリテーション関連（リハビリテーションを実施している）</t>
  </si>
  <si>
    <t>112</t>
  </si>
  <si>
    <t>12膀胱</t>
  </si>
  <si>
    <t>リハビリテーション関連（重度心不全によるＱＯＬ低下）</t>
  </si>
  <si>
    <t>リハビリテーション関連（高位頚髄損傷）</t>
  </si>
  <si>
    <t>リハビリテーション関連（脊髄損傷(頚髄)・外来）</t>
  </si>
  <si>
    <t>人工腎臓（透析）装置〔ＨＤ〕</t>
  </si>
  <si>
    <t>リハビリテーション関連（脊髄損傷(頚髄)・入院）</t>
  </si>
  <si>
    <t>事業所特殊健診（石綿（アスベスト））</t>
  </si>
  <si>
    <t>リハビリテーション関連（脊髄損傷(胸腰髄)・外来）</t>
  </si>
  <si>
    <t>リハビリテーションの実施</t>
  </si>
  <si>
    <t>リハビリテーション関連（脊髄損傷(胸腰髄)・入院）</t>
  </si>
  <si>
    <t>リハビリテーション関連（脳性麻痺(小児)・外来）</t>
  </si>
  <si>
    <t>リハビリテーション関連（脳性麻痺(小児)・入院）</t>
  </si>
  <si>
    <t>リハビリテーション関連（理学療法士の有無）</t>
  </si>
  <si>
    <t>194</t>
  </si>
  <si>
    <t>脳脊髄液減少症</t>
    <rPh sb="0" eb="1">
      <t>ノウ</t>
    </rPh>
    <rPh sb="1" eb="3">
      <t>セキズイ</t>
    </rPh>
    <rPh sb="3" eb="4">
      <t>エキ</t>
    </rPh>
    <rPh sb="4" eb="6">
      <t>ゲンショウ</t>
    </rPh>
    <rPh sb="6" eb="7">
      <t>ショウ</t>
    </rPh>
    <phoneticPr fontId="45"/>
  </si>
  <si>
    <t>リハビリテーション関連（作業療法士の有無）</t>
  </si>
  <si>
    <t>リハビリテーション関連（脳血管疾患）</t>
  </si>
  <si>
    <t>リハビリテーション関連（頭部外傷）</t>
  </si>
  <si>
    <t>大腸がん（③化学療法）</t>
  </si>
  <si>
    <t>リハビリテーション関連（高次脳機能障害・外来）</t>
  </si>
  <si>
    <t>d1145</t>
  </si>
  <si>
    <t>リハビリテーション関連（脳性麻痺(成人)・入院）</t>
  </si>
  <si>
    <t>在宅悪性腫瘍患者共同指導管理</t>
  </si>
  <si>
    <t>言語別のレベル　片言</t>
  </si>
  <si>
    <t>がん患者手帳</t>
  </si>
  <si>
    <t>歯の衛生週間事業</t>
    <rPh sb="0" eb="1">
      <t>ハ</t>
    </rPh>
    <rPh sb="2" eb="4">
      <t>エイセイ</t>
    </rPh>
    <rPh sb="4" eb="6">
      <t>シュウカン</t>
    </rPh>
    <rPh sb="6" eb="8">
      <t>ジギョウ</t>
    </rPh>
    <phoneticPr fontId="47"/>
  </si>
  <si>
    <t>脳卒中患者手帳</t>
  </si>
  <si>
    <t>急性心筋梗塞患者手帳</t>
  </si>
  <si>
    <t>d1170</t>
  </si>
  <si>
    <t>精神科在宅患者支援管理（オンライン在宅管理）</t>
  </si>
  <si>
    <t>オーダリングシステム（検査導入）</t>
  </si>
  <si>
    <t>産科オープンシステムの連携医療機関（病院）</t>
  </si>
  <si>
    <t>産科セミオープンシステムの連携医療機関（病院）</t>
  </si>
  <si>
    <t>産科セミオープンシステムの連携医療機関（診療所）</t>
  </si>
  <si>
    <t>ＯＧＣＳ参加</t>
  </si>
  <si>
    <t>d1123</t>
  </si>
  <si>
    <t>d1543</t>
  </si>
  <si>
    <t>d1212</t>
  </si>
  <si>
    <t>X線検査</t>
  </si>
  <si>
    <t>外科的治療の２時間以内の診療開始</t>
  </si>
  <si>
    <t>急性期リハビリテーション</t>
  </si>
  <si>
    <t>脳血管疾患等リハビリテーション料（Ｉ）の届出</t>
  </si>
  <si>
    <t>訓練室</t>
  </si>
  <si>
    <t>1 耳鼻咽喉領域の一次診療</t>
  </si>
  <si>
    <t>リハビリテーション専門医等の勤務体制（②理学療法士（常勤））</t>
  </si>
  <si>
    <t>対応可能な外国語名</t>
  </si>
  <si>
    <t>リハビリテーション専門医等の勤務体制（③言語聴覚士（常勤））</t>
  </si>
  <si>
    <t>急性心筋梗塞関連・①急性期（血液生化学検査）</t>
  </si>
  <si>
    <t>急性心筋梗塞関連・①急性期（ＣＴ検査）</t>
  </si>
  <si>
    <t>病院連携</t>
  </si>
  <si>
    <t>急性心筋梗塞関連・①急性期（経皮的心肺補助装置（ＰＣＰＳ））</t>
  </si>
  <si>
    <t>介護予防通所リハビリテーション</t>
  </si>
  <si>
    <t>急性心筋梗塞関連・①急性期（緊急ペーシング）</t>
  </si>
  <si>
    <t>d1498</t>
  </si>
  <si>
    <t>急性心筋梗塞関連・①急性期（冠動脈バイパス術）</t>
  </si>
  <si>
    <t>急性心筋梗塞関連・①急性期（経皮的冠動脈形成術（ステント留置術を含む））</t>
  </si>
  <si>
    <t>経静脈的胆道造影</t>
  </si>
  <si>
    <t>急性心筋梗塞関連・①急性期（救急入院患者の過去１年間の受入実績の有無）</t>
  </si>
  <si>
    <t>152 ＰＣＤＨ19関連症候群</t>
  </si>
  <si>
    <t>急性心筋梗塞関連・②維持期（心臓リハビリテーション専門医等の勤務体制（②看護師（常勤）））</t>
  </si>
  <si>
    <t>胃がん（⑥放射線療法）</t>
  </si>
  <si>
    <t>急性心筋梗塞関連・②維持期（心臓リハビリテーション専門医等の勤務体制（③理学療法士（常勤）））</t>
  </si>
  <si>
    <t>1がん_2がん治療基本_エ:手術療法又は化学療法</t>
  </si>
  <si>
    <t>咬合誘導</t>
  </si>
  <si>
    <t>インスリンの導入</t>
  </si>
  <si>
    <t>11 短期入所療養介護事業所又は介護予防短期入所療養介護事業所の有無</t>
    <rPh sb="3" eb="5">
      <t>タンキ</t>
    </rPh>
    <rPh sb="5" eb="7">
      <t>ニュウショ</t>
    </rPh>
    <rPh sb="7" eb="9">
      <t>リョウヨウ</t>
    </rPh>
    <rPh sb="9" eb="11">
      <t>カイゴ</t>
    </rPh>
    <rPh sb="11" eb="14">
      <t>ジギョウショ</t>
    </rPh>
    <rPh sb="14" eb="15">
      <t>マタ</t>
    </rPh>
    <rPh sb="16" eb="18">
      <t>カイゴ</t>
    </rPh>
    <rPh sb="18" eb="20">
      <t>ヨボウ</t>
    </rPh>
    <rPh sb="20" eb="22">
      <t>タンキ</t>
    </rPh>
    <rPh sb="22" eb="24">
      <t>ニュウショ</t>
    </rPh>
    <rPh sb="24" eb="26">
      <t>リョウヨウ</t>
    </rPh>
    <rPh sb="26" eb="28">
      <t>カイゴ</t>
    </rPh>
    <rPh sb="28" eb="31">
      <t>ジギョウショ</t>
    </rPh>
    <rPh sb="32" eb="34">
      <t>ウム</t>
    </rPh>
    <phoneticPr fontId="42"/>
  </si>
  <si>
    <t>インスリン療法</t>
  </si>
  <si>
    <t>10 摂食障害（拒食症･過食症）</t>
  </si>
  <si>
    <t>在宅植込型補助人工心臓（非拍動流型指導管理）</t>
  </si>
  <si>
    <t>アナフィラキシー（重症アレルギー）に関する相談</t>
  </si>
  <si>
    <t>経口血糖降下薬療法</t>
  </si>
  <si>
    <t>専門職のチーム指導による糖尿病教育入院</t>
  </si>
  <si>
    <t>情報開示窓口有無</t>
  </si>
  <si>
    <t>運動療法の指導</t>
  </si>
  <si>
    <t>１型糖尿病への対応</t>
  </si>
  <si>
    <t>患者数（精神病床）</t>
  </si>
  <si>
    <t>d1045</t>
  </si>
  <si>
    <t>糖尿病急性合併症患者の24時間受け入れ（オンコール含む）</t>
  </si>
  <si>
    <t>d1306</t>
  </si>
  <si>
    <t>d1517</t>
  </si>
  <si>
    <t>腎生検</t>
  </si>
  <si>
    <t>腎臓超音波検査</t>
  </si>
  <si>
    <t>1 麻酔科標榜医による麻酔（麻酔管理）</t>
  </si>
  <si>
    <t>ＩＰＬ（IntensePulsedlight）</t>
  </si>
  <si>
    <t>看護体制・精神病棟（18:1入院基本料）</t>
  </si>
  <si>
    <t>神経伝導速度検査</t>
  </si>
  <si>
    <t>風しんの予防接種（海外渡航者対応）</t>
  </si>
  <si>
    <t>00282</t>
  </si>
  <si>
    <t>緩和ケア（②緩和ケアチームによる緩和ケア（診療報酬点数が算定されているもの）</t>
  </si>
  <si>
    <t>緩和ケア（③緩和ケアチームによる緩和ケア （以外））</t>
  </si>
  <si>
    <t>脳腫瘍（②うち経鼻的下垂体腫瘍摘出術）</t>
  </si>
  <si>
    <t>咽頭がん（②化学療法）</t>
  </si>
  <si>
    <t>舌がん（②化学療法）</t>
  </si>
  <si>
    <t>喉頭がん（②化学療法）</t>
  </si>
  <si>
    <t>喉頭がん（③放射線療法）</t>
  </si>
  <si>
    <t>甲状腺がん（②化学療法）</t>
  </si>
  <si>
    <t>乳がん（②うち乳癌冷凍凝固摘出術）</t>
  </si>
  <si>
    <t>d1255</t>
  </si>
  <si>
    <t>乳がん（③化学療法）</t>
  </si>
  <si>
    <t>乳がん（④内分泌療法）</t>
  </si>
  <si>
    <t>04014</t>
  </si>
  <si>
    <t>トポグラフィー（角膜形状解析装置）</t>
  </si>
  <si>
    <t>6認知症_1早期_セ:一般病床及び精神病床</t>
  </si>
  <si>
    <t>乳がん（⑤放射線療法）</t>
  </si>
  <si>
    <t>肺がん（②うち胸腔鏡下肺悪性腫瘍手術）</t>
  </si>
  <si>
    <t>肺がん（③化学療法）</t>
  </si>
  <si>
    <t>肺がん（④放射線療法）</t>
  </si>
  <si>
    <t>d1091</t>
  </si>
  <si>
    <t>リハビリ関連・入院患者向け（高次脳機能障害に対する訓練）</t>
  </si>
  <si>
    <t>食道がん（①手術療法）</t>
  </si>
  <si>
    <t>00336</t>
  </si>
  <si>
    <t>美容皮膚科</t>
  </si>
  <si>
    <t>食道がん（②化学療法）</t>
  </si>
  <si>
    <t>胃がん（①手術療法）</t>
  </si>
  <si>
    <t>胃がん（②うち早期悪性腫瘍粘膜下層剥離術）</t>
  </si>
  <si>
    <t>胃がん（③うち内視鏡的粘膜切除術）</t>
  </si>
  <si>
    <t>胃がん（④うち腹腔鏡下胃切除術（悪性腫瘍手術））</t>
  </si>
  <si>
    <t>胆のうがん・胆管がん（①手術療法）</t>
  </si>
  <si>
    <t>胆のうがん・胆管がん（③化学療法）</t>
  </si>
  <si>
    <t>胆のうがん・胆管がん（④放射線療法）</t>
  </si>
  <si>
    <t>肝がん（①手術療法）</t>
  </si>
  <si>
    <t>肝がん（④肝悪性腫瘍ラジオ波焼灼療法）</t>
  </si>
  <si>
    <t>肝がん（⑦放射線療法）</t>
  </si>
  <si>
    <t>膵臓がん（②化学療法）</t>
  </si>
  <si>
    <t>大腸がん（④放射線療法）</t>
  </si>
  <si>
    <t>結核病床</t>
    <rPh sb="0" eb="2">
      <t>ケッカク</t>
    </rPh>
    <rPh sb="2" eb="4">
      <t>ビョウショウ</t>
    </rPh>
    <phoneticPr fontId="42"/>
  </si>
  <si>
    <t>子宮がん（①手術療法）</t>
  </si>
  <si>
    <t>子宮がん（②化学療法）</t>
  </si>
  <si>
    <t>237 副腎皮質刺激ホルモン不応症</t>
  </si>
  <si>
    <t>前立腺がん（①手術療法）</t>
  </si>
  <si>
    <t>前立腺がん（③内分泌療法）</t>
  </si>
  <si>
    <t>同一建物居住者訪問看護・指導</t>
  </si>
  <si>
    <t>ＰＥＴ（陽電子放出断層撮影装置）</t>
  </si>
  <si>
    <t>前立腺がん（④放射線療法）</t>
  </si>
  <si>
    <t>紹介患者受付窓口（紹介患者窓口設置の有無）</t>
  </si>
  <si>
    <t>紹介患者受付窓口（連絡先（部署・担当者など））</t>
  </si>
  <si>
    <t>紹介患者受付窓口（電話番号）</t>
  </si>
  <si>
    <t>紹介患者受付窓口（ＦＡＸ番号）</t>
  </si>
  <si>
    <t>00094</t>
  </si>
  <si>
    <t>生活支援ハウス</t>
  </si>
  <si>
    <t>医療機関名1</t>
  </si>
  <si>
    <t>電話番号1</t>
  </si>
  <si>
    <t xml:space="preserve">0：面会なし </t>
  </si>
  <si>
    <t>所在地（市町村名）2</t>
  </si>
  <si>
    <t>d1387</t>
  </si>
  <si>
    <t>医療機関名3</t>
  </si>
  <si>
    <t>医療機関名4</t>
  </si>
  <si>
    <t>初診時予約実施</t>
  </si>
  <si>
    <t>小児神経専門医　一般社団法人日本小児神経学会</t>
  </si>
  <si>
    <t>所在地（市町村名）4</t>
  </si>
  <si>
    <t>電話番号4</t>
  </si>
  <si>
    <t>麻酔器</t>
    <rPh sb="0" eb="3">
      <t>マスイキ</t>
    </rPh>
    <phoneticPr fontId="45"/>
  </si>
  <si>
    <t>IFZ022_iryojiseki_kek_yyyyMMddHHmmssSSS.csv</t>
  </si>
  <si>
    <t>医療機関名5</t>
  </si>
  <si>
    <t>所在地（市町村名）5</t>
  </si>
  <si>
    <t>電話番号5</t>
  </si>
  <si>
    <t>リハビリ医療の実施の有無</t>
  </si>
  <si>
    <t>リハビリ関連・施設基準（心大血管疾患リハビリテーション料（Ⅰ））</t>
  </si>
  <si>
    <t>d1585</t>
  </si>
  <si>
    <t>３人部屋</t>
    <rPh sb="1" eb="2">
      <t>ニン</t>
    </rPh>
    <rPh sb="2" eb="4">
      <t>ヘヤ</t>
    </rPh>
    <phoneticPr fontId="42"/>
  </si>
  <si>
    <t>リハビリ関連・施設基準（脳血管疾患等リハビリテーション料（Ⅱ））</t>
  </si>
  <si>
    <t>d1250</t>
  </si>
  <si>
    <t>リハビリ関連・施設基準（脳血管疾患等リハビリテーション料（Ⅲ））</t>
  </si>
  <si>
    <t>21 口腔外科</t>
  </si>
  <si>
    <t>リハビリ関連・施設基準（呼吸器リハビリテーション料（Ⅱ））</t>
  </si>
  <si>
    <t>00106</t>
  </si>
  <si>
    <t>リハビリ関連・入院患者向け（牽引療法）</t>
  </si>
  <si>
    <t>d1575</t>
  </si>
  <si>
    <t>リハビリ関連・施設基準（施設基準名称）</t>
  </si>
  <si>
    <t>リハビリ関連・専門技術（視能訓練）</t>
  </si>
  <si>
    <t>外来受付時間帯夜間開始（火）</t>
  </si>
  <si>
    <t>新生児専用人工呼吸器</t>
  </si>
  <si>
    <t>リハビリ関連・専門技術（補聴器適合検査）</t>
  </si>
  <si>
    <t>在宅気管切開患者指導管理</t>
  </si>
  <si>
    <t>d1064</t>
  </si>
  <si>
    <t>リハビリ関連・専門技術（スポーツ指導）</t>
  </si>
  <si>
    <t>リハビリ関連・専門技術（摂食嚥下訓練）</t>
  </si>
  <si>
    <t>リハビリ関連・専門技術（義肢装具の作成及び評価・訓練）</t>
  </si>
  <si>
    <t>d1205</t>
  </si>
  <si>
    <t>リハビリ関連・専門技術（精神科作業療法）</t>
  </si>
  <si>
    <t>リハビリ関連・専門技術（物理療法）</t>
  </si>
  <si>
    <t>不妊治療</t>
  </si>
  <si>
    <t>末梢血の幹細胞移植</t>
  </si>
  <si>
    <t>ペースメーカー（記録装置・監視装置を除く）</t>
  </si>
  <si>
    <t>実施曜日（火）</t>
  </si>
  <si>
    <t>リハビリ関連・専門技術（専門技術名称）</t>
  </si>
  <si>
    <t>00151</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</si>
  <si>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</si>
  <si>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</si>
  <si>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</si>
  <si>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</si>
  <si>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リハビリ関連・注力疾病・障害（関節疾患）</t>
  </si>
  <si>
    <t>リハビリ関連・注力疾病・障害（腰痛症）</t>
  </si>
  <si>
    <t>リハビリ関連・注力疾病・障害（頚髄症）</t>
  </si>
  <si>
    <t>リハビリ関連・注力疾病・障害（脊髄小脳変性症）</t>
  </si>
  <si>
    <t>リハビリ関連・注力疾病・障害（脳性麻痺）</t>
  </si>
  <si>
    <t>d1041</t>
  </si>
  <si>
    <t>○○○行き○○○バス停下車　徒歩５分</t>
  </si>
  <si>
    <t>338 進行性家族性肝内胆汁うっ滞症</t>
    <rPh sb="4" eb="7">
      <t>シンコウセイ</t>
    </rPh>
    <rPh sb="7" eb="10">
      <t>カゾクセイ</t>
    </rPh>
    <rPh sb="10" eb="12">
      <t>カンナイ</t>
    </rPh>
    <rPh sb="12" eb="14">
      <t>タンジュウ</t>
    </rPh>
    <rPh sb="16" eb="17">
      <t>タイ</t>
    </rPh>
    <rPh sb="17" eb="18">
      <t>ショウ</t>
    </rPh>
    <phoneticPr fontId="43"/>
  </si>
  <si>
    <t>一般財団法人日本品質保証機構による認定の有無</t>
    <rPh sb="0" eb="2">
      <t>イッパン</t>
    </rPh>
    <rPh sb="2" eb="4">
      <t>ザイダン</t>
    </rPh>
    <rPh sb="4" eb="6">
      <t>ホウジン</t>
    </rPh>
    <rPh sb="6" eb="8">
      <t>ニホン</t>
    </rPh>
    <rPh sb="8" eb="10">
      <t>ヒンシツ</t>
    </rPh>
    <rPh sb="10" eb="12">
      <t>ホショウ</t>
    </rPh>
    <rPh sb="12" eb="14">
      <t>キコウ</t>
    </rPh>
    <rPh sb="17" eb="19">
      <t>ニンテイ</t>
    </rPh>
    <rPh sb="20" eb="22">
      <t>ウム</t>
    </rPh>
    <phoneticPr fontId="42"/>
  </si>
  <si>
    <t>リハビリ関連・注力疾病・障害（分娩麻痺）</t>
  </si>
  <si>
    <t>リハビリ関連・注力疾病・障害（腕神経麻痺）</t>
  </si>
  <si>
    <t>リハビリ関連・注力疾病・障害（骨折）</t>
  </si>
  <si>
    <t>在宅患者歯科治療時医療管理</t>
  </si>
  <si>
    <t>リハビリ関連・注力疾病・障害（脊髄損傷）</t>
  </si>
  <si>
    <t>対応可能な診療科目（科目１０）</t>
  </si>
  <si>
    <t>リハビリ関連・注力疾病・障害（骨粗しょう症）</t>
  </si>
  <si>
    <t>リハビリ関連・注力疾病・障害（先天異常）</t>
  </si>
  <si>
    <t>リハビリ関連・注力疾病・障害（染色体異常）</t>
  </si>
  <si>
    <t>d1217</t>
  </si>
  <si>
    <t>リハビリ関連・注力疾病・障害（膀胱直腸障害）</t>
  </si>
  <si>
    <t>ボツリヌスワクチン</t>
  </si>
  <si>
    <t>d1004</t>
  </si>
  <si>
    <t>リハビリ関連・注力疾病・障害（高次脳機能障害）</t>
  </si>
  <si>
    <t>5 密封小線源照射</t>
  </si>
  <si>
    <t>リハビリ関連・注力疾病・障害（リウマチ）</t>
  </si>
  <si>
    <t>リハビリ関連・注力疾病・障害（アルコール依存症）</t>
  </si>
  <si>
    <t>時間外対応（地域輪番制参加）</t>
  </si>
  <si>
    <t>感染症専用病床</t>
    <rPh sb="0" eb="3">
      <t>カンセンショウ</t>
    </rPh>
    <rPh sb="3" eb="5">
      <t>センヨウ</t>
    </rPh>
    <rPh sb="5" eb="7">
      <t>ビョウショウ</t>
    </rPh>
    <phoneticPr fontId="45"/>
  </si>
  <si>
    <t>リハビリ関連・注力疾病・障害（統合失調症）</t>
  </si>
  <si>
    <t>00160</t>
  </si>
  <si>
    <t>就業時間帯午前開始（日）</t>
  </si>
  <si>
    <t>リハビリ関連・注力疾病・障害（顔面神経麻痺）</t>
  </si>
  <si>
    <t>対応可能曜日（月）</t>
  </si>
  <si>
    <t>02 形成</t>
  </si>
  <si>
    <t>喀痰吸引</t>
  </si>
  <si>
    <t>リハビリ関連・注力疾病・障害（高齢者リハビリ）</t>
  </si>
  <si>
    <t>12 薬物依存症</t>
  </si>
  <si>
    <t>リハビリ関連・注力疾病・障害（心身症）</t>
  </si>
  <si>
    <t>05乳腺（乳がん）</t>
  </si>
  <si>
    <t>リハビリ関連・注力疾病・障害（心臓手術後）</t>
  </si>
  <si>
    <t>リハビリ関連・注力疾病・障害（帯状疱疹後神経痛）</t>
  </si>
  <si>
    <t>鏡視下手術（膝）</t>
  </si>
  <si>
    <t>リハビリ関連・注力疾病・障害（認知症）</t>
  </si>
  <si>
    <t>就業時間帯夜間終了（日）</t>
  </si>
  <si>
    <t>リハビリ関連・注力疾病・障害（脳血管障害後）</t>
  </si>
  <si>
    <t>薬局の面積</t>
    <rPh sb="0" eb="2">
      <t>ヤッキョク</t>
    </rPh>
    <rPh sb="3" eb="5">
      <t>メンセキ</t>
    </rPh>
    <phoneticPr fontId="43"/>
  </si>
  <si>
    <t>リハビリ関連・注力疾病・障害（その他）</t>
  </si>
  <si>
    <t>経皮的冠動脈形成術（アテレクトミーカテーテル）</t>
  </si>
  <si>
    <t>リハビリ関連・注力疾病・障害（疾病・障害名称）</t>
  </si>
  <si>
    <t>診療所連携</t>
  </si>
  <si>
    <t>リハビリ関連・入院患者向け（歩行訓練）</t>
  </si>
  <si>
    <t>全身用Ｘ線ＣＴ診断装置</t>
  </si>
  <si>
    <t>リハビリ関連・入院患者向け（日常生活動作訓練）</t>
  </si>
  <si>
    <t>リハビリ関連・入院患者向け（上肢機能回復訓練）</t>
  </si>
  <si>
    <t>d1172</t>
  </si>
  <si>
    <t>リハビリ関連・入院患者向け（言語療法）</t>
  </si>
  <si>
    <t>リハビリ関連・入院患者向け（補装具作成）</t>
  </si>
  <si>
    <t>リハビリ関連・入院患者向け（持久力訓練）</t>
  </si>
  <si>
    <t>リハビリ関連・入院患者向け（テーピング）</t>
  </si>
  <si>
    <t>上記以外の認定薬剤師の資格名（４）</t>
    <rPh sb="0" eb="2">
      <t>ジョウキ</t>
    </rPh>
    <rPh sb="2" eb="4">
      <t>イガイ</t>
    </rPh>
    <rPh sb="5" eb="7">
      <t>ニンテイ</t>
    </rPh>
    <rPh sb="7" eb="10">
      <t>ヤクザイシ</t>
    </rPh>
    <rPh sb="11" eb="13">
      <t>シカク</t>
    </rPh>
    <rPh sb="13" eb="14">
      <t>メイ</t>
    </rPh>
    <phoneticPr fontId="43"/>
  </si>
  <si>
    <t>リハビリ関連・入院患者向け（外出訓練）</t>
  </si>
  <si>
    <t>外来受付時間帯夜間開始（土）</t>
  </si>
  <si>
    <t>リハビリ関連・入院患者向け（退院前訪問指導）</t>
  </si>
  <si>
    <t>リハビリ関連・入院患者向け（その他）</t>
  </si>
  <si>
    <t>113</t>
  </si>
  <si>
    <t>入院患者に実施している処置及びリハビリ等名称</t>
  </si>
  <si>
    <t>外国語コード</t>
  </si>
  <si>
    <t>Dx_16</t>
  </si>
  <si>
    <t>287 エプスタイン症候群</t>
  </si>
  <si>
    <t>対応可能曜日（火）</t>
  </si>
  <si>
    <t>対応可能曜日（水）</t>
  </si>
  <si>
    <t>d1058</t>
  </si>
  <si>
    <t>対応可能曜日（金）</t>
  </si>
  <si>
    <t>シミなどの色素異常症</t>
  </si>
  <si>
    <t>ステレオダイオネーター</t>
  </si>
  <si>
    <t>対応可能曜日（土）</t>
  </si>
  <si>
    <t>対応可能曜日（祝）</t>
  </si>
  <si>
    <t>医薬品情報管理室（ＤＩ室）</t>
  </si>
  <si>
    <t>8 腹腔鏡下胆石症手術</t>
  </si>
  <si>
    <t>対応可能時間帯２（終了）</t>
  </si>
  <si>
    <t>対応可能な診療科目（科目１）</t>
  </si>
  <si>
    <t>対応可能な診療科目（科目２）</t>
  </si>
  <si>
    <t>アルコール依存症治療病棟</t>
    <rPh sb="5" eb="8">
      <t>イゾンショウ</t>
    </rPh>
    <rPh sb="8" eb="10">
      <t>チリョウ</t>
    </rPh>
    <rPh sb="10" eb="12">
      <t>ビョウトウ</t>
    </rPh>
    <phoneticPr fontId="45"/>
  </si>
  <si>
    <t>7 経皮的冠動脈血栓吸引術</t>
  </si>
  <si>
    <t>対応可能な診療科目（科目３）</t>
  </si>
  <si>
    <t>英文の(歯科）健康診断書（留学・渡航用等）</t>
  </si>
  <si>
    <t>対応可能な診療科目（科目４）</t>
  </si>
  <si>
    <t>00304</t>
  </si>
  <si>
    <t>対応可能な診療科目（科目５）</t>
  </si>
  <si>
    <t>86</t>
  </si>
  <si>
    <t>対応可能な診療科目（科目６）</t>
  </si>
  <si>
    <t>対応可能な診療科目（科目１１以降）</t>
  </si>
  <si>
    <t>対応可能な電話番号備考</t>
  </si>
  <si>
    <t>12 下肢静脈瘤手術</t>
  </si>
  <si>
    <t>05 新生児</t>
  </si>
  <si>
    <t>健康診査区分</t>
  </si>
  <si>
    <t>00266</t>
  </si>
  <si>
    <t>18 脊髄小脳変性症(多系統萎縮症を除く。)</t>
  </si>
  <si>
    <t>302 レーベル遺伝性視神経症</t>
  </si>
  <si>
    <t>健康診査コード</t>
  </si>
  <si>
    <t>日帰り人間ドック</t>
  </si>
  <si>
    <t>IFZ013_relt_kaigoshisetsu_yyyyMMddHHmmssSSS.csv</t>
  </si>
  <si>
    <t>循環器内科</t>
  </si>
  <si>
    <t>介護老人福祉施設</t>
  </si>
  <si>
    <t>看護体制・特定機能病院・精神病棟（特別入院基本料）</t>
  </si>
  <si>
    <t>介護老人保健施設</t>
  </si>
  <si>
    <t>d1588</t>
  </si>
  <si>
    <t>介護医療院名称</t>
  </si>
  <si>
    <t>精神科訪問看護･指導</t>
  </si>
  <si>
    <t>居宅介護支援事業所名称</t>
  </si>
  <si>
    <t>4糖尿病_1初期_イ:尿中微量アルブミン検査</t>
  </si>
  <si>
    <t>介護予防支援事業所</t>
  </si>
  <si>
    <t>3心筋梗塞_3回復期基本外_オ:再発時</t>
  </si>
  <si>
    <t>老人介護支援センター名称</t>
  </si>
  <si>
    <t>訪問看護・介護予防訪問看護ＳＴ</t>
  </si>
  <si>
    <t>訪問看護・介護予防訪問看護ＳＴ名称</t>
  </si>
  <si>
    <t>261 タンジール病</t>
  </si>
  <si>
    <t>31 肝臓</t>
  </si>
  <si>
    <t>通所介護事業所名称</t>
  </si>
  <si>
    <t>短期入所療養介護事業所（介護予防含む）</t>
  </si>
  <si>
    <t>通所・介護予防通所リハビリ事業所名称</t>
  </si>
  <si>
    <t>短期入所生活介護事業所（介護予防含む）</t>
  </si>
  <si>
    <t>短期入所生活介護事業所（介護予防含む）名称</t>
  </si>
  <si>
    <t>d0032</t>
  </si>
  <si>
    <t>7在宅_2日常_ウ:在宅療養者</t>
  </si>
  <si>
    <t>ワイル病（秋やみ）</t>
    <rPh sb="3" eb="4">
      <t>ビョウ</t>
    </rPh>
    <rPh sb="5" eb="6">
      <t>アキ</t>
    </rPh>
    <phoneticPr fontId="45"/>
  </si>
  <si>
    <t>d1395</t>
  </si>
  <si>
    <t>短期入所療養介護事業所（介護予防含む）名称</t>
  </si>
  <si>
    <t>専門外来番号</t>
  </si>
  <si>
    <t>6認知症_2治療支援_ア:認知症疾患医療センター等</t>
    <rPh sb="6" eb="10">
      <t>チリョウシエン</t>
    </rPh>
    <phoneticPr fontId="40"/>
  </si>
  <si>
    <t>特定施設（介護予防含む）</t>
  </si>
  <si>
    <t>特定施設（介護予防含む）名称</t>
  </si>
  <si>
    <t>肝内結石症</t>
  </si>
  <si>
    <t>SELECT</t>
  </si>
  <si>
    <t>地域密着型通所介護事業所</t>
  </si>
  <si>
    <t>地域密着型通所介護事業所名称</t>
  </si>
  <si>
    <t>院内感染対策委員会</t>
  </si>
  <si>
    <t>6認知症_1早期_コ:ＣＴ</t>
  </si>
  <si>
    <t>d1082</t>
  </si>
  <si>
    <t>d1419</t>
  </si>
  <si>
    <t>小規模多機能型居宅介護事業所（介護予防含む）名称</t>
  </si>
  <si>
    <t>感染症患者処置室（歯科）</t>
    <rPh sb="0" eb="3">
      <t>カンセンショウ</t>
    </rPh>
    <rPh sb="3" eb="5">
      <t>カンジャ</t>
    </rPh>
    <rPh sb="5" eb="8">
      <t>ショチシツ</t>
    </rPh>
    <rPh sb="9" eb="11">
      <t>シカ</t>
    </rPh>
    <phoneticPr fontId="45"/>
  </si>
  <si>
    <t>14 漢方</t>
  </si>
  <si>
    <t>認知症対応型グループホーム（介護予防含む）</t>
  </si>
  <si>
    <t>認知症対応型グループホーム（介護予防含む）名称</t>
  </si>
  <si>
    <t>就業日（金）</t>
  </si>
  <si>
    <t>地域密着型特定施設名称</t>
  </si>
  <si>
    <t>1 乳腺領域の一次診療</t>
  </si>
  <si>
    <t>下肢血行障害に対する検査（ＰＷＶ・ＡＢＩ）</t>
  </si>
  <si>
    <t>01048</t>
  </si>
  <si>
    <t>複合型サービス事業所</t>
  </si>
  <si>
    <t>第一号通所事業に係る事業所</t>
  </si>
  <si>
    <t>第一号通所事業に係る事業所名称</t>
  </si>
  <si>
    <t>歯科診療所</t>
  </si>
  <si>
    <t>疾病予防温泉施設（医療法第42条第1項第5号）</t>
  </si>
  <si>
    <t>5精神_11てんかん_ウ:てんかん</t>
  </si>
  <si>
    <t>訪問介護ステーション</t>
  </si>
  <si>
    <t>ケアハウス</t>
  </si>
  <si>
    <t>介護療養型医療施設</t>
  </si>
  <si>
    <t>d1040</t>
  </si>
  <si>
    <t>介護利用型軽費老人ホーム</t>
  </si>
  <si>
    <t>嘱託する病院等の名前</t>
    <rPh sb="0" eb="2">
      <t>ショクタク</t>
    </rPh>
    <rPh sb="4" eb="6">
      <t>ビョウイン</t>
    </rPh>
    <rPh sb="6" eb="7">
      <t>トウ</t>
    </rPh>
    <rPh sb="8" eb="10">
      <t>ナマエ</t>
    </rPh>
    <phoneticPr fontId="53"/>
  </si>
  <si>
    <t>リハビリテーション（広域）支援センター</t>
  </si>
  <si>
    <t>介護施設（その他）</t>
  </si>
  <si>
    <t>介護施設名称（その他）</t>
  </si>
  <si>
    <t>実施曜日（月）</t>
  </si>
  <si>
    <t>実施曜日（水）</t>
  </si>
  <si>
    <t>ぼうこう鏡</t>
  </si>
  <si>
    <t>1：診療</t>
  </si>
  <si>
    <t>36 表皮水疱症</t>
  </si>
  <si>
    <t>実施曜日（土）</t>
  </si>
  <si>
    <t>内視鏡的胆道拡張術</t>
  </si>
  <si>
    <t>実施曜日（日）</t>
  </si>
  <si>
    <t>検体測定室の検査費用</t>
    <rPh sb="6" eb="8">
      <t>ケンサ</t>
    </rPh>
    <rPh sb="8" eb="10">
      <t>ヒヨウ</t>
    </rPh>
    <phoneticPr fontId="43"/>
  </si>
  <si>
    <t>実施曜日（祝）</t>
  </si>
  <si>
    <t>血液細胞核酸増幅同定検査</t>
  </si>
  <si>
    <t>受付開始２</t>
  </si>
  <si>
    <t>受付終了２</t>
  </si>
  <si>
    <t>施設設備コード</t>
  </si>
  <si>
    <t>IFZ016_relt_zaitakuiryo_yyyyMMddHHmmssSSS.csv</t>
  </si>
  <si>
    <t>在宅寝たきり患者処置指導管理</t>
  </si>
  <si>
    <t>上記以外の往診</t>
  </si>
  <si>
    <t>退院時共同指導</t>
  </si>
  <si>
    <t>d1246</t>
  </si>
  <si>
    <t>管理栄養士</t>
    <rPh sb="0" eb="2">
      <t>カンリ</t>
    </rPh>
    <rPh sb="2" eb="5">
      <t>エイヨウシ</t>
    </rPh>
    <phoneticPr fontId="52"/>
  </si>
  <si>
    <t>以外の在宅時医学総合管理</t>
  </si>
  <si>
    <t>1がん_3在宅医療支援基本外_エ:患者とその家族</t>
  </si>
  <si>
    <t>施設入居時等医学総合管理</t>
  </si>
  <si>
    <t>在宅患者訪問リハビリ指導管理</t>
  </si>
  <si>
    <t>特別個室</t>
    <rPh sb="0" eb="2">
      <t>トクベツ</t>
    </rPh>
    <rPh sb="2" eb="4">
      <t>コシツ</t>
    </rPh>
    <phoneticPr fontId="42"/>
  </si>
  <si>
    <t>糖尿病網膜症に対する網膜光凝固術（網膜剥離術）又は硝子体手術</t>
    <rPh sb="7" eb="8">
      <t>タイ</t>
    </rPh>
    <phoneticPr fontId="45"/>
  </si>
  <si>
    <t>231 α1－アンチトリプシン欠乏症</t>
  </si>
  <si>
    <t>訪問看護指示</t>
  </si>
  <si>
    <t>在宅患者緊急時等カンファレンス</t>
  </si>
  <si>
    <t>糖尿病に関する注射薬の外来での導入</t>
  </si>
  <si>
    <t>小児科</t>
  </si>
  <si>
    <t>在宅患者共同診療</t>
  </si>
  <si>
    <t>在宅患者訪問褥瘡管理指導</t>
  </si>
  <si>
    <t>精神科訪問看護指示</t>
  </si>
  <si>
    <t>歯科訪問診療</t>
  </si>
  <si>
    <t>訪問歯科衛生指導</t>
  </si>
  <si>
    <t>4 在宅における看取り</t>
  </si>
  <si>
    <t>歯科疾患在宅療養管理</t>
  </si>
  <si>
    <t>在宅患者訪問口腔リハビリ指導管理</t>
  </si>
  <si>
    <t>小児在宅患者訪問口腔リハビリ指導管理</t>
  </si>
  <si>
    <t>d1560</t>
  </si>
  <si>
    <t>医療保険による訪問看護</t>
  </si>
  <si>
    <t>人工関節置換術（肩）</t>
  </si>
  <si>
    <t>在宅時医学総合管理</t>
  </si>
  <si>
    <t>d1014</t>
  </si>
  <si>
    <t>在宅時医学管理(小児科療養指導)</t>
  </si>
  <si>
    <t>在宅時医学管理(皮膚科特定疾患指導管理)</t>
  </si>
  <si>
    <t>在宅時医学総合管理（小児科療養指導）</t>
  </si>
  <si>
    <t>外来受付時間帯午前終了（月）</t>
  </si>
  <si>
    <t>在宅時医学総合管理（難病外来患者指導管理）</t>
  </si>
  <si>
    <t>薬剤師派遣による服薬指導</t>
  </si>
  <si>
    <t>管理栄養士派遣による栄養指導</t>
  </si>
  <si>
    <t>障害者訪問口腔ケア</t>
  </si>
  <si>
    <t>腎不全教育</t>
  </si>
  <si>
    <t>在宅療養機器貸出</t>
  </si>
  <si>
    <t>入院可能期間一般病床</t>
    <rPh sb="0" eb="4">
      <t>ニュウインカノウ</t>
    </rPh>
    <rPh sb="4" eb="6">
      <t>キカン</t>
    </rPh>
    <rPh sb="6" eb="10">
      <t>イッパンビョウショウ</t>
    </rPh>
    <phoneticPr fontId="40"/>
  </si>
  <si>
    <t>3心筋梗塞_4慢性期基本外_エ:急性時</t>
  </si>
  <si>
    <t>退院前在宅療養指導管理（乳幼児加算）</t>
  </si>
  <si>
    <t>肝炎協力医療機関</t>
  </si>
  <si>
    <t>19)麻酔領域</t>
  </si>
  <si>
    <t>在宅自己注射指導管理</t>
  </si>
  <si>
    <t>在宅小児低血糖症患者指導管理</t>
  </si>
  <si>
    <t>健康診査及び健康相談全般に関する特記事項　(2000文字)</t>
    <rPh sb="0" eb="2">
      <t>ケンコウ</t>
    </rPh>
    <rPh sb="2" eb="4">
      <t>シンサ</t>
    </rPh>
    <rPh sb="4" eb="5">
      <t>オヨ</t>
    </rPh>
    <rPh sb="6" eb="8">
      <t>ケンコウ</t>
    </rPh>
    <rPh sb="8" eb="10">
      <t>ソウダン</t>
    </rPh>
    <rPh sb="10" eb="12">
      <t>ゼンパン</t>
    </rPh>
    <rPh sb="13" eb="14">
      <t>カン</t>
    </rPh>
    <rPh sb="16" eb="18">
      <t>トッキ</t>
    </rPh>
    <rPh sb="18" eb="20">
      <t>ジコウ</t>
    </rPh>
    <phoneticPr fontId="42"/>
  </si>
  <si>
    <t>在宅妊娠糖尿病患者指導管理</t>
  </si>
  <si>
    <t>8 ハイリスク妊産婦連携指導</t>
  </si>
  <si>
    <t>在宅血液透析指導管理</t>
  </si>
  <si>
    <t>慢性疼痛</t>
  </si>
  <si>
    <t>在宅酸素療法指導管理</t>
  </si>
  <si>
    <t>在宅中心静脈栄養法指導管理</t>
  </si>
  <si>
    <t>在宅成分栄養経管栄養法指導管理</t>
  </si>
  <si>
    <t>在宅半固形栄養経管栄養法指導管理</t>
  </si>
  <si>
    <t>在宅持続陽圧呼吸療法指導管理</t>
  </si>
  <si>
    <t xml:space="preserve"> FROM tbl_38 WHERE col_4 = '</t>
  </si>
  <si>
    <t>歯科用ＣＡＤ／ＣＡＭシステム</t>
  </si>
  <si>
    <t>1 歯科領域の一次診療</t>
  </si>
  <si>
    <t>在宅迷走神経電気刺激治療指導管理</t>
  </si>
  <si>
    <t>78 下垂体前葉機能低下症</t>
  </si>
  <si>
    <t>在宅仙骨神経刺激療法指導管理</t>
  </si>
  <si>
    <t>在宅難治性皮膚疾患処置指導管理</t>
  </si>
  <si>
    <t>植込型除細動器移植術</t>
  </si>
  <si>
    <t>在宅経腸投薬指導管理</t>
  </si>
  <si>
    <t>点滴の管理</t>
  </si>
  <si>
    <t>中心静脈栄</t>
  </si>
  <si>
    <t>酸素療法</t>
  </si>
  <si>
    <t>疼痛の管理</t>
  </si>
  <si>
    <t>人工肛門の管理</t>
  </si>
  <si>
    <t>人工膀胱の管理</t>
  </si>
  <si>
    <t>レスピレーター</t>
  </si>
  <si>
    <t>d1440</t>
  </si>
  <si>
    <t>尿カテーテル</t>
  </si>
  <si>
    <t>気管切開部の処置</t>
  </si>
  <si>
    <t>在宅ターミナルケアの対応</t>
  </si>
  <si>
    <t>患者移送機能付き歯科ユニット</t>
    <rPh sb="0" eb="2">
      <t>カンジャ</t>
    </rPh>
    <rPh sb="2" eb="4">
      <t>イソウ</t>
    </rPh>
    <rPh sb="4" eb="6">
      <t>キノウ</t>
    </rPh>
    <rPh sb="6" eb="7">
      <t>ツ</t>
    </rPh>
    <rPh sb="8" eb="10">
      <t>シカ</t>
    </rPh>
    <phoneticPr fontId="45"/>
  </si>
  <si>
    <t>2 全身麻酔</t>
  </si>
  <si>
    <t>マスクによる人工呼吸器</t>
  </si>
  <si>
    <t>骨髄線維症</t>
  </si>
  <si>
    <t>オンライン診療実施の有無</t>
  </si>
  <si>
    <t>薬局連携</t>
  </si>
  <si>
    <t>言語別のレベル　母国語なみ</t>
  </si>
  <si>
    <t>対応可能な在宅医療の名称</t>
  </si>
  <si>
    <t>疾患・治療領域コード</t>
  </si>
  <si>
    <t>d1531</t>
  </si>
  <si>
    <t>疾患・治療コード</t>
  </si>
  <si>
    <t>前年度実施件数報告対象</t>
  </si>
  <si>
    <t>82 先天性副腎低形成症</t>
  </si>
  <si>
    <t>不妊症看護認定看護師　公益社団法人日本看護協会</t>
  </si>
  <si>
    <t>前年度実施件数</t>
  </si>
  <si>
    <t>専門外来実施曜日（月）</t>
  </si>
  <si>
    <t>直腸悪性腫瘍放射線療法</t>
  </si>
  <si>
    <t>108</t>
  </si>
  <si>
    <t>健康サポート薬局の有無</t>
    <rPh sb="0" eb="2">
      <t>ケンコウ</t>
    </rPh>
    <rPh sb="6" eb="8">
      <t>ヤッキョク</t>
    </rPh>
    <rPh sb="9" eb="11">
      <t>ウム</t>
    </rPh>
    <phoneticPr fontId="43"/>
  </si>
  <si>
    <t>専門外来実施曜日（木）</t>
  </si>
  <si>
    <t>d1083</t>
  </si>
  <si>
    <t>専門外来実施曜日（日）</t>
  </si>
  <si>
    <t>電話による販売を行う医薬品の区分（第３類医薬品）</t>
    <rPh sb="0" eb="2">
      <t>デンワ</t>
    </rPh>
    <rPh sb="5" eb="7">
      <t>ハンバイ</t>
    </rPh>
    <rPh sb="8" eb="9">
      <t>オコナ</t>
    </rPh>
    <rPh sb="10" eb="13">
      <t>イヤクヒン</t>
    </rPh>
    <phoneticPr fontId="43"/>
  </si>
  <si>
    <t>手術室</t>
  </si>
  <si>
    <t>専門外来実施曜日（祝）</t>
  </si>
  <si>
    <t>専門外来受付終了１</t>
  </si>
  <si>
    <t>マイクロトロン</t>
  </si>
  <si>
    <t>専門外来受付開始２</t>
  </si>
  <si>
    <t>17 夜尿症の治療</t>
  </si>
  <si>
    <t>専門外来受付終了２</t>
  </si>
  <si>
    <t>（糖尿病性網膜症に対する）硝子体手術</t>
  </si>
  <si>
    <t>医療従事者コード</t>
  </si>
  <si>
    <t>就業時間帯午後開始（日）</t>
  </si>
  <si>
    <t>総数（非常勤）</t>
  </si>
  <si>
    <t>入院担当（常勤）</t>
  </si>
  <si>
    <t>D6</t>
  </si>
  <si>
    <t>外来担当（非常勤）</t>
  </si>
  <si>
    <t>1がん_3在宅医療支援基本外_ウ:外来化学療法</t>
  </si>
  <si>
    <t>看護師配置（一般病床）</t>
  </si>
  <si>
    <t>インプラント</t>
  </si>
  <si>
    <t>看護師配置（療養病床（医療保険適用））</t>
  </si>
  <si>
    <t>小児食物アレルギー負荷検査</t>
    <rPh sb="0" eb="2">
      <t>ショウニ</t>
    </rPh>
    <rPh sb="2" eb="4">
      <t>ショクモツ</t>
    </rPh>
    <rPh sb="9" eb="11">
      <t>フカ</t>
    </rPh>
    <rPh sb="11" eb="13">
      <t>ケンサ</t>
    </rPh>
    <phoneticPr fontId="42"/>
  </si>
  <si>
    <t>看護師配置（療養病床（介護保険適用））</t>
  </si>
  <si>
    <t>看護師配置（精神病床うち指定病床）</t>
  </si>
  <si>
    <t>看護師配置（感染症病床）</t>
  </si>
  <si>
    <t>医療安全の相談窓口設置</t>
  </si>
  <si>
    <t>160 先天性魚鱗癬</t>
  </si>
  <si>
    <t>医療安全管理者配置（専任（専従）担当者）</t>
  </si>
  <si>
    <t>医療安全管理者配置（兼任担当者）</t>
  </si>
  <si>
    <t>医療安全管理部門（歯科医師配置）</t>
  </si>
  <si>
    <t>医療安全管理部門（診療放射線技師配置）</t>
  </si>
  <si>
    <t>医療安全管理部門（保健師・助産師・看護師配置）</t>
  </si>
  <si>
    <t>[分類：公的医療機関]</t>
  </si>
  <si>
    <t>医療安全管理部門（事務職員配置）</t>
  </si>
  <si>
    <t>血液・腫瘍内科</t>
  </si>
  <si>
    <t>医療の安全管理のための指針の作成</t>
    <rPh sb="0" eb="2">
      <t>イリョウ</t>
    </rPh>
    <rPh sb="3" eb="5">
      <t>アンゼン</t>
    </rPh>
    <rPh sb="5" eb="7">
      <t>カンリ</t>
    </rPh>
    <rPh sb="11" eb="13">
      <t>シシン</t>
    </rPh>
    <rPh sb="14" eb="16">
      <t>サクセイ</t>
    </rPh>
    <phoneticPr fontId="55"/>
  </si>
  <si>
    <t>医療安全管理対策マニュアルの作成の有無</t>
    <rPh sb="0" eb="2">
      <t>イリョウ</t>
    </rPh>
    <rPh sb="2" eb="4">
      <t>アンゼン</t>
    </rPh>
    <rPh sb="4" eb="6">
      <t>カンリ</t>
    </rPh>
    <rPh sb="6" eb="8">
      <t>タイサク</t>
    </rPh>
    <rPh sb="14" eb="16">
      <t>サクセイ</t>
    </rPh>
    <rPh sb="17" eb="19">
      <t>ウム</t>
    </rPh>
    <phoneticPr fontId="55"/>
  </si>
  <si>
    <t>院内感染対策担当者配置</t>
  </si>
  <si>
    <t>d1438</t>
  </si>
  <si>
    <t>院内感染対策部門設置</t>
  </si>
  <si>
    <t>d1104</t>
  </si>
  <si>
    <t>院内感染対策部門（歯科医師配置）</t>
  </si>
  <si>
    <t>d1284</t>
  </si>
  <si>
    <t>院内感染対策部門（薬剤師配置）</t>
  </si>
  <si>
    <t>【入院食の提供方法】</t>
  </si>
  <si>
    <t>院内感染対策部門（保健師・助産師・看護師配置）</t>
  </si>
  <si>
    <t>d1571</t>
  </si>
  <si>
    <t>院内感染対策部門（事務職員配置）</t>
  </si>
  <si>
    <t>院内感染対策部門（その他を配置）</t>
  </si>
  <si>
    <t>00264</t>
  </si>
  <si>
    <t>救急対応を嘱託する病院の有無</t>
    <rPh sb="0" eb="4">
      <t>キュウキュウタイオウ</t>
    </rPh>
    <rPh sb="5" eb="7">
      <t>ショクタク</t>
    </rPh>
    <rPh sb="9" eb="11">
      <t>ビョウイン</t>
    </rPh>
    <rPh sb="12" eb="14">
      <t>ウム</t>
    </rPh>
    <phoneticPr fontId="53"/>
  </si>
  <si>
    <t>院内感染防止対策</t>
    <rPh sb="0" eb="2">
      <t>インナイ</t>
    </rPh>
    <rPh sb="2" eb="4">
      <t>カンセン</t>
    </rPh>
    <rPh sb="4" eb="6">
      <t>ボウシ</t>
    </rPh>
    <rPh sb="6" eb="8">
      <t>タイサク</t>
    </rPh>
    <phoneticPr fontId="44"/>
  </si>
  <si>
    <t>d1084</t>
  </si>
  <si>
    <t>07 気管食道</t>
  </si>
  <si>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</si>
  <si>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56"/>
  </si>
  <si>
    <t>あん摩マッサージ指圧師</t>
    <rPh sb="2" eb="3">
      <t>マ</t>
    </rPh>
    <rPh sb="8" eb="11">
      <t>シアツシ</t>
    </rPh>
    <phoneticPr fontId="45"/>
  </si>
  <si>
    <t>オーダリングシステム（予約導入）</t>
  </si>
  <si>
    <t>00157</t>
  </si>
  <si>
    <t>3心筋梗塞_2急性期PCI_ウ:ＰＣＩ</t>
  </si>
  <si>
    <t>ＩＣＤコード利用</t>
  </si>
  <si>
    <t>d1436</t>
  </si>
  <si>
    <t>診療記録管理者配置</t>
  </si>
  <si>
    <t>コンピューテッドラジオグラフィー（ＣＲ）</t>
  </si>
  <si>
    <t>診療録管理専任従事者人数</t>
  </si>
  <si>
    <t>21 心臓</t>
  </si>
  <si>
    <t>情報開示料金</t>
  </si>
  <si>
    <t>臨床病理検討会</t>
  </si>
  <si>
    <t>予後不良症例院内検討体制</t>
  </si>
  <si>
    <t>患者数（一般病床）</t>
  </si>
  <si>
    <t>患者数（療養病床（介護保険適用））</t>
  </si>
  <si>
    <t>患者数（精神病床うち指定病床）</t>
    <rPh sb="4" eb="6">
      <t>セイシン</t>
    </rPh>
    <rPh sb="6" eb="8">
      <t>ビョウショウ</t>
    </rPh>
    <rPh sb="10" eb="12">
      <t>シテイ</t>
    </rPh>
    <rPh sb="12" eb="14">
      <t>ビョウショウ</t>
    </rPh>
    <phoneticPr fontId="55"/>
  </si>
  <si>
    <t>患者数（結核病床）</t>
  </si>
  <si>
    <t>患者数（１か月あたりの障害者の患者数）</t>
  </si>
  <si>
    <t>機能訓練室</t>
  </si>
  <si>
    <t>平均在院日数（一般病床）</t>
  </si>
  <si>
    <t>45 好酸球性多発血管炎性肉芽腫症</t>
  </si>
  <si>
    <t>平均在院日数（療養病床（介護保険適用））</t>
  </si>
  <si>
    <t>平均在院日数（結核病床）</t>
  </si>
  <si>
    <t>公益財団法人日本医療機能評価機構認定</t>
  </si>
  <si>
    <t>公益財団法人日本医療機能評価機構による認定の交付年月日</t>
    <rPh sb="0" eb="1">
      <t>コウ</t>
    </rPh>
    <phoneticPr fontId="56"/>
  </si>
  <si>
    <t>看護体制・一般病棟（7:1入院基本料）</t>
  </si>
  <si>
    <t>乳がん看護認定看護師　公益社団法人日本看護協会</t>
  </si>
  <si>
    <t>看護体制・一般病棟（10:1入院基本料）</t>
  </si>
  <si>
    <t>看護体制・一般病棟（15:1入院基本料）</t>
  </si>
  <si>
    <t>脳血管内手術のうち脳動脈瘤コイル塞栓術（○○件）</t>
  </si>
  <si>
    <t>d0039</t>
  </si>
  <si>
    <t>看護体制・一般病棟（特別入院基本料）</t>
  </si>
  <si>
    <t xml:space="preserve"> FROM tbl_31 WHERE col_4 = '</t>
  </si>
  <si>
    <t>看護体制・療養病棟（特別入院基本料）</t>
  </si>
  <si>
    <t>看護体制・結核病棟（10:1入院基本料）</t>
  </si>
  <si>
    <t>看護体制・結核病棟（13:1入院基本料）</t>
  </si>
  <si>
    <t>ＰＥＴ（ポジトロン断層撮影装置）</t>
  </si>
  <si>
    <t>162</t>
  </si>
  <si>
    <t>看護体制・結核病棟（15:1入院基本料）</t>
  </si>
  <si>
    <t>看護体制・結核病棟（18:1入院基本料）</t>
  </si>
  <si>
    <t>看護体制・結核病棟（20:1入院基本料）</t>
  </si>
  <si>
    <t>看護体制・精神病棟（7:1入院基本料）</t>
  </si>
  <si>
    <t>看護体制・精神病棟（10:1入院基本料）</t>
  </si>
  <si>
    <t>原子爆弾被害者指定医療機関</t>
  </si>
  <si>
    <t>Ｘ線ＣＴ組合せ型ポジトロンＣＴ装置</t>
  </si>
  <si>
    <t>看護体制・精神病棟（15:1入院基本料）</t>
  </si>
  <si>
    <t>輸血用血液</t>
  </si>
  <si>
    <t>看護体制・特定機能病院・結核病棟（15:1入院基本料）</t>
  </si>
  <si>
    <t>看護体制・特定機能病院・精神病棟（10:1入院基本料）</t>
  </si>
  <si>
    <t>看護体制・特定機能病院・精神病棟（13:1入院基本料）</t>
  </si>
  <si>
    <t>看護体制・特定機能病院・精神病棟（15:1入院基本料）</t>
  </si>
  <si>
    <t>看護体制・障害者施設（15:1入院基本料）</t>
  </si>
  <si>
    <t>連携している主な医療機関名</t>
    <rPh sb="0" eb="2">
      <t>レンケイ</t>
    </rPh>
    <rPh sb="6" eb="7">
      <t>オモ</t>
    </rPh>
    <rPh sb="8" eb="10">
      <t>イリョウ</t>
    </rPh>
    <rPh sb="10" eb="12">
      <t>キカン</t>
    </rPh>
    <rPh sb="12" eb="13">
      <t>メイ</t>
    </rPh>
    <phoneticPr fontId="55"/>
  </si>
  <si>
    <t>皮膚・排泄ケア認定看護師　公益社団法人日本看護協会</t>
  </si>
  <si>
    <t>糖尿病性腎症（腎臓専門医の配置）</t>
  </si>
  <si>
    <t>2 中心静脈栄養</t>
  </si>
  <si>
    <t>大阪府医師会</t>
    <rPh sb="0" eb="3">
      <t>オオサカフ</t>
    </rPh>
    <rPh sb="3" eb="6">
      <t>イシカイ</t>
    </rPh>
    <phoneticPr fontId="56"/>
  </si>
  <si>
    <t>経鼻的内視鏡</t>
    <rPh sb="0" eb="2">
      <t>ケイビ</t>
    </rPh>
    <rPh sb="2" eb="3">
      <t>マト</t>
    </rPh>
    <rPh sb="3" eb="6">
      <t>ナイシキョウ</t>
    </rPh>
    <phoneticPr fontId="45"/>
  </si>
  <si>
    <t>外来受付時間帯午後終了（月）</t>
  </si>
  <si>
    <t>00333</t>
  </si>
  <si>
    <t>大阪府病院協会</t>
    <rPh sb="0" eb="3">
      <t>オオサカフ</t>
    </rPh>
    <rPh sb="3" eb="5">
      <t>ビョウイン</t>
    </rPh>
    <rPh sb="5" eb="7">
      <t>キョウカイ</t>
    </rPh>
    <phoneticPr fontId="56"/>
  </si>
  <si>
    <t>血液ガス測定装置</t>
  </si>
  <si>
    <t>大阪精神科病院協会</t>
    <rPh sb="0" eb="2">
      <t>オオサカ</t>
    </rPh>
    <rPh sb="2" eb="5">
      <t>セイシンカ</t>
    </rPh>
    <rPh sb="5" eb="7">
      <t>ビョウイン</t>
    </rPh>
    <rPh sb="7" eb="9">
      <t>キョウカイ</t>
    </rPh>
    <phoneticPr fontId="56"/>
  </si>
  <si>
    <t>褥創</t>
  </si>
  <si>
    <t>d1113</t>
  </si>
  <si>
    <t>脊髄損傷合併症_痙縮</t>
  </si>
  <si>
    <t>イレウス(腸閉塞)</t>
  </si>
  <si>
    <t>00142</t>
  </si>
  <si>
    <t>整形外科的二次障害</t>
    <rPh sb="0" eb="2">
      <t>セイケイ</t>
    </rPh>
    <phoneticPr fontId="58"/>
  </si>
  <si>
    <t>187</t>
  </si>
  <si>
    <t>頚髄症</t>
  </si>
  <si>
    <t>髄膜炎菌感染症の予防接種（海外渡航者対応）</t>
  </si>
  <si>
    <t>事業所特殊健診（電離放射線）</t>
  </si>
  <si>
    <t>側弯</t>
  </si>
  <si>
    <t>四肢関節拘縮</t>
  </si>
  <si>
    <t>08子宮（体がん）</t>
  </si>
  <si>
    <t>災害時業務継続計画（ＢＣＰ）を策定済</t>
  </si>
  <si>
    <t>16 在宅患者訪問栄養食事指導</t>
    <rPh sb="3" eb="5">
      <t>ザイタク</t>
    </rPh>
    <rPh sb="5" eb="7">
      <t>カンジャ</t>
    </rPh>
    <rPh sb="7" eb="9">
      <t>ホウモン</t>
    </rPh>
    <rPh sb="9" eb="11">
      <t>エイヨウ</t>
    </rPh>
    <rPh sb="11" eb="13">
      <t>ショクジ</t>
    </rPh>
    <rPh sb="13" eb="15">
      <t>シドウ</t>
    </rPh>
    <phoneticPr fontId="42"/>
  </si>
  <si>
    <t>災害マニュアルを策定済</t>
  </si>
  <si>
    <t>処理用1</t>
  </si>
  <si>
    <t>災害拠点病院の災害訓練への参加（見学を含む）</t>
  </si>
  <si>
    <t>臨床研修協力機関</t>
  </si>
  <si>
    <t>学校保健法健診</t>
    <rPh sb="0" eb="2">
      <t>ガッコウ</t>
    </rPh>
    <rPh sb="2" eb="4">
      <t>ホケン</t>
    </rPh>
    <rPh sb="4" eb="5">
      <t>ホウ</t>
    </rPh>
    <rPh sb="5" eb="7">
      <t>ケンシン</t>
    </rPh>
    <phoneticPr fontId="47"/>
  </si>
  <si>
    <t>後発白内障手術</t>
  </si>
  <si>
    <t>在宅寝たきり高齢者訪問歯科保健活動</t>
    <rPh sb="2" eb="3">
      <t>ネ</t>
    </rPh>
    <rPh sb="6" eb="9">
      <t>コウレイシャ</t>
    </rPh>
    <rPh sb="9" eb="11">
      <t>ホウモン</t>
    </rPh>
    <rPh sb="11" eb="13">
      <t>シカ</t>
    </rPh>
    <rPh sb="13" eb="15">
      <t>ホケン</t>
    </rPh>
    <rPh sb="15" eb="17">
      <t>カツドウ</t>
    </rPh>
    <phoneticPr fontId="47"/>
  </si>
  <si>
    <t>「いいな、いい歯。」週間事業</t>
    <rPh sb="7" eb="8">
      <t>ハ</t>
    </rPh>
    <rPh sb="10" eb="12">
      <t>シュウカン</t>
    </rPh>
    <rPh sb="12" eb="14">
      <t>ジギョウ</t>
    </rPh>
    <phoneticPr fontId="47"/>
  </si>
  <si>
    <t>学校医・幼稚園・保育園医</t>
  </si>
  <si>
    <t>健康診査・がんの精密検査（独自）</t>
  </si>
  <si>
    <t>入院待期期間その他(病棟等)の病床・病棟種別</t>
  </si>
  <si>
    <t>人工透析を必要とする腎不全</t>
  </si>
  <si>
    <t>01肺</t>
  </si>
  <si>
    <t>03肝臓</t>
  </si>
  <si>
    <t>06食道</t>
  </si>
  <si>
    <t>14前立腺</t>
  </si>
  <si>
    <t>15甲状腺</t>
  </si>
  <si>
    <t>d1446</t>
  </si>
  <si>
    <t>マイクロサージャリー装置</t>
  </si>
  <si>
    <t>16皮膚</t>
  </si>
  <si>
    <t>対応可能な曜日区分</t>
  </si>
  <si>
    <t>18喉頭</t>
  </si>
  <si>
    <t>19上顎</t>
  </si>
  <si>
    <t>血液血清コード</t>
  </si>
  <si>
    <t>総数（常勤と非常勤の合計）</t>
  </si>
  <si>
    <t>入院担当（常勤と非常勤の合計）</t>
  </si>
  <si>
    <t>185 コフィン・シリス症候群</t>
  </si>
  <si>
    <t>外来担当（常勤と非常勤の合計）</t>
  </si>
  <si>
    <t>247 イソ吉草酸血症</t>
  </si>
  <si>
    <t>IFZ034_hkiry_kkk_dkj_yyyyMMddHHmmssSSS.csv</t>
  </si>
  <si>
    <t>01052</t>
  </si>
  <si>
    <t>保健医療計画（独自）</t>
  </si>
  <si>
    <t>14 認知症</t>
  </si>
  <si>
    <t>1がん_1予防・早期発見_ア:市町村等実施</t>
    <rPh sb="5" eb="7">
      <t>ヨボウ</t>
    </rPh>
    <rPh sb="8" eb="12">
      <t>ソウキハッケン</t>
    </rPh>
    <phoneticPr fontId="40"/>
  </si>
  <si>
    <t>1がん_1予防・早期発見_イ:がんに係る精密検査</t>
  </si>
  <si>
    <t>1 内分泌･代謝･栄養領域の一次診療</t>
  </si>
  <si>
    <t>1がん_2がん治療基本_ア:手術療法、放射線療法及び化学療法</t>
  </si>
  <si>
    <t>1がん_2がん治療基本外_イ:患者やその家族</t>
  </si>
  <si>
    <t>46</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</si>
  <si>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</si>
  <si>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</si>
  <si>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</si>
  <si>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</si>
  <si>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</si>
  <si>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8 腎悪性腫瘍手術</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</si>
  <si>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</si>
  <si>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</si>
  <si>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40"/>
  </si>
  <si>
    <t>感染症病床</t>
  </si>
  <si>
    <t>1がん_3在宅医療支援基本外_イ:患者やその家族</t>
  </si>
  <si>
    <t>18 肛門</t>
  </si>
  <si>
    <t>報告書（病院）</t>
    <rPh sb="0" eb="3">
      <t>ホウコクショ</t>
    </rPh>
    <rPh sb="4" eb="6">
      <t>ビョウイン</t>
    </rPh>
    <phoneticPr fontId="46"/>
  </si>
  <si>
    <t>d1283</t>
  </si>
  <si>
    <t>2脳卒中_1予防_ア:高血圧</t>
    <rPh sb="1" eb="4">
      <t>ノウソッチュウ</t>
    </rPh>
    <rPh sb="6" eb="8">
      <t>ヨボウ</t>
    </rPh>
    <phoneticPr fontId="40"/>
  </si>
  <si>
    <t>移動型デジタル式循環器用Ｘ線透視診断装置</t>
  </si>
  <si>
    <t>2脳卒中_1予防_ウ:脳卒中の初期症状</t>
  </si>
  <si>
    <t>2脳卒中_2急性期基本_ア:専門的診断・治療</t>
    <rPh sb="6" eb="9">
      <t>キュウセイキ</t>
    </rPh>
    <phoneticPr fontId="40"/>
  </si>
  <si>
    <t>2脳卒中_2急性期基本_イ:ＣＴ・ＭＲＩ</t>
  </si>
  <si>
    <t>4 下部消化管内視鏡検査</t>
  </si>
  <si>
    <t>2脳卒中_2急性期基本_ウ:廃用症候群</t>
  </si>
  <si>
    <t>6認知症_1早期_タ:ＢＰＳＤ</t>
  </si>
  <si>
    <t>2脳卒中_2急性期基本_カ:誤嚥性肺炎等</t>
  </si>
  <si>
    <t>3心筋梗塞_1予防_ウ:心筋梗塞等</t>
  </si>
  <si>
    <t>60</t>
  </si>
  <si>
    <t>2脳卒中_2急性期基本外_ウ:脳内血腫摘出手術</t>
  </si>
  <si>
    <t>2脳卒中_3回復期基本_エ:医療ソーシャルワーカーの配置</t>
  </si>
  <si>
    <t xml:space="preserve"> FROM tbl_25 WHERE col_4 = '</t>
  </si>
  <si>
    <t>2脳卒中_2急性期基本外_エ:経皮的脳血管形成手術</t>
  </si>
  <si>
    <t>2脳卒中_2急性期基本外_カ:合併症</t>
  </si>
  <si>
    <t>2脳卒中_3回復期基本_イ:介護サービス関係者</t>
  </si>
  <si>
    <t>2脳卒中_3回復期基本_ウ:介護サービス関係者</t>
  </si>
  <si>
    <t>2脳卒中_3回復期基本_オ:合併症</t>
  </si>
  <si>
    <t>2脳卒中_3回復期基本外_ア:地域のリハビリテーション実施施設等</t>
    <rPh sb="11" eb="12">
      <t>ガイ</t>
    </rPh>
    <phoneticPr fontId="40"/>
  </si>
  <si>
    <t>2脳卒中_4維持期_ア:維持期患者を受入れている。</t>
    <rPh sb="6" eb="8">
      <t>イジ</t>
    </rPh>
    <rPh sb="8" eb="9">
      <t>キ</t>
    </rPh>
    <phoneticPr fontId="40"/>
  </si>
  <si>
    <t>【案内用電子メールアドレス】</t>
  </si>
  <si>
    <t>2脳卒中_4維持期_イ:リハビリ専門職種</t>
  </si>
  <si>
    <t>7 骨髄移植</t>
  </si>
  <si>
    <t>19 ライソゾーム病</t>
  </si>
  <si>
    <t>17 臓器移植</t>
  </si>
  <si>
    <t>2脳卒中_4維持期_ウ:介護サービス関係者</t>
  </si>
  <si>
    <t>3心筋梗塞_2急性期PCI_イ:心臓カテーテル検査</t>
  </si>
  <si>
    <t>3心筋梗塞_2急性期内科基本_ア:心電図</t>
    <rPh sb="10" eb="12">
      <t>ナイカ</t>
    </rPh>
    <rPh sb="12" eb="14">
      <t>キホン</t>
    </rPh>
    <phoneticPr fontId="40"/>
  </si>
  <si>
    <t>3心筋梗塞_2急性期内科基本_ウ:ＰＣＩ</t>
  </si>
  <si>
    <t>【病院内の売店又は食堂（外来者が使用するものに限る。）の有無】</t>
  </si>
  <si>
    <t>3心筋梗塞_2急性期内科基本外_ア:合併症</t>
    <rPh sb="14" eb="15">
      <t>ガイ</t>
    </rPh>
    <phoneticPr fontId="40"/>
  </si>
  <si>
    <t>3心筋梗塞_2急性期内科基本外_イ:冠動脈バイパス手術</t>
  </si>
  <si>
    <t>d1254</t>
  </si>
  <si>
    <t>3心筋梗塞_2急性期内科基本外_ウ:経静脈的血栓溶解療法</t>
  </si>
  <si>
    <t>提供できる専門技術項目</t>
  </si>
  <si>
    <t>3心筋梗塞_2急性期内科基本外_カ:再発時</t>
  </si>
  <si>
    <t>疼痛緩和内科</t>
  </si>
  <si>
    <t>診療エックス線技師</t>
    <rPh sb="0" eb="2">
      <t>シンリョウ</t>
    </rPh>
    <rPh sb="6" eb="7">
      <t>セン</t>
    </rPh>
    <rPh sb="7" eb="9">
      <t>ギシ</t>
    </rPh>
    <phoneticPr fontId="45"/>
  </si>
  <si>
    <t>d1003</t>
  </si>
  <si>
    <t>3心筋梗塞_3回復期基本_ア:生活指導</t>
    <rPh sb="7" eb="10">
      <t>カイフクキ</t>
    </rPh>
    <rPh sb="10" eb="12">
      <t>キホン</t>
    </rPh>
    <phoneticPr fontId="40"/>
  </si>
  <si>
    <t>就業時間帯午後開始（水）</t>
  </si>
  <si>
    <t>3心筋梗塞_3回復期基本外_エ:急性時の急性期医療機関</t>
  </si>
  <si>
    <t>5 白血病化学療法</t>
  </si>
  <si>
    <t>3心筋梗塞_3回復期基本外_カ:再発時</t>
  </si>
  <si>
    <t>3心筋梗塞_4慢性期基本_ア:定期外来診療等</t>
    <rPh sb="7" eb="9">
      <t>マンセイ</t>
    </rPh>
    <rPh sb="9" eb="10">
      <t>キ</t>
    </rPh>
    <rPh sb="10" eb="12">
      <t>キホン</t>
    </rPh>
    <phoneticPr fontId="40"/>
  </si>
  <si>
    <t>3心筋梗塞_4慢性期基本外_オ:再発時</t>
  </si>
  <si>
    <t>3心筋梗塞_4慢性期基本外_カ:再発時</t>
  </si>
  <si>
    <t>3心筋梗塞_4慢性期基本外_キ:病院内の歯科</t>
  </si>
  <si>
    <t>4糖尿病_1初期_エ:食事療法</t>
  </si>
  <si>
    <t>院内処方の有無</t>
    <rPh sb="0" eb="2">
      <t>インナイ</t>
    </rPh>
    <rPh sb="2" eb="4">
      <t>ショホウ</t>
    </rPh>
    <rPh sb="5" eb="7">
      <t>ウム</t>
    </rPh>
    <phoneticPr fontId="42"/>
  </si>
  <si>
    <t>10 副腎腫瘍摘出術</t>
  </si>
  <si>
    <t>4糖尿病_1初期_オ:糖尿病合併症予防</t>
  </si>
  <si>
    <t>4糖尿病_2専門基本_ア:インスリン</t>
    <rPh sb="6" eb="8">
      <t>センモン</t>
    </rPh>
    <rPh sb="8" eb="10">
      <t>キホン</t>
    </rPh>
    <phoneticPr fontId="40"/>
  </si>
  <si>
    <t>d1227</t>
  </si>
  <si>
    <t>気管食道内科</t>
  </si>
  <si>
    <t>4糖尿病_2専門基本_ウ:栄養士</t>
  </si>
  <si>
    <t>4糖尿病_2専門基本_オ:糖尿病合併症</t>
  </si>
  <si>
    <t>00173</t>
  </si>
  <si>
    <t>4糖尿病_3急性_ア:糖尿病の急性合併症</t>
    <rPh sb="6" eb="8">
      <t>キュウセイ</t>
    </rPh>
    <phoneticPr fontId="40"/>
  </si>
  <si>
    <t>ガス壊疽ワクチン</t>
  </si>
  <si>
    <t>13 腹腔鏡下前立腺悪性腫瘍手術</t>
  </si>
  <si>
    <t>4糖尿病_4慢性合併網膜症基本_ア:蛍光眼底造影検査</t>
    <rPh sb="6" eb="8">
      <t>マンセイ</t>
    </rPh>
    <rPh sb="8" eb="10">
      <t>ガッペイ</t>
    </rPh>
    <rPh sb="13" eb="15">
      <t>キホン</t>
    </rPh>
    <phoneticPr fontId="40"/>
  </si>
  <si>
    <t>14：厚生（医療）農業協同組合連合会</t>
  </si>
  <si>
    <t>4糖尿病_4慢性合併網膜症基本外_イ:硝子体手術</t>
  </si>
  <si>
    <t>4糖尿病_4慢性合併腎症基本_ア:食事</t>
    <rPh sb="10" eb="12">
      <t>ジンショウ</t>
    </rPh>
    <rPh sb="12" eb="14">
      <t>キホン</t>
    </rPh>
    <phoneticPr fontId="40"/>
  </si>
  <si>
    <t>4糖尿病_4慢性合併腎症基本_イ:透析療法</t>
  </si>
  <si>
    <t>4糖尿病_4慢性合併神経基本_ア:糖尿病神経障害</t>
    <rPh sb="10" eb="12">
      <t>シンケイ</t>
    </rPh>
    <phoneticPr fontId="40"/>
  </si>
  <si>
    <t>4糖尿病_4慢性合併神経基本_イ:薬物療法</t>
  </si>
  <si>
    <t>5精神_1統失_エ:統合失調症</t>
  </si>
  <si>
    <t>5精神_2うつ_イ:かかりつけ</t>
  </si>
  <si>
    <t>5精神_2うつ_エ:認知行動療法</t>
  </si>
  <si>
    <t>d1559</t>
  </si>
  <si>
    <t>金属アレルギー患者の歯科診療</t>
  </si>
  <si>
    <t>5精神_3児童_ア:児童・思春期精神疾患</t>
    <rPh sb="5" eb="7">
      <t>ジドウ</t>
    </rPh>
    <phoneticPr fontId="40"/>
  </si>
  <si>
    <t>顎補綴（顎顔面補綴）</t>
  </si>
  <si>
    <t>5精神_3児童_ウ:学業への復帰等</t>
  </si>
  <si>
    <t>5精神_4発達_ア:発達障がい</t>
    <rPh sb="5" eb="7">
      <t>ハッタツ</t>
    </rPh>
    <phoneticPr fontId="40"/>
  </si>
  <si>
    <t>最寄り駅から医療機関までの徒歩による所要時間（分）</t>
    <rPh sb="0" eb="2">
      <t>モヨ</t>
    </rPh>
    <rPh sb="3" eb="4">
      <t>エキ</t>
    </rPh>
    <rPh sb="6" eb="8">
      <t>イリョウ</t>
    </rPh>
    <rPh sb="8" eb="10">
      <t>キカン</t>
    </rPh>
    <rPh sb="13" eb="15">
      <t>トホ</t>
    </rPh>
    <rPh sb="18" eb="20">
      <t>ショヨウ</t>
    </rPh>
    <rPh sb="20" eb="22">
      <t>ジカン</t>
    </rPh>
    <rPh sb="23" eb="24">
      <t>ブン</t>
    </rPh>
    <phoneticPr fontId="42"/>
  </si>
  <si>
    <t>175 ウィーバー症候群</t>
  </si>
  <si>
    <t>感染症病床</t>
    <rPh sb="0" eb="3">
      <t>カンセンショウ</t>
    </rPh>
    <rPh sb="3" eb="5">
      <t>ビョウショウ</t>
    </rPh>
    <phoneticPr fontId="42"/>
  </si>
  <si>
    <t>5精神_6薬物_ア:薬物依存症</t>
    <rPh sb="5" eb="7">
      <t>ヤクブツ</t>
    </rPh>
    <phoneticPr fontId="40"/>
  </si>
  <si>
    <t>就業時間帯午前終了（土）</t>
  </si>
  <si>
    <t>3 在宅自己注射指導管理</t>
    <rPh sb="2" eb="4">
      <t>ザイタク</t>
    </rPh>
    <rPh sb="4" eb="6">
      <t>ジコ</t>
    </rPh>
    <rPh sb="6" eb="8">
      <t>チュウシャ</t>
    </rPh>
    <rPh sb="8" eb="10">
      <t>シドウ</t>
    </rPh>
    <rPh sb="10" eb="12">
      <t>カンリ</t>
    </rPh>
    <phoneticPr fontId="42"/>
  </si>
  <si>
    <t>5精神_6薬物_イ:かかりつけ</t>
  </si>
  <si>
    <t>処理用1</t>
    <rPh sb="0" eb="2">
      <t>ショリ</t>
    </rPh>
    <rPh sb="2" eb="3">
      <t>ヨウ</t>
    </rPh>
    <phoneticPr fontId="22"/>
  </si>
  <si>
    <t>15 化学療法</t>
  </si>
  <si>
    <t>291 ヒルシュスプルング病（全結腸型又は小腸型）</t>
  </si>
  <si>
    <t>5精神_6薬物_ウ:薬物依存症</t>
  </si>
  <si>
    <t>5精神_7ギャンブル_ア:ギャンブル依存症</t>
  </si>
  <si>
    <t>5精神_7ギャンブル_ウ:ギャンブル依存症</t>
  </si>
  <si>
    <t>5精神_8PTSD_イ:かかりつけ</t>
  </si>
  <si>
    <t>歯科技工士</t>
  </si>
  <si>
    <t>5精神_8PTSD_ウ:外傷後ストレス障害（PTSD）</t>
  </si>
  <si>
    <t>5精神_9高次_ウ:高次脳機能障害</t>
  </si>
  <si>
    <t>5精神_10摂食_ア:摂食障害</t>
    <rPh sb="6" eb="8">
      <t>セッショク</t>
    </rPh>
    <phoneticPr fontId="40"/>
  </si>
  <si>
    <t>5精神_10摂食_イ:かかりつけ</t>
  </si>
  <si>
    <t>5精神_13身体合併症_ア:身体疾患を合併</t>
    <rPh sb="6" eb="11">
      <t>シンタイガッペイショウ</t>
    </rPh>
    <phoneticPr fontId="40"/>
  </si>
  <si>
    <t>5精神_14自殺_ウ:救急医療施設</t>
  </si>
  <si>
    <t>5精神_14自殺_エ:かかりつけ</t>
  </si>
  <si>
    <t>医療機能名</t>
  </si>
  <si>
    <t>医療安全対策に関する他の病院又は診療所からの評価の受審の有無】</t>
  </si>
  <si>
    <t xml:space="preserve">   可能</t>
  </si>
  <si>
    <t>6認知症_1早期_オ:医療相談室</t>
  </si>
  <si>
    <t>6認知症_1早期_ク:精神保健福祉士</t>
  </si>
  <si>
    <t>6認知症_1早期_サ:ＭＲＩ</t>
  </si>
  <si>
    <t>6認知症_1早期_ソ:一般病床又は精神病床</t>
  </si>
  <si>
    <t>6認知症_1早期_チ:認知症疾患医療センター</t>
  </si>
  <si>
    <t>6認知症_1早期_ツ:退院を支援</t>
  </si>
  <si>
    <t>「電子決済サービスへの対応」が「1:可能」の場合、選択する。</t>
    <rPh sb="25" eb="27">
      <t>センタク</t>
    </rPh>
    <phoneticPr fontId="22"/>
  </si>
  <si>
    <t>6認知症_2治療支援_イ:認知症疾患医療センター等</t>
  </si>
  <si>
    <t>6認知症_3地域基本_ア:認知症疾患医療センター</t>
    <rPh sb="6" eb="8">
      <t>チイキ</t>
    </rPh>
    <rPh sb="8" eb="10">
      <t>キホン</t>
    </rPh>
    <phoneticPr fontId="40"/>
  </si>
  <si>
    <t>d1116</t>
  </si>
  <si>
    <t>6認知症_3地域基本外_ア:認知症サポート医</t>
    <rPh sb="10" eb="11">
      <t>ガイ</t>
    </rPh>
    <phoneticPr fontId="40"/>
  </si>
  <si>
    <t>外来受付時間帯午後終了（木）</t>
  </si>
  <si>
    <t>7在宅_1退院_ア:退院支援担当者</t>
    <rPh sb="1" eb="3">
      <t>ザイタク</t>
    </rPh>
    <rPh sb="5" eb="7">
      <t>タイイン</t>
    </rPh>
    <phoneticPr fontId="40"/>
  </si>
  <si>
    <t>7在宅_2日常_ア:往診</t>
    <rPh sb="5" eb="7">
      <t>ニチジョウ</t>
    </rPh>
    <phoneticPr fontId="40"/>
  </si>
  <si>
    <t>治験契約件数</t>
    <rPh sb="0" eb="2">
      <t>チケン</t>
    </rPh>
    <rPh sb="2" eb="4">
      <t>ケイヤク</t>
    </rPh>
    <rPh sb="4" eb="6">
      <t>ケンスウ</t>
    </rPh>
    <phoneticPr fontId="42"/>
  </si>
  <si>
    <t>d1029</t>
  </si>
  <si>
    <t>7在宅_3急変_イ:連携している医療機関</t>
  </si>
  <si>
    <t>7在宅_4看取_イ:介護施設等</t>
  </si>
  <si>
    <t>3 退院時共同指導</t>
    <rPh sb="2" eb="4">
      <t>タイイン</t>
    </rPh>
    <rPh sb="4" eb="5">
      <t>ジ</t>
    </rPh>
    <rPh sb="5" eb="7">
      <t>キョウドウ</t>
    </rPh>
    <rPh sb="7" eb="9">
      <t>シドウ</t>
    </rPh>
    <phoneticPr fontId="42"/>
  </si>
  <si>
    <t>7在宅_4看取_ウ:他の在宅医療</t>
  </si>
  <si>
    <t>7在宅_5積極_イ:機能強化型</t>
  </si>
  <si>
    <t>医療従事者職種名</t>
  </si>
  <si>
    <t>外来受付時間帯午前開始（木）</t>
  </si>
  <si>
    <t>7在宅_6訪問看護_ア:自院</t>
    <rPh sb="5" eb="7">
      <t>ホウモン</t>
    </rPh>
    <rPh sb="7" eb="9">
      <t>カンゴ</t>
    </rPh>
    <phoneticPr fontId="40"/>
  </si>
  <si>
    <t>7在宅_6訪問看護医療機関_イ:患者の急変時</t>
  </si>
  <si>
    <t>05 糖尿病</t>
  </si>
  <si>
    <t>00259</t>
  </si>
  <si>
    <t>8歯科_1がん_イ:がん患者の歯科治療</t>
  </si>
  <si>
    <t>8歯科_2脳卒中_ア:脳卒中患者の専門的口腔ケア</t>
    <rPh sb="1" eb="3">
      <t>シカ</t>
    </rPh>
    <rPh sb="5" eb="8">
      <t>ノウソッチュウ</t>
    </rPh>
    <phoneticPr fontId="40"/>
  </si>
  <si>
    <t>56</t>
  </si>
  <si>
    <t>8歯科_2脳卒中_イ:摂食・嚥下リハビリテーション</t>
  </si>
  <si>
    <t>328 前眼部形成異常</t>
  </si>
  <si>
    <t>8歯科_3心筋梗塞_ア:心筋梗塞等</t>
    <rPh sb="5" eb="9">
      <t>シンキンコウソク</t>
    </rPh>
    <phoneticPr fontId="40"/>
  </si>
  <si>
    <t>25</t>
  </si>
  <si>
    <t>8歯科_4糖尿病_エ:糖尿病患者</t>
  </si>
  <si>
    <t>8歯科_4糖尿病_オ:糖尿病患者</t>
  </si>
  <si>
    <t>生理検査室</t>
  </si>
  <si>
    <t>8歯科_5精神_ア:精神疾患</t>
    <rPh sb="5" eb="7">
      <t>セイシン</t>
    </rPh>
    <phoneticPr fontId="40"/>
  </si>
  <si>
    <t>d1389</t>
  </si>
  <si>
    <t>d1039</t>
  </si>
  <si>
    <t>8歯科_6認知症_ア:認知症を発症</t>
    <rPh sb="5" eb="8">
      <t>ニンチショウ</t>
    </rPh>
    <phoneticPr fontId="40"/>
  </si>
  <si>
    <t>事業所特殊健診（振動）</t>
  </si>
  <si>
    <t>23 在宅肺高血圧症患者指導管理</t>
    <rPh sb="3" eb="5">
      <t>ザイタク</t>
    </rPh>
    <rPh sb="5" eb="6">
      <t>ハイ</t>
    </rPh>
    <rPh sb="6" eb="10">
      <t>コウケツアツショウ</t>
    </rPh>
    <rPh sb="10" eb="12">
      <t>カンジャ</t>
    </rPh>
    <rPh sb="12" eb="14">
      <t>シドウ</t>
    </rPh>
    <rPh sb="14" eb="16">
      <t>カンリ</t>
    </rPh>
    <phoneticPr fontId="42"/>
  </si>
  <si>
    <t>00077</t>
  </si>
  <si>
    <t>8歯科_7歯科訪問_ア:在宅療養支援歯科診療所</t>
    <rPh sb="5" eb="9">
      <t>シカホウモン</t>
    </rPh>
    <phoneticPr fontId="40"/>
  </si>
  <si>
    <t>難聴診療</t>
  </si>
  <si>
    <t>8歯科_7歯科訪問_ウ:訪問歯科衛生指導</t>
  </si>
  <si>
    <t>IFZ035_rhbl_dkj_yyyyMMddHHmmssSSS.csv</t>
  </si>
  <si>
    <t>検体測定室の検査項目の有無（血糖）</t>
  </si>
  <si>
    <t>IFZ036_tnnsny_iryou_dkj_yyyyMMddHHmmssSSS.csv</t>
  </si>
  <si>
    <t>糖尿病専門医　一般社団法人日本糖尿病学会</t>
  </si>
  <si>
    <t>転院支援用医療機関情報（独自）</t>
  </si>
  <si>
    <t>休日週７日間リハビリテーション</t>
  </si>
  <si>
    <t>自閉症児療育施設</t>
  </si>
  <si>
    <t>131</t>
  </si>
  <si>
    <t>褥瘡</t>
  </si>
  <si>
    <t>入院可能期間療養病床（医療保険適用）</t>
  </si>
  <si>
    <t>レーザー応用によるう蝕除去・スケーリングの無痛療法</t>
  </si>
  <si>
    <t>d1297</t>
  </si>
  <si>
    <t>入院可能期間精神病床</t>
  </si>
  <si>
    <t>234 ペルオキシソーム病（副腎白質ジストロフィーを除く。）</t>
  </si>
  <si>
    <t>81</t>
  </si>
  <si>
    <t>経尿道的前立腺高温度治療</t>
  </si>
  <si>
    <t>シンチカメラ</t>
  </si>
  <si>
    <t>00326</t>
  </si>
  <si>
    <t>入院可能期間その他(病棟等)の入院期間の目安</t>
  </si>
  <si>
    <t>入院待期期間精神病床</t>
  </si>
  <si>
    <t>入院待期期間その他(病棟等)の待機期間の目安</t>
  </si>
  <si>
    <t>医師番号</t>
  </si>
  <si>
    <t>氏名の公開可否</t>
  </si>
  <si>
    <t>性別の公開可否</t>
  </si>
  <si>
    <t>担当科目の公開可否</t>
  </si>
  <si>
    <t>専任(専従)担当者</t>
    <rPh sb="0" eb="2">
      <t>センニン</t>
    </rPh>
    <rPh sb="3" eb="5">
      <t>センジュウ</t>
    </rPh>
    <rPh sb="6" eb="9">
      <t>タントウシャ</t>
    </rPh>
    <phoneticPr fontId="42"/>
  </si>
  <si>
    <t>表示順</t>
  </si>
  <si>
    <t>基本情報（就業時間）</t>
    <rPh sb="0" eb="2">
      <t>キホン</t>
    </rPh>
    <rPh sb="2" eb="4">
      <t>ジョウホウ</t>
    </rPh>
    <rPh sb="5" eb="7">
      <t>シュウギョウ</t>
    </rPh>
    <rPh sb="7" eb="9">
      <t>ジカン</t>
    </rPh>
    <phoneticPr fontId="44"/>
  </si>
  <si>
    <t>就業日（火）</t>
  </si>
  <si>
    <t>就業日（水）</t>
  </si>
  <si>
    <t>115 遺伝性周期性四肢麻痺</t>
  </si>
  <si>
    <t>就業日（木）</t>
  </si>
  <si>
    <t>就業日（土）</t>
  </si>
  <si>
    <t>就業日（日）</t>
  </si>
  <si>
    <t>入院受入の可否</t>
    <rPh sb="0" eb="2">
      <t>ニュウイン</t>
    </rPh>
    <rPh sb="2" eb="4">
      <t>ウケイ</t>
    </rPh>
    <rPh sb="5" eb="7">
      <t>カヒ</t>
    </rPh>
    <phoneticPr fontId="53"/>
  </si>
  <si>
    <t>就業時間帯午前終了（月）</t>
  </si>
  <si>
    <t>医師の専門性資格</t>
  </si>
  <si>
    <t>就業時間帯午前開始（火）</t>
  </si>
  <si>
    <t>00075</t>
  </si>
  <si>
    <t>フッ素塗布</t>
  </si>
  <si>
    <t>医療事故防止マニュアル</t>
  </si>
  <si>
    <t>就業時間帯午前開始（水）</t>
  </si>
  <si>
    <t>2 臨床心理・神経心理検査</t>
  </si>
  <si>
    <t>就業時間帯午前開始（木）</t>
  </si>
  <si>
    <t>就業時間帯午前終了（木）</t>
  </si>
  <si>
    <t>39</t>
  </si>
  <si>
    <t>00100</t>
  </si>
  <si>
    <t>就業時間帯午前開始（土）</t>
  </si>
  <si>
    <t>d1035</t>
  </si>
  <si>
    <t>Dx_3</t>
  </si>
  <si>
    <t>破傷風血清（テタノブリン）</t>
    <rPh sb="0" eb="3">
      <t>ハショウフウ</t>
    </rPh>
    <rPh sb="3" eb="5">
      <t>ケッセイ</t>
    </rPh>
    <phoneticPr fontId="45"/>
  </si>
  <si>
    <t>就業時間帯午前終了（日）</t>
  </si>
  <si>
    <t>就業時間帯午後開始（火）</t>
  </si>
  <si>
    <t>就業時間帯午後終了（水）</t>
  </si>
  <si>
    <t>ジフテリア及び破傷風の二種混合の予防接種</t>
  </si>
  <si>
    <t>就業時間帯午後終了（木）</t>
  </si>
  <si>
    <t>就業時間帯午後終了（金）</t>
  </si>
  <si>
    <t>d0073</t>
  </si>
  <si>
    <t>就業時間帯午後終了（日）</t>
  </si>
  <si>
    <t>就業時間帯夜間終了（火）</t>
  </si>
  <si>
    <t>d1226</t>
  </si>
  <si>
    <t>就業時間帯夜間終了（水）</t>
  </si>
  <si>
    <t>外来受付時間帯夜間開始（祝）</t>
  </si>
  <si>
    <t>【看護師の配置状況】</t>
  </si>
  <si>
    <t>就業時間帯夜間開始（土）</t>
  </si>
  <si>
    <t>就業時間帯夜間開始（日）</t>
  </si>
  <si>
    <t>就業時間帯夜間終了（祝）</t>
  </si>
  <si>
    <t>基本外来受付時間１（開始）</t>
  </si>
  <si>
    <t>d1002</t>
  </si>
  <si>
    <t>基本外来受付時間３（開始）</t>
  </si>
  <si>
    <t>d1107</t>
  </si>
  <si>
    <t>検体測定室の検査項目の有無（LDLコレステロール）</t>
  </si>
  <si>
    <t>d4002</t>
  </si>
  <si>
    <t>外来受付時間帯午前開始（月）</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</si>
  <si>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52"/>
  </si>
  <si>
    <t>超音波専門医　公益社団法人日本超音波医学会</t>
  </si>
  <si>
    <t>外来受付時間帯午前開始（火）</t>
  </si>
  <si>
    <t>外来受付時間帯午前終了（火）</t>
  </si>
  <si>
    <t>歯科健診</t>
  </si>
  <si>
    <t>外来受付時間帯午前終了（金）</t>
  </si>
  <si>
    <t>泌尿器科内視鏡</t>
  </si>
  <si>
    <t>SQL結合</t>
    <rPh sb="3" eb="5">
      <t>ケツゴウ</t>
    </rPh>
    <phoneticPr fontId="22"/>
  </si>
  <si>
    <t>外来受付時間帯午前開始（土）</t>
  </si>
  <si>
    <t>外来受付時間帯午前終了（土）</t>
  </si>
  <si>
    <t>外来受付時間帯午前終了（日）</t>
  </si>
  <si>
    <t>外来受付時間帯午後開始（月）</t>
  </si>
  <si>
    <t>244 メープルシロップ尿症</t>
  </si>
  <si>
    <t>外来受付時間帯午後開始（火）</t>
  </si>
  <si>
    <t>07：国(その他）</t>
  </si>
  <si>
    <t>外来受付時間帯午後終了（火）</t>
  </si>
  <si>
    <t>11 腹腔鏡下胃悪性腫瘍手術</t>
  </si>
  <si>
    <t>外来受付時間帯午後開始（金）</t>
  </si>
  <si>
    <t>日本臨床細胞学会細胞検査士</t>
    <rPh sb="0" eb="2">
      <t>ニホン</t>
    </rPh>
    <rPh sb="2" eb="4">
      <t>リンショウ</t>
    </rPh>
    <rPh sb="4" eb="6">
      <t>サイボウ</t>
    </rPh>
    <rPh sb="6" eb="8">
      <t>ガッカイ</t>
    </rPh>
    <rPh sb="8" eb="10">
      <t>サイボウ</t>
    </rPh>
    <rPh sb="10" eb="12">
      <t>ケンサ</t>
    </rPh>
    <rPh sb="12" eb="13">
      <t>シ</t>
    </rPh>
    <phoneticPr fontId="45"/>
  </si>
  <si>
    <t>外来受付時間帯午後終了（金）</t>
  </si>
  <si>
    <t>（歯科）小児専用歯科ユニット</t>
    <rPh sb="1" eb="3">
      <t>シカ</t>
    </rPh>
    <rPh sb="4" eb="6">
      <t>ショウニ</t>
    </rPh>
    <rPh sb="6" eb="8">
      <t>センヨウ</t>
    </rPh>
    <rPh sb="8" eb="10">
      <t>シカ</t>
    </rPh>
    <phoneticPr fontId="45"/>
  </si>
  <si>
    <t>外来受付時間帯午後終了（土）</t>
  </si>
  <si>
    <t>外来受付時間帯午後終了（日）</t>
  </si>
  <si>
    <t>D13</t>
  </si>
  <si>
    <t>外来受付時間帯午後終了（祝）</t>
  </si>
  <si>
    <t>外来受付時間帯夜間終了（火）</t>
  </si>
  <si>
    <t>00195</t>
  </si>
  <si>
    <t>外来受付時間帯夜間開始（木）</t>
  </si>
  <si>
    <t>外来受付時間帯夜間終了（土）</t>
  </si>
  <si>
    <t>IFZ006_accs_josan_yyyyMMddHHmmssSSS.csv</t>
  </si>
  <si>
    <t>d1328</t>
  </si>
  <si>
    <t>再診時予約実施</t>
  </si>
  <si>
    <t>出張業務実施</t>
  </si>
  <si>
    <t>科目属性(疾病、病態)</t>
  </si>
  <si>
    <t>入院分娩実施</t>
  </si>
  <si>
    <t>出張分娩実施</t>
  </si>
  <si>
    <t>05 腹部</t>
  </si>
  <si>
    <t>d1077</t>
  </si>
  <si>
    <t>3 顎変形症治療</t>
  </si>
  <si>
    <t>06 呼吸器</t>
  </si>
  <si>
    <t>d1061</t>
  </si>
  <si>
    <t>08 気管</t>
  </si>
  <si>
    <t>09 気管支</t>
  </si>
  <si>
    <t>診療科目・診療日・診療時間と同じ</t>
    <rPh sb="9" eb="13">
      <t>シンリョウジカン</t>
    </rPh>
    <phoneticPr fontId="46"/>
  </si>
  <si>
    <t>10 肺</t>
  </si>
  <si>
    <t>d1260</t>
  </si>
  <si>
    <t>11 消化器</t>
  </si>
  <si>
    <t>17 循環器</t>
  </si>
  <si>
    <t>事務職員</t>
    <rPh sb="0" eb="2">
      <t>ジム</t>
    </rPh>
    <rPh sb="2" eb="4">
      <t>ショクイン</t>
    </rPh>
    <phoneticPr fontId="45"/>
  </si>
  <si>
    <t>20 心臓血管</t>
  </si>
  <si>
    <t>6 生殖補助医療</t>
  </si>
  <si>
    <t>22 腎臓</t>
  </si>
  <si>
    <t>23 脳神経</t>
  </si>
  <si>
    <t>26 血液</t>
  </si>
  <si>
    <t>279 巨大静脈奇形（頚部口腔咽頭びまん性病変）</t>
  </si>
  <si>
    <t>30 脂質代謝</t>
  </si>
  <si>
    <t>33 膵臓</t>
  </si>
  <si>
    <t>01 感染症</t>
  </si>
  <si>
    <t>02 性感染症</t>
  </si>
  <si>
    <t>06 アレルギー疾患</t>
  </si>
  <si>
    <t>00182</t>
  </si>
  <si>
    <t>健康増進法第28条第13号に規定する特定屋外喫煙場所の設置</t>
  </si>
  <si>
    <t>02 女性</t>
  </si>
  <si>
    <t>152</t>
  </si>
  <si>
    <t>04 周産期</t>
  </si>
  <si>
    <t>臨床検査技師・衛生検査技師</t>
  </si>
  <si>
    <t>限られた時間帯のみ対応可能</t>
  </si>
  <si>
    <t>認知症疾患デイ・ケア</t>
  </si>
  <si>
    <t>2 ガンマナイフによる定位放射線治療</t>
  </si>
  <si>
    <t>07 思春期</t>
  </si>
  <si>
    <t>21 重度認知症患者デイ・ケア</t>
    <rPh sb="3" eb="4">
      <t>ジュウ</t>
    </rPh>
    <rPh sb="4" eb="5">
      <t>ド</t>
    </rPh>
    <rPh sb="5" eb="8">
      <t>ニンチショウ</t>
    </rPh>
    <rPh sb="8" eb="10">
      <t>カンジャ</t>
    </rPh>
    <phoneticPr fontId="58"/>
  </si>
  <si>
    <t>09 老年</t>
  </si>
  <si>
    <t>03 美容</t>
  </si>
  <si>
    <t>08 光学医療</t>
  </si>
  <si>
    <t>09 生殖医療</t>
  </si>
  <si>
    <t>04013</t>
  </si>
  <si>
    <t>13 ペインクリニック</t>
  </si>
  <si>
    <t>d1277</t>
  </si>
  <si>
    <t>小児悪性腫瘍の術後治療管理</t>
  </si>
  <si>
    <t>18 骨髄移植</t>
  </si>
  <si>
    <t>d1060</t>
  </si>
  <si>
    <t>00099</t>
  </si>
  <si>
    <t>【対応することができる疾患・治療の内容】</t>
  </si>
  <si>
    <t>人間ドック（1泊以上）</t>
  </si>
  <si>
    <t>健診車による検診</t>
  </si>
  <si>
    <t>就職のための健康診断</t>
  </si>
  <si>
    <t>149 片側痙攣・片麻痺・てんかん症候群</t>
  </si>
  <si>
    <t>就職のための健康診断（結核の血液検査（ＩＧＲＡ）対応）</t>
  </si>
  <si>
    <t>小児の健康診断書（入園、入学用等）</t>
  </si>
  <si>
    <t>7 食道悪性腫瘍手術</t>
  </si>
  <si>
    <t>154 徐波睡眠期持続性棘徐波を示すてんかん性脳症</t>
  </si>
  <si>
    <t>英文の健康診断書（留学・渡航用等）</t>
  </si>
  <si>
    <t>事業所特殊健診（有機溶剤）</t>
  </si>
  <si>
    <t>その他の方法による販売を行う医薬品の区分（第１類医薬品）</t>
    <rPh sb="9" eb="11">
      <t>ハンバイ</t>
    </rPh>
    <rPh sb="12" eb="13">
      <t>オコナ</t>
    </rPh>
    <rPh sb="14" eb="17">
      <t>イヤクヒン</t>
    </rPh>
    <phoneticPr fontId="43"/>
  </si>
  <si>
    <t>事業所特殊健診（じん肺）</t>
  </si>
  <si>
    <t>4 乳腺悪性腫瘍放射線療法</t>
  </si>
  <si>
    <t>事業所特殊健診（特定化学物質）</t>
  </si>
  <si>
    <t>事業所特殊健診（騒音）</t>
  </si>
  <si>
    <t>事業所特殊健診（歯科 酸蝕症等）</t>
  </si>
  <si>
    <t>健康診査</t>
  </si>
  <si>
    <t>妊婦健康診査（個別）</t>
  </si>
  <si>
    <t>調剤所</t>
  </si>
  <si>
    <t>がん検診（個別）</t>
  </si>
  <si>
    <t>2 骨髄生検</t>
  </si>
  <si>
    <t>d0026</t>
  </si>
  <si>
    <t>肺がん検診精密検査実施協力医療機関の登録の有無</t>
  </si>
  <si>
    <t>消化器がん検診精密検査医療機関の登録の有無</t>
  </si>
  <si>
    <t>d1008</t>
  </si>
  <si>
    <t>腎臓外科</t>
  </si>
  <si>
    <t>d0035</t>
  </si>
  <si>
    <t>d0036</t>
  </si>
  <si>
    <t>00279</t>
  </si>
  <si>
    <t>d0037</t>
  </si>
  <si>
    <t>d0041</t>
  </si>
  <si>
    <t>健康相談</t>
    <rPh sb="0" eb="2">
      <t>ケンコウ</t>
    </rPh>
    <rPh sb="2" eb="4">
      <t>ソウダン</t>
    </rPh>
    <phoneticPr fontId="48"/>
  </si>
  <si>
    <t>医療安全管理部門の設置の有無</t>
    <rPh sb="0" eb="2">
      <t>イリョウ</t>
    </rPh>
    <rPh sb="2" eb="4">
      <t>アンゼン</t>
    </rPh>
    <rPh sb="4" eb="6">
      <t>カンリ</t>
    </rPh>
    <rPh sb="6" eb="8">
      <t>ブモン</t>
    </rPh>
    <rPh sb="9" eb="11">
      <t>セッチ</t>
    </rPh>
    <rPh sb="12" eb="14">
      <t>ウム</t>
    </rPh>
    <phoneticPr fontId="42"/>
  </si>
  <si>
    <t>実施</t>
    <rPh sb="0" eb="2">
      <t>ジッシ</t>
    </rPh>
    <phoneticPr fontId="22"/>
  </si>
  <si>
    <t>184</t>
  </si>
  <si>
    <t>インピーダンスオージオメータ</t>
  </si>
  <si>
    <t>診療科目・診療日と同じ</t>
  </si>
  <si>
    <t>診療科目・診療日・診療時間と同じ</t>
  </si>
  <si>
    <t>d1131</t>
  </si>
  <si>
    <t>独自項目</t>
    <rPh sb="0" eb="2">
      <t>ドクジ</t>
    </rPh>
    <rPh sb="2" eb="4">
      <t>コウモク</t>
    </rPh>
    <phoneticPr fontId="22"/>
  </si>
  <si>
    <t>集中治療室（ICU）</t>
    <rPh sb="0" eb="2">
      <t>シュウチュウ</t>
    </rPh>
    <phoneticPr fontId="58"/>
  </si>
  <si>
    <t>冠状動脈疾患専用集中治療室（CCU）</t>
  </si>
  <si>
    <t>顎顔面再建療法</t>
  </si>
  <si>
    <t>慢性心不全看護認定看護師</t>
  </si>
  <si>
    <t>オンライン服薬指導を実施した回数</t>
    <rPh sb="14" eb="16">
      <t>カイスウ</t>
    </rPh>
    <phoneticPr fontId="43"/>
  </si>
  <si>
    <t>呼吸器疾患専用集中治療室（RCU）</t>
  </si>
  <si>
    <t>母体胎児集中治療室（MFICU）</t>
  </si>
  <si>
    <t>精神科保護室</t>
  </si>
  <si>
    <t>据置型デジタル式循環器用Ｘ線透視診断装置</t>
  </si>
  <si>
    <t>無菌調剤室の有無</t>
  </si>
  <si>
    <t>d1370</t>
  </si>
  <si>
    <t>Ｘ線ＣＴ組合せ型ＳＰＥＣＴ装置</t>
  </si>
  <si>
    <t>d1005</t>
  </si>
  <si>
    <t>５倍速エンジン（歯科用）</t>
  </si>
  <si>
    <t>予約　0：不要　1：必要</t>
    <rPh sb="0" eb="2">
      <t>ヨヤク</t>
    </rPh>
    <phoneticPr fontId="46"/>
  </si>
  <si>
    <t>d1006</t>
  </si>
  <si>
    <t>胃腸外科</t>
  </si>
  <si>
    <t>Ｃｏ６０照射装置</t>
  </si>
  <si>
    <t>d1009</t>
  </si>
  <si>
    <t>d1010</t>
  </si>
  <si>
    <t>ＣＯオキシメータ</t>
  </si>
  <si>
    <t>d1012</t>
  </si>
  <si>
    <t>d1013</t>
  </si>
  <si>
    <t>d1016</t>
  </si>
  <si>
    <t>12 胃悪性腫瘍化学療法</t>
  </si>
  <si>
    <t>d1018</t>
  </si>
  <si>
    <t>d1500</t>
  </si>
  <si>
    <t>d1020</t>
  </si>
  <si>
    <t>ＭＤ（マルチスライス）ＣＴ装置</t>
  </si>
  <si>
    <t>ＭＲＩ（3.0テスラ以上）</t>
  </si>
  <si>
    <t>d1024</t>
  </si>
  <si>
    <t>d1025</t>
  </si>
  <si>
    <t>ＭＲＩ装置</t>
  </si>
  <si>
    <t>d1027</t>
  </si>
  <si>
    <t>水晶体再建術</t>
  </si>
  <si>
    <t>d1028</t>
  </si>
  <si>
    <t>ＰＥＴ（陽電子断層撮影装置）（ＰＥＴ－ＣＴを含む）</t>
  </si>
  <si>
    <t>d1030</t>
  </si>
  <si>
    <t>d1031</t>
  </si>
  <si>
    <t>ＰＥＴ－ＣＴ</t>
  </si>
  <si>
    <t>ＰＥＴ－ＭＲＩ</t>
  </si>
  <si>
    <t>d1072</t>
  </si>
  <si>
    <t>1 球脊髄性筋萎縮症</t>
  </si>
  <si>
    <t>00085</t>
  </si>
  <si>
    <t>06：独立行政法人地域医療機能推進機構</t>
  </si>
  <si>
    <t>d1033</t>
  </si>
  <si>
    <t>Ｑスイッチルビーレーザー</t>
  </si>
  <si>
    <t>患者移送機能付き歯科ユニット</t>
  </si>
  <si>
    <t>d1378</t>
  </si>
  <si>
    <t>00247</t>
  </si>
  <si>
    <t>d1034</t>
  </si>
  <si>
    <t>Ｘ線ＣＴ装置</t>
    <rPh sb="1" eb="2">
      <t>セン</t>
    </rPh>
    <rPh sb="4" eb="6">
      <t>ソウチ</t>
    </rPh>
    <phoneticPr fontId="43"/>
  </si>
  <si>
    <t>d1042</t>
  </si>
  <si>
    <t>Ｘ線ＣＴ装置</t>
  </si>
  <si>
    <t>乳房温存治療（手術）</t>
  </si>
  <si>
    <t>d1111</t>
  </si>
  <si>
    <t>Ｘ線ＴＶ装置</t>
  </si>
  <si>
    <t>d1046</t>
  </si>
  <si>
    <t>d1076</t>
  </si>
  <si>
    <t>管理栄養士</t>
  </si>
  <si>
    <t>d1048</t>
  </si>
  <si>
    <t>地域連携クリティカルパスの対象（肝がん）</t>
  </si>
  <si>
    <t>d1049</t>
  </si>
  <si>
    <t>248 グルコーストランスポーター1欠損症</t>
  </si>
  <si>
    <t>d1050</t>
  </si>
  <si>
    <t>処理用1</t>
    <rPh sb="0" eb="3">
      <t>ショリヨウ</t>
    </rPh>
    <phoneticPr fontId="22"/>
  </si>
  <si>
    <t>Ｘ線直接撮影装置</t>
  </si>
  <si>
    <t>d1054</t>
  </si>
  <si>
    <t>【治療結果情報】</t>
  </si>
  <si>
    <t>d1055</t>
  </si>
  <si>
    <t>d1244</t>
  </si>
  <si>
    <t>d1057</t>
  </si>
  <si>
    <t>相談時間１（削除）</t>
  </si>
  <si>
    <t>d1059</t>
  </si>
  <si>
    <t>162 類天疱瘡（後天性表皮水疱症を含む。）</t>
  </si>
  <si>
    <t>d1062</t>
  </si>
  <si>
    <t>院外処方の有無</t>
    <rPh sb="0" eb="2">
      <t>インガイ</t>
    </rPh>
    <rPh sb="2" eb="4">
      <t>ショホウ</t>
    </rPh>
    <rPh sb="5" eb="7">
      <t>ウム</t>
    </rPh>
    <phoneticPr fontId="42"/>
  </si>
  <si>
    <t>d1068</t>
  </si>
  <si>
    <t>d1069</t>
  </si>
  <si>
    <t>d1071</t>
  </si>
  <si>
    <t>インビトロ検査</t>
  </si>
  <si>
    <t>4 居宅介護支援事業所との連携</t>
  </si>
  <si>
    <t>口腔外科関連小手術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</si>
  <si>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</si>
  <si>
    <t>d1075</t>
  </si>
  <si>
    <t>d1078</t>
  </si>
  <si>
    <t>オージオメータ</t>
  </si>
  <si>
    <t>d1079</t>
  </si>
  <si>
    <t>d1086</t>
  </si>
  <si>
    <t>d1087</t>
  </si>
  <si>
    <t>d1093</t>
  </si>
  <si>
    <t>123 禿頭と変形性脊椎症を伴う常染色体劣性白質脳症</t>
  </si>
  <si>
    <t>実施している曜日　0：実施しない　1：実施する</t>
  </si>
  <si>
    <t>d1094</t>
  </si>
  <si>
    <t>d1100</t>
  </si>
  <si>
    <t>110 ブラウ症候群</t>
  </si>
  <si>
    <t>d1102</t>
  </si>
  <si>
    <t>d1105</t>
  </si>
  <si>
    <t>117 脊髄空洞症</t>
  </si>
  <si>
    <t>d1568</t>
  </si>
  <si>
    <t>d1108</t>
  </si>
  <si>
    <t>【車椅子等利用者に対するサービス内容】</t>
  </si>
  <si>
    <t>受付時間</t>
    <rPh sb="0" eb="2">
      <t>ウケツケ</t>
    </rPh>
    <rPh sb="2" eb="4">
      <t>ジカン</t>
    </rPh>
    <phoneticPr fontId="42"/>
  </si>
  <si>
    <t>d1112</t>
  </si>
  <si>
    <t>d1115</t>
  </si>
  <si>
    <t>d1121</t>
  </si>
  <si>
    <t>d1124</t>
  </si>
  <si>
    <t>209 完全大血管転位症</t>
  </si>
  <si>
    <t>d1125</t>
  </si>
  <si>
    <t>191 ウェルナー症候群</t>
  </si>
  <si>
    <t>d1126</t>
  </si>
  <si>
    <t>放射線治療管理病棟</t>
  </si>
  <si>
    <t>60 再生不良性貧血</t>
  </si>
  <si>
    <t>d1129</t>
  </si>
  <si>
    <t>d1130</t>
  </si>
  <si>
    <t>d1134</t>
  </si>
  <si>
    <t>差額ベッド数</t>
    <rPh sb="0" eb="2">
      <t>サガク</t>
    </rPh>
    <rPh sb="5" eb="6">
      <t>スウ</t>
    </rPh>
    <phoneticPr fontId="42"/>
  </si>
  <si>
    <t>その他の方法による販売を行う医薬品の区分（第２類医薬品）</t>
    <rPh sb="9" eb="11">
      <t>ハンバイ</t>
    </rPh>
    <rPh sb="12" eb="13">
      <t>オコナ</t>
    </rPh>
    <rPh sb="14" eb="17">
      <t>イヤクヒン</t>
    </rPh>
    <phoneticPr fontId="43"/>
  </si>
  <si>
    <t>d1135</t>
  </si>
  <si>
    <t>00069</t>
  </si>
  <si>
    <t>d1138</t>
  </si>
  <si>
    <t>d1140</t>
  </si>
  <si>
    <t>d1142</t>
  </si>
  <si>
    <t>その他の方法による販売を行う医薬品の区分（薬局製造販売医薬品）</t>
    <rPh sb="9" eb="11">
      <t>ハンバイ</t>
    </rPh>
    <rPh sb="12" eb="13">
      <t>オコナ</t>
    </rPh>
    <rPh sb="14" eb="17">
      <t>イヤクヒン</t>
    </rPh>
    <phoneticPr fontId="43"/>
  </si>
  <si>
    <t>頸動脈超音波検査</t>
  </si>
  <si>
    <t>d1143</t>
  </si>
  <si>
    <t>54 成人スチル病</t>
  </si>
  <si>
    <t>d1148</t>
  </si>
  <si>
    <t>d1150</t>
  </si>
  <si>
    <t>Ｘ線間接撮影装置</t>
    <rPh sb="1" eb="2">
      <t>セン</t>
    </rPh>
    <rPh sb="2" eb="4">
      <t>カンセツ</t>
    </rPh>
    <rPh sb="4" eb="6">
      <t>サツエイ</t>
    </rPh>
    <rPh sb="6" eb="8">
      <t>ソウチ</t>
    </rPh>
    <phoneticPr fontId="45"/>
  </si>
  <si>
    <t>d1151</t>
  </si>
  <si>
    <t>d1154</t>
  </si>
  <si>
    <t>シングルフォトンエミッションＣＴ（ＳＰＥＣＴ）</t>
  </si>
  <si>
    <t>00080</t>
  </si>
  <si>
    <t>超音波白内障手術装置</t>
  </si>
  <si>
    <t>d1157</t>
  </si>
  <si>
    <t>麻酔科標榜医による神経ブロック</t>
  </si>
  <si>
    <t>d1158</t>
  </si>
  <si>
    <t>小児専用歯科ユニット</t>
  </si>
  <si>
    <t>d1160</t>
  </si>
  <si>
    <t>d1162</t>
  </si>
  <si>
    <t>d1164</t>
  </si>
  <si>
    <t>d1165</t>
  </si>
  <si>
    <t>d1167</t>
  </si>
  <si>
    <t>泌尿器科内視鏡</t>
    <rPh sb="0" eb="4">
      <t>ヒニョウキカ</t>
    </rPh>
    <rPh sb="4" eb="7">
      <t>ナイシキョウ</t>
    </rPh>
    <phoneticPr fontId="45"/>
  </si>
  <si>
    <t>シンチスキャナー</t>
  </si>
  <si>
    <t>歯ぎしり</t>
  </si>
  <si>
    <t>シンチスキャナーカメラ</t>
  </si>
  <si>
    <t>d1175</t>
  </si>
  <si>
    <t>スリット顕微鏡</t>
  </si>
  <si>
    <t>血糖コントロール困難者へ各専門職種チームによる教育入院又は日帰り教育（常勤の糖尿病専門医の配置）</t>
  </si>
  <si>
    <t>d1180</t>
  </si>
  <si>
    <t>d1181</t>
  </si>
  <si>
    <t>d1182</t>
  </si>
  <si>
    <t>4 ＭＲＩ撮影</t>
  </si>
  <si>
    <t>d1183</t>
  </si>
  <si>
    <t>d1185</t>
  </si>
  <si>
    <t>d1186</t>
  </si>
  <si>
    <t>前立腺疾患</t>
  </si>
  <si>
    <t>専任(専従)担当者</t>
  </si>
  <si>
    <t>d1192</t>
  </si>
  <si>
    <t>d1193</t>
  </si>
  <si>
    <t>部門構成員として薬剤師を配置</t>
  </si>
  <si>
    <t>d1197</t>
  </si>
  <si>
    <t>d1198</t>
  </si>
  <si>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52"/>
  </si>
  <si>
    <t>d1199</t>
  </si>
  <si>
    <t>d1200</t>
  </si>
  <si>
    <t>11：日本赤十字社</t>
  </si>
  <si>
    <t>d1201</t>
  </si>
  <si>
    <t>d1224</t>
  </si>
  <si>
    <t>d1207</t>
  </si>
  <si>
    <t>d1209</t>
  </si>
  <si>
    <t>175</t>
  </si>
  <si>
    <t>24：会社</t>
  </si>
  <si>
    <t>d1214</t>
  </si>
  <si>
    <t>d1215</t>
  </si>
  <si>
    <t>ハイリスク分娩管理</t>
  </si>
  <si>
    <t>d1216</t>
  </si>
  <si>
    <t>d1265</t>
  </si>
  <si>
    <t>【法令上の義務以外の院内感染対策（１）院内感染対策担当者の配置】</t>
  </si>
  <si>
    <t>介護福祉施設サービス</t>
    <rPh sb="0" eb="2">
      <t>カイゴ</t>
    </rPh>
    <rPh sb="2" eb="4">
      <t>フクシ</t>
    </rPh>
    <rPh sb="4" eb="6">
      <t>シセツ</t>
    </rPh>
    <phoneticPr fontId="42"/>
  </si>
  <si>
    <t>パルスオキシメーター</t>
  </si>
  <si>
    <t>d1218</t>
  </si>
  <si>
    <t>感染症患者処置室（歯科）</t>
  </si>
  <si>
    <t>d1219</t>
  </si>
  <si>
    <t>d1225</t>
  </si>
  <si>
    <t>d0071</t>
  </si>
  <si>
    <t>d1230</t>
  </si>
  <si>
    <t>d1449</t>
  </si>
  <si>
    <t>口臭測定器</t>
    <rPh sb="0" eb="2">
      <t>コウシュウ</t>
    </rPh>
    <rPh sb="2" eb="4">
      <t>ソクテイ</t>
    </rPh>
    <rPh sb="4" eb="5">
      <t>キ</t>
    </rPh>
    <phoneticPr fontId="45"/>
  </si>
  <si>
    <t>d1231</t>
  </si>
  <si>
    <t>00285</t>
  </si>
  <si>
    <t>高圧酸素タンク</t>
  </si>
  <si>
    <t>d1232</t>
  </si>
  <si>
    <t>d1233</t>
  </si>
  <si>
    <t>d1234</t>
  </si>
  <si>
    <t>d1235</t>
  </si>
  <si>
    <t>d1237</t>
  </si>
  <si>
    <t>d1240</t>
  </si>
  <si>
    <t>マイクロセレクトロン</t>
  </si>
  <si>
    <t>内視鏡的食道静脈瘤硬化術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</si>
  <si>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</si>
  <si>
    <t>d1245</t>
  </si>
  <si>
    <t>d1411</t>
  </si>
  <si>
    <t>ワイル病ワクチン</t>
  </si>
  <si>
    <t>d1252</t>
  </si>
  <si>
    <t>d1253</t>
  </si>
  <si>
    <t>d1256</t>
  </si>
  <si>
    <t>d1259</t>
  </si>
  <si>
    <t>ラルストロン</t>
  </si>
  <si>
    <t>d1261</t>
  </si>
  <si>
    <t>d1262</t>
  </si>
  <si>
    <t>リニアック（直線加速装置）</t>
  </si>
  <si>
    <t>D30</t>
  </si>
  <si>
    <t>d1266</t>
  </si>
  <si>
    <t>d1270</t>
  </si>
  <si>
    <t>d1271</t>
  </si>
  <si>
    <t>d1273</t>
  </si>
  <si>
    <t>d1276</t>
  </si>
  <si>
    <t>レノグラム</t>
  </si>
  <si>
    <t>地域連携クリティカルパスの対象（乳がん）</t>
  </si>
  <si>
    <t>d1279</t>
  </si>
  <si>
    <t>位置決め装置（シュミレーター）</t>
  </si>
  <si>
    <t>移動型Ｘ線装置（ポータブル）</t>
  </si>
  <si>
    <t>d1282</t>
  </si>
  <si>
    <t>網膜復位術</t>
  </si>
  <si>
    <t>d1285</t>
  </si>
  <si>
    <t>医療事故防止委員会</t>
  </si>
  <si>
    <t>超音波診断装置（心臓）</t>
  </si>
  <si>
    <t>医療設備機器 ＭＲＩ</t>
  </si>
  <si>
    <t>00177</t>
  </si>
  <si>
    <t>d1289</t>
  </si>
  <si>
    <t>d1290</t>
  </si>
  <si>
    <t>一般Ｘ線撮影装置</t>
  </si>
  <si>
    <t>d1293</t>
  </si>
  <si>
    <t>91 バッド・キアリ症候群</t>
  </si>
  <si>
    <t>d1295</t>
  </si>
  <si>
    <t>13：社会福祉法人北海道社会事業協会</t>
  </si>
  <si>
    <t>温熱療法加温装置（ハイパーサーミア）</t>
  </si>
  <si>
    <t>00281</t>
  </si>
  <si>
    <t>d1296</t>
  </si>
  <si>
    <t>実施している場合「○」を記入。</t>
    <rPh sb="0" eb="2">
      <t>ジッシ</t>
    </rPh>
    <phoneticPr fontId="22"/>
  </si>
  <si>
    <t>d1299</t>
  </si>
  <si>
    <t>d1414</t>
  </si>
  <si>
    <t>「窓口設置の有無」が「1：有り」の場合、任意で記入する。</t>
  </si>
  <si>
    <t>画像診断用超音波装置</t>
  </si>
  <si>
    <t>外来区分</t>
    <rPh sb="0" eb="2">
      <t>ガイライ</t>
    </rPh>
    <rPh sb="2" eb="4">
      <t>クブン</t>
    </rPh>
    <phoneticPr fontId="42"/>
  </si>
  <si>
    <t>d1300</t>
  </si>
  <si>
    <t>d1301</t>
  </si>
  <si>
    <t>2 介護老人保健施設の有無</t>
    <rPh sb="2" eb="4">
      <t>カイゴ</t>
    </rPh>
    <rPh sb="4" eb="6">
      <t>ロウジン</t>
    </rPh>
    <rPh sb="6" eb="8">
      <t>ホケン</t>
    </rPh>
    <rPh sb="8" eb="10">
      <t>シセツ</t>
    </rPh>
    <rPh sb="11" eb="13">
      <t>ウム</t>
    </rPh>
    <phoneticPr fontId="42"/>
  </si>
  <si>
    <t>d1569</t>
  </si>
  <si>
    <t>血液透析室</t>
    <rPh sb="0" eb="2">
      <t>ケツエキ</t>
    </rPh>
    <rPh sb="2" eb="4">
      <t>トウセキ</t>
    </rPh>
    <rPh sb="4" eb="5">
      <t>シツ</t>
    </rPh>
    <phoneticPr fontId="45"/>
  </si>
  <si>
    <t>d1304</t>
  </si>
  <si>
    <t>d1556</t>
  </si>
  <si>
    <t>d1307</t>
  </si>
  <si>
    <t>d1466</t>
  </si>
  <si>
    <t>顎運動解析診断装置</t>
  </si>
  <si>
    <t>d1308</t>
  </si>
  <si>
    <t>d1309</t>
  </si>
  <si>
    <t>d1311</t>
  </si>
  <si>
    <t>院内感染対策担当者の配置有無</t>
    <rPh sb="0" eb="2">
      <t>インナイ</t>
    </rPh>
    <rPh sb="2" eb="4">
      <t>カンセン</t>
    </rPh>
    <rPh sb="4" eb="6">
      <t>タイサク</t>
    </rPh>
    <rPh sb="6" eb="9">
      <t>タントウシャ</t>
    </rPh>
    <rPh sb="10" eb="12">
      <t>ハイチ</t>
    </rPh>
    <rPh sb="12" eb="14">
      <t>ウム</t>
    </rPh>
    <phoneticPr fontId="42"/>
  </si>
  <si>
    <t>d1313</t>
  </si>
  <si>
    <t>蛍光眼底カメラ</t>
  </si>
  <si>
    <t>d1532</t>
  </si>
  <si>
    <t>d1314</t>
  </si>
  <si>
    <t>1 産科領域の一次診療</t>
  </si>
  <si>
    <t>建築物移動等円滑化基準へ適合</t>
  </si>
  <si>
    <t>d1316</t>
  </si>
  <si>
    <t>糖尿病の教育入院</t>
    <rPh sb="0" eb="3">
      <t>トウニョウビョウ</t>
    </rPh>
    <rPh sb="4" eb="6">
      <t>キョウイク</t>
    </rPh>
    <rPh sb="6" eb="8">
      <t>ニュウイン</t>
    </rPh>
    <phoneticPr fontId="45"/>
  </si>
  <si>
    <t>肝炎専門医療機関</t>
  </si>
  <si>
    <t>d1318</t>
  </si>
  <si>
    <t>d1320</t>
  </si>
  <si>
    <t>検体測定室の検査項目の有無（ALT(GPT)）</t>
  </si>
  <si>
    <t>d1321</t>
  </si>
  <si>
    <t>d1323</t>
  </si>
  <si>
    <t>眼底カメラ</t>
  </si>
  <si>
    <t>医療保険
適用</t>
  </si>
  <si>
    <t>気管支ファイバースコープ</t>
  </si>
  <si>
    <t>逆流防止弁付きエアータービンハンドピース</t>
  </si>
  <si>
    <t>d1330</t>
  </si>
  <si>
    <t>d1332</t>
  </si>
  <si>
    <t>d1333</t>
  </si>
  <si>
    <t>骨折手術</t>
  </si>
  <si>
    <t>d1570</t>
  </si>
  <si>
    <t>d1334</t>
  </si>
  <si>
    <t>超音波診断装置（Ｂモード）</t>
    <rPh sb="0" eb="3">
      <t>チョウオンパ</t>
    </rPh>
    <rPh sb="3" eb="5">
      <t>シンダン</t>
    </rPh>
    <rPh sb="5" eb="7">
      <t>ソウチ</t>
    </rPh>
    <phoneticPr fontId="45"/>
  </si>
  <si>
    <t>d1335</t>
  </si>
  <si>
    <t>月曜</t>
    <rPh sb="0" eb="2">
      <t>ゲツヨウ</t>
    </rPh>
    <phoneticPr fontId="42"/>
  </si>
  <si>
    <t>d0069</t>
  </si>
  <si>
    <t>強度変調放射線治療装置（ＩＭＲＴ）</t>
  </si>
  <si>
    <t>d1336</t>
  </si>
  <si>
    <t>d1337</t>
  </si>
  <si>
    <t>結石破砕装置</t>
  </si>
  <si>
    <t>d1338</t>
  </si>
  <si>
    <t>3-1 心臓カテーテル法による諸検査（終日対応することができるものに限る。）</t>
  </si>
  <si>
    <t>血液ガス分析装置</t>
  </si>
  <si>
    <t>d1340</t>
  </si>
  <si>
    <t>高速らせん（ヘリカル）ＣＴ</t>
  </si>
  <si>
    <t>d1342</t>
  </si>
  <si>
    <t>人工透析室</t>
  </si>
  <si>
    <t>15 認知症対応型通所介護事業所又は介護予防認知症対応型通所介護事業所の有無</t>
    <rPh sb="3" eb="6">
      <t>ニンチショウ</t>
    </rPh>
    <rPh sb="6" eb="8">
      <t>タイオウ</t>
    </rPh>
    <rPh sb="8" eb="9">
      <t>ガタ</t>
    </rPh>
    <rPh sb="9" eb="11">
      <t>ツウショ</t>
    </rPh>
    <rPh sb="11" eb="13">
      <t>カイゴ</t>
    </rPh>
    <rPh sb="13" eb="16">
      <t>ジギョウショ</t>
    </rPh>
    <rPh sb="16" eb="17">
      <t>マタ</t>
    </rPh>
    <rPh sb="18" eb="20">
      <t>カイゴ</t>
    </rPh>
    <rPh sb="20" eb="22">
      <t>ヨボウ</t>
    </rPh>
    <rPh sb="22" eb="25">
      <t>ニンチショウ</t>
    </rPh>
    <rPh sb="25" eb="27">
      <t>タイオウ</t>
    </rPh>
    <rPh sb="27" eb="28">
      <t>ガタ</t>
    </rPh>
    <rPh sb="28" eb="30">
      <t>ツウショ</t>
    </rPh>
    <rPh sb="30" eb="32">
      <t>カイゴ</t>
    </rPh>
    <rPh sb="32" eb="35">
      <t>ジギョウショ</t>
    </rPh>
    <rPh sb="36" eb="38">
      <t>ウム</t>
    </rPh>
    <phoneticPr fontId="42"/>
  </si>
  <si>
    <t>d1343</t>
  </si>
  <si>
    <t>光トポグラフィー検査を用いたうつ症状の鑑別診断補助</t>
  </si>
  <si>
    <t>00274</t>
  </si>
  <si>
    <t>d1344</t>
  </si>
  <si>
    <t>265 脂肪萎縮症</t>
  </si>
  <si>
    <t>血管連続撮影装置</t>
  </si>
  <si>
    <t>d1345</t>
  </si>
  <si>
    <t>d1347</t>
  </si>
  <si>
    <t>先進医療名（複数記載可）（2000文字）</t>
  </si>
  <si>
    <t>血漿交換装置〔ＰＥ〕</t>
  </si>
  <si>
    <t>d1348</t>
  </si>
  <si>
    <t>担当者(代表者)名</t>
    <rPh sb="0" eb="3">
      <t>タントウシャ</t>
    </rPh>
    <rPh sb="4" eb="7">
      <t>ダイヒョウシャ</t>
    </rPh>
    <rPh sb="8" eb="9">
      <t>メイ</t>
    </rPh>
    <phoneticPr fontId="42"/>
  </si>
  <si>
    <t>8-2 上記以外の経皮的選択的脳血栓・塞栓溶解術</t>
  </si>
  <si>
    <t>検診車</t>
  </si>
  <si>
    <t>カタログによる販売時間</t>
    <rPh sb="7" eb="9">
      <t>ハンバイ</t>
    </rPh>
    <rPh sb="9" eb="11">
      <t>ジカン</t>
    </rPh>
    <phoneticPr fontId="43"/>
  </si>
  <si>
    <t>d1349</t>
  </si>
  <si>
    <t>日本脳炎の予防接種（海外渡航者対応）</t>
  </si>
  <si>
    <t>「東京都医師会糖尿病予防推進医講習会」の受講者</t>
  </si>
  <si>
    <t>言語聴覚療法室</t>
  </si>
  <si>
    <t>呼吸機能検査装置</t>
  </si>
  <si>
    <t>253 先天性葉酸吸収不全</t>
  </si>
  <si>
    <t>口腔外バキューム</t>
  </si>
  <si>
    <t>糖尿病内科</t>
  </si>
  <si>
    <t>d1352</t>
  </si>
  <si>
    <t>d1353</t>
  </si>
  <si>
    <t>13 訪問看護指示</t>
    <rPh sb="3" eb="5">
      <t>ホウモン</t>
    </rPh>
    <rPh sb="5" eb="7">
      <t>カンゴ</t>
    </rPh>
    <rPh sb="7" eb="9">
      <t>シジ</t>
    </rPh>
    <phoneticPr fontId="42"/>
  </si>
  <si>
    <t>口臭測定器</t>
  </si>
  <si>
    <t>d1355</t>
  </si>
  <si>
    <t>構音機能解析装置</t>
  </si>
  <si>
    <t>内分泌内科</t>
  </si>
  <si>
    <t>d1356</t>
  </si>
  <si>
    <t>d1357</t>
  </si>
  <si>
    <t>ＭＲＩ（磁気共鳴断層撮影装置）</t>
    <rPh sb="4" eb="6">
      <t>ジキ</t>
    </rPh>
    <rPh sb="6" eb="8">
      <t>キョウメイ</t>
    </rPh>
    <rPh sb="8" eb="10">
      <t>ダンソウ</t>
    </rPh>
    <rPh sb="10" eb="12">
      <t>サツエイ</t>
    </rPh>
    <rPh sb="12" eb="14">
      <t>ソウチ</t>
    </rPh>
    <phoneticPr fontId="45"/>
  </si>
  <si>
    <t>甲状腺摂取率測定装置</t>
  </si>
  <si>
    <t>「先進医療の実施有無」が「1:実施有り」の場合、記入する。</t>
  </si>
  <si>
    <t>d1358</t>
  </si>
  <si>
    <t>d1360</t>
  </si>
  <si>
    <t>高速らせん（ヘリカル）ＣＴ装置</t>
  </si>
  <si>
    <t>10 リンパ組織悪性腫瘍放射線療法</t>
  </si>
  <si>
    <t>d1364</t>
  </si>
  <si>
    <t>d1365</t>
  </si>
  <si>
    <t>カタログによる販売を行う医薬品の区分（第１類医薬品）</t>
    <rPh sb="7" eb="9">
      <t>ハンバイ</t>
    </rPh>
    <rPh sb="10" eb="11">
      <t>オコナ</t>
    </rPh>
    <rPh sb="12" eb="15">
      <t>イヤクヒン</t>
    </rPh>
    <phoneticPr fontId="43"/>
  </si>
  <si>
    <t>産科病床（床）（○○床）</t>
  </si>
  <si>
    <t>d1366</t>
  </si>
  <si>
    <t>円/１日より</t>
    <rPh sb="0" eb="1">
      <t>エン</t>
    </rPh>
    <rPh sb="3" eb="4">
      <t>ニチ</t>
    </rPh>
    <phoneticPr fontId="42"/>
  </si>
  <si>
    <t>d1367</t>
  </si>
  <si>
    <t>d1368</t>
  </si>
  <si>
    <t>d1369</t>
  </si>
  <si>
    <t>23 精神科在宅患者支援管理（オンライン在宅管理に係るものに限る）</t>
    <rPh sb="3" eb="6">
      <t>セイシンカ</t>
    </rPh>
    <rPh sb="6" eb="8">
      <t>ザイタク</t>
    </rPh>
    <rPh sb="8" eb="10">
      <t>カンジャ</t>
    </rPh>
    <rPh sb="10" eb="12">
      <t>シエン</t>
    </rPh>
    <rPh sb="12" eb="14">
      <t>カンリ</t>
    </rPh>
    <rPh sb="20" eb="22">
      <t>ザイタク</t>
    </rPh>
    <rPh sb="22" eb="24">
      <t>カンリ</t>
    </rPh>
    <rPh sb="25" eb="26">
      <t>カカワ</t>
    </rPh>
    <rPh sb="30" eb="31">
      <t>カギ</t>
    </rPh>
    <phoneticPr fontId="42"/>
  </si>
  <si>
    <t>骨密度測定装置</t>
  </si>
  <si>
    <t>19 地域密着型介護老人福祉施設の有無</t>
    <rPh sb="3" eb="5">
      <t>チイキ</t>
    </rPh>
    <rPh sb="5" eb="7">
      <t>ミッチャク</t>
    </rPh>
    <rPh sb="7" eb="8">
      <t>ガタ</t>
    </rPh>
    <rPh sb="8" eb="10">
      <t>カイゴ</t>
    </rPh>
    <rPh sb="10" eb="12">
      <t>ロウジン</t>
    </rPh>
    <rPh sb="12" eb="14">
      <t>フクシ</t>
    </rPh>
    <rPh sb="14" eb="16">
      <t>シセツ</t>
    </rPh>
    <rPh sb="17" eb="19">
      <t>ウム</t>
    </rPh>
    <phoneticPr fontId="42"/>
  </si>
  <si>
    <t>件</t>
    <rPh sb="0" eb="1">
      <t>ケン</t>
    </rPh>
    <phoneticPr fontId="42"/>
  </si>
  <si>
    <t>細菌検査室</t>
  </si>
  <si>
    <t>d1372</t>
  </si>
  <si>
    <t>理学療法士</t>
  </si>
  <si>
    <t>d1373</t>
  </si>
  <si>
    <t>視野計</t>
  </si>
  <si>
    <t>16 喉頭悪性腫瘍手術</t>
  </si>
  <si>
    <t>04009</t>
  </si>
  <si>
    <t>74 下垂体性PRL分泌亢進症</t>
  </si>
  <si>
    <t>d1374</t>
  </si>
  <si>
    <t>40</t>
  </si>
  <si>
    <t>d1375</t>
  </si>
  <si>
    <t>歯科診療用Ｘ線装置</t>
  </si>
  <si>
    <t>脳神経外科集中治療室（ＮＣＵ）</t>
    <rPh sb="0" eb="3">
      <t>ノウシンケイ</t>
    </rPh>
    <rPh sb="3" eb="5">
      <t>ゲカ</t>
    </rPh>
    <rPh sb="5" eb="7">
      <t>シュウチュウ</t>
    </rPh>
    <rPh sb="7" eb="10">
      <t>チリョウシツ</t>
    </rPh>
    <phoneticPr fontId="45"/>
  </si>
  <si>
    <t>歯科診療用Ｘ線装置（パントモを含む）</t>
  </si>
  <si>
    <t>７)消化器系領域</t>
    <rPh sb="2" eb="5">
      <t>ショウカキ</t>
    </rPh>
    <rPh sb="5" eb="6">
      <t>ケイ</t>
    </rPh>
    <rPh sb="6" eb="8">
      <t>リョウイキ</t>
    </rPh>
    <phoneticPr fontId="49"/>
  </si>
  <si>
    <t>d1377</t>
  </si>
  <si>
    <t>d1379</t>
  </si>
  <si>
    <t>歯科用ＣＴ装置</t>
  </si>
  <si>
    <t>時間帯３</t>
  </si>
  <si>
    <t>d1380</t>
  </si>
  <si>
    <t>歯科用レーザー照射装置</t>
  </si>
  <si>
    <t>【病院・診療所の駐車場】</t>
  </si>
  <si>
    <t>リヌス抗毒素</t>
    <rPh sb="3" eb="6">
      <t>コウドクソ</t>
    </rPh>
    <phoneticPr fontId="45"/>
  </si>
  <si>
    <t>d1381</t>
  </si>
  <si>
    <t>d1383</t>
  </si>
  <si>
    <t>156 レット症候群</t>
  </si>
  <si>
    <t>d1385</t>
  </si>
  <si>
    <t>d1386</t>
  </si>
  <si>
    <t>持続血液濾過透析装置〔ＣＨＤＦ〕</t>
  </si>
  <si>
    <t>00072</t>
  </si>
  <si>
    <t>耳鼻咽喉科内視鏡</t>
  </si>
  <si>
    <t>d1388</t>
  </si>
  <si>
    <t>自動細菌検査装置</t>
  </si>
  <si>
    <t>00198</t>
  </si>
  <si>
    <t>d1393</t>
  </si>
  <si>
    <t>d1394</t>
  </si>
  <si>
    <t>アルゴンビームコアギュレーター（電気メス）</t>
    <rPh sb="16" eb="18">
      <t>デンキ</t>
    </rPh>
    <phoneticPr fontId="45"/>
  </si>
  <si>
    <t>定位放射線治療</t>
  </si>
  <si>
    <t>自動視野計</t>
  </si>
  <si>
    <t>自動生化学分析装置</t>
  </si>
  <si>
    <t>2 膀胱鏡検査</t>
  </si>
  <si>
    <t>d1396</t>
  </si>
  <si>
    <t>d1398</t>
  </si>
  <si>
    <t>d1482</t>
  </si>
  <si>
    <t>自動体外式除細動器（ＡＥＤ）</t>
  </si>
  <si>
    <t>d1399</t>
  </si>
  <si>
    <t>経皮的髄核摘出術</t>
  </si>
  <si>
    <t>その他の相談できるサービスの方法</t>
    <rPh sb="2" eb="3">
      <t>タ</t>
    </rPh>
    <rPh sb="4" eb="6">
      <t>ソウダン</t>
    </rPh>
    <rPh sb="14" eb="16">
      <t>ホウホウ</t>
    </rPh>
    <phoneticPr fontId="43"/>
  </si>
  <si>
    <t>自動電解質分析装置</t>
  </si>
  <si>
    <t>d1401</t>
  </si>
  <si>
    <t>d1403</t>
  </si>
  <si>
    <t>周産期集中治療管理室（ＰＩＣＵ）</t>
  </si>
  <si>
    <t>d1476</t>
  </si>
  <si>
    <t>集中ケア認定看護師　公益社団法人日本看護協会</t>
  </si>
  <si>
    <t>d1404</t>
  </si>
  <si>
    <t>重傷者等療養病棟</t>
  </si>
  <si>
    <t>重症者等療養病棟</t>
  </si>
  <si>
    <t>137 限局性皮質異形成</t>
  </si>
  <si>
    <t>d1406</t>
  </si>
  <si>
    <t>重症皮膚潰瘍治療室</t>
  </si>
  <si>
    <t>乳児健康診査</t>
    <rPh sb="0" eb="2">
      <t>ニュウジ</t>
    </rPh>
    <rPh sb="2" eb="4">
      <t>ケンコウ</t>
    </rPh>
    <rPh sb="4" eb="6">
      <t>シンサ</t>
    </rPh>
    <phoneticPr fontId="45"/>
  </si>
  <si>
    <t>d1408</t>
  </si>
  <si>
    <t>除細動器</t>
  </si>
  <si>
    <t>d1468</t>
  </si>
  <si>
    <t>155</t>
  </si>
  <si>
    <t>d1409</t>
  </si>
  <si>
    <t>消毒施設</t>
  </si>
  <si>
    <t>169 メンケス病</t>
  </si>
  <si>
    <t>00086</t>
  </si>
  <si>
    <t>d1412</t>
  </si>
  <si>
    <t>障害者施設等一般病棟</t>
  </si>
  <si>
    <t>1 医療用麻薬によるがん疼痛治療</t>
  </si>
  <si>
    <t>（歯科）車椅子対応歯科ユニット</t>
    <rPh sb="1" eb="3">
      <t>シカ</t>
    </rPh>
    <rPh sb="4" eb="7">
      <t>クルマイス</t>
    </rPh>
    <rPh sb="7" eb="9">
      <t>タイオウ</t>
    </rPh>
    <rPh sb="9" eb="11">
      <t>シカ</t>
    </rPh>
    <phoneticPr fontId="45"/>
  </si>
  <si>
    <t>d1413</t>
  </si>
  <si>
    <t>上部消化管ファイバースコープ</t>
  </si>
  <si>
    <t>死亡率、再入院率、疾患別・治療行為別の平均在院日数等治療結果に関する分析結果提供の有無</t>
  </si>
  <si>
    <t>d1415</t>
  </si>
  <si>
    <t>上部消化管内視鏡</t>
  </si>
  <si>
    <t>d1416</t>
  </si>
  <si>
    <t>d1417</t>
  </si>
  <si>
    <t>結核の予防接種</t>
  </si>
  <si>
    <t>食堂</t>
  </si>
  <si>
    <t>心細動除去装置</t>
  </si>
  <si>
    <t>d1422</t>
  </si>
  <si>
    <t>d1423</t>
  </si>
  <si>
    <t>d1424</t>
  </si>
  <si>
    <t>医療安全管理者の配置の有無</t>
    <rPh sb="0" eb="2">
      <t>イリョウ</t>
    </rPh>
    <rPh sb="2" eb="4">
      <t>アンゼン</t>
    </rPh>
    <rPh sb="4" eb="6">
      <t>カンリ</t>
    </rPh>
    <rPh sb="6" eb="7">
      <t>シャ</t>
    </rPh>
    <rPh sb="8" eb="10">
      <t>ハイチ</t>
    </rPh>
    <rPh sb="11" eb="13">
      <t>ウム</t>
    </rPh>
    <phoneticPr fontId="42"/>
  </si>
  <si>
    <t>d1536</t>
  </si>
  <si>
    <t>9 乳腺炎重症化予防ケア・指導</t>
  </si>
  <si>
    <t>24</t>
  </si>
  <si>
    <t>新生児入浴施設</t>
  </si>
  <si>
    <t>診療録管理体制</t>
  </si>
  <si>
    <t>d1428</t>
  </si>
  <si>
    <t>d1429</t>
  </si>
  <si>
    <t>人工呼吸器</t>
  </si>
  <si>
    <t>d1432</t>
  </si>
  <si>
    <t>d1538</t>
  </si>
  <si>
    <t>その他技術員</t>
    <rPh sb="2" eb="3">
      <t>タ</t>
    </rPh>
    <rPh sb="3" eb="6">
      <t>ギジュツイン</t>
    </rPh>
    <phoneticPr fontId="45"/>
  </si>
  <si>
    <t>人工心肺</t>
  </si>
  <si>
    <t>00083</t>
  </si>
  <si>
    <t>d1433</t>
  </si>
  <si>
    <t>人工腎臓（透析）装置［ＨＤ］</t>
  </si>
  <si>
    <t>d1435</t>
  </si>
  <si>
    <t>人工透析機器</t>
  </si>
  <si>
    <t>生化学検査室</t>
  </si>
  <si>
    <t>0：予約無しの診察は行って</t>
  </si>
  <si>
    <t>d1439</t>
  </si>
  <si>
    <t>00260</t>
  </si>
  <si>
    <t>d1441</t>
  </si>
  <si>
    <t>上記以外の認定薬剤師の人数（７）</t>
    <rPh sb="0" eb="2">
      <t>ジョウキ</t>
    </rPh>
    <rPh sb="11" eb="13">
      <t>ニンズウ</t>
    </rPh>
    <phoneticPr fontId="43"/>
  </si>
  <si>
    <t>生体情報監視装置</t>
  </si>
  <si>
    <t>d1567</t>
  </si>
  <si>
    <t>d1442</t>
  </si>
  <si>
    <t>d1443</t>
  </si>
  <si>
    <t>d1444</t>
  </si>
  <si>
    <t>d1445</t>
  </si>
  <si>
    <t>14 脳腫瘍摘出術</t>
  </si>
  <si>
    <t>d1447</t>
  </si>
  <si>
    <t>00219</t>
  </si>
  <si>
    <t>d1563</t>
  </si>
  <si>
    <t>d1448</t>
  </si>
  <si>
    <t>00310</t>
  </si>
  <si>
    <t>経皮的椎体形成術</t>
    <rPh sb="0" eb="3">
      <t>ケイヒテキ</t>
    </rPh>
    <rPh sb="3" eb="5">
      <t>ツイタイ</t>
    </rPh>
    <rPh sb="5" eb="7">
      <t>ケイセイ</t>
    </rPh>
    <rPh sb="7" eb="8">
      <t>ジュツ</t>
    </rPh>
    <phoneticPr fontId="45"/>
  </si>
  <si>
    <t>精神科協力病院</t>
  </si>
  <si>
    <t>7 施設入居時等医学総合管理</t>
    <rPh sb="2" eb="4">
      <t>シセツ</t>
    </rPh>
    <rPh sb="4" eb="6">
      <t>ニュウキョ</t>
    </rPh>
    <rPh sb="6" eb="7">
      <t>ジ</t>
    </rPh>
    <rPh sb="7" eb="8">
      <t>ナド</t>
    </rPh>
    <rPh sb="8" eb="10">
      <t>イガク</t>
    </rPh>
    <rPh sb="10" eb="12">
      <t>ソウゴウ</t>
    </rPh>
    <rPh sb="12" eb="14">
      <t>カンリ</t>
    </rPh>
    <phoneticPr fontId="42"/>
  </si>
  <si>
    <t>d1451</t>
  </si>
  <si>
    <t>症例検討会議等開催</t>
  </si>
  <si>
    <t>精神科緊急病院</t>
  </si>
  <si>
    <t>80</t>
  </si>
  <si>
    <t>d1452</t>
  </si>
  <si>
    <t>精神科合併症受入病院</t>
  </si>
  <si>
    <t>精神科指定病院</t>
  </si>
  <si>
    <t>d1454</t>
  </si>
  <si>
    <t>精神科療養病棟</t>
  </si>
  <si>
    <t>d1456</t>
  </si>
  <si>
    <t>精神療養病棟</t>
  </si>
  <si>
    <t>　　　　 ＋年間退院患者数＋年間同一医療機関内の他の病床に移された患者数）</t>
    <rPh sb="6" eb="8">
      <t>ネンカン</t>
    </rPh>
    <rPh sb="8" eb="10">
      <t>タイイン</t>
    </rPh>
    <rPh sb="10" eb="13">
      <t>カンジャスウ</t>
    </rPh>
    <rPh sb="14" eb="16">
      <t>ネンカン</t>
    </rPh>
    <rPh sb="16" eb="18">
      <t>ドウイツ</t>
    </rPh>
    <rPh sb="18" eb="20">
      <t>イリョウ</t>
    </rPh>
    <rPh sb="20" eb="22">
      <t>キカン</t>
    </rPh>
    <rPh sb="22" eb="23">
      <t>ナイ</t>
    </rPh>
    <rPh sb="24" eb="25">
      <t>タ</t>
    </rPh>
    <rPh sb="26" eb="28">
      <t>ビョウショウ</t>
    </rPh>
    <rPh sb="29" eb="30">
      <t>ウツ</t>
    </rPh>
    <rPh sb="33" eb="36">
      <t>カンジャスウ</t>
    </rPh>
    <phoneticPr fontId="42"/>
  </si>
  <si>
    <t>d1457</t>
  </si>
  <si>
    <t>窓口設置の有無</t>
    <rPh sb="0" eb="2">
      <t>マドグチ</t>
    </rPh>
    <rPh sb="2" eb="4">
      <t>セッチ</t>
    </rPh>
    <rPh sb="5" eb="7">
      <t>ウム</t>
    </rPh>
    <phoneticPr fontId="42"/>
  </si>
  <si>
    <t>d1458</t>
  </si>
  <si>
    <t>d1461</t>
  </si>
  <si>
    <t>00220</t>
  </si>
  <si>
    <t>体外衝撃波結石破砕装置</t>
  </si>
  <si>
    <t>d1463</t>
  </si>
  <si>
    <t>d1464</t>
  </si>
  <si>
    <t>短期滞在手術</t>
  </si>
  <si>
    <t>d1467</t>
  </si>
  <si>
    <t>談話室</t>
  </si>
  <si>
    <t>地域包括ケア病棟</t>
  </si>
  <si>
    <t>硝子体手術装置</t>
    <rPh sb="0" eb="2">
      <t>ガラス</t>
    </rPh>
    <rPh sb="2" eb="3">
      <t>タイ</t>
    </rPh>
    <rPh sb="3" eb="5">
      <t>シュジュツ</t>
    </rPh>
    <rPh sb="5" eb="7">
      <t>ソウチ</t>
    </rPh>
    <phoneticPr fontId="45"/>
  </si>
  <si>
    <t>d1469</t>
  </si>
  <si>
    <t>d1557</t>
  </si>
  <si>
    <t>d1472</t>
  </si>
  <si>
    <t>d1473</t>
  </si>
  <si>
    <t>超音波診断装置（体表臓器）</t>
  </si>
  <si>
    <t>d1474</t>
  </si>
  <si>
    <t>d1475</t>
  </si>
  <si>
    <t>婦人科腫瘍専門医　公益社団法人日本婦人科腫瘍学会</t>
  </si>
  <si>
    <t>超音波診断装置（泌尿器科）</t>
  </si>
  <si>
    <t>超音波診断装置（婦人科）</t>
  </si>
  <si>
    <t>d1558</t>
  </si>
  <si>
    <t>d1478</t>
  </si>
  <si>
    <t>角膜内皮細胞撮影装置</t>
    <rPh sb="0" eb="2">
      <t>カクマク</t>
    </rPh>
    <rPh sb="2" eb="3">
      <t>ナイ</t>
    </rPh>
    <rPh sb="3" eb="4">
      <t>カワ</t>
    </rPh>
    <rPh sb="4" eb="6">
      <t>サイボウ</t>
    </rPh>
    <rPh sb="6" eb="8">
      <t>サツエイ</t>
    </rPh>
    <rPh sb="8" eb="10">
      <t>ソウチ</t>
    </rPh>
    <phoneticPr fontId="45"/>
  </si>
  <si>
    <t>超音波診断装置（腹部）</t>
  </si>
  <si>
    <t>d1481</t>
  </si>
  <si>
    <t>d1483</t>
  </si>
  <si>
    <t>超音波内視鏡</t>
  </si>
  <si>
    <t>d1484</t>
  </si>
  <si>
    <t>d1485</t>
  </si>
  <si>
    <t>d1486</t>
  </si>
  <si>
    <t>長時間心電図分析装置</t>
  </si>
  <si>
    <t>長時間心電図分析装置（記録・監視装置を除く）</t>
  </si>
  <si>
    <t>d1490</t>
  </si>
  <si>
    <t>複雑な心理検査</t>
  </si>
  <si>
    <t>d1491</t>
  </si>
  <si>
    <t>対応可能な外国語名</t>
    <rPh sb="0" eb="2">
      <t>タイオウ</t>
    </rPh>
    <rPh sb="2" eb="4">
      <t>カノウ</t>
    </rPh>
    <rPh sb="5" eb="8">
      <t>ガイコクゴ</t>
    </rPh>
    <rPh sb="8" eb="9">
      <t>メイ</t>
    </rPh>
    <phoneticPr fontId="42"/>
  </si>
  <si>
    <t>直線加速装置(リニアック)</t>
  </si>
  <si>
    <t>d1492</t>
  </si>
  <si>
    <t>低体温療法装置</t>
  </si>
  <si>
    <t>d1494</t>
  </si>
  <si>
    <t>d1495</t>
  </si>
  <si>
    <t>d1496</t>
  </si>
  <si>
    <t>頭部（頭頸部）用Ｘ線ＣＴ</t>
  </si>
  <si>
    <t>d1554</t>
  </si>
  <si>
    <t>時間帯２</t>
  </si>
  <si>
    <t>細菌検査室</t>
    <rPh sb="0" eb="2">
      <t>サイキン</t>
    </rPh>
    <rPh sb="2" eb="4">
      <t>ケンサ</t>
    </rPh>
    <rPh sb="4" eb="5">
      <t>シツ</t>
    </rPh>
    <phoneticPr fontId="45"/>
  </si>
  <si>
    <t>d1499</t>
  </si>
  <si>
    <t>00067</t>
  </si>
  <si>
    <t>特殊疾患病棟</t>
  </si>
  <si>
    <t>特殊疾患療養病棟</t>
  </si>
  <si>
    <t>腎不全教室</t>
    <rPh sb="0" eb="1">
      <t>ジン</t>
    </rPh>
    <rPh sb="1" eb="3">
      <t>フゼン</t>
    </rPh>
    <rPh sb="3" eb="5">
      <t>キョウシツ</t>
    </rPh>
    <phoneticPr fontId="45"/>
  </si>
  <si>
    <t>d1502</t>
  </si>
  <si>
    <t>d1503</t>
  </si>
  <si>
    <t>ラミネートべニアクラウン</t>
  </si>
  <si>
    <t>d1504</t>
  </si>
  <si>
    <t>d1505</t>
  </si>
  <si>
    <t>0：不可</t>
  </si>
  <si>
    <t>d1506</t>
  </si>
  <si>
    <t>脳波計</t>
  </si>
  <si>
    <t>d1508</t>
  </si>
  <si>
    <t>d1509</t>
  </si>
  <si>
    <t>d1510</t>
  </si>
  <si>
    <t>d1512</t>
  </si>
  <si>
    <t>56 ベーチェット病</t>
  </si>
  <si>
    <t>d1514</t>
  </si>
  <si>
    <t>婦人科内視鏡</t>
  </si>
  <si>
    <t>d1516</t>
  </si>
  <si>
    <t>腹腔鏡検査装置</t>
  </si>
  <si>
    <r>
      <t>１日平均在宅患者数…在宅患者延数</t>
    </r>
    <r>
      <rPr>
        <sz val="12"/>
        <color theme="1"/>
        <rFont val="Calibri"/>
      </rPr>
      <t>÷</t>
    </r>
    <r>
      <rPr>
        <sz val="12"/>
        <color theme="1"/>
        <rFont val="HGｺﾞｼｯｸM"/>
      </rPr>
      <t>実在宅診療日数</t>
    </r>
    <rPh sb="1" eb="2">
      <t>ニチ</t>
    </rPh>
    <rPh sb="2" eb="4">
      <t>ヘイキン</t>
    </rPh>
    <rPh sb="4" eb="6">
      <t>ザイタク</t>
    </rPh>
    <rPh sb="6" eb="9">
      <t>カンジャスウ</t>
    </rPh>
    <rPh sb="10" eb="12">
      <t>ザイタク</t>
    </rPh>
    <rPh sb="12" eb="14">
      <t>カンジャ</t>
    </rPh>
    <rPh sb="14" eb="15">
      <t>ノベ</t>
    </rPh>
    <rPh sb="15" eb="16">
      <t>スウ</t>
    </rPh>
    <rPh sb="17" eb="19">
      <t>ジツザイ</t>
    </rPh>
    <rPh sb="20" eb="22">
      <t>シンリョウ</t>
    </rPh>
    <rPh sb="22" eb="24">
      <t>ニッスウ</t>
    </rPh>
    <phoneticPr fontId="42"/>
  </si>
  <si>
    <t>d1518</t>
  </si>
  <si>
    <t>d1519</t>
  </si>
  <si>
    <t>分べん室</t>
  </si>
  <si>
    <t>該当</t>
    <rPh sb="0" eb="2">
      <t>ガイトウ</t>
    </rPh>
    <phoneticPr fontId="56"/>
  </si>
  <si>
    <t>d1521</t>
  </si>
  <si>
    <t>d1522</t>
  </si>
  <si>
    <t>分娩施設</t>
  </si>
  <si>
    <t>d1524</t>
  </si>
  <si>
    <t>d1525</t>
  </si>
  <si>
    <t>放射線治療病室</t>
  </si>
  <si>
    <t>連携する病院又は診療所への電話の転送</t>
  </si>
  <si>
    <t>放射線病室</t>
  </si>
  <si>
    <t>d1529</t>
  </si>
  <si>
    <t>未熟児専用呼吸心拍監視装置</t>
  </si>
  <si>
    <t>3333333333</t>
  </si>
  <si>
    <t>00316</t>
  </si>
  <si>
    <t>Ｃｏ６０照射装置</t>
    <rPh sb="4" eb="6">
      <t>ショウシャ</t>
    </rPh>
    <rPh sb="6" eb="8">
      <t>ソウチ</t>
    </rPh>
    <phoneticPr fontId="45"/>
  </si>
  <si>
    <t>d1530</t>
  </si>
  <si>
    <t>リンパ組織癌治療（手術）</t>
  </si>
  <si>
    <t>79</t>
  </si>
  <si>
    <t>薬物依存症治療病棟</t>
  </si>
  <si>
    <t>d1533</t>
  </si>
  <si>
    <t>肝臓・胆のう・膵臓外科</t>
  </si>
  <si>
    <t>d1534</t>
  </si>
  <si>
    <t>誘発電位測定装置</t>
  </si>
  <si>
    <t>浴室</t>
  </si>
  <si>
    <t>d1539</t>
  </si>
  <si>
    <t>老人性認知症疾患治療病棟</t>
  </si>
  <si>
    <t xml:space="preserve"> FROM tbl_17 WHERE col_4 = '</t>
  </si>
  <si>
    <t>咬合圧記録分析装置</t>
  </si>
  <si>
    <t>d1545</t>
  </si>
  <si>
    <t>d1547</t>
  </si>
  <si>
    <t>00229</t>
  </si>
  <si>
    <t>d1548</t>
  </si>
  <si>
    <t>d1551</t>
  </si>
  <si>
    <t>d1552</t>
  </si>
  <si>
    <t>01999</t>
  </si>
  <si>
    <t>患者固定用抑制帯</t>
  </si>
  <si>
    <t>d1382</t>
  </si>
  <si>
    <t xml:space="preserve"> col_3, col_5, '○', col_6, col_7, col_8, col_9, col_10, col_11, col_12, col_13, col_14, col_15, col_16, col_17, col_18, col_19</t>
  </si>
  <si>
    <t>d1402</t>
  </si>
  <si>
    <t>母児同室</t>
  </si>
  <si>
    <t>訪問リハビリテーション</t>
  </si>
  <si>
    <t>d1410</t>
  </si>
  <si>
    <t>保有施設設備名</t>
  </si>
  <si>
    <t>健康診査・健康診断名</t>
  </si>
  <si>
    <t>3 皮膚生検</t>
  </si>
  <si>
    <t>5 光線療法（紫外線・赤外線・ＰＵＶＡ）</t>
  </si>
  <si>
    <t>上記以外の認定薬剤師の資格名（８）</t>
    <rPh sb="0" eb="2">
      <t>ジョウキ</t>
    </rPh>
    <rPh sb="2" eb="4">
      <t>イガイ</t>
    </rPh>
    <rPh sb="5" eb="7">
      <t>ニンテイ</t>
    </rPh>
    <rPh sb="7" eb="10">
      <t>ヤクザイシ</t>
    </rPh>
    <rPh sb="11" eb="13">
      <t>シカク</t>
    </rPh>
    <rPh sb="13" eb="14">
      <t>メイ</t>
    </rPh>
    <phoneticPr fontId="43"/>
  </si>
  <si>
    <t>6 中等症の熱傷の入院治療</t>
  </si>
  <si>
    <t>7 顔面外傷の治療</t>
  </si>
  <si>
    <t>10 良性腫瘍又は母斑その他の切除・縫合手術</t>
  </si>
  <si>
    <t>11 マイクロサージェリーによる遊離組織移植</t>
  </si>
  <si>
    <t>12 唇顎口蓋裂手術</t>
  </si>
  <si>
    <t>13 アトピー性皮膚炎の治療</t>
  </si>
  <si>
    <t>いぼ、あざのレーザー治療（自費）</t>
  </si>
  <si>
    <t>パッチテスト</t>
  </si>
  <si>
    <t>プリックテスト</t>
  </si>
  <si>
    <t>レーザー治療</t>
  </si>
  <si>
    <t>外傷</t>
  </si>
  <si>
    <t>眼瞼の変形</t>
  </si>
  <si>
    <t>顔面外傷の治療（軟部組織損傷）</t>
  </si>
  <si>
    <t>形成外科手術</t>
  </si>
  <si>
    <t>血管腫</t>
  </si>
  <si>
    <t>治験の実施有無</t>
  </si>
  <si>
    <t>先天異常</t>
  </si>
  <si>
    <t>脱毛症診療</t>
  </si>
  <si>
    <t>皮膚悪性腫瘍放射線療法</t>
  </si>
  <si>
    <t>美容形成</t>
  </si>
  <si>
    <t>2 脳波検査</t>
  </si>
  <si>
    <t>居宅療養管理指導の実施</t>
  </si>
  <si>
    <t>上記以外の認定薬剤師の人数（６）</t>
    <rPh sb="0" eb="2">
      <t>ジョウキ</t>
    </rPh>
    <rPh sb="11" eb="13">
      <t>ニンズウ</t>
    </rPh>
    <phoneticPr fontId="43"/>
  </si>
  <si>
    <t>3 長期継続頭蓋内脳波検査</t>
  </si>
  <si>
    <t>重症急性膵炎</t>
    <rPh sb="0" eb="2">
      <t>ジュウショウ</t>
    </rPh>
    <rPh sb="2" eb="4">
      <t>キュウセイ</t>
    </rPh>
    <rPh sb="4" eb="6">
      <t>スイエン</t>
    </rPh>
    <phoneticPr fontId="45"/>
  </si>
  <si>
    <t>4 光トポグラフィー</t>
  </si>
  <si>
    <t>08</t>
  </si>
  <si>
    <t>ＧＬＰ－1受容体作動薬注射</t>
  </si>
  <si>
    <t>5 脳磁図</t>
  </si>
  <si>
    <t>6 頭蓋内圧持続測定</t>
  </si>
  <si>
    <t>7 頸部動脈血栓内膜剥離術</t>
  </si>
  <si>
    <t>9 抗血栓療法</t>
    <rPh sb="2" eb="3">
      <t>コウ</t>
    </rPh>
    <rPh sb="3" eb="5">
      <t>ケッセン</t>
    </rPh>
    <rPh sb="5" eb="7">
      <t>リョウホウ</t>
    </rPh>
    <phoneticPr fontId="58"/>
  </si>
  <si>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</si>
  <si>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</si>
  <si>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</si>
  <si>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</si>
  <si>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13 脳血管内手術</t>
  </si>
  <si>
    <t>15 脊髄腫瘍摘出術</t>
  </si>
  <si>
    <t>17 悪性脳腫瘍化学療法</t>
  </si>
  <si>
    <t>18 小児脳外科手術</t>
  </si>
  <si>
    <t>19 てんかん手術を含む機能的脳神経手術</t>
  </si>
  <si>
    <t>誘発電位（体性・視覚・聴性）</t>
  </si>
  <si>
    <t>誘発筋電図測定</t>
  </si>
  <si>
    <t>末梢神経伝達速度検査</t>
  </si>
  <si>
    <t>d0056</t>
  </si>
  <si>
    <t>92 特発性門脈圧亢進症</t>
  </si>
  <si>
    <t>脳波周波数解析</t>
  </si>
  <si>
    <t>脳卒中学会が示すｔ-ＰＡ静注療法実施施設基準</t>
  </si>
  <si>
    <t>d0063</t>
  </si>
  <si>
    <t>差額ベッドを有している場合は、ベッド数及び料金】</t>
  </si>
  <si>
    <t>脳脊髄液減少症の治療</t>
  </si>
  <si>
    <t>脳脊髄液減少症の治療のうち、硬膜外自家血注入（ブラッドパッチ療法）</t>
  </si>
  <si>
    <t>脳刺激装置植込術</t>
  </si>
  <si>
    <t>312 先天性僧帽弁狭窄症</t>
  </si>
  <si>
    <t>d0054</t>
  </si>
  <si>
    <t>脳血管造影検査</t>
  </si>
  <si>
    <t>頭部外傷（乳幼児）</t>
  </si>
  <si>
    <t>d0055</t>
  </si>
  <si>
    <t>脊髄造影検査</t>
  </si>
  <si>
    <t>d0058</t>
  </si>
  <si>
    <t>上記以外の認定薬剤師の資格名（７）</t>
    <rPh sb="0" eb="2">
      <t>ジョウキ</t>
    </rPh>
    <rPh sb="2" eb="4">
      <t>イガイ</t>
    </rPh>
    <rPh sb="5" eb="7">
      <t>ニンテイ</t>
    </rPh>
    <rPh sb="7" eb="10">
      <t>ヤクザイシ</t>
    </rPh>
    <rPh sb="11" eb="13">
      <t>シカク</t>
    </rPh>
    <rPh sb="13" eb="14">
      <t>メイ</t>
    </rPh>
    <phoneticPr fontId="43"/>
  </si>
  <si>
    <t>203 22q11.2欠失症候群</t>
  </si>
  <si>
    <t>脊髄刺激装置植込術</t>
  </si>
  <si>
    <t>d0059</t>
  </si>
  <si>
    <t>成人の脳脊髄液減少症の確定診断</t>
  </si>
  <si>
    <t>アレルギー専門医　一般社団法人日本アレルギー学会</t>
  </si>
  <si>
    <t>成人の硬膜外自家血注入療法</t>
  </si>
  <si>
    <t>水頭症手術</t>
  </si>
  <si>
    <t>小児の脳脊髄液減少症の確定診断</t>
  </si>
  <si>
    <t>小児の硬膜外自家血注入療法</t>
  </si>
  <si>
    <t>くすりと健康相談薬局である旨の表示</t>
  </si>
  <si>
    <t>重心動揺計検査</t>
  </si>
  <si>
    <t>d0060</t>
  </si>
  <si>
    <t>00092</t>
  </si>
  <si>
    <t>筋電図測定</t>
  </si>
  <si>
    <t>d0061</t>
  </si>
  <si>
    <t>筋・末梢神経生検</t>
  </si>
  <si>
    <t>d0044</t>
  </si>
  <si>
    <t>d0062</t>
  </si>
  <si>
    <t>温度眼振検査</t>
  </si>
  <si>
    <t>d0046</t>
  </si>
  <si>
    <t>00060</t>
  </si>
  <si>
    <t>d0048</t>
  </si>
  <si>
    <t>d0050</t>
  </si>
  <si>
    <t>てんかん</t>
  </si>
  <si>
    <t>【病床種別及び届出又は許可病床数】</t>
  </si>
  <si>
    <t>d0051</t>
  </si>
  <si>
    <t>d0052</t>
  </si>
  <si>
    <t>ｔ-ＰＡ実施数</t>
  </si>
  <si>
    <t>1 精神科・神経科領域の一次診療</t>
  </si>
  <si>
    <t>男性泌尿器科</t>
  </si>
  <si>
    <t>4 精神分析療法</t>
  </si>
  <si>
    <t>口腔顎顔面悪性腫瘍放射線療法</t>
  </si>
  <si>
    <t>5 心身医学療法</t>
  </si>
  <si>
    <t>7 禁煙指導（ニコチン依存症管理）</t>
  </si>
  <si>
    <t>血糖測定器</t>
    <rPh sb="0" eb="2">
      <t>ケットウ</t>
    </rPh>
    <rPh sb="2" eb="4">
      <t>ソクテイ</t>
    </rPh>
    <rPh sb="4" eb="5">
      <t>キ</t>
    </rPh>
    <phoneticPr fontId="45"/>
  </si>
  <si>
    <t>8 思春期のうつ病又は躁うつ病</t>
  </si>
  <si>
    <t>13 神経症性障害（強迫性障害、不安障害、パニック障害等）</t>
  </si>
  <si>
    <t>15 心的外傷後ストレス障害（PTSD）</t>
  </si>
  <si>
    <t>16 発達障害（自閉症、学習障害等）</t>
  </si>
  <si>
    <t>19 精神科ナイト・ケア</t>
    <rPh sb="3" eb="6">
      <t>セイシンカ</t>
    </rPh>
    <phoneticPr fontId="58"/>
  </si>
  <si>
    <t>20 精神科デイ・ナイト・ケア</t>
    <rPh sb="3" eb="6">
      <t>セイシンカ</t>
    </rPh>
    <phoneticPr fontId="58"/>
  </si>
  <si>
    <t>146 大田原症候群</t>
  </si>
  <si>
    <t>うつ病等の気分障害に対する認知療法・認知行動療法（自費）</t>
  </si>
  <si>
    <t xml:space="preserve"> FROM tbl_35 WHERE col_4 = '</t>
  </si>
  <si>
    <t>専任の診療記録を管理する者を配置</t>
  </si>
  <si>
    <t>医療保護入院</t>
  </si>
  <si>
    <t>解離性同一性障害</t>
  </si>
  <si>
    <t>境界性パーソナリティ障害</t>
  </si>
  <si>
    <t>禁煙指導（ニコチン依存症管理）（自費）</t>
  </si>
  <si>
    <t>膀胱悪性腫瘍放射線療法</t>
  </si>
  <si>
    <t>社会生活訓練療法（ＳＳＴ）</t>
  </si>
  <si>
    <t>重度アルコール依存症入院</t>
  </si>
  <si>
    <t>障害者施設等</t>
  </si>
  <si>
    <t>性同一性障害</t>
  </si>
  <si>
    <t>精神科ショート・ケア小</t>
  </si>
  <si>
    <t>精神科デイ・ケア小</t>
  </si>
  <si>
    <t>被爆者健康診断（個別）</t>
    <rPh sb="0" eb="3">
      <t>ヒバクシャ</t>
    </rPh>
    <rPh sb="3" eb="5">
      <t>ケンコウ</t>
    </rPh>
    <rPh sb="5" eb="7">
      <t>シンダン</t>
    </rPh>
    <rPh sb="8" eb="10">
      <t>コベツ</t>
    </rPh>
    <phoneticPr fontId="45"/>
  </si>
  <si>
    <t>精神科デイ・ケア大</t>
  </si>
  <si>
    <t>精神科作業療法</t>
  </si>
  <si>
    <t>精神科訪問看護</t>
  </si>
  <si>
    <t>その他の休診日（GW、お盆など、具体的な日付を記入）（2000文字）</t>
    <rPh sb="2" eb="3">
      <t>タ</t>
    </rPh>
    <rPh sb="4" eb="6">
      <t>キュウシン</t>
    </rPh>
    <rPh sb="6" eb="7">
      <t>ビ</t>
    </rPh>
    <rPh sb="12" eb="13">
      <t>ボン</t>
    </rPh>
    <rPh sb="16" eb="18">
      <t>グタイ</t>
    </rPh>
    <rPh sb="18" eb="19">
      <t>テキ</t>
    </rPh>
    <rPh sb="20" eb="22">
      <t>ヒヅケ</t>
    </rPh>
    <rPh sb="23" eb="25">
      <t>キニュウ</t>
    </rPh>
    <phoneticPr fontId="42"/>
  </si>
  <si>
    <t>精神科訪問看護施設(訪問看護ステーション)</t>
  </si>
  <si>
    <t>摂食障害（拒食症・過食症）入院医療</t>
  </si>
  <si>
    <t>措置入院</t>
  </si>
  <si>
    <t>00295</t>
  </si>
  <si>
    <t>認知行動療法</t>
  </si>
  <si>
    <t>認知症の鑑別診断</t>
  </si>
  <si>
    <t>11 重症筋無力症</t>
  </si>
  <si>
    <t>00241</t>
  </si>
  <si>
    <t>臨床心理士による心理療法</t>
  </si>
  <si>
    <t>老人性認知症疾患センター</t>
  </si>
  <si>
    <t>老人性認知症疾患デイケア</t>
  </si>
  <si>
    <t>04</t>
  </si>
  <si>
    <t>放射線治療科</t>
  </si>
  <si>
    <t>1 眼領域の一次診療</t>
  </si>
  <si>
    <t>2 硝子体手術</t>
  </si>
  <si>
    <t>情報開示に関する窓口の有無</t>
    <rPh sb="0" eb="2">
      <t>ジョウホウ</t>
    </rPh>
    <rPh sb="2" eb="4">
      <t>カイジ</t>
    </rPh>
    <rPh sb="5" eb="6">
      <t>カン</t>
    </rPh>
    <rPh sb="8" eb="10">
      <t>マドグチ</t>
    </rPh>
    <rPh sb="11" eb="13">
      <t>ウム</t>
    </rPh>
    <phoneticPr fontId="42"/>
  </si>
  <si>
    <t>3 水晶体再建術（白内障手術）</t>
  </si>
  <si>
    <t>健康診断</t>
    <rPh sb="0" eb="2">
      <t>ケンコウ</t>
    </rPh>
    <rPh sb="2" eb="4">
      <t>シンダン</t>
    </rPh>
    <phoneticPr fontId="59"/>
  </si>
  <si>
    <t>5 網膜光凝固術（網膜剥離手術）</t>
  </si>
  <si>
    <t>6 斜視手術</t>
  </si>
  <si>
    <t>7 角膜移植術</t>
  </si>
  <si>
    <t>9 小児視力障害診療</t>
  </si>
  <si>
    <t>外眼筋注射（ボツリヌス毒素によるもの）</t>
  </si>
  <si>
    <t>口腔外科専門医　公益社団法人日本口腔外科学会</t>
  </si>
  <si>
    <t>眼科手術</t>
  </si>
  <si>
    <t>眼底網膜疾患</t>
  </si>
  <si>
    <t>眼瞼下垂症手術</t>
  </si>
  <si>
    <t>近視矯正手術</t>
  </si>
  <si>
    <t>蛍光眼底撮影</t>
  </si>
  <si>
    <t>光干渉断層計（ＯＣＴ）検査</t>
  </si>
  <si>
    <t>細隙燈顕微鏡検査</t>
  </si>
  <si>
    <t>硝子体内注射</t>
  </si>
  <si>
    <t>精密眼圧測定</t>
  </si>
  <si>
    <t>精密眼底撮影</t>
  </si>
  <si>
    <t>糖尿病による眼合併症の診断と治療</t>
  </si>
  <si>
    <t>翼状片手術</t>
  </si>
  <si>
    <t>霰粒腫摘出術</t>
  </si>
  <si>
    <t>05</t>
  </si>
  <si>
    <t>上記（産科病床）には婦人科その他診療科の病床と区分できない病床を含む</t>
  </si>
  <si>
    <t>2 喉頭ファイバースコピー</t>
  </si>
  <si>
    <t>3 純音聴力検査</t>
  </si>
  <si>
    <t>4 補聴器適合検査</t>
  </si>
  <si>
    <t>【時間外における対応】</t>
  </si>
  <si>
    <t>00156</t>
  </si>
  <si>
    <t>5 電気味覚検査</t>
  </si>
  <si>
    <t>69</t>
  </si>
  <si>
    <t>6 小児聴力障害診療</t>
  </si>
  <si>
    <t>8 副鼻腔炎手術</t>
  </si>
  <si>
    <t>結核病床数</t>
  </si>
  <si>
    <t>9 内視鏡下副鼻腔炎手術</t>
  </si>
  <si>
    <t>10 舌悪性腫瘍手術</t>
  </si>
  <si>
    <t>102 ルビンシュタイン・テイビ症候群</t>
  </si>
  <si>
    <t>12 舌悪性腫瘍放射線療法</t>
  </si>
  <si>
    <t>13 咽頭悪性腫瘍手術</t>
  </si>
  <si>
    <t>時間帯１</t>
  </si>
  <si>
    <t>14 咽頭悪性腫瘍化学療法</t>
  </si>
  <si>
    <t>15 咽頭悪性腫瘍放射線療法</t>
  </si>
  <si>
    <t>4 緊急帝王切開術</t>
  </si>
  <si>
    <t>その他（放射線関連診断機器（Ｘ線装置））</t>
    <rPh sb="2" eb="3">
      <t>タ</t>
    </rPh>
    <phoneticPr fontId="45"/>
  </si>
  <si>
    <t>17 喉頭悪性腫瘍化学療法</t>
  </si>
  <si>
    <t>220 急速進行性糸球体腎炎</t>
  </si>
  <si>
    <t>18 喉頭悪性腫瘍放射線療法</t>
  </si>
  <si>
    <t>ＶＦ（ビデオＸ線透視・嚥下造影）検査</t>
  </si>
  <si>
    <t>麻しん及び風しんの二種混合の予防接種（海外渡航者対応）</t>
  </si>
  <si>
    <t>いびきのレーザー治療</t>
  </si>
  <si>
    <t>自己血輸血</t>
  </si>
  <si>
    <t>レーザー鼻腔粘膜焼灼術</t>
  </si>
  <si>
    <t>顔面外傷の治療（軟部組織損傷）（耳鼻咽喉領域）</t>
  </si>
  <si>
    <t>鼓室内チューブ挿入術</t>
  </si>
  <si>
    <t>耳鼻咽喉科手術</t>
  </si>
  <si>
    <t>耳鳴り診療</t>
  </si>
  <si>
    <t>人工内耳</t>
  </si>
  <si>
    <t>頭頸部悪性腫瘍摘出術</t>
  </si>
  <si>
    <t>内耳機能検査</t>
  </si>
  <si>
    <t>鼻炎のレーザー治療</t>
  </si>
  <si>
    <t>鼻腔通気度検査</t>
  </si>
  <si>
    <t>鼻茸摘出術</t>
  </si>
  <si>
    <t>06</t>
  </si>
  <si>
    <t>2 気管支ファイバースコピー</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</si>
  <si>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</si>
  <si>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</si>
  <si>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</si>
  <si>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58"/>
  </si>
  <si>
    <t>スパイログラム（ＦＶ曲線含む）</t>
  </si>
  <si>
    <r>
      <t>336 家族性低</t>
    </r>
    <r>
      <rPr>
        <sz val="12"/>
        <color theme="1"/>
        <rFont val="Calibri"/>
      </rPr>
      <t>β</t>
    </r>
    <r>
      <rPr>
        <sz val="12"/>
        <color theme="1"/>
        <rFont val="HGｺﾞｼｯｸM"/>
      </rPr>
      <t>リポタンパク血症１（ホモ接合体）</t>
    </r>
  </si>
  <si>
    <t>運動負荷検査</t>
  </si>
  <si>
    <t>慢性呼吸器疾患看護認定看護師</t>
  </si>
  <si>
    <t>開胸手術</t>
  </si>
  <si>
    <t>換気力学的検査（コンプライアンス）</t>
  </si>
  <si>
    <t>気管・気管支ステント留置術</t>
  </si>
  <si>
    <t>気管支動脈造影検査</t>
  </si>
  <si>
    <t>11)産科領域</t>
    <rPh sb="3" eb="5">
      <t>サンカ</t>
    </rPh>
    <rPh sb="5" eb="7">
      <t>リョウイキ</t>
    </rPh>
    <phoneticPr fontId="49"/>
  </si>
  <si>
    <t>胸腔ドレナージ（脱気を含む）</t>
  </si>
  <si>
    <t>持続陽圧人工呼吸器による呼吸管理（術後呼吸管理を除く）</t>
  </si>
  <si>
    <t>肺(臓器移植･人工臓器)</t>
  </si>
  <si>
    <t>小児腫瘍外科</t>
  </si>
  <si>
    <t>肺血管造影検査</t>
  </si>
  <si>
    <t>4 糖尿病患者教育（食事療法、運動療法、自己血糖測定）</t>
  </si>
  <si>
    <t>肺内ガス分布検査（クロージング・ボリューム、Ｎ２洗い出し）</t>
  </si>
  <si>
    <t>肺縫縮術</t>
  </si>
  <si>
    <t>「予約診療の有無（診療科目全般）」が「1:有り」の場合、選択する。</t>
    <rPh sb="28" eb="30">
      <t>センタク</t>
    </rPh>
    <phoneticPr fontId="22"/>
  </si>
  <si>
    <t>片側肺全摘術</t>
  </si>
  <si>
    <t>コレラワクチン</t>
  </si>
  <si>
    <t>喘息</t>
  </si>
  <si>
    <t>00289</t>
  </si>
  <si>
    <t>喘息検査（吸入誘発、運動誘発、改善率）</t>
  </si>
  <si>
    <t>07</t>
  </si>
  <si>
    <t>1 消化器系領域の一次診療</t>
  </si>
  <si>
    <t>2 上部消化管内視鏡検査</t>
  </si>
  <si>
    <t>3 上部消化管内視鏡的切除術</t>
  </si>
  <si>
    <t>5 下部消化管内視鏡的切除術</t>
  </si>
  <si>
    <t>6 虫垂切除術（ただし、乳幼児に係るものを除く。）</t>
  </si>
  <si>
    <t>9 食道悪性腫瘍放射線療法</t>
  </si>
  <si>
    <t>14 大腸悪性腫瘍手術</t>
  </si>
  <si>
    <t>198</t>
  </si>
  <si>
    <t>15 腹腔鏡下大腸悪性腫瘍手術</t>
  </si>
  <si>
    <t>16 大腸悪性腫瘍化学療法</t>
  </si>
  <si>
    <t>17 人工肛門の管理</t>
  </si>
  <si>
    <t>18 移植用部分小腸採取術（生体）</t>
  </si>
  <si>
    <t>19 生体部分小腸移植術</t>
  </si>
  <si>
    <t>20 移植用小腸採取術（死体）</t>
  </si>
  <si>
    <t>ヘリコバクタピロリの除菌</t>
  </si>
  <si>
    <t>寄生虫診療</t>
  </si>
  <si>
    <t>273 肋骨異常を伴う先天性側弯症</t>
  </si>
  <si>
    <t>経カテーテル的動脈塞栓術（ＴＡＥ）</t>
  </si>
  <si>
    <t>経鼻的上部消化管内視鏡検査(経鼻内視鏡）</t>
  </si>
  <si>
    <t>結腸悪性腫瘍放射線療法</t>
  </si>
  <si>
    <t>痔核に対する手術（硬化療法・結合糸術を含む）</t>
  </si>
  <si>
    <t>食道静脈瘤手術</t>
  </si>
  <si>
    <t>超音波内視鏡ラジオ波灼術</t>
  </si>
  <si>
    <t>直腸・結腸癌治療（放射線）</t>
  </si>
  <si>
    <t>00191</t>
  </si>
  <si>
    <t>直腸悪性腫瘍化学療法</t>
  </si>
  <si>
    <t>4 腹腔鏡下子宮筋腫摘出術</t>
  </si>
  <si>
    <t>直腸前方切除術</t>
  </si>
  <si>
    <t>内視鏡的胃・十二指腸ポリープ切除術</t>
  </si>
  <si>
    <t>内視鏡的食道、胃静脈瘤硬化法術</t>
  </si>
  <si>
    <t>内視鏡的食道静脈瘤結紮術（ＥＶＬ）</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</si>
  <si>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</si>
  <si>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</si>
  <si>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</si>
  <si>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</si>
  <si>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</si>
  <si>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</si>
  <si>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</si>
  <si>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ビュルガー病</t>
  </si>
  <si>
    <t>3 肝悪性腫瘍手術</t>
  </si>
  <si>
    <t>7 開腹による胆石症手術</t>
  </si>
  <si>
    <t>10 経皮経肝的胆道ドレナージ</t>
  </si>
  <si>
    <t>12 膵悪性腫瘍化学療法</t>
  </si>
  <si>
    <t>14 体外衝撃波胆石破砕術</t>
  </si>
  <si>
    <t>222 一次性ネフローゼ症候群</t>
  </si>
  <si>
    <t>15 生体肝移植</t>
  </si>
  <si>
    <t>00132</t>
  </si>
  <si>
    <t>アルコール肝炎</t>
  </si>
  <si>
    <t>ラジオ波焼灼療法（ＲＦＡ）</t>
  </si>
  <si>
    <t>ラジオ波焼灼療法（ＰＲＦＡ）</t>
  </si>
  <si>
    <t>9 在宅中心静脈栄養法指導管理</t>
    <rPh sb="2" eb="4">
      <t>ザイタク</t>
    </rPh>
    <rPh sb="4" eb="6">
      <t>チュウシン</t>
    </rPh>
    <rPh sb="6" eb="8">
      <t>ジョウミャク</t>
    </rPh>
    <rPh sb="8" eb="10">
      <t>エイヨウ</t>
    </rPh>
    <rPh sb="10" eb="11">
      <t>ホウ</t>
    </rPh>
    <rPh sb="11" eb="13">
      <t>シドウ</t>
    </rPh>
    <rPh sb="13" eb="15">
      <t>カンリ</t>
    </rPh>
    <phoneticPr fontId="42"/>
  </si>
  <si>
    <t>肝悪性腫瘍放射線療法</t>
  </si>
  <si>
    <t>肝腫瘍に対する動脈塞栓術</t>
  </si>
  <si>
    <t>祝日に休診</t>
    <rPh sb="0" eb="2">
      <t>シュクジツ</t>
    </rPh>
    <rPh sb="3" eb="5">
      <t>キュウシン</t>
    </rPh>
    <phoneticPr fontId="42"/>
  </si>
  <si>
    <t>肝動脈造影検査</t>
  </si>
  <si>
    <t>肝部分切除術（区域切除以上）</t>
  </si>
  <si>
    <t>強度変調放射線治療</t>
  </si>
  <si>
    <t>経皮経肝胆管造影</t>
  </si>
  <si>
    <t>小児心身症</t>
  </si>
  <si>
    <t>17 多系統萎縮症</t>
  </si>
  <si>
    <t>経皮経肝的エタノール注入術（ＰＥＩＴ）</t>
  </si>
  <si>
    <t>人工膵臓</t>
  </si>
  <si>
    <t>335 ネフロン癆</t>
  </si>
  <si>
    <t>胆道悪性腫瘍放射線療法</t>
  </si>
  <si>
    <t>胆道胆嚢癌治療（放射線）</t>
  </si>
  <si>
    <t>内視鏡的胆道砕石術</t>
  </si>
  <si>
    <t>膵頭十二指腸切除術</t>
  </si>
  <si>
    <t>09</t>
  </si>
  <si>
    <t>1 循環器系領域の一次診療</t>
  </si>
  <si>
    <t>87 肺静脈閉塞症／肺毛細血管腫症</t>
  </si>
  <si>
    <t>2 ホルター型心電図検査</t>
  </si>
  <si>
    <t>4 心臓カテーテル法による血管内視鏡検査</t>
  </si>
  <si>
    <t>6 経皮的冠動脈形成術（ＰＴＣＡ）</t>
  </si>
  <si>
    <t>76 下垂体性ゴナドトロピン分泌亢進症</t>
  </si>
  <si>
    <t>10 開心術</t>
  </si>
  <si>
    <t>13 ペースペーカー移植術</t>
  </si>
  <si>
    <t>14 ペースメーカー管理</t>
  </si>
  <si>
    <t>ドップラー法による心エコー検査</t>
  </si>
  <si>
    <t>ベクトル心電図検査</t>
  </si>
  <si>
    <t>経皮経管冠状動脈血管形成術</t>
  </si>
  <si>
    <t>6 在宅自己腹膜灌流指導管理</t>
    <rPh sb="2" eb="4">
      <t>ザイタク</t>
    </rPh>
    <rPh sb="4" eb="6">
      <t>ジコ</t>
    </rPh>
    <rPh sb="6" eb="8">
      <t>フクマク</t>
    </rPh>
    <rPh sb="8" eb="10">
      <t>カンリュウ</t>
    </rPh>
    <rPh sb="10" eb="12">
      <t>シドウ</t>
    </rPh>
    <rPh sb="12" eb="14">
      <t>カンリ</t>
    </rPh>
    <phoneticPr fontId="42"/>
  </si>
  <si>
    <t>経皮的四肢血管拡張術（ＰＴＡ）</t>
  </si>
  <si>
    <t>経皮的心筋焼灼術</t>
  </si>
  <si>
    <t>実施状況</t>
    <rPh sb="0" eb="2">
      <t>ジッシ</t>
    </rPh>
    <rPh sb="2" eb="4">
      <t>ジョウキョウ</t>
    </rPh>
    <phoneticPr fontId="42"/>
  </si>
  <si>
    <t>経皮的心肺補助（ＰＣＰＳ）</t>
  </si>
  <si>
    <t>血管外科</t>
  </si>
  <si>
    <t>四肢血管手術</t>
  </si>
  <si>
    <t>心(臓器移植･人工臓器)</t>
  </si>
  <si>
    <t>がん周術期の口腔機能管理</t>
  </si>
  <si>
    <t>心臓カテーテル法による血管内超音波検査</t>
  </si>
  <si>
    <t>補助人工心臓</t>
  </si>
  <si>
    <t>埋込型除細動器移植術</t>
  </si>
  <si>
    <t>慢性動脈閉塞症手術</t>
  </si>
  <si>
    <t>1 腎･泌尿器系領域の一次診療</t>
  </si>
  <si>
    <t>ネパール語</t>
  </si>
  <si>
    <t>3 腎生検</t>
  </si>
  <si>
    <t>7 体外衝撃波腎・尿路結石破砕術</t>
  </si>
  <si>
    <t>10 膀胱悪性腫瘍手術</t>
  </si>
  <si>
    <t>11 膀胱悪性腫瘍化学療法</t>
  </si>
  <si>
    <t>12 前立腺悪性腫瘍手術</t>
  </si>
  <si>
    <t>在籍人数（常勤換算）</t>
    <rPh sb="0" eb="2">
      <t>ザイセキ</t>
    </rPh>
    <rPh sb="2" eb="4">
      <t>ニンズウ</t>
    </rPh>
    <rPh sb="5" eb="7">
      <t>ジョウキン</t>
    </rPh>
    <rPh sb="7" eb="9">
      <t>カンサン</t>
    </rPh>
    <phoneticPr fontId="42"/>
  </si>
  <si>
    <t>前立腺針生検法</t>
  </si>
  <si>
    <t>15 前立腺悪性腫瘍放射線療法</t>
  </si>
  <si>
    <t>55</t>
  </si>
  <si>
    <t>16 生体腎移植</t>
  </si>
  <si>
    <t>17 尿失禁の治療</t>
  </si>
  <si>
    <t>吸着式血液浄化療法</t>
  </si>
  <si>
    <t>インターネットによる販売を行う医薬品の区分（薬局製造販売医薬品）</t>
    <rPh sb="10" eb="12">
      <t>ハンバイ</t>
    </rPh>
    <rPh sb="13" eb="14">
      <t>オコナ</t>
    </rPh>
    <rPh sb="15" eb="18">
      <t>イヤクヒン</t>
    </rPh>
    <phoneticPr fontId="43"/>
  </si>
  <si>
    <t>経尿道的尿管結石粉砕術</t>
  </si>
  <si>
    <t>経尿道的膀胱腫瘍切除（ＴＵＲ-Bｔ）</t>
  </si>
  <si>
    <t>284 ダイアモンド・ブラックファン貧血</t>
  </si>
  <si>
    <t>血液吸着</t>
  </si>
  <si>
    <t>血液透析濾過</t>
  </si>
  <si>
    <t>179 ウィリアムズ症候群</t>
  </si>
  <si>
    <t>外来受付時間</t>
  </si>
  <si>
    <t>血漿交換療法</t>
  </si>
  <si>
    <t>持続的血液濾過透析</t>
  </si>
  <si>
    <t>腎悪性腫瘍放射線療法</t>
  </si>
  <si>
    <t>腎癌治療（放射線）</t>
  </si>
  <si>
    <t>前立腺温熱療法</t>
  </si>
  <si>
    <t>334 脳クレアチン欠乏症候群</t>
    <rPh sb="4" eb="5">
      <t>ノウ</t>
    </rPh>
    <rPh sb="10" eb="12">
      <t>ケツボウ</t>
    </rPh>
    <rPh sb="12" eb="15">
      <t>ショウコウグン</t>
    </rPh>
    <phoneticPr fontId="43"/>
  </si>
  <si>
    <t>00303</t>
  </si>
  <si>
    <t>その他（放射線関連診断機器（診療用放射線照射装置））</t>
    <rPh sb="2" eb="3">
      <t>タ</t>
    </rPh>
    <phoneticPr fontId="45"/>
  </si>
  <si>
    <t>男性更年期障害治療</t>
  </si>
  <si>
    <t>処方箋応需者数</t>
  </si>
  <si>
    <t>男性不妊症</t>
  </si>
  <si>
    <t>糖尿病性腎症</t>
  </si>
  <si>
    <t>尿水力学的検査</t>
  </si>
  <si>
    <t>勃起障害（ＥＤ）治療</t>
  </si>
  <si>
    <t>膀胱脱</t>
  </si>
  <si>
    <t>脂質代謝内科</t>
  </si>
  <si>
    <t>11</t>
  </si>
  <si>
    <t>3 選択帝王切開術</t>
  </si>
  <si>
    <t>5 卵管形成手術</t>
  </si>
  <si>
    <t>7 ハイリスク妊産婦共同管理</t>
  </si>
  <si>
    <t>出産立会い</t>
  </si>
  <si>
    <t>177</t>
  </si>
  <si>
    <t>羊水穿刺</t>
  </si>
  <si>
    <t>82</t>
  </si>
  <si>
    <t>6 子宮悪性腫瘍化学療法</t>
  </si>
  <si>
    <t>7 子宮悪性腫瘍放射線療法</t>
  </si>
  <si>
    <t>8 卵巣悪性腫瘍手術</t>
  </si>
  <si>
    <t>10 卵巣悪性腫瘍放射線療法</t>
  </si>
  <si>
    <t>子宮全摘出（腹式・膣式）</t>
  </si>
  <si>
    <t>腹腔鏡下子宮体がん根治手術</t>
  </si>
  <si>
    <t>6 ポジトロン断層撮影（ＰＥＴ）、ポジトロン断層・コンピューター断層複合撮影又はポジトロン断層・磁気共鳴コンピューター断層複合撮影</t>
  </si>
  <si>
    <t>2 乳腺悪性腫瘍手術</t>
  </si>
  <si>
    <t>乳腺エコー</t>
  </si>
  <si>
    <t>116</t>
  </si>
  <si>
    <t>乳腺炎の診療（手術あり）</t>
  </si>
  <si>
    <t>破傷風の予防接種</t>
  </si>
  <si>
    <t>00228</t>
  </si>
  <si>
    <t>乳房温存治療</t>
  </si>
  <si>
    <t>スリット顕微鏡</t>
    <rPh sb="4" eb="7">
      <t>ケンビキョウ</t>
    </rPh>
    <phoneticPr fontId="45"/>
  </si>
  <si>
    <t>乳房温存治療（化学）</t>
  </si>
  <si>
    <t>00202</t>
  </si>
  <si>
    <t>乳房温存治療（放射線）</t>
  </si>
  <si>
    <t>乳房温存治療化学療法</t>
  </si>
  <si>
    <t>乳房温存治療手術療法</t>
  </si>
  <si>
    <t>糖尿病患者教育のうち管理栄養士による食事療法（外来）</t>
  </si>
  <si>
    <t>14</t>
  </si>
  <si>
    <t>2 内分泌機能検査</t>
  </si>
  <si>
    <t>5 糖尿病による合併症に対する継続的な管理及び指導</t>
  </si>
  <si>
    <t>6 甲状腺腫瘍手術</t>
  </si>
  <si>
    <t>7 甲状腺悪性腫瘍化学療法</t>
  </si>
  <si>
    <t>8 甲状腺悪性腫瘍放射線療法</t>
  </si>
  <si>
    <t>車椅子等利用者への配慮（施設のバリアフリー化の実施）</t>
  </si>
  <si>
    <t>血漿交換（高脂血症に対するＬＤＬアファレーシス）</t>
  </si>
  <si>
    <t>スポーツマウスガード治療</t>
  </si>
  <si>
    <t>127 前頭側頭葉変性症</t>
  </si>
  <si>
    <t>金曜</t>
    <rPh sb="0" eb="2">
      <t>キンヨウ</t>
    </rPh>
    <phoneticPr fontId="42"/>
  </si>
  <si>
    <t>甲状腺細胞診</t>
  </si>
  <si>
    <t>甲状腺疾患</t>
  </si>
  <si>
    <t>高血圧</t>
  </si>
  <si>
    <t>痛風診療</t>
  </si>
  <si>
    <t>糖尿病患者教育のうち管理栄養士による食事療法（入院）</t>
  </si>
  <si>
    <t>血管造影撮影装置（アンギオ）</t>
    <rPh sb="0" eb="2">
      <t>ケッカン</t>
    </rPh>
    <rPh sb="2" eb="4">
      <t>ゾウエイ</t>
    </rPh>
    <rPh sb="4" eb="6">
      <t>サツエイ</t>
    </rPh>
    <rPh sb="6" eb="8">
      <t>ソウチ</t>
    </rPh>
    <phoneticPr fontId="45"/>
  </si>
  <si>
    <t>【診療科目別の詳細（２）診療科目毎の診療日・診察時間・外来受付】</t>
  </si>
  <si>
    <t>糖尿病昏睡等の急性合併症の治療</t>
  </si>
  <si>
    <t>内分泌悪性腫瘍治療（化学）</t>
  </si>
  <si>
    <t>内分泌悪性腫瘍治療（手術）</t>
  </si>
  <si>
    <t>内分泌悪性腫瘍治療（放射線）</t>
  </si>
  <si>
    <t>内分泌悪性腫瘍治療化学療法</t>
  </si>
  <si>
    <t>内分泌悪性腫瘍治療放射線療法</t>
  </si>
  <si>
    <t>介護療養施設サービス</t>
    <rPh sb="0" eb="2">
      <t>カイゴ</t>
    </rPh>
    <rPh sb="2" eb="4">
      <t>リョウヨウ</t>
    </rPh>
    <rPh sb="4" eb="6">
      <t>シセツ</t>
    </rPh>
    <phoneticPr fontId="42"/>
  </si>
  <si>
    <t>肥満診療</t>
  </si>
  <si>
    <t>1 血液・免疫系領域の一次診療</t>
  </si>
  <si>
    <t>8 臍帯血移植</t>
  </si>
  <si>
    <t>00214</t>
  </si>
  <si>
    <t>11 血液凝固異常の診断及び治療</t>
  </si>
  <si>
    <t>12 エイズ診療</t>
  </si>
  <si>
    <t>13 アレルギーの減感作療法</t>
  </si>
  <si>
    <t>化学物質過敏症</t>
  </si>
  <si>
    <t>04012</t>
  </si>
  <si>
    <t>成人食物アレルギー負荷検査</t>
  </si>
  <si>
    <t>白血病治療（手術）</t>
  </si>
  <si>
    <t>薬物依存症治療入院</t>
    <rPh sb="7" eb="9">
      <t>ニュウイン</t>
    </rPh>
    <phoneticPr fontId="59"/>
  </si>
  <si>
    <t>免疫・アレルギー疾患</t>
  </si>
  <si>
    <t>脾臓摘出術</t>
  </si>
  <si>
    <t>膠原病</t>
  </si>
  <si>
    <t>地域で認定した糖尿病療養指導士（ＬＣＤＥ）</t>
  </si>
  <si>
    <t>膵臓外科</t>
  </si>
  <si>
    <t>16</t>
  </si>
  <si>
    <t>3 手の外科手術</t>
  </si>
  <si>
    <t>5 骨折観血的手術</t>
  </si>
  <si>
    <t>6 人工股関節置換術（関節手術）</t>
  </si>
  <si>
    <t>7 人工膝関節置換術（関節手術）</t>
  </si>
  <si>
    <t xml:space="preserve"> FROM tbl_37 WHERE col_4 = '</t>
  </si>
  <si>
    <t>9 椎間板摘出術</t>
  </si>
  <si>
    <t>10 椎間板ヘルニアに対する内視鏡下椎間板摘出術</t>
  </si>
  <si>
    <t>11 軟部悪性腫瘍手術</t>
  </si>
  <si>
    <t>12 軟部悪性腫瘍化学療法</t>
  </si>
  <si>
    <t>14 骨悪性腫瘍化学療法</t>
  </si>
  <si>
    <t>ギブス固定法</t>
  </si>
  <si>
    <t>入院時の情報を共有した回数</t>
  </si>
  <si>
    <t>スポーツ外科</t>
  </si>
  <si>
    <t>リウマチ</t>
  </si>
  <si>
    <t>レーザーによる脊椎手術</t>
  </si>
  <si>
    <t>d0068</t>
  </si>
  <si>
    <t>筋・腱手術</t>
  </si>
  <si>
    <t>牽引療法（介達）</t>
  </si>
  <si>
    <t>臨床工学技士</t>
    <rPh sb="0" eb="6">
      <t>リンショウコウガクギシ</t>
    </rPh>
    <phoneticPr fontId="45"/>
  </si>
  <si>
    <t>骨悪性腫瘍放射線療法</t>
  </si>
  <si>
    <t>骨盤手術</t>
  </si>
  <si>
    <t xml:space="preserve"> FROM tbl_4 WHERE col_4 = '</t>
  </si>
  <si>
    <t>脊椎刺激装置埋込術</t>
  </si>
  <si>
    <t>192</t>
  </si>
  <si>
    <t>軟部悪性腫瘍放射線療法</t>
  </si>
  <si>
    <t>頸椎手術</t>
  </si>
  <si>
    <t>00267</t>
  </si>
  <si>
    <t>00065</t>
  </si>
  <si>
    <t>17</t>
  </si>
  <si>
    <t>2 摂食機能療法</t>
  </si>
  <si>
    <t>00188</t>
  </si>
  <si>
    <t>3 心大血管疾患リハビリテーション</t>
  </si>
  <si>
    <t>4 脳血管疾患等リハビリテーション</t>
  </si>
  <si>
    <t>6 運動器リハビリテーション</t>
  </si>
  <si>
    <t>7 呼吸器リハビリテーション</t>
  </si>
  <si>
    <t>10 がん患者リハビリテーション</t>
  </si>
  <si>
    <t>【対応することができる在宅医療 ①在宅医療】</t>
  </si>
  <si>
    <t>11 認知症患者リハビリテーション</t>
  </si>
  <si>
    <t>言語聴覚療法</t>
  </si>
  <si>
    <t>言語聴覚療法（Ｉ）</t>
  </si>
  <si>
    <t>言語聴覚療法（ＩＩ）</t>
  </si>
  <si>
    <t>作業療法</t>
  </si>
  <si>
    <t>作業療法（Ｉ）</t>
  </si>
  <si>
    <t>理学療法</t>
  </si>
  <si>
    <t>理学療法（Ｉ）</t>
  </si>
  <si>
    <t>リンパ浮腫複合的治療</t>
  </si>
  <si>
    <t>【地域医療連携体制（４）産婦人科又は産科以外の診療科での妊産婦に対する積極的な診療の実施の有無】</t>
  </si>
  <si>
    <t>温熱療法</t>
  </si>
  <si>
    <t>器具等による療法</t>
  </si>
  <si>
    <t>集団コミュニケーション</t>
  </si>
  <si>
    <t>聴覚障害者への配慮（手話による対応）</t>
  </si>
  <si>
    <t>18</t>
  </si>
  <si>
    <t>2 小児循環器疾患</t>
  </si>
  <si>
    <t>3 小児呼吸器疾患</t>
  </si>
  <si>
    <t>6 小児アレルギー疾患</t>
  </si>
  <si>
    <t>7 小児自己免疫疾患</t>
  </si>
  <si>
    <t>10 小児先天性代謝疾患</t>
  </si>
  <si>
    <t>13 小児外科手術</t>
  </si>
  <si>
    <t>16 乳幼児の育児相談</t>
  </si>
  <si>
    <t>登録販売者の人数</t>
    <rPh sb="0" eb="5">
      <t>トウロクハンバイシャ</t>
    </rPh>
    <phoneticPr fontId="43"/>
  </si>
  <si>
    <t>小児悪性腫瘍治療（化学）</t>
  </si>
  <si>
    <t>小児悪性腫瘍治療（手術）</t>
  </si>
  <si>
    <t>小児科病棟</t>
  </si>
  <si>
    <t>小児発育障害</t>
  </si>
  <si>
    <t>小児喘息</t>
  </si>
  <si>
    <t>小児膠原病</t>
  </si>
  <si>
    <t>新生児仮死のケア（Apgar Score 6以下）</t>
  </si>
  <si>
    <t>病後児保育室</t>
  </si>
  <si>
    <t>原発性肺高血圧症</t>
    <rPh sb="0" eb="2">
      <t>ゲンパツ</t>
    </rPh>
    <rPh sb="2" eb="3">
      <t>セイ</t>
    </rPh>
    <rPh sb="3" eb="4">
      <t>ハイ</t>
    </rPh>
    <rPh sb="4" eb="7">
      <t>コウケツアツ</t>
    </rPh>
    <rPh sb="7" eb="8">
      <t>ショウ</t>
    </rPh>
    <phoneticPr fontId="45"/>
  </si>
  <si>
    <t>母乳指導</t>
  </si>
  <si>
    <t>19</t>
  </si>
  <si>
    <t>3 硬膜外麻酔</t>
  </si>
  <si>
    <t>4 脊椎麻酔</t>
  </si>
  <si>
    <t>6 硬膜外ブロックにおける麻酔剤の持続注入</t>
  </si>
  <si>
    <t>3 がんに伴う精神症状のケア</t>
  </si>
  <si>
    <t>00128</t>
  </si>
  <si>
    <t>緩和ケアチーム</t>
  </si>
  <si>
    <t>3 直線加速器による定位放射線治療</t>
  </si>
  <si>
    <t>00110</t>
  </si>
  <si>
    <t>その他（耳鼻いんこう科系）</t>
  </si>
  <si>
    <t>4 粒子線治療</t>
  </si>
  <si>
    <t>6 術中照射</t>
  </si>
  <si>
    <t>00265</t>
  </si>
  <si>
    <t>原体照射</t>
  </si>
  <si>
    <t>全身照射</t>
  </si>
  <si>
    <t>クレジットカード決済</t>
    <rPh sb="8" eb="10">
      <t>ケッサイ</t>
    </rPh>
    <phoneticPr fontId="42"/>
  </si>
  <si>
    <t>強度変調放射線治療（ＩＭＲＴ）</t>
  </si>
  <si>
    <t>311 先天性三尖弁狭窄症</t>
  </si>
  <si>
    <t>22</t>
  </si>
  <si>
    <t>1 画像診断管理（専ら画像診断を担当する医師による読影）</t>
  </si>
  <si>
    <t>2 遠隔画像診断</t>
  </si>
  <si>
    <t>第５週</t>
    <rPh sb="0" eb="1">
      <t>ダイ</t>
    </rPh>
    <phoneticPr fontId="42"/>
  </si>
  <si>
    <t>3 ＣＴ撮影</t>
  </si>
  <si>
    <t>00058</t>
  </si>
  <si>
    <t>外来患者数</t>
  </si>
  <si>
    <t>遠隔画像診断（依頼側）</t>
  </si>
  <si>
    <t>23</t>
  </si>
  <si>
    <t>1 病理診断（専ら病理診断を担当する医師による診断）</t>
  </si>
  <si>
    <t>00136</t>
  </si>
  <si>
    <t>予約の必要性</t>
  </si>
  <si>
    <t>2 病理迅速検査</t>
  </si>
  <si>
    <t>3 唇顎口蓋裂の歯科矯正治療</t>
  </si>
  <si>
    <t>口腔顎顔面腫瘍化学療法</t>
  </si>
  <si>
    <t>黄熱病の予防接種</t>
  </si>
  <si>
    <t>00061</t>
  </si>
  <si>
    <t>「駐車場有無」が「1:有り」の場合、記入する。</t>
  </si>
  <si>
    <t>4 顎変形症の歯科矯正治療</t>
  </si>
  <si>
    <t>6 摂食機能障害の治療</t>
  </si>
  <si>
    <t>ＭＴＭ（ＭｉｎｏｒＴｏｏｔｈＭｏｖｅｍｅｎｔ）術</t>
  </si>
  <si>
    <t>ＰＭＴＣ　（Ｐｒｏｆｅｓｓｉｏｎａｌ　Ｍｅｃｈａｎｉｃａｌ　Ｔｏｏｔｈ　Ｃｌｅａｎｉｎｇ）</t>
  </si>
  <si>
    <t>ＶＥ（嚥下内視鏡）検査</t>
  </si>
  <si>
    <t>医療事故調査制度に関する研修（医療事故調査・支援センター又は支援団体等連絡協議会が開催するものに限る）の管理者の受講の有無</t>
  </si>
  <si>
    <t>ＶＦ（ビデオＸ線透視、嚥下造影）検査</t>
  </si>
  <si>
    <t>う蝕（虫歯）治療</t>
  </si>
  <si>
    <t>シェーグレン患者の歯科診療</t>
  </si>
  <si>
    <t>フッ化物洗口の指導</t>
  </si>
  <si>
    <t>ホワイトニング（歯を白くする）</t>
  </si>
  <si>
    <t>ラミネートベニアクラウン</t>
  </si>
  <si>
    <t>介護福祉士</t>
    <rPh sb="0" eb="2">
      <t>カイゴ</t>
    </rPh>
    <rPh sb="2" eb="5">
      <t>フクシシ</t>
    </rPh>
    <phoneticPr fontId="45"/>
  </si>
  <si>
    <t>一般の小児歯科治療</t>
  </si>
  <si>
    <t>9：その他一般外来を行わない</t>
  </si>
  <si>
    <t>感染症患者の歯科診療</t>
  </si>
  <si>
    <t>病院群輪番制参加医療機関</t>
    <rPh sb="0" eb="2">
      <t>ビョウイン</t>
    </rPh>
    <rPh sb="2" eb="3">
      <t>グン</t>
    </rPh>
    <rPh sb="3" eb="5">
      <t>リンバン</t>
    </rPh>
    <rPh sb="5" eb="6">
      <t>セイ</t>
    </rPh>
    <rPh sb="6" eb="8">
      <t>サンカ</t>
    </rPh>
    <rPh sb="8" eb="10">
      <t>イリョウ</t>
    </rPh>
    <rPh sb="10" eb="12">
      <t>キカン</t>
    </rPh>
    <phoneticPr fontId="40"/>
  </si>
  <si>
    <t>矯正歯科認定医による治療</t>
  </si>
  <si>
    <t>禁煙支援</t>
  </si>
  <si>
    <t>患者満足度調査結果の提供有無</t>
    <rPh sb="0" eb="2">
      <t>カンジャ</t>
    </rPh>
    <rPh sb="2" eb="5">
      <t>マンゾクド</t>
    </rPh>
    <rPh sb="5" eb="7">
      <t>チョウサ</t>
    </rPh>
    <rPh sb="7" eb="9">
      <t>ケッカ</t>
    </rPh>
    <rPh sb="10" eb="12">
      <t>テイキョウ</t>
    </rPh>
    <rPh sb="12" eb="14">
      <t>ウム</t>
    </rPh>
    <phoneticPr fontId="42"/>
  </si>
  <si>
    <t>d0074</t>
  </si>
  <si>
    <t>口腔ケア</t>
  </si>
  <si>
    <t>144 レノックス・ガストー症候群</t>
  </si>
  <si>
    <t>口臭症の治療</t>
  </si>
  <si>
    <t>d0075</t>
  </si>
  <si>
    <t>d0076</t>
  </si>
  <si>
    <t>大阪府警察協力歯科医</t>
    <rPh sb="0" eb="3">
      <t>オオサカフ</t>
    </rPh>
    <rPh sb="3" eb="5">
      <t>ケイサツ</t>
    </rPh>
    <rPh sb="5" eb="7">
      <t>キョウリョク</t>
    </rPh>
    <rPh sb="7" eb="10">
      <t>シカイ</t>
    </rPh>
    <phoneticPr fontId="47"/>
  </si>
  <si>
    <t>歯科で行う言語療法</t>
  </si>
  <si>
    <t>01051</t>
  </si>
  <si>
    <t>d0077</t>
  </si>
  <si>
    <t>歯科</t>
    <rPh sb="0" eb="2">
      <t>シカ</t>
    </rPh>
    <phoneticPr fontId="22"/>
  </si>
  <si>
    <t>歯周病治療</t>
  </si>
  <si>
    <t>東京駅</t>
    <rPh sb="0" eb="3">
      <t>トウキョウエキ</t>
    </rPh>
    <phoneticPr fontId="22"/>
  </si>
  <si>
    <t>治療困難な歯内療法</t>
  </si>
  <si>
    <t>2 顎関節症治療</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</si>
  <si>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</si>
  <si>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</si>
  <si>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</si>
  <si>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</si>
  <si>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</si>
  <si>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</si>
  <si>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00171</t>
  </si>
  <si>
    <t>静鎮麻酔</t>
  </si>
  <si>
    <t>静脈内鎮静法</t>
  </si>
  <si>
    <t>全身麻酔</t>
  </si>
  <si>
    <t>d0064</t>
  </si>
  <si>
    <t>腰麻伝達麻酔下で適応出来る骨折手術</t>
  </si>
  <si>
    <t>著しく歯科診療が困難な者の歯科診療（身体的によるもの）</t>
  </si>
  <si>
    <t>著しく歯科診療が困難な者の歯科診療（知的によるもの）</t>
  </si>
  <si>
    <t>d0066</t>
  </si>
  <si>
    <t>難症例の欠損補綴</t>
  </si>
  <si>
    <t>入院患者の口腔ケア</t>
  </si>
  <si>
    <t>認知症患者の歯科診療</t>
  </si>
  <si>
    <t>d0070</t>
  </si>
  <si>
    <t>予防歯科の実施または、う蝕予防処置（フッ素塗布、シーラント）</t>
  </si>
  <si>
    <t>8 人工肛門の管理</t>
  </si>
  <si>
    <t>1 埋伏歯抜歯</t>
  </si>
  <si>
    <t>4 顎骨骨折治療</t>
  </si>
  <si>
    <t>5 口唇、舌若しくは口腔粘膜の炎症又は外傷の治療</t>
  </si>
  <si>
    <t>第２週</t>
    <rPh sb="0" eb="1">
      <t>ダイ</t>
    </rPh>
    <phoneticPr fontId="42"/>
  </si>
  <si>
    <t>6 口腔領域の腫瘍の治療</t>
  </si>
  <si>
    <t>7 唇顎口蓋裂治療</t>
    <rPh sb="2" eb="3">
      <t>クチビル</t>
    </rPh>
    <rPh sb="3" eb="4">
      <t>アゴ</t>
    </rPh>
    <rPh sb="4" eb="6">
      <t>コウガイ</t>
    </rPh>
    <rPh sb="6" eb="7">
      <t>レツ</t>
    </rPh>
    <rPh sb="7" eb="9">
      <t>チリョウ</t>
    </rPh>
    <phoneticPr fontId="58"/>
  </si>
  <si>
    <t>　公益財団法人日本医療機能評価機構が定める産科医療補償制度標準補償約款と同一の産科医療補償約款に基づく補償の有無】</t>
  </si>
  <si>
    <t>顎変形症手術（外科的矯正療法）</t>
  </si>
  <si>
    <t>D8</t>
  </si>
  <si>
    <t>顕微鏡下手術</t>
  </si>
  <si>
    <t>口腔外科手術</t>
  </si>
  <si>
    <t>口腔顎顔面悪性腫瘍化学療法</t>
  </si>
  <si>
    <t>口腔顎顔面腫瘍手術療法</t>
  </si>
  <si>
    <t>口腔顔面痛治療</t>
  </si>
  <si>
    <t>歯牙移植術</t>
  </si>
  <si>
    <t>臨床病理検討会の有無</t>
    <rPh sb="0" eb="2">
      <t>リンショウ</t>
    </rPh>
    <rPh sb="2" eb="4">
      <t>ビョウリ</t>
    </rPh>
    <rPh sb="4" eb="6">
      <t>ケントウ</t>
    </rPh>
    <rPh sb="6" eb="7">
      <t>カイ</t>
    </rPh>
    <rPh sb="8" eb="10">
      <t>ウム</t>
    </rPh>
    <phoneticPr fontId="42"/>
  </si>
  <si>
    <t>肝炎ウイルス検診</t>
    <rPh sb="0" eb="2">
      <t>カンエン</t>
    </rPh>
    <rPh sb="6" eb="8">
      <t>ケンシン</t>
    </rPh>
    <phoneticPr fontId="45"/>
  </si>
  <si>
    <t>歯周組織再生誘導手術</t>
  </si>
  <si>
    <t>舌痛症治療</t>
  </si>
  <si>
    <t xml:space="preserve"> FROM tbl_1 WHERE col_4 = '</t>
  </si>
  <si>
    <t>26</t>
  </si>
  <si>
    <t>2 鍼灸治療</t>
  </si>
  <si>
    <t>唇顎口蓋裂の歯科矯正治療</t>
  </si>
  <si>
    <t>d3</t>
  </si>
  <si>
    <t>切断四肢再接合術</t>
  </si>
  <si>
    <t>人工関節置換術（指）</t>
  </si>
  <si>
    <t>鏡視下手術（肩）</t>
  </si>
  <si>
    <t>う蝕治療</t>
    <rPh sb="0" eb="1">
      <t>ショク</t>
    </rPh>
    <rPh sb="1" eb="3">
      <t>チリョウ</t>
    </rPh>
    <phoneticPr fontId="45"/>
  </si>
  <si>
    <t>血管柄付骨移植術</t>
  </si>
  <si>
    <t>骨延長術</t>
  </si>
  <si>
    <t>内反足手術</t>
  </si>
  <si>
    <t>先天性股関節脱臼観血式整復術</t>
  </si>
  <si>
    <t>椎弓切除術</t>
  </si>
  <si>
    <t>吸入鎮静法による治療を行うことができる</t>
  </si>
  <si>
    <t>障害児（者）への一般歯科治療</t>
  </si>
  <si>
    <t>実施している曜日　0：実施しない　1：実施する</t>
    <rPh sb="0" eb="2">
      <t>ジッシ</t>
    </rPh>
    <rPh sb="6" eb="8">
      <t>ヨウビ</t>
    </rPh>
    <phoneticPr fontId="46"/>
  </si>
  <si>
    <t>障害児（者）への歯科保健指導</t>
  </si>
  <si>
    <t>障害児（者）への摂食嚥下機能訓練</t>
  </si>
  <si>
    <t>薬局医薬品の取扱品目数</t>
  </si>
  <si>
    <t>障害児（者）への口腔外科的治療</t>
  </si>
  <si>
    <t>障害児（者）への歯科矯正治療（保険診療可）</t>
  </si>
  <si>
    <t>その他（歯科系）</t>
  </si>
  <si>
    <t>4</t>
  </si>
  <si>
    <t>在籍人数（常勤換算）</t>
  </si>
  <si>
    <t>01035</t>
  </si>
  <si>
    <t>01036</t>
  </si>
  <si>
    <t>00071</t>
  </si>
  <si>
    <t>01037</t>
  </si>
  <si>
    <t>01038</t>
  </si>
  <si>
    <t>01040</t>
  </si>
  <si>
    <t>01041</t>
  </si>
  <si>
    <t>01043</t>
  </si>
  <si>
    <t>01044</t>
  </si>
  <si>
    <t>01045</t>
  </si>
  <si>
    <t>01047</t>
  </si>
  <si>
    <t>01050</t>
  </si>
  <si>
    <t>01053</t>
  </si>
  <si>
    <t>01054</t>
  </si>
  <si>
    <t>01057</t>
  </si>
  <si>
    <t>01058</t>
  </si>
  <si>
    <t>01059</t>
  </si>
  <si>
    <t>04019</t>
  </si>
  <si>
    <t>04007</t>
  </si>
  <si>
    <t>水曜</t>
    <rPh sb="0" eb="2">
      <t>スイヨウ</t>
    </rPh>
    <phoneticPr fontId="42"/>
  </si>
  <si>
    <t>04008</t>
  </si>
  <si>
    <t>70</t>
  </si>
  <si>
    <t>04010</t>
  </si>
  <si>
    <t>04011</t>
  </si>
  <si>
    <t>04016</t>
  </si>
  <si>
    <t>04017</t>
  </si>
  <si>
    <t>04018</t>
  </si>
  <si>
    <t>04020</t>
  </si>
  <si>
    <t>04021</t>
  </si>
  <si>
    <t>04022</t>
  </si>
  <si>
    <t>04027</t>
  </si>
  <si>
    <t>d4001</t>
  </si>
  <si>
    <t>脳卒中リハビリテーション介護認定看護師</t>
  </si>
  <si>
    <t>d4003</t>
  </si>
  <si>
    <t>ジフテリア、百日せき及び破傷風の三種混合の予防接種</t>
  </si>
  <si>
    <t>急性灰白髄炎の予防接種</t>
  </si>
  <si>
    <t>麻しんの予防接種</t>
  </si>
  <si>
    <t>日本脳炎の予防接種</t>
  </si>
  <si>
    <t>小児の肺炎球菌感染症の予防接種</t>
  </si>
  <si>
    <t>ヒトパピローマウイルス感染症の予防接種</t>
  </si>
  <si>
    <t>インフルエンザの予防接種</t>
  </si>
  <si>
    <t>兼任担当者</t>
    <rPh sb="0" eb="2">
      <t>ケンニン</t>
    </rPh>
    <rPh sb="2" eb="5">
      <t>タントウシャ</t>
    </rPh>
    <phoneticPr fontId="42"/>
  </si>
  <si>
    <t>成人の肺炎球菌感染症の予防接種</t>
  </si>
  <si>
    <t>狂犬病の予防接種</t>
  </si>
  <si>
    <t>ペスト</t>
  </si>
  <si>
    <t>143 ミオクロニー脱力発作を伴うてんかん</t>
  </si>
  <si>
    <t>肺炎球菌感染症の予防接種</t>
  </si>
  <si>
    <t>がん専門薬剤師　一般社団法人日本医療薬学会</t>
  </si>
  <si>
    <t>ツベルクリン反応</t>
  </si>
  <si>
    <t>赤痢</t>
  </si>
  <si>
    <t>腸チフス</t>
  </si>
  <si>
    <t>ジフテリア、百日せき及び破傷風の三種混合の予防接種（海外渡航者対応）</t>
  </si>
  <si>
    <t>ジフテリア及び破傷風の二種混合の予防接種（海外渡航者対応）</t>
  </si>
  <si>
    <t>麻しんの予防接種（海外渡航者対応）</t>
  </si>
  <si>
    <t>破傷風の予防接種（海外渡航者対応）</t>
  </si>
  <si>
    <t>150</t>
  </si>
  <si>
    <t>結核の予防接種（海外渡航者対応）</t>
  </si>
  <si>
    <t>小児の肺炎球菌感染症の予防接種（海外渡航者対応）</t>
  </si>
  <si>
    <t>00210</t>
  </si>
  <si>
    <t>ヒトパピローマウイルス感染症の予防接種（海外渡航者対応）</t>
  </si>
  <si>
    <t>消化器・移植外科</t>
  </si>
  <si>
    <t>インフルエンザの予防接種（海外渡航者対応）</t>
  </si>
  <si>
    <t>Ａ型肝炎の予防接種（海外渡航者対応）</t>
  </si>
  <si>
    <t>53</t>
  </si>
  <si>
    <t>Ｂ型肝炎の予防接種（海外渡航者対応）</t>
  </si>
  <si>
    <t>狂犬病の予防接種（海外渡航者対応）</t>
  </si>
  <si>
    <t>予防接種名</t>
  </si>
  <si>
    <t>3 腹膜透析</t>
  </si>
  <si>
    <t>医師</t>
  </si>
  <si>
    <t>薬剤師</t>
  </si>
  <si>
    <t>歯科衛生士</t>
  </si>
  <si>
    <t>診療放射線技師</t>
  </si>
  <si>
    <t>その他の方法による販売時間</t>
    <rPh sb="2" eb="3">
      <t>タ</t>
    </rPh>
    <rPh sb="4" eb="6">
      <t>ホウホウ</t>
    </rPh>
    <rPh sb="9" eb="11">
      <t>ハンバイ</t>
    </rPh>
    <rPh sb="11" eb="13">
      <t>ジカン</t>
    </rPh>
    <phoneticPr fontId="43"/>
  </si>
  <si>
    <t>作業療法士</t>
  </si>
  <si>
    <t>医療社会事業従事者（医療ソーシャルワーカー等）</t>
  </si>
  <si>
    <t>精神保健福祉士</t>
  </si>
  <si>
    <t>臨床工学技士</t>
  </si>
  <si>
    <t>臨床工学技師</t>
  </si>
  <si>
    <t>看護補助者</t>
  </si>
  <si>
    <t xml:space="preserve">   いない</t>
  </si>
  <si>
    <t>言語聴覚士（ＳＴ）</t>
  </si>
  <si>
    <t>外国人の患者を受け入れる拠点的な医療機関</t>
  </si>
  <si>
    <t>あん摩マッサージ指圧師・はり師・きゅう師・柔道整復師</t>
  </si>
  <si>
    <t>28</t>
  </si>
  <si>
    <t>連携強化加算の届出の有無</t>
  </si>
  <si>
    <t>3 脊髄性筋萎縮症</t>
  </si>
  <si>
    <t>4 原発性側索硬化症</t>
  </si>
  <si>
    <t>5 進行性核上性麻痺</t>
  </si>
  <si>
    <t>事業継続計画（ＢＣＰ）の策定の有無</t>
  </si>
  <si>
    <t>8 ハンチントン病</t>
  </si>
  <si>
    <t>9 神経有棘赤血球症</t>
  </si>
  <si>
    <t>10 シャルコー・マリー・トゥース病</t>
  </si>
  <si>
    <t>00056</t>
  </si>
  <si>
    <t>12 先天性筋無力症候群</t>
  </si>
  <si>
    <t>13 多発性硬化症／視神経脊髄炎</t>
  </si>
  <si>
    <t>15 封入体筋炎</t>
  </si>
  <si>
    <t>16 クロウ・深瀬症候群</t>
  </si>
  <si>
    <t>20 副腎白質ジストロフィー</t>
  </si>
  <si>
    <t>21 ミトコンドリア病</t>
  </si>
  <si>
    <t>略称（フリガナ）</t>
  </si>
  <si>
    <t>22 もやもや病</t>
  </si>
  <si>
    <t>25 進行性多巣性白質脳症</t>
  </si>
  <si>
    <t>122 脳表ヘモジデリン沈着症</t>
  </si>
  <si>
    <t>26 HTLV-1関連脊髄症</t>
  </si>
  <si>
    <t>29 ウルリッヒ病</t>
  </si>
  <si>
    <t>30 遠位型ミオパチー</t>
  </si>
  <si>
    <t>31 ベスレムミオパチー</t>
  </si>
  <si>
    <t>肝臓がん検診</t>
    <rPh sb="0" eb="2">
      <t>カンゾウ</t>
    </rPh>
    <rPh sb="4" eb="6">
      <t>ケンシン</t>
    </rPh>
    <phoneticPr fontId="45"/>
  </si>
  <si>
    <t>144</t>
  </si>
  <si>
    <t>32 自己貪食空胞性ミオパチー</t>
  </si>
  <si>
    <t>34 神経線維腫症</t>
  </si>
  <si>
    <t>35 天疱瘡</t>
  </si>
  <si>
    <t>38 スティーヴンス・ジョンソン症候群</t>
  </si>
  <si>
    <t>39 中毒性表皮壊死症</t>
  </si>
  <si>
    <t>ファクシミリ番号</t>
  </si>
  <si>
    <t>40 高安動脈炎</t>
  </si>
  <si>
    <t>41 巨細胞性動脈炎</t>
  </si>
  <si>
    <t>43 顕微鏡的多発血管炎</t>
  </si>
  <si>
    <t>47 バージャー病</t>
  </si>
  <si>
    <t>49 全身性エリテマトーデス</t>
  </si>
  <si>
    <t>50 皮膚筋炎／多発性筋炎</t>
  </si>
  <si>
    <t>51 全身性強皮症</t>
  </si>
  <si>
    <t>53 シェーグレン症候群</t>
  </si>
  <si>
    <t>00055</t>
  </si>
  <si>
    <t>58 肥大型心筋症</t>
  </si>
  <si>
    <t>00062</t>
  </si>
  <si>
    <t>230 肺胞低換気症候群</t>
  </si>
  <si>
    <t>00063</t>
  </si>
  <si>
    <t>63 特発性血小板減少性紫斑病</t>
  </si>
  <si>
    <t>64 血栓性血小板減少性紫斑病</t>
  </si>
  <si>
    <t>乳児健康診査（個別）</t>
    <rPh sb="0" eb="2">
      <t>ニュウジ</t>
    </rPh>
    <rPh sb="2" eb="4">
      <t>ケンコウ</t>
    </rPh>
    <rPh sb="4" eb="6">
      <t>シンサ</t>
    </rPh>
    <rPh sb="7" eb="9">
      <t>コベツ</t>
    </rPh>
    <phoneticPr fontId="45"/>
  </si>
  <si>
    <t>65 原発性免疫不全症候群</t>
  </si>
  <si>
    <t>00066</t>
  </si>
  <si>
    <t>68 黄色靱帯骨化症</t>
  </si>
  <si>
    <t>69 後縦靱帯骨化症</t>
  </si>
  <si>
    <t>70 広範脊柱管狭窄症</t>
  </si>
  <si>
    <t>78</t>
  </si>
  <si>
    <t>71 特発性大腿骨頭壊死症</t>
  </si>
  <si>
    <t>血液内科</t>
  </si>
  <si>
    <t>00074</t>
  </si>
  <si>
    <t>75 クッシング病</t>
  </si>
  <si>
    <t>00076</t>
  </si>
  <si>
    <t>00078</t>
  </si>
  <si>
    <t>薬剤師の専門性資格</t>
  </si>
  <si>
    <t>79 家族性高コレステロール血症（ホモ接合体）</t>
  </si>
  <si>
    <t>80 甲状腺ホルモン不応症</t>
  </si>
  <si>
    <t>【電子決済による料金の支払いの可否（３）決済サービス名称】</t>
  </si>
  <si>
    <t>83 アジソン病</t>
  </si>
  <si>
    <t>00084</t>
  </si>
  <si>
    <t>35</t>
  </si>
  <si>
    <t>84 サルコイドーシス</t>
  </si>
  <si>
    <t>85 特発性間質性肺炎</t>
  </si>
  <si>
    <t>86 肺動脈性肺高血圧症</t>
  </si>
  <si>
    <t>00089</t>
  </si>
  <si>
    <t>89 リンパ脈管筋腫症</t>
  </si>
  <si>
    <t>２人部屋</t>
    <rPh sb="1" eb="2">
      <t>ニン</t>
    </rPh>
    <rPh sb="2" eb="4">
      <t>ベヤ</t>
    </rPh>
    <phoneticPr fontId="42"/>
  </si>
  <si>
    <t>d1578</t>
  </si>
  <si>
    <t>00091</t>
  </si>
  <si>
    <t>00093</t>
  </si>
  <si>
    <t>94 原発性硬化性胆管炎</t>
  </si>
  <si>
    <t>00095</t>
  </si>
  <si>
    <t>95 自己免疫性肝炎</t>
  </si>
  <si>
    <t>上記以外の認定薬剤師の人数（５）</t>
    <rPh sb="0" eb="2">
      <t>ジョウキ</t>
    </rPh>
    <rPh sb="11" eb="13">
      <t>ニンズウ</t>
    </rPh>
    <phoneticPr fontId="43"/>
  </si>
  <si>
    <t>【対応することができる介護サービス（⑧その他）】</t>
  </si>
  <si>
    <t>00096</t>
  </si>
  <si>
    <t>96 クローン病</t>
  </si>
  <si>
    <t>198 ４p欠失症候群</t>
  </si>
  <si>
    <t>初診時予約の実施有無</t>
  </si>
  <si>
    <t>97 潰瘍性大腸炎</t>
  </si>
  <si>
    <t>98 好酸球性消化管疾患</t>
  </si>
  <si>
    <t>00270</t>
  </si>
  <si>
    <t>99 慢性特発性偽性腸閉塞症</t>
  </si>
  <si>
    <t>100 巨大膀胱短小結腸腸管蠕動不全症</t>
  </si>
  <si>
    <t>101 腸管神経節細胞僅少症</t>
  </si>
  <si>
    <t>00102</t>
  </si>
  <si>
    <t>00103</t>
  </si>
  <si>
    <t>249 グルタル酸血症1型</t>
  </si>
  <si>
    <t>00104</t>
  </si>
  <si>
    <t>105 チャージ症候群</t>
  </si>
  <si>
    <t>00107</t>
  </si>
  <si>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40"/>
  </si>
  <si>
    <t>107 若年性特発性関節炎</t>
  </si>
  <si>
    <t>00108</t>
  </si>
  <si>
    <t>超音波凝固切開装置</t>
    <rPh sb="0" eb="3">
      <t>チョウオンパ</t>
    </rPh>
    <rPh sb="3" eb="5">
      <t>ギョウコ</t>
    </rPh>
    <rPh sb="5" eb="7">
      <t>セッカイ</t>
    </rPh>
    <rPh sb="7" eb="9">
      <t>ソウチ</t>
    </rPh>
    <phoneticPr fontId="45"/>
  </si>
  <si>
    <t>00109</t>
  </si>
  <si>
    <t>271 強直性脊椎炎</t>
  </si>
  <si>
    <t>109 非典型溶血性尿毒症症候群</t>
  </si>
  <si>
    <t>16 小規模多機能型居宅介護事業所又は介護予防小規模多機能型居宅介護事業所の有無</t>
    <rPh sb="3" eb="6">
      <t>ショウキボ</t>
    </rPh>
    <rPh sb="6" eb="9">
      <t>タキノウ</t>
    </rPh>
    <rPh sb="9" eb="10">
      <t>ガタ</t>
    </rPh>
    <rPh sb="10" eb="12">
      <t>キョタク</t>
    </rPh>
    <rPh sb="12" eb="14">
      <t>カイゴ</t>
    </rPh>
    <rPh sb="14" eb="17">
      <t>ジギョウショ</t>
    </rPh>
    <rPh sb="17" eb="18">
      <t>マタ</t>
    </rPh>
    <rPh sb="19" eb="21">
      <t>カイゴ</t>
    </rPh>
    <rPh sb="21" eb="23">
      <t>ヨボウ</t>
    </rPh>
    <rPh sb="23" eb="26">
      <t>ショウキボ</t>
    </rPh>
    <rPh sb="26" eb="29">
      <t>タキノウ</t>
    </rPh>
    <rPh sb="29" eb="30">
      <t>ガタ</t>
    </rPh>
    <rPh sb="30" eb="32">
      <t>キョタク</t>
    </rPh>
    <rPh sb="32" eb="34">
      <t>カイゴ</t>
    </rPh>
    <rPh sb="34" eb="37">
      <t>ジギョウショ</t>
    </rPh>
    <rPh sb="38" eb="40">
      <t>ウム</t>
    </rPh>
    <phoneticPr fontId="42"/>
  </si>
  <si>
    <t>00111</t>
  </si>
  <si>
    <t>111 先天性ミオパチー</t>
  </si>
  <si>
    <t>00112</t>
  </si>
  <si>
    <t>00113</t>
  </si>
  <si>
    <t>138 神経細胞移動異常症</t>
  </si>
  <si>
    <t>オンライン診療に伴う緊急避妊薬の調剤の対応可否</t>
  </si>
  <si>
    <t>113 筋ジストロフィー</t>
  </si>
  <si>
    <t>116 アトピー性脊髄炎</t>
  </si>
  <si>
    <t>00290</t>
  </si>
  <si>
    <t>00117</t>
  </si>
  <si>
    <t>00119</t>
  </si>
  <si>
    <t>101</t>
  </si>
  <si>
    <t>00120</t>
  </si>
  <si>
    <t>内科</t>
  </si>
  <si>
    <t>120 遺伝性ジストニア</t>
  </si>
  <si>
    <t>9 人工膀胱の管理</t>
  </si>
  <si>
    <t>00121</t>
  </si>
  <si>
    <t>121 神経フェリチン症</t>
  </si>
  <si>
    <t>00122</t>
  </si>
  <si>
    <t>00283</t>
  </si>
  <si>
    <t>※特別料金の徴収有無が「1:有り」の場合、徴収額（消費税込み）を記入する。</t>
  </si>
  <si>
    <t>00124</t>
  </si>
  <si>
    <t>124 皮質下梗塞と白質脳症を伴う常染色体優性脳動脈症</t>
  </si>
  <si>
    <t>00125</t>
  </si>
  <si>
    <t>125 神経軸索スフェロイド形成を伴う遺伝性びまん性白質脳症</t>
  </si>
  <si>
    <t>126 ペリー症候群</t>
  </si>
  <si>
    <t>00127</t>
  </si>
  <si>
    <t>129 痙攣重積型（二相性）急性脳症</t>
  </si>
  <si>
    <t>00130</t>
  </si>
  <si>
    <t>130 先天性無痛無汗症</t>
  </si>
  <si>
    <t>00133</t>
  </si>
  <si>
    <t>133 メビウス症候群</t>
  </si>
  <si>
    <t>00134</t>
  </si>
  <si>
    <t>134 中隔視神経形成異常症/ドモルシア症候群</t>
  </si>
  <si>
    <t>136 片側巨脳症</t>
  </si>
  <si>
    <t>00137</t>
  </si>
  <si>
    <t>00138</t>
  </si>
  <si>
    <t>00139</t>
  </si>
  <si>
    <t>139 先天性大脳白質形成不全症</t>
  </si>
  <si>
    <t>00140</t>
  </si>
  <si>
    <t>140 ドラベ症候群</t>
  </si>
  <si>
    <t>267 高ＩｇＤ症候群</t>
  </si>
  <si>
    <t>00141</t>
  </si>
  <si>
    <t>141 海馬硬化を伴う内側側頭葉てんかん</t>
  </si>
  <si>
    <t>00143</t>
  </si>
  <si>
    <t>00144</t>
  </si>
  <si>
    <t>145 ウエスト症候群</t>
  </si>
  <si>
    <t>00146</t>
  </si>
  <si>
    <t>147 早期ミオクロニー脳症</t>
  </si>
  <si>
    <t>00148</t>
  </si>
  <si>
    <t>148 遊走性焦点発作を伴う乳児てんかん</t>
  </si>
  <si>
    <t>150 環状20番染色体症候群</t>
  </si>
  <si>
    <t>例）矯正歯科（月、水）、矯正歯科（木）</t>
  </si>
  <si>
    <t>151 ラスムッセン脳炎</t>
  </si>
  <si>
    <t>00152</t>
  </si>
  <si>
    <t>00153</t>
  </si>
  <si>
    <t>00155</t>
  </si>
  <si>
    <t>155 ランドウ・クレフナー症候群</t>
  </si>
  <si>
    <t>肝臓専門医　一般社団法人日本肝臓学会</t>
  </si>
  <si>
    <t>157 スタージ・ウェーバー症候群</t>
  </si>
  <si>
    <t>00158</t>
  </si>
  <si>
    <t>158 結節性硬化症</t>
  </si>
  <si>
    <t>159 色素性乾皮症</t>
  </si>
  <si>
    <t>00162</t>
  </si>
  <si>
    <t>44</t>
  </si>
  <si>
    <t>00164</t>
  </si>
  <si>
    <t>00165</t>
  </si>
  <si>
    <t>165 肥厚性皮膚骨膜症</t>
  </si>
  <si>
    <t>多系統萎縮症（線条体黒質変性症、オリーブ橋小脳萎縮症及びシャイ・ドレーガー症候群）</t>
  </si>
  <si>
    <t>167 マルファン症候群</t>
  </si>
  <si>
    <t>00168</t>
  </si>
  <si>
    <t>127</t>
  </si>
  <si>
    <t>168 エーラス・ダンロス症候群</t>
  </si>
  <si>
    <t>00169</t>
  </si>
  <si>
    <t>00170</t>
  </si>
  <si>
    <t>170 オクシピタル・ホーン症候群</t>
  </si>
  <si>
    <t>00172</t>
  </si>
  <si>
    <t>172 低ホスファターゼ症</t>
  </si>
  <si>
    <t>173 VATER症候群</t>
  </si>
  <si>
    <t>00174</t>
  </si>
  <si>
    <t>174 那須・ハコラ病</t>
  </si>
  <si>
    <t>00175</t>
  </si>
  <si>
    <t>00176</t>
  </si>
  <si>
    <t>177 ジュベール症候群関連疾患</t>
  </si>
  <si>
    <t>【専門外来の有無及び内容】</t>
  </si>
  <si>
    <t>00178</t>
  </si>
  <si>
    <t>180 ＡＴＲ－Ｘ症候群</t>
  </si>
  <si>
    <t>00181</t>
  </si>
  <si>
    <t>181 クルーゾン症候群</t>
  </si>
  <si>
    <t>医療連携体制に関する窓口設置の有無</t>
    <rPh sb="0" eb="2">
      <t>イリョウ</t>
    </rPh>
    <rPh sb="2" eb="4">
      <t>レンケイ</t>
    </rPh>
    <rPh sb="4" eb="6">
      <t>タイセイ</t>
    </rPh>
    <rPh sb="7" eb="8">
      <t>カン</t>
    </rPh>
    <rPh sb="10" eb="12">
      <t>マドグチ</t>
    </rPh>
    <rPh sb="12" eb="14">
      <t>セッチ</t>
    </rPh>
    <rPh sb="15" eb="17">
      <t>ウム</t>
    </rPh>
    <phoneticPr fontId="42"/>
  </si>
  <si>
    <t>182 アペール症候群</t>
  </si>
  <si>
    <t>00183</t>
  </si>
  <si>
    <t>183 ファイファー症候群</t>
  </si>
  <si>
    <t>00184</t>
  </si>
  <si>
    <t>184 アントレー・ビクスラー症候群</t>
  </si>
  <si>
    <t>186 ロスムンド・トムソン症候群</t>
  </si>
  <si>
    <t>00187</t>
  </si>
  <si>
    <t>188 多脾症候群</t>
  </si>
  <si>
    <t>00189</t>
  </si>
  <si>
    <t>00190</t>
  </si>
  <si>
    <t>190 鰓耳腎症候群</t>
  </si>
  <si>
    <t>00302</t>
  </si>
  <si>
    <t>00192</t>
  </si>
  <si>
    <t>小児救急看護認定看護師　公益社団法人日本看護協会</t>
  </si>
  <si>
    <t>192 コケイン症候群</t>
  </si>
  <si>
    <t>00194</t>
  </si>
  <si>
    <t>00196</t>
  </si>
  <si>
    <t>196 ヤング・シンプソン症候群</t>
  </si>
  <si>
    <t>7 唇顎口蓋裂治療</t>
  </si>
  <si>
    <t>197 １p36欠失症候群</t>
  </si>
  <si>
    <t>00199</t>
  </si>
  <si>
    <t>00200</t>
  </si>
  <si>
    <t>200 第14番染色体父親性ダイソミー症候群</t>
  </si>
  <si>
    <t>00204</t>
  </si>
  <si>
    <t>00206</t>
  </si>
  <si>
    <t>206 脆弱X症候群</t>
  </si>
  <si>
    <t>00207</t>
  </si>
  <si>
    <t>207 総動脈幹遺残症</t>
  </si>
  <si>
    <t>208 修正大血管転位症</t>
  </si>
  <si>
    <t>214 心室中隔欠損を伴う肺動脈閉鎖症</t>
  </si>
  <si>
    <t>気管食道科専門医　特定非営利活動法人日本気管食道科学会</t>
  </si>
  <si>
    <t>00215</t>
  </si>
  <si>
    <t>215 ファロー四徴症</t>
  </si>
  <si>
    <t>00216</t>
  </si>
  <si>
    <t>216 両大血管右室起始症</t>
  </si>
  <si>
    <t>217 エプスタイン病</t>
  </si>
  <si>
    <t>218 アルポート症候群</t>
  </si>
  <si>
    <t>219 ギャロウェイ・モワト症候群</t>
  </si>
  <si>
    <t>221 抗糸球体基底膜腎炎</t>
  </si>
  <si>
    <t>00222</t>
  </si>
  <si>
    <t>224 紫斑病性腎炎</t>
  </si>
  <si>
    <t>00225</t>
  </si>
  <si>
    <t>225 先天性腎性尿崩症</t>
  </si>
  <si>
    <t>予約外の診察可否</t>
  </si>
  <si>
    <t>漢方内科</t>
  </si>
  <si>
    <t>00226</t>
  </si>
  <si>
    <t>226 間質性膀胱炎（ハンナ型）</t>
  </si>
  <si>
    <t>00227</t>
  </si>
  <si>
    <t>227 オスラー病</t>
  </si>
  <si>
    <t>228 閉塞性細気管支炎</t>
  </si>
  <si>
    <t>00230</t>
  </si>
  <si>
    <t>00232</t>
  </si>
  <si>
    <t>※開設者種別は、下記から選択する。</t>
    <rPh sb="1" eb="4">
      <t>カイセツシャ</t>
    </rPh>
    <rPh sb="4" eb="6">
      <t>シュベツ</t>
    </rPh>
    <rPh sb="8" eb="10">
      <t>カキ</t>
    </rPh>
    <rPh sb="12" eb="14">
      <t>センタク</t>
    </rPh>
    <phoneticPr fontId="46"/>
  </si>
  <si>
    <t>00233</t>
  </si>
  <si>
    <t>233 ウォルフラム症候群</t>
  </si>
  <si>
    <t>00234</t>
  </si>
  <si>
    <t>00235</t>
  </si>
  <si>
    <t>235 副甲状腺機能低下症</t>
  </si>
  <si>
    <t>00236</t>
  </si>
  <si>
    <t>236 偽性副甲状腺機能低下症</t>
  </si>
  <si>
    <t>00239</t>
  </si>
  <si>
    <t>239 ビタミンＤ依存性くる病/骨軟化症</t>
  </si>
  <si>
    <t>00240</t>
  </si>
  <si>
    <t>240 フェニルケトン尿症</t>
  </si>
  <si>
    <t>241 高チロシン血症1型</t>
  </si>
  <si>
    <t>9 抗血栓療法</t>
  </si>
  <si>
    <t>00242</t>
  </si>
  <si>
    <t>242 高チロシン血症2型</t>
  </si>
  <si>
    <t>00243</t>
  </si>
  <si>
    <t>00244</t>
  </si>
  <si>
    <t>00245</t>
  </si>
  <si>
    <t>00246</t>
  </si>
  <si>
    <t>246 メチルマロン酸血症</t>
  </si>
  <si>
    <t>00248</t>
  </si>
  <si>
    <t>03：国立大学法人</t>
  </si>
  <si>
    <t>00251</t>
  </si>
  <si>
    <t>252 リジン尿性蛋白不耐症</t>
  </si>
  <si>
    <t>00254</t>
  </si>
  <si>
    <t>00258</t>
  </si>
  <si>
    <t>皮膚科専門医　公益社団法人日本皮膚科学会</t>
  </si>
  <si>
    <t>258 ガラクトース－１－リン酸ウリジルトランスフェラーゼ欠損症</t>
  </si>
  <si>
    <t>259 レシチンコレステロールアシルトランスフェラーゼ欠損症</t>
  </si>
  <si>
    <t>00261</t>
  </si>
  <si>
    <t>00263</t>
  </si>
  <si>
    <t>264 無βリポタンパク血症</t>
  </si>
  <si>
    <t>産婦人科専門医　公益社団法人日本産科婦人科学会</t>
  </si>
  <si>
    <t>153</t>
  </si>
  <si>
    <t>00268</t>
  </si>
  <si>
    <t>00271</t>
  </si>
  <si>
    <t>整形外科専門医　公益社団法人日本整形外科学会</t>
  </si>
  <si>
    <t>00272</t>
  </si>
  <si>
    <t>00273</t>
  </si>
  <si>
    <t>274 骨形成不全症</t>
  </si>
  <si>
    <t>00275</t>
  </si>
  <si>
    <t>00276</t>
  </si>
  <si>
    <t>276 軟骨無形成症</t>
  </si>
  <si>
    <t>00278</t>
  </si>
  <si>
    <t>278 巨大リンパ管奇形（頚部顔面病変）</t>
  </si>
  <si>
    <t>00280</t>
  </si>
  <si>
    <t>280 巨大動静脈奇形（頚部顔面又は四肢病変）</t>
  </si>
  <si>
    <t>282 先天性赤血球形成異常性貧血</t>
  </si>
  <si>
    <t>【地域医療連携体制（１）医療連携体制に関する窓口の設置の有無】</t>
  </si>
  <si>
    <t>※各病床別の１日平均患者数÷看護師及び准看護師数(常勤換算)(＊)</t>
    <rPh sb="1" eb="2">
      <t>カク</t>
    </rPh>
    <rPh sb="2" eb="4">
      <t>ビョウショウ</t>
    </rPh>
    <rPh sb="4" eb="5">
      <t>ベツ</t>
    </rPh>
    <rPh sb="7" eb="8">
      <t>ニチ</t>
    </rPh>
    <rPh sb="8" eb="10">
      <t>ヘイキン</t>
    </rPh>
    <rPh sb="10" eb="13">
      <t>カンジャスウ</t>
    </rPh>
    <rPh sb="14" eb="17">
      <t>カンゴシ</t>
    </rPh>
    <rPh sb="17" eb="18">
      <t>オヨ</t>
    </rPh>
    <rPh sb="19" eb="23">
      <t>ジュンカンゴシ</t>
    </rPh>
    <rPh sb="23" eb="24">
      <t>スウ</t>
    </rPh>
    <rPh sb="25" eb="27">
      <t>ジョウキン</t>
    </rPh>
    <rPh sb="27" eb="29">
      <t>カンサン</t>
    </rPh>
    <phoneticPr fontId="42"/>
  </si>
  <si>
    <t>283 後天性赤芽球癆</t>
  </si>
  <si>
    <t>00284</t>
  </si>
  <si>
    <t>286 遺伝性鉄芽球性貧血</t>
  </si>
  <si>
    <t>中国銀聯（クレジットカード）</t>
  </si>
  <si>
    <t>00287</t>
  </si>
  <si>
    <t>00288</t>
  </si>
  <si>
    <t>289 クロンカイト・カナダ症候群</t>
  </si>
  <si>
    <t>290 非特異性多発性小腸潰瘍症</t>
  </si>
  <si>
    <t>292 総排泄腔外反症</t>
  </si>
  <si>
    <t>その他医療従事者</t>
  </si>
  <si>
    <t>00294</t>
  </si>
  <si>
    <t>336 家族性低βリポタンパク血症１（ホモ接合体）</t>
    <rPh sb="4" eb="7">
      <t>カゾクセイ</t>
    </rPh>
    <rPh sb="7" eb="8">
      <t>テイ</t>
    </rPh>
    <rPh sb="15" eb="17">
      <t>ケッショウ</t>
    </rPh>
    <rPh sb="21" eb="24">
      <t>セツゴウタイ</t>
    </rPh>
    <phoneticPr fontId="43"/>
  </si>
  <si>
    <t>00296</t>
  </si>
  <si>
    <t>00297</t>
  </si>
  <si>
    <t>297 アラジール症候群</t>
  </si>
  <si>
    <t>00298</t>
  </si>
  <si>
    <t>298 遺伝性膵炎</t>
  </si>
  <si>
    <t xml:space="preserve"> FROM tbl_20 WHERE col_4 = '</t>
  </si>
  <si>
    <t>00299</t>
  </si>
  <si>
    <t>299 嚢胞性線維症</t>
  </si>
  <si>
    <t>300 ＩｇＧ４関連疾患</t>
  </si>
  <si>
    <t>00301</t>
  </si>
  <si>
    <t>304 若年発症型両側性感音難聴</t>
  </si>
  <si>
    <t>305 遅発性内リンパ水腫</t>
  </si>
  <si>
    <t>00306</t>
  </si>
  <si>
    <t>第３週</t>
    <rPh sb="0" eb="1">
      <t>ダイ</t>
    </rPh>
    <phoneticPr fontId="42"/>
  </si>
  <si>
    <t>306 好酸球性副鼻腔炎</t>
  </si>
  <si>
    <t>00307</t>
  </si>
  <si>
    <t>307 カナバン病</t>
  </si>
  <si>
    <t>48</t>
  </si>
  <si>
    <t>00308</t>
  </si>
  <si>
    <t>308 進行性白質脳症</t>
  </si>
  <si>
    <t>00309</t>
  </si>
  <si>
    <t>【対応することができる介護サービス（⑦介護予防地域密着型サービス）】</t>
  </si>
  <si>
    <t>309 進行性ミオクローヌスてんかん</t>
  </si>
  <si>
    <t>310 先天異常症候群</t>
  </si>
  <si>
    <t>00311</t>
  </si>
  <si>
    <t>00312</t>
  </si>
  <si>
    <t>315 ネイルパテラ症候群（爪膝蓋骨症候群）／ＬＭＸ１Ｂ関連腎症</t>
  </si>
  <si>
    <t>316 カルニチン回路異常症</t>
  </si>
  <si>
    <t>00317</t>
  </si>
  <si>
    <t>317 三頭酵素欠損症</t>
  </si>
  <si>
    <t>00319</t>
  </si>
  <si>
    <t>319 セピアプテリン還元酵素（ＳＲ）欠損症</t>
  </si>
  <si>
    <t>00321</t>
  </si>
  <si>
    <t>老年・呼吸器内科</t>
  </si>
  <si>
    <t>321 非ケトーシス型高グリシン血症</t>
  </si>
  <si>
    <t>323 芳香族Ｌ－アミノ酸脱炭酸酵素欠損症</t>
  </si>
  <si>
    <t>324 メチルグルタコン酸尿症</t>
  </si>
  <si>
    <t>00325</t>
  </si>
  <si>
    <t>1：一般</t>
  </si>
  <si>
    <t>325 遺伝性自己炎症疾患</t>
  </si>
  <si>
    <t>食道外科</t>
  </si>
  <si>
    <t>326 大理石骨病</t>
  </si>
  <si>
    <t>00327</t>
  </si>
  <si>
    <t>00329</t>
  </si>
  <si>
    <t>329 無虹彩症</t>
  </si>
  <si>
    <t>14 在宅人工呼吸指導管理</t>
    <rPh sb="3" eb="5">
      <t>ザイタク</t>
    </rPh>
    <rPh sb="5" eb="7">
      <t>ジンコウ</t>
    </rPh>
    <rPh sb="7" eb="9">
      <t>コキュウ</t>
    </rPh>
    <rPh sb="9" eb="11">
      <t>シドウ</t>
    </rPh>
    <rPh sb="11" eb="13">
      <t>カンリ</t>
    </rPh>
    <phoneticPr fontId="42"/>
  </si>
  <si>
    <t>「院内感染対策部門の設置有無」が「1:有り」の場合、選択する。</t>
    <rPh sb="26" eb="28">
      <t>センタク</t>
    </rPh>
    <phoneticPr fontId="22"/>
  </si>
  <si>
    <t>00330</t>
  </si>
  <si>
    <t>00331</t>
  </si>
  <si>
    <t>00332</t>
  </si>
  <si>
    <t>悪性高血圧</t>
  </si>
  <si>
    <t>遺伝性QT延長症候群</t>
  </si>
  <si>
    <t>劇症肝炎</t>
  </si>
  <si>
    <t>特発性好酸球増多症候群</t>
  </si>
  <si>
    <t>特発性慢性肺血栓塞栓症（肺高血圧型）</t>
  </si>
  <si>
    <t>肺線維症</t>
  </si>
  <si>
    <t>悪性腎硬化症</t>
  </si>
  <si>
    <t>難病名</t>
  </si>
  <si>
    <t>心電図計</t>
    <rPh sb="0" eb="3">
      <t>シンデンズ</t>
    </rPh>
    <rPh sb="3" eb="4">
      <t>ケイ</t>
    </rPh>
    <phoneticPr fontId="45"/>
  </si>
  <si>
    <t>血液血清名</t>
  </si>
  <si>
    <t>沈降破傷風トキソイド</t>
  </si>
  <si>
    <t>破傷風血清</t>
  </si>
  <si>
    <t>乾燥組織培養不活性狂犬病ワクチン</t>
  </si>
  <si>
    <t>狂犬病ワクチン</t>
  </si>
  <si>
    <t>まむし血清</t>
  </si>
  <si>
    <t>ジフテリア血清</t>
  </si>
  <si>
    <t>標榜科目名</t>
  </si>
  <si>
    <t>糖尿病・内分泌内科</t>
  </si>
  <si>
    <t>糖尿病・代謝内科</t>
  </si>
  <si>
    <t>代謝・内分泌内科</t>
  </si>
  <si>
    <t>老年内科</t>
  </si>
  <si>
    <t>女性内科</t>
  </si>
  <si>
    <t>内視鏡内科</t>
  </si>
  <si>
    <t>ペインクリニック内科</t>
  </si>
  <si>
    <t>アレルギー疾患内科</t>
  </si>
  <si>
    <t>緩和ケア内科</t>
  </si>
  <si>
    <t>その他（内科系）</t>
  </si>
  <si>
    <t>外科</t>
  </si>
  <si>
    <t>脳外科</t>
  </si>
  <si>
    <t>肝臓外科</t>
  </si>
  <si>
    <t>乳腺外科</t>
  </si>
  <si>
    <t>女性乳腺外科</t>
  </si>
  <si>
    <t>ペインクリニック外科</t>
  </si>
  <si>
    <t>頭頸部外科</t>
  </si>
  <si>
    <t>内視鏡外科</t>
  </si>
  <si>
    <t>移植外科</t>
  </si>
  <si>
    <t>移植・内視鏡外科</t>
  </si>
  <si>
    <t>泌尿器科</t>
  </si>
  <si>
    <t>小児眼科</t>
  </si>
  <si>
    <t>小児耳鼻いんこう科</t>
  </si>
  <si>
    <t>その他（小児科系）</t>
  </si>
  <si>
    <t>【選定療養（１）「特別の療養環境の提供」に係る病室差額料が発生する病床数及び金額</t>
  </si>
  <si>
    <t>その他（産婦人科系）</t>
  </si>
  <si>
    <t>気管食道・耳鼻いんこう科</t>
  </si>
  <si>
    <t>頭頸部・耳鼻いんこう科</t>
  </si>
  <si>
    <t>皮膚科</t>
  </si>
  <si>
    <t>その他（皮膚科系）</t>
  </si>
  <si>
    <t>その他（泌尿器科系）</t>
  </si>
  <si>
    <t>老年心療内科</t>
  </si>
  <si>
    <t>対応可能な時間帯区分</t>
    <rPh sb="0" eb="2">
      <t>タイオウ</t>
    </rPh>
    <rPh sb="2" eb="4">
      <t>カノウ</t>
    </rPh>
    <rPh sb="5" eb="8">
      <t>ジカンタイ</t>
    </rPh>
    <rPh sb="8" eb="10">
      <t>クブン</t>
    </rPh>
    <phoneticPr fontId="46"/>
  </si>
  <si>
    <t>その他（精神科系）</t>
  </si>
  <si>
    <t>【連絡担当者】</t>
    <rPh sb="2" eb="3">
      <t>シャ</t>
    </rPh>
    <phoneticPr fontId="42"/>
  </si>
  <si>
    <t>アレルギー科</t>
  </si>
  <si>
    <t>リウマチ科</t>
  </si>
  <si>
    <t>その他</t>
  </si>
  <si>
    <t>専門外来</t>
  </si>
  <si>
    <t>8</t>
  </si>
  <si>
    <t>SQL文</t>
    <rPh sb="3" eb="4">
      <t>ブン</t>
    </rPh>
    <phoneticPr fontId="22"/>
  </si>
  <si>
    <t>データ番号</t>
    <rPh sb="3" eb="5">
      <t>バンゴウ</t>
    </rPh>
    <phoneticPr fontId="22"/>
  </si>
  <si>
    <t>104</t>
  </si>
  <si>
    <t>Dx_2</t>
  </si>
  <si>
    <t>Dx_5</t>
  </si>
  <si>
    <t>Dx_6</t>
  </si>
  <si>
    <t>Dx_7</t>
  </si>
  <si>
    <t>Dx_9</t>
  </si>
  <si>
    <r>
      <t>１日平均外来患者数…外来患者延数(往診患者数は含めない)</t>
    </r>
    <r>
      <rPr>
        <sz val="12"/>
        <color theme="1"/>
        <rFont val="Calibri"/>
      </rPr>
      <t>÷</t>
    </r>
    <r>
      <rPr>
        <sz val="12"/>
        <color theme="1"/>
        <rFont val="HGｺﾞｼｯｸM"/>
      </rPr>
      <t>実外来診療日数</t>
    </r>
    <rPh sb="1" eb="2">
      <t>ニチ</t>
    </rPh>
    <rPh sb="2" eb="4">
      <t>ヘイキン</t>
    </rPh>
    <rPh sb="4" eb="6">
      <t>ガイライ</t>
    </rPh>
    <rPh sb="6" eb="9">
      <t>カンジャスウ</t>
    </rPh>
    <rPh sb="10" eb="12">
      <t>ガイライ</t>
    </rPh>
    <rPh sb="12" eb="14">
      <t>カンジャ</t>
    </rPh>
    <rPh sb="14" eb="15">
      <t>ノベ</t>
    </rPh>
    <rPh sb="15" eb="16">
      <t>スウ</t>
    </rPh>
    <rPh sb="17" eb="19">
      <t>オウシン</t>
    </rPh>
    <rPh sb="19" eb="22">
      <t>カンジャスウ</t>
    </rPh>
    <rPh sb="23" eb="24">
      <t>フク</t>
    </rPh>
    <rPh sb="29" eb="30">
      <t>ジツ</t>
    </rPh>
    <rPh sb="30" eb="32">
      <t>ガイライ</t>
    </rPh>
    <rPh sb="32" eb="34">
      <t>シンリョウ</t>
    </rPh>
    <rPh sb="34" eb="36">
      <t>ニッスウ</t>
    </rPh>
    <phoneticPr fontId="42"/>
  </si>
  <si>
    <t>Dx_10</t>
  </si>
  <si>
    <t>Dx_11</t>
  </si>
  <si>
    <t>Dx_15</t>
  </si>
  <si>
    <t>硬膜外自家血注入療法（ブラッドパッチ療法）</t>
    <rPh sb="0" eb="3">
      <t>コウマクガイ</t>
    </rPh>
    <rPh sb="3" eb="5">
      <t>ジカ</t>
    </rPh>
    <rPh sb="5" eb="6">
      <t>ケツ</t>
    </rPh>
    <rPh sb="6" eb="8">
      <t>チュウニュウ</t>
    </rPh>
    <rPh sb="8" eb="10">
      <t>リョウホウ</t>
    </rPh>
    <rPh sb="18" eb="20">
      <t>リョウホウ</t>
    </rPh>
    <phoneticPr fontId="45"/>
  </si>
  <si>
    <t>外国語名</t>
  </si>
  <si>
    <t>「専任の診療記録を管理する者を配置」が「1:有り」の場合、記入する。</t>
  </si>
  <si>
    <t>D1</t>
  </si>
  <si>
    <t>D7</t>
  </si>
  <si>
    <t xml:space="preserve"> FROM tbl_15 WHERE col_4 = '</t>
  </si>
  <si>
    <t>D16</t>
  </si>
  <si>
    <t>D25</t>
  </si>
  <si>
    <t>D26</t>
  </si>
  <si>
    <t>D27</t>
  </si>
  <si>
    <t>D28</t>
  </si>
  <si>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40"/>
  </si>
  <si>
    <t>D31</t>
  </si>
  <si>
    <t>D35</t>
  </si>
  <si>
    <t>38</t>
  </si>
  <si>
    <t>D36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</si>
  <si>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</si>
  <si>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</si>
  <si>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</si>
  <si>
    <t>その他（放射線関連診断機器（ＲＩ機器））</t>
    <rPh sb="2" eb="3">
      <t>タ</t>
    </rPh>
    <phoneticPr fontId="4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</si>
  <si>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</si>
  <si>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</si>
  <si>
    <t>SELECT col_1, col_2, col_3, col_4, col_5, col_6, col_7, col_8, col_9, col_10, col_11, col_12, col_13, col_14, col_15, col_16, col_17, col_18, col_19, col_20, col_21, col_22, col_23, col_24, col_25, col_26, col_27, col_28, col_29</t>
  </si>
  <si>
    <t>SELECT col_1, col_2, col_3, col_4, col_5, col_6, col_7, col_8, col_9, col_10, col_11, col_12, col_13, col_14, col_15, col_16</t>
  </si>
  <si>
    <t>SELECT col_1, col_2, col_3, col_4, col_5, col_6, col_7, col_8, col_9, col_10, col_11, col_12, col_13, col_14, col_15, col_16, col_17, col_18, col_19, col_20, col_21, col_22, col_23, col_24, col_25, col_26, col_27, col_28, col_29, col_30, col_31, col_32, col_33, col_34, col_35, col_36, col_37, col_38</t>
  </si>
  <si>
    <t>7</t>
  </si>
  <si>
    <t>9</t>
  </si>
  <si>
    <t>27</t>
  </si>
  <si>
    <t>インビトロ検査</t>
    <rPh sb="5" eb="7">
      <t>ケンサ</t>
    </rPh>
    <phoneticPr fontId="45"/>
  </si>
  <si>
    <t>30</t>
  </si>
  <si>
    <t>31</t>
  </si>
  <si>
    <t>36</t>
  </si>
  <si>
    <t>37</t>
  </si>
  <si>
    <t>42</t>
  </si>
  <si>
    <t>腎臓専門医　一般社団法人日本腎臓学会</t>
  </si>
  <si>
    <t>45</t>
  </si>
  <si>
    <t>47</t>
  </si>
  <si>
    <t>木曜</t>
    <rPh sb="0" eb="2">
      <t>モクヨウ</t>
    </rPh>
    <phoneticPr fontId="42"/>
  </si>
  <si>
    <t>50</t>
  </si>
  <si>
    <t>54</t>
  </si>
  <si>
    <t>58</t>
  </si>
  <si>
    <t>61</t>
  </si>
  <si>
    <t>63</t>
  </si>
  <si>
    <t>64</t>
  </si>
  <si>
    <t>65</t>
  </si>
  <si>
    <t>67</t>
  </si>
  <si>
    <t>68</t>
  </si>
  <si>
    <t>薬物依存症治療病棟</t>
    <rPh sb="0" eb="2">
      <t>ヤクブツ</t>
    </rPh>
    <rPh sb="2" eb="4">
      <t>イゾン</t>
    </rPh>
    <rPh sb="4" eb="5">
      <t>ショウ</t>
    </rPh>
    <rPh sb="5" eb="7">
      <t>チリョウ</t>
    </rPh>
    <rPh sb="7" eb="9">
      <t>ビョウトウ</t>
    </rPh>
    <phoneticPr fontId="45"/>
  </si>
  <si>
    <t>72</t>
  </si>
  <si>
    <t>74</t>
  </si>
  <si>
    <t>75</t>
  </si>
  <si>
    <t>83</t>
  </si>
  <si>
    <t>85</t>
  </si>
  <si>
    <t>88</t>
  </si>
  <si>
    <t>89</t>
  </si>
  <si>
    <t>90</t>
  </si>
  <si>
    <t>上記以外の認定薬剤師の人数（９）</t>
    <rPh sb="0" eb="2">
      <t>ジョウキ</t>
    </rPh>
    <rPh sb="11" eb="13">
      <t>ニンズウ</t>
    </rPh>
    <phoneticPr fontId="43"/>
  </si>
  <si>
    <t>部門構成員として保健師・助産師・看護師を配置</t>
  </si>
  <si>
    <t>セカンド・オピニオンのための診察の有無</t>
    <rPh sb="14" eb="16">
      <t>シンサツ</t>
    </rPh>
    <rPh sb="17" eb="19">
      <t>ウム</t>
    </rPh>
    <phoneticPr fontId="42"/>
  </si>
  <si>
    <t>92</t>
  </si>
  <si>
    <t>94</t>
  </si>
  <si>
    <t>95</t>
  </si>
  <si>
    <t>96</t>
  </si>
  <si>
    <t>97</t>
  </si>
  <si>
    <t>98</t>
  </si>
  <si>
    <t>99</t>
  </si>
  <si>
    <t>102</t>
  </si>
  <si>
    <t>105</t>
  </si>
  <si>
    <t>106</t>
  </si>
  <si>
    <t>107</t>
  </si>
  <si>
    <t>109</t>
  </si>
  <si>
    <t>128</t>
  </si>
  <si>
    <t>110</t>
  </si>
  <si>
    <t>111</t>
  </si>
  <si>
    <t>115</t>
  </si>
  <si>
    <t>d1581</t>
  </si>
  <si>
    <t>119</t>
  </si>
  <si>
    <t>123</t>
  </si>
  <si>
    <t>125</t>
  </si>
  <si>
    <t>126</t>
  </si>
  <si>
    <t>129</t>
  </si>
  <si>
    <t>133</t>
  </si>
  <si>
    <t>136</t>
  </si>
  <si>
    <t>137</t>
  </si>
  <si>
    <t>138</t>
  </si>
  <si>
    <t>139</t>
  </si>
  <si>
    <t>140</t>
  </si>
  <si>
    <t>141</t>
  </si>
  <si>
    <t>角膜内皮細胞計測装置</t>
    <rPh sb="0" eb="2">
      <t>カクマク</t>
    </rPh>
    <rPh sb="2" eb="3">
      <t>ナイ</t>
    </rPh>
    <rPh sb="3" eb="4">
      <t>カワ</t>
    </rPh>
    <rPh sb="4" eb="6">
      <t>サイボウ</t>
    </rPh>
    <rPh sb="6" eb="8">
      <t>ケイソク</t>
    </rPh>
    <rPh sb="8" eb="10">
      <t>ソウチ</t>
    </rPh>
    <phoneticPr fontId="45"/>
  </si>
  <si>
    <t>外国語対応に関する特記事項　(2000文字)</t>
    <rPh sb="0" eb="3">
      <t>ガイコクゴ</t>
    </rPh>
    <rPh sb="3" eb="5">
      <t>タイオウ</t>
    </rPh>
    <rPh sb="6" eb="7">
      <t>カン</t>
    </rPh>
    <rPh sb="9" eb="11">
      <t>トッキ</t>
    </rPh>
    <rPh sb="11" eb="13">
      <t>ジコウ</t>
    </rPh>
    <phoneticPr fontId="42"/>
  </si>
  <si>
    <t>142</t>
  </si>
  <si>
    <t>145</t>
  </si>
  <si>
    <t>146</t>
  </si>
  <si>
    <t>【病院の案内用の電話番号及びFAX番号】</t>
  </si>
  <si>
    <t>147</t>
  </si>
  <si>
    <t>148</t>
  </si>
  <si>
    <t>※非常勤の常勤換算については、医療法上の算定式に基づき、小数点以下第２位を切り捨て、小数点以下第１位までを算出してください。</t>
    <rPh sb="1" eb="4">
      <t>ヒジョウキン</t>
    </rPh>
    <rPh sb="5" eb="7">
      <t>ジョウキン</t>
    </rPh>
    <rPh sb="7" eb="9">
      <t>カンサン</t>
    </rPh>
    <rPh sb="15" eb="18">
      <t>イリョウホウ</t>
    </rPh>
    <rPh sb="18" eb="19">
      <t>ジョウ</t>
    </rPh>
    <rPh sb="20" eb="22">
      <t>サンテイ</t>
    </rPh>
    <rPh sb="22" eb="23">
      <t>シキ</t>
    </rPh>
    <rPh sb="24" eb="25">
      <t>モト</t>
    </rPh>
    <rPh sb="28" eb="31">
      <t>ショウスウテン</t>
    </rPh>
    <rPh sb="31" eb="33">
      <t>イカ</t>
    </rPh>
    <rPh sb="33" eb="34">
      <t>ダイ</t>
    </rPh>
    <rPh sb="35" eb="36">
      <t>イ</t>
    </rPh>
    <rPh sb="37" eb="38">
      <t>キ</t>
    </rPh>
    <rPh sb="39" eb="40">
      <t>ス</t>
    </rPh>
    <rPh sb="42" eb="47">
      <t>ショウスウテンイカ</t>
    </rPh>
    <phoneticPr fontId="42"/>
  </si>
  <si>
    <t>149</t>
  </si>
  <si>
    <t>157</t>
  </si>
  <si>
    <t>158</t>
  </si>
  <si>
    <t>159</t>
  </si>
  <si>
    <t>160</t>
  </si>
  <si>
    <t>164</t>
  </si>
  <si>
    <t>診察時間</t>
  </si>
  <si>
    <t>166</t>
  </si>
  <si>
    <t>北京語</t>
  </si>
  <si>
    <t>前立腺がん検診</t>
    <rPh sb="0" eb="3">
      <t>ゼンリツセン</t>
    </rPh>
    <rPh sb="5" eb="7">
      <t>ケンシン</t>
    </rPh>
    <phoneticPr fontId="45"/>
  </si>
  <si>
    <t>167</t>
  </si>
  <si>
    <t>168</t>
  </si>
  <si>
    <t>９)循環器系領域</t>
    <rPh sb="2" eb="5">
      <t>ジュンカンキ</t>
    </rPh>
    <rPh sb="5" eb="6">
      <t>ケイ</t>
    </rPh>
    <rPh sb="6" eb="8">
      <t>リョウイキ</t>
    </rPh>
    <phoneticPr fontId="49"/>
  </si>
  <si>
    <t>171</t>
  </si>
  <si>
    <t>174</t>
  </si>
  <si>
    <t>176</t>
  </si>
  <si>
    <t>180</t>
  </si>
  <si>
    <t>181</t>
  </si>
  <si>
    <t>183</t>
  </si>
  <si>
    <t>※下記の計算方法に基づき算出し、小数点以下第２位を切り捨て、小数点以下第１位まで記入してください</t>
    <rPh sb="1" eb="3">
      <t>カキ</t>
    </rPh>
    <rPh sb="4" eb="6">
      <t>ケイサン</t>
    </rPh>
    <rPh sb="6" eb="8">
      <t>ホウホウ</t>
    </rPh>
    <rPh sb="9" eb="10">
      <t>モト</t>
    </rPh>
    <rPh sb="12" eb="14">
      <t>サンシュツ</t>
    </rPh>
    <rPh sb="16" eb="19">
      <t>ショウスウテン</t>
    </rPh>
    <rPh sb="19" eb="21">
      <t>イカ</t>
    </rPh>
    <rPh sb="21" eb="22">
      <t>ダイ</t>
    </rPh>
    <rPh sb="23" eb="24">
      <t>イ</t>
    </rPh>
    <rPh sb="25" eb="26">
      <t>キ</t>
    </rPh>
    <rPh sb="27" eb="28">
      <t>ス</t>
    </rPh>
    <rPh sb="30" eb="33">
      <t>ショウスウテン</t>
    </rPh>
    <rPh sb="33" eb="35">
      <t>イカ</t>
    </rPh>
    <rPh sb="35" eb="36">
      <t>ダイ</t>
    </rPh>
    <rPh sb="37" eb="38">
      <t>イ</t>
    </rPh>
    <rPh sb="40" eb="42">
      <t>キニュウ</t>
    </rPh>
    <phoneticPr fontId="42"/>
  </si>
  <si>
    <t>186</t>
  </si>
  <si>
    <t>189</t>
  </si>
  <si>
    <t>191</t>
  </si>
  <si>
    <t>195</t>
  </si>
  <si>
    <t>196</t>
  </si>
  <si>
    <t>197</t>
  </si>
  <si>
    <t>200</t>
  </si>
  <si>
    <t>記入日</t>
    <rPh sb="0" eb="2">
      <t>キニュウ</t>
    </rPh>
    <rPh sb="2" eb="3">
      <t>ビ</t>
    </rPh>
    <phoneticPr fontId="42"/>
  </si>
  <si>
    <t>役職名</t>
  </si>
  <si>
    <t>略称</t>
    <rPh sb="0" eb="2">
      <t>リャクショウ</t>
    </rPh>
    <phoneticPr fontId="42"/>
  </si>
  <si>
    <t>英語表記（ローマ字表記）</t>
  </si>
  <si>
    <t>英語表記</t>
  </si>
  <si>
    <t>基本となる診療時間</t>
    <rPh sb="5" eb="7">
      <t>シンリョウ</t>
    </rPh>
    <phoneticPr fontId="42"/>
  </si>
  <si>
    <t>　内科診療は、第２、第４金曜日は休診です。</t>
    <rPh sb="1" eb="3">
      <t>ナイカ</t>
    </rPh>
    <rPh sb="3" eb="5">
      <t>シンリョウ</t>
    </rPh>
    <rPh sb="7" eb="8">
      <t>ダイ</t>
    </rPh>
    <rPh sb="10" eb="11">
      <t>ダイ</t>
    </rPh>
    <rPh sb="12" eb="15">
      <t>キンヨウビ</t>
    </rPh>
    <rPh sb="16" eb="18">
      <t>キュウシン</t>
    </rPh>
    <phoneticPr fontId="42"/>
  </si>
  <si>
    <t>0：再診時予約を実施していない</t>
  </si>
  <si>
    <t>月</t>
    <rPh sb="0" eb="1">
      <t>ツキ</t>
    </rPh>
    <phoneticPr fontId="46"/>
  </si>
  <si>
    <t>核医学専門医　一般社団法人日本核医学会</t>
  </si>
  <si>
    <t>　 いない</t>
  </si>
  <si>
    <t>外来診察の対応可否</t>
  </si>
  <si>
    <t>1：外来診察を実施している</t>
  </si>
  <si>
    <t>0：入院患者の受入は行って</t>
  </si>
  <si>
    <t>1：入院患者の受入は可能</t>
  </si>
  <si>
    <t>0：女性医師による外来診察は</t>
  </si>
  <si>
    <t>1：女性医師による外来診察は</t>
  </si>
  <si>
    <t>0：無し</t>
    <rPh sb="2" eb="3">
      <t>ナ</t>
    </rPh>
    <phoneticPr fontId="45"/>
  </si>
  <si>
    <t>毎週決まった曜日に休診</t>
    <rPh sb="0" eb="2">
      <t>マイシュウ</t>
    </rPh>
    <rPh sb="2" eb="3">
      <t>キ</t>
    </rPh>
    <rPh sb="6" eb="8">
      <t>ヨウビ</t>
    </rPh>
    <rPh sb="9" eb="11">
      <t>キュウシン</t>
    </rPh>
    <phoneticPr fontId="42"/>
  </si>
  <si>
    <t>決まった週に休診
（定期週）</t>
    <rPh sb="0" eb="1">
      <t>キ</t>
    </rPh>
    <rPh sb="4" eb="5">
      <t>シュウ</t>
    </rPh>
    <rPh sb="6" eb="8">
      <t>キュウシン</t>
    </rPh>
    <rPh sb="10" eb="12">
      <t>テイキ</t>
    </rPh>
    <rPh sb="12" eb="13">
      <t>シュウ</t>
    </rPh>
    <phoneticPr fontId="42"/>
  </si>
  <si>
    <t>ルート３</t>
  </si>
  <si>
    <t>案内用電子メールアドレス</t>
  </si>
  <si>
    <t>1：有り</t>
  </si>
  <si>
    <t>終日の対応</t>
    <rPh sb="0" eb="2">
      <t>シュウジツ</t>
    </rPh>
    <rPh sb="3" eb="5">
      <t>タイオウ</t>
    </rPh>
    <phoneticPr fontId="42"/>
  </si>
  <si>
    <t>18)小児領域</t>
  </si>
  <si>
    <t>　　　　　面会時間</t>
  </si>
  <si>
    <t>水</t>
    <rPh sb="0" eb="1">
      <t>ミズ</t>
    </rPh>
    <phoneticPr fontId="46"/>
  </si>
  <si>
    <t>木</t>
    <rPh sb="0" eb="1">
      <t>キ</t>
    </rPh>
    <phoneticPr fontId="46"/>
  </si>
  <si>
    <t>日</t>
    <rPh sb="0" eb="1">
      <t>ヒ</t>
    </rPh>
    <phoneticPr fontId="46"/>
  </si>
  <si>
    <t>祝</t>
    <rPh sb="0" eb="1">
      <t>シュク</t>
    </rPh>
    <phoneticPr fontId="46"/>
  </si>
  <si>
    <t>例）月曜日、水曜日のみ対応可能者がいます。</t>
    <rPh sb="0" eb="1">
      <t>レイ</t>
    </rPh>
    <rPh sb="2" eb="5">
      <t>ゲツヨウビ</t>
    </rPh>
    <rPh sb="6" eb="9">
      <t>スイヨウビ</t>
    </rPh>
    <rPh sb="11" eb="13">
      <t>タイオウ</t>
    </rPh>
    <rPh sb="13" eb="15">
      <t>カノウ</t>
    </rPh>
    <rPh sb="15" eb="16">
      <t>シャ</t>
    </rPh>
    <phoneticPr fontId="42"/>
  </si>
  <si>
    <t>特記事項</t>
    <rPh sb="0" eb="4">
      <t>トッキジコウ</t>
    </rPh>
    <phoneticPr fontId="46"/>
  </si>
  <si>
    <t>台湾語</t>
    <rPh sb="0" eb="2">
      <t>タイワン</t>
    </rPh>
    <rPh sb="2" eb="3">
      <t>ゴ</t>
    </rPh>
    <phoneticPr fontId="42"/>
  </si>
  <si>
    <t>韓国・朝鮮語</t>
    <rPh sb="0" eb="2">
      <t>カンコク</t>
    </rPh>
    <rPh sb="3" eb="5">
      <t>チョウセン</t>
    </rPh>
    <rPh sb="5" eb="6">
      <t>ゴ</t>
    </rPh>
    <phoneticPr fontId="42"/>
  </si>
  <si>
    <t>ヒンディー語</t>
  </si>
  <si>
    <t>その他対応可能な外国語</t>
    <rPh sb="2" eb="3">
      <t>タ</t>
    </rPh>
    <rPh sb="3" eb="5">
      <t>タイオウ</t>
    </rPh>
    <rPh sb="5" eb="7">
      <t>カノウ</t>
    </rPh>
    <rPh sb="8" eb="11">
      <t>ガイコクゴ</t>
    </rPh>
    <phoneticPr fontId="42"/>
  </si>
  <si>
    <t>在宅療養支援、介護等との連携の有無</t>
  </si>
  <si>
    <t>ＨｂＡ１ｃ測定器（ＨＰＬＣ法）</t>
    <rPh sb="5" eb="7">
      <t>ソクテイ</t>
    </rPh>
    <rPh sb="7" eb="8">
      <t>キ</t>
    </rPh>
    <rPh sb="13" eb="14">
      <t>ホウ</t>
    </rPh>
    <phoneticPr fontId="45"/>
  </si>
  <si>
    <t>外国人の患者に対するサポート体制</t>
  </si>
  <si>
    <t>聴覚障害者への配慮（施設内情報の表示）</t>
  </si>
  <si>
    <t>聴覚障害者への配慮（筆談など文字による対応）</t>
  </si>
  <si>
    <t>新生児聴覚異常検査器（ＯＡＥ）</t>
    <rPh sb="0" eb="3">
      <t>シンセイジ</t>
    </rPh>
    <rPh sb="3" eb="5">
      <t>チョウカク</t>
    </rPh>
    <rPh sb="5" eb="7">
      <t>イジョウ</t>
    </rPh>
    <rPh sb="7" eb="9">
      <t>ケンサ</t>
    </rPh>
    <rPh sb="9" eb="10">
      <t>キ</t>
    </rPh>
    <phoneticPr fontId="45"/>
  </si>
  <si>
    <t>視覚障害者への配慮（施設内案内等音声表示対応）</t>
  </si>
  <si>
    <t>視覚障害者への配慮（施設内点字ブロック設置）</t>
  </si>
  <si>
    <t>視覚障害者への配慮（点字による診療内容等表示対応）</t>
  </si>
  <si>
    <t>車椅子等利用者への配慮（多機能トイレの設置）</t>
    <rPh sb="0" eb="3">
      <t>クルマイス</t>
    </rPh>
    <rPh sb="3" eb="4">
      <t>ナド</t>
    </rPh>
    <rPh sb="4" eb="7">
      <t>リヨウシャ</t>
    </rPh>
    <rPh sb="9" eb="11">
      <t>ハイリョ</t>
    </rPh>
    <rPh sb="12" eb="15">
      <t>タキノウ</t>
    </rPh>
    <rPh sb="19" eb="21">
      <t>セッチ</t>
    </rPh>
    <phoneticPr fontId="42"/>
  </si>
  <si>
    <t>精神科ソーシャルワーカーの配置人数</t>
  </si>
  <si>
    <t>原子爆弾被害者一般疾病医療機関</t>
  </si>
  <si>
    <t>種類</t>
    <rPh sb="0" eb="2">
      <t>シュルイ</t>
    </rPh>
    <phoneticPr fontId="42"/>
  </si>
  <si>
    <t>個室</t>
    <rPh sb="0" eb="2">
      <t>コシツ</t>
    </rPh>
    <phoneticPr fontId="42"/>
  </si>
  <si>
    <t>金額</t>
    <rPh sb="0" eb="2">
      <t>キンガク</t>
    </rPh>
    <phoneticPr fontId="42"/>
  </si>
  <si>
    <t>インターネットによる販売を行う医薬品の区分（第３類医薬品）</t>
    <rPh sb="10" eb="12">
      <t>ハンバイ</t>
    </rPh>
    <rPh sb="13" eb="14">
      <t>オコナ</t>
    </rPh>
    <rPh sb="15" eb="18">
      <t>イヤクヒン</t>
    </rPh>
    <phoneticPr fontId="43"/>
  </si>
  <si>
    <t>円</t>
    <rPh sb="0" eb="1">
      <t>エン</t>
    </rPh>
    <phoneticPr fontId="42"/>
  </si>
  <si>
    <t>集中治療室（ICU）</t>
  </si>
  <si>
    <t>　許を併せて有する者については、現に主として行っている業務内容により、そのいずれか一方に計上し</t>
    <rPh sb="1" eb="2">
      <t>モト</t>
    </rPh>
    <rPh sb="3" eb="4">
      <t>アワ</t>
    </rPh>
    <rPh sb="6" eb="7">
      <t>ユウ</t>
    </rPh>
    <rPh sb="9" eb="10">
      <t>モノ</t>
    </rPh>
    <rPh sb="16" eb="17">
      <t>ゲン</t>
    </rPh>
    <rPh sb="18" eb="19">
      <t>シュ</t>
    </rPh>
    <rPh sb="22" eb="23">
      <t>オコナ</t>
    </rPh>
    <rPh sb="27" eb="29">
      <t>ギョウム</t>
    </rPh>
    <rPh sb="29" eb="31">
      <t>ナイヨウ</t>
    </rPh>
    <rPh sb="41" eb="43">
      <t>イッポウ</t>
    </rPh>
    <rPh sb="44" eb="46">
      <t>ケイジョウ</t>
    </rPh>
    <phoneticPr fontId="42"/>
  </si>
  <si>
    <t>1 皮膚･形成外科領域の一次診療</t>
  </si>
  <si>
    <t>人</t>
    <rPh sb="0" eb="1">
      <t>ヒト</t>
    </rPh>
    <phoneticPr fontId="46"/>
  </si>
  <si>
    <t>専門外来</t>
    <rPh sb="0" eb="4">
      <t>センモンガイライ</t>
    </rPh>
    <phoneticPr fontId="46"/>
  </si>
  <si>
    <t>予約の
必要性</t>
    <rPh sb="0" eb="2">
      <t>ヨヤク</t>
    </rPh>
    <rPh sb="4" eb="7">
      <t>ヒツヨウセイ</t>
    </rPh>
    <phoneticPr fontId="46"/>
  </si>
  <si>
    <t>祝日</t>
    <rPh sb="0" eb="2">
      <t>シュクジツ</t>
    </rPh>
    <phoneticPr fontId="42"/>
  </si>
  <si>
    <t>上記以外の認定薬剤師の人数（３）</t>
    <rPh sb="0" eb="2">
      <t>ジョウキ</t>
    </rPh>
    <rPh sb="11" eb="13">
      <t>ニンズウ</t>
    </rPh>
    <phoneticPr fontId="43"/>
  </si>
  <si>
    <t>予約</t>
    <rPh sb="0" eb="2">
      <t>ヨヤク</t>
    </rPh>
    <phoneticPr fontId="42"/>
  </si>
  <si>
    <t>その他の予防接種</t>
  </si>
  <si>
    <t>介護医療院サービス</t>
    <rPh sb="0" eb="2">
      <t>カイゴ</t>
    </rPh>
    <rPh sb="2" eb="4">
      <t>イリョウ</t>
    </rPh>
    <rPh sb="4" eb="5">
      <t>イン</t>
    </rPh>
    <phoneticPr fontId="42"/>
  </si>
  <si>
    <t>居宅介護支援</t>
    <rPh sb="0" eb="2">
      <t>キョタク</t>
    </rPh>
    <rPh sb="2" eb="4">
      <t>カイゴ</t>
    </rPh>
    <rPh sb="4" eb="6">
      <t>シエン</t>
    </rPh>
    <phoneticPr fontId="42"/>
  </si>
  <si>
    <t>通所リハビリテーション</t>
  </si>
  <si>
    <t>介護予防訪問リハビリテーション</t>
  </si>
  <si>
    <t>電話番号</t>
    <rPh sb="0" eb="2">
      <t>デンワ</t>
    </rPh>
    <rPh sb="2" eb="4">
      <t>バンゴウ</t>
    </rPh>
    <phoneticPr fontId="42"/>
  </si>
  <si>
    <t>ＦＡＸ番号</t>
    <rPh sb="3" eb="5">
      <t>バンゴウ</t>
    </rPh>
    <phoneticPr fontId="42"/>
  </si>
  <si>
    <t>地域連携クリティカルパスの対象（肺がん）</t>
  </si>
  <si>
    <t>地域連携クリティカルパスの対象（胃がん）</t>
  </si>
  <si>
    <t>地域連携クリティカルパスの対象（大腸がん）</t>
  </si>
  <si>
    <t>地域連携クリティカルパスの対象（急性心筋梗塞）</t>
  </si>
  <si>
    <t>地域連携クリティカルパスの対象（大腿骨頸部）</t>
  </si>
  <si>
    <t>えん下困難者用食品</t>
  </si>
  <si>
    <t>感染症専門医　一般社団法人日本感染症学会</t>
  </si>
  <si>
    <t>一般病床</t>
    <rPh sb="0" eb="2">
      <t>イッパン</t>
    </rPh>
    <rPh sb="2" eb="4">
      <t>ビョウショウ</t>
    </rPh>
    <phoneticPr fontId="42"/>
  </si>
  <si>
    <t>療養病床</t>
  </si>
  <si>
    <t>精神病床</t>
    <rPh sb="0" eb="2">
      <t>セイシン</t>
    </rPh>
    <rPh sb="2" eb="4">
      <t>ビョウショウ</t>
    </rPh>
    <phoneticPr fontId="42"/>
  </si>
  <si>
    <t>医療保険適用</t>
    <rPh sb="0" eb="2">
      <t>イリョウ</t>
    </rPh>
    <rPh sb="2" eb="4">
      <t>ホケン</t>
    </rPh>
    <rPh sb="4" eb="6">
      <t>テキヨウ</t>
    </rPh>
    <phoneticPr fontId="42"/>
  </si>
  <si>
    <t>23：医療生協</t>
  </si>
  <si>
    <t>介護保険適用</t>
    <rPh sb="0" eb="2">
      <t>カイゴ</t>
    </rPh>
    <rPh sb="2" eb="6">
      <t>ホケンテキヨウ</t>
    </rPh>
    <phoneticPr fontId="42"/>
  </si>
  <si>
    <t>実質配置状況</t>
    <rPh sb="0" eb="2">
      <t>ジッシツ</t>
    </rPh>
    <rPh sb="2" eb="4">
      <t>ハイチ</t>
    </rPh>
    <rPh sb="4" eb="6">
      <t>ジョウキョウ</t>
    </rPh>
    <phoneticPr fontId="42"/>
  </si>
  <si>
    <t>一般病床</t>
  </si>
  <si>
    <t>精神病床</t>
  </si>
  <si>
    <t>結核病床</t>
  </si>
  <si>
    <t>255 複合カルボキシラーゼ欠損症</t>
  </si>
  <si>
    <t>288 自己免疫性後天性凝固因子欠乏症</t>
  </si>
  <si>
    <t>夜間・休日の電話対応が可能な時間帯</t>
  </si>
  <si>
    <t>電子決済サービスへの対応</t>
  </si>
  <si>
    <t>経皮的シャント拡張術・血栓除去術</t>
  </si>
  <si>
    <t>下肢静脈瘤手術</t>
  </si>
  <si>
    <t>結核管理検診</t>
    <rPh sb="0" eb="2">
      <t>ケッカク</t>
    </rPh>
    <rPh sb="2" eb="4">
      <t>カンリ</t>
    </rPh>
    <rPh sb="4" eb="6">
      <t>ケンシン</t>
    </rPh>
    <phoneticPr fontId="45"/>
  </si>
  <si>
    <t>腹腔鏡下鼠径ヘルニア手術</t>
  </si>
  <si>
    <t xml:space="preserve"> FROM tbl_13 WHERE col_4 = '</t>
  </si>
  <si>
    <t>内視鏡的大腸ポリープ・粘膜切除術</t>
  </si>
  <si>
    <t>体外衝撃波腎・尿管結石破砕術</t>
  </si>
  <si>
    <t>対象</t>
    <rPh sb="0" eb="2">
      <t>タイショウ</t>
    </rPh>
    <phoneticPr fontId="42"/>
  </si>
  <si>
    <t>【平均在院日数】</t>
  </si>
  <si>
    <t>[分類：法人]</t>
  </si>
  <si>
    <t>肺機能測定装置</t>
    <rPh sb="0" eb="3">
      <t>ハイキノウ</t>
    </rPh>
    <rPh sb="3" eb="5">
      <t>ソクテイ</t>
    </rPh>
    <rPh sb="5" eb="7">
      <t>ソウチ</t>
    </rPh>
    <phoneticPr fontId="45"/>
  </si>
  <si>
    <t>SELECT col_1, col_2, col_3, col_4, col_5, col_6, col_7, col_8, col_9, col_10, col_11, col_12, col_13, col_14, col_15, col_16, col_17, col_18, col_19, col_20, col_21, col_22, col_23, col_24, col_25, col_26</t>
  </si>
  <si>
    <t>診療科目名(その他)</t>
    <rPh sb="8" eb="9">
      <t>タ</t>
    </rPh>
    <phoneticPr fontId="22"/>
  </si>
  <si>
    <t>診療科目名(その他)</t>
  </si>
  <si>
    <t>1：全ての曜日で同じ</t>
    <rPh sb="2" eb="3">
      <t>スベ</t>
    </rPh>
    <rPh sb="5" eb="7">
      <t>ヨウビ</t>
    </rPh>
    <rPh sb="8" eb="9">
      <t>オナ</t>
    </rPh>
    <phoneticPr fontId="46"/>
  </si>
  <si>
    <t>2：曜日ごとに異なる</t>
    <rPh sb="2" eb="4">
      <t>ヨウビ</t>
    </rPh>
    <rPh sb="7" eb="8">
      <t>コト</t>
    </rPh>
    <phoneticPr fontId="46"/>
  </si>
  <si>
    <t>予約診療の実施状況（実施の診療科目）</t>
  </si>
  <si>
    <t>1：完全実施</t>
    <rPh sb="2" eb="6">
      <t>カンゼンジッシ</t>
    </rPh>
    <phoneticPr fontId="46"/>
  </si>
  <si>
    <t>0：初診・再診で実施</t>
    <rPh sb="2" eb="4">
      <t>ショシン</t>
    </rPh>
    <rPh sb="5" eb="7">
      <t>サイシン</t>
    </rPh>
    <rPh sb="8" eb="10">
      <t>ジッシ</t>
    </rPh>
    <phoneticPr fontId="46"/>
  </si>
  <si>
    <t>1：再診のみで実施</t>
    <rPh sb="2" eb="4">
      <t>サイシン</t>
    </rPh>
    <rPh sb="7" eb="9">
      <t>ジッシ</t>
    </rPh>
    <phoneticPr fontId="46"/>
  </si>
  <si>
    <t xml:space="preserve"> FROM tbl_2 WHERE col_4 = '</t>
  </si>
  <si>
    <t xml:space="preserve"> FROM tbl_3 WHERE col_4 = '</t>
  </si>
  <si>
    <t xml:space="preserve"> FROM tbl_5 WHERE col_4 = '</t>
  </si>
  <si>
    <t xml:space="preserve"> FROM tbl_6 WHERE col_4 = '</t>
  </si>
  <si>
    <t xml:space="preserve"> FROM tbl_7 WHERE col_4 = '</t>
  </si>
  <si>
    <t>7 訪問看護ステーション又は介護予防訪問看護ステーションの有無</t>
    <rPh sb="2" eb="4">
      <t>ホウモン</t>
    </rPh>
    <rPh sb="4" eb="6">
      <t>カンゴ</t>
    </rPh>
    <rPh sb="12" eb="13">
      <t>マタ</t>
    </rPh>
    <rPh sb="14" eb="16">
      <t>カイゴ</t>
    </rPh>
    <rPh sb="16" eb="18">
      <t>ヨボウ</t>
    </rPh>
    <rPh sb="18" eb="20">
      <t>ホウモン</t>
    </rPh>
    <rPh sb="20" eb="22">
      <t>カンゴ</t>
    </rPh>
    <rPh sb="29" eb="31">
      <t>ウム</t>
    </rPh>
    <phoneticPr fontId="42"/>
  </si>
  <si>
    <t xml:space="preserve"> FROM tbl_10 WHERE col_4 = '</t>
  </si>
  <si>
    <t xml:space="preserve"> FROM tbl_11 WHERE col_4 = '</t>
  </si>
  <si>
    <t xml:space="preserve"> FROM tbl_12 WHERE col_4 = '</t>
  </si>
  <si>
    <t xml:space="preserve"> FROM tbl_16 WHERE col_4 = '</t>
  </si>
  <si>
    <t xml:space="preserve"> FROM tbl_19 WHERE col_4 = '</t>
  </si>
  <si>
    <t xml:space="preserve"> FROM tbl_23 WHERE col_4 = '</t>
  </si>
  <si>
    <t xml:space="preserve"> FROM tbl_24 WHERE col_4 = '</t>
  </si>
  <si>
    <t xml:space="preserve"> FROM tbl_26 WHERE col_4 = '</t>
  </si>
  <si>
    <t xml:space="preserve"> FROM tbl_28 WHERE col_4 = '</t>
  </si>
  <si>
    <t xml:space="preserve"> FROM tbl_30 WHERE col_4 = '</t>
  </si>
  <si>
    <t xml:space="preserve"> FROM tbl_32 WHERE col_4 = '</t>
  </si>
  <si>
    <t xml:space="preserve"> FROM tbl_33 WHERE col_4 = '</t>
  </si>
  <si>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</si>
  <si>
    <t>【選定療養（２）その他の選定療養費】</t>
  </si>
  <si>
    <t xml:space="preserve"> col_3, col_5, col_6, '○', col_7, col_8, col_9, col_10, col_11, col_12, col_13, col_14, col_15, col_16, col_17, col_18, col_19, col_20, col_21, col_22</t>
  </si>
  <si>
    <t xml:space="preserve"> col_3, col_5, col_6, col_7</t>
  </si>
  <si>
    <t xml:space="preserve"> col_3, col_5, col_6, col_7, col_8, col_9, col_10, col_11, col_12, col_13, col_14, col_15, col_16</t>
  </si>
  <si>
    <t xml:space="preserve"> col_3, col_5, col_6, '○', col_7, col_8, col_9</t>
  </si>
  <si>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</si>
  <si>
    <t xml:space="preserve"> col_3, col_5, '○'</t>
  </si>
  <si>
    <t xml:space="preserve"> col_3, col_5, col_6, col_7, col_8, col_9, col_10, col_11, col_12, col_13, col_14, col_15, col_16, col_17, col_18, col_19, col_20, col_21, col_22, col_23, col_24, col_25, col_26, col_27, col_28, col_29, col_30, col_31, col_32, col_33, col_34, col_35, col_36, col_37, col_38</t>
  </si>
  <si>
    <t>　　　40÷40=１人(常勤)　20÷40=0.5人(非常勤)　(40÷40)＋(20÷40)=1.5人(総数)</t>
    <rPh sb="10" eb="11">
      <t>ニン</t>
    </rPh>
    <rPh sb="12" eb="14">
      <t>ジョウキン</t>
    </rPh>
    <rPh sb="25" eb="26">
      <t>ニン</t>
    </rPh>
    <rPh sb="27" eb="30">
      <t>ヒジョウキン</t>
    </rPh>
    <rPh sb="51" eb="52">
      <t>ニン</t>
    </rPh>
    <rPh sb="53" eb="55">
      <t>ソウスウ</t>
    </rPh>
    <phoneticPr fontId="42"/>
  </si>
  <si>
    <t>検査項目</t>
  </si>
  <si>
    <t>脳脊髄液減少症の診療（ブラッドパッチ療法の実施）</t>
    <rPh sb="18" eb="20">
      <t>リョウホウ</t>
    </rPh>
    <rPh sb="21" eb="23">
      <t>ジッシ</t>
    </rPh>
    <phoneticPr fontId="45"/>
  </si>
  <si>
    <t>脳脊髄液減少症の診療</t>
    <rPh sb="0" eb="7">
      <t>ノウセキズイエキゲンショウショウ</t>
    </rPh>
    <rPh sb="8" eb="10">
      <t>シンリョウ</t>
    </rPh>
    <phoneticPr fontId="45"/>
  </si>
  <si>
    <t>高次脳機能障害</t>
    <rPh sb="0" eb="7">
      <t>コウジノウキノウショウガイ</t>
    </rPh>
    <phoneticPr fontId="45"/>
  </si>
  <si>
    <t>蛍光眼底造影検査</t>
    <rPh sb="0" eb="2">
      <t>ケイコウ</t>
    </rPh>
    <rPh sb="2" eb="4">
      <t>ガンテイ</t>
    </rPh>
    <rPh sb="4" eb="6">
      <t>ゾウエイ</t>
    </rPh>
    <rPh sb="6" eb="8">
      <t>ケンサ</t>
    </rPh>
    <phoneticPr fontId="45"/>
  </si>
  <si>
    <t>網膜剥離手術（再掲）</t>
    <rPh sb="0" eb="2">
      <t>モウマク</t>
    </rPh>
    <rPh sb="2" eb="4">
      <t>ハクリ</t>
    </rPh>
    <rPh sb="4" eb="6">
      <t>シュジュツ</t>
    </rPh>
    <rPh sb="7" eb="9">
      <t>サイケイ</t>
    </rPh>
    <phoneticPr fontId="45"/>
  </si>
  <si>
    <t>肝悪性腫瘍ラジオ波焼灼療法</t>
    <rPh sb="0" eb="1">
      <t>カン</t>
    </rPh>
    <rPh sb="1" eb="3">
      <t>アクセイ</t>
    </rPh>
    <rPh sb="3" eb="5">
      <t>シュヨウ</t>
    </rPh>
    <rPh sb="8" eb="9">
      <t>ナミ</t>
    </rPh>
    <rPh sb="9" eb="10">
      <t>ヤ</t>
    </rPh>
    <rPh sb="10" eb="11">
      <t>シャク</t>
    </rPh>
    <rPh sb="11" eb="13">
      <t>リョウホウ</t>
    </rPh>
    <phoneticPr fontId="45"/>
  </si>
  <si>
    <t>肝動脈塞栓術</t>
    <rPh sb="0" eb="3">
      <t>カンドウミャク</t>
    </rPh>
    <rPh sb="3" eb="5">
      <t>ソクセン</t>
    </rPh>
    <rPh sb="5" eb="6">
      <t>ジュツ</t>
    </rPh>
    <phoneticPr fontId="45"/>
  </si>
  <si>
    <t>糖尿病足病変の管理</t>
    <rPh sb="0" eb="6">
      <t>トウニョウビョウソクビョウヘン</t>
    </rPh>
    <rPh sb="7" eb="9">
      <t>カンリ</t>
    </rPh>
    <phoneticPr fontId="45"/>
  </si>
  <si>
    <t>末期腎不全に対する血液透析又は夜間透析又は腹膜透析（透析専門医の配置）</t>
    <rPh sb="6" eb="7">
      <t>タイ</t>
    </rPh>
    <rPh sb="26" eb="31">
      <t>トウセキセンモンイ</t>
    </rPh>
    <rPh sb="32" eb="34">
      <t>ハイチ</t>
    </rPh>
    <phoneticPr fontId="45"/>
  </si>
  <si>
    <t>【対応可能な指定難病】</t>
  </si>
  <si>
    <t>人工肩関節置換術（関節手術）</t>
    <rPh sb="2" eb="3">
      <t>カタ</t>
    </rPh>
    <phoneticPr fontId="45"/>
  </si>
  <si>
    <t>脳血管疾患等リハビリテーション（急性期）</t>
    <rPh sb="16" eb="19">
      <t>キュウセイキ</t>
    </rPh>
    <phoneticPr fontId="52"/>
  </si>
  <si>
    <t>欠損補綴（入れ歯）</t>
    <rPh sb="0" eb="2">
      <t>ケッソン</t>
    </rPh>
    <rPh sb="2" eb="4">
      <t>ホテツ</t>
    </rPh>
    <rPh sb="5" eb="6">
      <t>イ</t>
    </rPh>
    <rPh sb="7" eb="8">
      <t>バ</t>
    </rPh>
    <phoneticPr fontId="45"/>
  </si>
  <si>
    <t>歯周治療</t>
    <rPh sb="0" eb="2">
      <t>シシュウ</t>
    </rPh>
    <rPh sb="2" eb="4">
      <t>チリョウ</t>
    </rPh>
    <phoneticPr fontId="45"/>
  </si>
  <si>
    <t>脳脊髄液減少症の治療</t>
    <rPh sb="0" eb="1">
      <t>ノウ</t>
    </rPh>
    <rPh sb="1" eb="3">
      <t>セキズイ</t>
    </rPh>
    <rPh sb="3" eb="4">
      <t>エキ</t>
    </rPh>
    <rPh sb="4" eb="7">
      <t>ゲンショウショウ</t>
    </rPh>
    <rPh sb="8" eb="10">
      <t>チリョウ</t>
    </rPh>
    <phoneticPr fontId="45"/>
  </si>
  <si>
    <t>臓器提供</t>
    <rPh sb="0" eb="2">
      <t>ゾウキ</t>
    </rPh>
    <rPh sb="2" eb="4">
      <t>テイキョウ</t>
    </rPh>
    <phoneticPr fontId="45"/>
  </si>
  <si>
    <t>性別不合に関する診療・相談</t>
    <rPh sb="0" eb="2">
      <t>セイベツ</t>
    </rPh>
    <rPh sb="2" eb="4">
      <t>フゴウ</t>
    </rPh>
    <rPh sb="5" eb="6">
      <t>カン</t>
    </rPh>
    <rPh sb="8" eb="10">
      <t>シンリョウ</t>
    </rPh>
    <rPh sb="11" eb="13">
      <t>ソウダン</t>
    </rPh>
    <phoneticPr fontId="45"/>
  </si>
  <si>
    <t>17)リハビリ領域</t>
  </si>
  <si>
    <t>処理用2</t>
    <rPh sb="0" eb="3">
      <t>ショリヨウ</t>
    </rPh>
    <phoneticPr fontId="22"/>
  </si>
  <si>
    <t>独自項目</t>
    <rPh sb="0" eb="4">
      <t>ドクジコウモク</t>
    </rPh>
    <phoneticPr fontId="22"/>
  </si>
  <si>
    <t>○</t>
  </si>
  <si>
    <t xml:space="preserve">1：時間指定あり </t>
  </si>
  <si>
    <t>25 歯科訪問診療</t>
    <rPh sb="3" eb="5">
      <t>シカ</t>
    </rPh>
    <rPh sb="5" eb="7">
      <t>ホウモン</t>
    </rPh>
    <rPh sb="7" eb="9">
      <t>シンリョウ</t>
    </rPh>
    <phoneticPr fontId="42"/>
  </si>
  <si>
    <t>2：時間指定なし</t>
  </si>
  <si>
    <t>予約の必要性　0：不要　1：必要</t>
    <rPh sb="0" eb="2">
      <t>ヨヤク</t>
    </rPh>
    <rPh sb="3" eb="6">
      <t>ヒツヨウセイ</t>
    </rPh>
    <phoneticPr fontId="60"/>
  </si>
  <si>
    <t>地域医療連携窓口設置機能（以外の機能）</t>
  </si>
  <si>
    <t>限られた時間帯のみ対応可能</t>
    <rPh sb="0" eb="1">
      <t>カギ</t>
    </rPh>
    <rPh sb="4" eb="7">
      <t>ジカンタイ</t>
    </rPh>
    <rPh sb="9" eb="13">
      <t>タイオウカノウ</t>
    </rPh>
    <phoneticPr fontId="46"/>
  </si>
  <si>
    <t>1：可能</t>
    <rPh sb="2" eb="4">
      <t>カノウ</t>
    </rPh>
    <phoneticPr fontId="46"/>
  </si>
  <si>
    <t>可否</t>
    <rPh sb="0" eb="2">
      <t>カヒ</t>
    </rPh>
    <phoneticPr fontId="42"/>
  </si>
  <si>
    <t>外科専門医　一般社団法人日本外科学会</t>
  </si>
  <si>
    <t>：１</t>
  </si>
  <si>
    <t>可否</t>
    <rPh sb="0" eb="2">
      <t>カヒ</t>
    </rPh>
    <phoneticPr fontId="22"/>
  </si>
  <si>
    <t>面会に関する特記事項　(2000文字)</t>
  </si>
  <si>
    <t>助産所内業務実施</t>
  </si>
  <si>
    <t>※11件目以降の専門外来は、別紙記入。</t>
    <rPh sb="3" eb="4">
      <t>ケン</t>
    </rPh>
    <rPh sb="4" eb="5">
      <t>メ</t>
    </rPh>
    <rPh sb="5" eb="7">
      <t>イコウ</t>
    </rPh>
    <rPh sb="8" eb="12">
      <t>センモンガイライ</t>
    </rPh>
    <phoneticPr fontId="46"/>
  </si>
  <si>
    <t>定期閉店第１週（月）</t>
  </si>
  <si>
    <t>時間外対応可否</t>
  </si>
  <si>
    <t>音声案内</t>
  </si>
  <si>
    <t>手話（服薬指導・相談事前連絡）</t>
  </si>
  <si>
    <t>機関名称</t>
    <rPh sb="2" eb="4">
      <t>メイショウ</t>
    </rPh>
    <phoneticPr fontId="42"/>
  </si>
  <si>
    <t>機関名称</t>
    <rPh sb="0" eb="2">
      <t>キカン</t>
    </rPh>
    <rPh sb="2" eb="4">
      <t>メイショウ</t>
    </rPh>
    <phoneticPr fontId="42"/>
  </si>
  <si>
    <t>（歯科）歯科診療用Ｘ線装置（パントモを含む）</t>
    <rPh sb="1" eb="3">
      <t>シカ</t>
    </rPh>
    <rPh sb="4" eb="6">
      <t>シカ</t>
    </rPh>
    <rPh sb="6" eb="9">
      <t>シンリョウヨウ</t>
    </rPh>
    <rPh sb="10" eb="11">
      <t>セン</t>
    </rPh>
    <rPh sb="11" eb="13">
      <t>ソウチ</t>
    </rPh>
    <rPh sb="19" eb="20">
      <t>フク</t>
    </rPh>
    <phoneticPr fontId="45"/>
  </si>
  <si>
    <t>ＣＴ血管造影（ＣＴＡ）</t>
    <rPh sb="2" eb="4">
      <t>ケッカン</t>
    </rPh>
    <rPh sb="4" eb="6">
      <t>ゾウエイ</t>
    </rPh>
    <phoneticPr fontId="45"/>
  </si>
  <si>
    <t>ＥＲＧ測定装置</t>
    <rPh sb="3" eb="5">
      <t>ソクテイ</t>
    </rPh>
    <rPh sb="5" eb="7">
      <t>ソウチ</t>
    </rPh>
    <phoneticPr fontId="45"/>
  </si>
  <si>
    <t>Ｘ線断層撮影装置</t>
    <rPh sb="1" eb="2">
      <t>セン</t>
    </rPh>
    <rPh sb="2" eb="4">
      <t>ダンソウ</t>
    </rPh>
    <rPh sb="4" eb="6">
      <t>サツエイ</t>
    </rPh>
    <rPh sb="6" eb="8">
      <t>ソウチ</t>
    </rPh>
    <phoneticPr fontId="45"/>
  </si>
  <si>
    <t>Ｘ線表在治療装置</t>
    <rPh sb="1" eb="2">
      <t>セン</t>
    </rPh>
    <rPh sb="2" eb="4">
      <t>ヒョウザイ</t>
    </rPh>
    <rPh sb="4" eb="6">
      <t>チリョウ</t>
    </rPh>
    <rPh sb="6" eb="8">
      <t>ソウチ</t>
    </rPh>
    <phoneticPr fontId="45"/>
  </si>
  <si>
    <t>位置決め装置（シミュレーター）</t>
    <rPh sb="0" eb="2">
      <t>イチ</t>
    </rPh>
    <rPh sb="2" eb="3">
      <t>ギ</t>
    </rPh>
    <rPh sb="4" eb="6">
      <t>ソウチ</t>
    </rPh>
    <phoneticPr fontId="45"/>
  </si>
  <si>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40"/>
  </si>
  <si>
    <t>一般Ｘ線撮影装置</t>
    <rPh sb="0" eb="2">
      <t>イッパン</t>
    </rPh>
    <rPh sb="3" eb="4">
      <t>セン</t>
    </rPh>
    <rPh sb="4" eb="8">
      <t>サツエイソウチ</t>
    </rPh>
    <phoneticPr fontId="45"/>
  </si>
  <si>
    <t>コレラの予防接種</t>
    <rPh sb="4" eb="8">
      <t>ヨボウセッシュ</t>
    </rPh>
    <phoneticPr fontId="45"/>
  </si>
  <si>
    <t>移動型Ｘ線装置（ポータブル）</t>
    <rPh sb="0" eb="3">
      <t>イドウガタ</t>
    </rPh>
    <rPh sb="4" eb="5">
      <t>セン</t>
    </rPh>
    <rPh sb="5" eb="7">
      <t>ソウチ</t>
    </rPh>
    <phoneticPr fontId="45"/>
  </si>
  <si>
    <t>エキシマレーザー装置</t>
    <rPh sb="8" eb="10">
      <t>ソウチ</t>
    </rPh>
    <phoneticPr fontId="45"/>
  </si>
  <si>
    <t>エルゴメーター運動負荷装置</t>
    <rPh sb="7" eb="9">
      <t>ウンドウ</t>
    </rPh>
    <rPh sb="9" eb="11">
      <t>フカ</t>
    </rPh>
    <rPh sb="11" eb="13">
      <t>ソウチ</t>
    </rPh>
    <phoneticPr fontId="45"/>
  </si>
  <si>
    <t>回復期リハビリテーション病床</t>
    <rPh sb="0" eb="2">
      <t>カイフク</t>
    </rPh>
    <rPh sb="2" eb="3">
      <t>キ</t>
    </rPh>
    <rPh sb="12" eb="14">
      <t>ビョウショウ</t>
    </rPh>
    <phoneticPr fontId="45"/>
  </si>
  <si>
    <t>角膜形状解析装置（トポグラフィー）</t>
    <rPh sb="0" eb="2">
      <t>カクマク</t>
    </rPh>
    <rPh sb="2" eb="4">
      <t>ケイジョウ</t>
    </rPh>
    <rPh sb="4" eb="6">
      <t>カイセキ</t>
    </rPh>
    <rPh sb="6" eb="8">
      <t>ソウチ</t>
    </rPh>
    <phoneticPr fontId="45"/>
  </si>
  <si>
    <t>加速度脈波計</t>
    <rPh sb="0" eb="3">
      <t>カソクド</t>
    </rPh>
    <rPh sb="3" eb="5">
      <t>ミャクハ</t>
    </rPh>
    <rPh sb="5" eb="6">
      <t>ケイ</t>
    </rPh>
    <phoneticPr fontId="45"/>
  </si>
  <si>
    <t>眼底カメラ</t>
    <rPh sb="0" eb="2">
      <t>ガンテイ</t>
    </rPh>
    <phoneticPr fontId="45"/>
  </si>
  <si>
    <t>眼内レーザー光凝固装置</t>
    <rPh sb="0" eb="2">
      <t>ガンナイ</t>
    </rPh>
    <rPh sb="6" eb="7">
      <t>ヒカリ</t>
    </rPh>
    <rPh sb="7" eb="9">
      <t>ギョウコ</t>
    </rPh>
    <rPh sb="9" eb="11">
      <t>ソウチ</t>
    </rPh>
    <phoneticPr fontId="45"/>
  </si>
  <si>
    <t>緩和ケア病棟</t>
    <rPh sb="0" eb="2">
      <t>カンワ</t>
    </rPh>
    <rPh sb="4" eb="6">
      <t>ビョウトウ</t>
    </rPh>
    <phoneticPr fontId="45"/>
  </si>
  <si>
    <t>気管支内視鏡</t>
    <rPh sb="0" eb="3">
      <t>キカンシ</t>
    </rPh>
    <rPh sb="3" eb="6">
      <t>ナイシキョウ</t>
    </rPh>
    <phoneticPr fontId="45"/>
  </si>
  <si>
    <t>逆流防止弁付きエアータービンハンドピース</t>
    <rPh sb="0" eb="2">
      <t>ギャクリュウ</t>
    </rPh>
    <rPh sb="2" eb="4">
      <t>ボウシ</t>
    </rPh>
    <rPh sb="4" eb="5">
      <t>ベン</t>
    </rPh>
    <rPh sb="5" eb="6">
      <t>ツ</t>
    </rPh>
    <phoneticPr fontId="45"/>
  </si>
  <si>
    <t>凝固測定装置</t>
    <rPh sb="0" eb="2">
      <t>ギョウコ</t>
    </rPh>
    <rPh sb="2" eb="4">
      <t>ソクテイ</t>
    </rPh>
    <rPh sb="4" eb="6">
      <t>ソウチ</t>
    </rPh>
    <phoneticPr fontId="45"/>
  </si>
  <si>
    <t>部門構成員として診療放射線技師を配置</t>
  </si>
  <si>
    <t>筋電図計</t>
    <rPh sb="0" eb="2">
      <t>キンデン</t>
    </rPh>
    <rPh sb="2" eb="3">
      <t>ズ</t>
    </rPh>
    <rPh sb="3" eb="4">
      <t>ケイ</t>
    </rPh>
    <phoneticPr fontId="45"/>
  </si>
  <si>
    <t>外科用イメージ</t>
    <rPh sb="0" eb="3">
      <t>ゲカヨウ</t>
    </rPh>
    <phoneticPr fontId="45"/>
  </si>
  <si>
    <t>血液透析装置</t>
    <rPh sb="0" eb="2">
      <t>ケツエキ</t>
    </rPh>
    <rPh sb="2" eb="4">
      <t>トウセキ</t>
    </rPh>
    <rPh sb="4" eb="6">
      <t>ソウチ</t>
    </rPh>
    <phoneticPr fontId="45"/>
  </si>
  <si>
    <t>血球検査装置</t>
    <rPh sb="0" eb="2">
      <t>ケッキュウ</t>
    </rPh>
    <rPh sb="2" eb="4">
      <t>ケンサ</t>
    </rPh>
    <rPh sb="4" eb="6">
      <t>ソウチ</t>
    </rPh>
    <phoneticPr fontId="45"/>
  </si>
  <si>
    <t>血糖・ＨｂＡｌｃ測定器</t>
    <rPh sb="0" eb="2">
      <t>ケットウ</t>
    </rPh>
    <rPh sb="8" eb="10">
      <t>ソクテイ</t>
    </rPh>
    <rPh sb="10" eb="11">
      <t>キ</t>
    </rPh>
    <phoneticPr fontId="45"/>
  </si>
  <si>
    <t>上部・下部消化管内視鏡</t>
    <rPh sb="0" eb="2">
      <t>ジョウブ</t>
    </rPh>
    <rPh sb="3" eb="5">
      <t>カブ</t>
    </rPh>
    <rPh sb="5" eb="8">
      <t>ショウカカン</t>
    </rPh>
    <rPh sb="8" eb="11">
      <t>ナイシキョウ</t>
    </rPh>
    <phoneticPr fontId="45"/>
  </si>
  <si>
    <t>咬合圧記録分析装置</t>
    <rPh sb="0" eb="2">
      <t>コウゴウ</t>
    </rPh>
    <rPh sb="2" eb="3">
      <t>アツ</t>
    </rPh>
    <rPh sb="3" eb="5">
      <t>キロク</t>
    </rPh>
    <rPh sb="5" eb="7">
      <t>ブンセキ</t>
    </rPh>
    <rPh sb="7" eb="9">
      <t>ソウチ</t>
    </rPh>
    <phoneticPr fontId="45"/>
  </si>
  <si>
    <t>15 在宅患者訪問薬剤管理指導</t>
    <rPh sb="3" eb="5">
      <t>ザイタク</t>
    </rPh>
    <rPh sb="5" eb="7">
      <t>カンジャ</t>
    </rPh>
    <rPh sb="7" eb="9">
      <t>ホウモン</t>
    </rPh>
    <rPh sb="9" eb="11">
      <t>ヤクザイ</t>
    </rPh>
    <rPh sb="11" eb="13">
      <t>カンリ</t>
    </rPh>
    <rPh sb="13" eb="15">
      <t>シドウシドウ</t>
    </rPh>
    <phoneticPr fontId="42"/>
  </si>
  <si>
    <t>甲状腺摂取率測定装置</t>
    <rPh sb="0" eb="3">
      <t>コウジョウセン</t>
    </rPh>
    <rPh sb="3" eb="5">
      <t>セッシュ</t>
    </rPh>
    <rPh sb="5" eb="6">
      <t>リツ</t>
    </rPh>
    <rPh sb="6" eb="8">
      <t>ソクテイ</t>
    </rPh>
    <rPh sb="8" eb="10">
      <t>ソウチ</t>
    </rPh>
    <phoneticPr fontId="45"/>
  </si>
  <si>
    <t>呼気ガス分析装置</t>
    <rPh sb="0" eb="2">
      <t>コキ</t>
    </rPh>
    <rPh sb="4" eb="6">
      <t>ブンセキ</t>
    </rPh>
    <rPh sb="6" eb="8">
      <t>ソウチ</t>
    </rPh>
    <phoneticPr fontId="45"/>
  </si>
  <si>
    <t>歯科診療用Ｘ線装置（パントモを含む）</t>
    <rPh sb="0" eb="2">
      <t>シカ</t>
    </rPh>
    <rPh sb="2" eb="5">
      <t>シンリョウヨウ</t>
    </rPh>
    <rPh sb="6" eb="7">
      <t>セン</t>
    </rPh>
    <rPh sb="7" eb="9">
      <t>ソウチ</t>
    </rPh>
    <rPh sb="15" eb="16">
      <t>フク</t>
    </rPh>
    <phoneticPr fontId="45"/>
  </si>
  <si>
    <t>重症者等療養病棟</t>
    <rPh sb="0" eb="2">
      <t>ジュウショウ</t>
    </rPh>
    <rPh sb="2" eb="3">
      <t>シャ</t>
    </rPh>
    <rPh sb="3" eb="4">
      <t>トウ</t>
    </rPh>
    <rPh sb="4" eb="6">
      <t>リョウヨウ</t>
    </rPh>
    <rPh sb="6" eb="8">
      <t>ビョウトウ</t>
    </rPh>
    <phoneticPr fontId="45"/>
  </si>
  <si>
    <t>上部消化管透視装置</t>
    <rPh sb="0" eb="2">
      <t>ジョウブ</t>
    </rPh>
    <rPh sb="2" eb="5">
      <t>ショウカカン</t>
    </rPh>
    <rPh sb="5" eb="7">
      <t>トウシ</t>
    </rPh>
    <rPh sb="7" eb="9">
      <t>ソウチ</t>
    </rPh>
    <phoneticPr fontId="45"/>
  </si>
  <si>
    <t>人工透析室</t>
    <rPh sb="0" eb="2">
      <t>ジンコウ</t>
    </rPh>
    <rPh sb="2" eb="4">
      <t>トウセキ</t>
    </rPh>
    <rPh sb="4" eb="5">
      <t>シツ</t>
    </rPh>
    <phoneticPr fontId="45"/>
  </si>
  <si>
    <t>新生児入浴施設</t>
    <rPh sb="0" eb="3">
      <t>シンセイジ</t>
    </rPh>
    <rPh sb="3" eb="5">
      <t>ニュウヨク</t>
    </rPh>
    <rPh sb="5" eb="7">
      <t>シセツ</t>
    </rPh>
    <phoneticPr fontId="45"/>
  </si>
  <si>
    <t>生化学検査室</t>
    <rPh sb="0" eb="3">
      <t>セイカガク</t>
    </rPh>
    <rPh sb="3" eb="5">
      <t>ケンサ</t>
    </rPh>
    <rPh sb="5" eb="6">
      <t>シツ</t>
    </rPh>
    <phoneticPr fontId="45"/>
  </si>
  <si>
    <t>生体情報監視装置</t>
    <rPh sb="0" eb="2">
      <t>セイタイ</t>
    </rPh>
    <rPh sb="2" eb="4">
      <t>ジョウホウ</t>
    </rPh>
    <rPh sb="4" eb="6">
      <t>カンシ</t>
    </rPh>
    <rPh sb="6" eb="8">
      <t>ソウチ</t>
    </rPh>
    <phoneticPr fontId="45"/>
  </si>
  <si>
    <t>生理検査室</t>
    <rPh sb="0" eb="2">
      <t>セイリ</t>
    </rPh>
    <rPh sb="2" eb="4">
      <t>ケンサ</t>
    </rPh>
    <rPh sb="4" eb="5">
      <t>シツ</t>
    </rPh>
    <phoneticPr fontId="45"/>
  </si>
  <si>
    <t>炭酸ガスレーザー装置</t>
    <rPh sb="0" eb="2">
      <t>タンサン</t>
    </rPh>
    <rPh sb="8" eb="10">
      <t>ソウチ</t>
    </rPh>
    <phoneticPr fontId="45"/>
  </si>
  <si>
    <t>超音波診断装置（体表臓器）</t>
    <rPh sb="0" eb="3">
      <t>チョウオンパ</t>
    </rPh>
    <rPh sb="3" eb="5">
      <t>シンダン</t>
    </rPh>
    <rPh sb="5" eb="7">
      <t>ソウチ</t>
    </rPh>
    <rPh sb="8" eb="10">
      <t>タイヒョウ</t>
    </rPh>
    <rPh sb="10" eb="12">
      <t>ゾウキ</t>
    </rPh>
    <phoneticPr fontId="45"/>
  </si>
  <si>
    <t>超音波診断装置（泌尿器科）</t>
    <rPh sb="0" eb="3">
      <t>チョウオンパ</t>
    </rPh>
    <rPh sb="3" eb="5">
      <t>シンダン</t>
    </rPh>
    <rPh sb="5" eb="7">
      <t>ソウチ</t>
    </rPh>
    <rPh sb="8" eb="12">
      <t>ヒニョウキカ</t>
    </rPh>
    <phoneticPr fontId="45"/>
  </si>
  <si>
    <t>超音波白内障手術装置</t>
    <rPh sb="0" eb="3">
      <t>チョウオンパ</t>
    </rPh>
    <rPh sb="3" eb="6">
      <t>ハクナイショウ</t>
    </rPh>
    <rPh sb="6" eb="8">
      <t>シュジュツ</t>
    </rPh>
    <rPh sb="8" eb="10">
      <t>ソウチ</t>
    </rPh>
    <phoneticPr fontId="45"/>
  </si>
  <si>
    <t>直線加速装置（リニアック）</t>
    <rPh sb="0" eb="2">
      <t>チョクセン</t>
    </rPh>
    <rPh sb="2" eb="4">
      <t>カソク</t>
    </rPh>
    <rPh sb="4" eb="6">
      <t>ソウチ</t>
    </rPh>
    <phoneticPr fontId="45"/>
  </si>
  <si>
    <t>乳幼児遊戯聴力検査装置</t>
    <rPh sb="0" eb="3">
      <t>ニュウヨウジ</t>
    </rPh>
    <rPh sb="3" eb="5">
      <t>ユウギ</t>
    </rPh>
    <rPh sb="5" eb="7">
      <t>チョウリョク</t>
    </rPh>
    <rPh sb="7" eb="9">
      <t>ケンサ</t>
    </rPh>
    <rPh sb="9" eb="11">
      <t>ソウチ</t>
    </rPh>
    <phoneticPr fontId="45"/>
  </si>
  <si>
    <t>尿分析装置</t>
    <rPh sb="0" eb="1">
      <t>ニョウ</t>
    </rPh>
    <rPh sb="1" eb="3">
      <t>ブンセキ</t>
    </rPh>
    <rPh sb="3" eb="5">
      <t>ソウチ</t>
    </rPh>
    <phoneticPr fontId="45"/>
  </si>
  <si>
    <t>「医療安全管理部門の設置の有無」が「1:有り」の場合、選択する。</t>
    <rPh sb="27" eb="29">
      <t>センタク</t>
    </rPh>
    <phoneticPr fontId="22"/>
  </si>
  <si>
    <t>脳誘発電位検査装置</t>
    <rPh sb="0" eb="1">
      <t>ノウ</t>
    </rPh>
    <rPh sb="1" eb="3">
      <t>ユウハツ</t>
    </rPh>
    <rPh sb="3" eb="5">
      <t>デンイ</t>
    </rPh>
    <rPh sb="5" eb="7">
      <t>ケンサ</t>
    </rPh>
    <rPh sb="7" eb="9">
      <t>ソウチ</t>
    </rPh>
    <phoneticPr fontId="45"/>
  </si>
  <si>
    <t>半導体レーザー治療器</t>
    <rPh sb="0" eb="3">
      <t>ハンドウタイ</t>
    </rPh>
    <rPh sb="7" eb="10">
      <t>チリョウキ</t>
    </rPh>
    <phoneticPr fontId="45"/>
  </si>
  <si>
    <t>婦人科内視鏡</t>
    <rPh sb="0" eb="3">
      <t>フジンカ</t>
    </rPh>
    <rPh sb="3" eb="6">
      <t>ナイシキョウ</t>
    </rPh>
    <phoneticPr fontId="45"/>
  </si>
  <si>
    <t>放射線治療管理病棟</t>
    <rPh sb="0" eb="3">
      <t>ホウシャセン</t>
    </rPh>
    <rPh sb="3" eb="5">
      <t>チリョウ</t>
    </rPh>
    <rPh sb="5" eb="7">
      <t>カンリ</t>
    </rPh>
    <rPh sb="7" eb="9">
      <t>ビョウトウ</t>
    </rPh>
    <phoneticPr fontId="45"/>
  </si>
  <si>
    <t>ホルター心電図計</t>
    <rPh sb="4" eb="7">
      <t>シンデンズ</t>
    </rPh>
    <rPh sb="7" eb="8">
      <t>ケイ</t>
    </rPh>
    <phoneticPr fontId="45"/>
  </si>
  <si>
    <t>マイクロ波温熱治療器</t>
    <rPh sb="4" eb="5">
      <t>ナミ</t>
    </rPh>
    <rPh sb="5" eb="7">
      <t>オンネツ</t>
    </rPh>
    <rPh sb="7" eb="10">
      <t>チリョウキ</t>
    </rPh>
    <phoneticPr fontId="45"/>
  </si>
  <si>
    <t>無菌病室</t>
    <rPh sb="0" eb="2">
      <t>ムキン</t>
    </rPh>
    <rPh sb="2" eb="4">
      <t>ビョウシツ</t>
    </rPh>
    <phoneticPr fontId="45"/>
  </si>
  <si>
    <t>２)神経・脳血管領域</t>
    <rPh sb="2" eb="4">
      <t>シンケイ</t>
    </rPh>
    <rPh sb="5" eb="6">
      <t>ノウ</t>
    </rPh>
    <rPh sb="6" eb="8">
      <t>ケッカン</t>
    </rPh>
    <rPh sb="8" eb="10">
      <t>リョウイキ</t>
    </rPh>
    <phoneticPr fontId="42"/>
  </si>
  <si>
    <t>免疫血清分析装置</t>
    <rPh sb="0" eb="2">
      <t>メンエキ</t>
    </rPh>
    <rPh sb="2" eb="4">
      <t>ケッセイ</t>
    </rPh>
    <rPh sb="4" eb="6">
      <t>ブンセキ</t>
    </rPh>
    <rPh sb="6" eb="8">
      <t>ソウチ</t>
    </rPh>
    <phoneticPr fontId="45"/>
  </si>
  <si>
    <t>粒子線治療装置</t>
    <rPh sb="0" eb="2">
      <t>リュウシ</t>
    </rPh>
    <rPh sb="2" eb="3">
      <t>セン</t>
    </rPh>
    <rPh sb="3" eb="5">
      <t>チリョウ</t>
    </rPh>
    <rPh sb="5" eb="7">
      <t>ソウチ</t>
    </rPh>
    <phoneticPr fontId="45"/>
  </si>
  <si>
    <t>その他（放射線関連診断機器（診療用高エネルギー放射線発生装置））</t>
    <rPh sb="2" eb="3">
      <t>タ</t>
    </rPh>
    <phoneticPr fontId="45"/>
  </si>
  <si>
    <t>その他（放射線関連診断機器（放射性同位元素装備診療機器））</t>
    <rPh sb="2" eb="3">
      <t>タ</t>
    </rPh>
    <phoneticPr fontId="45"/>
  </si>
  <si>
    <t>ＣＯオキシメーター</t>
  </si>
  <si>
    <t>d1572</t>
  </si>
  <si>
    <t>d1576</t>
  </si>
  <si>
    <t>d1580</t>
  </si>
  <si>
    <t>d1583</t>
  </si>
  <si>
    <t>22)画像診断</t>
  </si>
  <si>
    <t>その他（施設設備）</t>
    <rPh sb="2" eb="3">
      <t>タ</t>
    </rPh>
    <phoneticPr fontId="45"/>
  </si>
  <si>
    <t>ポルトガル語対応（事前連絡）</t>
  </si>
  <si>
    <t>d1587</t>
  </si>
  <si>
    <t>原子爆弾被害者指定医療機関</t>
    <rPh sb="0" eb="2">
      <t>ゲンシ</t>
    </rPh>
    <rPh sb="2" eb="4">
      <t>バクダン</t>
    </rPh>
    <rPh sb="4" eb="7">
      <t>ヒガイシャ</t>
    </rPh>
    <rPh sb="7" eb="9">
      <t>シテイ</t>
    </rPh>
    <rPh sb="9" eb="11">
      <t>イリョウ</t>
    </rPh>
    <rPh sb="11" eb="13">
      <t>キカン</t>
    </rPh>
    <phoneticPr fontId="40"/>
  </si>
  <si>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40"/>
  </si>
  <si>
    <t>生活保護法指定医療機関(うち、医科)</t>
    <rPh sb="15" eb="17">
      <t>イカ</t>
    </rPh>
    <phoneticPr fontId="45"/>
  </si>
  <si>
    <t>地域歯科診療支援病院</t>
    <rPh sb="0" eb="2">
      <t>チイキ</t>
    </rPh>
    <rPh sb="2" eb="4">
      <t>シカ</t>
    </rPh>
    <rPh sb="4" eb="6">
      <t>シンリョウ</t>
    </rPh>
    <rPh sb="6" eb="8">
      <t>シエン</t>
    </rPh>
    <rPh sb="8" eb="10">
      <t>ビョウイン</t>
    </rPh>
    <phoneticPr fontId="40"/>
  </si>
  <si>
    <t>救急告示医療機関</t>
    <rPh sb="0" eb="2">
      <t>キュウキュウ</t>
    </rPh>
    <rPh sb="2" eb="4">
      <t>コクジ</t>
    </rPh>
    <rPh sb="4" eb="6">
      <t>イリョウ</t>
    </rPh>
    <rPh sb="6" eb="8">
      <t>キカン</t>
    </rPh>
    <phoneticPr fontId="40"/>
  </si>
  <si>
    <t>依存症専門医療機関（アルコール健康障害）</t>
    <rPh sb="0" eb="3">
      <t>イゾンショウ</t>
    </rPh>
    <rPh sb="3" eb="5">
      <t>センモン</t>
    </rPh>
    <rPh sb="5" eb="7">
      <t>イリョウ</t>
    </rPh>
    <rPh sb="7" eb="9">
      <t>キカン</t>
    </rPh>
    <rPh sb="15" eb="17">
      <t>ケンコウ</t>
    </rPh>
    <rPh sb="17" eb="19">
      <t>ショウガイ</t>
    </rPh>
    <phoneticPr fontId="40"/>
  </si>
  <si>
    <t>特定保健指導</t>
    <rPh sb="0" eb="2">
      <t>トクテイ</t>
    </rPh>
    <rPh sb="2" eb="4">
      <t>ホケン</t>
    </rPh>
    <rPh sb="4" eb="6">
      <t>シドウ</t>
    </rPh>
    <phoneticPr fontId="45"/>
  </si>
  <si>
    <t>依存症治療拠点機関（アルコール健康障害）</t>
    <rPh sb="0" eb="3">
      <t>イゾンショウ</t>
    </rPh>
    <rPh sb="3" eb="5">
      <t>チリョウ</t>
    </rPh>
    <rPh sb="5" eb="7">
      <t>キョテン</t>
    </rPh>
    <rPh sb="7" eb="9">
      <t>キカン</t>
    </rPh>
    <rPh sb="15" eb="17">
      <t>ケンコウ</t>
    </rPh>
    <rPh sb="17" eb="19">
      <t>ショウガイ</t>
    </rPh>
    <phoneticPr fontId="40"/>
  </si>
  <si>
    <t>依存症治療拠点機関（ギャンブル等依存症）</t>
    <rPh sb="0" eb="3">
      <t>イゾンショウ</t>
    </rPh>
    <rPh sb="3" eb="5">
      <t>チリョウ</t>
    </rPh>
    <rPh sb="5" eb="7">
      <t>キョテン</t>
    </rPh>
    <rPh sb="7" eb="9">
      <t>キカン</t>
    </rPh>
    <rPh sb="15" eb="16">
      <t>トウ</t>
    </rPh>
    <rPh sb="16" eb="19">
      <t>イゾンショウ</t>
    </rPh>
    <phoneticPr fontId="40"/>
  </si>
  <si>
    <t>その他の健康診査・健康診断</t>
    <rPh sb="2" eb="3">
      <t>タ</t>
    </rPh>
    <rPh sb="4" eb="6">
      <t>ケンコウ</t>
    </rPh>
    <phoneticPr fontId="45"/>
  </si>
  <si>
    <t>健康相談</t>
    <rPh sb="0" eb="2">
      <t>ケンコウ</t>
    </rPh>
    <rPh sb="2" eb="4">
      <t>ソウダン</t>
    </rPh>
    <phoneticPr fontId="59"/>
  </si>
  <si>
    <t>特定健康診査</t>
    <rPh sb="0" eb="2">
      <t>トクテイ</t>
    </rPh>
    <rPh sb="2" eb="4">
      <t>ケンコウ</t>
    </rPh>
    <rPh sb="4" eb="6">
      <t>シンサ</t>
    </rPh>
    <phoneticPr fontId="45"/>
  </si>
  <si>
    <t>25)歯科口腔外科領域</t>
  </si>
  <si>
    <t>特定健康診査（個別）</t>
    <rPh sb="0" eb="2">
      <t>トクテイ</t>
    </rPh>
    <rPh sb="2" eb="4">
      <t>ケンコウ</t>
    </rPh>
    <rPh sb="4" eb="6">
      <t>シンサ</t>
    </rPh>
    <rPh sb="7" eb="9">
      <t>コベツ</t>
    </rPh>
    <phoneticPr fontId="45"/>
  </si>
  <si>
    <t>老年病専門医　一般社団法人日本老年医学会</t>
  </si>
  <si>
    <t>企業健診</t>
    <rPh sb="0" eb="2">
      <t>キギョウ</t>
    </rPh>
    <rPh sb="2" eb="4">
      <t>ケンシン</t>
    </rPh>
    <phoneticPr fontId="45"/>
  </si>
  <si>
    <t>妊婦健康診査</t>
    <rPh sb="0" eb="2">
      <t>ニンプ</t>
    </rPh>
    <rPh sb="2" eb="4">
      <t>ケンコウ</t>
    </rPh>
    <rPh sb="4" eb="6">
      <t>シンサ</t>
    </rPh>
    <phoneticPr fontId="45"/>
  </si>
  <si>
    <t>被爆者健康診査</t>
    <rPh sb="0" eb="3">
      <t>ヒバクシャ</t>
    </rPh>
    <rPh sb="3" eb="5">
      <t>ケンコウ</t>
    </rPh>
    <rPh sb="5" eb="7">
      <t>シンサ</t>
    </rPh>
    <phoneticPr fontId="45"/>
  </si>
  <si>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45"/>
  </si>
  <si>
    <t>小児腎臓検診</t>
    <rPh sb="2" eb="4">
      <t>ジンゾウ</t>
    </rPh>
    <rPh sb="4" eb="6">
      <t>ケンシン</t>
    </rPh>
    <phoneticPr fontId="45"/>
  </si>
  <si>
    <t>眼科検診</t>
    <rPh sb="0" eb="2">
      <t>ガンカ</t>
    </rPh>
    <rPh sb="2" eb="4">
      <t>ケンシン</t>
    </rPh>
    <phoneticPr fontId="45"/>
  </si>
  <si>
    <t>肺がん検診</t>
    <rPh sb="0" eb="1">
      <t>ハイ</t>
    </rPh>
    <rPh sb="3" eb="5">
      <t>ケンシン</t>
    </rPh>
    <phoneticPr fontId="45"/>
  </si>
  <si>
    <t>【対応することができる在宅医療 ③診療内容】</t>
  </si>
  <si>
    <t>胃がん検診</t>
    <rPh sb="0" eb="1">
      <t>イ</t>
    </rPh>
    <rPh sb="3" eb="5">
      <t>ケンシン</t>
    </rPh>
    <phoneticPr fontId="45"/>
  </si>
  <si>
    <t>子宮がん検診</t>
    <rPh sb="0" eb="2">
      <t>シキュウ</t>
    </rPh>
    <rPh sb="4" eb="6">
      <t>ケンシン</t>
    </rPh>
    <phoneticPr fontId="45"/>
  </si>
  <si>
    <t>骨粗鬆症検診（個別）</t>
    <rPh sb="0" eb="4">
      <t>コツソショウショウ</t>
    </rPh>
    <rPh sb="4" eb="6">
      <t>ケンシン</t>
    </rPh>
    <rPh sb="7" eb="9">
      <t>コベツ</t>
    </rPh>
    <phoneticPr fontId="45"/>
  </si>
  <si>
    <t>脳ドック</t>
    <rPh sb="0" eb="1">
      <t>ノウ</t>
    </rPh>
    <phoneticPr fontId="45"/>
  </si>
  <si>
    <t>心臓ドック検診</t>
    <rPh sb="0" eb="2">
      <t>シンゾウ</t>
    </rPh>
    <rPh sb="5" eb="7">
      <t>ケンシン</t>
    </rPh>
    <phoneticPr fontId="45"/>
  </si>
  <si>
    <t>児童・思春期精神科入院</t>
    <rPh sb="9" eb="11">
      <t>ニュウイン</t>
    </rPh>
    <phoneticPr fontId="59"/>
  </si>
  <si>
    <t>言語療法</t>
    <rPh sb="0" eb="2">
      <t>ゲンゴ</t>
    </rPh>
    <rPh sb="2" eb="4">
      <t>リョウホウ</t>
    </rPh>
    <phoneticPr fontId="45"/>
  </si>
  <si>
    <t>ジフテリアの予防接種</t>
    <rPh sb="6" eb="10">
      <t>ヨボウセッシュ</t>
    </rPh>
    <phoneticPr fontId="45"/>
  </si>
  <si>
    <t>ジフテリア、百日せき、急性灰白髄炎及び破傷風の四種混合の予防接種（海外渡航者対応）</t>
    <rPh sb="33" eb="40">
      <t>カイガイトコウシャタイオウ</t>
    </rPh>
    <phoneticPr fontId="45"/>
  </si>
  <si>
    <t>准看護師</t>
  </si>
  <si>
    <t>社会福祉士</t>
    <rPh sb="0" eb="2">
      <t>シャカイ</t>
    </rPh>
    <rPh sb="2" eb="4">
      <t>フクシ</t>
    </rPh>
    <rPh sb="4" eb="5">
      <t>シ</t>
    </rPh>
    <phoneticPr fontId="45"/>
  </si>
  <si>
    <t>社会福祉士（医療ソーシャルワーカー：ＭＳＷ）</t>
    <rPh sb="0" eb="2">
      <t>シャカイ</t>
    </rPh>
    <rPh sb="2" eb="5">
      <t>フクシシ</t>
    </rPh>
    <rPh sb="6" eb="8">
      <t>イリョウ</t>
    </rPh>
    <phoneticPr fontId="45"/>
  </si>
  <si>
    <t>医療ソーシャルワーカー</t>
    <rPh sb="0" eb="2">
      <t>イリョウ</t>
    </rPh>
    <phoneticPr fontId="45"/>
  </si>
  <si>
    <t>臨床心理技術者</t>
    <rPh sb="0" eb="2">
      <t>リンショウ</t>
    </rPh>
    <rPh sb="2" eb="4">
      <t>シンリ</t>
    </rPh>
    <rPh sb="4" eb="7">
      <t>ギジュツシャ</t>
    </rPh>
    <phoneticPr fontId="45"/>
  </si>
  <si>
    <t>臨床検査技師</t>
    <rPh sb="0" eb="2">
      <t>リンショウ</t>
    </rPh>
    <rPh sb="2" eb="4">
      <t>ケンサ</t>
    </rPh>
    <rPh sb="4" eb="6">
      <t>ギシ</t>
    </rPh>
    <phoneticPr fontId="45"/>
  </si>
  <si>
    <t>看護業務補助者</t>
    <rPh sb="0" eb="2">
      <t>カンゴ</t>
    </rPh>
    <rPh sb="2" eb="4">
      <t>ギョウム</t>
    </rPh>
    <rPh sb="4" eb="6">
      <t>ホジョ</t>
    </rPh>
    <rPh sb="6" eb="7">
      <t>シャ</t>
    </rPh>
    <phoneticPr fontId="45"/>
  </si>
  <si>
    <t>15：国民健康保険団体連合会</t>
  </si>
  <si>
    <t>臨床心理士</t>
    <rPh sb="0" eb="2">
      <t>リンショウ</t>
    </rPh>
    <rPh sb="2" eb="5">
      <t>シンリシ</t>
    </rPh>
    <phoneticPr fontId="45"/>
  </si>
  <si>
    <t>保健師</t>
    <rPh sb="0" eb="3">
      <t>ホケンシ</t>
    </rPh>
    <phoneticPr fontId="45"/>
  </si>
  <si>
    <t>13 定期巡回・随時対応型訪問介護看護事業所の有無</t>
    <rPh sb="3" eb="5">
      <t>テイキ</t>
    </rPh>
    <rPh sb="5" eb="7">
      <t>ジュンカイ</t>
    </rPh>
    <rPh sb="8" eb="10">
      <t>ズイジ</t>
    </rPh>
    <rPh sb="10" eb="12">
      <t>タイオウ</t>
    </rPh>
    <rPh sb="12" eb="13">
      <t>ガタ</t>
    </rPh>
    <rPh sb="13" eb="15">
      <t>ホウモン</t>
    </rPh>
    <rPh sb="15" eb="17">
      <t>カイゴ</t>
    </rPh>
    <rPh sb="17" eb="19">
      <t>カンゴ</t>
    </rPh>
    <rPh sb="19" eb="22">
      <t>ジギョウショ</t>
    </rPh>
    <rPh sb="23" eb="25">
      <t>ウム</t>
    </rPh>
    <phoneticPr fontId="42"/>
  </si>
  <si>
    <t>診療情報管理士</t>
    <rPh sb="0" eb="2">
      <t>シンリョウ</t>
    </rPh>
    <rPh sb="2" eb="4">
      <t>ジョウホウ</t>
    </rPh>
    <rPh sb="4" eb="7">
      <t>カンリシ</t>
    </rPh>
    <phoneticPr fontId="45"/>
  </si>
  <si>
    <t>義肢装具士</t>
    <rPh sb="0" eb="5">
      <t>ギシソウグシ</t>
    </rPh>
    <phoneticPr fontId="45"/>
  </si>
  <si>
    <t>精神保健福祉士</t>
    <rPh sb="0" eb="2">
      <t>セイシン</t>
    </rPh>
    <rPh sb="2" eb="4">
      <t>ホケン</t>
    </rPh>
    <rPh sb="4" eb="7">
      <t>フクシシ</t>
    </rPh>
    <phoneticPr fontId="45"/>
  </si>
  <si>
    <t>鍼灸師</t>
    <rPh sb="0" eb="2">
      <t>シンキュウ</t>
    </rPh>
    <rPh sb="2" eb="3">
      <t>シ</t>
    </rPh>
    <phoneticPr fontId="45"/>
  </si>
  <si>
    <t>その他</t>
    <rPh sb="2" eb="3">
      <t>タ</t>
    </rPh>
    <phoneticPr fontId="45"/>
  </si>
  <si>
    <t>その他医療従事者</t>
    <rPh sb="2" eb="3">
      <t>タ</t>
    </rPh>
    <rPh sb="3" eb="5">
      <t>イリョウ</t>
    </rPh>
    <rPh sb="5" eb="8">
      <t>ジュウジシャ</t>
    </rPh>
    <phoneticPr fontId="45"/>
  </si>
  <si>
    <t>その他職員</t>
    <rPh sb="2" eb="3">
      <t>タ</t>
    </rPh>
    <rPh sb="3" eb="5">
      <t>ショクイン</t>
    </rPh>
    <phoneticPr fontId="45"/>
  </si>
  <si>
    <t>00335</t>
  </si>
  <si>
    <t>00338</t>
  </si>
  <si>
    <t>337 ホモシスチン尿症</t>
    <rPh sb="10" eb="12">
      <t>ニョウショウ</t>
    </rPh>
    <phoneticPr fontId="43"/>
  </si>
  <si>
    <t>間脳下垂体機能障害</t>
    <rPh sb="0" eb="1">
      <t>アイダ</t>
    </rPh>
    <rPh sb="1" eb="5">
      <t>ノウカスイタイ</t>
    </rPh>
    <rPh sb="5" eb="7">
      <t>キノウ</t>
    </rPh>
    <rPh sb="7" eb="9">
      <t>ショウガイ</t>
    </rPh>
    <phoneticPr fontId="45"/>
  </si>
  <si>
    <t>結節性動脈周囲炎</t>
    <rPh sb="0" eb="3">
      <t>ケッセツセイ</t>
    </rPh>
    <rPh sb="3" eb="5">
      <t>ドウミャク</t>
    </rPh>
    <rPh sb="5" eb="8">
      <t>シュウイエン</t>
    </rPh>
    <phoneticPr fontId="45"/>
  </si>
  <si>
    <t>原発制胆汁性肝硬変</t>
    <rPh sb="0" eb="1">
      <t>ゲン</t>
    </rPh>
    <rPh sb="1" eb="2">
      <t>ハツ</t>
    </rPh>
    <rPh sb="2" eb="3">
      <t>セイ</t>
    </rPh>
    <rPh sb="3" eb="5">
      <t>タンジュウ</t>
    </rPh>
    <rPh sb="5" eb="6">
      <t>セイ</t>
    </rPh>
    <rPh sb="6" eb="9">
      <t>カンコウヘン</t>
    </rPh>
    <phoneticPr fontId="45"/>
  </si>
  <si>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45"/>
  </si>
  <si>
    <t>難治性の肝炎のうち劇症肝炎</t>
    <rPh sb="0" eb="3">
      <t>ナンチセイ</t>
    </rPh>
    <rPh sb="4" eb="6">
      <t>カンエン</t>
    </rPh>
    <rPh sb="9" eb="11">
      <t>ゲキショウ</t>
    </rPh>
    <rPh sb="11" eb="13">
      <t>カンエン</t>
    </rPh>
    <phoneticPr fontId="45"/>
  </si>
  <si>
    <t xml:space="preserve">蛋白喪失性腸症 </t>
  </si>
  <si>
    <t>破傷風トキソイド</t>
    <rPh sb="0" eb="3">
      <t>ハショウフウ</t>
    </rPh>
    <phoneticPr fontId="45"/>
  </si>
  <si>
    <t>店舗販売業の併設</t>
  </si>
  <si>
    <t>無菌製剤処理に係る調剤を当該薬局において実施した回数</t>
  </si>
  <si>
    <t>無菌製剤処理に係る調剤を他の薬局の無菌調剤室を利用して実施した回数</t>
  </si>
  <si>
    <t>マイナンバーカードの保険証利用により取得した薬剤情報等を活用した調剤の実施</t>
  </si>
  <si>
    <t>病者用食品</t>
  </si>
  <si>
    <t>乳児用調整乳</t>
  </si>
  <si>
    <t>相談時間２（削除）</t>
  </si>
  <si>
    <t>急性期患者受入れ（【脳卒中急性期】救急患者の受入体制　２４時間受入可能）</t>
  </si>
  <si>
    <t>マイナンバーカードの保険証利用により取得した診療情報を活用した診療の実施の有無</t>
  </si>
  <si>
    <t>じょくそう対策2</t>
  </si>
  <si>
    <t>医療事故情報収集等事業参加有無_診療所</t>
    <rPh sb="16" eb="19">
      <t>シンリョウジョ</t>
    </rPh>
    <phoneticPr fontId="56"/>
  </si>
  <si>
    <t>薬局の電子メールアドレス</t>
    <rPh sb="0" eb="2">
      <t>ヤッキョク</t>
    </rPh>
    <phoneticPr fontId="43"/>
  </si>
  <si>
    <t>小児薬物療法認定薬剤師</t>
    <rPh sb="0" eb="2">
      <t>ショウニ</t>
    </rPh>
    <rPh sb="2" eb="4">
      <t>ヤクブツ</t>
    </rPh>
    <rPh sb="4" eb="6">
      <t>リョウホウ</t>
    </rPh>
    <rPh sb="6" eb="8">
      <t>ニンテイ</t>
    </rPh>
    <rPh sb="8" eb="11">
      <t>ヤクザイシ</t>
    </rPh>
    <phoneticPr fontId="43"/>
  </si>
  <si>
    <t>D9c</t>
  </si>
  <si>
    <t>言語別のレベル　対応できない</t>
  </si>
  <si>
    <t>外来がん治療専門薬剤師の人数</t>
    <rPh sb="12" eb="14">
      <t>ニンズウ</t>
    </rPh>
    <phoneticPr fontId="43"/>
  </si>
  <si>
    <t>上記以外の認定薬剤師の資格名（３）</t>
    <rPh sb="0" eb="2">
      <t>ジョウキ</t>
    </rPh>
    <rPh sb="2" eb="4">
      <t>イガイ</t>
    </rPh>
    <rPh sb="5" eb="7">
      <t>ニンテイ</t>
    </rPh>
    <rPh sb="7" eb="10">
      <t>ヤクザイシ</t>
    </rPh>
    <rPh sb="11" eb="13">
      <t>シカク</t>
    </rPh>
    <rPh sb="13" eb="14">
      <t>メイ</t>
    </rPh>
    <phoneticPr fontId="43"/>
  </si>
  <si>
    <t>上記以外の認定薬剤師の資格名（５）</t>
    <rPh sb="0" eb="2">
      <t>ジョウキ</t>
    </rPh>
    <rPh sb="2" eb="4">
      <t>イガイ</t>
    </rPh>
    <rPh sb="5" eb="7">
      <t>ニンテイ</t>
    </rPh>
    <rPh sb="7" eb="10">
      <t>ヤクザイシ</t>
    </rPh>
    <rPh sb="11" eb="13">
      <t>シカク</t>
    </rPh>
    <rPh sb="13" eb="14">
      <t>メイ</t>
    </rPh>
    <phoneticPr fontId="43"/>
  </si>
  <si>
    <t>上記以外の認定薬剤師の資格名（９）</t>
    <rPh sb="0" eb="2">
      <t>ジョウキ</t>
    </rPh>
    <rPh sb="2" eb="4">
      <t>イガイ</t>
    </rPh>
    <rPh sb="5" eb="7">
      <t>ニンテイ</t>
    </rPh>
    <rPh sb="7" eb="10">
      <t>ヤクザイシ</t>
    </rPh>
    <rPh sb="11" eb="13">
      <t>シカク</t>
    </rPh>
    <rPh sb="13" eb="14">
      <t>メイ</t>
    </rPh>
    <phoneticPr fontId="43"/>
  </si>
  <si>
    <t>クリーンベンチの有無</t>
    <rPh sb="8" eb="10">
      <t>ウム</t>
    </rPh>
    <phoneticPr fontId="43"/>
  </si>
  <si>
    <t>安全キャビネットの有無</t>
    <rPh sb="0" eb="2">
      <t>アンゼン</t>
    </rPh>
    <rPh sb="9" eb="11">
      <t>ウム</t>
    </rPh>
    <phoneticPr fontId="43"/>
  </si>
  <si>
    <t>小児の訪問薬剤管理指導の実績の有無</t>
    <rPh sb="15" eb="17">
      <t>ウム</t>
    </rPh>
    <phoneticPr fontId="43"/>
  </si>
  <si>
    <t>オンライン服薬指導に対応するシステム</t>
    <rPh sb="10" eb="12">
      <t>タイオウ</t>
    </rPh>
    <phoneticPr fontId="43"/>
  </si>
  <si>
    <t>検体測定室の検査項目の有無（AST(GOT)）</t>
    <rPh sb="11" eb="13">
      <t>ウム</t>
    </rPh>
    <phoneticPr fontId="43"/>
  </si>
  <si>
    <t>検体測定室の検査項目の有無（HbA1c）</t>
  </si>
  <si>
    <t>非常用電源の有無</t>
  </si>
  <si>
    <t>新型コロナウイルス抗原検査キットの取扱いの有無</t>
  </si>
  <si>
    <t>退院時の情報を共有した回数</t>
  </si>
  <si>
    <t>受診勧奨に係る情報等を医療機関に提供実績の有無</t>
  </si>
  <si>
    <t>勤務薬剤師の常勤の人数</t>
    <rPh sb="0" eb="2">
      <t>キンム</t>
    </rPh>
    <rPh sb="6" eb="8">
      <t>ジョウキン</t>
    </rPh>
    <phoneticPr fontId="43"/>
  </si>
  <si>
    <t>勤務薬剤師の非常勤の人数</t>
    <rPh sb="0" eb="2">
      <t>キンム</t>
    </rPh>
    <rPh sb="6" eb="9">
      <t>ヒジョウキン</t>
    </rPh>
    <phoneticPr fontId="43"/>
  </si>
  <si>
    <t>勤務薬剤師の非常勤の人数（常勤換算）</t>
  </si>
  <si>
    <t>ポルトガル語対応</t>
    <rPh sb="6" eb="8">
      <t>タイオウ</t>
    </rPh>
    <phoneticPr fontId="40"/>
  </si>
  <si>
    <t>メールによる対応</t>
    <rPh sb="6" eb="8">
      <t>タイオウ</t>
    </rPh>
    <phoneticPr fontId="43"/>
  </si>
  <si>
    <t>SMSによる対応</t>
    <rPh sb="6" eb="8">
      <t>タイオウ</t>
    </rPh>
    <phoneticPr fontId="43"/>
  </si>
  <si>
    <t>電話による販売の有無</t>
    <rPh sb="0" eb="2">
      <t>デンワ</t>
    </rPh>
    <rPh sb="5" eb="7">
      <t>ハンバイ</t>
    </rPh>
    <rPh sb="8" eb="10">
      <t>ウム</t>
    </rPh>
    <phoneticPr fontId="43"/>
  </si>
  <si>
    <t>電話による販売を行う医薬品の区分（薬局製造販売医薬品）</t>
    <rPh sb="0" eb="2">
      <t>デンワ</t>
    </rPh>
    <rPh sb="5" eb="7">
      <t>ハンバイ</t>
    </rPh>
    <rPh sb="8" eb="9">
      <t>オコナ</t>
    </rPh>
    <rPh sb="10" eb="13">
      <t>イヤクヒン</t>
    </rPh>
    <rPh sb="14" eb="16">
      <t>クブン</t>
    </rPh>
    <phoneticPr fontId="43"/>
  </si>
  <si>
    <t>電話による販売を行う医薬品の区分（第１類医薬品）</t>
    <rPh sb="0" eb="2">
      <t>デンワ</t>
    </rPh>
    <rPh sb="5" eb="7">
      <t>ハンバイ</t>
    </rPh>
    <rPh sb="8" eb="9">
      <t>オコナ</t>
    </rPh>
    <rPh sb="10" eb="13">
      <t>イヤクヒン</t>
    </rPh>
    <phoneticPr fontId="43"/>
  </si>
  <si>
    <t>電話による販売を行う医薬品の区分（第２類医薬品）</t>
    <rPh sb="0" eb="2">
      <t>デンワ</t>
    </rPh>
    <rPh sb="5" eb="7">
      <t>ハンバイ</t>
    </rPh>
    <rPh sb="8" eb="9">
      <t>オコナ</t>
    </rPh>
    <rPh sb="10" eb="13">
      <t>イヤクヒン</t>
    </rPh>
    <phoneticPr fontId="43"/>
  </si>
  <si>
    <t>インターネットによる販売の有無</t>
    <rPh sb="10" eb="12">
      <t>ハンバイ</t>
    </rPh>
    <rPh sb="13" eb="15">
      <t>ウム</t>
    </rPh>
    <phoneticPr fontId="43"/>
  </si>
  <si>
    <t>インターネットによる販売時間</t>
    <rPh sb="10" eb="12">
      <t>ハンバイ</t>
    </rPh>
    <rPh sb="12" eb="14">
      <t>ジカン</t>
    </rPh>
    <phoneticPr fontId="43"/>
  </si>
  <si>
    <t>【院内処方の有無】</t>
  </si>
  <si>
    <t>インターネットによる販売を行う医薬品の区分（第２類医薬品）</t>
    <rPh sb="10" eb="12">
      <t>ハンバイ</t>
    </rPh>
    <rPh sb="13" eb="14">
      <t>オコナ</t>
    </rPh>
    <rPh sb="15" eb="18">
      <t>イヤクヒン</t>
    </rPh>
    <phoneticPr fontId="43"/>
  </si>
  <si>
    <t>カタログによる販売を行う医薬品の区分（薬局製造販売医薬品）</t>
    <rPh sb="7" eb="9">
      <t>ハンバイ</t>
    </rPh>
    <rPh sb="10" eb="11">
      <t>オコナ</t>
    </rPh>
    <rPh sb="12" eb="15">
      <t>イヤクヒン</t>
    </rPh>
    <phoneticPr fontId="43"/>
  </si>
  <si>
    <t>カタログによる販売を行う医薬品の区分（第２類医薬品）</t>
    <rPh sb="7" eb="9">
      <t>ハンバイ</t>
    </rPh>
    <rPh sb="10" eb="11">
      <t>オコナ</t>
    </rPh>
    <rPh sb="12" eb="15">
      <t>イヤクヒン</t>
    </rPh>
    <phoneticPr fontId="43"/>
  </si>
  <si>
    <t>要指導医薬品・一般用医薬品の取扱品目数</t>
    <rPh sb="7" eb="10">
      <t>イッパンヨウ</t>
    </rPh>
    <rPh sb="10" eb="13">
      <t>イヤクヒン</t>
    </rPh>
    <rPh sb="18" eb="19">
      <t>スウ</t>
    </rPh>
    <phoneticPr fontId="43"/>
  </si>
  <si>
    <t>配送の方法</t>
  </si>
  <si>
    <t>配送の費用</t>
  </si>
  <si>
    <t>医療安全対策に関する他の病院又は診療所からの評価の受審の有無</t>
    <rPh sb="0" eb="2">
      <t>イリョウ</t>
    </rPh>
    <rPh sb="2" eb="4">
      <t>アンゼン</t>
    </rPh>
    <rPh sb="4" eb="6">
      <t>タイサク</t>
    </rPh>
    <rPh sb="7" eb="8">
      <t>カン</t>
    </rPh>
    <rPh sb="10" eb="11">
      <t>タ</t>
    </rPh>
    <rPh sb="12" eb="14">
      <t>ビョウイン</t>
    </rPh>
    <rPh sb="14" eb="15">
      <t>マタ</t>
    </rPh>
    <rPh sb="16" eb="19">
      <t>シンリョウジョ</t>
    </rPh>
    <rPh sb="22" eb="24">
      <t>ヒョウカ</t>
    </rPh>
    <rPh sb="25" eb="27">
      <t>ジュシン</t>
    </rPh>
    <rPh sb="28" eb="30">
      <t>ウム</t>
    </rPh>
    <phoneticPr fontId="42"/>
  </si>
  <si>
    <t>携帯型ディスポーザブル注入ポンプ（PCA型）の取扱いの有無</t>
  </si>
  <si>
    <t>医療的ケア児への薬学的管理・指導の可否</t>
  </si>
  <si>
    <t>高度管理医療機器の販売業許可の有無</t>
  </si>
  <si>
    <t>高度管理医療機器の貸与業許可の有無</t>
  </si>
  <si>
    <t>【マイナンバーカードの保険証利用により取得した診療情報を活用した診療の実施の有無】</t>
  </si>
  <si>
    <t>【電子処方箋の発行の可否】</t>
  </si>
  <si>
    <t>医療事故調査制度に関する研修（医療事故調査・支援センター又は支援団体等連絡協議会が開催するものに限る）の管理者の受講の有無</t>
    <rPh sb="0" eb="2">
      <t>イリョウ</t>
    </rPh>
    <rPh sb="2" eb="4">
      <t>ジコ</t>
    </rPh>
    <rPh sb="4" eb="6">
      <t>チョウサ</t>
    </rPh>
    <rPh sb="6" eb="8">
      <t>セイド</t>
    </rPh>
    <rPh sb="9" eb="10">
      <t>カン</t>
    </rPh>
    <rPh sb="12" eb="14">
      <t>ケンシュウ</t>
    </rPh>
    <rPh sb="15" eb="17">
      <t>イリョウ</t>
    </rPh>
    <rPh sb="17" eb="19">
      <t>ジコ</t>
    </rPh>
    <rPh sb="19" eb="21">
      <t>チョウサ</t>
    </rPh>
    <rPh sb="22" eb="24">
      <t>シエン</t>
    </rPh>
    <rPh sb="28" eb="29">
      <t>マタ</t>
    </rPh>
    <rPh sb="30" eb="32">
      <t>シエン</t>
    </rPh>
    <rPh sb="32" eb="34">
      <t>ダンタイ</t>
    </rPh>
    <rPh sb="34" eb="35">
      <t>ナド</t>
    </rPh>
    <rPh sb="35" eb="37">
      <t>レンラク</t>
    </rPh>
    <rPh sb="37" eb="40">
      <t>キョウギカイ</t>
    </rPh>
    <rPh sb="41" eb="43">
      <t>カイサイ</t>
    </rPh>
    <rPh sb="48" eb="49">
      <t>カギ</t>
    </rPh>
    <rPh sb="52" eb="55">
      <t>カンリシャ</t>
    </rPh>
    <rPh sb="56" eb="58">
      <t>ジュコウ</t>
    </rPh>
    <rPh sb="59" eb="61">
      <t>ウム</t>
    </rPh>
    <phoneticPr fontId="42"/>
  </si>
  <si>
    <t>他の病院又は診療所についての医療安全対策に関する評価の実施の有無</t>
    <rPh sb="0" eb="1">
      <t>タ</t>
    </rPh>
    <rPh sb="2" eb="4">
      <t>ビョウイン</t>
    </rPh>
    <rPh sb="4" eb="5">
      <t>マタ</t>
    </rPh>
    <rPh sb="6" eb="9">
      <t>シンリョウジョ</t>
    </rPh>
    <rPh sb="14" eb="16">
      <t>イリョウ</t>
    </rPh>
    <rPh sb="16" eb="18">
      <t>アンゼン</t>
    </rPh>
    <rPh sb="18" eb="20">
      <t>タイサク</t>
    </rPh>
    <rPh sb="21" eb="22">
      <t>カン</t>
    </rPh>
    <rPh sb="24" eb="26">
      <t>ヒョウカ</t>
    </rPh>
    <rPh sb="27" eb="29">
      <t>ジッシ</t>
    </rPh>
    <rPh sb="30" eb="32">
      <t>ウム</t>
    </rPh>
    <phoneticPr fontId="42"/>
  </si>
  <si>
    <t>【法令上の義務以外の医療安全対策　他の病院又は診療所についての医療安全対策に関する評価の実施及び当該医療機関についての</t>
  </si>
  <si>
    <t>駐車場有無</t>
    <rPh sb="0" eb="3">
      <t>チュウシャジョウ</t>
    </rPh>
    <rPh sb="3" eb="5">
      <t>ウム</t>
    </rPh>
    <phoneticPr fontId="42"/>
  </si>
  <si>
    <t>医療に関する相談（患者相談）窓口の有無</t>
  </si>
  <si>
    <t>特記事項（外国人の患者に対するサポート体制）　(2000文字)</t>
    <rPh sb="0" eb="2">
      <t>トッキ</t>
    </rPh>
    <rPh sb="2" eb="4">
      <t>ジコウ</t>
    </rPh>
    <rPh sb="5" eb="7">
      <t>ガイコク</t>
    </rPh>
    <rPh sb="7" eb="8">
      <t>ジン</t>
    </rPh>
    <rPh sb="9" eb="11">
      <t>カンジャ</t>
    </rPh>
    <rPh sb="12" eb="13">
      <t>タイ</t>
    </rPh>
    <rPh sb="19" eb="21">
      <t>タイセイ</t>
    </rPh>
    <phoneticPr fontId="42"/>
  </si>
  <si>
    <t>外来特記事項　(2000文字)</t>
  </si>
  <si>
    <t>未使用</t>
    <rPh sb="0" eb="3">
      <t>ミシヨウ</t>
    </rPh>
    <phoneticPr fontId="22"/>
  </si>
  <si>
    <t>管理栄養士の人数</t>
  </si>
  <si>
    <t>その他資格者の人数</t>
  </si>
  <si>
    <t>10：地方独立行政法人</t>
  </si>
  <si>
    <t>緊急避妊薬の調剤の対応可否</t>
  </si>
  <si>
    <t>対応可能な曜日　0：不可　1：可能</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</si>
  <si>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</si>
  <si>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</si>
  <si>
    <t>地域薬学ケア専門薬剤師の人数</t>
  </si>
  <si>
    <t>韓国語・朝鮮語対応（事前連絡）</t>
  </si>
  <si>
    <t>D9e</t>
  </si>
  <si>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</si>
  <si>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</si>
  <si>
    <t>放射線科専門医　公益社団法人日本医学放射線学会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</si>
  <si>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</si>
  <si>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</si>
  <si>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</si>
  <si>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</si>
  <si>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20)緩和ケア領域</t>
  </si>
  <si>
    <t>【対応することができる介護サービス（③居宅サービス）】</t>
  </si>
  <si>
    <t>総合内科専門医　一般社団法人日本内科学会</t>
  </si>
  <si>
    <t>救急科専門医　一般社団法人日本救急医学会</t>
  </si>
  <si>
    <t>血液専門医　一般社団法人日本血液学会</t>
  </si>
  <si>
    <t>呼吸器専門医　一般社団法人日本呼吸器学会</t>
  </si>
  <si>
    <t>内分泌代謝科専門医　一般社団法人日本内分泌学会</t>
  </si>
  <si>
    <t>消化器外科専門医　一般社団法人日本消化器外科学会</t>
  </si>
  <si>
    <t>脳神経外科専門医　一般社団法人日本脳神経外科学会</t>
  </si>
  <si>
    <t>リハビリテーション科専門医　公益社団法人日本リハビリテーション医学会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</si>
  <si>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</si>
  <si>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</si>
  <si>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</si>
  <si>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</si>
  <si>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</si>
  <si>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リウマチ専門医　一般社団法人日本リウマチ学会</t>
  </si>
  <si>
    <t>乳腺専門医　一般社団法人日本乳癌学会</t>
  </si>
  <si>
    <t>漢方専門医　一般社団法人日本東洋医学会</t>
  </si>
  <si>
    <t>レーザー専門医　特定非営利活動法人日本レーザー医学会</t>
  </si>
  <si>
    <t>気管支鏡専門医　特定非営利活動法人日本呼吸器内視鏡学会</t>
  </si>
  <si>
    <t>熱傷専門医　一般社団法人日本熱傷学会</t>
  </si>
  <si>
    <t>がん薬物療法専門医　公益社団法人日本臨床腫瘍学会</t>
  </si>
  <si>
    <t>生殖医療専門医　一般社団法人日本生殖医学会</t>
  </si>
  <si>
    <t>心療内科専門医　特定非営利活動法人日本心療内科学会</t>
  </si>
  <si>
    <t>精神科専門医　公益社団法人日本精神神経学会</t>
  </si>
  <si>
    <t>歯科麻酔専門医　一般社団法人日本歯科麻酔学会</t>
  </si>
  <si>
    <t>小児歯科専門医　公益社団法人日本小児歯科学会</t>
  </si>
  <si>
    <t>がん看護専門看護師　公益社団法人日本看護協会</t>
  </si>
  <si>
    <t>小児看護専門看護師　公益社団法人日本看護協会</t>
  </si>
  <si>
    <t>地域看護専門看護師　公益社団法人日本看護協会</t>
  </si>
  <si>
    <t>老人看護専門看護師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</si>
  <si>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</si>
  <si>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</si>
  <si>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</si>
  <si>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</si>
  <si>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</si>
  <si>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</si>
  <si>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</si>
  <si>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</si>
  <si>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</si>
  <si>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</si>
  <si>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緩和ケア認定看護師　公益社団法人日本看護協会</t>
  </si>
  <si>
    <t>認知症看護認定看護師　公益社団法人日本看護協会</t>
  </si>
  <si>
    <t>糖尿病看護認定看護師　公益社団法人日本看護協会</t>
  </si>
  <si>
    <t>栄養士</t>
  </si>
  <si>
    <t>開設者名</t>
    <rPh sb="0" eb="3">
      <t>カイセツシャ</t>
    </rPh>
    <rPh sb="3" eb="4">
      <t>メイ</t>
    </rPh>
    <phoneticPr fontId="42"/>
  </si>
  <si>
    <t>管理者名</t>
    <rPh sb="0" eb="3">
      <t>カンリシャ</t>
    </rPh>
    <rPh sb="3" eb="4">
      <t>メイ</t>
    </rPh>
    <phoneticPr fontId="42"/>
  </si>
  <si>
    <t>正式名称</t>
    <rPh sb="0" eb="2">
      <t>セイシキ</t>
    </rPh>
    <rPh sb="2" eb="4">
      <t>メイショウ</t>
    </rPh>
    <phoneticPr fontId="42"/>
  </si>
  <si>
    <t>【医師、歯科医師、薬剤師、看護師その他の医療従事者の専門性に関する事項】</t>
  </si>
  <si>
    <t>JR</t>
  </si>
  <si>
    <t>【医療の評価機関による認定の有無】</t>
  </si>
  <si>
    <t xml:space="preserve"> col_3, col_5, col_6, '○', col_7, col_8</t>
  </si>
  <si>
    <t>最寄りの駅の路線名</t>
  </si>
  <si>
    <t>最寄りの駅の路線名</t>
    <rPh sb="0" eb="2">
      <t>モヨ</t>
    </rPh>
    <rPh sb="4" eb="5">
      <t>エキ</t>
    </rPh>
    <rPh sb="6" eb="8">
      <t>ロセン</t>
    </rPh>
    <rPh sb="8" eb="9">
      <t>メイ</t>
    </rPh>
    <phoneticPr fontId="42"/>
  </si>
  <si>
    <t>最寄り駅から医療機関までの徒歩による所要時間（分）</t>
  </si>
  <si>
    <t>バスによる医療機関までの経路１</t>
  </si>
  <si>
    <t>バスによる医療機関までの経路２</t>
  </si>
  <si>
    <t>バスによる医療機関までの経路３</t>
  </si>
  <si>
    <t>最寄りの駅の駅名</t>
    <rPh sb="0" eb="2">
      <t>モヨ</t>
    </rPh>
    <rPh sb="4" eb="5">
      <t>エキ</t>
    </rPh>
    <rPh sb="6" eb="8">
      <t>エキメイ</t>
    </rPh>
    <phoneticPr fontId="42"/>
  </si>
  <si>
    <t>第４週</t>
    <rPh sb="0" eb="1">
      <t>ダイ</t>
    </rPh>
    <phoneticPr fontId="42"/>
  </si>
  <si>
    <t>21 精神科訪問看護・指導</t>
  </si>
  <si>
    <t>1 点滴の管理</t>
  </si>
  <si>
    <t>6 疼痛の管理</t>
  </si>
  <si>
    <t>14 在宅ターミナルケアの対応</t>
  </si>
  <si>
    <t>2 診療所との連携</t>
  </si>
  <si>
    <t>3 訪問看護ステーションとの連携</t>
  </si>
  <si>
    <t>5 薬局との連携</t>
  </si>
  <si>
    <t>入院診療計画策定時における院内の連携体制の有無</t>
  </si>
  <si>
    <t>1日当たりの差額料（消費税込み）</t>
    <rPh sb="1" eb="2">
      <t>ニチ</t>
    </rPh>
    <rPh sb="2" eb="3">
      <t>ア</t>
    </rPh>
    <rPh sb="6" eb="8">
      <t>サガク</t>
    </rPh>
    <rPh sb="8" eb="9">
      <t>リョウ</t>
    </rPh>
    <rPh sb="10" eb="13">
      <t>ショウヒゼイ</t>
    </rPh>
    <rPh sb="13" eb="14">
      <t>コ</t>
    </rPh>
    <phoneticPr fontId="42"/>
  </si>
  <si>
    <t>痔核手術（脱肛を含む。）</t>
  </si>
  <si>
    <t>セカンド・オピニオンのための診療に関する情報提供の有無</t>
    <rPh sb="14" eb="16">
      <t>シンリョウ</t>
    </rPh>
    <rPh sb="17" eb="18">
      <t>カン</t>
    </rPh>
    <rPh sb="20" eb="22">
      <t>ジョウホウ</t>
    </rPh>
    <rPh sb="22" eb="24">
      <t>テイキョウ</t>
    </rPh>
    <rPh sb="25" eb="27">
      <t>ウム</t>
    </rPh>
    <phoneticPr fontId="42"/>
  </si>
  <si>
    <t>地域の医療機関等との連携の有無</t>
  </si>
  <si>
    <t>適切かつわかりやすい情報の提供の有無</t>
  </si>
  <si>
    <t>地域包括診療料の届出の有無</t>
  </si>
  <si>
    <t>1 介護老人福祉施設の有無</t>
    <rPh sb="2" eb="4">
      <t>カイゴ</t>
    </rPh>
    <rPh sb="4" eb="6">
      <t>ロウジン</t>
    </rPh>
    <rPh sb="6" eb="8">
      <t>フクシ</t>
    </rPh>
    <rPh sb="8" eb="10">
      <t>シセツ</t>
    </rPh>
    <rPh sb="11" eb="13">
      <t>ウム</t>
    </rPh>
    <phoneticPr fontId="42"/>
  </si>
  <si>
    <t>8 通所介護事業所の有無</t>
    <rPh sb="2" eb="4">
      <t>ツウショ</t>
    </rPh>
    <rPh sb="4" eb="6">
      <t>カイゴ</t>
    </rPh>
    <rPh sb="6" eb="9">
      <t>ジギョウショ</t>
    </rPh>
    <rPh sb="10" eb="12">
      <t>ウム</t>
    </rPh>
    <phoneticPr fontId="42"/>
  </si>
  <si>
    <t>9 通所リハビリテーション事業所又は介護予防通所リハビリテーション事業所の有無</t>
    <rPh sb="2" eb="4">
      <t>ツウショ</t>
    </rPh>
    <rPh sb="13" eb="16">
      <t>ジギョウショ</t>
    </rPh>
    <rPh sb="16" eb="17">
      <t>マタ</t>
    </rPh>
    <rPh sb="18" eb="20">
      <t>カイゴ</t>
    </rPh>
    <rPh sb="20" eb="22">
      <t>ヨボウ</t>
    </rPh>
    <rPh sb="22" eb="24">
      <t>ツウショ</t>
    </rPh>
    <rPh sb="33" eb="36">
      <t>ジギョウショ</t>
    </rPh>
    <rPh sb="37" eb="39">
      <t>ウム</t>
    </rPh>
    <phoneticPr fontId="42"/>
  </si>
  <si>
    <t>12 特定施設又は介護予防特定施設の有無</t>
    <rPh sb="3" eb="5">
      <t>トクテイ</t>
    </rPh>
    <rPh sb="5" eb="7">
      <t>シセツ</t>
    </rPh>
    <rPh sb="7" eb="8">
      <t>マタ</t>
    </rPh>
    <rPh sb="9" eb="11">
      <t>カイゴ</t>
    </rPh>
    <rPh sb="11" eb="13">
      <t>ヨボウ</t>
    </rPh>
    <rPh sb="13" eb="15">
      <t>トクテイ</t>
    </rPh>
    <rPh sb="15" eb="17">
      <t>シセツ</t>
    </rPh>
    <rPh sb="18" eb="20">
      <t>ウム</t>
    </rPh>
    <phoneticPr fontId="42"/>
  </si>
  <si>
    <t>14 地域密着型通所介護事業所の有無</t>
    <rPh sb="3" eb="5">
      <t>チイキ</t>
    </rPh>
    <rPh sb="5" eb="7">
      <t>ミッチャク</t>
    </rPh>
    <rPh sb="7" eb="8">
      <t>ガタ</t>
    </rPh>
    <rPh sb="8" eb="10">
      <t>ツウショ</t>
    </rPh>
    <rPh sb="10" eb="12">
      <t>カイゴ</t>
    </rPh>
    <rPh sb="12" eb="15">
      <t>ジギョウショ</t>
    </rPh>
    <rPh sb="16" eb="18">
      <t>ウム</t>
    </rPh>
    <phoneticPr fontId="42"/>
  </si>
  <si>
    <t>21 第一号通所事業に係る事業所の有無</t>
    <rPh sb="3" eb="5">
      <t>ダイイチ</t>
    </rPh>
    <rPh sb="5" eb="6">
      <t>ゴウ</t>
    </rPh>
    <rPh sb="6" eb="8">
      <t>ツウショ</t>
    </rPh>
    <rPh sb="8" eb="10">
      <t>ジギョウ</t>
    </rPh>
    <rPh sb="11" eb="12">
      <t>カカワ</t>
    </rPh>
    <rPh sb="13" eb="16">
      <t>ジギョウショ</t>
    </rPh>
    <rPh sb="17" eb="19">
      <t>ウム</t>
    </rPh>
    <phoneticPr fontId="42"/>
  </si>
  <si>
    <t>5 在宅時医学総合管理(オンライン在宅管理に係るものに限る)</t>
    <rPh sb="2" eb="4">
      <t>ザイタク</t>
    </rPh>
    <rPh sb="4" eb="5">
      <t>ジ</t>
    </rPh>
    <rPh sb="5" eb="7">
      <t>イガク</t>
    </rPh>
    <rPh sb="7" eb="9">
      <t>ソウゴウ</t>
    </rPh>
    <rPh sb="9" eb="11">
      <t>カンリ</t>
    </rPh>
    <rPh sb="17" eb="19">
      <t>ザイタク</t>
    </rPh>
    <rPh sb="19" eb="21">
      <t>カンリ</t>
    </rPh>
    <rPh sb="22" eb="23">
      <t>カカワ</t>
    </rPh>
    <rPh sb="27" eb="28">
      <t>カギ</t>
    </rPh>
    <phoneticPr fontId="42"/>
  </si>
  <si>
    <t>11 在宅患者訪問点滴注射管理指導</t>
    <rPh sb="3" eb="5">
      <t>ザイタク</t>
    </rPh>
    <rPh sb="5" eb="7">
      <t>カンジャ</t>
    </rPh>
    <rPh sb="7" eb="9">
      <t>ホウモン</t>
    </rPh>
    <rPh sb="9" eb="11">
      <t>テンテキ</t>
    </rPh>
    <rPh sb="11" eb="13">
      <t>チュウシャ</t>
    </rPh>
    <rPh sb="13" eb="15">
      <t>カンリ</t>
    </rPh>
    <rPh sb="15" eb="17">
      <t>シドウ</t>
    </rPh>
    <phoneticPr fontId="42"/>
  </si>
  <si>
    <t>17 在宅患者連携指導</t>
    <rPh sb="3" eb="5">
      <t>ザイタク</t>
    </rPh>
    <rPh sb="5" eb="7">
      <t>カンジャ</t>
    </rPh>
    <rPh sb="7" eb="9">
      <t>レンケイ</t>
    </rPh>
    <rPh sb="9" eb="11">
      <t>シドウ</t>
    </rPh>
    <phoneticPr fontId="42"/>
  </si>
  <si>
    <t>24 23以外の精神科在宅患者支援管理</t>
    <rPh sb="5" eb="7">
      <t>イガイ</t>
    </rPh>
    <rPh sb="8" eb="11">
      <t>セイシンカ</t>
    </rPh>
    <rPh sb="11" eb="13">
      <t>ザイタク</t>
    </rPh>
    <rPh sb="13" eb="15">
      <t>カンジャ</t>
    </rPh>
    <rPh sb="15" eb="17">
      <t>シエン</t>
    </rPh>
    <rPh sb="17" eb="19">
      <t>カンリ</t>
    </rPh>
    <phoneticPr fontId="42"/>
  </si>
  <si>
    <t>27 歯科疾患在宅療養管理</t>
    <rPh sb="3" eb="5">
      <t>シカ</t>
    </rPh>
    <rPh sb="5" eb="7">
      <t>シッカン</t>
    </rPh>
    <rPh sb="7" eb="9">
      <t>ザイタク</t>
    </rPh>
    <rPh sb="9" eb="11">
      <t>リョウヨウ</t>
    </rPh>
    <rPh sb="11" eb="13">
      <t>カンリ</t>
    </rPh>
    <phoneticPr fontId="42"/>
  </si>
  <si>
    <t>29 在宅患者訪問口腔リハビリテーション指導管理</t>
    <rPh sb="3" eb="5">
      <t>ザイタク</t>
    </rPh>
    <rPh sb="5" eb="7">
      <t>カンジャ</t>
    </rPh>
    <rPh sb="7" eb="9">
      <t>ホウモン</t>
    </rPh>
    <rPh sb="9" eb="11">
      <t>コウクウ</t>
    </rPh>
    <rPh sb="20" eb="22">
      <t>シドウ</t>
    </rPh>
    <rPh sb="22" eb="24">
      <t>カンリ</t>
    </rPh>
    <phoneticPr fontId="42"/>
  </si>
  <si>
    <t>1 退院前在宅療養指導管理</t>
    <rPh sb="2" eb="4">
      <t>タイイン</t>
    </rPh>
    <rPh sb="4" eb="5">
      <t>マエ</t>
    </rPh>
    <rPh sb="5" eb="7">
      <t>ザイタク</t>
    </rPh>
    <rPh sb="7" eb="9">
      <t>リョウヨウ</t>
    </rPh>
    <rPh sb="9" eb="11">
      <t>シドウ</t>
    </rPh>
    <rPh sb="11" eb="13">
      <t>カンリ</t>
    </rPh>
    <phoneticPr fontId="42"/>
  </si>
  <si>
    <t>5 在宅妊娠糖尿病患者指導管理</t>
    <rPh sb="2" eb="4">
      <t>ザイタク</t>
    </rPh>
    <rPh sb="4" eb="6">
      <t>ニンシン</t>
    </rPh>
    <rPh sb="6" eb="9">
      <t>トウニョウビョウ</t>
    </rPh>
    <rPh sb="9" eb="11">
      <t>カンジャ</t>
    </rPh>
    <rPh sb="11" eb="13">
      <t>シドウ</t>
    </rPh>
    <rPh sb="13" eb="15">
      <t>カンリ</t>
    </rPh>
    <phoneticPr fontId="42"/>
  </si>
  <si>
    <t>8 在宅酸素療法指導管理</t>
    <rPh sb="2" eb="4">
      <t>ザイタク</t>
    </rPh>
    <rPh sb="4" eb="6">
      <t>サンソ</t>
    </rPh>
    <rPh sb="6" eb="8">
      <t>リョウホウ</t>
    </rPh>
    <rPh sb="8" eb="10">
      <t>シドウ</t>
    </rPh>
    <rPh sb="10" eb="12">
      <t>カンリ</t>
    </rPh>
    <phoneticPr fontId="42"/>
  </si>
  <si>
    <t>12 在宅半固形栄養経管栄養法指導管理</t>
    <rPh sb="3" eb="5">
      <t>ザイタク</t>
    </rPh>
    <rPh sb="5" eb="6">
      <t>ハン</t>
    </rPh>
    <rPh sb="6" eb="8">
      <t>コケイ</t>
    </rPh>
    <rPh sb="8" eb="10">
      <t>エイヨウ</t>
    </rPh>
    <rPh sb="10" eb="14">
      <t>ケイカンエイヨウ</t>
    </rPh>
    <rPh sb="14" eb="15">
      <t>ホウ</t>
    </rPh>
    <rPh sb="15" eb="17">
      <t>シドウ</t>
    </rPh>
    <rPh sb="17" eb="19">
      <t>カンリ</t>
    </rPh>
    <phoneticPr fontId="42"/>
  </si>
  <si>
    <t>13 在宅自己導尿指導管理</t>
    <rPh sb="3" eb="5">
      <t>ザイタク</t>
    </rPh>
    <rPh sb="5" eb="7">
      <t>ジコ</t>
    </rPh>
    <rPh sb="7" eb="9">
      <t>ドウニョウ</t>
    </rPh>
    <rPh sb="9" eb="11">
      <t>シドウ</t>
    </rPh>
    <rPh sb="11" eb="13">
      <t>カンリ</t>
    </rPh>
    <phoneticPr fontId="42"/>
  </si>
  <si>
    <t>15 在宅持続陽圧呼吸療法指導管理</t>
    <rPh sb="3" eb="5">
      <t>ザイタク</t>
    </rPh>
    <rPh sb="5" eb="7">
      <t>ジゾク</t>
    </rPh>
    <rPh sb="7" eb="9">
      <t>ヨウアツ</t>
    </rPh>
    <rPh sb="9" eb="11">
      <t>コキュウ</t>
    </rPh>
    <rPh sb="11" eb="13">
      <t>リョウホウ</t>
    </rPh>
    <rPh sb="13" eb="15">
      <t>シドウ</t>
    </rPh>
    <rPh sb="15" eb="17">
      <t>カンリ</t>
    </rPh>
    <phoneticPr fontId="42"/>
  </si>
  <si>
    <t>16 在宅悪性腫瘍等患者指導管理</t>
    <rPh sb="3" eb="5">
      <t>ザイタク</t>
    </rPh>
    <rPh sb="5" eb="7">
      <t>アクセイ</t>
    </rPh>
    <rPh sb="7" eb="9">
      <t>シュヨウ</t>
    </rPh>
    <rPh sb="9" eb="10">
      <t>ナド</t>
    </rPh>
    <rPh sb="10" eb="12">
      <t>カンジャ</t>
    </rPh>
    <rPh sb="12" eb="14">
      <t>シドウ</t>
    </rPh>
    <rPh sb="14" eb="16">
      <t>カンリ</t>
    </rPh>
    <phoneticPr fontId="42"/>
  </si>
  <si>
    <t>17 在宅悪性腫瘍患者共同指導管理</t>
    <rPh sb="3" eb="5">
      <t>ザイタク</t>
    </rPh>
    <rPh sb="5" eb="7">
      <t>アクセイ</t>
    </rPh>
    <rPh sb="7" eb="9">
      <t>シュヨウ</t>
    </rPh>
    <rPh sb="9" eb="11">
      <t>カンジャ</t>
    </rPh>
    <rPh sb="11" eb="13">
      <t>キョウドウ</t>
    </rPh>
    <rPh sb="13" eb="15">
      <t>シドウ</t>
    </rPh>
    <rPh sb="15" eb="17">
      <t>カンリ</t>
    </rPh>
    <phoneticPr fontId="42"/>
  </si>
  <si>
    <t>19 在宅自己疼痛管理指導管理</t>
    <rPh sb="3" eb="5">
      <t>ザイタク</t>
    </rPh>
    <rPh sb="5" eb="7">
      <t>ジコ</t>
    </rPh>
    <rPh sb="7" eb="9">
      <t>トウツウ</t>
    </rPh>
    <rPh sb="9" eb="11">
      <t>カンリ</t>
    </rPh>
    <rPh sb="11" eb="13">
      <t>シドウ</t>
    </rPh>
    <rPh sb="13" eb="15">
      <t>カンリ</t>
    </rPh>
    <phoneticPr fontId="42"/>
  </si>
  <si>
    <t>20 在宅振戦等刺激装置治療指導管理</t>
    <rPh sb="3" eb="5">
      <t>ザイタク</t>
    </rPh>
    <rPh sb="5" eb="7">
      <t>シンセン</t>
    </rPh>
    <rPh sb="7" eb="8">
      <t>トウ</t>
    </rPh>
    <rPh sb="8" eb="10">
      <t>シゲキ</t>
    </rPh>
    <rPh sb="10" eb="12">
      <t>ソウチ</t>
    </rPh>
    <rPh sb="12" eb="14">
      <t>チリョウ</t>
    </rPh>
    <rPh sb="14" eb="16">
      <t>シドウ</t>
    </rPh>
    <rPh sb="16" eb="18">
      <t>カンリ</t>
    </rPh>
    <phoneticPr fontId="42"/>
  </si>
  <si>
    <t>21 在宅迷走神経電気刺激治療指導管理</t>
    <rPh sb="3" eb="5">
      <t>ザイタク</t>
    </rPh>
    <rPh sb="5" eb="7">
      <t>メイソウ</t>
    </rPh>
    <rPh sb="7" eb="9">
      <t>シンケイ</t>
    </rPh>
    <rPh sb="9" eb="11">
      <t>デンキ</t>
    </rPh>
    <rPh sb="11" eb="13">
      <t>シゲキ</t>
    </rPh>
    <rPh sb="13" eb="15">
      <t>チリョウ</t>
    </rPh>
    <rPh sb="15" eb="17">
      <t>シドウ</t>
    </rPh>
    <rPh sb="17" eb="19">
      <t>カンリ</t>
    </rPh>
    <phoneticPr fontId="42"/>
  </si>
  <si>
    <t>22 在宅仙骨神経刺激療法指導管理</t>
    <rPh sb="3" eb="5">
      <t>ザイタク</t>
    </rPh>
    <rPh sb="5" eb="7">
      <t>センコツ</t>
    </rPh>
    <rPh sb="7" eb="9">
      <t>シンケイ</t>
    </rPh>
    <rPh sb="9" eb="11">
      <t>シゲキ</t>
    </rPh>
    <rPh sb="11" eb="13">
      <t>リョウホウ</t>
    </rPh>
    <rPh sb="13" eb="15">
      <t>シドウ</t>
    </rPh>
    <rPh sb="15" eb="17">
      <t>カンリ</t>
    </rPh>
    <phoneticPr fontId="42"/>
  </si>
  <si>
    <t>25 在宅難治性皮膚疾患処置指導管理</t>
    <rPh sb="3" eb="5">
      <t>ザイタク</t>
    </rPh>
    <rPh sb="5" eb="7">
      <t>ナンジ</t>
    </rPh>
    <rPh sb="7" eb="8">
      <t>セイ</t>
    </rPh>
    <rPh sb="8" eb="10">
      <t>ヒフ</t>
    </rPh>
    <rPh sb="10" eb="12">
      <t>シッカン</t>
    </rPh>
    <rPh sb="12" eb="14">
      <t>ショチ</t>
    </rPh>
    <rPh sb="14" eb="16">
      <t>シドウ</t>
    </rPh>
    <rPh sb="16" eb="18">
      <t>カンリ</t>
    </rPh>
    <phoneticPr fontId="42"/>
  </si>
  <si>
    <t>27 在宅経腸投薬指導管理</t>
    <rPh sb="3" eb="5">
      <t>ザイタク</t>
    </rPh>
    <rPh sb="5" eb="7">
      <t>ケイチョウ</t>
    </rPh>
    <rPh sb="7" eb="9">
      <t>トウヤク</t>
    </rPh>
    <rPh sb="9" eb="11">
      <t>シドウ</t>
    </rPh>
    <rPh sb="11" eb="13">
      <t>カンリ</t>
    </rPh>
    <phoneticPr fontId="42"/>
  </si>
  <si>
    <t>4 酸素療法</t>
  </si>
  <si>
    <t>7 褥瘡の管理</t>
  </si>
  <si>
    <t>12 尿カテーテル</t>
  </si>
  <si>
    <t>介護保険
適用</t>
  </si>
  <si>
    <t>患者満足度調査の実施有無</t>
    <rPh sb="0" eb="2">
      <t>カンジャ</t>
    </rPh>
    <rPh sb="2" eb="5">
      <t>マンゾクド</t>
    </rPh>
    <rPh sb="5" eb="7">
      <t>チョウサ</t>
    </rPh>
    <rPh sb="8" eb="10">
      <t>ジッシ</t>
    </rPh>
    <rPh sb="10" eb="12">
      <t>ウム</t>
    </rPh>
    <phoneticPr fontId="42"/>
  </si>
  <si>
    <t>療養病床数</t>
  </si>
  <si>
    <t>うち介護保険適用病床数</t>
  </si>
  <si>
    <t>一般病床数</t>
  </si>
  <si>
    <t>感染症病床数</t>
  </si>
  <si>
    <t>合計病床数</t>
  </si>
  <si>
    <t>外来者用食堂の設置</t>
  </si>
  <si>
    <t>「病床数が200以上の病院について受けた初診」に係る特別料金</t>
    <rPh sb="1" eb="4">
      <t>ビョウショウスウ</t>
    </rPh>
    <rPh sb="8" eb="10">
      <t>イジョウ</t>
    </rPh>
    <rPh sb="11" eb="13">
      <t>ビョウイン</t>
    </rPh>
    <rPh sb="17" eb="18">
      <t>ウ</t>
    </rPh>
    <rPh sb="20" eb="22">
      <t>ショシン</t>
    </rPh>
    <rPh sb="24" eb="25">
      <t>カカワ</t>
    </rPh>
    <rPh sb="26" eb="28">
      <t>トクベツ</t>
    </rPh>
    <rPh sb="28" eb="30">
      <t>リョウキン</t>
    </rPh>
    <phoneticPr fontId="42"/>
  </si>
  <si>
    <t>「病床数が200以上の病院について受けた再診」に係る特別料金</t>
    <rPh sb="1" eb="4">
      <t>ビョウショウスウ</t>
    </rPh>
    <rPh sb="8" eb="10">
      <t>イジョウ</t>
    </rPh>
    <rPh sb="11" eb="13">
      <t>ビョウイン</t>
    </rPh>
    <rPh sb="17" eb="18">
      <t>ウ</t>
    </rPh>
    <rPh sb="20" eb="22">
      <t>サイシン</t>
    </rPh>
    <rPh sb="24" eb="25">
      <t>カカワ</t>
    </rPh>
    <rPh sb="26" eb="28">
      <t>トクベツ</t>
    </rPh>
    <rPh sb="28" eb="30">
      <t>リョウキン</t>
    </rPh>
    <phoneticPr fontId="42"/>
  </si>
  <si>
    <t>先進医療の実施有無</t>
  </si>
  <si>
    <t>子宮頸部（腟部）切除術</t>
  </si>
  <si>
    <t>オンライン診療の内容（自由記述）(2000文字)</t>
  </si>
  <si>
    <t>専門外来 予約の必要性</t>
  </si>
  <si>
    <t>部門構成員として医師を配置</t>
  </si>
  <si>
    <t>部門構成員として事務職員を配置</t>
  </si>
  <si>
    <t>死亡率、再入院率、疾患別・治療行為別の平均在院日数等治療結果に関する分析実施の有無</t>
    <rPh sb="0" eb="3">
      <t>シボウリツ</t>
    </rPh>
    <rPh sb="4" eb="5">
      <t>サイ</t>
    </rPh>
    <rPh sb="5" eb="7">
      <t>ニュウイン</t>
    </rPh>
    <rPh sb="7" eb="8">
      <t>リツ</t>
    </rPh>
    <rPh sb="9" eb="11">
      <t>シッカン</t>
    </rPh>
    <rPh sb="11" eb="12">
      <t>ベツ</t>
    </rPh>
    <rPh sb="13" eb="15">
      <t>チリョウ</t>
    </rPh>
    <rPh sb="15" eb="17">
      <t>コウイ</t>
    </rPh>
    <rPh sb="17" eb="18">
      <t>ベツ</t>
    </rPh>
    <rPh sb="19" eb="21">
      <t>ヘイキン</t>
    </rPh>
    <rPh sb="21" eb="23">
      <t>ザイイン</t>
    </rPh>
    <rPh sb="23" eb="25">
      <t>ニッスウ</t>
    </rPh>
    <rPh sb="25" eb="26">
      <t>トウ</t>
    </rPh>
    <rPh sb="26" eb="28">
      <t>チリョウ</t>
    </rPh>
    <rPh sb="28" eb="30">
      <t>ケッカ</t>
    </rPh>
    <rPh sb="31" eb="32">
      <t>カン</t>
    </rPh>
    <rPh sb="34" eb="36">
      <t>ブンセキ</t>
    </rPh>
    <rPh sb="36" eb="38">
      <t>ジッシ</t>
    </rPh>
    <rPh sb="39" eb="41">
      <t>ウム</t>
    </rPh>
    <phoneticPr fontId="42"/>
  </si>
  <si>
    <t>【病院・診療所の名称】</t>
    <rPh sb="1" eb="3">
      <t>ビョウイン</t>
    </rPh>
    <rPh sb="4" eb="7">
      <t>シンリョウジョ</t>
    </rPh>
    <rPh sb="8" eb="10">
      <t>メイショウ</t>
    </rPh>
    <phoneticPr fontId="42"/>
  </si>
  <si>
    <t>【病院・診療所の管理者】</t>
  </si>
  <si>
    <t>【診療科目別の詳細（３）休診日】</t>
  </si>
  <si>
    <t>【病院・診療所までの主な利用交通手段】</t>
  </si>
  <si>
    <t>【案内用ホームページアドレス】</t>
  </si>
  <si>
    <t>【予約診療の有無】</t>
  </si>
  <si>
    <t>【面会の日及び時間帯】</t>
  </si>
  <si>
    <t>【外国人の患者の受入れ体制（１）対応することができる外国語の種類】</t>
  </si>
  <si>
    <t>【外国人の患者の受入れ体制（２）多言語音声翻訳機器を利用した対応】</t>
  </si>
  <si>
    <t>【障害者に対するサービス内容】</t>
  </si>
  <si>
    <t>該当する場合「○」を記入</t>
  </si>
  <si>
    <t>【受動喫煙を防止するための措置】</t>
  </si>
  <si>
    <t>【医療に関する相談に対する体制の状況　※病院を対象】</t>
  </si>
  <si>
    <t>【選定療養（３）入院保証金】</t>
  </si>
  <si>
    <t>【電子決済による料金の支払いの可否（１）電子決済サービスの有無】</t>
  </si>
  <si>
    <t>【電子決済による料金の支払いの可否（２）対応可能な決済サービス】</t>
  </si>
  <si>
    <t>【先進医療の実施の有無及び内容】</t>
  </si>
  <si>
    <t>【併設している介護施設】</t>
  </si>
  <si>
    <t>【オンライン診療実施の有無及びその内容】</t>
  </si>
  <si>
    <t>【健康診査及び健康相談の実施（２）人間ドックの検査可能項目】</t>
  </si>
  <si>
    <t>【対応することができる予防接種】</t>
  </si>
  <si>
    <t>【対応することができる在宅医療 ②在宅療養指導】</t>
  </si>
  <si>
    <t>【対応することができる介護サービス（④地域密着型サービス）】</t>
  </si>
  <si>
    <t>【対応することができる介護サービス（⑤介護予防支援）】</t>
  </si>
  <si>
    <t>【対応することができる介護サービス（⑥介護予防サービス）】</t>
  </si>
  <si>
    <t>【セカンド・オピニオンに関する状況】</t>
  </si>
  <si>
    <t>【法令上の義務以外の医療安全対策（２）医療安全管理者の配置の有無及び専任又は兼任の別】</t>
  </si>
  <si>
    <t>【法令上の義務以外の医療安全対策（３）医療安全管理部門の設置】</t>
  </si>
  <si>
    <t>【法令上の義務以外の院内感染対策（２）院内感染対策部門の設置】</t>
  </si>
  <si>
    <t>【法令上の義務以外の院内感染対策（３）厚生労働省院内感染対策サーベイランス（ＪＡＮＩＳ）への参加の有無】</t>
  </si>
  <si>
    <t>【診療情報管理体制】</t>
  </si>
  <si>
    <t>【情報開示に関する体制】</t>
  </si>
  <si>
    <t>【患者数】</t>
  </si>
  <si>
    <t>【地域の保健医療サービス又は福祉サービスを提供する者との連携に対する窓口設置の有無】</t>
  </si>
  <si>
    <t>特記事項（主な利用交通手段）(2000文字)</t>
  </si>
  <si>
    <t>01：厚生労働省</t>
  </si>
  <si>
    <t>05：独立行政法人国立高度専門医療研究センター</t>
  </si>
  <si>
    <t>[分類：国]</t>
  </si>
  <si>
    <t>09：区市町村</t>
  </si>
  <si>
    <t>12：社会福祉法人恩賜財団済生会</t>
  </si>
  <si>
    <t>[分類：保険関係団体]</t>
  </si>
  <si>
    <t>17：共済組合及びその連合会</t>
  </si>
  <si>
    <t>20：医療法人</t>
  </si>
  <si>
    <t>21：私立学校法人</t>
  </si>
  <si>
    <t>22：社会福祉法人</t>
  </si>
  <si>
    <t>[分類 ：個人]</t>
  </si>
  <si>
    <t>26：個人</t>
  </si>
  <si>
    <t>歯科医師の専門性資格</t>
  </si>
  <si>
    <t>看護師の専門性資格</t>
  </si>
  <si>
    <t>【病院の人員配置】</t>
  </si>
  <si>
    <t>総数</t>
    <rPh sb="0" eb="2">
      <t>ソウスウ</t>
    </rPh>
    <phoneticPr fontId="22"/>
  </si>
  <si>
    <t>診療科目名(その他)</t>
    <rPh sb="0" eb="2">
      <t>シンリョウ</t>
    </rPh>
    <rPh sb="2" eb="4">
      <t>カモク</t>
    </rPh>
    <rPh sb="4" eb="5">
      <t>メイ</t>
    </rPh>
    <rPh sb="8" eb="9">
      <t>タ</t>
    </rPh>
    <phoneticPr fontId="42"/>
  </si>
  <si>
    <t>１）皮膚・形成外科領域</t>
  </si>
  <si>
    <t>前年度実施件数</t>
    <rPh sb="5" eb="7">
      <t>ケンスウ</t>
    </rPh>
    <phoneticPr fontId="22"/>
  </si>
  <si>
    <t>　</t>
  </si>
  <si>
    <t>３)精神科・神経科領域</t>
    <rPh sb="2" eb="5">
      <t>セイシンカ</t>
    </rPh>
    <rPh sb="6" eb="9">
      <t>シンケイカ</t>
    </rPh>
    <rPh sb="9" eb="11">
      <t>リョウイキ</t>
    </rPh>
    <phoneticPr fontId="42"/>
  </si>
  <si>
    <t>19 精神科ナイト・ケア</t>
  </si>
  <si>
    <t>21 重度認知症患者デイ・ケア</t>
  </si>
  <si>
    <t>６)呼吸器領域</t>
    <rPh sb="2" eb="5">
      <t>コキュウキ</t>
    </rPh>
    <rPh sb="5" eb="7">
      <t>リョウイキ</t>
    </rPh>
    <phoneticPr fontId="49"/>
  </si>
  <si>
    <t>８)肝･胆道･膵臓領域</t>
    <rPh sb="2" eb="3">
      <t>キモ</t>
    </rPh>
    <rPh sb="4" eb="6">
      <t>タンドウ</t>
    </rPh>
    <rPh sb="7" eb="9">
      <t>スイゾウ</t>
    </rPh>
    <rPh sb="9" eb="11">
      <t>リョウイキ</t>
    </rPh>
    <phoneticPr fontId="49"/>
  </si>
  <si>
    <t>10)腎･泌尿器系領域</t>
    <rPh sb="3" eb="4">
      <t>ジン</t>
    </rPh>
    <rPh sb="5" eb="8">
      <t>ヒニョウキ</t>
    </rPh>
    <rPh sb="8" eb="9">
      <t>ケイ</t>
    </rPh>
    <rPh sb="9" eb="11">
      <t>リョウイキ</t>
    </rPh>
    <phoneticPr fontId="49"/>
  </si>
  <si>
    <t>12)婦人科領域</t>
    <rPh sb="3" eb="6">
      <t>フジンカ</t>
    </rPh>
    <rPh sb="6" eb="8">
      <t>リョウイキ</t>
    </rPh>
    <phoneticPr fontId="49"/>
  </si>
  <si>
    <t>14)内分泌･代謝･栄養領域</t>
    <rPh sb="3" eb="6">
      <t>ナイブンピツ</t>
    </rPh>
    <rPh sb="7" eb="9">
      <t>タイシャ</t>
    </rPh>
    <rPh sb="10" eb="12">
      <t>エイヨウ</t>
    </rPh>
    <rPh sb="12" eb="14">
      <t>リョウイキ</t>
    </rPh>
    <phoneticPr fontId="49"/>
  </si>
  <si>
    <t>15)血液･免疫系領域</t>
    <rPh sb="3" eb="5">
      <t>ケツエキ</t>
    </rPh>
    <rPh sb="6" eb="9">
      <t>メンエキケイ</t>
    </rPh>
    <rPh sb="9" eb="11">
      <t>リョウイキ</t>
    </rPh>
    <phoneticPr fontId="49"/>
  </si>
  <si>
    <t>16)筋･骨格系及び外傷領域</t>
    <rPh sb="3" eb="4">
      <t>スジ</t>
    </rPh>
    <rPh sb="5" eb="7">
      <t>コッカク</t>
    </rPh>
    <rPh sb="7" eb="8">
      <t>ケイ</t>
    </rPh>
    <rPh sb="8" eb="9">
      <t>オヨ</t>
    </rPh>
    <rPh sb="10" eb="12">
      <t>ガイショウ</t>
    </rPh>
    <rPh sb="12" eb="14">
      <t>リョウイキ</t>
    </rPh>
    <phoneticPr fontId="49"/>
  </si>
  <si>
    <t>23)病理診断</t>
  </si>
  <si>
    <t>26)その他</t>
  </si>
  <si>
    <t>337 ホモシスチン尿症</t>
  </si>
  <si>
    <t>医療従事者職種名</t>
    <rPh sb="0" eb="2">
      <t>イリョウ</t>
    </rPh>
    <rPh sb="2" eb="5">
      <t>ジュウジシャ</t>
    </rPh>
    <rPh sb="5" eb="7">
      <t>ショクシュ</t>
    </rPh>
    <rPh sb="7" eb="8">
      <t>メイ</t>
    </rPh>
    <phoneticPr fontId="42"/>
  </si>
  <si>
    <t>常勤と非常勤の合計</t>
  </si>
  <si>
    <t>入院担当</t>
    <rPh sb="0" eb="2">
      <t>ニュウイン</t>
    </rPh>
    <rPh sb="2" eb="4">
      <t>タントウ</t>
    </rPh>
    <phoneticPr fontId="22"/>
  </si>
  <si>
    <t>外来担当</t>
    <rPh sb="0" eb="2">
      <t>ガイライ</t>
    </rPh>
    <rPh sb="2" eb="4">
      <t>タントウ</t>
    </rPh>
    <phoneticPr fontId="22"/>
  </si>
  <si>
    <t>在宅患者数</t>
  </si>
  <si>
    <t>　(例)貴院の定めた常勤医の勤務時間が週40時間であり、従事者２人(週40時間が１人、週20時間が１人)</t>
    <rPh sb="2" eb="3">
      <t>レイ</t>
    </rPh>
    <rPh sb="4" eb="5">
      <t>キ</t>
    </rPh>
    <rPh sb="5" eb="6">
      <t>イン</t>
    </rPh>
    <rPh sb="7" eb="8">
      <t>サダ</t>
    </rPh>
    <rPh sb="10" eb="12">
      <t>ジョウキン</t>
    </rPh>
    <rPh sb="12" eb="13">
      <t>イ</t>
    </rPh>
    <rPh sb="14" eb="16">
      <t>キンム</t>
    </rPh>
    <rPh sb="16" eb="18">
      <t>ジカン</t>
    </rPh>
    <rPh sb="19" eb="20">
      <t>シュウ</t>
    </rPh>
    <rPh sb="22" eb="24">
      <t>ジカン</t>
    </rPh>
    <rPh sb="28" eb="31">
      <t>ジュウジシャ</t>
    </rPh>
    <rPh sb="32" eb="33">
      <t>ニン</t>
    </rPh>
    <rPh sb="34" eb="35">
      <t>シュウ</t>
    </rPh>
    <rPh sb="37" eb="39">
      <t>ジカン</t>
    </rPh>
    <rPh sb="41" eb="42">
      <t>ニン</t>
    </rPh>
    <rPh sb="43" eb="44">
      <t>シュウ</t>
    </rPh>
    <rPh sb="46" eb="48">
      <t>ジカン</t>
    </rPh>
    <rPh sb="50" eb="51">
      <t>ニン</t>
    </rPh>
    <phoneticPr fontId="42"/>
  </si>
  <si>
    <t>　　　の場合</t>
  </si>
  <si>
    <t>※担当させている業務が２以上にわたる場合は、その主たる業務によって計上し、看護師及び助産師の免</t>
    <rPh sb="1" eb="3">
      <t>タントウ</t>
    </rPh>
    <rPh sb="8" eb="10">
      <t>ギョウム</t>
    </rPh>
    <rPh sb="12" eb="14">
      <t>イジョウ</t>
    </rPh>
    <rPh sb="18" eb="20">
      <t>バアイ</t>
    </rPh>
    <rPh sb="24" eb="25">
      <t>シュ</t>
    </rPh>
    <rPh sb="27" eb="29">
      <t>ギョウム</t>
    </rPh>
    <rPh sb="33" eb="35">
      <t>ケイジョウ</t>
    </rPh>
    <rPh sb="37" eb="40">
      <t>カンゴシ</t>
    </rPh>
    <rPh sb="40" eb="41">
      <t>オヨ</t>
    </rPh>
    <rPh sb="42" eb="45">
      <t>ジョサンシ</t>
    </rPh>
    <rPh sb="46" eb="47">
      <t>メン</t>
    </rPh>
    <phoneticPr fontId="42"/>
  </si>
  <si>
    <t>　てください。</t>
  </si>
  <si>
    <t>※人数は非常勤（常勤換算）を含む。（常勤換算：小数点第2位以下を切捨て、小数点第1位まで表記。）</t>
  </si>
  <si>
    <t>１日平均入院患者数…当該病床の入院患者延数÷暦日（365日）</t>
    <rPh sb="1" eb="2">
      <t>ニチ</t>
    </rPh>
    <rPh sb="2" eb="4">
      <t>ヘイキン</t>
    </rPh>
    <rPh sb="4" eb="6">
      <t>ニュウイン</t>
    </rPh>
    <rPh sb="6" eb="9">
      <t>カンジャスウ</t>
    </rPh>
    <rPh sb="10" eb="12">
      <t>トウガイ</t>
    </rPh>
    <rPh sb="12" eb="14">
      <t>ビョウショウ</t>
    </rPh>
    <rPh sb="15" eb="16">
      <t>ニュウ</t>
    </rPh>
    <rPh sb="17" eb="19">
      <t>カンジャ</t>
    </rPh>
    <rPh sb="19" eb="20">
      <t>ノベ</t>
    </rPh>
    <rPh sb="20" eb="21">
      <t>スウ</t>
    </rPh>
    <rPh sb="22" eb="23">
      <t>コヨミ</t>
    </rPh>
    <rPh sb="23" eb="24">
      <t>ビ</t>
    </rPh>
    <rPh sb="28" eb="29">
      <t>ニチ</t>
    </rPh>
    <phoneticPr fontId="42"/>
  </si>
  <si>
    <t>療養病床以外：</t>
    <rPh sb="0" eb="2">
      <t>リョウヨウ</t>
    </rPh>
    <rPh sb="2" eb="4">
      <t>ビョウショウ</t>
    </rPh>
    <rPh sb="4" eb="6">
      <t>イガイ</t>
    </rPh>
    <phoneticPr fontId="42"/>
  </si>
  <si>
    <t>年間在院患者延数</t>
    <rPh sb="0" eb="2">
      <t>ネンカン</t>
    </rPh>
    <rPh sb="2" eb="4">
      <t>ザイイン</t>
    </rPh>
    <rPh sb="4" eb="6">
      <t>カンジャ</t>
    </rPh>
    <rPh sb="6" eb="7">
      <t>ノベ</t>
    </rPh>
    <rPh sb="7" eb="8">
      <t>スウ</t>
    </rPh>
    <phoneticPr fontId="42"/>
  </si>
  <si>
    <t>療 養 病 床 ：</t>
    <rPh sb="0" eb="1">
      <t>リョウ</t>
    </rPh>
    <rPh sb="2" eb="3">
      <t>マモル</t>
    </rPh>
    <rPh sb="4" eb="5">
      <t>ヤマイ</t>
    </rPh>
    <rPh sb="6" eb="7">
      <t>ユカ</t>
    </rPh>
    <phoneticPr fontId="42"/>
  </si>
  <si>
    <t>金額</t>
    <rPh sb="0" eb="2">
      <t>キンガク</t>
    </rPh>
    <phoneticPr fontId="22"/>
  </si>
  <si>
    <t>それ以外で可能な決済サービス（200文字）</t>
  </si>
  <si>
    <t>オーダリングシステム（検査）の導入</t>
  </si>
  <si>
    <t>診療時間帯</t>
    <rPh sb="0" eb="2">
      <t>シンリョウ</t>
    </rPh>
    <rPh sb="2" eb="4">
      <t>ジカン</t>
    </rPh>
    <rPh sb="4" eb="5">
      <t>タイ</t>
    </rPh>
    <phoneticPr fontId="42"/>
  </si>
  <si>
    <t>1111111111</t>
  </si>
  <si>
    <t>2222222222</t>
  </si>
  <si>
    <t>※時間は24時間表記とし、例「9:00～12:00」のように記入する。</t>
    <rPh sb="13" eb="14">
      <t>レイ</t>
    </rPh>
    <phoneticPr fontId="42"/>
  </si>
  <si>
    <t>該当する場合「○」を記入。</t>
  </si>
  <si>
    <t>※「差額ベッド数」が1以上の場合、1日当たりの差額料（消費税込み）を記入する。</t>
    <rPh sb="18" eb="19">
      <t>ニチ</t>
    </rPh>
    <rPh sb="19" eb="20">
      <t>ア</t>
    </rPh>
    <rPh sb="23" eb="25">
      <t>サガク</t>
    </rPh>
    <rPh sb="25" eb="26">
      <t>リョウ</t>
    </rPh>
    <rPh sb="27" eb="30">
      <t>ショウヒゼイ</t>
    </rPh>
    <rPh sb="30" eb="31">
      <t>コ</t>
    </rPh>
    <phoneticPr fontId="22"/>
  </si>
  <si>
    <t>※「治験の実施有無」が「1:有り」の場合、治験契約件数を記入する。</t>
    <rPh sb="21" eb="23">
      <t>チケン</t>
    </rPh>
    <rPh sb="23" eb="25">
      <t>ケイヤク</t>
    </rPh>
    <rPh sb="25" eb="27">
      <t>ケンスウ</t>
    </rPh>
    <phoneticPr fontId="22"/>
  </si>
  <si>
    <t>「クレジットカード決済」が「1:可能」の場合、選択する。</t>
    <rPh sb="23" eb="25">
      <t>センタク</t>
    </rPh>
    <phoneticPr fontId="22"/>
  </si>
  <si>
    <t>「デビットカード決済」が「1:可能」の場合、選択する。</t>
    <rPh sb="22" eb="24">
      <t>センタク</t>
    </rPh>
    <phoneticPr fontId="22"/>
  </si>
  <si>
    <t>※報告対象が「1：対象」の場合、「病床数・保有台数」「照射線量の表示機能を有する保有台数」を記入する。</t>
    <rPh sb="1" eb="3">
      <t>ホウコク</t>
    </rPh>
    <rPh sb="3" eb="5">
      <t>タイショウ</t>
    </rPh>
    <rPh sb="9" eb="11">
      <t>タイショウ</t>
    </rPh>
    <rPh sb="13" eb="15">
      <t>バアイ</t>
    </rPh>
    <rPh sb="17" eb="20">
      <t>ビョウショウスウ</t>
    </rPh>
    <rPh sb="21" eb="23">
      <t>ホユウ</t>
    </rPh>
    <rPh sb="23" eb="25">
      <t>ダイスウ</t>
    </rPh>
    <phoneticPr fontId="22"/>
  </si>
  <si>
    <t>床</t>
    <rPh sb="0" eb="1">
      <t>ショウ</t>
    </rPh>
    <phoneticPr fontId="42"/>
  </si>
  <si>
    <t>「オンライン診療実施の有無」が「1：有り」の場合、記入する。</t>
  </si>
  <si>
    <t>29 在宅経肛門的自己洗腸指導管理</t>
    <rPh sb="3" eb="5">
      <t>ザイタク</t>
    </rPh>
    <rPh sb="5" eb="6">
      <t>キョウ</t>
    </rPh>
    <rPh sb="6" eb="8">
      <t>コウモン</t>
    </rPh>
    <rPh sb="8" eb="9">
      <t>テキ</t>
    </rPh>
    <rPh sb="9" eb="11">
      <t>ジコ</t>
    </rPh>
    <rPh sb="11" eb="13">
      <t>センチョウ</t>
    </rPh>
    <rPh sb="13" eb="15">
      <t>シドウ</t>
    </rPh>
    <rPh sb="15" eb="17">
      <t>カンリ</t>
    </rPh>
    <phoneticPr fontId="42"/>
  </si>
  <si>
    <t>「セカンド・オピニオンのための診察の有無」が「1：有り」の場合、金額を記入する。</t>
  </si>
  <si>
    <t>「医療連携体制に関する窓口設置の有無」が「1：有り」の場合、任意で記入する。</t>
  </si>
  <si>
    <t>　＊：看護師及び准看護師数(常勤換算)…記入日時点</t>
    <rPh sb="3" eb="6">
      <t>カンゴシ</t>
    </rPh>
    <rPh sb="6" eb="7">
      <t>オヨ</t>
    </rPh>
    <rPh sb="8" eb="12">
      <t>ジュンカンゴシ</t>
    </rPh>
    <rPh sb="12" eb="13">
      <t>スウ</t>
    </rPh>
    <rPh sb="14" eb="16">
      <t>ジョウキン</t>
    </rPh>
    <rPh sb="16" eb="18">
      <t>カンサン</t>
    </rPh>
    <rPh sb="20" eb="22">
      <t>キニュウ</t>
    </rPh>
    <rPh sb="22" eb="23">
      <t>ビ</t>
    </rPh>
    <rPh sb="23" eb="25">
      <t>ジテン</t>
    </rPh>
    <phoneticPr fontId="42"/>
  </si>
  <si>
    <t>※時間は24時間表記とし、例「9:00～12:00」のように記入する。</t>
    <rPh sb="13" eb="14">
      <t>レイ</t>
    </rPh>
    <rPh sb="30" eb="32">
      <t>キニュウ</t>
    </rPh>
    <phoneticPr fontId="42"/>
  </si>
  <si>
    <t>対応可能な曜日区分　いずれかに「〇」</t>
    <rPh sb="7" eb="9">
      <t>クブン</t>
    </rPh>
    <phoneticPr fontId="46"/>
  </si>
  <si>
    <t>対応可能な時間帯区分　いずれかに「〇」</t>
    <rPh sb="0" eb="2">
      <t>タイオウ</t>
    </rPh>
    <rPh sb="2" eb="4">
      <t>カノウ</t>
    </rPh>
    <rPh sb="5" eb="8">
      <t>ジカンタイ</t>
    </rPh>
    <rPh sb="8" eb="10">
      <t>クブン</t>
    </rPh>
    <phoneticPr fontId="46"/>
  </si>
  <si>
    <t>報告書（病院）【別紙】</t>
    <rPh sb="0" eb="3">
      <t>ホウコクショ</t>
    </rPh>
    <rPh sb="4" eb="6">
      <t>ビョウイン</t>
    </rPh>
    <rPh sb="8" eb="10">
      <t>ベッシ</t>
    </rPh>
    <phoneticPr fontId="46"/>
  </si>
</sst>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yyyy/mm/dd"/>
  </numFmts>
  <fonts count="61">
    <font>
      <sz val="10"/>
      <color rgb="FF404040"/>
      <name val="メイリオ"/>
      <family val="3"/>
    </font>
    <font>
      <sz val="9"/>
      <color theme="1" tint="0.25"/>
      <name val="メイリオ"/>
      <family val="3"/>
    </font>
    <font>
      <sz val="9"/>
      <color theme="0"/>
      <name val="メイリオ"/>
      <family val="2"/>
    </font>
    <font>
      <sz val="10"/>
      <color rgb="FF9C6500"/>
      <name val="メイリオ"/>
      <family val="2"/>
    </font>
    <font>
      <sz val="10"/>
      <color theme="0"/>
      <name val="メイリオ"/>
      <family val="2"/>
    </font>
    <font>
      <sz val="18"/>
      <color theme="3"/>
      <name val="游ゴシック Light"/>
      <family val="2"/>
      <scheme val="major"/>
    </font>
    <font>
      <b/>
      <sz val="10"/>
      <color theme="0"/>
      <name val="メイリオ"/>
      <family val="2"/>
    </font>
    <font>
      <sz val="10"/>
      <color rgb="FF404040"/>
      <name val="メイリオ"/>
      <family val="3"/>
    </font>
    <font>
      <sz val="10"/>
      <color rgb="FFFA7D00"/>
      <name val="メイリオ"/>
      <family val="2"/>
    </font>
    <font>
      <sz val="10"/>
      <color rgb="FF3F3F76"/>
      <name val="メイリオ"/>
      <family val="2"/>
    </font>
    <font>
      <b/>
      <sz val="10"/>
      <color rgb="FF3F3F3F"/>
      <name val="メイリオ"/>
      <family val="2"/>
    </font>
    <font>
      <sz val="10"/>
      <color rgb="FF9C0006"/>
      <name val="メイリオ"/>
      <family val="2"/>
    </font>
    <font>
      <sz val="10"/>
      <color theme="1"/>
      <name val="HG丸ｺﾞｼｯｸM-PRO"/>
      <family val="2"/>
    </font>
    <font>
      <sz val="11"/>
      <color auto="1"/>
      <name val="ＭＳ Ｐゴシック"/>
      <family val="3"/>
    </font>
    <font>
      <sz val="10"/>
      <color rgb="FF006100"/>
      <name val="メイリオ"/>
      <family val="2"/>
    </font>
    <font>
      <b/>
      <sz val="14"/>
      <color theme="1" tint="0.25"/>
      <name val="メイリオ"/>
      <family val="2"/>
    </font>
    <font>
      <b/>
      <u/>
      <sz val="12"/>
      <color theme="1" tint="0.25"/>
      <name val="メイリオ"/>
      <family val="2"/>
    </font>
    <font>
      <b/>
      <sz val="11"/>
      <color theme="3"/>
      <name val="メイリオ"/>
      <family val="2"/>
    </font>
    <font>
      <b/>
      <sz val="10"/>
      <color rgb="FFFA7D00"/>
      <name val="メイリオ"/>
      <family val="2"/>
    </font>
    <font>
      <i/>
      <sz val="10"/>
      <color rgb="FF7F7F7F"/>
      <name val="メイリオ"/>
      <family val="2"/>
    </font>
    <font>
      <sz val="10"/>
      <color rgb="FFFF0000"/>
      <name val="メイリオ"/>
      <family val="2"/>
    </font>
    <font>
      <b/>
      <sz val="10"/>
      <color theme="1"/>
      <name val="メイリオ"/>
      <family val="2"/>
    </font>
    <font>
      <sz val="6"/>
      <color auto="1"/>
      <name val="メイリオ"/>
      <family val="3"/>
    </font>
    <font>
      <sz val="12"/>
      <color theme="1"/>
      <name val="HGｺﾞｼｯｸM"/>
      <family val="3"/>
    </font>
    <font>
      <sz val="12"/>
      <color auto="1"/>
      <name val="HGｺﾞｼｯｸM"/>
      <family val="3"/>
    </font>
    <font>
      <b/>
      <sz val="22"/>
      <color theme="1"/>
      <name val="HGｺﾞｼｯｸM"/>
      <family val="3"/>
    </font>
    <font>
      <b/>
      <sz val="12"/>
      <color theme="1"/>
      <name val="HGｺﾞｼｯｸM"/>
      <family val="3"/>
    </font>
    <font>
      <sz val="12"/>
      <color theme="1"/>
      <name val="游ゴシック"/>
      <family val="2"/>
      <scheme val="minor"/>
    </font>
    <font>
      <sz val="10"/>
      <color auto="1"/>
      <name val="HGｺﾞｼｯｸM"/>
      <family val="3"/>
    </font>
    <font>
      <sz val="10"/>
      <color theme="1"/>
      <name val="HGｺﾞｼｯｸM"/>
      <family val="3"/>
    </font>
    <font>
      <sz val="12"/>
      <color theme="1"/>
      <name val="HG丸ｺﾞｼｯｸM-PRO"/>
      <family val="2"/>
    </font>
    <font>
      <sz val="9"/>
      <color theme="1"/>
      <name val="HGｺﾞｼｯｸM"/>
      <family val="3"/>
    </font>
    <font>
      <sz val="11"/>
      <color auto="1"/>
      <name val="HGｺﾞｼｯｸM"/>
      <family val="3"/>
    </font>
    <font>
      <sz val="11"/>
      <color theme="1"/>
      <name val="HGｺﾞｼｯｸM"/>
      <family val="3"/>
    </font>
    <font>
      <sz val="9"/>
      <color auto="1"/>
      <name val="HGｺﾞｼｯｸM"/>
      <family val="3"/>
    </font>
    <font>
      <sz val="10"/>
      <color theme="0" tint="-0.25"/>
      <name val="メイリオ"/>
      <family val="3"/>
    </font>
    <font>
      <sz val="9"/>
      <color rgb="FF404040"/>
      <name val="メイリオ"/>
      <family val="3"/>
    </font>
    <font>
      <b/>
      <sz val="9"/>
      <color rgb="FF404040"/>
      <name val="メイリオ"/>
      <family val="3"/>
    </font>
    <font>
      <sz val="9"/>
      <color rgb="FF404040"/>
      <name val="Meiryo UI"/>
      <family val="3"/>
    </font>
    <font>
      <b/>
      <sz val="9"/>
      <color rgb="FF404040"/>
      <name val="Meiryo UI"/>
      <family val="3"/>
    </font>
    <font>
      <b/>
      <sz val="10"/>
      <color rgb="FF3F3F3F"/>
      <name val="メイリオ"/>
      <family val="2"/>
    </font>
    <font>
      <sz val="9"/>
      <color theme="0"/>
      <name val="メイリオ"/>
      <family val="2"/>
    </font>
    <font>
      <sz val="6"/>
      <color auto="1"/>
      <name val="HG丸ｺﾞｼｯｸM-PRO"/>
      <family val="2"/>
    </font>
    <font>
      <b/>
      <sz val="14"/>
      <color theme="1" tint="0.25"/>
      <name val="メイリオ"/>
      <family val="2"/>
    </font>
    <font>
      <sz val="10"/>
      <color rgb="FF9C6500"/>
      <name val="メイリオ"/>
      <family val="2"/>
    </font>
    <font>
      <sz val="18"/>
      <color theme="3"/>
      <name val="游ゴシック Light"/>
      <family val="2"/>
      <scheme val="major"/>
    </font>
    <font>
      <sz val="6"/>
      <color auto="1"/>
      <name val="游ゴシック"/>
    </font>
    <font>
      <i/>
      <sz val="10"/>
      <color rgb="FF7F7F7F"/>
      <name val="メイリオ"/>
      <family val="2"/>
    </font>
    <font>
      <sz val="9"/>
      <color theme="1" tint="0.25"/>
      <name val="メイリオ"/>
      <family val="3"/>
    </font>
    <font>
      <sz val="10"/>
      <color theme="1"/>
      <name val="HGｺﾞｼｯｸM"/>
      <family val="3"/>
    </font>
    <font>
      <sz val="11"/>
      <color theme="1" tint="0.25"/>
      <name val="メイリオ"/>
      <family val="3"/>
    </font>
    <font>
      <sz val="22"/>
      <color auto="1"/>
      <name val="HGｺﾞｼｯｸM"/>
      <family val="3"/>
    </font>
    <font>
      <sz val="10"/>
      <color rgb="FF404040"/>
      <name val="メイリオ"/>
      <family val="3"/>
    </font>
    <font>
      <b/>
      <u/>
      <sz val="12"/>
      <color theme="1" tint="0.25"/>
      <name val="メイリオ"/>
      <family val="2"/>
    </font>
    <font>
      <b/>
      <sz val="11"/>
      <color theme="3"/>
      <name val="メイリオ"/>
      <family val="2"/>
    </font>
    <font>
      <b/>
      <sz val="10"/>
      <color theme="1"/>
      <name val="メイリオ"/>
      <family val="2"/>
    </font>
    <font>
      <sz val="10"/>
      <color theme="1" tint="0.25"/>
      <name val="メイリオ"/>
      <family val="3"/>
    </font>
    <font>
      <b/>
      <sz val="10"/>
      <color theme="1" tint="0.25"/>
      <name val="メイリオ"/>
      <family val="3"/>
    </font>
    <font>
      <sz val="6"/>
      <color auto="1"/>
      <name val="ＭＳ Ｐゴシック"/>
      <family val="3"/>
    </font>
    <font>
      <sz val="10"/>
      <color rgb="FFFA7D00"/>
      <name val="メイリオ"/>
      <family val="2"/>
    </font>
    <font>
      <sz val="12"/>
      <color auto="1"/>
      <name val="HGｺﾞｼｯｸM"/>
      <family val="3"/>
    </font>
  </fonts>
  <fills count="21">
    <fill>
      <patternFill patternType="none"/>
    </fill>
    <fill>
      <patternFill patternType="gray125"/>
    </fill>
    <fill>
      <patternFill patternType="solid">
        <fgColor theme="4"/>
        <bgColor indexed="64"/>
      </patternFill>
    </fill>
    <fill>
      <patternFill patternType="solid">
        <fgColor rgb="FFFFEB9C"/>
      </patternFill>
    </fill>
    <fill>
      <patternFill patternType="solid">
        <fgColor theme="8"/>
      </patternFill>
    </fill>
    <fill>
      <patternFill patternType="solid">
        <fgColor rgb="FFA5A5A5"/>
      </patternFill>
    </fill>
    <fill>
      <patternFill patternType="solid">
        <fgColor rgb="FFFFFFCC"/>
      </patternFill>
    </fill>
    <fill>
      <patternFill patternType="solid">
        <fgColor rgb="FFFFCC99"/>
      </patternFill>
    </fill>
    <fill>
      <patternFill patternType="solid">
        <fgColor rgb="FFF2F2F2"/>
      </patternFill>
    </fill>
    <fill>
      <patternFill patternType="solid">
        <fgColor rgb="FFFFC7CE"/>
      </patternFill>
    </fill>
    <fill>
      <patternFill patternType="solid">
        <fgColor rgb="FFC6EFCE"/>
      </patternFill>
    </fill>
    <fill>
      <patternFill patternType="solid">
        <fgColor theme="9" tint="0.8"/>
        <bgColor indexed="64"/>
      </patternFill>
    </fill>
    <fill>
      <patternFill patternType="solid">
        <fgColor theme="5" tint="0.4"/>
        <bgColor indexed="64"/>
      </patternFill>
    </fill>
    <fill>
      <patternFill patternType="solid">
        <fgColor theme="0" tint="-0.25"/>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8"/>
        <bgColor indexed="64"/>
      </patternFill>
    </fill>
    <fill>
      <patternFill patternType="solid">
        <fgColor theme="2" tint="-0.5"/>
        <bgColor indexed="64"/>
      </patternFill>
    </fill>
    <fill>
      <patternFill patternType="solid">
        <fgColor theme="9" tint="0.4"/>
        <bgColor indexed="64"/>
      </patternFill>
    </fill>
    <fill>
      <patternFill patternType="solid">
        <fgColor theme="4" tint="0.8"/>
        <bgColor indexed="64"/>
      </patternFill>
    </fill>
  </fills>
  <borders count="71">
    <border>
      <left/>
      <right/>
      <top/>
      <bottom/>
      <diagonal/>
    </border>
    <border>
      <left style="thin">
        <color theme="0" tint="-0.35"/>
      </left>
      <right style="thin">
        <color theme="0" tint="-0.35"/>
      </right>
      <top style="thin">
        <color theme="0" tint="-0.35"/>
      </top>
      <bottom style="thin">
        <color theme="0" tint="-0.35"/>
      </bottom>
      <diagonal/>
    </border>
    <border>
      <left/>
      <right style="thin">
        <color theme="0"/>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n">
        <color auto="1"/>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right/>
      <top/>
      <bottom style="dotted">
        <color indexed="64"/>
      </bottom>
      <diagonal/>
    </border>
    <border>
      <left/>
      <right/>
      <top style="dotted">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right style="thin">
        <color indexed="64"/>
      </right>
      <top/>
      <bottom style="dotted">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theme="0"/>
      </left>
      <right style="thin">
        <color theme="0"/>
      </right>
      <top style="thin">
        <color theme="0"/>
      </top>
      <bottom style="thin">
        <color indexed="64"/>
      </bottom>
      <diagonal/>
    </border>
    <border>
      <left style="thin">
        <color theme="0" tint="-0.35"/>
      </left>
      <right style="thin">
        <color theme="0" tint="-0.35"/>
      </right>
      <top style="thin">
        <color theme="0" tint="-0.35"/>
      </top>
      <bottom/>
      <diagonal/>
    </border>
    <border>
      <left style="thin">
        <color theme="0"/>
      </left>
      <right style="thin">
        <color theme="0"/>
      </right>
      <top/>
      <bottom style="thin">
        <color theme="0" tint="-0.35"/>
      </bottom>
      <diagonal/>
    </border>
    <border>
      <left/>
      <right style="thin">
        <color theme="0"/>
      </right>
      <top/>
      <bottom style="thin">
        <color theme="0"/>
      </bottom>
      <diagonal/>
    </border>
    <border>
      <left style="thin">
        <color theme="0"/>
      </left>
      <right style="thin">
        <color theme="0"/>
      </right>
      <top style="thin">
        <color theme="0"/>
      </top>
      <bottom style="thin">
        <color theme="0" tint="-0.35"/>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bottom style="thin">
        <color theme="0" tint="-0.35"/>
      </bottom>
      <diagonal/>
    </border>
    <border>
      <left style="thin">
        <color theme="0" tint="-0.35"/>
      </left>
      <right/>
      <top style="thin">
        <color theme="0" tint="-0.35"/>
      </top>
      <bottom style="thin">
        <color theme="0" tint="-0.35"/>
      </bottom>
      <diagonal/>
    </border>
    <border>
      <left style="thin">
        <color theme="0" tint="-0.35"/>
      </left>
      <right style="thin">
        <color theme="0"/>
      </right>
      <top/>
      <bottom style="thin">
        <color theme="0" tint="-0.35"/>
      </bottom>
      <diagonal/>
    </border>
  </borders>
  <cellStyleXfs count="23">
    <xf numFmtId="0" fontId="0" fillId="0" borderId="0" applyProtection="0">
      <alignment horizontal="left" vertical="top"/>
    </xf>
    <xf numFmtId="49" fontId="1" fillId="0" borderId="1" applyFill="0">
      <alignment horizontal="left" vertical="center"/>
      <protection locked="0"/>
    </xf>
    <xf numFmtId="0" fontId="2" fillId="2" borderId="2" applyProtection="0">
      <alignment horizontal="center" vertical="center"/>
    </xf>
    <xf numFmtId="0" fontId="3" fillId="3" borderId="0" applyNumberFormat="0" applyBorder="0" applyAlignment="0" applyProtection="0">
      <alignment vertical="center"/>
    </xf>
    <xf numFmtId="0" fontId="4" fillId="4" borderId="0" applyNumberFormat="0" applyBorder="0" applyAlignment="0" applyProtection="0">
      <alignment vertical="center"/>
    </xf>
    <xf numFmtId="0" fontId="5" fillId="0" borderId="0" applyNumberFormat="0" applyFill="0" applyBorder="0" applyAlignment="0" applyProtection="0">
      <alignment vertical="center"/>
    </xf>
    <xf numFmtId="0" fontId="6" fillId="5" borderId="3" applyNumberFormat="0" applyAlignment="0" applyProtection="0">
      <alignment vertical="center"/>
    </xf>
    <xf numFmtId="0" fontId="7" fillId="6" borderId="4" applyNumberFormat="0" applyFont="0" applyAlignment="0" applyProtection="0">
      <alignment vertical="center"/>
    </xf>
    <xf numFmtId="0" fontId="8" fillId="0" borderId="5" applyNumberFormat="0" applyFill="0" applyAlignment="0" applyProtection="0">
      <alignment vertical="center"/>
    </xf>
    <xf numFmtId="0" fontId="9" fillId="7" borderId="6" applyNumberFormat="0" applyAlignment="0" applyProtection="0">
      <alignment vertical="center"/>
    </xf>
    <xf numFmtId="0" fontId="10" fillId="8" borderId="7" applyNumberFormat="0" applyAlignment="0" applyProtection="0">
      <alignment vertical="center"/>
    </xf>
    <xf numFmtId="0" fontId="11" fillId="9" borderId="0" applyNumberFormat="0" applyBorder="0" applyAlignment="0" applyProtection="0">
      <alignment vertical="center"/>
    </xf>
    <xf numFmtId="0" fontId="12" fillId="0" borderId="0">
      <alignment vertical="center"/>
    </xf>
    <xf numFmtId="0" fontId="13" fillId="0" borderId="0">
      <alignment vertical="center"/>
    </xf>
    <xf numFmtId="0" fontId="14" fillId="10" borderId="0" applyNumberFormat="0" applyBorder="0" applyAlignment="0" applyProtection="0">
      <alignment vertical="center"/>
    </xf>
    <xf numFmtId="0" fontId="15" fillId="0" borderId="8" applyNumberFormat="0" applyFill="0" applyBorder="0" applyAlignment="0" applyProtection="0">
      <alignment vertical="center"/>
    </xf>
    <xf numFmtId="0" fontId="16" fillId="0" borderId="9" applyNumberFormat="0" applyFill="0" applyBorder="0" applyAlignment="0" applyProtection="0">
      <alignment vertical="center"/>
    </xf>
    <xf numFmtId="0" fontId="17" fillId="0" borderId="10" applyNumberFormat="0" applyFill="0" applyAlignment="0" applyProtection="0">
      <alignment vertical="center"/>
    </xf>
    <xf numFmtId="0" fontId="17" fillId="0" borderId="0" applyNumberFormat="0" applyFill="0" applyBorder="0" applyAlignment="0" applyProtection="0">
      <alignment vertical="center"/>
    </xf>
    <xf numFmtId="0" fontId="18" fillId="8" borderId="6" applyNumberForma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1" applyNumberFormat="0" applyFill="0" applyAlignment="0" applyProtection="0">
      <alignment vertical="center"/>
    </xf>
  </cellStyleXfs>
  <cellXfs count="415">
    <xf numFmtId="0" fontId="0" fillId="0" borderId="0" xfId="0">
      <alignment horizontal="left" vertical="top"/>
    </xf>
    <xf numFmtId="0" fontId="23" fillId="0" borderId="0" xfId="12" applyFont="1">
      <alignment vertical="center"/>
    </xf>
    <xf numFmtId="0" fontId="23" fillId="0" borderId="0" xfId="12" applyFont="1" applyAlignment="1">
      <alignment horizontal="center" vertical="center"/>
    </xf>
    <xf numFmtId="0" fontId="24" fillId="0" borderId="0" xfId="12" applyFont="1">
      <alignment vertical="center"/>
    </xf>
    <xf numFmtId="0" fontId="24" fillId="0" borderId="0" xfId="12" applyFont="1" applyAlignment="1">
      <alignment horizontal="left" vertical="center"/>
    </xf>
    <xf numFmtId="0" fontId="25" fillId="0" borderId="0" xfId="12" applyFont="1" applyAlignment="1">
      <alignment horizontal="left" vertical="center"/>
    </xf>
    <xf numFmtId="0" fontId="26" fillId="0" borderId="0" xfId="12" applyFont="1">
      <alignment vertical="center"/>
    </xf>
    <xf numFmtId="0" fontId="23" fillId="0" borderId="0" xfId="12" applyFont="1" applyAlignment="1">
      <alignment horizontal="left" vertical="center"/>
    </xf>
    <xf numFmtId="0" fontId="23" fillId="0" borderId="12" xfId="12" applyFont="1" applyBorder="1">
      <alignment vertical="center"/>
    </xf>
    <xf numFmtId="0" fontId="23" fillId="0" borderId="13" xfId="12" applyFont="1" applyBorder="1">
      <alignment vertical="center"/>
    </xf>
    <xf numFmtId="0" fontId="23" fillId="0" borderId="14" xfId="12" applyFont="1" applyBorder="1" applyAlignment="1">
      <alignment horizontal="left" vertical="center"/>
    </xf>
    <xf numFmtId="0" fontId="23" fillId="0" borderId="15" xfId="12" applyFont="1" applyBorder="1" applyAlignment="1">
      <alignment horizontal="center" vertical="center"/>
    </xf>
    <xf numFmtId="0" fontId="23" fillId="0" borderId="12" xfId="12" applyFont="1" applyBorder="1" applyAlignment="1">
      <alignment horizontal="left" vertical="center"/>
    </xf>
    <xf numFmtId="0" fontId="23" fillId="0" borderId="13" xfId="12" applyFont="1" applyBorder="1" applyAlignment="1">
      <alignment horizontal="left" vertical="center"/>
    </xf>
    <xf numFmtId="0" fontId="23" fillId="0" borderId="12" xfId="12" applyFont="1" applyBorder="1" applyAlignment="1">
      <alignment vertical="center" wrapText="1"/>
    </xf>
    <xf numFmtId="0" fontId="23" fillId="0" borderId="16" xfId="12" applyFont="1" applyBorder="1" applyAlignment="1">
      <alignment horizontal="left" vertical="center"/>
    </xf>
    <xf numFmtId="0" fontId="23" fillId="0" borderId="14" xfId="12" applyFont="1" applyBorder="1" applyAlignment="1">
      <alignment horizontal="center" vertical="center"/>
    </xf>
    <xf numFmtId="0" fontId="23" fillId="0" borderId="12" xfId="12" applyFont="1" applyBorder="1" applyAlignment="1">
      <alignment horizontal="left" vertical="center" wrapText="1"/>
    </xf>
    <xf numFmtId="0" fontId="23" fillId="0" borderId="13" xfId="12" applyFont="1" applyBorder="1" applyAlignment="1">
      <alignment horizontal="left" vertical="center" wrapText="1"/>
    </xf>
    <xf numFmtId="0" fontId="23" fillId="0" borderId="14" xfId="12" applyFont="1" applyBorder="1" applyAlignment="1">
      <alignment horizontal="left" vertical="center" wrapText="1"/>
    </xf>
    <xf numFmtId="0" fontId="23" fillId="0" borderId="17" xfId="12" applyFont="1" applyBorder="1" applyAlignment="1">
      <alignment horizontal="left" vertical="center"/>
    </xf>
    <xf numFmtId="0" fontId="23" fillId="11" borderId="12" xfId="12" quotePrefix="1" applyFont="1" applyFill="1" applyBorder="1" applyAlignment="1">
      <alignment horizontal="left" vertical="top" wrapText="1"/>
    </xf>
    <xf numFmtId="0" fontId="23" fillId="0" borderId="17" xfId="12" applyFont="1" applyBorder="1" applyAlignment="1">
      <alignment horizontal="left" vertical="top" wrapText="1"/>
    </xf>
    <xf numFmtId="0" fontId="23" fillId="0" borderId="13" xfId="12" applyFont="1" applyBorder="1" applyAlignment="1">
      <alignment horizontal="left" vertical="top" wrapText="1"/>
    </xf>
    <xf numFmtId="0" fontId="23" fillId="0" borderId="12" xfId="12" applyFont="1" applyBorder="1" applyAlignment="1">
      <alignment horizontal="center" vertical="center"/>
    </xf>
    <xf numFmtId="0" fontId="23" fillId="0" borderId="13" xfId="12" applyFont="1" applyBorder="1" applyAlignment="1">
      <alignment horizontal="center" vertical="center"/>
    </xf>
    <xf numFmtId="0" fontId="24" fillId="0" borderId="12" xfId="12" applyFont="1" applyBorder="1" applyAlignment="1">
      <alignment horizontal="left" vertical="center" wrapText="1"/>
    </xf>
    <xf numFmtId="0" fontId="24" fillId="0" borderId="13" xfId="12" applyFont="1" applyBorder="1" applyAlignment="1">
      <alignment horizontal="left" vertical="center" wrapText="1"/>
    </xf>
    <xf numFmtId="0" fontId="24" fillId="0" borderId="17" xfId="12" applyFont="1" applyBorder="1" applyAlignment="1">
      <alignment horizontal="left" vertical="center" wrapText="1"/>
    </xf>
    <xf numFmtId="0" fontId="23" fillId="0" borderId="17" xfId="12" applyFont="1" applyBorder="1" applyAlignment="1">
      <alignment horizontal="left" vertical="center" wrapText="1"/>
    </xf>
    <xf numFmtId="0" fontId="24" fillId="0" borderId="14" xfId="12" applyFont="1" applyBorder="1" applyAlignment="1">
      <alignment horizontal="left" vertical="center" wrapText="1"/>
    </xf>
    <xf numFmtId="0" fontId="23" fillId="0" borderId="17" xfId="12" applyFont="1" applyBorder="1">
      <alignment vertical="center"/>
    </xf>
    <xf numFmtId="0" fontId="23" fillId="11" borderId="14" xfId="12" applyFont="1" applyFill="1" applyBorder="1" applyAlignment="1">
      <alignment horizontal="left" vertical="top" wrapText="1"/>
    </xf>
    <xf numFmtId="0" fontId="23" fillId="0" borderId="14" xfId="12" applyFont="1" applyBorder="1" applyAlignment="1">
      <alignment horizontal="left" vertical="top" wrapText="1"/>
    </xf>
    <xf numFmtId="0" fontId="23" fillId="0" borderId="17" xfId="12" applyFont="1" applyBorder="1" applyAlignment="1">
      <alignment horizontal="center" vertical="center"/>
    </xf>
    <xf numFmtId="0" fontId="23" fillId="0" borderId="18" xfId="12" applyFont="1" applyBorder="1" applyAlignment="1">
      <alignment horizontal="center" vertical="center"/>
    </xf>
    <xf numFmtId="0" fontId="23" fillId="11" borderId="12" xfId="12" applyFont="1" applyFill="1" applyBorder="1" applyAlignment="1">
      <alignment horizontal="left" vertical="top" wrapText="1"/>
    </xf>
    <xf numFmtId="0" fontId="23" fillId="0" borderId="0" xfId="12" applyFont="1" applyAlignment="1">
      <alignment horizontal="left" vertical="top"/>
    </xf>
    <xf numFmtId="0" fontId="23" fillId="0" borderId="13" xfId="12" applyFont="1" applyBorder="1" applyAlignment="1">
      <alignment vertical="center" wrapText="1"/>
    </xf>
    <xf numFmtId="0" fontId="23" fillId="0" borderId="0" xfId="12" applyFont="1" applyAlignment="1">
      <alignment vertical="center" wrapText="1"/>
    </xf>
    <xf numFmtId="0" fontId="23" fillId="0" borderId="12" xfId="12" applyFont="1" applyBorder="1" applyAlignment="1">
      <alignment horizontal="left" vertical="center" shrinkToFit="1"/>
    </xf>
    <xf numFmtId="0" fontId="23" fillId="0" borderId="17" xfId="12" applyFont="1" applyBorder="1" applyAlignment="1">
      <alignment horizontal="left" vertical="center" shrinkToFit="1"/>
    </xf>
    <xf numFmtId="0" fontId="23" fillId="0" borderId="13" xfId="12" applyFont="1" applyBorder="1" applyAlignment="1">
      <alignment horizontal="left" vertical="center" shrinkToFit="1"/>
    </xf>
    <xf numFmtId="0" fontId="27" fillId="0" borderId="17" xfId="0" applyFont="1" applyBorder="1" applyAlignment="1">
      <alignment horizontal="left" vertical="center" shrinkToFit="1"/>
    </xf>
    <xf numFmtId="0" fontId="27" fillId="0" borderId="13" xfId="0" applyFont="1" applyBorder="1" applyAlignment="1">
      <alignment horizontal="left" vertical="center" shrinkToFit="1"/>
    </xf>
    <xf numFmtId="0" fontId="23" fillId="0" borderId="12" xfId="12" applyFont="1" applyBorder="1" applyAlignment="1">
      <alignment horizontal="center" vertical="center" wrapText="1"/>
    </xf>
    <xf numFmtId="0" fontId="23" fillId="0" borderId="13" xfId="12" applyFont="1" applyBorder="1" applyAlignment="1">
      <alignment horizontal="center" vertical="center" wrapText="1"/>
    </xf>
    <xf numFmtId="0" fontId="23" fillId="11" borderId="12" xfId="12" applyFont="1" applyFill="1" applyBorder="1" applyAlignment="1">
      <alignment horizontal="left" vertical="center" wrapText="1"/>
    </xf>
    <xf numFmtId="0" fontId="23" fillId="0" borderId="18" xfId="12" applyFont="1" applyBorder="1" applyAlignment="1">
      <alignment vertical="center" wrapText="1"/>
    </xf>
    <xf numFmtId="0" fontId="24" fillId="0" borderId="14" xfId="12" applyFont="1" applyBorder="1" applyAlignment="1">
      <alignment vertical="center" wrapText="1"/>
    </xf>
    <xf numFmtId="0" fontId="28" fillId="0" borderId="12" xfId="12" applyFont="1" applyBorder="1" applyAlignment="1">
      <alignment horizontal="left" vertical="center" wrapText="1"/>
    </xf>
    <xf numFmtId="0" fontId="28" fillId="0" borderId="17" xfId="12" applyFont="1" applyBorder="1" applyAlignment="1">
      <alignment horizontal="left" vertical="center" wrapText="1"/>
    </xf>
    <xf numFmtId="0" fontId="28" fillId="0" borderId="13" xfId="12" applyFont="1" applyBorder="1" applyAlignment="1">
      <alignment horizontal="left" vertical="center" wrapText="1"/>
    </xf>
    <xf numFmtId="0" fontId="28" fillId="0" borderId="14" xfId="12" applyFont="1" applyBorder="1" applyAlignment="1">
      <alignment horizontal="left" vertical="center" wrapText="1"/>
    </xf>
    <xf numFmtId="0" fontId="24" fillId="0" borderId="14" xfId="12" applyFont="1" applyBorder="1" applyAlignment="1">
      <alignment horizontal="left" vertical="center"/>
    </xf>
    <xf numFmtId="0" fontId="23" fillId="0" borderId="0" xfId="12" applyFont="1" applyAlignment="1">
      <alignment horizontal="left" vertical="center" wrapText="1"/>
    </xf>
    <xf numFmtId="0" fontId="23" fillId="0" borderId="14" xfId="12" applyFont="1" applyBorder="1" applyAlignment="1">
      <alignment horizontal="center" vertical="center" wrapText="1"/>
    </xf>
    <xf numFmtId="0" fontId="23" fillId="0" borderId="0" xfId="12" applyFont="1" applyAlignment="1">
      <alignment horizontal="left" vertical="top" wrapText="1"/>
    </xf>
    <xf numFmtId="0" fontId="29" fillId="0" borderId="12" xfId="12" applyFont="1" applyBorder="1" applyAlignment="1">
      <alignment vertical="center" wrapText="1"/>
    </xf>
    <xf numFmtId="0" fontId="29" fillId="0" borderId="13" xfId="12" applyFont="1" applyBorder="1" applyAlignment="1">
      <alignment vertical="center" wrapText="1"/>
    </xf>
    <xf numFmtId="0" fontId="24" fillId="0" borderId="12" xfId="12" applyFont="1" applyBorder="1" applyAlignment="1">
      <alignment vertical="center" wrapText="1"/>
    </xf>
    <xf numFmtId="0" fontId="24" fillId="0" borderId="13" xfId="12" applyFont="1" applyBorder="1" applyAlignment="1">
      <alignment vertical="center" wrapText="1"/>
    </xf>
    <xf numFmtId="0" fontId="24" fillId="0" borderId="12" xfId="12" applyFont="1" applyBorder="1">
      <alignment vertical="center"/>
    </xf>
    <xf numFmtId="0" fontId="24" fillId="0" borderId="13" xfId="12" applyFont="1" applyBorder="1">
      <alignment vertical="center"/>
    </xf>
    <xf numFmtId="0" fontId="23" fillId="0" borderId="14" xfId="12" applyFont="1" applyBorder="1">
      <alignment vertical="center"/>
    </xf>
    <xf numFmtId="0" fontId="23" fillId="0" borderId="16" xfId="12" applyFont="1" applyBorder="1">
      <alignment vertical="center"/>
    </xf>
    <xf numFmtId="0" fontId="24" fillId="0" borderId="19" xfId="12" applyFont="1" applyBorder="1">
      <alignment vertical="center"/>
    </xf>
    <xf numFmtId="0" fontId="23" fillId="0" borderId="19" xfId="12" applyFont="1" applyBorder="1">
      <alignment vertical="center"/>
    </xf>
    <xf numFmtId="0" fontId="23" fillId="0" borderId="14" xfId="12" applyFont="1" applyBorder="1" applyAlignment="1">
      <alignment vertical="center" wrapText="1"/>
    </xf>
    <xf numFmtId="0" fontId="23" fillId="11" borderId="12" xfId="12" applyFont="1" applyFill="1" applyBorder="1" applyAlignment="1">
      <alignment horizontal="center" vertical="center"/>
    </xf>
    <xf numFmtId="0" fontId="23" fillId="0" borderId="9" xfId="12" applyFont="1" applyBorder="1">
      <alignment vertical="center"/>
    </xf>
    <xf numFmtId="0" fontId="23" fillId="0" borderId="9" xfId="12" applyFont="1" applyBorder="1" applyAlignment="1">
      <alignment horizontal="left" vertical="center"/>
    </xf>
    <xf numFmtId="0" fontId="23" fillId="0" borderId="16" xfId="12" applyFont="1" applyBorder="1" applyAlignment="1">
      <alignment horizontal="left" vertical="center" wrapText="1"/>
    </xf>
    <xf numFmtId="0" fontId="23" fillId="0" borderId="9" xfId="12" applyFont="1" applyBorder="1" applyAlignment="1">
      <alignment horizontal="left" vertical="center" wrapText="1"/>
    </xf>
    <xf numFmtId="0" fontId="23" fillId="0" borderId="16" xfId="12" applyFont="1" applyBorder="1" applyAlignment="1">
      <alignment horizontal="left" vertical="top" wrapText="1"/>
    </xf>
    <xf numFmtId="0" fontId="23" fillId="0" borderId="9" xfId="12" applyFont="1" applyBorder="1" applyAlignment="1">
      <alignment horizontal="left" vertical="top" wrapText="1"/>
    </xf>
    <xf numFmtId="0" fontId="23" fillId="0" borderId="16" xfId="12" applyFont="1" applyBorder="1" applyAlignment="1">
      <alignment horizontal="center" vertical="center"/>
    </xf>
    <xf numFmtId="0" fontId="23" fillId="0" borderId="9" xfId="12" applyFont="1" applyBorder="1" applyAlignment="1">
      <alignment horizontal="center" vertical="center"/>
    </xf>
    <xf numFmtId="0" fontId="24" fillId="0" borderId="16" xfId="12" applyFont="1" applyBorder="1" applyAlignment="1">
      <alignment horizontal="left" vertical="center" wrapText="1"/>
    </xf>
    <xf numFmtId="0" fontId="24" fillId="0" borderId="9" xfId="12" applyFont="1" applyBorder="1" applyAlignment="1">
      <alignment horizontal="left" vertical="center" wrapText="1"/>
    </xf>
    <xf numFmtId="0" fontId="24" fillId="0" borderId="0" xfId="12" applyFont="1" applyAlignment="1">
      <alignment horizontal="left" vertical="center" wrapText="1"/>
    </xf>
    <xf numFmtId="0" fontId="23" fillId="0" borderId="16" xfId="12" applyFont="1" applyBorder="1" applyAlignment="1">
      <alignment vertical="center" wrapText="1"/>
    </xf>
    <xf numFmtId="0" fontId="23" fillId="0" borderId="9" xfId="12" applyFont="1" applyBorder="1" applyAlignment="1">
      <alignment vertical="center" wrapText="1"/>
    </xf>
    <xf numFmtId="0" fontId="23" fillId="0" borderId="16" xfId="12" applyFont="1" applyBorder="1" applyAlignment="1">
      <alignment horizontal="left" vertical="center" shrinkToFit="1"/>
    </xf>
    <xf numFmtId="0" fontId="23" fillId="0" borderId="0" xfId="12" applyFont="1" applyAlignment="1">
      <alignment horizontal="left" vertical="center" shrinkToFit="1"/>
    </xf>
    <xf numFmtId="0" fontId="23" fillId="0" borderId="9" xfId="12" applyFont="1" applyBorder="1" applyAlignment="1">
      <alignment horizontal="left" vertical="center" shrinkToFit="1"/>
    </xf>
    <xf numFmtId="0" fontId="27" fillId="0" borderId="9" xfId="0" applyFont="1" applyBorder="1" applyAlignment="1">
      <alignment horizontal="left" vertical="center" shrinkToFit="1"/>
    </xf>
    <xf numFmtId="0" fontId="27" fillId="0" borderId="0" xfId="0" applyFont="1" applyAlignment="1">
      <alignment horizontal="left" vertical="center" shrinkToFit="1"/>
    </xf>
    <xf numFmtId="0" fontId="23" fillId="0" borderId="16" xfId="12" applyFont="1" applyBorder="1" applyAlignment="1">
      <alignment horizontal="center" vertical="center" wrapText="1"/>
    </xf>
    <xf numFmtId="0" fontId="23" fillId="0" borderId="9" xfId="12" applyFont="1" applyBorder="1" applyAlignment="1">
      <alignment horizontal="center" vertical="center" wrapText="1"/>
    </xf>
    <xf numFmtId="0" fontId="28" fillId="0" borderId="16" xfId="12" applyFont="1" applyBorder="1" applyAlignment="1">
      <alignment horizontal="left" vertical="center" wrapText="1"/>
    </xf>
    <xf numFmtId="0" fontId="28" fillId="0" borderId="0" xfId="12" applyFont="1" applyAlignment="1">
      <alignment horizontal="left" vertical="center" wrapText="1"/>
    </xf>
    <xf numFmtId="0" fontId="28" fillId="0" borderId="9" xfId="12" applyFont="1" applyBorder="1" applyAlignment="1">
      <alignment horizontal="left" vertical="center" wrapText="1"/>
    </xf>
    <xf numFmtId="0" fontId="23" fillId="0" borderId="17" xfId="12" quotePrefix="1" applyFont="1" applyBorder="1" applyAlignment="1">
      <alignment horizontal="left" vertical="top" wrapText="1"/>
    </xf>
    <xf numFmtId="0" fontId="23" fillId="0" borderId="13" xfId="12" quotePrefix="1" applyFont="1" applyBorder="1" applyAlignment="1">
      <alignment horizontal="left" vertical="top" wrapText="1"/>
    </xf>
    <xf numFmtId="0" fontId="29" fillId="0" borderId="16" xfId="12" applyFont="1" applyBorder="1" applyAlignment="1">
      <alignment vertical="center" wrapText="1"/>
    </xf>
    <xf numFmtId="0" fontId="29" fillId="0" borderId="9" xfId="12" applyFont="1" applyBorder="1" applyAlignment="1">
      <alignment vertical="center" wrapText="1"/>
    </xf>
    <xf numFmtId="0" fontId="24" fillId="0" borderId="16" xfId="12" applyFont="1" applyBorder="1" applyAlignment="1">
      <alignment vertical="center" wrapText="1"/>
    </xf>
    <xf numFmtId="0" fontId="24" fillId="0" borderId="9" xfId="12" applyFont="1" applyBorder="1" applyAlignment="1">
      <alignment vertical="center" wrapText="1"/>
    </xf>
    <xf numFmtId="0" fontId="24" fillId="0" borderId="16" xfId="12" applyFont="1" applyBorder="1">
      <alignment vertical="center"/>
    </xf>
    <xf numFmtId="0" fontId="24" fillId="0" borderId="9" xfId="12" applyFont="1" applyBorder="1">
      <alignment vertical="center"/>
    </xf>
    <xf numFmtId="0" fontId="23" fillId="0" borderId="16" xfId="12" quotePrefix="1" applyFont="1" applyBorder="1" applyAlignment="1">
      <alignment horizontal="left" vertical="top" wrapText="1"/>
    </xf>
    <xf numFmtId="0" fontId="23" fillId="0" borderId="0" xfId="12" quotePrefix="1" applyFont="1" applyAlignment="1">
      <alignment horizontal="left" vertical="top" wrapText="1"/>
    </xf>
    <xf numFmtId="0" fontId="23" fillId="0" borderId="9" xfId="12" quotePrefix="1" applyFont="1" applyBorder="1" applyAlignment="1">
      <alignment horizontal="left" vertical="top" wrapText="1"/>
    </xf>
    <xf numFmtId="0" fontId="23" fillId="0" borderId="20" xfId="12" applyFont="1" applyBorder="1" applyAlignment="1">
      <alignment horizontal="center" vertical="center"/>
    </xf>
    <xf numFmtId="0" fontId="23" fillId="0" borderId="19" xfId="12" applyFont="1" applyBorder="1" applyAlignment="1">
      <alignment horizontal="center" vertical="center"/>
    </xf>
    <xf numFmtId="0" fontId="23" fillId="0" borderId="21" xfId="12" applyFont="1" applyBorder="1" applyAlignment="1">
      <alignment horizontal="center" vertical="center"/>
    </xf>
    <xf numFmtId="0" fontId="24" fillId="0" borderId="20" xfId="12" applyFont="1" applyBorder="1" applyAlignment="1">
      <alignment horizontal="left" vertical="center" wrapText="1"/>
    </xf>
    <xf numFmtId="0" fontId="24" fillId="0" borderId="19" xfId="12" applyFont="1" applyBorder="1" applyAlignment="1">
      <alignment horizontal="left" vertical="center" wrapText="1"/>
    </xf>
    <xf numFmtId="0" fontId="24" fillId="0" borderId="21" xfId="12" applyFont="1" applyBorder="1" applyAlignment="1">
      <alignment horizontal="left" vertical="center" wrapText="1"/>
    </xf>
    <xf numFmtId="0" fontId="23" fillId="0" borderId="22" xfId="12" applyFont="1" applyBorder="1" applyAlignment="1">
      <alignment horizontal="center" vertical="center"/>
    </xf>
    <xf numFmtId="0" fontId="23" fillId="0" borderId="23" xfId="12" applyFont="1" applyBorder="1" applyAlignment="1">
      <alignment horizontal="center" vertical="center"/>
    </xf>
    <xf numFmtId="0" fontId="23" fillId="0" borderId="20" xfId="12" applyFont="1" applyBorder="1" applyAlignment="1">
      <alignment horizontal="left" vertical="center" shrinkToFit="1"/>
    </xf>
    <xf numFmtId="0" fontId="23" fillId="0" borderId="19" xfId="12" applyFont="1" applyBorder="1" applyAlignment="1">
      <alignment horizontal="left" vertical="center" shrinkToFit="1"/>
    </xf>
    <xf numFmtId="0" fontId="23" fillId="0" borderId="21" xfId="12" applyFont="1" applyBorder="1" applyAlignment="1">
      <alignment horizontal="left" vertical="center" shrinkToFit="1"/>
    </xf>
    <xf numFmtId="0" fontId="27" fillId="0" borderId="19" xfId="0" applyFont="1" applyBorder="1" applyAlignment="1">
      <alignment horizontal="left" vertical="center" shrinkToFit="1"/>
    </xf>
    <xf numFmtId="0" fontId="27" fillId="0" borderId="21" xfId="0" applyFont="1" applyBorder="1" applyAlignment="1">
      <alignment horizontal="left" vertical="center" shrinkToFit="1"/>
    </xf>
    <xf numFmtId="0" fontId="23" fillId="0" borderId="20" xfId="12" applyFont="1" applyBorder="1" applyAlignment="1">
      <alignment horizontal="center" vertical="center" wrapText="1"/>
    </xf>
    <xf numFmtId="0" fontId="23" fillId="0" borderId="21" xfId="12" applyFont="1" applyBorder="1" applyAlignment="1">
      <alignment horizontal="center" vertical="center" wrapText="1"/>
    </xf>
    <xf numFmtId="0" fontId="23" fillId="0" borderId="20" xfId="12" applyFont="1" applyBorder="1" applyAlignment="1">
      <alignment horizontal="left" vertical="center" wrapText="1"/>
    </xf>
    <xf numFmtId="0" fontId="23" fillId="0" borderId="19" xfId="12" applyFont="1" applyBorder="1" applyAlignment="1">
      <alignment horizontal="left" vertical="center" wrapText="1"/>
    </xf>
    <xf numFmtId="0" fontId="23" fillId="0" borderId="21" xfId="12" applyFont="1" applyBorder="1" applyAlignment="1">
      <alignment horizontal="left" vertical="center" wrapText="1"/>
    </xf>
    <xf numFmtId="0" fontId="23" fillId="0" borderId="24" xfId="12" applyFont="1" applyBorder="1" applyAlignment="1">
      <alignment horizontal="center" vertical="center"/>
    </xf>
    <xf numFmtId="0" fontId="23" fillId="0" borderId="25" xfId="12" applyFont="1" applyBorder="1" applyAlignment="1">
      <alignment horizontal="center" vertical="center"/>
    </xf>
    <xf numFmtId="0" fontId="23" fillId="0" borderId="26" xfId="12" applyFont="1" applyBorder="1" applyAlignment="1">
      <alignment horizontal="center" vertical="center"/>
    </xf>
    <xf numFmtId="0" fontId="23" fillId="11" borderId="12" xfId="12" applyFont="1" applyFill="1" applyBorder="1" applyAlignment="1">
      <alignment horizontal="center" vertical="center" wrapText="1"/>
    </xf>
    <xf numFmtId="0" fontId="24" fillId="0" borderId="14" xfId="12" applyFont="1" applyBorder="1" applyAlignment="1">
      <alignment horizontal="center" vertical="center"/>
    </xf>
    <xf numFmtId="0" fontId="23" fillId="0" borderId="12" xfId="12" applyFont="1" applyBorder="1" applyAlignment="1">
      <alignment horizontal="left" vertical="center" wrapText="1" shrinkToFit="1"/>
    </xf>
    <xf numFmtId="0" fontId="23" fillId="0" borderId="13" xfId="12" applyFont="1" applyBorder="1" applyAlignment="1">
      <alignment horizontal="left" vertical="center" wrapText="1" shrinkToFit="1"/>
    </xf>
    <xf numFmtId="0" fontId="23" fillId="0" borderId="17" xfId="12" applyFont="1" applyBorder="1" applyAlignment="1">
      <alignment horizontal="left" vertical="center" wrapText="1" shrinkToFit="1"/>
    </xf>
    <xf numFmtId="0" fontId="23" fillId="11" borderId="14" xfId="12" applyFont="1" applyFill="1" applyBorder="1" applyAlignment="1">
      <alignment horizontal="center" vertical="center"/>
    </xf>
    <xf numFmtId="0" fontId="23" fillId="0" borderId="16" xfId="12" applyFont="1" applyBorder="1" applyAlignment="1">
      <alignment horizontal="left" vertical="center" wrapText="1" shrinkToFit="1"/>
    </xf>
    <xf numFmtId="0" fontId="23" fillId="0" borderId="9" xfId="12" applyFont="1" applyBorder="1" applyAlignment="1">
      <alignment horizontal="left" vertical="center" wrapText="1" shrinkToFit="1"/>
    </xf>
    <xf numFmtId="0" fontId="23" fillId="0" borderId="0" xfId="12" applyFont="1" applyAlignment="1">
      <alignment horizontal="left" vertical="center" wrapText="1" shrinkToFit="1"/>
    </xf>
    <xf numFmtId="0" fontId="23" fillId="11" borderId="12" xfId="12" quotePrefix="1" applyFont="1" applyFill="1" applyBorder="1" applyAlignment="1">
      <alignment horizontal="center" vertical="center"/>
    </xf>
    <xf numFmtId="0" fontId="23" fillId="0" borderId="13" xfId="12" quotePrefix="1" applyFont="1" applyBorder="1" applyAlignment="1">
      <alignment horizontal="center" vertical="center"/>
    </xf>
    <xf numFmtId="0" fontId="23" fillId="0" borderId="20" xfId="12" applyFont="1" applyBorder="1">
      <alignment vertical="center"/>
    </xf>
    <xf numFmtId="0" fontId="23" fillId="0" borderId="21" xfId="12" applyFont="1" applyBorder="1">
      <alignment vertical="center"/>
    </xf>
    <xf numFmtId="0" fontId="23" fillId="0" borderId="16" xfId="12" quotePrefix="1" applyFont="1" applyBorder="1" applyAlignment="1">
      <alignment horizontal="center" vertical="center"/>
    </xf>
    <xf numFmtId="0" fontId="23" fillId="0" borderId="9" xfId="12" quotePrefix="1" applyFont="1" applyBorder="1" applyAlignment="1">
      <alignment horizontal="center" vertical="center"/>
    </xf>
    <xf numFmtId="0" fontId="23" fillId="0" borderId="20" xfId="12" applyFont="1" applyBorder="1" applyAlignment="1">
      <alignment horizontal="left" vertical="center"/>
    </xf>
    <xf numFmtId="0" fontId="23" fillId="0" borderId="21" xfId="12" applyFont="1" applyBorder="1" applyAlignment="1">
      <alignment horizontal="left" vertical="center"/>
    </xf>
    <xf numFmtId="0" fontId="23" fillId="0" borderId="19" xfId="12" applyFont="1" applyBorder="1" applyAlignment="1">
      <alignment horizontal="left" vertical="center"/>
    </xf>
    <xf numFmtId="0" fontId="23" fillId="0" borderId="27" xfId="12" applyFont="1" applyBorder="1" applyAlignment="1">
      <alignment horizontal="center" vertical="center"/>
    </xf>
    <xf numFmtId="0" fontId="23" fillId="0" borderId="20" xfId="12" applyFont="1" applyBorder="1" applyAlignment="1">
      <alignment vertical="center" wrapText="1"/>
    </xf>
    <xf numFmtId="0" fontId="23" fillId="0" borderId="21" xfId="12" applyFont="1" applyBorder="1" applyAlignment="1">
      <alignment vertical="center" wrapText="1"/>
    </xf>
    <xf numFmtId="0" fontId="23" fillId="11" borderId="14" xfId="12" quotePrefix="1" applyFont="1" applyFill="1" applyBorder="1" applyAlignment="1">
      <alignment horizontal="left" vertical="center" wrapText="1" shrinkToFit="1"/>
    </xf>
    <xf numFmtId="0" fontId="23" fillId="11" borderId="14" xfId="12" applyFont="1" applyFill="1" applyBorder="1" applyAlignment="1">
      <alignment horizontal="left" vertical="center" wrapText="1" shrinkToFit="1"/>
    </xf>
    <xf numFmtId="0" fontId="23" fillId="0" borderId="14" xfId="12" applyFont="1" applyBorder="1" applyAlignment="1">
      <alignment horizontal="left" vertical="center" wrapText="1" shrinkToFit="1"/>
    </xf>
    <xf numFmtId="14" fontId="23" fillId="11" borderId="14" xfId="12" applyNumberFormat="1" applyFont="1" applyFill="1" applyBorder="1" applyAlignment="1">
      <alignment horizontal="left" vertical="center" wrapText="1"/>
    </xf>
    <xf numFmtId="0" fontId="23" fillId="11" borderId="14" xfId="12" applyFont="1" applyFill="1" applyBorder="1" applyAlignment="1">
      <alignment horizontal="left" vertical="center" wrapText="1"/>
    </xf>
    <xf numFmtId="0" fontId="23" fillId="0" borderId="0" xfId="12" applyFont="1" applyAlignment="1">
      <alignment vertical="center" shrinkToFit="1"/>
    </xf>
    <xf numFmtId="0" fontId="23" fillId="11" borderId="12" xfId="12" applyFont="1" applyFill="1" applyBorder="1">
      <alignment vertical="center"/>
    </xf>
    <xf numFmtId="0" fontId="23" fillId="0" borderId="28" xfId="12" applyFont="1" applyBorder="1" applyAlignment="1">
      <alignment horizontal="center" vertical="center"/>
    </xf>
    <xf numFmtId="0" fontId="23" fillId="0" borderId="29" xfId="12" applyFont="1" applyBorder="1" applyAlignment="1">
      <alignment horizontal="center" vertical="center"/>
    </xf>
    <xf numFmtId="0" fontId="23" fillId="0" borderId="30" xfId="12" applyFont="1" applyBorder="1" applyAlignment="1">
      <alignment horizontal="center" vertical="center"/>
    </xf>
    <xf numFmtId="0" fontId="23" fillId="0" borderId="31" xfId="12" applyFont="1" applyBorder="1" applyAlignment="1">
      <alignment horizontal="center" vertical="center"/>
    </xf>
    <xf numFmtId="0" fontId="23" fillId="11" borderId="15" xfId="12" applyFont="1" applyFill="1" applyBorder="1" applyAlignment="1">
      <alignment horizontal="center" vertical="center"/>
    </xf>
    <xf numFmtId="0" fontId="30" fillId="0" borderId="13" xfId="12" applyFont="1" applyBorder="1" applyAlignment="1">
      <alignment horizontal="center" vertical="center"/>
    </xf>
    <xf numFmtId="0" fontId="30" fillId="0" borderId="0" xfId="12" applyFont="1">
      <alignment vertical="center"/>
    </xf>
    <xf numFmtId="0" fontId="23" fillId="11" borderId="32" xfId="12" applyFont="1" applyFill="1" applyBorder="1" applyAlignment="1">
      <alignment horizontal="center" vertical="center"/>
    </xf>
    <xf numFmtId="0" fontId="23" fillId="0" borderId="33" xfId="12" applyFont="1" applyBorder="1" applyAlignment="1">
      <alignment horizontal="center" vertical="center"/>
    </xf>
    <xf numFmtId="0" fontId="23" fillId="11" borderId="33" xfId="12" applyFont="1" applyFill="1" applyBorder="1" applyAlignment="1">
      <alignment horizontal="center" vertical="center"/>
    </xf>
    <xf numFmtId="0" fontId="23" fillId="0" borderId="34" xfId="12" applyFont="1" applyBorder="1" applyAlignment="1">
      <alignment horizontal="center" vertical="center"/>
    </xf>
    <xf numFmtId="0" fontId="23" fillId="11" borderId="12" xfId="12" applyFont="1" applyFill="1" applyBorder="1" applyAlignment="1">
      <alignment horizontal="left" vertical="center"/>
    </xf>
    <xf numFmtId="0" fontId="23" fillId="0" borderId="20" xfId="12" quotePrefix="1" applyFont="1" applyBorder="1" applyAlignment="1">
      <alignment horizontal="center" vertical="center"/>
    </xf>
    <xf numFmtId="0" fontId="23" fillId="0" borderId="21" xfId="12" quotePrefix="1" applyFont="1" applyBorder="1" applyAlignment="1">
      <alignment horizontal="center" vertical="center"/>
    </xf>
    <xf numFmtId="0" fontId="23" fillId="11" borderId="34" xfId="12" applyFont="1" applyFill="1" applyBorder="1" applyAlignment="1">
      <alignment horizontal="center" vertical="center"/>
    </xf>
    <xf numFmtId="0" fontId="23" fillId="11" borderId="29" xfId="12" applyFont="1" applyFill="1" applyBorder="1" applyAlignment="1">
      <alignment horizontal="center" vertical="center"/>
    </xf>
    <xf numFmtId="0" fontId="23" fillId="11" borderId="28" xfId="12" applyFont="1" applyFill="1" applyBorder="1" applyAlignment="1">
      <alignment horizontal="center" vertical="center"/>
    </xf>
    <xf numFmtId="0" fontId="30" fillId="0" borderId="20" xfId="12" applyFont="1" applyBorder="1" applyAlignment="1">
      <alignment horizontal="center" vertical="center"/>
    </xf>
    <xf numFmtId="0" fontId="30" fillId="0" borderId="21" xfId="12" applyFont="1" applyBorder="1" applyAlignment="1">
      <alignment horizontal="center" vertical="center"/>
    </xf>
    <xf numFmtId="0" fontId="23" fillId="0" borderId="35" xfId="12" applyFont="1" applyBorder="1" applyAlignment="1">
      <alignment horizontal="center" vertical="center"/>
    </xf>
    <xf numFmtId="0" fontId="23" fillId="0" borderId="36" xfId="12" applyFont="1" applyBorder="1" applyAlignment="1">
      <alignment horizontal="center" vertical="center"/>
    </xf>
    <xf numFmtId="0" fontId="23" fillId="0" borderId="37" xfId="12" applyFont="1" applyBorder="1" applyAlignment="1">
      <alignment horizontal="center" vertical="center"/>
    </xf>
    <xf numFmtId="0" fontId="23" fillId="11" borderId="14" xfId="12" applyFont="1" applyFill="1" applyBorder="1" applyAlignment="1">
      <alignment horizontal="center" vertical="center" shrinkToFit="1"/>
    </xf>
    <xf numFmtId="0" fontId="23" fillId="0" borderId="14" xfId="12" applyFont="1" applyBorder="1" applyAlignment="1">
      <alignment horizontal="center" vertical="center" shrinkToFit="1"/>
    </xf>
    <xf numFmtId="0" fontId="23" fillId="0" borderId="23" xfId="12" applyFont="1" applyBorder="1" applyAlignment="1">
      <alignment horizontal="left" vertical="center" wrapText="1"/>
    </xf>
    <xf numFmtId="0" fontId="28" fillId="0" borderId="20" xfId="12" applyFont="1" applyBorder="1" applyAlignment="1">
      <alignment horizontal="left" vertical="center" wrapText="1"/>
    </xf>
    <xf numFmtId="0" fontId="28" fillId="0" borderId="19" xfId="12" applyFont="1" applyBorder="1" applyAlignment="1">
      <alignment horizontal="left" vertical="center" wrapText="1"/>
    </xf>
    <xf numFmtId="0" fontId="28" fillId="0" borderId="21" xfId="12" applyFont="1" applyBorder="1" applyAlignment="1">
      <alignment horizontal="left" vertical="center" wrapText="1"/>
    </xf>
    <xf numFmtId="0" fontId="29" fillId="0" borderId="20" xfId="12" applyFont="1" applyBorder="1" applyAlignment="1">
      <alignment vertical="center" wrapText="1"/>
    </xf>
    <xf numFmtId="0" fontId="29" fillId="0" borderId="21" xfId="12" applyFont="1" applyBorder="1" applyAlignment="1">
      <alignment vertical="center" wrapText="1"/>
    </xf>
    <xf numFmtId="0" fontId="24" fillId="0" borderId="20" xfId="12" applyFont="1" applyBorder="1" applyAlignment="1">
      <alignment vertical="center" wrapText="1"/>
    </xf>
    <xf numFmtId="0" fontId="24" fillId="0" borderId="21" xfId="12" applyFont="1" applyBorder="1" applyAlignment="1">
      <alignment vertical="center" wrapText="1"/>
    </xf>
    <xf numFmtId="0" fontId="24" fillId="0" borderId="20" xfId="12" applyFont="1" applyBorder="1">
      <alignment vertical="center"/>
    </xf>
    <xf numFmtId="0" fontId="24" fillId="0" borderId="21" xfId="12" applyFont="1" applyBorder="1">
      <alignment vertical="center"/>
    </xf>
    <xf numFmtId="0" fontId="23" fillId="0" borderId="17" xfId="12" applyFont="1" applyBorder="1" applyAlignment="1">
      <alignment horizontal="center" vertical="center" wrapText="1"/>
    </xf>
    <xf numFmtId="0" fontId="23" fillId="0" borderId="35" xfId="12" applyFont="1" applyBorder="1">
      <alignment vertical="center"/>
    </xf>
    <xf numFmtId="0" fontId="23" fillId="0" borderId="36" xfId="12" applyFont="1" applyBorder="1">
      <alignment vertical="center"/>
    </xf>
    <xf numFmtId="0" fontId="23" fillId="0" borderId="37" xfId="12" applyFont="1" applyBorder="1">
      <alignment vertical="center"/>
    </xf>
    <xf numFmtId="0" fontId="23" fillId="0" borderId="31" xfId="12" applyFont="1" applyBorder="1">
      <alignment vertical="center"/>
    </xf>
    <xf numFmtId="0" fontId="23" fillId="0" borderId="30" xfId="12" applyFont="1" applyBorder="1">
      <alignment vertical="center"/>
    </xf>
    <xf numFmtId="0" fontId="23" fillId="11" borderId="18" xfId="12" applyFont="1" applyFill="1" applyBorder="1" applyAlignment="1">
      <alignment horizontal="center" vertical="center"/>
    </xf>
    <xf numFmtId="0" fontId="24" fillId="0" borderId="12" xfId="12" applyFont="1" applyBorder="1" applyAlignment="1">
      <alignment horizontal="center" vertical="center"/>
    </xf>
    <xf numFmtId="0" fontId="24" fillId="0" borderId="13" xfId="12" applyFont="1" applyBorder="1" applyAlignment="1">
      <alignment horizontal="center" vertical="center"/>
    </xf>
    <xf numFmtId="0" fontId="23" fillId="11" borderId="14" xfId="12" applyFont="1" applyFill="1" applyBorder="1" applyAlignment="1">
      <alignment horizontal="center" vertical="center" wrapText="1"/>
    </xf>
    <xf numFmtId="0" fontId="23" fillId="11" borderId="12" xfId="12" applyFont="1" applyFill="1" applyBorder="1" applyAlignment="1">
      <alignment horizontal="left" vertical="top" wrapText="1" shrinkToFit="1"/>
    </xf>
    <xf numFmtId="0" fontId="23" fillId="0" borderId="17" xfId="12" applyFont="1" applyBorder="1" applyAlignment="1">
      <alignment horizontal="left" vertical="top" wrapText="1" shrinkToFit="1"/>
    </xf>
    <xf numFmtId="0" fontId="23" fillId="0" borderId="13" xfId="12" applyFont="1" applyBorder="1" applyAlignment="1">
      <alignment horizontal="left" vertical="top" wrapText="1" shrinkToFit="1"/>
    </xf>
    <xf numFmtId="0" fontId="24" fillId="0" borderId="18" xfId="12" applyFont="1" applyBorder="1">
      <alignment vertical="center"/>
    </xf>
    <xf numFmtId="0" fontId="24" fillId="11" borderId="12" xfId="12" applyFont="1" applyFill="1" applyBorder="1" applyAlignment="1">
      <alignment horizontal="center" vertical="center"/>
    </xf>
    <xf numFmtId="0" fontId="24" fillId="0" borderId="17" xfId="12" applyFont="1" applyBorder="1" applyAlignment="1">
      <alignment horizontal="center" vertical="center"/>
    </xf>
    <xf numFmtId="0" fontId="23" fillId="0" borderId="0" xfId="12" applyFont="1" applyAlignment="1">
      <alignment horizontal="center" vertical="center" wrapText="1"/>
    </xf>
    <xf numFmtId="0" fontId="23" fillId="11" borderId="35" xfId="12" applyFont="1" applyFill="1" applyBorder="1" applyAlignment="1">
      <alignment horizontal="center" vertical="center"/>
    </xf>
    <xf numFmtId="0" fontId="23" fillId="11" borderId="36" xfId="12" applyFont="1" applyFill="1" applyBorder="1" applyAlignment="1">
      <alignment horizontal="center" vertical="center"/>
    </xf>
    <xf numFmtId="0" fontId="23" fillId="11" borderId="37" xfId="12" applyFont="1" applyFill="1" applyBorder="1" applyAlignment="1">
      <alignment horizontal="center" vertical="center"/>
    </xf>
    <xf numFmtId="0" fontId="23" fillId="11" borderId="31" xfId="12" applyFont="1" applyFill="1" applyBorder="1" applyAlignment="1">
      <alignment horizontal="center" vertical="center"/>
    </xf>
    <xf numFmtId="0" fontId="23" fillId="11" borderId="30" xfId="12" applyFont="1" applyFill="1" applyBorder="1" applyAlignment="1">
      <alignment horizontal="center" vertical="center"/>
    </xf>
    <xf numFmtId="0" fontId="24" fillId="0" borderId="20" xfId="12" applyFont="1" applyBorder="1" applyAlignment="1">
      <alignment horizontal="center" vertical="center"/>
    </xf>
    <xf numFmtId="0" fontId="24" fillId="0" borderId="21" xfId="12" applyFont="1" applyBorder="1" applyAlignment="1">
      <alignment horizontal="center" vertical="center"/>
    </xf>
    <xf numFmtId="0" fontId="23" fillId="0" borderId="16" xfId="12" applyFont="1" applyBorder="1" applyAlignment="1">
      <alignment horizontal="left" vertical="top" wrapText="1" shrinkToFit="1"/>
    </xf>
    <xf numFmtId="0" fontId="23" fillId="0" borderId="0" xfId="12" applyFont="1" applyAlignment="1">
      <alignment horizontal="left" vertical="top" wrapText="1" shrinkToFit="1"/>
    </xf>
    <xf numFmtId="0" fontId="23" fillId="0" borderId="9" xfId="12" applyFont="1" applyBorder="1" applyAlignment="1">
      <alignment horizontal="left" vertical="top" wrapText="1" shrinkToFit="1"/>
    </xf>
    <xf numFmtId="0" fontId="24" fillId="0" borderId="19" xfId="12" applyFont="1" applyBorder="1" applyAlignment="1">
      <alignment horizontal="center" vertical="center"/>
    </xf>
    <xf numFmtId="0" fontId="23" fillId="0" borderId="38" xfId="12" applyFont="1" applyBorder="1" applyAlignment="1">
      <alignment horizontal="center" vertical="center"/>
    </xf>
    <xf numFmtId="0" fontId="23" fillId="0" borderId="39" xfId="12" applyFont="1" applyBorder="1" applyAlignment="1">
      <alignment horizontal="center" vertical="center"/>
    </xf>
    <xf numFmtId="0" fontId="24" fillId="0" borderId="15" xfId="12" applyFont="1" applyBorder="1" applyAlignment="1">
      <alignment horizontal="center" vertical="center"/>
    </xf>
    <xf numFmtId="0" fontId="23" fillId="11" borderId="32" xfId="12" applyFont="1" applyFill="1" applyBorder="1" applyAlignment="1">
      <alignment horizontal="right" vertical="center"/>
    </xf>
    <xf numFmtId="0" fontId="23" fillId="0" borderId="34" xfId="12" applyFont="1" applyBorder="1" applyAlignment="1">
      <alignment horizontal="right" vertical="center"/>
    </xf>
    <xf numFmtId="0" fontId="23" fillId="0" borderId="0" xfId="12" applyFont="1" applyAlignment="1">
      <alignment horizontal="right" vertical="center"/>
    </xf>
    <xf numFmtId="0" fontId="23" fillId="11" borderId="16" xfId="12" applyFont="1" applyFill="1" applyBorder="1" applyAlignment="1">
      <alignment horizontal="center" vertical="center"/>
    </xf>
    <xf numFmtId="0" fontId="23" fillId="0" borderId="40" xfId="12" applyFont="1" applyBorder="1" applyAlignment="1">
      <alignment horizontal="center" vertical="center"/>
    </xf>
    <xf numFmtId="0" fontId="23" fillId="0" borderId="41" xfId="12" applyFont="1" applyBorder="1" applyAlignment="1">
      <alignment horizontal="center" vertical="center"/>
    </xf>
    <xf numFmtId="0" fontId="23" fillId="0" borderId="42" xfId="12" applyFont="1" applyBorder="1" applyAlignment="1">
      <alignment horizontal="center" vertical="center"/>
    </xf>
    <xf numFmtId="0" fontId="31" fillId="0" borderId="12" xfId="12" applyFont="1" applyBorder="1" applyAlignment="1">
      <alignment horizontal="left" vertical="center" wrapText="1"/>
    </xf>
    <xf numFmtId="0" fontId="31" fillId="0" borderId="17" xfId="12" applyFont="1" applyBorder="1" applyAlignment="1">
      <alignment horizontal="left" vertical="center" wrapText="1"/>
    </xf>
    <xf numFmtId="0" fontId="31" fillId="0" borderId="13" xfId="12" applyFont="1" applyBorder="1" applyAlignment="1">
      <alignment horizontal="left" vertical="center" wrapText="1"/>
    </xf>
    <xf numFmtId="0" fontId="32" fillId="0" borderId="12" xfId="12" applyFont="1" applyBorder="1" applyAlignment="1">
      <alignment horizontal="left" vertical="center" wrapText="1"/>
    </xf>
    <xf numFmtId="0" fontId="32" fillId="0" borderId="17" xfId="12" applyFont="1" applyBorder="1" applyAlignment="1">
      <alignment horizontal="left" vertical="center" wrapText="1"/>
    </xf>
    <xf numFmtId="0" fontId="32" fillId="0" borderId="13" xfId="12" applyFont="1" applyBorder="1" applyAlignment="1">
      <alignment horizontal="left" vertical="center" wrapText="1"/>
    </xf>
    <xf numFmtId="0" fontId="24" fillId="0" borderId="27" xfId="12" applyFont="1" applyBorder="1" applyAlignment="1">
      <alignment horizontal="center" vertical="center"/>
    </xf>
    <xf numFmtId="0" fontId="23" fillId="0" borderId="35" xfId="12" applyFont="1" applyBorder="1" applyAlignment="1">
      <alignment horizontal="right" vertical="center"/>
    </xf>
    <xf numFmtId="0" fontId="23" fillId="0" borderId="37" xfId="12" applyFont="1" applyBorder="1" applyAlignment="1">
      <alignment horizontal="right" vertical="center"/>
    </xf>
    <xf numFmtId="0" fontId="33" fillId="0" borderId="12" xfId="12" applyFont="1" applyBorder="1" applyAlignment="1">
      <alignment horizontal="center" vertical="center" wrapText="1"/>
    </xf>
    <xf numFmtId="0" fontId="33" fillId="0" borderId="13" xfId="12" applyFont="1" applyBorder="1" applyAlignment="1">
      <alignment horizontal="center" vertical="center" wrapText="1"/>
    </xf>
    <xf numFmtId="0" fontId="23" fillId="0" borderId="43" xfId="12" applyFont="1" applyBorder="1">
      <alignment vertical="center"/>
    </xf>
    <xf numFmtId="0" fontId="23" fillId="0" borderId="44" xfId="12" applyFont="1" applyBorder="1">
      <alignment vertical="center"/>
    </xf>
    <xf numFmtId="0" fontId="23" fillId="0" borderId="45" xfId="12" applyFont="1" applyBorder="1">
      <alignment vertical="center"/>
    </xf>
    <xf numFmtId="0" fontId="31" fillId="0" borderId="16" xfId="12" applyFont="1" applyBorder="1" applyAlignment="1">
      <alignment horizontal="left" vertical="center" wrapText="1"/>
    </xf>
    <xf numFmtId="0" fontId="31" fillId="0" borderId="0" xfId="12" applyFont="1" applyAlignment="1">
      <alignment horizontal="left" vertical="center" wrapText="1"/>
    </xf>
    <xf numFmtId="0" fontId="31" fillId="0" borderId="9" xfId="12" applyFont="1" applyBorder="1" applyAlignment="1">
      <alignment horizontal="left" vertical="center" wrapText="1"/>
    </xf>
    <xf numFmtId="0" fontId="32" fillId="0" borderId="16" xfId="12" applyFont="1" applyBorder="1" applyAlignment="1">
      <alignment horizontal="left" vertical="center" wrapText="1"/>
    </xf>
    <xf numFmtId="0" fontId="32" fillId="0" borderId="0" xfId="12" applyFont="1" applyAlignment="1">
      <alignment horizontal="left" vertical="center" wrapText="1"/>
    </xf>
    <xf numFmtId="0" fontId="32" fillId="0" borderId="9" xfId="12" applyFont="1" applyBorder="1" applyAlignment="1">
      <alignment horizontal="left" vertical="center" wrapText="1"/>
    </xf>
    <xf numFmtId="0" fontId="23" fillId="0" borderId="15" xfId="12" applyFont="1" applyBorder="1" applyAlignment="1">
      <alignment horizontal="center" vertical="center" wrapText="1"/>
    </xf>
    <xf numFmtId="0" fontId="23" fillId="0" borderId="46" xfId="12" applyFont="1" applyBorder="1" applyAlignment="1">
      <alignment horizontal="center" vertical="center"/>
    </xf>
    <xf numFmtId="0" fontId="33" fillId="0" borderId="16" xfId="12" applyFont="1" applyBorder="1" applyAlignment="1">
      <alignment horizontal="center" vertical="center" wrapText="1"/>
    </xf>
    <xf numFmtId="0" fontId="33" fillId="0" borderId="9" xfId="12" applyFont="1" applyBorder="1" applyAlignment="1">
      <alignment horizontal="center" vertical="center" wrapText="1"/>
    </xf>
    <xf numFmtId="0" fontId="23" fillId="11" borderId="47" xfId="12" quotePrefix="1" applyFont="1" applyFill="1" applyBorder="1" applyAlignment="1">
      <alignment horizontal="left" vertical="center" wrapText="1"/>
    </xf>
    <xf numFmtId="0" fontId="23" fillId="0" borderId="48" xfId="12" applyFont="1" applyBorder="1" applyAlignment="1">
      <alignment horizontal="left" vertical="center" wrapText="1"/>
    </xf>
    <xf numFmtId="0" fontId="23" fillId="11" borderId="48" xfId="12" applyFont="1" applyFill="1" applyBorder="1" applyAlignment="1">
      <alignment horizontal="left" vertical="center" wrapText="1"/>
    </xf>
    <xf numFmtId="0" fontId="23" fillId="0" borderId="49" xfId="12" applyFont="1" applyBorder="1" applyAlignment="1">
      <alignment horizontal="left" vertical="center" wrapText="1"/>
    </xf>
    <xf numFmtId="0" fontId="23" fillId="11" borderId="47" xfId="12" applyFont="1" applyFill="1" applyBorder="1" applyAlignment="1">
      <alignment horizontal="left" vertical="center" wrapText="1"/>
    </xf>
    <xf numFmtId="0" fontId="23" fillId="11" borderId="50" xfId="12" applyFont="1" applyFill="1" applyBorder="1" applyAlignment="1">
      <alignment horizontal="left" vertical="center" wrapText="1"/>
    </xf>
    <xf numFmtId="0" fontId="23" fillId="0" borderId="51" xfId="12" applyFont="1" applyBorder="1" applyAlignment="1">
      <alignment horizontal="left" vertical="center" wrapText="1"/>
    </xf>
    <xf numFmtId="0" fontId="23" fillId="11" borderId="51" xfId="12" applyFont="1" applyFill="1" applyBorder="1" applyAlignment="1">
      <alignment horizontal="left" vertical="center" wrapText="1"/>
    </xf>
    <xf numFmtId="0" fontId="23" fillId="0" borderId="52" xfId="12" applyFont="1" applyBorder="1" applyAlignment="1">
      <alignment horizontal="left" vertical="center" wrapText="1"/>
    </xf>
    <xf numFmtId="0" fontId="23" fillId="0" borderId="43" xfId="12" applyFont="1" applyBorder="1" applyAlignment="1">
      <alignment horizontal="center" vertical="center"/>
    </xf>
    <xf numFmtId="0" fontId="23" fillId="0" borderId="44" xfId="12" applyFont="1" applyBorder="1" applyAlignment="1">
      <alignment horizontal="center" vertical="center"/>
    </xf>
    <xf numFmtId="0" fontId="23" fillId="0" borderId="45" xfId="12" applyFont="1" applyBorder="1" applyAlignment="1">
      <alignment horizontal="center" vertical="center"/>
    </xf>
    <xf numFmtId="0" fontId="23" fillId="0" borderId="18" xfId="12" applyFont="1" applyBorder="1" applyAlignment="1">
      <alignment horizontal="center" vertical="center" wrapText="1"/>
    </xf>
    <xf numFmtId="0" fontId="23" fillId="0" borderId="47" xfId="12" applyFont="1" applyBorder="1" applyAlignment="1">
      <alignment horizontal="left" vertical="center" wrapText="1"/>
    </xf>
    <xf numFmtId="0" fontId="23" fillId="0" borderId="43" xfId="12" applyFont="1" applyBorder="1" applyAlignment="1">
      <alignment horizontal="left" vertical="center" wrapText="1"/>
    </xf>
    <xf numFmtId="0" fontId="23" fillId="0" borderId="44" xfId="12" applyFont="1" applyBorder="1" applyAlignment="1">
      <alignment horizontal="left" vertical="center" wrapText="1"/>
    </xf>
    <xf numFmtId="0" fontId="23" fillId="0" borderId="45" xfId="12" applyFont="1" applyBorder="1" applyAlignment="1">
      <alignment horizontal="left" vertical="center" wrapText="1"/>
    </xf>
    <xf numFmtId="0" fontId="24" fillId="0" borderId="18" xfId="12" applyFont="1" applyBorder="1" applyAlignment="1">
      <alignment horizontal="center" vertical="center"/>
    </xf>
    <xf numFmtId="0" fontId="23" fillId="0" borderId="27" xfId="12" applyFont="1" applyBorder="1" applyAlignment="1">
      <alignment horizontal="center" vertical="center" wrapText="1"/>
    </xf>
    <xf numFmtId="0" fontId="29" fillId="0" borderId="12" xfId="12" applyFont="1" applyBorder="1" applyAlignment="1">
      <alignment horizontal="center" vertical="center" wrapText="1"/>
    </xf>
    <xf numFmtId="0" fontId="29" fillId="0" borderId="13" xfId="12" applyFont="1" applyBorder="1" applyAlignment="1">
      <alignment horizontal="center" vertical="center" wrapText="1"/>
    </xf>
    <xf numFmtId="0" fontId="33" fillId="0" borderId="20" xfId="12" applyFont="1" applyBorder="1" applyAlignment="1">
      <alignment horizontal="center" vertical="center" wrapText="1"/>
    </xf>
    <xf numFmtId="0" fontId="33" fillId="0" borderId="21" xfId="12" applyFont="1" applyBorder="1" applyAlignment="1">
      <alignment horizontal="center" vertical="center" wrapText="1"/>
    </xf>
    <xf numFmtId="0" fontId="29" fillId="0" borderId="16" xfId="12" applyFont="1" applyBorder="1" applyAlignment="1">
      <alignment horizontal="center" vertical="center" wrapText="1"/>
    </xf>
    <xf numFmtId="0" fontId="29" fillId="0" borderId="9" xfId="12" applyFont="1" applyBorder="1" applyAlignment="1">
      <alignment horizontal="center" vertical="center" wrapText="1"/>
    </xf>
    <xf numFmtId="0" fontId="29" fillId="0" borderId="20" xfId="12" applyFont="1" applyBorder="1" applyAlignment="1">
      <alignment horizontal="center" vertical="center" wrapText="1"/>
    </xf>
    <xf numFmtId="0" fontId="29" fillId="0" borderId="21" xfId="12" applyFont="1" applyBorder="1" applyAlignment="1">
      <alignment horizontal="center" vertical="center" wrapText="1"/>
    </xf>
    <xf numFmtId="0" fontId="23" fillId="0" borderId="17" xfId="12" applyFont="1" applyBorder="1" applyAlignment="1">
      <alignment vertical="center" wrapText="1"/>
    </xf>
    <xf numFmtId="0" fontId="23" fillId="0" borderId="15" xfId="12" applyFont="1" applyBorder="1" applyAlignment="1">
      <alignment horizontal="left" vertical="center" wrapText="1"/>
    </xf>
    <xf numFmtId="0" fontId="33" fillId="0" borderId="12" xfId="12" applyFont="1" applyBorder="1" applyAlignment="1">
      <alignment horizontal="left" vertical="center" wrapText="1"/>
    </xf>
    <xf numFmtId="0" fontId="33" fillId="0" borderId="17" xfId="12" applyFont="1" applyBorder="1" applyAlignment="1">
      <alignment horizontal="left" vertical="center" wrapText="1"/>
    </xf>
    <xf numFmtId="0" fontId="33" fillId="0" borderId="13" xfId="12" applyFont="1" applyBorder="1" applyAlignment="1">
      <alignment horizontal="left" vertical="center" wrapText="1"/>
    </xf>
    <xf numFmtId="0" fontId="23" fillId="0" borderId="18" xfId="12" applyFont="1" applyBorder="1" applyAlignment="1">
      <alignment horizontal="left" vertical="center" wrapText="1"/>
    </xf>
    <xf numFmtId="0" fontId="33" fillId="0" borderId="16" xfId="12" applyFont="1" applyBorder="1" applyAlignment="1">
      <alignment horizontal="left" vertical="center" wrapText="1"/>
    </xf>
    <xf numFmtId="0" fontId="33" fillId="0" borderId="0" xfId="12" applyFont="1" applyAlignment="1">
      <alignment horizontal="left" vertical="center" wrapText="1"/>
    </xf>
    <xf numFmtId="0" fontId="33" fillId="0" borderId="9" xfId="12" applyFont="1" applyBorder="1" applyAlignment="1">
      <alignment horizontal="left" vertical="center" wrapText="1"/>
    </xf>
    <xf numFmtId="0" fontId="31" fillId="0" borderId="20" xfId="12" applyFont="1" applyBorder="1" applyAlignment="1">
      <alignment horizontal="left" vertical="center" wrapText="1"/>
    </xf>
    <xf numFmtId="0" fontId="31" fillId="0" borderId="19" xfId="12" applyFont="1" applyBorder="1" applyAlignment="1">
      <alignment horizontal="left" vertical="center" wrapText="1"/>
    </xf>
    <xf numFmtId="0" fontId="31" fillId="0" borderId="21" xfId="12" applyFont="1" applyBorder="1" applyAlignment="1">
      <alignment horizontal="left" vertical="center" wrapText="1"/>
    </xf>
    <xf numFmtId="0" fontId="32" fillId="0" borderId="20" xfId="12" applyFont="1" applyBorder="1" applyAlignment="1">
      <alignment horizontal="left" vertical="center" wrapText="1"/>
    </xf>
    <xf numFmtId="0" fontId="32" fillId="0" borderId="19" xfId="12" applyFont="1" applyBorder="1" applyAlignment="1">
      <alignment horizontal="left" vertical="center" wrapText="1"/>
    </xf>
    <xf numFmtId="0" fontId="32" fillId="0" borderId="21" xfId="12" applyFont="1" applyBorder="1" applyAlignment="1">
      <alignment horizontal="left" vertical="center" wrapText="1"/>
    </xf>
    <xf numFmtId="0" fontId="23" fillId="0" borderId="0" xfId="12" quotePrefix="1" applyFont="1">
      <alignment vertical="center"/>
    </xf>
    <xf numFmtId="0" fontId="29" fillId="0" borderId="12" xfId="12" applyFont="1" applyBorder="1" applyAlignment="1">
      <alignment horizontal="left" vertical="center" wrapText="1" shrinkToFit="1"/>
    </xf>
    <xf numFmtId="0" fontId="29" fillId="0" borderId="13" xfId="12" applyFont="1" applyBorder="1" applyAlignment="1">
      <alignment horizontal="left" vertical="center" wrapText="1" shrinkToFit="1"/>
    </xf>
    <xf numFmtId="0" fontId="24" fillId="0" borderId="16" xfId="12" applyFont="1" applyBorder="1" applyAlignment="1">
      <alignment horizontal="center" vertical="center"/>
    </xf>
    <xf numFmtId="0" fontId="24" fillId="0" borderId="9" xfId="12" applyFont="1" applyBorder="1" applyAlignment="1">
      <alignment horizontal="center" vertical="center"/>
    </xf>
    <xf numFmtId="0" fontId="29" fillId="0" borderId="16" xfId="12" applyFont="1" applyBorder="1" applyAlignment="1">
      <alignment horizontal="left" vertical="center" wrapText="1" shrinkToFit="1"/>
    </xf>
    <xf numFmtId="0" fontId="29" fillId="0" borderId="9" xfId="12" applyFont="1" applyBorder="1" applyAlignment="1">
      <alignment horizontal="left" vertical="center" wrapText="1" shrinkToFit="1"/>
    </xf>
    <xf numFmtId="0" fontId="34" fillId="0" borderId="14" xfId="12" applyFont="1" applyBorder="1" applyAlignment="1">
      <alignment vertical="center" wrapText="1"/>
    </xf>
    <xf numFmtId="20" fontId="23" fillId="11" borderId="32" xfId="12" applyNumberFormat="1" applyFont="1" applyFill="1" applyBorder="1" applyAlignment="1">
      <alignment horizontal="center" vertical="center"/>
    </xf>
    <xf numFmtId="20" fontId="23" fillId="0" borderId="33" xfId="12" applyNumberFormat="1" applyFont="1" applyBorder="1" applyAlignment="1">
      <alignment horizontal="center" vertical="center"/>
    </xf>
    <xf numFmtId="20" fontId="23" fillId="11" borderId="33" xfId="12" applyNumberFormat="1" applyFont="1" applyFill="1" applyBorder="1" applyAlignment="1">
      <alignment horizontal="center" vertical="center"/>
    </xf>
    <xf numFmtId="20" fontId="23" fillId="0" borderId="34" xfId="12" applyNumberFormat="1" applyFont="1" applyBorder="1" applyAlignment="1">
      <alignment horizontal="center" vertical="center"/>
    </xf>
    <xf numFmtId="20" fontId="23" fillId="0" borderId="35" xfId="12" applyNumberFormat="1" applyFont="1" applyBorder="1" applyAlignment="1">
      <alignment horizontal="center" vertical="center"/>
    </xf>
    <xf numFmtId="20" fontId="23" fillId="0" borderId="36" xfId="12" applyNumberFormat="1" applyFont="1" applyBorder="1" applyAlignment="1">
      <alignment horizontal="center" vertical="center"/>
    </xf>
    <xf numFmtId="20" fontId="23" fillId="0" borderId="37" xfId="12" applyNumberFormat="1" applyFont="1" applyBorder="1" applyAlignment="1">
      <alignment horizontal="center" vertical="center"/>
    </xf>
    <xf numFmtId="0" fontId="23" fillId="11" borderId="12" xfId="12" applyFont="1" applyFill="1" applyBorder="1" applyAlignment="1">
      <alignment horizontal="center" vertical="center" shrinkToFit="1"/>
    </xf>
    <xf numFmtId="0" fontId="23" fillId="0" borderId="13" xfId="12" applyFont="1" applyBorder="1" applyAlignment="1">
      <alignment horizontal="center" vertical="center" shrinkToFit="1"/>
    </xf>
    <xf numFmtId="20" fontId="23" fillId="11" borderId="35" xfId="12" applyNumberFormat="1" applyFont="1" applyFill="1" applyBorder="1" applyAlignment="1">
      <alignment horizontal="center" vertical="center"/>
    </xf>
    <xf numFmtId="20" fontId="23" fillId="11" borderId="36" xfId="12" applyNumberFormat="1" applyFont="1" applyFill="1" applyBorder="1" applyAlignment="1">
      <alignment horizontal="center" vertical="center"/>
    </xf>
    <xf numFmtId="0" fontId="23" fillId="0" borderId="20" xfId="12" applyFont="1" applyBorder="1" applyAlignment="1">
      <alignment horizontal="center" vertical="center" shrinkToFit="1"/>
    </xf>
    <xf numFmtId="0" fontId="23" fillId="0" borderId="21" xfId="12" applyFont="1" applyBorder="1" applyAlignment="1">
      <alignment horizontal="center" vertical="center" shrinkToFit="1"/>
    </xf>
    <xf numFmtId="0" fontId="23" fillId="0" borderId="19" xfId="12" applyFont="1" applyBorder="1" applyAlignment="1">
      <alignment horizontal="center" vertical="center" wrapText="1"/>
    </xf>
    <xf numFmtId="0" fontId="23" fillId="0" borderId="24" xfId="12" applyFont="1" applyBorder="1">
      <alignment vertical="center"/>
    </xf>
    <xf numFmtId="0" fontId="23" fillId="0" borderId="25" xfId="12" applyFont="1" applyBorder="1">
      <alignment vertical="center"/>
    </xf>
    <xf numFmtId="0" fontId="23" fillId="0" borderId="26" xfId="12" applyFont="1" applyBorder="1">
      <alignment vertical="center"/>
    </xf>
    <xf numFmtId="0" fontId="23" fillId="0" borderId="53" xfId="12" applyFont="1" applyBorder="1">
      <alignment vertical="center"/>
    </xf>
    <xf numFmtId="0" fontId="33" fillId="0" borderId="20" xfId="12" applyFont="1" applyBorder="1" applyAlignment="1">
      <alignment horizontal="left" vertical="center" wrapText="1"/>
    </xf>
    <xf numFmtId="0" fontId="33" fillId="0" borderId="19" xfId="12" applyFont="1" applyBorder="1" applyAlignment="1">
      <alignment horizontal="left" vertical="center" wrapText="1"/>
    </xf>
    <xf numFmtId="0" fontId="33" fillId="0" borderId="21" xfId="12" applyFont="1" applyBorder="1" applyAlignment="1">
      <alignment horizontal="left" vertical="center" wrapText="1"/>
    </xf>
    <xf numFmtId="20" fontId="23" fillId="0" borderId="38" xfId="12" applyNumberFormat="1" applyFont="1" applyBorder="1" applyAlignment="1">
      <alignment horizontal="center" vertical="center"/>
    </xf>
    <xf numFmtId="20" fontId="23" fillId="0" borderId="40" xfId="12" applyNumberFormat="1" applyFont="1" applyBorder="1" applyAlignment="1">
      <alignment horizontal="center" vertical="center"/>
    </xf>
    <xf numFmtId="20" fontId="23" fillId="0" borderId="39" xfId="12" applyNumberFormat="1" applyFont="1" applyBorder="1" applyAlignment="1">
      <alignment horizontal="center" vertical="center"/>
    </xf>
    <xf numFmtId="0" fontId="23" fillId="11" borderId="17" xfId="12" applyFont="1" applyFill="1" applyBorder="1" applyAlignment="1">
      <alignment horizontal="center" vertical="center"/>
    </xf>
    <xf numFmtId="0" fontId="23" fillId="11" borderId="13" xfId="12" applyFont="1" applyFill="1" applyBorder="1" applyAlignment="1">
      <alignment horizontal="center" vertical="center"/>
    </xf>
    <xf numFmtId="0" fontId="23" fillId="11" borderId="20" xfId="12" applyFont="1" applyFill="1" applyBorder="1" applyAlignment="1">
      <alignment horizontal="center" vertical="center"/>
    </xf>
    <xf numFmtId="0" fontId="23" fillId="11" borderId="19" xfId="12" applyFont="1" applyFill="1" applyBorder="1" applyAlignment="1">
      <alignment horizontal="center" vertical="center"/>
    </xf>
    <xf numFmtId="0" fontId="23" fillId="11" borderId="21" xfId="12" applyFont="1" applyFill="1" applyBorder="1" applyAlignment="1">
      <alignment horizontal="center" vertical="center"/>
    </xf>
    <xf numFmtId="0" fontId="23" fillId="0" borderId="54" xfId="12" applyFont="1" applyBorder="1" applyAlignment="1">
      <alignment horizontal="center" vertical="center"/>
    </xf>
    <xf numFmtId="0" fontId="23" fillId="0" borderId="55" xfId="12" applyFont="1" applyBorder="1" applyAlignment="1">
      <alignment horizontal="center" vertical="center"/>
    </xf>
    <xf numFmtId="0" fontId="23" fillId="11" borderId="56" xfId="12" applyFont="1" applyFill="1" applyBorder="1" applyAlignment="1">
      <alignment horizontal="center" vertical="center"/>
    </xf>
    <xf numFmtId="0" fontId="23" fillId="0" borderId="57" xfId="12" applyFont="1" applyBorder="1" applyAlignment="1">
      <alignment horizontal="center" vertical="center"/>
    </xf>
    <xf numFmtId="0" fontId="23" fillId="0" borderId="58" xfId="12" applyFont="1" applyBorder="1" applyAlignment="1">
      <alignment horizontal="center" vertical="center"/>
    </xf>
    <xf numFmtId="0" fontId="23" fillId="0" borderId="59" xfId="12" applyFont="1" applyBorder="1" applyAlignment="1">
      <alignment horizontal="center" vertical="center"/>
    </xf>
    <xf numFmtId="0" fontId="23" fillId="0" borderId="60" xfId="12" applyFont="1" applyBorder="1" applyAlignment="1">
      <alignment horizontal="center" vertical="center"/>
    </xf>
    <xf numFmtId="0" fontId="23" fillId="11" borderId="0" xfId="12" applyFont="1" applyFill="1" applyAlignment="1">
      <alignment horizontal="center" vertical="center"/>
    </xf>
    <xf numFmtId="0" fontId="23" fillId="11" borderId="9" xfId="12" applyFont="1" applyFill="1" applyBorder="1" applyAlignment="1">
      <alignment horizontal="center" vertical="center"/>
    </xf>
    <xf numFmtId="0" fontId="23" fillId="0" borderId="20" xfId="12" applyFont="1" applyBorder="1" applyAlignment="1">
      <alignment horizontal="left" vertical="top" wrapText="1"/>
    </xf>
    <xf numFmtId="0" fontId="23" fillId="0" borderId="19" xfId="12" applyFont="1" applyBorder="1" applyAlignment="1">
      <alignment horizontal="left" vertical="top" wrapText="1"/>
    </xf>
    <xf numFmtId="0" fontId="23" fillId="0" borderId="21" xfId="12" applyFont="1" applyBorder="1" applyAlignment="1">
      <alignment horizontal="left" vertical="top" wrapText="1"/>
    </xf>
    <xf numFmtId="0" fontId="23" fillId="0" borderId="58" xfId="12" applyFont="1" applyBorder="1" applyAlignment="1">
      <alignment horizontal="left" vertical="center" wrapText="1"/>
    </xf>
    <xf numFmtId="0" fontId="23" fillId="0" borderId="59" xfId="12" applyFont="1" applyBorder="1" applyAlignment="1">
      <alignment horizontal="left" vertical="center" wrapText="1"/>
    </xf>
    <xf numFmtId="0" fontId="23" fillId="0" borderId="60" xfId="12" applyFont="1" applyBorder="1" applyAlignment="1">
      <alignment horizontal="left" vertical="center" wrapText="1"/>
    </xf>
    <xf numFmtId="0" fontId="23" fillId="0" borderId="20" xfId="12" applyFont="1" applyBorder="1" applyAlignment="1">
      <alignment horizontal="left" vertical="top" wrapText="1" shrinkToFit="1"/>
    </xf>
    <xf numFmtId="0" fontId="23" fillId="0" borderId="19" xfId="12" applyFont="1" applyBorder="1" applyAlignment="1">
      <alignment horizontal="left" vertical="top" wrapText="1" shrinkToFit="1"/>
    </xf>
    <xf numFmtId="0" fontId="23" fillId="0" borderId="21" xfId="12" applyFont="1" applyBorder="1" applyAlignment="1">
      <alignment horizontal="left" vertical="top" wrapText="1" shrinkToFit="1"/>
    </xf>
    <xf numFmtId="0" fontId="24" fillId="0" borderId="0" xfId="12" applyFont="1" applyAlignment="1">
      <alignment horizontal="center" vertical="center"/>
    </xf>
    <xf numFmtId="0" fontId="23" fillId="0" borderId="20" xfId="12" quotePrefix="1" applyFont="1" applyBorder="1" applyAlignment="1">
      <alignment horizontal="left" vertical="top" wrapText="1"/>
    </xf>
    <xf numFmtId="0" fontId="23" fillId="0" borderId="19" xfId="12" quotePrefix="1" applyFont="1" applyBorder="1" applyAlignment="1">
      <alignment horizontal="left" vertical="top" wrapText="1"/>
    </xf>
    <xf numFmtId="0" fontId="23" fillId="0" borderId="21" xfId="12" quotePrefix="1" applyFont="1" applyBorder="1" applyAlignment="1">
      <alignment horizontal="left" vertical="top" wrapText="1"/>
    </xf>
    <xf numFmtId="0" fontId="23" fillId="11" borderId="12" xfId="12" applyFont="1" applyFill="1" applyBorder="1" applyAlignment="1">
      <alignment horizontal="left" vertical="center" wrapText="1" shrinkToFit="1"/>
    </xf>
    <xf numFmtId="0" fontId="23" fillId="0" borderId="20" xfId="12" applyFont="1" applyBorder="1" applyAlignment="1">
      <alignment horizontal="left" vertical="center" wrapText="1" shrinkToFit="1"/>
    </xf>
    <xf numFmtId="0" fontId="23" fillId="0" borderId="21" xfId="12" applyFont="1" applyBorder="1" applyAlignment="1">
      <alignment horizontal="left" vertical="center" wrapText="1" shrinkToFit="1"/>
    </xf>
    <xf numFmtId="0" fontId="0" fillId="0" borderId="0" xfId="0" applyAlignment="1">
      <alignment horizontal="center" vertical="top"/>
    </xf>
    <xf numFmtId="0" fontId="35" fillId="0" borderId="0" xfId="0" applyFont="1" applyAlignment="1">
      <alignment horizontal="center" vertical="top"/>
    </xf>
    <xf numFmtId="0" fontId="2" fillId="2" borderId="2" xfId="2">
      <alignment horizontal="center" vertical="center"/>
    </xf>
    <xf numFmtId="49" fontId="1" fillId="0" borderId="1" xfId="1">
      <alignment horizontal="left" vertical="center"/>
      <protection locked="0"/>
    </xf>
    <xf numFmtId="0" fontId="1" fillId="0" borderId="0" xfId="1" applyNumberFormat="1" applyBorder="1" applyAlignment="1">
      <alignment horizontal="right" vertical="center"/>
      <protection locked="0"/>
    </xf>
    <xf numFmtId="49" fontId="1" fillId="12" borderId="1" xfId="1" applyFill="1">
      <alignment horizontal="left" vertical="center"/>
      <protection locked="0"/>
    </xf>
    <xf numFmtId="49" fontId="1" fillId="13" borderId="1" xfId="1" applyFill="1">
      <alignment horizontal="left" vertical="center"/>
      <protection locked="0"/>
    </xf>
    <xf numFmtId="49" fontId="1" fillId="14" borderId="1" xfId="1" applyFill="1">
      <alignment horizontal="left" vertical="center"/>
      <protection locked="0"/>
    </xf>
    <xf numFmtId="49" fontId="1" fillId="15" borderId="1" xfId="1" applyFill="1">
      <alignment horizontal="left" vertical="center"/>
      <protection locked="0"/>
    </xf>
    <xf numFmtId="0" fontId="1" fillId="0" borderId="0" xfId="1" applyNumberFormat="1" applyBorder="1" applyAlignment="1">
      <alignment horizontal="center" vertical="center"/>
      <protection locked="0"/>
    </xf>
    <xf numFmtId="49" fontId="1" fillId="0" borderId="1" xfId="1" applyFill="1" applyAlignment="1">
      <alignment horizontal="center" vertical="center"/>
      <protection locked="0"/>
    </xf>
    <xf numFmtId="49" fontId="1" fillId="0" borderId="0" xfId="1" applyBorder="1">
      <alignment horizontal="left" vertical="center"/>
      <protection locked="0"/>
    </xf>
    <xf numFmtId="0" fontId="2" fillId="16" borderId="61" xfId="2" applyFill="1" applyBorder="1">
      <alignment horizontal="center" vertical="center"/>
    </xf>
    <xf numFmtId="49" fontId="1" fillId="0" borderId="1" xfId="1" applyFill="1" applyAlignment="1">
      <alignment horizontal="left" vertical="center" wrapText="1"/>
      <protection locked="0"/>
    </xf>
    <xf numFmtId="49" fontId="1" fillId="0" borderId="62" xfId="1" applyFill="1" applyBorder="1">
      <alignment horizontal="left" vertical="center"/>
      <protection locked="0"/>
    </xf>
    <xf numFmtId="49" fontId="36" fillId="0" borderId="0" xfId="0" applyNumberFormat="1" applyFont="1">
      <alignment horizontal="left" vertical="top"/>
    </xf>
    <xf numFmtId="49" fontId="2" fillId="17" borderId="0" xfId="0" applyNumberFormat="1" applyFont="1" applyFill="1">
      <alignment horizontal="left" vertical="top"/>
    </xf>
    <xf numFmtId="49" fontId="2" fillId="18" borderId="0" xfId="0" applyNumberFormat="1" applyFont="1" applyFill="1">
      <alignment horizontal="left" vertical="top"/>
    </xf>
    <xf numFmtId="49" fontId="2" fillId="0" borderId="0" xfId="0" applyNumberFormat="1" applyFont="1">
      <alignment horizontal="left" vertical="top"/>
    </xf>
    <xf numFmtId="49" fontId="2" fillId="17" borderId="63" xfId="4" applyNumberFormat="1" applyFont="1" applyFill="1" applyBorder="1" applyAlignment="1" applyProtection="1">
      <alignment horizontal="center" vertical="top" textRotation="255"/>
      <protection locked="0"/>
    </xf>
    <xf numFmtId="49" fontId="36" fillId="0" borderId="1" xfId="0" applyNumberFormat="1" applyFont="1" applyBorder="1">
      <alignment horizontal="left" vertical="top"/>
    </xf>
    <xf numFmtId="49" fontId="2" fillId="4" borderId="63" xfId="4" applyNumberFormat="1" applyFont="1" applyBorder="1" applyAlignment="1" applyProtection="1">
      <alignment horizontal="center" vertical="top" textRotation="255"/>
      <protection locked="0"/>
    </xf>
    <xf numFmtId="49" fontId="2" fillId="18" borderId="63" xfId="4" applyNumberFormat="1" applyFont="1" applyFill="1" applyBorder="1" applyAlignment="1" applyProtection="1">
      <alignment horizontal="center" vertical="top" textRotation="255"/>
      <protection locked="0"/>
    </xf>
    <xf numFmtId="49" fontId="2" fillId="18" borderId="64" xfId="0" applyNumberFormat="1" applyFont="1" applyFill="1" applyBorder="1" applyAlignment="1">
      <alignment horizontal="center" vertical="top"/>
    </xf>
    <xf numFmtId="49" fontId="2" fillId="18" borderId="65" xfId="4" applyNumberFormat="1" applyFont="1" applyFill="1" applyBorder="1" applyAlignment="1" applyProtection="1">
      <alignment horizontal="center" vertical="top" textRotation="255"/>
      <protection locked="0"/>
    </xf>
    <xf numFmtId="49" fontId="2" fillId="18" borderId="66" xfId="0" applyNumberFormat="1" applyFont="1" applyFill="1" applyBorder="1" applyAlignment="1">
      <alignment horizontal="center" vertical="top"/>
    </xf>
    <xf numFmtId="49" fontId="2" fillId="18" borderId="67" xfId="0" applyNumberFormat="1" applyFont="1" applyFill="1" applyBorder="1" applyAlignment="1">
      <alignment horizontal="center" vertical="top"/>
    </xf>
    <xf numFmtId="49" fontId="2" fillId="4" borderId="65" xfId="4" applyNumberFormat="1" applyFont="1" applyBorder="1" applyAlignment="1" applyProtection="1">
      <alignment horizontal="center" vertical="top" textRotation="255"/>
      <protection locked="0"/>
    </xf>
    <xf numFmtId="49" fontId="2" fillId="19" borderId="0" xfId="0" applyNumberFormat="1" applyFont="1" applyFill="1">
      <alignment horizontal="left" vertical="top"/>
    </xf>
    <xf numFmtId="49" fontId="2" fillId="19" borderId="63" xfId="4" applyNumberFormat="1" applyFont="1" applyFill="1" applyBorder="1" applyAlignment="1" applyProtection="1">
      <alignment horizontal="center" vertical="top" textRotation="255"/>
      <protection locked="0"/>
    </xf>
    <xf numFmtId="49" fontId="2" fillId="17" borderId="65" xfId="4" applyNumberFormat="1" applyFont="1" applyFill="1" applyBorder="1" applyAlignment="1" applyProtection="1">
      <alignment horizontal="center" vertical="top" textRotation="255"/>
      <protection locked="0"/>
    </xf>
    <xf numFmtId="49" fontId="36" fillId="0" borderId="0" xfId="0" applyNumberFormat="1" applyFont="1" applyAlignment="1">
      <alignment horizontal="center" vertical="top"/>
    </xf>
    <xf numFmtId="49" fontId="37" fillId="0" borderId="0" xfId="0" applyNumberFormat="1" applyFont="1">
      <alignment horizontal="left" vertical="top"/>
    </xf>
    <xf numFmtId="49" fontId="37" fillId="0" borderId="0" xfId="0" applyNumberFormat="1" applyFont="1" applyAlignment="1">
      <alignment horizontal="center" vertical="top"/>
    </xf>
    <xf numFmtId="49" fontId="2" fillId="17" borderId="68" xfId="4" applyNumberFormat="1" applyFont="1" applyFill="1" applyBorder="1" applyAlignment="1" applyProtection="1">
      <alignment horizontal="center" vertical="top" textRotation="255"/>
      <protection locked="0"/>
    </xf>
    <xf numFmtId="49" fontId="1" fillId="0" borderId="69" xfId="1" applyBorder="1">
      <alignment horizontal="left" vertical="center"/>
      <protection locked="0"/>
    </xf>
    <xf numFmtId="49" fontId="2" fillId="4" borderId="70" xfId="4" applyNumberFormat="1" applyFont="1" applyBorder="1" applyAlignment="1" applyProtection="1">
      <alignment horizontal="center" vertical="top" textRotation="255"/>
      <protection locked="0"/>
    </xf>
    <xf numFmtId="49" fontId="2" fillId="0" borderId="64" xfId="0" applyNumberFormat="1" applyFont="1" applyBorder="1" applyAlignment="1">
      <alignment horizontal="center" vertical="top"/>
    </xf>
    <xf numFmtId="49" fontId="2" fillId="0" borderId="66" xfId="0" applyNumberFormat="1" applyFont="1" applyBorder="1" applyAlignment="1">
      <alignment horizontal="center" vertical="top"/>
    </xf>
    <xf numFmtId="49" fontId="1" fillId="0" borderId="0" xfId="1" applyBorder="1" applyAlignment="1">
      <alignment horizontal="right" vertical="center"/>
      <protection locked="0"/>
    </xf>
    <xf numFmtId="0" fontId="0" fillId="13" borderId="0" xfId="0" applyFill="1">
      <alignment horizontal="left" vertical="top"/>
    </xf>
    <xf numFmtId="49" fontId="1" fillId="0" borderId="0" xfId="1" applyFill="1" applyBorder="1" applyAlignment="1">
      <alignment horizontal="center" vertical="center"/>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176" fontId="0" fillId="0" borderId="0" xfId="0" applyNumberFormat="1">
      <alignment horizontal="left" vertical="top"/>
    </xf>
    <xf numFmtId="49" fontId="38" fillId="0" borderId="0" xfId="0" applyNumberFormat="1" applyFont="1">
      <alignment horizontal="left" vertical="top"/>
    </xf>
    <xf numFmtId="49" fontId="38" fillId="0" borderId="0" xfId="0" applyNumberFormat="1" applyFont="1" applyAlignment="1">
      <alignment horizontal="center" vertical="top"/>
    </xf>
    <xf numFmtId="0" fontId="38" fillId="0" borderId="0" xfId="0" applyFont="1">
      <alignment horizontal="left" vertical="top"/>
    </xf>
    <xf numFmtId="49" fontId="39" fillId="20" borderId="14" xfId="0" applyNumberFormat="1" applyFont="1" applyFill="1" applyBorder="1" applyAlignment="1">
      <alignment horizontal="center" vertical="top"/>
    </xf>
    <xf numFmtId="49" fontId="38" fillId="0" borderId="23" xfId="0" applyNumberFormat="1" applyFont="1" applyBorder="1" applyAlignment="1">
      <alignment horizontal="center" vertical="top"/>
    </xf>
    <xf numFmtId="49" fontId="38" fillId="0" borderId="22" xfId="0" applyNumberFormat="1" applyFont="1" applyBorder="1" applyAlignment="1">
      <alignment horizontal="center" vertical="top"/>
    </xf>
    <xf numFmtId="49" fontId="38" fillId="0" borderId="12" xfId="0" applyNumberFormat="1" applyFont="1" applyBorder="1" applyAlignment="1">
      <alignment horizontal="center" vertical="top"/>
    </xf>
    <xf numFmtId="49" fontId="38" fillId="0" borderId="17" xfId="0" applyNumberFormat="1" applyFont="1" applyBorder="1" applyAlignment="1">
      <alignment horizontal="center" vertical="top"/>
    </xf>
    <xf numFmtId="49" fontId="38" fillId="0" borderId="13" xfId="0" applyNumberFormat="1" applyFont="1" applyBorder="1" applyAlignment="1">
      <alignment horizontal="center" vertical="top"/>
    </xf>
    <xf numFmtId="0" fontId="39" fillId="20" borderId="14" xfId="0" applyFont="1" applyFill="1" applyBorder="1" applyAlignment="1">
      <alignment horizontal="center" vertical="top"/>
    </xf>
    <xf numFmtId="0" fontId="38" fillId="0" borderId="23" xfId="0" applyFont="1" applyBorder="1">
      <alignment horizontal="left" vertical="top"/>
    </xf>
    <xf numFmtId="0" fontId="38" fillId="0" borderId="22" xfId="0" applyFont="1" applyBorder="1">
      <alignment horizontal="left" vertical="top"/>
    </xf>
    <xf numFmtId="0" fontId="38" fillId="0" borderId="46" xfId="0" applyFont="1" applyBorder="1">
      <alignment horizontal="left" vertical="top"/>
    </xf>
    <xf numFmtId="0" fontId="38" fillId="0" borderId="20" xfId="0" applyFont="1" applyBorder="1" applyAlignment="1">
      <alignment horizontal="left" vertical="top" wrapText="1"/>
    </xf>
    <xf numFmtId="0" fontId="38" fillId="0" borderId="21" xfId="0" applyFont="1" applyBorder="1">
      <alignment horizontal="left" vertical="top"/>
    </xf>
  </cellXfs>
  <cellStyles count="23">
    <cellStyle name="detail（左詰め）" xfId="1"/>
    <cellStyle name="header" xfId="2"/>
    <cellStyle name="どちらでもない" xfId="3" builtinId="28"/>
    <cellStyle name="アクセント 5 2" xfId="4"/>
    <cellStyle name="タイトル" xfId="5" builtinId="15"/>
    <cellStyle name="チェック セル" xfId="6" builtinId="23"/>
    <cellStyle name="メモ" xfId="7" builtinId="10"/>
    <cellStyle name="リンク セル" xfId="8" builtinId="24"/>
    <cellStyle name="入力" xfId="9" builtinId="20"/>
    <cellStyle name="出力" xfId="10" builtinId="21"/>
    <cellStyle name="悪い" xfId="11" builtinId="27"/>
    <cellStyle name="標準" xfId="0" builtinId="0"/>
    <cellStyle name="標準 2" xfId="12"/>
    <cellStyle name="標準 3" xfId="13"/>
    <cellStyle name="良い" xfId="14" builtinId="26"/>
    <cellStyle name="見出し 1" xfId="15" builtinId="16" customBuiltin="1"/>
    <cellStyle name="見出し 2" xfId="16" builtinId="17" customBuiltin="1"/>
    <cellStyle name="見出し 3" xfId="17" builtinId="18"/>
    <cellStyle name="見出し 4" xfId="18" builtinId="19"/>
    <cellStyle name="計算" xfId="19" builtinId="22"/>
    <cellStyle name="説明文" xfId="20" builtinId="53"/>
    <cellStyle name="警告文" xfId="21" builtinId="11"/>
    <cellStyle name="集計" xfId="22" builtinId="25"/>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theme" Target="theme/theme1.xml" /><Relationship Id="rId57" Type="http://schemas.openxmlformats.org/officeDocument/2006/relationships/sharedStrings" Target="sharedStrings.xml" /><Relationship Id="rId58"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oneCellAnchor>
    <xdr:from xmlns:xdr="http://schemas.openxmlformats.org/drawingml/2006/spreadsheetDrawing">
      <xdr:col>40</xdr:col>
      <xdr:colOff>8890</xdr:colOff>
      <xdr:row>1204</xdr:row>
      <xdr:rowOff>156210</xdr:rowOff>
    </xdr:from>
    <xdr:ext cx="1965325" cy="158115"/>
    <xdr:sp macro="" textlink="">
      <xdr:nvSpPr>
        <xdr:cNvPr id="24" name="ホームベース 2"/>
        <xdr:cNvSpPr/>
      </xdr:nvSpPr>
      <xdr:spPr>
        <a:xfrm>
          <a:off x="7755890" y="218240610"/>
          <a:ext cx="1965325"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mlns:xdr="http://schemas.openxmlformats.org/drawingml/2006/spreadsheetDrawing">
      <xdr:col>40</xdr:col>
      <xdr:colOff>7620</xdr:colOff>
      <xdr:row>1206</xdr:row>
      <xdr:rowOff>156210</xdr:rowOff>
    </xdr:from>
    <xdr:ext cx="1963420" cy="158115"/>
    <xdr:sp macro="" textlink="">
      <xdr:nvSpPr>
        <xdr:cNvPr id="25" name="ホームベース 3"/>
        <xdr:cNvSpPr/>
      </xdr:nvSpPr>
      <xdr:spPr>
        <a:xfrm>
          <a:off x="7754620" y="218602560"/>
          <a:ext cx="1963420"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mlns:xdr="http://schemas.openxmlformats.org/drawingml/2006/spreadsheetDrawing">
      <xdr:col>40</xdr:col>
      <xdr:colOff>10795</xdr:colOff>
      <xdr:row>1208</xdr:row>
      <xdr:rowOff>159385</xdr:rowOff>
    </xdr:from>
    <xdr:ext cx="1963420" cy="160655"/>
    <xdr:sp macro="" textlink="">
      <xdr:nvSpPr>
        <xdr:cNvPr id="26" name="ホームベース 4"/>
        <xdr:cNvSpPr/>
      </xdr:nvSpPr>
      <xdr:spPr>
        <a:xfrm>
          <a:off x="7757795" y="218967685"/>
          <a:ext cx="1963420" cy="16065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mlns:xdr="http://schemas.openxmlformats.org/drawingml/2006/spreadsheetDrawing">
      <xdr:col>40</xdr:col>
      <xdr:colOff>8890</xdr:colOff>
      <xdr:row>1210</xdr:row>
      <xdr:rowOff>157480</xdr:rowOff>
    </xdr:from>
    <xdr:ext cx="1965325" cy="160020"/>
    <xdr:sp macro="" textlink="">
      <xdr:nvSpPr>
        <xdr:cNvPr id="27" name="ホームベース 5"/>
        <xdr:cNvSpPr/>
      </xdr:nvSpPr>
      <xdr:spPr>
        <a:xfrm>
          <a:off x="7755890" y="219327730"/>
          <a:ext cx="1965325"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mlns:xdr="http://schemas.openxmlformats.org/drawingml/2006/spreadsheetDrawing">
      <xdr:col>40</xdr:col>
      <xdr:colOff>12065</xdr:colOff>
      <xdr:row>1212</xdr:row>
      <xdr:rowOff>149860</xdr:rowOff>
    </xdr:from>
    <xdr:ext cx="393065" cy="158750"/>
    <xdr:sp macro="" textlink="">
      <xdr:nvSpPr>
        <xdr:cNvPr id="28" name="ホームベース 6"/>
        <xdr:cNvSpPr/>
      </xdr:nvSpPr>
      <xdr:spPr>
        <a:xfrm>
          <a:off x="7759065" y="219682060"/>
          <a:ext cx="393065" cy="15875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a:ea typeface="HGｺﾞｼｯｸM"/>
            </a:rPr>
            <a:t>第５</a:t>
          </a:r>
        </a:p>
      </xdr:txBody>
    </xdr:sp>
    <xdr:clientData/>
  </xdr:oneCellAnchor>
  <xdr:oneCellAnchor>
    <xdr:from xmlns:xdr="http://schemas.openxmlformats.org/drawingml/2006/spreadsheetDrawing">
      <xdr:col>50</xdr:col>
      <xdr:colOff>24130</xdr:colOff>
      <xdr:row>1202</xdr:row>
      <xdr:rowOff>156845</xdr:rowOff>
    </xdr:from>
    <xdr:ext cx="768350" cy="161290"/>
    <xdr:sp macro="" textlink="">
      <xdr:nvSpPr>
        <xdr:cNvPr id="29" name="ホームベース 7"/>
        <xdr:cNvSpPr/>
      </xdr:nvSpPr>
      <xdr:spPr>
        <a:xfrm flipH="1">
          <a:off x="9707880" y="217879295"/>
          <a:ext cx="768350" cy="16129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mlns:xdr="http://schemas.openxmlformats.org/drawingml/2006/spreadsheetDrawing">
      <xdr:col>50</xdr:col>
      <xdr:colOff>27305</xdr:colOff>
      <xdr:row>1204</xdr:row>
      <xdr:rowOff>152400</xdr:rowOff>
    </xdr:from>
    <xdr:ext cx="768350" cy="160020"/>
    <xdr:sp macro="" textlink="">
      <xdr:nvSpPr>
        <xdr:cNvPr id="30" name="ホームベース 8"/>
        <xdr:cNvSpPr/>
      </xdr:nvSpPr>
      <xdr:spPr>
        <a:xfrm flipH="1">
          <a:off x="9711055" y="218236800"/>
          <a:ext cx="768350"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mlns:xdr="http://schemas.openxmlformats.org/drawingml/2006/spreadsheetDrawing">
      <xdr:col>50</xdr:col>
      <xdr:colOff>24765</xdr:colOff>
      <xdr:row>1206</xdr:row>
      <xdr:rowOff>150495</xdr:rowOff>
    </xdr:from>
    <xdr:ext cx="770255" cy="158115"/>
    <xdr:sp macro="" textlink="">
      <xdr:nvSpPr>
        <xdr:cNvPr id="31" name="ホームベース 9"/>
        <xdr:cNvSpPr/>
      </xdr:nvSpPr>
      <xdr:spPr>
        <a:xfrm flipH="1">
          <a:off x="9708515" y="218596845"/>
          <a:ext cx="770255"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mlns:xdr="http://schemas.openxmlformats.org/drawingml/2006/spreadsheetDrawing">
      <xdr:col>50</xdr:col>
      <xdr:colOff>28575</xdr:colOff>
      <xdr:row>1208</xdr:row>
      <xdr:rowOff>154305</xdr:rowOff>
    </xdr:from>
    <xdr:ext cx="770255" cy="158750"/>
    <xdr:sp macro="" textlink="">
      <xdr:nvSpPr>
        <xdr:cNvPr id="32" name="ホームベース 10"/>
        <xdr:cNvSpPr/>
      </xdr:nvSpPr>
      <xdr:spPr>
        <a:xfrm flipH="1">
          <a:off x="9712325" y="218962605"/>
          <a:ext cx="770255" cy="15875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mlns:xdr="http://schemas.openxmlformats.org/drawingml/2006/spreadsheetDrawing">
      <xdr:col>50</xdr:col>
      <xdr:colOff>20320</xdr:colOff>
      <xdr:row>1210</xdr:row>
      <xdr:rowOff>155575</xdr:rowOff>
    </xdr:from>
    <xdr:ext cx="768350" cy="158115"/>
    <xdr:sp macro="" textlink="">
      <xdr:nvSpPr>
        <xdr:cNvPr id="33" name="ホームベース 11"/>
        <xdr:cNvSpPr/>
      </xdr:nvSpPr>
      <xdr:spPr>
        <a:xfrm flipH="1">
          <a:off x="9704070" y="219325825"/>
          <a:ext cx="768350"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第５</a:t>
          </a:r>
        </a:p>
      </xdr:txBody>
    </xdr:sp>
    <xdr:clientData/>
  </xdr:oneCellAnchor>
  <xdr:twoCellAnchor>
    <xdr:from xmlns:xdr="http://schemas.openxmlformats.org/drawingml/2006/spreadsheetDrawing">
      <xdr:col>39</xdr:col>
      <xdr:colOff>114300</xdr:colOff>
      <xdr:row>1200</xdr:row>
      <xdr:rowOff>0</xdr:rowOff>
    </xdr:from>
    <xdr:to xmlns:xdr="http://schemas.openxmlformats.org/drawingml/2006/spreadsheetDrawing">
      <xdr:col>54</xdr:col>
      <xdr:colOff>113030</xdr:colOff>
      <xdr:row>1214</xdr:row>
      <xdr:rowOff>160655</xdr:rowOff>
    </xdr:to>
    <xdr:sp macro="" textlink="">
      <xdr:nvSpPr>
        <xdr:cNvPr id="34" name="角丸四角形 12"/>
        <xdr:cNvSpPr/>
      </xdr:nvSpPr>
      <xdr:spPr>
        <a:xfrm>
          <a:off x="7667625" y="217360500"/>
          <a:ext cx="2903855" cy="269430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6</xdr:col>
      <xdr:colOff>1038860</xdr:colOff>
      <xdr:row>0</xdr:row>
      <xdr:rowOff>190500</xdr:rowOff>
    </xdr:from>
    <xdr:to xmlns:xdr="http://schemas.openxmlformats.org/drawingml/2006/spreadsheetDrawing">
      <xdr:col>6</xdr:col>
      <xdr:colOff>2249170</xdr:colOff>
      <xdr:row>2</xdr:row>
      <xdr:rowOff>190500</xdr:rowOff>
    </xdr:to>
    <xdr:grpSp>
      <xdr:nvGrpSpPr>
        <xdr:cNvPr id="5" name="グループ化 4"/>
        <xdr:cNvGrpSpPr/>
      </xdr:nvGrpSpPr>
      <xdr:grpSpPr>
        <a:xfrm>
          <a:off x="10103485" y="190500"/>
          <a:ext cx="1210310" cy="41148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2251075</xdr:colOff>
      <xdr:row>0</xdr:row>
      <xdr:rowOff>190500</xdr:rowOff>
    </xdr:from>
    <xdr:to xmlns:xdr="http://schemas.openxmlformats.org/drawingml/2006/spreadsheetDrawing">
      <xdr:col>7</xdr:col>
      <xdr:colOff>1202055</xdr:colOff>
      <xdr:row>1</xdr:row>
      <xdr:rowOff>190500</xdr:rowOff>
    </xdr:to>
    <xdr:sp macro="" textlink="">
      <xdr:nvSpPr>
        <xdr:cNvPr id="2" name="正方形/長方形 1"/>
        <xdr:cNvSpPr/>
      </xdr:nvSpPr>
      <xdr:spPr>
        <a:xfrm>
          <a:off x="11315700" y="190500"/>
          <a:ext cx="120205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2251075</xdr:colOff>
      <xdr:row>1</xdr:row>
      <xdr:rowOff>189865</xdr:rowOff>
    </xdr:from>
    <xdr:to xmlns:xdr="http://schemas.openxmlformats.org/drawingml/2006/spreadsheetDrawing">
      <xdr:col>7</xdr:col>
      <xdr:colOff>1202055</xdr:colOff>
      <xdr:row>2</xdr:row>
      <xdr:rowOff>189865</xdr:rowOff>
    </xdr:to>
    <xdr:sp macro="" textlink="">
      <xdr:nvSpPr>
        <xdr:cNvPr id="3" name="正方形/長方形 2"/>
        <xdr:cNvSpPr/>
      </xdr:nvSpPr>
      <xdr:spPr>
        <a:xfrm>
          <a:off x="11315700" y="395605"/>
          <a:ext cx="1202055"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6</xdr:col>
      <xdr:colOff>1047115</xdr:colOff>
      <xdr:row>0</xdr:row>
      <xdr:rowOff>190500</xdr:rowOff>
    </xdr:from>
    <xdr:to xmlns:xdr="http://schemas.openxmlformats.org/drawingml/2006/spreadsheetDrawing">
      <xdr:col>7</xdr:col>
      <xdr:colOff>0</xdr:colOff>
      <xdr:row>2</xdr:row>
      <xdr:rowOff>190500</xdr:rowOff>
    </xdr:to>
    <xdr:grpSp>
      <xdr:nvGrpSpPr>
        <xdr:cNvPr id="5" name="グループ化 4"/>
        <xdr:cNvGrpSpPr/>
      </xdr:nvGrpSpPr>
      <xdr:grpSpPr>
        <a:xfrm>
          <a:off x="10111740" y="190500"/>
          <a:ext cx="1203960" cy="41148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7</xdr:col>
      <xdr:colOff>2540</xdr:colOff>
      <xdr:row>0</xdr:row>
      <xdr:rowOff>190500</xdr:rowOff>
    </xdr:from>
    <xdr:to xmlns:xdr="http://schemas.openxmlformats.org/drawingml/2006/spreadsheetDrawing">
      <xdr:col>7</xdr:col>
      <xdr:colOff>1211580</xdr:colOff>
      <xdr:row>1</xdr:row>
      <xdr:rowOff>190500</xdr:rowOff>
    </xdr:to>
    <xdr:sp macro="" textlink="">
      <xdr:nvSpPr>
        <xdr:cNvPr id="2" name="正方形/長方形 1"/>
        <xdr:cNvSpPr/>
      </xdr:nvSpPr>
      <xdr:spPr>
        <a:xfrm>
          <a:off x="11318240" y="190500"/>
          <a:ext cx="1209040"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7</xdr:col>
      <xdr:colOff>2540</xdr:colOff>
      <xdr:row>1</xdr:row>
      <xdr:rowOff>191770</xdr:rowOff>
    </xdr:from>
    <xdr:to xmlns:xdr="http://schemas.openxmlformats.org/drawingml/2006/spreadsheetDrawing">
      <xdr:col>7</xdr:col>
      <xdr:colOff>1211580</xdr:colOff>
      <xdr:row>2</xdr:row>
      <xdr:rowOff>191770</xdr:rowOff>
    </xdr:to>
    <xdr:sp macro="" textlink="">
      <xdr:nvSpPr>
        <xdr:cNvPr id="3" name="正方形/長方形 2"/>
        <xdr:cNvSpPr/>
      </xdr:nvSpPr>
      <xdr:spPr>
        <a:xfrm>
          <a:off x="11318240" y="397510"/>
          <a:ext cx="1209040"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6</xdr:col>
      <xdr:colOff>1038860</xdr:colOff>
      <xdr:row>0</xdr:row>
      <xdr:rowOff>190500</xdr:rowOff>
    </xdr:from>
    <xdr:to xmlns:xdr="http://schemas.openxmlformats.org/drawingml/2006/spreadsheetDrawing">
      <xdr:col>6</xdr:col>
      <xdr:colOff>2249170</xdr:colOff>
      <xdr:row>2</xdr:row>
      <xdr:rowOff>190500</xdr:rowOff>
    </xdr:to>
    <xdr:grpSp>
      <xdr:nvGrpSpPr>
        <xdr:cNvPr id="5" name="グループ化 4"/>
        <xdr:cNvGrpSpPr/>
      </xdr:nvGrpSpPr>
      <xdr:grpSpPr>
        <a:xfrm>
          <a:off x="10103485" y="190500"/>
          <a:ext cx="1210310" cy="41148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2251075</xdr:colOff>
      <xdr:row>0</xdr:row>
      <xdr:rowOff>190500</xdr:rowOff>
    </xdr:from>
    <xdr:to xmlns:xdr="http://schemas.openxmlformats.org/drawingml/2006/spreadsheetDrawing">
      <xdr:col>7</xdr:col>
      <xdr:colOff>1202690</xdr:colOff>
      <xdr:row>1</xdr:row>
      <xdr:rowOff>190500</xdr:rowOff>
    </xdr:to>
    <xdr:sp macro="" textlink="">
      <xdr:nvSpPr>
        <xdr:cNvPr id="2" name="正方形/長方形 1"/>
        <xdr:cNvSpPr/>
      </xdr:nvSpPr>
      <xdr:spPr>
        <a:xfrm>
          <a:off x="11315700" y="190500"/>
          <a:ext cx="1202690"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2249170</xdr:colOff>
      <xdr:row>1</xdr:row>
      <xdr:rowOff>190500</xdr:rowOff>
    </xdr:from>
    <xdr:to xmlns:xdr="http://schemas.openxmlformats.org/drawingml/2006/spreadsheetDrawing">
      <xdr:col>7</xdr:col>
      <xdr:colOff>1202690</xdr:colOff>
      <xdr:row>2</xdr:row>
      <xdr:rowOff>189865</xdr:rowOff>
    </xdr:to>
    <xdr:sp macro="" textlink="">
      <xdr:nvSpPr>
        <xdr:cNvPr id="3" name="正方形/長方形 2"/>
        <xdr:cNvSpPr/>
      </xdr:nvSpPr>
      <xdr:spPr>
        <a:xfrm>
          <a:off x="11313795" y="396240"/>
          <a:ext cx="1204595" cy="20510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6</xdr:col>
      <xdr:colOff>1038860</xdr:colOff>
      <xdr:row>0</xdr:row>
      <xdr:rowOff>200025</xdr:rowOff>
    </xdr:from>
    <xdr:to xmlns:xdr="http://schemas.openxmlformats.org/drawingml/2006/spreadsheetDrawing">
      <xdr:col>6</xdr:col>
      <xdr:colOff>2249170</xdr:colOff>
      <xdr:row>2</xdr:row>
      <xdr:rowOff>200025</xdr:rowOff>
    </xdr:to>
    <xdr:grpSp>
      <xdr:nvGrpSpPr>
        <xdr:cNvPr id="2" name="グループ化 1"/>
        <xdr:cNvGrpSpPr/>
      </xdr:nvGrpSpPr>
      <xdr:grpSpPr>
        <a:xfrm>
          <a:off x="10103485" y="200025"/>
          <a:ext cx="1210310" cy="411480"/>
          <a:chOff x="10020300" y="142876"/>
          <a:chExt cx="1209675" cy="419099"/>
        </a:xfrm>
      </xdr:grpSpPr>
      <xdr:sp macro="" textlink="">
        <xdr:nvSpPr>
          <xdr:cNvPr id="3" name="正方形/長方形 2"/>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2242185</xdr:colOff>
      <xdr:row>0</xdr:row>
      <xdr:rowOff>200025</xdr:rowOff>
    </xdr:from>
    <xdr:to xmlns:xdr="http://schemas.openxmlformats.org/drawingml/2006/spreadsheetDrawing">
      <xdr:col>7</xdr:col>
      <xdr:colOff>1194435</xdr:colOff>
      <xdr:row>1</xdr:row>
      <xdr:rowOff>200025</xdr:rowOff>
    </xdr:to>
    <xdr:sp macro="" textlink="">
      <xdr:nvSpPr>
        <xdr:cNvPr id="5" name="正方形/長方形 4"/>
        <xdr:cNvSpPr/>
      </xdr:nvSpPr>
      <xdr:spPr>
        <a:xfrm>
          <a:off x="11306810" y="200025"/>
          <a:ext cx="120332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2240280</xdr:colOff>
      <xdr:row>1</xdr:row>
      <xdr:rowOff>200660</xdr:rowOff>
    </xdr:from>
    <xdr:to xmlns:xdr="http://schemas.openxmlformats.org/drawingml/2006/spreadsheetDrawing">
      <xdr:col>7</xdr:col>
      <xdr:colOff>1194435</xdr:colOff>
      <xdr:row>2</xdr:row>
      <xdr:rowOff>200660</xdr:rowOff>
    </xdr:to>
    <xdr:sp macro="" textlink="">
      <xdr:nvSpPr>
        <xdr:cNvPr id="6" name="正方形/長方形 5"/>
        <xdr:cNvSpPr/>
      </xdr:nvSpPr>
      <xdr:spPr>
        <a:xfrm>
          <a:off x="11304905" y="406400"/>
          <a:ext cx="1205230"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1038860</xdr:colOff>
      <xdr:row>0</xdr:row>
      <xdr:rowOff>200025</xdr:rowOff>
    </xdr:from>
    <xdr:to xmlns:xdr="http://schemas.openxmlformats.org/drawingml/2006/spreadsheetDrawing">
      <xdr:col>6</xdr:col>
      <xdr:colOff>2249170</xdr:colOff>
      <xdr:row>2</xdr:row>
      <xdr:rowOff>200025</xdr:rowOff>
    </xdr:to>
    <xdr:grpSp>
      <xdr:nvGrpSpPr>
        <xdr:cNvPr id="2" name="グループ化 1"/>
        <xdr:cNvGrpSpPr/>
      </xdr:nvGrpSpPr>
      <xdr:grpSpPr>
        <a:xfrm>
          <a:off x="10248900" y="200025"/>
          <a:ext cx="1210310" cy="411480"/>
          <a:chOff x="10020300" y="142876"/>
          <a:chExt cx="1209675" cy="419099"/>
        </a:xfrm>
      </xdr:grpSpPr>
      <xdr:sp macro="" textlink="">
        <xdr:nvSpPr>
          <xdr:cNvPr id="3" name="正方形/長方形 2"/>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2249170</xdr:colOff>
      <xdr:row>0</xdr:row>
      <xdr:rowOff>200025</xdr:rowOff>
    </xdr:from>
    <xdr:to xmlns:xdr="http://schemas.openxmlformats.org/drawingml/2006/spreadsheetDrawing">
      <xdr:col>7</xdr:col>
      <xdr:colOff>1201420</xdr:colOff>
      <xdr:row>1</xdr:row>
      <xdr:rowOff>200025</xdr:rowOff>
    </xdr:to>
    <xdr:sp macro="" textlink="">
      <xdr:nvSpPr>
        <xdr:cNvPr id="5" name="正方形/長方形 4"/>
        <xdr:cNvSpPr/>
      </xdr:nvSpPr>
      <xdr:spPr>
        <a:xfrm>
          <a:off x="11459210" y="200025"/>
          <a:ext cx="120332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2249170</xdr:colOff>
      <xdr:row>1</xdr:row>
      <xdr:rowOff>201930</xdr:rowOff>
    </xdr:from>
    <xdr:to xmlns:xdr="http://schemas.openxmlformats.org/drawingml/2006/spreadsheetDrawing">
      <xdr:col>7</xdr:col>
      <xdr:colOff>1205230</xdr:colOff>
      <xdr:row>2</xdr:row>
      <xdr:rowOff>200660</xdr:rowOff>
    </xdr:to>
    <xdr:sp macro="" textlink="">
      <xdr:nvSpPr>
        <xdr:cNvPr id="6" name="正方形/長方形 5"/>
        <xdr:cNvSpPr/>
      </xdr:nvSpPr>
      <xdr:spPr>
        <a:xfrm>
          <a:off x="11459210" y="407670"/>
          <a:ext cx="1207135" cy="20447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txDef>
      <a:spPr>
        <a:xfrm>
          <a:off x="0" y="0"/>
          <a:ext cx="0" cy="0"/>
        </a:xfrm>
        <a:custGeom>
          <a:avLst/>
          <a:gdLst/>
          <a:ahLst/>
          <a:cxnLst/>
          <a:rect l="l" t="t" r="r" b="b"/>
          <a:pathLst/>
        </a:custGeom>
        <a:solidFill>
          <a:schemeClr val="lt1"/>
        </a:solidFill>
        <a:ln w="9525" cmpd="sng">
          <a:solidFill>
            <a:schemeClr val="lt1">
              <a:shade val="50000"/>
            </a:schemeClr>
          </a:solidFill>
        </a:ln>
      </a:spPr>
      <a:bodyPr vertOverflow="clip" horzOverflow="clip" wrap="square" rtlCol="0" anchor="t"/>
      <a:lstStyle>
        <a:defPPr>
          <a:defRPr kumimoji="1" sz="1000">
            <a:latin typeface="メイリオ"/>
            <a:ea typeface="メイリオ"/>
          </a:defRPr>
        </a:defPPr>
      </a:lstStyle>
      <a:style>
        <a:lnRef idx="0">
          <a:srgbClr val="000000"/>
        </a:lnRef>
        <a:fillRef idx="0">
          <a:srgbClr val="000000"/>
        </a:fillRef>
        <a:effectRef idx="0">
          <a:srgbClr val="000000"/>
        </a:effectRef>
        <a:fontRef idx="minor">
          <a:schemeClr val="dk1"/>
        </a:fontRef>
      </a:style>
    </a:tx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3.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drawing" Target="../drawings/drawing4.xml"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 Id="rId2" Type="http://schemas.openxmlformats.org/officeDocument/2006/relationships/drawing" Target="../drawings/drawing5.xml"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 Id="rId2" Type="http://schemas.openxmlformats.org/officeDocument/2006/relationships/drawing" Target="../drawings/drawing6.xml"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43">
    <tabColor rgb="FFFFC000"/>
  </sheetPr>
  <dimension ref="A1:CC3714"/>
  <sheetViews>
    <sheetView showGridLines="0" view="pageBreakPreview" zoomScaleSheetLayoutView="100" workbookViewId="0">
      <selection activeCell="A2" sqref="A2"/>
    </sheetView>
  </sheetViews>
  <sheetFormatPr defaultColWidth="2.54296875" defaultRowHeight="14.25"/>
  <cols>
    <col min="1" max="37" width="2.54296875" style="1"/>
    <col min="38" max="38" width="2.54296875" style="2"/>
    <col min="39" max="57" width="2.54296875" style="1"/>
    <col min="58" max="16384" width="2.54296875" style="3"/>
  </cols>
  <sheetData>
    <row r="1" spans="1:57" s="4" customFormat="1" ht="31.5" customHeight="1">
      <c r="A1" s="5" t="s">
        <v>4872</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row>
    <row r="2" spans="1:57" ht="14.25" customHeight="1">
      <c r="AJ2" s="7"/>
      <c r="AL2" s="1"/>
    </row>
    <row r="3" spans="1:57" ht="14.25" customHeight="1">
      <c r="A3" s="6"/>
      <c r="B3" s="8" t="s">
        <v>325</v>
      </c>
      <c r="C3" s="65"/>
      <c r="D3" s="65"/>
      <c r="E3" s="65"/>
      <c r="F3" s="65"/>
      <c r="G3" s="65"/>
      <c r="H3" s="65"/>
      <c r="I3" s="65"/>
      <c r="J3" s="136"/>
      <c r="K3" s="146" t="str">
        <f>'D1'!G7&amp;""</f>
        <v/>
      </c>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row>
    <row r="4" spans="1:57" ht="14.25" customHeight="1">
      <c r="A4" s="6"/>
      <c r="B4" s="9"/>
      <c r="C4" s="70"/>
      <c r="D4" s="70"/>
      <c r="E4" s="70"/>
      <c r="F4" s="70"/>
      <c r="G4" s="70"/>
      <c r="H4" s="70"/>
      <c r="I4" s="70"/>
      <c r="J4" s="13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row>
    <row r="5" spans="1:57" ht="14.25" customHeight="1">
      <c r="A5" s="6"/>
      <c r="B5" s="8" t="s">
        <v>7286</v>
      </c>
      <c r="C5" s="65"/>
      <c r="D5" s="65"/>
      <c r="E5" s="65"/>
      <c r="F5" s="65"/>
      <c r="G5" s="65"/>
      <c r="H5" s="65"/>
      <c r="I5" s="65"/>
      <c r="J5" s="136"/>
      <c r="K5" s="147" t="str">
        <f>'D1'!G38&amp;""</f>
        <v/>
      </c>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row>
    <row r="6" spans="1:57" ht="14.25" customHeight="1">
      <c r="A6" s="6"/>
      <c r="B6" s="9"/>
      <c r="C6" s="70"/>
      <c r="D6" s="70"/>
      <c r="E6" s="70"/>
      <c r="F6" s="70"/>
      <c r="G6" s="70"/>
      <c r="H6" s="70"/>
      <c r="I6" s="70"/>
      <c r="J6" s="137"/>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row>
    <row r="7" spans="1:57" ht="14.25" customHeight="1">
      <c r="AJ7" s="7"/>
      <c r="AL7" s="1"/>
    </row>
    <row r="8" spans="1:57" ht="14.25" customHeight="1">
      <c r="A8" s="6" t="s">
        <v>6965</v>
      </c>
    </row>
    <row r="9" spans="1:57">
      <c r="A9" s="6"/>
      <c r="K9" s="70"/>
      <c r="L9" s="70"/>
      <c r="M9" s="70"/>
    </row>
    <row r="10" spans="1:57" ht="14.25" customHeight="1">
      <c r="B10" s="10" t="s">
        <v>7107</v>
      </c>
      <c r="C10" s="10"/>
      <c r="D10" s="10"/>
      <c r="E10" s="10"/>
      <c r="F10" s="10"/>
      <c r="G10" s="10"/>
      <c r="H10" s="10"/>
      <c r="I10" s="10"/>
      <c r="J10" s="10"/>
      <c r="K10" s="149" t="str">
        <f>'D1'!G27&amp;""</f>
        <v/>
      </c>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row>
    <row r="11" spans="1:57" ht="14.25" customHeight="1">
      <c r="B11" s="10"/>
      <c r="C11" s="10"/>
      <c r="D11" s="10"/>
      <c r="E11" s="10"/>
      <c r="F11" s="10"/>
      <c r="G11" s="10"/>
      <c r="H11" s="10"/>
      <c r="I11" s="10"/>
      <c r="J11" s="10"/>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row>
    <row r="12" spans="1:57" ht="14.25" customHeight="1">
      <c r="B12" s="10" t="s">
        <v>281</v>
      </c>
      <c r="C12" s="10"/>
      <c r="D12" s="10"/>
      <c r="E12" s="10"/>
      <c r="F12" s="10"/>
      <c r="G12" s="10"/>
      <c r="H12" s="10"/>
      <c r="I12" s="10"/>
      <c r="J12" s="10"/>
      <c r="K12" s="150" t="str">
        <f>'D1'!G28&amp;""</f>
        <v/>
      </c>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row>
    <row r="13" spans="1:57" ht="14.25" customHeight="1">
      <c r="B13" s="10"/>
      <c r="C13" s="10"/>
      <c r="D13" s="10"/>
      <c r="E13" s="10"/>
      <c r="F13" s="10"/>
      <c r="G13" s="10"/>
      <c r="H13" s="10"/>
      <c r="I13" s="10"/>
      <c r="J13" s="10"/>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row>
    <row r="14" spans="1:57" ht="14.25" customHeight="1">
      <c r="B14" s="10" t="s">
        <v>271</v>
      </c>
      <c r="C14" s="10"/>
      <c r="D14" s="10"/>
      <c r="E14" s="10"/>
      <c r="F14" s="10"/>
      <c r="G14" s="10"/>
      <c r="H14" s="10"/>
      <c r="I14" s="10"/>
      <c r="J14" s="10"/>
      <c r="K14" s="150" t="str">
        <f>'D1'!G29&amp;""</f>
        <v/>
      </c>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row>
    <row r="15" spans="1:57" ht="14.25" customHeight="1">
      <c r="B15" s="10"/>
      <c r="C15" s="10"/>
      <c r="D15" s="10"/>
      <c r="E15" s="10"/>
      <c r="F15" s="10"/>
      <c r="G15" s="10"/>
      <c r="H15" s="10"/>
      <c r="I15" s="10"/>
      <c r="J15" s="10"/>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row>
    <row r="16" spans="1:57" ht="14.25" customHeight="1">
      <c r="B16" s="10" t="s">
        <v>7108</v>
      </c>
      <c r="C16" s="10"/>
      <c r="D16" s="10"/>
      <c r="E16" s="10"/>
      <c r="F16" s="10"/>
      <c r="G16" s="10"/>
      <c r="H16" s="10"/>
      <c r="I16" s="10"/>
      <c r="J16" s="10"/>
      <c r="K16" s="150" t="str">
        <f>'D1'!G30&amp;""</f>
        <v/>
      </c>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row>
    <row r="17" spans="1:57" ht="14.25" customHeight="1">
      <c r="B17" s="10"/>
      <c r="C17" s="10"/>
      <c r="D17" s="10"/>
      <c r="E17" s="10"/>
      <c r="F17" s="10"/>
      <c r="G17" s="10"/>
      <c r="H17" s="10"/>
      <c r="I17" s="10"/>
      <c r="J17" s="10"/>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row>
    <row r="18" spans="1:57" ht="14.25" customHeight="1">
      <c r="B18" s="10" t="s">
        <v>128</v>
      </c>
      <c r="C18" s="10"/>
      <c r="D18" s="10"/>
      <c r="E18" s="10"/>
      <c r="F18" s="10"/>
      <c r="G18" s="10"/>
      <c r="H18" s="10"/>
      <c r="I18" s="10"/>
      <c r="J18" s="10"/>
      <c r="K18" s="150" t="str">
        <f>'D1'!G31&amp;""</f>
        <v/>
      </c>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row>
    <row r="19" spans="1:57" ht="14.25" customHeight="1">
      <c r="B19" s="10"/>
      <c r="C19" s="10"/>
      <c r="D19" s="10"/>
      <c r="E19" s="10"/>
      <c r="F19" s="10"/>
      <c r="G19" s="10"/>
      <c r="H19" s="10"/>
      <c r="I19" s="10"/>
      <c r="J19" s="10"/>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row>
    <row r="20" spans="1:57" ht="14.25" customHeight="1">
      <c r="B20" s="10" t="s">
        <v>155</v>
      </c>
      <c r="C20" s="10"/>
      <c r="D20" s="10"/>
      <c r="E20" s="10"/>
      <c r="F20" s="10"/>
      <c r="G20" s="10"/>
      <c r="H20" s="10"/>
      <c r="I20" s="10"/>
      <c r="J20" s="10"/>
      <c r="K20" s="150" t="str">
        <f>'D1'!G32&amp;""</f>
        <v/>
      </c>
      <c r="L20" s="19"/>
      <c r="M20" s="19"/>
      <c r="N20" s="19"/>
      <c r="O20" s="19"/>
      <c r="P20" s="19"/>
      <c r="Q20" s="19"/>
      <c r="R20" s="19"/>
      <c r="S20" s="19"/>
      <c r="T20" s="19"/>
      <c r="U20" s="19"/>
      <c r="V20" s="19"/>
      <c r="W20" s="19"/>
      <c r="X20" s="19"/>
      <c r="Y20" s="19"/>
      <c r="Z20" s="19"/>
      <c r="AA20" s="19"/>
      <c r="AB20" s="19"/>
      <c r="AC20" s="19"/>
      <c r="AD20" s="19"/>
      <c r="AE20" s="19"/>
      <c r="AF20" s="19"/>
      <c r="AG20" s="10" t="s">
        <v>860</v>
      </c>
      <c r="AH20" s="10"/>
      <c r="AI20" s="10"/>
      <c r="AJ20" s="150" t="str">
        <f>'D1'!G33&amp;""</f>
        <v/>
      </c>
      <c r="AK20" s="19"/>
      <c r="AL20" s="19"/>
      <c r="AM20" s="19"/>
      <c r="AN20" s="19"/>
      <c r="AO20" s="19"/>
      <c r="AP20" s="19"/>
      <c r="AQ20" s="19"/>
      <c r="AR20" s="19"/>
      <c r="AS20" s="19"/>
      <c r="AT20" s="19"/>
      <c r="AU20" s="19"/>
      <c r="AV20" s="19"/>
      <c r="AW20" s="19"/>
      <c r="AX20" s="19"/>
      <c r="AY20" s="19"/>
      <c r="AZ20" s="19"/>
      <c r="BA20" s="19"/>
      <c r="BB20" s="19"/>
      <c r="BC20" s="19"/>
      <c r="BD20" s="19"/>
      <c r="BE20" s="19"/>
    </row>
    <row r="21" spans="1:57" ht="14.25" customHeight="1">
      <c r="B21" s="10"/>
      <c r="C21" s="10"/>
      <c r="D21" s="10"/>
      <c r="E21" s="10"/>
      <c r="F21" s="10"/>
      <c r="G21" s="10"/>
      <c r="H21" s="10"/>
      <c r="I21" s="10"/>
      <c r="J21" s="10"/>
      <c r="K21" s="19"/>
      <c r="L21" s="19"/>
      <c r="M21" s="19"/>
      <c r="N21" s="19"/>
      <c r="O21" s="19"/>
      <c r="P21" s="19"/>
      <c r="Q21" s="19"/>
      <c r="R21" s="19"/>
      <c r="S21" s="19"/>
      <c r="T21" s="19"/>
      <c r="U21" s="19"/>
      <c r="V21" s="19"/>
      <c r="W21" s="19"/>
      <c r="X21" s="19"/>
      <c r="Y21" s="19"/>
      <c r="Z21" s="19"/>
      <c r="AA21" s="19"/>
      <c r="AB21" s="19"/>
      <c r="AC21" s="19"/>
      <c r="AD21" s="19"/>
      <c r="AE21" s="19"/>
      <c r="AF21" s="19"/>
      <c r="AG21" s="10"/>
      <c r="AH21" s="10"/>
      <c r="AI21" s="10"/>
      <c r="AJ21" s="19"/>
      <c r="AK21" s="19"/>
      <c r="AL21" s="19"/>
      <c r="AM21" s="19"/>
      <c r="AN21" s="19"/>
      <c r="AO21" s="19"/>
      <c r="AP21" s="19"/>
      <c r="AQ21" s="19"/>
      <c r="AR21" s="19"/>
      <c r="AS21" s="19"/>
      <c r="AT21" s="19"/>
      <c r="AU21" s="19"/>
      <c r="AV21" s="19"/>
      <c r="AW21" s="19"/>
      <c r="AX21" s="19"/>
      <c r="AY21" s="19"/>
      <c r="AZ21" s="19"/>
      <c r="BA21" s="19"/>
      <c r="BB21" s="19"/>
      <c r="BC21" s="19"/>
      <c r="BD21" s="19"/>
      <c r="BE21" s="19"/>
    </row>
    <row r="22" spans="1:57" ht="14.25" customHeight="1">
      <c r="B22" s="10" t="s">
        <v>337</v>
      </c>
      <c r="C22" s="10"/>
      <c r="D22" s="10"/>
      <c r="E22" s="10"/>
      <c r="F22" s="10"/>
      <c r="G22" s="10"/>
      <c r="H22" s="10"/>
      <c r="I22" s="10"/>
      <c r="J22" s="10"/>
      <c r="K22" s="150" t="str">
        <f>'D1'!G34&amp;""</f>
        <v/>
      </c>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row>
    <row r="23" spans="1:57" ht="14.25" customHeight="1">
      <c r="B23" s="10"/>
      <c r="C23" s="10"/>
      <c r="D23" s="10"/>
      <c r="E23" s="10"/>
      <c r="F23" s="10"/>
      <c r="G23" s="10"/>
      <c r="H23" s="10"/>
      <c r="I23" s="10"/>
      <c r="J23" s="10"/>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row>
    <row r="24" spans="1:57" ht="14.25" customHeight="1">
      <c r="B24" s="10" t="s">
        <v>9</v>
      </c>
      <c r="C24" s="10"/>
      <c r="D24" s="10"/>
      <c r="E24" s="10"/>
      <c r="F24" s="10"/>
      <c r="G24" s="10"/>
      <c r="H24" s="10"/>
      <c r="I24" s="10"/>
      <c r="J24" s="10"/>
      <c r="K24" s="150" t="str">
        <f>'D1'!G35&amp;""</f>
        <v/>
      </c>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row>
    <row r="25" spans="1:57" ht="14.25" customHeight="1">
      <c r="B25" s="10"/>
      <c r="C25" s="10"/>
      <c r="D25" s="10"/>
      <c r="E25" s="10"/>
      <c r="F25" s="10"/>
      <c r="G25" s="10"/>
      <c r="H25" s="10"/>
      <c r="I25" s="10"/>
      <c r="J25" s="10"/>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row>
    <row r="26" spans="1:57" ht="14.25" customHeight="1"/>
    <row r="27" spans="1:57">
      <c r="B27" s="11" t="s">
        <v>288</v>
      </c>
      <c r="C27" s="35"/>
      <c r="D27" s="35"/>
      <c r="E27" s="35"/>
      <c r="F27" s="35"/>
      <c r="G27" s="35"/>
      <c r="H27" s="35"/>
      <c r="I27" s="35"/>
      <c r="J27" s="35"/>
      <c r="K27" s="11" t="s">
        <v>861</v>
      </c>
      <c r="L27" s="143"/>
      <c r="AL27" s="1"/>
    </row>
    <row r="28" spans="1:57" ht="14.25" customHeight="1">
      <c r="B28" s="12" t="s">
        <v>5468</v>
      </c>
      <c r="C28" s="15"/>
      <c r="D28" s="15"/>
      <c r="E28" s="15"/>
      <c r="F28" s="15"/>
      <c r="G28" s="15"/>
      <c r="H28" s="15"/>
      <c r="I28" s="15"/>
      <c r="J28" s="15"/>
      <c r="K28" s="69" t="str">
        <f>'D1'!G36&amp;""</f>
        <v/>
      </c>
      <c r="L28" s="104"/>
      <c r="N28" s="3" t="s">
        <v>6902</v>
      </c>
      <c r="AL28" s="1"/>
    </row>
    <row r="29" spans="1:57" ht="14.25" customHeight="1">
      <c r="B29" s="13"/>
      <c r="C29" s="71"/>
      <c r="D29" s="71"/>
      <c r="E29" s="71"/>
      <c r="F29" s="71"/>
      <c r="G29" s="71"/>
      <c r="H29" s="71"/>
      <c r="I29" s="71"/>
      <c r="J29" s="71"/>
      <c r="K29" s="25"/>
      <c r="L29" s="106"/>
      <c r="N29" s="3" t="s">
        <v>6385</v>
      </c>
      <c r="AL29" s="1"/>
    </row>
    <row r="30" spans="1:57" ht="14.25" customHeight="1"/>
    <row r="31" spans="1:57" ht="14.25" customHeight="1">
      <c r="A31" s="6" t="s">
        <v>7616</v>
      </c>
    </row>
    <row r="32" spans="1:57" ht="13.5" customHeight="1">
      <c r="AG32" s="220"/>
    </row>
    <row r="33" spans="1:57" ht="14.25" customHeight="1">
      <c r="B33" s="8" t="s">
        <v>150</v>
      </c>
      <c r="C33" s="65"/>
      <c r="D33" s="65"/>
      <c r="E33" s="65"/>
      <c r="F33" s="65"/>
      <c r="G33" s="65"/>
      <c r="H33" s="65"/>
      <c r="I33" s="65"/>
      <c r="J33" s="136"/>
      <c r="K33" s="147" t="str">
        <f>'D1'!G37&amp;""</f>
        <v/>
      </c>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row>
    <row r="34" spans="1:57" ht="14.25" customHeight="1">
      <c r="B34" s="9"/>
      <c r="C34" s="70"/>
      <c r="D34" s="70"/>
      <c r="E34" s="70"/>
      <c r="F34" s="70"/>
      <c r="G34" s="70"/>
      <c r="H34" s="70"/>
      <c r="I34" s="70"/>
      <c r="J34" s="137"/>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row>
    <row r="35" spans="1:57" ht="14.25" customHeight="1">
      <c r="B35" s="14" t="s">
        <v>7543</v>
      </c>
      <c r="C35" s="65"/>
      <c r="D35" s="65"/>
      <c r="E35" s="65"/>
      <c r="F35" s="65"/>
      <c r="G35" s="65"/>
      <c r="H35" s="65"/>
      <c r="I35" s="65"/>
      <c r="J35" s="136"/>
      <c r="K35" s="147" t="str">
        <f>'D1'!G38&amp;""</f>
        <v/>
      </c>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row>
    <row r="36" spans="1:57" ht="14.25" customHeight="1">
      <c r="B36" s="9"/>
      <c r="C36" s="70"/>
      <c r="D36" s="70"/>
      <c r="E36" s="70"/>
      <c r="F36" s="70"/>
      <c r="G36" s="70"/>
      <c r="H36" s="70"/>
      <c r="I36" s="70"/>
      <c r="J36" s="137"/>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row>
    <row r="37" spans="1:57" ht="14.25" customHeight="1">
      <c r="B37" s="8" t="s">
        <v>6570</v>
      </c>
      <c r="C37" s="65"/>
      <c r="D37" s="65"/>
      <c r="E37" s="65"/>
      <c r="F37" s="65"/>
      <c r="G37" s="65"/>
      <c r="H37" s="65"/>
      <c r="I37" s="65"/>
      <c r="J37" s="136"/>
      <c r="K37" s="147" t="str">
        <f>'D1'!G39&amp;""</f>
        <v/>
      </c>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row>
    <row r="38" spans="1:57" ht="14.25" customHeight="1">
      <c r="B38" s="9"/>
      <c r="C38" s="70"/>
      <c r="D38" s="70"/>
      <c r="E38" s="70"/>
      <c r="F38" s="70"/>
      <c r="G38" s="70"/>
      <c r="H38" s="70"/>
      <c r="I38" s="70"/>
      <c r="J38" s="137"/>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row>
    <row r="39" spans="1:57" ht="14.25" customHeight="1">
      <c r="B39" s="8" t="s">
        <v>7109</v>
      </c>
      <c r="C39" s="65"/>
      <c r="D39" s="65"/>
      <c r="E39" s="65"/>
      <c r="F39" s="65"/>
      <c r="G39" s="65"/>
      <c r="H39" s="65"/>
      <c r="I39" s="65"/>
      <c r="J39" s="136"/>
      <c r="K39" s="147" t="str">
        <f>'D1'!G40&amp;""</f>
        <v/>
      </c>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row>
    <row r="40" spans="1:57" ht="14.25" customHeight="1">
      <c r="B40" s="9"/>
      <c r="C40" s="70"/>
      <c r="D40" s="70"/>
      <c r="E40" s="70"/>
      <c r="F40" s="70"/>
      <c r="G40" s="70"/>
      <c r="H40" s="70"/>
      <c r="I40" s="70"/>
      <c r="J40" s="137"/>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row>
    <row r="41" spans="1:57" ht="14.25" customHeight="1">
      <c r="B41" s="8" t="s">
        <v>7110</v>
      </c>
      <c r="C41" s="65"/>
      <c r="D41" s="65"/>
      <c r="E41" s="65"/>
      <c r="F41" s="65"/>
      <c r="G41" s="65"/>
      <c r="H41" s="65"/>
      <c r="I41" s="65"/>
      <c r="J41" s="136"/>
      <c r="K41" s="147" t="str">
        <f>'D1'!G41&amp;""</f>
        <v/>
      </c>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row>
    <row r="42" spans="1:57" ht="14.25" customHeight="1">
      <c r="B42" s="9"/>
      <c r="C42" s="70"/>
      <c r="D42" s="70"/>
      <c r="E42" s="70"/>
      <c r="F42" s="70"/>
      <c r="G42" s="70"/>
      <c r="H42" s="70"/>
      <c r="I42" s="70"/>
      <c r="J42" s="137"/>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row>
    <row r="43" spans="1:57" ht="14.25" customHeight="1">
      <c r="B43" s="10" t="s">
        <v>2790</v>
      </c>
      <c r="C43" s="10"/>
      <c r="D43" s="10"/>
      <c r="E43" s="10"/>
      <c r="F43" s="10"/>
      <c r="G43" s="10"/>
      <c r="H43" s="10"/>
      <c r="I43" s="10"/>
      <c r="J43" s="10"/>
      <c r="K43" s="150" t="str">
        <f>'D1'!G42&amp;""</f>
        <v/>
      </c>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row>
    <row r="44" spans="1:57" ht="14.25" customHeight="1">
      <c r="B44" s="10"/>
      <c r="C44" s="10"/>
      <c r="D44" s="10"/>
      <c r="E44" s="10"/>
      <c r="F44" s="10"/>
      <c r="G44" s="10"/>
      <c r="H44" s="10"/>
      <c r="I44" s="10"/>
      <c r="J44" s="10"/>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row>
    <row r="45" spans="1:57" ht="14.25" customHeight="1">
      <c r="A45" s="6"/>
    </row>
    <row r="46" spans="1:57" ht="14.25" customHeight="1">
      <c r="A46" s="6" t="s">
        <v>3753</v>
      </c>
    </row>
    <row r="47" spans="1:57">
      <c r="AG47" s="220"/>
    </row>
    <row r="48" spans="1:57" ht="14.25" customHeight="1">
      <c r="B48" s="10" t="s">
        <v>7541</v>
      </c>
      <c r="C48" s="10"/>
      <c r="D48" s="10"/>
      <c r="E48" s="10"/>
      <c r="F48" s="10"/>
      <c r="G48" s="10"/>
      <c r="H48" s="10"/>
      <c r="I48" s="10"/>
      <c r="J48" s="10"/>
      <c r="K48" s="147" t="str">
        <f>'D1'!G43&amp;""</f>
        <v/>
      </c>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row>
    <row r="49" spans="2:57" ht="14.25" customHeight="1">
      <c r="B49" s="10"/>
      <c r="C49" s="10"/>
      <c r="D49" s="10"/>
      <c r="E49" s="10"/>
      <c r="F49" s="10"/>
      <c r="G49" s="10"/>
      <c r="H49" s="10"/>
      <c r="I49" s="10"/>
      <c r="J49" s="10"/>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row>
    <row r="50" spans="2:57" ht="14.25" customHeight="1">
      <c r="B50" s="10" t="s">
        <v>74</v>
      </c>
      <c r="C50" s="10"/>
      <c r="D50" s="10"/>
      <c r="E50" s="10"/>
      <c r="F50" s="10"/>
      <c r="G50" s="10"/>
      <c r="H50" s="10"/>
      <c r="I50" s="10"/>
      <c r="J50" s="10"/>
      <c r="K50" s="147" t="str">
        <f>'D1'!G44&amp;""</f>
        <v/>
      </c>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row>
    <row r="51" spans="2:57" ht="14.25" customHeight="1">
      <c r="B51" s="10"/>
      <c r="C51" s="10"/>
      <c r="D51" s="10"/>
      <c r="E51" s="10"/>
      <c r="F51" s="10"/>
      <c r="G51" s="10"/>
      <c r="H51" s="10"/>
      <c r="I51" s="10"/>
      <c r="J51" s="10"/>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row>
    <row r="52" spans="2:57" ht="14.25" customHeight="1">
      <c r="B52" s="15"/>
      <c r="C52" s="15"/>
      <c r="D52" s="15"/>
      <c r="E52" s="15"/>
      <c r="F52" s="15"/>
      <c r="G52" s="15"/>
      <c r="H52" s="15"/>
      <c r="I52" s="15"/>
      <c r="J52" s="15"/>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row>
    <row r="53" spans="2:57" ht="14.25" customHeight="1">
      <c r="B53" s="16" t="s">
        <v>288</v>
      </c>
      <c r="C53" s="16"/>
      <c r="D53" s="16"/>
      <c r="E53" s="16"/>
      <c r="F53" s="16"/>
      <c r="G53" s="16"/>
      <c r="H53" s="16"/>
      <c r="I53" s="16"/>
      <c r="J53" s="16"/>
      <c r="K53" s="16" t="s">
        <v>861</v>
      </c>
      <c r="L53" s="16"/>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row>
    <row r="54" spans="2:57" ht="14.25" customHeight="1">
      <c r="B54" s="10" t="s">
        <v>2245</v>
      </c>
      <c r="C54" s="10"/>
      <c r="D54" s="10"/>
      <c r="E54" s="10"/>
      <c r="F54" s="10"/>
      <c r="G54" s="10"/>
      <c r="H54" s="10"/>
      <c r="I54" s="10"/>
      <c r="J54" s="10"/>
      <c r="K54" s="130" t="str">
        <f>'D1'!G45&amp;""</f>
        <v/>
      </c>
      <c r="L54" s="16"/>
      <c r="M54" s="31"/>
      <c r="AJ54" s="7"/>
      <c r="AL54" s="1"/>
    </row>
    <row r="55" spans="2:57" ht="14.25" customHeight="1">
      <c r="B55" s="10"/>
      <c r="C55" s="10"/>
      <c r="D55" s="10"/>
      <c r="E55" s="10"/>
      <c r="F55" s="10"/>
      <c r="G55" s="10"/>
      <c r="H55" s="10"/>
      <c r="I55" s="10"/>
      <c r="J55" s="10"/>
      <c r="K55" s="16"/>
      <c r="L55" s="16"/>
      <c r="M55" s="31"/>
      <c r="AJ55" s="7"/>
      <c r="AL55" s="1"/>
    </row>
    <row r="56" spans="2:57" ht="14.25" customHeight="1">
      <c r="B56" s="7" t="s">
        <v>6801</v>
      </c>
      <c r="C56" s="7"/>
      <c r="D56" s="7"/>
      <c r="E56" s="7"/>
      <c r="F56" s="7"/>
      <c r="G56" s="7"/>
      <c r="H56" s="7"/>
      <c r="I56" s="7"/>
      <c r="J56" s="7"/>
      <c r="AJ56" s="7"/>
      <c r="AL56" s="1"/>
    </row>
    <row r="57" spans="2:57" ht="14.25" customHeight="1">
      <c r="B57" s="7" t="s">
        <v>7653</v>
      </c>
      <c r="C57" s="7"/>
      <c r="D57" s="3"/>
      <c r="E57" s="7"/>
      <c r="F57" s="7"/>
      <c r="G57" s="7"/>
      <c r="H57" s="7"/>
      <c r="I57" s="7"/>
      <c r="J57" s="7"/>
      <c r="T57" s="7" t="s">
        <v>4719</v>
      </c>
      <c r="V57" s="3"/>
      <c r="AH57" s="3"/>
      <c r="AI57" s="7" t="s">
        <v>7656</v>
      </c>
      <c r="AK57" s="7"/>
      <c r="AL57" s="3"/>
      <c r="AM57" s="3"/>
      <c r="AV57" s="7" t="s">
        <v>7206</v>
      </c>
    </row>
    <row r="58" spans="2:57" ht="14.25" customHeight="1">
      <c r="B58" s="7" t="s">
        <v>7651</v>
      </c>
      <c r="C58" s="3"/>
      <c r="D58" s="3"/>
      <c r="E58" s="7"/>
      <c r="F58" s="7"/>
      <c r="G58" s="7"/>
      <c r="H58" s="7"/>
      <c r="I58" s="7"/>
      <c r="J58" s="7"/>
      <c r="T58" s="1" t="s">
        <v>2350</v>
      </c>
      <c r="V58" s="3"/>
      <c r="AH58" s="3"/>
      <c r="AI58" s="1" t="s">
        <v>7395</v>
      </c>
      <c r="AK58" s="7"/>
      <c r="AL58" s="3"/>
      <c r="AM58" s="3"/>
      <c r="AV58" s="7" t="s">
        <v>4196</v>
      </c>
    </row>
    <row r="59" spans="2:57" ht="14.25" customHeight="1">
      <c r="B59" s="7" t="s">
        <v>2314</v>
      </c>
      <c r="C59" s="3"/>
      <c r="D59" s="3"/>
      <c r="E59" s="7"/>
      <c r="F59" s="7"/>
      <c r="G59" s="7"/>
      <c r="H59" s="7"/>
      <c r="I59" s="7"/>
      <c r="J59" s="7"/>
      <c r="T59" s="1" t="s">
        <v>7654</v>
      </c>
      <c r="V59" s="3"/>
      <c r="AH59" s="3"/>
      <c r="AI59" s="1" t="s">
        <v>2146</v>
      </c>
      <c r="AK59" s="7"/>
      <c r="AL59" s="3"/>
      <c r="AM59" s="3"/>
      <c r="AV59" s="7" t="s">
        <v>7658</v>
      </c>
    </row>
    <row r="60" spans="2:57" ht="14.25" customHeight="1">
      <c r="B60" s="7" t="s">
        <v>6823</v>
      </c>
      <c r="C60" s="3"/>
      <c r="D60" s="3"/>
      <c r="E60" s="7"/>
      <c r="F60" s="7"/>
      <c r="G60" s="7"/>
      <c r="H60" s="7"/>
      <c r="I60" s="7"/>
      <c r="J60" s="7"/>
      <c r="T60" s="1" t="s">
        <v>7481</v>
      </c>
      <c r="V60" s="3"/>
      <c r="AH60" s="3"/>
      <c r="AI60" s="1" t="s">
        <v>7657</v>
      </c>
      <c r="AK60" s="7"/>
      <c r="AL60" s="3"/>
      <c r="AM60" s="3"/>
      <c r="AV60" s="7" t="s">
        <v>7659</v>
      </c>
    </row>
    <row r="61" spans="2:57" ht="14.25" customHeight="1">
      <c r="B61" s="7" t="s">
        <v>2424</v>
      </c>
      <c r="C61" s="3"/>
      <c r="D61" s="3"/>
      <c r="E61" s="7"/>
      <c r="F61" s="7"/>
      <c r="G61" s="7"/>
      <c r="H61" s="7"/>
      <c r="I61" s="7"/>
      <c r="J61" s="7"/>
      <c r="T61" s="1" t="s">
        <v>5389</v>
      </c>
      <c r="V61" s="3"/>
      <c r="AH61" s="3"/>
      <c r="AI61" s="1" t="s">
        <v>78</v>
      </c>
      <c r="AK61" s="7"/>
      <c r="AL61" s="3"/>
      <c r="AM61" s="3"/>
      <c r="AV61" s="7" t="s">
        <v>7660</v>
      </c>
    </row>
    <row r="62" spans="2:57" ht="14.25" customHeight="1">
      <c r="B62" s="7" t="s">
        <v>7652</v>
      </c>
      <c r="C62" s="3"/>
      <c r="D62" s="3"/>
      <c r="E62" s="7"/>
      <c r="F62" s="7"/>
      <c r="G62" s="7"/>
      <c r="H62" s="7"/>
      <c r="I62" s="7"/>
      <c r="J62" s="7"/>
      <c r="T62" s="1" t="s">
        <v>7655</v>
      </c>
      <c r="V62" s="3"/>
      <c r="AH62" s="3"/>
      <c r="AK62" s="7"/>
      <c r="AL62" s="3"/>
      <c r="AM62" s="3"/>
      <c r="AV62" s="7" t="s">
        <v>7187</v>
      </c>
    </row>
    <row r="63" spans="2:57" ht="14.25" customHeight="1">
      <c r="B63" s="7" t="s">
        <v>5265</v>
      </c>
      <c r="C63" s="3"/>
      <c r="D63" s="3"/>
      <c r="E63" s="7"/>
      <c r="F63" s="7"/>
      <c r="G63" s="7"/>
      <c r="H63" s="7"/>
      <c r="I63" s="7"/>
      <c r="J63" s="7"/>
      <c r="T63" s="1" t="s">
        <v>5459</v>
      </c>
      <c r="V63" s="3"/>
      <c r="AH63" s="3"/>
      <c r="AK63" s="7"/>
      <c r="AL63" s="3"/>
      <c r="AM63" s="3"/>
      <c r="AV63" s="7" t="s">
        <v>5395</v>
      </c>
    </row>
    <row r="64" spans="2:57" ht="14.25" customHeight="1">
      <c r="B64" s="7" t="s">
        <v>5112</v>
      </c>
      <c r="C64" s="3"/>
      <c r="D64" s="3"/>
      <c r="E64" s="7"/>
      <c r="F64" s="7"/>
      <c r="G64" s="7"/>
      <c r="H64" s="7"/>
      <c r="I64" s="7"/>
      <c r="J64" s="7"/>
      <c r="T64" s="1" t="s">
        <v>4937</v>
      </c>
      <c r="V64" s="3"/>
      <c r="AH64" s="3"/>
      <c r="AK64" s="7"/>
      <c r="AL64" s="3"/>
      <c r="AM64" s="3"/>
      <c r="AV64" s="7" t="s">
        <v>2701</v>
      </c>
    </row>
    <row r="65" spans="1:57" ht="14.25" customHeight="1">
      <c r="B65" s="7"/>
      <c r="C65" s="7"/>
      <c r="D65" s="3"/>
      <c r="E65" s="7"/>
      <c r="F65" s="7"/>
      <c r="G65" s="7"/>
      <c r="H65" s="7"/>
      <c r="I65" s="7"/>
      <c r="J65" s="7"/>
      <c r="AJ65" s="7"/>
      <c r="AL65" s="1"/>
    </row>
    <row r="66" spans="1:57" ht="14.25" customHeight="1">
      <c r="B66" s="7" t="s">
        <v>7661</v>
      </c>
      <c r="C66" s="3"/>
      <c r="D66" s="7"/>
      <c r="E66" s="7"/>
      <c r="F66" s="7"/>
      <c r="G66" s="7"/>
      <c r="H66" s="7"/>
      <c r="I66" s="7"/>
      <c r="J66" s="7"/>
      <c r="AJ66" s="7"/>
      <c r="AL66" s="1"/>
    </row>
    <row r="67" spans="1:57" ht="14.25" customHeight="1">
      <c r="B67" s="7" t="s">
        <v>7662</v>
      </c>
      <c r="C67" s="3"/>
      <c r="D67" s="7"/>
      <c r="E67" s="7"/>
      <c r="F67" s="7"/>
      <c r="G67" s="7"/>
      <c r="H67" s="7"/>
      <c r="I67" s="7"/>
      <c r="J67" s="7"/>
      <c r="AJ67" s="7"/>
      <c r="AL67" s="1"/>
    </row>
    <row r="68" spans="1:57" ht="14.25" customHeight="1">
      <c r="B68" s="7"/>
      <c r="C68" s="3"/>
      <c r="D68" s="7"/>
      <c r="E68" s="7"/>
      <c r="F68" s="7"/>
      <c r="G68" s="7"/>
      <c r="H68" s="7"/>
      <c r="I68" s="7"/>
      <c r="J68" s="7"/>
      <c r="AJ68" s="7"/>
      <c r="AL68" s="1"/>
    </row>
    <row r="69" spans="1:57" ht="14.25" customHeight="1">
      <c r="A69" s="6" t="s">
        <v>7617</v>
      </c>
    </row>
    <row r="70" spans="1:57">
      <c r="AG70" s="220"/>
    </row>
    <row r="71" spans="1:57" ht="14.25" customHeight="1">
      <c r="B71" s="10" t="s">
        <v>7542</v>
      </c>
      <c r="C71" s="10"/>
      <c r="D71" s="10"/>
      <c r="E71" s="10"/>
      <c r="F71" s="10"/>
      <c r="G71" s="10"/>
      <c r="H71" s="10"/>
      <c r="I71" s="10"/>
      <c r="J71" s="10"/>
      <c r="K71" s="147" t="str">
        <f>'D1'!G46&amp;""</f>
        <v/>
      </c>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row>
    <row r="72" spans="1:57" ht="14.25" customHeight="1">
      <c r="B72" s="10"/>
      <c r="C72" s="10"/>
      <c r="D72" s="10"/>
      <c r="E72" s="10"/>
      <c r="F72" s="10"/>
      <c r="G72" s="10"/>
      <c r="H72" s="10"/>
      <c r="I72" s="10"/>
      <c r="J72" s="10"/>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row>
    <row r="73" spans="1:57" ht="14.25" customHeight="1">
      <c r="B73" s="10" t="s">
        <v>74</v>
      </c>
      <c r="C73" s="10"/>
      <c r="D73" s="10"/>
      <c r="E73" s="10"/>
      <c r="F73" s="10"/>
      <c r="G73" s="10"/>
      <c r="H73" s="10"/>
      <c r="I73" s="10"/>
      <c r="J73" s="10"/>
      <c r="K73" s="147" t="str">
        <f>'D1'!G47&amp;""</f>
        <v/>
      </c>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row>
    <row r="74" spans="1:57" ht="14.25" customHeight="1">
      <c r="B74" s="10"/>
      <c r="C74" s="10"/>
      <c r="D74" s="10"/>
      <c r="E74" s="10"/>
      <c r="F74" s="10"/>
      <c r="G74" s="10"/>
      <c r="H74" s="10"/>
      <c r="I74" s="10"/>
      <c r="J74" s="10"/>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row>
    <row r="75" spans="1:57" ht="14.25" customHeight="1"/>
    <row r="76" spans="1:57" ht="14.25" customHeight="1">
      <c r="A76" s="6" t="s">
        <v>2316</v>
      </c>
    </row>
    <row r="77" spans="1:57">
      <c r="AG77" s="220"/>
    </row>
    <row r="78" spans="1:57" ht="14.25" customHeight="1">
      <c r="B78" s="12" t="s">
        <v>1832</v>
      </c>
      <c r="C78" s="15"/>
      <c r="D78" s="15"/>
      <c r="E78" s="15"/>
      <c r="F78" s="15"/>
      <c r="G78" s="15"/>
      <c r="H78" s="15"/>
      <c r="I78" s="15"/>
      <c r="J78" s="140"/>
      <c r="K78" s="150" t="str">
        <f>'D1'!G48&amp;""</f>
        <v/>
      </c>
      <c r="L78" s="19"/>
      <c r="M78" s="19"/>
      <c r="N78" s="19"/>
      <c r="O78" s="19"/>
      <c r="P78" s="19"/>
      <c r="Q78" s="19"/>
      <c r="R78" s="19"/>
      <c r="S78" s="19"/>
      <c r="T78" s="19"/>
      <c r="U78" s="19"/>
      <c r="V78" s="19"/>
      <c r="W78" s="19"/>
      <c r="X78" s="19"/>
      <c r="Y78" s="19"/>
      <c r="Z78" s="19"/>
      <c r="AA78" s="19"/>
      <c r="AB78" s="19"/>
      <c r="AC78" s="19"/>
    </row>
    <row r="79" spans="1:57" ht="14.25" customHeight="1">
      <c r="B79" s="13"/>
      <c r="C79" s="71"/>
      <c r="D79" s="71"/>
      <c r="E79" s="71"/>
      <c r="F79" s="71"/>
      <c r="G79" s="71"/>
      <c r="H79" s="71"/>
      <c r="I79" s="71"/>
      <c r="J79" s="141"/>
      <c r="K79" s="19"/>
      <c r="L79" s="19"/>
      <c r="M79" s="19"/>
      <c r="N79" s="19"/>
      <c r="O79" s="19"/>
      <c r="P79" s="19"/>
      <c r="Q79" s="19"/>
      <c r="R79" s="19"/>
      <c r="S79" s="19"/>
      <c r="T79" s="19"/>
      <c r="U79" s="19"/>
      <c r="V79" s="19"/>
      <c r="W79" s="19"/>
      <c r="X79" s="19"/>
      <c r="Y79" s="19"/>
      <c r="Z79" s="19"/>
      <c r="AA79" s="19"/>
      <c r="AB79" s="19"/>
      <c r="AC79" s="19"/>
    </row>
    <row r="80" spans="1:57" ht="14.25" customHeight="1">
      <c r="B80" s="12" t="s">
        <v>40</v>
      </c>
      <c r="C80" s="15"/>
      <c r="D80" s="15"/>
      <c r="E80" s="15"/>
      <c r="F80" s="15"/>
      <c r="G80" s="15"/>
      <c r="H80" s="15"/>
      <c r="I80" s="15"/>
      <c r="J80" s="140"/>
      <c r="K80" s="147" t="str">
        <f>'D1'!G49&amp;""</f>
        <v/>
      </c>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row>
    <row r="81" spans="1:57" ht="14.25" customHeight="1">
      <c r="B81" s="13"/>
      <c r="C81" s="71"/>
      <c r="D81" s="71"/>
      <c r="E81" s="71"/>
      <c r="F81" s="71"/>
      <c r="G81" s="71"/>
      <c r="H81" s="71"/>
      <c r="I81" s="71"/>
      <c r="J81" s="141"/>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row>
    <row r="82" spans="1:57" ht="14.25" customHeight="1">
      <c r="B82" s="12" t="s">
        <v>244</v>
      </c>
      <c r="C82" s="15"/>
      <c r="D82" s="15"/>
      <c r="E82" s="15"/>
      <c r="F82" s="15"/>
      <c r="G82" s="15"/>
      <c r="H82" s="15"/>
      <c r="I82" s="15"/>
      <c r="J82" s="140"/>
      <c r="K82" s="147" t="str">
        <f>'D1'!G50&amp;""</f>
        <v/>
      </c>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row>
    <row r="83" spans="1:57" ht="14.25" customHeight="1">
      <c r="B83" s="13"/>
      <c r="C83" s="71"/>
      <c r="D83" s="71"/>
      <c r="E83" s="71"/>
      <c r="F83" s="71"/>
      <c r="G83" s="71"/>
      <c r="H83" s="71"/>
      <c r="I83" s="71"/>
      <c r="J83" s="141"/>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row>
    <row r="84" spans="1:57" ht="14.25" customHeight="1">
      <c r="B84" s="17" t="s">
        <v>7111</v>
      </c>
      <c r="C84" s="72"/>
      <c r="D84" s="72"/>
      <c r="E84" s="72"/>
      <c r="F84" s="72"/>
      <c r="G84" s="72"/>
      <c r="H84" s="72"/>
      <c r="I84" s="72"/>
      <c r="J84" s="119"/>
      <c r="K84" s="147" t="str">
        <f>'D1'!G51&amp;""</f>
        <v/>
      </c>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row>
    <row r="85" spans="1:57" ht="14.25" customHeight="1">
      <c r="B85" s="18"/>
      <c r="C85" s="73"/>
      <c r="D85" s="73"/>
      <c r="E85" s="73"/>
      <c r="F85" s="73"/>
      <c r="G85" s="73"/>
      <c r="H85" s="73"/>
      <c r="I85" s="73"/>
      <c r="J85" s="121"/>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row>
    <row r="86" spans="1:57" ht="14.25" customHeight="1">
      <c r="B86" s="1" t="s">
        <v>1995</v>
      </c>
      <c r="C86" s="55"/>
      <c r="D86" s="55"/>
      <c r="E86" s="55"/>
      <c r="F86" s="55"/>
      <c r="G86" s="55"/>
      <c r="H86" s="55"/>
      <c r="I86" s="55"/>
      <c r="J86" s="55"/>
      <c r="K86" s="151"/>
      <c r="L86" s="151"/>
      <c r="M86" s="151"/>
      <c r="N86" s="151"/>
      <c r="O86" s="151"/>
      <c r="P86" s="151"/>
      <c r="Q86" s="151"/>
      <c r="R86" s="151"/>
      <c r="S86" s="151"/>
      <c r="T86" s="151"/>
      <c r="U86" s="151"/>
      <c r="V86" s="151"/>
      <c r="W86" s="151"/>
      <c r="X86" s="151"/>
      <c r="Y86" s="151"/>
      <c r="Z86" s="151"/>
      <c r="AA86" s="151"/>
      <c r="AB86" s="151"/>
      <c r="AC86" s="151"/>
      <c r="AD86" s="151"/>
      <c r="AE86" s="151"/>
      <c r="AF86" s="151"/>
      <c r="AG86" s="151"/>
    </row>
    <row r="87" spans="1:57" ht="14.25" customHeight="1">
      <c r="B87" s="12" t="s">
        <v>101</v>
      </c>
      <c r="C87" s="15"/>
      <c r="D87" s="15"/>
      <c r="E87" s="15"/>
      <c r="F87" s="15"/>
      <c r="G87" s="15"/>
      <c r="H87" s="15"/>
      <c r="I87" s="15"/>
      <c r="J87" s="140"/>
      <c r="K87" s="150" t="str">
        <f>'D1'!G52&amp;""</f>
        <v/>
      </c>
      <c r="L87" s="19"/>
      <c r="M87" s="19"/>
      <c r="N87" s="19"/>
      <c r="O87" s="19"/>
      <c r="P87" s="19"/>
      <c r="Q87" s="19"/>
      <c r="R87" s="19"/>
      <c r="S87" s="19"/>
      <c r="T87" s="19"/>
      <c r="U87" s="19"/>
      <c r="V87" s="19"/>
      <c r="W87" s="19"/>
      <c r="X87" s="19"/>
      <c r="Y87" s="19"/>
      <c r="Z87" s="19"/>
      <c r="AA87" s="19"/>
      <c r="AB87" s="19"/>
      <c r="AC87" s="19"/>
      <c r="AD87" s="15" t="s">
        <v>267</v>
      </c>
      <c r="AE87" s="15"/>
      <c r="AF87" s="15"/>
      <c r="AG87" s="15"/>
      <c r="AH87" s="15"/>
      <c r="AI87" s="15"/>
      <c r="AJ87" s="15"/>
      <c r="AK87" s="15"/>
      <c r="AL87" s="140"/>
      <c r="AM87" s="150" t="str">
        <f>'D1'!G53&amp;""</f>
        <v/>
      </c>
      <c r="AN87" s="19"/>
      <c r="AO87" s="19"/>
      <c r="AP87" s="19"/>
      <c r="AQ87" s="19"/>
      <c r="AR87" s="19"/>
      <c r="AS87" s="19"/>
      <c r="AT87" s="19"/>
      <c r="AU87" s="19"/>
      <c r="AV87" s="19"/>
      <c r="AW87" s="19"/>
      <c r="AX87" s="19"/>
      <c r="AY87" s="19"/>
      <c r="AZ87" s="19"/>
      <c r="BA87" s="19"/>
      <c r="BB87" s="19"/>
      <c r="BC87" s="19"/>
      <c r="BD87" s="19"/>
      <c r="BE87" s="19"/>
    </row>
    <row r="88" spans="1:57" ht="13.5" customHeight="1">
      <c r="B88" s="13"/>
      <c r="C88" s="71"/>
      <c r="D88" s="71"/>
      <c r="E88" s="71"/>
      <c r="F88" s="71"/>
      <c r="G88" s="71"/>
      <c r="H88" s="71"/>
      <c r="I88" s="71"/>
      <c r="J88" s="141"/>
      <c r="K88" s="19"/>
      <c r="L88" s="19"/>
      <c r="M88" s="19"/>
      <c r="N88" s="19"/>
      <c r="O88" s="19"/>
      <c r="P88" s="19"/>
      <c r="Q88" s="19"/>
      <c r="R88" s="19"/>
      <c r="S88" s="19"/>
      <c r="T88" s="19"/>
      <c r="U88" s="19"/>
      <c r="V88" s="19"/>
      <c r="W88" s="19"/>
      <c r="X88" s="19"/>
      <c r="Y88" s="19"/>
      <c r="Z88" s="19"/>
      <c r="AA88" s="19"/>
      <c r="AB88" s="19"/>
      <c r="AC88" s="19"/>
      <c r="AD88" s="71"/>
      <c r="AE88" s="71"/>
      <c r="AF88" s="71"/>
      <c r="AG88" s="71"/>
      <c r="AH88" s="71"/>
      <c r="AI88" s="71"/>
      <c r="AJ88" s="71"/>
      <c r="AK88" s="71"/>
      <c r="AL88" s="141"/>
      <c r="AM88" s="19"/>
      <c r="AN88" s="19"/>
      <c r="AO88" s="19"/>
      <c r="AP88" s="19"/>
      <c r="AQ88" s="19"/>
      <c r="AR88" s="19"/>
      <c r="AS88" s="19"/>
      <c r="AT88" s="19"/>
      <c r="AU88" s="19"/>
      <c r="AV88" s="19"/>
      <c r="AW88" s="19"/>
      <c r="AX88" s="19"/>
      <c r="AY88" s="19"/>
      <c r="AZ88" s="19"/>
      <c r="BA88" s="19"/>
      <c r="BB88" s="19"/>
      <c r="BC88" s="19"/>
      <c r="BD88" s="19"/>
      <c r="BE88" s="19"/>
    </row>
    <row r="89" spans="1:57" ht="14.25" customHeight="1">
      <c r="B89" s="12" t="s">
        <v>1493</v>
      </c>
      <c r="C89" s="15"/>
      <c r="D89" s="15"/>
      <c r="E89" s="15"/>
      <c r="F89" s="15"/>
      <c r="G89" s="15"/>
      <c r="H89" s="15"/>
      <c r="I89" s="15"/>
      <c r="J89" s="140"/>
      <c r="K89" s="47" t="str">
        <f>'D1'!G54&amp;""</f>
        <v/>
      </c>
      <c r="L89" s="72"/>
      <c r="M89" s="72"/>
      <c r="N89" s="72"/>
      <c r="O89" s="72"/>
      <c r="P89" s="72"/>
      <c r="Q89" s="72"/>
      <c r="R89" s="72"/>
      <c r="S89" s="72"/>
      <c r="T89" s="72"/>
      <c r="U89" s="72"/>
      <c r="V89" s="72"/>
      <c r="W89" s="72"/>
      <c r="X89" s="72"/>
      <c r="Y89" s="72"/>
      <c r="Z89" s="72"/>
      <c r="AA89" s="72"/>
      <c r="AB89" s="72"/>
      <c r="AC89" s="72"/>
      <c r="AD89" s="8"/>
      <c r="AE89" s="65"/>
      <c r="AF89" s="65"/>
      <c r="AG89" s="65"/>
    </row>
    <row r="90" spans="1:57" ht="14.25" customHeight="1">
      <c r="B90" s="13"/>
      <c r="C90" s="71"/>
      <c r="D90" s="71"/>
      <c r="E90" s="71"/>
      <c r="F90" s="71"/>
      <c r="G90" s="71"/>
      <c r="H90" s="71"/>
      <c r="I90" s="71"/>
      <c r="J90" s="141"/>
      <c r="K90" s="18"/>
      <c r="L90" s="73"/>
      <c r="M90" s="73"/>
      <c r="N90" s="73"/>
      <c r="O90" s="73"/>
      <c r="P90" s="73"/>
      <c r="Q90" s="73"/>
      <c r="R90" s="73"/>
      <c r="S90" s="73"/>
      <c r="T90" s="73"/>
      <c r="U90" s="73"/>
      <c r="V90" s="73"/>
      <c r="W90" s="73"/>
      <c r="X90" s="73"/>
      <c r="Y90" s="73"/>
      <c r="Z90" s="73"/>
      <c r="AA90" s="73"/>
      <c r="AB90" s="73"/>
      <c r="AC90" s="73"/>
      <c r="AD90" s="31"/>
      <c r="AI90" s="3"/>
      <c r="AJ90" s="3"/>
      <c r="AK90" s="3"/>
      <c r="AL90" s="3"/>
      <c r="AM90" s="3"/>
      <c r="AN90" s="3"/>
      <c r="AO90" s="3"/>
      <c r="AP90" s="3"/>
      <c r="AQ90" s="3"/>
      <c r="AR90" s="3"/>
      <c r="AS90" s="3"/>
      <c r="AT90" s="3"/>
      <c r="AU90" s="3"/>
      <c r="AV90" s="3"/>
      <c r="AW90" s="3"/>
      <c r="AX90" s="3"/>
    </row>
    <row r="92" spans="1:57">
      <c r="A92" s="6" t="s">
        <v>7076</v>
      </c>
    </row>
    <row r="93" spans="1:57" ht="14.25" customHeight="1">
      <c r="A93" s="6"/>
    </row>
    <row r="94" spans="1:57" ht="14.25" customHeight="1">
      <c r="B94" s="10" t="s">
        <v>182</v>
      </c>
      <c r="C94" s="10"/>
      <c r="D94" s="10"/>
      <c r="E94" s="10"/>
      <c r="F94" s="10"/>
      <c r="G94" s="10"/>
      <c r="H94" s="10"/>
      <c r="I94" s="10"/>
      <c r="J94" s="10"/>
      <c r="K94" s="152" t="str">
        <f>'D1'!G56&amp;""</f>
        <v/>
      </c>
      <c r="L94" s="65"/>
      <c r="M94" s="65"/>
      <c r="N94" s="65"/>
      <c r="O94" s="65"/>
      <c r="P94" s="65"/>
      <c r="Q94" s="65"/>
      <c r="R94" s="65"/>
      <c r="S94" s="65"/>
      <c r="T94" s="65"/>
      <c r="U94" s="65"/>
      <c r="V94" s="65"/>
      <c r="W94" s="65"/>
      <c r="X94" s="65"/>
      <c r="Y94" s="65"/>
      <c r="Z94" s="65"/>
      <c r="AA94" s="65"/>
      <c r="AB94" s="65"/>
      <c r="AC94" s="65"/>
      <c r="AD94" s="65"/>
      <c r="AE94" s="65"/>
      <c r="AF94" s="65"/>
      <c r="AG94" s="136"/>
    </row>
    <row r="95" spans="1:57" ht="14.25" customHeight="1">
      <c r="B95" s="10"/>
      <c r="C95" s="10"/>
      <c r="D95" s="10"/>
      <c r="E95" s="10"/>
      <c r="F95" s="10"/>
      <c r="G95" s="10"/>
      <c r="H95" s="10"/>
      <c r="I95" s="10"/>
      <c r="J95" s="10"/>
      <c r="K95" s="9"/>
      <c r="L95" s="70"/>
      <c r="M95" s="70"/>
      <c r="N95" s="70"/>
      <c r="O95" s="70"/>
      <c r="P95" s="70"/>
      <c r="Q95" s="70"/>
      <c r="R95" s="70"/>
      <c r="S95" s="70"/>
      <c r="T95" s="70"/>
      <c r="U95" s="70"/>
      <c r="V95" s="70"/>
      <c r="W95" s="70"/>
      <c r="X95" s="70"/>
      <c r="Y95" s="70"/>
      <c r="Z95" s="70"/>
      <c r="AA95" s="70"/>
      <c r="AB95" s="70"/>
      <c r="AC95" s="70"/>
      <c r="AD95" s="70"/>
      <c r="AE95" s="70"/>
      <c r="AF95" s="70"/>
      <c r="AG95" s="137"/>
    </row>
    <row r="96" spans="1:57" ht="14.25" customHeight="1">
      <c r="B96" s="19" t="s">
        <v>1038</v>
      </c>
      <c r="C96" s="19"/>
      <c r="D96" s="19"/>
      <c r="E96" s="19"/>
      <c r="F96" s="19"/>
      <c r="G96" s="19"/>
      <c r="H96" s="19"/>
      <c r="I96" s="19"/>
      <c r="J96" s="19"/>
      <c r="K96" s="152" t="str">
        <f>'D1'!G57&amp;""</f>
        <v/>
      </c>
      <c r="L96" s="65"/>
      <c r="M96" s="65"/>
      <c r="N96" s="65"/>
      <c r="O96" s="65"/>
      <c r="P96" s="65"/>
      <c r="Q96" s="65"/>
      <c r="R96" s="65"/>
      <c r="S96" s="65"/>
      <c r="T96" s="65"/>
      <c r="U96" s="65"/>
      <c r="V96" s="65"/>
      <c r="W96" s="65"/>
      <c r="X96" s="65"/>
      <c r="Y96" s="65"/>
      <c r="Z96" s="65"/>
      <c r="AA96" s="65"/>
      <c r="AB96" s="65"/>
      <c r="AC96" s="65"/>
      <c r="AD96" s="65"/>
      <c r="AE96" s="65"/>
      <c r="AF96" s="65"/>
      <c r="AG96" s="136"/>
    </row>
    <row r="97" spans="1:39" ht="14.25" customHeight="1">
      <c r="B97" s="19"/>
      <c r="C97" s="19"/>
      <c r="D97" s="19"/>
      <c r="E97" s="19"/>
      <c r="F97" s="19"/>
      <c r="G97" s="19"/>
      <c r="H97" s="19"/>
      <c r="I97" s="19"/>
      <c r="J97" s="19"/>
      <c r="K97" s="9"/>
      <c r="L97" s="70"/>
      <c r="M97" s="70"/>
      <c r="N97" s="70"/>
      <c r="O97" s="70"/>
      <c r="P97" s="70"/>
      <c r="Q97" s="70"/>
      <c r="R97" s="70"/>
      <c r="S97" s="70"/>
      <c r="T97" s="70"/>
      <c r="U97" s="70"/>
      <c r="V97" s="70"/>
      <c r="W97" s="70"/>
      <c r="X97" s="70"/>
      <c r="Y97" s="70"/>
      <c r="Z97" s="70"/>
      <c r="AA97" s="70"/>
      <c r="AB97" s="70"/>
      <c r="AC97" s="70"/>
      <c r="AD97" s="70"/>
      <c r="AE97" s="70"/>
      <c r="AF97" s="70"/>
      <c r="AG97" s="137"/>
    </row>
    <row r="98" spans="1:39" ht="14.25" customHeight="1">
      <c r="B98" s="10" t="s">
        <v>396</v>
      </c>
      <c r="C98" s="10"/>
      <c r="D98" s="10"/>
      <c r="E98" s="10"/>
      <c r="F98" s="10"/>
      <c r="G98" s="10"/>
      <c r="H98" s="10"/>
      <c r="I98" s="10"/>
      <c r="J98" s="10"/>
      <c r="K98" s="152" t="str">
        <f>'D1'!G58&amp;""</f>
        <v/>
      </c>
      <c r="L98" s="65"/>
      <c r="M98" s="65"/>
      <c r="N98" s="65"/>
      <c r="O98" s="65"/>
      <c r="P98" s="65"/>
      <c r="Q98" s="65"/>
      <c r="R98" s="65"/>
      <c r="S98" s="65"/>
      <c r="T98" s="65"/>
      <c r="U98" s="65"/>
      <c r="V98" s="65"/>
      <c r="W98" s="65"/>
      <c r="X98" s="65"/>
      <c r="Y98" s="65"/>
      <c r="Z98" s="65"/>
      <c r="AA98" s="65"/>
      <c r="AB98" s="65"/>
      <c r="AC98" s="65"/>
      <c r="AD98" s="65"/>
      <c r="AE98" s="65"/>
      <c r="AF98" s="65"/>
      <c r="AG98" s="136"/>
    </row>
    <row r="99" spans="1:39" ht="14.25" customHeight="1">
      <c r="B99" s="10"/>
      <c r="C99" s="10"/>
      <c r="D99" s="10"/>
      <c r="E99" s="10"/>
      <c r="F99" s="10"/>
      <c r="G99" s="10"/>
      <c r="H99" s="10"/>
      <c r="I99" s="10"/>
      <c r="J99" s="10"/>
      <c r="K99" s="9"/>
      <c r="L99" s="70"/>
      <c r="M99" s="70"/>
      <c r="N99" s="70"/>
      <c r="O99" s="70"/>
      <c r="P99" s="70"/>
      <c r="Q99" s="70"/>
      <c r="R99" s="70"/>
      <c r="S99" s="70"/>
      <c r="T99" s="70"/>
      <c r="U99" s="70"/>
      <c r="V99" s="70"/>
      <c r="W99" s="70"/>
      <c r="X99" s="70"/>
      <c r="Y99" s="70"/>
      <c r="Z99" s="70"/>
      <c r="AA99" s="70"/>
      <c r="AB99" s="70"/>
      <c r="AC99" s="70"/>
      <c r="AD99" s="70"/>
      <c r="AE99" s="70"/>
      <c r="AF99" s="70"/>
      <c r="AG99" s="137"/>
    </row>
    <row r="100" spans="1:39" ht="14.25" customHeight="1">
      <c r="B100" s="19" t="s">
        <v>7195</v>
      </c>
      <c r="C100" s="19"/>
      <c r="D100" s="19"/>
      <c r="E100" s="19"/>
      <c r="F100" s="19"/>
      <c r="G100" s="19"/>
      <c r="H100" s="19"/>
      <c r="I100" s="19"/>
      <c r="J100" s="19"/>
      <c r="K100" s="69" t="str">
        <f>'D1'!G60&amp;""</f>
        <v/>
      </c>
      <c r="L100" s="76"/>
      <c r="M100" s="76"/>
      <c r="N100" s="76"/>
      <c r="O100" s="76"/>
      <c r="P100" s="76"/>
      <c r="Q100" s="76"/>
      <c r="R100" s="76"/>
      <c r="S100" s="76"/>
      <c r="T100" s="76"/>
      <c r="U100" s="76" t="s">
        <v>410</v>
      </c>
      <c r="V100" s="76"/>
      <c r="W100" s="76"/>
      <c r="X100" s="221" t="str">
        <f>'D1'!G61&amp;""</f>
        <v/>
      </c>
      <c r="Y100" s="76"/>
      <c r="Z100" s="76"/>
      <c r="AA100" s="76"/>
      <c r="AB100" s="76"/>
      <c r="AC100" s="76"/>
      <c r="AD100" s="76"/>
      <c r="AE100" s="76"/>
      <c r="AF100" s="76"/>
      <c r="AG100" s="104"/>
      <c r="AL100" s="1"/>
    </row>
    <row r="101" spans="1:39" ht="14.25" customHeight="1">
      <c r="B101" s="19"/>
      <c r="C101" s="19"/>
      <c r="D101" s="19"/>
      <c r="E101" s="19"/>
      <c r="F101" s="19"/>
      <c r="G101" s="19"/>
      <c r="H101" s="19"/>
      <c r="I101" s="19"/>
      <c r="J101" s="19"/>
      <c r="K101" s="25"/>
      <c r="L101" s="77"/>
      <c r="M101" s="77"/>
      <c r="N101" s="77"/>
      <c r="O101" s="77"/>
      <c r="P101" s="77"/>
      <c r="Q101" s="77"/>
      <c r="R101" s="77"/>
      <c r="S101" s="77"/>
      <c r="T101" s="77"/>
      <c r="U101" s="77"/>
      <c r="V101" s="77"/>
      <c r="W101" s="77"/>
      <c r="X101" s="77"/>
      <c r="Y101" s="77"/>
      <c r="Z101" s="77"/>
      <c r="AA101" s="77"/>
      <c r="AB101" s="77"/>
      <c r="AC101" s="77"/>
      <c r="AD101" s="77"/>
      <c r="AE101" s="77"/>
      <c r="AF101" s="77"/>
      <c r="AG101" s="106"/>
      <c r="AL101" s="1"/>
    </row>
    <row r="102" spans="1:39" ht="14.25" customHeight="1">
      <c r="B102" s="7" t="s">
        <v>7704</v>
      </c>
      <c r="C102" s="55"/>
      <c r="D102" s="55"/>
      <c r="E102" s="55"/>
      <c r="F102" s="55"/>
      <c r="G102" s="55"/>
      <c r="H102" s="55"/>
      <c r="I102" s="55"/>
      <c r="J102" s="55"/>
      <c r="K102" s="2"/>
      <c r="L102" s="2"/>
      <c r="M102" s="2"/>
      <c r="N102" s="2"/>
      <c r="O102" s="2"/>
      <c r="P102" s="2"/>
      <c r="Q102" s="2"/>
      <c r="R102" s="2"/>
      <c r="S102" s="2"/>
      <c r="T102" s="2"/>
      <c r="U102" s="2"/>
      <c r="V102" s="2"/>
      <c r="W102" s="2"/>
      <c r="X102" s="2"/>
      <c r="Y102" s="2"/>
      <c r="Z102" s="2"/>
      <c r="AA102" s="2"/>
      <c r="AB102" s="2"/>
      <c r="AC102" s="2"/>
      <c r="AD102" s="2"/>
      <c r="AE102" s="2"/>
      <c r="AF102" s="2"/>
      <c r="AG102" s="2"/>
      <c r="AL102" s="1"/>
    </row>
    <row r="104" spans="1:39">
      <c r="A104" s="6" t="s">
        <v>1594</v>
      </c>
    </row>
    <row r="106" spans="1:39" ht="14.25" customHeight="1">
      <c r="B106" s="12" t="s">
        <v>7112</v>
      </c>
      <c r="C106" s="15"/>
      <c r="D106" s="15"/>
      <c r="E106" s="15"/>
      <c r="F106" s="15"/>
      <c r="G106" s="15"/>
      <c r="H106" s="15"/>
      <c r="I106" s="15"/>
      <c r="J106" s="140"/>
      <c r="K106" s="24" t="s">
        <v>405</v>
      </c>
      <c r="L106" s="76"/>
      <c r="M106" s="76"/>
      <c r="N106" s="76"/>
      <c r="O106" s="76"/>
      <c r="P106" s="76"/>
      <c r="Q106" s="76"/>
      <c r="R106" s="221" t="str">
        <f>'D1'!G62&amp;""</f>
        <v/>
      </c>
      <c r="S106" s="76"/>
      <c r="T106" s="76"/>
      <c r="U106" s="76"/>
      <c r="V106" s="76"/>
      <c r="W106" s="76"/>
      <c r="X106" s="76"/>
      <c r="Y106" s="76" t="s">
        <v>410</v>
      </c>
      <c r="Z106" s="76"/>
      <c r="AA106" s="221" t="str">
        <f>'D1'!G63&amp;""</f>
        <v/>
      </c>
      <c r="AB106" s="76"/>
      <c r="AC106" s="76"/>
      <c r="AD106" s="76"/>
      <c r="AE106" s="76"/>
      <c r="AF106" s="76"/>
      <c r="AG106" s="104"/>
      <c r="AL106" s="7"/>
      <c r="AM106" s="7"/>
    </row>
    <row r="107" spans="1:39" ht="14.25" customHeight="1">
      <c r="B107" s="20"/>
      <c r="C107" s="7"/>
      <c r="D107" s="7"/>
      <c r="E107" s="7"/>
      <c r="F107" s="7"/>
      <c r="G107" s="7"/>
      <c r="H107" s="7"/>
      <c r="I107" s="7"/>
      <c r="J107" s="142"/>
      <c r="K107" s="153"/>
      <c r="L107" s="155"/>
      <c r="M107" s="155"/>
      <c r="N107" s="155"/>
      <c r="O107" s="155"/>
      <c r="P107" s="155"/>
      <c r="Q107" s="155"/>
      <c r="R107" s="155"/>
      <c r="S107" s="155"/>
      <c r="T107" s="155"/>
      <c r="U107" s="155"/>
      <c r="V107" s="155"/>
      <c r="W107" s="155"/>
      <c r="X107" s="155"/>
      <c r="Y107" s="2"/>
      <c r="Z107" s="2"/>
      <c r="AA107" s="155"/>
      <c r="AB107" s="155"/>
      <c r="AC107" s="155"/>
      <c r="AD107" s="155"/>
      <c r="AE107" s="155"/>
      <c r="AF107" s="155"/>
      <c r="AG107" s="224"/>
      <c r="AL107" s="7"/>
      <c r="AM107" s="7"/>
    </row>
    <row r="108" spans="1:39" ht="14.25" customHeight="1">
      <c r="B108" s="20"/>
      <c r="C108" s="7"/>
      <c r="D108" s="7"/>
      <c r="E108" s="7"/>
      <c r="F108" s="7"/>
      <c r="G108" s="7"/>
      <c r="H108" s="7"/>
      <c r="I108" s="7"/>
      <c r="J108" s="142"/>
      <c r="K108" s="154" t="s">
        <v>414</v>
      </c>
      <c r="L108" s="156"/>
      <c r="M108" s="156"/>
      <c r="N108" s="156"/>
      <c r="O108" s="156"/>
      <c r="P108" s="156"/>
      <c r="Q108" s="156"/>
      <c r="R108" s="207" t="str">
        <f>'D1'!G64&amp;""</f>
        <v/>
      </c>
      <c r="S108" s="156"/>
      <c r="T108" s="156"/>
      <c r="U108" s="156"/>
      <c r="V108" s="156"/>
      <c r="W108" s="156"/>
      <c r="X108" s="156"/>
      <c r="Y108" s="156" t="s">
        <v>410</v>
      </c>
      <c r="Z108" s="156"/>
      <c r="AA108" s="207" t="str">
        <f>'D1'!G65&amp;""</f>
        <v/>
      </c>
      <c r="AB108" s="156"/>
      <c r="AC108" s="156"/>
      <c r="AD108" s="156"/>
      <c r="AE108" s="156"/>
      <c r="AF108" s="156"/>
      <c r="AG108" s="223"/>
      <c r="AL108" s="7"/>
      <c r="AM108" s="7"/>
    </row>
    <row r="109" spans="1:39" ht="14.25" customHeight="1">
      <c r="B109" s="20"/>
      <c r="C109" s="7"/>
      <c r="D109" s="7"/>
      <c r="E109" s="7"/>
      <c r="F109" s="7"/>
      <c r="G109" s="7"/>
      <c r="H109" s="7"/>
      <c r="I109" s="7"/>
      <c r="J109" s="142"/>
      <c r="K109" s="153"/>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224"/>
      <c r="AL109" s="7"/>
      <c r="AM109" s="7"/>
    </row>
    <row r="110" spans="1:39" ht="14.25" customHeight="1">
      <c r="B110" s="20"/>
      <c r="C110" s="7"/>
      <c r="D110" s="7"/>
      <c r="E110" s="7"/>
      <c r="F110" s="7"/>
      <c r="G110" s="7"/>
      <c r="H110" s="7"/>
      <c r="I110" s="7"/>
      <c r="J110" s="142"/>
      <c r="K110" s="154" t="s">
        <v>254</v>
      </c>
      <c r="L110" s="156"/>
      <c r="M110" s="156"/>
      <c r="N110" s="156"/>
      <c r="O110" s="156"/>
      <c r="P110" s="156"/>
      <c r="Q110" s="156"/>
      <c r="R110" s="207" t="str">
        <f>'D1'!G66&amp;""</f>
        <v/>
      </c>
      <c r="S110" s="156"/>
      <c r="T110" s="156"/>
      <c r="U110" s="156"/>
      <c r="V110" s="156"/>
      <c r="W110" s="156"/>
      <c r="X110" s="156"/>
      <c r="Y110" s="2" t="s">
        <v>410</v>
      </c>
      <c r="Z110" s="2"/>
      <c r="AA110" s="207" t="str">
        <f>'D1'!G67&amp;""</f>
        <v/>
      </c>
      <c r="AB110" s="156"/>
      <c r="AC110" s="156"/>
      <c r="AD110" s="156"/>
      <c r="AE110" s="156"/>
      <c r="AF110" s="156"/>
      <c r="AG110" s="223"/>
      <c r="AL110" s="7"/>
      <c r="AM110" s="7"/>
    </row>
    <row r="111" spans="1:39" ht="14.25" customHeight="1">
      <c r="B111" s="13"/>
      <c r="C111" s="71"/>
      <c r="D111" s="71"/>
      <c r="E111" s="71"/>
      <c r="F111" s="71"/>
      <c r="G111" s="71"/>
      <c r="H111" s="71"/>
      <c r="I111" s="71"/>
      <c r="J111" s="141"/>
      <c r="K111" s="25"/>
      <c r="L111" s="77"/>
      <c r="M111" s="77"/>
      <c r="N111" s="77"/>
      <c r="O111" s="77"/>
      <c r="P111" s="77"/>
      <c r="Q111" s="77"/>
      <c r="R111" s="77"/>
      <c r="S111" s="77"/>
      <c r="T111" s="77"/>
      <c r="U111" s="77"/>
      <c r="V111" s="77"/>
      <c r="W111" s="77"/>
      <c r="X111" s="77"/>
      <c r="Y111" s="77"/>
      <c r="Z111" s="77"/>
      <c r="AA111" s="77"/>
      <c r="AB111" s="77"/>
      <c r="AC111" s="77"/>
      <c r="AD111" s="77"/>
      <c r="AE111" s="77"/>
      <c r="AF111" s="77"/>
      <c r="AG111" s="106"/>
      <c r="AL111" s="7"/>
      <c r="AM111" s="7"/>
    </row>
    <row r="112" spans="1:39" ht="14.25" customHeight="1">
      <c r="B112" s="12" t="s">
        <v>3891</v>
      </c>
      <c r="C112" s="15"/>
      <c r="D112" s="15"/>
      <c r="E112" s="15"/>
      <c r="F112" s="15"/>
      <c r="G112" s="15"/>
      <c r="H112" s="15"/>
      <c r="I112" s="15"/>
      <c r="J112" s="140"/>
      <c r="K112" s="24" t="s">
        <v>405</v>
      </c>
      <c r="L112" s="76"/>
      <c r="M112" s="76"/>
      <c r="N112" s="76"/>
      <c r="O112" s="76"/>
      <c r="P112" s="76"/>
      <c r="Q112" s="76"/>
      <c r="R112" s="221" t="str">
        <f>'D1'!G68&amp;""</f>
        <v/>
      </c>
      <c r="S112" s="76"/>
      <c r="T112" s="76"/>
      <c r="U112" s="76"/>
      <c r="V112" s="76"/>
      <c r="W112" s="76"/>
      <c r="X112" s="76"/>
      <c r="Y112" s="76" t="s">
        <v>410</v>
      </c>
      <c r="Z112" s="76"/>
      <c r="AA112" s="221" t="str">
        <f>'D1'!G69&amp;""</f>
        <v/>
      </c>
      <c r="AB112" s="76"/>
      <c r="AC112" s="76"/>
      <c r="AD112" s="76"/>
      <c r="AE112" s="76"/>
      <c r="AF112" s="76"/>
      <c r="AG112" s="104"/>
      <c r="AJ112" s="7"/>
      <c r="AL112" s="1"/>
    </row>
    <row r="113" spans="2:57" ht="14.25" customHeight="1">
      <c r="B113" s="20"/>
      <c r="C113" s="7"/>
      <c r="D113" s="7"/>
      <c r="E113" s="7"/>
      <c r="F113" s="7"/>
      <c r="G113" s="7"/>
      <c r="H113" s="7"/>
      <c r="I113" s="7"/>
      <c r="J113" s="142"/>
      <c r="K113" s="153"/>
      <c r="L113" s="155"/>
      <c r="M113" s="155"/>
      <c r="N113" s="155"/>
      <c r="O113" s="155"/>
      <c r="P113" s="155"/>
      <c r="Q113" s="155"/>
      <c r="R113" s="155"/>
      <c r="S113" s="155"/>
      <c r="T113" s="155"/>
      <c r="U113" s="155"/>
      <c r="V113" s="155"/>
      <c r="W113" s="155"/>
      <c r="X113" s="155"/>
      <c r="Y113" s="2"/>
      <c r="Z113" s="2"/>
      <c r="AA113" s="155"/>
      <c r="AB113" s="155"/>
      <c r="AC113" s="155"/>
      <c r="AD113" s="155"/>
      <c r="AE113" s="155"/>
      <c r="AF113" s="155"/>
      <c r="AG113" s="224"/>
      <c r="AJ113" s="7"/>
      <c r="AL113" s="1"/>
    </row>
    <row r="114" spans="2:57" ht="14.25" customHeight="1">
      <c r="B114" s="20"/>
      <c r="C114" s="7"/>
      <c r="D114" s="7"/>
      <c r="E114" s="7"/>
      <c r="F114" s="7"/>
      <c r="G114" s="7"/>
      <c r="H114" s="7"/>
      <c r="I114" s="7"/>
      <c r="J114" s="142"/>
      <c r="K114" s="154" t="s">
        <v>414</v>
      </c>
      <c r="L114" s="156"/>
      <c r="M114" s="156"/>
      <c r="N114" s="156"/>
      <c r="O114" s="156"/>
      <c r="P114" s="156"/>
      <c r="Q114" s="156"/>
      <c r="R114" s="207" t="str">
        <f>'D1'!G70&amp;""</f>
        <v/>
      </c>
      <c r="S114" s="156"/>
      <c r="T114" s="156"/>
      <c r="U114" s="156"/>
      <c r="V114" s="156"/>
      <c r="W114" s="156"/>
      <c r="X114" s="156"/>
      <c r="Y114" s="156" t="s">
        <v>410</v>
      </c>
      <c r="Z114" s="156"/>
      <c r="AA114" s="207" t="str">
        <f>'D1'!G71&amp;""</f>
        <v/>
      </c>
      <c r="AB114" s="156"/>
      <c r="AC114" s="156"/>
      <c r="AD114" s="156"/>
      <c r="AE114" s="156"/>
      <c r="AF114" s="156"/>
      <c r="AG114" s="223"/>
      <c r="AJ114" s="7"/>
      <c r="AL114" s="1"/>
    </row>
    <row r="115" spans="2:57" ht="14.25" customHeight="1">
      <c r="B115" s="20"/>
      <c r="C115" s="7"/>
      <c r="D115" s="7"/>
      <c r="E115" s="7"/>
      <c r="F115" s="7"/>
      <c r="G115" s="7"/>
      <c r="H115" s="7"/>
      <c r="I115" s="7"/>
      <c r="J115" s="142"/>
      <c r="K115" s="153"/>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224"/>
      <c r="AJ115" s="7"/>
      <c r="AL115" s="1"/>
    </row>
    <row r="116" spans="2:57" ht="14.25" customHeight="1">
      <c r="B116" s="20"/>
      <c r="C116" s="7"/>
      <c r="D116" s="7"/>
      <c r="E116" s="7"/>
      <c r="F116" s="7"/>
      <c r="G116" s="7"/>
      <c r="H116" s="7"/>
      <c r="I116" s="7"/>
      <c r="J116" s="142"/>
      <c r="K116" s="154" t="s">
        <v>254</v>
      </c>
      <c r="L116" s="156"/>
      <c r="M116" s="156"/>
      <c r="N116" s="156"/>
      <c r="O116" s="156"/>
      <c r="P116" s="156"/>
      <c r="Q116" s="156"/>
      <c r="R116" s="207" t="str">
        <f>'D1'!G72&amp;""</f>
        <v/>
      </c>
      <c r="S116" s="156"/>
      <c r="T116" s="156"/>
      <c r="U116" s="156"/>
      <c r="V116" s="156"/>
      <c r="W116" s="156"/>
      <c r="X116" s="156"/>
      <c r="Y116" s="2" t="s">
        <v>410</v>
      </c>
      <c r="Z116" s="2"/>
      <c r="AA116" s="207" t="str">
        <f>'D1'!G73&amp;""</f>
        <v/>
      </c>
      <c r="AB116" s="156"/>
      <c r="AC116" s="156"/>
      <c r="AD116" s="156"/>
      <c r="AE116" s="156"/>
      <c r="AF116" s="156"/>
      <c r="AG116" s="223"/>
      <c r="AJ116" s="7"/>
      <c r="AL116" s="1"/>
    </row>
    <row r="117" spans="2:57" ht="14.25" customHeight="1">
      <c r="B117" s="13"/>
      <c r="C117" s="71"/>
      <c r="D117" s="71"/>
      <c r="E117" s="71"/>
      <c r="F117" s="71"/>
      <c r="G117" s="71"/>
      <c r="H117" s="71"/>
      <c r="I117" s="71"/>
      <c r="J117" s="141"/>
      <c r="K117" s="25"/>
      <c r="L117" s="77"/>
      <c r="M117" s="77"/>
      <c r="N117" s="77"/>
      <c r="O117" s="77"/>
      <c r="P117" s="77"/>
      <c r="Q117" s="77"/>
      <c r="R117" s="77"/>
      <c r="S117" s="77"/>
      <c r="T117" s="77"/>
      <c r="U117" s="77"/>
      <c r="V117" s="77"/>
      <c r="W117" s="77"/>
      <c r="X117" s="77"/>
      <c r="Y117" s="77"/>
      <c r="Z117" s="77"/>
      <c r="AA117" s="77"/>
      <c r="AB117" s="77"/>
      <c r="AC117" s="77"/>
      <c r="AD117" s="77"/>
      <c r="AE117" s="77"/>
      <c r="AF117" s="77"/>
      <c r="AG117" s="106"/>
      <c r="AJ117" s="7"/>
      <c r="AL117" s="1"/>
    </row>
    <row r="118" spans="2:57">
      <c r="B118" s="7" t="s">
        <v>7704</v>
      </c>
      <c r="C118" s="55"/>
      <c r="D118" s="55"/>
      <c r="E118" s="55"/>
      <c r="F118" s="55"/>
      <c r="G118" s="55"/>
      <c r="H118" s="55"/>
      <c r="I118" s="55"/>
      <c r="J118" s="55"/>
      <c r="K118" s="2"/>
      <c r="L118" s="2"/>
      <c r="M118" s="2"/>
      <c r="N118" s="2"/>
      <c r="O118" s="2"/>
      <c r="P118" s="2"/>
      <c r="Q118" s="2"/>
      <c r="R118" s="2"/>
      <c r="S118" s="2"/>
      <c r="T118" s="2"/>
      <c r="U118" s="2"/>
      <c r="V118" s="2"/>
      <c r="W118" s="2"/>
      <c r="X118" s="2"/>
      <c r="AJ118" s="7"/>
      <c r="AL118" s="1"/>
    </row>
    <row r="119" spans="2:57">
      <c r="AJ119" s="7"/>
      <c r="AL119" s="1"/>
    </row>
    <row r="120" spans="2:57">
      <c r="B120" s="1" t="s">
        <v>7477</v>
      </c>
      <c r="L120" s="70"/>
      <c r="M120" s="70"/>
      <c r="N120" s="70"/>
    </row>
    <row r="121" spans="2:57" ht="14.25" customHeight="1">
      <c r="B121" s="21" t="str">
        <f>'D1'!G81&amp;""</f>
        <v/>
      </c>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337"/>
    </row>
    <row r="122" spans="2:57">
      <c r="B122" s="22"/>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338"/>
    </row>
    <row r="123" spans="2:57">
      <c r="B123" s="22"/>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338"/>
    </row>
    <row r="124" spans="2:57">
      <c r="B124" s="22"/>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338"/>
    </row>
    <row r="125" spans="2:57">
      <c r="B125" s="22"/>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338"/>
    </row>
    <row r="126" spans="2:57" ht="14.25" customHeight="1">
      <c r="B126" s="22"/>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338"/>
    </row>
    <row r="127" spans="2:57">
      <c r="B127" s="22"/>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338"/>
    </row>
    <row r="128" spans="2:57">
      <c r="B128" s="22"/>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338"/>
    </row>
    <row r="129" spans="1:57">
      <c r="B129" s="22"/>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338"/>
    </row>
    <row r="130" spans="1:57">
      <c r="B130" s="22"/>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338"/>
    </row>
    <row r="131" spans="1:57" ht="14.25" customHeight="1">
      <c r="B131" s="22"/>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338"/>
    </row>
    <row r="132" spans="1:57">
      <c r="B132" s="22"/>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338"/>
    </row>
    <row r="133" spans="1:57" ht="14.25" customHeight="1">
      <c r="B133" s="22"/>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338"/>
    </row>
    <row r="134" spans="1:57">
      <c r="B134" s="22"/>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338"/>
    </row>
    <row r="135" spans="1:57">
      <c r="B135" s="22"/>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338"/>
    </row>
    <row r="136" spans="1:57">
      <c r="B136" s="22"/>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338"/>
    </row>
    <row r="137" spans="1:57">
      <c r="B137" s="23"/>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75"/>
      <c r="AZ137" s="75"/>
      <c r="BA137" s="75"/>
      <c r="BB137" s="75"/>
      <c r="BC137" s="75"/>
      <c r="BD137" s="75"/>
      <c r="BE137" s="339"/>
    </row>
    <row r="138" spans="1:57">
      <c r="B138" s="1" t="s">
        <v>4127</v>
      </c>
    </row>
    <row r="139" spans="1:57">
      <c r="B139" s="1" t="s">
        <v>7113</v>
      </c>
    </row>
    <row r="140" spans="1:57">
      <c r="B140" s="1" t="s">
        <v>3165</v>
      </c>
    </row>
    <row r="141" spans="1:57">
      <c r="B141" s="1" t="s">
        <v>2364</v>
      </c>
    </row>
    <row r="142" spans="1:57">
      <c r="AJ142" s="7"/>
      <c r="AL142" s="1"/>
    </row>
    <row r="143" spans="1:57">
      <c r="A143" s="6" t="s">
        <v>1734</v>
      </c>
      <c r="AJ143" s="7"/>
      <c r="AL143" s="1"/>
    </row>
    <row r="144" spans="1:57">
      <c r="AJ144" s="7"/>
      <c r="AL144" s="1"/>
    </row>
    <row r="145" spans="2:60" ht="14.25" customHeight="1">
      <c r="B145" s="24" t="s">
        <v>2750</v>
      </c>
      <c r="C145" s="76"/>
      <c r="D145" s="76"/>
      <c r="E145" s="76"/>
      <c r="F145" s="76"/>
      <c r="G145" s="104"/>
      <c r="H145" s="45" t="s">
        <v>6638</v>
      </c>
      <c r="I145" s="76"/>
      <c r="J145" s="76"/>
      <c r="K145" s="76"/>
      <c r="L145" s="76"/>
      <c r="M145" s="104"/>
      <c r="N145" s="45" t="s">
        <v>2133</v>
      </c>
      <c r="O145" s="76"/>
      <c r="P145" s="76"/>
      <c r="Q145" s="76"/>
      <c r="R145" s="76"/>
      <c r="S145" s="104"/>
      <c r="T145" s="45" t="s">
        <v>6792</v>
      </c>
      <c r="U145" s="76"/>
      <c r="V145" s="76"/>
      <c r="W145" s="76"/>
      <c r="X145" s="76"/>
      <c r="Y145" s="104"/>
      <c r="Z145" s="45" t="s">
        <v>7118</v>
      </c>
      <c r="AA145" s="76"/>
      <c r="AB145" s="76"/>
      <c r="AC145" s="76"/>
      <c r="AD145" s="76"/>
      <c r="AE145" s="104"/>
      <c r="AF145" s="45" t="s">
        <v>2411</v>
      </c>
      <c r="AG145" s="76"/>
      <c r="AH145" s="76"/>
      <c r="AI145" s="76"/>
      <c r="AJ145" s="76"/>
      <c r="AK145" s="104"/>
      <c r="AL145" s="45" t="s">
        <v>1415</v>
      </c>
      <c r="AM145" s="88"/>
      <c r="AN145" s="88"/>
      <c r="AO145" s="88"/>
      <c r="AP145" s="88"/>
      <c r="AQ145" s="117"/>
    </row>
    <row r="146" spans="2:60" ht="14.25" customHeight="1">
      <c r="B146" s="25"/>
      <c r="C146" s="77"/>
      <c r="D146" s="77"/>
      <c r="E146" s="77"/>
      <c r="F146" s="77"/>
      <c r="G146" s="106"/>
      <c r="H146" s="25"/>
      <c r="I146" s="77"/>
      <c r="J146" s="77"/>
      <c r="K146" s="77"/>
      <c r="L146" s="77"/>
      <c r="M146" s="106"/>
      <c r="N146" s="25"/>
      <c r="O146" s="77"/>
      <c r="P146" s="77"/>
      <c r="Q146" s="77"/>
      <c r="R146" s="77"/>
      <c r="S146" s="106"/>
      <c r="T146" s="25"/>
      <c r="U146" s="77"/>
      <c r="V146" s="77"/>
      <c r="W146" s="77"/>
      <c r="X146" s="77"/>
      <c r="Y146" s="106"/>
      <c r="Z146" s="25"/>
      <c r="AA146" s="77"/>
      <c r="AB146" s="77"/>
      <c r="AC146" s="77"/>
      <c r="AD146" s="77"/>
      <c r="AE146" s="106"/>
      <c r="AF146" s="25"/>
      <c r="AG146" s="77"/>
      <c r="AH146" s="77"/>
      <c r="AI146" s="77"/>
      <c r="AJ146" s="77"/>
      <c r="AK146" s="106"/>
      <c r="AL146" s="46"/>
      <c r="AM146" s="89"/>
      <c r="AN146" s="89"/>
      <c r="AO146" s="89"/>
      <c r="AP146" s="89"/>
      <c r="AQ146" s="118"/>
      <c r="AS146" s="1" t="s">
        <v>6638</v>
      </c>
    </row>
    <row r="147" spans="2:60" ht="14.25" customHeight="1">
      <c r="B147" s="26" t="s">
        <v>6672</v>
      </c>
      <c r="C147" s="78"/>
      <c r="D147" s="78"/>
      <c r="E147" s="78"/>
      <c r="F147" s="78"/>
      <c r="G147" s="107"/>
      <c r="H147" s="69" t="str">
        <f>VLOOKUP($B147,D1_1!$B$5:$CH$131,6,FALSE)&amp;""</f>
        <v/>
      </c>
      <c r="I147" s="76"/>
      <c r="J147" s="76"/>
      <c r="K147" s="76"/>
      <c r="L147" s="76"/>
      <c r="M147" s="104"/>
      <c r="N147" s="69" t="str">
        <f>VLOOKUP($B147,D1_1!$B$5:$CH$131,7,FALSE)&amp;""</f>
        <v/>
      </c>
      <c r="O147" s="76"/>
      <c r="P147" s="76"/>
      <c r="Q147" s="76"/>
      <c r="R147" s="76"/>
      <c r="S147" s="104"/>
      <c r="T147" s="69" t="str">
        <f>VLOOKUP($B147,D1_1!$B$5:$CH$131,8,FALSE)&amp;""</f>
        <v/>
      </c>
      <c r="U147" s="76"/>
      <c r="V147" s="76"/>
      <c r="W147" s="76"/>
      <c r="X147" s="76"/>
      <c r="Y147" s="104"/>
      <c r="Z147" s="69" t="str">
        <f>VLOOKUP($B147,D1_1!$B$5:$CH$131,9,FALSE)&amp;""</f>
        <v/>
      </c>
      <c r="AA147" s="76"/>
      <c r="AB147" s="76"/>
      <c r="AC147" s="76"/>
      <c r="AD147" s="76"/>
      <c r="AE147" s="104"/>
      <c r="AF147" s="69" t="str">
        <f>VLOOKUP($B147,D1_1!$B$5:$CH$131,10,FALSE)&amp;""</f>
        <v/>
      </c>
      <c r="AG147" s="76"/>
      <c r="AH147" s="76"/>
      <c r="AI147" s="76"/>
      <c r="AJ147" s="76"/>
      <c r="AK147" s="104"/>
      <c r="AL147" s="69" t="str">
        <f>VLOOKUP($B147,D1_1!$B$5:$CH$131,11,FALSE)&amp;""</f>
        <v/>
      </c>
      <c r="AM147" s="76"/>
      <c r="AN147" s="76"/>
      <c r="AO147" s="76"/>
      <c r="AP147" s="76"/>
      <c r="AQ147" s="104"/>
      <c r="AS147" s="1" t="s">
        <v>2484</v>
      </c>
    </row>
    <row r="148" spans="2:60" ht="14.25" customHeight="1">
      <c r="B148" s="27"/>
      <c r="C148" s="79"/>
      <c r="D148" s="79"/>
      <c r="E148" s="79"/>
      <c r="F148" s="79"/>
      <c r="G148" s="109"/>
      <c r="H148" s="25"/>
      <c r="I148" s="77"/>
      <c r="J148" s="77"/>
      <c r="K148" s="77"/>
      <c r="L148" s="77"/>
      <c r="M148" s="106"/>
      <c r="N148" s="25"/>
      <c r="O148" s="77"/>
      <c r="P148" s="77"/>
      <c r="Q148" s="77"/>
      <c r="R148" s="77"/>
      <c r="S148" s="106"/>
      <c r="T148" s="25"/>
      <c r="U148" s="77"/>
      <c r="V148" s="77"/>
      <c r="W148" s="77"/>
      <c r="X148" s="77"/>
      <c r="Y148" s="106"/>
      <c r="Z148" s="25"/>
      <c r="AA148" s="77"/>
      <c r="AB148" s="77"/>
      <c r="AC148" s="77"/>
      <c r="AD148" s="77"/>
      <c r="AE148" s="106"/>
      <c r="AF148" s="25"/>
      <c r="AG148" s="77"/>
      <c r="AH148" s="77"/>
      <c r="AI148" s="77"/>
      <c r="AJ148" s="77"/>
      <c r="AK148" s="106"/>
      <c r="AL148" s="25"/>
      <c r="AM148" s="77"/>
      <c r="AN148" s="77"/>
      <c r="AO148" s="77"/>
      <c r="AP148" s="77"/>
      <c r="AQ148" s="106"/>
      <c r="AS148" s="1" t="s">
        <v>873</v>
      </c>
    </row>
    <row r="149" spans="2:60" ht="14.25" customHeight="1">
      <c r="B149" s="26" t="s">
        <v>2648</v>
      </c>
      <c r="C149" s="78"/>
      <c r="D149" s="78"/>
      <c r="E149" s="78"/>
      <c r="F149" s="78"/>
      <c r="G149" s="107"/>
      <c r="H149" s="69" t="str">
        <f>VLOOKUP($B149,D1_1!$B$5:$CH$131,6,FALSE)&amp;""</f>
        <v/>
      </c>
      <c r="I149" s="76"/>
      <c r="J149" s="76"/>
      <c r="K149" s="76"/>
      <c r="L149" s="76"/>
      <c r="M149" s="104"/>
      <c r="N149" s="69" t="str">
        <f>VLOOKUP($B149,D1_1!$B$5:$CH$131,7,FALSE)&amp;""</f>
        <v/>
      </c>
      <c r="O149" s="76"/>
      <c r="P149" s="76"/>
      <c r="Q149" s="76"/>
      <c r="R149" s="76"/>
      <c r="S149" s="104"/>
      <c r="T149" s="69" t="str">
        <f>VLOOKUP($B149,D1_1!$B$5:$CH$131,8,FALSE)&amp;""</f>
        <v/>
      </c>
      <c r="U149" s="76"/>
      <c r="V149" s="76"/>
      <c r="W149" s="76"/>
      <c r="X149" s="76"/>
      <c r="Y149" s="104"/>
      <c r="Z149" s="69" t="str">
        <f>VLOOKUP($B149,D1_1!$B$5:$CH$131,9,FALSE)&amp;""</f>
        <v/>
      </c>
      <c r="AA149" s="76"/>
      <c r="AB149" s="76"/>
      <c r="AC149" s="76"/>
      <c r="AD149" s="76"/>
      <c r="AE149" s="104"/>
      <c r="AF149" s="69" t="str">
        <f>VLOOKUP($B149,D1_1!$B$5:$CH$131,10,FALSE)&amp;""</f>
        <v/>
      </c>
      <c r="AG149" s="76"/>
      <c r="AH149" s="76"/>
      <c r="AI149" s="76"/>
      <c r="AJ149" s="76"/>
      <c r="AK149" s="104"/>
      <c r="AL149" s="69" t="str">
        <f>VLOOKUP($B149,D1_1!$B$5:$CH$131,11,FALSE)&amp;""</f>
        <v/>
      </c>
      <c r="AM149" s="76"/>
      <c r="AN149" s="76"/>
      <c r="AO149" s="76"/>
      <c r="AP149" s="76"/>
      <c r="AQ149" s="104"/>
    </row>
    <row r="150" spans="2:60" s="1" customFormat="1" ht="14.25" customHeight="1">
      <c r="B150" s="27"/>
      <c r="C150" s="79"/>
      <c r="D150" s="79"/>
      <c r="E150" s="79"/>
      <c r="F150" s="79"/>
      <c r="G150" s="109"/>
      <c r="H150" s="25"/>
      <c r="I150" s="77"/>
      <c r="J150" s="77"/>
      <c r="K150" s="77"/>
      <c r="L150" s="77"/>
      <c r="M150" s="106"/>
      <c r="N150" s="25"/>
      <c r="O150" s="77"/>
      <c r="P150" s="77"/>
      <c r="Q150" s="77"/>
      <c r="R150" s="77"/>
      <c r="S150" s="106"/>
      <c r="T150" s="25"/>
      <c r="U150" s="77"/>
      <c r="V150" s="77"/>
      <c r="W150" s="77"/>
      <c r="X150" s="77"/>
      <c r="Y150" s="106"/>
      <c r="Z150" s="25"/>
      <c r="AA150" s="77"/>
      <c r="AB150" s="77"/>
      <c r="AC150" s="77"/>
      <c r="AD150" s="77"/>
      <c r="AE150" s="106"/>
      <c r="AF150" s="25"/>
      <c r="AG150" s="77"/>
      <c r="AH150" s="77"/>
      <c r="AI150" s="77"/>
      <c r="AJ150" s="77"/>
      <c r="AK150" s="106"/>
      <c r="AL150" s="25"/>
      <c r="AM150" s="77"/>
      <c r="AN150" s="77"/>
      <c r="AO150" s="77"/>
      <c r="AP150" s="77"/>
      <c r="AQ150" s="106"/>
      <c r="AR150" s="1"/>
      <c r="AS150" s="1" t="s">
        <v>2133</v>
      </c>
      <c r="AT150" s="1"/>
      <c r="AU150" s="1"/>
      <c r="AV150" s="1"/>
      <c r="AW150" s="1"/>
      <c r="AX150" s="1"/>
      <c r="AY150" s="1"/>
      <c r="AZ150" s="1"/>
      <c r="BA150" s="1"/>
      <c r="BB150" s="1"/>
      <c r="BC150" s="1"/>
      <c r="BD150" s="1"/>
      <c r="BE150" s="1"/>
      <c r="BF150" s="3"/>
      <c r="BG150" s="3"/>
      <c r="BH150" s="3"/>
    </row>
    <row r="151" spans="2:60" s="1" customFormat="1" ht="14.25" customHeight="1">
      <c r="B151" s="26" t="s">
        <v>429</v>
      </c>
      <c r="C151" s="78"/>
      <c r="D151" s="78"/>
      <c r="E151" s="78"/>
      <c r="F151" s="78"/>
      <c r="G151" s="107"/>
      <c r="H151" s="69" t="str">
        <f>VLOOKUP($B151,D1_1!$B$5:$CH$131,6,FALSE)&amp;""</f>
        <v/>
      </c>
      <c r="I151" s="76"/>
      <c r="J151" s="76"/>
      <c r="K151" s="76"/>
      <c r="L151" s="76"/>
      <c r="M151" s="104"/>
      <c r="N151" s="69" t="str">
        <f>VLOOKUP($B151,D1_1!$B$5:$CH$131,7,FALSE)&amp;""</f>
        <v/>
      </c>
      <c r="O151" s="76"/>
      <c r="P151" s="76"/>
      <c r="Q151" s="76"/>
      <c r="R151" s="76"/>
      <c r="S151" s="104"/>
      <c r="T151" s="69" t="str">
        <f>VLOOKUP($B151,D1_1!$B$5:$CH$131,8,FALSE)&amp;""</f>
        <v/>
      </c>
      <c r="U151" s="76"/>
      <c r="V151" s="76"/>
      <c r="W151" s="76"/>
      <c r="X151" s="76"/>
      <c r="Y151" s="104"/>
      <c r="Z151" s="69" t="str">
        <f>VLOOKUP($B151,D1_1!$B$5:$CH$131,9,FALSE)&amp;""</f>
        <v/>
      </c>
      <c r="AA151" s="76"/>
      <c r="AB151" s="76"/>
      <c r="AC151" s="76"/>
      <c r="AD151" s="76"/>
      <c r="AE151" s="104"/>
      <c r="AF151" s="69" t="str">
        <f>VLOOKUP($B151,D1_1!$B$5:$CH$131,10,FALSE)&amp;""</f>
        <v/>
      </c>
      <c r="AG151" s="76"/>
      <c r="AH151" s="76"/>
      <c r="AI151" s="76"/>
      <c r="AJ151" s="76"/>
      <c r="AK151" s="104"/>
      <c r="AL151" s="69" t="str">
        <f>VLOOKUP($B151,D1_1!$B$5:$CH$131,11,FALSE)&amp;""</f>
        <v/>
      </c>
      <c r="AM151" s="76"/>
      <c r="AN151" s="76"/>
      <c r="AO151" s="76"/>
      <c r="AP151" s="76"/>
      <c r="AQ151" s="104"/>
      <c r="AR151" s="1"/>
      <c r="AS151" s="1" t="s">
        <v>7114</v>
      </c>
      <c r="AT151" s="1"/>
      <c r="AU151" s="1"/>
      <c r="AV151" s="1"/>
      <c r="AW151" s="1"/>
      <c r="AX151" s="1"/>
      <c r="AY151" s="1"/>
      <c r="AZ151" s="1"/>
      <c r="BA151" s="1"/>
      <c r="BB151" s="1"/>
      <c r="BC151" s="1"/>
      <c r="BD151" s="1"/>
      <c r="BE151" s="1"/>
      <c r="BF151" s="3"/>
      <c r="BG151" s="3"/>
      <c r="BH151" s="3"/>
    </row>
    <row r="152" spans="2:60" s="1" customFormat="1" ht="14.25" customHeight="1">
      <c r="B152" s="27"/>
      <c r="C152" s="79"/>
      <c r="D152" s="79"/>
      <c r="E152" s="79"/>
      <c r="F152" s="79"/>
      <c r="G152" s="109"/>
      <c r="H152" s="25"/>
      <c r="I152" s="77"/>
      <c r="J152" s="77"/>
      <c r="K152" s="77"/>
      <c r="L152" s="77"/>
      <c r="M152" s="106"/>
      <c r="N152" s="25"/>
      <c r="O152" s="77"/>
      <c r="P152" s="77"/>
      <c r="Q152" s="77"/>
      <c r="R152" s="77"/>
      <c r="S152" s="106"/>
      <c r="T152" s="25"/>
      <c r="U152" s="77"/>
      <c r="V152" s="77"/>
      <c r="W152" s="77"/>
      <c r="X152" s="77"/>
      <c r="Y152" s="106"/>
      <c r="Z152" s="25"/>
      <c r="AA152" s="77"/>
      <c r="AB152" s="77"/>
      <c r="AC152" s="77"/>
      <c r="AD152" s="77"/>
      <c r="AE152" s="106"/>
      <c r="AF152" s="25"/>
      <c r="AG152" s="77"/>
      <c r="AH152" s="77"/>
      <c r="AI152" s="77"/>
      <c r="AJ152" s="77"/>
      <c r="AK152" s="106"/>
      <c r="AL152" s="25"/>
      <c r="AM152" s="77"/>
      <c r="AN152" s="77"/>
      <c r="AO152" s="77"/>
      <c r="AP152" s="77"/>
      <c r="AQ152" s="106"/>
      <c r="AR152" s="1"/>
      <c r="AS152" s="1" t="s">
        <v>62</v>
      </c>
      <c r="AT152" s="1"/>
      <c r="AU152" s="1"/>
      <c r="AV152" s="1"/>
      <c r="AW152" s="1"/>
      <c r="AX152" s="1"/>
      <c r="AY152" s="1"/>
      <c r="AZ152" s="1"/>
      <c r="BA152" s="1"/>
      <c r="BB152" s="1"/>
      <c r="BC152" s="1"/>
      <c r="BD152" s="1"/>
      <c r="BE152" s="1"/>
      <c r="BF152" s="3"/>
      <c r="BG152" s="3"/>
      <c r="BH152" s="3"/>
    </row>
    <row r="153" spans="2:60" s="1" customFormat="1" ht="14.25" customHeight="1">
      <c r="B153" s="26" t="s">
        <v>4721</v>
      </c>
      <c r="C153" s="78"/>
      <c r="D153" s="78"/>
      <c r="E153" s="78"/>
      <c r="F153" s="78"/>
      <c r="G153" s="107"/>
      <c r="H153" s="69" t="str">
        <f>VLOOKUP($B153,D1_1!$B$5:$CH$131,6,FALSE)&amp;""</f>
        <v/>
      </c>
      <c r="I153" s="76"/>
      <c r="J153" s="76"/>
      <c r="K153" s="76"/>
      <c r="L153" s="76"/>
      <c r="M153" s="104"/>
      <c r="N153" s="69" t="str">
        <f>VLOOKUP($B153,D1_1!$B$5:$CH$131,7,FALSE)&amp;""</f>
        <v/>
      </c>
      <c r="O153" s="76"/>
      <c r="P153" s="76"/>
      <c r="Q153" s="76"/>
      <c r="R153" s="76"/>
      <c r="S153" s="104"/>
      <c r="T153" s="69" t="str">
        <f>VLOOKUP($B153,D1_1!$B$5:$CH$131,8,FALSE)&amp;""</f>
        <v/>
      </c>
      <c r="U153" s="76"/>
      <c r="V153" s="76"/>
      <c r="W153" s="76"/>
      <c r="X153" s="76"/>
      <c r="Y153" s="104"/>
      <c r="Z153" s="69" t="str">
        <f>VLOOKUP($B153,D1_1!$B$5:$CH$131,9,FALSE)&amp;""</f>
        <v/>
      </c>
      <c r="AA153" s="76"/>
      <c r="AB153" s="76"/>
      <c r="AC153" s="76"/>
      <c r="AD153" s="76"/>
      <c r="AE153" s="104"/>
      <c r="AF153" s="69" t="str">
        <f>VLOOKUP($B153,D1_1!$B$5:$CH$131,10,FALSE)&amp;""</f>
        <v/>
      </c>
      <c r="AG153" s="76"/>
      <c r="AH153" s="76"/>
      <c r="AI153" s="76"/>
      <c r="AJ153" s="76"/>
      <c r="AK153" s="104"/>
      <c r="AL153" s="69" t="str">
        <f>VLOOKUP($B153,D1_1!$B$5:$CH$131,11,FALSE)&amp;""</f>
        <v/>
      </c>
      <c r="AM153" s="76"/>
      <c r="AN153" s="76"/>
      <c r="AO153" s="76"/>
      <c r="AP153" s="76"/>
      <c r="AQ153" s="104"/>
      <c r="AR153" s="1"/>
      <c r="AS153" s="1"/>
      <c r="AT153" s="1"/>
      <c r="AU153" s="1"/>
      <c r="AV153" s="1"/>
      <c r="AW153" s="1"/>
      <c r="AX153" s="1"/>
      <c r="AY153" s="1"/>
      <c r="AZ153" s="1"/>
      <c r="BA153" s="1"/>
      <c r="BB153" s="1"/>
      <c r="BC153" s="1"/>
      <c r="BD153" s="1"/>
      <c r="BE153" s="1"/>
      <c r="BF153" s="3"/>
      <c r="BG153" s="3"/>
      <c r="BH153" s="3"/>
    </row>
    <row r="154" spans="2:60" s="1" customFormat="1" ht="14.25" customHeight="1">
      <c r="B154" s="27"/>
      <c r="C154" s="79"/>
      <c r="D154" s="79"/>
      <c r="E154" s="79"/>
      <c r="F154" s="79"/>
      <c r="G154" s="109"/>
      <c r="H154" s="25"/>
      <c r="I154" s="77"/>
      <c r="J154" s="77"/>
      <c r="K154" s="77"/>
      <c r="L154" s="77"/>
      <c r="M154" s="106"/>
      <c r="N154" s="25"/>
      <c r="O154" s="77"/>
      <c r="P154" s="77"/>
      <c r="Q154" s="77"/>
      <c r="R154" s="77"/>
      <c r="S154" s="106"/>
      <c r="T154" s="25"/>
      <c r="U154" s="77"/>
      <c r="V154" s="77"/>
      <c r="W154" s="77"/>
      <c r="X154" s="77"/>
      <c r="Y154" s="106"/>
      <c r="Z154" s="25"/>
      <c r="AA154" s="77"/>
      <c r="AB154" s="77"/>
      <c r="AC154" s="77"/>
      <c r="AD154" s="77"/>
      <c r="AE154" s="106"/>
      <c r="AF154" s="25"/>
      <c r="AG154" s="77"/>
      <c r="AH154" s="77"/>
      <c r="AI154" s="77"/>
      <c r="AJ154" s="77"/>
      <c r="AK154" s="106"/>
      <c r="AL154" s="25"/>
      <c r="AM154" s="77"/>
      <c r="AN154" s="77"/>
      <c r="AO154" s="77"/>
      <c r="AP154" s="77"/>
      <c r="AQ154" s="106"/>
      <c r="AR154" s="1"/>
      <c r="AS154" s="1" t="s">
        <v>6792</v>
      </c>
      <c r="AT154" s="1"/>
      <c r="AU154" s="1"/>
      <c r="AV154" s="1"/>
      <c r="AW154" s="1"/>
      <c r="AX154" s="1"/>
      <c r="AY154" s="1"/>
      <c r="AZ154" s="1"/>
      <c r="BA154" s="1"/>
      <c r="BB154" s="1"/>
      <c r="BC154" s="1"/>
      <c r="BD154" s="1"/>
      <c r="BE154" s="1"/>
      <c r="BF154" s="3"/>
      <c r="BG154" s="3"/>
      <c r="BH154" s="3"/>
    </row>
    <row r="155" spans="2:60" s="1" customFormat="1" ht="14.25" customHeight="1">
      <c r="B155" s="26" t="s">
        <v>6609</v>
      </c>
      <c r="C155" s="78"/>
      <c r="D155" s="78"/>
      <c r="E155" s="78"/>
      <c r="F155" s="78"/>
      <c r="G155" s="107"/>
      <c r="H155" s="69" t="str">
        <f>VLOOKUP($B155,D1_1!$B$5:$CH$131,6,FALSE)&amp;""</f>
        <v/>
      </c>
      <c r="I155" s="76"/>
      <c r="J155" s="76"/>
      <c r="K155" s="76"/>
      <c r="L155" s="76"/>
      <c r="M155" s="104"/>
      <c r="N155" s="69" t="str">
        <f>VLOOKUP($B155,D1_1!$B$5:$CH$131,7,FALSE)&amp;""</f>
        <v/>
      </c>
      <c r="O155" s="76"/>
      <c r="P155" s="76"/>
      <c r="Q155" s="76"/>
      <c r="R155" s="76"/>
      <c r="S155" s="104"/>
      <c r="T155" s="69" t="str">
        <f>VLOOKUP($B155,D1_1!$B$5:$CH$131,8,FALSE)&amp;""</f>
        <v/>
      </c>
      <c r="U155" s="76"/>
      <c r="V155" s="76"/>
      <c r="W155" s="76"/>
      <c r="X155" s="76"/>
      <c r="Y155" s="104"/>
      <c r="Z155" s="69" t="str">
        <f>VLOOKUP($B155,D1_1!$B$5:$CH$131,9,FALSE)&amp;""</f>
        <v/>
      </c>
      <c r="AA155" s="76"/>
      <c r="AB155" s="76"/>
      <c r="AC155" s="76"/>
      <c r="AD155" s="76"/>
      <c r="AE155" s="104"/>
      <c r="AF155" s="69" t="str">
        <f>VLOOKUP($B155,D1_1!$B$5:$CH$131,10,FALSE)&amp;""</f>
        <v/>
      </c>
      <c r="AG155" s="76"/>
      <c r="AH155" s="76"/>
      <c r="AI155" s="76"/>
      <c r="AJ155" s="76"/>
      <c r="AK155" s="104"/>
      <c r="AL155" s="69" t="str">
        <f>VLOOKUP($B155,D1_1!$B$5:$CH$131,11,FALSE)&amp;""</f>
        <v/>
      </c>
      <c r="AM155" s="76"/>
      <c r="AN155" s="76"/>
      <c r="AO155" s="76"/>
      <c r="AP155" s="76"/>
      <c r="AQ155" s="104"/>
      <c r="AR155" s="1"/>
      <c r="AS155" s="1" t="s">
        <v>5680</v>
      </c>
      <c r="AT155" s="1"/>
      <c r="AU155" s="1"/>
      <c r="AV155" s="1"/>
      <c r="AW155" s="1"/>
      <c r="AX155" s="1"/>
      <c r="AY155" s="1"/>
      <c r="AZ155" s="1"/>
      <c r="BA155" s="1"/>
      <c r="BB155" s="1"/>
      <c r="BC155" s="1"/>
      <c r="BD155" s="1"/>
      <c r="BE155" s="1"/>
      <c r="BF155" s="3"/>
      <c r="BG155" s="3"/>
      <c r="BH155" s="3"/>
    </row>
    <row r="156" spans="2:60" s="1" customFormat="1" ht="14.25" customHeight="1">
      <c r="B156" s="27"/>
      <c r="C156" s="79"/>
      <c r="D156" s="79"/>
      <c r="E156" s="79"/>
      <c r="F156" s="79"/>
      <c r="G156" s="109"/>
      <c r="H156" s="25"/>
      <c r="I156" s="77"/>
      <c r="J156" s="77"/>
      <c r="K156" s="77"/>
      <c r="L156" s="77"/>
      <c r="M156" s="106"/>
      <c r="N156" s="25"/>
      <c r="O156" s="77"/>
      <c r="P156" s="77"/>
      <c r="Q156" s="77"/>
      <c r="R156" s="77"/>
      <c r="S156" s="106"/>
      <c r="T156" s="25"/>
      <c r="U156" s="77"/>
      <c r="V156" s="77"/>
      <c r="W156" s="77"/>
      <c r="X156" s="77"/>
      <c r="Y156" s="106"/>
      <c r="Z156" s="25"/>
      <c r="AA156" s="77"/>
      <c r="AB156" s="77"/>
      <c r="AC156" s="77"/>
      <c r="AD156" s="77"/>
      <c r="AE156" s="106"/>
      <c r="AF156" s="25"/>
      <c r="AG156" s="77"/>
      <c r="AH156" s="77"/>
      <c r="AI156" s="77"/>
      <c r="AJ156" s="77"/>
      <c r="AK156" s="106"/>
      <c r="AL156" s="25"/>
      <c r="AM156" s="77"/>
      <c r="AN156" s="77"/>
      <c r="AO156" s="77"/>
      <c r="AP156" s="77"/>
      <c r="AQ156" s="106"/>
      <c r="AR156" s="1"/>
      <c r="AS156" s="1" t="s">
        <v>7117</v>
      </c>
      <c r="AT156" s="1"/>
      <c r="AU156" s="1"/>
      <c r="AV156" s="1"/>
      <c r="AW156" s="1"/>
      <c r="AX156" s="1"/>
      <c r="AY156" s="1"/>
      <c r="AZ156" s="1"/>
      <c r="BA156" s="1"/>
      <c r="BB156" s="1"/>
      <c r="BC156" s="1"/>
      <c r="BD156" s="1"/>
      <c r="BE156" s="1"/>
      <c r="BF156" s="3"/>
      <c r="BG156" s="3"/>
      <c r="BH156" s="3"/>
    </row>
    <row r="157" spans="2:60" s="1" customFormat="1" ht="14.25" customHeight="1">
      <c r="B157" s="26" t="s">
        <v>5545</v>
      </c>
      <c r="C157" s="78"/>
      <c r="D157" s="78"/>
      <c r="E157" s="78"/>
      <c r="F157" s="78"/>
      <c r="G157" s="107"/>
      <c r="H157" s="69" t="str">
        <f>VLOOKUP($B157,D1_1!$B$5:$CH$131,6,FALSE)&amp;""</f>
        <v/>
      </c>
      <c r="I157" s="76"/>
      <c r="J157" s="76"/>
      <c r="K157" s="76"/>
      <c r="L157" s="76"/>
      <c r="M157" s="104"/>
      <c r="N157" s="69" t="str">
        <f>VLOOKUP($B157,D1_1!$B$5:$CH$131,7,FALSE)&amp;""</f>
        <v/>
      </c>
      <c r="O157" s="76"/>
      <c r="P157" s="76"/>
      <c r="Q157" s="76"/>
      <c r="R157" s="76"/>
      <c r="S157" s="104"/>
      <c r="T157" s="69" t="str">
        <f>VLOOKUP($B157,D1_1!$B$5:$CH$131,8,FALSE)&amp;""</f>
        <v/>
      </c>
      <c r="U157" s="76"/>
      <c r="V157" s="76"/>
      <c r="W157" s="76"/>
      <c r="X157" s="76"/>
      <c r="Y157" s="104"/>
      <c r="Z157" s="69" t="str">
        <f>VLOOKUP($B157,D1_1!$B$5:$CH$131,9,FALSE)&amp;""</f>
        <v/>
      </c>
      <c r="AA157" s="76"/>
      <c r="AB157" s="76"/>
      <c r="AC157" s="76"/>
      <c r="AD157" s="76"/>
      <c r="AE157" s="104"/>
      <c r="AF157" s="69" t="str">
        <f>VLOOKUP($B157,D1_1!$B$5:$CH$131,10,FALSE)&amp;""</f>
        <v/>
      </c>
      <c r="AG157" s="76"/>
      <c r="AH157" s="76"/>
      <c r="AI157" s="76"/>
      <c r="AJ157" s="76"/>
      <c r="AK157" s="104"/>
      <c r="AL157" s="69" t="str">
        <f>VLOOKUP($B157,D1_1!$B$5:$CH$131,11,FALSE)&amp;""</f>
        <v/>
      </c>
      <c r="AM157" s="76"/>
      <c r="AN157" s="76"/>
      <c r="AO157" s="76"/>
      <c r="AP157" s="76"/>
      <c r="AQ157" s="104"/>
      <c r="AR157" s="1"/>
      <c r="AS157" s="1" t="s">
        <v>3343</v>
      </c>
      <c r="AT157" s="1"/>
      <c r="AU157" s="1"/>
      <c r="AV157" s="1"/>
      <c r="AW157" s="1"/>
      <c r="AX157" s="1"/>
      <c r="AY157" s="1"/>
      <c r="AZ157" s="1"/>
      <c r="BA157" s="1"/>
      <c r="BB157" s="1"/>
      <c r="BC157" s="1"/>
      <c r="BD157" s="1"/>
      <c r="BE157" s="1"/>
      <c r="BF157" s="3"/>
      <c r="BG157" s="3"/>
      <c r="BH157" s="3"/>
    </row>
    <row r="158" spans="2:60" s="1" customFormat="1" ht="14.25" customHeight="1">
      <c r="B158" s="27"/>
      <c r="C158" s="79"/>
      <c r="D158" s="79"/>
      <c r="E158" s="79"/>
      <c r="F158" s="79"/>
      <c r="G158" s="109"/>
      <c r="H158" s="25"/>
      <c r="I158" s="77"/>
      <c r="J158" s="77"/>
      <c r="K158" s="77"/>
      <c r="L158" s="77"/>
      <c r="M158" s="106"/>
      <c r="N158" s="25"/>
      <c r="O158" s="77"/>
      <c r="P158" s="77"/>
      <c r="Q158" s="77"/>
      <c r="R158" s="77"/>
      <c r="S158" s="106"/>
      <c r="T158" s="25"/>
      <c r="U158" s="77"/>
      <c r="V158" s="77"/>
      <c r="W158" s="77"/>
      <c r="X158" s="77"/>
      <c r="Y158" s="106"/>
      <c r="Z158" s="25"/>
      <c r="AA158" s="77"/>
      <c r="AB158" s="77"/>
      <c r="AC158" s="77"/>
      <c r="AD158" s="77"/>
      <c r="AE158" s="106"/>
      <c r="AF158" s="25"/>
      <c r="AG158" s="77"/>
      <c r="AH158" s="77"/>
      <c r="AI158" s="77"/>
      <c r="AJ158" s="77"/>
      <c r="AK158" s="106"/>
      <c r="AL158" s="25"/>
      <c r="AM158" s="77"/>
      <c r="AN158" s="77"/>
      <c r="AO158" s="77"/>
      <c r="AP158" s="77"/>
      <c r="AQ158" s="106"/>
      <c r="AR158" s="1"/>
      <c r="AS158" s="1"/>
      <c r="AT158" s="1"/>
      <c r="AU158" s="1"/>
      <c r="AV158" s="1"/>
      <c r="AW158" s="1"/>
      <c r="AX158" s="1"/>
      <c r="AY158" s="1"/>
      <c r="AZ158" s="1"/>
      <c r="BA158" s="1"/>
      <c r="BB158" s="1"/>
      <c r="BC158" s="1"/>
      <c r="BD158" s="1"/>
      <c r="BE158" s="1"/>
      <c r="BF158" s="3"/>
      <c r="BG158" s="3"/>
      <c r="BH158" s="3"/>
    </row>
    <row r="159" spans="2:60" s="1" customFormat="1" ht="14.25" customHeight="1">
      <c r="B159" s="26" t="s">
        <v>1701</v>
      </c>
      <c r="C159" s="78"/>
      <c r="D159" s="78"/>
      <c r="E159" s="78"/>
      <c r="F159" s="78"/>
      <c r="G159" s="107"/>
      <c r="H159" s="69" t="str">
        <f>VLOOKUP($B159,D1_1!$B$5:$CH$131,6,FALSE)&amp;""</f>
        <v/>
      </c>
      <c r="I159" s="76"/>
      <c r="J159" s="76"/>
      <c r="K159" s="76"/>
      <c r="L159" s="76"/>
      <c r="M159" s="104"/>
      <c r="N159" s="69" t="str">
        <f>VLOOKUP($B159,D1_1!$B$5:$CH$131,7,FALSE)&amp;""</f>
        <v/>
      </c>
      <c r="O159" s="76"/>
      <c r="P159" s="76"/>
      <c r="Q159" s="76"/>
      <c r="R159" s="76"/>
      <c r="S159" s="104"/>
      <c r="T159" s="69" t="str">
        <f>VLOOKUP($B159,D1_1!$B$5:$CH$131,8,FALSE)&amp;""</f>
        <v/>
      </c>
      <c r="U159" s="76"/>
      <c r="V159" s="76"/>
      <c r="W159" s="76"/>
      <c r="X159" s="76"/>
      <c r="Y159" s="104"/>
      <c r="Z159" s="69" t="str">
        <f>VLOOKUP($B159,D1_1!$B$5:$CH$131,9,FALSE)&amp;""</f>
        <v/>
      </c>
      <c r="AA159" s="76"/>
      <c r="AB159" s="76"/>
      <c r="AC159" s="76"/>
      <c r="AD159" s="76"/>
      <c r="AE159" s="104"/>
      <c r="AF159" s="69" t="str">
        <f>VLOOKUP($B159,D1_1!$B$5:$CH$131,10,FALSE)&amp;""</f>
        <v/>
      </c>
      <c r="AG159" s="76"/>
      <c r="AH159" s="76"/>
      <c r="AI159" s="76"/>
      <c r="AJ159" s="76"/>
      <c r="AK159" s="104"/>
      <c r="AL159" s="69" t="str">
        <f>VLOOKUP($B159,D1_1!$B$5:$CH$131,11,FALSE)&amp;""</f>
        <v/>
      </c>
      <c r="AM159" s="76"/>
      <c r="AN159" s="76"/>
      <c r="AO159" s="76"/>
      <c r="AP159" s="76"/>
      <c r="AQ159" s="104"/>
      <c r="AR159" s="1"/>
      <c r="AS159" s="1" t="s">
        <v>7118</v>
      </c>
      <c r="AT159" s="1"/>
      <c r="AU159" s="1"/>
      <c r="AV159" s="1"/>
      <c r="AW159" s="1"/>
      <c r="AX159" s="1"/>
      <c r="AY159" s="1"/>
      <c r="AZ159" s="1"/>
      <c r="BA159" s="1"/>
      <c r="BB159" s="1"/>
      <c r="BC159" s="1"/>
      <c r="BD159" s="1"/>
      <c r="BE159" s="1"/>
      <c r="BF159" s="3"/>
      <c r="BG159" s="3"/>
      <c r="BH159" s="3"/>
    </row>
    <row r="160" spans="2:60" s="1" customFormat="1" ht="14.25" customHeight="1">
      <c r="B160" s="27"/>
      <c r="C160" s="79"/>
      <c r="D160" s="79"/>
      <c r="E160" s="79"/>
      <c r="F160" s="79"/>
      <c r="G160" s="109"/>
      <c r="H160" s="25"/>
      <c r="I160" s="77"/>
      <c r="J160" s="77"/>
      <c r="K160" s="77"/>
      <c r="L160" s="77"/>
      <c r="M160" s="106"/>
      <c r="N160" s="25"/>
      <c r="O160" s="77"/>
      <c r="P160" s="77"/>
      <c r="Q160" s="77"/>
      <c r="R160" s="77"/>
      <c r="S160" s="106"/>
      <c r="T160" s="25"/>
      <c r="U160" s="77"/>
      <c r="V160" s="77"/>
      <c r="W160" s="77"/>
      <c r="X160" s="77"/>
      <c r="Y160" s="106"/>
      <c r="Z160" s="25"/>
      <c r="AA160" s="77"/>
      <c r="AB160" s="77"/>
      <c r="AC160" s="77"/>
      <c r="AD160" s="77"/>
      <c r="AE160" s="106"/>
      <c r="AF160" s="25"/>
      <c r="AG160" s="77"/>
      <c r="AH160" s="77"/>
      <c r="AI160" s="77"/>
      <c r="AJ160" s="77"/>
      <c r="AK160" s="106"/>
      <c r="AL160" s="25"/>
      <c r="AM160" s="77"/>
      <c r="AN160" s="77"/>
      <c r="AO160" s="77"/>
      <c r="AP160" s="77"/>
      <c r="AQ160" s="106"/>
      <c r="AR160" s="1"/>
      <c r="AS160" s="1" t="s">
        <v>1106</v>
      </c>
      <c r="AT160" s="1"/>
      <c r="AU160" s="1"/>
      <c r="AV160" s="1"/>
      <c r="AW160" s="1"/>
      <c r="AX160" s="1"/>
      <c r="AY160" s="1"/>
      <c r="AZ160" s="1"/>
      <c r="BA160" s="1"/>
      <c r="BB160" s="1"/>
      <c r="BC160" s="1"/>
      <c r="BD160" s="1"/>
      <c r="BE160" s="1"/>
      <c r="BF160" s="3"/>
      <c r="BG160" s="3"/>
      <c r="BH160" s="3"/>
    </row>
    <row r="161" spans="2:60" s="1" customFormat="1" ht="14.25" customHeight="1">
      <c r="B161" s="26" t="s">
        <v>5552</v>
      </c>
      <c r="C161" s="78"/>
      <c r="D161" s="78"/>
      <c r="E161" s="78"/>
      <c r="F161" s="78"/>
      <c r="G161" s="107"/>
      <c r="H161" s="69" t="str">
        <f>VLOOKUP($B161,D1_1!$B$5:$CH$131,6,FALSE)&amp;""</f>
        <v/>
      </c>
      <c r="I161" s="76"/>
      <c r="J161" s="76"/>
      <c r="K161" s="76"/>
      <c r="L161" s="76"/>
      <c r="M161" s="104"/>
      <c r="N161" s="69" t="str">
        <f>VLOOKUP($B161,D1_1!$B$5:$CH$131,7,FALSE)&amp;""</f>
        <v/>
      </c>
      <c r="O161" s="76"/>
      <c r="P161" s="76"/>
      <c r="Q161" s="76"/>
      <c r="R161" s="76"/>
      <c r="S161" s="104"/>
      <c r="T161" s="69" t="str">
        <f>VLOOKUP($B161,D1_1!$B$5:$CH$131,8,FALSE)&amp;""</f>
        <v/>
      </c>
      <c r="U161" s="76"/>
      <c r="V161" s="76"/>
      <c r="W161" s="76"/>
      <c r="X161" s="76"/>
      <c r="Y161" s="104"/>
      <c r="Z161" s="69" t="str">
        <f>VLOOKUP($B161,D1_1!$B$5:$CH$131,9,FALSE)&amp;""</f>
        <v/>
      </c>
      <c r="AA161" s="76"/>
      <c r="AB161" s="76"/>
      <c r="AC161" s="76"/>
      <c r="AD161" s="76"/>
      <c r="AE161" s="104"/>
      <c r="AF161" s="69" t="str">
        <f>VLOOKUP($B161,D1_1!$B$5:$CH$131,10,FALSE)&amp;""</f>
        <v/>
      </c>
      <c r="AG161" s="76"/>
      <c r="AH161" s="76"/>
      <c r="AI161" s="76"/>
      <c r="AJ161" s="76"/>
      <c r="AK161" s="104"/>
      <c r="AL161" s="69" t="str">
        <f>VLOOKUP($B161,D1_1!$B$5:$CH$131,11,FALSE)&amp;""</f>
        <v/>
      </c>
      <c r="AM161" s="76"/>
      <c r="AN161" s="76"/>
      <c r="AO161" s="76"/>
      <c r="AP161" s="76"/>
      <c r="AQ161" s="104"/>
      <c r="AR161" s="1"/>
      <c r="AS161" s="1" t="s">
        <v>7119</v>
      </c>
      <c r="AT161" s="1"/>
      <c r="AU161" s="1"/>
      <c r="AV161" s="1"/>
      <c r="AW161" s="1"/>
      <c r="AX161" s="1"/>
      <c r="AY161" s="1"/>
      <c r="AZ161" s="1"/>
      <c r="BA161" s="1"/>
      <c r="BB161" s="1"/>
      <c r="BC161" s="1"/>
      <c r="BD161" s="1"/>
      <c r="BE161" s="1"/>
      <c r="BF161" s="3"/>
      <c r="BG161" s="3"/>
      <c r="BH161" s="3"/>
    </row>
    <row r="162" spans="2:60" s="1" customFormat="1" ht="14.25" customHeight="1">
      <c r="B162" s="27"/>
      <c r="C162" s="79"/>
      <c r="D162" s="79"/>
      <c r="E162" s="79"/>
      <c r="F162" s="79"/>
      <c r="G162" s="109"/>
      <c r="H162" s="25"/>
      <c r="I162" s="77"/>
      <c r="J162" s="77"/>
      <c r="K162" s="77"/>
      <c r="L162" s="77"/>
      <c r="M162" s="106"/>
      <c r="N162" s="25"/>
      <c r="O162" s="77"/>
      <c r="P162" s="77"/>
      <c r="Q162" s="77"/>
      <c r="R162" s="77"/>
      <c r="S162" s="106"/>
      <c r="T162" s="25"/>
      <c r="U162" s="77"/>
      <c r="V162" s="77"/>
      <c r="W162" s="77"/>
      <c r="X162" s="77"/>
      <c r="Y162" s="106"/>
      <c r="Z162" s="25"/>
      <c r="AA162" s="77"/>
      <c r="AB162" s="77"/>
      <c r="AC162" s="77"/>
      <c r="AD162" s="77"/>
      <c r="AE162" s="106"/>
      <c r="AF162" s="25"/>
      <c r="AG162" s="77"/>
      <c r="AH162" s="77"/>
      <c r="AI162" s="77"/>
      <c r="AJ162" s="77"/>
      <c r="AK162" s="106"/>
      <c r="AL162" s="25"/>
      <c r="AM162" s="77"/>
      <c r="AN162" s="77"/>
      <c r="AO162" s="77"/>
      <c r="AP162" s="77"/>
      <c r="AQ162" s="106"/>
      <c r="AR162" s="1"/>
      <c r="AS162" s="1"/>
      <c r="AT162" s="1"/>
      <c r="AU162" s="1"/>
      <c r="AV162" s="1"/>
      <c r="AW162" s="1"/>
      <c r="AX162" s="1"/>
      <c r="AY162" s="1"/>
      <c r="AZ162" s="1"/>
      <c r="BA162" s="1"/>
      <c r="BB162" s="1"/>
      <c r="BC162" s="1"/>
      <c r="BD162" s="1"/>
      <c r="BE162" s="1"/>
      <c r="BF162" s="3"/>
      <c r="BG162" s="3"/>
      <c r="BH162" s="3"/>
    </row>
    <row r="163" spans="2:60" s="1" customFormat="1" ht="14.25" customHeight="1">
      <c r="B163" s="26" t="s">
        <v>6192</v>
      </c>
      <c r="C163" s="78"/>
      <c r="D163" s="78"/>
      <c r="E163" s="78"/>
      <c r="F163" s="78"/>
      <c r="G163" s="107"/>
      <c r="H163" s="69" t="str">
        <f>VLOOKUP($B163,D1_1!$B$5:$CH$131,6,FALSE)&amp;""</f>
        <v/>
      </c>
      <c r="I163" s="76"/>
      <c r="J163" s="76"/>
      <c r="K163" s="76"/>
      <c r="L163" s="76"/>
      <c r="M163" s="104"/>
      <c r="N163" s="69" t="str">
        <f>VLOOKUP($B163,D1_1!$B$5:$CH$131,7,FALSE)&amp;""</f>
        <v/>
      </c>
      <c r="O163" s="76"/>
      <c r="P163" s="76"/>
      <c r="Q163" s="76"/>
      <c r="R163" s="76"/>
      <c r="S163" s="104"/>
      <c r="T163" s="69" t="str">
        <f>VLOOKUP($B163,D1_1!$B$5:$CH$131,8,FALSE)&amp;""</f>
        <v/>
      </c>
      <c r="U163" s="76"/>
      <c r="V163" s="76"/>
      <c r="W163" s="76"/>
      <c r="X163" s="76"/>
      <c r="Y163" s="104"/>
      <c r="Z163" s="69" t="str">
        <f>VLOOKUP($B163,D1_1!$B$5:$CH$131,9,FALSE)&amp;""</f>
        <v/>
      </c>
      <c r="AA163" s="76"/>
      <c r="AB163" s="76"/>
      <c r="AC163" s="76"/>
      <c r="AD163" s="76"/>
      <c r="AE163" s="104"/>
      <c r="AF163" s="69" t="str">
        <f>VLOOKUP($B163,D1_1!$B$5:$CH$131,10,FALSE)&amp;""</f>
        <v/>
      </c>
      <c r="AG163" s="76"/>
      <c r="AH163" s="76"/>
      <c r="AI163" s="76"/>
      <c r="AJ163" s="76"/>
      <c r="AK163" s="104"/>
      <c r="AL163" s="69" t="str">
        <f>VLOOKUP($B163,D1_1!$B$5:$CH$131,11,FALSE)&amp;""</f>
        <v/>
      </c>
      <c r="AM163" s="76"/>
      <c r="AN163" s="76"/>
      <c r="AO163" s="76"/>
      <c r="AP163" s="76"/>
      <c r="AQ163" s="104"/>
      <c r="AR163" s="1"/>
      <c r="AS163" s="1" t="s">
        <v>2411</v>
      </c>
      <c r="AT163" s="1"/>
      <c r="AU163" s="1"/>
      <c r="AV163" s="1"/>
      <c r="AW163" s="1"/>
      <c r="AX163" s="1"/>
      <c r="AY163" s="1"/>
      <c r="AZ163" s="1"/>
      <c r="BA163" s="1"/>
      <c r="BB163" s="1"/>
      <c r="BC163" s="1"/>
      <c r="BD163" s="1"/>
      <c r="BE163" s="1"/>
      <c r="BF163" s="3"/>
      <c r="BG163" s="3"/>
      <c r="BH163" s="3"/>
    </row>
    <row r="164" spans="2:60" s="1" customFormat="1" ht="14.25" customHeight="1">
      <c r="B164" s="27"/>
      <c r="C164" s="79"/>
      <c r="D164" s="79"/>
      <c r="E164" s="79"/>
      <c r="F164" s="79"/>
      <c r="G164" s="109"/>
      <c r="H164" s="25"/>
      <c r="I164" s="77"/>
      <c r="J164" s="77"/>
      <c r="K164" s="77"/>
      <c r="L164" s="77"/>
      <c r="M164" s="106"/>
      <c r="N164" s="25"/>
      <c r="O164" s="77"/>
      <c r="P164" s="77"/>
      <c r="Q164" s="77"/>
      <c r="R164" s="77"/>
      <c r="S164" s="106"/>
      <c r="T164" s="25"/>
      <c r="U164" s="77"/>
      <c r="V164" s="77"/>
      <c r="W164" s="77"/>
      <c r="X164" s="77"/>
      <c r="Y164" s="106"/>
      <c r="Z164" s="25"/>
      <c r="AA164" s="77"/>
      <c r="AB164" s="77"/>
      <c r="AC164" s="77"/>
      <c r="AD164" s="77"/>
      <c r="AE164" s="106"/>
      <c r="AF164" s="25"/>
      <c r="AG164" s="77"/>
      <c r="AH164" s="77"/>
      <c r="AI164" s="77"/>
      <c r="AJ164" s="77"/>
      <c r="AK164" s="106"/>
      <c r="AL164" s="25"/>
      <c r="AM164" s="77"/>
      <c r="AN164" s="77"/>
      <c r="AO164" s="77"/>
      <c r="AP164" s="77"/>
      <c r="AQ164" s="106"/>
      <c r="AR164" s="1"/>
      <c r="AS164" s="1" t="s">
        <v>7120</v>
      </c>
      <c r="AT164" s="1"/>
      <c r="AU164" s="1"/>
      <c r="AV164" s="1"/>
      <c r="AW164" s="1"/>
      <c r="AX164" s="1"/>
      <c r="AY164" s="1"/>
      <c r="AZ164" s="1"/>
      <c r="BA164" s="1"/>
      <c r="BB164" s="1"/>
      <c r="BC164" s="1"/>
      <c r="BD164" s="1"/>
      <c r="BE164" s="1"/>
      <c r="BF164" s="3"/>
      <c r="BG164" s="3"/>
      <c r="BH164" s="3"/>
    </row>
    <row r="165" spans="2:60" s="1" customFormat="1" ht="14.25" customHeight="1">
      <c r="B165" s="26" t="s">
        <v>6931</v>
      </c>
      <c r="C165" s="78"/>
      <c r="D165" s="78"/>
      <c r="E165" s="78"/>
      <c r="F165" s="78"/>
      <c r="G165" s="107"/>
      <c r="H165" s="69" t="str">
        <f>VLOOKUP($B165,D1_1!$B$5:$CH$131,6,FALSE)&amp;""</f>
        <v/>
      </c>
      <c r="I165" s="76"/>
      <c r="J165" s="76"/>
      <c r="K165" s="76"/>
      <c r="L165" s="76"/>
      <c r="M165" s="104"/>
      <c r="N165" s="69" t="str">
        <f>VLOOKUP($B165,D1_1!$B$5:$CH$131,7,FALSE)&amp;""</f>
        <v/>
      </c>
      <c r="O165" s="76"/>
      <c r="P165" s="76"/>
      <c r="Q165" s="76"/>
      <c r="R165" s="76"/>
      <c r="S165" s="104"/>
      <c r="T165" s="69" t="str">
        <f>VLOOKUP($B165,D1_1!$B$5:$CH$131,8,FALSE)&amp;""</f>
        <v/>
      </c>
      <c r="U165" s="76"/>
      <c r="V165" s="76"/>
      <c r="W165" s="76"/>
      <c r="X165" s="76"/>
      <c r="Y165" s="104"/>
      <c r="Z165" s="69" t="str">
        <f>VLOOKUP($B165,D1_1!$B$5:$CH$131,9,FALSE)&amp;""</f>
        <v/>
      </c>
      <c r="AA165" s="76"/>
      <c r="AB165" s="76"/>
      <c r="AC165" s="76"/>
      <c r="AD165" s="76"/>
      <c r="AE165" s="104"/>
      <c r="AF165" s="69" t="str">
        <f>VLOOKUP($B165,D1_1!$B$5:$CH$131,10,FALSE)&amp;""</f>
        <v/>
      </c>
      <c r="AG165" s="76"/>
      <c r="AH165" s="76"/>
      <c r="AI165" s="76"/>
      <c r="AJ165" s="76"/>
      <c r="AK165" s="104"/>
      <c r="AL165" s="69" t="str">
        <f>VLOOKUP($B165,D1_1!$B$5:$CH$131,11,FALSE)&amp;""</f>
        <v/>
      </c>
      <c r="AM165" s="76"/>
      <c r="AN165" s="76"/>
      <c r="AO165" s="76"/>
      <c r="AP165" s="76"/>
      <c r="AQ165" s="104"/>
      <c r="AR165" s="1"/>
      <c r="AS165" s="1" t="s">
        <v>6550</v>
      </c>
      <c r="AT165" s="1"/>
      <c r="AU165" s="1"/>
      <c r="AV165" s="1"/>
      <c r="AW165" s="1"/>
      <c r="AX165" s="1"/>
      <c r="AY165" s="1"/>
      <c r="AZ165" s="1"/>
      <c r="BA165" s="1"/>
      <c r="BB165" s="1"/>
      <c r="BC165" s="1"/>
      <c r="BD165" s="1"/>
      <c r="BE165" s="1"/>
      <c r="BF165" s="3"/>
      <c r="BG165" s="3"/>
      <c r="BH165" s="3"/>
    </row>
    <row r="166" spans="2:60" s="1" customFormat="1" ht="14.25" customHeight="1">
      <c r="B166" s="27"/>
      <c r="C166" s="79"/>
      <c r="D166" s="79"/>
      <c r="E166" s="79"/>
      <c r="F166" s="79"/>
      <c r="G166" s="109"/>
      <c r="H166" s="25"/>
      <c r="I166" s="77"/>
      <c r="J166" s="77"/>
      <c r="K166" s="77"/>
      <c r="L166" s="77"/>
      <c r="M166" s="106"/>
      <c r="N166" s="25"/>
      <c r="O166" s="77"/>
      <c r="P166" s="77"/>
      <c r="Q166" s="77"/>
      <c r="R166" s="77"/>
      <c r="S166" s="106"/>
      <c r="T166" s="25"/>
      <c r="U166" s="77"/>
      <c r="V166" s="77"/>
      <c r="W166" s="77"/>
      <c r="X166" s="77"/>
      <c r="Y166" s="106"/>
      <c r="Z166" s="25"/>
      <c r="AA166" s="77"/>
      <c r="AB166" s="77"/>
      <c r="AC166" s="77"/>
      <c r="AD166" s="77"/>
      <c r="AE166" s="106"/>
      <c r="AF166" s="25"/>
      <c r="AG166" s="77"/>
      <c r="AH166" s="77"/>
      <c r="AI166" s="77"/>
      <c r="AJ166" s="77"/>
      <c r="AK166" s="106"/>
      <c r="AL166" s="25"/>
      <c r="AM166" s="77"/>
      <c r="AN166" s="77"/>
      <c r="AO166" s="77"/>
      <c r="AP166" s="77"/>
      <c r="AQ166" s="106"/>
      <c r="AR166" s="1"/>
      <c r="AS166" s="1" t="s">
        <v>7121</v>
      </c>
      <c r="AT166" s="1"/>
      <c r="AU166" s="1"/>
      <c r="AV166" s="1"/>
      <c r="AW166" s="1"/>
      <c r="AX166" s="1"/>
      <c r="AY166" s="1"/>
      <c r="AZ166" s="1"/>
      <c r="BA166" s="1"/>
      <c r="BB166" s="1"/>
      <c r="BC166" s="1"/>
      <c r="BD166" s="1"/>
      <c r="BE166" s="1"/>
      <c r="BF166" s="3"/>
      <c r="BG166" s="3"/>
      <c r="BH166" s="3"/>
    </row>
    <row r="167" spans="2:60" s="1" customFormat="1" ht="14.25" customHeight="1">
      <c r="B167" s="26" t="s">
        <v>6932</v>
      </c>
      <c r="C167" s="78"/>
      <c r="D167" s="78"/>
      <c r="E167" s="78"/>
      <c r="F167" s="78"/>
      <c r="G167" s="107"/>
      <c r="H167" s="69" t="str">
        <f>VLOOKUP($B167,D1_1!$B$5:$CH$131,6,FALSE)&amp;""</f>
        <v/>
      </c>
      <c r="I167" s="76"/>
      <c r="J167" s="76"/>
      <c r="K167" s="76"/>
      <c r="L167" s="76"/>
      <c r="M167" s="104"/>
      <c r="N167" s="69" t="str">
        <f>VLOOKUP($B167,D1_1!$B$5:$CH$131,7,FALSE)&amp;""</f>
        <v/>
      </c>
      <c r="O167" s="76"/>
      <c r="P167" s="76"/>
      <c r="Q167" s="76"/>
      <c r="R167" s="76"/>
      <c r="S167" s="104"/>
      <c r="T167" s="69" t="str">
        <f>VLOOKUP($B167,D1_1!$B$5:$CH$131,8,FALSE)&amp;""</f>
        <v/>
      </c>
      <c r="U167" s="76"/>
      <c r="V167" s="76"/>
      <c r="W167" s="76"/>
      <c r="X167" s="76"/>
      <c r="Y167" s="104"/>
      <c r="Z167" s="69" t="str">
        <f>VLOOKUP($B167,D1_1!$B$5:$CH$131,9,FALSE)&amp;""</f>
        <v/>
      </c>
      <c r="AA167" s="76"/>
      <c r="AB167" s="76"/>
      <c r="AC167" s="76"/>
      <c r="AD167" s="76"/>
      <c r="AE167" s="104"/>
      <c r="AF167" s="69" t="str">
        <f>VLOOKUP($B167,D1_1!$B$5:$CH$131,10,FALSE)&amp;""</f>
        <v/>
      </c>
      <c r="AG167" s="76"/>
      <c r="AH167" s="76"/>
      <c r="AI167" s="76"/>
      <c r="AJ167" s="76"/>
      <c r="AK167" s="104"/>
      <c r="AL167" s="69" t="str">
        <f>VLOOKUP($B167,D1_1!$B$5:$CH$131,11,FALSE)&amp;""</f>
        <v/>
      </c>
      <c r="AM167" s="76"/>
      <c r="AN167" s="76"/>
      <c r="AO167" s="76"/>
      <c r="AP167" s="76"/>
      <c r="AQ167" s="104"/>
      <c r="AR167" s="1"/>
      <c r="AS167" s="1"/>
      <c r="AT167" s="1"/>
      <c r="AU167" s="1"/>
      <c r="AV167" s="1"/>
      <c r="AW167" s="1"/>
      <c r="AX167" s="1"/>
      <c r="AY167" s="1"/>
      <c r="AZ167" s="1"/>
      <c r="BA167" s="1"/>
      <c r="BB167" s="1"/>
      <c r="BC167" s="1"/>
      <c r="BD167" s="1"/>
      <c r="BE167" s="1"/>
      <c r="BF167" s="3"/>
      <c r="BG167" s="3"/>
      <c r="BH167" s="3"/>
    </row>
    <row r="168" spans="2:60" s="1" customFormat="1" ht="14.25" customHeight="1">
      <c r="B168" s="27"/>
      <c r="C168" s="79"/>
      <c r="D168" s="79"/>
      <c r="E168" s="79"/>
      <c r="F168" s="79"/>
      <c r="G168" s="109"/>
      <c r="H168" s="25"/>
      <c r="I168" s="77"/>
      <c r="J168" s="77"/>
      <c r="K168" s="77"/>
      <c r="L168" s="77"/>
      <c r="M168" s="106"/>
      <c r="N168" s="25"/>
      <c r="O168" s="77"/>
      <c r="P168" s="77"/>
      <c r="Q168" s="77"/>
      <c r="R168" s="77"/>
      <c r="S168" s="106"/>
      <c r="T168" s="25"/>
      <c r="U168" s="77"/>
      <c r="V168" s="77"/>
      <c r="W168" s="77"/>
      <c r="X168" s="77"/>
      <c r="Y168" s="106"/>
      <c r="Z168" s="25"/>
      <c r="AA168" s="77"/>
      <c r="AB168" s="77"/>
      <c r="AC168" s="77"/>
      <c r="AD168" s="77"/>
      <c r="AE168" s="106"/>
      <c r="AF168" s="25"/>
      <c r="AG168" s="77"/>
      <c r="AH168" s="77"/>
      <c r="AI168" s="77"/>
      <c r="AJ168" s="77"/>
      <c r="AK168" s="106"/>
      <c r="AL168" s="25"/>
      <c r="AM168" s="77"/>
      <c r="AN168" s="77"/>
      <c r="AO168" s="77"/>
      <c r="AP168" s="77"/>
      <c r="AQ168" s="106"/>
      <c r="AR168" s="1"/>
      <c r="AS168" s="1" t="s">
        <v>1415</v>
      </c>
      <c r="AT168" s="1"/>
      <c r="AU168" s="1"/>
      <c r="AV168" s="1"/>
      <c r="AW168" s="1"/>
      <c r="AX168" s="1"/>
      <c r="AY168" s="1"/>
      <c r="AZ168" s="1"/>
      <c r="BA168" s="1"/>
      <c r="BB168" s="1"/>
      <c r="BC168" s="1"/>
      <c r="BD168" s="1"/>
      <c r="BE168" s="1"/>
      <c r="BF168" s="3"/>
      <c r="BG168" s="3"/>
      <c r="BH168" s="3"/>
    </row>
    <row r="169" spans="2:60" s="1" customFormat="1" ht="14.25" customHeight="1">
      <c r="B169" s="26" t="s">
        <v>6933</v>
      </c>
      <c r="C169" s="78"/>
      <c r="D169" s="78"/>
      <c r="E169" s="78"/>
      <c r="F169" s="78"/>
      <c r="G169" s="107"/>
      <c r="H169" s="69" t="str">
        <f>VLOOKUP($B169,D1_1!$B$5:$CH$131,6,FALSE)&amp;""</f>
        <v/>
      </c>
      <c r="I169" s="76"/>
      <c r="J169" s="76"/>
      <c r="K169" s="76"/>
      <c r="L169" s="76"/>
      <c r="M169" s="104"/>
      <c r="N169" s="69" t="str">
        <f>VLOOKUP($B169,D1_1!$B$5:$CH$131,7,FALSE)&amp;""</f>
        <v/>
      </c>
      <c r="O169" s="76"/>
      <c r="P169" s="76"/>
      <c r="Q169" s="76"/>
      <c r="R169" s="76"/>
      <c r="S169" s="104"/>
      <c r="T169" s="69" t="str">
        <f>VLOOKUP($B169,D1_1!$B$5:$CH$131,8,FALSE)&amp;""</f>
        <v/>
      </c>
      <c r="U169" s="76"/>
      <c r="V169" s="76"/>
      <c r="W169" s="76"/>
      <c r="X169" s="76"/>
      <c r="Y169" s="104"/>
      <c r="Z169" s="69" t="str">
        <f>VLOOKUP($B169,D1_1!$B$5:$CH$131,9,FALSE)&amp;""</f>
        <v/>
      </c>
      <c r="AA169" s="76"/>
      <c r="AB169" s="76"/>
      <c r="AC169" s="76"/>
      <c r="AD169" s="76"/>
      <c r="AE169" s="104"/>
      <c r="AF169" s="69" t="str">
        <f>VLOOKUP($B169,D1_1!$B$5:$CH$131,10,FALSE)&amp;""</f>
        <v/>
      </c>
      <c r="AG169" s="76"/>
      <c r="AH169" s="76"/>
      <c r="AI169" s="76"/>
      <c r="AJ169" s="76"/>
      <c r="AK169" s="104"/>
      <c r="AL169" s="69" t="str">
        <f>VLOOKUP($B169,D1_1!$B$5:$CH$131,11,FALSE)&amp;""</f>
        <v/>
      </c>
      <c r="AM169" s="76"/>
      <c r="AN169" s="76"/>
      <c r="AO169" s="76"/>
      <c r="AP169" s="76"/>
      <c r="AQ169" s="104"/>
      <c r="AR169" s="1"/>
      <c r="AS169" s="1" t="s">
        <v>7122</v>
      </c>
      <c r="AT169" s="1"/>
      <c r="AU169" s="1"/>
      <c r="AV169" s="1"/>
      <c r="AW169" s="1"/>
      <c r="AX169" s="1"/>
      <c r="AY169" s="1"/>
      <c r="AZ169" s="1"/>
      <c r="BA169" s="1"/>
      <c r="BB169" s="1"/>
      <c r="BC169" s="1"/>
      <c r="BD169" s="1"/>
      <c r="BE169" s="1"/>
      <c r="BF169" s="3"/>
      <c r="BG169" s="3"/>
      <c r="BH169" s="3"/>
    </row>
    <row r="170" spans="2:60" s="1" customFormat="1" ht="14.25" customHeight="1">
      <c r="B170" s="27"/>
      <c r="C170" s="79"/>
      <c r="D170" s="79"/>
      <c r="E170" s="79"/>
      <c r="F170" s="79"/>
      <c r="G170" s="109"/>
      <c r="H170" s="25"/>
      <c r="I170" s="77"/>
      <c r="J170" s="77"/>
      <c r="K170" s="77"/>
      <c r="L170" s="77"/>
      <c r="M170" s="106"/>
      <c r="N170" s="25"/>
      <c r="O170" s="77"/>
      <c r="P170" s="77"/>
      <c r="Q170" s="77"/>
      <c r="R170" s="77"/>
      <c r="S170" s="106"/>
      <c r="T170" s="25"/>
      <c r="U170" s="77"/>
      <c r="V170" s="77"/>
      <c r="W170" s="77"/>
      <c r="X170" s="77"/>
      <c r="Y170" s="106"/>
      <c r="Z170" s="25"/>
      <c r="AA170" s="77"/>
      <c r="AB170" s="77"/>
      <c r="AC170" s="77"/>
      <c r="AD170" s="77"/>
      <c r="AE170" s="106"/>
      <c r="AF170" s="25"/>
      <c r="AG170" s="77"/>
      <c r="AH170" s="77"/>
      <c r="AI170" s="77"/>
      <c r="AJ170" s="77"/>
      <c r="AK170" s="106"/>
      <c r="AL170" s="25"/>
      <c r="AM170" s="77"/>
      <c r="AN170" s="77"/>
      <c r="AO170" s="77"/>
      <c r="AP170" s="77"/>
      <c r="AQ170" s="106"/>
      <c r="AR170" s="1"/>
      <c r="AS170" s="1" t="s">
        <v>605</v>
      </c>
      <c r="AT170" s="1"/>
      <c r="AU170" s="1"/>
      <c r="AV170" s="1"/>
      <c r="AW170" s="1"/>
      <c r="AX170" s="1"/>
      <c r="AY170" s="1"/>
      <c r="AZ170" s="1"/>
      <c r="BA170" s="1"/>
      <c r="BB170" s="1"/>
      <c r="BC170" s="1"/>
      <c r="BD170" s="1"/>
      <c r="BE170" s="1"/>
      <c r="BF170" s="3"/>
      <c r="BG170" s="3"/>
      <c r="BH170" s="3"/>
    </row>
    <row r="171" spans="2:60" s="1" customFormat="1" ht="14.25" customHeight="1">
      <c r="B171" s="26" t="s">
        <v>1709</v>
      </c>
      <c r="C171" s="78"/>
      <c r="D171" s="78"/>
      <c r="E171" s="78"/>
      <c r="F171" s="78"/>
      <c r="G171" s="107"/>
      <c r="H171" s="69" t="str">
        <f>VLOOKUP($B171,D1_1!$B$5:$CH$131,6,FALSE)&amp;""</f>
        <v/>
      </c>
      <c r="I171" s="76"/>
      <c r="J171" s="76"/>
      <c r="K171" s="76"/>
      <c r="L171" s="76"/>
      <c r="M171" s="104"/>
      <c r="N171" s="69" t="str">
        <f>VLOOKUP($B171,D1_1!$B$5:$CH$131,7,FALSE)&amp;""</f>
        <v/>
      </c>
      <c r="O171" s="76"/>
      <c r="P171" s="76"/>
      <c r="Q171" s="76"/>
      <c r="R171" s="76"/>
      <c r="S171" s="104"/>
      <c r="T171" s="69" t="str">
        <f>VLOOKUP($B171,D1_1!$B$5:$CH$131,8,FALSE)&amp;""</f>
        <v/>
      </c>
      <c r="U171" s="76"/>
      <c r="V171" s="76"/>
      <c r="W171" s="76"/>
      <c r="X171" s="76"/>
      <c r="Y171" s="104"/>
      <c r="Z171" s="69" t="str">
        <f>VLOOKUP($B171,D1_1!$B$5:$CH$131,9,FALSE)&amp;""</f>
        <v/>
      </c>
      <c r="AA171" s="76"/>
      <c r="AB171" s="76"/>
      <c r="AC171" s="76"/>
      <c r="AD171" s="76"/>
      <c r="AE171" s="104"/>
      <c r="AF171" s="69" t="str">
        <f>VLOOKUP($B171,D1_1!$B$5:$CH$131,10,FALSE)&amp;""</f>
        <v/>
      </c>
      <c r="AG171" s="76"/>
      <c r="AH171" s="76"/>
      <c r="AI171" s="76"/>
      <c r="AJ171" s="76"/>
      <c r="AK171" s="104"/>
      <c r="AL171" s="69" t="str">
        <f>VLOOKUP($B171,D1_1!$B$5:$CH$131,11,FALSE)&amp;""</f>
        <v/>
      </c>
      <c r="AM171" s="76"/>
      <c r="AN171" s="76"/>
      <c r="AO171" s="76"/>
      <c r="AP171" s="76"/>
      <c r="AQ171" s="104"/>
      <c r="AR171" s="1"/>
      <c r="AS171" s="1" t="s">
        <v>7123</v>
      </c>
      <c r="AT171" s="1"/>
      <c r="AU171" s="1"/>
      <c r="AV171" s="1"/>
      <c r="AW171" s="1"/>
      <c r="AX171" s="1"/>
      <c r="AY171" s="1"/>
      <c r="AZ171" s="1"/>
      <c r="BA171" s="1"/>
      <c r="BB171" s="1"/>
      <c r="BC171" s="1"/>
      <c r="BD171" s="1"/>
      <c r="BE171" s="1"/>
      <c r="BF171" s="3"/>
      <c r="BG171" s="3"/>
      <c r="BH171" s="3"/>
    </row>
    <row r="172" spans="2:60" s="1" customFormat="1" ht="14.25" customHeight="1">
      <c r="B172" s="27"/>
      <c r="C172" s="79"/>
      <c r="D172" s="79"/>
      <c r="E172" s="79"/>
      <c r="F172" s="79"/>
      <c r="G172" s="109"/>
      <c r="H172" s="25"/>
      <c r="I172" s="77"/>
      <c r="J172" s="77"/>
      <c r="K172" s="77"/>
      <c r="L172" s="77"/>
      <c r="M172" s="106"/>
      <c r="N172" s="25"/>
      <c r="O172" s="77"/>
      <c r="P172" s="77"/>
      <c r="Q172" s="77"/>
      <c r="R172" s="77"/>
      <c r="S172" s="106"/>
      <c r="T172" s="25"/>
      <c r="U172" s="77"/>
      <c r="V172" s="77"/>
      <c r="W172" s="77"/>
      <c r="X172" s="77"/>
      <c r="Y172" s="106"/>
      <c r="Z172" s="25"/>
      <c r="AA172" s="77"/>
      <c r="AB172" s="77"/>
      <c r="AC172" s="77"/>
      <c r="AD172" s="77"/>
      <c r="AE172" s="106"/>
      <c r="AF172" s="25"/>
      <c r="AG172" s="77"/>
      <c r="AH172" s="77"/>
      <c r="AI172" s="77"/>
      <c r="AJ172" s="77"/>
      <c r="AK172" s="106"/>
      <c r="AL172" s="25"/>
      <c r="AM172" s="77"/>
      <c r="AN172" s="77"/>
      <c r="AO172" s="77"/>
      <c r="AP172" s="77"/>
      <c r="AQ172" s="106"/>
      <c r="AR172" s="1"/>
      <c r="AS172" s="1" t="s">
        <v>4976</v>
      </c>
      <c r="AT172" s="1"/>
      <c r="AU172" s="1"/>
      <c r="AV172" s="1"/>
      <c r="AW172" s="1"/>
      <c r="AX172" s="1"/>
      <c r="AY172" s="1"/>
      <c r="AZ172" s="1"/>
      <c r="BA172" s="1"/>
      <c r="BB172" s="1"/>
      <c r="BC172" s="1"/>
      <c r="BD172" s="1"/>
      <c r="BE172" s="1"/>
      <c r="BF172" s="3"/>
      <c r="BG172" s="3"/>
      <c r="BH172" s="3"/>
    </row>
    <row r="173" spans="2:60" s="1" customFormat="1" ht="14.25" customHeight="1">
      <c r="B173" s="26" t="s">
        <v>1438</v>
      </c>
      <c r="C173" s="78"/>
      <c r="D173" s="78"/>
      <c r="E173" s="78"/>
      <c r="F173" s="78"/>
      <c r="G173" s="107"/>
      <c r="H173" s="69" t="str">
        <f>VLOOKUP($B173,D1_1!$B$5:$CH$131,6,FALSE)&amp;""</f>
        <v/>
      </c>
      <c r="I173" s="76"/>
      <c r="J173" s="76"/>
      <c r="K173" s="76"/>
      <c r="L173" s="76"/>
      <c r="M173" s="104"/>
      <c r="N173" s="69" t="str">
        <f>VLOOKUP($B173,D1_1!$B$5:$CH$131,7,FALSE)&amp;""</f>
        <v/>
      </c>
      <c r="O173" s="76"/>
      <c r="P173" s="76"/>
      <c r="Q173" s="76"/>
      <c r="R173" s="76"/>
      <c r="S173" s="104"/>
      <c r="T173" s="69" t="str">
        <f>VLOOKUP($B173,D1_1!$B$5:$CH$131,8,FALSE)&amp;""</f>
        <v/>
      </c>
      <c r="U173" s="76"/>
      <c r="V173" s="76"/>
      <c r="W173" s="76"/>
      <c r="X173" s="76"/>
      <c r="Y173" s="104"/>
      <c r="Z173" s="69" t="str">
        <f>VLOOKUP($B173,D1_1!$B$5:$CH$131,9,FALSE)&amp;""</f>
        <v/>
      </c>
      <c r="AA173" s="76"/>
      <c r="AB173" s="76"/>
      <c r="AC173" s="76"/>
      <c r="AD173" s="76"/>
      <c r="AE173" s="104"/>
      <c r="AF173" s="69" t="str">
        <f>VLOOKUP($B173,D1_1!$B$5:$CH$131,10,FALSE)&amp;""</f>
        <v/>
      </c>
      <c r="AG173" s="76"/>
      <c r="AH173" s="76"/>
      <c r="AI173" s="76"/>
      <c r="AJ173" s="76"/>
      <c r="AK173" s="104"/>
      <c r="AL173" s="69" t="str">
        <f>VLOOKUP($B173,D1_1!$B$5:$CH$131,11,FALSE)&amp;""</f>
        <v/>
      </c>
      <c r="AM173" s="76"/>
      <c r="AN173" s="76"/>
      <c r="AO173" s="76"/>
      <c r="AP173" s="76"/>
      <c r="AQ173" s="104"/>
      <c r="AR173" s="1"/>
      <c r="AS173" s="1"/>
      <c r="AT173" s="1"/>
      <c r="AU173" s="1"/>
      <c r="AV173" s="1"/>
      <c r="AW173" s="1"/>
      <c r="AX173" s="1"/>
      <c r="AY173" s="1"/>
      <c r="AZ173" s="1"/>
      <c r="BA173" s="1"/>
      <c r="BB173" s="1"/>
      <c r="BC173" s="1"/>
      <c r="BD173" s="1"/>
      <c r="BE173" s="1"/>
      <c r="BF173" s="3"/>
      <c r="BG173" s="3"/>
      <c r="BH173" s="3"/>
    </row>
    <row r="174" spans="2:60" s="1" customFormat="1" ht="14.25" customHeight="1">
      <c r="B174" s="27"/>
      <c r="C174" s="79"/>
      <c r="D174" s="79"/>
      <c r="E174" s="79"/>
      <c r="F174" s="79"/>
      <c r="G174" s="109"/>
      <c r="H174" s="25"/>
      <c r="I174" s="77"/>
      <c r="J174" s="77"/>
      <c r="K174" s="77"/>
      <c r="L174" s="77"/>
      <c r="M174" s="106"/>
      <c r="N174" s="25"/>
      <c r="O174" s="77"/>
      <c r="P174" s="77"/>
      <c r="Q174" s="77"/>
      <c r="R174" s="77"/>
      <c r="S174" s="106"/>
      <c r="T174" s="25"/>
      <c r="U174" s="77"/>
      <c r="V174" s="77"/>
      <c r="W174" s="77"/>
      <c r="X174" s="77"/>
      <c r="Y174" s="106"/>
      <c r="Z174" s="25"/>
      <c r="AA174" s="77"/>
      <c r="AB174" s="77"/>
      <c r="AC174" s="77"/>
      <c r="AD174" s="77"/>
      <c r="AE174" s="106"/>
      <c r="AF174" s="25"/>
      <c r="AG174" s="77"/>
      <c r="AH174" s="77"/>
      <c r="AI174" s="77"/>
      <c r="AJ174" s="77"/>
      <c r="AK174" s="106"/>
      <c r="AL174" s="25"/>
      <c r="AM174" s="77"/>
      <c r="AN174" s="77"/>
      <c r="AO174" s="77"/>
      <c r="AP174" s="77"/>
      <c r="AQ174" s="106"/>
      <c r="AR174" s="1"/>
      <c r="AS174" s="1"/>
      <c r="AT174" s="1"/>
      <c r="AU174" s="1"/>
      <c r="AV174" s="1"/>
      <c r="AW174" s="1"/>
      <c r="AX174" s="1"/>
      <c r="AY174" s="1"/>
      <c r="AZ174" s="1"/>
      <c r="BA174" s="1"/>
      <c r="BB174" s="1"/>
      <c r="BC174" s="1"/>
      <c r="BD174" s="1"/>
      <c r="BE174" s="1"/>
      <c r="BF174" s="3"/>
      <c r="BG174" s="3"/>
      <c r="BH174" s="3"/>
    </row>
    <row r="175" spans="2:60" s="1" customFormat="1" ht="14.25" customHeight="1">
      <c r="B175" s="26" t="s">
        <v>6897</v>
      </c>
      <c r="C175" s="78"/>
      <c r="D175" s="78"/>
      <c r="E175" s="78"/>
      <c r="F175" s="78"/>
      <c r="G175" s="107"/>
      <c r="H175" s="69" t="str">
        <f>VLOOKUP($B175,D1_1!$B$5:$CH$131,6,FALSE)&amp;""</f>
        <v/>
      </c>
      <c r="I175" s="76"/>
      <c r="J175" s="76"/>
      <c r="K175" s="76"/>
      <c r="L175" s="76"/>
      <c r="M175" s="104"/>
      <c r="N175" s="69" t="str">
        <f>VLOOKUP($B175,D1_1!$B$5:$CH$131,7,FALSE)&amp;""</f>
        <v/>
      </c>
      <c r="O175" s="76"/>
      <c r="P175" s="76"/>
      <c r="Q175" s="76"/>
      <c r="R175" s="76"/>
      <c r="S175" s="104"/>
      <c r="T175" s="69" t="str">
        <f>VLOOKUP($B175,D1_1!$B$5:$CH$131,8,FALSE)&amp;""</f>
        <v/>
      </c>
      <c r="U175" s="76"/>
      <c r="V175" s="76"/>
      <c r="W175" s="76"/>
      <c r="X175" s="76"/>
      <c r="Y175" s="104"/>
      <c r="Z175" s="69" t="str">
        <f>VLOOKUP($B175,D1_1!$B$5:$CH$131,9,FALSE)&amp;""</f>
        <v/>
      </c>
      <c r="AA175" s="76"/>
      <c r="AB175" s="76"/>
      <c r="AC175" s="76"/>
      <c r="AD175" s="76"/>
      <c r="AE175" s="104"/>
      <c r="AF175" s="69" t="str">
        <f>VLOOKUP($B175,D1_1!$B$5:$CH$131,10,FALSE)&amp;""</f>
        <v/>
      </c>
      <c r="AG175" s="76"/>
      <c r="AH175" s="76"/>
      <c r="AI175" s="76"/>
      <c r="AJ175" s="76"/>
      <c r="AK175" s="104"/>
      <c r="AL175" s="69" t="str">
        <f>VLOOKUP($B175,D1_1!$B$5:$CH$131,11,FALSE)&amp;""</f>
        <v/>
      </c>
      <c r="AM175" s="76"/>
      <c r="AN175" s="76"/>
      <c r="AO175" s="76"/>
      <c r="AP175" s="76"/>
      <c r="AQ175" s="104"/>
      <c r="AR175" s="1"/>
      <c r="AS175" s="1"/>
      <c r="AT175" s="1"/>
      <c r="AU175" s="1"/>
      <c r="AV175" s="1"/>
      <c r="AW175" s="1"/>
      <c r="AX175" s="1"/>
      <c r="AY175" s="1"/>
      <c r="AZ175" s="1"/>
      <c r="BA175" s="1"/>
      <c r="BB175" s="1"/>
      <c r="BC175" s="1"/>
      <c r="BD175" s="1"/>
      <c r="BE175" s="1"/>
      <c r="BF175" s="3"/>
      <c r="BG175" s="3"/>
      <c r="BH175" s="3"/>
    </row>
    <row r="176" spans="2:60" s="1" customFormat="1" ht="14.25" customHeight="1">
      <c r="B176" s="27"/>
      <c r="C176" s="79"/>
      <c r="D176" s="79"/>
      <c r="E176" s="79"/>
      <c r="F176" s="79"/>
      <c r="G176" s="109"/>
      <c r="H176" s="25"/>
      <c r="I176" s="77"/>
      <c r="J176" s="77"/>
      <c r="K176" s="77"/>
      <c r="L176" s="77"/>
      <c r="M176" s="106"/>
      <c r="N176" s="25"/>
      <c r="O176" s="77"/>
      <c r="P176" s="77"/>
      <c r="Q176" s="77"/>
      <c r="R176" s="77"/>
      <c r="S176" s="106"/>
      <c r="T176" s="25"/>
      <c r="U176" s="77"/>
      <c r="V176" s="77"/>
      <c r="W176" s="77"/>
      <c r="X176" s="77"/>
      <c r="Y176" s="106"/>
      <c r="Z176" s="25"/>
      <c r="AA176" s="77"/>
      <c r="AB176" s="77"/>
      <c r="AC176" s="77"/>
      <c r="AD176" s="77"/>
      <c r="AE176" s="106"/>
      <c r="AF176" s="25"/>
      <c r="AG176" s="77"/>
      <c r="AH176" s="77"/>
      <c r="AI176" s="77"/>
      <c r="AJ176" s="77"/>
      <c r="AK176" s="106"/>
      <c r="AL176" s="25"/>
      <c r="AM176" s="77"/>
      <c r="AN176" s="77"/>
      <c r="AO176" s="77"/>
      <c r="AP176" s="77"/>
      <c r="AQ176" s="106"/>
      <c r="AR176" s="1"/>
      <c r="AS176" s="1"/>
      <c r="AT176" s="1"/>
      <c r="AU176" s="1"/>
      <c r="AV176" s="1"/>
      <c r="AW176" s="1"/>
      <c r="AX176" s="1"/>
      <c r="AY176" s="1"/>
      <c r="AZ176" s="1"/>
      <c r="BA176" s="1"/>
      <c r="BB176" s="1"/>
      <c r="BC176" s="1"/>
      <c r="BD176" s="1"/>
      <c r="BE176" s="1"/>
      <c r="BF176" s="3"/>
      <c r="BG176" s="3"/>
      <c r="BH176" s="3"/>
    </row>
    <row r="177" spans="2:60" s="1" customFormat="1" ht="14.25" customHeight="1">
      <c r="B177" s="26" t="s">
        <v>4929</v>
      </c>
      <c r="C177" s="78"/>
      <c r="D177" s="78"/>
      <c r="E177" s="78"/>
      <c r="F177" s="78"/>
      <c r="G177" s="107"/>
      <c r="H177" s="69" t="str">
        <f>VLOOKUP($B177,D1_1!$B$5:$CH$131,6,FALSE)&amp;""</f>
        <v/>
      </c>
      <c r="I177" s="76"/>
      <c r="J177" s="76"/>
      <c r="K177" s="76"/>
      <c r="L177" s="76"/>
      <c r="M177" s="104"/>
      <c r="N177" s="69" t="str">
        <f>VLOOKUP($B177,D1_1!$B$5:$CH$131,7,FALSE)&amp;""</f>
        <v/>
      </c>
      <c r="O177" s="76"/>
      <c r="P177" s="76"/>
      <c r="Q177" s="76"/>
      <c r="R177" s="76"/>
      <c r="S177" s="104"/>
      <c r="T177" s="69" t="str">
        <f>VLOOKUP($B177,D1_1!$B$5:$CH$131,8,FALSE)&amp;""</f>
        <v/>
      </c>
      <c r="U177" s="76"/>
      <c r="V177" s="76"/>
      <c r="W177" s="76"/>
      <c r="X177" s="76"/>
      <c r="Y177" s="104"/>
      <c r="Z177" s="69" t="str">
        <f>VLOOKUP($B177,D1_1!$B$5:$CH$131,9,FALSE)&amp;""</f>
        <v/>
      </c>
      <c r="AA177" s="76"/>
      <c r="AB177" s="76"/>
      <c r="AC177" s="76"/>
      <c r="AD177" s="76"/>
      <c r="AE177" s="104"/>
      <c r="AF177" s="69" t="str">
        <f>VLOOKUP($B177,D1_1!$B$5:$CH$131,10,FALSE)&amp;""</f>
        <v/>
      </c>
      <c r="AG177" s="76"/>
      <c r="AH177" s="76"/>
      <c r="AI177" s="76"/>
      <c r="AJ177" s="76"/>
      <c r="AK177" s="104"/>
      <c r="AL177" s="69" t="str">
        <f>VLOOKUP($B177,D1_1!$B$5:$CH$131,11,FALSE)&amp;""</f>
        <v/>
      </c>
      <c r="AM177" s="76"/>
      <c r="AN177" s="76"/>
      <c r="AO177" s="76"/>
      <c r="AP177" s="76"/>
      <c r="AQ177" s="104"/>
      <c r="AR177" s="1"/>
      <c r="AS177" s="1"/>
      <c r="AT177" s="1"/>
      <c r="AU177" s="1"/>
      <c r="AV177" s="1"/>
      <c r="AW177" s="1"/>
      <c r="AX177" s="1"/>
      <c r="AY177" s="1"/>
      <c r="AZ177" s="1"/>
      <c r="BA177" s="1"/>
      <c r="BB177" s="1"/>
      <c r="BC177" s="1"/>
      <c r="BD177" s="1"/>
      <c r="BE177" s="1"/>
      <c r="BF177" s="3"/>
      <c r="BG177" s="3"/>
      <c r="BH177" s="3"/>
    </row>
    <row r="178" spans="2:60" s="1" customFormat="1" ht="14.25" customHeight="1">
      <c r="B178" s="27"/>
      <c r="C178" s="79"/>
      <c r="D178" s="79"/>
      <c r="E178" s="79"/>
      <c r="F178" s="79"/>
      <c r="G178" s="109"/>
      <c r="H178" s="25"/>
      <c r="I178" s="77"/>
      <c r="J178" s="77"/>
      <c r="K178" s="77"/>
      <c r="L178" s="77"/>
      <c r="M178" s="106"/>
      <c r="N178" s="25"/>
      <c r="O178" s="77"/>
      <c r="P178" s="77"/>
      <c r="Q178" s="77"/>
      <c r="R178" s="77"/>
      <c r="S178" s="106"/>
      <c r="T178" s="25"/>
      <c r="U178" s="77"/>
      <c r="V178" s="77"/>
      <c r="W178" s="77"/>
      <c r="X178" s="77"/>
      <c r="Y178" s="106"/>
      <c r="Z178" s="25"/>
      <c r="AA178" s="77"/>
      <c r="AB178" s="77"/>
      <c r="AC178" s="77"/>
      <c r="AD178" s="77"/>
      <c r="AE178" s="106"/>
      <c r="AF178" s="25"/>
      <c r="AG178" s="77"/>
      <c r="AH178" s="77"/>
      <c r="AI178" s="77"/>
      <c r="AJ178" s="77"/>
      <c r="AK178" s="106"/>
      <c r="AL178" s="25"/>
      <c r="AM178" s="77"/>
      <c r="AN178" s="77"/>
      <c r="AO178" s="77"/>
      <c r="AP178" s="77"/>
      <c r="AQ178" s="106"/>
      <c r="AR178" s="1"/>
      <c r="AS178" s="1"/>
      <c r="AT178" s="1"/>
      <c r="AU178" s="1"/>
      <c r="AV178" s="1"/>
      <c r="AW178" s="1"/>
      <c r="AX178" s="1"/>
      <c r="AY178" s="1"/>
      <c r="AZ178" s="1"/>
      <c r="BA178" s="1"/>
      <c r="BB178" s="1"/>
      <c r="BC178" s="1"/>
      <c r="BD178" s="1"/>
      <c r="BE178" s="1"/>
      <c r="BF178" s="3"/>
      <c r="BG178" s="3"/>
      <c r="BH178" s="3"/>
    </row>
    <row r="179" spans="2:60" s="1" customFormat="1" ht="14.25" customHeight="1">
      <c r="B179" s="26" t="s">
        <v>4512</v>
      </c>
      <c r="C179" s="78"/>
      <c r="D179" s="78"/>
      <c r="E179" s="78"/>
      <c r="F179" s="78"/>
      <c r="G179" s="107"/>
      <c r="H179" s="69" t="str">
        <f>VLOOKUP($B179,D1_1!$B$5:$CH$131,6,FALSE)&amp;""</f>
        <v/>
      </c>
      <c r="I179" s="76"/>
      <c r="J179" s="76"/>
      <c r="K179" s="76"/>
      <c r="L179" s="76"/>
      <c r="M179" s="104"/>
      <c r="N179" s="69" t="str">
        <f>VLOOKUP($B179,D1_1!$B$5:$CH$131,7,FALSE)&amp;""</f>
        <v/>
      </c>
      <c r="O179" s="76"/>
      <c r="P179" s="76"/>
      <c r="Q179" s="76"/>
      <c r="R179" s="76"/>
      <c r="S179" s="104"/>
      <c r="T179" s="69" t="str">
        <f>VLOOKUP($B179,D1_1!$B$5:$CH$131,8,FALSE)&amp;""</f>
        <v/>
      </c>
      <c r="U179" s="76"/>
      <c r="V179" s="76"/>
      <c r="W179" s="76"/>
      <c r="X179" s="76"/>
      <c r="Y179" s="104"/>
      <c r="Z179" s="69" t="str">
        <f>VLOOKUP($B179,D1_1!$B$5:$CH$131,9,FALSE)&amp;""</f>
        <v/>
      </c>
      <c r="AA179" s="76"/>
      <c r="AB179" s="76"/>
      <c r="AC179" s="76"/>
      <c r="AD179" s="76"/>
      <c r="AE179" s="104"/>
      <c r="AF179" s="69" t="str">
        <f>VLOOKUP($B179,D1_1!$B$5:$CH$131,10,FALSE)&amp;""</f>
        <v/>
      </c>
      <c r="AG179" s="76"/>
      <c r="AH179" s="76"/>
      <c r="AI179" s="76"/>
      <c r="AJ179" s="76"/>
      <c r="AK179" s="104"/>
      <c r="AL179" s="69" t="str">
        <f>VLOOKUP($B179,D1_1!$B$5:$CH$131,11,FALSE)&amp;""</f>
        <v/>
      </c>
      <c r="AM179" s="76"/>
      <c r="AN179" s="76"/>
      <c r="AO179" s="76"/>
      <c r="AP179" s="76"/>
      <c r="AQ179" s="104"/>
      <c r="AR179" s="1"/>
      <c r="AS179" s="1"/>
      <c r="AT179" s="1"/>
      <c r="AU179" s="1"/>
      <c r="AV179" s="1"/>
      <c r="AW179" s="1"/>
      <c r="AX179" s="1"/>
      <c r="AY179" s="1"/>
      <c r="AZ179" s="1"/>
      <c r="BA179" s="1"/>
      <c r="BB179" s="1"/>
      <c r="BC179" s="1"/>
      <c r="BD179" s="1"/>
      <c r="BE179" s="1"/>
      <c r="BF179" s="3"/>
      <c r="BG179" s="3"/>
      <c r="BH179" s="3"/>
    </row>
    <row r="180" spans="2:60" s="1" customFormat="1" ht="14.25" customHeight="1">
      <c r="B180" s="27"/>
      <c r="C180" s="79"/>
      <c r="D180" s="79"/>
      <c r="E180" s="79"/>
      <c r="F180" s="79"/>
      <c r="G180" s="109"/>
      <c r="H180" s="25"/>
      <c r="I180" s="77"/>
      <c r="J180" s="77"/>
      <c r="K180" s="77"/>
      <c r="L180" s="77"/>
      <c r="M180" s="106"/>
      <c r="N180" s="25"/>
      <c r="O180" s="77"/>
      <c r="P180" s="77"/>
      <c r="Q180" s="77"/>
      <c r="R180" s="77"/>
      <c r="S180" s="106"/>
      <c r="T180" s="25"/>
      <c r="U180" s="77"/>
      <c r="V180" s="77"/>
      <c r="W180" s="77"/>
      <c r="X180" s="77"/>
      <c r="Y180" s="106"/>
      <c r="Z180" s="25"/>
      <c r="AA180" s="77"/>
      <c r="AB180" s="77"/>
      <c r="AC180" s="77"/>
      <c r="AD180" s="77"/>
      <c r="AE180" s="106"/>
      <c r="AF180" s="25"/>
      <c r="AG180" s="77"/>
      <c r="AH180" s="77"/>
      <c r="AI180" s="77"/>
      <c r="AJ180" s="77"/>
      <c r="AK180" s="106"/>
      <c r="AL180" s="25"/>
      <c r="AM180" s="77"/>
      <c r="AN180" s="77"/>
      <c r="AO180" s="77"/>
      <c r="AP180" s="77"/>
      <c r="AQ180" s="106"/>
      <c r="AR180" s="1"/>
      <c r="AS180" s="1"/>
      <c r="AT180" s="1"/>
      <c r="AU180" s="1"/>
      <c r="AV180" s="1"/>
      <c r="AW180" s="1"/>
      <c r="AX180" s="1"/>
      <c r="AY180" s="1"/>
      <c r="AZ180" s="1"/>
      <c r="BA180" s="1"/>
      <c r="BB180" s="1"/>
      <c r="BC180" s="1"/>
      <c r="BD180" s="1"/>
      <c r="BE180" s="1"/>
      <c r="BF180" s="3"/>
      <c r="BG180" s="3"/>
      <c r="BH180" s="3"/>
    </row>
    <row r="181" spans="2:60" s="1" customFormat="1" ht="14.25" customHeight="1">
      <c r="B181" s="26" t="s">
        <v>1728</v>
      </c>
      <c r="C181" s="78"/>
      <c r="D181" s="78"/>
      <c r="E181" s="78"/>
      <c r="F181" s="78"/>
      <c r="G181" s="107"/>
      <c r="H181" s="69" t="str">
        <f>VLOOKUP($B181,D1_1!$B$5:$CH$131,6,FALSE)&amp;""</f>
        <v/>
      </c>
      <c r="I181" s="76"/>
      <c r="J181" s="76"/>
      <c r="K181" s="76"/>
      <c r="L181" s="76"/>
      <c r="M181" s="104"/>
      <c r="N181" s="69" t="str">
        <f>VLOOKUP($B181,D1_1!$B$5:$CH$131,7,FALSE)&amp;""</f>
        <v/>
      </c>
      <c r="O181" s="76"/>
      <c r="P181" s="76"/>
      <c r="Q181" s="76"/>
      <c r="R181" s="76"/>
      <c r="S181" s="104"/>
      <c r="T181" s="69" t="str">
        <f>VLOOKUP($B181,D1_1!$B$5:$CH$131,8,FALSE)&amp;""</f>
        <v/>
      </c>
      <c r="U181" s="76"/>
      <c r="V181" s="76"/>
      <c r="W181" s="76"/>
      <c r="X181" s="76"/>
      <c r="Y181" s="104"/>
      <c r="Z181" s="69" t="str">
        <f>VLOOKUP($B181,D1_1!$B$5:$CH$131,9,FALSE)&amp;""</f>
        <v/>
      </c>
      <c r="AA181" s="76"/>
      <c r="AB181" s="76"/>
      <c r="AC181" s="76"/>
      <c r="AD181" s="76"/>
      <c r="AE181" s="104"/>
      <c r="AF181" s="69" t="str">
        <f>VLOOKUP($B181,D1_1!$B$5:$CH$131,10,FALSE)&amp;""</f>
        <v/>
      </c>
      <c r="AG181" s="76"/>
      <c r="AH181" s="76"/>
      <c r="AI181" s="76"/>
      <c r="AJ181" s="76"/>
      <c r="AK181" s="104"/>
      <c r="AL181" s="69" t="str">
        <f>VLOOKUP($B181,D1_1!$B$5:$CH$131,11,FALSE)&amp;""</f>
        <v/>
      </c>
      <c r="AM181" s="76"/>
      <c r="AN181" s="76"/>
      <c r="AO181" s="76"/>
      <c r="AP181" s="76"/>
      <c r="AQ181" s="104"/>
      <c r="AR181" s="1"/>
      <c r="AS181" s="1"/>
      <c r="AT181" s="1"/>
      <c r="AU181" s="1"/>
      <c r="AV181" s="1"/>
      <c r="AW181" s="1"/>
      <c r="AX181" s="1"/>
      <c r="AY181" s="1"/>
      <c r="AZ181" s="1"/>
      <c r="BA181" s="1"/>
      <c r="BB181" s="1"/>
      <c r="BC181" s="1"/>
      <c r="BD181" s="1"/>
      <c r="BE181" s="1"/>
      <c r="BF181" s="3"/>
      <c r="BG181" s="3"/>
      <c r="BH181" s="3"/>
    </row>
    <row r="182" spans="2:60" s="1" customFormat="1" ht="14.25" customHeight="1">
      <c r="B182" s="27"/>
      <c r="C182" s="79"/>
      <c r="D182" s="79"/>
      <c r="E182" s="79"/>
      <c r="F182" s="79"/>
      <c r="G182" s="109"/>
      <c r="H182" s="25"/>
      <c r="I182" s="77"/>
      <c r="J182" s="77"/>
      <c r="K182" s="77"/>
      <c r="L182" s="77"/>
      <c r="M182" s="106"/>
      <c r="N182" s="25"/>
      <c r="O182" s="77"/>
      <c r="P182" s="77"/>
      <c r="Q182" s="77"/>
      <c r="R182" s="77"/>
      <c r="S182" s="106"/>
      <c r="T182" s="25"/>
      <c r="U182" s="77"/>
      <c r="V182" s="77"/>
      <c r="W182" s="77"/>
      <c r="X182" s="77"/>
      <c r="Y182" s="106"/>
      <c r="Z182" s="25"/>
      <c r="AA182" s="77"/>
      <c r="AB182" s="77"/>
      <c r="AC182" s="77"/>
      <c r="AD182" s="77"/>
      <c r="AE182" s="106"/>
      <c r="AF182" s="25"/>
      <c r="AG182" s="77"/>
      <c r="AH182" s="77"/>
      <c r="AI182" s="77"/>
      <c r="AJ182" s="77"/>
      <c r="AK182" s="106"/>
      <c r="AL182" s="25"/>
      <c r="AM182" s="77"/>
      <c r="AN182" s="77"/>
      <c r="AO182" s="77"/>
      <c r="AP182" s="77"/>
      <c r="AQ182" s="106"/>
      <c r="AR182" s="1"/>
      <c r="AS182" s="1"/>
      <c r="AT182" s="1"/>
      <c r="AU182" s="1"/>
      <c r="AV182" s="1"/>
      <c r="AW182" s="1"/>
      <c r="AX182" s="1"/>
      <c r="AY182" s="1"/>
      <c r="AZ182" s="1"/>
      <c r="BA182" s="1"/>
      <c r="BB182" s="1"/>
      <c r="BC182" s="1"/>
      <c r="BD182" s="1"/>
      <c r="BE182" s="1"/>
      <c r="BF182" s="3"/>
      <c r="BG182" s="3"/>
      <c r="BH182" s="3"/>
    </row>
    <row r="183" spans="2:60" s="1" customFormat="1" ht="14.25" customHeight="1">
      <c r="B183" s="26" t="s">
        <v>1430</v>
      </c>
      <c r="C183" s="78"/>
      <c r="D183" s="78"/>
      <c r="E183" s="78"/>
      <c r="F183" s="78"/>
      <c r="G183" s="107"/>
      <c r="H183" s="69" t="str">
        <f>VLOOKUP($B183,D1_1!$B$5:$CH$131,6,FALSE)&amp;""</f>
        <v/>
      </c>
      <c r="I183" s="76"/>
      <c r="J183" s="76"/>
      <c r="K183" s="76"/>
      <c r="L183" s="76"/>
      <c r="M183" s="104"/>
      <c r="N183" s="69" t="str">
        <f>VLOOKUP($B183,D1_1!$B$5:$CH$131,7,FALSE)&amp;""</f>
        <v/>
      </c>
      <c r="O183" s="76"/>
      <c r="P183" s="76"/>
      <c r="Q183" s="76"/>
      <c r="R183" s="76"/>
      <c r="S183" s="104"/>
      <c r="T183" s="69" t="str">
        <f>VLOOKUP($B183,D1_1!$B$5:$CH$131,8,FALSE)&amp;""</f>
        <v/>
      </c>
      <c r="U183" s="76"/>
      <c r="V183" s="76"/>
      <c r="W183" s="76"/>
      <c r="X183" s="76"/>
      <c r="Y183" s="104"/>
      <c r="Z183" s="69" t="str">
        <f>VLOOKUP($B183,D1_1!$B$5:$CH$131,9,FALSE)&amp;""</f>
        <v/>
      </c>
      <c r="AA183" s="76"/>
      <c r="AB183" s="76"/>
      <c r="AC183" s="76"/>
      <c r="AD183" s="76"/>
      <c r="AE183" s="104"/>
      <c r="AF183" s="69" t="str">
        <f>VLOOKUP($B183,D1_1!$B$5:$CH$131,10,FALSE)&amp;""</f>
        <v/>
      </c>
      <c r="AG183" s="76"/>
      <c r="AH183" s="76"/>
      <c r="AI183" s="76"/>
      <c r="AJ183" s="76"/>
      <c r="AK183" s="104"/>
      <c r="AL183" s="69" t="str">
        <f>VLOOKUP($B183,D1_1!$B$5:$CH$131,11,FALSE)&amp;""</f>
        <v/>
      </c>
      <c r="AM183" s="76"/>
      <c r="AN183" s="76"/>
      <c r="AO183" s="76"/>
      <c r="AP183" s="76"/>
      <c r="AQ183" s="104"/>
      <c r="AR183" s="1"/>
      <c r="AS183" s="1"/>
      <c r="AT183" s="1"/>
      <c r="AU183" s="1"/>
      <c r="AV183" s="1"/>
      <c r="AW183" s="1"/>
      <c r="AX183" s="1"/>
      <c r="AY183" s="1"/>
      <c r="AZ183" s="1"/>
      <c r="BA183" s="1"/>
      <c r="BB183" s="1"/>
      <c r="BC183" s="1"/>
      <c r="BD183" s="1"/>
      <c r="BE183" s="1"/>
      <c r="BF183" s="3"/>
      <c r="BG183" s="3"/>
      <c r="BH183" s="3"/>
    </row>
    <row r="184" spans="2:60" s="1" customFormat="1" ht="14.25" customHeight="1">
      <c r="B184" s="27"/>
      <c r="C184" s="79"/>
      <c r="D184" s="79"/>
      <c r="E184" s="79"/>
      <c r="F184" s="79"/>
      <c r="G184" s="109"/>
      <c r="H184" s="25"/>
      <c r="I184" s="77"/>
      <c r="J184" s="77"/>
      <c r="K184" s="77"/>
      <c r="L184" s="77"/>
      <c r="M184" s="106"/>
      <c r="N184" s="25"/>
      <c r="O184" s="77"/>
      <c r="P184" s="77"/>
      <c r="Q184" s="77"/>
      <c r="R184" s="77"/>
      <c r="S184" s="106"/>
      <c r="T184" s="25"/>
      <c r="U184" s="77"/>
      <c r="V184" s="77"/>
      <c r="W184" s="77"/>
      <c r="X184" s="77"/>
      <c r="Y184" s="106"/>
      <c r="Z184" s="25"/>
      <c r="AA184" s="77"/>
      <c r="AB184" s="77"/>
      <c r="AC184" s="77"/>
      <c r="AD184" s="77"/>
      <c r="AE184" s="106"/>
      <c r="AF184" s="25"/>
      <c r="AG184" s="77"/>
      <c r="AH184" s="77"/>
      <c r="AI184" s="77"/>
      <c r="AJ184" s="77"/>
      <c r="AK184" s="106"/>
      <c r="AL184" s="25"/>
      <c r="AM184" s="77"/>
      <c r="AN184" s="77"/>
      <c r="AO184" s="77"/>
      <c r="AP184" s="77"/>
      <c r="AQ184" s="106"/>
      <c r="AR184" s="1"/>
      <c r="AS184" s="1"/>
      <c r="AT184" s="1"/>
      <c r="AU184" s="1"/>
      <c r="AV184" s="1"/>
      <c r="AW184" s="1"/>
      <c r="AX184" s="1"/>
      <c r="AY184" s="1"/>
      <c r="AZ184" s="1"/>
      <c r="BA184" s="1"/>
      <c r="BB184" s="1"/>
      <c r="BC184" s="1"/>
      <c r="BD184" s="1"/>
      <c r="BE184" s="1"/>
      <c r="BF184" s="3"/>
      <c r="BG184" s="3"/>
      <c r="BH184" s="3"/>
    </row>
    <row r="185" spans="2:60" s="1" customFormat="1" ht="14.25" customHeight="1">
      <c r="B185" s="26" t="s">
        <v>682</v>
      </c>
      <c r="C185" s="78"/>
      <c r="D185" s="78"/>
      <c r="E185" s="78"/>
      <c r="F185" s="78"/>
      <c r="G185" s="107"/>
      <c r="H185" s="69" t="str">
        <f>VLOOKUP($B185,D1_1!$B$5:$CH$131,6,FALSE)&amp;""</f>
        <v/>
      </c>
      <c r="I185" s="76"/>
      <c r="J185" s="76"/>
      <c r="K185" s="76"/>
      <c r="L185" s="76"/>
      <c r="M185" s="104"/>
      <c r="N185" s="69" t="str">
        <f>VLOOKUP($B185,D1_1!$B$5:$CH$131,7,FALSE)&amp;""</f>
        <v/>
      </c>
      <c r="O185" s="76"/>
      <c r="P185" s="76"/>
      <c r="Q185" s="76"/>
      <c r="R185" s="76"/>
      <c r="S185" s="104"/>
      <c r="T185" s="69" t="str">
        <f>VLOOKUP($B185,D1_1!$B$5:$CH$131,8,FALSE)&amp;""</f>
        <v/>
      </c>
      <c r="U185" s="76"/>
      <c r="V185" s="76"/>
      <c r="W185" s="76"/>
      <c r="X185" s="76"/>
      <c r="Y185" s="104"/>
      <c r="Z185" s="69" t="str">
        <f>VLOOKUP($B185,D1_1!$B$5:$CH$131,9,FALSE)&amp;""</f>
        <v/>
      </c>
      <c r="AA185" s="76"/>
      <c r="AB185" s="76"/>
      <c r="AC185" s="76"/>
      <c r="AD185" s="76"/>
      <c r="AE185" s="104"/>
      <c r="AF185" s="69" t="str">
        <f>VLOOKUP($B185,D1_1!$B$5:$CH$131,10,FALSE)&amp;""</f>
        <v/>
      </c>
      <c r="AG185" s="76"/>
      <c r="AH185" s="76"/>
      <c r="AI185" s="76"/>
      <c r="AJ185" s="76"/>
      <c r="AK185" s="104"/>
      <c r="AL185" s="69" t="str">
        <f>VLOOKUP($B185,D1_1!$B$5:$CH$131,11,FALSE)&amp;""</f>
        <v/>
      </c>
      <c r="AM185" s="76"/>
      <c r="AN185" s="76"/>
      <c r="AO185" s="76"/>
      <c r="AP185" s="76"/>
      <c r="AQ185" s="104"/>
      <c r="AR185" s="1"/>
      <c r="AS185" s="1"/>
      <c r="AT185" s="1"/>
      <c r="AU185" s="1"/>
      <c r="AV185" s="1"/>
      <c r="AW185" s="1"/>
      <c r="AX185" s="1"/>
      <c r="AY185" s="1"/>
      <c r="AZ185" s="1"/>
      <c r="BA185" s="1"/>
      <c r="BB185" s="1"/>
      <c r="BC185" s="1"/>
      <c r="BD185" s="1"/>
      <c r="BE185" s="1"/>
      <c r="BF185" s="3"/>
      <c r="BG185" s="3"/>
      <c r="BH185" s="3"/>
    </row>
    <row r="186" spans="2:60" s="1" customFormat="1" ht="14.25" customHeight="1">
      <c r="B186" s="27"/>
      <c r="C186" s="79"/>
      <c r="D186" s="79"/>
      <c r="E186" s="79"/>
      <c r="F186" s="79"/>
      <c r="G186" s="109"/>
      <c r="H186" s="25"/>
      <c r="I186" s="77"/>
      <c r="J186" s="77"/>
      <c r="K186" s="77"/>
      <c r="L186" s="77"/>
      <c r="M186" s="106"/>
      <c r="N186" s="25"/>
      <c r="O186" s="77"/>
      <c r="P186" s="77"/>
      <c r="Q186" s="77"/>
      <c r="R186" s="77"/>
      <c r="S186" s="106"/>
      <c r="T186" s="25"/>
      <c r="U186" s="77"/>
      <c r="V186" s="77"/>
      <c r="W186" s="77"/>
      <c r="X186" s="77"/>
      <c r="Y186" s="106"/>
      <c r="Z186" s="25"/>
      <c r="AA186" s="77"/>
      <c r="AB186" s="77"/>
      <c r="AC186" s="77"/>
      <c r="AD186" s="77"/>
      <c r="AE186" s="106"/>
      <c r="AF186" s="25"/>
      <c r="AG186" s="77"/>
      <c r="AH186" s="77"/>
      <c r="AI186" s="77"/>
      <c r="AJ186" s="77"/>
      <c r="AK186" s="106"/>
      <c r="AL186" s="25"/>
      <c r="AM186" s="77"/>
      <c r="AN186" s="77"/>
      <c r="AO186" s="77"/>
      <c r="AP186" s="77"/>
      <c r="AQ186" s="106"/>
      <c r="AR186" s="1"/>
      <c r="AS186" s="1"/>
      <c r="AT186" s="1"/>
      <c r="AU186" s="1"/>
      <c r="AV186" s="1"/>
      <c r="AW186" s="1"/>
      <c r="AX186" s="1"/>
      <c r="AY186" s="1"/>
      <c r="AZ186" s="1"/>
      <c r="BA186" s="1"/>
      <c r="BB186" s="1"/>
      <c r="BC186" s="1"/>
      <c r="BD186" s="1"/>
      <c r="BE186" s="1"/>
      <c r="BF186" s="3"/>
      <c r="BG186" s="3"/>
      <c r="BH186" s="3"/>
    </row>
    <row r="187" spans="2:60" s="1" customFormat="1" ht="14.25" customHeight="1">
      <c r="B187" s="26" t="s">
        <v>1234</v>
      </c>
      <c r="C187" s="78"/>
      <c r="D187" s="78"/>
      <c r="E187" s="78"/>
      <c r="F187" s="78"/>
      <c r="G187" s="107"/>
      <c r="H187" s="69" t="str">
        <f>VLOOKUP($B187,D1_1!$B$5:$CH$131,6,FALSE)&amp;""</f>
        <v/>
      </c>
      <c r="I187" s="76"/>
      <c r="J187" s="76"/>
      <c r="K187" s="76"/>
      <c r="L187" s="76"/>
      <c r="M187" s="104"/>
      <c r="N187" s="69" t="str">
        <f>VLOOKUP($B187,D1_1!$B$5:$CH$131,7,FALSE)&amp;""</f>
        <v/>
      </c>
      <c r="O187" s="76"/>
      <c r="P187" s="76"/>
      <c r="Q187" s="76"/>
      <c r="R187" s="76"/>
      <c r="S187" s="104"/>
      <c r="T187" s="69" t="str">
        <f>VLOOKUP($B187,D1_1!$B$5:$CH$131,8,FALSE)&amp;""</f>
        <v/>
      </c>
      <c r="U187" s="76"/>
      <c r="V187" s="76"/>
      <c r="W187" s="76"/>
      <c r="X187" s="76"/>
      <c r="Y187" s="104"/>
      <c r="Z187" s="69" t="str">
        <f>VLOOKUP($B187,D1_1!$B$5:$CH$131,9,FALSE)&amp;""</f>
        <v/>
      </c>
      <c r="AA187" s="76"/>
      <c r="AB187" s="76"/>
      <c r="AC187" s="76"/>
      <c r="AD187" s="76"/>
      <c r="AE187" s="104"/>
      <c r="AF187" s="69" t="str">
        <f>VLOOKUP($B187,D1_1!$B$5:$CH$131,10,FALSE)&amp;""</f>
        <v/>
      </c>
      <c r="AG187" s="76"/>
      <c r="AH187" s="76"/>
      <c r="AI187" s="76"/>
      <c r="AJ187" s="76"/>
      <c r="AK187" s="104"/>
      <c r="AL187" s="69" t="str">
        <f>VLOOKUP($B187,D1_1!$B$5:$CH$131,11,FALSE)&amp;""</f>
        <v/>
      </c>
      <c r="AM187" s="76"/>
      <c r="AN187" s="76"/>
      <c r="AO187" s="76"/>
      <c r="AP187" s="76"/>
      <c r="AQ187" s="104"/>
      <c r="AR187" s="1"/>
      <c r="AS187" s="1"/>
      <c r="AT187" s="1"/>
      <c r="AU187" s="1"/>
      <c r="AV187" s="1"/>
      <c r="AW187" s="1"/>
      <c r="AX187" s="1"/>
      <c r="AY187" s="1"/>
      <c r="AZ187" s="1"/>
      <c r="BA187" s="1"/>
      <c r="BB187" s="1"/>
      <c r="BC187" s="1"/>
      <c r="BD187" s="1"/>
      <c r="BE187" s="1"/>
      <c r="BF187" s="3"/>
      <c r="BG187" s="3"/>
      <c r="BH187" s="3"/>
    </row>
    <row r="188" spans="2:60" s="1" customFormat="1" ht="14.25" customHeight="1">
      <c r="B188" s="27"/>
      <c r="C188" s="79"/>
      <c r="D188" s="79"/>
      <c r="E188" s="79"/>
      <c r="F188" s="79"/>
      <c r="G188" s="109"/>
      <c r="H188" s="25"/>
      <c r="I188" s="77"/>
      <c r="J188" s="77"/>
      <c r="K188" s="77"/>
      <c r="L188" s="77"/>
      <c r="M188" s="106"/>
      <c r="N188" s="25"/>
      <c r="O188" s="77"/>
      <c r="P188" s="77"/>
      <c r="Q188" s="77"/>
      <c r="R188" s="77"/>
      <c r="S188" s="106"/>
      <c r="T188" s="25"/>
      <c r="U188" s="77"/>
      <c r="V188" s="77"/>
      <c r="W188" s="77"/>
      <c r="X188" s="77"/>
      <c r="Y188" s="106"/>
      <c r="Z188" s="25"/>
      <c r="AA188" s="77"/>
      <c r="AB188" s="77"/>
      <c r="AC188" s="77"/>
      <c r="AD188" s="77"/>
      <c r="AE188" s="106"/>
      <c r="AF188" s="25"/>
      <c r="AG188" s="77"/>
      <c r="AH188" s="77"/>
      <c r="AI188" s="77"/>
      <c r="AJ188" s="77"/>
      <c r="AK188" s="106"/>
      <c r="AL188" s="25"/>
      <c r="AM188" s="77"/>
      <c r="AN188" s="77"/>
      <c r="AO188" s="77"/>
      <c r="AP188" s="77"/>
      <c r="AQ188" s="106"/>
      <c r="AR188" s="1"/>
      <c r="AS188" s="1"/>
      <c r="AT188" s="1"/>
      <c r="AU188" s="1"/>
      <c r="AV188" s="1"/>
      <c r="AW188" s="1"/>
      <c r="AX188" s="1"/>
      <c r="AY188" s="1"/>
      <c r="AZ188" s="1"/>
      <c r="BA188" s="1"/>
      <c r="BB188" s="1"/>
      <c r="BC188" s="1"/>
      <c r="BD188" s="1"/>
      <c r="BE188" s="1"/>
      <c r="BF188" s="3"/>
      <c r="BG188" s="3"/>
      <c r="BH188" s="3"/>
    </row>
    <row r="189" spans="2:60" s="1" customFormat="1" ht="14.25" customHeight="1">
      <c r="B189" s="26" t="s">
        <v>2688</v>
      </c>
      <c r="C189" s="78"/>
      <c r="D189" s="78"/>
      <c r="E189" s="78"/>
      <c r="F189" s="78"/>
      <c r="G189" s="107"/>
      <c r="H189" s="69" t="str">
        <f>VLOOKUP($B189,D1_1!$B$5:$CH$131,6,FALSE)&amp;""</f>
        <v/>
      </c>
      <c r="I189" s="76"/>
      <c r="J189" s="76"/>
      <c r="K189" s="76"/>
      <c r="L189" s="76"/>
      <c r="M189" s="104"/>
      <c r="N189" s="69" t="str">
        <f>VLOOKUP($B189,D1_1!$B$5:$CH$131,7,FALSE)&amp;""</f>
        <v/>
      </c>
      <c r="O189" s="76"/>
      <c r="P189" s="76"/>
      <c r="Q189" s="76"/>
      <c r="R189" s="76"/>
      <c r="S189" s="104"/>
      <c r="T189" s="69" t="str">
        <f>VLOOKUP($B189,D1_1!$B$5:$CH$131,8,FALSE)&amp;""</f>
        <v/>
      </c>
      <c r="U189" s="76"/>
      <c r="V189" s="76"/>
      <c r="W189" s="76"/>
      <c r="X189" s="76"/>
      <c r="Y189" s="104"/>
      <c r="Z189" s="69" t="str">
        <f>VLOOKUP($B189,D1_1!$B$5:$CH$131,9,FALSE)&amp;""</f>
        <v/>
      </c>
      <c r="AA189" s="76"/>
      <c r="AB189" s="76"/>
      <c r="AC189" s="76"/>
      <c r="AD189" s="76"/>
      <c r="AE189" s="104"/>
      <c r="AF189" s="69" t="str">
        <f>VLOOKUP($B189,D1_1!$B$5:$CH$131,10,FALSE)&amp;""</f>
        <v/>
      </c>
      <c r="AG189" s="76"/>
      <c r="AH189" s="76"/>
      <c r="AI189" s="76"/>
      <c r="AJ189" s="76"/>
      <c r="AK189" s="104"/>
      <c r="AL189" s="69" t="str">
        <f>VLOOKUP($B189,D1_1!$B$5:$CH$131,11,FALSE)&amp;""</f>
        <v/>
      </c>
      <c r="AM189" s="76"/>
      <c r="AN189" s="76"/>
      <c r="AO189" s="76"/>
      <c r="AP189" s="76"/>
      <c r="AQ189" s="104"/>
      <c r="AR189" s="1"/>
      <c r="AS189" s="1"/>
      <c r="AT189" s="1"/>
      <c r="AU189" s="1"/>
      <c r="AV189" s="1"/>
      <c r="AW189" s="1"/>
      <c r="AX189" s="1"/>
      <c r="AY189" s="1"/>
      <c r="AZ189" s="1"/>
      <c r="BA189" s="1"/>
      <c r="BB189" s="1"/>
      <c r="BC189" s="1"/>
      <c r="BD189" s="1"/>
      <c r="BE189" s="1"/>
      <c r="BF189" s="3"/>
      <c r="BG189" s="3"/>
      <c r="BH189" s="3"/>
    </row>
    <row r="190" spans="2:60" s="1" customFormat="1" ht="14.25" customHeight="1">
      <c r="B190" s="27"/>
      <c r="C190" s="79"/>
      <c r="D190" s="79"/>
      <c r="E190" s="79"/>
      <c r="F190" s="79"/>
      <c r="G190" s="109"/>
      <c r="H190" s="25"/>
      <c r="I190" s="77"/>
      <c r="J190" s="77"/>
      <c r="K190" s="77"/>
      <c r="L190" s="77"/>
      <c r="M190" s="106"/>
      <c r="N190" s="25"/>
      <c r="O190" s="77"/>
      <c r="P190" s="77"/>
      <c r="Q190" s="77"/>
      <c r="R190" s="77"/>
      <c r="S190" s="106"/>
      <c r="T190" s="25"/>
      <c r="U190" s="77"/>
      <c r="V190" s="77"/>
      <c r="W190" s="77"/>
      <c r="X190" s="77"/>
      <c r="Y190" s="106"/>
      <c r="Z190" s="25"/>
      <c r="AA190" s="77"/>
      <c r="AB190" s="77"/>
      <c r="AC190" s="77"/>
      <c r="AD190" s="77"/>
      <c r="AE190" s="106"/>
      <c r="AF190" s="25"/>
      <c r="AG190" s="77"/>
      <c r="AH190" s="77"/>
      <c r="AI190" s="77"/>
      <c r="AJ190" s="77"/>
      <c r="AK190" s="106"/>
      <c r="AL190" s="25"/>
      <c r="AM190" s="77"/>
      <c r="AN190" s="77"/>
      <c r="AO190" s="77"/>
      <c r="AP190" s="77"/>
      <c r="AQ190" s="106"/>
      <c r="AR190" s="1"/>
      <c r="AS190" s="1"/>
      <c r="AT190" s="1"/>
      <c r="AU190" s="1"/>
      <c r="AV190" s="1"/>
      <c r="AW190" s="1"/>
      <c r="AX190" s="1"/>
      <c r="AY190" s="1"/>
      <c r="AZ190" s="1"/>
      <c r="BA190" s="1"/>
      <c r="BB190" s="1"/>
      <c r="BC190" s="1"/>
      <c r="BD190" s="1"/>
      <c r="BE190" s="1"/>
      <c r="BF190" s="3"/>
      <c r="BG190" s="3"/>
      <c r="BH190" s="3"/>
    </row>
    <row r="191" spans="2:60" s="1" customFormat="1" ht="14.25" customHeight="1">
      <c r="B191" s="26" t="s">
        <v>1037</v>
      </c>
      <c r="C191" s="78"/>
      <c r="D191" s="78"/>
      <c r="E191" s="78"/>
      <c r="F191" s="78"/>
      <c r="G191" s="107"/>
      <c r="H191" s="69" t="str">
        <f>VLOOKUP($B191,D1_1!$B$5:$CH$131,6,FALSE)&amp;""</f>
        <v/>
      </c>
      <c r="I191" s="76"/>
      <c r="J191" s="76"/>
      <c r="K191" s="76"/>
      <c r="L191" s="76"/>
      <c r="M191" s="104"/>
      <c r="N191" s="69" t="str">
        <f>VLOOKUP($B191,D1_1!$B$5:$CH$131,7,FALSE)&amp;""</f>
        <v/>
      </c>
      <c r="O191" s="76"/>
      <c r="P191" s="76"/>
      <c r="Q191" s="76"/>
      <c r="R191" s="76"/>
      <c r="S191" s="104"/>
      <c r="T191" s="69" t="str">
        <f>VLOOKUP($B191,D1_1!$B$5:$CH$131,8,FALSE)&amp;""</f>
        <v/>
      </c>
      <c r="U191" s="76"/>
      <c r="V191" s="76"/>
      <c r="W191" s="76"/>
      <c r="X191" s="76"/>
      <c r="Y191" s="104"/>
      <c r="Z191" s="69" t="str">
        <f>VLOOKUP($B191,D1_1!$B$5:$CH$131,9,FALSE)&amp;""</f>
        <v/>
      </c>
      <c r="AA191" s="76"/>
      <c r="AB191" s="76"/>
      <c r="AC191" s="76"/>
      <c r="AD191" s="76"/>
      <c r="AE191" s="104"/>
      <c r="AF191" s="69" t="str">
        <f>VLOOKUP($B191,D1_1!$B$5:$CH$131,10,FALSE)&amp;""</f>
        <v/>
      </c>
      <c r="AG191" s="76"/>
      <c r="AH191" s="76"/>
      <c r="AI191" s="76"/>
      <c r="AJ191" s="76"/>
      <c r="AK191" s="104"/>
      <c r="AL191" s="69" t="str">
        <f>VLOOKUP($B191,D1_1!$B$5:$CH$131,11,FALSE)&amp;""</f>
        <v/>
      </c>
      <c r="AM191" s="76"/>
      <c r="AN191" s="76"/>
      <c r="AO191" s="76"/>
      <c r="AP191" s="76"/>
      <c r="AQ191" s="104"/>
      <c r="AR191" s="1"/>
      <c r="AS191" s="1"/>
      <c r="AT191" s="1"/>
      <c r="AU191" s="1"/>
      <c r="AV191" s="1"/>
      <c r="AW191" s="1"/>
      <c r="AX191" s="1"/>
      <c r="AY191" s="1"/>
      <c r="AZ191" s="1"/>
      <c r="BA191" s="1"/>
      <c r="BB191" s="1"/>
      <c r="BC191" s="1"/>
      <c r="BD191" s="1"/>
      <c r="BE191" s="1"/>
      <c r="BF191" s="3"/>
      <c r="BG191" s="3"/>
      <c r="BH191" s="3"/>
    </row>
    <row r="192" spans="2:60" s="1" customFormat="1" ht="14.25" customHeight="1">
      <c r="B192" s="27"/>
      <c r="C192" s="79"/>
      <c r="D192" s="79"/>
      <c r="E192" s="79"/>
      <c r="F192" s="79"/>
      <c r="G192" s="109"/>
      <c r="H192" s="25"/>
      <c r="I192" s="77"/>
      <c r="J192" s="77"/>
      <c r="K192" s="77"/>
      <c r="L192" s="77"/>
      <c r="M192" s="106"/>
      <c r="N192" s="25"/>
      <c r="O192" s="77"/>
      <c r="P192" s="77"/>
      <c r="Q192" s="77"/>
      <c r="R192" s="77"/>
      <c r="S192" s="106"/>
      <c r="T192" s="25"/>
      <c r="U192" s="77"/>
      <c r="V192" s="77"/>
      <c r="W192" s="77"/>
      <c r="X192" s="77"/>
      <c r="Y192" s="106"/>
      <c r="Z192" s="25"/>
      <c r="AA192" s="77"/>
      <c r="AB192" s="77"/>
      <c r="AC192" s="77"/>
      <c r="AD192" s="77"/>
      <c r="AE192" s="106"/>
      <c r="AF192" s="25"/>
      <c r="AG192" s="77"/>
      <c r="AH192" s="77"/>
      <c r="AI192" s="77"/>
      <c r="AJ192" s="77"/>
      <c r="AK192" s="106"/>
      <c r="AL192" s="25"/>
      <c r="AM192" s="77"/>
      <c r="AN192" s="77"/>
      <c r="AO192" s="77"/>
      <c r="AP192" s="77"/>
      <c r="AQ192" s="106"/>
      <c r="AR192" s="1"/>
      <c r="AS192" s="1"/>
      <c r="AT192" s="1"/>
      <c r="AU192" s="1"/>
      <c r="AV192" s="1"/>
      <c r="AW192" s="1"/>
      <c r="AX192" s="1"/>
      <c r="AY192" s="1"/>
      <c r="AZ192" s="1"/>
      <c r="BA192" s="1"/>
      <c r="BB192" s="1"/>
      <c r="BC192" s="1"/>
      <c r="BD192" s="1"/>
      <c r="BE192" s="1"/>
      <c r="BF192" s="3"/>
      <c r="BG192" s="3"/>
      <c r="BH192" s="3"/>
    </row>
    <row r="193" spans="2:60" s="1" customFormat="1" ht="14.25" customHeight="1">
      <c r="B193" s="26" t="s">
        <v>4086</v>
      </c>
      <c r="C193" s="78"/>
      <c r="D193" s="78"/>
      <c r="E193" s="78"/>
      <c r="F193" s="78"/>
      <c r="G193" s="107"/>
      <c r="H193" s="69" t="str">
        <f>VLOOKUP($B193,D1_1!$B$5:$CH$131,6,FALSE)&amp;""</f>
        <v/>
      </c>
      <c r="I193" s="76"/>
      <c r="J193" s="76"/>
      <c r="K193" s="76"/>
      <c r="L193" s="76"/>
      <c r="M193" s="104"/>
      <c r="N193" s="69" t="str">
        <f>VLOOKUP($B193,D1_1!$B$5:$CH$131,7,FALSE)&amp;""</f>
        <v/>
      </c>
      <c r="O193" s="76"/>
      <c r="P193" s="76"/>
      <c r="Q193" s="76"/>
      <c r="R193" s="76"/>
      <c r="S193" s="104"/>
      <c r="T193" s="69" t="str">
        <f>VLOOKUP($B193,D1_1!$B$5:$CH$131,8,FALSE)&amp;""</f>
        <v/>
      </c>
      <c r="U193" s="76"/>
      <c r="V193" s="76"/>
      <c r="W193" s="76"/>
      <c r="X193" s="76"/>
      <c r="Y193" s="104"/>
      <c r="Z193" s="69" t="str">
        <f>VLOOKUP($B193,D1_1!$B$5:$CH$131,9,FALSE)&amp;""</f>
        <v/>
      </c>
      <c r="AA193" s="76"/>
      <c r="AB193" s="76"/>
      <c r="AC193" s="76"/>
      <c r="AD193" s="76"/>
      <c r="AE193" s="104"/>
      <c r="AF193" s="69" t="str">
        <f>VLOOKUP($B193,D1_1!$B$5:$CH$131,10,FALSE)&amp;""</f>
        <v/>
      </c>
      <c r="AG193" s="76"/>
      <c r="AH193" s="76"/>
      <c r="AI193" s="76"/>
      <c r="AJ193" s="76"/>
      <c r="AK193" s="104"/>
      <c r="AL193" s="69" t="str">
        <f>VLOOKUP($B193,D1_1!$B$5:$CH$131,11,FALSE)&amp;""</f>
        <v/>
      </c>
      <c r="AM193" s="76"/>
      <c r="AN193" s="76"/>
      <c r="AO193" s="76"/>
      <c r="AP193" s="76"/>
      <c r="AQ193" s="104"/>
      <c r="AR193" s="1"/>
      <c r="AS193" s="1"/>
      <c r="AT193" s="1"/>
      <c r="AU193" s="1"/>
      <c r="AV193" s="1"/>
      <c r="AW193" s="1"/>
      <c r="AX193" s="1"/>
      <c r="AY193" s="1"/>
      <c r="AZ193" s="1"/>
      <c r="BA193" s="1"/>
      <c r="BB193" s="1"/>
      <c r="BC193" s="1"/>
      <c r="BD193" s="1"/>
      <c r="BE193" s="1"/>
      <c r="BF193" s="3"/>
      <c r="BG193" s="3"/>
      <c r="BH193" s="3"/>
    </row>
    <row r="194" spans="2:60" s="1" customFormat="1" ht="14.25" customHeight="1">
      <c r="B194" s="27"/>
      <c r="C194" s="79"/>
      <c r="D194" s="79"/>
      <c r="E194" s="79"/>
      <c r="F194" s="79"/>
      <c r="G194" s="109"/>
      <c r="H194" s="25"/>
      <c r="I194" s="77"/>
      <c r="J194" s="77"/>
      <c r="K194" s="77"/>
      <c r="L194" s="77"/>
      <c r="M194" s="106"/>
      <c r="N194" s="25"/>
      <c r="O194" s="77"/>
      <c r="P194" s="77"/>
      <c r="Q194" s="77"/>
      <c r="R194" s="77"/>
      <c r="S194" s="106"/>
      <c r="T194" s="25"/>
      <c r="U194" s="77"/>
      <c r="V194" s="77"/>
      <c r="W194" s="77"/>
      <c r="X194" s="77"/>
      <c r="Y194" s="106"/>
      <c r="Z194" s="25"/>
      <c r="AA194" s="77"/>
      <c r="AB194" s="77"/>
      <c r="AC194" s="77"/>
      <c r="AD194" s="77"/>
      <c r="AE194" s="106"/>
      <c r="AF194" s="25"/>
      <c r="AG194" s="77"/>
      <c r="AH194" s="77"/>
      <c r="AI194" s="77"/>
      <c r="AJ194" s="77"/>
      <c r="AK194" s="106"/>
      <c r="AL194" s="25"/>
      <c r="AM194" s="77"/>
      <c r="AN194" s="77"/>
      <c r="AO194" s="77"/>
      <c r="AP194" s="77"/>
      <c r="AQ194" s="106"/>
      <c r="AR194" s="1"/>
      <c r="AS194" s="1"/>
      <c r="AT194" s="1"/>
      <c r="AU194" s="1"/>
      <c r="AV194" s="1"/>
      <c r="AW194" s="1"/>
      <c r="AX194" s="1"/>
      <c r="AY194" s="1"/>
      <c r="AZ194" s="1"/>
      <c r="BA194" s="1"/>
      <c r="BB194" s="1"/>
      <c r="BC194" s="1"/>
      <c r="BD194" s="1"/>
      <c r="BE194" s="1"/>
      <c r="BF194" s="3"/>
      <c r="BG194" s="3"/>
      <c r="BH194" s="3"/>
    </row>
    <row r="195" spans="2:60" s="1" customFormat="1" ht="14.25" customHeight="1">
      <c r="B195" s="26" t="s">
        <v>1059</v>
      </c>
      <c r="C195" s="78"/>
      <c r="D195" s="78"/>
      <c r="E195" s="78"/>
      <c r="F195" s="78"/>
      <c r="G195" s="107"/>
      <c r="H195" s="69" t="str">
        <f>VLOOKUP($B195,D1_1!$B$5:$CH$131,6,FALSE)&amp;""</f>
        <v/>
      </c>
      <c r="I195" s="76"/>
      <c r="J195" s="76"/>
      <c r="K195" s="76"/>
      <c r="L195" s="76"/>
      <c r="M195" s="104"/>
      <c r="N195" s="69" t="str">
        <f>VLOOKUP($B195,D1_1!$B$5:$CH$131,7,FALSE)&amp;""</f>
        <v/>
      </c>
      <c r="O195" s="76"/>
      <c r="P195" s="76"/>
      <c r="Q195" s="76"/>
      <c r="R195" s="76"/>
      <c r="S195" s="104"/>
      <c r="T195" s="69" t="str">
        <f>VLOOKUP($B195,D1_1!$B$5:$CH$131,8,FALSE)&amp;""</f>
        <v/>
      </c>
      <c r="U195" s="76"/>
      <c r="V195" s="76"/>
      <c r="W195" s="76"/>
      <c r="X195" s="76"/>
      <c r="Y195" s="104"/>
      <c r="Z195" s="69" t="str">
        <f>VLOOKUP($B195,D1_1!$B$5:$CH$131,9,FALSE)&amp;""</f>
        <v/>
      </c>
      <c r="AA195" s="76"/>
      <c r="AB195" s="76"/>
      <c r="AC195" s="76"/>
      <c r="AD195" s="76"/>
      <c r="AE195" s="104"/>
      <c r="AF195" s="69" t="str">
        <f>VLOOKUP($B195,D1_1!$B$5:$CH$131,10,FALSE)&amp;""</f>
        <v/>
      </c>
      <c r="AG195" s="76"/>
      <c r="AH195" s="76"/>
      <c r="AI195" s="76"/>
      <c r="AJ195" s="76"/>
      <c r="AK195" s="104"/>
      <c r="AL195" s="69" t="str">
        <f>VLOOKUP($B195,D1_1!$B$5:$CH$131,11,FALSE)&amp;""</f>
        <v/>
      </c>
      <c r="AM195" s="76"/>
      <c r="AN195" s="76"/>
      <c r="AO195" s="76"/>
      <c r="AP195" s="76"/>
      <c r="AQ195" s="104"/>
      <c r="AR195" s="1"/>
      <c r="AS195" s="1"/>
      <c r="AT195" s="1"/>
      <c r="AU195" s="1"/>
      <c r="AV195" s="1"/>
      <c r="AW195" s="1"/>
      <c r="AX195" s="1"/>
      <c r="AY195" s="1"/>
      <c r="AZ195" s="1"/>
      <c r="BA195" s="1"/>
      <c r="BB195" s="1"/>
      <c r="BC195" s="1"/>
      <c r="BD195" s="1"/>
      <c r="BE195" s="1"/>
      <c r="BF195" s="3"/>
      <c r="BG195" s="3"/>
      <c r="BH195" s="3"/>
    </row>
    <row r="196" spans="2:60" s="1" customFormat="1" ht="14.25" customHeight="1">
      <c r="B196" s="27"/>
      <c r="C196" s="79"/>
      <c r="D196" s="79"/>
      <c r="E196" s="79"/>
      <c r="F196" s="79"/>
      <c r="G196" s="109"/>
      <c r="H196" s="25"/>
      <c r="I196" s="77"/>
      <c r="J196" s="77"/>
      <c r="K196" s="77"/>
      <c r="L196" s="77"/>
      <c r="M196" s="106"/>
      <c r="N196" s="25"/>
      <c r="O196" s="77"/>
      <c r="P196" s="77"/>
      <c r="Q196" s="77"/>
      <c r="R196" s="77"/>
      <c r="S196" s="106"/>
      <c r="T196" s="25"/>
      <c r="U196" s="77"/>
      <c r="V196" s="77"/>
      <c r="W196" s="77"/>
      <c r="X196" s="77"/>
      <c r="Y196" s="106"/>
      <c r="Z196" s="25"/>
      <c r="AA196" s="77"/>
      <c r="AB196" s="77"/>
      <c r="AC196" s="77"/>
      <c r="AD196" s="77"/>
      <c r="AE196" s="106"/>
      <c r="AF196" s="25"/>
      <c r="AG196" s="77"/>
      <c r="AH196" s="77"/>
      <c r="AI196" s="77"/>
      <c r="AJ196" s="77"/>
      <c r="AK196" s="106"/>
      <c r="AL196" s="25"/>
      <c r="AM196" s="77"/>
      <c r="AN196" s="77"/>
      <c r="AO196" s="77"/>
      <c r="AP196" s="77"/>
      <c r="AQ196" s="106"/>
      <c r="AR196" s="1"/>
      <c r="AS196" s="1"/>
      <c r="AT196" s="1"/>
      <c r="AU196" s="1"/>
      <c r="AV196" s="1"/>
      <c r="AW196" s="1"/>
      <c r="AX196" s="1"/>
      <c r="AY196" s="1"/>
      <c r="AZ196" s="1"/>
      <c r="BA196" s="1"/>
      <c r="BB196" s="1"/>
      <c r="BC196" s="1"/>
      <c r="BD196" s="1"/>
      <c r="BE196" s="1"/>
      <c r="BF196" s="3"/>
      <c r="BG196" s="3"/>
      <c r="BH196" s="3"/>
    </row>
    <row r="197" spans="2:60" s="1" customFormat="1" ht="14.25" customHeight="1">
      <c r="B197" s="26" t="s">
        <v>1745</v>
      </c>
      <c r="C197" s="78"/>
      <c r="D197" s="78"/>
      <c r="E197" s="78"/>
      <c r="F197" s="78"/>
      <c r="G197" s="107"/>
      <c r="H197" s="69" t="str">
        <f>VLOOKUP($B197,D1_1!$B$5:$CH$131,6,FALSE)&amp;""</f>
        <v/>
      </c>
      <c r="I197" s="76"/>
      <c r="J197" s="76"/>
      <c r="K197" s="76"/>
      <c r="L197" s="76"/>
      <c r="M197" s="104"/>
      <c r="N197" s="69" t="str">
        <f>VLOOKUP($B197,D1_1!$B$5:$CH$131,7,FALSE)&amp;""</f>
        <v/>
      </c>
      <c r="O197" s="76"/>
      <c r="P197" s="76"/>
      <c r="Q197" s="76"/>
      <c r="R197" s="76"/>
      <c r="S197" s="104"/>
      <c r="T197" s="69" t="str">
        <f>VLOOKUP($B197,D1_1!$B$5:$CH$131,8,FALSE)&amp;""</f>
        <v/>
      </c>
      <c r="U197" s="76"/>
      <c r="V197" s="76"/>
      <c r="W197" s="76"/>
      <c r="X197" s="76"/>
      <c r="Y197" s="104"/>
      <c r="Z197" s="69" t="str">
        <f>VLOOKUP($B197,D1_1!$B$5:$CH$131,9,FALSE)&amp;""</f>
        <v/>
      </c>
      <c r="AA197" s="76"/>
      <c r="AB197" s="76"/>
      <c r="AC197" s="76"/>
      <c r="AD197" s="76"/>
      <c r="AE197" s="104"/>
      <c r="AF197" s="69" t="str">
        <f>VLOOKUP($B197,D1_1!$B$5:$CH$131,10,FALSE)&amp;""</f>
        <v/>
      </c>
      <c r="AG197" s="76"/>
      <c r="AH197" s="76"/>
      <c r="AI197" s="76"/>
      <c r="AJ197" s="76"/>
      <c r="AK197" s="104"/>
      <c r="AL197" s="69" t="str">
        <f>VLOOKUP($B197,D1_1!$B$5:$CH$131,11,FALSE)&amp;""</f>
        <v/>
      </c>
      <c r="AM197" s="76"/>
      <c r="AN197" s="76"/>
      <c r="AO197" s="76"/>
      <c r="AP197" s="76"/>
      <c r="AQ197" s="104"/>
      <c r="AR197" s="1"/>
      <c r="AS197" s="1"/>
      <c r="AT197" s="1"/>
      <c r="AU197" s="1"/>
      <c r="AV197" s="1"/>
      <c r="AW197" s="1"/>
      <c r="AX197" s="1"/>
      <c r="AY197" s="1"/>
      <c r="AZ197" s="1"/>
      <c r="BA197" s="1"/>
      <c r="BB197" s="1"/>
      <c r="BC197" s="1"/>
      <c r="BD197" s="1"/>
      <c r="BE197" s="1"/>
      <c r="BF197" s="3"/>
      <c r="BG197" s="3"/>
      <c r="BH197" s="3"/>
    </row>
    <row r="198" spans="2:60" s="1" customFormat="1" ht="14.25" customHeight="1">
      <c r="B198" s="27"/>
      <c r="C198" s="79"/>
      <c r="D198" s="79"/>
      <c r="E198" s="79"/>
      <c r="F198" s="79"/>
      <c r="G198" s="109"/>
      <c r="H198" s="25"/>
      <c r="I198" s="77"/>
      <c r="J198" s="77"/>
      <c r="K198" s="77"/>
      <c r="L198" s="77"/>
      <c r="M198" s="106"/>
      <c r="N198" s="25"/>
      <c r="O198" s="77"/>
      <c r="P198" s="77"/>
      <c r="Q198" s="77"/>
      <c r="R198" s="77"/>
      <c r="S198" s="106"/>
      <c r="T198" s="25"/>
      <c r="U198" s="77"/>
      <c r="V198" s="77"/>
      <c r="W198" s="77"/>
      <c r="X198" s="77"/>
      <c r="Y198" s="106"/>
      <c r="Z198" s="25"/>
      <c r="AA198" s="77"/>
      <c r="AB198" s="77"/>
      <c r="AC198" s="77"/>
      <c r="AD198" s="77"/>
      <c r="AE198" s="106"/>
      <c r="AF198" s="25"/>
      <c r="AG198" s="77"/>
      <c r="AH198" s="77"/>
      <c r="AI198" s="77"/>
      <c r="AJ198" s="77"/>
      <c r="AK198" s="106"/>
      <c r="AL198" s="25"/>
      <c r="AM198" s="77"/>
      <c r="AN198" s="77"/>
      <c r="AO198" s="77"/>
      <c r="AP198" s="77"/>
      <c r="AQ198" s="106"/>
      <c r="AR198" s="1"/>
      <c r="AS198" s="1"/>
      <c r="AT198" s="1"/>
      <c r="AU198" s="1"/>
      <c r="AV198" s="1"/>
      <c r="AW198" s="1"/>
      <c r="AX198" s="1"/>
      <c r="AY198" s="1"/>
      <c r="AZ198" s="1"/>
      <c r="BA198" s="1"/>
      <c r="BB198" s="1"/>
      <c r="BC198" s="1"/>
      <c r="BD198" s="1"/>
      <c r="BE198" s="1"/>
      <c r="BF198" s="3"/>
      <c r="BG198" s="3"/>
      <c r="BH198" s="3"/>
    </row>
    <row r="199" spans="2:60" s="1" customFormat="1" ht="14.25" customHeight="1">
      <c r="B199" s="26" t="s">
        <v>6793</v>
      </c>
      <c r="C199" s="78"/>
      <c r="D199" s="78"/>
      <c r="E199" s="78"/>
      <c r="F199" s="78"/>
      <c r="G199" s="107"/>
      <c r="H199" s="69" t="str">
        <f>VLOOKUP($B199,D1_1!$B$5:$CH$131,6,FALSE)&amp;""</f>
        <v/>
      </c>
      <c r="I199" s="76"/>
      <c r="J199" s="76"/>
      <c r="K199" s="76"/>
      <c r="L199" s="76"/>
      <c r="M199" s="104"/>
      <c r="N199" s="69" t="str">
        <f>VLOOKUP($B199,D1_1!$B$5:$CH$131,7,FALSE)&amp;""</f>
        <v/>
      </c>
      <c r="O199" s="76"/>
      <c r="P199" s="76"/>
      <c r="Q199" s="76"/>
      <c r="R199" s="76"/>
      <c r="S199" s="104"/>
      <c r="T199" s="69" t="str">
        <f>VLOOKUP($B199,D1_1!$B$5:$CH$131,8,FALSE)&amp;""</f>
        <v/>
      </c>
      <c r="U199" s="76"/>
      <c r="V199" s="76"/>
      <c r="W199" s="76"/>
      <c r="X199" s="76"/>
      <c r="Y199" s="104"/>
      <c r="Z199" s="69" t="str">
        <f>VLOOKUP($B199,D1_1!$B$5:$CH$131,9,FALSE)&amp;""</f>
        <v/>
      </c>
      <c r="AA199" s="76"/>
      <c r="AB199" s="76"/>
      <c r="AC199" s="76"/>
      <c r="AD199" s="76"/>
      <c r="AE199" s="104"/>
      <c r="AF199" s="69" t="str">
        <f>VLOOKUP($B199,D1_1!$B$5:$CH$131,10,FALSE)&amp;""</f>
        <v/>
      </c>
      <c r="AG199" s="76"/>
      <c r="AH199" s="76"/>
      <c r="AI199" s="76"/>
      <c r="AJ199" s="76"/>
      <c r="AK199" s="104"/>
      <c r="AL199" s="69" t="str">
        <f>VLOOKUP($B199,D1_1!$B$5:$CH$131,11,FALSE)&amp;""</f>
        <v/>
      </c>
      <c r="AM199" s="76"/>
      <c r="AN199" s="76"/>
      <c r="AO199" s="76"/>
      <c r="AP199" s="76"/>
      <c r="AQ199" s="104"/>
      <c r="AR199" s="1"/>
      <c r="AS199" s="1"/>
      <c r="AT199" s="1"/>
      <c r="AU199" s="1"/>
      <c r="AV199" s="1"/>
      <c r="AW199" s="1"/>
      <c r="AX199" s="1"/>
      <c r="AY199" s="1"/>
      <c r="AZ199" s="1"/>
      <c r="BA199" s="1"/>
      <c r="BB199" s="1"/>
      <c r="BC199" s="1"/>
      <c r="BD199" s="1"/>
      <c r="BE199" s="1"/>
      <c r="BF199" s="3"/>
      <c r="BG199" s="3"/>
      <c r="BH199" s="3"/>
    </row>
    <row r="200" spans="2:60" s="1" customFormat="1" ht="14.25" customHeight="1">
      <c r="B200" s="27"/>
      <c r="C200" s="79"/>
      <c r="D200" s="79"/>
      <c r="E200" s="79"/>
      <c r="F200" s="79"/>
      <c r="G200" s="109"/>
      <c r="H200" s="25"/>
      <c r="I200" s="77"/>
      <c r="J200" s="77"/>
      <c r="K200" s="77"/>
      <c r="L200" s="77"/>
      <c r="M200" s="106"/>
      <c r="N200" s="25"/>
      <c r="O200" s="77"/>
      <c r="P200" s="77"/>
      <c r="Q200" s="77"/>
      <c r="R200" s="77"/>
      <c r="S200" s="106"/>
      <c r="T200" s="25"/>
      <c r="U200" s="77"/>
      <c r="V200" s="77"/>
      <c r="W200" s="77"/>
      <c r="X200" s="77"/>
      <c r="Y200" s="106"/>
      <c r="Z200" s="25"/>
      <c r="AA200" s="77"/>
      <c r="AB200" s="77"/>
      <c r="AC200" s="77"/>
      <c r="AD200" s="77"/>
      <c r="AE200" s="106"/>
      <c r="AF200" s="25"/>
      <c r="AG200" s="77"/>
      <c r="AH200" s="77"/>
      <c r="AI200" s="77"/>
      <c r="AJ200" s="77"/>
      <c r="AK200" s="106"/>
      <c r="AL200" s="25"/>
      <c r="AM200" s="77"/>
      <c r="AN200" s="77"/>
      <c r="AO200" s="77"/>
      <c r="AP200" s="77"/>
      <c r="AQ200" s="106"/>
      <c r="AR200" s="1"/>
      <c r="AS200" s="1"/>
      <c r="AT200" s="1"/>
      <c r="AU200" s="1"/>
      <c r="AV200" s="1"/>
      <c r="AW200" s="1"/>
      <c r="AX200" s="1"/>
      <c r="AY200" s="1"/>
      <c r="AZ200" s="1"/>
      <c r="BA200" s="1"/>
      <c r="BB200" s="1"/>
      <c r="BC200" s="1"/>
      <c r="BD200" s="1"/>
      <c r="BE200" s="1"/>
      <c r="BF200" s="3"/>
      <c r="BG200" s="3"/>
      <c r="BH200" s="3"/>
    </row>
    <row r="201" spans="2:60" s="1" customFormat="1" ht="14.25" customHeight="1">
      <c r="B201" s="26" t="s">
        <v>6934</v>
      </c>
      <c r="C201" s="78"/>
      <c r="D201" s="78"/>
      <c r="E201" s="78"/>
      <c r="F201" s="78"/>
      <c r="G201" s="107"/>
      <c r="H201" s="69" t="str">
        <f>VLOOKUP($B201,D1_1!$B$5:$CH$131,6,FALSE)&amp;""</f>
        <v/>
      </c>
      <c r="I201" s="76"/>
      <c r="J201" s="76"/>
      <c r="K201" s="76"/>
      <c r="L201" s="76"/>
      <c r="M201" s="104"/>
      <c r="N201" s="69" t="str">
        <f>VLOOKUP($B201,D1_1!$B$5:$CH$131,7,FALSE)&amp;""</f>
        <v/>
      </c>
      <c r="O201" s="76"/>
      <c r="P201" s="76"/>
      <c r="Q201" s="76"/>
      <c r="R201" s="76"/>
      <c r="S201" s="104"/>
      <c r="T201" s="69" t="str">
        <f>VLOOKUP($B201,D1_1!$B$5:$CH$131,8,FALSE)&amp;""</f>
        <v/>
      </c>
      <c r="U201" s="76"/>
      <c r="V201" s="76"/>
      <c r="W201" s="76"/>
      <c r="X201" s="76"/>
      <c r="Y201" s="104"/>
      <c r="Z201" s="69" t="str">
        <f>VLOOKUP($B201,D1_1!$B$5:$CH$131,9,FALSE)&amp;""</f>
        <v/>
      </c>
      <c r="AA201" s="76"/>
      <c r="AB201" s="76"/>
      <c r="AC201" s="76"/>
      <c r="AD201" s="76"/>
      <c r="AE201" s="104"/>
      <c r="AF201" s="69" t="str">
        <f>VLOOKUP($B201,D1_1!$B$5:$CH$131,10,FALSE)&amp;""</f>
        <v/>
      </c>
      <c r="AG201" s="76"/>
      <c r="AH201" s="76"/>
      <c r="AI201" s="76"/>
      <c r="AJ201" s="76"/>
      <c r="AK201" s="104"/>
      <c r="AL201" s="69" t="str">
        <f>VLOOKUP($B201,D1_1!$B$5:$CH$131,11,FALSE)&amp;""</f>
        <v/>
      </c>
      <c r="AM201" s="76"/>
      <c r="AN201" s="76"/>
      <c r="AO201" s="76"/>
      <c r="AP201" s="76"/>
      <c r="AQ201" s="104"/>
      <c r="AR201" s="1"/>
      <c r="AS201" s="1"/>
      <c r="AT201" s="1"/>
      <c r="AU201" s="1"/>
      <c r="AV201" s="1"/>
      <c r="AW201" s="1"/>
      <c r="AX201" s="1"/>
      <c r="AY201" s="1"/>
      <c r="AZ201" s="1"/>
      <c r="BA201" s="1"/>
      <c r="BB201" s="1"/>
      <c r="BC201" s="1"/>
      <c r="BD201" s="1"/>
      <c r="BE201" s="1"/>
      <c r="BF201" s="3"/>
      <c r="BG201" s="3"/>
      <c r="BH201" s="3"/>
    </row>
    <row r="202" spans="2:60" s="1" customFormat="1" ht="14.25" customHeight="1">
      <c r="B202" s="27"/>
      <c r="C202" s="79"/>
      <c r="D202" s="79"/>
      <c r="E202" s="79"/>
      <c r="F202" s="79"/>
      <c r="G202" s="109"/>
      <c r="H202" s="25"/>
      <c r="I202" s="77"/>
      <c r="J202" s="77"/>
      <c r="K202" s="77"/>
      <c r="L202" s="77"/>
      <c r="M202" s="106"/>
      <c r="N202" s="25"/>
      <c r="O202" s="77"/>
      <c r="P202" s="77"/>
      <c r="Q202" s="77"/>
      <c r="R202" s="77"/>
      <c r="S202" s="106"/>
      <c r="T202" s="25"/>
      <c r="U202" s="77"/>
      <c r="V202" s="77"/>
      <c r="W202" s="77"/>
      <c r="X202" s="77"/>
      <c r="Y202" s="106"/>
      <c r="Z202" s="25"/>
      <c r="AA202" s="77"/>
      <c r="AB202" s="77"/>
      <c r="AC202" s="77"/>
      <c r="AD202" s="77"/>
      <c r="AE202" s="106"/>
      <c r="AF202" s="25"/>
      <c r="AG202" s="77"/>
      <c r="AH202" s="77"/>
      <c r="AI202" s="77"/>
      <c r="AJ202" s="77"/>
      <c r="AK202" s="106"/>
      <c r="AL202" s="25"/>
      <c r="AM202" s="77"/>
      <c r="AN202" s="77"/>
      <c r="AO202" s="77"/>
      <c r="AP202" s="77"/>
      <c r="AQ202" s="106"/>
      <c r="AR202" s="1"/>
      <c r="AS202" s="1"/>
      <c r="AT202" s="1"/>
      <c r="AU202" s="1"/>
      <c r="AV202" s="1"/>
      <c r="AW202" s="1"/>
      <c r="AX202" s="1"/>
      <c r="AY202" s="1"/>
      <c r="AZ202" s="1"/>
      <c r="BA202" s="1"/>
      <c r="BB202" s="1"/>
      <c r="BC202" s="1"/>
      <c r="BD202" s="1"/>
      <c r="BE202" s="1"/>
      <c r="BF202" s="3"/>
      <c r="BG202" s="3"/>
      <c r="BH202" s="3"/>
    </row>
    <row r="203" spans="2:60" s="1" customFormat="1" ht="14.25" customHeight="1">
      <c r="B203" s="26" t="s">
        <v>6935</v>
      </c>
      <c r="C203" s="78"/>
      <c r="D203" s="78"/>
      <c r="E203" s="78"/>
      <c r="F203" s="78"/>
      <c r="G203" s="107"/>
      <c r="H203" s="69" t="str">
        <f>VLOOKUP($B203,D1_1!$B$5:$CH$131,6,FALSE)&amp;""</f>
        <v/>
      </c>
      <c r="I203" s="76"/>
      <c r="J203" s="76"/>
      <c r="K203" s="76"/>
      <c r="L203" s="76"/>
      <c r="M203" s="104"/>
      <c r="N203" s="69" t="str">
        <f>VLOOKUP($B203,D1_1!$B$5:$CH$131,7,FALSE)&amp;""</f>
        <v/>
      </c>
      <c r="O203" s="76"/>
      <c r="P203" s="76"/>
      <c r="Q203" s="76"/>
      <c r="R203" s="76"/>
      <c r="S203" s="104"/>
      <c r="T203" s="69" t="str">
        <f>VLOOKUP($B203,D1_1!$B$5:$CH$131,8,FALSE)&amp;""</f>
        <v/>
      </c>
      <c r="U203" s="76"/>
      <c r="V203" s="76"/>
      <c r="W203" s="76"/>
      <c r="X203" s="76"/>
      <c r="Y203" s="104"/>
      <c r="Z203" s="69" t="str">
        <f>VLOOKUP($B203,D1_1!$B$5:$CH$131,9,FALSE)&amp;""</f>
        <v/>
      </c>
      <c r="AA203" s="76"/>
      <c r="AB203" s="76"/>
      <c r="AC203" s="76"/>
      <c r="AD203" s="76"/>
      <c r="AE203" s="104"/>
      <c r="AF203" s="69" t="str">
        <f>VLOOKUP($B203,D1_1!$B$5:$CH$131,10,FALSE)&amp;""</f>
        <v/>
      </c>
      <c r="AG203" s="76"/>
      <c r="AH203" s="76"/>
      <c r="AI203" s="76"/>
      <c r="AJ203" s="76"/>
      <c r="AK203" s="104"/>
      <c r="AL203" s="69" t="str">
        <f>VLOOKUP($B203,D1_1!$B$5:$CH$131,11,FALSE)&amp;""</f>
        <v/>
      </c>
      <c r="AM203" s="76"/>
      <c r="AN203" s="76"/>
      <c r="AO203" s="76"/>
      <c r="AP203" s="76"/>
      <c r="AQ203" s="104"/>
      <c r="AR203" s="1"/>
      <c r="AS203" s="1"/>
      <c r="AT203" s="1"/>
      <c r="AU203" s="1"/>
      <c r="AV203" s="1"/>
      <c r="AW203" s="1"/>
      <c r="AX203" s="1"/>
      <c r="AY203" s="1"/>
      <c r="AZ203" s="1"/>
      <c r="BA203" s="1"/>
      <c r="BB203" s="1"/>
      <c r="BC203" s="1"/>
      <c r="BD203" s="1"/>
      <c r="BE203" s="1"/>
      <c r="BF203" s="3"/>
      <c r="BG203" s="3"/>
      <c r="BH203" s="3"/>
    </row>
    <row r="204" spans="2:60" s="1" customFormat="1" ht="14.25" customHeight="1">
      <c r="B204" s="27"/>
      <c r="C204" s="79"/>
      <c r="D204" s="79"/>
      <c r="E204" s="79"/>
      <c r="F204" s="79"/>
      <c r="G204" s="109"/>
      <c r="H204" s="25"/>
      <c r="I204" s="77"/>
      <c r="J204" s="77"/>
      <c r="K204" s="77"/>
      <c r="L204" s="77"/>
      <c r="M204" s="106"/>
      <c r="N204" s="25"/>
      <c r="O204" s="77"/>
      <c r="P204" s="77"/>
      <c r="Q204" s="77"/>
      <c r="R204" s="77"/>
      <c r="S204" s="106"/>
      <c r="T204" s="25"/>
      <c r="U204" s="77"/>
      <c r="V204" s="77"/>
      <c r="W204" s="77"/>
      <c r="X204" s="77"/>
      <c r="Y204" s="106"/>
      <c r="Z204" s="25"/>
      <c r="AA204" s="77"/>
      <c r="AB204" s="77"/>
      <c r="AC204" s="77"/>
      <c r="AD204" s="77"/>
      <c r="AE204" s="106"/>
      <c r="AF204" s="25"/>
      <c r="AG204" s="77"/>
      <c r="AH204" s="77"/>
      <c r="AI204" s="77"/>
      <c r="AJ204" s="77"/>
      <c r="AK204" s="106"/>
      <c r="AL204" s="25"/>
      <c r="AM204" s="77"/>
      <c r="AN204" s="77"/>
      <c r="AO204" s="77"/>
      <c r="AP204" s="77"/>
      <c r="AQ204" s="106"/>
      <c r="AR204" s="1"/>
      <c r="AS204" s="1"/>
      <c r="AT204" s="1"/>
      <c r="AU204" s="1"/>
      <c r="AV204" s="1"/>
      <c r="AW204" s="1"/>
      <c r="AX204" s="1"/>
      <c r="AY204" s="1"/>
      <c r="AZ204" s="1"/>
      <c r="BA204" s="1"/>
      <c r="BB204" s="1"/>
      <c r="BC204" s="1"/>
      <c r="BD204" s="1"/>
      <c r="BE204" s="1"/>
      <c r="BF204" s="3"/>
      <c r="BG204" s="3"/>
      <c r="BH204" s="3"/>
    </row>
    <row r="205" spans="2:60" s="1" customFormat="1" ht="14.25" customHeight="1">
      <c r="B205" s="26" t="s">
        <v>6936</v>
      </c>
      <c r="C205" s="78"/>
      <c r="D205" s="78"/>
      <c r="E205" s="78"/>
      <c r="F205" s="78"/>
      <c r="G205" s="107"/>
      <c r="H205" s="69" t="str">
        <f>VLOOKUP($B205,D1_1!$B$5:$CH$131,6,FALSE)&amp;""</f>
        <v/>
      </c>
      <c r="I205" s="76"/>
      <c r="J205" s="76"/>
      <c r="K205" s="76"/>
      <c r="L205" s="76"/>
      <c r="M205" s="104"/>
      <c r="N205" s="69" t="str">
        <f>VLOOKUP($B205,D1_1!$B$5:$CH$131,7,FALSE)&amp;""</f>
        <v/>
      </c>
      <c r="O205" s="76"/>
      <c r="P205" s="76"/>
      <c r="Q205" s="76"/>
      <c r="R205" s="76"/>
      <c r="S205" s="104"/>
      <c r="T205" s="69" t="str">
        <f>VLOOKUP($B205,D1_1!$B$5:$CH$131,8,FALSE)&amp;""</f>
        <v/>
      </c>
      <c r="U205" s="76"/>
      <c r="V205" s="76"/>
      <c r="W205" s="76"/>
      <c r="X205" s="76"/>
      <c r="Y205" s="104"/>
      <c r="Z205" s="69" t="str">
        <f>VLOOKUP($B205,D1_1!$B$5:$CH$131,9,FALSE)&amp;""</f>
        <v/>
      </c>
      <c r="AA205" s="76"/>
      <c r="AB205" s="76"/>
      <c r="AC205" s="76"/>
      <c r="AD205" s="76"/>
      <c r="AE205" s="104"/>
      <c r="AF205" s="69" t="str">
        <f>VLOOKUP($B205,D1_1!$B$5:$CH$131,10,FALSE)&amp;""</f>
        <v/>
      </c>
      <c r="AG205" s="76"/>
      <c r="AH205" s="76"/>
      <c r="AI205" s="76"/>
      <c r="AJ205" s="76"/>
      <c r="AK205" s="104"/>
      <c r="AL205" s="69" t="str">
        <f>VLOOKUP($B205,D1_1!$B$5:$CH$131,11,FALSE)&amp;""</f>
        <v/>
      </c>
      <c r="AM205" s="76"/>
      <c r="AN205" s="76"/>
      <c r="AO205" s="76"/>
      <c r="AP205" s="76"/>
      <c r="AQ205" s="104"/>
      <c r="AR205" s="1"/>
      <c r="AS205" s="1"/>
      <c r="AT205" s="1"/>
      <c r="AU205" s="1"/>
      <c r="AV205" s="1"/>
      <c r="AW205" s="1"/>
      <c r="AX205" s="1"/>
      <c r="AY205" s="1"/>
      <c r="AZ205" s="1"/>
      <c r="BA205" s="1"/>
      <c r="BB205" s="1"/>
      <c r="BC205" s="1"/>
      <c r="BD205" s="1"/>
      <c r="BE205" s="1"/>
      <c r="BF205" s="3"/>
      <c r="BG205" s="3"/>
      <c r="BH205" s="3"/>
    </row>
    <row r="206" spans="2:60" s="1" customFormat="1" ht="14.25" customHeight="1">
      <c r="B206" s="27"/>
      <c r="C206" s="79"/>
      <c r="D206" s="79"/>
      <c r="E206" s="79"/>
      <c r="F206" s="79"/>
      <c r="G206" s="109"/>
      <c r="H206" s="25"/>
      <c r="I206" s="77"/>
      <c r="J206" s="77"/>
      <c r="K206" s="77"/>
      <c r="L206" s="77"/>
      <c r="M206" s="106"/>
      <c r="N206" s="25"/>
      <c r="O206" s="77"/>
      <c r="P206" s="77"/>
      <c r="Q206" s="77"/>
      <c r="R206" s="77"/>
      <c r="S206" s="106"/>
      <c r="T206" s="25"/>
      <c r="U206" s="77"/>
      <c r="V206" s="77"/>
      <c r="W206" s="77"/>
      <c r="X206" s="77"/>
      <c r="Y206" s="106"/>
      <c r="Z206" s="25"/>
      <c r="AA206" s="77"/>
      <c r="AB206" s="77"/>
      <c r="AC206" s="77"/>
      <c r="AD206" s="77"/>
      <c r="AE206" s="106"/>
      <c r="AF206" s="25"/>
      <c r="AG206" s="77"/>
      <c r="AH206" s="77"/>
      <c r="AI206" s="77"/>
      <c r="AJ206" s="77"/>
      <c r="AK206" s="106"/>
      <c r="AL206" s="25"/>
      <c r="AM206" s="77"/>
      <c r="AN206" s="77"/>
      <c r="AO206" s="77"/>
      <c r="AP206" s="77"/>
      <c r="AQ206" s="106"/>
      <c r="AR206" s="1"/>
      <c r="AS206" s="1"/>
      <c r="AT206" s="1"/>
      <c r="AU206" s="1"/>
      <c r="AV206" s="1"/>
      <c r="AW206" s="1"/>
      <c r="AX206" s="1"/>
      <c r="AY206" s="1"/>
      <c r="AZ206" s="1"/>
      <c r="BA206" s="1"/>
      <c r="BB206" s="1"/>
      <c r="BC206" s="1"/>
      <c r="BD206" s="1"/>
      <c r="BE206" s="1"/>
      <c r="BF206" s="3"/>
      <c r="BG206" s="3"/>
      <c r="BH206" s="3"/>
    </row>
    <row r="207" spans="2:60" s="1" customFormat="1" ht="14.25" customHeight="1">
      <c r="B207" s="26" t="s">
        <v>4911</v>
      </c>
      <c r="C207" s="78"/>
      <c r="D207" s="78"/>
      <c r="E207" s="78"/>
      <c r="F207" s="78"/>
      <c r="G207" s="107"/>
      <c r="H207" s="69" t="str">
        <f>VLOOKUP($B207,D1_1!$B$5:$CH$131,6,FALSE)&amp;""</f>
        <v/>
      </c>
      <c r="I207" s="76"/>
      <c r="J207" s="76"/>
      <c r="K207" s="76"/>
      <c r="L207" s="76"/>
      <c r="M207" s="104"/>
      <c r="N207" s="69" t="str">
        <f>VLOOKUP($B207,D1_1!$B$5:$CH$131,7,FALSE)&amp;""</f>
        <v/>
      </c>
      <c r="O207" s="76"/>
      <c r="P207" s="76"/>
      <c r="Q207" s="76"/>
      <c r="R207" s="76"/>
      <c r="S207" s="104"/>
      <c r="T207" s="69" t="str">
        <f>VLOOKUP($B207,D1_1!$B$5:$CH$131,8,FALSE)&amp;""</f>
        <v/>
      </c>
      <c r="U207" s="76"/>
      <c r="V207" s="76"/>
      <c r="W207" s="76"/>
      <c r="X207" s="76"/>
      <c r="Y207" s="104"/>
      <c r="Z207" s="69" t="str">
        <f>VLOOKUP($B207,D1_1!$B$5:$CH$131,9,FALSE)&amp;""</f>
        <v/>
      </c>
      <c r="AA207" s="76"/>
      <c r="AB207" s="76"/>
      <c r="AC207" s="76"/>
      <c r="AD207" s="76"/>
      <c r="AE207" s="104"/>
      <c r="AF207" s="69" t="str">
        <f>VLOOKUP($B207,D1_1!$B$5:$CH$131,10,FALSE)&amp;""</f>
        <v/>
      </c>
      <c r="AG207" s="76"/>
      <c r="AH207" s="76"/>
      <c r="AI207" s="76"/>
      <c r="AJ207" s="76"/>
      <c r="AK207" s="104"/>
      <c r="AL207" s="69" t="str">
        <f>VLOOKUP($B207,D1_1!$B$5:$CH$131,11,FALSE)&amp;""</f>
        <v/>
      </c>
      <c r="AM207" s="76"/>
      <c r="AN207" s="76"/>
      <c r="AO207" s="76"/>
      <c r="AP207" s="76"/>
      <c r="AQ207" s="104"/>
      <c r="AR207" s="1"/>
      <c r="AS207" s="1"/>
      <c r="AT207" s="1"/>
      <c r="AU207" s="1"/>
      <c r="AV207" s="1"/>
      <c r="AW207" s="1"/>
      <c r="AX207" s="1"/>
      <c r="AY207" s="1"/>
      <c r="AZ207" s="1"/>
      <c r="BA207" s="1"/>
      <c r="BB207" s="1"/>
      <c r="BC207" s="1"/>
      <c r="BD207" s="1"/>
      <c r="BE207" s="1"/>
      <c r="BF207" s="3"/>
      <c r="BG207" s="3"/>
      <c r="BH207" s="3"/>
    </row>
    <row r="208" spans="2:60" s="1" customFormat="1" ht="14.25" customHeight="1">
      <c r="B208" s="27"/>
      <c r="C208" s="79"/>
      <c r="D208" s="79"/>
      <c r="E208" s="79"/>
      <c r="F208" s="79"/>
      <c r="G208" s="109"/>
      <c r="H208" s="25"/>
      <c r="I208" s="77"/>
      <c r="J208" s="77"/>
      <c r="K208" s="77"/>
      <c r="L208" s="77"/>
      <c r="M208" s="106"/>
      <c r="N208" s="25"/>
      <c r="O208" s="77"/>
      <c r="P208" s="77"/>
      <c r="Q208" s="77"/>
      <c r="R208" s="77"/>
      <c r="S208" s="106"/>
      <c r="T208" s="25"/>
      <c r="U208" s="77"/>
      <c r="V208" s="77"/>
      <c r="W208" s="77"/>
      <c r="X208" s="77"/>
      <c r="Y208" s="106"/>
      <c r="Z208" s="25"/>
      <c r="AA208" s="77"/>
      <c r="AB208" s="77"/>
      <c r="AC208" s="77"/>
      <c r="AD208" s="77"/>
      <c r="AE208" s="106"/>
      <c r="AF208" s="25"/>
      <c r="AG208" s="77"/>
      <c r="AH208" s="77"/>
      <c r="AI208" s="77"/>
      <c r="AJ208" s="77"/>
      <c r="AK208" s="106"/>
      <c r="AL208" s="25"/>
      <c r="AM208" s="77"/>
      <c r="AN208" s="77"/>
      <c r="AO208" s="77"/>
      <c r="AP208" s="77"/>
      <c r="AQ208" s="106"/>
      <c r="AR208" s="1"/>
      <c r="AS208" s="1"/>
      <c r="AT208" s="1"/>
      <c r="AU208" s="1"/>
      <c r="AV208" s="1"/>
      <c r="AW208" s="1"/>
      <c r="AX208" s="1"/>
      <c r="AY208" s="1"/>
      <c r="AZ208" s="1"/>
      <c r="BA208" s="1"/>
      <c r="BB208" s="1"/>
      <c r="BC208" s="1"/>
      <c r="BD208" s="1"/>
      <c r="BE208" s="1"/>
      <c r="BF208" s="3"/>
      <c r="BG208" s="3"/>
      <c r="BH208" s="3"/>
    </row>
    <row r="209" spans="2:60" s="1" customFormat="1" ht="14.25" customHeight="1">
      <c r="B209" s="26" t="s">
        <v>6937</v>
      </c>
      <c r="C209" s="78"/>
      <c r="D209" s="78"/>
      <c r="E209" s="78"/>
      <c r="F209" s="78"/>
      <c r="G209" s="107"/>
      <c r="H209" s="69" t="str">
        <f>VLOOKUP($B209,D1_1!$B$5:$CH$131,6,FALSE)&amp;""</f>
        <v/>
      </c>
      <c r="I209" s="76"/>
      <c r="J209" s="76"/>
      <c r="K209" s="76"/>
      <c r="L209" s="76"/>
      <c r="M209" s="104"/>
      <c r="N209" s="69" t="str">
        <f>VLOOKUP($B209,D1_1!$B$5:$CH$131,7,FALSE)&amp;""</f>
        <v/>
      </c>
      <c r="O209" s="76"/>
      <c r="P209" s="76"/>
      <c r="Q209" s="76"/>
      <c r="R209" s="76"/>
      <c r="S209" s="104"/>
      <c r="T209" s="69" t="str">
        <f>VLOOKUP($B209,D1_1!$B$5:$CH$131,8,FALSE)&amp;""</f>
        <v/>
      </c>
      <c r="U209" s="76"/>
      <c r="V209" s="76"/>
      <c r="W209" s="76"/>
      <c r="X209" s="76"/>
      <c r="Y209" s="104"/>
      <c r="Z209" s="69" t="str">
        <f>VLOOKUP($B209,D1_1!$B$5:$CH$131,9,FALSE)&amp;""</f>
        <v/>
      </c>
      <c r="AA209" s="76"/>
      <c r="AB209" s="76"/>
      <c r="AC209" s="76"/>
      <c r="AD209" s="76"/>
      <c r="AE209" s="104"/>
      <c r="AF209" s="69" t="str">
        <f>VLOOKUP($B209,D1_1!$B$5:$CH$131,10,FALSE)&amp;""</f>
        <v/>
      </c>
      <c r="AG209" s="76"/>
      <c r="AH209" s="76"/>
      <c r="AI209" s="76"/>
      <c r="AJ209" s="76"/>
      <c r="AK209" s="104"/>
      <c r="AL209" s="69" t="str">
        <f>VLOOKUP($B209,D1_1!$B$5:$CH$131,11,FALSE)&amp;""</f>
        <v/>
      </c>
      <c r="AM209" s="76"/>
      <c r="AN209" s="76"/>
      <c r="AO209" s="76"/>
      <c r="AP209" s="76"/>
      <c r="AQ209" s="104"/>
      <c r="AR209" s="1"/>
      <c r="AS209" s="1"/>
      <c r="AT209" s="1"/>
      <c r="AU209" s="1"/>
      <c r="AV209" s="1"/>
      <c r="AW209" s="1"/>
      <c r="AX209" s="1"/>
      <c r="AY209" s="1"/>
      <c r="AZ209" s="1"/>
      <c r="BA209" s="1"/>
      <c r="BB209" s="1"/>
      <c r="BC209" s="1"/>
      <c r="BD209" s="1"/>
      <c r="BE209" s="1"/>
      <c r="BF209" s="3"/>
      <c r="BG209" s="3"/>
      <c r="BH209" s="3"/>
    </row>
    <row r="210" spans="2:60" s="1" customFormat="1" ht="14.25" customHeight="1">
      <c r="B210" s="27"/>
      <c r="C210" s="79"/>
      <c r="D210" s="79"/>
      <c r="E210" s="79"/>
      <c r="F210" s="79"/>
      <c r="G210" s="109"/>
      <c r="H210" s="25"/>
      <c r="I210" s="77"/>
      <c r="J210" s="77"/>
      <c r="K210" s="77"/>
      <c r="L210" s="77"/>
      <c r="M210" s="106"/>
      <c r="N210" s="25"/>
      <c r="O210" s="77"/>
      <c r="P210" s="77"/>
      <c r="Q210" s="77"/>
      <c r="R210" s="77"/>
      <c r="S210" s="106"/>
      <c r="T210" s="25"/>
      <c r="U210" s="77"/>
      <c r="V210" s="77"/>
      <c r="W210" s="77"/>
      <c r="X210" s="77"/>
      <c r="Y210" s="106"/>
      <c r="Z210" s="25"/>
      <c r="AA210" s="77"/>
      <c r="AB210" s="77"/>
      <c r="AC210" s="77"/>
      <c r="AD210" s="77"/>
      <c r="AE210" s="106"/>
      <c r="AF210" s="25"/>
      <c r="AG210" s="77"/>
      <c r="AH210" s="77"/>
      <c r="AI210" s="77"/>
      <c r="AJ210" s="77"/>
      <c r="AK210" s="106"/>
      <c r="AL210" s="25"/>
      <c r="AM210" s="77"/>
      <c r="AN210" s="77"/>
      <c r="AO210" s="77"/>
      <c r="AP210" s="77"/>
      <c r="AQ210" s="106"/>
      <c r="AR210" s="1"/>
      <c r="AS210" s="1"/>
      <c r="AT210" s="1"/>
      <c r="AU210" s="1"/>
      <c r="AV210" s="1"/>
      <c r="AW210" s="1"/>
      <c r="AX210" s="1"/>
      <c r="AY210" s="1"/>
      <c r="AZ210" s="1"/>
      <c r="BA210" s="1"/>
      <c r="BB210" s="1"/>
      <c r="BC210" s="1"/>
      <c r="BD210" s="1"/>
      <c r="BE210" s="1"/>
      <c r="BF210" s="3"/>
      <c r="BG210" s="3"/>
      <c r="BH210" s="3"/>
    </row>
    <row r="211" spans="2:60" s="1" customFormat="1" ht="14.25" customHeight="1">
      <c r="B211" s="26" t="s">
        <v>6938</v>
      </c>
      <c r="C211" s="78"/>
      <c r="D211" s="78"/>
      <c r="E211" s="78"/>
      <c r="F211" s="78"/>
      <c r="G211" s="107"/>
      <c r="H211" s="69" t="str">
        <f>VLOOKUP($B211,D1_1!$B$5:$CH$131,6,FALSE)&amp;""</f>
        <v/>
      </c>
      <c r="I211" s="76"/>
      <c r="J211" s="76"/>
      <c r="K211" s="76"/>
      <c r="L211" s="76"/>
      <c r="M211" s="104"/>
      <c r="N211" s="69" t="str">
        <f>VLOOKUP($B211,D1_1!$B$5:$CH$131,7,FALSE)&amp;""</f>
        <v/>
      </c>
      <c r="O211" s="76"/>
      <c r="P211" s="76"/>
      <c r="Q211" s="76"/>
      <c r="R211" s="76"/>
      <c r="S211" s="104"/>
      <c r="T211" s="69" t="str">
        <f>VLOOKUP($B211,D1_1!$B$5:$CH$131,8,FALSE)&amp;""</f>
        <v/>
      </c>
      <c r="U211" s="76"/>
      <c r="V211" s="76"/>
      <c r="W211" s="76"/>
      <c r="X211" s="76"/>
      <c r="Y211" s="104"/>
      <c r="Z211" s="69" t="str">
        <f>VLOOKUP($B211,D1_1!$B$5:$CH$131,9,FALSE)&amp;""</f>
        <v/>
      </c>
      <c r="AA211" s="76"/>
      <c r="AB211" s="76"/>
      <c r="AC211" s="76"/>
      <c r="AD211" s="76"/>
      <c r="AE211" s="104"/>
      <c r="AF211" s="69" t="str">
        <f>VLOOKUP($B211,D1_1!$B$5:$CH$131,10,FALSE)&amp;""</f>
        <v/>
      </c>
      <c r="AG211" s="76"/>
      <c r="AH211" s="76"/>
      <c r="AI211" s="76"/>
      <c r="AJ211" s="76"/>
      <c r="AK211" s="104"/>
      <c r="AL211" s="69" t="str">
        <f>VLOOKUP($B211,D1_1!$B$5:$CH$131,11,FALSE)&amp;""</f>
        <v/>
      </c>
      <c r="AM211" s="76"/>
      <c r="AN211" s="76"/>
      <c r="AO211" s="76"/>
      <c r="AP211" s="76"/>
      <c r="AQ211" s="104"/>
      <c r="AR211" s="1"/>
      <c r="AS211" s="1"/>
      <c r="AT211" s="1"/>
      <c r="AU211" s="1"/>
      <c r="AV211" s="1"/>
      <c r="AW211" s="1"/>
      <c r="AX211" s="1"/>
      <c r="AY211" s="1"/>
      <c r="AZ211" s="1"/>
      <c r="BA211" s="1"/>
      <c r="BB211" s="1"/>
      <c r="BC211" s="1"/>
      <c r="BD211" s="1"/>
      <c r="BE211" s="1"/>
      <c r="BF211" s="3"/>
      <c r="BG211" s="3"/>
      <c r="BH211" s="3"/>
    </row>
    <row r="212" spans="2:60" s="1" customFormat="1" ht="14.25" customHeight="1">
      <c r="B212" s="27"/>
      <c r="C212" s="79"/>
      <c r="D212" s="79"/>
      <c r="E212" s="79"/>
      <c r="F212" s="79"/>
      <c r="G212" s="109"/>
      <c r="H212" s="25"/>
      <c r="I212" s="77"/>
      <c r="J212" s="77"/>
      <c r="K212" s="77"/>
      <c r="L212" s="77"/>
      <c r="M212" s="106"/>
      <c r="N212" s="25"/>
      <c r="O212" s="77"/>
      <c r="P212" s="77"/>
      <c r="Q212" s="77"/>
      <c r="R212" s="77"/>
      <c r="S212" s="106"/>
      <c r="T212" s="25"/>
      <c r="U212" s="77"/>
      <c r="V212" s="77"/>
      <c r="W212" s="77"/>
      <c r="X212" s="77"/>
      <c r="Y212" s="106"/>
      <c r="Z212" s="25"/>
      <c r="AA212" s="77"/>
      <c r="AB212" s="77"/>
      <c r="AC212" s="77"/>
      <c r="AD212" s="77"/>
      <c r="AE212" s="106"/>
      <c r="AF212" s="25"/>
      <c r="AG212" s="77"/>
      <c r="AH212" s="77"/>
      <c r="AI212" s="77"/>
      <c r="AJ212" s="77"/>
      <c r="AK212" s="106"/>
      <c r="AL212" s="25"/>
      <c r="AM212" s="77"/>
      <c r="AN212" s="77"/>
      <c r="AO212" s="77"/>
      <c r="AP212" s="77"/>
      <c r="AQ212" s="106"/>
      <c r="AR212" s="1"/>
      <c r="AS212" s="1"/>
      <c r="AT212" s="1"/>
      <c r="AU212" s="1"/>
      <c r="AV212" s="1"/>
      <c r="AW212" s="1"/>
      <c r="AX212" s="1"/>
      <c r="AY212" s="1"/>
      <c r="AZ212" s="1"/>
      <c r="BA212" s="1"/>
      <c r="BB212" s="1"/>
      <c r="BC212" s="1"/>
      <c r="BD212" s="1"/>
      <c r="BE212" s="1"/>
      <c r="BF212" s="3"/>
      <c r="BG212" s="3"/>
      <c r="BH212" s="3"/>
    </row>
    <row r="213" spans="2:60" s="1" customFormat="1" ht="14.25" customHeight="1">
      <c r="B213" s="26" t="s">
        <v>6939</v>
      </c>
      <c r="C213" s="78"/>
      <c r="D213" s="78"/>
      <c r="E213" s="78"/>
      <c r="F213" s="78"/>
      <c r="G213" s="107"/>
      <c r="H213" s="69" t="str">
        <f>VLOOKUP($B213,D1_1!$B$5:$CH$131,6,FALSE)&amp;""</f>
        <v/>
      </c>
      <c r="I213" s="76"/>
      <c r="J213" s="76"/>
      <c r="K213" s="76"/>
      <c r="L213" s="76"/>
      <c r="M213" s="104"/>
      <c r="N213" s="69" t="str">
        <f>VLOOKUP($B213,D1_1!$B$5:$CH$131,7,FALSE)&amp;""</f>
        <v/>
      </c>
      <c r="O213" s="76"/>
      <c r="P213" s="76"/>
      <c r="Q213" s="76"/>
      <c r="R213" s="76"/>
      <c r="S213" s="104"/>
      <c r="T213" s="69" t="str">
        <f>VLOOKUP($B213,D1_1!$B$5:$CH$131,8,FALSE)&amp;""</f>
        <v/>
      </c>
      <c r="U213" s="76"/>
      <c r="V213" s="76"/>
      <c r="W213" s="76"/>
      <c r="X213" s="76"/>
      <c r="Y213" s="104"/>
      <c r="Z213" s="69" t="str">
        <f>VLOOKUP($B213,D1_1!$B$5:$CH$131,9,FALSE)&amp;""</f>
        <v/>
      </c>
      <c r="AA213" s="76"/>
      <c r="AB213" s="76"/>
      <c r="AC213" s="76"/>
      <c r="AD213" s="76"/>
      <c r="AE213" s="104"/>
      <c r="AF213" s="69" t="str">
        <f>VLOOKUP($B213,D1_1!$B$5:$CH$131,10,FALSE)&amp;""</f>
        <v/>
      </c>
      <c r="AG213" s="76"/>
      <c r="AH213" s="76"/>
      <c r="AI213" s="76"/>
      <c r="AJ213" s="76"/>
      <c r="AK213" s="104"/>
      <c r="AL213" s="69" t="str">
        <f>VLOOKUP($B213,D1_1!$B$5:$CH$131,11,FALSE)&amp;""</f>
        <v/>
      </c>
      <c r="AM213" s="76"/>
      <c r="AN213" s="76"/>
      <c r="AO213" s="76"/>
      <c r="AP213" s="76"/>
      <c r="AQ213" s="104"/>
      <c r="AR213" s="1"/>
      <c r="AS213" s="1"/>
      <c r="AT213" s="1"/>
      <c r="AU213" s="1"/>
      <c r="AV213" s="1"/>
      <c r="AW213" s="1"/>
      <c r="AX213" s="1"/>
      <c r="AY213" s="1"/>
      <c r="AZ213" s="1"/>
      <c r="BA213" s="1"/>
      <c r="BB213" s="1"/>
      <c r="BC213" s="1"/>
      <c r="BD213" s="1"/>
      <c r="BE213" s="1"/>
      <c r="BF213" s="3"/>
      <c r="BG213" s="3"/>
      <c r="BH213" s="3"/>
    </row>
    <row r="214" spans="2:60" s="1" customFormat="1" ht="14.25" customHeight="1">
      <c r="B214" s="27"/>
      <c r="C214" s="79"/>
      <c r="D214" s="79"/>
      <c r="E214" s="79"/>
      <c r="F214" s="79"/>
      <c r="G214" s="109"/>
      <c r="H214" s="25"/>
      <c r="I214" s="77"/>
      <c r="J214" s="77"/>
      <c r="K214" s="77"/>
      <c r="L214" s="77"/>
      <c r="M214" s="106"/>
      <c r="N214" s="25"/>
      <c r="O214" s="77"/>
      <c r="P214" s="77"/>
      <c r="Q214" s="77"/>
      <c r="R214" s="77"/>
      <c r="S214" s="106"/>
      <c r="T214" s="25"/>
      <c r="U214" s="77"/>
      <c r="V214" s="77"/>
      <c r="W214" s="77"/>
      <c r="X214" s="77"/>
      <c r="Y214" s="106"/>
      <c r="Z214" s="25"/>
      <c r="AA214" s="77"/>
      <c r="AB214" s="77"/>
      <c r="AC214" s="77"/>
      <c r="AD214" s="77"/>
      <c r="AE214" s="106"/>
      <c r="AF214" s="25"/>
      <c r="AG214" s="77"/>
      <c r="AH214" s="77"/>
      <c r="AI214" s="77"/>
      <c r="AJ214" s="77"/>
      <c r="AK214" s="106"/>
      <c r="AL214" s="25"/>
      <c r="AM214" s="77"/>
      <c r="AN214" s="77"/>
      <c r="AO214" s="77"/>
      <c r="AP214" s="77"/>
      <c r="AQ214" s="106"/>
      <c r="AR214" s="1"/>
      <c r="AS214" s="1"/>
      <c r="AT214" s="1"/>
      <c r="AU214" s="1"/>
      <c r="AV214" s="1"/>
      <c r="AW214" s="1"/>
      <c r="AX214" s="1"/>
      <c r="AY214" s="1"/>
      <c r="AZ214" s="1"/>
      <c r="BA214" s="1"/>
      <c r="BB214" s="1"/>
      <c r="BC214" s="1"/>
      <c r="BD214" s="1"/>
      <c r="BE214" s="1"/>
      <c r="BF214" s="3"/>
      <c r="BG214" s="3"/>
      <c r="BH214" s="3"/>
    </row>
    <row r="215" spans="2:60" ht="14.25" customHeight="1">
      <c r="B215" s="26" t="s">
        <v>6940</v>
      </c>
      <c r="C215" s="78"/>
      <c r="D215" s="78"/>
      <c r="E215" s="78"/>
      <c r="F215" s="78"/>
      <c r="G215" s="107"/>
      <c r="H215" s="69" t="str">
        <f>VLOOKUP($B215,D1_1!$B$5:$CH$131,6,FALSE)&amp;""</f>
        <v/>
      </c>
      <c r="I215" s="76"/>
      <c r="J215" s="76"/>
      <c r="K215" s="76"/>
      <c r="L215" s="76"/>
      <c r="M215" s="104"/>
      <c r="N215" s="69" t="str">
        <f>VLOOKUP($B215,D1_1!$B$5:$CH$131,7,FALSE)&amp;""</f>
        <v/>
      </c>
      <c r="O215" s="76"/>
      <c r="P215" s="76"/>
      <c r="Q215" s="76"/>
      <c r="R215" s="76"/>
      <c r="S215" s="104"/>
      <c r="T215" s="69" t="str">
        <f>VLOOKUP($B215,D1_1!$B$5:$CH$131,8,FALSE)&amp;""</f>
        <v/>
      </c>
      <c r="U215" s="76"/>
      <c r="V215" s="76"/>
      <c r="W215" s="76"/>
      <c r="X215" s="76"/>
      <c r="Y215" s="104"/>
      <c r="Z215" s="69" t="str">
        <f>VLOOKUP($B215,D1_1!$B$5:$CH$131,9,FALSE)&amp;""</f>
        <v/>
      </c>
      <c r="AA215" s="76"/>
      <c r="AB215" s="76"/>
      <c r="AC215" s="76"/>
      <c r="AD215" s="76"/>
      <c r="AE215" s="104"/>
      <c r="AF215" s="69" t="str">
        <f>VLOOKUP($B215,D1_1!$B$5:$CH$131,10,FALSE)&amp;""</f>
        <v/>
      </c>
      <c r="AG215" s="76"/>
      <c r="AH215" s="76"/>
      <c r="AI215" s="76"/>
      <c r="AJ215" s="76"/>
      <c r="AK215" s="104"/>
      <c r="AL215" s="69" t="str">
        <f>VLOOKUP($B215,D1_1!$B$5:$CH$131,11,FALSE)&amp;""</f>
        <v/>
      </c>
      <c r="AM215" s="76"/>
      <c r="AN215" s="76"/>
      <c r="AO215" s="76"/>
      <c r="AP215" s="76"/>
      <c r="AQ215" s="104"/>
    </row>
    <row r="216" spans="2:60">
      <c r="B216" s="28"/>
      <c r="C216" s="80"/>
      <c r="D216" s="80"/>
      <c r="E216" s="80"/>
      <c r="F216" s="80"/>
      <c r="G216" s="108"/>
      <c r="H216" s="25"/>
      <c r="I216" s="77"/>
      <c r="J216" s="77"/>
      <c r="K216" s="77"/>
      <c r="L216" s="77"/>
      <c r="M216" s="106"/>
      <c r="N216" s="25"/>
      <c r="O216" s="77"/>
      <c r="P216" s="77"/>
      <c r="Q216" s="77"/>
      <c r="R216" s="77"/>
      <c r="S216" s="106"/>
      <c r="T216" s="25"/>
      <c r="U216" s="77"/>
      <c r="V216" s="77"/>
      <c r="W216" s="77"/>
      <c r="X216" s="77"/>
      <c r="Y216" s="106"/>
      <c r="Z216" s="25"/>
      <c r="AA216" s="77"/>
      <c r="AB216" s="77"/>
      <c r="AC216" s="77"/>
      <c r="AD216" s="77"/>
      <c r="AE216" s="106"/>
      <c r="AF216" s="25"/>
      <c r="AG216" s="77"/>
      <c r="AH216" s="77"/>
      <c r="AI216" s="77"/>
      <c r="AJ216" s="77"/>
      <c r="AK216" s="106"/>
      <c r="AL216" s="25"/>
      <c r="AM216" s="77"/>
      <c r="AN216" s="77"/>
      <c r="AO216" s="77"/>
      <c r="AP216" s="77"/>
      <c r="AQ216" s="106"/>
    </row>
    <row r="217" spans="2:60" s="1" customFormat="1" ht="14.25" customHeight="1">
      <c r="B217" s="28"/>
      <c r="C217" s="80"/>
      <c r="D217" s="80"/>
      <c r="E217" s="80"/>
      <c r="F217" s="80"/>
      <c r="G217" s="108"/>
      <c r="H217" s="17" t="s">
        <v>7667</v>
      </c>
      <c r="I217" s="15"/>
      <c r="J217" s="15"/>
      <c r="K217" s="15"/>
      <c r="L217" s="15"/>
      <c r="M217" s="140"/>
      <c r="N217" s="47" t="str">
        <f>VLOOKUP($B215,D1_1!$B$5:$CH$131,5,FALSE)&amp;""</f>
        <v/>
      </c>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119"/>
      <c r="AR217" s="1"/>
      <c r="AS217" s="1"/>
      <c r="AT217" s="1"/>
      <c r="AU217" s="1"/>
      <c r="AV217" s="1"/>
      <c r="AW217" s="1"/>
      <c r="AX217" s="1"/>
      <c r="AY217" s="1"/>
      <c r="AZ217" s="1"/>
      <c r="BA217" s="1"/>
      <c r="BB217" s="1"/>
      <c r="BC217" s="1"/>
      <c r="BD217" s="1"/>
      <c r="BE217" s="1"/>
      <c r="BF217" s="3"/>
      <c r="BG217" s="3"/>
      <c r="BH217" s="3"/>
    </row>
    <row r="218" spans="2:60" s="1" customFormat="1" ht="14.25" customHeight="1">
      <c r="B218" s="27"/>
      <c r="C218" s="79"/>
      <c r="D218" s="79"/>
      <c r="E218" s="79"/>
      <c r="F218" s="79"/>
      <c r="G218" s="109"/>
      <c r="H218" s="13"/>
      <c r="I218" s="71"/>
      <c r="J218" s="71"/>
      <c r="K218" s="71"/>
      <c r="L218" s="71"/>
      <c r="M218" s="141"/>
      <c r="N218" s="18"/>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121"/>
      <c r="AR218" s="1"/>
      <c r="AS218" s="1"/>
      <c r="AT218" s="1"/>
      <c r="AU218" s="1"/>
      <c r="AV218" s="1"/>
      <c r="AW218" s="1"/>
      <c r="AX218" s="1"/>
      <c r="AY218" s="1"/>
      <c r="AZ218" s="1"/>
      <c r="BA218" s="1"/>
      <c r="BB218" s="1"/>
      <c r="BC218" s="1"/>
      <c r="BD218" s="1"/>
      <c r="BE218" s="1"/>
      <c r="BF218" s="3"/>
      <c r="BG218" s="3"/>
      <c r="BH218" s="3"/>
    </row>
    <row r="219" spans="2:60" s="1" customFormat="1" ht="14.25" customHeight="1">
      <c r="B219" s="26" t="s">
        <v>6941</v>
      </c>
      <c r="C219" s="78"/>
      <c r="D219" s="78"/>
      <c r="E219" s="78"/>
      <c r="F219" s="78"/>
      <c r="G219" s="107"/>
      <c r="H219" s="69" t="str">
        <f>VLOOKUP($B219,D1_1!$B$5:$CH$131,6,FALSE)&amp;""</f>
        <v/>
      </c>
      <c r="I219" s="76"/>
      <c r="J219" s="76"/>
      <c r="K219" s="76"/>
      <c r="L219" s="76"/>
      <c r="M219" s="104"/>
      <c r="N219" s="69" t="str">
        <f>VLOOKUP($B219,D1_1!$B$5:$CH$131,7,FALSE)&amp;""</f>
        <v/>
      </c>
      <c r="O219" s="76"/>
      <c r="P219" s="76"/>
      <c r="Q219" s="76"/>
      <c r="R219" s="76"/>
      <c r="S219" s="104"/>
      <c r="T219" s="69" t="str">
        <f>VLOOKUP($B219,D1_1!$B$5:$CH$131,8,FALSE)&amp;""</f>
        <v/>
      </c>
      <c r="U219" s="76"/>
      <c r="V219" s="76"/>
      <c r="W219" s="76"/>
      <c r="X219" s="76"/>
      <c r="Y219" s="104"/>
      <c r="Z219" s="69" t="str">
        <f>VLOOKUP($B219,D1_1!$B$5:$CH$131,9,FALSE)&amp;""</f>
        <v/>
      </c>
      <c r="AA219" s="76"/>
      <c r="AB219" s="76"/>
      <c r="AC219" s="76"/>
      <c r="AD219" s="76"/>
      <c r="AE219" s="104"/>
      <c r="AF219" s="69" t="str">
        <f>VLOOKUP($B219,D1_1!$B$5:$CH$131,10,FALSE)&amp;""</f>
        <v/>
      </c>
      <c r="AG219" s="76"/>
      <c r="AH219" s="76"/>
      <c r="AI219" s="76"/>
      <c r="AJ219" s="76"/>
      <c r="AK219" s="104"/>
      <c r="AL219" s="69" t="str">
        <f>VLOOKUP($B219,D1_1!$B$5:$CH$131,11,FALSE)&amp;""</f>
        <v/>
      </c>
      <c r="AM219" s="76"/>
      <c r="AN219" s="76"/>
      <c r="AO219" s="76"/>
      <c r="AP219" s="76"/>
      <c r="AQ219" s="104"/>
      <c r="AR219" s="1"/>
      <c r="AS219" s="1"/>
      <c r="AT219" s="1"/>
      <c r="AU219" s="1"/>
      <c r="AV219" s="1"/>
      <c r="AW219" s="1"/>
      <c r="AX219" s="1"/>
      <c r="AY219" s="1"/>
      <c r="AZ219" s="1"/>
      <c r="BA219" s="1"/>
      <c r="BB219" s="1"/>
      <c r="BC219" s="1"/>
      <c r="BD219" s="1"/>
      <c r="BE219" s="1"/>
      <c r="BF219" s="3"/>
      <c r="BG219" s="3"/>
      <c r="BH219" s="3"/>
    </row>
    <row r="220" spans="2:60" s="1" customFormat="1" ht="14.25" customHeight="1">
      <c r="B220" s="27"/>
      <c r="C220" s="79"/>
      <c r="D220" s="79"/>
      <c r="E220" s="79"/>
      <c r="F220" s="79"/>
      <c r="G220" s="109"/>
      <c r="H220" s="25"/>
      <c r="I220" s="77"/>
      <c r="J220" s="77"/>
      <c r="K220" s="77"/>
      <c r="L220" s="77"/>
      <c r="M220" s="106"/>
      <c r="N220" s="25"/>
      <c r="O220" s="77"/>
      <c r="P220" s="77"/>
      <c r="Q220" s="77"/>
      <c r="R220" s="77"/>
      <c r="S220" s="106"/>
      <c r="T220" s="25"/>
      <c r="U220" s="77"/>
      <c r="V220" s="77"/>
      <c r="W220" s="77"/>
      <c r="X220" s="77"/>
      <c r="Y220" s="106"/>
      <c r="Z220" s="25"/>
      <c r="AA220" s="77"/>
      <c r="AB220" s="77"/>
      <c r="AC220" s="77"/>
      <c r="AD220" s="77"/>
      <c r="AE220" s="106"/>
      <c r="AF220" s="25"/>
      <c r="AG220" s="77"/>
      <c r="AH220" s="77"/>
      <c r="AI220" s="77"/>
      <c r="AJ220" s="77"/>
      <c r="AK220" s="106"/>
      <c r="AL220" s="25"/>
      <c r="AM220" s="77"/>
      <c r="AN220" s="77"/>
      <c r="AO220" s="77"/>
      <c r="AP220" s="77"/>
      <c r="AQ220" s="106"/>
      <c r="AR220" s="1"/>
      <c r="AS220" s="1"/>
      <c r="AT220" s="1"/>
      <c r="AU220" s="1"/>
      <c r="AV220" s="1"/>
      <c r="AW220" s="1"/>
      <c r="AX220" s="1"/>
      <c r="AY220" s="1"/>
      <c r="AZ220" s="1"/>
      <c r="BA220" s="1"/>
      <c r="BB220" s="1"/>
      <c r="BC220" s="1"/>
      <c r="BD220" s="1"/>
      <c r="BE220" s="1"/>
      <c r="BF220" s="3"/>
      <c r="BG220" s="3"/>
      <c r="BH220" s="3"/>
    </row>
    <row r="221" spans="2:60" s="1" customFormat="1" ht="14.25" customHeight="1">
      <c r="B221" s="26" t="s">
        <v>688</v>
      </c>
      <c r="C221" s="78"/>
      <c r="D221" s="78"/>
      <c r="E221" s="78"/>
      <c r="F221" s="78"/>
      <c r="G221" s="107"/>
      <c r="H221" s="69" t="str">
        <f>VLOOKUP($B221,D1_1!$B$5:$CH$131,6,FALSE)&amp;""</f>
        <v/>
      </c>
      <c r="I221" s="76"/>
      <c r="J221" s="76"/>
      <c r="K221" s="76"/>
      <c r="L221" s="76"/>
      <c r="M221" s="104"/>
      <c r="N221" s="69" t="str">
        <f>VLOOKUP($B221,D1_1!$B$5:$CH$131,7,FALSE)&amp;""</f>
        <v/>
      </c>
      <c r="O221" s="76"/>
      <c r="P221" s="76"/>
      <c r="Q221" s="76"/>
      <c r="R221" s="76"/>
      <c r="S221" s="104"/>
      <c r="T221" s="69" t="str">
        <f>VLOOKUP($B221,D1_1!$B$5:$CH$131,8,FALSE)&amp;""</f>
        <v/>
      </c>
      <c r="U221" s="76"/>
      <c r="V221" s="76"/>
      <c r="W221" s="76"/>
      <c r="X221" s="76"/>
      <c r="Y221" s="104"/>
      <c r="Z221" s="69" t="str">
        <f>VLOOKUP($B221,D1_1!$B$5:$CH$131,9,FALSE)&amp;""</f>
        <v/>
      </c>
      <c r="AA221" s="76"/>
      <c r="AB221" s="76"/>
      <c r="AC221" s="76"/>
      <c r="AD221" s="76"/>
      <c r="AE221" s="104"/>
      <c r="AF221" s="69" t="str">
        <f>VLOOKUP($B221,D1_1!$B$5:$CH$131,10,FALSE)&amp;""</f>
        <v/>
      </c>
      <c r="AG221" s="76"/>
      <c r="AH221" s="76"/>
      <c r="AI221" s="76"/>
      <c r="AJ221" s="76"/>
      <c r="AK221" s="104"/>
      <c r="AL221" s="69" t="str">
        <f>VLOOKUP($B221,D1_1!$B$5:$CH$131,11,FALSE)&amp;""</f>
        <v/>
      </c>
      <c r="AM221" s="76"/>
      <c r="AN221" s="76"/>
      <c r="AO221" s="76"/>
      <c r="AP221" s="76"/>
      <c r="AQ221" s="104"/>
      <c r="AR221" s="1"/>
      <c r="AS221" s="1"/>
      <c r="AT221" s="1"/>
      <c r="AU221" s="1"/>
      <c r="AV221" s="1"/>
      <c r="AW221" s="1"/>
      <c r="AX221" s="1"/>
      <c r="AY221" s="1"/>
      <c r="AZ221" s="1"/>
      <c r="BA221" s="1"/>
      <c r="BB221" s="1"/>
      <c r="BC221" s="1"/>
      <c r="BD221" s="1"/>
      <c r="BE221" s="1"/>
      <c r="BF221" s="3"/>
      <c r="BG221" s="3"/>
      <c r="BH221" s="3"/>
    </row>
    <row r="222" spans="2:60" s="1" customFormat="1" ht="14.25" customHeight="1">
      <c r="B222" s="27"/>
      <c r="C222" s="79"/>
      <c r="D222" s="79"/>
      <c r="E222" s="79"/>
      <c r="F222" s="79"/>
      <c r="G222" s="109"/>
      <c r="H222" s="25"/>
      <c r="I222" s="77"/>
      <c r="J222" s="77"/>
      <c r="K222" s="77"/>
      <c r="L222" s="77"/>
      <c r="M222" s="106"/>
      <c r="N222" s="25"/>
      <c r="O222" s="77"/>
      <c r="P222" s="77"/>
      <c r="Q222" s="77"/>
      <c r="R222" s="77"/>
      <c r="S222" s="106"/>
      <c r="T222" s="25"/>
      <c r="U222" s="77"/>
      <c r="V222" s="77"/>
      <c r="W222" s="77"/>
      <c r="X222" s="77"/>
      <c r="Y222" s="106"/>
      <c r="Z222" s="25"/>
      <c r="AA222" s="77"/>
      <c r="AB222" s="77"/>
      <c r="AC222" s="77"/>
      <c r="AD222" s="77"/>
      <c r="AE222" s="106"/>
      <c r="AF222" s="25"/>
      <c r="AG222" s="77"/>
      <c r="AH222" s="77"/>
      <c r="AI222" s="77"/>
      <c r="AJ222" s="77"/>
      <c r="AK222" s="106"/>
      <c r="AL222" s="25"/>
      <c r="AM222" s="77"/>
      <c r="AN222" s="77"/>
      <c r="AO222" s="77"/>
      <c r="AP222" s="77"/>
      <c r="AQ222" s="106"/>
      <c r="AR222" s="1"/>
      <c r="AS222" s="1"/>
      <c r="AT222" s="1"/>
      <c r="AU222" s="1"/>
      <c r="AV222" s="1"/>
      <c r="AW222" s="1"/>
      <c r="AX222" s="1"/>
      <c r="AY222" s="1"/>
      <c r="AZ222" s="1"/>
      <c r="BA222" s="1"/>
      <c r="BB222" s="1"/>
      <c r="BC222" s="1"/>
      <c r="BD222" s="1"/>
      <c r="BE222" s="1"/>
      <c r="BF222" s="3"/>
      <c r="BG222" s="3"/>
      <c r="BH222" s="3"/>
    </row>
    <row r="223" spans="2:60" s="1" customFormat="1" ht="14.25" customHeight="1">
      <c r="B223" s="26" t="s">
        <v>6942</v>
      </c>
      <c r="C223" s="78"/>
      <c r="D223" s="78"/>
      <c r="E223" s="78"/>
      <c r="F223" s="78"/>
      <c r="G223" s="107"/>
      <c r="H223" s="69" t="str">
        <f>VLOOKUP($B223,D1_1!$B$5:$CH$131,6,FALSE)&amp;""</f>
        <v/>
      </c>
      <c r="I223" s="76"/>
      <c r="J223" s="76"/>
      <c r="K223" s="76"/>
      <c r="L223" s="76"/>
      <c r="M223" s="104"/>
      <c r="N223" s="69" t="str">
        <f>VLOOKUP($B223,D1_1!$B$5:$CH$131,7,FALSE)&amp;""</f>
        <v/>
      </c>
      <c r="O223" s="76"/>
      <c r="P223" s="76"/>
      <c r="Q223" s="76"/>
      <c r="R223" s="76"/>
      <c r="S223" s="104"/>
      <c r="T223" s="69" t="str">
        <f>VLOOKUP($B223,D1_1!$B$5:$CH$131,8,FALSE)&amp;""</f>
        <v/>
      </c>
      <c r="U223" s="76"/>
      <c r="V223" s="76"/>
      <c r="W223" s="76"/>
      <c r="X223" s="76"/>
      <c r="Y223" s="104"/>
      <c r="Z223" s="69" t="str">
        <f>VLOOKUP($B223,D1_1!$B$5:$CH$131,9,FALSE)&amp;""</f>
        <v/>
      </c>
      <c r="AA223" s="76"/>
      <c r="AB223" s="76"/>
      <c r="AC223" s="76"/>
      <c r="AD223" s="76"/>
      <c r="AE223" s="104"/>
      <c r="AF223" s="69" t="str">
        <f>VLOOKUP($B223,D1_1!$B$5:$CH$131,10,FALSE)&amp;""</f>
        <v/>
      </c>
      <c r="AG223" s="76"/>
      <c r="AH223" s="76"/>
      <c r="AI223" s="76"/>
      <c r="AJ223" s="76"/>
      <c r="AK223" s="104"/>
      <c r="AL223" s="69" t="str">
        <f>VLOOKUP($B223,D1_1!$B$5:$CH$131,11,FALSE)&amp;""</f>
        <v/>
      </c>
      <c r="AM223" s="76"/>
      <c r="AN223" s="76"/>
      <c r="AO223" s="76"/>
      <c r="AP223" s="76"/>
      <c r="AQ223" s="104"/>
      <c r="AR223" s="1"/>
      <c r="AS223" s="1"/>
      <c r="AT223" s="1"/>
      <c r="AU223" s="1"/>
      <c r="AV223" s="1"/>
      <c r="AW223" s="1"/>
      <c r="AX223" s="1"/>
      <c r="AY223" s="1"/>
      <c r="AZ223" s="1"/>
      <c r="BA223" s="1"/>
      <c r="BB223" s="1"/>
      <c r="BC223" s="1"/>
      <c r="BD223" s="1"/>
      <c r="BE223" s="1"/>
      <c r="BF223" s="3"/>
      <c r="BG223" s="3"/>
      <c r="BH223" s="3"/>
    </row>
    <row r="224" spans="2:60" s="1" customFormat="1" ht="14.25" customHeight="1">
      <c r="B224" s="27"/>
      <c r="C224" s="79"/>
      <c r="D224" s="79"/>
      <c r="E224" s="79"/>
      <c r="F224" s="79"/>
      <c r="G224" s="109"/>
      <c r="H224" s="25"/>
      <c r="I224" s="77"/>
      <c r="J224" s="77"/>
      <c r="K224" s="77"/>
      <c r="L224" s="77"/>
      <c r="M224" s="106"/>
      <c r="N224" s="25"/>
      <c r="O224" s="77"/>
      <c r="P224" s="77"/>
      <c r="Q224" s="77"/>
      <c r="R224" s="77"/>
      <c r="S224" s="106"/>
      <c r="T224" s="25"/>
      <c r="U224" s="77"/>
      <c r="V224" s="77"/>
      <c r="W224" s="77"/>
      <c r="X224" s="77"/>
      <c r="Y224" s="106"/>
      <c r="Z224" s="25"/>
      <c r="AA224" s="77"/>
      <c r="AB224" s="77"/>
      <c r="AC224" s="77"/>
      <c r="AD224" s="77"/>
      <c r="AE224" s="106"/>
      <c r="AF224" s="25"/>
      <c r="AG224" s="77"/>
      <c r="AH224" s="77"/>
      <c r="AI224" s="77"/>
      <c r="AJ224" s="77"/>
      <c r="AK224" s="106"/>
      <c r="AL224" s="25"/>
      <c r="AM224" s="77"/>
      <c r="AN224" s="77"/>
      <c r="AO224" s="77"/>
      <c r="AP224" s="77"/>
      <c r="AQ224" s="106"/>
      <c r="AR224" s="1"/>
      <c r="AS224" s="1"/>
      <c r="AT224" s="1"/>
      <c r="AU224" s="1"/>
      <c r="AV224" s="1"/>
      <c r="AW224" s="1"/>
      <c r="AX224" s="1"/>
      <c r="AY224" s="1"/>
      <c r="AZ224" s="1"/>
      <c r="BA224" s="1"/>
      <c r="BB224" s="1"/>
      <c r="BC224" s="1"/>
      <c r="BD224" s="1"/>
      <c r="BE224" s="1"/>
      <c r="BF224" s="3"/>
      <c r="BG224" s="3"/>
      <c r="BH224" s="3"/>
    </row>
    <row r="225" spans="2:60" s="1" customFormat="1" ht="14.25" customHeight="1">
      <c r="B225" s="26" t="s">
        <v>239</v>
      </c>
      <c r="C225" s="78"/>
      <c r="D225" s="78"/>
      <c r="E225" s="78"/>
      <c r="F225" s="78"/>
      <c r="G225" s="107"/>
      <c r="H225" s="69" t="str">
        <f>VLOOKUP($B225,D1_1!$B$5:$CH$131,6,FALSE)&amp;""</f>
        <v/>
      </c>
      <c r="I225" s="76"/>
      <c r="J225" s="76"/>
      <c r="K225" s="76"/>
      <c r="L225" s="76"/>
      <c r="M225" s="104"/>
      <c r="N225" s="69" t="str">
        <f>VLOOKUP($B225,D1_1!$B$5:$CH$131,7,FALSE)&amp;""</f>
        <v/>
      </c>
      <c r="O225" s="76"/>
      <c r="P225" s="76"/>
      <c r="Q225" s="76"/>
      <c r="R225" s="76"/>
      <c r="S225" s="104"/>
      <c r="T225" s="69" t="str">
        <f>VLOOKUP($B225,D1_1!$B$5:$CH$131,8,FALSE)&amp;""</f>
        <v/>
      </c>
      <c r="U225" s="76"/>
      <c r="V225" s="76"/>
      <c r="W225" s="76"/>
      <c r="X225" s="76"/>
      <c r="Y225" s="104"/>
      <c r="Z225" s="69" t="str">
        <f>VLOOKUP($B225,D1_1!$B$5:$CH$131,9,FALSE)&amp;""</f>
        <v/>
      </c>
      <c r="AA225" s="76"/>
      <c r="AB225" s="76"/>
      <c r="AC225" s="76"/>
      <c r="AD225" s="76"/>
      <c r="AE225" s="104"/>
      <c r="AF225" s="69" t="str">
        <f>VLOOKUP($B225,D1_1!$B$5:$CH$131,10,FALSE)&amp;""</f>
        <v/>
      </c>
      <c r="AG225" s="76"/>
      <c r="AH225" s="76"/>
      <c r="AI225" s="76"/>
      <c r="AJ225" s="76"/>
      <c r="AK225" s="104"/>
      <c r="AL225" s="69" t="str">
        <f>VLOOKUP($B225,D1_1!$B$5:$CH$131,11,FALSE)&amp;""</f>
        <v/>
      </c>
      <c r="AM225" s="76"/>
      <c r="AN225" s="76"/>
      <c r="AO225" s="76"/>
      <c r="AP225" s="76"/>
      <c r="AQ225" s="104"/>
      <c r="AR225" s="1"/>
      <c r="AS225" s="1"/>
      <c r="AT225" s="1"/>
      <c r="AU225" s="1"/>
      <c r="AV225" s="1"/>
      <c r="AW225" s="1"/>
      <c r="AX225" s="1"/>
      <c r="AY225" s="1"/>
      <c r="AZ225" s="1"/>
      <c r="BA225" s="1"/>
      <c r="BB225" s="1"/>
      <c r="BC225" s="1"/>
      <c r="BD225" s="1"/>
      <c r="BE225" s="1"/>
      <c r="BF225" s="3"/>
      <c r="BG225" s="3"/>
      <c r="BH225" s="3"/>
    </row>
    <row r="226" spans="2:60" s="1" customFormat="1" ht="14.25" customHeight="1">
      <c r="B226" s="27"/>
      <c r="C226" s="79"/>
      <c r="D226" s="79"/>
      <c r="E226" s="79"/>
      <c r="F226" s="79"/>
      <c r="G226" s="109"/>
      <c r="H226" s="25"/>
      <c r="I226" s="77"/>
      <c r="J226" s="77"/>
      <c r="K226" s="77"/>
      <c r="L226" s="77"/>
      <c r="M226" s="106"/>
      <c r="N226" s="25"/>
      <c r="O226" s="77"/>
      <c r="P226" s="77"/>
      <c r="Q226" s="77"/>
      <c r="R226" s="77"/>
      <c r="S226" s="106"/>
      <c r="T226" s="25"/>
      <c r="U226" s="77"/>
      <c r="V226" s="77"/>
      <c r="W226" s="77"/>
      <c r="X226" s="77"/>
      <c r="Y226" s="106"/>
      <c r="Z226" s="25"/>
      <c r="AA226" s="77"/>
      <c r="AB226" s="77"/>
      <c r="AC226" s="77"/>
      <c r="AD226" s="77"/>
      <c r="AE226" s="106"/>
      <c r="AF226" s="25"/>
      <c r="AG226" s="77"/>
      <c r="AH226" s="77"/>
      <c r="AI226" s="77"/>
      <c r="AJ226" s="77"/>
      <c r="AK226" s="106"/>
      <c r="AL226" s="25"/>
      <c r="AM226" s="77"/>
      <c r="AN226" s="77"/>
      <c r="AO226" s="77"/>
      <c r="AP226" s="77"/>
      <c r="AQ226" s="106"/>
      <c r="AR226" s="1"/>
      <c r="AS226" s="1"/>
      <c r="AT226" s="1"/>
      <c r="AU226" s="1"/>
      <c r="AV226" s="1"/>
      <c r="AW226" s="1"/>
      <c r="AX226" s="1"/>
      <c r="AY226" s="1"/>
      <c r="AZ226" s="1"/>
      <c r="BA226" s="1"/>
      <c r="BB226" s="1"/>
      <c r="BC226" s="1"/>
      <c r="BD226" s="1"/>
      <c r="BE226" s="1"/>
      <c r="BF226" s="3"/>
      <c r="BG226" s="3"/>
      <c r="BH226" s="3"/>
    </row>
    <row r="227" spans="2:60" s="1" customFormat="1" ht="14.25" customHeight="1">
      <c r="B227" s="26" t="s">
        <v>1126</v>
      </c>
      <c r="C227" s="78"/>
      <c r="D227" s="78"/>
      <c r="E227" s="78"/>
      <c r="F227" s="78"/>
      <c r="G227" s="107"/>
      <c r="H227" s="69" t="str">
        <f>VLOOKUP($B227,D1_1!$B$5:$CH$131,6,FALSE)&amp;""</f>
        <v/>
      </c>
      <c r="I227" s="76"/>
      <c r="J227" s="76"/>
      <c r="K227" s="76"/>
      <c r="L227" s="76"/>
      <c r="M227" s="104"/>
      <c r="N227" s="69" t="str">
        <f>VLOOKUP($B227,D1_1!$B$5:$CH$131,7,FALSE)&amp;""</f>
        <v/>
      </c>
      <c r="O227" s="76"/>
      <c r="P227" s="76"/>
      <c r="Q227" s="76"/>
      <c r="R227" s="76"/>
      <c r="S227" s="104"/>
      <c r="T227" s="69" t="str">
        <f>VLOOKUP($B227,D1_1!$B$5:$CH$131,8,FALSE)&amp;""</f>
        <v/>
      </c>
      <c r="U227" s="76"/>
      <c r="V227" s="76"/>
      <c r="W227" s="76"/>
      <c r="X227" s="76"/>
      <c r="Y227" s="104"/>
      <c r="Z227" s="69" t="str">
        <f>VLOOKUP($B227,D1_1!$B$5:$CH$131,9,FALSE)&amp;""</f>
        <v/>
      </c>
      <c r="AA227" s="76"/>
      <c r="AB227" s="76"/>
      <c r="AC227" s="76"/>
      <c r="AD227" s="76"/>
      <c r="AE227" s="104"/>
      <c r="AF227" s="69" t="str">
        <f>VLOOKUP($B227,D1_1!$B$5:$CH$131,10,FALSE)&amp;""</f>
        <v/>
      </c>
      <c r="AG227" s="76"/>
      <c r="AH227" s="76"/>
      <c r="AI227" s="76"/>
      <c r="AJ227" s="76"/>
      <c r="AK227" s="104"/>
      <c r="AL227" s="69" t="str">
        <f>VLOOKUP($B227,D1_1!$B$5:$CH$131,11,FALSE)&amp;""</f>
        <v/>
      </c>
      <c r="AM227" s="76"/>
      <c r="AN227" s="76"/>
      <c r="AO227" s="76"/>
      <c r="AP227" s="76"/>
      <c r="AQ227" s="104"/>
      <c r="AR227" s="1"/>
      <c r="AS227" s="1"/>
      <c r="AT227" s="1"/>
      <c r="AU227" s="1"/>
      <c r="AV227" s="1"/>
      <c r="AW227" s="1"/>
      <c r="AX227" s="1"/>
      <c r="AY227" s="1"/>
      <c r="AZ227" s="1"/>
      <c r="BA227" s="1"/>
      <c r="BB227" s="1"/>
      <c r="BC227" s="1"/>
      <c r="BD227" s="1"/>
      <c r="BE227" s="1"/>
      <c r="BF227" s="3"/>
      <c r="BG227" s="3"/>
      <c r="BH227" s="3"/>
    </row>
    <row r="228" spans="2:60" s="1" customFormat="1" ht="14.25" customHeight="1">
      <c r="B228" s="27"/>
      <c r="C228" s="79"/>
      <c r="D228" s="79"/>
      <c r="E228" s="79"/>
      <c r="F228" s="79"/>
      <c r="G228" s="109"/>
      <c r="H228" s="25"/>
      <c r="I228" s="77"/>
      <c r="J228" s="77"/>
      <c r="K228" s="77"/>
      <c r="L228" s="77"/>
      <c r="M228" s="106"/>
      <c r="N228" s="25"/>
      <c r="O228" s="77"/>
      <c r="P228" s="77"/>
      <c r="Q228" s="77"/>
      <c r="R228" s="77"/>
      <c r="S228" s="106"/>
      <c r="T228" s="25"/>
      <c r="U228" s="77"/>
      <c r="V228" s="77"/>
      <c r="W228" s="77"/>
      <c r="X228" s="77"/>
      <c r="Y228" s="106"/>
      <c r="Z228" s="25"/>
      <c r="AA228" s="77"/>
      <c r="AB228" s="77"/>
      <c r="AC228" s="77"/>
      <c r="AD228" s="77"/>
      <c r="AE228" s="106"/>
      <c r="AF228" s="25"/>
      <c r="AG228" s="77"/>
      <c r="AH228" s="77"/>
      <c r="AI228" s="77"/>
      <c r="AJ228" s="77"/>
      <c r="AK228" s="106"/>
      <c r="AL228" s="25"/>
      <c r="AM228" s="77"/>
      <c r="AN228" s="77"/>
      <c r="AO228" s="77"/>
      <c r="AP228" s="77"/>
      <c r="AQ228" s="106"/>
      <c r="AR228" s="1"/>
      <c r="AS228" s="1"/>
      <c r="AT228" s="1"/>
      <c r="AU228" s="1"/>
      <c r="AV228" s="1"/>
      <c r="AW228" s="1"/>
      <c r="AX228" s="1"/>
      <c r="AY228" s="1"/>
      <c r="AZ228" s="1"/>
      <c r="BA228" s="1"/>
      <c r="BB228" s="1"/>
      <c r="BC228" s="1"/>
      <c r="BD228" s="1"/>
      <c r="BE228" s="1"/>
      <c r="BF228" s="3"/>
      <c r="BG228" s="3"/>
      <c r="BH228" s="3"/>
    </row>
    <row r="229" spans="2:60" s="1" customFormat="1" ht="14.25" customHeight="1">
      <c r="B229" s="26" t="s">
        <v>6904</v>
      </c>
      <c r="C229" s="78"/>
      <c r="D229" s="78"/>
      <c r="E229" s="78"/>
      <c r="F229" s="78"/>
      <c r="G229" s="107"/>
      <c r="H229" s="69" t="str">
        <f>VLOOKUP($B229,D1_1!$B$5:$CH$131,6,FALSE)&amp;""</f>
        <v/>
      </c>
      <c r="I229" s="76"/>
      <c r="J229" s="76"/>
      <c r="K229" s="76"/>
      <c r="L229" s="76"/>
      <c r="M229" s="104"/>
      <c r="N229" s="69" t="str">
        <f>VLOOKUP($B229,D1_1!$B$5:$CH$131,7,FALSE)&amp;""</f>
        <v/>
      </c>
      <c r="O229" s="76"/>
      <c r="P229" s="76"/>
      <c r="Q229" s="76"/>
      <c r="R229" s="76"/>
      <c r="S229" s="104"/>
      <c r="T229" s="69" t="str">
        <f>VLOOKUP($B229,D1_1!$B$5:$CH$131,8,FALSE)&amp;""</f>
        <v/>
      </c>
      <c r="U229" s="76"/>
      <c r="V229" s="76"/>
      <c r="W229" s="76"/>
      <c r="X229" s="76"/>
      <c r="Y229" s="104"/>
      <c r="Z229" s="69" t="str">
        <f>VLOOKUP($B229,D1_1!$B$5:$CH$131,9,FALSE)&amp;""</f>
        <v/>
      </c>
      <c r="AA229" s="76"/>
      <c r="AB229" s="76"/>
      <c r="AC229" s="76"/>
      <c r="AD229" s="76"/>
      <c r="AE229" s="104"/>
      <c r="AF229" s="69" t="str">
        <f>VLOOKUP($B229,D1_1!$B$5:$CH$131,10,FALSE)&amp;""</f>
        <v/>
      </c>
      <c r="AG229" s="76"/>
      <c r="AH229" s="76"/>
      <c r="AI229" s="76"/>
      <c r="AJ229" s="76"/>
      <c r="AK229" s="104"/>
      <c r="AL229" s="69" t="str">
        <f>VLOOKUP($B229,D1_1!$B$5:$CH$131,11,FALSE)&amp;""</f>
        <v/>
      </c>
      <c r="AM229" s="76"/>
      <c r="AN229" s="76"/>
      <c r="AO229" s="76"/>
      <c r="AP229" s="76"/>
      <c r="AQ229" s="104"/>
      <c r="AR229" s="1"/>
      <c r="AS229" s="1"/>
      <c r="AT229" s="1"/>
      <c r="AU229" s="1"/>
      <c r="AV229" s="1"/>
      <c r="AW229" s="1"/>
      <c r="AX229" s="1"/>
      <c r="AY229" s="1"/>
      <c r="AZ229" s="1"/>
      <c r="BA229" s="1"/>
      <c r="BB229" s="1"/>
      <c r="BC229" s="1"/>
      <c r="BD229" s="1"/>
      <c r="BE229" s="1"/>
      <c r="BF229" s="3"/>
      <c r="BG229" s="3"/>
      <c r="BH229" s="3"/>
    </row>
    <row r="230" spans="2:60" s="1" customFormat="1" ht="14.25" customHeight="1">
      <c r="B230" s="27"/>
      <c r="C230" s="79"/>
      <c r="D230" s="79"/>
      <c r="E230" s="79"/>
      <c r="F230" s="79"/>
      <c r="G230" s="109"/>
      <c r="H230" s="25"/>
      <c r="I230" s="77"/>
      <c r="J230" s="77"/>
      <c r="K230" s="77"/>
      <c r="L230" s="77"/>
      <c r="M230" s="106"/>
      <c r="N230" s="25"/>
      <c r="O230" s="77"/>
      <c r="P230" s="77"/>
      <c r="Q230" s="77"/>
      <c r="R230" s="77"/>
      <c r="S230" s="106"/>
      <c r="T230" s="25"/>
      <c r="U230" s="77"/>
      <c r="V230" s="77"/>
      <c r="W230" s="77"/>
      <c r="X230" s="77"/>
      <c r="Y230" s="106"/>
      <c r="Z230" s="25"/>
      <c r="AA230" s="77"/>
      <c r="AB230" s="77"/>
      <c r="AC230" s="77"/>
      <c r="AD230" s="77"/>
      <c r="AE230" s="106"/>
      <c r="AF230" s="25"/>
      <c r="AG230" s="77"/>
      <c r="AH230" s="77"/>
      <c r="AI230" s="77"/>
      <c r="AJ230" s="77"/>
      <c r="AK230" s="106"/>
      <c r="AL230" s="25"/>
      <c r="AM230" s="77"/>
      <c r="AN230" s="77"/>
      <c r="AO230" s="77"/>
      <c r="AP230" s="77"/>
      <c r="AQ230" s="106"/>
      <c r="AR230" s="1"/>
      <c r="AS230" s="1"/>
      <c r="AT230" s="1"/>
      <c r="AU230" s="1"/>
      <c r="AV230" s="1"/>
      <c r="AW230" s="1"/>
      <c r="AX230" s="1"/>
      <c r="AY230" s="1"/>
      <c r="AZ230" s="1"/>
      <c r="BA230" s="1"/>
      <c r="BB230" s="1"/>
      <c r="BC230" s="1"/>
      <c r="BD230" s="1"/>
      <c r="BE230" s="1"/>
      <c r="BF230" s="3"/>
      <c r="BG230" s="3"/>
      <c r="BH230" s="3"/>
    </row>
    <row r="231" spans="2:60" s="1" customFormat="1" ht="14.25" customHeight="1">
      <c r="B231" s="26" t="s">
        <v>1577</v>
      </c>
      <c r="C231" s="78"/>
      <c r="D231" s="78"/>
      <c r="E231" s="78"/>
      <c r="F231" s="78"/>
      <c r="G231" s="107"/>
      <c r="H231" s="69" t="str">
        <f>VLOOKUP($B231,D1_1!$B$5:$CH$131,6,FALSE)&amp;""</f>
        <v/>
      </c>
      <c r="I231" s="76"/>
      <c r="J231" s="76"/>
      <c r="K231" s="76"/>
      <c r="L231" s="76"/>
      <c r="M231" s="104"/>
      <c r="N231" s="69" t="str">
        <f>VLOOKUP($B231,D1_1!$B$5:$CH$131,7,FALSE)&amp;""</f>
        <v/>
      </c>
      <c r="O231" s="76"/>
      <c r="P231" s="76"/>
      <c r="Q231" s="76"/>
      <c r="R231" s="76"/>
      <c r="S231" s="104"/>
      <c r="T231" s="69" t="str">
        <f>VLOOKUP($B231,D1_1!$B$5:$CH$131,8,FALSE)&amp;""</f>
        <v/>
      </c>
      <c r="U231" s="76"/>
      <c r="V231" s="76"/>
      <c r="W231" s="76"/>
      <c r="X231" s="76"/>
      <c r="Y231" s="104"/>
      <c r="Z231" s="69" t="str">
        <f>VLOOKUP($B231,D1_1!$B$5:$CH$131,9,FALSE)&amp;""</f>
        <v/>
      </c>
      <c r="AA231" s="76"/>
      <c r="AB231" s="76"/>
      <c r="AC231" s="76"/>
      <c r="AD231" s="76"/>
      <c r="AE231" s="104"/>
      <c r="AF231" s="69" t="str">
        <f>VLOOKUP($B231,D1_1!$B$5:$CH$131,10,FALSE)&amp;""</f>
        <v/>
      </c>
      <c r="AG231" s="76"/>
      <c r="AH231" s="76"/>
      <c r="AI231" s="76"/>
      <c r="AJ231" s="76"/>
      <c r="AK231" s="104"/>
      <c r="AL231" s="69" t="str">
        <f>VLOOKUP($B231,D1_1!$B$5:$CH$131,11,FALSE)&amp;""</f>
        <v/>
      </c>
      <c r="AM231" s="76"/>
      <c r="AN231" s="76"/>
      <c r="AO231" s="76"/>
      <c r="AP231" s="76"/>
      <c r="AQ231" s="104"/>
      <c r="AR231" s="1"/>
      <c r="AS231" s="1"/>
      <c r="AT231" s="1"/>
      <c r="AU231" s="1"/>
      <c r="AV231" s="1"/>
      <c r="AW231" s="1"/>
      <c r="AX231" s="1"/>
      <c r="AY231" s="1"/>
      <c r="AZ231" s="1"/>
      <c r="BA231" s="1"/>
      <c r="BB231" s="1"/>
      <c r="BC231" s="1"/>
      <c r="BD231" s="1"/>
      <c r="BE231" s="1"/>
      <c r="BF231" s="3"/>
      <c r="BG231" s="3"/>
      <c r="BH231" s="3"/>
    </row>
    <row r="232" spans="2:60" s="1" customFormat="1" ht="14.25" customHeight="1">
      <c r="B232" s="27"/>
      <c r="C232" s="79"/>
      <c r="D232" s="79"/>
      <c r="E232" s="79"/>
      <c r="F232" s="79"/>
      <c r="G232" s="109"/>
      <c r="H232" s="25"/>
      <c r="I232" s="77"/>
      <c r="J232" s="77"/>
      <c r="K232" s="77"/>
      <c r="L232" s="77"/>
      <c r="M232" s="106"/>
      <c r="N232" s="25"/>
      <c r="O232" s="77"/>
      <c r="P232" s="77"/>
      <c r="Q232" s="77"/>
      <c r="R232" s="77"/>
      <c r="S232" s="106"/>
      <c r="T232" s="25"/>
      <c r="U232" s="77"/>
      <c r="V232" s="77"/>
      <c r="W232" s="77"/>
      <c r="X232" s="77"/>
      <c r="Y232" s="106"/>
      <c r="Z232" s="25"/>
      <c r="AA232" s="77"/>
      <c r="AB232" s="77"/>
      <c r="AC232" s="77"/>
      <c r="AD232" s="77"/>
      <c r="AE232" s="106"/>
      <c r="AF232" s="25"/>
      <c r="AG232" s="77"/>
      <c r="AH232" s="77"/>
      <c r="AI232" s="77"/>
      <c r="AJ232" s="77"/>
      <c r="AK232" s="106"/>
      <c r="AL232" s="25"/>
      <c r="AM232" s="77"/>
      <c r="AN232" s="77"/>
      <c r="AO232" s="77"/>
      <c r="AP232" s="77"/>
      <c r="AQ232" s="106"/>
      <c r="AR232" s="1"/>
      <c r="AS232" s="1"/>
      <c r="AT232" s="1"/>
      <c r="AU232" s="1"/>
      <c r="AV232" s="1"/>
      <c r="AW232" s="1"/>
      <c r="AX232" s="1"/>
      <c r="AY232" s="1"/>
      <c r="AZ232" s="1"/>
      <c r="BA232" s="1"/>
      <c r="BB232" s="1"/>
      <c r="BC232" s="1"/>
      <c r="BD232" s="1"/>
      <c r="BE232" s="1"/>
      <c r="BF232" s="3"/>
      <c r="BG232" s="3"/>
      <c r="BH232" s="3"/>
    </row>
    <row r="233" spans="2:60" s="1" customFormat="1" ht="14.25" customHeight="1">
      <c r="B233" s="26" t="s">
        <v>6147</v>
      </c>
      <c r="C233" s="78"/>
      <c r="D233" s="78"/>
      <c r="E233" s="78"/>
      <c r="F233" s="78"/>
      <c r="G233" s="107"/>
      <c r="H233" s="69" t="str">
        <f>VLOOKUP($B233,D1_1!$B$5:$CH$131,6,FALSE)&amp;""</f>
        <v/>
      </c>
      <c r="I233" s="76"/>
      <c r="J233" s="76"/>
      <c r="K233" s="76"/>
      <c r="L233" s="76"/>
      <c r="M233" s="104"/>
      <c r="N233" s="69" t="str">
        <f>VLOOKUP($B233,D1_1!$B$5:$CH$131,7,FALSE)&amp;""</f>
        <v/>
      </c>
      <c r="O233" s="76"/>
      <c r="P233" s="76"/>
      <c r="Q233" s="76"/>
      <c r="R233" s="76"/>
      <c r="S233" s="104"/>
      <c r="T233" s="69" t="str">
        <f>VLOOKUP($B233,D1_1!$B$5:$CH$131,8,FALSE)&amp;""</f>
        <v/>
      </c>
      <c r="U233" s="76"/>
      <c r="V233" s="76"/>
      <c r="W233" s="76"/>
      <c r="X233" s="76"/>
      <c r="Y233" s="104"/>
      <c r="Z233" s="69" t="str">
        <f>VLOOKUP($B233,D1_1!$B$5:$CH$131,9,FALSE)&amp;""</f>
        <v/>
      </c>
      <c r="AA233" s="76"/>
      <c r="AB233" s="76"/>
      <c r="AC233" s="76"/>
      <c r="AD233" s="76"/>
      <c r="AE233" s="104"/>
      <c r="AF233" s="69" t="str">
        <f>VLOOKUP($B233,D1_1!$B$5:$CH$131,10,FALSE)&amp;""</f>
        <v/>
      </c>
      <c r="AG233" s="76"/>
      <c r="AH233" s="76"/>
      <c r="AI233" s="76"/>
      <c r="AJ233" s="76"/>
      <c r="AK233" s="104"/>
      <c r="AL233" s="69" t="str">
        <f>VLOOKUP($B233,D1_1!$B$5:$CH$131,11,FALSE)&amp;""</f>
        <v/>
      </c>
      <c r="AM233" s="76"/>
      <c r="AN233" s="76"/>
      <c r="AO233" s="76"/>
      <c r="AP233" s="76"/>
      <c r="AQ233" s="104"/>
      <c r="AR233" s="1"/>
      <c r="AS233" s="1"/>
      <c r="AT233" s="1"/>
      <c r="AU233" s="1"/>
      <c r="AV233" s="1"/>
      <c r="AW233" s="1"/>
      <c r="AX233" s="1"/>
      <c r="AY233" s="1"/>
      <c r="AZ233" s="1"/>
      <c r="BA233" s="1"/>
      <c r="BB233" s="1"/>
      <c r="BC233" s="1"/>
      <c r="BD233" s="1"/>
      <c r="BE233" s="1"/>
      <c r="BF233" s="3"/>
      <c r="BG233" s="3"/>
      <c r="BH233" s="3"/>
    </row>
    <row r="234" spans="2:60" s="1" customFormat="1" ht="14.25" customHeight="1">
      <c r="B234" s="27"/>
      <c r="C234" s="79"/>
      <c r="D234" s="79"/>
      <c r="E234" s="79"/>
      <c r="F234" s="79"/>
      <c r="G234" s="109"/>
      <c r="H234" s="25"/>
      <c r="I234" s="77"/>
      <c r="J234" s="77"/>
      <c r="K234" s="77"/>
      <c r="L234" s="77"/>
      <c r="M234" s="106"/>
      <c r="N234" s="25"/>
      <c r="O234" s="77"/>
      <c r="P234" s="77"/>
      <c r="Q234" s="77"/>
      <c r="R234" s="77"/>
      <c r="S234" s="106"/>
      <c r="T234" s="25"/>
      <c r="U234" s="77"/>
      <c r="V234" s="77"/>
      <c r="W234" s="77"/>
      <c r="X234" s="77"/>
      <c r="Y234" s="106"/>
      <c r="Z234" s="25"/>
      <c r="AA234" s="77"/>
      <c r="AB234" s="77"/>
      <c r="AC234" s="77"/>
      <c r="AD234" s="77"/>
      <c r="AE234" s="106"/>
      <c r="AF234" s="25"/>
      <c r="AG234" s="77"/>
      <c r="AH234" s="77"/>
      <c r="AI234" s="77"/>
      <c r="AJ234" s="77"/>
      <c r="AK234" s="106"/>
      <c r="AL234" s="25"/>
      <c r="AM234" s="77"/>
      <c r="AN234" s="77"/>
      <c r="AO234" s="77"/>
      <c r="AP234" s="77"/>
      <c r="AQ234" s="106"/>
      <c r="AR234" s="1"/>
      <c r="AS234" s="1"/>
      <c r="AT234" s="1"/>
      <c r="AU234" s="1"/>
      <c r="AV234" s="1"/>
      <c r="AW234" s="1"/>
      <c r="AX234" s="1"/>
      <c r="AY234" s="1"/>
      <c r="AZ234" s="1"/>
      <c r="BA234" s="1"/>
      <c r="BB234" s="1"/>
      <c r="BC234" s="1"/>
      <c r="BD234" s="1"/>
      <c r="BE234" s="1"/>
      <c r="BF234" s="3"/>
      <c r="BG234" s="3"/>
      <c r="BH234" s="3"/>
    </row>
    <row r="235" spans="2:60" s="1" customFormat="1" ht="14.25" customHeight="1">
      <c r="B235" s="26" t="s">
        <v>2858</v>
      </c>
      <c r="C235" s="78"/>
      <c r="D235" s="78"/>
      <c r="E235" s="78"/>
      <c r="F235" s="78"/>
      <c r="G235" s="107"/>
      <c r="H235" s="69" t="str">
        <f>VLOOKUP($B235,D1_1!$B$5:$CH$131,6,FALSE)&amp;""</f>
        <v/>
      </c>
      <c r="I235" s="76"/>
      <c r="J235" s="76"/>
      <c r="K235" s="76"/>
      <c r="L235" s="76"/>
      <c r="M235" s="104"/>
      <c r="N235" s="69" t="str">
        <f>VLOOKUP($B235,D1_1!$B$5:$CH$131,7,FALSE)&amp;""</f>
        <v/>
      </c>
      <c r="O235" s="76"/>
      <c r="P235" s="76"/>
      <c r="Q235" s="76"/>
      <c r="R235" s="76"/>
      <c r="S235" s="104"/>
      <c r="T235" s="69" t="str">
        <f>VLOOKUP($B235,D1_1!$B$5:$CH$131,8,FALSE)&amp;""</f>
        <v/>
      </c>
      <c r="U235" s="76"/>
      <c r="V235" s="76"/>
      <c r="W235" s="76"/>
      <c r="X235" s="76"/>
      <c r="Y235" s="104"/>
      <c r="Z235" s="69" t="str">
        <f>VLOOKUP($B235,D1_1!$B$5:$CH$131,9,FALSE)&amp;""</f>
        <v/>
      </c>
      <c r="AA235" s="76"/>
      <c r="AB235" s="76"/>
      <c r="AC235" s="76"/>
      <c r="AD235" s="76"/>
      <c r="AE235" s="104"/>
      <c r="AF235" s="69" t="str">
        <f>VLOOKUP($B235,D1_1!$B$5:$CH$131,10,FALSE)&amp;""</f>
        <v/>
      </c>
      <c r="AG235" s="76"/>
      <c r="AH235" s="76"/>
      <c r="AI235" s="76"/>
      <c r="AJ235" s="76"/>
      <c r="AK235" s="104"/>
      <c r="AL235" s="69" t="str">
        <f>VLOOKUP($B235,D1_1!$B$5:$CH$131,11,FALSE)&amp;""</f>
        <v/>
      </c>
      <c r="AM235" s="76"/>
      <c r="AN235" s="76"/>
      <c r="AO235" s="76"/>
      <c r="AP235" s="76"/>
      <c r="AQ235" s="104"/>
      <c r="AR235" s="1"/>
      <c r="AS235" s="1"/>
      <c r="AT235" s="1"/>
      <c r="AU235" s="1"/>
      <c r="AV235" s="1"/>
      <c r="AW235" s="1"/>
      <c r="AX235" s="1"/>
      <c r="AY235" s="1"/>
      <c r="AZ235" s="1"/>
      <c r="BA235" s="1"/>
      <c r="BB235" s="1"/>
      <c r="BC235" s="1"/>
      <c r="BD235" s="1"/>
      <c r="BE235" s="1"/>
      <c r="BF235" s="3"/>
      <c r="BG235" s="3"/>
      <c r="BH235" s="3"/>
    </row>
    <row r="236" spans="2:60" s="1" customFormat="1" ht="14.25" customHeight="1">
      <c r="B236" s="27"/>
      <c r="C236" s="79"/>
      <c r="D236" s="79"/>
      <c r="E236" s="79"/>
      <c r="F236" s="79"/>
      <c r="G236" s="109"/>
      <c r="H236" s="25"/>
      <c r="I236" s="77"/>
      <c r="J236" s="77"/>
      <c r="K236" s="77"/>
      <c r="L236" s="77"/>
      <c r="M236" s="106"/>
      <c r="N236" s="25"/>
      <c r="O236" s="77"/>
      <c r="P236" s="77"/>
      <c r="Q236" s="77"/>
      <c r="R236" s="77"/>
      <c r="S236" s="106"/>
      <c r="T236" s="25"/>
      <c r="U236" s="77"/>
      <c r="V236" s="77"/>
      <c r="W236" s="77"/>
      <c r="X236" s="77"/>
      <c r="Y236" s="106"/>
      <c r="Z236" s="25"/>
      <c r="AA236" s="77"/>
      <c r="AB236" s="77"/>
      <c r="AC236" s="77"/>
      <c r="AD236" s="77"/>
      <c r="AE236" s="106"/>
      <c r="AF236" s="25"/>
      <c r="AG236" s="77"/>
      <c r="AH236" s="77"/>
      <c r="AI236" s="77"/>
      <c r="AJ236" s="77"/>
      <c r="AK236" s="106"/>
      <c r="AL236" s="25"/>
      <c r="AM236" s="77"/>
      <c r="AN236" s="77"/>
      <c r="AO236" s="77"/>
      <c r="AP236" s="77"/>
      <c r="AQ236" s="106"/>
      <c r="AR236" s="1"/>
      <c r="AS236" s="1"/>
      <c r="AT236" s="1"/>
      <c r="AU236" s="1"/>
      <c r="AV236" s="1"/>
      <c r="AW236" s="1"/>
      <c r="AX236" s="1"/>
      <c r="AY236" s="1"/>
      <c r="AZ236" s="1"/>
      <c r="BA236" s="1"/>
      <c r="BB236" s="1"/>
      <c r="BC236" s="1"/>
      <c r="BD236" s="1"/>
      <c r="BE236" s="1"/>
      <c r="BF236" s="3"/>
      <c r="BG236" s="3"/>
      <c r="BH236" s="3"/>
    </row>
    <row r="237" spans="2:60" s="1" customFormat="1" ht="14.25" customHeight="1">
      <c r="B237" s="26" t="s">
        <v>1819</v>
      </c>
      <c r="C237" s="78"/>
      <c r="D237" s="78"/>
      <c r="E237" s="78"/>
      <c r="F237" s="78"/>
      <c r="G237" s="107"/>
      <c r="H237" s="69" t="str">
        <f>VLOOKUP($B237,D1_1!$B$5:$CH$131,6,FALSE)&amp;""</f>
        <v/>
      </c>
      <c r="I237" s="76"/>
      <c r="J237" s="76"/>
      <c r="K237" s="76"/>
      <c r="L237" s="76"/>
      <c r="M237" s="104"/>
      <c r="N237" s="69" t="str">
        <f>VLOOKUP($B237,D1_1!$B$5:$CH$131,7,FALSE)&amp;""</f>
        <v/>
      </c>
      <c r="O237" s="76"/>
      <c r="P237" s="76"/>
      <c r="Q237" s="76"/>
      <c r="R237" s="76"/>
      <c r="S237" s="104"/>
      <c r="T237" s="69" t="str">
        <f>VLOOKUP($B237,D1_1!$B$5:$CH$131,8,FALSE)&amp;""</f>
        <v/>
      </c>
      <c r="U237" s="76"/>
      <c r="V237" s="76"/>
      <c r="W237" s="76"/>
      <c r="X237" s="76"/>
      <c r="Y237" s="104"/>
      <c r="Z237" s="69" t="str">
        <f>VLOOKUP($B237,D1_1!$B$5:$CH$131,9,FALSE)&amp;""</f>
        <v/>
      </c>
      <c r="AA237" s="76"/>
      <c r="AB237" s="76"/>
      <c r="AC237" s="76"/>
      <c r="AD237" s="76"/>
      <c r="AE237" s="104"/>
      <c r="AF237" s="69" t="str">
        <f>VLOOKUP($B237,D1_1!$B$5:$CH$131,10,FALSE)&amp;""</f>
        <v/>
      </c>
      <c r="AG237" s="76"/>
      <c r="AH237" s="76"/>
      <c r="AI237" s="76"/>
      <c r="AJ237" s="76"/>
      <c r="AK237" s="104"/>
      <c r="AL237" s="69" t="str">
        <f>VLOOKUP($B237,D1_1!$B$5:$CH$131,11,FALSE)&amp;""</f>
        <v/>
      </c>
      <c r="AM237" s="76"/>
      <c r="AN237" s="76"/>
      <c r="AO237" s="76"/>
      <c r="AP237" s="76"/>
      <c r="AQ237" s="104"/>
      <c r="AR237" s="1"/>
      <c r="AS237" s="1"/>
      <c r="AT237" s="1"/>
      <c r="AU237" s="1"/>
      <c r="AV237" s="1"/>
      <c r="AW237" s="1"/>
      <c r="AX237" s="1"/>
      <c r="AY237" s="1"/>
      <c r="AZ237" s="1"/>
      <c r="BA237" s="1"/>
      <c r="BB237" s="1"/>
      <c r="BC237" s="1"/>
      <c r="BD237" s="1"/>
      <c r="BE237" s="1"/>
      <c r="BF237" s="3"/>
      <c r="BG237" s="3"/>
      <c r="BH237" s="3"/>
    </row>
    <row r="238" spans="2:60" s="1" customFormat="1" ht="14.25" customHeight="1">
      <c r="B238" s="27"/>
      <c r="C238" s="79"/>
      <c r="D238" s="79"/>
      <c r="E238" s="79"/>
      <c r="F238" s="79"/>
      <c r="G238" s="109"/>
      <c r="H238" s="25"/>
      <c r="I238" s="77"/>
      <c r="J238" s="77"/>
      <c r="K238" s="77"/>
      <c r="L238" s="77"/>
      <c r="M238" s="106"/>
      <c r="N238" s="25"/>
      <c r="O238" s="77"/>
      <c r="P238" s="77"/>
      <c r="Q238" s="77"/>
      <c r="R238" s="77"/>
      <c r="S238" s="106"/>
      <c r="T238" s="25"/>
      <c r="U238" s="77"/>
      <c r="V238" s="77"/>
      <c r="W238" s="77"/>
      <c r="X238" s="77"/>
      <c r="Y238" s="106"/>
      <c r="Z238" s="25"/>
      <c r="AA238" s="77"/>
      <c r="AB238" s="77"/>
      <c r="AC238" s="77"/>
      <c r="AD238" s="77"/>
      <c r="AE238" s="106"/>
      <c r="AF238" s="25"/>
      <c r="AG238" s="77"/>
      <c r="AH238" s="77"/>
      <c r="AI238" s="77"/>
      <c r="AJ238" s="77"/>
      <c r="AK238" s="106"/>
      <c r="AL238" s="25"/>
      <c r="AM238" s="77"/>
      <c r="AN238" s="77"/>
      <c r="AO238" s="77"/>
      <c r="AP238" s="77"/>
      <c r="AQ238" s="106"/>
      <c r="AR238" s="1"/>
      <c r="AS238" s="1"/>
      <c r="AT238" s="1"/>
      <c r="AU238" s="1"/>
      <c r="AV238" s="1"/>
      <c r="AW238" s="1"/>
      <c r="AX238" s="1"/>
      <c r="AY238" s="1"/>
      <c r="AZ238" s="1"/>
      <c r="BA238" s="1"/>
      <c r="BB238" s="1"/>
      <c r="BC238" s="1"/>
      <c r="BD238" s="1"/>
      <c r="BE238" s="1"/>
      <c r="BF238" s="3"/>
      <c r="BG238" s="3"/>
      <c r="BH238" s="3"/>
    </row>
    <row r="239" spans="2:60" s="1" customFormat="1" ht="14.25" customHeight="1">
      <c r="B239" s="26" t="s">
        <v>1824</v>
      </c>
      <c r="C239" s="78"/>
      <c r="D239" s="78"/>
      <c r="E239" s="78"/>
      <c r="F239" s="78"/>
      <c r="G239" s="107"/>
      <c r="H239" s="69" t="str">
        <f>VLOOKUP($B239,D1_1!$B$5:$CH$131,6,FALSE)&amp;""</f>
        <v/>
      </c>
      <c r="I239" s="76"/>
      <c r="J239" s="76"/>
      <c r="K239" s="76"/>
      <c r="L239" s="76"/>
      <c r="M239" s="104"/>
      <c r="N239" s="69" t="str">
        <f>VLOOKUP($B239,D1_1!$B$5:$CH$131,7,FALSE)&amp;""</f>
        <v/>
      </c>
      <c r="O239" s="76"/>
      <c r="P239" s="76"/>
      <c r="Q239" s="76"/>
      <c r="R239" s="76"/>
      <c r="S239" s="104"/>
      <c r="T239" s="69" t="str">
        <f>VLOOKUP($B239,D1_1!$B$5:$CH$131,8,FALSE)&amp;""</f>
        <v/>
      </c>
      <c r="U239" s="76"/>
      <c r="V239" s="76"/>
      <c r="W239" s="76"/>
      <c r="X239" s="76"/>
      <c r="Y239" s="104"/>
      <c r="Z239" s="69" t="str">
        <f>VLOOKUP($B239,D1_1!$B$5:$CH$131,9,FALSE)&amp;""</f>
        <v/>
      </c>
      <c r="AA239" s="76"/>
      <c r="AB239" s="76"/>
      <c r="AC239" s="76"/>
      <c r="AD239" s="76"/>
      <c r="AE239" s="104"/>
      <c r="AF239" s="69" t="str">
        <f>VLOOKUP($B239,D1_1!$B$5:$CH$131,10,FALSE)&amp;""</f>
        <v/>
      </c>
      <c r="AG239" s="76"/>
      <c r="AH239" s="76"/>
      <c r="AI239" s="76"/>
      <c r="AJ239" s="76"/>
      <c r="AK239" s="104"/>
      <c r="AL239" s="69" t="str">
        <f>VLOOKUP($B239,D1_1!$B$5:$CH$131,11,FALSE)&amp;""</f>
        <v/>
      </c>
      <c r="AM239" s="76"/>
      <c r="AN239" s="76"/>
      <c r="AO239" s="76"/>
      <c r="AP239" s="76"/>
      <c r="AQ239" s="104"/>
      <c r="AR239" s="1"/>
      <c r="AS239" s="1"/>
      <c r="AT239" s="1"/>
      <c r="AU239" s="1"/>
      <c r="AV239" s="1"/>
      <c r="AW239" s="1"/>
      <c r="AX239" s="1"/>
      <c r="AY239" s="1"/>
      <c r="AZ239" s="1"/>
      <c r="BA239" s="1"/>
      <c r="BB239" s="1"/>
      <c r="BC239" s="1"/>
      <c r="BD239" s="1"/>
      <c r="BE239" s="1"/>
      <c r="BF239" s="3"/>
      <c r="BG239" s="3"/>
      <c r="BH239" s="3"/>
    </row>
    <row r="240" spans="2:60" s="1" customFormat="1" ht="14.25" customHeight="1">
      <c r="B240" s="27"/>
      <c r="C240" s="79"/>
      <c r="D240" s="79"/>
      <c r="E240" s="79"/>
      <c r="F240" s="79"/>
      <c r="G240" s="109"/>
      <c r="H240" s="25"/>
      <c r="I240" s="77"/>
      <c r="J240" s="77"/>
      <c r="K240" s="77"/>
      <c r="L240" s="77"/>
      <c r="M240" s="106"/>
      <c r="N240" s="25"/>
      <c r="O240" s="77"/>
      <c r="P240" s="77"/>
      <c r="Q240" s="77"/>
      <c r="R240" s="77"/>
      <c r="S240" s="106"/>
      <c r="T240" s="25"/>
      <c r="U240" s="77"/>
      <c r="V240" s="77"/>
      <c r="W240" s="77"/>
      <c r="X240" s="77"/>
      <c r="Y240" s="106"/>
      <c r="Z240" s="25"/>
      <c r="AA240" s="77"/>
      <c r="AB240" s="77"/>
      <c r="AC240" s="77"/>
      <c r="AD240" s="77"/>
      <c r="AE240" s="106"/>
      <c r="AF240" s="25"/>
      <c r="AG240" s="77"/>
      <c r="AH240" s="77"/>
      <c r="AI240" s="77"/>
      <c r="AJ240" s="77"/>
      <c r="AK240" s="106"/>
      <c r="AL240" s="25"/>
      <c r="AM240" s="77"/>
      <c r="AN240" s="77"/>
      <c r="AO240" s="77"/>
      <c r="AP240" s="77"/>
      <c r="AQ240" s="106"/>
      <c r="AR240" s="1"/>
      <c r="AS240" s="1"/>
      <c r="AT240" s="1"/>
      <c r="AU240" s="1"/>
      <c r="AV240" s="1"/>
      <c r="AW240" s="1"/>
      <c r="AX240" s="1"/>
      <c r="AY240" s="1"/>
      <c r="AZ240" s="1"/>
      <c r="BA240" s="1"/>
      <c r="BB240" s="1"/>
      <c r="BC240" s="1"/>
      <c r="BD240" s="1"/>
      <c r="BE240" s="1"/>
      <c r="BF240" s="3"/>
      <c r="BG240" s="3"/>
      <c r="BH240" s="3"/>
    </row>
    <row r="241" spans="2:60" s="1" customFormat="1" ht="14.25" customHeight="1">
      <c r="B241" s="26" t="s">
        <v>1827</v>
      </c>
      <c r="C241" s="78"/>
      <c r="D241" s="78"/>
      <c r="E241" s="78"/>
      <c r="F241" s="78"/>
      <c r="G241" s="107"/>
      <c r="H241" s="69" t="str">
        <f>VLOOKUP($B241,D1_1!$B$5:$CH$131,6,FALSE)&amp;""</f>
        <v/>
      </c>
      <c r="I241" s="76"/>
      <c r="J241" s="76"/>
      <c r="K241" s="76"/>
      <c r="L241" s="76"/>
      <c r="M241" s="104"/>
      <c r="N241" s="69" t="str">
        <f>VLOOKUP($B241,D1_1!$B$5:$CH$131,7,FALSE)&amp;""</f>
        <v/>
      </c>
      <c r="O241" s="76"/>
      <c r="P241" s="76"/>
      <c r="Q241" s="76"/>
      <c r="R241" s="76"/>
      <c r="S241" s="104"/>
      <c r="T241" s="69" t="str">
        <f>VLOOKUP($B241,D1_1!$B$5:$CH$131,8,FALSE)&amp;""</f>
        <v/>
      </c>
      <c r="U241" s="76"/>
      <c r="V241" s="76"/>
      <c r="W241" s="76"/>
      <c r="X241" s="76"/>
      <c r="Y241" s="104"/>
      <c r="Z241" s="69" t="str">
        <f>VLOOKUP($B241,D1_1!$B$5:$CH$131,9,FALSE)&amp;""</f>
        <v/>
      </c>
      <c r="AA241" s="76"/>
      <c r="AB241" s="76"/>
      <c r="AC241" s="76"/>
      <c r="AD241" s="76"/>
      <c r="AE241" s="104"/>
      <c r="AF241" s="69" t="str">
        <f>VLOOKUP($B241,D1_1!$B$5:$CH$131,10,FALSE)&amp;""</f>
        <v/>
      </c>
      <c r="AG241" s="76"/>
      <c r="AH241" s="76"/>
      <c r="AI241" s="76"/>
      <c r="AJ241" s="76"/>
      <c r="AK241" s="104"/>
      <c r="AL241" s="69" t="str">
        <f>VLOOKUP($B241,D1_1!$B$5:$CH$131,11,FALSE)&amp;""</f>
        <v/>
      </c>
      <c r="AM241" s="76"/>
      <c r="AN241" s="76"/>
      <c r="AO241" s="76"/>
      <c r="AP241" s="76"/>
      <c r="AQ241" s="104"/>
      <c r="AR241" s="1"/>
      <c r="AS241" s="1"/>
      <c r="AT241" s="1"/>
      <c r="AU241" s="1"/>
      <c r="AV241" s="1"/>
      <c r="AW241" s="1"/>
      <c r="AX241" s="1"/>
      <c r="AY241" s="1"/>
      <c r="AZ241" s="1"/>
      <c r="BA241" s="1"/>
      <c r="BB241" s="1"/>
      <c r="BC241" s="1"/>
      <c r="BD241" s="1"/>
      <c r="BE241" s="1"/>
      <c r="BF241" s="3"/>
      <c r="BG241" s="3"/>
      <c r="BH241" s="3"/>
    </row>
    <row r="242" spans="2:60" s="1" customFormat="1" ht="14.25" customHeight="1">
      <c r="B242" s="27"/>
      <c r="C242" s="79"/>
      <c r="D242" s="79"/>
      <c r="E242" s="79"/>
      <c r="F242" s="79"/>
      <c r="G242" s="109"/>
      <c r="H242" s="25"/>
      <c r="I242" s="77"/>
      <c r="J242" s="77"/>
      <c r="K242" s="77"/>
      <c r="L242" s="77"/>
      <c r="M242" s="106"/>
      <c r="N242" s="25"/>
      <c r="O242" s="77"/>
      <c r="P242" s="77"/>
      <c r="Q242" s="77"/>
      <c r="R242" s="77"/>
      <c r="S242" s="106"/>
      <c r="T242" s="25"/>
      <c r="U242" s="77"/>
      <c r="V242" s="77"/>
      <c r="W242" s="77"/>
      <c r="X242" s="77"/>
      <c r="Y242" s="106"/>
      <c r="Z242" s="25"/>
      <c r="AA242" s="77"/>
      <c r="AB242" s="77"/>
      <c r="AC242" s="77"/>
      <c r="AD242" s="77"/>
      <c r="AE242" s="106"/>
      <c r="AF242" s="25"/>
      <c r="AG242" s="77"/>
      <c r="AH242" s="77"/>
      <c r="AI242" s="77"/>
      <c r="AJ242" s="77"/>
      <c r="AK242" s="106"/>
      <c r="AL242" s="25"/>
      <c r="AM242" s="77"/>
      <c r="AN242" s="77"/>
      <c r="AO242" s="77"/>
      <c r="AP242" s="77"/>
      <c r="AQ242" s="106"/>
      <c r="AR242" s="1"/>
      <c r="AS242" s="1"/>
      <c r="AT242" s="1"/>
      <c r="AU242" s="1"/>
      <c r="AV242" s="1"/>
      <c r="AW242" s="1"/>
      <c r="AX242" s="1"/>
      <c r="AY242" s="1"/>
      <c r="AZ242" s="1"/>
      <c r="BA242" s="1"/>
      <c r="BB242" s="1"/>
      <c r="BC242" s="1"/>
      <c r="BD242" s="1"/>
      <c r="BE242" s="1"/>
      <c r="BF242" s="3"/>
      <c r="BG242" s="3"/>
      <c r="BH242" s="3"/>
    </row>
    <row r="243" spans="2:60" s="1" customFormat="1" ht="14.25" customHeight="1">
      <c r="B243" s="26" t="s">
        <v>6531</v>
      </c>
      <c r="C243" s="78"/>
      <c r="D243" s="78"/>
      <c r="E243" s="78"/>
      <c r="F243" s="78"/>
      <c r="G243" s="107"/>
      <c r="H243" s="69" t="str">
        <f>VLOOKUP($B243,D1_1!$B$5:$CH$131,6,FALSE)&amp;""</f>
        <v/>
      </c>
      <c r="I243" s="76"/>
      <c r="J243" s="76"/>
      <c r="K243" s="76"/>
      <c r="L243" s="76"/>
      <c r="M243" s="104"/>
      <c r="N243" s="69" t="str">
        <f>VLOOKUP($B243,D1_1!$B$5:$CH$131,7,FALSE)&amp;""</f>
        <v/>
      </c>
      <c r="O243" s="76"/>
      <c r="P243" s="76"/>
      <c r="Q243" s="76"/>
      <c r="R243" s="76"/>
      <c r="S243" s="104"/>
      <c r="T243" s="69" t="str">
        <f>VLOOKUP($B243,D1_1!$B$5:$CH$131,8,FALSE)&amp;""</f>
        <v/>
      </c>
      <c r="U243" s="76"/>
      <c r="V243" s="76"/>
      <c r="W243" s="76"/>
      <c r="X243" s="76"/>
      <c r="Y243" s="104"/>
      <c r="Z243" s="69" t="str">
        <f>VLOOKUP($B243,D1_1!$B$5:$CH$131,9,FALSE)&amp;""</f>
        <v/>
      </c>
      <c r="AA243" s="76"/>
      <c r="AB243" s="76"/>
      <c r="AC243" s="76"/>
      <c r="AD243" s="76"/>
      <c r="AE243" s="104"/>
      <c r="AF243" s="69" t="str">
        <f>VLOOKUP($B243,D1_1!$B$5:$CH$131,10,FALSE)&amp;""</f>
        <v/>
      </c>
      <c r="AG243" s="76"/>
      <c r="AH243" s="76"/>
      <c r="AI243" s="76"/>
      <c r="AJ243" s="76"/>
      <c r="AK243" s="104"/>
      <c r="AL243" s="69" t="str">
        <f>VLOOKUP($B243,D1_1!$B$5:$CH$131,11,FALSE)&amp;""</f>
        <v/>
      </c>
      <c r="AM243" s="76"/>
      <c r="AN243" s="76"/>
      <c r="AO243" s="76"/>
      <c r="AP243" s="76"/>
      <c r="AQ243" s="104"/>
      <c r="AR243" s="1"/>
      <c r="AS243" s="1"/>
      <c r="AT243" s="1"/>
      <c r="AU243" s="1"/>
      <c r="AV243" s="1"/>
      <c r="AW243" s="1"/>
      <c r="AX243" s="1"/>
      <c r="AY243" s="1"/>
      <c r="AZ243" s="1"/>
      <c r="BA243" s="1"/>
      <c r="BB243" s="1"/>
      <c r="BC243" s="1"/>
      <c r="BD243" s="1"/>
      <c r="BE243" s="1"/>
      <c r="BF243" s="3"/>
      <c r="BG243" s="3"/>
      <c r="BH243" s="3"/>
    </row>
    <row r="244" spans="2:60" s="1" customFormat="1" ht="14.25" customHeight="1">
      <c r="B244" s="27"/>
      <c r="C244" s="79"/>
      <c r="D244" s="79"/>
      <c r="E244" s="79"/>
      <c r="F244" s="79"/>
      <c r="G244" s="109"/>
      <c r="H244" s="25"/>
      <c r="I244" s="77"/>
      <c r="J244" s="77"/>
      <c r="K244" s="77"/>
      <c r="L244" s="77"/>
      <c r="M244" s="106"/>
      <c r="N244" s="25"/>
      <c r="O244" s="77"/>
      <c r="P244" s="77"/>
      <c r="Q244" s="77"/>
      <c r="R244" s="77"/>
      <c r="S244" s="106"/>
      <c r="T244" s="25"/>
      <c r="U244" s="77"/>
      <c r="V244" s="77"/>
      <c r="W244" s="77"/>
      <c r="X244" s="77"/>
      <c r="Y244" s="106"/>
      <c r="Z244" s="25"/>
      <c r="AA244" s="77"/>
      <c r="AB244" s="77"/>
      <c r="AC244" s="77"/>
      <c r="AD244" s="77"/>
      <c r="AE244" s="106"/>
      <c r="AF244" s="25"/>
      <c r="AG244" s="77"/>
      <c r="AH244" s="77"/>
      <c r="AI244" s="77"/>
      <c r="AJ244" s="77"/>
      <c r="AK244" s="106"/>
      <c r="AL244" s="25"/>
      <c r="AM244" s="77"/>
      <c r="AN244" s="77"/>
      <c r="AO244" s="77"/>
      <c r="AP244" s="77"/>
      <c r="AQ244" s="106"/>
      <c r="AR244" s="1"/>
      <c r="AS244" s="1"/>
      <c r="AT244" s="1"/>
      <c r="AU244" s="1"/>
      <c r="AV244" s="1"/>
      <c r="AW244" s="1"/>
      <c r="AX244" s="1"/>
      <c r="AY244" s="1"/>
      <c r="AZ244" s="1"/>
      <c r="BA244" s="1"/>
      <c r="BB244" s="1"/>
      <c r="BC244" s="1"/>
      <c r="BD244" s="1"/>
      <c r="BE244" s="1"/>
      <c r="BF244" s="3"/>
      <c r="BG244" s="3"/>
      <c r="BH244" s="3"/>
    </row>
    <row r="245" spans="2:60" s="1" customFormat="1" ht="14.25" customHeight="1">
      <c r="B245" s="26" t="s">
        <v>5237</v>
      </c>
      <c r="C245" s="78"/>
      <c r="D245" s="78"/>
      <c r="E245" s="78"/>
      <c r="F245" s="78"/>
      <c r="G245" s="107"/>
      <c r="H245" s="69" t="str">
        <f>VLOOKUP($B245,D1_1!$B$5:$CH$131,6,FALSE)&amp;""</f>
        <v/>
      </c>
      <c r="I245" s="76"/>
      <c r="J245" s="76"/>
      <c r="K245" s="76"/>
      <c r="L245" s="76"/>
      <c r="M245" s="104"/>
      <c r="N245" s="69" t="str">
        <f>VLOOKUP($B245,D1_1!$B$5:$CH$131,7,FALSE)&amp;""</f>
        <v/>
      </c>
      <c r="O245" s="76"/>
      <c r="P245" s="76"/>
      <c r="Q245" s="76"/>
      <c r="R245" s="76"/>
      <c r="S245" s="104"/>
      <c r="T245" s="69" t="str">
        <f>VLOOKUP($B245,D1_1!$B$5:$CH$131,8,FALSE)&amp;""</f>
        <v/>
      </c>
      <c r="U245" s="76"/>
      <c r="V245" s="76"/>
      <c r="W245" s="76"/>
      <c r="X245" s="76"/>
      <c r="Y245" s="104"/>
      <c r="Z245" s="69" t="str">
        <f>VLOOKUP($B245,D1_1!$B$5:$CH$131,9,FALSE)&amp;""</f>
        <v/>
      </c>
      <c r="AA245" s="76"/>
      <c r="AB245" s="76"/>
      <c r="AC245" s="76"/>
      <c r="AD245" s="76"/>
      <c r="AE245" s="104"/>
      <c r="AF245" s="69" t="str">
        <f>VLOOKUP($B245,D1_1!$B$5:$CH$131,10,FALSE)&amp;""</f>
        <v/>
      </c>
      <c r="AG245" s="76"/>
      <c r="AH245" s="76"/>
      <c r="AI245" s="76"/>
      <c r="AJ245" s="76"/>
      <c r="AK245" s="104"/>
      <c r="AL245" s="69" t="str">
        <f>VLOOKUP($B245,D1_1!$B$5:$CH$131,11,FALSE)&amp;""</f>
        <v/>
      </c>
      <c r="AM245" s="76"/>
      <c r="AN245" s="76"/>
      <c r="AO245" s="76"/>
      <c r="AP245" s="76"/>
      <c r="AQ245" s="104"/>
      <c r="AR245" s="1"/>
      <c r="AS245" s="1"/>
      <c r="AT245" s="1"/>
      <c r="AU245" s="1"/>
      <c r="AV245" s="1"/>
      <c r="AW245" s="1"/>
      <c r="AX245" s="1"/>
      <c r="AY245" s="1"/>
      <c r="AZ245" s="1"/>
      <c r="BA245" s="1"/>
      <c r="BB245" s="1"/>
      <c r="BC245" s="1"/>
      <c r="BD245" s="1"/>
      <c r="BE245" s="1"/>
      <c r="BF245" s="3"/>
      <c r="BG245" s="3"/>
      <c r="BH245" s="3"/>
    </row>
    <row r="246" spans="2:60" s="1" customFormat="1" ht="14.25" customHeight="1">
      <c r="B246" s="27"/>
      <c r="C246" s="79"/>
      <c r="D246" s="79"/>
      <c r="E246" s="79"/>
      <c r="F246" s="79"/>
      <c r="G246" s="109"/>
      <c r="H246" s="25"/>
      <c r="I246" s="77"/>
      <c r="J246" s="77"/>
      <c r="K246" s="77"/>
      <c r="L246" s="77"/>
      <c r="M246" s="106"/>
      <c r="N246" s="25"/>
      <c r="O246" s="77"/>
      <c r="P246" s="77"/>
      <c r="Q246" s="77"/>
      <c r="R246" s="77"/>
      <c r="S246" s="106"/>
      <c r="T246" s="25"/>
      <c r="U246" s="77"/>
      <c r="V246" s="77"/>
      <c r="W246" s="77"/>
      <c r="X246" s="77"/>
      <c r="Y246" s="106"/>
      <c r="Z246" s="25"/>
      <c r="AA246" s="77"/>
      <c r="AB246" s="77"/>
      <c r="AC246" s="77"/>
      <c r="AD246" s="77"/>
      <c r="AE246" s="106"/>
      <c r="AF246" s="25"/>
      <c r="AG246" s="77"/>
      <c r="AH246" s="77"/>
      <c r="AI246" s="77"/>
      <c r="AJ246" s="77"/>
      <c r="AK246" s="106"/>
      <c r="AL246" s="25"/>
      <c r="AM246" s="77"/>
      <c r="AN246" s="77"/>
      <c r="AO246" s="77"/>
      <c r="AP246" s="77"/>
      <c r="AQ246" s="106"/>
      <c r="AR246" s="1"/>
      <c r="AS246" s="1"/>
      <c r="AT246" s="1"/>
      <c r="AU246" s="1"/>
      <c r="AV246" s="1"/>
      <c r="AW246" s="1"/>
      <c r="AX246" s="1"/>
      <c r="AY246" s="1"/>
      <c r="AZ246" s="1"/>
      <c r="BA246" s="1"/>
      <c r="BB246" s="1"/>
      <c r="BC246" s="1"/>
      <c r="BD246" s="1"/>
      <c r="BE246" s="1"/>
      <c r="BF246" s="3"/>
      <c r="BG246" s="3"/>
      <c r="BH246" s="3"/>
    </row>
    <row r="247" spans="2:60" s="1" customFormat="1" ht="14.25" customHeight="1">
      <c r="B247" s="26" t="s">
        <v>2449</v>
      </c>
      <c r="C247" s="78"/>
      <c r="D247" s="78"/>
      <c r="E247" s="78"/>
      <c r="F247" s="78"/>
      <c r="G247" s="107"/>
      <c r="H247" s="69" t="str">
        <f>VLOOKUP($B247,D1_1!$B$5:$CH$131,6,FALSE)&amp;""</f>
        <v/>
      </c>
      <c r="I247" s="76"/>
      <c r="J247" s="76"/>
      <c r="K247" s="76"/>
      <c r="L247" s="76"/>
      <c r="M247" s="104"/>
      <c r="N247" s="69" t="str">
        <f>VLOOKUP($B247,D1_1!$B$5:$CH$131,7,FALSE)&amp;""</f>
        <v/>
      </c>
      <c r="O247" s="76"/>
      <c r="P247" s="76"/>
      <c r="Q247" s="76"/>
      <c r="R247" s="76"/>
      <c r="S247" s="104"/>
      <c r="T247" s="69" t="str">
        <f>VLOOKUP($B247,D1_1!$B$5:$CH$131,8,FALSE)&amp;""</f>
        <v/>
      </c>
      <c r="U247" s="76"/>
      <c r="V247" s="76"/>
      <c r="W247" s="76"/>
      <c r="X247" s="76"/>
      <c r="Y247" s="104"/>
      <c r="Z247" s="69" t="str">
        <f>VLOOKUP($B247,D1_1!$B$5:$CH$131,9,FALSE)&amp;""</f>
        <v/>
      </c>
      <c r="AA247" s="76"/>
      <c r="AB247" s="76"/>
      <c r="AC247" s="76"/>
      <c r="AD247" s="76"/>
      <c r="AE247" s="104"/>
      <c r="AF247" s="69" t="str">
        <f>VLOOKUP($B247,D1_1!$B$5:$CH$131,10,FALSE)&amp;""</f>
        <v/>
      </c>
      <c r="AG247" s="76"/>
      <c r="AH247" s="76"/>
      <c r="AI247" s="76"/>
      <c r="AJ247" s="76"/>
      <c r="AK247" s="104"/>
      <c r="AL247" s="69" t="str">
        <f>VLOOKUP($B247,D1_1!$B$5:$CH$131,11,FALSE)&amp;""</f>
        <v/>
      </c>
      <c r="AM247" s="76"/>
      <c r="AN247" s="76"/>
      <c r="AO247" s="76"/>
      <c r="AP247" s="76"/>
      <c r="AQ247" s="104"/>
      <c r="AR247" s="1"/>
      <c r="AS247" s="1"/>
      <c r="AT247" s="1"/>
      <c r="AU247" s="1"/>
      <c r="AV247" s="1"/>
      <c r="AW247" s="1"/>
      <c r="AX247" s="1"/>
      <c r="AY247" s="1"/>
      <c r="AZ247" s="1"/>
      <c r="BA247" s="1"/>
      <c r="BB247" s="1"/>
      <c r="BC247" s="1"/>
      <c r="BD247" s="1"/>
      <c r="BE247" s="1"/>
      <c r="BF247" s="3"/>
      <c r="BG247" s="3"/>
      <c r="BH247" s="3"/>
    </row>
    <row r="248" spans="2:60" s="1" customFormat="1" ht="14.25" customHeight="1">
      <c r="B248" s="27"/>
      <c r="C248" s="79"/>
      <c r="D248" s="79"/>
      <c r="E248" s="79"/>
      <c r="F248" s="79"/>
      <c r="G248" s="109"/>
      <c r="H248" s="25"/>
      <c r="I248" s="77"/>
      <c r="J248" s="77"/>
      <c r="K248" s="77"/>
      <c r="L248" s="77"/>
      <c r="M248" s="106"/>
      <c r="N248" s="25"/>
      <c r="O248" s="77"/>
      <c r="P248" s="77"/>
      <c r="Q248" s="77"/>
      <c r="R248" s="77"/>
      <c r="S248" s="106"/>
      <c r="T248" s="25"/>
      <c r="U248" s="77"/>
      <c r="V248" s="77"/>
      <c r="W248" s="77"/>
      <c r="X248" s="77"/>
      <c r="Y248" s="106"/>
      <c r="Z248" s="25"/>
      <c r="AA248" s="77"/>
      <c r="AB248" s="77"/>
      <c r="AC248" s="77"/>
      <c r="AD248" s="77"/>
      <c r="AE248" s="106"/>
      <c r="AF248" s="25"/>
      <c r="AG248" s="77"/>
      <c r="AH248" s="77"/>
      <c r="AI248" s="77"/>
      <c r="AJ248" s="77"/>
      <c r="AK248" s="106"/>
      <c r="AL248" s="25"/>
      <c r="AM248" s="77"/>
      <c r="AN248" s="77"/>
      <c r="AO248" s="77"/>
      <c r="AP248" s="77"/>
      <c r="AQ248" s="106"/>
      <c r="AR248" s="1"/>
      <c r="AS248" s="1"/>
      <c r="AT248" s="1"/>
      <c r="AU248" s="1"/>
      <c r="AV248" s="1"/>
      <c r="AW248" s="1"/>
      <c r="AX248" s="1"/>
      <c r="AY248" s="1"/>
      <c r="AZ248" s="1"/>
      <c r="BA248" s="1"/>
      <c r="BB248" s="1"/>
      <c r="BC248" s="1"/>
      <c r="BD248" s="1"/>
      <c r="BE248" s="1"/>
      <c r="BF248" s="3"/>
      <c r="BG248" s="3"/>
      <c r="BH248" s="3"/>
    </row>
    <row r="249" spans="2:60" s="1" customFormat="1" ht="14.25" customHeight="1">
      <c r="B249" s="26" t="s">
        <v>5206</v>
      </c>
      <c r="C249" s="78"/>
      <c r="D249" s="78"/>
      <c r="E249" s="78"/>
      <c r="F249" s="78"/>
      <c r="G249" s="107"/>
      <c r="H249" s="69" t="str">
        <f>VLOOKUP($B249,D1_1!$B$5:$CH$131,6,FALSE)&amp;""</f>
        <v/>
      </c>
      <c r="I249" s="76"/>
      <c r="J249" s="76"/>
      <c r="K249" s="76"/>
      <c r="L249" s="76"/>
      <c r="M249" s="104"/>
      <c r="N249" s="69" t="str">
        <f>VLOOKUP($B249,D1_1!$B$5:$CH$131,7,FALSE)&amp;""</f>
        <v/>
      </c>
      <c r="O249" s="76"/>
      <c r="P249" s="76"/>
      <c r="Q249" s="76"/>
      <c r="R249" s="76"/>
      <c r="S249" s="104"/>
      <c r="T249" s="69" t="str">
        <f>VLOOKUP($B249,D1_1!$B$5:$CH$131,8,FALSE)&amp;""</f>
        <v/>
      </c>
      <c r="U249" s="76"/>
      <c r="V249" s="76"/>
      <c r="W249" s="76"/>
      <c r="X249" s="76"/>
      <c r="Y249" s="104"/>
      <c r="Z249" s="69" t="str">
        <f>VLOOKUP($B249,D1_1!$B$5:$CH$131,9,FALSE)&amp;""</f>
        <v/>
      </c>
      <c r="AA249" s="76"/>
      <c r="AB249" s="76"/>
      <c r="AC249" s="76"/>
      <c r="AD249" s="76"/>
      <c r="AE249" s="104"/>
      <c r="AF249" s="69" t="str">
        <f>VLOOKUP($B249,D1_1!$B$5:$CH$131,10,FALSE)&amp;""</f>
        <v/>
      </c>
      <c r="AG249" s="76"/>
      <c r="AH249" s="76"/>
      <c r="AI249" s="76"/>
      <c r="AJ249" s="76"/>
      <c r="AK249" s="104"/>
      <c r="AL249" s="69" t="str">
        <f>VLOOKUP($B249,D1_1!$B$5:$CH$131,11,FALSE)&amp;""</f>
        <v/>
      </c>
      <c r="AM249" s="76"/>
      <c r="AN249" s="76"/>
      <c r="AO249" s="76"/>
      <c r="AP249" s="76"/>
      <c r="AQ249" s="104"/>
      <c r="AR249" s="1"/>
      <c r="AS249" s="1"/>
      <c r="AT249" s="1"/>
      <c r="AU249" s="1"/>
      <c r="AV249" s="1"/>
      <c r="AW249" s="1"/>
      <c r="AX249" s="1"/>
      <c r="AY249" s="1"/>
      <c r="AZ249" s="1"/>
      <c r="BA249" s="1"/>
      <c r="BB249" s="1"/>
      <c r="BC249" s="1"/>
      <c r="BD249" s="1"/>
      <c r="BE249" s="1"/>
      <c r="BF249" s="3"/>
      <c r="BG249" s="3"/>
      <c r="BH249" s="3"/>
    </row>
    <row r="250" spans="2:60" s="1" customFormat="1" ht="14.25" customHeight="1">
      <c r="B250" s="27"/>
      <c r="C250" s="79"/>
      <c r="D250" s="79"/>
      <c r="E250" s="79"/>
      <c r="F250" s="79"/>
      <c r="G250" s="109"/>
      <c r="H250" s="25"/>
      <c r="I250" s="77"/>
      <c r="J250" s="77"/>
      <c r="K250" s="77"/>
      <c r="L250" s="77"/>
      <c r="M250" s="106"/>
      <c r="N250" s="25"/>
      <c r="O250" s="77"/>
      <c r="P250" s="77"/>
      <c r="Q250" s="77"/>
      <c r="R250" s="77"/>
      <c r="S250" s="106"/>
      <c r="T250" s="25"/>
      <c r="U250" s="77"/>
      <c r="V250" s="77"/>
      <c r="W250" s="77"/>
      <c r="X250" s="77"/>
      <c r="Y250" s="106"/>
      <c r="Z250" s="25"/>
      <c r="AA250" s="77"/>
      <c r="AB250" s="77"/>
      <c r="AC250" s="77"/>
      <c r="AD250" s="77"/>
      <c r="AE250" s="106"/>
      <c r="AF250" s="25"/>
      <c r="AG250" s="77"/>
      <c r="AH250" s="77"/>
      <c r="AI250" s="77"/>
      <c r="AJ250" s="77"/>
      <c r="AK250" s="106"/>
      <c r="AL250" s="25"/>
      <c r="AM250" s="77"/>
      <c r="AN250" s="77"/>
      <c r="AO250" s="77"/>
      <c r="AP250" s="77"/>
      <c r="AQ250" s="106"/>
      <c r="AR250" s="1"/>
      <c r="AS250" s="1"/>
      <c r="AT250" s="1"/>
      <c r="AU250" s="1"/>
      <c r="AV250" s="1"/>
      <c r="AW250" s="1"/>
      <c r="AX250" s="1"/>
      <c r="AY250" s="1"/>
      <c r="AZ250" s="1"/>
      <c r="BA250" s="1"/>
      <c r="BB250" s="1"/>
      <c r="BC250" s="1"/>
      <c r="BD250" s="1"/>
      <c r="BE250" s="1"/>
      <c r="BF250" s="3"/>
      <c r="BG250" s="3"/>
      <c r="BH250" s="3"/>
    </row>
    <row r="251" spans="2:60" s="1" customFormat="1" ht="14.25" customHeight="1">
      <c r="B251" s="26" t="s">
        <v>6943</v>
      </c>
      <c r="C251" s="78"/>
      <c r="D251" s="78"/>
      <c r="E251" s="78"/>
      <c r="F251" s="78"/>
      <c r="G251" s="107"/>
      <c r="H251" s="69" t="str">
        <f>VLOOKUP($B251,D1_1!$B$5:$CH$131,6,FALSE)&amp;""</f>
        <v/>
      </c>
      <c r="I251" s="76"/>
      <c r="J251" s="76"/>
      <c r="K251" s="76"/>
      <c r="L251" s="76"/>
      <c r="M251" s="104"/>
      <c r="N251" s="69" t="str">
        <f>VLOOKUP($B251,D1_1!$B$5:$CH$131,7,FALSE)&amp;""</f>
        <v/>
      </c>
      <c r="O251" s="76"/>
      <c r="P251" s="76"/>
      <c r="Q251" s="76"/>
      <c r="R251" s="76"/>
      <c r="S251" s="104"/>
      <c r="T251" s="69" t="str">
        <f>VLOOKUP($B251,D1_1!$B$5:$CH$131,8,FALSE)&amp;""</f>
        <v/>
      </c>
      <c r="U251" s="76"/>
      <c r="V251" s="76"/>
      <c r="W251" s="76"/>
      <c r="X251" s="76"/>
      <c r="Y251" s="104"/>
      <c r="Z251" s="69" t="str">
        <f>VLOOKUP($B251,D1_1!$B$5:$CH$131,9,FALSE)&amp;""</f>
        <v/>
      </c>
      <c r="AA251" s="76"/>
      <c r="AB251" s="76"/>
      <c r="AC251" s="76"/>
      <c r="AD251" s="76"/>
      <c r="AE251" s="104"/>
      <c r="AF251" s="69" t="str">
        <f>VLOOKUP($B251,D1_1!$B$5:$CH$131,10,FALSE)&amp;""</f>
        <v/>
      </c>
      <c r="AG251" s="76"/>
      <c r="AH251" s="76"/>
      <c r="AI251" s="76"/>
      <c r="AJ251" s="76"/>
      <c r="AK251" s="104"/>
      <c r="AL251" s="69" t="str">
        <f>VLOOKUP($B251,D1_1!$B$5:$CH$131,11,FALSE)&amp;""</f>
        <v/>
      </c>
      <c r="AM251" s="76"/>
      <c r="AN251" s="76"/>
      <c r="AO251" s="76"/>
      <c r="AP251" s="76"/>
      <c r="AQ251" s="104"/>
      <c r="AR251" s="1"/>
      <c r="AS251" s="1"/>
      <c r="AT251" s="1"/>
      <c r="AU251" s="1"/>
      <c r="AV251" s="1"/>
      <c r="AW251" s="1"/>
      <c r="AX251" s="1"/>
      <c r="AY251" s="1"/>
      <c r="AZ251" s="1"/>
      <c r="BA251" s="1"/>
      <c r="BB251" s="1"/>
      <c r="BC251" s="1"/>
      <c r="BD251" s="1"/>
      <c r="BE251" s="1"/>
      <c r="BF251" s="3"/>
      <c r="BG251" s="3"/>
      <c r="BH251" s="3"/>
    </row>
    <row r="252" spans="2:60" s="1" customFormat="1" ht="14.25" customHeight="1">
      <c r="B252" s="27"/>
      <c r="C252" s="79"/>
      <c r="D252" s="79"/>
      <c r="E252" s="79"/>
      <c r="F252" s="79"/>
      <c r="G252" s="109"/>
      <c r="H252" s="25"/>
      <c r="I252" s="77"/>
      <c r="J252" s="77"/>
      <c r="K252" s="77"/>
      <c r="L252" s="77"/>
      <c r="M252" s="106"/>
      <c r="N252" s="25"/>
      <c r="O252" s="77"/>
      <c r="P252" s="77"/>
      <c r="Q252" s="77"/>
      <c r="R252" s="77"/>
      <c r="S252" s="106"/>
      <c r="T252" s="25"/>
      <c r="U252" s="77"/>
      <c r="V252" s="77"/>
      <c r="W252" s="77"/>
      <c r="X252" s="77"/>
      <c r="Y252" s="106"/>
      <c r="Z252" s="25"/>
      <c r="AA252" s="77"/>
      <c r="AB252" s="77"/>
      <c r="AC252" s="77"/>
      <c r="AD252" s="77"/>
      <c r="AE252" s="106"/>
      <c r="AF252" s="25"/>
      <c r="AG252" s="77"/>
      <c r="AH252" s="77"/>
      <c r="AI252" s="77"/>
      <c r="AJ252" s="77"/>
      <c r="AK252" s="106"/>
      <c r="AL252" s="25"/>
      <c r="AM252" s="77"/>
      <c r="AN252" s="77"/>
      <c r="AO252" s="77"/>
      <c r="AP252" s="77"/>
      <c r="AQ252" s="106"/>
      <c r="AR252" s="1"/>
      <c r="AS252" s="1"/>
      <c r="AT252" s="1"/>
      <c r="AU252" s="1"/>
      <c r="AV252" s="1"/>
      <c r="AW252" s="1"/>
      <c r="AX252" s="1"/>
      <c r="AY252" s="1"/>
      <c r="AZ252" s="1"/>
      <c r="BA252" s="1"/>
      <c r="BB252" s="1"/>
      <c r="BC252" s="1"/>
      <c r="BD252" s="1"/>
      <c r="BE252" s="1"/>
      <c r="BF252" s="3"/>
      <c r="BG252" s="3"/>
      <c r="BH252" s="3"/>
    </row>
    <row r="253" spans="2:60" s="1" customFormat="1" ht="14.25" customHeight="1">
      <c r="B253" s="26" t="s">
        <v>6263</v>
      </c>
      <c r="C253" s="78"/>
      <c r="D253" s="78"/>
      <c r="E253" s="78"/>
      <c r="F253" s="78"/>
      <c r="G253" s="107"/>
      <c r="H253" s="69" t="str">
        <f>VLOOKUP($B253,D1_1!$B$5:$CH$131,6,FALSE)&amp;""</f>
        <v/>
      </c>
      <c r="I253" s="76"/>
      <c r="J253" s="76"/>
      <c r="K253" s="76"/>
      <c r="L253" s="76"/>
      <c r="M253" s="104"/>
      <c r="N253" s="69" t="str">
        <f>VLOOKUP($B253,D1_1!$B$5:$CH$131,7,FALSE)&amp;""</f>
        <v/>
      </c>
      <c r="O253" s="76"/>
      <c r="P253" s="76"/>
      <c r="Q253" s="76"/>
      <c r="R253" s="76"/>
      <c r="S253" s="104"/>
      <c r="T253" s="69" t="str">
        <f>VLOOKUP($B253,D1_1!$B$5:$CH$131,8,FALSE)&amp;""</f>
        <v/>
      </c>
      <c r="U253" s="76"/>
      <c r="V253" s="76"/>
      <c r="W253" s="76"/>
      <c r="X253" s="76"/>
      <c r="Y253" s="104"/>
      <c r="Z253" s="69" t="str">
        <f>VLOOKUP($B253,D1_1!$B$5:$CH$131,9,FALSE)&amp;""</f>
        <v/>
      </c>
      <c r="AA253" s="76"/>
      <c r="AB253" s="76"/>
      <c r="AC253" s="76"/>
      <c r="AD253" s="76"/>
      <c r="AE253" s="104"/>
      <c r="AF253" s="69" t="str">
        <f>VLOOKUP($B253,D1_1!$B$5:$CH$131,10,FALSE)&amp;""</f>
        <v/>
      </c>
      <c r="AG253" s="76"/>
      <c r="AH253" s="76"/>
      <c r="AI253" s="76"/>
      <c r="AJ253" s="76"/>
      <c r="AK253" s="104"/>
      <c r="AL253" s="69" t="str">
        <f>VLOOKUP($B253,D1_1!$B$5:$CH$131,11,FALSE)&amp;""</f>
        <v/>
      </c>
      <c r="AM253" s="76"/>
      <c r="AN253" s="76"/>
      <c r="AO253" s="76"/>
      <c r="AP253" s="76"/>
      <c r="AQ253" s="104"/>
      <c r="AR253" s="1"/>
      <c r="AS253" s="1"/>
      <c r="AT253" s="1"/>
      <c r="AU253" s="1"/>
      <c r="AV253" s="1"/>
      <c r="AW253" s="1"/>
      <c r="AX253" s="1"/>
      <c r="AY253" s="1"/>
      <c r="AZ253" s="1"/>
      <c r="BA253" s="1"/>
      <c r="BB253" s="1"/>
      <c r="BC253" s="1"/>
      <c r="BD253" s="1"/>
      <c r="BE253" s="1"/>
      <c r="BF253" s="3"/>
      <c r="BG253" s="3"/>
      <c r="BH253" s="3"/>
    </row>
    <row r="254" spans="2:60" s="1" customFormat="1" ht="14.25" customHeight="1">
      <c r="B254" s="27"/>
      <c r="C254" s="79"/>
      <c r="D254" s="79"/>
      <c r="E254" s="79"/>
      <c r="F254" s="79"/>
      <c r="G254" s="109"/>
      <c r="H254" s="25"/>
      <c r="I254" s="77"/>
      <c r="J254" s="77"/>
      <c r="K254" s="77"/>
      <c r="L254" s="77"/>
      <c r="M254" s="106"/>
      <c r="N254" s="25"/>
      <c r="O254" s="77"/>
      <c r="P254" s="77"/>
      <c r="Q254" s="77"/>
      <c r="R254" s="77"/>
      <c r="S254" s="106"/>
      <c r="T254" s="25"/>
      <c r="U254" s="77"/>
      <c r="V254" s="77"/>
      <c r="W254" s="77"/>
      <c r="X254" s="77"/>
      <c r="Y254" s="106"/>
      <c r="Z254" s="25"/>
      <c r="AA254" s="77"/>
      <c r="AB254" s="77"/>
      <c r="AC254" s="77"/>
      <c r="AD254" s="77"/>
      <c r="AE254" s="106"/>
      <c r="AF254" s="25"/>
      <c r="AG254" s="77"/>
      <c r="AH254" s="77"/>
      <c r="AI254" s="77"/>
      <c r="AJ254" s="77"/>
      <c r="AK254" s="106"/>
      <c r="AL254" s="25"/>
      <c r="AM254" s="77"/>
      <c r="AN254" s="77"/>
      <c r="AO254" s="77"/>
      <c r="AP254" s="77"/>
      <c r="AQ254" s="106"/>
      <c r="AR254" s="1"/>
      <c r="AS254" s="1"/>
      <c r="AT254" s="1"/>
      <c r="AU254" s="1"/>
      <c r="AV254" s="1"/>
      <c r="AW254" s="1"/>
      <c r="AX254" s="1"/>
      <c r="AY254" s="1"/>
      <c r="AZ254" s="1"/>
      <c r="BA254" s="1"/>
      <c r="BB254" s="1"/>
      <c r="BC254" s="1"/>
      <c r="BD254" s="1"/>
      <c r="BE254" s="1"/>
      <c r="BF254" s="3"/>
      <c r="BG254" s="3"/>
      <c r="BH254" s="3"/>
    </row>
    <row r="255" spans="2:60" s="1" customFormat="1" ht="14.25" customHeight="1">
      <c r="B255" s="26" t="s">
        <v>3849</v>
      </c>
      <c r="C255" s="78"/>
      <c r="D255" s="78"/>
      <c r="E255" s="78"/>
      <c r="F255" s="78"/>
      <c r="G255" s="107"/>
      <c r="H255" s="69" t="str">
        <f>VLOOKUP($B255,D1_1!$B$5:$CH$131,6,FALSE)&amp;""</f>
        <v/>
      </c>
      <c r="I255" s="76"/>
      <c r="J255" s="76"/>
      <c r="K255" s="76"/>
      <c r="L255" s="76"/>
      <c r="M255" s="104"/>
      <c r="N255" s="69" t="str">
        <f>VLOOKUP($B255,D1_1!$B$5:$CH$131,7,FALSE)&amp;""</f>
        <v/>
      </c>
      <c r="O255" s="76"/>
      <c r="P255" s="76"/>
      <c r="Q255" s="76"/>
      <c r="R255" s="76"/>
      <c r="S255" s="104"/>
      <c r="T255" s="69" t="str">
        <f>VLOOKUP($B255,D1_1!$B$5:$CH$131,8,FALSE)&amp;""</f>
        <v/>
      </c>
      <c r="U255" s="76"/>
      <c r="V255" s="76"/>
      <c r="W255" s="76"/>
      <c r="X255" s="76"/>
      <c r="Y255" s="104"/>
      <c r="Z255" s="69" t="str">
        <f>VLOOKUP($B255,D1_1!$B$5:$CH$131,9,FALSE)&amp;""</f>
        <v/>
      </c>
      <c r="AA255" s="76"/>
      <c r="AB255" s="76"/>
      <c r="AC255" s="76"/>
      <c r="AD255" s="76"/>
      <c r="AE255" s="104"/>
      <c r="AF255" s="69" t="str">
        <f>VLOOKUP($B255,D1_1!$B$5:$CH$131,10,FALSE)&amp;""</f>
        <v/>
      </c>
      <c r="AG255" s="76"/>
      <c r="AH255" s="76"/>
      <c r="AI255" s="76"/>
      <c r="AJ255" s="76"/>
      <c r="AK255" s="104"/>
      <c r="AL255" s="69" t="str">
        <f>VLOOKUP($B255,D1_1!$B$5:$CH$131,11,FALSE)&amp;""</f>
        <v/>
      </c>
      <c r="AM255" s="76"/>
      <c r="AN255" s="76"/>
      <c r="AO255" s="76"/>
      <c r="AP255" s="76"/>
      <c r="AQ255" s="104"/>
      <c r="AR255" s="1"/>
      <c r="AS255" s="1"/>
      <c r="AT255" s="1"/>
      <c r="AU255" s="1"/>
      <c r="AV255" s="1"/>
      <c r="AW255" s="1"/>
      <c r="AX255" s="1"/>
      <c r="AY255" s="1"/>
      <c r="AZ255" s="1"/>
      <c r="BA255" s="1"/>
      <c r="BB255" s="1"/>
      <c r="BC255" s="1"/>
      <c r="BD255" s="1"/>
      <c r="BE255" s="1"/>
      <c r="BF255" s="3"/>
      <c r="BG255" s="3"/>
      <c r="BH255" s="3"/>
    </row>
    <row r="256" spans="2:60" s="1" customFormat="1" ht="14.25" customHeight="1">
      <c r="B256" s="27"/>
      <c r="C256" s="79"/>
      <c r="D256" s="79"/>
      <c r="E256" s="79"/>
      <c r="F256" s="79"/>
      <c r="G256" s="109"/>
      <c r="H256" s="25"/>
      <c r="I256" s="77"/>
      <c r="J256" s="77"/>
      <c r="K256" s="77"/>
      <c r="L256" s="77"/>
      <c r="M256" s="106"/>
      <c r="N256" s="25"/>
      <c r="O256" s="77"/>
      <c r="P256" s="77"/>
      <c r="Q256" s="77"/>
      <c r="R256" s="77"/>
      <c r="S256" s="106"/>
      <c r="T256" s="25"/>
      <c r="U256" s="77"/>
      <c r="V256" s="77"/>
      <c r="W256" s="77"/>
      <c r="X256" s="77"/>
      <c r="Y256" s="106"/>
      <c r="Z256" s="25"/>
      <c r="AA256" s="77"/>
      <c r="AB256" s="77"/>
      <c r="AC256" s="77"/>
      <c r="AD256" s="77"/>
      <c r="AE256" s="106"/>
      <c r="AF256" s="25"/>
      <c r="AG256" s="77"/>
      <c r="AH256" s="77"/>
      <c r="AI256" s="77"/>
      <c r="AJ256" s="77"/>
      <c r="AK256" s="106"/>
      <c r="AL256" s="25"/>
      <c r="AM256" s="77"/>
      <c r="AN256" s="77"/>
      <c r="AO256" s="77"/>
      <c r="AP256" s="77"/>
      <c r="AQ256" s="106"/>
      <c r="AR256" s="1"/>
      <c r="AS256" s="1"/>
      <c r="AT256" s="1"/>
      <c r="AU256" s="1"/>
      <c r="AV256" s="1"/>
      <c r="AW256" s="1"/>
      <c r="AX256" s="1"/>
      <c r="AY256" s="1"/>
      <c r="AZ256" s="1"/>
      <c r="BA256" s="1"/>
      <c r="BB256" s="1"/>
      <c r="BC256" s="1"/>
      <c r="BD256" s="1"/>
      <c r="BE256" s="1"/>
      <c r="BF256" s="3"/>
      <c r="BG256" s="3"/>
      <c r="BH256" s="3"/>
    </row>
    <row r="257" spans="2:60" s="1" customFormat="1" ht="14.25" customHeight="1">
      <c r="B257" s="26" t="s">
        <v>5806</v>
      </c>
      <c r="C257" s="78"/>
      <c r="D257" s="78"/>
      <c r="E257" s="78"/>
      <c r="F257" s="78"/>
      <c r="G257" s="107"/>
      <c r="H257" s="69" t="str">
        <f>VLOOKUP($B257,D1_1!$B$5:$CH$131,6,FALSE)&amp;""</f>
        <v/>
      </c>
      <c r="I257" s="76"/>
      <c r="J257" s="76"/>
      <c r="K257" s="76"/>
      <c r="L257" s="76"/>
      <c r="M257" s="104"/>
      <c r="N257" s="69" t="str">
        <f>VLOOKUP($B257,D1_1!$B$5:$CH$131,7,FALSE)&amp;""</f>
        <v/>
      </c>
      <c r="O257" s="76"/>
      <c r="P257" s="76"/>
      <c r="Q257" s="76"/>
      <c r="R257" s="76"/>
      <c r="S257" s="104"/>
      <c r="T257" s="69" t="str">
        <f>VLOOKUP($B257,D1_1!$B$5:$CH$131,8,FALSE)&amp;""</f>
        <v/>
      </c>
      <c r="U257" s="76"/>
      <c r="V257" s="76"/>
      <c r="W257" s="76"/>
      <c r="X257" s="76"/>
      <c r="Y257" s="104"/>
      <c r="Z257" s="69" t="str">
        <f>VLOOKUP($B257,D1_1!$B$5:$CH$131,9,FALSE)&amp;""</f>
        <v/>
      </c>
      <c r="AA257" s="76"/>
      <c r="AB257" s="76"/>
      <c r="AC257" s="76"/>
      <c r="AD257" s="76"/>
      <c r="AE257" s="104"/>
      <c r="AF257" s="69" t="str">
        <f>VLOOKUP($B257,D1_1!$B$5:$CH$131,10,FALSE)&amp;""</f>
        <v/>
      </c>
      <c r="AG257" s="76"/>
      <c r="AH257" s="76"/>
      <c r="AI257" s="76"/>
      <c r="AJ257" s="76"/>
      <c r="AK257" s="104"/>
      <c r="AL257" s="69" t="str">
        <f>VLOOKUP($B257,D1_1!$B$5:$CH$131,11,FALSE)&amp;""</f>
        <v/>
      </c>
      <c r="AM257" s="76"/>
      <c r="AN257" s="76"/>
      <c r="AO257" s="76"/>
      <c r="AP257" s="76"/>
      <c r="AQ257" s="104"/>
      <c r="AR257" s="1"/>
      <c r="AS257" s="1"/>
      <c r="AT257" s="1"/>
      <c r="AU257" s="1"/>
      <c r="AV257" s="1"/>
      <c r="AW257" s="1"/>
      <c r="AX257" s="1"/>
      <c r="AY257" s="1"/>
      <c r="AZ257" s="1"/>
      <c r="BA257" s="1"/>
      <c r="BB257" s="1"/>
      <c r="BC257" s="1"/>
      <c r="BD257" s="1"/>
      <c r="BE257" s="1"/>
      <c r="BF257" s="3"/>
      <c r="BG257" s="3"/>
      <c r="BH257" s="3"/>
    </row>
    <row r="258" spans="2:60" s="1" customFormat="1" ht="14.25" customHeight="1">
      <c r="B258" s="27"/>
      <c r="C258" s="79"/>
      <c r="D258" s="79"/>
      <c r="E258" s="79"/>
      <c r="F258" s="79"/>
      <c r="G258" s="109"/>
      <c r="H258" s="25"/>
      <c r="I258" s="77"/>
      <c r="J258" s="77"/>
      <c r="K258" s="77"/>
      <c r="L258" s="77"/>
      <c r="M258" s="106"/>
      <c r="N258" s="25"/>
      <c r="O258" s="77"/>
      <c r="P258" s="77"/>
      <c r="Q258" s="77"/>
      <c r="R258" s="77"/>
      <c r="S258" s="106"/>
      <c r="T258" s="25"/>
      <c r="U258" s="77"/>
      <c r="V258" s="77"/>
      <c r="W258" s="77"/>
      <c r="X258" s="77"/>
      <c r="Y258" s="106"/>
      <c r="Z258" s="25"/>
      <c r="AA258" s="77"/>
      <c r="AB258" s="77"/>
      <c r="AC258" s="77"/>
      <c r="AD258" s="77"/>
      <c r="AE258" s="106"/>
      <c r="AF258" s="25"/>
      <c r="AG258" s="77"/>
      <c r="AH258" s="77"/>
      <c r="AI258" s="77"/>
      <c r="AJ258" s="77"/>
      <c r="AK258" s="106"/>
      <c r="AL258" s="25"/>
      <c r="AM258" s="77"/>
      <c r="AN258" s="77"/>
      <c r="AO258" s="77"/>
      <c r="AP258" s="77"/>
      <c r="AQ258" s="106"/>
      <c r="AR258" s="1"/>
      <c r="AS258" s="1"/>
      <c r="AT258" s="1"/>
      <c r="AU258" s="1"/>
      <c r="AV258" s="1"/>
      <c r="AW258" s="1"/>
      <c r="AX258" s="1"/>
      <c r="AY258" s="1"/>
      <c r="AZ258" s="1"/>
      <c r="BA258" s="1"/>
      <c r="BB258" s="1"/>
      <c r="BC258" s="1"/>
      <c r="BD258" s="1"/>
      <c r="BE258" s="1"/>
      <c r="BF258" s="3"/>
      <c r="BG258" s="3"/>
      <c r="BH258" s="3"/>
    </row>
    <row r="259" spans="2:60" s="1" customFormat="1" ht="14.25" customHeight="1">
      <c r="B259" s="26" t="s">
        <v>6944</v>
      </c>
      <c r="C259" s="78"/>
      <c r="D259" s="78"/>
      <c r="E259" s="78"/>
      <c r="F259" s="78"/>
      <c r="G259" s="107"/>
      <c r="H259" s="69" t="str">
        <f>VLOOKUP($B259,D1_1!$B$5:$CH$131,6,FALSE)&amp;""</f>
        <v/>
      </c>
      <c r="I259" s="76"/>
      <c r="J259" s="76"/>
      <c r="K259" s="76"/>
      <c r="L259" s="76"/>
      <c r="M259" s="104"/>
      <c r="N259" s="69" t="str">
        <f>VLOOKUP($B259,D1_1!$B$5:$CH$131,7,FALSE)&amp;""</f>
        <v/>
      </c>
      <c r="O259" s="76"/>
      <c r="P259" s="76"/>
      <c r="Q259" s="76"/>
      <c r="R259" s="76"/>
      <c r="S259" s="104"/>
      <c r="T259" s="69" t="str">
        <f>VLOOKUP($B259,D1_1!$B$5:$CH$131,8,FALSE)&amp;""</f>
        <v/>
      </c>
      <c r="U259" s="76"/>
      <c r="V259" s="76"/>
      <c r="W259" s="76"/>
      <c r="X259" s="76"/>
      <c r="Y259" s="104"/>
      <c r="Z259" s="69" t="str">
        <f>VLOOKUP($B259,D1_1!$B$5:$CH$131,9,FALSE)&amp;""</f>
        <v/>
      </c>
      <c r="AA259" s="76"/>
      <c r="AB259" s="76"/>
      <c r="AC259" s="76"/>
      <c r="AD259" s="76"/>
      <c r="AE259" s="104"/>
      <c r="AF259" s="69" t="str">
        <f>VLOOKUP($B259,D1_1!$B$5:$CH$131,10,FALSE)&amp;""</f>
        <v/>
      </c>
      <c r="AG259" s="76"/>
      <c r="AH259" s="76"/>
      <c r="AI259" s="76"/>
      <c r="AJ259" s="76"/>
      <c r="AK259" s="104"/>
      <c r="AL259" s="69" t="str">
        <f>VLOOKUP($B259,D1_1!$B$5:$CH$131,11,FALSE)&amp;""</f>
        <v/>
      </c>
      <c r="AM259" s="76"/>
      <c r="AN259" s="76"/>
      <c r="AO259" s="76"/>
      <c r="AP259" s="76"/>
      <c r="AQ259" s="104"/>
      <c r="AR259" s="1"/>
      <c r="AS259" s="1"/>
      <c r="AT259" s="1"/>
      <c r="AU259" s="1"/>
      <c r="AV259" s="1"/>
      <c r="AW259" s="1"/>
      <c r="AX259" s="1"/>
      <c r="AY259" s="1"/>
      <c r="AZ259" s="1"/>
      <c r="BA259" s="1"/>
      <c r="BB259" s="1"/>
      <c r="BC259" s="1"/>
      <c r="BD259" s="1"/>
      <c r="BE259" s="1"/>
      <c r="BF259" s="3"/>
      <c r="BG259" s="3"/>
      <c r="BH259" s="3"/>
    </row>
    <row r="260" spans="2:60" s="1" customFormat="1" ht="14.25" customHeight="1">
      <c r="B260" s="27"/>
      <c r="C260" s="79"/>
      <c r="D260" s="79"/>
      <c r="E260" s="79"/>
      <c r="F260" s="79"/>
      <c r="G260" s="109"/>
      <c r="H260" s="25"/>
      <c r="I260" s="77"/>
      <c r="J260" s="77"/>
      <c r="K260" s="77"/>
      <c r="L260" s="77"/>
      <c r="M260" s="106"/>
      <c r="N260" s="25"/>
      <c r="O260" s="77"/>
      <c r="P260" s="77"/>
      <c r="Q260" s="77"/>
      <c r="R260" s="77"/>
      <c r="S260" s="106"/>
      <c r="T260" s="25"/>
      <c r="U260" s="77"/>
      <c r="V260" s="77"/>
      <c r="W260" s="77"/>
      <c r="X260" s="77"/>
      <c r="Y260" s="106"/>
      <c r="Z260" s="25"/>
      <c r="AA260" s="77"/>
      <c r="AB260" s="77"/>
      <c r="AC260" s="77"/>
      <c r="AD260" s="77"/>
      <c r="AE260" s="106"/>
      <c r="AF260" s="25"/>
      <c r="AG260" s="77"/>
      <c r="AH260" s="77"/>
      <c r="AI260" s="77"/>
      <c r="AJ260" s="77"/>
      <c r="AK260" s="106"/>
      <c r="AL260" s="25"/>
      <c r="AM260" s="77"/>
      <c r="AN260" s="77"/>
      <c r="AO260" s="77"/>
      <c r="AP260" s="77"/>
      <c r="AQ260" s="106"/>
      <c r="AR260" s="1"/>
      <c r="AS260" s="1"/>
      <c r="AT260" s="1"/>
      <c r="AU260" s="1"/>
      <c r="AV260" s="1"/>
      <c r="AW260" s="1"/>
      <c r="AX260" s="1"/>
      <c r="AY260" s="1"/>
      <c r="AZ260" s="1"/>
      <c r="BA260" s="1"/>
      <c r="BB260" s="1"/>
      <c r="BC260" s="1"/>
      <c r="BD260" s="1"/>
      <c r="BE260" s="1"/>
      <c r="BF260" s="3"/>
      <c r="BG260" s="3"/>
      <c r="BH260" s="3"/>
    </row>
    <row r="261" spans="2:60" s="1" customFormat="1" ht="14.25" customHeight="1">
      <c r="B261" s="26" t="s">
        <v>157</v>
      </c>
      <c r="C261" s="78"/>
      <c r="D261" s="78"/>
      <c r="E261" s="78"/>
      <c r="F261" s="78"/>
      <c r="G261" s="107"/>
      <c r="H261" s="69" t="str">
        <f>VLOOKUP($B261,D1_1!$B$5:$CH$131,6,FALSE)&amp;""</f>
        <v/>
      </c>
      <c r="I261" s="76"/>
      <c r="J261" s="76"/>
      <c r="K261" s="76"/>
      <c r="L261" s="76"/>
      <c r="M261" s="104"/>
      <c r="N261" s="69" t="str">
        <f>VLOOKUP($B261,D1_1!$B$5:$CH$131,7,FALSE)&amp;""</f>
        <v/>
      </c>
      <c r="O261" s="76"/>
      <c r="P261" s="76"/>
      <c r="Q261" s="76"/>
      <c r="R261" s="76"/>
      <c r="S261" s="104"/>
      <c r="T261" s="69" t="str">
        <f>VLOOKUP($B261,D1_1!$B$5:$CH$131,8,FALSE)&amp;""</f>
        <v/>
      </c>
      <c r="U261" s="76"/>
      <c r="V261" s="76"/>
      <c r="W261" s="76"/>
      <c r="X261" s="76"/>
      <c r="Y261" s="104"/>
      <c r="Z261" s="69" t="str">
        <f>VLOOKUP($B261,D1_1!$B$5:$CH$131,9,FALSE)&amp;""</f>
        <v/>
      </c>
      <c r="AA261" s="76"/>
      <c r="AB261" s="76"/>
      <c r="AC261" s="76"/>
      <c r="AD261" s="76"/>
      <c r="AE261" s="104"/>
      <c r="AF261" s="69" t="str">
        <f>VLOOKUP($B261,D1_1!$B$5:$CH$131,10,FALSE)&amp;""</f>
        <v/>
      </c>
      <c r="AG261" s="76"/>
      <c r="AH261" s="76"/>
      <c r="AI261" s="76"/>
      <c r="AJ261" s="76"/>
      <c r="AK261" s="104"/>
      <c r="AL261" s="69" t="str">
        <f>VLOOKUP($B261,D1_1!$B$5:$CH$131,11,FALSE)&amp;""</f>
        <v/>
      </c>
      <c r="AM261" s="76"/>
      <c r="AN261" s="76"/>
      <c r="AO261" s="76"/>
      <c r="AP261" s="76"/>
      <c r="AQ261" s="104"/>
      <c r="AR261" s="1"/>
      <c r="AS261" s="1"/>
      <c r="AT261" s="1"/>
      <c r="AU261" s="1"/>
      <c r="AV261" s="1"/>
      <c r="AW261" s="1"/>
      <c r="AX261" s="1"/>
      <c r="AY261" s="1"/>
      <c r="AZ261" s="1"/>
      <c r="BA261" s="1"/>
      <c r="BB261" s="1"/>
      <c r="BC261" s="1"/>
      <c r="BD261" s="1"/>
      <c r="BE261" s="1"/>
      <c r="BF261" s="3"/>
      <c r="BG261" s="3"/>
      <c r="BH261" s="3"/>
    </row>
    <row r="262" spans="2:60" s="1" customFormat="1" ht="14.25" customHeight="1">
      <c r="B262" s="27"/>
      <c r="C262" s="79"/>
      <c r="D262" s="79"/>
      <c r="E262" s="79"/>
      <c r="F262" s="79"/>
      <c r="G262" s="109"/>
      <c r="H262" s="25"/>
      <c r="I262" s="77"/>
      <c r="J262" s="77"/>
      <c r="K262" s="77"/>
      <c r="L262" s="77"/>
      <c r="M262" s="106"/>
      <c r="N262" s="25"/>
      <c r="O262" s="77"/>
      <c r="P262" s="77"/>
      <c r="Q262" s="77"/>
      <c r="R262" s="77"/>
      <c r="S262" s="106"/>
      <c r="T262" s="25"/>
      <c r="U262" s="77"/>
      <c r="V262" s="77"/>
      <c r="W262" s="77"/>
      <c r="X262" s="77"/>
      <c r="Y262" s="106"/>
      <c r="Z262" s="25"/>
      <c r="AA262" s="77"/>
      <c r="AB262" s="77"/>
      <c r="AC262" s="77"/>
      <c r="AD262" s="77"/>
      <c r="AE262" s="106"/>
      <c r="AF262" s="25"/>
      <c r="AG262" s="77"/>
      <c r="AH262" s="77"/>
      <c r="AI262" s="77"/>
      <c r="AJ262" s="77"/>
      <c r="AK262" s="106"/>
      <c r="AL262" s="25"/>
      <c r="AM262" s="77"/>
      <c r="AN262" s="77"/>
      <c r="AO262" s="77"/>
      <c r="AP262" s="77"/>
      <c r="AQ262" s="106"/>
      <c r="AR262" s="1"/>
      <c r="AS262" s="1"/>
      <c r="AT262" s="1"/>
      <c r="AU262" s="1"/>
      <c r="AV262" s="1"/>
      <c r="AW262" s="1"/>
      <c r="AX262" s="1"/>
      <c r="AY262" s="1"/>
      <c r="AZ262" s="1"/>
      <c r="BA262" s="1"/>
      <c r="BB262" s="1"/>
      <c r="BC262" s="1"/>
      <c r="BD262" s="1"/>
      <c r="BE262" s="1"/>
      <c r="BF262" s="3"/>
      <c r="BG262" s="3"/>
      <c r="BH262" s="3"/>
    </row>
    <row r="263" spans="2:60" s="1" customFormat="1" ht="14.25" customHeight="1">
      <c r="B263" s="26" t="s">
        <v>6945</v>
      </c>
      <c r="C263" s="78"/>
      <c r="D263" s="78"/>
      <c r="E263" s="78"/>
      <c r="F263" s="78"/>
      <c r="G263" s="107"/>
      <c r="H263" s="69" t="str">
        <f>VLOOKUP($B263,D1_1!$B$5:$CH$131,6,FALSE)&amp;""</f>
        <v/>
      </c>
      <c r="I263" s="76"/>
      <c r="J263" s="76"/>
      <c r="K263" s="76"/>
      <c r="L263" s="76"/>
      <c r="M263" s="104"/>
      <c r="N263" s="69" t="str">
        <f>VLOOKUP($B263,D1_1!$B$5:$CH$131,7,FALSE)&amp;""</f>
        <v/>
      </c>
      <c r="O263" s="76"/>
      <c r="P263" s="76"/>
      <c r="Q263" s="76"/>
      <c r="R263" s="76"/>
      <c r="S263" s="104"/>
      <c r="T263" s="69" t="str">
        <f>VLOOKUP($B263,D1_1!$B$5:$CH$131,8,FALSE)&amp;""</f>
        <v/>
      </c>
      <c r="U263" s="76"/>
      <c r="V263" s="76"/>
      <c r="W263" s="76"/>
      <c r="X263" s="76"/>
      <c r="Y263" s="104"/>
      <c r="Z263" s="69" t="str">
        <f>VLOOKUP($B263,D1_1!$B$5:$CH$131,9,FALSE)&amp;""</f>
        <v/>
      </c>
      <c r="AA263" s="76"/>
      <c r="AB263" s="76"/>
      <c r="AC263" s="76"/>
      <c r="AD263" s="76"/>
      <c r="AE263" s="104"/>
      <c r="AF263" s="69" t="str">
        <f>VLOOKUP($B263,D1_1!$B$5:$CH$131,10,FALSE)&amp;""</f>
        <v/>
      </c>
      <c r="AG263" s="76"/>
      <c r="AH263" s="76"/>
      <c r="AI263" s="76"/>
      <c r="AJ263" s="76"/>
      <c r="AK263" s="104"/>
      <c r="AL263" s="69" t="str">
        <f>VLOOKUP($B263,D1_1!$B$5:$CH$131,11,FALSE)&amp;""</f>
        <v/>
      </c>
      <c r="AM263" s="76"/>
      <c r="AN263" s="76"/>
      <c r="AO263" s="76"/>
      <c r="AP263" s="76"/>
      <c r="AQ263" s="104"/>
      <c r="AR263" s="1"/>
      <c r="AS263" s="1"/>
      <c r="AT263" s="1"/>
      <c r="AU263" s="1"/>
      <c r="AV263" s="1"/>
      <c r="AW263" s="1"/>
      <c r="AX263" s="1"/>
      <c r="AY263" s="1"/>
      <c r="AZ263" s="1"/>
      <c r="BA263" s="1"/>
      <c r="BB263" s="1"/>
      <c r="BC263" s="1"/>
      <c r="BD263" s="1"/>
      <c r="BE263" s="1"/>
      <c r="BF263" s="3"/>
      <c r="BG263" s="3"/>
      <c r="BH263" s="3"/>
    </row>
    <row r="264" spans="2:60" s="1" customFormat="1" ht="14.25" customHeight="1">
      <c r="B264" s="27"/>
      <c r="C264" s="79"/>
      <c r="D264" s="79"/>
      <c r="E264" s="79"/>
      <c r="F264" s="79"/>
      <c r="G264" s="109"/>
      <c r="H264" s="25"/>
      <c r="I264" s="77"/>
      <c r="J264" s="77"/>
      <c r="K264" s="77"/>
      <c r="L264" s="77"/>
      <c r="M264" s="106"/>
      <c r="N264" s="25"/>
      <c r="O264" s="77"/>
      <c r="P264" s="77"/>
      <c r="Q264" s="77"/>
      <c r="R264" s="77"/>
      <c r="S264" s="106"/>
      <c r="T264" s="25"/>
      <c r="U264" s="77"/>
      <c r="V264" s="77"/>
      <c r="W264" s="77"/>
      <c r="X264" s="77"/>
      <c r="Y264" s="106"/>
      <c r="Z264" s="25"/>
      <c r="AA264" s="77"/>
      <c r="AB264" s="77"/>
      <c r="AC264" s="77"/>
      <c r="AD264" s="77"/>
      <c r="AE264" s="106"/>
      <c r="AF264" s="25"/>
      <c r="AG264" s="77"/>
      <c r="AH264" s="77"/>
      <c r="AI264" s="77"/>
      <c r="AJ264" s="77"/>
      <c r="AK264" s="106"/>
      <c r="AL264" s="25"/>
      <c r="AM264" s="77"/>
      <c r="AN264" s="77"/>
      <c r="AO264" s="77"/>
      <c r="AP264" s="77"/>
      <c r="AQ264" s="106"/>
      <c r="AR264" s="1"/>
      <c r="AS264" s="1"/>
      <c r="AT264" s="1"/>
      <c r="AU264" s="1"/>
      <c r="AV264" s="1"/>
      <c r="AW264" s="1"/>
      <c r="AX264" s="1"/>
      <c r="AY264" s="1"/>
      <c r="AZ264" s="1"/>
      <c r="BA264" s="1"/>
      <c r="BB264" s="1"/>
      <c r="BC264" s="1"/>
      <c r="BD264" s="1"/>
      <c r="BE264" s="1"/>
      <c r="BF264" s="3"/>
      <c r="BG264" s="3"/>
      <c r="BH264" s="3"/>
    </row>
    <row r="265" spans="2:60" s="1" customFormat="1" ht="14.25" customHeight="1">
      <c r="B265" s="26" t="s">
        <v>1874</v>
      </c>
      <c r="C265" s="78"/>
      <c r="D265" s="78"/>
      <c r="E265" s="78"/>
      <c r="F265" s="78"/>
      <c r="G265" s="107"/>
      <c r="H265" s="69" t="str">
        <f>VLOOKUP($B265,D1_1!$B$5:$CH$131,6,FALSE)&amp;""</f>
        <v/>
      </c>
      <c r="I265" s="76"/>
      <c r="J265" s="76"/>
      <c r="K265" s="76"/>
      <c r="L265" s="76"/>
      <c r="M265" s="104"/>
      <c r="N265" s="69" t="str">
        <f>VLOOKUP($B265,D1_1!$B$5:$CH$131,7,FALSE)&amp;""</f>
        <v/>
      </c>
      <c r="O265" s="76"/>
      <c r="P265" s="76"/>
      <c r="Q265" s="76"/>
      <c r="R265" s="76"/>
      <c r="S265" s="104"/>
      <c r="T265" s="69" t="str">
        <f>VLOOKUP($B265,D1_1!$B$5:$CH$131,8,FALSE)&amp;""</f>
        <v/>
      </c>
      <c r="U265" s="76"/>
      <c r="V265" s="76"/>
      <c r="W265" s="76"/>
      <c r="X265" s="76"/>
      <c r="Y265" s="104"/>
      <c r="Z265" s="69" t="str">
        <f>VLOOKUP($B265,D1_1!$B$5:$CH$131,9,FALSE)&amp;""</f>
        <v/>
      </c>
      <c r="AA265" s="76"/>
      <c r="AB265" s="76"/>
      <c r="AC265" s="76"/>
      <c r="AD265" s="76"/>
      <c r="AE265" s="104"/>
      <c r="AF265" s="69" t="str">
        <f>VLOOKUP($B265,D1_1!$B$5:$CH$131,10,FALSE)&amp;""</f>
        <v/>
      </c>
      <c r="AG265" s="76"/>
      <c r="AH265" s="76"/>
      <c r="AI265" s="76"/>
      <c r="AJ265" s="76"/>
      <c r="AK265" s="104"/>
      <c r="AL265" s="69" t="str">
        <f>VLOOKUP($B265,D1_1!$B$5:$CH$131,11,FALSE)&amp;""</f>
        <v/>
      </c>
      <c r="AM265" s="76"/>
      <c r="AN265" s="76"/>
      <c r="AO265" s="76"/>
      <c r="AP265" s="76"/>
      <c r="AQ265" s="104"/>
      <c r="AR265" s="1"/>
      <c r="AS265" s="1"/>
      <c r="AT265" s="1"/>
      <c r="AU265" s="1"/>
      <c r="AV265" s="1"/>
      <c r="AW265" s="1"/>
      <c r="AX265" s="1"/>
      <c r="AY265" s="1"/>
      <c r="AZ265" s="1"/>
      <c r="BA265" s="1"/>
      <c r="BB265" s="1"/>
      <c r="BC265" s="1"/>
      <c r="BD265" s="1"/>
      <c r="BE265" s="1"/>
      <c r="BF265" s="3"/>
      <c r="BG265" s="3"/>
      <c r="BH265" s="3"/>
    </row>
    <row r="266" spans="2:60" s="1" customFormat="1" ht="14.25" customHeight="1">
      <c r="B266" s="27"/>
      <c r="C266" s="79"/>
      <c r="D266" s="79"/>
      <c r="E266" s="79"/>
      <c r="F266" s="79"/>
      <c r="G266" s="109"/>
      <c r="H266" s="25"/>
      <c r="I266" s="77"/>
      <c r="J266" s="77"/>
      <c r="K266" s="77"/>
      <c r="L266" s="77"/>
      <c r="M266" s="106"/>
      <c r="N266" s="25"/>
      <c r="O266" s="77"/>
      <c r="P266" s="77"/>
      <c r="Q266" s="77"/>
      <c r="R266" s="77"/>
      <c r="S266" s="106"/>
      <c r="T266" s="25"/>
      <c r="U266" s="77"/>
      <c r="V266" s="77"/>
      <c r="W266" s="77"/>
      <c r="X266" s="77"/>
      <c r="Y266" s="106"/>
      <c r="Z266" s="25"/>
      <c r="AA266" s="77"/>
      <c r="AB266" s="77"/>
      <c r="AC266" s="77"/>
      <c r="AD266" s="77"/>
      <c r="AE266" s="106"/>
      <c r="AF266" s="25"/>
      <c r="AG266" s="77"/>
      <c r="AH266" s="77"/>
      <c r="AI266" s="77"/>
      <c r="AJ266" s="77"/>
      <c r="AK266" s="106"/>
      <c r="AL266" s="25"/>
      <c r="AM266" s="77"/>
      <c r="AN266" s="77"/>
      <c r="AO266" s="77"/>
      <c r="AP266" s="77"/>
      <c r="AQ266" s="106"/>
      <c r="AR266" s="1"/>
      <c r="AS266" s="1"/>
      <c r="AT266" s="1"/>
      <c r="AU266" s="1"/>
      <c r="AV266" s="1"/>
      <c r="AW266" s="1"/>
      <c r="AX266" s="1"/>
      <c r="AY266" s="1"/>
      <c r="AZ266" s="1"/>
      <c r="BA266" s="1"/>
      <c r="BB266" s="1"/>
      <c r="BC266" s="1"/>
      <c r="BD266" s="1"/>
      <c r="BE266" s="1"/>
      <c r="BF266" s="3"/>
      <c r="BG266" s="3"/>
      <c r="BH266" s="3"/>
    </row>
    <row r="267" spans="2:60" s="1" customFormat="1" ht="14.25" customHeight="1">
      <c r="B267" s="26" t="s">
        <v>1877</v>
      </c>
      <c r="C267" s="78"/>
      <c r="D267" s="78"/>
      <c r="E267" s="78"/>
      <c r="F267" s="78"/>
      <c r="G267" s="107"/>
      <c r="H267" s="69" t="str">
        <f>VLOOKUP($B267,D1_1!$B$5:$CH$131,6,FALSE)&amp;""</f>
        <v/>
      </c>
      <c r="I267" s="76"/>
      <c r="J267" s="76"/>
      <c r="K267" s="76"/>
      <c r="L267" s="76"/>
      <c r="M267" s="104"/>
      <c r="N267" s="69" t="str">
        <f>VLOOKUP($B267,D1_1!$B$5:$CH$131,7,FALSE)&amp;""</f>
        <v/>
      </c>
      <c r="O267" s="76"/>
      <c r="P267" s="76"/>
      <c r="Q267" s="76"/>
      <c r="R267" s="76"/>
      <c r="S267" s="104"/>
      <c r="T267" s="69" t="str">
        <f>VLOOKUP($B267,D1_1!$B$5:$CH$131,8,FALSE)&amp;""</f>
        <v/>
      </c>
      <c r="U267" s="76"/>
      <c r="V267" s="76"/>
      <c r="W267" s="76"/>
      <c r="X267" s="76"/>
      <c r="Y267" s="104"/>
      <c r="Z267" s="69" t="str">
        <f>VLOOKUP($B267,D1_1!$B$5:$CH$131,9,FALSE)&amp;""</f>
        <v/>
      </c>
      <c r="AA267" s="76"/>
      <c r="AB267" s="76"/>
      <c r="AC267" s="76"/>
      <c r="AD267" s="76"/>
      <c r="AE267" s="104"/>
      <c r="AF267" s="69" t="str">
        <f>VLOOKUP($B267,D1_1!$B$5:$CH$131,10,FALSE)&amp;""</f>
        <v/>
      </c>
      <c r="AG267" s="76"/>
      <c r="AH267" s="76"/>
      <c r="AI267" s="76"/>
      <c r="AJ267" s="76"/>
      <c r="AK267" s="104"/>
      <c r="AL267" s="69" t="str">
        <f>VLOOKUP($B267,D1_1!$B$5:$CH$131,11,FALSE)&amp;""</f>
        <v/>
      </c>
      <c r="AM267" s="76"/>
      <c r="AN267" s="76"/>
      <c r="AO267" s="76"/>
      <c r="AP267" s="76"/>
      <c r="AQ267" s="104"/>
      <c r="AR267" s="1"/>
      <c r="AS267" s="1"/>
      <c r="AT267" s="1"/>
      <c r="AU267" s="1"/>
      <c r="AV267" s="1"/>
      <c r="AW267" s="1"/>
      <c r="AX267" s="1"/>
      <c r="AY267" s="1"/>
      <c r="AZ267" s="1"/>
      <c r="BA267" s="1"/>
      <c r="BB267" s="1"/>
      <c r="BC267" s="1"/>
      <c r="BD267" s="1"/>
      <c r="BE267" s="1"/>
      <c r="BF267" s="3"/>
      <c r="BG267" s="3"/>
      <c r="BH267" s="3"/>
    </row>
    <row r="268" spans="2:60" s="1" customFormat="1" ht="14.25" customHeight="1">
      <c r="B268" s="27"/>
      <c r="C268" s="79"/>
      <c r="D268" s="79"/>
      <c r="E268" s="79"/>
      <c r="F268" s="79"/>
      <c r="G268" s="109"/>
      <c r="H268" s="25"/>
      <c r="I268" s="77"/>
      <c r="J268" s="77"/>
      <c r="K268" s="77"/>
      <c r="L268" s="77"/>
      <c r="M268" s="106"/>
      <c r="N268" s="25"/>
      <c r="O268" s="77"/>
      <c r="P268" s="77"/>
      <c r="Q268" s="77"/>
      <c r="R268" s="77"/>
      <c r="S268" s="106"/>
      <c r="T268" s="25"/>
      <c r="U268" s="77"/>
      <c r="V268" s="77"/>
      <c r="W268" s="77"/>
      <c r="X268" s="77"/>
      <c r="Y268" s="106"/>
      <c r="Z268" s="25"/>
      <c r="AA268" s="77"/>
      <c r="AB268" s="77"/>
      <c r="AC268" s="77"/>
      <c r="AD268" s="77"/>
      <c r="AE268" s="106"/>
      <c r="AF268" s="25"/>
      <c r="AG268" s="77"/>
      <c r="AH268" s="77"/>
      <c r="AI268" s="77"/>
      <c r="AJ268" s="77"/>
      <c r="AK268" s="106"/>
      <c r="AL268" s="25"/>
      <c r="AM268" s="77"/>
      <c r="AN268" s="77"/>
      <c r="AO268" s="77"/>
      <c r="AP268" s="77"/>
      <c r="AQ268" s="106"/>
      <c r="AR268" s="1"/>
      <c r="AS268" s="1"/>
      <c r="AT268" s="1"/>
      <c r="AU268" s="1"/>
      <c r="AV268" s="1"/>
      <c r="AW268" s="1"/>
      <c r="AX268" s="1"/>
      <c r="AY268" s="1"/>
      <c r="AZ268" s="1"/>
      <c r="BA268" s="1"/>
      <c r="BB268" s="1"/>
      <c r="BC268" s="1"/>
      <c r="BD268" s="1"/>
      <c r="BE268" s="1"/>
      <c r="BF268" s="3"/>
      <c r="BG268" s="3"/>
      <c r="BH268" s="3"/>
    </row>
    <row r="269" spans="2:60" s="1" customFormat="1" ht="14.25" customHeight="1">
      <c r="B269" s="26" t="s">
        <v>6946</v>
      </c>
      <c r="C269" s="78"/>
      <c r="D269" s="78"/>
      <c r="E269" s="78"/>
      <c r="F269" s="78"/>
      <c r="G269" s="107"/>
      <c r="H269" s="69" t="str">
        <f>VLOOKUP($B269,D1_1!$B$5:$CH$131,6,FALSE)&amp;""</f>
        <v/>
      </c>
      <c r="I269" s="76"/>
      <c r="J269" s="76"/>
      <c r="K269" s="76"/>
      <c r="L269" s="76"/>
      <c r="M269" s="104"/>
      <c r="N269" s="69" t="str">
        <f>VLOOKUP($B269,D1_1!$B$5:$CH$131,7,FALSE)&amp;""</f>
        <v/>
      </c>
      <c r="O269" s="76"/>
      <c r="P269" s="76"/>
      <c r="Q269" s="76"/>
      <c r="R269" s="76"/>
      <c r="S269" s="104"/>
      <c r="T269" s="69" t="str">
        <f>VLOOKUP($B269,D1_1!$B$5:$CH$131,8,FALSE)&amp;""</f>
        <v/>
      </c>
      <c r="U269" s="76"/>
      <c r="V269" s="76"/>
      <c r="W269" s="76"/>
      <c r="X269" s="76"/>
      <c r="Y269" s="104"/>
      <c r="Z269" s="69" t="str">
        <f>VLOOKUP($B269,D1_1!$B$5:$CH$131,9,FALSE)&amp;""</f>
        <v/>
      </c>
      <c r="AA269" s="76"/>
      <c r="AB269" s="76"/>
      <c r="AC269" s="76"/>
      <c r="AD269" s="76"/>
      <c r="AE269" s="104"/>
      <c r="AF269" s="69" t="str">
        <f>VLOOKUP($B269,D1_1!$B$5:$CH$131,10,FALSE)&amp;""</f>
        <v/>
      </c>
      <c r="AG269" s="76"/>
      <c r="AH269" s="76"/>
      <c r="AI269" s="76"/>
      <c r="AJ269" s="76"/>
      <c r="AK269" s="104"/>
      <c r="AL269" s="69" t="str">
        <f>VLOOKUP($B269,D1_1!$B$5:$CH$131,11,FALSE)&amp;""</f>
        <v/>
      </c>
      <c r="AM269" s="76"/>
      <c r="AN269" s="76"/>
      <c r="AO269" s="76"/>
      <c r="AP269" s="76"/>
      <c r="AQ269" s="104"/>
      <c r="AR269" s="1"/>
      <c r="AS269" s="1"/>
      <c r="AT269" s="1"/>
      <c r="AU269" s="1"/>
      <c r="AV269" s="1"/>
      <c r="AW269" s="1"/>
      <c r="AX269" s="1"/>
      <c r="AY269" s="1"/>
      <c r="AZ269" s="1"/>
      <c r="BA269" s="1"/>
      <c r="BB269" s="1"/>
      <c r="BC269" s="1"/>
      <c r="BD269" s="1"/>
      <c r="BE269" s="1"/>
      <c r="BF269" s="3"/>
      <c r="BG269" s="3"/>
      <c r="BH269" s="3"/>
    </row>
    <row r="270" spans="2:60" s="1" customFormat="1" ht="14.25" customHeight="1">
      <c r="B270" s="27"/>
      <c r="C270" s="79"/>
      <c r="D270" s="79"/>
      <c r="E270" s="79"/>
      <c r="F270" s="79"/>
      <c r="G270" s="109"/>
      <c r="H270" s="25"/>
      <c r="I270" s="77"/>
      <c r="J270" s="77"/>
      <c r="K270" s="77"/>
      <c r="L270" s="77"/>
      <c r="M270" s="106"/>
      <c r="N270" s="25"/>
      <c r="O270" s="77"/>
      <c r="P270" s="77"/>
      <c r="Q270" s="77"/>
      <c r="R270" s="77"/>
      <c r="S270" s="106"/>
      <c r="T270" s="25"/>
      <c r="U270" s="77"/>
      <c r="V270" s="77"/>
      <c r="W270" s="77"/>
      <c r="X270" s="77"/>
      <c r="Y270" s="106"/>
      <c r="Z270" s="25"/>
      <c r="AA270" s="77"/>
      <c r="AB270" s="77"/>
      <c r="AC270" s="77"/>
      <c r="AD270" s="77"/>
      <c r="AE270" s="106"/>
      <c r="AF270" s="25"/>
      <c r="AG270" s="77"/>
      <c r="AH270" s="77"/>
      <c r="AI270" s="77"/>
      <c r="AJ270" s="77"/>
      <c r="AK270" s="106"/>
      <c r="AL270" s="25"/>
      <c r="AM270" s="77"/>
      <c r="AN270" s="77"/>
      <c r="AO270" s="77"/>
      <c r="AP270" s="77"/>
      <c r="AQ270" s="106"/>
      <c r="AR270" s="1"/>
      <c r="AS270" s="1"/>
      <c r="AT270" s="1"/>
      <c r="AU270" s="1"/>
      <c r="AV270" s="1"/>
      <c r="AW270" s="1"/>
      <c r="AX270" s="1"/>
      <c r="AY270" s="1"/>
      <c r="AZ270" s="1"/>
      <c r="BA270" s="1"/>
      <c r="BB270" s="1"/>
      <c r="BC270" s="1"/>
      <c r="BD270" s="1"/>
      <c r="BE270" s="1"/>
      <c r="BF270" s="3"/>
      <c r="BG270" s="3"/>
      <c r="BH270" s="3"/>
    </row>
    <row r="271" spans="2:60" s="1" customFormat="1" ht="14.25" customHeight="1">
      <c r="B271" s="26" t="s">
        <v>973</v>
      </c>
      <c r="C271" s="78"/>
      <c r="D271" s="78"/>
      <c r="E271" s="78"/>
      <c r="F271" s="78"/>
      <c r="G271" s="107"/>
      <c r="H271" s="69" t="str">
        <f>VLOOKUP($B271,D1_1!$B$5:$CH$131,6,FALSE)&amp;""</f>
        <v/>
      </c>
      <c r="I271" s="76"/>
      <c r="J271" s="76"/>
      <c r="K271" s="76"/>
      <c r="L271" s="76"/>
      <c r="M271" s="104"/>
      <c r="N271" s="69" t="str">
        <f>VLOOKUP($B271,D1_1!$B$5:$CH$131,7,FALSE)&amp;""</f>
        <v/>
      </c>
      <c r="O271" s="76"/>
      <c r="P271" s="76"/>
      <c r="Q271" s="76"/>
      <c r="R271" s="76"/>
      <c r="S271" s="104"/>
      <c r="T271" s="69" t="str">
        <f>VLOOKUP($B271,D1_1!$B$5:$CH$131,8,FALSE)&amp;""</f>
        <v/>
      </c>
      <c r="U271" s="76"/>
      <c r="V271" s="76"/>
      <c r="W271" s="76"/>
      <c r="X271" s="76"/>
      <c r="Y271" s="104"/>
      <c r="Z271" s="69" t="str">
        <f>VLOOKUP($B271,D1_1!$B$5:$CH$131,9,FALSE)&amp;""</f>
        <v/>
      </c>
      <c r="AA271" s="76"/>
      <c r="AB271" s="76"/>
      <c r="AC271" s="76"/>
      <c r="AD271" s="76"/>
      <c r="AE271" s="104"/>
      <c r="AF271" s="69" t="str">
        <f>VLOOKUP($B271,D1_1!$B$5:$CH$131,10,FALSE)&amp;""</f>
        <v/>
      </c>
      <c r="AG271" s="76"/>
      <c r="AH271" s="76"/>
      <c r="AI271" s="76"/>
      <c r="AJ271" s="76"/>
      <c r="AK271" s="104"/>
      <c r="AL271" s="69" t="str">
        <f>VLOOKUP($B271,D1_1!$B$5:$CH$131,11,FALSE)&amp;""</f>
        <v/>
      </c>
      <c r="AM271" s="76"/>
      <c r="AN271" s="76"/>
      <c r="AO271" s="76"/>
      <c r="AP271" s="76"/>
      <c r="AQ271" s="104"/>
      <c r="AR271" s="1"/>
      <c r="AS271" s="1"/>
      <c r="AT271" s="1"/>
      <c r="AU271" s="1"/>
      <c r="AV271" s="1"/>
      <c r="AW271" s="1"/>
      <c r="AX271" s="1"/>
      <c r="AY271" s="1"/>
      <c r="AZ271" s="1"/>
      <c r="BA271" s="1"/>
      <c r="BB271" s="1"/>
      <c r="BC271" s="1"/>
      <c r="BD271" s="1"/>
      <c r="BE271" s="1"/>
      <c r="BF271" s="3"/>
      <c r="BG271" s="3"/>
      <c r="BH271" s="3"/>
    </row>
    <row r="272" spans="2:60" s="1" customFormat="1" ht="14.25" customHeight="1">
      <c r="B272" s="27"/>
      <c r="C272" s="79"/>
      <c r="D272" s="79"/>
      <c r="E272" s="79"/>
      <c r="F272" s="79"/>
      <c r="G272" s="109"/>
      <c r="H272" s="25"/>
      <c r="I272" s="77"/>
      <c r="J272" s="77"/>
      <c r="K272" s="77"/>
      <c r="L272" s="77"/>
      <c r="M272" s="106"/>
      <c r="N272" s="25"/>
      <c r="O272" s="77"/>
      <c r="P272" s="77"/>
      <c r="Q272" s="77"/>
      <c r="R272" s="77"/>
      <c r="S272" s="106"/>
      <c r="T272" s="25"/>
      <c r="U272" s="77"/>
      <c r="V272" s="77"/>
      <c r="W272" s="77"/>
      <c r="X272" s="77"/>
      <c r="Y272" s="106"/>
      <c r="Z272" s="25"/>
      <c r="AA272" s="77"/>
      <c r="AB272" s="77"/>
      <c r="AC272" s="77"/>
      <c r="AD272" s="77"/>
      <c r="AE272" s="106"/>
      <c r="AF272" s="25"/>
      <c r="AG272" s="77"/>
      <c r="AH272" s="77"/>
      <c r="AI272" s="77"/>
      <c r="AJ272" s="77"/>
      <c r="AK272" s="106"/>
      <c r="AL272" s="25"/>
      <c r="AM272" s="77"/>
      <c r="AN272" s="77"/>
      <c r="AO272" s="77"/>
      <c r="AP272" s="77"/>
      <c r="AQ272" s="106"/>
      <c r="AR272" s="1"/>
      <c r="AS272" s="1"/>
      <c r="AT272" s="1"/>
      <c r="AU272" s="1"/>
      <c r="AV272" s="1"/>
      <c r="AW272" s="1"/>
      <c r="AX272" s="1"/>
      <c r="AY272" s="1"/>
      <c r="AZ272" s="1"/>
      <c r="BA272" s="1"/>
      <c r="BB272" s="1"/>
      <c r="BC272" s="1"/>
      <c r="BD272" s="1"/>
      <c r="BE272" s="1"/>
      <c r="BF272" s="3"/>
      <c r="BG272" s="3"/>
      <c r="BH272" s="3"/>
    </row>
    <row r="273" spans="2:60" s="1" customFormat="1" ht="14.25" customHeight="1">
      <c r="B273" s="26" t="s">
        <v>6947</v>
      </c>
      <c r="C273" s="78"/>
      <c r="D273" s="78"/>
      <c r="E273" s="78"/>
      <c r="F273" s="78"/>
      <c r="G273" s="107"/>
      <c r="H273" s="69" t="str">
        <f>VLOOKUP($B273,D1_1!$B$5:$CH$131,6,FALSE)&amp;""</f>
        <v/>
      </c>
      <c r="I273" s="76"/>
      <c r="J273" s="76"/>
      <c r="K273" s="76"/>
      <c r="L273" s="76"/>
      <c r="M273" s="104"/>
      <c r="N273" s="69" t="str">
        <f>VLOOKUP($B273,D1_1!$B$5:$CH$131,7,FALSE)&amp;""</f>
        <v/>
      </c>
      <c r="O273" s="76"/>
      <c r="P273" s="76"/>
      <c r="Q273" s="76"/>
      <c r="R273" s="76"/>
      <c r="S273" s="104"/>
      <c r="T273" s="69" t="str">
        <f>VLOOKUP($B273,D1_1!$B$5:$CH$131,8,FALSE)&amp;""</f>
        <v/>
      </c>
      <c r="U273" s="76"/>
      <c r="V273" s="76"/>
      <c r="W273" s="76"/>
      <c r="X273" s="76"/>
      <c r="Y273" s="104"/>
      <c r="Z273" s="69" t="str">
        <f>VLOOKUP($B273,D1_1!$B$5:$CH$131,9,FALSE)&amp;""</f>
        <v/>
      </c>
      <c r="AA273" s="76"/>
      <c r="AB273" s="76"/>
      <c r="AC273" s="76"/>
      <c r="AD273" s="76"/>
      <c r="AE273" s="104"/>
      <c r="AF273" s="69" t="str">
        <f>VLOOKUP($B273,D1_1!$B$5:$CH$131,10,FALSE)&amp;""</f>
        <v/>
      </c>
      <c r="AG273" s="76"/>
      <c r="AH273" s="76"/>
      <c r="AI273" s="76"/>
      <c r="AJ273" s="76"/>
      <c r="AK273" s="104"/>
      <c r="AL273" s="69" t="str">
        <f>VLOOKUP($B273,D1_1!$B$5:$CH$131,11,FALSE)&amp;""</f>
        <v/>
      </c>
      <c r="AM273" s="76"/>
      <c r="AN273" s="76"/>
      <c r="AO273" s="76"/>
      <c r="AP273" s="76"/>
      <c r="AQ273" s="104"/>
      <c r="AR273" s="1"/>
      <c r="AS273" s="1"/>
      <c r="AT273" s="1"/>
      <c r="AU273" s="1"/>
      <c r="AV273" s="1"/>
      <c r="AW273" s="1"/>
      <c r="AX273" s="1"/>
      <c r="AY273" s="1"/>
      <c r="AZ273" s="1"/>
      <c r="BA273" s="1"/>
      <c r="BB273" s="1"/>
      <c r="BC273" s="1"/>
      <c r="BD273" s="1"/>
      <c r="BE273" s="1"/>
      <c r="BF273" s="3"/>
      <c r="BG273" s="3"/>
      <c r="BH273" s="3"/>
    </row>
    <row r="274" spans="2:60" s="1" customFormat="1" ht="14.25" customHeight="1">
      <c r="B274" s="27"/>
      <c r="C274" s="79"/>
      <c r="D274" s="79"/>
      <c r="E274" s="79"/>
      <c r="F274" s="79"/>
      <c r="G274" s="109"/>
      <c r="H274" s="25"/>
      <c r="I274" s="77"/>
      <c r="J274" s="77"/>
      <c r="K274" s="77"/>
      <c r="L274" s="77"/>
      <c r="M274" s="106"/>
      <c r="N274" s="25"/>
      <c r="O274" s="77"/>
      <c r="P274" s="77"/>
      <c r="Q274" s="77"/>
      <c r="R274" s="77"/>
      <c r="S274" s="106"/>
      <c r="T274" s="25"/>
      <c r="U274" s="77"/>
      <c r="V274" s="77"/>
      <c r="W274" s="77"/>
      <c r="X274" s="77"/>
      <c r="Y274" s="106"/>
      <c r="Z274" s="25"/>
      <c r="AA274" s="77"/>
      <c r="AB274" s="77"/>
      <c r="AC274" s="77"/>
      <c r="AD274" s="77"/>
      <c r="AE274" s="106"/>
      <c r="AF274" s="25"/>
      <c r="AG274" s="77"/>
      <c r="AH274" s="77"/>
      <c r="AI274" s="77"/>
      <c r="AJ274" s="77"/>
      <c r="AK274" s="106"/>
      <c r="AL274" s="25"/>
      <c r="AM274" s="77"/>
      <c r="AN274" s="77"/>
      <c r="AO274" s="77"/>
      <c r="AP274" s="77"/>
      <c r="AQ274" s="106"/>
      <c r="AR274" s="1"/>
      <c r="AS274" s="1"/>
      <c r="AT274" s="1"/>
      <c r="AU274" s="1"/>
      <c r="AV274" s="1"/>
      <c r="AW274" s="1"/>
      <c r="AX274" s="1"/>
      <c r="AY274" s="1"/>
      <c r="AZ274" s="1"/>
      <c r="BA274" s="1"/>
      <c r="BB274" s="1"/>
      <c r="BC274" s="1"/>
      <c r="BD274" s="1"/>
      <c r="BE274" s="1"/>
      <c r="BF274" s="3"/>
      <c r="BG274" s="3"/>
      <c r="BH274" s="3"/>
    </row>
    <row r="275" spans="2:60" s="1" customFormat="1" ht="14.25" customHeight="1">
      <c r="B275" s="26" t="s">
        <v>4175</v>
      </c>
      <c r="C275" s="78"/>
      <c r="D275" s="78"/>
      <c r="E275" s="78"/>
      <c r="F275" s="78"/>
      <c r="G275" s="107"/>
      <c r="H275" s="69" t="str">
        <f>VLOOKUP($B275,D1_1!$B$5:$CH$131,6,FALSE)&amp;""</f>
        <v/>
      </c>
      <c r="I275" s="76"/>
      <c r="J275" s="76"/>
      <c r="K275" s="76"/>
      <c r="L275" s="76"/>
      <c r="M275" s="104"/>
      <c r="N275" s="69" t="str">
        <f>VLOOKUP($B275,D1_1!$B$5:$CH$131,7,FALSE)&amp;""</f>
        <v/>
      </c>
      <c r="O275" s="76"/>
      <c r="P275" s="76"/>
      <c r="Q275" s="76"/>
      <c r="R275" s="76"/>
      <c r="S275" s="104"/>
      <c r="T275" s="69" t="str">
        <f>VLOOKUP($B275,D1_1!$B$5:$CH$131,8,FALSE)&amp;""</f>
        <v/>
      </c>
      <c r="U275" s="76"/>
      <c r="V275" s="76"/>
      <c r="W275" s="76"/>
      <c r="X275" s="76"/>
      <c r="Y275" s="104"/>
      <c r="Z275" s="69" t="str">
        <f>VLOOKUP($B275,D1_1!$B$5:$CH$131,9,FALSE)&amp;""</f>
        <v/>
      </c>
      <c r="AA275" s="76"/>
      <c r="AB275" s="76"/>
      <c r="AC275" s="76"/>
      <c r="AD275" s="76"/>
      <c r="AE275" s="104"/>
      <c r="AF275" s="69" t="str">
        <f>VLOOKUP($B275,D1_1!$B$5:$CH$131,10,FALSE)&amp;""</f>
        <v/>
      </c>
      <c r="AG275" s="76"/>
      <c r="AH275" s="76"/>
      <c r="AI275" s="76"/>
      <c r="AJ275" s="76"/>
      <c r="AK275" s="104"/>
      <c r="AL275" s="69" t="str">
        <f>VLOOKUP($B275,D1_1!$B$5:$CH$131,11,FALSE)&amp;""</f>
        <v/>
      </c>
      <c r="AM275" s="76"/>
      <c r="AN275" s="76"/>
      <c r="AO275" s="76"/>
      <c r="AP275" s="76"/>
      <c r="AQ275" s="104"/>
      <c r="AR275" s="1"/>
      <c r="AS275" s="1"/>
      <c r="AT275" s="1"/>
      <c r="AU275" s="1"/>
      <c r="AV275" s="1"/>
      <c r="AW275" s="1"/>
      <c r="AX275" s="1"/>
      <c r="AY275" s="1"/>
      <c r="AZ275" s="1"/>
      <c r="BA275" s="1"/>
      <c r="BB275" s="1"/>
      <c r="BC275" s="1"/>
      <c r="BD275" s="1"/>
      <c r="BE275" s="1"/>
      <c r="BF275" s="3"/>
      <c r="BG275" s="3"/>
      <c r="BH275" s="3"/>
    </row>
    <row r="276" spans="2:60" s="1" customFormat="1" ht="14.25" customHeight="1">
      <c r="B276" s="27"/>
      <c r="C276" s="79"/>
      <c r="D276" s="79"/>
      <c r="E276" s="79"/>
      <c r="F276" s="79"/>
      <c r="G276" s="109"/>
      <c r="H276" s="25"/>
      <c r="I276" s="77"/>
      <c r="J276" s="77"/>
      <c r="K276" s="77"/>
      <c r="L276" s="77"/>
      <c r="M276" s="106"/>
      <c r="N276" s="25"/>
      <c r="O276" s="77"/>
      <c r="P276" s="77"/>
      <c r="Q276" s="77"/>
      <c r="R276" s="77"/>
      <c r="S276" s="106"/>
      <c r="T276" s="25"/>
      <c r="U276" s="77"/>
      <c r="V276" s="77"/>
      <c r="W276" s="77"/>
      <c r="X276" s="77"/>
      <c r="Y276" s="106"/>
      <c r="Z276" s="25"/>
      <c r="AA276" s="77"/>
      <c r="AB276" s="77"/>
      <c r="AC276" s="77"/>
      <c r="AD276" s="77"/>
      <c r="AE276" s="106"/>
      <c r="AF276" s="25"/>
      <c r="AG276" s="77"/>
      <c r="AH276" s="77"/>
      <c r="AI276" s="77"/>
      <c r="AJ276" s="77"/>
      <c r="AK276" s="106"/>
      <c r="AL276" s="25"/>
      <c r="AM276" s="77"/>
      <c r="AN276" s="77"/>
      <c r="AO276" s="77"/>
      <c r="AP276" s="77"/>
      <c r="AQ276" s="106"/>
      <c r="AR276" s="1"/>
      <c r="AS276" s="1"/>
      <c r="AT276" s="1"/>
      <c r="AU276" s="1"/>
      <c r="AV276" s="1"/>
      <c r="AW276" s="1"/>
      <c r="AX276" s="1"/>
      <c r="AY276" s="1"/>
      <c r="AZ276" s="1"/>
      <c r="BA276" s="1"/>
      <c r="BB276" s="1"/>
      <c r="BC276" s="1"/>
      <c r="BD276" s="1"/>
      <c r="BE276" s="1"/>
      <c r="BF276" s="3"/>
      <c r="BG276" s="3"/>
      <c r="BH276" s="3"/>
    </row>
    <row r="277" spans="2:60" s="1" customFormat="1" ht="14.25" customHeight="1">
      <c r="B277" s="26" t="s">
        <v>655</v>
      </c>
      <c r="C277" s="78"/>
      <c r="D277" s="78"/>
      <c r="E277" s="78"/>
      <c r="F277" s="78"/>
      <c r="G277" s="107"/>
      <c r="H277" s="69" t="str">
        <f>VLOOKUP($B277,D1_1!$B$5:$CH$131,6,FALSE)&amp;""</f>
        <v/>
      </c>
      <c r="I277" s="76"/>
      <c r="J277" s="76"/>
      <c r="K277" s="76"/>
      <c r="L277" s="76"/>
      <c r="M277" s="104"/>
      <c r="N277" s="69" t="str">
        <f>VLOOKUP($B277,D1_1!$B$5:$CH$131,7,FALSE)&amp;""</f>
        <v/>
      </c>
      <c r="O277" s="76"/>
      <c r="P277" s="76"/>
      <c r="Q277" s="76"/>
      <c r="R277" s="76"/>
      <c r="S277" s="104"/>
      <c r="T277" s="69" t="str">
        <f>VLOOKUP($B277,D1_1!$B$5:$CH$131,8,FALSE)&amp;""</f>
        <v/>
      </c>
      <c r="U277" s="76"/>
      <c r="V277" s="76"/>
      <c r="W277" s="76"/>
      <c r="X277" s="76"/>
      <c r="Y277" s="104"/>
      <c r="Z277" s="69" t="str">
        <f>VLOOKUP($B277,D1_1!$B$5:$CH$131,9,FALSE)&amp;""</f>
        <v/>
      </c>
      <c r="AA277" s="76"/>
      <c r="AB277" s="76"/>
      <c r="AC277" s="76"/>
      <c r="AD277" s="76"/>
      <c r="AE277" s="104"/>
      <c r="AF277" s="69" t="str">
        <f>VLOOKUP($B277,D1_1!$B$5:$CH$131,10,FALSE)&amp;""</f>
        <v/>
      </c>
      <c r="AG277" s="76"/>
      <c r="AH277" s="76"/>
      <c r="AI277" s="76"/>
      <c r="AJ277" s="76"/>
      <c r="AK277" s="104"/>
      <c r="AL277" s="69" t="str">
        <f>VLOOKUP($B277,D1_1!$B$5:$CH$131,11,FALSE)&amp;""</f>
        <v/>
      </c>
      <c r="AM277" s="76"/>
      <c r="AN277" s="76"/>
      <c r="AO277" s="76"/>
      <c r="AP277" s="76"/>
      <c r="AQ277" s="104"/>
      <c r="AR277" s="1"/>
      <c r="AS277" s="1"/>
      <c r="AT277" s="1"/>
      <c r="AU277" s="1"/>
      <c r="AV277" s="1"/>
      <c r="AW277" s="1"/>
      <c r="AX277" s="1"/>
      <c r="AY277" s="1"/>
      <c r="AZ277" s="1"/>
      <c r="BA277" s="1"/>
      <c r="BB277" s="1"/>
      <c r="BC277" s="1"/>
      <c r="BD277" s="1"/>
      <c r="BE277" s="1"/>
      <c r="BF277" s="3"/>
      <c r="BG277" s="3"/>
      <c r="BH277" s="3"/>
    </row>
    <row r="278" spans="2:60" s="1" customFormat="1" ht="14.25" customHeight="1">
      <c r="B278" s="27"/>
      <c r="C278" s="79"/>
      <c r="D278" s="79"/>
      <c r="E278" s="79"/>
      <c r="F278" s="79"/>
      <c r="G278" s="109"/>
      <c r="H278" s="25"/>
      <c r="I278" s="77"/>
      <c r="J278" s="77"/>
      <c r="K278" s="77"/>
      <c r="L278" s="77"/>
      <c r="M278" s="106"/>
      <c r="N278" s="25"/>
      <c r="O278" s="77"/>
      <c r="P278" s="77"/>
      <c r="Q278" s="77"/>
      <c r="R278" s="77"/>
      <c r="S278" s="106"/>
      <c r="T278" s="25"/>
      <c r="U278" s="77"/>
      <c r="V278" s="77"/>
      <c r="W278" s="77"/>
      <c r="X278" s="77"/>
      <c r="Y278" s="106"/>
      <c r="Z278" s="25"/>
      <c r="AA278" s="77"/>
      <c r="AB278" s="77"/>
      <c r="AC278" s="77"/>
      <c r="AD278" s="77"/>
      <c r="AE278" s="106"/>
      <c r="AF278" s="25"/>
      <c r="AG278" s="77"/>
      <c r="AH278" s="77"/>
      <c r="AI278" s="77"/>
      <c r="AJ278" s="77"/>
      <c r="AK278" s="106"/>
      <c r="AL278" s="25"/>
      <c r="AM278" s="77"/>
      <c r="AN278" s="77"/>
      <c r="AO278" s="77"/>
      <c r="AP278" s="77"/>
      <c r="AQ278" s="106"/>
      <c r="AR278" s="1"/>
      <c r="AS278" s="1"/>
      <c r="AT278" s="1"/>
      <c r="AU278" s="1"/>
      <c r="AV278" s="1"/>
      <c r="AW278" s="1"/>
      <c r="AX278" s="1"/>
      <c r="AY278" s="1"/>
      <c r="AZ278" s="1"/>
      <c r="BA278" s="1"/>
      <c r="BB278" s="1"/>
      <c r="BC278" s="1"/>
      <c r="BD278" s="1"/>
      <c r="BE278" s="1"/>
      <c r="BF278" s="3"/>
      <c r="BG278" s="3"/>
      <c r="BH278" s="3"/>
    </row>
    <row r="279" spans="2:60" s="1" customFormat="1" ht="14.25" customHeight="1">
      <c r="B279" s="26" t="s">
        <v>6948</v>
      </c>
      <c r="C279" s="78"/>
      <c r="D279" s="78"/>
      <c r="E279" s="78"/>
      <c r="F279" s="78"/>
      <c r="G279" s="107"/>
      <c r="H279" s="69" t="str">
        <f>VLOOKUP($B279,D1_1!$B$5:$CH$131,6,FALSE)&amp;""</f>
        <v/>
      </c>
      <c r="I279" s="76"/>
      <c r="J279" s="76"/>
      <c r="K279" s="76"/>
      <c r="L279" s="76"/>
      <c r="M279" s="104"/>
      <c r="N279" s="69" t="str">
        <f>VLOOKUP($B279,D1_1!$B$5:$CH$131,7,FALSE)&amp;""</f>
        <v/>
      </c>
      <c r="O279" s="76"/>
      <c r="P279" s="76"/>
      <c r="Q279" s="76"/>
      <c r="R279" s="76"/>
      <c r="S279" s="104"/>
      <c r="T279" s="69" t="str">
        <f>VLOOKUP($B279,D1_1!$B$5:$CH$131,8,FALSE)&amp;""</f>
        <v/>
      </c>
      <c r="U279" s="76"/>
      <c r="V279" s="76"/>
      <c r="W279" s="76"/>
      <c r="X279" s="76"/>
      <c r="Y279" s="104"/>
      <c r="Z279" s="69" t="str">
        <f>VLOOKUP($B279,D1_1!$B$5:$CH$131,9,FALSE)&amp;""</f>
        <v/>
      </c>
      <c r="AA279" s="76"/>
      <c r="AB279" s="76"/>
      <c r="AC279" s="76"/>
      <c r="AD279" s="76"/>
      <c r="AE279" s="104"/>
      <c r="AF279" s="69" t="str">
        <f>VLOOKUP($B279,D1_1!$B$5:$CH$131,10,FALSE)&amp;""</f>
        <v/>
      </c>
      <c r="AG279" s="76"/>
      <c r="AH279" s="76"/>
      <c r="AI279" s="76"/>
      <c r="AJ279" s="76"/>
      <c r="AK279" s="104"/>
      <c r="AL279" s="69" t="str">
        <f>VLOOKUP($B279,D1_1!$B$5:$CH$131,11,FALSE)&amp;""</f>
        <v/>
      </c>
      <c r="AM279" s="76"/>
      <c r="AN279" s="76"/>
      <c r="AO279" s="76"/>
      <c r="AP279" s="76"/>
      <c r="AQ279" s="104"/>
      <c r="AR279" s="1"/>
      <c r="AS279" s="1"/>
      <c r="AT279" s="1"/>
      <c r="AU279" s="1"/>
      <c r="AV279" s="1"/>
      <c r="AW279" s="1"/>
      <c r="AX279" s="1"/>
      <c r="AY279" s="1"/>
      <c r="AZ279" s="1"/>
      <c r="BA279" s="1"/>
      <c r="BB279" s="1"/>
      <c r="BC279" s="1"/>
      <c r="BD279" s="1"/>
      <c r="BE279" s="1"/>
      <c r="BF279" s="3"/>
      <c r="BG279" s="3"/>
      <c r="BH279" s="3"/>
    </row>
    <row r="280" spans="2:60" s="1" customFormat="1" ht="14.25" customHeight="1">
      <c r="B280" s="27"/>
      <c r="C280" s="79"/>
      <c r="D280" s="79"/>
      <c r="E280" s="79"/>
      <c r="F280" s="79"/>
      <c r="G280" s="109"/>
      <c r="H280" s="25"/>
      <c r="I280" s="77"/>
      <c r="J280" s="77"/>
      <c r="K280" s="77"/>
      <c r="L280" s="77"/>
      <c r="M280" s="106"/>
      <c r="N280" s="25"/>
      <c r="O280" s="77"/>
      <c r="P280" s="77"/>
      <c r="Q280" s="77"/>
      <c r="R280" s="77"/>
      <c r="S280" s="106"/>
      <c r="T280" s="25"/>
      <c r="U280" s="77"/>
      <c r="V280" s="77"/>
      <c r="W280" s="77"/>
      <c r="X280" s="77"/>
      <c r="Y280" s="106"/>
      <c r="Z280" s="25"/>
      <c r="AA280" s="77"/>
      <c r="AB280" s="77"/>
      <c r="AC280" s="77"/>
      <c r="AD280" s="77"/>
      <c r="AE280" s="106"/>
      <c r="AF280" s="25"/>
      <c r="AG280" s="77"/>
      <c r="AH280" s="77"/>
      <c r="AI280" s="77"/>
      <c r="AJ280" s="77"/>
      <c r="AK280" s="106"/>
      <c r="AL280" s="25"/>
      <c r="AM280" s="77"/>
      <c r="AN280" s="77"/>
      <c r="AO280" s="77"/>
      <c r="AP280" s="77"/>
      <c r="AQ280" s="106"/>
      <c r="AR280" s="1"/>
      <c r="AS280" s="1"/>
      <c r="AT280" s="1"/>
      <c r="AU280" s="1"/>
      <c r="AV280" s="1"/>
      <c r="AW280" s="1"/>
      <c r="AX280" s="1"/>
      <c r="AY280" s="1"/>
      <c r="AZ280" s="1"/>
      <c r="BA280" s="1"/>
      <c r="BB280" s="1"/>
      <c r="BC280" s="1"/>
      <c r="BD280" s="1"/>
      <c r="BE280" s="1"/>
      <c r="BF280" s="3"/>
      <c r="BG280" s="3"/>
      <c r="BH280" s="3"/>
    </row>
    <row r="281" spans="2:60" s="1" customFormat="1" ht="14.25" customHeight="1">
      <c r="B281" s="26" t="s">
        <v>6949</v>
      </c>
      <c r="C281" s="78"/>
      <c r="D281" s="78"/>
      <c r="E281" s="78"/>
      <c r="F281" s="78"/>
      <c r="G281" s="107"/>
      <c r="H281" s="69" t="str">
        <f>VLOOKUP($B281,D1_1!$B$5:$CH$131,6,FALSE)&amp;""</f>
        <v/>
      </c>
      <c r="I281" s="76"/>
      <c r="J281" s="76"/>
      <c r="K281" s="76"/>
      <c r="L281" s="76"/>
      <c r="M281" s="104"/>
      <c r="N281" s="69" t="str">
        <f>VLOOKUP($B281,D1_1!$B$5:$CH$131,7,FALSE)&amp;""</f>
        <v/>
      </c>
      <c r="O281" s="76"/>
      <c r="P281" s="76"/>
      <c r="Q281" s="76"/>
      <c r="R281" s="76"/>
      <c r="S281" s="104"/>
      <c r="T281" s="69" t="str">
        <f>VLOOKUP($B281,D1_1!$B$5:$CH$131,8,FALSE)&amp;""</f>
        <v/>
      </c>
      <c r="U281" s="76"/>
      <c r="V281" s="76"/>
      <c r="W281" s="76"/>
      <c r="X281" s="76"/>
      <c r="Y281" s="104"/>
      <c r="Z281" s="69" t="str">
        <f>VLOOKUP($B281,D1_1!$B$5:$CH$131,9,FALSE)&amp;""</f>
        <v/>
      </c>
      <c r="AA281" s="76"/>
      <c r="AB281" s="76"/>
      <c r="AC281" s="76"/>
      <c r="AD281" s="76"/>
      <c r="AE281" s="104"/>
      <c r="AF281" s="69" t="str">
        <f>VLOOKUP($B281,D1_1!$B$5:$CH$131,10,FALSE)&amp;""</f>
        <v/>
      </c>
      <c r="AG281" s="76"/>
      <c r="AH281" s="76"/>
      <c r="AI281" s="76"/>
      <c r="AJ281" s="76"/>
      <c r="AK281" s="104"/>
      <c r="AL281" s="69" t="str">
        <f>VLOOKUP($B281,D1_1!$B$5:$CH$131,11,FALSE)&amp;""</f>
        <v/>
      </c>
      <c r="AM281" s="76"/>
      <c r="AN281" s="76"/>
      <c r="AO281" s="76"/>
      <c r="AP281" s="76"/>
      <c r="AQ281" s="104"/>
      <c r="AR281" s="1"/>
      <c r="AS281" s="1"/>
      <c r="AT281" s="1"/>
      <c r="AU281" s="1"/>
      <c r="AV281" s="1"/>
      <c r="AW281" s="1"/>
      <c r="AX281" s="1"/>
      <c r="AY281" s="1"/>
      <c r="AZ281" s="1"/>
      <c r="BA281" s="1"/>
      <c r="BB281" s="1"/>
      <c r="BC281" s="1"/>
      <c r="BD281" s="1"/>
      <c r="BE281" s="1"/>
      <c r="BF281" s="3"/>
      <c r="BG281" s="3"/>
      <c r="BH281" s="3"/>
    </row>
    <row r="282" spans="2:60" s="1" customFormat="1" ht="14.25" customHeight="1">
      <c r="B282" s="27"/>
      <c r="C282" s="79"/>
      <c r="D282" s="79"/>
      <c r="E282" s="79"/>
      <c r="F282" s="79"/>
      <c r="G282" s="109"/>
      <c r="H282" s="25"/>
      <c r="I282" s="77"/>
      <c r="J282" s="77"/>
      <c r="K282" s="77"/>
      <c r="L282" s="77"/>
      <c r="M282" s="106"/>
      <c r="N282" s="25"/>
      <c r="O282" s="77"/>
      <c r="P282" s="77"/>
      <c r="Q282" s="77"/>
      <c r="R282" s="77"/>
      <c r="S282" s="106"/>
      <c r="T282" s="25"/>
      <c r="U282" s="77"/>
      <c r="V282" s="77"/>
      <c r="W282" s="77"/>
      <c r="X282" s="77"/>
      <c r="Y282" s="106"/>
      <c r="Z282" s="25"/>
      <c r="AA282" s="77"/>
      <c r="AB282" s="77"/>
      <c r="AC282" s="77"/>
      <c r="AD282" s="77"/>
      <c r="AE282" s="106"/>
      <c r="AF282" s="25"/>
      <c r="AG282" s="77"/>
      <c r="AH282" s="77"/>
      <c r="AI282" s="77"/>
      <c r="AJ282" s="77"/>
      <c r="AK282" s="106"/>
      <c r="AL282" s="25"/>
      <c r="AM282" s="77"/>
      <c r="AN282" s="77"/>
      <c r="AO282" s="77"/>
      <c r="AP282" s="77"/>
      <c r="AQ282" s="106"/>
      <c r="AR282" s="1"/>
      <c r="AS282" s="1"/>
      <c r="AT282" s="1"/>
      <c r="AU282" s="1"/>
      <c r="AV282" s="1"/>
      <c r="AW282" s="1"/>
      <c r="AX282" s="1"/>
      <c r="AY282" s="1"/>
      <c r="AZ282" s="1"/>
      <c r="BA282" s="1"/>
      <c r="BB282" s="1"/>
      <c r="BC282" s="1"/>
      <c r="BD282" s="1"/>
      <c r="BE282" s="1"/>
      <c r="BF282" s="3"/>
      <c r="BG282" s="3"/>
      <c r="BH282" s="3"/>
    </row>
    <row r="283" spans="2:60" s="1" customFormat="1" ht="14.25" customHeight="1">
      <c r="B283" s="26" t="s">
        <v>6950</v>
      </c>
      <c r="C283" s="78"/>
      <c r="D283" s="78"/>
      <c r="E283" s="78"/>
      <c r="F283" s="78"/>
      <c r="G283" s="107"/>
      <c r="H283" s="69" t="str">
        <f>VLOOKUP($B283,D1_1!$B$5:$CH$131,6,FALSE)&amp;""</f>
        <v/>
      </c>
      <c r="I283" s="76"/>
      <c r="J283" s="76"/>
      <c r="K283" s="76"/>
      <c r="L283" s="76"/>
      <c r="M283" s="104"/>
      <c r="N283" s="69" t="str">
        <f>VLOOKUP($B283,D1_1!$B$5:$CH$131,7,FALSE)&amp;""</f>
        <v/>
      </c>
      <c r="O283" s="76"/>
      <c r="P283" s="76"/>
      <c r="Q283" s="76"/>
      <c r="R283" s="76"/>
      <c r="S283" s="104"/>
      <c r="T283" s="69" t="str">
        <f>VLOOKUP($B283,D1_1!$B$5:$CH$131,8,FALSE)&amp;""</f>
        <v/>
      </c>
      <c r="U283" s="76"/>
      <c r="V283" s="76"/>
      <c r="W283" s="76"/>
      <c r="X283" s="76"/>
      <c r="Y283" s="104"/>
      <c r="Z283" s="69" t="str">
        <f>VLOOKUP($B283,D1_1!$B$5:$CH$131,9,FALSE)&amp;""</f>
        <v/>
      </c>
      <c r="AA283" s="76"/>
      <c r="AB283" s="76"/>
      <c r="AC283" s="76"/>
      <c r="AD283" s="76"/>
      <c r="AE283" s="104"/>
      <c r="AF283" s="69" t="str">
        <f>VLOOKUP($B283,D1_1!$B$5:$CH$131,10,FALSE)&amp;""</f>
        <v/>
      </c>
      <c r="AG283" s="76"/>
      <c r="AH283" s="76"/>
      <c r="AI283" s="76"/>
      <c r="AJ283" s="76"/>
      <c r="AK283" s="104"/>
      <c r="AL283" s="69" t="str">
        <f>VLOOKUP($B283,D1_1!$B$5:$CH$131,11,FALSE)&amp;""</f>
        <v/>
      </c>
      <c r="AM283" s="76"/>
      <c r="AN283" s="76"/>
      <c r="AO283" s="76"/>
      <c r="AP283" s="76"/>
      <c r="AQ283" s="104"/>
      <c r="AR283" s="1"/>
      <c r="AS283" s="1"/>
      <c r="AT283" s="1"/>
      <c r="AU283" s="1"/>
      <c r="AV283" s="1"/>
      <c r="AW283" s="1"/>
      <c r="AX283" s="1"/>
      <c r="AY283" s="1"/>
      <c r="AZ283" s="1"/>
      <c r="BA283" s="1"/>
      <c r="BB283" s="1"/>
      <c r="BC283" s="1"/>
      <c r="BD283" s="1"/>
      <c r="BE283" s="1"/>
      <c r="BF283" s="3"/>
      <c r="BG283" s="3"/>
      <c r="BH283" s="3"/>
    </row>
    <row r="284" spans="2:60" s="1" customFormat="1" ht="14.25" customHeight="1">
      <c r="B284" s="27"/>
      <c r="C284" s="79"/>
      <c r="D284" s="79"/>
      <c r="E284" s="79"/>
      <c r="F284" s="79"/>
      <c r="G284" s="109"/>
      <c r="H284" s="25"/>
      <c r="I284" s="77"/>
      <c r="J284" s="77"/>
      <c r="K284" s="77"/>
      <c r="L284" s="77"/>
      <c r="M284" s="106"/>
      <c r="N284" s="25"/>
      <c r="O284" s="77"/>
      <c r="P284" s="77"/>
      <c r="Q284" s="77"/>
      <c r="R284" s="77"/>
      <c r="S284" s="106"/>
      <c r="T284" s="25"/>
      <c r="U284" s="77"/>
      <c r="V284" s="77"/>
      <c r="W284" s="77"/>
      <c r="X284" s="77"/>
      <c r="Y284" s="106"/>
      <c r="Z284" s="25"/>
      <c r="AA284" s="77"/>
      <c r="AB284" s="77"/>
      <c r="AC284" s="77"/>
      <c r="AD284" s="77"/>
      <c r="AE284" s="106"/>
      <c r="AF284" s="25"/>
      <c r="AG284" s="77"/>
      <c r="AH284" s="77"/>
      <c r="AI284" s="77"/>
      <c r="AJ284" s="77"/>
      <c r="AK284" s="106"/>
      <c r="AL284" s="25"/>
      <c r="AM284" s="77"/>
      <c r="AN284" s="77"/>
      <c r="AO284" s="77"/>
      <c r="AP284" s="77"/>
      <c r="AQ284" s="106"/>
      <c r="AR284" s="1"/>
      <c r="AS284" s="1"/>
      <c r="AT284" s="1"/>
      <c r="AU284" s="1"/>
      <c r="AV284" s="1"/>
      <c r="AW284" s="1"/>
      <c r="AX284" s="1"/>
      <c r="AY284" s="1"/>
      <c r="AZ284" s="1"/>
      <c r="BA284" s="1"/>
      <c r="BB284" s="1"/>
      <c r="BC284" s="1"/>
      <c r="BD284" s="1"/>
      <c r="BE284" s="1"/>
      <c r="BF284" s="3"/>
      <c r="BG284" s="3"/>
      <c r="BH284" s="3"/>
    </row>
    <row r="285" spans="2:60" s="1" customFormat="1" ht="14.25" customHeight="1">
      <c r="B285" s="26" t="s">
        <v>1046</v>
      </c>
      <c r="C285" s="78"/>
      <c r="D285" s="78"/>
      <c r="E285" s="78"/>
      <c r="F285" s="78"/>
      <c r="G285" s="107"/>
      <c r="H285" s="69" t="str">
        <f>VLOOKUP($B285,D1_1!$B$5:$CH$131,6,FALSE)&amp;""</f>
        <v/>
      </c>
      <c r="I285" s="76"/>
      <c r="J285" s="76"/>
      <c r="K285" s="76"/>
      <c r="L285" s="76"/>
      <c r="M285" s="104"/>
      <c r="N285" s="69" t="str">
        <f>VLOOKUP($B285,D1_1!$B$5:$CH$131,7,FALSE)&amp;""</f>
        <v/>
      </c>
      <c r="O285" s="76"/>
      <c r="P285" s="76"/>
      <c r="Q285" s="76"/>
      <c r="R285" s="76"/>
      <c r="S285" s="104"/>
      <c r="T285" s="69" t="str">
        <f>VLOOKUP($B285,D1_1!$B$5:$CH$131,8,FALSE)&amp;""</f>
        <v/>
      </c>
      <c r="U285" s="76"/>
      <c r="V285" s="76"/>
      <c r="W285" s="76"/>
      <c r="X285" s="76"/>
      <c r="Y285" s="104"/>
      <c r="Z285" s="69" t="str">
        <f>VLOOKUP($B285,D1_1!$B$5:$CH$131,9,FALSE)&amp;""</f>
        <v/>
      </c>
      <c r="AA285" s="76"/>
      <c r="AB285" s="76"/>
      <c r="AC285" s="76"/>
      <c r="AD285" s="76"/>
      <c r="AE285" s="104"/>
      <c r="AF285" s="69" t="str">
        <f>VLOOKUP($B285,D1_1!$B$5:$CH$131,10,FALSE)&amp;""</f>
        <v/>
      </c>
      <c r="AG285" s="76"/>
      <c r="AH285" s="76"/>
      <c r="AI285" s="76"/>
      <c r="AJ285" s="76"/>
      <c r="AK285" s="104"/>
      <c r="AL285" s="69" t="str">
        <f>VLOOKUP($B285,D1_1!$B$5:$CH$131,11,FALSE)&amp;""</f>
        <v/>
      </c>
      <c r="AM285" s="76"/>
      <c r="AN285" s="76"/>
      <c r="AO285" s="76"/>
      <c r="AP285" s="76"/>
      <c r="AQ285" s="104"/>
      <c r="AR285" s="1"/>
      <c r="AS285" s="1"/>
      <c r="AT285" s="1"/>
      <c r="AU285" s="1"/>
      <c r="AV285" s="1"/>
      <c r="AW285" s="1"/>
      <c r="AX285" s="1"/>
      <c r="AY285" s="1"/>
      <c r="AZ285" s="1"/>
      <c r="BA285" s="1"/>
      <c r="BB285" s="1"/>
      <c r="BC285" s="1"/>
      <c r="BD285" s="1"/>
      <c r="BE285" s="1"/>
      <c r="BF285" s="3"/>
      <c r="BG285" s="3"/>
      <c r="BH285" s="3"/>
    </row>
    <row r="286" spans="2:60" s="1" customFormat="1" ht="14.25" customHeight="1">
      <c r="B286" s="27"/>
      <c r="C286" s="79"/>
      <c r="D286" s="79"/>
      <c r="E286" s="79"/>
      <c r="F286" s="79"/>
      <c r="G286" s="109"/>
      <c r="H286" s="25"/>
      <c r="I286" s="77"/>
      <c r="J286" s="77"/>
      <c r="K286" s="77"/>
      <c r="L286" s="77"/>
      <c r="M286" s="106"/>
      <c r="N286" s="25"/>
      <c r="O286" s="77"/>
      <c r="P286" s="77"/>
      <c r="Q286" s="77"/>
      <c r="R286" s="77"/>
      <c r="S286" s="106"/>
      <c r="T286" s="25"/>
      <c r="U286" s="77"/>
      <c r="V286" s="77"/>
      <c r="W286" s="77"/>
      <c r="X286" s="77"/>
      <c r="Y286" s="106"/>
      <c r="Z286" s="25"/>
      <c r="AA286" s="77"/>
      <c r="AB286" s="77"/>
      <c r="AC286" s="77"/>
      <c r="AD286" s="77"/>
      <c r="AE286" s="106"/>
      <c r="AF286" s="25"/>
      <c r="AG286" s="77"/>
      <c r="AH286" s="77"/>
      <c r="AI286" s="77"/>
      <c r="AJ286" s="77"/>
      <c r="AK286" s="106"/>
      <c r="AL286" s="25"/>
      <c r="AM286" s="77"/>
      <c r="AN286" s="77"/>
      <c r="AO286" s="77"/>
      <c r="AP286" s="77"/>
      <c r="AQ286" s="106"/>
      <c r="AR286" s="1"/>
      <c r="AS286" s="1"/>
      <c r="AT286" s="1"/>
      <c r="AU286" s="1"/>
      <c r="AV286" s="1"/>
      <c r="AW286" s="1"/>
      <c r="AX286" s="1"/>
      <c r="AY286" s="1"/>
      <c r="AZ286" s="1"/>
      <c r="BA286" s="1"/>
      <c r="BB286" s="1"/>
      <c r="BC286" s="1"/>
      <c r="BD286" s="1"/>
      <c r="BE286" s="1"/>
      <c r="BF286" s="3"/>
      <c r="BG286" s="3"/>
      <c r="BH286" s="3"/>
    </row>
    <row r="287" spans="2:60" s="1" customFormat="1" ht="14.25" customHeight="1">
      <c r="B287" s="26" t="s">
        <v>1659</v>
      </c>
      <c r="C287" s="78"/>
      <c r="D287" s="78"/>
      <c r="E287" s="78"/>
      <c r="F287" s="78"/>
      <c r="G287" s="107"/>
      <c r="H287" s="69" t="str">
        <f>VLOOKUP($B287,D1_1!$B$5:$CH$131,6,FALSE)&amp;""</f>
        <v/>
      </c>
      <c r="I287" s="76"/>
      <c r="J287" s="76"/>
      <c r="K287" s="76"/>
      <c r="L287" s="76"/>
      <c r="M287" s="104"/>
      <c r="N287" s="69" t="str">
        <f>VLOOKUP($B287,D1_1!$B$5:$CH$131,7,FALSE)&amp;""</f>
        <v/>
      </c>
      <c r="O287" s="76"/>
      <c r="P287" s="76"/>
      <c r="Q287" s="76"/>
      <c r="R287" s="76"/>
      <c r="S287" s="104"/>
      <c r="T287" s="69" t="str">
        <f>VLOOKUP($B287,D1_1!$B$5:$CH$131,8,FALSE)&amp;""</f>
        <v/>
      </c>
      <c r="U287" s="76"/>
      <c r="V287" s="76"/>
      <c r="W287" s="76"/>
      <c r="X287" s="76"/>
      <c r="Y287" s="104"/>
      <c r="Z287" s="69" t="str">
        <f>VLOOKUP($B287,D1_1!$B$5:$CH$131,9,FALSE)&amp;""</f>
        <v/>
      </c>
      <c r="AA287" s="76"/>
      <c r="AB287" s="76"/>
      <c r="AC287" s="76"/>
      <c r="AD287" s="76"/>
      <c r="AE287" s="104"/>
      <c r="AF287" s="69" t="str">
        <f>VLOOKUP($B287,D1_1!$B$5:$CH$131,10,FALSE)&amp;""</f>
        <v/>
      </c>
      <c r="AG287" s="76"/>
      <c r="AH287" s="76"/>
      <c r="AI287" s="76"/>
      <c r="AJ287" s="76"/>
      <c r="AK287" s="104"/>
      <c r="AL287" s="69" t="str">
        <f>VLOOKUP($B287,D1_1!$B$5:$CH$131,11,FALSE)&amp;""</f>
        <v/>
      </c>
      <c r="AM287" s="76"/>
      <c r="AN287" s="76"/>
      <c r="AO287" s="76"/>
      <c r="AP287" s="76"/>
      <c r="AQ287" s="104"/>
      <c r="AR287" s="1"/>
      <c r="AS287" s="1"/>
      <c r="AT287" s="1"/>
      <c r="AU287" s="1"/>
      <c r="AV287" s="1"/>
      <c r="AW287" s="1"/>
      <c r="AX287" s="1"/>
      <c r="AY287" s="1"/>
      <c r="AZ287" s="1"/>
      <c r="BA287" s="1"/>
      <c r="BB287" s="1"/>
      <c r="BC287" s="1"/>
      <c r="BD287" s="1"/>
      <c r="BE287" s="1"/>
      <c r="BF287" s="3"/>
      <c r="BG287" s="3"/>
      <c r="BH287" s="3"/>
    </row>
    <row r="288" spans="2:60" s="1" customFormat="1" ht="14.25" customHeight="1">
      <c r="B288" s="27"/>
      <c r="C288" s="79"/>
      <c r="D288" s="79"/>
      <c r="E288" s="79"/>
      <c r="F288" s="79"/>
      <c r="G288" s="109"/>
      <c r="H288" s="25"/>
      <c r="I288" s="77"/>
      <c r="J288" s="77"/>
      <c r="K288" s="77"/>
      <c r="L288" s="77"/>
      <c r="M288" s="106"/>
      <c r="N288" s="25"/>
      <c r="O288" s="77"/>
      <c r="P288" s="77"/>
      <c r="Q288" s="77"/>
      <c r="R288" s="77"/>
      <c r="S288" s="106"/>
      <c r="T288" s="25"/>
      <c r="U288" s="77"/>
      <c r="V288" s="77"/>
      <c r="W288" s="77"/>
      <c r="X288" s="77"/>
      <c r="Y288" s="106"/>
      <c r="Z288" s="25"/>
      <c r="AA288" s="77"/>
      <c r="AB288" s="77"/>
      <c r="AC288" s="77"/>
      <c r="AD288" s="77"/>
      <c r="AE288" s="106"/>
      <c r="AF288" s="25"/>
      <c r="AG288" s="77"/>
      <c r="AH288" s="77"/>
      <c r="AI288" s="77"/>
      <c r="AJ288" s="77"/>
      <c r="AK288" s="106"/>
      <c r="AL288" s="25"/>
      <c r="AM288" s="77"/>
      <c r="AN288" s="77"/>
      <c r="AO288" s="77"/>
      <c r="AP288" s="77"/>
      <c r="AQ288" s="106"/>
      <c r="AR288" s="1"/>
      <c r="AS288" s="1"/>
      <c r="AT288" s="1"/>
      <c r="AU288" s="1"/>
      <c r="AV288" s="1"/>
      <c r="AW288" s="1"/>
      <c r="AX288" s="1"/>
      <c r="AY288" s="1"/>
      <c r="AZ288" s="1"/>
      <c r="BA288" s="1"/>
      <c r="BB288" s="1"/>
      <c r="BC288" s="1"/>
      <c r="BD288" s="1"/>
      <c r="BE288" s="1"/>
      <c r="BF288" s="3"/>
      <c r="BG288" s="3"/>
      <c r="BH288" s="3"/>
    </row>
    <row r="289" spans="2:60" s="1" customFormat="1" ht="14.25" customHeight="1">
      <c r="B289" s="26" t="s">
        <v>1924</v>
      </c>
      <c r="C289" s="78"/>
      <c r="D289" s="78"/>
      <c r="E289" s="78"/>
      <c r="F289" s="78"/>
      <c r="G289" s="107"/>
      <c r="H289" s="69" t="str">
        <f>VLOOKUP($B289,D1_1!$B$5:$CH$131,6,FALSE)&amp;""</f>
        <v/>
      </c>
      <c r="I289" s="76"/>
      <c r="J289" s="76"/>
      <c r="K289" s="76"/>
      <c r="L289" s="76"/>
      <c r="M289" s="104"/>
      <c r="N289" s="69" t="str">
        <f>VLOOKUP($B289,D1_1!$B$5:$CH$131,7,FALSE)&amp;""</f>
        <v/>
      </c>
      <c r="O289" s="76"/>
      <c r="P289" s="76"/>
      <c r="Q289" s="76"/>
      <c r="R289" s="76"/>
      <c r="S289" s="104"/>
      <c r="T289" s="69" t="str">
        <f>VLOOKUP($B289,D1_1!$B$5:$CH$131,8,FALSE)&amp;""</f>
        <v/>
      </c>
      <c r="U289" s="76"/>
      <c r="V289" s="76"/>
      <c r="W289" s="76"/>
      <c r="X289" s="76"/>
      <c r="Y289" s="104"/>
      <c r="Z289" s="69" t="str">
        <f>VLOOKUP($B289,D1_1!$B$5:$CH$131,9,FALSE)&amp;""</f>
        <v/>
      </c>
      <c r="AA289" s="76"/>
      <c r="AB289" s="76"/>
      <c r="AC289" s="76"/>
      <c r="AD289" s="76"/>
      <c r="AE289" s="104"/>
      <c r="AF289" s="69" t="str">
        <f>VLOOKUP($B289,D1_1!$B$5:$CH$131,10,FALSE)&amp;""</f>
        <v/>
      </c>
      <c r="AG289" s="76"/>
      <c r="AH289" s="76"/>
      <c r="AI289" s="76"/>
      <c r="AJ289" s="76"/>
      <c r="AK289" s="104"/>
      <c r="AL289" s="69" t="str">
        <f>VLOOKUP($B289,D1_1!$B$5:$CH$131,11,FALSE)&amp;""</f>
        <v/>
      </c>
      <c r="AM289" s="76"/>
      <c r="AN289" s="76"/>
      <c r="AO289" s="76"/>
      <c r="AP289" s="76"/>
      <c r="AQ289" s="104"/>
      <c r="AR289" s="1"/>
      <c r="AS289" s="1"/>
      <c r="AT289" s="1"/>
      <c r="AU289" s="1"/>
      <c r="AV289" s="1"/>
      <c r="AW289" s="1"/>
      <c r="AX289" s="1"/>
      <c r="AY289" s="1"/>
      <c r="AZ289" s="1"/>
      <c r="BA289" s="1"/>
      <c r="BB289" s="1"/>
      <c r="BC289" s="1"/>
      <c r="BD289" s="1"/>
      <c r="BE289" s="1"/>
      <c r="BF289" s="3"/>
      <c r="BG289" s="3"/>
      <c r="BH289" s="3"/>
    </row>
    <row r="290" spans="2:60" s="1" customFormat="1" ht="14.25" customHeight="1">
      <c r="B290" s="27"/>
      <c r="C290" s="79"/>
      <c r="D290" s="79"/>
      <c r="E290" s="79"/>
      <c r="F290" s="79"/>
      <c r="G290" s="109"/>
      <c r="H290" s="25"/>
      <c r="I290" s="77"/>
      <c r="J290" s="77"/>
      <c r="K290" s="77"/>
      <c r="L290" s="77"/>
      <c r="M290" s="106"/>
      <c r="N290" s="25"/>
      <c r="O290" s="77"/>
      <c r="P290" s="77"/>
      <c r="Q290" s="77"/>
      <c r="R290" s="77"/>
      <c r="S290" s="106"/>
      <c r="T290" s="25"/>
      <c r="U290" s="77"/>
      <c r="V290" s="77"/>
      <c r="W290" s="77"/>
      <c r="X290" s="77"/>
      <c r="Y290" s="106"/>
      <c r="Z290" s="25"/>
      <c r="AA290" s="77"/>
      <c r="AB290" s="77"/>
      <c r="AC290" s="77"/>
      <c r="AD290" s="77"/>
      <c r="AE290" s="106"/>
      <c r="AF290" s="25"/>
      <c r="AG290" s="77"/>
      <c r="AH290" s="77"/>
      <c r="AI290" s="77"/>
      <c r="AJ290" s="77"/>
      <c r="AK290" s="106"/>
      <c r="AL290" s="25"/>
      <c r="AM290" s="77"/>
      <c r="AN290" s="77"/>
      <c r="AO290" s="77"/>
      <c r="AP290" s="77"/>
      <c r="AQ290" s="106"/>
      <c r="AR290" s="1"/>
      <c r="AS290" s="1"/>
      <c r="AT290" s="1"/>
      <c r="AU290" s="1"/>
      <c r="AV290" s="1"/>
      <c r="AW290" s="1"/>
      <c r="AX290" s="1"/>
      <c r="AY290" s="1"/>
      <c r="AZ290" s="1"/>
      <c r="BA290" s="1"/>
      <c r="BB290" s="1"/>
      <c r="BC290" s="1"/>
      <c r="BD290" s="1"/>
      <c r="BE290" s="1"/>
      <c r="BF290" s="3"/>
      <c r="BG290" s="3"/>
      <c r="BH290" s="3"/>
    </row>
    <row r="291" spans="2:60" s="1" customFormat="1" ht="14.25" customHeight="1">
      <c r="B291" s="26" t="s">
        <v>1930</v>
      </c>
      <c r="C291" s="78"/>
      <c r="D291" s="78"/>
      <c r="E291" s="78"/>
      <c r="F291" s="78"/>
      <c r="G291" s="107"/>
      <c r="H291" s="69" t="str">
        <f>VLOOKUP($B291,D1_1!$B$5:$CH$131,6,FALSE)&amp;""</f>
        <v/>
      </c>
      <c r="I291" s="76"/>
      <c r="J291" s="76"/>
      <c r="K291" s="76"/>
      <c r="L291" s="76"/>
      <c r="M291" s="104"/>
      <c r="N291" s="69" t="str">
        <f>VLOOKUP($B291,D1_1!$B$5:$CH$131,7,FALSE)&amp;""</f>
        <v/>
      </c>
      <c r="O291" s="76"/>
      <c r="P291" s="76"/>
      <c r="Q291" s="76"/>
      <c r="R291" s="76"/>
      <c r="S291" s="104"/>
      <c r="T291" s="69" t="str">
        <f>VLOOKUP($B291,D1_1!$B$5:$CH$131,8,FALSE)&amp;""</f>
        <v/>
      </c>
      <c r="U291" s="76"/>
      <c r="V291" s="76"/>
      <c r="W291" s="76"/>
      <c r="X291" s="76"/>
      <c r="Y291" s="104"/>
      <c r="Z291" s="69" t="str">
        <f>VLOOKUP($B291,D1_1!$B$5:$CH$131,9,FALSE)&amp;""</f>
        <v/>
      </c>
      <c r="AA291" s="76"/>
      <c r="AB291" s="76"/>
      <c r="AC291" s="76"/>
      <c r="AD291" s="76"/>
      <c r="AE291" s="104"/>
      <c r="AF291" s="69" t="str">
        <f>VLOOKUP($B291,D1_1!$B$5:$CH$131,10,FALSE)&amp;""</f>
        <v/>
      </c>
      <c r="AG291" s="76"/>
      <c r="AH291" s="76"/>
      <c r="AI291" s="76"/>
      <c r="AJ291" s="76"/>
      <c r="AK291" s="104"/>
      <c r="AL291" s="69" t="str">
        <f>VLOOKUP($B291,D1_1!$B$5:$CH$131,11,FALSE)&amp;""</f>
        <v/>
      </c>
      <c r="AM291" s="76"/>
      <c r="AN291" s="76"/>
      <c r="AO291" s="76"/>
      <c r="AP291" s="76"/>
      <c r="AQ291" s="104"/>
      <c r="AR291" s="1"/>
      <c r="AS291" s="1"/>
      <c r="AT291" s="1"/>
      <c r="AU291" s="1"/>
      <c r="AV291" s="1"/>
      <c r="AW291" s="1"/>
      <c r="AX291" s="1"/>
      <c r="AY291" s="1"/>
      <c r="AZ291" s="1"/>
      <c r="BA291" s="1"/>
      <c r="BB291" s="1"/>
      <c r="BC291" s="1"/>
      <c r="BD291" s="1"/>
      <c r="BE291" s="1"/>
      <c r="BF291" s="3"/>
      <c r="BG291" s="3"/>
      <c r="BH291" s="3"/>
    </row>
    <row r="292" spans="2:60" s="1" customFormat="1" ht="14.25" customHeight="1">
      <c r="B292" s="27"/>
      <c r="C292" s="79"/>
      <c r="D292" s="79"/>
      <c r="E292" s="79"/>
      <c r="F292" s="79"/>
      <c r="G292" s="109"/>
      <c r="H292" s="25"/>
      <c r="I292" s="77"/>
      <c r="J292" s="77"/>
      <c r="K292" s="77"/>
      <c r="L292" s="77"/>
      <c r="M292" s="106"/>
      <c r="N292" s="25"/>
      <c r="O292" s="77"/>
      <c r="P292" s="77"/>
      <c r="Q292" s="77"/>
      <c r="R292" s="77"/>
      <c r="S292" s="106"/>
      <c r="T292" s="25"/>
      <c r="U292" s="77"/>
      <c r="V292" s="77"/>
      <c r="W292" s="77"/>
      <c r="X292" s="77"/>
      <c r="Y292" s="106"/>
      <c r="Z292" s="25"/>
      <c r="AA292" s="77"/>
      <c r="AB292" s="77"/>
      <c r="AC292" s="77"/>
      <c r="AD292" s="77"/>
      <c r="AE292" s="106"/>
      <c r="AF292" s="25"/>
      <c r="AG292" s="77"/>
      <c r="AH292" s="77"/>
      <c r="AI292" s="77"/>
      <c r="AJ292" s="77"/>
      <c r="AK292" s="106"/>
      <c r="AL292" s="25"/>
      <c r="AM292" s="77"/>
      <c r="AN292" s="77"/>
      <c r="AO292" s="77"/>
      <c r="AP292" s="77"/>
      <c r="AQ292" s="106"/>
      <c r="AR292" s="1"/>
      <c r="AS292" s="1"/>
      <c r="AT292" s="1"/>
      <c r="AU292" s="1"/>
      <c r="AV292" s="1"/>
      <c r="AW292" s="1"/>
      <c r="AX292" s="1"/>
      <c r="AY292" s="1"/>
      <c r="AZ292" s="1"/>
      <c r="BA292" s="1"/>
      <c r="BB292" s="1"/>
      <c r="BC292" s="1"/>
      <c r="BD292" s="1"/>
      <c r="BE292" s="1"/>
      <c r="BF292" s="3"/>
      <c r="BG292" s="3"/>
      <c r="BH292" s="3"/>
    </row>
    <row r="293" spans="2:60">
      <c r="B293" s="17" t="s">
        <v>361</v>
      </c>
      <c r="C293" s="72"/>
      <c r="D293" s="72"/>
      <c r="E293" s="72"/>
      <c r="F293" s="72"/>
      <c r="G293" s="119"/>
      <c r="H293" s="69" t="str">
        <f>VLOOKUP($B293,D1_1!$B$5:$CH$131,6,FALSE)&amp;""</f>
        <v/>
      </c>
      <c r="I293" s="76"/>
      <c r="J293" s="76"/>
      <c r="K293" s="76"/>
      <c r="L293" s="76"/>
      <c r="M293" s="104"/>
      <c r="N293" s="69" t="str">
        <f>VLOOKUP($B293,D1_1!$B$5:$CH$131,7,FALSE)&amp;""</f>
        <v/>
      </c>
      <c r="O293" s="76"/>
      <c r="P293" s="76"/>
      <c r="Q293" s="76"/>
      <c r="R293" s="76"/>
      <c r="S293" s="104"/>
      <c r="T293" s="69" t="str">
        <f>VLOOKUP($B293,D1_1!$B$5:$CH$131,8,FALSE)&amp;""</f>
        <v/>
      </c>
      <c r="U293" s="76"/>
      <c r="V293" s="76"/>
      <c r="W293" s="76"/>
      <c r="X293" s="76"/>
      <c r="Y293" s="104"/>
      <c r="Z293" s="69" t="str">
        <f>VLOOKUP($B293,D1_1!$B$5:$CH$131,9,FALSE)&amp;""</f>
        <v/>
      </c>
      <c r="AA293" s="76"/>
      <c r="AB293" s="76"/>
      <c r="AC293" s="76"/>
      <c r="AD293" s="76"/>
      <c r="AE293" s="104"/>
      <c r="AF293" s="69" t="str">
        <f>VLOOKUP($B293,D1_1!$B$5:$CH$131,10,FALSE)&amp;""</f>
        <v/>
      </c>
      <c r="AG293" s="76"/>
      <c r="AH293" s="76"/>
      <c r="AI293" s="76"/>
      <c r="AJ293" s="76"/>
      <c r="AK293" s="104"/>
      <c r="AL293" s="69" t="str">
        <f>VLOOKUP($B293,D1_1!$B$5:$CH$131,11,FALSE)&amp;""</f>
        <v/>
      </c>
      <c r="AM293" s="76"/>
      <c r="AN293" s="76"/>
      <c r="AO293" s="76"/>
      <c r="AP293" s="76"/>
      <c r="AQ293" s="104"/>
    </row>
    <row r="294" spans="2:60">
      <c r="B294" s="29"/>
      <c r="C294" s="55"/>
      <c r="D294" s="55"/>
      <c r="E294" s="55"/>
      <c r="F294" s="55"/>
      <c r="G294" s="120"/>
      <c r="H294" s="25"/>
      <c r="I294" s="77"/>
      <c r="J294" s="77"/>
      <c r="K294" s="77"/>
      <c r="L294" s="77"/>
      <c r="M294" s="106"/>
      <c r="N294" s="25"/>
      <c r="O294" s="77"/>
      <c r="P294" s="77"/>
      <c r="Q294" s="77"/>
      <c r="R294" s="77"/>
      <c r="S294" s="106"/>
      <c r="T294" s="25"/>
      <c r="U294" s="77"/>
      <c r="V294" s="77"/>
      <c r="W294" s="77"/>
      <c r="X294" s="77"/>
      <c r="Y294" s="106"/>
      <c r="Z294" s="25"/>
      <c r="AA294" s="77"/>
      <c r="AB294" s="77"/>
      <c r="AC294" s="77"/>
      <c r="AD294" s="77"/>
      <c r="AE294" s="106"/>
      <c r="AF294" s="25"/>
      <c r="AG294" s="77"/>
      <c r="AH294" s="77"/>
      <c r="AI294" s="77"/>
      <c r="AJ294" s="77"/>
      <c r="AK294" s="106"/>
      <c r="AL294" s="25"/>
      <c r="AM294" s="77"/>
      <c r="AN294" s="77"/>
      <c r="AO294" s="77"/>
      <c r="AP294" s="77"/>
      <c r="AQ294" s="106"/>
    </row>
    <row r="295" spans="2:60" s="1" customFormat="1" ht="14.25" customHeight="1">
      <c r="B295" s="29"/>
      <c r="C295" s="55"/>
      <c r="D295" s="55"/>
      <c r="E295" s="55"/>
      <c r="F295" s="55"/>
      <c r="G295" s="120"/>
      <c r="H295" s="17" t="s">
        <v>7667</v>
      </c>
      <c r="I295" s="72"/>
      <c r="J295" s="72"/>
      <c r="K295" s="72"/>
      <c r="L295" s="72"/>
      <c r="M295" s="119"/>
      <c r="N295" s="47" t="str">
        <f>VLOOKUP($B293,D1_1!$B$5:$CH$131,5,FALSE)&amp;""</f>
        <v/>
      </c>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119"/>
      <c r="AR295" s="1"/>
      <c r="AS295" s="1"/>
      <c r="AT295" s="1"/>
      <c r="AU295" s="1"/>
      <c r="AV295" s="1"/>
      <c r="AW295" s="1"/>
      <c r="AX295" s="1"/>
      <c r="AY295" s="1"/>
      <c r="AZ295" s="1"/>
      <c r="BA295" s="1"/>
      <c r="BB295" s="1"/>
      <c r="BC295" s="1"/>
      <c r="BD295" s="1"/>
      <c r="BE295" s="1"/>
      <c r="BF295" s="3"/>
      <c r="BG295" s="3"/>
      <c r="BH295" s="3"/>
    </row>
    <row r="296" spans="2:60" s="1" customFormat="1" ht="14.25" customHeight="1">
      <c r="B296" s="18"/>
      <c r="C296" s="73"/>
      <c r="D296" s="73"/>
      <c r="E296" s="73"/>
      <c r="F296" s="73"/>
      <c r="G296" s="121"/>
      <c r="H296" s="18"/>
      <c r="I296" s="73"/>
      <c r="J296" s="73"/>
      <c r="K296" s="73"/>
      <c r="L296" s="73"/>
      <c r="M296" s="121"/>
      <c r="N296" s="18"/>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121"/>
      <c r="AR296" s="1"/>
      <c r="AS296" s="1"/>
      <c r="AT296" s="1"/>
      <c r="AU296" s="1"/>
      <c r="AV296" s="1"/>
      <c r="AW296" s="1"/>
      <c r="AX296" s="1"/>
      <c r="AY296" s="1"/>
      <c r="AZ296" s="1"/>
      <c r="BA296" s="1"/>
      <c r="BB296" s="1"/>
      <c r="BC296" s="1"/>
      <c r="BD296" s="1"/>
      <c r="BE296" s="1"/>
      <c r="BF296" s="3"/>
      <c r="BG296" s="3"/>
      <c r="BH296" s="3"/>
    </row>
    <row r="297" spans="2:60" s="1" customFormat="1" ht="14.25" customHeight="1">
      <c r="B297" s="26" t="s">
        <v>4605</v>
      </c>
      <c r="C297" s="78"/>
      <c r="D297" s="78"/>
      <c r="E297" s="78"/>
      <c r="F297" s="78"/>
      <c r="G297" s="107"/>
      <c r="H297" s="69" t="str">
        <f>VLOOKUP($B297,D1_1!$B$5:$CH$131,6,FALSE)&amp;""</f>
        <v/>
      </c>
      <c r="I297" s="76"/>
      <c r="J297" s="76"/>
      <c r="K297" s="76"/>
      <c r="L297" s="76"/>
      <c r="M297" s="104"/>
      <c r="N297" s="69" t="str">
        <f>VLOOKUP($B297,D1_1!$B$5:$CH$131,7,FALSE)&amp;""</f>
        <v/>
      </c>
      <c r="O297" s="76"/>
      <c r="P297" s="76"/>
      <c r="Q297" s="76"/>
      <c r="R297" s="76"/>
      <c r="S297" s="104"/>
      <c r="T297" s="69" t="str">
        <f>VLOOKUP($B297,D1_1!$B$5:$CH$131,8,FALSE)&amp;""</f>
        <v/>
      </c>
      <c r="U297" s="76"/>
      <c r="V297" s="76"/>
      <c r="W297" s="76"/>
      <c r="X297" s="76"/>
      <c r="Y297" s="104"/>
      <c r="Z297" s="69" t="str">
        <f>VLOOKUP($B297,D1_1!$B$5:$CH$131,9,FALSE)&amp;""</f>
        <v/>
      </c>
      <c r="AA297" s="76"/>
      <c r="AB297" s="76"/>
      <c r="AC297" s="76"/>
      <c r="AD297" s="76"/>
      <c r="AE297" s="104"/>
      <c r="AF297" s="69" t="str">
        <f>VLOOKUP($B297,D1_1!$B$5:$CH$131,10,FALSE)&amp;""</f>
        <v/>
      </c>
      <c r="AG297" s="76"/>
      <c r="AH297" s="76"/>
      <c r="AI297" s="76"/>
      <c r="AJ297" s="76"/>
      <c r="AK297" s="104"/>
      <c r="AL297" s="69" t="str">
        <f>VLOOKUP($B297,D1_1!$B$5:$CH$131,11,FALSE)&amp;""</f>
        <v/>
      </c>
      <c r="AM297" s="76"/>
      <c r="AN297" s="76"/>
      <c r="AO297" s="76"/>
      <c r="AP297" s="76"/>
      <c r="AQ297" s="104"/>
      <c r="AR297" s="1"/>
      <c r="AS297" s="1"/>
      <c r="AT297" s="1"/>
      <c r="AU297" s="1"/>
      <c r="AV297" s="1"/>
      <c r="AW297" s="1"/>
      <c r="AX297" s="1"/>
      <c r="AY297" s="1"/>
      <c r="AZ297" s="1"/>
      <c r="BA297" s="1"/>
      <c r="BB297" s="1"/>
      <c r="BC297" s="1"/>
      <c r="BD297" s="1"/>
      <c r="BE297" s="1"/>
      <c r="BF297" s="3"/>
      <c r="BG297" s="3"/>
      <c r="BH297" s="3"/>
    </row>
    <row r="298" spans="2:60" s="1" customFormat="1" ht="14.25" customHeight="1">
      <c r="B298" s="27"/>
      <c r="C298" s="79"/>
      <c r="D298" s="79"/>
      <c r="E298" s="79"/>
      <c r="F298" s="79"/>
      <c r="G298" s="109"/>
      <c r="H298" s="25"/>
      <c r="I298" s="77"/>
      <c r="J298" s="77"/>
      <c r="K298" s="77"/>
      <c r="L298" s="77"/>
      <c r="M298" s="106"/>
      <c r="N298" s="25"/>
      <c r="O298" s="77"/>
      <c r="P298" s="77"/>
      <c r="Q298" s="77"/>
      <c r="R298" s="77"/>
      <c r="S298" s="106"/>
      <c r="T298" s="25"/>
      <c r="U298" s="77"/>
      <c r="V298" s="77"/>
      <c r="W298" s="77"/>
      <c r="X298" s="77"/>
      <c r="Y298" s="106"/>
      <c r="Z298" s="25"/>
      <c r="AA298" s="77"/>
      <c r="AB298" s="77"/>
      <c r="AC298" s="77"/>
      <c r="AD298" s="77"/>
      <c r="AE298" s="106"/>
      <c r="AF298" s="25"/>
      <c r="AG298" s="77"/>
      <c r="AH298" s="77"/>
      <c r="AI298" s="77"/>
      <c r="AJ298" s="77"/>
      <c r="AK298" s="106"/>
      <c r="AL298" s="25"/>
      <c r="AM298" s="77"/>
      <c r="AN298" s="77"/>
      <c r="AO298" s="77"/>
      <c r="AP298" s="77"/>
      <c r="AQ298" s="106"/>
      <c r="AR298" s="1"/>
      <c r="AS298" s="1"/>
      <c r="AT298" s="1"/>
      <c r="AU298" s="1"/>
      <c r="AV298" s="1"/>
      <c r="AW298" s="1"/>
      <c r="AX298" s="1"/>
      <c r="AY298" s="1"/>
      <c r="AZ298" s="1"/>
      <c r="BA298" s="1"/>
      <c r="BB298" s="1"/>
      <c r="BC298" s="1"/>
      <c r="BD298" s="1"/>
      <c r="BE298" s="1"/>
      <c r="BF298" s="3"/>
      <c r="BG298" s="3"/>
      <c r="BH298" s="3"/>
    </row>
    <row r="299" spans="2:60" s="1" customFormat="1" ht="14.25" customHeight="1">
      <c r="B299" s="26" t="s">
        <v>6952</v>
      </c>
      <c r="C299" s="78"/>
      <c r="D299" s="78"/>
      <c r="E299" s="78"/>
      <c r="F299" s="78"/>
      <c r="G299" s="107"/>
      <c r="H299" s="69" t="str">
        <f>VLOOKUP($B299,D1_1!$B$5:$CH$131,6,FALSE)&amp;""</f>
        <v/>
      </c>
      <c r="I299" s="76"/>
      <c r="J299" s="76"/>
      <c r="K299" s="76"/>
      <c r="L299" s="76"/>
      <c r="M299" s="104"/>
      <c r="N299" s="69" t="str">
        <f>VLOOKUP($B299,D1_1!$B$5:$CH$131,7,FALSE)&amp;""</f>
        <v/>
      </c>
      <c r="O299" s="76"/>
      <c r="P299" s="76"/>
      <c r="Q299" s="76"/>
      <c r="R299" s="76"/>
      <c r="S299" s="104"/>
      <c r="T299" s="69" t="str">
        <f>VLOOKUP($B299,D1_1!$B$5:$CH$131,8,FALSE)&amp;""</f>
        <v/>
      </c>
      <c r="U299" s="76"/>
      <c r="V299" s="76"/>
      <c r="W299" s="76"/>
      <c r="X299" s="76"/>
      <c r="Y299" s="104"/>
      <c r="Z299" s="69" t="str">
        <f>VLOOKUP($B299,D1_1!$B$5:$CH$131,9,FALSE)&amp;""</f>
        <v/>
      </c>
      <c r="AA299" s="76"/>
      <c r="AB299" s="76"/>
      <c r="AC299" s="76"/>
      <c r="AD299" s="76"/>
      <c r="AE299" s="104"/>
      <c r="AF299" s="69" t="str">
        <f>VLOOKUP($B299,D1_1!$B$5:$CH$131,10,FALSE)&amp;""</f>
        <v/>
      </c>
      <c r="AG299" s="76"/>
      <c r="AH299" s="76"/>
      <c r="AI299" s="76"/>
      <c r="AJ299" s="76"/>
      <c r="AK299" s="104"/>
      <c r="AL299" s="69" t="str">
        <f>VLOOKUP($B299,D1_1!$B$5:$CH$131,11,FALSE)&amp;""</f>
        <v/>
      </c>
      <c r="AM299" s="76"/>
      <c r="AN299" s="76"/>
      <c r="AO299" s="76"/>
      <c r="AP299" s="76"/>
      <c r="AQ299" s="104"/>
      <c r="AR299" s="1"/>
      <c r="AS299" s="1"/>
      <c r="AT299" s="1"/>
      <c r="AU299" s="1"/>
      <c r="AV299" s="1"/>
      <c r="AW299" s="1"/>
      <c r="AX299" s="1"/>
      <c r="AY299" s="1"/>
      <c r="AZ299" s="1"/>
      <c r="BA299" s="1"/>
      <c r="BB299" s="1"/>
      <c r="BC299" s="1"/>
      <c r="BD299" s="1"/>
      <c r="BE299" s="1"/>
      <c r="BF299" s="3"/>
      <c r="BG299" s="3"/>
      <c r="BH299" s="3"/>
    </row>
    <row r="300" spans="2:60" s="1" customFormat="1" ht="14.25" customHeight="1">
      <c r="B300" s="27"/>
      <c r="C300" s="79"/>
      <c r="D300" s="79"/>
      <c r="E300" s="79"/>
      <c r="F300" s="79"/>
      <c r="G300" s="109"/>
      <c r="H300" s="25"/>
      <c r="I300" s="77"/>
      <c r="J300" s="77"/>
      <c r="K300" s="77"/>
      <c r="L300" s="77"/>
      <c r="M300" s="106"/>
      <c r="N300" s="25"/>
      <c r="O300" s="77"/>
      <c r="P300" s="77"/>
      <c r="Q300" s="77"/>
      <c r="R300" s="77"/>
      <c r="S300" s="106"/>
      <c r="T300" s="25"/>
      <c r="U300" s="77"/>
      <c r="V300" s="77"/>
      <c r="W300" s="77"/>
      <c r="X300" s="77"/>
      <c r="Y300" s="106"/>
      <c r="Z300" s="25"/>
      <c r="AA300" s="77"/>
      <c r="AB300" s="77"/>
      <c r="AC300" s="77"/>
      <c r="AD300" s="77"/>
      <c r="AE300" s="106"/>
      <c r="AF300" s="25"/>
      <c r="AG300" s="77"/>
      <c r="AH300" s="77"/>
      <c r="AI300" s="77"/>
      <c r="AJ300" s="77"/>
      <c r="AK300" s="106"/>
      <c r="AL300" s="25"/>
      <c r="AM300" s="77"/>
      <c r="AN300" s="77"/>
      <c r="AO300" s="77"/>
      <c r="AP300" s="77"/>
      <c r="AQ300" s="106"/>
      <c r="AR300" s="1"/>
      <c r="AS300" s="1"/>
      <c r="AT300" s="1"/>
      <c r="AU300" s="1"/>
      <c r="AV300" s="1"/>
      <c r="AW300" s="1"/>
      <c r="AX300" s="1"/>
      <c r="AY300" s="1"/>
      <c r="AZ300" s="1"/>
      <c r="BA300" s="1"/>
      <c r="BB300" s="1"/>
      <c r="BC300" s="1"/>
      <c r="BD300" s="1"/>
      <c r="BE300" s="1"/>
      <c r="BF300" s="3"/>
      <c r="BG300" s="3"/>
      <c r="BH300" s="3"/>
    </row>
    <row r="301" spans="2:60" s="1" customFormat="1" ht="14.25" customHeight="1">
      <c r="B301" s="26" t="s">
        <v>6953</v>
      </c>
      <c r="C301" s="78"/>
      <c r="D301" s="78"/>
      <c r="E301" s="78"/>
      <c r="F301" s="78"/>
      <c r="G301" s="107"/>
      <c r="H301" s="69" t="str">
        <f>VLOOKUP($B301,D1_1!$B$5:$CH$131,6,FALSE)&amp;""</f>
        <v/>
      </c>
      <c r="I301" s="76"/>
      <c r="J301" s="76"/>
      <c r="K301" s="76"/>
      <c r="L301" s="76"/>
      <c r="M301" s="104"/>
      <c r="N301" s="69" t="str">
        <f>VLOOKUP($B301,D1_1!$B$5:$CH$131,7,FALSE)&amp;""</f>
        <v/>
      </c>
      <c r="O301" s="76"/>
      <c r="P301" s="76"/>
      <c r="Q301" s="76"/>
      <c r="R301" s="76"/>
      <c r="S301" s="104"/>
      <c r="T301" s="69" t="str">
        <f>VLOOKUP($B301,D1_1!$B$5:$CH$131,8,FALSE)&amp;""</f>
        <v/>
      </c>
      <c r="U301" s="76"/>
      <c r="V301" s="76"/>
      <c r="W301" s="76"/>
      <c r="X301" s="76"/>
      <c r="Y301" s="104"/>
      <c r="Z301" s="69" t="str">
        <f>VLOOKUP($B301,D1_1!$B$5:$CH$131,9,FALSE)&amp;""</f>
        <v/>
      </c>
      <c r="AA301" s="76"/>
      <c r="AB301" s="76"/>
      <c r="AC301" s="76"/>
      <c r="AD301" s="76"/>
      <c r="AE301" s="104"/>
      <c r="AF301" s="69" t="str">
        <f>VLOOKUP($B301,D1_1!$B$5:$CH$131,10,FALSE)&amp;""</f>
        <v/>
      </c>
      <c r="AG301" s="76"/>
      <c r="AH301" s="76"/>
      <c r="AI301" s="76"/>
      <c r="AJ301" s="76"/>
      <c r="AK301" s="104"/>
      <c r="AL301" s="69" t="str">
        <f>VLOOKUP($B301,D1_1!$B$5:$CH$131,11,FALSE)&amp;""</f>
        <v/>
      </c>
      <c r="AM301" s="76"/>
      <c r="AN301" s="76"/>
      <c r="AO301" s="76"/>
      <c r="AP301" s="76"/>
      <c r="AQ301" s="104"/>
      <c r="AR301" s="1"/>
      <c r="AS301" s="1"/>
      <c r="AT301" s="1"/>
      <c r="AU301" s="1"/>
      <c r="AV301" s="1"/>
      <c r="AW301" s="1"/>
      <c r="AX301" s="1"/>
      <c r="AY301" s="1"/>
      <c r="AZ301" s="1"/>
      <c r="BA301" s="1"/>
      <c r="BB301" s="1"/>
      <c r="BC301" s="1"/>
      <c r="BD301" s="1"/>
      <c r="BE301" s="1"/>
      <c r="BF301" s="3"/>
      <c r="BG301" s="3"/>
      <c r="BH301" s="3"/>
    </row>
    <row r="302" spans="2:60" s="1" customFormat="1" ht="14.25" customHeight="1">
      <c r="B302" s="27"/>
      <c r="C302" s="79"/>
      <c r="D302" s="79"/>
      <c r="E302" s="79"/>
      <c r="F302" s="79"/>
      <c r="G302" s="109"/>
      <c r="H302" s="25"/>
      <c r="I302" s="77"/>
      <c r="J302" s="77"/>
      <c r="K302" s="77"/>
      <c r="L302" s="77"/>
      <c r="M302" s="106"/>
      <c r="N302" s="25"/>
      <c r="O302" s="77"/>
      <c r="P302" s="77"/>
      <c r="Q302" s="77"/>
      <c r="R302" s="77"/>
      <c r="S302" s="106"/>
      <c r="T302" s="25"/>
      <c r="U302" s="77"/>
      <c r="V302" s="77"/>
      <c r="W302" s="77"/>
      <c r="X302" s="77"/>
      <c r="Y302" s="106"/>
      <c r="Z302" s="25"/>
      <c r="AA302" s="77"/>
      <c r="AB302" s="77"/>
      <c r="AC302" s="77"/>
      <c r="AD302" s="77"/>
      <c r="AE302" s="106"/>
      <c r="AF302" s="25"/>
      <c r="AG302" s="77"/>
      <c r="AH302" s="77"/>
      <c r="AI302" s="77"/>
      <c r="AJ302" s="77"/>
      <c r="AK302" s="106"/>
      <c r="AL302" s="25"/>
      <c r="AM302" s="77"/>
      <c r="AN302" s="77"/>
      <c r="AO302" s="77"/>
      <c r="AP302" s="77"/>
      <c r="AQ302" s="106"/>
      <c r="AR302" s="1"/>
      <c r="AS302" s="1"/>
      <c r="AT302" s="1"/>
      <c r="AU302" s="1"/>
      <c r="AV302" s="1"/>
      <c r="AW302" s="1"/>
      <c r="AX302" s="1"/>
      <c r="AY302" s="1"/>
      <c r="AZ302" s="1"/>
      <c r="BA302" s="1"/>
      <c r="BB302" s="1"/>
      <c r="BC302" s="1"/>
      <c r="BD302" s="1"/>
      <c r="BE302" s="1"/>
      <c r="BF302" s="3"/>
      <c r="BG302" s="3"/>
      <c r="BH302" s="3"/>
    </row>
    <row r="303" spans="2:60" s="1" customFormat="1" ht="14.25" customHeight="1">
      <c r="B303" s="26" t="s">
        <v>100</v>
      </c>
      <c r="C303" s="78"/>
      <c r="D303" s="78"/>
      <c r="E303" s="78"/>
      <c r="F303" s="78"/>
      <c r="G303" s="107"/>
      <c r="H303" s="69" t="str">
        <f>VLOOKUP($B303,D1_1!$B$5:$CH$131,6,FALSE)&amp;""</f>
        <v/>
      </c>
      <c r="I303" s="76"/>
      <c r="J303" s="76"/>
      <c r="K303" s="76"/>
      <c r="L303" s="76"/>
      <c r="M303" s="104"/>
      <c r="N303" s="69" t="str">
        <f>VLOOKUP($B303,D1_1!$B$5:$CH$131,7,FALSE)&amp;""</f>
        <v/>
      </c>
      <c r="O303" s="76"/>
      <c r="P303" s="76"/>
      <c r="Q303" s="76"/>
      <c r="R303" s="76"/>
      <c r="S303" s="104"/>
      <c r="T303" s="69" t="str">
        <f>VLOOKUP($B303,D1_1!$B$5:$CH$131,8,FALSE)&amp;""</f>
        <v/>
      </c>
      <c r="U303" s="76"/>
      <c r="V303" s="76"/>
      <c r="W303" s="76"/>
      <c r="X303" s="76"/>
      <c r="Y303" s="104"/>
      <c r="Z303" s="69" t="str">
        <f>VLOOKUP($B303,D1_1!$B$5:$CH$131,9,FALSE)&amp;""</f>
        <v/>
      </c>
      <c r="AA303" s="76"/>
      <c r="AB303" s="76"/>
      <c r="AC303" s="76"/>
      <c r="AD303" s="76"/>
      <c r="AE303" s="104"/>
      <c r="AF303" s="69" t="str">
        <f>VLOOKUP($B303,D1_1!$B$5:$CH$131,10,FALSE)&amp;""</f>
        <v/>
      </c>
      <c r="AG303" s="76"/>
      <c r="AH303" s="76"/>
      <c r="AI303" s="76"/>
      <c r="AJ303" s="76"/>
      <c r="AK303" s="104"/>
      <c r="AL303" s="69" t="str">
        <f>VLOOKUP($B303,D1_1!$B$5:$CH$131,11,FALSE)&amp;""</f>
        <v/>
      </c>
      <c r="AM303" s="76"/>
      <c r="AN303" s="76"/>
      <c r="AO303" s="76"/>
      <c r="AP303" s="76"/>
      <c r="AQ303" s="104"/>
      <c r="AR303" s="1"/>
      <c r="AS303" s="1"/>
      <c r="AT303" s="1"/>
      <c r="AU303" s="1"/>
      <c r="AV303" s="1"/>
      <c r="AW303" s="1"/>
      <c r="AX303" s="1"/>
      <c r="AY303" s="1"/>
      <c r="AZ303" s="1"/>
      <c r="BA303" s="1"/>
      <c r="BB303" s="1"/>
      <c r="BC303" s="1"/>
      <c r="BD303" s="1"/>
      <c r="BE303" s="1"/>
      <c r="BF303" s="3"/>
      <c r="BG303" s="3"/>
      <c r="BH303" s="3"/>
    </row>
    <row r="304" spans="2:60" s="1" customFormat="1" ht="14.25" customHeight="1">
      <c r="B304" s="27"/>
      <c r="C304" s="79"/>
      <c r="D304" s="79"/>
      <c r="E304" s="79"/>
      <c r="F304" s="79"/>
      <c r="G304" s="109"/>
      <c r="H304" s="25"/>
      <c r="I304" s="77"/>
      <c r="J304" s="77"/>
      <c r="K304" s="77"/>
      <c r="L304" s="77"/>
      <c r="M304" s="106"/>
      <c r="N304" s="25"/>
      <c r="O304" s="77"/>
      <c r="P304" s="77"/>
      <c r="Q304" s="77"/>
      <c r="R304" s="77"/>
      <c r="S304" s="106"/>
      <c r="T304" s="25"/>
      <c r="U304" s="77"/>
      <c r="V304" s="77"/>
      <c r="W304" s="77"/>
      <c r="X304" s="77"/>
      <c r="Y304" s="106"/>
      <c r="Z304" s="25"/>
      <c r="AA304" s="77"/>
      <c r="AB304" s="77"/>
      <c r="AC304" s="77"/>
      <c r="AD304" s="77"/>
      <c r="AE304" s="106"/>
      <c r="AF304" s="25"/>
      <c r="AG304" s="77"/>
      <c r="AH304" s="77"/>
      <c r="AI304" s="77"/>
      <c r="AJ304" s="77"/>
      <c r="AK304" s="106"/>
      <c r="AL304" s="25"/>
      <c r="AM304" s="77"/>
      <c r="AN304" s="77"/>
      <c r="AO304" s="77"/>
      <c r="AP304" s="77"/>
      <c r="AQ304" s="106"/>
      <c r="AR304" s="1"/>
      <c r="AS304" s="1"/>
      <c r="AT304" s="1"/>
      <c r="AU304" s="1"/>
      <c r="AV304" s="1"/>
      <c r="AW304" s="1"/>
      <c r="AX304" s="1"/>
      <c r="AY304" s="1"/>
      <c r="AZ304" s="1"/>
      <c r="BA304" s="1"/>
      <c r="BB304" s="1"/>
      <c r="BC304" s="1"/>
      <c r="BD304" s="1"/>
      <c r="BE304" s="1"/>
      <c r="BF304" s="3"/>
      <c r="BG304" s="3"/>
      <c r="BH304" s="3"/>
    </row>
    <row r="305" spans="2:60" s="1" customFormat="1" ht="14.25" customHeight="1">
      <c r="B305" s="26" t="s">
        <v>1423</v>
      </c>
      <c r="C305" s="78"/>
      <c r="D305" s="78"/>
      <c r="E305" s="78"/>
      <c r="F305" s="78"/>
      <c r="G305" s="107"/>
      <c r="H305" s="69" t="str">
        <f>VLOOKUP($B305,D1_1!$B$5:$CH$131,6,FALSE)&amp;""</f>
        <v/>
      </c>
      <c r="I305" s="76"/>
      <c r="J305" s="76"/>
      <c r="K305" s="76"/>
      <c r="L305" s="76"/>
      <c r="M305" s="104"/>
      <c r="N305" s="69" t="str">
        <f>VLOOKUP($B305,D1_1!$B$5:$CH$131,7,FALSE)&amp;""</f>
        <v/>
      </c>
      <c r="O305" s="76"/>
      <c r="P305" s="76"/>
      <c r="Q305" s="76"/>
      <c r="R305" s="76"/>
      <c r="S305" s="104"/>
      <c r="T305" s="69" t="str">
        <f>VLOOKUP($B305,D1_1!$B$5:$CH$131,8,FALSE)&amp;""</f>
        <v/>
      </c>
      <c r="U305" s="76"/>
      <c r="V305" s="76"/>
      <c r="W305" s="76"/>
      <c r="X305" s="76"/>
      <c r="Y305" s="104"/>
      <c r="Z305" s="69" t="str">
        <f>VLOOKUP($B305,D1_1!$B$5:$CH$131,9,FALSE)&amp;""</f>
        <v/>
      </c>
      <c r="AA305" s="76"/>
      <c r="AB305" s="76"/>
      <c r="AC305" s="76"/>
      <c r="AD305" s="76"/>
      <c r="AE305" s="104"/>
      <c r="AF305" s="69" t="str">
        <f>VLOOKUP($B305,D1_1!$B$5:$CH$131,10,FALSE)&amp;""</f>
        <v/>
      </c>
      <c r="AG305" s="76"/>
      <c r="AH305" s="76"/>
      <c r="AI305" s="76"/>
      <c r="AJ305" s="76"/>
      <c r="AK305" s="104"/>
      <c r="AL305" s="69" t="str">
        <f>VLOOKUP($B305,D1_1!$B$5:$CH$131,11,FALSE)&amp;""</f>
        <v/>
      </c>
      <c r="AM305" s="76"/>
      <c r="AN305" s="76"/>
      <c r="AO305" s="76"/>
      <c r="AP305" s="76"/>
      <c r="AQ305" s="104"/>
      <c r="AR305" s="1"/>
      <c r="AS305" s="1"/>
      <c r="AT305" s="1"/>
      <c r="AU305" s="1"/>
      <c r="AV305" s="1"/>
      <c r="AW305" s="1"/>
      <c r="AX305" s="1"/>
      <c r="AY305" s="1"/>
      <c r="AZ305" s="1"/>
      <c r="BA305" s="1"/>
      <c r="BB305" s="1"/>
      <c r="BC305" s="1"/>
      <c r="BD305" s="1"/>
      <c r="BE305" s="1"/>
      <c r="BF305" s="3"/>
      <c r="BG305" s="3"/>
      <c r="BH305" s="3"/>
    </row>
    <row r="306" spans="2:60" s="1" customFormat="1" ht="14.25" customHeight="1">
      <c r="B306" s="27"/>
      <c r="C306" s="79"/>
      <c r="D306" s="79"/>
      <c r="E306" s="79"/>
      <c r="F306" s="79"/>
      <c r="G306" s="109"/>
      <c r="H306" s="25"/>
      <c r="I306" s="77"/>
      <c r="J306" s="77"/>
      <c r="K306" s="77"/>
      <c r="L306" s="77"/>
      <c r="M306" s="106"/>
      <c r="N306" s="25"/>
      <c r="O306" s="77"/>
      <c r="P306" s="77"/>
      <c r="Q306" s="77"/>
      <c r="R306" s="77"/>
      <c r="S306" s="106"/>
      <c r="T306" s="25"/>
      <c r="U306" s="77"/>
      <c r="V306" s="77"/>
      <c r="W306" s="77"/>
      <c r="X306" s="77"/>
      <c r="Y306" s="106"/>
      <c r="Z306" s="25"/>
      <c r="AA306" s="77"/>
      <c r="AB306" s="77"/>
      <c r="AC306" s="77"/>
      <c r="AD306" s="77"/>
      <c r="AE306" s="106"/>
      <c r="AF306" s="25"/>
      <c r="AG306" s="77"/>
      <c r="AH306" s="77"/>
      <c r="AI306" s="77"/>
      <c r="AJ306" s="77"/>
      <c r="AK306" s="106"/>
      <c r="AL306" s="25"/>
      <c r="AM306" s="77"/>
      <c r="AN306" s="77"/>
      <c r="AO306" s="77"/>
      <c r="AP306" s="77"/>
      <c r="AQ306" s="106"/>
      <c r="AR306" s="1"/>
      <c r="AS306" s="1"/>
      <c r="AT306" s="1"/>
      <c r="AU306" s="1"/>
      <c r="AV306" s="1"/>
      <c r="AW306" s="1"/>
      <c r="AX306" s="1"/>
      <c r="AY306" s="1"/>
      <c r="AZ306" s="1"/>
      <c r="BA306" s="1"/>
      <c r="BB306" s="1"/>
      <c r="BC306" s="1"/>
      <c r="BD306" s="1"/>
      <c r="BE306" s="1"/>
      <c r="BF306" s="3"/>
      <c r="BG306" s="3"/>
      <c r="BH306" s="3"/>
    </row>
    <row r="307" spans="2:60" s="1" customFormat="1" ht="14.25" customHeight="1">
      <c r="B307" s="26" t="s">
        <v>1969</v>
      </c>
      <c r="C307" s="78"/>
      <c r="D307" s="78"/>
      <c r="E307" s="78"/>
      <c r="F307" s="78"/>
      <c r="G307" s="107"/>
      <c r="H307" s="69" t="str">
        <f>VLOOKUP($B307,D1_1!$B$5:$CH$131,6,FALSE)&amp;""</f>
        <v/>
      </c>
      <c r="I307" s="76"/>
      <c r="J307" s="76"/>
      <c r="K307" s="76"/>
      <c r="L307" s="76"/>
      <c r="M307" s="104"/>
      <c r="N307" s="69" t="str">
        <f>VLOOKUP($B307,D1_1!$B$5:$CH$131,7,FALSE)&amp;""</f>
        <v/>
      </c>
      <c r="O307" s="76"/>
      <c r="P307" s="76"/>
      <c r="Q307" s="76"/>
      <c r="R307" s="76"/>
      <c r="S307" s="104"/>
      <c r="T307" s="69" t="str">
        <f>VLOOKUP($B307,D1_1!$B$5:$CH$131,8,FALSE)&amp;""</f>
        <v/>
      </c>
      <c r="U307" s="76"/>
      <c r="V307" s="76"/>
      <c r="W307" s="76"/>
      <c r="X307" s="76"/>
      <c r="Y307" s="104"/>
      <c r="Z307" s="69" t="str">
        <f>VLOOKUP($B307,D1_1!$B$5:$CH$131,9,FALSE)&amp;""</f>
        <v/>
      </c>
      <c r="AA307" s="76"/>
      <c r="AB307" s="76"/>
      <c r="AC307" s="76"/>
      <c r="AD307" s="76"/>
      <c r="AE307" s="104"/>
      <c r="AF307" s="69" t="str">
        <f>VLOOKUP($B307,D1_1!$B$5:$CH$131,10,FALSE)&amp;""</f>
        <v/>
      </c>
      <c r="AG307" s="76"/>
      <c r="AH307" s="76"/>
      <c r="AI307" s="76"/>
      <c r="AJ307" s="76"/>
      <c r="AK307" s="104"/>
      <c r="AL307" s="69" t="str">
        <f>VLOOKUP($B307,D1_1!$B$5:$CH$131,11,FALSE)&amp;""</f>
        <v/>
      </c>
      <c r="AM307" s="76"/>
      <c r="AN307" s="76"/>
      <c r="AO307" s="76"/>
      <c r="AP307" s="76"/>
      <c r="AQ307" s="104"/>
      <c r="AR307" s="1"/>
      <c r="AS307" s="1"/>
      <c r="AT307" s="1"/>
      <c r="AU307" s="1"/>
      <c r="AV307" s="1"/>
      <c r="AW307" s="1"/>
      <c r="AX307" s="1"/>
      <c r="AY307" s="1"/>
      <c r="AZ307" s="1"/>
      <c r="BA307" s="1"/>
      <c r="BB307" s="1"/>
      <c r="BC307" s="1"/>
      <c r="BD307" s="1"/>
      <c r="BE307" s="1"/>
      <c r="BF307" s="3"/>
      <c r="BG307" s="3"/>
      <c r="BH307" s="3"/>
    </row>
    <row r="308" spans="2:60" s="1" customFormat="1" ht="14.25" customHeight="1">
      <c r="B308" s="27"/>
      <c r="C308" s="79"/>
      <c r="D308" s="79"/>
      <c r="E308" s="79"/>
      <c r="F308" s="79"/>
      <c r="G308" s="109"/>
      <c r="H308" s="25"/>
      <c r="I308" s="77"/>
      <c r="J308" s="77"/>
      <c r="K308" s="77"/>
      <c r="L308" s="77"/>
      <c r="M308" s="106"/>
      <c r="N308" s="25"/>
      <c r="O308" s="77"/>
      <c r="P308" s="77"/>
      <c r="Q308" s="77"/>
      <c r="R308" s="77"/>
      <c r="S308" s="106"/>
      <c r="T308" s="25"/>
      <c r="U308" s="77"/>
      <c r="V308" s="77"/>
      <c r="W308" s="77"/>
      <c r="X308" s="77"/>
      <c r="Y308" s="106"/>
      <c r="Z308" s="25"/>
      <c r="AA308" s="77"/>
      <c r="AB308" s="77"/>
      <c r="AC308" s="77"/>
      <c r="AD308" s="77"/>
      <c r="AE308" s="106"/>
      <c r="AF308" s="25"/>
      <c r="AG308" s="77"/>
      <c r="AH308" s="77"/>
      <c r="AI308" s="77"/>
      <c r="AJ308" s="77"/>
      <c r="AK308" s="106"/>
      <c r="AL308" s="25"/>
      <c r="AM308" s="77"/>
      <c r="AN308" s="77"/>
      <c r="AO308" s="77"/>
      <c r="AP308" s="77"/>
      <c r="AQ308" s="106"/>
      <c r="AR308" s="1"/>
      <c r="AS308" s="1"/>
      <c r="AT308" s="1"/>
      <c r="AU308" s="1"/>
      <c r="AV308" s="1"/>
      <c r="AW308" s="1"/>
      <c r="AX308" s="1"/>
      <c r="AY308" s="1"/>
      <c r="AZ308" s="1"/>
      <c r="BA308" s="1"/>
      <c r="BB308" s="1"/>
      <c r="BC308" s="1"/>
      <c r="BD308" s="1"/>
      <c r="BE308" s="1"/>
      <c r="BF308" s="3"/>
      <c r="BG308" s="3"/>
      <c r="BH308" s="3"/>
    </row>
    <row r="309" spans="2:60" s="1" customFormat="1" ht="14.25" customHeight="1">
      <c r="B309" s="26" t="s">
        <v>1974</v>
      </c>
      <c r="C309" s="78"/>
      <c r="D309" s="78"/>
      <c r="E309" s="78"/>
      <c r="F309" s="78"/>
      <c r="G309" s="107"/>
      <c r="H309" s="69" t="str">
        <f>VLOOKUP($B309,D1_1!$B$5:$CH$131,6,FALSE)&amp;""</f>
        <v/>
      </c>
      <c r="I309" s="76"/>
      <c r="J309" s="76"/>
      <c r="K309" s="76"/>
      <c r="L309" s="76"/>
      <c r="M309" s="104"/>
      <c r="N309" s="69" t="str">
        <f>VLOOKUP($B309,D1_1!$B$5:$CH$131,7,FALSE)&amp;""</f>
        <v/>
      </c>
      <c r="O309" s="76"/>
      <c r="P309" s="76"/>
      <c r="Q309" s="76"/>
      <c r="R309" s="76"/>
      <c r="S309" s="104"/>
      <c r="T309" s="69" t="str">
        <f>VLOOKUP($B309,D1_1!$B$5:$CH$131,8,FALSE)&amp;""</f>
        <v/>
      </c>
      <c r="U309" s="76"/>
      <c r="V309" s="76"/>
      <c r="W309" s="76"/>
      <c r="X309" s="76"/>
      <c r="Y309" s="104"/>
      <c r="Z309" s="69" t="str">
        <f>VLOOKUP($B309,D1_1!$B$5:$CH$131,9,FALSE)&amp;""</f>
        <v/>
      </c>
      <c r="AA309" s="76"/>
      <c r="AB309" s="76"/>
      <c r="AC309" s="76"/>
      <c r="AD309" s="76"/>
      <c r="AE309" s="104"/>
      <c r="AF309" s="69" t="str">
        <f>VLOOKUP($B309,D1_1!$B$5:$CH$131,10,FALSE)&amp;""</f>
        <v/>
      </c>
      <c r="AG309" s="76"/>
      <c r="AH309" s="76"/>
      <c r="AI309" s="76"/>
      <c r="AJ309" s="76"/>
      <c r="AK309" s="104"/>
      <c r="AL309" s="69" t="str">
        <f>VLOOKUP($B309,D1_1!$B$5:$CH$131,11,FALSE)&amp;""</f>
        <v/>
      </c>
      <c r="AM309" s="76"/>
      <c r="AN309" s="76"/>
      <c r="AO309" s="76"/>
      <c r="AP309" s="76"/>
      <c r="AQ309" s="104"/>
      <c r="AR309" s="1"/>
      <c r="AS309" s="1"/>
      <c r="AT309" s="1"/>
      <c r="AU309" s="1"/>
      <c r="AV309" s="1"/>
      <c r="AW309" s="1"/>
      <c r="AX309" s="1"/>
      <c r="AY309" s="1"/>
      <c r="AZ309" s="1"/>
      <c r="BA309" s="1"/>
      <c r="BB309" s="1"/>
      <c r="BC309" s="1"/>
      <c r="BD309" s="1"/>
      <c r="BE309" s="1"/>
      <c r="BF309" s="3"/>
      <c r="BG309" s="3"/>
      <c r="BH309" s="3"/>
    </row>
    <row r="310" spans="2:60" s="1" customFormat="1" ht="14.25" customHeight="1">
      <c r="B310" s="27"/>
      <c r="C310" s="79"/>
      <c r="D310" s="79"/>
      <c r="E310" s="79"/>
      <c r="F310" s="79"/>
      <c r="G310" s="109"/>
      <c r="H310" s="25"/>
      <c r="I310" s="77"/>
      <c r="J310" s="77"/>
      <c r="K310" s="77"/>
      <c r="L310" s="77"/>
      <c r="M310" s="106"/>
      <c r="N310" s="25"/>
      <c r="O310" s="77"/>
      <c r="P310" s="77"/>
      <c r="Q310" s="77"/>
      <c r="R310" s="77"/>
      <c r="S310" s="106"/>
      <c r="T310" s="25"/>
      <c r="U310" s="77"/>
      <c r="V310" s="77"/>
      <c r="W310" s="77"/>
      <c r="X310" s="77"/>
      <c r="Y310" s="106"/>
      <c r="Z310" s="25"/>
      <c r="AA310" s="77"/>
      <c r="AB310" s="77"/>
      <c r="AC310" s="77"/>
      <c r="AD310" s="77"/>
      <c r="AE310" s="106"/>
      <c r="AF310" s="25"/>
      <c r="AG310" s="77"/>
      <c r="AH310" s="77"/>
      <c r="AI310" s="77"/>
      <c r="AJ310" s="77"/>
      <c r="AK310" s="106"/>
      <c r="AL310" s="25"/>
      <c r="AM310" s="77"/>
      <c r="AN310" s="77"/>
      <c r="AO310" s="77"/>
      <c r="AP310" s="77"/>
      <c r="AQ310" s="106"/>
      <c r="AR310" s="1"/>
      <c r="AS310" s="1"/>
      <c r="AT310" s="1"/>
      <c r="AU310" s="1"/>
      <c r="AV310" s="1"/>
      <c r="AW310" s="1"/>
      <c r="AX310" s="1"/>
      <c r="AY310" s="1"/>
      <c r="AZ310" s="1"/>
      <c r="BA310" s="1"/>
      <c r="BB310" s="1"/>
      <c r="BC310" s="1"/>
      <c r="BD310" s="1"/>
      <c r="BE310" s="1"/>
      <c r="BF310" s="3"/>
      <c r="BG310" s="3"/>
      <c r="BH310" s="3"/>
    </row>
    <row r="311" spans="2:60" s="1" customFormat="1" ht="14.25" customHeight="1">
      <c r="B311" s="26" t="s">
        <v>1976</v>
      </c>
      <c r="C311" s="78"/>
      <c r="D311" s="78"/>
      <c r="E311" s="78"/>
      <c r="F311" s="78"/>
      <c r="G311" s="107"/>
      <c r="H311" s="69" t="str">
        <f>VLOOKUP($B311,D1_1!$B$5:$CH$131,6,FALSE)&amp;""</f>
        <v/>
      </c>
      <c r="I311" s="76"/>
      <c r="J311" s="76"/>
      <c r="K311" s="76"/>
      <c r="L311" s="76"/>
      <c r="M311" s="104"/>
      <c r="N311" s="69" t="str">
        <f>VLOOKUP($B311,D1_1!$B$5:$CH$131,7,FALSE)&amp;""</f>
        <v/>
      </c>
      <c r="O311" s="76"/>
      <c r="P311" s="76"/>
      <c r="Q311" s="76"/>
      <c r="R311" s="76"/>
      <c r="S311" s="104"/>
      <c r="T311" s="69" t="str">
        <f>VLOOKUP($B311,D1_1!$B$5:$CH$131,8,FALSE)&amp;""</f>
        <v/>
      </c>
      <c r="U311" s="76"/>
      <c r="V311" s="76"/>
      <c r="W311" s="76"/>
      <c r="X311" s="76"/>
      <c r="Y311" s="104"/>
      <c r="Z311" s="69" t="str">
        <f>VLOOKUP($B311,D1_1!$B$5:$CH$131,9,FALSE)&amp;""</f>
        <v/>
      </c>
      <c r="AA311" s="76"/>
      <c r="AB311" s="76"/>
      <c r="AC311" s="76"/>
      <c r="AD311" s="76"/>
      <c r="AE311" s="104"/>
      <c r="AF311" s="69" t="str">
        <f>VLOOKUP($B311,D1_1!$B$5:$CH$131,10,FALSE)&amp;""</f>
        <v/>
      </c>
      <c r="AG311" s="76"/>
      <c r="AH311" s="76"/>
      <c r="AI311" s="76"/>
      <c r="AJ311" s="76"/>
      <c r="AK311" s="104"/>
      <c r="AL311" s="69" t="str">
        <f>VLOOKUP($B311,D1_1!$B$5:$CH$131,11,FALSE)&amp;""</f>
        <v/>
      </c>
      <c r="AM311" s="76"/>
      <c r="AN311" s="76"/>
      <c r="AO311" s="76"/>
      <c r="AP311" s="76"/>
      <c r="AQ311" s="104"/>
      <c r="AR311" s="1"/>
      <c r="AS311" s="1"/>
      <c r="AT311" s="1"/>
      <c r="AU311" s="1"/>
      <c r="AV311" s="1"/>
      <c r="AW311" s="1"/>
      <c r="AX311" s="1"/>
      <c r="AY311" s="1"/>
      <c r="AZ311" s="1"/>
      <c r="BA311" s="1"/>
      <c r="BB311" s="1"/>
      <c r="BC311" s="1"/>
      <c r="BD311" s="1"/>
      <c r="BE311" s="1"/>
      <c r="BF311" s="3"/>
      <c r="BG311" s="3"/>
      <c r="BH311" s="3"/>
    </row>
    <row r="312" spans="2:60" s="1" customFormat="1" ht="14.25" customHeight="1">
      <c r="B312" s="27"/>
      <c r="C312" s="79"/>
      <c r="D312" s="79"/>
      <c r="E312" s="79"/>
      <c r="F312" s="79"/>
      <c r="G312" s="109"/>
      <c r="H312" s="25"/>
      <c r="I312" s="77"/>
      <c r="J312" s="77"/>
      <c r="K312" s="77"/>
      <c r="L312" s="77"/>
      <c r="M312" s="106"/>
      <c r="N312" s="25"/>
      <c r="O312" s="77"/>
      <c r="P312" s="77"/>
      <c r="Q312" s="77"/>
      <c r="R312" s="77"/>
      <c r="S312" s="106"/>
      <c r="T312" s="25"/>
      <c r="U312" s="77"/>
      <c r="V312" s="77"/>
      <c r="W312" s="77"/>
      <c r="X312" s="77"/>
      <c r="Y312" s="106"/>
      <c r="Z312" s="25"/>
      <c r="AA312" s="77"/>
      <c r="AB312" s="77"/>
      <c r="AC312" s="77"/>
      <c r="AD312" s="77"/>
      <c r="AE312" s="106"/>
      <c r="AF312" s="25"/>
      <c r="AG312" s="77"/>
      <c r="AH312" s="77"/>
      <c r="AI312" s="77"/>
      <c r="AJ312" s="77"/>
      <c r="AK312" s="106"/>
      <c r="AL312" s="25"/>
      <c r="AM312" s="77"/>
      <c r="AN312" s="77"/>
      <c r="AO312" s="77"/>
      <c r="AP312" s="77"/>
      <c r="AQ312" s="106"/>
      <c r="AR312" s="1"/>
      <c r="AS312" s="1"/>
      <c r="AT312" s="1"/>
      <c r="AU312" s="1"/>
      <c r="AV312" s="1"/>
      <c r="AW312" s="1"/>
      <c r="AX312" s="1"/>
      <c r="AY312" s="1"/>
      <c r="AZ312" s="1"/>
      <c r="BA312" s="1"/>
      <c r="BB312" s="1"/>
      <c r="BC312" s="1"/>
      <c r="BD312" s="1"/>
      <c r="BE312" s="1"/>
      <c r="BF312" s="3"/>
      <c r="BG312" s="3"/>
      <c r="BH312" s="3"/>
    </row>
    <row r="313" spans="2:60" s="1" customFormat="1" ht="14.25" customHeight="1">
      <c r="B313" s="30" t="s">
        <v>6050</v>
      </c>
      <c r="C313" s="30"/>
      <c r="D313" s="30"/>
      <c r="E313" s="30"/>
      <c r="F313" s="30"/>
      <c r="G313" s="30"/>
      <c r="H313" s="130" t="str">
        <f>VLOOKUP($B313,D1_1!$B$5:$CH$131,6,FALSE)&amp;""</f>
        <v/>
      </c>
      <c r="I313" s="16"/>
      <c r="J313" s="16"/>
      <c r="K313" s="16"/>
      <c r="L313" s="16"/>
      <c r="M313" s="16"/>
      <c r="N313" s="130" t="str">
        <f>VLOOKUP($B313,D1_1!$B$5:$CH$131,7,FALSE)&amp;""</f>
        <v/>
      </c>
      <c r="O313" s="16"/>
      <c r="P313" s="16"/>
      <c r="Q313" s="16"/>
      <c r="R313" s="16"/>
      <c r="S313" s="16"/>
      <c r="T313" s="130" t="str">
        <f>VLOOKUP($B313,D1_1!$B$5:$CH$131,8,FALSE)&amp;""</f>
        <v/>
      </c>
      <c r="U313" s="16"/>
      <c r="V313" s="16"/>
      <c r="W313" s="16"/>
      <c r="X313" s="16"/>
      <c r="Y313" s="16"/>
      <c r="Z313" s="130" t="str">
        <f>VLOOKUP($B313,D1_1!$B$5:$CH$131,9,FALSE)&amp;""</f>
        <v/>
      </c>
      <c r="AA313" s="16"/>
      <c r="AB313" s="16"/>
      <c r="AC313" s="16"/>
      <c r="AD313" s="16"/>
      <c r="AE313" s="16"/>
      <c r="AF313" s="130" t="str">
        <f>VLOOKUP($B313,D1_1!$B$5:$CH$131,10,FALSE)&amp;""</f>
        <v/>
      </c>
      <c r="AG313" s="16"/>
      <c r="AH313" s="16"/>
      <c r="AI313" s="16"/>
      <c r="AJ313" s="16"/>
      <c r="AK313" s="16"/>
      <c r="AL313" s="130" t="str">
        <f>VLOOKUP($B313,D1_1!$B$5:$CH$131,11,FALSE)&amp;""</f>
        <v/>
      </c>
      <c r="AM313" s="16"/>
      <c r="AN313" s="16"/>
      <c r="AO313" s="16"/>
      <c r="AP313" s="16"/>
      <c r="AQ313" s="16"/>
      <c r="AR313" s="1"/>
      <c r="AS313" s="1"/>
      <c r="AT313" s="1"/>
      <c r="AU313" s="1"/>
      <c r="AV313" s="1"/>
      <c r="AW313" s="1"/>
      <c r="AX313" s="1"/>
      <c r="AY313" s="1"/>
      <c r="AZ313" s="1"/>
      <c r="BA313" s="1"/>
      <c r="BB313" s="1"/>
      <c r="BC313" s="1"/>
      <c r="BD313" s="1"/>
      <c r="BE313" s="1"/>
      <c r="BF313" s="3"/>
      <c r="BG313" s="3"/>
      <c r="BH313" s="3"/>
    </row>
    <row r="314" spans="2:60" s="1" customFormat="1" ht="14.25" customHeight="1">
      <c r="B314" s="30"/>
      <c r="C314" s="30"/>
      <c r="D314" s="30"/>
      <c r="E314" s="30"/>
      <c r="F314" s="30"/>
      <c r="G314" s="30"/>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
      <c r="AS314" s="1"/>
      <c r="AT314" s="1"/>
      <c r="AU314" s="1"/>
      <c r="AV314" s="1"/>
      <c r="AW314" s="1"/>
      <c r="AX314" s="1"/>
      <c r="AY314" s="1"/>
      <c r="AZ314" s="1"/>
      <c r="BA314" s="1"/>
      <c r="BB314" s="1"/>
      <c r="BC314" s="1"/>
      <c r="BD314" s="1"/>
      <c r="BE314" s="1"/>
      <c r="BF314" s="3"/>
      <c r="BG314" s="3"/>
      <c r="BH314" s="3"/>
    </row>
    <row r="315" spans="2:60" s="1" customFormat="1" ht="14.25" customHeight="1">
      <c r="B315" s="17" t="s">
        <v>6954</v>
      </c>
      <c r="C315" s="72"/>
      <c r="D315" s="72"/>
      <c r="E315" s="72"/>
      <c r="F315" s="72"/>
      <c r="G315" s="119"/>
      <c r="H315" s="69" t="str">
        <f>VLOOKUP($B315,D1_1!$B$5:$CH$131,6,FALSE)&amp;""</f>
        <v/>
      </c>
      <c r="I315" s="76"/>
      <c r="J315" s="76"/>
      <c r="K315" s="76"/>
      <c r="L315" s="76"/>
      <c r="M315" s="104"/>
      <c r="N315" s="69" t="str">
        <f>VLOOKUP($B315,D1_1!$B$5:$CH$131,7,FALSE)&amp;""</f>
        <v/>
      </c>
      <c r="O315" s="76"/>
      <c r="P315" s="76"/>
      <c r="Q315" s="76"/>
      <c r="R315" s="76"/>
      <c r="S315" s="104"/>
      <c r="T315" s="69" t="str">
        <f>VLOOKUP($B315,D1_1!$B$5:$CH$131,8,FALSE)&amp;""</f>
        <v/>
      </c>
      <c r="U315" s="76"/>
      <c r="V315" s="76"/>
      <c r="W315" s="76"/>
      <c r="X315" s="76"/>
      <c r="Y315" s="104"/>
      <c r="Z315" s="69" t="str">
        <f>VLOOKUP($B315,D1_1!$B$5:$CH$131,9,FALSE)&amp;""</f>
        <v/>
      </c>
      <c r="AA315" s="76"/>
      <c r="AB315" s="76"/>
      <c r="AC315" s="76"/>
      <c r="AD315" s="76"/>
      <c r="AE315" s="104"/>
      <c r="AF315" s="69" t="str">
        <f>VLOOKUP($B315,D1_1!$B$5:$CH$131,10,FALSE)&amp;""</f>
        <v/>
      </c>
      <c r="AG315" s="76"/>
      <c r="AH315" s="76"/>
      <c r="AI315" s="76"/>
      <c r="AJ315" s="76"/>
      <c r="AK315" s="104"/>
      <c r="AL315" s="69" t="str">
        <f>VLOOKUP($B315,D1_1!$B$5:$CH$131,11,FALSE)&amp;""</f>
        <v/>
      </c>
      <c r="AM315" s="76"/>
      <c r="AN315" s="76"/>
      <c r="AO315" s="76"/>
      <c r="AP315" s="76"/>
      <c r="AQ315" s="104"/>
      <c r="AR315" s="1"/>
      <c r="AS315" s="1"/>
      <c r="AT315" s="1"/>
      <c r="AU315" s="1"/>
      <c r="AV315" s="1"/>
      <c r="AW315" s="1"/>
      <c r="AX315" s="1"/>
      <c r="AY315" s="1"/>
      <c r="AZ315" s="1"/>
      <c r="BA315" s="1"/>
      <c r="BB315" s="1"/>
      <c r="BC315" s="1"/>
      <c r="BD315" s="1"/>
      <c r="BE315" s="1"/>
      <c r="BF315" s="3"/>
      <c r="BG315" s="3"/>
      <c r="BH315" s="3"/>
    </row>
    <row r="316" spans="2:60" s="1" customFormat="1" ht="14.25" customHeight="1">
      <c r="B316" s="29"/>
      <c r="C316" s="55"/>
      <c r="D316" s="55"/>
      <c r="E316" s="55"/>
      <c r="F316" s="55"/>
      <c r="G316" s="120"/>
      <c r="H316" s="25"/>
      <c r="I316" s="77"/>
      <c r="J316" s="77"/>
      <c r="K316" s="77"/>
      <c r="L316" s="77"/>
      <c r="M316" s="106"/>
      <c r="N316" s="25"/>
      <c r="O316" s="77"/>
      <c r="P316" s="77"/>
      <c r="Q316" s="77"/>
      <c r="R316" s="77"/>
      <c r="S316" s="106"/>
      <c r="T316" s="25"/>
      <c r="U316" s="77"/>
      <c r="V316" s="77"/>
      <c r="W316" s="77"/>
      <c r="X316" s="77"/>
      <c r="Y316" s="106"/>
      <c r="Z316" s="25"/>
      <c r="AA316" s="77"/>
      <c r="AB316" s="77"/>
      <c r="AC316" s="77"/>
      <c r="AD316" s="77"/>
      <c r="AE316" s="106"/>
      <c r="AF316" s="25"/>
      <c r="AG316" s="77"/>
      <c r="AH316" s="77"/>
      <c r="AI316" s="77"/>
      <c r="AJ316" s="77"/>
      <c r="AK316" s="106"/>
      <c r="AL316" s="25"/>
      <c r="AM316" s="77"/>
      <c r="AN316" s="77"/>
      <c r="AO316" s="77"/>
      <c r="AP316" s="77"/>
      <c r="AQ316" s="106"/>
      <c r="AR316" s="1"/>
      <c r="AS316" s="1"/>
      <c r="AT316" s="1"/>
      <c r="AU316" s="1"/>
      <c r="AV316" s="1"/>
      <c r="AW316" s="1"/>
      <c r="AX316" s="1"/>
      <c r="AY316" s="1"/>
      <c r="AZ316" s="1"/>
      <c r="BA316" s="1"/>
      <c r="BB316" s="1"/>
      <c r="BC316" s="1"/>
      <c r="BD316" s="1"/>
      <c r="BE316" s="1"/>
      <c r="BF316" s="3"/>
      <c r="BG316" s="3"/>
      <c r="BH316" s="3"/>
    </row>
    <row r="317" spans="2:60" s="1" customFormat="1" ht="14.25" customHeight="1">
      <c r="B317" s="29"/>
      <c r="C317" s="55"/>
      <c r="D317" s="55"/>
      <c r="E317" s="55"/>
      <c r="F317" s="55"/>
      <c r="G317" s="120"/>
      <c r="H317" s="17" t="s">
        <v>7667</v>
      </c>
      <c r="I317" s="72"/>
      <c r="J317" s="72"/>
      <c r="K317" s="72"/>
      <c r="L317" s="72"/>
      <c r="M317" s="119"/>
      <c r="N317" s="47" t="str">
        <f>VLOOKUP($B315,D1_1!$B$5:$CH$131,5,FALSE)&amp;""</f>
        <v/>
      </c>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119"/>
      <c r="AR317" s="1"/>
      <c r="AS317" s="1"/>
      <c r="AT317" s="1"/>
      <c r="AU317" s="1"/>
      <c r="AV317" s="1"/>
      <c r="AW317" s="1"/>
      <c r="AX317" s="1"/>
      <c r="AY317" s="1"/>
      <c r="AZ317" s="1"/>
      <c r="BA317" s="1"/>
      <c r="BB317" s="1"/>
      <c r="BC317" s="1"/>
      <c r="BD317" s="1"/>
      <c r="BE317" s="1"/>
      <c r="BF317" s="3"/>
      <c r="BG317" s="3"/>
      <c r="BH317" s="3"/>
    </row>
    <row r="318" spans="2:60" s="1" customFormat="1" ht="14.25" customHeight="1">
      <c r="B318" s="18"/>
      <c r="C318" s="73"/>
      <c r="D318" s="73"/>
      <c r="E318" s="73"/>
      <c r="F318" s="73"/>
      <c r="G318" s="121"/>
      <c r="H318" s="18"/>
      <c r="I318" s="73"/>
      <c r="J318" s="73"/>
      <c r="K318" s="73"/>
      <c r="L318" s="73"/>
      <c r="M318" s="121"/>
      <c r="N318" s="18"/>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121"/>
      <c r="AR318" s="1"/>
      <c r="AS318" s="1"/>
      <c r="AT318" s="1"/>
      <c r="AU318" s="1"/>
      <c r="AV318" s="1"/>
      <c r="AW318" s="1"/>
      <c r="AX318" s="1"/>
      <c r="AY318" s="1"/>
      <c r="AZ318" s="1"/>
      <c r="BA318" s="1"/>
      <c r="BB318" s="1"/>
      <c r="BC318" s="1"/>
      <c r="BD318" s="1"/>
      <c r="BE318" s="1"/>
      <c r="BF318" s="3"/>
      <c r="BG318" s="3"/>
      <c r="BH318" s="3"/>
    </row>
    <row r="319" spans="2:60" s="1" customFormat="1" ht="14.25" customHeight="1">
      <c r="B319" s="30" t="s">
        <v>1091</v>
      </c>
      <c r="C319" s="30"/>
      <c r="D319" s="30"/>
      <c r="E319" s="30"/>
      <c r="F319" s="30"/>
      <c r="G319" s="30"/>
      <c r="H319" s="130" t="str">
        <f>VLOOKUP($B319,D1_1!$B$5:$CH$131,6,FALSE)&amp;""</f>
        <v/>
      </c>
      <c r="I319" s="16"/>
      <c r="J319" s="16"/>
      <c r="K319" s="16"/>
      <c r="L319" s="16"/>
      <c r="M319" s="16"/>
      <c r="N319" s="130" t="str">
        <f>VLOOKUP($B319,D1_1!$B$5:$CH$131,7,FALSE)&amp;""</f>
        <v/>
      </c>
      <c r="O319" s="16"/>
      <c r="P319" s="16"/>
      <c r="Q319" s="16"/>
      <c r="R319" s="16"/>
      <c r="S319" s="16"/>
      <c r="T319" s="130" t="str">
        <f>VLOOKUP($B319,D1_1!$B$5:$CH$131,8,FALSE)&amp;""</f>
        <v/>
      </c>
      <c r="U319" s="16"/>
      <c r="V319" s="16"/>
      <c r="W319" s="16"/>
      <c r="X319" s="16"/>
      <c r="Y319" s="16"/>
      <c r="Z319" s="130" t="str">
        <f>VLOOKUP($B319,D1_1!$B$5:$CH$131,9,FALSE)&amp;""</f>
        <v/>
      </c>
      <c r="AA319" s="16"/>
      <c r="AB319" s="16"/>
      <c r="AC319" s="16"/>
      <c r="AD319" s="16"/>
      <c r="AE319" s="16"/>
      <c r="AF319" s="130" t="str">
        <f>VLOOKUP($B319,D1_1!$B$5:$CH$131,10,FALSE)&amp;""</f>
        <v/>
      </c>
      <c r="AG319" s="16"/>
      <c r="AH319" s="16"/>
      <c r="AI319" s="16"/>
      <c r="AJ319" s="16"/>
      <c r="AK319" s="16"/>
      <c r="AL319" s="130" t="str">
        <f>VLOOKUP($B319,D1_1!$B$5:$CH$131,11,FALSE)&amp;""</f>
        <v/>
      </c>
      <c r="AM319" s="16"/>
      <c r="AN319" s="16"/>
      <c r="AO319" s="16"/>
      <c r="AP319" s="16"/>
      <c r="AQ319" s="16"/>
      <c r="AR319" s="1"/>
      <c r="AS319" s="1"/>
      <c r="AT319" s="1"/>
      <c r="AU319" s="1"/>
      <c r="AV319" s="1"/>
      <c r="AW319" s="1"/>
      <c r="AX319" s="1"/>
      <c r="AY319" s="1"/>
      <c r="AZ319" s="1"/>
      <c r="BA319" s="1"/>
      <c r="BB319" s="1"/>
      <c r="BC319" s="1"/>
      <c r="BD319" s="1"/>
      <c r="BE319" s="1"/>
      <c r="BF319" s="3"/>
      <c r="BG319" s="3"/>
      <c r="BH319" s="3"/>
    </row>
    <row r="320" spans="2:60" s="1" customFormat="1" ht="14.25" customHeight="1">
      <c r="B320" s="30"/>
      <c r="C320" s="30"/>
      <c r="D320" s="30"/>
      <c r="E320" s="30"/>
      <c r="F320" s="30"/>
      <c r="G320" s="30"/>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
      <c r="AS320" s="1"/>
      <c r="AT320" s="1"/>
      <c r="AU320" s="1"/>
      <c r="AV320" s="1"/>
      <c r="AW320" s="1"/>
      <c r="AX320" s="1"/>
      <c r="AY320" s="1"/>
      <c r="AZ320" s="1"/>
      <c r="BA320" s="1"/>
      <c r="BB320" s="1"/>
      <c r="BC320" s="1"/>
      <c r="BD320" s="1"/>
      <c r="BE320" s="1"/>
      <c r="BF320" s="3"/>
      <c r="BG320" s="3"/>
      <c r="BH320" s="3"/>
    </row>
    <row r="321" spans="2:60" s="1" customFormat="1" ht="14.25" customHeight="1">
      <c r="B321" s="30" t="s">
        <v>1710</v>
      </c>
      <c r="C321" s="30"/>
      <c r="D321" s="30"/>
      <c r="E321" s="30"/>
      <c r="F321" s="30"/>
      <c r="G321" s="30"/>
      <c r="H321" s="130" t="str">
        <f>VLOOKUP($B321,D1_1!$B$5:$CH$131,6,FALSE)&amp;""</f>
        <v/>
      </c>
      <c r="I321" s="16"/>
      <c r="J321" s="16"/>
      <c r="K321" s="16"/>
      <c r="L321" s="16"/>
      <c r="M321" s="16"/>
      <c r="N321" s="130" t="str">
        <f>VLOOKUP($B321,D1_1!$B$5:$CH$131,7,FALSE)&amp;""</f>
        <v/>
      </c>
      <c r="O321" s="16"/>
      <c r="P321" s="16"/>
      <c r="Q321" s="16"/>
      <c r="R321" s="16"/>
      <c r="S321" s="16"/>
      <c r="T321" s="130" t="str">
        <f>VLOOKUP($B321,D1_1!$B$5:$CH$131,8,FALSE)&amp;""</f>
        <v/>
      </c>
      <c r="U321" s="16"/>
      <c r="V321" s="16"/>
      <c r="W321" s="16"/>
      <c r="X321" s="16"/>
      <c r="Y321" s="16"/>
      <c r="Z321" s="130" t="str">
        <f>VLOOKUP($B321,D1_1!$B$5:$CH$131,9,FALSE)&amp;""</f>
        <v/>
      </c>
      <c r="AA321" s="16"/>
      <c r="AB321" s="16"/>
      <c r="AC321" s="16"/>
      <c r="AD321" s="16"/>
      <c r="AE321" s="16"/>
      <c r="AF321" s="130" t="str">
        <f>VLOOKUP($B321,D1_1!$B$5:$CH$131,10,FALSE)&amp;""</f>
        <v/>
      </c>
      <c r="AG321" s="16"/>
      <c r="AH321" s="16"/>
      <c r="AI321" s="16"/>
      <c r="AJ321" s="16"/>
      <c r="AK321" s="16"/>
      <c r="AL321" s="130" t="str">
        <f>VLOOKUP($B321,D1_1!$B$5:$CH$131,11,FALSE)&amp;""</f>
        <v/>
      </c>
      <c r="AM321" s="16"/>
      <c r="AN321" s="16"/>
      <c r="AO321" s="16"/>
      <c r="AP321" s="16"/>
      <c r="AQ321" s="16"/>
      <c r="AR321" s="1"/>
      <c r="AS321" s="1"/>
      <c r="AT321" s="1"/>
      <c r="AU321" s="1"/>
      <c r="AV321" s="1"/>
      <c r="AW321" s="1"/>
      <c r="AX321" s="1"/>
      <c r="AY321" s="1"/>
      <c r="AZ321" s="1"/>
      <c r="BA321" s="1"/>
      <c r="BB321" s="1"/>
      <c r="BC321" s="1"/>
      <c r="BD321" s="1"/>
      <c r="BE321" s="1"/>
      <c r="BF321" s="3"/>
      <c r="BG321" s="3"/>
      <c r="BH321" s="3"/>
    </row>
    <row r="322" spans="2:60" s="1" customFormat="1" ht="14.25" customHeight="1">
      <c r="B322" s="30"/>
      <c r="C322" s="30"/>
      <c r="D322" s="30"/>
      <c r="E322" s="30"/>
      <c r="F322" s="30"/>
      <c r="G322" s="30"/>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
      <c r="AS322" s="1"/>
      <c r="AT322" s="1"/>
      <c r="AU322" s="1"/>
      <c r="AV322" s="1"/>
      <c r="AW322" s="1"/>
      <c r="AX322" s="1"/>
      <c r="AY322" s="1"/>
      <c r="AZ322" s="1"/>
      <c r="BA322" s="1"/>
      <c r="BB322" s="1"/>
      <c r="BC322" s="1"/>
      <c r="BD322" s="1"/>
      <c r="BE322" s="1"/>
      <c r="BF322" s="3"/>
      <c r="BG322" s="3"/>
      <c r="BH322" s="3"/>
    </row>
    <row r="323" spans="2:60" s="1" customFormat="1" ht="14.25" customHeight="1">
      <c r="B323" s="30" t="s">
        <v>1928</v>
      </c>
      <c r="C323" s="30"/>
      <c r="D323" s="30"/>
      <c r="E323" s="30"/>
      <c r="F323" s="30"/>
      <c r="G323" s="30"/>
      <c r="H323" s="130" t="str">
        <f>VLOOKUP($B323,D1_1!$B$5:$CH$131,6,FALSE)&amp;""</f>
        <v/>
      </c>
      <c r="I323" s="16"/>
      <c r="J323" s="16"/>
      <c r="K323" s="16"/>
      <c r="L323" s="16"/>
      <c r="M323" s="16"/>
      <c r="N323" s="130" t="str">
        <f>VLOOKUP($B323,D1_1!$B$5:$CH$131,7,FALSE)&amp;""</f>
        <v/>
      </c>
      <c r="O323" s="16"/>
      <c r="P323" s="16"/>
      <c r="Q323" s="16"/>
      <c r="R323" s="16"/>
      <c r="S323" s="16"/>
      <c r="T323" s="130" t="str">
        <f>VLOOKUP($B323,D1_1!$B$5:$CH$131,8,FALSE)&amp;""</f>
        <v/>
      </c>
      <c r="U323" s="16"/>
      <c r="V323" s="16"/>
      <c r="W323" s="16"/>
      <c r="X323" s="16"/>
      <c r="Y323" s="16"/>
      <c r="Z323" s="130" t="str">
        <f>VLOOKUP($B323,D1_1!$B$5:$CH$131,9,FALSE)&amp;""</f>
        <v/>
      </c>
      <c r="AA323" s="16"/>
      <c r="AB323" s="16"/>
      <c r="AC323" s="16"/>
      <c r="AD323" s="16"/>
      <c r="AE323" s="16"/>
      <c r="AF323" s="130" t="str">
        <f>VLOOKUP($B323,D1_1!$B$5:$CH$131,10,FALSE)&amp;""</f>
        <v/>
      </c>
      <c r="AG323" s="16"/>
      <c r="AH323" s="16"/>
      <c r="AI323" s="16"/>
      <c r="AJ323" s="16"/>
      <c r="AK323" s="16"/>
      <c r="AL323" s="130" t="str">
        <f>VLOOKUP($B323,D1_1!$B$5:$CH$131,11,FALSE)&amp;""</f>
        <v/>
      </c>
      <c r="AM323" s="16"/>
      <c r="AN323" s="16"/>
      <c r="AO323" s="16"/>
      <c r="AP323" s="16"/>
      <c r="AQ323" s="16"/>
      <c r="AR323" s="1"/>
      <c r="AS323" s="1"/>
      <c r="AT323" s="1"/>
      <c r="AU323" s="1"/>
      <c r="AV323" s="1"/>
      <c r="AW323" s="1"/>
      <c r="AX323" s="1"/>
      <c r="AY323" s="1"/>
      <c r="AZ323" s="1"/>
      <c r="BA323" s="1"/>
      <c r="BB323" s="1"/>
      <c r="BC323" s="1"/>
      <c r="BD323" s="1"/>
      <c r="BE323" s="1"/>
      <c r="BF323" s="3"/>
      <c r="BG323" s="3"/>
      <c r="BH323" s="3"/>
    </row>
    <row r="324" spans="2:60" s="1" customFormat="1" ht="14.25" customHeight="1">
      <c r="B324" s="30"/>
      <c r="C324" s="30"/>
      <c r="D324" s="30"/>
      <c r="E324" s="30"/>
      <c r="F324" s="30"/>
      <c r="G324" s="30"/>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
      <c r="AS324" s="1"/>
      <c r="AT324" s="1"/>
      <c r="AU324" s="1"/>
      <c r="AV324" s="1"/>
      <c r="AW324" s="1"/>
      <c r="AX324" s="1"/>
      <c r="AY324" s="1"/>
      <c r="AZ324" s="1"/>
      <c r="BA324" s="1"/>
      <c r="BB324" s="1"/>
      <c r="BC324" s="1"/>
      <c r="BD324" s="1"/>
      <c r="BE324" s="1"/>
      <c r="BF324" s="3"/>
      <c r="BG324" s="3"/>
      <c r="BH324" s="3"/>
    </row>
    <row r="325" spans="2:60" s="1" customFormat="1" ht="14.25" customHeight="1">
      <c r="B325" s="30" t="s">
        <v>3429</v>
      </c>
      <c r="C325" s="30"/>
      <c r="D325" s="30"/>
      <c r="E325" s="30"/>
      <c r="F325" s="30"/>
      <c r="G325" s="30"/>
      <c r="H325" s="130" t="str">
        <f>VLOOKUP($B325,D1_1!$B$5:$CH$131,6,FALSE)&amp;""</f>
        <v/>
      </c>
      <c r="I325" s="16"/>
      <c r="J325" s="16"/>
      <c r="K325" s="16"/>
      <c r="L325" s="16"/>
      <c r="M325" s="16"/>
      <c r="N325" s="130" t="str">
        <f>VLOOKUP($B325,D1_1!$B$5:$CH$131,7,FALSE)&amp;""</f>
        <v/>
      </c>
      <c r="O325" s="16"/>
      <c r="P325" s="16"/>
      <c r="Q325" s="16"/>
      <c r="R325" s="16"/>
      <c r="S325" s="16"/>
      <c r="T325" s="130" t="str">
        <f>VLOOKUP($B325,D1_1!$B$5:$CH$131,8,FALSE)&amp;""</f>
        <v/>
      </c>
      <c r="U325" s="16"/>
      <c r="V325" s="16"/>
      <c r="W325" s="16"/>
      <c r="X325" s="16"/>
      <c r="Y325" s="16"/>
      <c r="Z325" s="130" t="str">
        <f>VLOOKUP($B325,D1_1!$B$5:$CH$131,9,FALSE)&amp;""</f>
        <v/>
      </c>
      <c r="AA325" s="16"/>
      <c r="AB325" s="16"/>
      <c r="AC325" s="16"/>
      <c r="AD325" s="16"/>
      <c r="AE325" s="16"/>
      <c r="AF325" s="130" t="str">
        <f>VLOOKUP($B325,D1_1!$B$5:$CH$131,10,FALSE)&amp;""</f>
        <v/>
      </c>
      <c r="AG325" s="16"/>
      <c r="AH325" s="16"/>
      <c r="AI325" s="16"/>
      <c r="AJ325" s="16"/>
      <c r="AK325" s="16"/>
      <c r="AL325" s="130" t="str">
        <f>VLOOKUP($B325,D1_1!$B$5:$CH$131,11,FALSE)&amp;""</f>
        <v/>
      </c>
      <c r="AM325" s="16"/>
      <c r="AN325" s="16"/>
      <c r="AO325" s="16"/>
      <c r="AP325" s="16"/>
      <c r="AQ325" s="16"/>
      <c r="AR325" s="1"/>
      <c r="AS325" s="1"/>
      <c r="AT325" s="1"/>
      <c r="AU325" s="1"/>
      <c r="AV325" s="1"/>
      <c r="AW325" s="1"/>
      <c r="AX325" s="1"/>
      <c r="AY325" s="1"/>
      <c r="AZ325" s="1"/>
      <c r="BA325" s="1"/>
      <c r="BB325" s="1"/>
      <c r="BC325" s="1"/>
      <c r="BD325" s="1"/>
      <c r="BE325" s="1"/>
      <c r="BF325" s="3"/>
      <c r="BG325" s="3"/>
      <c r="BH325" s="3"/>
    </row>
    <row r="326" spans="2:60" s="1" customFormat="1" ht="14.25" customHeight="1">
      <c r="B326" s="30"/>
      <c r="C326" s="30"/>
      <c r="D326" s="30"/>
      <c r="E326" s="30"/>
      <c r="F326" s="30"/>
      <c r="G326" s="30"/>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
      <c r="AS326" s="1"/>
      <c r="AT326" s="1"/>
      <c r="AU326" s="1"/>
      <c r="AV326" s="1"/>
      <c r="AW326" s="1"/>
      <c r="AX326" s="1"/>
      <c r="AY326" s="1"/>
      <c r="AZ326" s="1"/>
      <c r="BA326" s="1"/>
      <c r="BB326" s="1"/>
      <c r="BC326" s="1"/>
      <c r="BD326" s="1"/>
      <c r="BE326" s="1"/>
      <c r="BF326" s="3"/>
      <c r="BG326" s="3"/>
      <c r="BH326" s="3"/>
    </row>
    <row r="327" spans="2:60" s="1" customFormat="1" ht="14.25" customHeight="1">
      <c r="B327" s="17" t="s">
        <v>6956</v>
      </c>
      <c r="C327" s="72"/>
      <c r="D327" s="72"/>
      <c r="E327" s="72"/>
      <c r="F327" s="72"/>
      <c r="G327" s="119"/>
      <c r="H327" s="69" t="str">
        <f>VLOOKUP($B327,D1_1!$B$5:$CH$131,6,FALSE)&amp;""</f>
        <v/>
      </c>
      <c r="I327" s="76"/>
      <c r="J327" s="76"/>
      <c r="K327" s="76"/>
      <c r="L327" s="76"/>
      <c r="M327" s="104"/>
      <c r="N327" s="69" t="str">
        <f>VLOOKUP($B327,D1_1!$B$5:$CH$131,7,FALSE)&amp;""</f>
        <v/>
      </c>
      <c r="O327" s="76"/>
      <c r="P327" s="76"/>
      <c r="Q327" s="76"/>
      <c r="R327" s="76"/>
      <c r="S327" s="104"/>
      <c r="T327" s="69" t="str">
        <f>VLOOKUP($B327,D1_1!$B$5:$CH$131,8,FALSE)&amp;""</f>
        <v/>
      </c>
      <c r="U327" s="76"/>
      <c r="V327" s="76"/>
      <c r="W327" s="76"/>
      <c r="X327" s="76"/>
      <c r="Y327" s="104"/>
      <c r="Z327" s="69" t="str">
        <f>VLOOKUP($B327,D1_1!$B$5:$CH$131,9,FALSE)&amp;""</f>
        <v/>
      </c>
      <c r="AA327" s="76"/>
      <c r="AB327" s="76"/>
      <c r="AC327" s="76"/>
      <c r="AD327" s="76"/>
      <c r="AE327" s="104"/>
      <c r="AF327" s="69" t="str">
        <f>VLOOKUP($B327,D1_1!$B$5:$CH$131,10,FALSE)&amp;""</f>
        <v/>
      </c>
      <c r="AG327" s="76"/>
      <c r="AH327" s="76"/>
      <c r="AI327" s="76"/>
      <c r="AJ327" s="76"/>
      <c r="AK327" s="104"/>
      <c r="AL327" s="69" t="str">
        <f>VLOOKUP($B327,D1_1!$B$5:$CH$131,11,FALSE)&amp;""</f>
        <v/>
      </c>
      <c r="AM327" s="76"/>
      <c r="AN327" s="76"/>
      <c r="AO327" s="76"/>
      <c r="AP327" s="76"/>
      <c r="AQ327" s="104"/>
      <c r="AR327" s="1"/>
      <c r="AS327" s="1"/>
      <c r="AT327" s="1"/>
      <c r="AU327" s="1"/>
      <c r="AV327" s="1"/>
      <c r="AW327" s="1"/>
      <c r="AX327" s="1"/>
      <c r="AY327" s="1"/>
      <c r="AZ327" s="1"/>
      <c r="BA327" s="1"/>
      <c r="BB327" s="1"/>
      <c r="BC327" s="1"/>
      <c r="BD327" s="1"/>
      <c r="BE327" s="1"/>
      <c r="BF327" s="3"/>
      <c r="BG327" s="3"/>
      <c r="BH327" s="3"/>
    </row>
    <row r="328" spans="2:60" s="1" customFormat="1" ht="14.25" customHeight="1">
      <c r="B328" s="29"/>
      <c r="C328" s="55"/>
      <c r="D328" s="55"/>
      <c r="E328" s="55"/>
      <c r="F328" s="55"/>
      <c r="G328" s="120"/>
      <c r="H328" s="25"/>
      <c r="I328" s="77"/>
      <c r="J328" s="77"/>
      <c r="K328" s="77"/>
      <c r="L328" s="77"/>
      <c r="M328" s="106"/>
      <c r="N328" s="25"/>
      <c r="O328" s="77"/>
      <c r="P328" s="77"/>
      <c r="Q328" s="77"/>
      <c r="R328" s="77"/>
      <c r="S328" s="106"/>
      <c r="T328" s="25"/>
      <c r="U328" s="77"/>
      <c r="V328" s="77"/>
      <c r="W328" s="77"/>
      <c r="X328" s="77"/>
      <c r="Y328" s="106"/>
      <c r="Z328" s="25"/>
      <c r="AA328" s="77"/>
      <c r="AB328" s="77"/>
      <c r="AC328" s="77"/>
      <c r="AD328" s="77"/>
      <c r="AE328" s="106"/>
      <c r="AF328" s="25"/>
      <c r="AG328" s="77"/>
      <c r="AH328" s="77"/>
      <c r="AI328" s="77"/>
      <c r="AJ328" s="77"/>
      <c r="AK328" s="106"/>
      <c r="AL328" s="25"/>
      <c r="AM328" s="77"/>
      <c r="AN328" s="77"/>
      <c r="AO328" s="77"/>
      <c r="AP328" s="77"/>
      <c r="AQ328" s="106"/>
      <c r="AR328" s="1"/>
      <c r="AS328" s="1"/>
      <c r="AT328" s="1"/>
      <c r="AU328" s="1"/>
      <c r="AV328" s="1"/>
      <c r="AW328" s="1"/>
      <c r="AX328" s="1"/>
      <c r="AY328" s="1"/>
      <c r="AZ328" s="1"/>
      <c r="BA328" s="1"/>
      <c r="BB328" s="1"/>
      <c r="BC328" s="1"/>
      <c r="BD328" s="1"/>
      <c r="BE328" s="1"/>
      <c r="BF328" s="3"/>
      <c r="BG328" s="3"/>
      <c r="BH328" s="3"/>
    </row>
    <row r="329" spans="2:60" s="1" customFormat="1" ht="14.25" customHeight="1">
      <c r="B329" s="29"/>
      <c r="C329" s="55"/>
      <c r="D329" s="55"/>
      <c r="E329" s="55"/>
      <c r="F329" s="55"/>
      <c r="G329" s="120"/>
      <c r="H329" s="17" t="s">
        <v>7667</v>
      </c>
      <c r="I329" s="72"/>
      <c r="J329" s="72"/>
      <c r="K329" s="72"/>
      <c r="L329" s="72"/>
      <c r="M329" s="119"/>
      <c r="N329" s="47" t="str">
        <f>VLOOKUP($B327,D1_1!$B$5:$CH$131,5,FALSE)&amp;""</f>
        <v/>
      </c>
      <c r="O329" s="72"/>
      <c r="P329" s="72"/>
      <c r="Q329" s="72"/>
      <c r="R329" s="72"/>
      <c r="S329" s="72"/>
      <c r="T329" s="72"/>
      <c r="U329" s="72"/>
      <c r="V329" s="72"/>
      <c r="W329" s="72"/>
      <c r="X329" s="72"/>
      <c r="Y329" s="72"/>
      <c r="Z329" s="72"/>
      <c r="AA329" s="72"/>
      <c r="AB329" s="72"/>
      <c r="AC329" s="72"/>
      <c r="AD329" s="72"/>
      <c r="AE329" s="72"/>
      <c r="AF329" s="72"/>
      <c r="AG329" s="72"/>
      <c r="AH329" s="72"/>
      <c r="AI329" s="72"/>
      <c r="AJ329" s="72"/>
      <c r="AK329" s="72"/>
      <c r="AL329" s="72"/>
      <c r="AM329" s="72"/>
      <c r="AN329" s="72"/>
      <c r="AO329" s="72"/>
      <c r="AP329" s="72"/>
      <c r="AQ329" s="119"/>
      <c r="AR329" s="1"/>
      <c r="AS329" s="1"/>
      <c r="AT329" s="1"/>
      <c r="AU329" s="1"/>
      <c r="AV329" s="1"/>
      <c r="AW329" s="1"/>
      <c r="AX329" s="1"/>
      <c r="AY329" s="1"/>
      <c r="AZ329" s="1"/>
      <c r="BA329" s="1"/>
      <c r="BB329" s="1"/>
      <c r="BC329" s="1"/>
      <c r="BD329" s="1"/>
      <c r="BE329" s="1"/>
      <c r="BF329" s="3"/>
      <c r="BG329" s="3"/>
      <c r="BH329" s="3"/>
    </row>
    <row r="330" spans="2:60" s="1" customFormat="1" ht="14.25" customHeight="1">
      <c r="B330" s="18"/>
      <c r="C330" s="73"/>
      <c r="D330" s="73"/>
      <c r="E330" s="73"/>
      <c r="F330" s="73"/>
      <c r="G330" s="121"/>
      <c r="H330" s="18"/>
      <c r="I330" s="73"/>
      <c r="J330" s="73"/>
      <c r="K330" s="73"/>
      <c r="L330" s="73"/>
      <c r="M330" s="121"/>
      <c r="N330" s="18"/>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121"/>
      <c r="AR330" s="1"/>
      <c r="AS330" s="1"/>
      <c r="AT330" s="1"/>
      <c r="AU330" s="1"/>
      <c r="AV330" s="1"/>
      <c r="AW330" s="1"/>
      <c r="AX330" s="1"/>
      <c r="AY330" s="1"/>
      <c r="AZ330" s="1"/>
      <c r="BA330" s="1"/>
      <c r="BB330" s="1"/>
      <c r="BC330" s="1"/>
      <c r="BD330" s="1"/>
      <c r="BE330" s="1"/>
      <c r="BF330" s="3"/>
      <c r="BG330" s="3"/>
      <c r="BH330" s="3"/>
    </row>
    <row r="331" spans="2:60" s="1" customFormat="1" ht="14.25" customHeight="1">
      <c r="B331" s="30" t="s">
        <v>529</v>
      </c>
      <c r="C331" s="30"/>
      <c r="D331" s="30"/>
      <c r="E331" s="30"/>
      <c r="F331" s="30"/>
      <c r="G331" s="30"/>
      <c r="H331" s="130" t="str">
        <f>VLOOKUP($B331,D1_1!$B$5:$CH$131,6,FALSE)&amp;""</f>
        <v/>
      </c>
      <c r="I331" s="16"/>
      <c r="J331" s="16"/>
      <c r="K331" s="16"/>
      <c r="L331" s="16"/>
      <c r="M331" s="16"/>
      <c r="N331" s="130" t="str">
        <f>VLOOKUP($B331,D1_1!$B$5:$CH$131,7,FALSE)&amp;""</f>
        <v/>
      </c>
      <c r="O331" s="16"/>
      <c r="P331" s="16"/>
      <c r="Q331" s="16"/>
      <c r="R331" s="16"/>
      <c r="S331" s="16"/>
      <c r="T331" s="130" t="str">
        <f>VLOOKUP($B331,D1_1!$B$5:$CH$131,8,FALSE)&amp;""</f>
        <v/>
      </c>
      <c r="U331" s="16"/>
      <c r="V331" s="16"/>
      <c r="W331" s="16"/>
      <c r="X331" s="16"/>
      <c r="Y331" s="16"/>
      <c r="Z331" s="130" t="str">
        <f>VLOOKUP($B331,D1_1!$B$5:$CH$131,9,FALSE)&amp;""</f>
        <v/>
      </c>
      <c r="AA331" s="16"/>
      <c r="AB331" s="16"/>
      <c r="AC331" s="16"/>
      <c r="AD331" s="16"/>
      <c r="AE331" s="16"/>
      <c r="AF331" s="130" t="str">
        <f>VLOOKUP($B331,D1_1!$B$5:$CH$131,10,FALSE)&amp;""</f>
        <v/>
      </c>
      <c r="AG331" s="16"/>
      <c r="AH331" s="16"/>
      <c r="AI331" s="16"/>
      <c r="AJ331" s="16"/>
      <c r="AK331" s="16"/>
      <c r="AL331" s="130" t="str">
        <f>VLOOKUP($B331,D1_1!$B$5:$CH$131,11,FALSE)&amp;""</f>
        <v/>
      </c>
      <c r="AM331" s="16"/>
      <c r="AN331" s="16"/>
      <c r="AO331" s="16"/>
      <c r="AP331" s="16"/>
      <c r="AQ331" s="16"/>
      <c r="AR331" s="1"/>
      <c r="AS331" s="1"/>
      <c r="AT331" s="1"/>
      <c r="AU331" s="1"/>
      <c r="AV331" s="1"/>
      <c r="AW331" s="1"/>
      <c r="AX331" s="1"/>
      <c r="AY331" s="1"/>
      <c r="AZ331" s="1"/>
      <c r="BA331" s="1"/>
      <c r="BB331" s="1"/>
      <c r="BC331" s="1"/>
      <c r="BD331" s="1"/>
      <c r="BE331" s="1"/>
      <c r="BF331" s="3"/>
      <c r="BG331" s="3"/>
      <c r="BH331" s="3"/>
    </row>
    <row r="332" spans="2:60" s="1" customFormat="1" ht="14.25" customHeight="1">
      <c r="B332" s="30"/>
      <c r="C332" s="30"/>
      <c r="D332" s="30"/>
      <c r="E332" s="30"/>
      <c r="F332" s="30"/>
      <c r="G332" s="30"/>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
      <c r="AS332" s="1"/>
      <c r="AT332" s="1"/>
      <c r="AU332" s="1"/>
      <c r="AV332" s="1"/>
      <c r="AW332" s="1"/>
      <c r="AX332" s="1"/>
      <c r="AY332" s="1"/>
      <c r="AZ332" s="1"/>
      <c r="BA332" s="1"/>
      <c r="BB332" s="1"/>
      <c r="BC332" s="1"/>
      <c r="BD332" s="1"/>
      <c r="BE332" s="1"/>
      <c r="BF332" s="3"/>
      <c r="BG332" s="3"/>
      <c r="BH332" s="3"/>
    </row>
    <row r="333" spans="2:60" s="1" customFormat="1" ht="14.25" customHeight="1">
      <c r="B333" s="17" t="s">
        <v>3987</v>
      </c>
      <c r="C333" s="72"/>
      <c r="D333" s="72"/>
      <c r="E333" s="72"/>
      <c r="F333" s="72"/>
      <c r="G333" s="119"/>
      <c r="H333" s="69" t="str">
        <f>VLOOKUP($B333,D1_1!$B$5:$CH$131,6,FALSE)&amp;""</f>
        <v/>
      </c>
      <c r="I333" s="76"/>
      <c r="J333" s="76"/>
      <c r="K333" s="76"/>
      <c r="L333" s="76"/>
      <c r="M333" s="104"/>
      <c r="N333" s="69" t="str">
        <f>VLOOKUP($B333,D1_1!$B$5:$CH$131,7,FALSE)&amp;""</f>
        <v/>
      </c>
      <c r="O333" s="76"/>
      <c r="P333" s="76"/>
      <c r="Q333" s="76"/>
      <c r="R333" s="76"/>
      <c r="S333" s="104"/>
      <c r="T333" s="69" t="str">
        <f>VLOOKUP($B333,D1_1!$B$5:$CH$131,8,FALSE)&amp;""</f>
        <v/>
      </c>
      <c r="U333" s="76"/>
      <c r="V333" s="76"/>
      <c r="W333" s="76"/>
      <c r="X333" s="76"/>
      <c r="Y333" s="104"/>
      <c r="Z333" s="69" t="str">
        <f>VLOOKUP($B333,D1_1!$B$5:$CH$131,9,FALSE)&amp;""</f>
        <v/>
      </c>
      <c r="AA333" s="76"/>
      <c r="AB333" s="76"/>
      <c r="AC333" s="76"/>
      <c r="AD333" s="76"/>
      <c r="AE333" s="104"/>
      <c r="AF333" s="69" t="str">
        <f>VLOOKUP($B333,D1_1!$B$5:$CH$131,10,FALSE)&amp;""</f>
        <v/>
      </c>
      <c r="AG333" s="76"/>
      <c r="AH333" s="76"/>
      <c r="AI333" s="76"/>
      <c r="AJ333" s="76"/>
      <c r="AK333" s="104"/>
      <c r="AL333" s="69" t="str">
        <f>VLOOKUP($B333,D1_1!$B$5:$CH$131,11,FALSE)&amp;""</f>
        <v/>
      </c>
      <c r="AM333" s="76"/>
      <c r="AN333" s="76"/>
      <c r="AO333" s="76"/>
      <c r="AP333" s="76"/>
      <c r="AQ333" s="104"/>
      <c r="AR333" s="1"/>
      <c r="AS333" s="1"/>
      <c r="AT333" s="1"/>
      <c r="AU333" s="1"/>
      <c r="AV333" s="1"/>
      <c r="AW333" s="1"/>
      <c r="AX333" s="1"/>
      <c r="AY333" s="1"/>
      <c r="AZ333" s="1"/>
      <c r="BA333" s="1"/>
      <c r="BB333" s="1"/>
      <c r="BC333" s="1"/>
      <c r="BD333" s="1"/>
      <c r="BE333" s="1"/>
      <c r="BF333" s="3"/>
      <c r="BG333" s="3"/>
      <c r="BH333" s="3"/>
    </row>
    <row r="334" spans="2:60" s="1" customFormat="1" ht="14.25" customHeight="1">
      <c r="B334" s="29"/>
      <c r="C334" s="55"/>
      <c r="D334" s="55"/>
      <c r="E334" s="55"/>
      <c r="F334" s="55"/>
      <c r="G334" s="120"/>
      <c r="H334" s="25"/>
      <c r="I334" s="77"/>
      <c r="J334" s="77"/>
      <c r="K334" s="77"/>
      <c r="L334" s="77"/>
      <c r="M334" s="106"/>
      <c r="N334" s="25"/>
      <c r="O334" s="77"/>
      <c r="P334" s="77"/>
      <c r="Q334" s="77"/>
      <c r="R334" s="77"/>
      <c r="S334" s="106"/>
      <c r="T334" s="25"/>
      <c r="U334" s="77"/>
      <c r="V334" s="77"/>
      <c r="W334" s="77"/>
      <c r="X334" s="77"/>
      <c r="Y334" s="106"/>
      <c r="Z334" s="25"/>
      <c r="AA334" s="77"/>
      <c r="AB334" s="77"/>
      <c r="AC334" s="77"/>
      <c r="AD334" s="77"/>
      <c r="AE334" s="106"/>
      <c r="AF334" s="25"/>
      <c r="AG334" s="77"/>
      <c r="AH334" s="77"/>
      <c r="AI334" s="77"/>
      <c r="AJ334" s="77"/>
      <c r="AK334" s="106"/>
      <c r="AL334" s="25"/>
      <c r="AM334" s="77"/>
      <c r="AN334" s="77"/>
      <c r="AO334" s="77"/>
      <c r="AP334" s="77"/>
      <c r="AQ334" s="106"/>
      <c r="AR334" s="1"/>
      <c r="AS334" s="1"/>
      <c r="AT334" s="1"/>
      <c r="AU334" s="1"/>
      <c r="AV334" s="1"/>
      <c r="AW334" s="1"/>
      <c r="AX334" s="1"/>
      <c r="AY334" s="1"/>
      <c r="AZ334" s="1"/>
      <c r="BA334" s="1"/>
      <c r="BB334" s="1"/>
      <c r="BC334" s="1"/>
      <c r="BD334" s="1"/>
      <c r="BE334" s="1"/>
      <c r="BF334" s="3"/>
      <c r="BG334" s="3"/>
      <c r="BH334" s="3"/>
    </row>
    <row r="335" spans="2:60" s="1" customFormat="1" ht="14.25" customHeight="1">
      <c r="B335" s="29"/>
      <c r="C335" s="55"/>
      <c r="D335" s="55"/>
      <c r="E335" s="55"/>
      <c r="F335" s="55"/>
      <c r="G335" s="120"/>
      <c r="H335" s="17" t="s">
        <v>7667</v>
      </c>
      <c r="I335" s="72"/>
      <c r="J335" s="72"/>
      <c r="K335" s="72"/>
      <c r="L335" s="72"/>
      <c r="M335" s="119"/>
      <c r="N335" s="47" t="str">
        <f>VLOOKUP($B333,D1_1!$B$5:$CH$131,5,FALSE)&amp;""</f>
        <v/>
      </c>
      <c r="O335" s="72"/>
      <c r="P335" s="72"/>
      <c r="Q335" s="72"/>
      <c r="R335" s="72"/>
      <c r="S335" s="72"/>
      <c r="T335" s="72"/>
      <c r="U335" s="72"/>
      <c r="V335" s="72"/>
      <c r="W335" s="72"/>
      <c r="X335" s="72"/>
      <c r="Y335" s="72"/>
      <c r="Z335" s="72"/>
      <c r="AA335" s="72"/>
      <c r="AB335" s="72"/>
      <c r="AC335" s="72"/>
      <c r="AD335" s="72"/>
      <c r="AE335" s="72"/>
      <c r="AF335" s="72"/>
      <c r="AG335" s="72"/>
      <c r="AH335" s="72"/>
      <c r="AI335" s="72"/>
      <c r="AJ335" s="72"/>
      <c r="AK335" s="72"/>
      <c r="AL335" s="72"/>
      <c r="AM335" s="72"/>
      <c r="AN335" s="72"/>
      <c r="AO335" s="72"/>
      <c r="AP335" s="72"/>
      <c r="AQ335" s="119"/>
      <c r="AR335" s="1"/>
      <c r="AS335" s="1"/>
      <c r="AT335" s="1"/>
      <c r="AU335" s="1"/>
      <c r="AV335" s="1"/>
      <c r="AW335" s="1"/>
      <c r="AX335" s="1"/>
      <c r="AY335" s="1"/>
      <c r="AZ335" s="1"/>
      <c r="BA335" s="1"/>
      <c r="BB335" s="1"/>
      <c r="BC335" s="1"/>
      <c r="BD335" s="1"/>
      <c r="BE335" s="1"/>
      <c r="BF335" s="3"/>
      <c r="BG335" s="3"/>
      <c r="BH335" s="3"/>
    </row>
    <row r="336" spans="2:60" s="1" customFormat="1" ht="14.25" customHeight="1">
      <c r="B336" s="18"/>
      <c r="C336" s="73"/>
      <c r="D336" s="73"/>
      <c r="E336" s="73"/>
      <c r="F336" s="73"/>
      <c r="G336" s="121"/>
      <c r="H336" s="18"/>
      <c r="I336" s="73"/>
      <c r="J336" s="73"/>
      <c r="K336" s="73"/>
      <c r="L336" s="73"/>
      <c r="M336" s="121"/>
      <c r="N336" s="18"/>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121"/>
      <c r="AR336" s="1"/>
      <c r="AS336" s="1"/>
      <c r="AT336" s="1"/>
      <c r="AU336" s="1"/>
      <c r="AV336" s="1"/>
      <c r="AW336" s="1"/>
      <c r="AX336" s="1"/>
      <c r="AY336" s="1"/>
      <c r="AZ336" s="1"/>
      <c r="BA336" s="1"/>
      <c r="BB336" s="1"/>
      <c r="BC336" s="1"/>
      <c r="BD336" s="1"/>
      <c r="BE336" s="1"/>
      <c r="BF336" s="3"/>
      <c r="BG336" s="3"/>
      <c r="BH336" s="3"/>
    </row>
    <row r="337" spans="2:60" s="1" customFormat="1" ht="14.25" customHeight="1">
      <c r="B337" s="30" t="s">
        <v>1210</v>
      </c>
      <c r="C337" s="30"/>
      <c r="D337" s="30"/>
      <c r="E337" s="30"/>
      <c r="F337" s="30"/>
      <c r="G337" s="30"/>
      <c r="H337" s="130" t="str">
        <f>VLOOKUP($B337,D1_1!$B$5:$CH$131,6,FALSE)&amp;""</f>
        <v/>
      </c>
      <c r="I337" s="16"/>
      <c r="J337" s="16"/>
      <c r="K337" s="16"/>
      <c r="L337" s="16"/>
      <c r="M337" s="16"/>
      <c r="N337" s="130" t="str">
        <f>VLOOKUP($B337,D1_1!$B$5:$CH$131,7,FALSE)&amp;""</f>
        <v/>
      </c>
      <c r="O337" s="16"/>
      <c r="P337" s="16"/>
      <c r="Q337" s="16"/>
      <c r="R337" s="16"/>
      <c r="S337" s="16"/>
      <c r="T337" s="130" t="str">
        <f>VLOOKUP($B337,D1_1!$B$5:$CH$131,8,FALSE)&amp;""</f>
        <v/>
      </c>
      <c r="U337" s="16"/>
      <c r="V337" s="16"/>
      <c r="W337" s="16"/>
      <c r="X337" s="16"/>
      <c r="Y337" s="16"/>
      <c r="Z337" s="130" t="str">
        <f>VLOOKUP($B337,D1_1!$B$5:$CH$131,9,FALSE)&amp;""</f>
        <v/>
      </c>
      <c r="AA337" s="16"/>
      <c r="AB337" s="16"/>
      <c r="AC337" s="16"/>
      <c r="AD337" s="16"/>
      <c r="AE337" s="16"/>
      <c r="AF337" s="130" t="str">
        <f>VLOOKUP($B337,D1_1!$B$5:$CH$131,10,FALSE)&amp;""</f>
        <v/>
      </c>
      <c r="AG337" s="16"/>
      <c r="AH337" s="16"/>
      <c r="AI337" s="16"/>
      <c r="AJ337" s="16"/>
      <c r="AK337" s="16"/>
      <c r="AL337" s="130" t="str">
        <f>VLOOKUP($B337,D1_1!$B$5:$CH$131,11,FALSE)&amp;""</f>
        <v/>
      </c>
      <c r="AM337" s="16"/>
      <c r="AN337" s="16"/>
      <c r="AO337" s="16"/>
      <c r="AP337" s="16"/>
      <c r="AQ337" s="16"/>
      <c r="AR337" s="1"/>
      <c r="AS337" s="1"/>
      <c r="AT337" s="1"/>
      <c r="AU337" s="1"/>
      <c r="AV337" s="1"/>
      <c r="AW337" s="1"/>
      <c r="AX337" s="1"/>
      <c r="AY337" s="1"/>
      <c r="AZ337" s="1"/>
      <c r="BA337" s="1"/>
      <c r="BB337" s="1"/>
      <c r="BC337" s="1"/>
      <c r="BD337" s="1"/>
      <c r="BE337" s="1"/>
      <c r="BF337" s="3"/>
      <c r="BG337" s="3"/>
      <c r="BH337" s="3"/>
    </row>
    <row r="338" spans="2:60" s="1" customFormat="1" ht="14.25" customHeight="1">
      <c r="B338" s="30"/>
      <c r="C338" s="30"/>
      <c r="D338" s="30"/>
      <c r="E338" s="30"/>
      <c r="F338" s="30"/>
      <c r="G338" s="30"/>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
      <c r="AS338" s="1"/>
      <c r="AT338" s="1"/>
      <c r="AU338" s="1"/>
      <c r="AV338" s="1"/>
      <c r="AW338" s="1"/>
      <c r="AX338" s="1"/>
      <c r="AY338" s="1"/>
      <c r="AZ338" s="1"/>
      <c r="BA338" s="1"/>
      <c r="BB338" s="1"/>
      <c r="BC338" s="1"/>
      <c r="BD338" s="1"/>
      <c r="BE338" s="1"/>
      <c r="BF338" s="3"/>
      <c r="BG338" s="3"/>
      <c r="BH338" s="3"/>
    </row>
    <row r="339" spans="2:60" s="1" customFormat="1" ht="14.25" customHeight="1">
      <c r="B339" s="30" t="s">
        <v>6957</v>
      </c>
      <c r="C339" s="30"/>
      <c r="D339" s="30"/>
      <c r="E339" s="30"/>
      <c r="F339" s="30"/>
      <c r="G339" s="30"/>
      <c r="H339" s="130" t="str">
        <f>VLOOKUP($B339,D1_1!$B$5:$CH$131,6,FALSE)&amp;""</f>
        <v/>
      </c>
      <c r="I339" s="16"/>
      <c r="J339" s="16"/>
      <c r="K339" s="16"/>
      <c r="L339" s="16"/>
      <c r="M339" s="16"/>
      <c r="N339" s="130" t="str">
        <f>VLOOKUP($B339,D1_1!$B$5:$CH$131,7,FALSE)&amp;""</f>
        <v/>
      </c>
      <c r="O339" s="16"/>
      <c r="P339" s="16"/>
      <c r="Q339" s="16"/>
      <c r="R339" s="16"/>
      <c r="S339" s="16"/>
      <c r="T339" s="130" t="str">
        <f>VLOOKUP($B339,D1_1!$B$5:$CH$131,8,FALSE)&amp;""</f>
        <v/>
      </c>
      <c r="U339" s="16"/>
      <c r="V339" s="16"/>
      <c r="W339" s="16"/>
      <c r="X339" s="16"/>
      <c r="Y339" s="16"/>
      <c r="Z339" s="130" t="str">
        <f>VLOOKUP($B339,D1_1!$B$5:$CH$131,9,FALSE)&amp;""</f>
        <v/>
      </c>
      <c r="AA339" s="16"/>
      <c r="AB339" s="16"/>
      <c r="AC339" s="16"/>
      <c r="AD339" s="16"/>
      <c r="AE339" s="16"/>
      <c r="AF339" s="130" t="str">
        <f>VLOOKUP($B339,D1_1!$B$5:$CH$131,10,FALSE)&amp;""</f>
        <v/>
      </c>
      <c r="AG339" s="16"/>
      <c r="AH339" s="16"/>
      <c r="AI339" s="16"/>
      <c r="AJ339" s="16"/>
      <c r="AK339" s="16"/>
      <c r="AL339" s="130" t="str">
        <f>VLOOKUP($B339,D1_1!$B$5:$CH$131,11,FALSE)&amp;""</f>
        <v/>
      </c>
      <c r="AM339" s="16"/>
      <c r="AN339" s="16"/>
      <c r="AO339" s="16"/>
      <c r="AP339" s="16"/>
      <c r="AQ339" s="16"/>
      <c r="AR339" s="1"/>
      <c r="AS339" s="1"/>
      <c r="AT339" s="1"/>
      <c r="AU339" s="1"/>
      <c r="AV339" s="1"/>
      <c r="AW339" s="1"/>
      <c r="AX339" s="1"/>
      <c r="AY339" s="1"/>
      <c r="AZ339" s="1"/>
      <c r="BA339" s="1"/>
      <c r="BB339" s="1"/>
      <c r="BC339" s="1"/>
      <c r="BD339" s="1"/>
      <c r="BE339" s="1"/>
      <c r="BF339" s="3"/>
      <c r="BG339" s="3"/>
      <c r="BH339" s="3"/>
    </row>
    <row r="340" spans="2:60" s="1" customFormat="1" ht="14.25" customHeight="1">
      <c r="B340" s="30"/>
      <c r="C340" s="30"/>
      <c r="D340" s="30"/>
      <c r="E340" s="30"/>
      <c r="F340" s="30"/>
      <c r="G340" s="30"/>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
      <c r="AS340" s="1"/>
      <c r="AT340" s="1"/>
      <c r="AU340" s="1"/>
      <c r="AV340" s="1"/>
      <c r="AW340" s="1"/>
      <c r="AX340" s="1"/>
      <c r="AY340" s="1"/>
      <c r="AZ340" s="1"/>
      <c r="BA340" s="1"/>
      <c r="BB340" s="1"/>
      <c r="BC340" s="1"/>
      <c r="BD340" s="1"/>
      <c r="BE340" s="1"/>
      <c r="BF340" s="3"/>
      <c r="BG340" s="3"/>
      <c r="BH340" s="3"/>
    </row>
    <row r="341" spans="2:60" s="1" customFormat="1" ht="14.25" customHeight="1">
      <c r="B341" s="30" t="s">
        <v>6958</v>
      </c>
      <c r="C341" s="30"/>
      <c r="D341" s="30"/>
      <c r="E341" s="30"/>
      <c r="F341" s="30"/>
      <c r="G341" s="30"/>
      <c r="H341" s="130" t="str">
        <f>VLOOKUP($B341,D1_1!$B$5:$CH$131,6,FALSE)&amp;""</f>
        <v/>
      </c>
      <c r="I341" s="16"/>
      <c r="J341" s="16"/>
      <c r="K341" s="16"/>
      <c r="L341" s="16"/>
      <c r="M341" s="16"/>
      <c r="N341" s="130" t="str">
        <f>VLOOKUP($B341,D1_1!$B$5:$CH$131,7,FALSE)&amp;""</f>
        <v/>
      </c>
      <c r="O341" s="16"/>
      <c r="P341" s="16"/>
      <c r="Q341" s="16"/>
      <c r="R341" s="16"/>
      <c r="S341" s="16"/>
      <c r="T341" s="130" t="str">
        <f>VLOOKUP($B341,D1_1!$B$5:$CH$131,8,FALSE)&amp;""</f>
        <v/>
      </c>
      <c r="U341" s="16"/>
      <c r="V341" s="16"/>
      <c r="W341" s="16"/>
      <c r="X341" s="16"/>
      <c r="Y341" s="16"/>
      <c r="Z341" s="130" t="str">
        <f>VLOOKUP($B341,D1_1!$B$5:$CH$131,9,FALSE)&amp;""</f>
        <v/>
      </c>
      <c r="AA341" s="16"/>
      <c r="AB341" s="16"/>
      <c r="AC341" s="16"/>
      <c r="AD341" s="16"/>
      <c r="AE341" s="16"/>
      <c r="AF341" s="130" t="str">
        <f>VLOOKUP($B341,D1_1!$B$5:$CH$131,10,FALSE)&amp;""</f>
        <v/>
      </c>
      <c r="AG341" s="16"/>
      <c r="AH341" s="16"/>
      <c r="AI341" s="16"/>
      <c r="AJ341" s="16"/>
      <c r="AK341" s="16"/>
      <c r="AL341" s="130" t="str">
        <f>VLOOKUP($B341,D1_1!$B$5:$CH$131,11,FALSE)&amp;""</f>
        <v/>
      </c>
      <c r="AM341" s="16"/>
      <c r="AN341" s="16"/>
      <c r="AO341" s="16"/>
      <c r="AP341" s="16"/>
      <c r="AQ341" s="16"/>
      <c r="AR341" s="1"/>
      <c r="AS341" s="1"/>
      <c r="AT341" s="1"/>
      <c r="AU341" s="1"/>
      <c r="AV341" s="1"/>
      <c r="AW341" s="1"/>
      <c r="AX341" s="1"/>
      <c r="AY341" s="1"/>
      <c r="AZ341" s="1"/>
      <c r="BA341" s="1"/>
      <c r="BB341" s="1"/>
      <c r="BC341" s="1"/>
      <c r="BD341" s="1"/>
      <c r="BE341" s="1"/>
      <c r="BF341" s="3"/>
      <c r="BG341" s="3"/>
      <c r="BH341" s="3"/>
    </row>
    <row r="342" spans="2:60" s="1" customFormat="1" ht="14.25" customHeight="1">
      <c r="B342" s="30"/>
      <c r="C342" s="30"/>
      <c r="D342" s="30"/>
      <c r="E342" s="30"/>
      <c r="F342" s="30"/>
      <c r="G342" s="30"/>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
      <c r="AS342" s="1"/>
      <c r="AT342" s="1"/>
      <c r="AU342" s="1"/>
      <c r="AV342" s="1"/>
      <c r="AW342" s="1"/>
      <c r="AX342" s="1"/>
      <c r="AY342" s="1"/>
      <c r="AZ342" s="1"/>
      <c r="BA342" s="1"/>
      <c r="BB342" s="1"/>
      <c r="BC342" s="1"/>
      <c r="BD342" s="1"/>
      <c r="BE342" s="1"/>
      <c r="BF342" s="3"/>
      <c r="BG342" s="3"/>
      <c r="BH342" s="3"/>
    </row>
    <row r="343" spans="2:60" s="1" customFormat="1" ht="14.25" customHeight="1">
      <c r="B343" s="17" t="s">
        <v>6344</v>
      </c>
      <c r="C343" s="72"/>
      <c r="D343" s="72"/>
      <c r="E343" s="72"/>
      <c r="F343" s="72"/>
      <c r="G343" s="119"/>
      <c r="H343" s="69" t="str">
        <f>VLOOKUP($B343,D1_1!$B$5:$CH$131,6,FALSE)&amp;""</f>
        <v/>
      </c>
      <c r="I343" s="76"/>
      <c r="J343" s="76"/>
      <c r="K343" s="76"/>
      <c r="L343" s="76"/>
      <c r="M343" s="104"/>
      <c r="N343" s="69" t="str">
        <f>VLOOKUP($B343,D1_1!$B$5:$CH$131,7,FALSE)&amp;""</f>
        <v/>
      </c>
      <c r="O343" s="76"/>
      <c r="P343" s="76"/>
      <c r="Q343" s="76"/>
      <c r="R343" s="76"/>
      <c r="S343" s="104"/>
      <c r="T343" s="69" t="str">
        <f>VLOOKUP($B343,D1_1!$B$5:$CH$131,8,FALSE)&amp;""</f>
        <v/>
      </c>
      <c r="U343" s="76"/>
      <c r="V343" s="76"/>
      <c r="W343" s="76"/>
      <c r="X343" s="76"/>
      <c r="Y343" s="104"/>
      <c r="Z343" s="69" t="str">
        <f>VLOOKUP($B343,D1_1!$B$5:$CH$131,9,FALSE)&amp;""</f>
        <v/>
      </c>
      <c r="AA343" s="76"/>
      <c r="AB343" s="76"/>
      <c r="AC343" s="76"/>
      <c r="AD343" s="76"/>
      <c r="AE343" s="104"/>
      <c r="AF343" s="69" t="str">
        <f>VLOOKUP($B343,D1_1!$B$5:$CH$131,10,FALSE)&amp;""</f>
        <v/>
      </c>
      <c r="AG343" s="76"/>
      <c r="AH343" s="76"/>
      <c r="AI343" s="76"/>
      <c r="AJ343" s="76"/>
      <c r="AK343" s="104"/>
      <c r="AL343" s="69" t="str">
        <f>VLOOKUP($B343,D1_1!$B$5:$CH$131,11,FALSE)&amp;""</f>
        <v/>
      </c>
      <c r="AM343" s="76"/>
      <c r="AN343" s="76"/>
      <c r="AO343" s="76"/>
      <c r="AP343" s="76"/>
      <c r="AQ343" s="104"/>
      <c r="AR343" s="1"/>
      <c r="AS343" s="1"/>
      <c r="AT343" s="1"/>
      <c r="AU343" s="1"/>
      <c r="AV343" s="1"/>
      <c r="AW343" s="1"/>
      <c r="AX343" s="1"/>
      <c r="AY343" s="1"/>
      <c r="AZ343" s="1"/>
      <c r="BA343" s="1"/>
      <c r="BB343" s="1"/>
      <c r="BC343" s="1"/>
      <c r="BD343" s="1"/>
      <c r="BE343" s="1"/>
      <c r="BF343" s="3"/>
      <c r="BG343" s="3"/>
      <c r="BH343" s="3"/>
    </row>
    <row r="344" spans="2:60" s="1" customFormat="1" ht="14.25" customHeight="1">
      <c r="B344" s="29"/>
      <c r="C344" s="55"/>
      <c r="D344" s="55"/>
      <c r="E344" s="55"/>
      <c r="F344" s="55"/>
      <c r="G344" s="120"/>
      <c r="H344" s="25"/>
      <c r="I344" s="77"/>
      <c r="J344" s="77"/>
      <c r="K344" s="77"/>
      <c r="L344" s="77"/>
      <c r="M344" s="106"/>
      <c r="N344" s="25"/>
      <c r="O344" s="77"/>
      <c r="P344" s="77"/>
      <c r="Q344" s="77"/>
      <c r="R344" s="77"/>
      <c r="S344" s="106"/>
      <c r="T344" s="25"/>
      <c r="U344" s="77"/>
      <c r="V344" s="77"/>
      <c r="W344" s="77"/>
      <c r="X344" s="77"/>
      <c r="Y344" s="106"/>
      <c r="Z344" s="25"/>
      <c r="AA344" s="77"/>
      <c r="AB344" s="77"/>
      <c r="AC344" s="77"/>
      <c r="AD344" s="77"/>
      <c r="AE344" s="106"/>
      <c r="AF344" s="25"/>
      <c r="AG344" s="77"/>
      <c r="AH344" s="77"/>
      <c r="AI344" s="77"/>
      <c r="AJ344" s="77"/>
      <c r="AK344" s="106"/>
      <c r="AL344" s="25"/>
      <c r="AM344" s="77"/>
      <c r="AN344" s="77"/>
      <c r="AO344" s="77"/>
      <c r="AP344" s="77"/>
      <c r="AQ344" s="106"/>
      <c r="AR344" s="1"/>
      <c r="AS344" s="1"/>
      <c r="AT344" s="1"/>
      <c r="AU344" s="1"/>
      <c r="AV344" s="1"/>
      <c r="AW344" s="1"/>
      <c r="AX344" s="1"/>
      <c r="AY344" s="1"/>
      <c r="AZ344" s="1"/>
      <c r="BA344" s="1"/>
      <c r="BB344" s="1"/>
      <c r="BC344" s="1"/>
      <c r="BD344" s="1"/>
      <c r="BE344" s="1"/>
      <c r="BF344" s="3"/>
      <c r="BG344" s="3"/>
      <c r="BH344" s="3"/>
    </row>
    <row r="345" spans="2:60" s="1" customFormat="1" ht="14.25" customHeight="1">
      <c r="B345" s="29"/>
      <c r="C345" s="55"/>
      <c r="D345" s="55"/>
      <c r="E345" s="55"/>
      <c r="F345" s="55"/>
      <c r="G345" s="120"/>
      <c r="H345" s="17" t="s">
        <v>7667</v>
      </c>
      <c r="I345" s="72"/>
      <c r="J345" s="72"/>
      <c r="K345" s="72"/>
      <c r="L345" s="72"/>
      <c r="M345" s="119"/>
      <c r="N345" s="47" t="str">
        <f>VLOOKUP($B343,D1_1!$B$5:$CH$131,5,FALSE)&amp;""</f>
        <v/>
      </c>
      <c r="O345" s="72"/>
      <c r="P345" s="72"/>
      <c r="Q345" s="72"/>
      <c r="R345" s="72"/>
      <c r="S345" s="72"/>
      <c r="T345" s="72"/>
      <c r="U345" s="72"/>
      <c r="V345" s="72"/>
      <c r="W345" s="72"/>
      <c r="X345" s="72"/>
      <c r="Y345" s="72"/>
      <c r="Z345" s="72"/>
      <c r="AA345" s="72"/>
      <c r="AB345" s="72"/>
      <c r="AC345" s="72"/>
      <c r="AD345" s="72"/>
      <c r="AE345" s="72"/>
      <c r="AF345" s="72"/>
      <c r="AG345" s="72"/>
      <c r="AH345" s="72"/>
      <c r="AI345" s="72"/>
      <c r="AJ345" s="72"/>
      <c r="AK345" s="72"/>
      <c r="AL345" s="72"/>
      <c r="AM345" s="72"/>
      <c r="AN345" s="72"/>
      <c r="AO345" s="72"/>
      <c r="AP345" s="72"/>
      <c r="AQ345" s="119"/>
      <c r="AR345" s="1"/>
      <c r="AS345" s="1"/>
      <c r="AT345" s="1"/>
      <c r="AU345" s="1"/>
      <c r="AV345" s="1"/>
      <c r="AW345" s="1"/>
      <c r="AX345" s="1"/>
      <c r="AY345" s="1"/>
      <c r="AZ345" s="1"/>
      <c r="BA345" s="1"/>
      <c r="BB345" s="1"/>
      <c r="BC345" s="1"/>
      <c r="BD345" s="1"/>
      <c r="BE345" s="1"/>
      <c r="BF345" s="3"/>
      <c r="BG345" s="3"/>
      <c r="BH345" s="3"/>
    </row>
    <row r="346" spans="2:60" s="1" customFormat="1" ht="14.25" customHeight="1">
      <c r="B346" s="18"/>
      <c r="C346" s="73"/>
      <c r="D346" s="73"/>
      <c r="E346" s="73"/>
      <c r="F346" s="73"/>
      <c r="G346" s="121"/>
      <c r="H346" s="18"/>
      <c r="I346" s="73"/>
      <c r="J346" s="73"/>
      <c r="K346" s="73"/>
      <c r="L346" s="73"/>
      <c r="M346" s="121"/>
      <c r="N346" s="18"/>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121"/>
      <c r="AR346" s="1"/>
      <c r="AS346" s="1"/>
      <c r="AT346" s="1"/>
      <c r="AU346" s="1"/>
      <c r="AV346" s="1"/>
      <c r="AW346" s="1"/>
      <c r="AX346" s="1"/>
      <c r="AY346" s="1"/>
      <c r="AZ346" s="1"/>
      <c r="BA346" s="1"/>
      <c r="BB346" s="1"/>
      <c r="BC346" s="1"/>
      <c r="BD346" s="1"/>
      <c r="BE346" s="1"/>
      <c r="BF346" s="3"/>
      <c r="BG346" s="3"/>
      <c r="BH346" s="3"/>
    </row>
    <row r="347" spans="2:60" s="1" customFormat="1" ht="14.25" customHeight="1">
      <c r="B347" s="30" t="s">
        <v>6959</v>
      </c>
      <c r="C347" s="30"/>
      <c r="D347" s="30"/>
      <c r="E347" s="30"/>
      <c r="F347" s="30"/>
      <c r="G347" s="30"/>
      <c r="H347" s="130" t="str">
        <f>VLOOKUP($B347,D1_1!$B$5:$CH$131,6,FALSE)&amp;""</f>
        <v/>
      </c>
      <c r="I347" s="16"/>
      <c r="J347" s="16"/>
      <c r="K347" s="16"/>
      <c r="L347" s="16"/>
      <c r="M347" s="16"/>
      <c r="N347" s="130" t="str">
        <f>VLOOKUP($B347,D1_1!$B$5:$CH$131,7,FALSE)&amp;""</f>
        <v/>
      </c>
      <c r="O347" s="16"/>
      <c r="P347" s="16"/>
      <c r="Q347" s="16"/>
      <c r="R347" s="16"/>
      <c r="S347" s="16"/>
      <c r="T347" s="130" t="str">
        <f>VLOOKUP($B347,D1_1!$B$5:$CH$131,8,FALSE)&amp;""</f>
        <v/>
      </c>
      <c r="U347" s="16"/>
      <c r="V347" s="16"/>
      <c r="W347" s="16"/>
      <c r="X347" s="16"/>
      <c r="Y347" s="16"/>
      <c r="Z347" s="130" t="str">
        <f>VLOOKUP($B347,D1_1!$B$5:$CH$131,9,FALSE)&amp;""</f>
        <v/>
      </c>
      <c r="AA347" s="16"/>
      <c r="AB347" s="16"/>
      <c r="AC347" s="16"/>
      <c r="AD347" s="16"/>
      <c r="AE347" s="16"/>
      <c r="AF347" s="130" t="str">
        <f>VLOOKUP($B347,D1_1!$B$5:$CH$131,10,FALSE)&amp;""</f>
        <v/>
      </c>
      <c r="AG347" s="16"/>
      <c r="AH347" s="16"/>
      <c r="AI347" s="16"/>
      <c r="AJ347" s="16"/>
      <c r="AK347" s="16"/>
      <c r="AL347" s="130" t="str">
        <f>VLOOKUP($B347,D1_1!$B$5:$CH$131,11,FALSE)&amp;""</f>
        <v/>
      </c>
      <c r="AM347" s="16"/>
      <c r="AN347" s="16"/>
      <c r="AO347" s="16"/>
      <c r="AP347" s="16"/>
      <c r="AQ347" s="16"/>
      <c r="AR347" s="1"/>
      <c r="AS347" s="1"/>
      <c r="AT347" s="1"/>
      <c r="AU347" s="1"/>
      <c r="AV347" s="1"/>
      <c r="AW347" s="1"/>
      <c r="AX347" s="1"/>
      <c r="AY347" s="1"/>
      <c r="AZ347" s="1"/>
      <c r="BA347" s="1"/>
      <c r="BB347" s="1"/>
      <c r="BC347" s="1"/>
      <c r="BD347" s="1"/>
      <c r="BE347" s="1"/>
      <c r="BF347" s="3"/>
      <c r="BG347" s="3"/>
      <c r="BH347" s="3"/>
    </row>
    <row r="348" spans="2:60" s="1" customFormat="1" ht="14.25" customHeight="1">
      <c r="B348" s="30"/>
      <c r="C348" s="30"/>
      <c r="D348" s="30"/>
      <c r="E348" s="30"/>
      <c r="F348" s="30"/>
      <c r="G348" s="30"/>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
      <c r="AS348" s="1"/>
      <c r="AT348" s="1"/>
      <c r="AU348" s="1"/>
      <c r="AV348" s="1"/>
      <c r="AW348" s="1"/>
      <c r="AX348" s="1"/>
      <c r="AY348" s="1"/>
      <c r="AZ348" s="1"/>
      <c r="BA348" s="1"/>
      <c r="BB348" s="1"/>
      <c r="BC348" s="1"/>
      <c r="BD348" s="1"/>
      <c r="BE348" s="1"/>
      <c r="BF348" s="3"/>
      <c r="BG348" s="3"/>
      <c r="BH348" s="3"/>
    </row>
    <row r="349" spans="2:60" s="1" customFormat="1" ht="14.25" customHeight="1">
      <c r="B349" s="30" t="s">
        <v>4330</v>
      </c>
      <c r="C349" s="30"/>
      <c r="D349" s="30"/>
      <c r="E349" s="30"/>
      <c r="F349" s="30"/>
      <c r="G349" s="30"/>
      <c r="H349" s="130" t="str">
        <f>VLOOKUP($B349,D1_1!$B$5:$CH$131,6,FALSE)&amp;""</f>
        <v/>
      </c>
      <c r="I349" s="16"/>
      <c r="J349" s="16"/>
      <c r="K349" s="16"/>
      <c r="L349" s="16"/>
      <c r="M349" s="16"/>
      <c r="N349" s="130" t="str">
        <f>VLOOKUP($B349,D1_1!$B$5:$CH$131,7,FALSE)&amp;""</f>
        <v/>
      </c>
      <c r="O349" s="16"/>
      <c r="P349" s="16"/>
      <c r="Q349" s="16"/>
      <c r="R349" s="16"/>
      <c r="S349" s="16"/>
      <c r="T349" s="130" t="str">
        <f>VLOOKUP($B349,D1_1!$B$5:$CH$131,8,FALSE)&amp;""</f>
        <v/>
      </c>
      <c r="U349" s="16"/>
      <c r="V349" s="16"/>
      <c r="W349" s="16"/>
      <c r="X349" s="16"/>
      <c r="Y349" s="16"/>
      <c r="Z349" s="130" t="str">
        <f>VLOOKUP($B349,D1_1!$B$5:$CH$131,9,FALSE)&amp;""</f>
        <v/>
      </c>
      <c r="AA349" s="16"/>
      <c r="AB349" s="16"/>
      <c r="AC349" s="16"/>
      <c r="AD349" s="16"/>
      <c r="AE349" s="16"/>
      <c r="AF349" s="130" t="str">
        <f>VLOOKUP($B349,D1_1!$B$5:$CH$131,10,FALSE)&amp;""</f>
        <v/>
      </c>
      <c r="AG349" s="16"/>
      <c r="AH349" s="16"/>
      <c r="AI349" s="16"/>
      <c r="AJ349" s="16"/>
      <c r="AK349" s="16"/>
      <c r="AL349" s="130" t="str">
        <f>VLOOKUP($B349,D1_1!$B$5:$CH$131,11,FALSE)&amp;""</f>
        <v/>
      </c>
      <c r="AM349" s="16"/>
      <c r="AN349" s="16"/>
      <c r="AO349" s="16"/>
      <c r="AP349" s="16"/>
      <c r="AQ349" s="16"/>
      <c r="AR349" s="1"/>
      <c r="AS349" s="1"/>
      <c r="AT349" s="1"/>
      <c r="AU349" s="1"/>
      <c r="AV349" s="1"/>
      <c r="AW349" s="1"/>
      <c r="AX349" s="1"/>
      <c r="AY349" s="1"/>
      <c r="AZ349" s="1"/>
      <c r="BA349" s="1"/>
      <c r="BB349" s="1"/>
      <c r="BC349" s="1"/>
      <c r="BD349" s="1"/>
      <c r="BE349" s="1"/>
      <c r="BF349" s="3"/>
      <c r="BG349" s="3"/>
      <c r="BH349" s="3"/>
    </row>
    <row r="350" spans="2:60" s="1" customFormat="1" ht="14.25" customHeight="1">
      <c r="B350" s="30"/>
      <c r="C350" s="30"/>
      <c r="D350" s="30"/>
      <c r="E350" s="30"/>
      <c r="F350" s="30"/>
      <c r="G350" s="30"/>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
      <c r="AS350" s="1"/>
      <c r="AT350" s="1"/>
      <c r="AU350" s="1"/>
      <c r="AV350" s="1"/>
      <c r="AW350" s="1"/>
      <c r="AX350" s="1"/>
      <c r="AY350" s="1"/>
      <c r="AZ350" s="1"/>
      <c r="BA350" s="1"/>
      <c r="BB350" s="1"/>
      <c r="BC350" s="1"/>
      <c r="BD350" s="1"/>
      <c r="BE350" s="1"/>
      <c r="BF350" s="3"/>
      <c r="BG350" s="3"/>
      <c r="BH350" s="3"/>
    </row>
    <row r="351" spans="2:60" s="1" customFormat="1" ht="14.25" customHeight="1">
      <c r="B351" s="30" t="s">
        <v>320</v>
      </c>
      <c r="C351" s="30"/>
      <c r="D351" s="30"/>
      <c r="E351" s="30"/>
      <c r="F351" s="30"/>
      <c r="G351" s="30"/>
      <c r="H351" s="130" t="str">
        <f>VLOOKUP($B351,D1_1!$B$5:$CH$131,6,FALSE)&amp;""</f>
        <v/>
      </c>
      <c r="I351" s="16"/>
      <c r="J351" s="16"/>
      <c r="K351" s="16"/>
      <c r="L351" s="16"/>
      <c r="M351" s="16"/>
      <c r="N351" s="130" t="str">
        <f>VLOOKUP($B351,D1_1!$B$5:$CH$131,7,FALSE)&amp;""</f>
        <v/>
      </c>
      <c r="O351" s="16"/>
      <c r="P351" s="16"/>
      <c r="Q351" s="16"/>
      <c r="R351" s="16"/>
      <c r="S351" s="16"/>
      <c r="T351" s="130" t="str">
        <f>VLOOKUP($B351,D1_1!$B$5:$CH$131,8,FALSE)&amp;""</f>
        <v/>
      </c>
      <c r="U351" s="16"/>
      <c r="V351" s="16"/>
      <c r="W351" s="16"/>
      <c r="X351" s="16"/>
      <c r="Y351" s="16"/>
      <c r="Z351" s="130" t="str">
        <f>VLOOKUP($B351,D1_1!$B$5:$CH$131,9,FALSE)&amp;""</f>
        <v/>
      </c>
      <c r="AA351" s="16"/>
      <c r="AB351" s="16"/>
      <c r="AC351" s="16"/>
      <c r="AD351" s="16"/>
      <c r="AE351" s="16"/>
      <c r="AF351" s="130" t="str">
        <f>VLOOKUP($B351,D1_1!$B$5:$CH$131,10,FALSE)&amp;""</f>
        <v/>
      </c>
      <c r="AG351" s="16"/>
      <c r="AH351" s="16"/>
      <c r="AI351" s="16"/>
      <c r="AJ351" s="16"/>
      <c r="AK351" s="16"/>
      <c r="AL351" s="130" t="str">
        <f>VLOOKUP($B351,D1_1!$B$5:$CH$131,11,FALSE)&amp;""</f>
        <v/>
      </c>
      <c r="AM351" s="16"/>
      <c r="AN351" s="16"/>
      <c r="AO351" s="16"/>
      <c r="AP351" s="16"/>
      <c r="AQ351" s="16"/>
      <c r="AR351" s="1"/>
      <c r="AS351" s="1"/>
      <c r="AT351" s="1"/>
      <c r="AU351" s="1"/>
      <c r="AV351" s="1"/>
      <c r="AW351" s="1"/>
      <c r="AX351" s="1"/>
      <c r="AY351" s="1"/>
      <c r="AZ351" s="1"/>
      <c r="BA351" s="1"/>
      <c r="BB351" s="1"/>
      <c r="BC351" s="1"/>
      <c r="BD351" s="1"/>
      <c r="BE351" s="1"/>
      <c r="BF351" s="3"/>
      <c r="BG351" s="3"/>
      <c r="BH351" s="3"/>
    </row>
    <row r="352" spans="2:60" s="1" customFormat="1" ht="14.25" customHeight="1">
      <c r="B352" s="30"/>
      <c r="C352" s="30"/>
      <c r="D352" s="30"/>
      <c r="E352" s="30"/>
      <c r="F352" s="30"/>
      <c r="G352" s="30"/>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
      <c r="AS352" s="1"/>
      <c r="AT352" s="1"/>
      <c r="AU352" s="1"/>
      <c r="AV352" s="1"/>
      <c r="AW352" s="1"/>
      <c r="AX352" s="1"/>
      <c r="AY352" s="1"/>
      <c r="AZ352" s="1"/>
      <c r="BA352" s="1"/>
      <c r="BB352" s="1"/>
      <c r="BC352" s="1"/>
      <c r="BD352" s="1"/>
      <c r="BE352" s="1"/>
      <c r="BF352" s="3"/>
      <c r="BG352" s="3"/>
      <c r="BH352" s="3"/>
    </row>
    <row r="353" spans="2:60" s="1" customFormat="1" ht="14.25" customHeight="1">
      <c r="B353" s="30" t="s">
        <v>6951</v>
      </c>
      <c r="C353" s="30"/>
      <c r="D353" s="30"/>
      <c r="E353" s="30"/>
      <c r="F353" s="30"/>
      <c r="G353" s="30"/>
      <c r="H353" s="130" t="str">
        <f>VLOOKUP($B353,D1_1!$B$5:$CH$131,6,FALSE)&amp;""</f>
        <v/>
      </c>
      <c r="I353" s="16"/>
      <c r="J353" s="16"/>
      <c r="K353" s="16"/>
      <c r="L353" s="16"/>
      <c r="M353" s="16"/>
      <c r="N353" s="130" t="str">
        <f>VLOOKUP($B353,D1_1!$B$5:$CH$131,7,FALSE)&amp;""</f>
        <v/>
      </c>
      <c r="O353" s="16"/>
      <c r="P353" s="16"/>
      <c r="Q353" s="16"/>
      <c r="R353" s="16"/>
      <c r="S353" s="16"/>
      <c r="T353" s="130" t="str">
        <f>VLOOKUP($B353,D1_1!$B$5:$CH$131,8,FALSE)&amp;""</f>
        <v/>
      </c>
      <c r="U353" s="16"/>
      <c r="V353" s="16"/>
      <c r="W353" s="16"/>
      <c r="X353" s="16"/>
      <c r="Y353" s="16"/>
      <c r="Z353" s="130" t="str">
        <f>VLOOKUP($B353,D1_1!$B$5:$CH$131,9,FALSE)&amp;""</f>
        <v/>
      </c>
      <c r="AA353" s="16"/>
      <c r="AB353" s="16"/>
      <c r="AC353" s="16"/>
      <c r="AD353" s="16"/>
      <c r="AE353" s="16"/>
      <c r="AF353" s="130" t="str">
        <f>VLOOKUP($B353,D1_1!$B$5:$CH$131,10,FALSE)&amp;""</f>
        <v/>
      </c>
      <c r="AG353" s="16"/>
      <c r="AH353" s="16"/>
      <c r="AI353" s="16"/>
      <c r="AJ353" s="16"/>
      <c r="AK353" s="16"/>
      <c r="AL353" s="130" t="str">
        <f>VLOOKUP($B353,D1_1!$B$5:$CH$131,11,FALSE)&amp;""</f>
        <v/>
      </c>
      <c r="AM353" s="16"/>
      <c r="AN353" s="16"/>
      <c r="AO353" s="16"/>
      <c r="AP353" s="16"/>
      <c r="AQ353" s="16"/>
      <c r="AR353" s="1"/>
      <c r="AS353" s="1"/>
      <c r="AT353" s="1"/>
      <c r="AU353" s="1"/>
      <c r="AV353" s="1"/>
      <c r="AW353" s="1"/>
      <c r="AX353" s="1"/>
      <c r="AY353" s="1"/>
      <c r="AZ353" s="1"/>
      <c r="BA353" s="1"/>
      <c r="BB353" s="1"/>
      <c r="BC353" s="1"/>
      <c r="BD353" s="1"/>
      <c r="BE353" s="1"/>
      <c r="BF353" s="3"/>
      <c r="BG353" s="3"/>
      <c r="BH353" s="3"/>
    </row>
    <row r="354" spans="2:60" s="1" customFormat="1" ht="14.25" customHeight="1">
      <c r="B354" s="30"/>
      <c r="C354" s="30"/>
      <c r="D354" s="30"/>
      <c r="E354" s="30"/>
      <c r="F354" s="30"/>
      <c r="G354" s="30"/>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
      <c r="AS354" s="1"/>
      <c r="AT354" s="1"/>
      <c r="AU354" s="1"/>
      <c r="AV354" s="1"/>
      <c r="AW354" s="1"/>
      <c r="AX354" s="1"/>
      <c r="AY354" s="1"/>
      <c r="AZ354" s="1"/>
      <c r="BA354" s="1"/>
      <c r="BB354" s="1"/>
      <c r="BC354" s="1"/>
      <c r="BD354" s="1"/>
      <c r="BE354" s="1"/>
      <c r="BF354" s="3"/>
      <c r="BG354" s="3"/>
      <c r="BH354" s="3"/>
    </row>
    <row r="355" spans="2:60" s="1" customFormat="1" ht="14.25" customHeight="1">
      <c r="B355" s="30" t="s">
        <v>5923</v>
      </c>
      <c r="C355" s="30"/>
      <c r="D355" s="30"/>
      <c r="E355" s="30"/>
      <c r="F355" s="30"/>
      <c r="G355" s="30"/>
      <c r="H355" s="130" t="str">
        <f>VLOOKUP($B355,D1_1!$B$5:$CH$131,6,FALSE)&amp;""</f>
        <v/>
      </c>
      <c r="I355" s="16"/>
      <c r="J355" s="16"/>
      <c r="K355" s="16"/>
      <c r="L355" s="16"/>
      <c r="M355" s="16"/>
      <c r="N355" s="130" t="str">
        <f>VLOOKUP($B355,D1_1!$B$5:$CH$131,7,FALSE)&amp;""</f>
        <v/>
      </c>
      <c r="O355" s="16"/>
      <c r="P355" s="16"/>
      <c r="Q355" s="16"/>
      <c r="R355" s="16"/>
      <c r="S355" s="16"/>
      <c r="T355" s="130" t="str">
        <f>VLOOKUP($B355,D1_1!$B$5:$CH$131,8,FALSE)&amp;""</f>
        <v/>
      </c>
      <c r="U355" s="16"/>
      <c r="V355" s="16"/>
      <c r="W355" s="16"/>
      <c r="X355" s="16"/>
      <c r="Y355" s="16"/>
      <c r="Z355" s="130" t="str">
        <f>VLOOKUP($B355,D1_1!$B$5:$CH$131,9,FALSE)&amp;""</f>
        <v/>
      </c>
      <c r="AA355" s="16"/>
      <c r="AB355" s="16"/>
      <c r="AC355" s="16"/>
      <c r="AD355" s="16"/>
      <c r="AE355" s="16"/>
      <c r="AF355" s="130" t="str">
        <f>VLOOKUP($B355,D1_1!$B$5:$CH$131,10,FALSE)&amp;""</f>
        <v/>
      </c>
      <c r="AG355" s="16"/>
      <c r="AH355" s="16"/>
      <c r="AI355" s="16"/>
      <c r="AJ355" s="16"/>
      <c r="AK355" s="16"/>
      <c r="AL355" s="130" t="str">
        <f>VLOOKUP($B355,D1_1!$B$5:$CH$131,11,FALSE)&amp;""</f>
        <v/>
      </c>
      <c r="AM355" s="16"/>
      <c r="AN355" s="16"/>
      <c r="AO355" s="16"/>
      <c r="AP355" s="16"/>
      <c r="AQ355" s="16"/>
      <c r="AR355" s="1"/>
      <c r="AS355" s="1"/>
      <c r="AT355" s="1"/>
      <c r="AU355" s="1"/>
      <c r="AV355" s="1"/>
      <c r="AW355" s="1"/>
      <c r="AX355" s="1"/>
      <c r="AY355" s="1"/>
      <c r="AZ355" s="1"/>
      <c r="BA355" s="1"/>
      <c r="BB355" s="1"/>
      <c r="BC355" s="1"/>
      <c r="BD355" s="1"/>
      <c r="BE355" s="1"/>
      <c r="BF355" s="3"/>
      <c r="BG355" s="3"/>
      <c r="BH355" s="3"/>
    </row>
    <row r="356" spans="2:60" s="1" customFormat="1" ht="14.25" customHeight="1">
      <c r="B356" s="30"/>
      <c r="C356" s="30"/>
      <c r="D356" s="30"/>
      <c r="E356" s="30"/>
      <c r="F356" s="30"/>
      <c r="G356" s="30"/>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
      <c r="AS356" s="1"/>
      <c r="AT356" s="1"/>
      <c r="AU356" s="1"/>
      <c r="AV356" s="1"/>
      <c r="AW356" s="1"/>
      <c r="AX356" s="1"/>
      <c r="AY356" s="1"/>
      <c r="AZ356" s="1"/>
      <c r="BA356" s="1"/>
      <c r="BB356" s="1"/>
      <c r="BC356" s="1"/>
      <c r="BD356" s="1"/>
      <c r="BE356" s="1"/>
      <c r="BF356" s="3"/>
      <c r="BG356" s="3"/>
      <c r="BH356" s="3"/>
    </row>
    <row r="357" spans="2:60" s="1" customFormat="1" ht="14.25" customHeight="1">
      <c r="B357" s="30" t="s">
        <v>2966</v>
      </c>
      <c r="C357" s="30"/>
      <c r="D357" s="30"/>
      <c r="E357" s="30"/>
      <c r="F357" s="30"/>
      <c r="G357" s="30"/>
      <c r="H357" s="130" t="str">
        <f>VLOOKUP($B357,D1_1!$B$5:$CH$131,6,FALSE)&amp;""</f>
        <v/>
      </c>
      <c r="I357" s="16"/>
      <c r="J357" s="16"/>
      <c r="K357" s="16"/>
      <c r="L357" s="16"/>
      <c r="M357" s="16"/>
      <c r="N357" s="130" t="str">
        <f>VLOOKUP($B357,D1_1!$B$5:$CH$131,7,FALSE)&amp;""</f>
        <v/>
      </c>
      <c r="O357" s="16"/>
      <c r="P357" s="16"/>
      <c r="Q357" s="16"/>
      <c r="R357" s="16"/>
      <c r="S357" s="16"/>
      <c r="T357" s="130" t="str">
        <f>VLOOKUP($B357,D1_1!$B$5:$CH$131,8,FALSE)&amp;""</f>
        <v/>
      </c>
      <c r="U357" s="16"/>
      <c r="V357" s="16"/>
      <c r="W357" s="16"/>
      <c r="X357" s="16"/>
      <c r="Y357" s="16"/>
      <c r="Z357" s="130" t="str">
        <f>VLOOKUP($B357,D1_1!$B$5:$CH$131,9,FALSE)&amp;""</f>
        <v/>
      </c>
      <c r="AA357" s="16"/>
      <c r="AB357" s="16"/>
      <c r="AC357" s="16"/>
      <c r="AD357" s="16"/>
      <c r="AE357" s="16"/>
      <c r="AF357" s="130" t="str">
        <f>VLOOKUP($B357,D1_1!$B$5:$CH$131,10,FALSE)&amp;""</f>
        <v/>
      </c>
      <c r="AG357" s="16"/>
      <c r="AH357" s="16"/>
      <c r="AI357" s="16"/>
      <c r="AJ357" s="16"/>
      <c r="AK357" s="16"/>
      <c r="AL357" s="130" t="str">
        <f>VLOOKUP($B357,D1_1!$B$5:$CH$131,11,FALSE)&amp;""</f>
        <v/>
      </c>
      <c r="AM357" s="16"/>
      <c r="AN357" s="16"/>
      <c r="AO357" s="16"/>
      <c r="AP357" s="16"/>
      <c r="AQ357" s="16"/>
      <c r="AR357" s="1"/>
      <c r="AS357" s="1"/>
      <c r="AT357" s="1"/>
      <c r="AU357" s="1"/>
      <c r="AV357" s="1"/>
      <c r="AW357" s="1"/>
      <c r="AX357" s="1"/>
      <c r="AY357" s="1"/>
      <c r="AZ357" s="1"/>
      <c r="BA357" s="1"/>
      <c r="BB357" s="1"/>
      <c r="BC357" s="1"/>
      <c r="BD357" s="1"/>
      <c r="BE357" s="1"/>
      <c r="BF357" s="3"/>
      <c r="BG357" s="3"/>
      <c r="BH357" s="3"/>
    </row>
    <row r="358" spans="2:60" s="1" customFormat="1" ht="14.25" customHeight="1">
      <c r="B358" s="30"/>
      <c r="C358" s="30"/>
      <c r="D358" s="30"/>
      <c r="E358" s="30"/>
      <c r="F358" s="30"/>
      <c r="G358" s="30"/>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
      <c r="AS358" s="1"/>
      <c r="AT358" s="1"/>
      <c r="AU358" s="1"/>
      <c r="AV358" s="1"/>
      <c r="AW358" s="1"/>
      <c r="AX358" s="1"/>
      <c r="AY358" s="1"/>
      <c r="AZ358" s="1"/>
      <c r="BA358" s="1"/>
      <c r="BB358" s="1"/>
      <c r="BC358" s="1"/>
      <c r="BD358" s="1"/>
      <c r="BE358" s="1"/>
      <c r="BF358" s="3"/>
      <c r="BG358" s="3"/>
      <c r="BH358" s="3"/>
    </row>
    <row r="359" spans="2:60" s="1" customFormat="1" ht="14.25" customHeight="1">
      <c r="B359" s="30" t="s">
        <v>1955</v>
      </c>
      <c r="C359" s="30"/>
      <c r="D359" s="30"/>
      <c r="E359" s="30"/>
      <c r="F359" s="30"/>
      <c r="G359" s="30"/>
      <c r="H359" s="130" t="str">
        <f>VLOOKUP($B359,D1_1!$B$5:$CH$131,6,FALSE)&amp;""</f>
        <v/>
      </c>
      <c r="I359" s="16"/>
      <c r="J359" s="16"/>
      <c r="K359" s="16"/>
      <c r="L359" s="16"/>
      <c r="M359" s="16"/>
      <c r="N359" s="130" t="str">
        <f>VLOOKUP($B359,D1_1!$B$5:$CH$131,7,FALSE)&amp;""</f>
        <v/>
      </c>
      <c r="O359" s="16"/>
      <c r="P359" s="16"/>
      <c r="Q359" s="16"/>
      <c r="R359" s="16"/>
      <c r="S359" s="16"/>
      <c r="T359" s="130" t="str">
        <f>VLOOKUP($B359,D1_1!$B$5:$CH$131,8,FALSE)&amp;""</f>
        <v/>
      </c>
      <c r="U359" s="16"/>
      <c r="V359" s="16"/>
      <c r="W359" s="16"/>
      <c r="X359" s="16"/>
      <c r="Y359" s="16"/>
      <c r="Z359" s="130" t="str">
        <f>VLOOKUP($B359,D1_1!$B$5:$CH$131,9,FALSE)&amp;""</f>
        <v/>
      </c>
      <c r="AA359" s="16"/>
      <c r="AB359" s="16"/>
      <c r="AC359" s="16"/>
      <c r="AD359" s="16"/>
      <c r="AE359" s="16"/>
      <c r="AF359" s="130" t="str">
        <f>VLOOKUP($B359,D1_1!$B$5:$CH$131,10,FALSE)&amp;""</f>
        <v/>
      </c>
      <c r="AG359" s="16"/>
      <c r="AH359" s="16"/>
      <c r="AI359" s="16"/>
      <c r="AJ359" s="16"/>
      <c r="AK359" s="16"/>
      <c r="AL359" s="130" t="str">
        <f>VLOOKUP($B359,D1_1!$B$5:$CH$131,11,FALSE)&amp;""</f>
        <v/>
      </c>
      <c r="AM359" s="16"/>
      <c r="AN359" s="16"/>
      <c r="AO359" s="16"/>
      <c r="AP359" s="16"/>
      <c r="AQ359" s="16"/>
      <c r="AR359" s="1"/>
      <c r="AS359" s="1"/>
      <c r="AT359" s="1"/>
      <c r="AU359" s="1"/>
      <c r="AV359" s="1"/>
      <c r="AW359" s="1"/>
      <c r="AX359" s="1"/>
      <c r="AY359" s="1"/>
      <c r="AZ359" s="1"/>
      <c r="BA359" s="1"/>
      <c r="BB359" s="1"/>
      <c r="BC359" s="1"/>
      <c r="BD359" s="1"/>
      <c r="BE359" s="1"/>
      <c r="BF359" s="3"/>
      <c r="BG359" s="3"/>
      <c r="BH359" s="3"/>
    </row>
    <row r="360" spans="2:60" s="1" customFormat="1" ht="14.25" customHeight="1">
      <c r="B360" s="30"/>
      <c r="C360" s="30"/>
      <c r="D360" s="30"/>
      <c r="E360" s="30"/>
      <c r="F360" s="30"/>
      <c r="G360" s="30"/>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
      <c r="AS360" s="1"/>
      <c r="AT360" s="1"/>
      <c r="AU360" s="1"/>
      <c r="AV360" s="1"/>
      <c r="AW360" s="1"/>
      <c r="AX360" s="1"/>
      <c r="AY360" s="1"/>
      <c r="AZ360" s="1"/>
      <c r="BA360" s="1"/>
      <c r="BB360" s="1"/>
      <c r="BC360" s="1"/>
      <c r="BD360" s="1"/>
      <c r="BE360" s="1"/>
      <c r="BF360" s="3"/>
      <c r="BG360" s="3"/>
      <c r="BH360" s="3"/>
    </row>
    <row r="361" spans="2:60" s="1" customFormat="1" ht="14.25" customHeight="1">
      <c r="B361" s="17" t="s">
        <v>6960</v>
      </c>
      <c r="C361" s="72"/>
      <c r="D361" s="72"/>
      <c r="E361" s="72"/>
      <c r="F361" s="72"/>
      <c r="G361" s="119"/>
      <c r="H361" s="69" t="str">
        <f>VLOOKUP($B361,D1_1!$B$5:$CH$131,6,FALSE)&amp;""</f>
        <v/>
      </c>
      <c r="I361" s="76"/>
      <c r="J361" s="76"/>
      <c r="K361" s="76"/>
      <c r="L361" s="76"/>
      <c r="M361" s="104"/>
      <c r="N361" s="69" t="str">
        <f>VLOOKUP($B361,D1_1!$B$5:$CH$131,7,FALSE)&amp;""</f>
        <v/>
      </c>
      <c r="O361" s="76"/>
      <c r="P361" s="76"/>
      <c r="Q361" s="76"/>
      <c r="R361" s="76"/>
      <c r="S361" s="104"/>
      <c r="T361" s="69" t="str">
        <f>VLOOKUP($B361,D1_1!$B$5:$CH$131,8,FALSE)&amp;""</f>
        <v/>
      </c>
      <c r="U361" s="76"/>
      <c r="V361" s="76"/>
      <c r="W361" s="76"/>
      <c r="X361" s="76"/>
      <c r="Y361" s="104"/>
      <c r="Z361" s="69" t="str">
        <f>VLOOKUP($B361,D1_1!$B$5:$CH$131,9,FALSE)&amp;""</f>
        <v/>
      </c>
      <c r="AA361" s="76"/>
      <c r="AB361" s="76"/>
      <c r="AC361" s="76"/>
      <c r="AD361" s="76"/>
      <c r="AE361" s="104"/>
      <c r="AF361" s="69" t="str">
        <f>VLOOKUP($B361,D1_1!$B$5:$CH$131,10,FALSE)&amp;""</f>
        <v/>
      </c>
      <c r="AG361" s="76"/>
      <c r="AH361" s="76"/>
      <c r="AI361" s="76"/>
      <c r="AJ361" s="76"/>
      <c r="AK361" s="104"/>
      <c r="AL361" s="69" t="str">
        <f>VLOOKUP($B361,D1_1!$B$5:$CH$131,11,FALSE)&amp;""</f>
        <v/>
      </c>
      <c r="AM361" s="76"/>
      <c r="AN361" s="76"/>
      <c r="AO361" s="76"/>
      <c r="AP361" s="76"/>
      <c r="AQ361" s="104"/>
      <c r="AR361" s="1"/>
      <c r="AS361" s="1"/>
      <c r="AT361" s="1"/>
      <c r="AU361" s="1"/>
      <c r="AV361" s="1"/>
      <c r="AW361" s="1"/>
      <c r="AX361" s="1"/>
      <c r="AY361" s="1"/>
      <c r="AZ361" s="1"/>
      <c r="BA361" s="1"/>
      <c r="BB361" s="1"/>
      <c r="BC361" s="1"/>
      <c r="BD361" s="1"/>
      <c r="BE361" s="1"/>
      <c r="BF361" s="3"/>
      <c r="BG361" s="3"/>
      <c r="BH361" s="3"/>
    </row>
    <row r="362" spans="2:60" s="1" customFormat="1" ht="14.25" customHeight="1">
      <c r="B362" s="29"/>
      <c r="C362" s="55"/>
      <c r="D362" s="55"/>
      <c r="E362" s="55"/>
      <c r="F362" s="55"/>
      <c r="G362" s="120"/>
      <c r="H362" s="25"/>
      <c r="I362" s="77"/>
      <c r="J362" s="77"/>
      <c r="K362" s="77"/>
      <c r="L362" s="77"/>
      <c r="M362" s="106"/>
      <c r="N362" s="25"/>
      <c r="O362" s="77"/>
      <c r="P362" s="77"/>
      <c r="Q362" s="77"/>
      <c r="R362" s="77"/>
      <c r="S362" s="106"/>
      <c r="T362" s="25"/>
      <c r="U362" s="77"/>
      <c r="V362" s="77"/>
      <c r="W362" s="77"/>
      <c r="X362" s="77"/>
      <c r="Y362" s="106"/>
      <c r="Z362" s="25"/>
      <c r="AA362" s="77"/>
      <c r="AB362" s="77"/>
      <c r="AC362" s="77"/>
      <c r="AD362" s="77"/>
      <c r="AE362" s="106"/>
      <c r="AF362" s="25"/>
      <c r="AG362" s="77"/>
      <c r="AH362" s="77"/>
      <c r="AI362" s="77"/>
      <c r="AJ362" s="77"/>
      <c r="AK362" s="106"/>
      <c r="AL362" s="25"/>
      <c r="AM362" s="77"/>
      <c r="AN362" s="77"/>
      <c r="AO362" s="77"/>
      <c r="AP362" s="77"/>
      <c r="AQ362" s="106"/>
      <c r="AR362" s="1"/>
      <c r="AS362" s="1"/>
      <c r="AT362" s="1"/>
      <c r="AU362" s="1"/>
      <c r="AV362" s="1"/>
      <c r="AW362" s="1"/>
      <c r="AX362" s="1"/>
      <c r="AY362" s="1"/>
      <c r="AZ362" s="1"/>
      <c r="BA362" s="1"/>
      <c r="BB362" s="1"/>
      <c r="BC362" s="1"/>
      <c r="BD362" s="1"/>
      <c r="BE362" s="1"/>
      <c r="BF362" s="3"/>
      <c r="BG362" s="3"/>
      <c r="BH362" s="3"/>
    </row>
    <row r="363" spans="2:60" s="1" customFormat="1" ht="14.25" customHeight="1">
      <c r="B363" s="29"/>
      <c r="C363" s="55"/>
      <c r="D363" s="55"/>
      <c r="E363" s="55"/>
      <c r="F363" s="55"/>
      <c r="G363" s="120"/>
      <c r="H363" s="17" t="s">
        <v>7667</v>
      </c>
      <c r="I363" s="72"/>
      <c r="J363" s="72"/>
      <c r="K363" s="72"/>
      <c r="L363" s="72"/>
      <c r="M363" s="119"/>
      <c r="N363" s="47" t="str">
        <f>VLOOKUP($B361,D1_1!$B$5:$CH$131,5,FALSE)&amp;""</f>
        <v/>
      </c>
      <c r="O363" s="72"/>
      <c r="P363" s="72"/>
      <c r="Q363" s="72"/>
      <c r="R363" s="72"/>
      <c r="S363" s="72"/>
      <c r="T363" s="72"/>
      <c r="U363" s="72"/>
      <c r="V363" s="72"/>
      <c r="W363" s="72"/>
      <c r="X363" s="72"/>
      <c r="Y363" s="72"/>
      <c r="Z363" s="72"/>
      <c r="AA363" s="72"/>
      <c r="AB363" s="72"/>
      <c r="AC363" s="72"/>
      <c r="AD363" s="72"/>
      <c r="AE363" s="72"/>
      <c r="AF363" s="72"/>
      <c r="AG363" s="72"/>
      <c r="AH363" s="72"/>
      <c r="AI363" s="72"/>
      <c r="AJ363" s="72"/>
      <c r="AK363" s="72"/>
      <c r="AL363" s="72"/>
      <c r="AM363" s="72"/>
      <c r="AN363" s="72"/>
      <c r="AO363" s="72"/>
      <c r="AP363" s="72"/>
      <c r="AQ363" s="119"/>
      <c r="AR363" s="1"/>
      <c r="AS363" s="1"/>
      <c r="AT363" s="1"/>
      <c r="AU363" s="1"/>
      <c r="AV363" s="1"/>
      <c r="AW363" s="1"/>
      <c r="AX363" s="1"/>
      <c r="AY363" s="1"/>
      <c r="AZ363" s="1"/>
      <c r="BA363" s="1"/>
      <c r="BB363" s="1"/>
      <c r="BC363" s="1"/>
      <c r="BD363" s="1"/>
      <c r="BE363" s="1"/>
      <c r="BF363" s="3"/>
      <c r="BG363" s="3"/>
      <c r="BH363" s="3"/>
    </row>
    <row r="364" spans="2:60" s="1" customFormat="1" ht="14.25" customHeight="1">
      <c r="B364" s="18"/>
      <c r="C364" s="73"/>
      <c r="D364" s="73"/>
      <c r="E364" s="73"/>
      <c r="F364" s="73"/>
      <c r="G364" s="121"/>
      <c r="H364" s="18"/>
      <c r="I364" s="73"/>
      <c r="J364" s="73"/>
      <c r="K364" s="73"/>
      <c r="L364" s="73"/>
      <c r="M364" s="121"/>
      <c r="N364" s="18"/>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121"/>
      <c r="AR364" s="1"/>
      <c r="AS364" s="1"/>
      <c r="AT364" s="1"/>
      <c r="AU364" s="1"/>
      <c r="AV364" s="1"/>
      <c r="AW364" s="1"/>
      <c r="AX364" s="1"/>
      <c r="AY364" s="1"/>
      <c r="AZ364" s="1"/>
      <c r="BA364" s="1"/>
      <c r="BB364" s="1"/>
      <c r="BC364" s="1"/>
      <c r="BD364" s="1"/>
      <c r="BE364" s="1"/>
      <c r="BF364" s="3"/>
      <c r="BG364" s="3"/>
      <c r="BH364" s="3"/>
    </row>
    <row r="365" spans="2:60" s="1" customFormat="1" ht="14.25" customHeight="1">
      <c r="B365" s="17" t="s">
        <v>6961</v>
      </c>
      <c r="C365" s="72"/>
      <c r="D365" s="72"/>
      <c r="E365" s="72"/>
      <c r="F365" s="72"/>
      <c r="G365" s="119"/>
      <c r="H365" s="69" t="str">
        <f>VLOOKUP($B365,D1_1!$B$5:$CH$131,6,FALSE)&amp;""</f>
        <v/>
      </c>
      <c r="I365" s="76"/>
      <c r="J365" s="76"/>
      <c r="K365" s="76"/>
      <c r="L365" s="76"/>
      <c r="M365" s="104"/>
      <c r="N365" s="69" t="str">
        <f>VLOOKUP($B365,D1_1!$B$5:$CH$131,7,FALSE)&amp;""</f>
        <v/>
      </c>
      <c r="O365" s="76"/>
      <c r="P365" s="76"/>
      <c r="Q365" s="76"/>
      <c r="R365" s="76"/>
      <c r="S365" s="104"/>
      <c r="T365" s="69" t="str">
        <f>VLOOKUP($B365,D1_1!$B$5:$CH$131,8,FALSE)&amp;""</f>
        <v/>
      </c>
      <c r="U365" s="76"/>
      <c r="V365" s="76"/>
      <c r="W365" s="76"/>
      <c r="X365" s="76"/>
      <c r="Y365" s="104"/>
      <c r="Z365" s="69" t="str">
        <f>VLOOKUP($B365,D1_1!$B$5:$CH$131,9,FALSE)&amp;""</f>
        <v/>
      </c>
      <c r="AA365" s="76"/>
      <c r="AB365" s="76"/>
      <c r="AC365" s="76"/>
      <c r="AD365" s="76"/>
      <c r="AE365" s="104"/>
      <c r="AF365" s="69" t="str">
        <f>VLOOKUP($B365,D1_1!$B$5:$CH$131,10,FALSE)&amp;""</f>
        <v/>
      </c>
      <c r="AG365" s="76"/>
      <c r="AH365" s="76"/>
      <c r="AI365" s="76"/>
      <c r="AJ365" s="76"/>
      <c r="AK365" s="104"/>
      <c r="AL365" s="69" t="str">
        <f>VLOOKUP($B365,D1_1!$B$5:$CH$131,11,FALSE)&amp;""</f>
        <v/>
      </c>
      <c r="AM365" s="76"/>
      <c r="AN365" s="76"/>
      <c r="AO365" s="76"/>
      <c r="AP365" s="76"/>
      <c r="AQ365" s="104"/>
      <c r="AR365" s="1"/>
      <c r="AS365" s="1"/>
      <c r="AT365" s="1"/>
      <c r="AU365" s="1"/>
      <c r="AV365" s="1"/>
      <c r="AW365" s="1"/>
      <c r="AX365" s="1"/>
      <c r="AY365" s="1"/>
      <c r="AZ365" s="1"/>
      <c r="BA365" s="1"/>
      <c r="BB365" s="1"/>
      <c r="BC365" s="1"/>
      <c r="BD365" s="1"/>
      <c r="BE365" s="1"/>
      <c r="BF365" s="3"/>
      <c r="BG365" s="3"/>
      <c r="BH365" s="3"/>
    </row>
    <row r="366" spans="2:60" s="1" customFormat="1" ht="14.25" customHeight="1">
      <c r="B366" s="29"/>
      <c r="C366" s="55"/>
      <c r="D366" s="55"/>
      <c r="E366" s="55"/>
      <c r="F366" s="55"/>
      <c r="G366" s="120"/>
      <c r="H366" s="25"/>
      <c r="I366" s="77"/>
      <c r="J366" s="77"/>
      <c r="K366" s="77"/>
      <c r="L366" s="77"/>
      <c r="M366" s="106"/>
      <c r="N366" s="25"/>
      <c r="O366" s="77"/>
      <c r="P366" s="77"/>
      <c r="Q366" s="77"/>
      <c r="R366" s="77"/>
      <c r="S366" s="106"/>
      <c r="T366" s="25"/>
      <c r="U366" s="77"/>
      <c r="V366" s="77"/>
      <c r="W366" s="77"/>
      <c r="X366" s="77"/>
      <c r="Y366" s="106"/>
      <c r="Z366" s="25"/>
      <c r="AA366" s="77"/>
      <c r="AB366" s="77"/>
      <c r="AC366" s="77"/>
      <c r="AD366" s="77"/>
      <c r="AE366" s="106"/>
      <c r="AF366" s="25"/>
      <c r="AG366" s="77"/>
      <c r="AH366" s="77"/>
      <c r="AI366" s="77"/>
      <c r="AJ366" s="77"/>
      <c r="AK366" s="106"/>
      <c r="AL366" s="25"/>
      <c r="AM366" s="77"/>
      <c r="AN366" s="77"/>
      <c r="AO366" s="77"/>
      <c r="AP366" s="77"/>
      <c r="AQ366" s="106"/>
      <c r="AR366" s="1"/>
      <c r="AS366" s="1"/>
      <c r="AT366" s="1"/>
      <c r="AU366" s="1"/>
      <c r="AV366" s="1"/>
      <c r="AW366" s="1"/>
      <c r="AX366" s="1"/>
      <c r="AY366" s="1"/>
      <c r="AZ366" s="1"/>
      <c r="BA366" s="1"/>
      <c r="BB366" s="1"/>
      <c r="BC366" s="1"/>
      <c r="BD366" s="1"/>
      <c r="BE366" s="1"/>
      <c r="BF366" s="3"/>
      <c r="BG366" s="3"/>
      <c r="BH366" s="3"/>
    </row>
    <row r="367" spans="2:60" s="1" customFormat="1" ht="14.25" customHeight="1">
      <c r="B367" s="29"/>
      <c r="C367" s="55"/>
      <c r="D367" s="55"/>
      <c r="E367" s="55"/>
      <c r="F367" s="55"/>
      <c r="G367" s="120"/>
      <c r="H367" s="17" t="s">
        <v>7667</v>
      </c>
      <c r="I367" s="72"/>
      <c r="J367" s="72"/>
      <c r="K367" s="72"/>
      <c r="L367" s="72"/>
      <c r="M367" s="119"/>
      <c r="N367" s="47" t="str">
        <f>VLOOKUP($B365,D1_1!$B$5:$CH$131,5,FALSE)&amp;""</f>
        <v/>
      </c>
      <c r="O367" s="72"/>
      <c r="P367" s="72"/>
      <c r="Q367" s="72"/>
      <c r="R367" s="72"/>
      <c r="S367" s="72"/>
      <c r="T367" s="72"/>
      <c r="U367" s="72"/>
      <c r="V367" s="72"/>
      <c r="W367" s="72"/>
      <c r="X367" s="72"/>
      <c r="Y367" s="72"/>
      <c r="Z367" s="72"/>
      <c r="AA367" s="72"/>
      <c r="AB367" s="72"/>
      <c r="AC367" s="72"/>
      <c r="AD367" s="72"/>
      <c r="AE367" s="72"/>
      <c r="AF367" s="72"/>
      <c r="AG367" s="72"/>
      <c r="AH367" s="72"/>
      <c r="AI367" s="72"/>
      <c r="AJ367" s="72"/>
      <c r="AK367" s="72"/>
      <c r="AL367" s="72"/>
      <c r="AM367" s="72"/>
      <c r="AN367" s="72"/>
      <c r="AO367" s="72"/>
      <c r="AP367" s="72"/>
      <c r="AQ367" s="119"/>
      <c r="AR367" s="1"/>
      <c r="AS367" s="1"/>
      <c r="AT367" s="1"/>
      <c r="AU367" s="1"/>
      <c r="AV367" s="1"/>
      <c r="AW367" s="1"/>
      <c r="AX367" s="1"/>
      <c r="AY367" s="1"/>
      <c r="AZ367" s="1"/>
      <c r="BA367" s="1"/>
      <c r="BB367" s="1"/>
      <c r="BC367" s="1"/>
      <c r="BD367" s="1"/>
      <c r="BE367" s="1"/>
      <c r="BF367" s="3"/>
      <c r="BG367" s="3"/>
      <c r="BH367" s="3"/>
    </row>
    <row r="368" spans="2:60" s="1" customFormat="1" ht="14.25" customHeight="1">
      <c r="B368" s="18"/>
      <c r="C368" s="73"/>
      <c r="D368" s="73"/>
      <c r="E368" s="73"/>
      <c r="F368" s="73"/>
      <c r="G368" s="121"/>
      <c r="H368" s="18"/>
      <c r="I368" s="73"/>
      <c r="J368" s="73"/>
      <c r="K368" s="73"/>
      <c r="L368" s="73"/>
      <c r="M368" s="121"/>
      <c r="N368" s="18"/>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121"/>
      <c r="AR368" s="1"/>
      <c r="AS368" s="1"/>
      <c r="AT368" s="1"/>
      <c r="AU368" s="1"/>
      <c r="AV368" s="1"/>
      <c r="AW368" s="1"/>
      <c r="AX368" s="1"/>
      <c r="AY368" s="1"/>
      <c r="AZ368" s="1"/>
      <c r="BA368" s="1"/>
      <c r="BB368" s="1"/>
      <c r="BC368" s="1"/>
      <c r="BD368" s="1"/>
      <c r="BE368" s="1"/>
      <c r="BF368" s="3"/>
      <c r="BG368" s="3"/>
      <c r="BH368" s="3"/>
    </row>
    <row r="369" spans="2:60" s="1" customFormat="1" ht="14.25" customHeight="1">
      <c r="B369" s="30" t="s">
        <v>905</v>
      </c>
      <c r="C369" s="30"/>
      <c r="D369" s="30"/>
      <c r="E369" s="30"/>
      <c r="F369" s="30"/>
      <c r="G369" s="30"/>
      <c r="H369" s="130" t="str">
        <f>VLOOKUP($B369,D1_1!$B$5:$CH$131,6,FALSE)&amp;""</f>
        <v/>
      </c>
      <c r="I369" s="16"/>
      <c r="J369" s="16"/>
      <c r="K369" s="16"/>
      <c r="L369" s="16"/>
      <c r="M369" s="16"/>
      <c r="N369" s="130" t="str">
        <f>VLOOKUP($B369,D1_1!$B$5:$CH$131,7,FALSE)&amp;""</f>
        <v/>
      </c>
      <c r="O369" s="16"/>
      <c r="P369" s="16"/>
      <c r="Q369" s="16"/>
      <c r="R369" s="16"/>
      <c r="S369" s="16"/>
      <c r="T369" s="130" t="str">
        <f>VLOOKUP($B369,D1_1!$B$5:$CH$131,8,FALSE)&amp;""</f>
        <v/>
      </c>
      <c r="U369" s="16"/>
      <c r="V369" s="16"/>
      <c r="W369" s="16"/>
      <c r="X369" s="16"/>
      <c r="Y369" s="16"/>
      <c r="Z369" s="130" t="str">
        <f>VLOOKUP($B369,D1_1!$B$5:$CH$131,9,FALSE)&amp;""</f>
        <v/>
      </c>
      <c r="AA369" s="16"/>
      <c r="AB369" s="16"/>
      <c r="AC369" s="16"/>
      <c r="AD369" s="16"/>
      <c r="AE369" s="16"/>
      <c r="AF369" s="130" t="str">
        <f>VLOOKUP($B369,D1_1!$B$5:$CH$131,10,FALSE)&amp;""</f>
        <v/>
      </c>
      <c r="AG369" s="16"/>
      <c r="AH369" s="16"/>
      <c r="AI369" s="16"/>
      <c r="AJ369" s="16"/>
      <c r="AK369" s="16"/>
      <c r="AL369" s="130" t="str">
        <f>VLOOKUP($B369,D1_1!$B$5:$CH$131,11,FALSE)&amp;""</f>
        <v/>
      </c>
      <c r="AM369" s="16"/>
      <c r="AN369" s="16"/>
      <c r="AO369" s="16"/>
      <c r="AP369" s="16"/>
      <c r="AQ369" s="16"/>
      <c r="AR369" s="1"/>
      <c r="AS369" s="1"/>
      <c r="AT369" s="1"/>
      <c r="AU369" s="1"/>
      <c r="AV369" s="1"/>
      <c r="AW369" s="1"/>
      <c r="AX369" s="1"/>
      <c r="AY369" s="1"/>
      <c r="AZ369" s="1"/>
      <c r="BA369" s="1"/>
      <c r="BB369" s="1"/>
      <c r="BC369" s="1"/>
      <c r="BD369" s="1"/>
      <c r="BE369" s="1"/>
      <c r="BF369" s="3"/>
      <c r="BG369" s="3"/>
      <c r="BH369" s="3"/>
    </row>
    <row r="370" spans="2:60" s="1" customFormat="1" ht="14.25" customHeight="1">
      <c r="B370" s="30"/>
      <c r="C370" s="30"/>
      <c r="D370" s="30"/>
      <c r="E370" s="30"/>
      <c r="F370" s="30"/>
      <c r="G370" s="30"/>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
      <c r="AS370" s="1"/>
      <c r="AT370" s="1"/>
      <c r="AU370" s="1"/>
      <c r="AV370" s="1"/>
      <c r="AW370" s="1"/>
      <c r="AX370" s="1"/>
      <c r="AY370" s="1"/>
      <c r="AZ370" s="1"/>
      <c r="BA370" s="1"/>
      <c r="BB370" s="1"/>
      <c r="BC370" s="1"/>
      <c r="BD370" s="1"/>
      <c r="BE370" s="1"/>
      <c r="BF370" s="3"/>
      <c r="BG370" s="3"/>
      <c r="BH370" s="3"/>
    </row>
    <row r="371" spans="2:60" s="1" customFormat="1" ht="14.25" customHeight="1">
      <c r="B371" s="30" t="s">
        <v>1608</v>
      </c>
      <c r="C371" s="30"/>
      <c r="D371" s="30"/>
      <c r="E371" s="30"/>
      <c r="F371" s="30"/>
      <c r="G371" s="30"/>
      <c r="H371" s="130" t="str">
        <f>VLOOKUP($B371,D1_1!$B$5:$CH$131,6,FALSE)&amp;""</f>
        <v/>
      </c>
      <c r="I371" s="16"/>
      <c r="J371" s="16"/>
      <c r="K371" s="16"/>
      <c r="L371" s="16"/>
      <c r="M371" s="16"/>
      <c r="N371" s="130" t="str">
        <f>VLOOKUP($B371,D1_1!$B$5:$CH$131,7,FALSE)&amp;""</f>
        <v/>
      </c>
      <c r="O371" s="16"/>
      <c r="P371" s="16"/>
      <c r="Q371" s="16"/>
      <c r="R371" s="16"/>
      <c r="S371" s="16"/>
      <c r="T371" s="130" t="str">
        <f>VLOOKUP($B371,D1_1!$B$5:$CH$131,8,FALSE)&amp;""</f>
        <v/>
      </c>
      <c r="U371" s="16"/>
      <c r="V371" s="16"/>
      <c r="W371" s="16"/>
      <c r="X371" s="16"/>
      <c r="Y371" s="16"/>
      <c r="Z371" s="130" t="str">
        <f>VLOOKUP($B371,D1_1!$B$5:$CH$131,9,FALSE)&amp;""</f>
        <v/>
      </c>
      <c r="AA371" s="16"/>
      <c r="AB371" s="16"/>
      <c r="AC371" s="16"/>
      <c r="AD371" s="16"/>
      <c r="AE371" s="16"/>
      <c r="AF371" s="130" t="str">
        <f>VLOOKUP($B371,D1_1!$B$5:$CH$131,10,FALSE)&amp;""</f>
        <v/>
      </c>
      <c r="AG371" s="16"/>
      <c r="AH371" s="16"/>
      <c r="AI371" s="16"/>
      <c r="AJ371" s="16"/>
      <c r="AK371" s="16"/>
      <c r="AL371" s="130" t="str">
        <f>VLOOKUP($B371,D1_1!$B$5:$CH$131,11,FALSE)&amp;""</f>
        <v/>
      </c>
      <c r="AM371" s="16"/>
      <c r="AN371" s="16"/>
      <c r="AO371" s="16"/>
      <c r="AP371" s="16"/>
      <c r="AQ371" s="16"/>
      <c r="AR371" s="1"/>
      <c r="AS371" s="1"/>
      <c r="AT371" s="1"/>
      <c r="AU371" s="1"/>
      <c r="AV371" s="1"/>
      <c r="AW371" s="1"/>
      <c r="AX371" s="1"/>
      <c r="AY371" s="1"/>
      <c r="AZ371" s="1"/>
      <c r="BA371" s="1"/>
      <c r="BB371" s="1"/>
      <c r="BC371" s="1"/>
      <c r="BD371" s="1"/>
      <c r="BE371" s="1"/>
      <c r="BF371" s="3"/>
      <c r="BG371" s="3"/>
      <c r="BH371" s="3"/>
    </row>
    <row r="372" spans="2:60" s="1" customFormat="1" ht="14.25" customHeight="1">
      <c r="B372" s="30"/>
      <c r="C372" s="30"/>
      <c r="D372" s="30"/>
      <c r="E372" s="30"/>
      <c r="F372" s="30"/>
      <c r="G372" s="30"/>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
      <c r="AS372" s="1"/>
      <c r="AT372" s="1"/>
      <c r="AU372" s="1"/>
      <c r="AV372" s="1"/>
      <c r="AW372" s="1"/>
      <c r="AX372" s="1"/>
      <c r="AY372" s="1"/>
      <c r="AZ372" s="1"/>
      <c r="BA372" s="1"/>
      <c r="BB372" s="1"/>
      <c r="BC372" s="1"/>
      <c r="BD372" s="1"/>
      <c r="BE372" s="1"/>
      <c r="BF372" s="3"/>
      <c r="BG372" s="3"/>
      <c r="BH372" s="3"/>
    </row>
    <row r="373" spans="2:60" s="1" customFormat="1" ht="14.25" customHeight="1">
      <c r="B373" s="30" t="s">
        <v>664</v>
      </c>
      <c r="C373" s="30"/>
      <c r="D373" s="30"/>
      <c r="E373" s="30"/>
      <c r="F373" s="30"/>
      <c r="G373" s="30"/>
      <c r="H373" s="130" t="str">
        <f>VLOOKUP($B373,D1_1!$B$5:$CH$131,6,FALSE)&amp;""</f>
        <v/>
      </c>
      <c r="I373" s="16"/>
      <c r="J373" s="16"/>
      <c r="K373" s="16"/>
      <c r="L373" s="16"/>
      <c r="M373" s="16"/>
      <c r="N373" s="130" t="str">
        <f>VLOOKUP($B373,D1_1!$B$5:$CH$131,7,FALSE)&amp;""</f>
        <v/>
      </c>
      <c r="O373" s="16"/>
      <c r="P373" s="16"/>
      <c r="Q373" s="16"/>
      <c r="R373" s="16"/>
      <c r="S373" s="16"/>
      <c r="T373" s="130" t="str">
        <f>VLOOKUP($B373,D1_1!$B$5:$CH$131,8,FALSE)&amp;""</f>
        <v/>
      </c>
      <c r="U373" s="16"/>
      <c r="V373" s="16"/>
      <c r="W373" s="16"/>
      <c r="X373" s="16"/>
      <c r="Y373" s="16"/>
      <c r="Z373" s="130" t="str">
        <f>VLOOKUP($B373,D1_1!$B$5:$CH$131,9,FALSE)&amp;""</f>
        <v/>
      </c>
      <c r="AA373" s="16"/>
      <c r="AB373" s="16"/>
      <c r="AC373" s="16"/>
      <c r="AD373" s="16"/>
      <c r="AE373" s="16"/>
      <c r="AF373" s="130" t="str">
        <f>VLOOKUP($B373,D1_1!$B$5:$CH$131,10,FALSE)&amp;""</f>
        <v/>
      </c>
      <c r="AG373" s="16"/>
      <c r="AH373" s="16"/>
      <c r="AI373" s="16"/>
      <c r="AJ373" s="16"/>
      <c r="AK373" s="16"/>
      <c r="AL373" s="130" t="str">
        <f>VLOOKUP($B373,D1_1!$B$5:$CH$131,11,FALSE)&amp;""</f>
        <v/>
      </c>
      <c r="AM373" s="16"/>
      <c r="AN373" s="16"/>
      <c r="AO373" s="16"/>
      <c r="AP373" s="16"/>
      <c r="AQ373" s="16"/>
      <c r="AR373" s="1"/>
      <c r="AS373" s="1"/>
      <c r="AT373" s="1"/>
      <c r="AU373" s="1"/>
      <c r="AV373" s="1"/>
      <c r="AW373" s="1"/>
      <c r="AX373" s="1"/>
      <c r="AY373" s="1"/>
      <c r="AZ373" s="1"/>
      <c r="BA373" s="1"/>
      <c r="BB373" s="1"/>
      <c r="BC373" s="1"/>
      <c r="BD373" s="1"/>
      <c r="BE373" s="1"/>
      <c r="BF373" s="3"/>
      <c r="BG373" s="3"/>
      <c r="BH373" s="3"/>
    </row>
    <row r="374" spans="2:60" s="1" customFormat="1" ht="14.25" customHeight="1">
      <c r="B374" s="30"/>
      <c r="C374" s="30"/>
      <c r="D374" s="30"/>
      <c r="E374" s="30"/>
      <c r="F374" s="30"/>
      <c r="G374" s="30"/>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
      <c r="AS374" s="1"/>
      <c r="AT374" s="1"/>
      <c r="AU374" s="1"/>
      <c r="AV374" s="1"/>
      <c r="AW374" s="1"/>
      <c r="AX374" s="1"/>
      <c r="AY374" s="1"/>
      <c r="AZ374" s="1"/>
      <c r="BA374" s="1"/>
      <c r="BB374" s="1"/>
      <c r="BC374" s="1"/>
      <c r="BD374" s="1"/>
      <c r="BE374" s="1"/>
      <c r="BF374" s="3"/>
      <c r="BG374" s="3"/>
      <c r="BH374" s="3"/>
    </row>
    <row r="375" spans="2:60" s="1" customFormat="1" ht="14.25" customHeight="1">
      <c r="B375" s="30" t="s">
        <v>2038</v>
      </c>
      <c r="C375" s="30"/>
      <c r="D375" s="30"/>
      <c r="E375" s="30"/>
      <c r="F375" s="30"/>
      <c r="G375" s="30"/>
      <c r="H375" s="130" t="str">
        <f>VLOOKUP($B375,D1_1!$B$5:$CH$131,6,FALSE)&amp;""</f>
        <v/>
      </c>
      <c r="I375" s="16"/>
      <c r="J375" s="16"/>
      <c r="K375" s="16"/>
      <c r="L375" s="16"/>
      <c r="M375" s="16"/>
      <c r="N375" s="130" t="str">
        <f>VLOOKUP($B375,D1_1!$B$5:$CH$131,7,FALSE)&amp;""</f>
        <v/>
      </c>
      <c r="O375" s="16"/>
      <c r="P375" s="16"/>
      <c r="Q375" s="16"/>
      <c r="R375" s="16"/>
      <c r="S375" s="16"/>
      <c r="T375" s="130" t="str">
        <f>VLOOKUP($B375,D1_1!$B$5:$CH$131,8,FALSE)&amp;""</f>
        <v/>
      </c>
      <c r="U375" s="16"/>
      <c r="V375" s="16"/>
      <c r="W375" s="16"/>
      <c r="X375" s="16"/>
      <c r="Y375" s="16"/>
      <c r="Z375" s="130" t="str">
        <f>VLOOKUP($B375,D1_1!$B$5:$CH$131,9,FALSE)&amp;""</f>
        <v/>
      </c>
      <c r="AA375" s="16"/>
      <c r="AB375" s="16"/>
      <c r="AC375" s="16"/>
      <c r="AD375" s="16"/>
      <c r="AE375" s="16"/>
      <c r="AF375" s="130" t="str">
        <f>VLOOKUP($B375,D1_1!$B$5:$CH$131,10,FALSE)&amp;""</f>
        <v/>
      </c>
      <c r="AG375" s="16"/>
      <c r="AH375" s="16"/>
      <c r="AI375" s="16"/>
      <c r="AJ375" s="16"/>
      <c r="AK375" s="16"/>
      <c r="AL375" s="130" t="str">
        <f>VLOOKUP($B375,D1_1!$B$5:$CH$131,11,FALSE)&amp;""</f>
        <v/>
      </c>
      <c r="AM375" s="16"/>
      <c r="AN375" s="16"/>
      <c r="AO375" s="16"/>
      <c r="AP375" s="16"/>
      <c r="AQ375" s="16"/>
      <c r="AR375" s="1"/>
      <c r="AS375" s="1"/>
      <c r="AT375" s="1"/>
      <c r="AU375" s="1"/>
      <c r="AV375" s="1"/>
      <c r="AW375" s="1"/>
      <c r="AX375" s="1"/>
      <c r="AY375" s="1"/>
      <c r="AZ375" s="1"/>
      <c r="BA375" s="1"/>
      <c r="BB375" s="1"/>
      <c r="BC375" s="1"/>
      <c r="BD375" s="1"/>
      <c r="BE375" s="1"/>
      <c r="BF375" s="3"/>
      <c r="BG375" s="3"/>
      <c r="BH375" s="3"/>
    </row>
    <row r="376" spans="2:60" s="1" customFormat="1" ht="14.25" customHeight="1">
      <c r="B376" s="30"/>
      <c r="C376" s="30"/>
      <c r="D376" s="30"/>
      <c r="E376" s="30"/>
      <c r="F376" s="30"/>
      <c r="G376" s="30"/>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
      <c r="AS376" s="1"/>
      <c r="AT376" s="1"/>
      <c r="AU376" s="1"/>
      <c r="AV376" s="1"/>
      <c r="AW376" s="1"/>
      <c r="AX376" s="1"/>
      <c r="AY376" s="1"/>
      <c r="AZ376" s="1"/>
      <c r="BA376" s="1"/>
      <c r="BB376" s="1"/>
      <c r="BC376" s="1"/>
      <c r="BD376" s="1"/>
      <c r="BE376" s="1"/>
      <c r="BF376" s="3"/>
      <c r="BG376" s="3"/>
      <c r="BH376" s="3"/>
    </row>
    <row r="377" spans="2:60" s="1" customFormat="1" ht="14.25" customHeight="1">
      <c r="B377" s="30" t="s">
        <v>6962</v>
      </c>
      <c r="C377" s="30"/>
      <c r="D377" s="30"/>
      <c r="E377" s="30"/>
      <c r="F377" s="30"/>
      <c r="G377" s="30"/>
      <c r="H377" s="130" t="str">
        <f>VLOOKUP($B377,D1_1!$B$5:$CH$131,6,FALSE)&amp;""</f>
        <v/>
      </c>
      <c r="I377" s="16"/>
      <c r="J377" s="16"/>
      <c r="K377" s="16"/>
      <c r="L377" s="16"/>
      <c r="M377" s="16"/>
      <c r="N377" s="130" t="str">
        <f>VLOOKUP($B377,D1_1!$B$5:$CH$131,7,FALSE)&amp;""</f>
        <v/>
      </c>
      <c r="O377" s="16"/>
      <c r="P377" s="16"/>
      <c r="Q377" s="16"/>
      <c r="R377" s="16"/>
      <c r="S377" s="16"/>
      <c r="T377" s="130" t="str">
        <f>VLOOKUP($B377,D1_1!$B$5:$CH$131,8,FALSE)&amp;""</f>
        <v/>
      </c>
      <c r="U377" s="16"/>
      <c r="V377" s="16"/>
      <c r="W377" s="16"/>
      <c r="X377" s="16"/>
      <c r="Y377" s="16"/>
      <c r="Z377" s="130" t="str">
        <f>VLOOKUP($B377,D1_1!$B$5:$CH$131,9,FALSE)&amp;""</f>
        <v/>
      </c>
      <c r="AA377" s="16"/>
      <c r="AB377" s="16"/>
      <c r="AC377" s="16"/>
      <c r="AD377" s="16"/>
      <c r="AE377" s="16"/>
      <c r="AF377" s="130" t="str">
        <f>VLOOKUP($B377,D1_1!$B$5:$CH$131,10,FALSE)&amp;""</f>
        <v/>
      </c>
      <c r="AG377" s="16"/>
      <c r="AH377" s="16"/>
      <c r="AI377" s="16"/>
      <c r="AJ377" s="16"/>
      <c r="AK377" s="16"/>
      <c r="AL377" s="130" t="str">
        <f>VLOOKUP($B377,D1_1!$B$5:$CH$131,11,FALSE)&amp;""</f>
        <v/>
      </c>
      <c r="AM377" s="16"/>
      <c r="AN377" s="16"/>
      <c r="AO377" s="16"/>
      <c r="AP377" s="16"/>
      <c r="AQ377" s="16"/>
      <c r="AR377" s="1"/>
      <c r="AS377" s="1"/>
      <c r="AT377" s="1"/>
      <c r="AU377" s="1"/>
      <c r="AV377" s="1"/>
      <c r="AW377" s="1"/>
      <c r="AX377" s="1"/>
      <c r="AY377" s="1"/>
      <c r="AZ377" s="1"/>
      <c r="BA377" s="1"/>
      <c r="BB377" s="1"/>
      <c r="BC377" s="1"/>
      <c r="BD377" s="1"/>
      <c r="BE377" s="1"/>
      <c r="BF377" s="3"/>
      <c r="BG377" s="3"/>
      <c r="BH377" s="3"/>
    </row>
    <row r="378" spans="2:60" s="1" customFormat="1" ht="14.25" customHeight="1">
      <c r="B378" s="30"/>
      <c r="C378" s="30"/>
      <c r="D378" s="30"/>
      <c r="E378" s="30"/>
      <c r="F378" s="30"/>
      <c r="G378" s="30"/>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
      <c r="AS378" s="1"/>
      <c r="AT378" s="1"/>
      <c r="AU378" s="1"/>
      <c r="AV378" s="1"/>
      <c r="AW378" s="1"/>
      <c r="AX378" s="1"/>
      <c r="AY378" s="1"/>
      <c r="AZ378" s="1"/>
      <c r="BA378" s="1"/>
      <c r="BB378" s="1"/>
      <c r="BC378" s="1"/>
      <c r="BD378" s="1"/>
      <c r="BE378" s="1"/>
      <c r="BF378" s="3"/>
      <c r="BG378" s="3"/>
      <c r="BH378" s="3"/>
    </row>
    <row r="379" spans="2:60" s="1" customFormat="1" ht="14.25" customHeight="1">
      <c r="B379" s="17" t="s">
        <v>6964</v>
      </c>
      <c r="C379" s="72"/>
      <c r="D379" s="72"/>
      <c r="E379" s="72"/>
      <c r="F379" s="72"/>
      <c r="G379" s="119"/>
      <c r="H379" s="69" t="str">
        <f>VLOOKUP($B379,D1_1!$B$5:$CH$131,6,FALSE)&amp;""</f>
        <v/>
      </c>
      <c r="I379" s="76"/>
      <c r="J379" s="76"/>
      <c r="K379" s="76"/>
      <c r="L379" s="76"/>
      <c r="M379" s="104"/>
      <c r="N379" s="69" t="str">
        <f>VLOOKUP($B379,D1_1!$B$5:$CH$131,7,FALSE)&amp;""</f>
        <v/>
      </c>
      <c r="O379" s="76"/>
      <c r="P379" s="76"/>
      <c r="Q379" s="76"/>
      <c r="R379" s="76"/>
      <c r="S379" s="104"/>
      <c r="T379" s="69" t="str">
        <f>VLOOKUP($B379,D1_1!$B$5:$CH$131,8,FALSE)&amp;""</f>
        <v/>
      </c>
      <c r="U379" s="76"/>
      <c r="V379" s="76"/>
      <c r="W379" s="76"/>
      <c r="X379" s="76"/>
      <c r="Y379" s="104"/>
      <c r="Z379" s="69" t="str">
        <f>VLOOKUP($B379,D1_1!$B$5:$CH$131,9,FALSE)&amp;""</f>
        <v/>
      </c>
      <c r="AA379" s="76"/>
      <c r="AB379" s="76"/>
      <c r="AC379" s="76"/>
      <c r="AD379" s="76"/>
      <c r="AE379" s="104"/>
      <c r="AF379" s="69" t="str">
        <f>VLOOKUP($B379,D1_1!$B$5:$CH$131,10,FALSE)&amp;""</f>
        <v/>
      </c>
      <c r="AG379" s="76"/>
      <c r="AH379" s="76"/>
      <c r="AI379" s="76"/>
      <c r="AJ379" s="76"/>
      <c r="AK379" s="104"/>
      <c r="AL379" s="69" t="str">
        <f>VLOOKUP($B379,D1_1!$B$5:$CH$131,11,FALSE)&amp;""</f>
        <v/>
      </c>
      <c r="AM379" s="76"/>
      <c r="AN379" s="76"/>
      <c r="AO379" s="76"/>
      <c r="AP379" s="76"/>
      <c r="AQ379" s="104"/>
      <c r="AR379" s="1"/>
      <c r="AS379" s="1"/>
      <c r="AT379" s="1"/>
      <c r="AU379" s="1"/>
      <c r="AV379" s="1"/>
      <c r="AW379" s="1"/>
      <c r="AX379" s="1"/>
      <c r="AY379" s="1"/>
      <c r="AZ379" s="1"/>
      <c r="BA379" s="1"/>
      <c r="BB379" s="1"/>
      <c r="BC379" s="1"/>
      <c r="BD379" s="1"/>
      <c r="BE379" s="1"/>
      <c r="BF379" s="3"/>
      <c r="BG379" s="3"/>
      <c r="BH379" s="3"/>
    </row>
    <row r="380" spans="2:60" s="1" customFormat="1" ht="14.25" customHeight="1">
      <c r="B380" s="29"/>
      <c r="C380" s="55"/>
      <c r="D380" s="55"/>
      <c r="E380" s="55"/>
      <c r="F380" s="55"/>
      <c r="G380" s="120"/>
      <c r="H380" s="25"/>
      <c r="I380" s="77"/>
      <c r="J380" s="77"/>
      <c r="K380" s="77"/>
      <c r="L380" s="77"/>
      <c r="M380" s="106"/>
      <c r="N380" s="25"/>
      <c r="O380" s="77"/>
      <c r="P380" s="77"/>
      <c r="Q380" s="77"/>
      <c r="R380" s="77"/>
      <c r="S380" s="106"/>
      <c r="T380" s="25"/>
      <c r="U380" s="77"/>
      <c r="V380" s="77"/>
      <c r="W380" s="77"/>
      <c r="X380" s="77"/>
      <c r="Y380" s="106"/>
      <c r="Z380" s="25"/>
      <c r="AA380" s="77"/>
      <c r="AB380" s="77"/>
      <c r="AC380" s="77"/>
      <c r="AD380" s="77"/>
      <c r="AE380" s="106"/>
      <c r="AF380" s="25"/>
      <c r="AG380" s="77"/>
      <c r="AH380" s="77"/>
      <c r="AI380" s="77"/>
      <c r="AJ380" s="77"/>
      <c r="AK380" s="106"/>
      <c r="AL380" s="25"/>
      <c r="AM380" s="77"/>
      <c r="AN380" s="77"/>
      <c r="AO380" s="77"/>
      <c r="AP380" s="77"/>
      <c r="AQ380" s="106"/>
      <c r="AR380" s="1"/>
      <c r="AS380" s="1"/>
      <c r="AT380" s="1"/>
      <c r="AU380" s="1"/>
      <c r="AV380" s="1"/>
      <c r="AW380" s="1"/>
      <c r="AX380" s="1"/>
      <c r="AY380" s="1"/>
      <c r="AZ380" s="1"/>
      <c r="BA380" s="1"/>
      <c r="BB380" s="1"/>
      <c r="BC380" s="1"/>
      <c r="BD380" s="1"/>
      <c r="BE380" s="1"/>
      <c r="BF380" s="3"/>
      <c r="BG380" s="3"/>
      <c r="BH380" s="3"/>
    </row>
    <row r="381" spans="2:60" s="1" customFormat="1" ht="14.25" customHeight="1">
      <c r="B381" s="29"/>
      <c r="C381" s="55"/>
      <c r="D381" s="55"/>
      <c r="E381" s="55"/>
      <c r="F381" s="55"/>
      <c r="G381" s="120"/>
      <c r="H381" s="17" t="s">
        <v>7667</v>
      </c>
      <c r="I381" s="72"/>
      <c r="J381" s="72"/>
      <c r="K381" s="72"/>
      <c r="L381" s="72"/>
      <c r="M381" s="119"/>
      <c r="N381" s="47" t="str">
        <f>VLOOKUP($B379,D1_1!$B$5:$CH$131,5,FALSE)&amp;""</f>
        <v/>
      </c>
      <c r="O381" s="72"/>
      <c r="P381" s="72"/>
      <c r="Q381" s="72"/>
      <c r="R381" s="72"/>
      <c r="S381" s="72"/>
      <c r="T381" s="72"/>
      <c r="U381" s="72"/>
      <c r="V381" s="72"/>
      <c r="W381" s="72"/>
      <c r="X381" s="72"/>
      <c r="Y381" s="72"/>
      <c r="Z381" s="72"/>
      <c r="AA381" s="72"/>
      <c r="AB381" s="72"/>
      <c r="AC381" s="72"/>
      <c r="AD381" s="72"/>
      <c r="AE381" s="72"/>
      <c r="AF381" s="72"/>
      <c r="AG381" s="72"/>
      <c r="AH381" s="72"/>
      <c r="AI381" s="72"/>
      <c r="AJ381" s="72"/>
      <c r="AK381" s="72"/>
      <c r="AL381" s="72"/>
      <c r="AM381" s="72"/>
      <c r="AN381" s="72"/>
      <c r="AO381" s="72"/>
      <c r="AP381" s="72"/>
      <c r="AQ381" s="119"/>
      <c r="AR381" s="1"/>
      <c r="AS381" s="1"/>
      <c r="AT381" s="1"/>
      <c r="AU381" s="1"/>
      <c r="AV381" s="1"/>
      <c r="AW381" s="1"/>
      <c r="AX381" s="1"/>
      <c r="AY381" s="1"/>
      <c r="AZ381" s="1"/>
      <c r="BA381" s="1"/>
      <c r="BB381" s="1"/>
      <c r="BC381" s="1"/>
      <c r="BD381" s="1"/>
      <c r="BE381" s="1"/>
      <c r="BF381" s="3"/>
      <c r="BG381" s="3"/>
      <c r="BH381" s="3"/>
    </row>
    <row r="382" spans="2:60" s="1" customFormat="1" ht="14.25" customHeight="1">
      <c r="B382" s="18"/>
      <c r="C382" s="73"/>
      <c r="D382" s="73"/>
      <c r="E382" s="73"/>
      <c r="F382" s="73"/>
      <c r="G382" s="121"/>
      <c r="H382" s="18"/>
      <c r="I382" s="73"/>
      <c r="J382" s="73"/>
      <c r="K382" s="73"/>
      <c r="L382" s="73"/>
      <c r="M382" s="121"/>
      <c r="N382" s="18"/>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121"/>
      <c r="AR382" s="1"/>
      <c r="AS382" s="1"/>
      <c r="AT382" s="1"/>
      <c r="AU382" s="1"/>
      <c r="AV382" s="1"/>
      <c r="AW382" s="1"/>
      <c r="AX382" s="1"/>
      <c r="AY382" s="1"/>
      <c r="AZ382" s="1"/>
      <c r="BA382" s="1"/>
      <c r="BB382" s="1"/>
      <c r="BC382" s="1"/>
      <c r="BD382" s="1"/>
      <c r="BE382" s="1"/>
      <c r="BF382" s="3"/>
      <c r="BG382" s="3"/>
      <c r="BH382" s="3"/>
    </row>
    <row r="383" spans="2:60" s="1" customFormat="1" ht="14.25" customHeight="1">
      <c r="B383" s="26" t="s">
        <v>2061</v>
      </c>
      <c r="C383" s="78"/>
      <c r="D383" s="78"/>
      <c r="E383" s="78"/>
      <c r="F383" s="78"/>
      <c r="G383" s="107"/>
      <c r="H383" s="69" t="str">
        <f>VLOOKUP($B383,D1_1!$B$5:$CH$131,6,FALSE)&amp;""</f>
        <v/>
      </c>
      <c r="I383" s="76"/>
      <c r="J383" s="76"/>
      <c r="K383" s="76"/>
      <c r="L383" s="76"/>
      <c r="M383" s="104"/>
      <c r="N383" s="69" t="str">
        <f>VLOOKUP($B383,D1_1!$B$5:$CH$131,7,FALSE)&amp;""</f>
        <v/>
      </c>
      <c r="O383" s="76"/>
      <c r="P383" s="76"/>
      <c r="Q383" s="76"/>
      <c r="R383" s="76"/>
      <c r="S383" s="104"/>
      <c r="T383" s="69" t="str">
        <f>VLOOKUP($B383,D1_1!$B$5:$CH$131,8,FALSE)&amp;""</f>
        <v/>
      </c>
      <c r="U383" s="76"/>
      <c r="V383" s="76"/>
      <c r="W383" s="76"/>
      <c r="X383" s="76"/>
      <c r="Y383" s="104"/>
      <c r="Z383" s="69" t="str">
        <f>VLOOKUP($B383,D1_1!$B$5:$CH$131,9,FALSE)&amp;""</f>
        <v/>
      </c>
      <c r="AA383" s="76"/>
      <c r="AB383" s="76"/>
      <c r="AC383" s="76"/>
      <c r="AD383" s="76"/>
      <c r="AE383" s="104"/>
      <c r="AF383" s="69" t="str">
        <f>VLOOKUP($B383,D1_1!$B$5:$CH$131,10,FALSE)&amp;""</f>
        <v/>
      </c>
      <c r="AG383" s="76"/>
      <c r="AH383" s="76"/>
      <c r="AI383" s="76"/>
      <c r="AJ383" s="76"/>
      <c r="AK383" s="104"/>
      <c r="AL383" s="69" t="str">
        <f>VLOOKUP($B383,D1_1!$B$5:$CH$131,11,FALSE)&amp;""</f>
        <v/>
      </c>
      <c r="AM383" s="76"/>
      <c r="AN383" s="76"/>
      <c r="AO383" s="76"/>
      <c r="AP383" s="76"/>
      <c r="AQ383" s="104"/>
      <c r="AR383" s="1"/>
      <c r="AS383" s="1"/>
      <c r="AT383" s="1"/>
      <c r="AU383" s="1"/>
      <c r="AV383" s="1"/>
      <c r="AW383" s="1"/>
      <c r="AX383" s="1"/>
      <c r="AY383" s="1"/>
      <c r="AZ383" s="1"/>
      <c r="BA383" s="1"/>
      <c r="BB383" s="1"/>
      <c r="BC383" s="1"/>
      <c r="BD383" s="1"/>
      <c r="BE383" s="1"/>
      <c r="BF383" s="3"/>
      <c r="BG383" s="3"/>
      <c r="BH383" s="3"/>
    </row>
    <row r="384" spans="2:60" s="1" customFormat="1" ht="14.25" customHeight="1">
      <c r="B384" s="27"/>
      <c r="C384" s="79"/>
      <c r="D384" s="79"/>
      <c r="E384" s="79"/>
      <c r="F384" s="79"/>
      <c r="G384" s="109"/>
      <c r="H384" s="25"/>
      <c r="I384" s="77"/>
      <c r="J384" s="77"/>
      <c r="K384" s="77"/>
      <c r="L384" s="77"/>
      <c r="M384" s="106"/>
      <c r="N384" s="25"/>
      <c r="O384" s="77"/>
      <c r="P384" s="77"/>
      <c r="Q384" s="77"/>
      <c r="R384" s="77"/>
      <c r="S384" s="106"/>
      <c r="T384" s="25"/>
      <c r="U384" s="77"/>
      <c r="V384" s="77"/>
      <c r="W384" s="77"/>
      <c r="X384" s="77"/>
      <c r="Y384" s="106"/>
      <c r="Z384" s="25"/>
      <c r="AA384" s="77"/>
      <c r="AB384" s="77"/>
      <c r="AC384" s="77"/>
      <c r="AD384" s="77"/>
      <c r="AE384" s="106"/>
      <c r="AF384" s="25"/>
      <c r="AG384" s="77"/>
      <c r="AH384" s="77"/>
      <c r="AI384" s="77"/>
      <c r="AJ384" s="77"/>
      <c r="AK384" s="106"/>
      <c r="AL384" s="25"/>
      <c r="AM384" s="77"/>
      <c r="AN384" s="77"/>
      <c r="AO384" s="77"/>
      <c r="AP384" s="77"/>
      <c r="AQ384" s="106"/>
      <c r="AR384" s="1"/>
      <c r="AS384" s="1"/>
      <c r="AT384" s="1"/>
      <c r="AU384" s="1"/>
      <c r="AV384" s="1"/>
      <c r="AW384" s="1"/>
      <c r="AX384" s="1"/>
      <c r="AY384" s="1"/>
      <c r="AZ384" s="1"/>
      <c r="BA384" s="1"/>
      <c r="BB384" s="1"/>
      <c r="BC384" s="1"/>
      <c r="BD384" s="1"/>
      <c r="BE384" s="1"/>
      <c r="BF384" s="3"/>
      <c r="BG384" s="3"/>
      <c r="BH384" s="3"/>
    </row>
    <row r="385" spans="2:60" s="1" customFormat="1" ht="14.25" customHeight="1">
      <c r="B385" s="26" t="s">
        <v>2072</v>
      </c>
      <c r="C385" s="78"/>
      <c r="D385" s="78"/>
      <c r="E385" s="78"/>
      <c r="F385" s="78"/>
      <c r="G385" s="107"/>
      <c r="H385" s="69" t="str">
        <f>VLOOKUP($B385,D1_1!$B$5:$CH$131,6,FALSE)&amp;""</f>
        <v/>
      </c>
      <c r="I385" s="76"/>
      <c r="J385" s="76"/>
      <c r="K385" s="76"/>
      <c r="L385" s="76"/>
      <c r="M385" s="104"/>
      <c r="N385" s="69" t="str">
        <f>VLOOKUP($B385,D1_1!$B$5:$CH$131,7,FALSE)&amp;""</f>
        <v/>
      </c>
      <c r="O385" s="76"/>
      <c r="P385" s="76"/>
      <c r="Q385" s="76"/>
      <c r="R385" s="76"/>
      <c r="S385" s="104"/>
      <c r="T385" s="69" t="str">
        <f>VLOOKUP($B385,D1_1!$B$5:$CH$131,8,FALSE)&amp;""</f>
        <v/>
      </c>
      <c r="U385" s="76"/>
      <c r="V385" s="76"/>
      <c r="W385" s="76"/>
      <c r="X385" s="76"/>
      <c r="Y385" s="104"/>
      <c r="Z385" s="69" t="str">
        <f>VLOOKUP($B385,D1_1!$B$5:$CH$131,9,FALSE)&amp;""</f>
        <v/>
      </c>
      <c r="AA385" s="76"/>
      <c r="AB385" s="76"/>
      <c r="AC385" s="76"/>
      <c r="AD385" s="76"/>
      <c r="AE385" s="104"/>
      <c r="AF385" s="69" t="str">
        <f>VLOOKUP($B385,D1_1!$B$5:$CH$131,10,FALSE)&amp;""</f>
        <v/>
      </c>
      <c r="AG385" s="76"/>
      <c r="AH385" s="76"/>
      <c r="AI385" s="76"/>
      <c r="AJ385" s="76"/>
      <c r="AK385" s="104"/>
      <c r="AL385" s="69" t="str">
        <f>VLOOKUP($B385,D1_1!$B$5:$CH$131,11,FALSE)&amp;""</f>
        <v/>
      </c>
      <c r="AM385" s="76"/>
      <c r="AN385" s="76"/>
      <c r="AO385" s="76"/>
      <c r="AP385" s="76"/>
      <c r="AQ385" s="104"/>
      <c r="AR385" s="1"/>
      <c r="AS385" s="1"/>
      <c r="AT385" s="1"/>
      <c r="AU385" s="1"/>
      <c r="AV385" s="1"/>
      <c r="AW385" s="1"/>
      <c r="AX385" s="1"/>
      <c r="AY385" s="1"/>
      <c r="AZ385" s="1"/>
      <c r="BA385" s="1"/>
      <c r="BB385" s="1"/>
      <c r="BC385" s="1"/>
      <c r="BD385" s="1"/>
      <c r="BE385" s="1"/>
      <c r="BF385" s="3"/>
      <c r="BG385" s="3"/>
      <c r="BH385" s="3"/>
    </row>
    <row r="386" spans="2:60" s="1" customFormat="1" ht="14.25" customHeight="1">
      <c r="B386" s="27"/>
      <c r="C386" s="79"/>
      <c r="D386" s="79"/>
      <c r="E386" s="79"/>
      <c r="F386" s="79"/>
      <c r="G386" s="109"/>
      <c r="H386" s="25"/>
      <c r="I386" s="77"/>
      <c r="J386" s="77"/>
      <c r="K386" s="77"/>
      <c r="L386" s="77"/>
      <c r="M386" s="106"/>
      <c r="N386" s="25"/>
      <c r="O386" s="77"/>
      <c r="P386" s="77"/>
      <c r="Q386" s="77"/>
      <c r="R386" s="77"/>
      <c r="S386" s="106"/>
      <c r="T386" s="25"/>
      <c r="U386" s="77"/>
      <c r="V386" s="77"/>
      <c r="W386" s="77"/>
      <c r="X386" s="77"/>
      <c r="Y386" s="106"/>
      <c r="Z386" s="25"/>
      <c r="AA386" s="77"/>
      <c r="AB386" s="77"/>
      <c r="AC386" s="77"/>
      <c r="AD386" s="77"/>
      <c r="AE386" s="106"/>
      <c r="AF386" s="25"/>
      <c r="AG386" s="77"/>
      <c r="AH386" s="77"/>
      <c r="AI386" s="77"/>
      <c r="AJ386" s="77"/>
      <c r="AK386" s="106"/>
      <c r="AL386" s="25"/>
      <c r="AM386" s="77"/>
      <c r="AN386" s="77"/>
      <c r="AO386" s="77"/>
      <c r="AP386" s="77"/>
      <c r="AQ386" s="106"/>
      <c r="AR386" s="1"/>
      <c r="AS386" s="1"/>
      <c r="AT386" s="1"/>
      <c r="AU386" s="1"/>
      <c r="AV386" s="1"/>
      <c r="AW386" s="1"/>
      <c r="AX386" s="1"/>
      <c r="AY386" s="1"/>
      <c r="AZ386" s="1"/>
      <c r="BA386" s="1"/>
      <c r="BB386" s="1"/>
      <c r="BC386" s="1"/>
      <c r="BD386" s="1"/>
      <c r="BE386" s="1"/>
      <c r="BF386" s="3"/>
      <c r="BG386" s="3"/>
      <c r="BH386" s="3"/>
    </row>
    <row r="387" spans="2:60" s="1" customFormat="1" ht="14.25" customHeight="1">
      <c r="B387" s="26" t="s">
        <v>697</v>
      </c>
      <c r="C387" s="78"/>
      <c r="D387" s="78"/>
      <c r="E387" s="78"/>
      <c r="F387" s="78"/>
      <c r="G387" s="107"/>
      <c r="H387" s="69" t="str">
        <f>VLOOKUP($B387,D1_1!$B$5:$CH$131,6,FALSE)&amp;""</f>
        <v/>
      </c>
      <c r="I387" s="76"/>
      <c r="J387" s="76"/>
      <c r="K387" s="76"/>
      <c r="L387" s="76"/>
      <c r="M387" s="104"/>
      <c r="N387" s="69" t="str">
        <f>VLOOKUP($B387,D1_1!$B$5:$CH$131,7,FALSE)&amp;""</f>
        <v/>
      </c>
      <c r="O387" s="76"/>
      <c r="P387" s="76"/>
      <c r="Q387" s="76"/>
      <c r="R387" s="76"/>
      <c r="S387" s="104"/>
      <c r="T387" s="69" t="str">
        <f>VLOOKUP($B387,D1_1!$B$5:$CH$131,8,FALSE)&amp;""</f>
        <v/>
      </c>
      <c r="U387" s="76"/>
      <c r="V387" s="76"/>
      <c r="W387" s="76"/>
      <c r="X387" s="76"/>
      <c r="Y387" s="104"/>
      <c r="Z387" s="69" t="str">
        <f>VLOOKUP($B387,D1_1!$B$5:$CH$131,9,FALSE)&amp;""</f>
        <v/>
      </c>
      <c r="AA387" s="76"/>
      <c r="AB387" s="76"/>
      <c r="AC387" s="76"/>
      <c r="AD387" s="76"/>
      <c r="AE387" s="104"/>
      <c r="AF387" s="69" t="str">
        <f>VLOOKUP($B387,D1_1!$B$5:$CH$131,10,FALSE)&amp;""</f>
        <v/>
      </c>
      <c r="AG387" s="76"/>
      <c r="AH387" s="76"/>
      <c r="AI387" s="76"/>
      <c r="AJ387" s="76"/>
      <c r="AK387" s="104"/>
      <c r="AL387" s="69" t="str">
        <f>VLOOKUP($B387,D1_1!$B$5:$CH$131,11,FALSE)&amp;""</f>
        <v/>
      </c>
      <c r="AM387" s="76"/>
      <c r="AN387" s="76"/>
      <c r="AO387" s="76"/>
      <c r="AP387" s="76"/>
      <c r="AQ387" s="104"/>
      <c r="AR387" s="1"/>
      <c r="AS387" s="1"/>
      <c r="AT387" s="1"/>
      <c r="AU387" s="1"/>
      <c r="AV387" s="1"/>
      <c r="AW387" s="1"/>
      <c r="AX387" s="1"/>
      <c r="AY387" s="1"/>
      <c r="AZ387" s="1"/>
      <c r="BA387" s="1"/>
      <c r="BB387" s="1"/>
      <c r="BC387" s="1"/>
      <c r="BD387" s="1"/>
      <c r="BE387" s="1"/>
      <c r="BF387" s="3"/>
      <c r="BG387" s="3"/>
      <c r="BH387" s="3"/>
    </row>
    <row r="388" spans="2:60" s="1" customFormat="1" ht="14.25" customHeight="1">
      <c r="B388" s="27"/>
      <c r="C388" s="79"/>
      <c r="D388" s="79"/>
      <c r="E388" s="79"/>
      <c r="F388" s="79"/>
      <c r="G388" s="109"/>
      <c r="H388" s="25"/>
      <c r="I388" s="77"/>
      <c r="J388" s="77"/>
      <c r="K388" s="77"/>
      <c r="L388" s="77"/>
      <c r="M388" s="106"/>
      <c r="N388" s="25"/>
      <c r="O388" s="77"/>
      <c r="P388" s="77"/>
      <c r="Q388" s="77"/>
      <c r="R388" s="77"/>
      <c r="S388" s="106"/>
      <c r="T388" s="25"/>
      <c r="U388" s="77"/>
      <c r="V388" s="77"/>
      <c r="W388" s="77"/>
      <c r="X388" s="77"/>
      <c r="Y388" s="106"/>
      <c r="Z388" s="25"/>
      <c r="AA388" s="77"/>
      <c r="AB388" s="77"/>
      <c r="AC388" s="77"/>
      <c r="AD388" s="77"/>
      <c r="AE388" s="106"/>
      <c r="AF388" s="25"/>
      <c r="AG388" s="77"/>
      <c r="AH388" s="77"/>
      <c r="AI388" s="77"/>
      <c r="AJ388" s="77"/>
      <c r="AK388" s="106"/>
      <c r="AL388" s="25"/>
      <c r="AM388" s="77"/>
      <c r="AN388" s="77"/>
      <c r="AO388" s="77"/>
      <c r="AP388" s="77"/>
      <c r="AQ388" s="106"/>
      <c r="AR388" s="1"/>
      <c r="AS388" s="1"/>
      <c r="AT388" s="1"/>
      <c r="AU388" s="1"/>
      <c r="AV388" s="1"/>
      <c r="AW388" s="1"/>
      <c r="AX388" s="1"/>
      <c r="AY388" s="1"/>
      <c r="AZ388" s="1"/>
      <c r="BA388" s="1"/>
      <c r="BB388" s="1"/>
      <c r="BC388" s="1"/>
      <c r="BD388" s="1"/>
      <c r="BE388" s="1"/>
      <c r="BF388" s="3"/>
      <c r="BG388" s="3"/>
      <c r="BH388" s="3"/>
    </row>
    <row r="389" spans="2:60" s="1" customFormat="1" ht="14.25" customHeight="1">
      <c r="B389" s="26" t="s">
        <v>236</v>
      </c>
      <c r="C389" s="78"/>
      <c r="D389" s="78"/>
      <c r="E389" s="78"/>
      <c r="F389" s="78"/>
      <c r="G389" s="107"/>
      <c r="H389" s="69" t="str">
        <f>VLOOKUP($B389,D1_1!$B$5:$CH$131,6,FALSE)&amp;""</f>
        <v/>
      </c>
      <c r="I389" s="76"/>
      <c r="J389" s="76"/>
      <c r="K389" s="76"/>
      <c r="L389" s="76"/>
      <c r="M389" s="104"/>
      <c r="N389" s="69" t="str">
        <f>VLOOKUP($B389,D1_1!$B$5:$CH$131,7,FALSE)&amp;""</f>
        <v/>
      </c>
      <c r="O389" s="76"/>
      <c r="P389" s="76"/>
      <c r="Q389" s="76"/>
      <c r="R389" s="76"/>
      <c r="S389" s="104"/>
      <c r="T389" s="69" t="str">
        <f>VLOOKUP($B389,D1_1!$B$5:$CH$131,8,FALSE)&amp;""</f>
        <v/>
      </c>
      <c r="U389" s="76"/>
      <c r="V389" s="76"/>
      <c r="W389" s="76"/>
      <c r="X389" s="76"/>
      <c r="Y389" s="104"/>
      <c r="Z389" s="69" t="str">
        <f>VLOOKUP($B389,D1_1!$B$5:$CH$131,9,FALSE)&amp;""</f>
        <v/>
      </c>
      <c r="AA389" s="76"/>
      <c r="AB389" s="76"/>
      <c r="AC389" s="76"/>
      <c r="AD389" s="76"/>
      <c r="AE389" s="104"/>
      <c r="AF389" s="69" t="str">
        <f>VLOOKUP($B389,D1_1!$B$5:$CH$131,10,FALSE)&amp;""</f>
        <v/>
      </c>
      <c r="AG389" s="76"/>
      <c r="AH389" s="76"/>
      <c r="AI389" s="76"/>
      <c r="AJ389" s="76"/>
      <c r="AK389" s="104"/>
      <c r="AL389" s="69" t="str">
        <f>VLOOKUP($B389,D1_1!$B$5:$CH$131,11,FALSE)&amp;""</f>
        <v/>
      </c>
      <c r="AM389" s="76"/>
      <c r="AN389" s="76"/>
      <c r="AO389" s="76"/>
      <c r="AP389" s="76"/>
      <c r="AQ389" s="104"/>
      <c r="AR389" s="1"/>
      <c r="AS389" s="1"/>
      <c r="AT389" s="1"/>
      <c r="AU389" s="1"/>
      <c r="AV389" s="1"/>
      <c r="AW389" s="1"/>
      <c r="AX389" s="1"/>
      <c r="AY389" s="1"/>
      <c r="AZ389" s="1"/>
      <c r="BA389" s="1"/>
      <c r="BB389" s="1"/>
      <c r="BC389" s="1"/>
      <c r="BD389" s="1"/>
      <c r="BE389" s="1"/>
      <c r="BF389" s="3"/>
      <c r="BG389" s="3"/>
      <c r="BH389" s="3"/>
    </row>
    <row r="390" spans="2:60" s="1" customFormat="1" ht="14.25" customHeight="1">
      <c r="B390" s="27"/>
      <c r="C390" s="79"/>
      <c r="D390" s="79"/>
      <c r="E390" s="79"/>
      <c r="F390" s="79"/>
      <c r="G390" s="109"/>
      <c r="H390" s="25"/>
      <c r="I390" s="77"/>
      <c r="J390" s="77"/>
      <c r="K390" s="77"/>
      <c r="L390" s="77"/>
      <c r="M390" s="106"/>
      <c r="N390" s="25"/>
      <c r="O390" s="77"/>
      <c r="P390" s="77"/>
      <c r="Q390" s="77"/>
      <c r="R390" s="77"/>
      <c r="S390" s="106"/>
      <c r="T390" s="25"/>
      <c r="U390" s="77"/>
      <c r="V390" s="77"/>
      <c r="W390" s="77"/>
      <c r="X390" s="77"/>
      <c r="Y390" s="106"/>
      <c r="Z390" s="25"/>
      <c r="AA390" s="77"/>
      <c r="AB390" s="77"/>
      <c r="AC390" s="77"/>
      <c r="AD390" s="77"/>
      <c r="AE390" s="106"/>
      <c r="AF390" s="25"/>
      <c r="AG390" s="77"/>
      <c r="AH390" s="77"/>
      <c r="AI390" s="77"/>
      <c r="AJ390" s="77"/>
      <c r="AK390" s="106"/>
      <c r="AL390" s="25"/>
      <c r="AM390" s="77"/>
      <c r="AN390" s="77"/>
      <c r="AO390" s="77"/>
      <c r="AP390" s="77"/>
      <c r="AQ390" s="106"/>
      <c r="AR390" s="1"/>
      <c r="AS390" s="1"/>
      <c r="AT390" s="1"/>
      <c r="AU390" s="1"/>
      <c r="AV390" s="1"/>
      <c r="AW390" s="1"/>
      <c r="AX390" s="1"/>
      <c r="AY390" s="1"/>
      <c r="AZ390" s="1"/>
      <c r="BA390" s="1"/>
      <c r="BB390" s="1"/>
      <c r="BC390" s="1"/>
      <c r="BD390" s="1"/>
      <c r="BE390" s="1"/>
      <c r="BF390" s="3"/>
      <c r="BG390" s="3"/>
      <c r="BH390" s="3"/>
    </row>
    <row r="391" spans="2:60" s="1" customFormat="1" ht="14.25" customHeight="1">
      <c r="B391" s="30" t="s">
        <v>3275</v>
      </c>
      <c r="C391" s="30"/>
      <c r="D391" s="30"/>
      <c r="E391" s="30"/>
      <c r="F391" s="30"/>
      <c r="G391" s="30"/>
      <c r="H391" s="130" t="str">
        <f>VLOOKUP($B391,D1_1!$B$5:$CH$131,6,FALSE)&amp;""</f>
        <v/>
      </c>
      <c r="I391" s="16"/>
      <c r="J391" s="16"/>
      <c r="K391" s="16"/>
      <c r="L391" s="16"/>
      <c r="M391" s="16"/>
      <c r="N391" s="130" t="str">
        <f>VLOOKUP($B391,D1_1!$B$5:$CH$131,7,FALSE)&amp;""</f>
        <v/>
      </c>
      <c r="O391" s="16"/>
      <c r="P391" s="16"/>
      <c r="Q391" s="16"/>
      <c r="R391" s="16"/>
      <c r="S391" s="16"/>
      <c r="T391" s="130" t="str">
        <f>VLOOKUP($B391,D1_1!$B$5:$CH$131,8,FALSE)&amp;""</f>
        <v/>
      </c>
      <c r="U391" s="16"/>
      <c r="V391" s="16"/>
      <c r="W391" s="16"/>
      <c r="X391" s="16"/>
      <c r="Y391" s="16"/>
      <c r="Z391" s="130" t="str">
        <f>VLOOKUP($B391,D1_1!$B$5:$CH$131,9,FALSE)&amp;""</f>
        <v/>
      </c>
      <c r="AA391" s="16"/>
      <c r="AB391" s="16"/>
      <c r="AC391" s="16"/>
      <c r="AD391" s="16"/>
      <c r="AE391" s="16"/>
      <c r="AF391" s="130" t="str">
        <f>VLOOKUP($B391,D1_1!$B$5:$CH$131,10,FALSE)&amp;""</f>
        <v/>
      </c>
      <c r="AG391" s="16"/>
      <c r="AH391" s="16"/>
      <c r="AI391" s="16"/>
      <c r="AJ391" s="16"/>
      <c r="AK391" s="16"/>
      <c r="AL391" s="130" t="str">
        <f>VLOOKUP($B391,D1_1!$B$5:$CH$131,11,FALSE)&amp;""</f>
        <v/>
      </c>
      <c r="AM391" s="16"/>
      <c r="AN391" s="16"/>
      <c r="AO391" s="16"/>
      <c r="AP391" s="16"/>
      <c r="AQ391" s="16"/>
      <c r="AR391" s="1"/>
      <c r="AS391" s="1"/>
      <c r="AT391" s="1"/>
      <c r="AU391" s="1"/>
      <c r="AV391" s="1"/>
      <c r="AW391" s="1"/>
      <c r="AX391" s="1"/>
      <c r="AY391" s="1"/>
      <c r="AZ391" s="1"/>
      <c r="BA391" s="1"/>
      <c r="BB391" s="1"/>
      <c r="BC391" s="1"/>
      <c r="BD391" s="1"/>
      <c r="BE391" s="1"/>
      <c r="BF391" s="3"/>
      <c r="BG391" s="3"/>
      <c r="BH391" s="3"/>
    </row>
    <row r="392" spans="2:60" s="1" customFormat="1" ht="14.25" customHeight="1">
      <c r="B392" s="30"/>
      <c r="C392" s="30"/>
      <c r="D392" s="30"/>
      <c r="E392" s="30"/>
      <c r="F392" s="30"/>
      <c r="G392" s="30"/>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
      <c r="AS392" s="1"/>
      <c r="AT392" s="1"/>
      <c r="AU392" s="1"/>
      <c r="AV392" s="1"/>
      <c r="AW392" s="1"/>
      <c r="AX392" s="1"/>
      <c r="AY392" s="1"/>
      <c r="AZ392" s="1"/>
      <c r="BA392" s="1"/>
      <c r="BB392" s="1"/>
      <c r="BC392" s="1"/>
      <c r="BD392" s="1"/>
      <c r="BE392" s="1"/>
      <c r="BF392" s="3"/>
      <c r="BG392" s="3"/>
      <c r="BH392" s="3"/>
    </row>
    <row r="393" spans="2:60" s="1" customFormat="1" ht="14.25" customHeight="1">
      <c r="B393" s="17" t="s">
        <v>6468</v>
      </c>
      <c r="C393" s="72"/>
      <c r="D393" s="72"/>
      <c r="E393" s="72"/>
      <c r="F393" s="72"/>
      <c r="G393" s="119"/>
      <c r="H393" s="69" t="str">
        <f>VLOOKUP($B393,D1_1!$B$5:$CH$131,6,FALSE)&amp;""</f>
        <v/>
      </c>
      <c r="I393" s="76"/>
      <c r="J393" s="76"/>
      <c r="K393" s="76"/>
      <c r="L393" s="76"/>
      <c r="M393" s="104"/>
      <c r="N393" s="69" t="str">
        <f>VLOOKUP($B393,D1_1!$B$5:$CH$131,7,FALSE)&amp;""</f>
        <v/>
      </c>
      <c r="O393" s="76"/>
      <c r="P393" s="76"/>
      <c r="Q393" s="76"/>
      <c r="R393" s="76"/>
      <c r="S393" s="104"/>
      <c r="T393" s="69" t="str">
        <f>VLOOKUP($B393,D1_1!$B$5:$CH$131,8,FALSE)&amp;""</f>
        <v/>
      </c>
      <c r="U393" s="76"/>
      <c r="V393" s="76"/>
      <c r="W393" s="76"/>
      <c r="X393" s="76"/>
      <c r="Y393" s="104"/>
      <c r="Z393" s="69" t="str">
        <f>VLOOKUP($B393,D1_1!$B$5:$CH$131,9,FALSE)&amp;""</f>
        <v/>
      </c>
      <c r="AA393" s="76"/>
      <c r="AB393" s="76"/>
      <c r="AC393" s="76"/>
      <c r="AD393" s="76"/>
      <c r="AE393" s="104"/>
      <c r="AF393" s="69" t="str">
        <f>VLOOKUP($B393,D1_1!$B$5:$CH$131,10,FALSE)&amp;""</f>
        <v/>
      </c>
      <c r="AG393" s="76"/>
      <c r="AH393" s="76"/>
      <c r="AI393" s="76"/>
      <c r="AJ393" s="76"/>
      <c r="AK393" s="104"/>
      <c r="AL393" s="69" t="str">
        <f>VLOOKUP($B393,D1_1!$B$5:$CH$131,11,FALSE)&amp;""</f>
        <v/>
      </c>
      <c r="AM393" s="76"/>
      <c r="AN393" s="76"/>
      <c r="AO393" s="76"/>
      <c r="AP393" s="76"/>
      <c r="AQ393" s="104"/>
      <c r="AR393" s="1"/>
      <c r="AS393" s="1"/>
      <c r="AT393" s="1"/>
      <c r="AU393" s="1"/>
      <c r="AV393" s="1"/>
      <c r="AW393" s="1"/>
      <c r="AX393" s="1"/>
      <c r="AY393" s="1"/>
      <c r="AZ393" s="1"/>
      <c r="BA393" s="1"/>
      <c r="BB393" s="1"/>
      <c r="BC393" s="1"/>
      <c r="BD393" s="1"/>
      <c r="BE393" s="1"/>
      <c r="BF393" s="3"/>
      <c r="BG393" s="3"/>
      <c r="BH393" s="3"/>
    </row>
    <row r="394" spans="2:60" s="1" customFormat="1" ht="14.25" customHeight="1">
      <c r="B394" s="29"/>
      <c r="C394" s="55"/>
      <c r="D394" s="55"/>
      <c r="E394" s="55"/>
      <c r="F394" s="55"/>
      <c r="G394" s="120"/>
      <c r="H394" s="25"/>
      <c r="I394" s="77"/>
      <c r="J394" s="77"/>
      <c r="K394" s="77"/>
      <c r="L394" s="77"/>
      <c r="M394" s="106"/>
      <c r="N394" s="25"/>
      <c r="O394" s="77"/>
      <c r="P394" s="77"/>
      <c r="Q394" s="77"/>
      <c r="R394" s="77"/>
      <c r="S394" s="106"/>
      <c r="T394" s="25"/>
      <c r="U394" s="77"/>
      <c r="V394" s="77"/>
      <c r="W394" s="77"/>
      <c r="X394" s="77"/>
      <c r="Y394" s="106"/>
      <c r="Z394" s="25"/>
      <c r="AA394" s="77"/>
      <c r="AB394" s="77"/>
      <c r="AC394" s="77"/>
      <c r="AD394" s="77"/>
      <c r="AE394" s="106"/>
      <c r="AF394" s="25"/>
      <c r="AG394" s="77"/>
      <c r="AH394" s="77"/>
      <c r="AI394" s="77"/>
      <c r="AJ394" s="77"/>
      <c r="AK394" s="106"/>
      <c r="AL394" s="25"/>
      <c r="AM394" s="77"/>
      <c r="AN394" s="77"/>
      <c r="AO394" s="77"/>
      <c r="AP394" s="77"/>
      <c r="AQ394" s="106"/>
      <c r="AR394" s="1"/>
      <c r="AS394" s="1"/>
      <c r="AT394" s="1"/>
      <c r="AU394" s="1"/>
      <c r="AV394" s="1"/>
      <c r="AW394" s="1"/>
      <c r="AX394" s="1"/>
      <c r="AY394" s="1"/>
      <c r="AZ394" s="1"/>
      <c r="BA394" s="1"/>
      <c r="BB394" s="1"/>
      <c r="BC394" s="1"/>
      <c r="BD394" s="1"/>
      <c r="BE394" s="1"/>
      <c r="BF394" s="3"/>
      <c r="BG394" s="3"/>
      <c r="BH394" s="3"/>
    </row>
    <row r="395" spans="2:60" s="1" customFormat="1" ht="14.25" customHeight="1">
      <c r="B395" s="29"/>
      <c r="C395" s="55"/>
      <c r="D395" s="55"/>
      <c r="E395" s="55"/>
      <c r="F395" s="55"/>
      <c r="G395" s="120"/>
      <c r="H395" s="17" t="s">
        <v>7667</v>
      </c>
      <c r="I395" s="72"/>
      <c r="J395" s="72"/>
      <c r="K395" s="72"/>
      <c r="L395" s="72"/>
      <c r="M395" s="119"/>
      <c r="N395" s="47" t="str">
        <f>VLOOKUP($B393,D1_1!$B$5:$CH$131,5,FALSE)&amp;""</f>
        <v/>
      </c>
      <c r="O395" s="72"/>
      <c r="P395" s="72"/>
      <c r="Q395" s="72"/>
      <c r="R395" s="72"/>
      <c r="S395" s="72"/>
      <c r="T395" s="72"/>
      <c r="U395" s="72"/>
      <c r="V395" s="72"/>
      <c r="W395" s="72"/>
      <c r="X395" s="72"/>
      <c r="Y395" s="72"/>
      <c r="Z395" s="72"/>
      <c r="AA395" s="72"/>
      <c r="AB395" s="72"/>
      <c r="AC395" s="72"/>
      <c r="AD395" s="72"/>
      <c r="AE395" s="72"/>
      <c r="AF395" s="72"/>
      <c r="AG395" s="72"/>
      <c r="AH395" s="72"/>
      <c r="AI395" s="72"/>
      <c r="AJ395" s="72"/>
      <c r="AK395" s="72"/>
      <c r="AL395" s="72"/>
      <c r="AM395" s="72"/>
      <c r="AN395" s="72"/>
      <c r="AO395" s="72"/>
      <c r="AP395" s="72"/>
      <c r="AQ395" s="119"/>
      <c r="AR395" s="1"/>
      <c r="AS395" s="1"/>
      <c r="AT395" s="1"/>
      <c r="AU395" s="1"/>
      <c r="AV395" s="1"/>
      <c r="AW395" s="1"/>
      <c r="AX395" s="1"/>
      <c r="AY395" s="1"/>
      <c r="AZ395" s="1"/>
      <c r="BA395" s="1"/>
      <c r="BB395" s="1"/>
      <c r="BC395" s="1"/>
      <c r="BD395" s="1"/>
      <c r="BE395" s="1"/>
      <c r="BF395" s="3"/>
      <c r="BG395" s="3"/>
      <c r="BH395" s="3"/>
    </row>
    <row r="396" spans="2:60" s="1" customFormat="1" ht="14.25" customHeight="1">
      <c r="B396" s="18"/>
      <c r="C396" s="73"/>
      <c r="D396" s="73"/>
      <c r="E396" s="73"/>
      <c r="F396" s="73"/>
      <c r="G396" s="121"/>
      <c r="H396" s="18"/>
      <c r="I396" s="73"/>
      <c r="J396" s="73"/>
      <c r="K396" s="73"/>
      <c r="L396" s="73"/>
      <c r="M396" s="121"/>
      <c r="N396" s="18"/>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121"/>
      <c r="AR396" s="1"/>
      <c r="AS396" s="1"/>
      <c r="AT396" s="1"/>
      <c r="AU396" s="1"/>
      <c r="AV396" s="1"/>
      <c r="AW396" s="1"/>
      <c r="AX396" s="1"/>
      <c r="AY396" s="1"/>
      <c r="AZ396" s="1"/>
      <c r="BA396" s="1"/>
      <c r="BB396" s="1"/>
      <c r="BC396" s="1"/>
      <c r="BD396" s="1"/>
      <c r="BE396" s="1"/>
      <c r="BF396" s="3"/>
      <c r="BG396" s="3"/>
      <c r="BH396" s="3"/>
    </row>
    <row r="397" spans="2:60" s="1" customFormat="1" ht="14.25" customHeight="1">
      <c r="B397" s="30" t="s">
        <v>6966</v>
      </c>
      <c r="C397" s="30"/>
      <c r="D397" s="30"/>
      <c r="E397" s="30"/>
      <c r="F397" s="30"/>
      <c r="G397" s="30"/>
      <c r="H397" s="130" t="str">
        <f>VLOOKUP($B397,D1_1!$B$5:$CH$131,6,FALSE)&amp;""</f>
        <v/>
      </c>
      <c r="I397" s="16"/>
      <c r="J397" s="16"/>
      <c r="K397" s="16"/>
      <c r="L397" s="16"/>
      <c r="M397" s="16"/>
      <c r="N397" s="130" t="str">
        <f>VLOOKUP($B397,D1_1!$B$5:$CH$131,7,FALSE)&amp;""</f>
        <v/>
      </c>
      <c r="O397" s="16"/>
      <c r="P397" s="16"/>
      <c r="Q397" s="16"/>
      <c r="R397" s="16"/>
      <c r="S397" s="16"/>
      <c r="T397" s="130" t="str">
        <f>VLOOKUP($B397,D1_1!$B$5:$CH$131,8,FALSE)&amp;""</f>
        <v/>
      </c>
      <c r="U397" s="16"/>
      <c r="V397" s="16"/>
      <c r="W397" s="16"/>
      <c r="X397" s="16"/>
      <c r="Y397" s="16"/>
      <c r="Z397" s="130" t="str">
        <f>VLOOKUP($B397,D1_1!$B$5:$CH$131,9,FALSE)&amp;""</f>
        <v/>
      </c>
      <c r="AA397" s="16"/>
      <c r="AB397" s="16"/>
      <c r="AC397" s="16"/>
      <c r="AD397" s="16"/>
      <c r="AE397" s="16"/>
      <c r="AF397" s="130" t="str">
        <f>VLOOKUP($B397,D1_1!$B$5:$CH$131,10,FALSE)&amp;""</f>
        <v/>
      </c>
      <c r="AG397" s="16"/>
      <c r="AH397" s="16"/>
      <c r="AI397" s="16"/>
      <c r="AJ397" s="16"/>
      <c r="AK397" s="16"/>
      <c r="AL397" s="130" t="str">
        <f>VLOOKUP($B397,D1_1!$B$5:$CH$131,11,FALSE)&amp;""</f>
        <v/>
      </c>
      <c r="AM397" s="16"/>
      <c r="AN397" s="16"/>
      <c r="AO397" s="16"/>
      <c r="AP397" s="16"/>
      <c r="AQ397" s="16"/>
      <c r="AR397" s="1"/>
      <c r="AS397" s="1"/>
      <c r="AT397" s="1"/>
      <c r="AU397" s="1"/>
      <c r="AV397" s="1"/>
      <c r="AW397" s="1"/>
      <c r="AX397" s="1"/>
      <c r="AY397" s="1"/>
      <c r="AZ397" s="1"/>
      <c r="BA397" s="1"/>
      <c r="BB397" s="1"/>
      <c r="BC397" s="1"/>
      <c r="BD397" s="1"/>
      <c r="BE397" s="1"/>
      <c r="BF397" s="3"/>
      <c r="BG397" s="3"/>
      <c r="BH397" s="3"/>
    </row>
    <row r="398" spans="2:60" s="1" customFormat="1" ht="14.25" customHeight="1">
      <c r="B398" s="30"/>
      <c r="C398" s="30"/>
      <c r="D398" s="30"/>
      <c r="E398" s="30"/>
      <c r="F398" s="30"/>
      <c r="G398" s="30"/>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
      <c r="AS398" s="1"/>
      <c r="AT398" s="1"/>
      <c r="AU398" s="1"/>
      <c r="AV398" s="1"/>
      <c r="AW398" s="1"/>
      <c r="AX398" s="1"/>
      <c r="AY398" s="1"/>
      <c r="AZ398" s="1"/>
      <c r="BA398" s="1"/>
      <c r="BB398" s="1"/>
      <c r="BC398" s="1"/>
      <c r="BD398" s="1"/>
      <c r="BE398" s="1"/>
      <c r="BF398" s="3"/>
      <c r="BG398" s="3"/>
      <c r="BH398" s="3"/>
    </row>
    <row r="399" spans="2:60" s="1" customFormat="1" ht="14.25" customHeight="1">
      <c r="B399" s="26" t="s">
        <v>6967</v>
      </c>
      <c r="C399" s="78"/>
      <c r="D399" s="78"/>
      <c r="E399" s="78"/>
      <c r="F399" s="78"/>
      <c r="G399" s="107"/>
      <c r="H399" s="69" t="str">
        <f>VLOOKUP($B399,D1_1!$B$5:$CH$131,6,FALSE)&amp;""</f>
        <v/>
      </c>
      <c r="I399" s="76"/>
      <c r="J399" s="76"/>
      <c r="K399" s="76"/>
      <c r="L399" s="76"/>
      <c r="M399" s="104"/>
      <c r="N399" s="69" t="str">
        <f>VLOOKUP($B399,D1_1!$B$5:$CH$131,7,FALSE)&amp;""</f>
        <v/>
      </c>
      <c r="O399" s="76"/>
      <c r="P399" s="76"/>
      <c r="Q399" s="76"/>
      <c r="R399" s="76"/>
      <c r="S399" s="104"/>
      <c r="T399" s="69" t="str">
        <f>VLOOKUP($B399,D1_1!$B$5:$CH$131,8,FALSE)&amp;""</f>
        <v/>
      </c>
      <c r="U399" s="76"/>
      <c r="V399" s="76"/>
      <c r="W399" s="76"/>
      <c r="X399" s="76"/>
      <c r="Y399" s="104"/>
      <c r="Z399" s="69" t="str">
        <f>VLOOKUP($B399,D1_1!$B$5:$CH$131,9,FALSE)&amp;""</f>
        <v/>
      </c>
      <c r="AA399" s="76"/>
      <c r="AB399" s="76"/>
      <c r="AC399" s="76"/>
      <c r="AD399" s="76"/>
      <c r="AE399" s="104"/>
      <c r="AF399" s="69" t="str">
        <f>VLOOKUP($B399,D1_1!$B$5:$CH$131,10,FALSE)&amp;""</f>
        <v/>
      </c>
      <c r="AG399" s="76"/>
      <c r="AH399" s="76"/>
      <c r="AI399" s="76"/>
      <c r="AJ399" s="76"/>
      <c r="AK399" s="104"/>
      <c r="AL399" s="69" t="str">
        <f>VLOOKUP($B399,D1_1!$B$5:$CH$131,11,FALSE)&amp;""</f>
        <v/>
      </c>
      <c r="AM399" s="76"/>
      <c r="AN399" s="76"/>
      <c r="AO399" s="76"/>
      <c r="AP399" s="76"/>
      <c r="AQ399" s="104"/>
      <c r="AR399" s="1"/>
      <c r="AS399" s="1"/>
      <c r="AT399" s="1"/>
      <c r="AU399" s="1"/>
      <c r="AV399" s="1"/>
      <c r="AW399" s="1"/>
      <c r="AX399" s="1"/>
      <c r="AY399" s="1"/>
      <c r="AZ399" s="1"/>
      <c r="BA399" s="1"/>
      <c r="BB399" s="1"/>
      <c r="BC399" s="1"/>
      <c r="BD399" s="1"/>
      <c r="BE399" s="1"/>
      <c r="BF399" s="3"/>
      <c r="BG399" s="3"/>
      <c r="BH399" s="3"/>
    </row>
    <row r="400" spans="2:60" s="1" customFormat="1" ht="14.25" customHeight="1">
      <c r="B400" s="27"/>
      <c r="C400" s="79"/>
      <c r="D400" s="79"/>
      <c r="E400" s="79"/>
      <c r="F400" s="79"/>
      <c r="G400" s="109"/>
      <c r="H400" s="25"/>
      <c r="I400" s="77"/>
      <c r="J400" s="77"/>
      <c r="K400" s="77"/>
      <c r="L400" s="77"/>
      <c r="M400" s="106"/>
      <c r="N400" s="25"/>
      <c r="O400" s="77"/>
      <c r="P400" s="77"/>
      <c r="Q400" s="77"/>
      <c r="R400" s="77"/>
      <c r="S400" s="106"/>
      <c r="T400" s="25"/>
      <c r="U400" s="77"/>
      <c r="V400" s="77"/>
      <c r="W400" s="77"/>
      <c r="X400" s="77"/>
      <c r="Y400" s="106"/>
      <c r="Z400" s="25"/>
      <c r="AA400" s="77"/>
      <c r="AB400" s="77"/>
      <c r="AC400" s="77"/>
      <c r="AD400" s="77"/>
      <c r="AE400" s="106"/>
      <c r="AF400" s="25"/>
      <c r="AG400" s="77"/>
      <c r="AH400" s="77"/>
      <c r="AI400" s="77"/>
      <c r="AJ400" s="77"/>
      <c r="AK400" s="106"/>
      <c r="AL400" s="25"/>
      <c r="AM400" s="77"/>
      <c r="AN400" s="77"/>
      <c r="AO400" s="77"/>
      <c r="AP400" s="77"/>
      <c r="AQ400" s="106"/>
      <c r="AR400" s="1"/>
      <c r="AS400" s="1"/>
      <c r="AT400" s="1"/>
      <c r="AU400" s="1"/>
      <c r="AV400" s="1"/>
      <c r="AW400" s="1"/>
      <c r="AX400" s="1"/>
      <c r="AY400" s="1"/>
      <c r="AZ400" s="1"/>
      <c r="BA400" s="1"/>
      <c r="BB400" s="1"/>
      <c r="BC400" s="1"/>
      <c r="BD400" s="1"/>
      <c r="BE400" s="1"/>
      <c r="BF400" s="3"/>
      <c r="BG400" s="3"/>
      <c r="BH400" s="3"/>
    </row>
    <row r="401" spans="2:60" s="1" customFormat="1" ht="14.25" customHeight="1">
      <c r="B401" s="26" t="s">
        <v>2088</v>
      </c>
      <c r="C401" s="78"/>
      <c r="D401" s="78"/>
      <c r="E401" s="78"/>
      <c r="F401" s="78"/>
      <c r="G401" s="107"/>
      <c r="H401" s="69" t="str">
        <f>VLOOKUP($B401,D1_1!$B$5:$CH$131,6,FALSE)&amp;""</f>
        <v/>
      </c>
      <c r="I401" s="76"/>
      <c r="J401" s="76"/>
      <c r="K401" s="76"/>
      <c r="L401" s="76"/>
      <c r="M401" s="104"/>
      <c r="N401" s="69" t="str">
        <f>VLOOKUP($B401,D1_1!$B$5:$CH$131,7,FALSE)&amp;""</f>
        <v/>
      </c>
      <c r="O401" s="76"/>
      <c r="P401" s="76"/>
      <c r="Q401" s="76"/>
      <c r="R401" s="76"/>
      <c r="S401" s="104"/>
      <c r="T401" s="69" t="str">
        <f>VLOOKUP($B401,D1_1!$B$5:$CH$131,8,FALSE)&amp;""</f>
        <v/>
      </c>
      <c r="U401" s="76"/>
      <c r="V401" s="76"/>
      <c r="W401" s="76"/>
      <c r="X401" s="76"/>
      <c r="Y401" s="104"/>
      <c r="Z401" s="69" t="str">
        <f>VLOOKUP($B401,D1_1!$B$5:$CH$131,9,FALSE)&amp;""</f>
        <v/>
      </c>
      <c r="AA401" s="76"/>
      <c r="AB401" s="76"/>
      <c r="AC401" s="76"/>
      <c r="AD401" s="76"/>
      <c r="AE401" s="104"/>
      <c r="AF401" s="69" t="str">
        <f>VLOOKUP($B401,D1_1!$B$5:$CH$131,10,FALSE)&amp;""</f>
        <v/>
      </c>
      <c r="AG401" s="76"/>
      <c r="AH401" s="76"/>
      <c r="AI401" s="76"/>
      <c r="AJ401" s="76"/>
      <c r="AK401" s="104"/>
      <c r="AL401" s="69" t="str">
        <f>VLOOKUP($B401,D1_1!$B$5:$CH$131,11,FALSE)&amp;""</f>
        <v/>
      </c>
      <c r="AM401" s="76"/>
      <c r="AN401" s="76"/>
      <c r="AO401" s="76"/>
      <c r="AP401" s="76"/>
      <c r="AQ401" s="104"/>
      <c r="AR401" s="1"/>
      <c r="AS401" s="1"/>
      <c r="AT401" s="1"/>
      <c r="AU401" s="1"/>
      <c r="AV401" s="1"/>
      <c r="AW401" s="1"/>
      <c r="AX401" s="1"/>
      <c r="AY401" s="1"/>
      <c r="AZ401" s="1"/>
      <c r="BA401" s="1"/>
      <c r="BB401" s="1"/>
      <c r="BC401" s="1"/>
      <c r="BD401" s="1"/>
      <c r="BE401" s="1"/>
      <c r="BF401" s="3"/>
      <c r="BG401" s="3"/>
      <c r="BH401" s="3"/>
    </row>
    <row r="402" spans="2:60" s="1" customFormat="1" ht="14.25" customHeight="1">
      <c r="B402" s="27"/>
      <c r="C402" s="79"/>
      <c r="D402" s="79"/>
      <c r="E402" s="79"/>
      <c r="F402" s="79"/>
      <c r="G402" s="109"/>
      <c r="H402" s="25"/>
      <c r="I402" s="77"/>
      <c r="J402" s="77"/>
      <c r="K402" s="77"/>
      <c r="L402" s="77"/>
      <c r="M402" s="106"/>
      <c r="N402" s="25"/>
      <c r="O402" s="77"/>
      <c r="P402" s="77"/>
      <c r="Q402" s="77"/>
      <c r="R402" s="77"/>
      <c r="S402" s="106"/>
      <c r="T402" s="25"/>
      <c r="U402" s="77"/>
      <c r="V402" s="77"/>
      <c r="W402" s="77"/>
      <c r="X402" s="77"/>
      <c r="Y402" s="106"/>
      <c r="Z402" s="25"/>
      <c r="AA402" s="77"/>
      <c r="AB402" s="77"/>
      <c r="AC402" s="77"/>
      <c r="AD402" s="77"/>
      <c r="AE402" s="106"/>
      <c r="AF402" s="25"/>
      <c r="AG402" s="77"/>
      <c r="AH402" s="77"/>
      <c r="AI402" s="77"/>
      <c r="AJ402" s="77"/>
      <c r="AK402" s="106"/>
      <c r="AL402" s="25"/>
      <c r="AM402" s="77"/>
      <c r="AN402" s="77"/>
      <c r="AO402" s="77"/>
      <c r="AP402" s="77"/>
      <c r="AQ402" s="106"/>
      <c r="AR402" s="1"/>
      <c r="AS402" s="1"/>
      <c r="AT402" s="1"/>
      <c r="AU402" s="1"/>
      <c r="AV402" s="1"/>
      <c r="AW402" s="1"/>
      <c r="AX402" s="1"/>
      <c r="AY402" s="1"/>
      <c r="AZ402" s="1"/>
      <c r="BA402" s="1"/>
      <c r="BB402" s="1"/>
      <c r="BC402" s="1"/>
      <c r="BD402" s="1"/>
      <c r="BE402" s="1"/>
      <c r="BF402" s="3"/>
      <c r="BG402" s="3"/>
      <c r="BH402" s="3"/>
    </row>
    <row r="403" spans="2:60" s="1" customFormat="1" ht="14.25" customHeight="1">
      <c r="B403" s="26" t="s">
        <v>1392</v>
      </c>
      <c r="C403" s="78"/>
      <c r="D403" s="78"/>
      <c r="E403" s="78"/>
      <c r="F403" s="78"/>
      <c r="G403" s="107"/>
      <c r="H403" s="69" t="str">
        <f>VLOOKUP($B403,D1_1!$B$5:$CH$131,6,FALSE)&amp;""</f>
        <v/>
      </c>
      <c r="I403" s="76"/>
      <c r="J403" s="76"/>
      <c r="K403" s="76"/>
      <c r="L403" s="76"/>
      <c r="M403" s="104"/>
      <c r="N403" s="69" t="str">
        <f>VLOOKUP($B403,D1_1!$B$5:$CH$131,7,FALSE)&amp;""</f>
        <v/>
      </c>
      <c r="O403" s="76"/>
      <c r="P403" s="76"/>
      <c r="Q403" s="76"/>
      <c r="R403" s="76"/>
      <c r="S403" s="104"/>
      <c r="T403" s="69" t="str">
        <f>VLOOKUP($B403,D1_1!$B$5:$CH$131,8,FALSE)&amp;""</f>
        <v/>
      </c>
      <c r="U403" s="76"/>
      <c r="V403" s="76"/>
      <c r="W403" s="76"/>
      <c r="X403" s="76"/>
      <c r="Y403" s="104"/>
      <c r="Z403" s="69" t="str">
        <f>VLOOKUP($B403,D1_1!$B$5:$CH$131,9,FALSE)&amp;""</f>
        <v/>
      </c>
      <c r="AA403" s="76"/>
      <c r="AB403" s="76"/>
      <c r="AC403" s="76"/>
      <c r="AD403" s="76"/>
      <c r="AE403" s="104"/>
      <c r="AF403" s="69" t="str">
        <f>VLOOKUP($B403,D1_1!$B$5:$CH$131,10,FALSE)&amp;""</f>
        <v/>
      </c>
      <c r="AG403" s="76"/>
      <c r="AH403" s="76"/>
      <c r="AI403" s="76"/>
      <c r="AJ403" s="76"/>
      <c r="AK403" s="104"/>
      <c r="AL403" s="69" t="str">
        <f>VLOOKUP($B403,D1_1!$B$5:$CH$131,11,FALSE)&amp;""</f>
        <v/>
      </c>
      <c r="AM403" s="76"/>
      <c r="AN403" s="76"/>
      <c r="AO403" s="76"/>
      <c r="AP403" s="76"/>
      <c r="AQ403" s="104"/>
      <c r="AR403" s="1"/>
      <c r="AS403" s="1"/>
      <c r="AT403" s="1"/>
      <c r="AU403" s="1"/>
      <c r="AV403" s="1"/>
      <c r="AW403" s="1"/>
      <c r="AX403" s="1"/>
      <c r="AY403" s="1"/>
      <c r="AZ403" s="1"/>
      <c r="BA403" s="1"/>
      <c r="BB403" s="1"/>
      <c r="BC403" s="1"/>
      <c r="BD403" s="1"/>
      <c r="BE403" s="1"/>
      <c r="BF403" s="3"/>
      <c r="BG403" s="3"/>
      <c r="BH403" s="3"/>
    </row>
    <row r="404" spans="2:60" s="1" customFormat="1" ht="14.25" customHeight="1">
      <c r="B404" s="27"/>
      <c r="C404" s="79"/>
      <c r="D404" s="79"/>
      <c r="E404" s="79"/>
      <c r="F404" s="79"/>
      <c r="G404" s="109"/>
      <c r="H404" s="25"/>
      <c r="I404" s="77"/>
      <c r="J404" s="77"/>
      <c r="K404" s="77"/>
      <c r="L404" s="77"/>
      <c r="M404" s="106"/>
      <c r="N404" s="25"/>
      <c r="O404" s="77"/>
      <c r="P404" s="77"/>
      <c r="Q404" s="77"/>
      <c r="R404" s="77"/>
      <c r="S404" s="106"/>
      <c r="T404" s="25"/>
      <c r="U404" s="77"/>
      <c r="V404" s="77"/>
      <c r="W404" s="77"/>
      <c r="X404" s="77"/>
      <c r="Y404" s="106"/>
      <c r="Z404" s="25"/>
      <c r="AA404" s="77"/>
      <c r="AB404" s="77"/>
      <c r="AC404" s="77"/>
      <c r="AD404" s="77"/>
      <c r="AE404" s="106"/>
      <c r="AF404" s="25"/>
      <c r="AG404" s="77"/>
      <c r="AH404" s="77"/>
      <c r="AI404" s="77"/>
      <c r="AJ404" s="77"/>
      <c r="AK404" s="106"/>
      <c r="AL404" s="25"/>
      <c r="AM404" s="77"/>
      <c r="AN404" s="77"/>
      <c r="AO404" s="77"/>
      <c r="AP404" s="77"/>
      <c r="AQ404" s="106"/>
      <c r="AR404" s="1"/>
      <c r="AS404" s="1"/>
      <c r="AT404" s="1"/>
      <c r="AU404" s="1"/>
      <c r="AV404" s="1"/>
      <c r="AW404" s="1"/>
      <c r="AX404" s="1"/>
      <c r="AY404" s="1"/>
      <c r="AZ404" s="1"/>
      <c r="BA404" s="1"/>
      <c r="BB404" s="1"/>
      <c r="BC404" s="1"/>
      <c r="BD404" s="1"/>
      <c r="BE404" s="1"/>
      <c r="BF404" s="3"/>
      <c r="BG404" s="3"/>
      <c r="BH404" s="3"/>
    </row>
    <row r="405" spans="2:60" s="1" customFormat="1" ht="14.25" customHeight="1">
      <c r="B405" s="26" t="s">
        <v>2026</v>
      </c>
      <c r="C405" s="78"/>
      <c r="D405" s="78"/>
      <c r="E405" s="78"/>
      <c r="F405" s="78"/>
      <c r="G405" s="107"/>
      <c r="H405" s="69" t="str">
        <f>VLOOKUP($B405,D1_1!$B$5:$CH$131,6,FALSE)&amp;""</f>
        <v/>
      </c>
      <c r="I405" s="76"/>
      <c r="J405" s="76"/>
      <c r="K405" s="76"/>
      <c r="L405" s="76"/>
      <c r="M405" s="104"/>
      <c r="N405" s="69" t="str">
        <f>VLOOKUP($B405,D1_1!$B$5:$CH$131,7,FALSE)&amp;""</f>
        <v/>
      </c>
      <c r="O405" s="76"/>
      <c r="P405" s="76"/>
      <c r="Q405" s="76"/>
      <c r="R405" s="76"/>
      <c r="S405" s="104"/>
      <c r="T405" s="69" t="str">
        <f>VLOOKUP($B405,D1_1!$B$5:$CH$131,8,FALSE)&amp;""</f>
        <v/>
      </c>
      <c r="U405" s="76"/>
      <c r="V405" s="76"/>
      <c r="W405" s="76"/>
      <c r="X405" s="76"/>
      <c r="Y405" s="104"/>
      <c r="Z405" s="69" t="str">
        <f>VLOOKUP($B405,D1_1!$B$5:$CH$131,9,FALSE)&amp;""</f>
        <v/>
      </c>
      <c r="AA405" s="76"/>
      <c r="AB405" s="76"/>
      <c r="AC405" s="76"/>
      <c r="AD405" s="76"/>
      <c r="AE405" s="104"/>
      <c r="AF405" s="69" t="str">
        <f>VLOOKUP($B405,D1_1!$B$5:$CH$131,10,FALSE)&amp;""</f>
        <v/>
      </c>
      <c r="AG405" s="76"/>
      <c r="AH405" s="76"/>
      <c r="AI405" s="76"/>
      <c r="AJ405" s="76"/>
      <c r="AK405" s="104"/>
      <c r="AL405" s="69" t="str">
        <f>VLOOKUP($B405,D1_1!$B$5:$CH$131,11,FALSE)&amp;""</f>
        <v/>
      </c>
      <c r="AM405" s="76"/>
      <c r="AN405" s="76"/>
      <c r="AO405" s="76"/>
      <c r="AP405" s="76"/>
      <c r="AQ405" s="104"/>
      <c r="AR405" s="1"/>
      <c r="AS405" s="1"/>
      <c r="AT405" s="1"/>
      <c r="AU405" s="1"/>
      <c r="AV405" s="1"/>
      <c r="AW405" s="1"/>
      <c r="AX405" s="1"/>
      <c r="AY405" s="1"/>
      <c r="AZ405" s="1"/>
      <c r="BA405" s="1"/>
      <c r="BB405" s="1"/>
      <c r="BC405" s="1"/>
      <c r="BD405" s="1"/>
      <c r="BE405" s="1"/>
      <c r="BF405" s="3"/>
      <c r="BG405" s="3"/>
      <c r="BH405" s="3"/>
    </row>
    <row r="406" spans="2:60" s="1" customFormat="1" ht="14.25" customHeight="1">
      <c r="B406" s="27"/>
      <c r="C406" s="79"/>
      <c r="D406" s="79"/>
      <c r="E406" s="79"/>
      <c r="F406" s="79"/>
      <c r="G406" s="109"/>
      <c r="H406" s="25"/>
      <c r="I406" s="77"/>
      <c r="J406" s="77"/>
      <c r="K406" s="77"/>
      <c r="L406" s="77"/>
      <c r="M406" s="106"/>
      <c r="N406" s="25"/>
      <c r="O406" s="77"/>
      <c r="P406" s="77"/>
      <c r="Q406" s="77"/>
      <c r="R406" s="77"/>
      <c r="S406" s="106"/>
      <c r="T406" s="25"/>
      <c r="U406" s="77"/>
      <c r="V406" s="77"/>
      <c r="W406" s="77"/>
      <c r="X406" s="77"/>
      <c r="Y406" s="106"/>
      <c r="Z406" s="25"/>
      <c r="AA406" s="77"/>
      <c r="AB406" s="77"/>
      <c r="AC406" s="77"/>
      <c r="AD406" s="77"/>
      <c r="AE406" s="106"/>
      <c r="AF406" s="25"/>
      <c r="AG406" s="77"/>
      <c r="AH406" s="77"/>
      <c r="AI406" s="77"/>
      <c r="AJ406" s="77"/>
      <c r="AK406" s="106"/>
      <c r="AL406" s="25"/>
      <c r="AM406" s="77"/>
      <c r="AN406" s="77"/>
      <c r="AO406" s="77"/>
      <c r="AP406" s="77"/>
      <c r="AQ406" s="106"/>
      <c r="AR406" s="1"/>
      <c r="AS406" s="1"/>
      <c r="AT406" s="1"/>
      <c r="AU406" s="1"/>
      <c r="AV406" s="1"/>
      <c r="AW406" s="1"/>
      <c r="AX406" s="1"/>
      <c r="AY406" s="1"/>
      <c r="AZ406" s="1"/>
      <c r="BA406" s="1"/>
      <c r="BB406" s="1"/>
      <c r="BC406" s="1"/>
      <c r="BD406" s="1"/>
      <c r="BE406" s="1"/>
      <c r="BF406" s="3"/>
      <c r="BG406" s="3"/>
      <c r="BH406" s="3"/>
    </row>
    <row r="407" spans="2:60" s="1" customFormat="1" ht="14.25" customHeight="1">
      <c r="B407" s="26" t="s">
        <v>5967</v>
      </c>
      <c r="C407" s="78"/>
      <c r="D407" s="78"/>
      <c r="E407" s="78"/>
      <c r="F407" s="78"/>
      <c r="G407" s="107"/>
      <c r="H407" s="69" t="str">
        <f>VLOOKUP($B407,D1_1!$B$5:$CH$131,6,FALSE)&amp;""</f>
        <v/>
      </c>
      <c r="I407" s="76"/>
      <c r="J407" s="76"/>
      <c r="K407" s="76"/>
      <c r="L407" s="76"/>
      <c r="M407" s="104"/>
      <c r="N407" s="69" t="str">
        <f>VLOOKUP($B407,D1_1!$B$5:$CH$131,7,FALSE)&amp;""</f>
        <v/>
      </c>
      <c r="O407" s="76"/>
      <c r="P407" s="76"/>
      <c r="Q407" s="76"/>
      <c r="R407" s="76"/>
      <c r="S407" s="104"/>
      <c r="T407" s="69" t="str">
        <f>VLOOKUP($B407,D1_1!$B$5:$CH$131,8,FALSE)&amp;""</f>
        <v/>
      </c>
      <c r="U407" s="76"/>
      <c r="V407" s="76"/>
      <c r="W407" s="76"/>
      <c r="X407" s="76"/>
      <c r="Y407" s="104"/>
      <c r="Z407" s="69" t="str">
        <f>VLOOKUP($B407,D1_1!$B$5:$CH$131,9,FALSE)&amp;""</f>
        <v/>
      </c>
      <c r="AA407" s="76"/>
      <c r="AB407" s="76"/>
      <c r="AC407" s="76"/>
      <c r="AD407" s="76"/>
      <c r="AE407" s="104"/>
      <c r="AF407" s="69" t="str">
        <f>VLOOKUP($B407,D1_1!$B$5:$CH$131,10,FALSE)&amp;""</f>
        <v/>
      </c>
      <c r="AG407" s="76"/>
      <c r="AH407" s="76"/>
      <c r="AI407" s="76"/>
      <c r="AJ407" s="76"/>
      <c r="AK407" s="104"/>
      <c r="AL407" s="69" t="str">
        <f>VLOOKUP($B407,D1_1!$B$5:$CH$131,11,FALSE)&amp;""</f>
        <v/>
      </c>
      <c r="AM407" s="76"/>
      <c r="AN407" s="76"/>
      <c r="AO407" s="76"/>
      <c r="AP407" s="76"/>
      <c r="AQ407" s="104"/>
      <c r="AR407" s="1"/>
      <c r="AS407" s="1"/>
      <c r="AT407" s="1"/>
      <c r="AU407" s="1"/>
      <c r="AV407" s="1"/>
      <c r="AW407" s="1"/>
      <c r="AX407" s="1"/>
      <c r="AY407" s="1"/>
      <c r="AZ407" s="1"/>
      <c r="BA407" s="1"/>
      <c r="BB407" s="1"/>
      <c r="BC407" s="1"/>
      <c r="BD407" s="1"/>
      <c r="BE407" s="1"/>
      <c r="BF407" s="3"/>
      <c r="BG407" s="3"/>
      <c r="BH407" s="3"/>
    </row>
    <row r="408" spans="2:60" s="1" customFormat="1" ht="14.25" customHeight="1">
      <c r="B408" s="27"/>
      <c r="C408" s="79"/>
      <c r="D408" s="79"/>
      <c r="E408" s="79"/>
      <c r="F408" s="79"/>
      <c r="G408" s="109"/>
      <c r="H408" s="25"/>
      <c r="I408" s="77"/>
      <c r="J408" s="77"/>
      <c r="K408" s="77"/>
      <c r="L408" s="77"/>
      <c r="M408" s="106"/>
      <c r="N408" s="25"/>
      <c r="O408" s="77"/>
      <c r="P408" s="77"/>
      <c r="Q408" s="77"/>
      <c r="R408" s="77"/>
      <c r="S408" s="106"/>
      <c r="T408" s="25"/>
      <c r="U408" s="77"/>
      <c r="V408" s="77"/>
      <c r="W408" s="77"/>
      <c r="X408" s="77"/>
      <c r="Y408" s="106"/>
      <c r="Z408" s="25"/>
      <c r="AA408" s="77"/>
      <c r="AB408" s="77"/>
      <c r="AC408" s="77"/>
      <c r="AD408" s="77"/>
      <c r="AE408" s="106"/>
      <c r="AF408" s="25"/>
      <c r="AG408" s="77"/>
      <c r="AH408" s="77"/>
      <c r="AI408" s="77"/>
      <c r="AJ408" s="77"/>
      <c r="AK408" s="106"/>
      <c r="AL408" s="25"/>
      <c r="AM408" s="77"/>
      <c r="AN408" s="77"/>
      <c r="AO408" s="77"/>
      <c r="AP408" s="77"/>
      <c r="AQ408" s="106"/>
      <c r="AR408" s="1"/>
      <c r="AS408" s="1"/>
      <c r="AT408" s="1"/>
      <c r="AU408" s="1"/>
      <c r="AV408" s="1"/>
      <c r="AW408" s="1"/>
      <c r="AX408" s="1"/>
      <c r="AY408" s="1"/>
      <c r="AZ408" s="1"/>
      <c r="BA408" s="1"/>
      <c r="BB408" s="1"/>
      <c r="BC408" s="1"/>
      <c r="BD408" s="1"/>
      <c r="BE408" s="1"/>
      <c r="BF408" s="3"/>
      <c r="BG408" s="3"/>
      <c r="BH408" s="3"/>
    </row>
    <row r="409" spans="2:60" s="1" customFormat="1" ht="14.25" customHeight="1">
      <c r="B409" s="26" t="s">
        <v>2097</v>
      </c>
      <c r="C409" s="78"/>
      <c r="D409" s="78"/>
      <c r="E409" s="78"/>
      <c r="F409" s="78"/>
      <c r="G409" s="107"/>
      <c r="H409" s="69" t="str">
        <f>VLOOKUP($B409,D1_1!$B$5:$CH$131,6,FALSE)&amp;""</f>
        <v/>
      </c>
      <c r="I409" s="76"/>
      <c r="J409" s="76"/>
      <c r="K409" s="76"/>
      <c r="L409" s="76"/>
      <c r="M409" s="104"/>
      <c r="N409" s="69" t="str">
        <f>VLOOKUP($B409,D1_1!$B$5:$CH$131,7,FALSE)&amp;""</f>
        <v/>
      </c>
      <c r="O409" s="76"/>
      <c r="P409" s="76"/>
      <c r="Q409" s="76"/>
      <c r="R409" s="76"/>
      <c r="S409" s="104"/>
      <c r="T409" s="69" t="str">
        <f>VLOOKUP($B409,D1_1!$B$5:$CH$131,8,FALSE)&amp;""</f>
        <v/>
      </c>
      <c r="U409" s="76"/>
      <c r="V409" s="76"/>
      <c r="W409" s="76"/>
      <c r="X409" s="76"/>
      <c r="Y409" s="104"/>
      <c r="Z409" s="69" t="str">
        <f>VLOOKUP($B409,D1_1!$B$5:$CH$131,9,FALSE)&amp;""</f>
        <v/>
      </c>
      <c r="AA409" s="76"/>
      <c r="AB409" s="76"/>
      <c r="AC409" s="76"/>
      <c r="AD409" s="76"/>
      <c r="AE409" s="104"/>
      <c r="AF409" s="69" t="str">
        <f>VLOOKUP($B409,D1_1!$B$5:$CH$131,10,FALSE)&amp;""</f>
        <v/>
      </c>
      <c r="AG409" s="76"/>
      <c r="AH409" s="76"/>
      <c r="AI409" s="76"/>
      <c r="AJ409" s="76"/>
      <c r="AK409" s="104"/>
      <c r="AL409" s="69" t="str">
        <f>VLOOKUP($B409,D1_1!$B$5:$CH$131,11,FALSE)&amp;""</f>
        <v/>
      </c>
      <c r="AM409" s="76"/>
      <c r="AN409" s="76"/>
      <c r="AO409" s="76"/>
      <c r="AP409" s="76"/>
      <c r="AQ409" s="104"/>
      <c r="AR409" s="1"/>
      <c r="AS409" s="1"/>
      <c r="AT409" s="1"/>
      <c r="AU409" s="1"/>
      <c r="AV409" s="1"/>
      <c r="AW409" s="1"/>
      <c r="AX409" s="1"/>
      <c r="AY409" s="1"/>
      <c r="AZ409" s="1"/>
      <c r="BA409" s="1"/>
      <c r="BB409" s="1"/>
      <c r="BC409" s="1"/>
      <c r="BD409" s="1"/>
      <c r="BE409" s="1"/>
      <c r="BF409" s="3"/>
      <c r="BG409" s="3"/>
      <c r="BH409" s="3"/>
    </row>
    <row r="410" spans="2:60" ht="14.25" customHeight="1">
      <c r="B410" s="27"/>
      <c r="C410" s="79"/>
      <c r="D410" s="79"/>
      <c r="E410" s="79"/>
      <c r="F410" s="79"/>
      <c r="G410" s="109"/>
      <c r="H410" s="25"/>
      <c r="I410" s="77"/>
      <c r="J410" s="77"/>
      <c r="K410" s="77"/>
      <c r="L410" s="77"/>
      <c r="M410" s="106"/>
      <c r="N410" s="25"/>
      <c r="O410" s="77"/>
      <c r="P410" s="77"/>
      <c r="Q410" s="77"/>
      <c r="R410" s="77"/>
      <c r="S410" s="106"/>
      <c r="T410" s="25"/>
      <c r="U410" s="77"/>
      <c r="V410" s="77"/>
      <c r="W410" s="77"/>
      <c r="X410" s="77"/>
      <c r="Y410" s="106"/>
      <c r="Z410" s="25"/>
      <c r="AA410" s="77"/>
      <c r="AB410" s="77"/>
      <c r="AC410" s="77"/>
      <c r="AD410" s="77"/>
      <c r="AE410" s="106"/>
      <c r="AF410" s="25"/>
      <c r="AG410" s="77"/>
      <c r="AH410" s="77"/>
      <c r="AI410" s="77"/>
      <c r="AJ410" s="77"/>
      <c r="AK410" s="106"/>
      <c r="AL410" s="25"/>
      <c r="AM410" s="77"/>
      <c r="AN410" s="77"/>
      <c r="AO410" s="77"/>
      <c r="AP410" s="77"/>
      <c r="AQ410" s="106"/>
    </row>
    <row r="411" spans="2:60" ht="14.25" customHeight="1">
      <c r="B411" s="26" t="s">
        <v>1235</v>
      </c>
      <c r="C411" s="78"/>
      <c r="D411" s="78"/>
      <c r="E411" s="78"/>
      <c r="F411" s="78"/>
      <c r="G411" s="107"/>
      <c r="H411" s="69" t="str">
        <f>VLOOKUP($B411,D1_1!$B$5:$CH$131,6,FALSE)&amp;""</f>
        <v/>
      </c>
      <c r="I411" s="76"/>
      <c r="J411" s="76"/>
      <c r="K411" s="76"/>
      <c r="L411" s="76"/>
      <c r="M411" s="104"/>
      <c r="N411" s="69" t="str">
        <f>VLOOKUP($B411,D1_1!$B$5:$CH$131,7,FALSE)&amp;""</f>
        <v/>
      </c>
      <c r="O411" s="76"/>
      <c r="P411" s="76"/>
      <c r="Q411" s="76"/>
      <c r="R411" s="76"/>
      <c r="S411" s="104"/>
      <c r="T411" s="69" t="str">
        <f>VLOOKUP($B411,D1_1!$B$5:$CH$131,8,FALSE)&amp;""</f>
        <v/>
      </c>
      <c r="U411" s="76"/>
      <c r="V411" s="76"/>
      <c r="W411" s="76"/>
      <c r="X411" s="76"/>
      <c r="Y411" s="104"/>
      <c r="Z411" s="69" t="str">
        <f>VLOOKUP($B411,D1_1!$B$5:$CH$131,9,FALSE)&amp;""</f>
        <v/>
      </c>
      <c r="AA411" s="76"/>
      <c r="AB411" s="76"/>
      <c r="AC411" s="76"/>
      <c r="AD411" s="76"/>
      <c r="AE411" s="104"/>
      <c r="AF411" s="69" t="str">
        <f>VLOOKUP($B411,D1_1!$B$5:$CH$131,10,FALSE)&amp;""</f>
        <v/>
      </c>
      <c r="AG411" s="76"/>
      <c r="AH411" s="76"/>
      <c r="AI411" s="76"/>
      <c r="AJ411" s="76"/>
      <c r="AK411" s="104"/>
      <c r="AL411" s="69" t="str">
        <f>VLOOKUP($B411,D1_1!$B$5:$CH$131,11,FALSE)&amp;""</f>
        <v/>
      </c>
      <c r="AM411" s="76"/>
      <c r="AN411" s="76"/>
      <c r="AO411" s="76"/>
      <c r="AP411" s="76"/>
      <c r="AQ411" s="104"/>
    </row>
    <row r="412" spans="2:60" ht="14.25" customHeight="1">
      <c r="B412" s="27"/>
      <c r="C412" s="79"/>
      <c r="D412" s="79"/>
      <c r="E412" s="79"/>
      <c r="F412" s="79"/>
      <c r="G412" s="109"/>
      <c r="H412" s="25"/>
      <c r="I412" s="77"/>
      <c r="J412" s="77"/>
      <c r="K412" s="77"/>
      <c r="L412" s="77"/>
      <c r="M412" s="106"/>
      <c r="N412" s="25"/>
      <c r="O412" s="77"/>
      <c r="P412" s="77"/>
      <c r="Q412" s="77"/>
      <c r="R412" s="77"/>
      <c r="S412" s="106"/>
      <c r="T412" s="25"/>
      <c r="U412" s="77"/>
      <c r="V412" s="77"/>
      <c r="W412" s="77"/>
      <c r="X412" s="77"/>
      <c r="Y412" s="106"/>
      <c r="Z412" s="25"/>
      <c r="AA412" s="77"/>
      <c r="AB412" s="77"/>
      <c r="AC412" s="77"/>
      <c r="AD412" s="77"/>
      <c r="AE412" s="106"/>
      <c r="AF412" s="25"/>
      <c r="AG412" s="77"/>
      <c r="AH412" s="77"/>
      <c r="AI412" s="77"/>
      <c r="AJ412" s="77"/>
      <c r="AK412" s="106"/>
      <c r="AL412" s="25"/>
      <c r="AM412" s="77"/>
      <c r="AN412" s="77"/>
      <c r="AO412" s="77"/>
      <c r="AP412" s="77"/>
      <c r="AQ412" s="106"/>
    </row>
    <row r="413" spans="2:60" ht="14.25" customHeight="1">
      <c r="B413" s="26" t="s">
        <v>2110</v>
      </c>
      <c r="C413" s="78"/>
      <c r="D413" s="78"/>
      <c r="E413" s="78"/>
      <c r="F413" s="78"/>
      <c r="G413" s="107"/>
      <c r="H413" s="69" t="str">
        <f>VLOOKUP($B413,D1_1!$B$5:$CH$131,6,FALSE)&amp;""</f>
        <v/>
      </c>
      <c r="I413" s="76"/>
      <c r="J413" s="76"/>
      <c r="K413" s="76"/>
      <c r="L413" s="76"/>
      <c r="M413" s="104"/>
      <c r="N413" s="69" t="str">
        <f>VLOOKUP($B413,D1_1!$B$5:$CH$131,7,FALSE)&amp;""</f>
        <v/>
      </c>
      <c r="O413" s="76"/>
      <c r="P413" s="76"/>
      <c r="Q413" s="76"/>
      <c r="R413" s="76"/>
      <c r="S413" s="104"/>
      <c r="T413" s="69" t="str">
        <f>VLOOKUP($B413,D1_1!$B$5:$CH$131,8,FALSE)&amp;""</f>
        <v/>
      </c>
      <c r="U413" s="76"/>
      <c r="V413" s="76"/>
      <c r="W413" s="76"/>
      <c r="X413" s="76"/>
      <c r="Y413" s="104"/>
      <c r="Z413" s="69" t="str">
        <f>VLOOKUP($B413,D1_1!$B$5:$CH$131,9,FALSE)&amp;""</f>
        <v/>
      </c>
      <c r="AA413" s="76"/>
      <c r="AB413" s="76"/>
      <c r="AC413" s="76"/>
      <c r="AD413" s="76"/>
      <c r="AE413" s="104"/>
      <c r="AF413" s="69" t="str">
        <f>VLOOKUP($B413,D1_1!$B$5:$CH$131,10,FALSE)&amp;""</f>
        <v/>
      </c>
      <c r="AG413" s="76"/>
      <c r="AH413" s="76"/>
      <c r="AI413" s="76"/>
      <c r="AJ413" s="76"/>
      <c r="AK413" s="104"/>
      <c r="AL413" s="69" t="str">
        <f>VLOOKUP($B413,D1_1!$B$5:$CH$131,11,FALSE)&amp;""</f>
        <v/>
      </c>
      <c r="AM413" s="76"/>
      <c r="AN413" s="76"/>
      <c r="AO413" s="76"/>
      <c r="AP413" s="76"/>
      <c r="AQ413" s="104"/>
    </row>
    <row r="414" spans="2:60" ht="14.25" customHeight="1">
      <c r="B414" s="27"/>
      <c r="C414" s="79"/>
      <c r="D414" s="79"/>
      <c r="E414" s="79"/>
      <c r="F414" s="79"/>
      <c r="G414" s="109"/>
      <c r="H414" s="25"/>
      <c r="I414" s="77"/>
      <c r="J414" s="77"/>
      <c r="K414" s="77"/>
      <c r="L414" s="77"/>
      <c r="M414" s="106"/>
      <c r="N414" s="25"/>
      <c r="O414" s="77"/>
      <c r="P414" s="77"/>
      <c r="Q414" s="77"/>
      <c r="R414" s="77"/>
      <c r="S414" s="106"/>
      <c r="T414" s="25"/>
      <c r="U414" s="77"/>
      <c r="V414" s="77"/>
      <c r="W414" s="77"/>
      <c r="X414" s="77"/>
      <c r="Y414" s="106"/>
      <c r="Z414" s="25"/>
      <c r="AA414" s="77"/>
      <c r="AB414" s="77"/>
      <c r="AC414" s="77"/>
      <c r="AD414" s="77"/>
      <c r="AE414" s="106"/>
      <c r="AF414" s="25"/>
      <c r="AG414" s="77"/>
      <c r="AH414" s="77"/>
      <c r="AI414" s="77"/>
      <c r="AJ414" s="77"/>
      <c r="AK414" s="106"/>
      <c r="AL414" s="25"/>
      <c r="AM414" s="77"/>
      <c r="AN414" s="77"/>
      <c r="AO414" s="77"/>
      <c r="AP414" s="77"/>
      <c r="AQ414" s="106"/>
    </row>
    <row r="415" spans="2:60" ht="14.25" customHeight="1">
      <c r="B415" s="26" t="s">
        <v>1982</v>
      </c>
      <c r="C415" s="78"/>
      <c r="D415" s="78"/>
      <c r="E415" s="78"/>
      <c r="F415" s="78"/>
      <c r="G415" s="107"/>
      <c r="H415" s="69" t="str">
        <f>VLOOKUP($B415,D1_1!$B$5:$CH$131,6,FALSE)&amp;""</f>
        <v/>
      </c>
      <c r="I415" s="76"/>
      <c r="J415" s="76"/>
      <c r="K415" s="76"/>
      <c r="L415" s="76"/>
      <c r="M415" s="104"/>
      <c r="N415" s="69" t="str">
        <f>VLOOKUP($B415,D1_1!$B$5:$CH$131,7,FALSE)&amp;""</f>
        <v/>
      </c>
      <c r="O415" s="76"/>
      <c r="P415" s="76"/>
      <c r="Q415" s="76"/>
      <c r="R415" s="76"/>
      <c r="S415" s="104"/>
      <c r="T415" s="69" t="str">
        <f>VLOOKUP($B415,D1_1!$B$5:$CH$131,8,FALSE)&amp;""</f>
        <v/>
      </c>
      <c r="U415" s="76"/>
      <c r="V415" s="76"/>
      <c r="W415" s="76"/>
      <c r="X415" s="76"/>
      <c r="Y415" s="104"/>
      <c r="Z415" s="69" t="str">
        <f>VLOOKUP($B415,D1_1!$B$5:$CH$131,9,FALSE)&amp;""</f>
        <v/>
      </c>
      <c r="AA415" s="76"/>
      <c r="AB415" s="76"/>
      <c r="AC415" s="76"/>
      <c r="AD415" s="76"/>
      <c r="AE415" s="104"/>
      <c r="AF415" s="69" t="str">
        <f>VLOOKUP($B415,D1_1!$B$5:$CH$131,10,FALSE)&amp;""</f>
        <v/>
      </c>
      <c r="AG415" s="76"/>
      <c r="AH415" s="76"/>
      <c r="AI415" s="76"/>
      <c r="AJ415" s="76"/>
      <c r="AK415" s="104"/>
      <c r="AL415" s="69" t="str">
        <f>VLOOKUP($B415,D1_1!$B$5:$CH$131,11,FALSE)&amp;""</f>
        <v/>
      </c>
      <c r="AM415" s="76"/>
      <c r="AN415" s="76"/>
      <c r="AO415" s="76"/>
      <c r="AP415" s="76"/>
      <c r="AQ415" s="104"/>
    </row>
    <row r="416" spans="2:60" ht="14.25" customHeight="1">
      <c r="B416" s="27"/>
      <c r="C416" s="79"/>
      <c r="D416" s="79"/>
      <c r="E416" s="79"/>
      <c r="F416" s="79"/>
      <c r="G416" s="109"/>
      <c r="H416" s="25"/>
      <c r="I416" s="77"/>
      <c r="J416" s="77"/>
      <c r="K416" s="77"/>
      <c r="L416" s="77"/>
      <c r="M416" s="106"/>
      <c r="N416" s="25"/>
      <c r="O416" s="77"/>
      <c r="P416" s="77"/>
      <c r="Q416" s="77"/>
      <c r="R416" s="77"/>
      <c r="S416" s="106"/>
      <c r="T416" s="25"/>
      <c r="U416" s="77"/>
      <c r="V416" s="77"/>
      <c r="W416" s="77"/>
      <c r="X416" s="77"/>
      <c r="Y416" s="106"/>
      <c r="Z416" s="25"/>
      <c r="AA416" s="77"/>
      <c r="AB416" s="77"/>
      <c r="AC416" s="77"/>
      <c r="AD416" s="77"/>
      <c r="AE416" s="106"/>
      <c r="AF416" s="25"/>
      <c r="AG416" s="77"/>
      <c r="AH416" s="77"/>
      <c r="AI416" s="77"/>
      <c r="AJ416" s="77"/>
      <c r="AK416" s="106"/>
      <c r="AL416" s="25"/>
      <c r="AM416" s="77"/>
      <c r="AN416" s="77"/>
      <c r="AO416" s="77"/>
      <c r="AP416" s="77"/>
      <c r="AQ416" s="106"/>
    </row>
    <row r="417" spans="1:60" ht="14.25" customHeight="1">
      <c r="B417" s="26" t="s">
        <v>2111</v>
      </c>
      <c r="C417" s="78"/>
      <c r="D417" s="78"/>
      <c r="E417" s="78"/>
      <c r="F417" s="78"/>
      <c r="G417" s="107"/>
      <c r="H417" s="69" t="str">
        <f>VLOOKUP($B417,D1_1!$B$5:$CH$131,6,FALSE)&amp;""</f>
        <v/>
      </c>
      <c r="I417" s="76"/>
      <c r="J417" s="76"/>
      <c r="K417" s="76"/>
      <c r="L417" s="76"/>
      <c r="M417" s="104"/>
      <c r="N417" s="69" t="str">
        <f>VLOOKUP($B417,D1_1!$B$5:$CH$131,7,FALSE)&amp;""</f>
        <v/>
      </c>
      <c r="O417" s="76"/>
      <c r="P417" s="76"/>
      <c r="Q417" s="76"/>
      <c r="R417" s="76"/>
      <c r="S417" s="104"/>
      <c r="T417" s="69" t="str">
        <f>VLOOKUP($B417,D1_1!$B$5:$CH$131,8,FALSE)&amp;""</f>
        <v/>
      </c>
      <c r="U417" s="76"/>
      <c r="V417" s="76"/>
      <c r="W417" s="76"/>
      <c r="X417" s="76"/>
      <c r="Y417" s="104"/>
      <c r="Z417" s="69" t="str">
        <f>VLOOKUP($B417,D1_1!$B$5:$CH$131,9,FALSE)&amp;""</f>
        <v/>
      </c>
      <c r="AA417" s="76"/>
      <c r="AB417" s="76"/>
      <c r="AC417" s="76"/>
      <c r="AD417" s="76"/>
      <c r="AE417" s="104"/>
      <c r="AF417" s="69" t="str">
        <f>VLOOKUP($B417,D1_1!$B$5:$CH$131,10,FALSE)&amp;""</f>
        <v/>
      </c>
      <c r="AG417" s="76"/>
      <c r="AH417" s="76"/>
      <c r="AI417" s="76"/>
      <c r="AJ417" s="76"/>
      <c r="AK417" s="104"/>
      <c r="AL417" s="69" t="str">
        <f>VLOOKUP($B417,D1_1!$B$5:$CH$131,11,FALSE)&amp;""</f>
        <v/>
      </c>
      <c r="AM417" s="76"/>
      <c r="AN417" s="76"/>
      <c r="AO417" s="76"/>
      <c r="AP417" s="76"/>
      <c r="AQ417" s="104"/>
    </row>
    <row r="418" spans="1:60" ht="14.25" customHeight="1">
      <c r="B418" s="27"/>
      <c r="C418" s="79"/>
      <c r="D418" s="79"/>
      <c r="E418" s="79"/>
      <c r="F418" s="79"/>
      <c r="G418" s="109"/>
      <c r="H418" s="25"/>
      <c r="I418" s="77"/>
      <c r="J418" s="77"/>
      <c r="K418" s="77"/>
      <c r="L418" s="77"/>
      <c r="M418" s="106"/>
      <c r="N418" s="25"/>
      <c r="O418" s="77"/>
      <c r="P418" s="77"/>
      <c r="Q418" s="77"/>
      <c r="R418" s="77"/>
      <c r="S418" s="106"/>
      <c r="T418" s="25"/>
      <c r="U418" s="77"/>
      <c r="V418" s="77"/>
      <c r="W418" s="77"/>
      <c r="X418" s="77"/>
      <c r="Y418" s="106"/>
      <c r="Z418" s="25"/>
      <c r="AA418" s="77"/>
      <c r="AB418" s="77"/>
      <c r="AC418" s="77"/>
      <c r="AD418" s="77"/>
      <c r="AE418" s="106"/>
      <c r="AF418" s="25"/>
      <c r="AG418" s="77"/>
      <c r="AH418" s="77"/>
      <c r="AI418" s="77"/>
      <c r="AJ418" s="77"/>
      <c r="AK418" s="106"/>
      <c r="AL418" s="25"/>
      <c r="AM418" s="77"/>
      <c r="AN418" s="77"/>
      <c r="AO418" s="77"/>
      <c r="AP418" s="77"/>
      <c r="AQ418" s="106"/>
    </row>
    <row r="419" spans="1:60" ht="14.25" customHeight="1">
      <c r="B419" s="19" t="s">
        <v>6968</v>
      </c>
      <c r="C419" s="19"/>
      <c r="D419" s="19"/>
      <c r="E419" s="19"/>
      <c r="F419" s="19"/>
      <c r="G419" s="19"/>
      <c r="H419" s="69" t="str">
        <f>VLOOKUP($B419,D1_1!$B$5:$CH$131,6,FALSE)&amp;""</f>
        <v/>
      </c>
      <c r="I419" s="76"/>
      <c r="J419" s="76"/>
      <c r="K419" s="76"/>
      <c r="L419" s="76"/>
      <c r="M419" s="104"/>
      <c r="N419" s="69" t="str">
        <f>VLOOKUP($B419,D1_1!$B$5:$CH$131,7,FALSE)&amp;""</f>
        <v/>
      </c>
      <c r="O419" s="76"/>
      <c r="P419" s="76"/>
      <c r="Q419" s="76"/>
      <c r="R419" s="76"/>
      <c r="S419" s="104"/>
      <c r="T419" s="69" t="str">
        <f>VLOOKUP($B419,D1_1!$B$5:$CH$131,8,FALSE)&amp;""</f>
        <v/>
      </c>
      <c r="U419" s="76"/>
      <c r="V419" s="76"/>
      <c r="W419" s="76"/>
      <c r="X419" s="76"/>
      <c r="Y419" s="104"/>
      <c r="Z419" s="69" t="str">
        <f>VLOOKUP($B419,D1_1!$B$5:$CH$131,9,FALSE)&amp;""</f>
        <v/>
      </c>
      <c r="AA419" s="76"/>
      <c r="AB419" s="76"/>
      <c r="AC419" s="76"/>
      <c r="AD419" s="76"/>
      <c r="AE419" s="104"/>
      <c r="AF419" s="69" t="str">
        <f>VLOOKUP($B419,D1_1!$B$5:$CH$131,10,FALSE)&amp;""</f>
        <v/>
      </c>
      <c r="AG419" s="76"/>
      <c r="AH419" s="76"/>
      <c r="AI419" s="76"/>
      <c r="AJ419" s="76"/>
      <c r="AK419" s="104"/>
      <c r="AL419" s="69" t="str">
        <f>VLOOKUP($B419,D1_1!$B$5:$CH$131,11,FALSE)&amp;""</f>
        <v/>
      </c>
      <c r="AM419" s="76"/>
      <c r="AN419" s="76"/>
      <c r="AO419" s="76"/>
      <c r="AP419" s="76"/>
      <c r="AQ419" s="104"/>
    </row>
    <row r="420" spans="1:60" ht="14.25" customHeight="1">
      <c r="B420" s="19"/>
      <c r="C420" s="19"/>
      <c r="D420" s="19"/>
      <c r="E420" s="19"/>
      <c r="F420" s="19"/>
      <c r="G420" s="19"/>
      <c r="H420" s="25"/>
      <c r="I420" s="77"/>
      <c r="J420" s="77"/>
      <c r="K420" s="77"/>
      <c r="L420" s="77"/>
      <c r="M420" s="106"/>
      <c r="N420" s="25"/>
      <c r="O420" s="77"/>
      <c r="P420" s="77"/>
      <c r="Q420" s="77"/>
      <c r="R420" s="77"/>
      <c r="S420" s="106"/>
      <c r="T420" s="25"/>
      <c r="U420" s="77"/>
      <c r="V420" s="77"/>
      <c r="W420" s="77"/>
      <c r="X420" s="77"/>
      <c r="Y420" s="106"/>
      <c r="Z420" s="25"/>
      <c r="AA420" s="77"/>
      <c r="AB420" s="77"/>
      <c r="AC420" s="77"/>
      <c r="AD420" s="77"/>
      <c r="AE420" s="106"/>
      <c r="AF420" s="25"/>
      <c r="AG420" s="77"/>
      <c r="AH420" s="77"/>
      <c r="AI420" s="77"/>
      <c r="AJ420" s="77"/>
      <c r="AK420" s="106"/>
      <c r="AL420" s="25"/>
      <c r="AM420" s="77"/>
      <c r="AN420" s="77"/>
      <c r="AO420" s="77"/>
      <c r="AP420" s="77"/>
      <c r="AQ420" s="106"/>
    </row>
    <row r="421" spans="1:60" s="1" customFormat="1" ht="14.25" customHeight="1">
      <c r="A421" s="1"/>
      <c r="B421" s="19"/>
      <c r="C421" s="19"/>
      <c r="D421" s="19"/>
      <c r="E421" s="19"/>
      <c r="F421" s="19"/>
      <c r="G421" s="19"/>
      <c r="H421" s="17" t="s">
        <v>7667</v>
      </c>
      <c r="I421" s="72"/>
      <c r="J421" s="72"/>
      <c r="K421" s="72"/>
      <c r="L421" s="72"/>
      <c r="M421" s="119"/>
      <c r="N421" s="47" t="str">
        <f>VLOOKUP($B419,D1_1!$B$5:$CH$131,5,FALSE)&amp;""</f>
        <v/>
      </c>
      <c r="O421" s="72"/>
      <c r="P421" s="72"/>
      <c r="Q421" s="72"/>
      <c r="R421" s="72"/>
      <c r="S421" s="72"/>
      <c r="T421" s="72"/>
      <c r="U421" s="72"/>
      <c r="V421" s="72"/>
      <c r="W421" s="72"/>
      <c r="X421" s="72"/>
      <c r="Y421" s="72"/>
      <c r="Z421" s="72"/>
      <c r="AA421" s="72"/>
      <c r="AB421" s="72"/>
      <c r="AC421" s="72"/>
      <c r="AD421" s="72"/>
      <c r="AE421" s="72"/>
      <c r="AF421" s="72"/>
      <c r="AG421" s="72"/>
      <c r="AH421" s="72"/>
      <c r="AI421" s="72"/>
      <c r="AJ421" s="72"/>
      <c r="AK421" s="72"/>
      <c r="AL421" s="72"/>
      <c r="AM421" s="72"/>
      <c r="AN421" s="72"/>
      <c r="AO421" s="72"/>
      <c r="AP421" s="72"/>
      <c r="AQ421" s="119"/>
      <c r="AR421" s="1"/>
      <c r="AS421" s="1"/>
      <c r="AT421" s="1"/>
      <c r="AU421" s="1"/>
      <c r="AV421" s="1"/>
      <c r="AW421" s="1"/>
      <c r="AX421" s="1"/>
      <c r="AY421" s="1"/>
      <c r="AZ421" s="1"/>
      <c r="BA421" s="1"/>
      <c r="BB421" s="1"/>
      <c r="BC421" s="1"/>
      <c r="BD421" s="1"/>
      <c r="BE421" s="1"/>
      <c r="BF421" s="3"/>
      <c r="BG421" s="3"/>
      <c r="BH421" s="3"/>
    </row>
    <row r="422" spans="1:60" s="1" customFormat="1" ht="14.25" customHeight="1">
      <c r="A422" s="1"/>
      <c r="B422" s="19"/>
      <c r="C422" s="19"/>
      <c r="D422" s="19"/>
      <c r="E422" s="19"/>
      <c r="F422" s="19"/>
      <c r="G422" s="19"/>
      <c r="H422" s="18"/>
      <c r="I422" s="73"/>
      <c r="J422" s="73"/>
      <c r="K422" s="73"/>
      <c r="L422" s="73"/>
      <c r="M422" s="121"/>
      <c r="N422" s="18"/>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121"/>
      <c r="AR422" s="1"/>
      <c r="AS422" s="1"/>
      <c r="AT422" s="1"/>
      <c r="AU422" s="1"/>
      <c r="AV422" s="1"/>
      <c r="AW422" s="1"/>
      <c r="AX422" s="1"/>
      <c r="AY422" s="1"/>
      <c r="AZ422" s="1"/>
      <c r="BA422" s="1"/>
      <c r="BB422" s="1"/>
      <c r="BC422" s="1"/>
      <c r="BD422" s="1"/>
      <c r="BE422" s="1"/>
      <c r="BF422" s="3"/>
      <c r="BG422" s="3"/>
      <c r="BH422" s="3"/>
    </row>
    <row r="424" spans="1:60">
      <c r="A424" s="6" t="s">
        <v>6239</v>
      </c>
      <c r="AJ424" s="7"/>
      <c r="AL424" s="1"/>
    </row>
    <row r="425" spans="1:60">
      <c r="AJ425" s="7"/>
      <c r="AL425" s="1"/>
    </row>
    <row r="426" spans="1:60">
      <c r="B426" s="1" t="s">
        <v>7086</v>
      </c>
    </row>
    <row r="427" spans="1:60">
      <c r="B427" s="24" t="s">
        <v>2955</v>
      </c>
      <c r="C427" s="76"/>
      <c r="D427" s="76"/>
      <c r="E427" s="76"/>
      <c r="F427" s="104"/>
      <c r="G427" s="16" t="s">
        <v>7701</v>
      </c>
      <c r="H427" s="16"/>
      <c r="I427" s="16"/>
      <c r="J427" s="16"/>
      <c r="K427" s="16"/>
      <c r="L427" s="16"/>
      <c r="M427" s="16"/>
      <c r="N427" s="24" t="s">
        <v>310</v>
      </c>
      <c r="O427" s="76"/>
      <c r="P427" s="76"/>
      <c r="Q427" s="76"/>
      <c r="R427" s="104"/>
      <c r="S427" s="24" t="s">
        <v>433</v>
      </c>
      <c r="T427" s="76"/>
      <c r="U427" s="76"/>
      <c r="V427" s="76"/>
      <c r="W427" s="104"/>
      <c r="X427" s="24" t="s">
        <v>436</v>
      </c>
      <c r="Y427" s="76"/>
      <c r="Z427" s="76"/>
      <c r="AA427" s="76"/>
      <c r="AB427" s="104"/>
      <c r="AC427" s="24" t="s">
        <v>202</v>
      </c>
      <c r="AD427" s="76"/>
      <c r="AE427" s="76"/>
      <c r="AF427" s="76"/>
      <c r="AG427" s="104"/>
      <c r="AH427" s="24" t="s">
        <v>445</v>
      </c>
      <c r="AI427" s="76"/>
      <c r="AJ427" s="76"/>
      <c r="AK427" s="76"/>
      <c r="AL427" s="104"/>
      <c r="AM427" s="24" t="s">
        <v>362</v>
      </c>
      <c r="AN427" s="76"/>
      <c r="AO427" s="76"/>
      <c r="AP427" s="76"/>
      <c r="AQ427" s="104"/>
      <c r="AR427" s="24" t="s">
        <v>451</v>
      </c>
      <c r="AS427" s="76"/>
      <c r="AT427" s="76"/>
      <c r="AU427" s="76"/>
      <c r="AV427" s="104"/>
      <c r="AW427" s="24" t="s">
        <v>388</v>
      </c>
      <c r="AX427" s="76"/>
      <c r="AY427" s="76"/>
      <c r="AZ427" s="76"/>
      <c r="BA427" s="104"/>
    </row>
    <row r="428" spans="1:60">
      <c r="B428" s="25"/>
      <c r="C428" s="77"/>
      <c r="D428" s="77"/>
      <c r="E428" s="77"/>
      <c r="F428" s="106"/>
      <c r="G428" s="16"/>
      <c r="H428" s="16"/>
      <c r="I428" s="16"/>
      <c r="J428" s="16"/>
      <c r="K428" s="16"/>
      <c r="L428" s="16"/>
      <c r="M428" s="16"/>
      <c r="N428" s="25"/>
      <c r="O428" s="77"/>
      <c r="P428" s="77"/>
      <c r="Q428" s="77"/>
      <c r="R428" s="106"/>
      <c r="S428" s="25"/>
      <c r="T428" s="77"/>
      <c r="U428" s="77"/>
      <c r="V428" s="77"/>
      <c r="W428" s="106"/>
      <c r="X428" s="25"/>
      <c r="Y428" s="77"/>
      <c r="Z428" s="77"/>
      <c r="AA428" s="77"/>
      <c r="AB428" s="106"/>
      <c r="AC428" s="25"/>
      <c r="AD428" s="77"/>
      <c r="AE428" s="77"/>
      <c r="AF428" s="77"/>
      <c r="AG428" s="106"/>
      <c r="AH428" s="25"/>
      <c r="AI428" s="77"/>
      <c r="AJ428" s="77"/>
      <c r="AK428" s="77"/>
      <c r="AL428" s="106"/>
      <c r="AM428" s="25"/>
      <c r="AN428" s="77"/>
      <c r="AO428" s="77"/>
      <c r="AP428" s="77"/>
      <c r="AQ428" s="106"/>
      <c r="AR428" s="25"/>
      <c r="AS428" s="77"/>
      <c r="AT428" s="77"/>
      <c r="AU428" s="77"/>
      <c r="AV428" s="106"/>
      <c r="AW428" s="25"/>
      <c r="AX428" s="77"/>
      <c r="AY428" s="77"/>
      <c r="AZ428" s="77"/>
      <c r="BA428" s="106"/>
    </row>
    <row r="429" spans="1:60" ht="14.25" customHeight="1">
      <c r="B429" s="26" t="s">
        <v>6672</v>
      </c>
      <c r="C429" s="78"/>
      <c r="D429" s="78"/>
      <c r="E429" s="78"/>
      <c r="F429" s="107"/>
      <c r="G429" s="122" t="s">
        <v>6009</v>
      </c>
      <c r="H429" s="122"/>
      <c r="I429" s="122"/>
      <c r="J429" s="122"/>
      <c r="K429" s="122"/>
      <c r="L429" s="122"/>
      <c r="M429" s="122"/>
      <c r="N429" s="160" t="str">
        <f>VLOOKUP($B429,D1_2!$B$5:$AL$131,6,FALSE)&amp;""</f>
        <v/>
      </c>
      <c r="O429" s="172"/>
      <c r="P429" s="188" t="s">
        <v>410</v>
      </c>
      <c r="Q429" s="204" t="str">
        <f>VLOOKUP($B429,D1_2!$B$5:$AL$131,7,FALSE)&amp;""</f>
        <v/>
      </c>
      <c r="R429" s="215"/>
      <c r="S429" s="160" t="str">
        <f>VLOOKUP($B429,D1_2!$B$5:$AL$131,8,FALSE)&amp;""</f>
        <v/>
      </c>
      <c r="T429" s="172"/>
      <c r="U429" s="188" t="s">
        <v>410</v>
      </c>
      <c r="V429" s="204" t="str">
        <f>VLOOKUP($B429,D1_2!$B$5:$AL$131,9,FALSE)&amp;""</f>
        <v/>
      </c>
      <c r="W429" s="215"/>
      <c r="X429" s="160" t="str">
        <f>VLOOKUP($B429,D1_2!$B$5:$AL$131,10,FALSE)&amp;""</f>
        <v/>
      </c>
      <c r="Y429" s="172"/>
      <c r="Z429" s="188" t="s">
        <v>410</v>
      </c>
      <c r="AA429" s="204" t="str">
        <f>VLOOKUP($B429,D1_2!$B$5:$AL$131,11,FALSE)&amp;""</f>
        <v/>
      </c>
      <c r="AB429" s="215"/>
      <c r="AC429" s="160" t="str">
        <f>VLOOKUP($B429,D1_2!$B$5:$AL$131,12,FALSE)&amp;""</f>
        <v/>
      </c>
      <c r="AD429" s="172"/>
      <c r="AE429" s="188" t="s">
        <v>410</v>
      </c>
      <c r="AF429" s="204" t="str">
        <f>VLOOKUP($B429,D1_2!$B$5:$AL$131,13,FALSE)&amp;""</f>
        <v/>
      </c>
      <c r="AG429" s="215"/>
      <c r="AH429" s="160" t="str">
        <f>VLOOKUP($B429,D1_2!$B$5:$AL$131,14,FALSE)&amp;""</f>
        <v/>
      </c>
      <c r="AI429" s="172"/>
      <c r="AJ429" s="188" t="s">
        <v>410</v>
      </c>
      <c r="AK429" s="204" t="str">
        <f>VLOOKUP($B429,D1_2!$B$5:$AL$131,15,FALSE)&amp;""</f>
        <v/>
      </c>
      <c r="AL429" s="215"/>
      <c r="AM429" s="160" t="str">
        <f>VLOOKUP($B429,D1_2!$B$5:$AL$131,16,FALSE)&amp;""</f>
        <v/>
      </c>
      <c r="AN429" s="172"/>
      <c r="AO429" s="188" t="s">
        <v>410</v>
      </c>
      <c r="AP429" s="204" t="str">
        <f>VLOOKUP($B429,D1_2!$B$5:$AL$131,17,FALSE)&amp;""</f>
        <v/>
      </c>
      <c r="AQ429" s="215"/>
      <c r="AR429" s="160" t="str">
        <f>VLOOKUP($B429,D1_2!$B$5:$AL$131,18,FALSE)&amp;""</f>
        <v/>
      </c>
      <c r="AS429" s="172"/>
      <c r="AT429" s="188" t="s">
        <v>410</v>
      </c>
      <c r="AU429" s="204" t="str">
        <f>VLOOKUP($B429,D1_2!$B$5:$AL$131,19,FALSE)&amp;""</f>
        <v/>
      </c>
      <c r="AV429" s="215"/>
      <c r="AW429" s="160" t="str">
        <f>VLOOKUP($B429,D1_2!$B$5:$AL$131,20,FALSE)&amp;""</f>
        <v/>
      </c>
      <c r="AX429" s="172"/>
      <c r="AY429" s="188" t="s">
        <v>410</v>
      </c>
      <c r="AZ429" s="204" t="str">
        <f>VLOOKUP($B429,D1_2!$B$5:$AL$131,21,FALSE)&amp;""</f>
        <v/>
      </c>
      <c r="BA429" s="215"/>
    </row>
    <row r="430" spans="1:60">
      <c r="B430" s="28"/>
      <c r="C430" s="80"/>
      <c r="D430" s="80"/>
      <c r="E430" s="80"/>
      <c r="F430" s="108"/>
      <c r="G430" s="123" t="s">
        <v>5759</v>
      </c>
      <c r="H430" s="123"/>
      <c r="I430" s="123"/>
      <c r="J430" s="123"/>
      <c r="K430" s="123"/>
      <c r="L430" s="123"/>
      <c r="M430" s="123"/>
      <c r="N430" s="162" t="str">
        <f>VLOOKUP($B429,D1_2!$B$132:$AL$258,6,FALSE)&amp;""</f>
        <v/>
      </c>
      <c r="O430" s="173"/>
      <c r="P430" s="189" t="s">
        <v>410</v>
      </c>
      <c r="Q430" s="205" t="str">
        <f>VLOOKUP($B429,D1_2!$B$132:$AL$258,7,FALSE)&amp;""</f>
        <v/>
      </c>
      <c r="R430" s="222"/>
      <c r="S430" s="162" t="str">
        <f>VLOOKUP($B429,D1_2!$B$132:$AL$258,8,FALSE)&amp;""</f>
        <v/>
      </c>
      <c r="T430" s="173"/>
      <c r="U430" s="189" t="s">
        <v>410</v>
      </c>
      <c r="V430" s="205" t="str">
        <f>VLOOKUP($B429,D1_2!$B$132:$AL$258,9,FALSE)&amp;""</f>
        <v/>
      </c>
      <c r="W430" s="222"/>
      <c r="X430" s="162" t="str">
        <f>VLOOKUP($B429,D1_2!$B$132:$AL$258,10,FALSE)&amp;""</f>
        <v/>
      </c>
      <c r="Y430" s="173"/>
      <c r="Z430" s="189" t="s">
        <v>410</v>
      </c>
      <c r="AA430" s="205" t="str">
        <f>VLOOKUP($B429,D1_2!$B$132:$AL$258,11,FALSE)&amp;""</f>
        <v/>
      </c>
      <c r="AB430" s="222"/>
      <c r="AC430" s="162" t="str">
        <f>VLOOKUP($B429,D1_2!$B$132:$AL$258,12,FALSE)&amp;""</f>
        <v/>
      </c>
      <c r="AD430" s="173"/>
      <c r="AE430" s="189" t="s">
        <v>410</v>
      </c>
      <c r="AF430" s="205" t="str">
        <f>VLOOKUP($B429,D1_2!$B$132:$AL$258,13,FALSE)&amp;""</f>
        <v/>
      </c>
      <c r="AG430" s="222"/>
      <c r="AH430" s="162" t="str">
        <f>VLOOKUP($B429,D1_2!$B$132:$AL$258,14,FALSE)&amp;""</f>
        <v/>
      </c>
      <c r="AI430" s="173"/>
      <c r="AJ430" s="189" t="s">
        <v>410</v>
      </c>
      <c r="AK430" s="205" t="str">
        <f>VLOOKUP($B429,D1_2!$B$132:$AL$258,15,FALSE)&amp;""</f>
        <v/>
      </c>
      <c r="AL430" s="222"/>
      <c r="AM430" s="162" t="str">
        <f>VLOOKUP($B429,D1_2!$B$132:$AL$258,16,FALSE)&amp;""</f>
        <v/>
      </c>
      <c r="AN430" s="173"/>
      <c r="AO430" s="189" t="s">
        <v>410</v>
      </c>
      <c r="AP430" s="205" t="str">
        <f>VLOOKUP($B429,D1_2!$B$132:$AL$258,17,FALSE)&amp;""</f>
        <v/>
      </c>
      <c r="AQ430" s="222"/>
      <c r="AR430" s="162" t="str">
        <f>VLOOKUP($B429,D1_2!$B$132:$AL$258,18,FALSE)&amp;""</f>
        <v/>
      </c>
      <c r="AS430" s="173"/>
      <c r="AT430" s="189" t="s">
        <v>410</v>
      </c>
      <c r="AU430" s="205" t="str">
        <f>VLOOKUP($B429,D1_2!$B$132:$AL$258,19,FALSE)&amp;""</f>
        <v/>
      </c>
      <c r="AV430" s="222"/>
      <c r="AW430" s="162" t="str">
        <f>VLOOKUP($B429,D1_2!$B$132:$AL$258,20,FALSE)&amp;""</f>
        <v/>
      </c>
      <c r="AX430" s="173"/>
      <c r="AY430" s="189" t="s">
        <v>410</v>
      </c>
      <c r="AZ430" s="205" t="str">
        <f>VLOOKUP($B429,D1_2!$B$132:$AL$258,21,FALSE)&amp;""</f>
        <v/>
      </c>
      <c r="BA430" s="222"/>
    </row>
    <row r="431" spans="1:60">
      <c r="B431" s="27"/>
      <c r="C431" s="79"/>
      <c r="D431" s="79"/>
      <c r="E431" s="79"/>
      <c r="F431" s="109"/>
      <c r="G431" s="124" t="s">
        <v>5593</v>
      </c>
      <c r="H431" s="124"/>
      <c r="I431" s="124"/>
      <c r="J431" s="124"/>
      <c r="K431" s="124"/>
      <c r="L431" s="124"/>
      <c r="M431" s="124"/>
      <c r="N431" s="167" t="str">
        <f>VLOOKUP($B429,D1_2!$B$259:$AL$385,6,FALSE)&amp;""</f>
        <v/>
      </c>
      <c r="O431" s="174"/>
      <c r="P431" s="190" t="s">
        <v>410</v>
      </c>
      <c r="Q431" s="206" t="str">
        <f>VLOOKUP($B429,D1_2!$B$259:$AL$385,7,FALSE)&amp;""</f>
        <v/>
      </c>
      <c r="R431" s="216"/>
      <c r="S431" s="167" t="str">
        <f>VLOOKUP($B429,D1_2!$B$259:$AL$385,8,FALSE)&amp;""</f>
        <v/>
      </c>
      <c r="T431" s="174"/>
      <c r="U431" s="190" t="s">
        <v>410</v>
      </c>
      <c r="V431" s="206" t="str">
        <f>VLOOKUP($B429,D1_2!$B$259:$AL$385,9,FALSE)&amp;""</f>
        <v/>
      </c>
      <c r="W431" s="216"/>
      <c r="X431" s="167" t="str">
        <f>VLOOKUP($B429,D1_2!$B$259:$AL$385,10,FALSE)&amp;""</f>
        <v/>
      </c>
      <c r="Y431" s="174"/>
      <c r="Z431" s="190" t="s">
        <v>410</v>
      </c>
      <c r="AA431" s="206" t="str">
        <f>VLOOKUP($B429,D1_2!$B$259:$AL$385,11,FALSE)&amp;""</f>
        <v/>
      </c>
      <c r="AB431" s="216"/>
      <c r="AC431" s="167" t="str">
        <f>VLOOKUP($B429,D1_2!$B$259:$AL$385,12,FALSE)&amp;""</f>
        <v/>
      </c>
      <c r="AD431" s="174"/>
      <c r="AE431" s="190" t="s">
        <v>410</v>
      </c>
      <c r="AF431" s="206" t="str">
        <f>VLOOKUP($B429,D1_2!$B$259:$AL$385,13,FALSE)&amp;""</f>
        <v/>
      </c>
      <c r="AG431" s="216"/>
      <c r="AH431" s="167" t="str">
        <f>VLOOKUP($B429,D1_2!$B$259:$AL$385,14,FALSE)&amp;""</f>
        <v/>
      </c>
      <c r="AI431" s="174"/>
      <c r="AJ431" s="190" t="s">
        <v>410</v>
      </c>
      <c r="AK431" s="206" t="str">
        <f>VLOOKUP($B429,D1_2!$B$259:$AL$385,15,FALSE)&amp;""</f>
        <v/>
      </c>
      <c r="AL431" s="216"/>
      <c r="AM431" s="167" t="str">
        <f>VLOOKUP($B429,D1_2!$B$259:$AL$385,16,FALSE)&amp;""</f>
        <v/>
      </c>
      <c r="AN431" s="174"/>
      <c r="AO431" s="190" t="s">
        <v>410</v>
      </c>
      <c r="AP431" s="206" t="str">
        <f>VLOOKUP($B429,D1_2!$B$259:$AL$385,17,FALSE)&amp;""</f>
        <v/>
      </c>
      <c r="AQ431" s="216"/>
      <c r="AR431" s="167" t="str">
        <f>VLOOKUP($B429,D1_2!$B$259:$AL$385,18,FALSE)&amp;""</f>
        <v/>
      </c>
      <c r="AS431" s="174"/>
      <c r="AT431" s="190" t="s">
        <v>410</v>
      </c>
      <c r="AU431" s="206" t="str">
        <f>VLOOKUP($B429,D1_2!$B$259:$AL$385,19,FALSE)&amp;""</f>
        <v/>
      </c>
      <c r="AV431" s="216"/>
      <c r="AW431" s="167" t="str">
        <f>VLOOKUP($B429,D1_2!$B$259:$AL$385,20,FALSE)&amp;""</f>
        <v/>
      </c>
      <c r="AX431" s="174"/>
      <c r="AY431" s="190" t="s">
        <v>410</v>
      </c>
      <c r="AZ431" s="206" t="str">
        <f>VLOOKUP($B429,D1_2!$B$259:$AL$385,21,FALSE)&amp;""</f>
        <v/>
      </c>
      <c r="BA431" s="216"/>
    </row>
    <row r="432" spans="1:60" ht="14.25" customHeight="1">
      <c r="B432" s="26" t="s">
        <v>2648</v>
      </c>
      <c r="C432" s="78"/>
      <c r="D432" s="78"/>
      <c r="E432" s="78"/>
      <c r="F432" s="107"/>
      <c r="G432" s="122" t="s">
        <v>6009</v>
      </c>
      <c r="H432" s="122"/>
      <c r="I432" s="122"/>
      <c r="J432" s="122"/>
      <c r="K432" s="122"/>
      <c r="L432" s="122"/>
      <c r="M432" s="122"/>
      <c r="N432" s="160" t="str">
        <f>VLOOKUP($B432,D1_2!$B$5:$AL$131,6,FALSE)&amp;""</f>
        <v/>
      </c>
      <c r="O432" s="172"/>
      <c r="P432" s="188" t="s">
        <v>410</v>
      </c>
      <c r="Q432" s="204" t="str">
        <f>VLOOKUP($B432,D1_2!$B$5:$AL$131,7,FALSE)&amp;""</f>
        <v/>
      </c>
      <c r="R432" s="215"/>
      <c r="S432" s="160" t="str">
        <f>VLOOKUP($B432,D1_2!$B$5:$AL$131,8,FALSE)&amp;""</f>
        <v/>
      </c>
      <c r="T432" s="172"/>
      <c r="U432" s="188" t="s">
        <v>410</v>
      </c>
      <c r="V432" s="204" t="str">
        <f>VLOOKUP($B432,D1_2!$B$5:$AL$131,9,FALSE)&amp;""</f>
        <v/>
      </c>
      <c r="W432" s="215"/>
      <c r="X432" s="160" t="str">
        <f>VLOOKUP($B432,D1_2!$B$5:$AL$131,10,FALSE)&amp;""</f>
        <v/>
      </c>
      <c r="Y432" s="172"/>
      <c r="Z432" s="188" t="s">
        <v>410</v>
      </c>
      <c r="AA432" s="204" t="str">
        <f>VLOOKUP($B432,D1_2!$B$5:$AL$131,11,FALSE)&amp;""</f>
        <v/>
      </c>
      <c r="AB432" s="215"/>
      <c r="AC432" s="160" t="str">
        <f>VLOOKUP($B432,D1_2!$B$5:$AL$131,12,FALSE)&amp;""</f>
        <v/>
      </c>
      <c r="AD432" s="172"/>
      <c r="AE432" s="188" t="s">
        <v>410</v>
      </c>
      <c r="AF432" s="204" t="str">
        <f>VLOOKUP($B432,D1_2!$B$5:$AL$131,13,FALSE)&amp;""</f>
        <v/>
      </c>
      <c r="AG432" s="215"/>
      <c r="AH432" s="160" t="str">
        <f>VLOOKUP($B432,D1_2!$B$5:$AL$131,14,FALSE)&amp;""</f>
        <v/>
      </c>
      <c r="AI432" s="172"/>
      <c r="AJ432" s="188" t="s">
        <v>410</v>
      </c>
      <c r="AK432" s="204" t="str">
        <f>VLOOKUP($B432,D1_2!$B$5:$AL$131,15,FALSE)&amp;""</f>
        <v/>
      </c>
      <c r="AL432" s="215"/>
      <c r="AM432" s="160" t="str">
        <f>VLOOKUP($B432,D1_2!$B$5:$AL$131,16,FALSE)&amp;""</f>
        <v/>
      </c>
      <c r="AN432" s="172"/>
      <c r="AO432" s="188" t="s">
        <v>410</v>
      </c>
      <c r="AP432" s="204" t="str">
        <f>VLOOKUP($B432,D1_2!$B$5:$AL$131,17,FALSE)&amp;""</f>
        <v/>
      </c>
      <c r="AQ432" s="215"/>
      <c r="AR432" s="160" t="str">
        <f>VLOOKUP($B432,D1_2!$B$5:$AL$131,18,FALSE)&amp;""</f>
        <v/>
      </c>
      <c r="AS432" s="172"/>
      <c r="AT432" s="188" t="s">
        <v>410</v>
      </c>
      <c r="AU432" s="204" t="str">
        <f>VLOOKUP($B432,D1_2!$B$5:$AL$131,19,FALSE)&amp;""</f>
        <v/>
      </c>
      <c r="AV432" s="215"/>
      <c r="AW432" s="160" t="str">
        <f>VLOOKUP($B432,D1_2!$B$5:$AL$131,20,FALSE)&amp;""</f>
        <v/>
      </c>
      <c r="AX432" s="172"/>
      <c r="AY432" s="188" t="s">
        <v>410</v>
      </c>
      <c r="AZ432" s="204" t="str">
        <f>VLOOKUP($B432,D1_2!$B$5:$AL$131,21,FALSE)&amp;""</f>
        <v/>
      </c>
      <c r="BA432" s="215"/>
    </row>
    <row r="433" spans="2:60">
      <c r="B433" s="28"/>
      <c r="C433" s="80"/>
      <c r="D433" s="80"/>
      <c r="E433" s="80"/>
      <c r="F433" s="108"/>
      <c r="G433" s="123" t="s">
        <v>5759</v>
      </c>
      <c r="H433" s="123"/>
      <c r="I433" s="123"/>
      <c r="J433" s="123"/>
      <c r="K433" s="123"/>
      <c r="L433" s="123"/>
      <c r="M433" s="123"/>
      <c r="N433" s="162" t="str">
        <f>VLOOKUP($B432,D1_2!$B$132:$AL$258,6,FALSE)&amp;""</f>
        <v/>
      </c>
      <c r="O433" s="173"/>
      <c r="P433" s="189" t="s">
        <v>410</v>
      </c>
      <c r="Q433" s="205" t="str">
        <f>VLOOKUP($B432,D1_2!$B$132:$AL$258,7,FALSE)&amp;""</f>
        <v/>
      </c>
      <c r="R433" s="222"/>
      <c r="S433" s="162" t="str">
        <f>VLOOKUP($B432,D1_2!$B$132:$AL$258,8,FALSE)&amp;""</f>
        <v/>
      </c>
      <c r="T433" s="173"/>
      <c r="U433" s="189" t="s">
        <v>410</v>
      </c>
      <c r="V433" s="205" t="str">
        <f>VLOOKUP($B432,D1_2!$B$132:$AL$258,9,FALSE)&amp;""</f>
        <v/>
      </c>
      <c r="W433" s="222"/>
      <c r="X433" s="162" t="str">
        <f>VLOOKUP($B432,D1_2!$B$132:$AL$258,10,FALSE)&amp;""</f>
        <v/>
      </c>
      <c r="Y433" s="173"/>
      <c r="Z433" s="189" t="s">
        <v>410</v>
      </c>
      <c r="AA433" s="205" t="str">
        <f>VLOOKUP($B432,D1_2!$B$132:$AL$258,11,FALSE)&amp;""</f>
        <v/>
      </c>
      <c r="AB433" s="222"/>
      <c r="AC433" s="162" t="str">
        <f>VLOOKUP($B432,D1_2!$B$132:$AL$258,12,FALSE)&amp;""</f>
        <v/>
      </c>
      <c r="AD433" s="173"/>
      <c r="AE433" s="189" t="s">
        <v>410</v>
      </c>
      <c r="AF433" s="205" t="str">
        <f>VLOOKUP($B432,D1_2!$B$132:$AL$258,13,FALSE)&amp;""</f>
        <v/>
      </c>
      <c r="AG433" s="222"/>
      <c r="AH433" s="162" t="str">
        <f>VLOOKUP($B432,D1_2!$B$132:$AL$258,14,FALSE)&amp;""</f>
        <v/>
      </c>
      <c r="AI433" s="173"/>
      <c r="AJ433" s="189" t="s">
        <v>410</v>
      </c>
      <c r="AK433" s="205" t="str">
        <f>VLOOKUP($B432,D1_2!$B$132:$AL$258,15,FALSE)&amp;""</f>
        <v/>
      </c>
      <c r="AL433" s="222"/>
      <c r="AM433" s="162" t="str">
        <f>VLOOKUP($B432,D1_2!$B$132:$AL$258,16,FALSE)&amp;""</f>
        <v/>
      </c>
      <c r="AN433" s="173"/>
      <c r="AO433" s="189" t="s">
        <v>410</v>
      </c>
      <c r="AP433" s="205" t="str">
        <f>VLOOKUP($B432,D1_2!$B$132:$AL$258,17,FALSE)&amp;""</f>
        <v/>
      </c>
      <c r="AQ433" s="222"/>
      <c r="AR433" s="162" t="str">
        <f>VLOOKUP($B432,D1_2!$B$132:$AL$258,18,FALSE)&amp;""</f>
        <v/>
      </c>
      <c r="AS433" s="173"/>
      <c r="AT433" s="189" t="s">
        <v>410</v>
      </c>
      <c r="AU433" s="205" t="str">
        <f>VLOOKUP($B432,D1_2!$B$132:$AL$258,19,FALSE)&amp;""</f>
        <v/>
      </c>
      <c r="AV433" s="222"/>
      <c r="AW433" s="162" t="str">
        <f>VLOOKUP($B432,D1_2!$B$132:$AL$258,20,FALSE)&amp;""</f>
        <v/>
      </c>
      <c r="AX433" s="173"/>
      <c r="AY433" s="189" t="s">
        <v>410</v>
      </c>
      <c r="AZ433" s="205" t="str">
        <f>VLOOKUP($B432,D1_2!$B$132:$AL$258,21,FALSE)&amp;""</f>
        <v/>
      </c>
      <c r="BA433" s="222"/>
    </row>
    <row r="434" spans="2:60">
      <c r="B434" s="27"/>
      <c r="C434" s="79"/>
      <c r="D434" s="79"/>
      <c r="E434" s="79"/>
      <c r="F434" s="109"/>
      <c r="G434" s="124" t="s">
        <v>5593</v>
      </c>
      <c r="H434" s="124"/>
      <c r="I434" s="124"/>
      <c r="J434" s="124"/>
      <c r="K434" s="124"/>
      <c r="L434" s="124"/>
      <c r="M434" s="124"/>
      <c r="N434" s="167" t="str">
        <f>VLOOKUP($B432,D1_2!$B$259:$AL$385,6,FALSE)&amp;""</f>
        <v/>
      </c>
      <c r="O434" s="174"/>
      <c r="P434" s="190" t="s">
        <v>410</v>
      </c>
      <c r="Q434" s="206" t="str">
        <f>VLOOKUP($B432,D1_2!$B$259:$AL$385,7,FALSE)&amp;""</f>
        <v/>
      </c>
      <c r="R434" s="216"/>
      <c r="S434" s="167" t="str">
        <f>VLOOKUP($B432,D1_2!$B$259:$AL$385,8,FALSE)&amp;""</f>
        <v/>
      </c>
      <c r="T434" s="174"/>
      <c r="U434" s="190" t="s">
        <v>410</v>
      </c>
      <c r="V434" s="206" t="str">
        <f>VLOOKUP($B432,D1_2!$B$259:$AL$385,9,FALSE)&amp;""</f>
        <v/>
      </c>
      <c r="W434" s="216"/>
      <c r="X434" s="167" t="str">
        <f>VLOOKUP($B432,D1_2!$B$259:$AL$385,10,FALSE)&amp;""</f>
        <v/>
      </c>
      <c r="Y434" s="174"/>
      <c r="Z434" s="190" t="s">
        <v>410</v>
      </c>
      <c r="AA434" s="206" t="str">
        <f>VLOOKUP($B432,D1_2!$B$259:$AL$385,11,FALSE)&amp;""</f>
        <v/>
      </c>
      <c r="AB434" s="216"/>
      <c r="AC434" s="167" t="str">
        <f>VLOOKUP($B432,D1_2!$B$259:$AL$385,12,FALSE)&amp;""</f>
        <v/>
      </c>
      <c r="AD434" s="174"/>
      <c r="AE434" s="190" t="s">
        <v>410</v>
      </c>
      <c r="AF434" s="206" t="str">
        <f>VLOOKUP($B432,D1_2!$B$259:$AL$385,13,FALSE)&amp;""</f>
        <v/>
      </c>
      <c r="AG434" s="216"/>
      <c r="AH434" s="167" t="str">
        <f>VLOOKUP($B432,D1_2!$B$259:$AL$385,14,FALSE)&amp;""</f>
        <v/>
      </c>
      <c r="AI434" s="174"/>
      <c r="AJ434" s="190" t="s">
        <v>410</v>
      </c>
      <c r="AK434" s="206" t="str">
        <f>VLOOKUP($B432,D1_2!$B$259:$AL$385,15,FALSE)&amp;""</f>
        <v/>
      </c>
      <c r="AL434" s="216"/>
      <c r="AM434" s="167" t="str">
        <f>VLOOKUP($B432,D1_2!$B$259:$AL$385,16,FALSE)&amp;""</f>
        <v/>
      </c>
      <c r="AN434" s="174"/>
      <c r="AO434" s="190" t="s">
        <v>410</v>
      </c>
      <c r="AP434" s="206" t="str">
        <f>VLOOKUP($B432,D1_2!$B$259:$AL$385,17,FALSE)&amp;""</f>
        <v/>
      </c>
      <c r="AQ434" s="216"/>
      <c r="AR434" s="167" t="str">
        <f>VLOOKUP($B432,D1_2!$B$259:$AL$385,18,FALSE)&amp;""</f>
        <v/>
      </c>
      <c r="AS434" s="174"/>
      <c r="AT434" s="190" t="s">
        <v>410</v>
      </c>
      <c r="AU434" s="206" t="str">
        <f>VLOOKUP($B432,D1_2!$B$259:$AL$385,19,FALSE)&amp;""</f>
        <v/>
      </c>
      <c r="AV434" s="216"/>
      <c r="AW434" s="167" t="str">
        <f>VLOOKUP($B432,D1_2!$B$259:$AL$385,20,FALSE)&amp;""</f>
        <v/>
      </c>
      <c r="AX434" s="174"/>
      <c r="AY434" s="190" t="s">
        <v>410</v>
      </c>
      <c r="AZ434" s="206" t="str">
        <f>VLOOKUP($B432,D1_2!$B$259:$AL$385,21,FALSE)&amp;""</f>
        <v/>
      </c>
      <c r="BA434" s="216"/>
    </row>
    <row r="435" spans="2:60" ht="14.25" customHeight="1">
      <c r="B435" s="26" t="s">
        <v>429</v>
      </c>
      <c r="C435" s="78"/>
      <c r="D435" s="78"/>
      <c r="E435" s="78"/>
      <c r="F435" s="107"/>
      <c r="G435" s="122" t="s">
        <v>6009</v>
      </c>
      <c r="H435" s="122"/>
      <c r="I435" s="122"/>
      <c r="J435" s="122"/>
      <c r="K435" s="122"/>
      <c r="L435" s="122"/>
      <c r="M435" s="122"/>
      <c r="N435" s="160" t="str">
        <f>VLOOKUP($B435,D1_2!$B$5:$AL$131,6,FALSE)&amp;""</f>
        <v/>
      </c>
      <c r="O435" s="172"/>
      <c r="P435" s="188" t="s">
        <v>410</v>
      </c>
      <c r="Q435" s="204" t="str">
        <f>VLOOKUP($B435,D1_2!$B$5:$AL$131,7,FALSE)&amp;""</f>
        <v/>
      </c>
      <c r="R435" s="215"/>
      <c r="S435" s="160" t="str">
        <f>VLOOKUP($B435,D1_2!$B$5:$AL$131,8,FALSE)&amp;""</f>
        <v/>
      </c>
      <c r="T435" s="172"/>
      <c r="U435" s="188" t="s">
        <v>410</v>
      </c>
      <c r="V435" s="204" t="str">
        <f>VLOOKUP($B435,D1_2!$B$5:$AL$131,9,FALSE)&amp;""</f>
        <v/>
      </c>
      <c r="W435" s="215"/>
      <c r="X435" s="160" t="str">
        <f>VLOOKUP($B435,D1_2!$B$5:$AL$131,10,FALSE)&amp;""</f>
        <v/>
      </c>
      <c r="Y435" s="172"/>
      <c r="Z435" s="188" t="s">
        <v>410</v>
      </c>
      <c r="AA435" s="204" t="str">
        <f>VLOOKUP($B435,D1_2!$B$5:$AL$131,11,FALSE)&amp;""</f>
        <v/>
      </c>
      <c r="AB435" s="215"/>
      <c r="AC435" s="160" t="str">
        <f>VLOOKUP($B435,D1_2!$B$5:$AL$131,12,FALSE)&amp;""</f>
        <v/>
      </c>
      <c r="AD435" s="172"/>
      <c r="AE435" s="188" t="s">
        <v>410</v>
      </c>
      <c r="AF435" s="204" t="str">
        <f>VLOOKUP($B435,D1_2!$B$5:$AL$131,13,FALSE)&amp;""</f>
        <v/>
      </c>
      <c r="AG435" s="215"/>
      <c r="AH435" s="160" t="str">
        <f>VLOOKUP($B435,D1_2!$B$5:$AL$131,14,FALSE)&amp;""</f>
        <v/>
      </c>
      <c r="AI435" s="172"/>
      <c r="AJ435" s="188" t="s">
        <v>410</v>
      </c>
      <c r="AK435" s="204" t="str">
        <f>VLOOKUP($B435,D1_2!$B$5:$AL$131,15,FALSE)&amp;""</f>
        <v/>
      </c>
      <c r="AL435" s="215"/>
      <c r="AM435" s="160" t="str">
        <f>VLOOKUP($B435,D1_2!$B$5:$AL$131,16,FALSE)&amp;""</f>
        <v/>
      </c>
      <c r="AN435" s="172"/>
      <c r="AO435" s="188" t="s">
        <v>410</v>
      </c>
      <c r="AP435" s="204" t="str">
        <f>VLOOKUP($B435,D1_2!$B$5:$AL$131,17,FALSE)&amp;""</f>
        <v/>
      </c>
      <c r="AQ435" s="215"/>
      <c r="AR435" s="160" t="str">
        <f>VLOOKUP($B435,D1_2!$B$5:$AL$131,18,FALSE)&amp;""</f>
        <v/>
      </c>
      <c r="AS435" s="172"/>
      <c r="AT435" s="188" t="s">
        <v>410</v>
      </c>
      <c r="AU435" s="204" t="str">
        <f>VLOOKUP($B435,D1_2!$B$5:$AL$131,19,FALSE)&amp;""</f>
        <v/>
      </c>
      <c r="AV435" s="215"/>
      <c r="AW435" s="160" t="str">
        <f>VLOOKUP($B435,D1_2!$B$5:$AL$131,20,FALSE)&amp;""</f>
        <v/>
      </c>
      <c r="AX435" s="172"/>
      <c r="AY435" s="188" t="s">
        <v>410</v>
      </c>
      <c r="AZ435" s="204" t="str">
        <f>VLOOKUP($B435,D1_2!$B$5:$AL$131,21,FALSE)&amp;""</f>
        <v/>
      </c>
      <c r="BA435" s="215"/>
    </row>
    <row r="436" spans="2:60">
      <c r="B436" s="28"/>
      <c r="C436" s="80"/>
      <c r="D436" s="80"/>
      <c r="E436" s="80"/>
      <c r="F436" s="108"/>
      <c r="G436" s="123" t="s">
        <v>5759</v>
      </c>
      <c r="H436" s="123"/>
      <c r="I436" s="123"/>
      <c r="J436" s="123"/>
      <c r="K436" s="123"/>
      <c r="L436" s="123"/>
      <c r="M436" s="123"/>
      <c r="N436" s="162" t="str">
        <f>VLOOKUP($B435,D1_2!$B$132:$AL$258,6,FALSE)&amp;""</f>
        <v/>
      </c>
      <c r="O436" s="173"/>
      <c r="P436" s="189" t="s">
        <v>410</v>
      </c>
      <c r="Q436" s="205" t="str">
        <f>VLOOKUP($B435,D1_2!$B$132:$AL$258,7,FALSE)&amp;""</f>
        <v/>
      </c>
      <c r="R436" s="222"/>
      <c r="S436" s="162" t="str">
        <f>VLOOKUP($B435,D1_2!$B$132:$AL$258,8,FALSE)&amp;""</f>
        <v/>
      </c>
      <c r="T436" s="173"/>
      <c r="U436" s="189" t="s">
        <v>410</v>
      </c>
      <c r="V436" s="205" t="str">
        <f>VLOOKUP($B435,D1_2!$B$132:$AL$258,9,FALSE)&amp;""</f>
        <v/>
      </c>
      <c r="W436" s="222"/>
      <c r="X436" s="162" t="str">
        <f>VLOOKUP($B435,D1_2!$B$132:$AL$258,10,FALSE)&amp;""</f>
        <v/>
      </c>
      <c r="Y436" s="173"/>
      <c r="Z436" s="189" t="s">
        <v>410</v>
      </c>
      <c r="AA436" s="205" t="str">
        <f>VLOOKUP($B435,D1_2!$B$132:$AL$258,11,FALSE)&amp;""</f>
        <v/>
      </c>
      <c r="AB436" s="222"/>
      <c r="AC436" s="162" t="str">
        <f>VLOOKUP($B435,D1_2!$B$132:$AL$258,12,FALSE)&amp;""</f>
        <v/>
      </c>
      <c r="AD436" s="173"/>
      <c r="AE436" s="189" t="s">
        <v>410</v>
      </c>
      <c r="AF436" s="205" t="str">
        <f>VLOOKUP($B435,D1_2!$B$132:$AL$258,13,FALSE)&amp;""</f>
        <v/>
      </c>
      <c r="AG436" s="222"/>
      <c r="AH436" s="162" t="str">
        <f>VLOOKUP($B435,D1_2!$B$132:$AL$258,14,FALSE)&amp;""</f>
        <v/>
      </c>
      <c r="AI436" s="173"/>
      <c r="AJ436" s="189" t="s">
        <v>410</v>
      </c>
      <c r="AK436" s="205" t="str">
        <f>VLOOKUP($B435,D1_2!$B$132:$AL$258,15,FALSE)&amp;""</f>
        <v/>
      </c>
      <c r="AL436" s="222"/>
      <c r="AM436" s="162" t="str">
        <f>VLOOKUP($B435,D1_2!$B$132:$AL$258,16,FALSE)&amp;""</f>
        <v/>
      </c>
      <c r="AN436" s="173"/>
      <c r="AO436" s="189" t="s">
        <v>410</v>
      </c>
      <c r="AP436" s="205" t="str">
        <f>VLOOKUP($B435,D1_2!$B$132:$AL$258,17,FALSE)&amp;""</f>
        <v/>
      </c>
      <c r="AQ436" s="222"/>
      <c r="AR436" s="162" t="str">
        <f>VLOOKUP($B435,D1_2!$B$132:$AL$258,18,FALSE)&amp;""</f>
        <v/>
      </c>
      <c r="AS436" s="173"/>
      <c r="AT436" s="189" t="s">
        <v>410</v>
      </c>
      <c r="AU436" s="205" t="str">
        <f>VLOOKUP($B435,D1_2!$B$132:$AL$258,19,FALSE)&amp;""</f>
        <v/>
      </c>
      <c r="AV436" s="222"/>
      <c r="AW436" s="162" t="str">
        <f>VLOOKUP($B435,D1_2!$B$132:$AL$258,20,FALSE)&amp;""</f>
        <v/>
      </c>
      <c r="AX436" s="173"/>
      <c r="AY436" s="189" t="s">
        <v>410</v>
      </c>
      <c r="AZ436" s="205" t="str">
        <f>VLOOKUP($B435,D1_2!$B$132:$AL$258,21,FALSE)&amp;""</f>
        <v/>
      </c>
      <c r="BA436" s="222"/>
    </row>
    <row r="437" spans="2:60">
      <c r="B437" s="27"/>
      <c r="C437" s="79"/>
      <c r="D437" s="79"/>
      <c r="E437" s="79"/>
      <c r="F437" s="109"/>
      <c r="G437" s="124" t="s">
        <v>5593</v>
      </c>
      <c r="H437" s="124"/>
      <c r="I437" s="124"/>
      <c r="J437" s="124"/>
      <c r="K437" s="124"/>
      <c r="L437" s="124"/>
      <c r="M437" s="124"/>
      <c r="N437" s="167" t="str">
        <f>VLOOKUP($B435,D1_2!$B$259:$AL$385,6,FALSE)&amp;""</f>
        <v/>
      </c>
      <c r="O437" s="174"/>
      <c r="P437" s="190" t="s">
        <v>410</v>
      </c>
      <c r="Q437" s="206" t="str">
        <f>VLOOKUP($B435,D1_2!$B$259:$AL$385,7,FALSE)&amp;""</f>
        <v/>
      </c>
      <c r="R437" s="216"/>
      <c r="S437" s="167" t="str">
        <f>VLOOKUP($B435,D1_2!$B$259:$AL$385,8,FALSE)&amp;""</f>
        <v/>
      </c>
      <c r="T437" s="174"/>
      <c r="U437" s="190" t="s">
        <v>410</v>
      </c>
      <c r="V437" s="206" t="str">
        <f>VLOOKUP($B435,D1_2!$B$259:$AL$385,9,FALSE)&amp;""</f>
        <v/>
      </c>
      <c r="W437" s="216"/>
      <c r="X437" s="167" t="str">
        <f>VLOOKUP($B435,D1_2!$B$259:$AL$385,10,FALSE)&amp;""</f>
        <v/>
      </c>
      <c r="Y437" s="174"/>
      <c r="Z437" s="190" t="s">
        <v>410</v>
      </c>
      <c r="AA437" s="206" t="str">
        <f>VLOOKUP($B435,D1_2!$B$259:$AL$385,11,FALSE)&amp;""</f>
        <v/>
      </c>
      <c r="AB437" s="216"/>
      <c r="AC437" s="167" t="str">
        <f>VLOOKUP($B435,D1_2!$B$259:$AL$385,12,FALSE)&amp;""</f>
        <v/>
      </c>
      <c r="AD437" s="174"/>
      <c r="AE437" s="190" t="s">
        <v>410</v>
      </c>
      <c r="AF437" s="206" t="str">
        <f>VLOOKUP($B435,D1_2!$B$259:$AL$385,13,FALSE)&amp;""</f>
        <v/>
      </c>
      <c r="AG437" s="216"/>
      <c r="AH437" s="167" t="str">
        <f>VLOOKUP($B435,D1_2!$B$259:$AL$385,14,FALSE)&amp;""</f>
        <v/>
      </c>
      <c r="AI437" s="174"/>
      <c r="AJ437" s="190" t="s">
        <v>410</v>
      </c>
      <c r="AK437" s="206" t="str">
        <f>VLOOKUP($B435,D1_2!$B$259:$AL$385,15,FALSE)&amp;""</f>
        <v/>
      </c>
      <c r="AL437" s="216"/>
      <c r="AM437" s="167" t="str">
        <f>VLOOKUP($B435,D1_2!$B$259:$AL$385,16,FALSE)&amp;""</f>
        <v/>
      </c>
      <c r="AN437" s="174"/>
      <c r="AO437" s="190" t="s">
        <v>410</v>
      </c>
      <c r="AP437" s="206" t="str">
        <f>VLOOKUP($B435,D1_2!$B$259:$AL$385,17,FALSE)&amp;""</f>
        <v/>
      </c>
      <c r="AQ437" s="216"/>
      <c r="AR437" s="167" t="str">
        <f>VLOOKUP($B435,D1_2!$B$259:$AL$385,18,FALSE)&amp;""</f>
        <v/>
      </c>
      <c r="AS437" s="174"/>
      <c r="AT437" s="190" t="s">
        <v>410</v>
      </c>
      <c r="AU437" s="206" t="str">
        <f>VLOOKUP($B435,D1_2!$B$259:$AL$385,19,FALSE)&amp;""</f>
        <v/>
      </c>
      <c r="AV437" s="216"/>
      <c r="AW437" s="167" t="str">
        <f>VLOOKUP($B435,D1_2!$B$259:$AL$385,20,FALSE)&amp;""</f>
        <v/>
      </c>
      <c r="AX437" s="174"/>
      <c r="AY437" s="190" t="s">
        <v>410</v>
      </c>
      <c r="AZ437" s="206" t="str">
        <f>VLOOKUP($B435,D1_2!$B$259:$AL$385,21,FALSE)&amp;""</f>
        <v/>
      </c>
      <c r="BA437" s="216"/>
    </row>
    <row r="438" spans="2:60" s="1" customFormat="1" ht="14.25" customHeight="1">
      <c r="B438" s="26" t="s">
        <v>4721</v>
      </c>
      <c r="C438" s="78"/>
      <c r="D438" s="78"/>
      <c r="E438" s="78"/>
      <c r="F438" s="107"/>
      <c r="G438" s="122" t="s">
        <v>6009</v>
      </c>
      <c r="H438" s="122"/>
      <c r="I438" s="122"/>
      <c r="J438" s="122"/>
      <c r="K438" s="122"/>
      <c r="L438" s="122"/>
      <c r="M438" s="122"/>
      <c r="N438" s="160" t="str">
        <f>VLOOKUP($B438,D1_2!$B$5:$AL$131,6,FALSE)&amp;""</f>
        <v/>
      </c>
      <c r="O438" s="172"/>
      <c r="P438" s="188" t="s">
        <v>410</v>
      </c>
      <c r="Q438" s="204" t="str">
        <f>VLOOKUP($B438,D1_2!$B$5:$AL$131,7,FALSE)&amp;""</f>
        <v/>
      </c>
      <c r="R438" s="215"/>
      <c r="S438" s="160" t="str">
        <f>VLOOKUP($B438,D1_2!$B$5:$AL$131,8,FALSE)&amp;""</f>
        <v/>
      </c>
      <c r="T438" s="172"/>
      <c r="U438" s="188" t="s">
        <v>410</v>
      </c>
      <c r="V438" s="204" t="str">
        <f>VLOOKUP($B438,D1_2!$B$5:$AL$131,9,FALSE)&amp;""</f>
        <v/>
      </c>
      <c r="W438" s="215"/>
      <c r="X438" s="160" t="str">
        <f>VLOOKUP($B438,D1_2!$B$5:$AL$131,10,FALSE)&amp;""</f>
        <v/>
      </c>
      <c r="Y438" s="172"/>
      <c r="Z438" s="188" t="s">
        <v>410</v>
      </c>
      <c r="AA438" s="204" t="str">
        <f>VLOOKUP($B438,D1_2!$B$5:$AL$131,11,FALSE)&amp;""</f>
        <v/>
      </c>
      <c r="AB438" s="215"/>
      <c r="AC438" s="160" t="str">
        <f>VLOOKUP($B438,D1_2!$B$5:$AL$131,12,FALSE)&amp;""</f>
        <v/>
      </c>
      <c r="AD438" s="172"/>
      <c r="AE438" s="188" t="s">
        <v>410</v>
      </c>
      <c r="AF438" s="204" t="str">
        <f>VLOOKUP($B438,D1_2!$B$5:$AL$131,13,FALSE)&amp;""</f>
        <v/>
      </c>
      <c r="AG438" s="215"/>
      <c r="AH438" s="160" t="str">
        <f>VLOOKUP($B438,D1_2!$B$5:$AL$131,14,FALSE)&amp;""</f>
        <v/>
      </c>
      <c r="AI438" s="172"/>
      <c r="AJ438" s="188" t="s">
        <v>410</v>
      </c>
      <c r="AK438" s="204" t="str">
        <f>VLOOKUP($B438,D1_2!$B$5:$AL$131,15,FALSE)&amp;""</f>
        <v/>
      </c>
      <c r="AL438" s="215"/>
      <c r="AM438" s="160" t="str">
        <f>VLOOKUP($B438,D1_2!$B$5:$AL$131,16,FALSE)&amp;""</f>
        <v/>
      </c>
      <c r="AN438" s="172"/>
      <c r="AO438" s="188" t="s">
        <v>410</v>
      </c>
      <c r="AP438" s="204" t="str">
        <f>VLOOKUP($B438,D1_2!$B$5:$AL$131,17,FALSE)&amp;""</f>
        <v/>
      </c>
      <c r="AQ438" s="215"/>
      <c r="AR438" s="160" t="str">
        <f>VLOOKUP($B438,D1_2!$B$5:$AL$131,18,FALSE)&amp;""</f>
        <v/>
      </c>
      <c r="AS438" s="172"/>
      <c r="AT438" s="188" t="s">
        <v>410</v>
      </c>
      <c r="AU438" s="204" t="str">
        <f>VLOOKUP($B438,D1_2!$B$5:$AL$131,19,FALSE)&amp;""</f>
        <v/>
      </c>
      <c r="AV438" s="215"/>
      <c r="AW438" s="160" t="str">
        <f>VLOOKUP($B438,D1_2!$B$5:$AL$131,20,FALSE)&amp;""</f>
        <v/>
      </c>
      <c r="AX438" s="172"/>
      <c r="AY438" s="188" t="s">
        <v>410</v>
      </c>
      <c r="AZ438" s="204" t="str">
        <f>VLOOKUP($B438,D1_2!$B$5:$AL$131,21,FALSE)&amp;""</f>
        <v/>
      </c>
      <c r="BA438" s="215"/>
      <c r="BB438" s="1"/>
      <c r="BC438" s="1"/>
      <c r="BD438" s="1"/>
      <c r="BE438" s="1"/>
      <c r="BF438" s="3"/>
      <c r="BG438" s="3"/>
      <c r="BH438" s="3"/>
    </row>
    <row r="439" spans="2:60" s="1" customFormat="1">
      <c r="B439" s="28"/>
      <c r="C439" s="80"/>
      <c r="D439" s="80"/>
      <c r="E439" s="80"/>
      <c r="F439" s="108"/>
      <c r="G439" s="123" t="s">
        <v>5759</v>
      </c>
      <c r="H439" s="123"/>
      <c r="I439" s="123"/>
      <c r="J439" s="123"/>
      <c r="K439" s="123"/>
      <c r="L439" s="123"/>
      <c r="M439" s="123"/>
      <c r="N439" s="162" t="str">
        <f>VLOOKUP($B438,D1_2!$B$132:$AL$258,6,FALSE)&amp;""</f>
        <v/>
      </c>
      <c r="O439" s="173"/>
      <c r="P439" s="189" t="s">
        <v>410</v>
      </c>
      <c r="Q439" s="205" t="str">
        <f>VLOOKUP($B438,D1_2!$B$132:$AL$258,7,FALSE)&amp;""</f>
        <v/>
      </c>
      <c r="R439" s="222"/>
      <c r="S439" s="162" t="str">
        <f>VLOOKUP($B438,D1_2!$B$132:$AL$258,8,FALSE)&amp;""</f>
        <v/>
      </c>
      <c r="T439" s="173"/>
      <c r="U439" s="189" t="s">
        <v>410</v>
      </c>
      <c r="V439" s="205" t="str">
        <f>VLOOKUP($B438,D1_2!$B$132:$AL$258,9,FALSE)&amp;""</f>
        <v/>
      </c>
      <c r="W439" s="222"/>
      <c r="X439" s="162" t="str">
        <f>VLOOKUP($B438,D1_2!$B$132:$AL$258,10,FALSE)&amp;""</f>
        <v/>
      </c>
      <c r="Y439" s="173"/>
      <c r="Z439" s="189" t="s">
        <v>410</v>
      </c>
      <c r="AA439" s="205" t="str">
        <f>VLOOKUP($B438,D1_2!$B$132:$AL$258,11,FALSE)&amp;""</f>
        <v/>
      </c>
      <c r="AB439" s="222"/>
      <c r="AC439" s="162" t="str">
        <f>VLOOKUP($B438,D1_2!$B$132:$AL$258,12,FALSE)&amp;""</f>
        <v/>
      </c>
      <c r="AD439" s="173"/>
      <c r="AE439" s="189" t="s">
        <v>410</v>
      </c>
      <c r="AF439" s="205" t="str">
        <f>VLOOKUP($B438,D1_2!$B$132:$AL$258,13,FALSE)&amp;""</f>
        <v/>
      </c>
      <c r="AG439" s="222"/>
      <c r="AH439" s="162" t="str">
        <f>VLOOKUP($B438,D1_2!$B$132:$AL$258,14,FALSE)&amp;""</f>
        <v/>
      </c>
      <c r="AI439" s="173"/>
      <c r="AJ439" s="189" t="s">
        <v>410</v>
      </c>
      <c r="AK439" s="205" t="str">
        <f>VLOOKUP($B438,D1_2!$B$132:$AL$258,15,FALSE)&amp;""</f>
        <v/>
      </c>
      <c r="AL439" s="222"/>
      <c r="AM439" s="162" t="str">
        <f>VLOOKUP($B438,D1_2!$B$132:$AL$258,16,FALSE)&amp;""</f>
        <v/>
      </c>
      <c r="AN439" s="173"/>
      <c r="AO439" s="189" t="s">
        <v>410</v>
      </c>
      <c r="AP439" s="205" t="str">
        <f>VLOOKUP($B438,D1_2!$B$132:$AL$258,17,FALSE)&amp;""</f>
        <v/>
      </c>
      <c r="AQ439" s="222"/>
      <c r="AR439" s="162" t="str">
        <f>VLOOKUP($B438,D1_2!$B$132:$AL$258,18,FALSE)&amp;""</f>
        <v/>
      </c>
      <c r="AS439" s="173"/>
      <c r="AT439" s="189" t="s">
        <v>410</v>
      </c>
      <c r="AU439" s="205" t="str">
        <f>VLOOKUP($B438,D1_2!$B$132:$AL$258,19,FALSE)&amp;""</f>
        <v/>
      </c>
      <c r="AV439" s="222"/>
      <c r="AW439" s="162" t="str">
        <f>VLOOKUP($B438,D1_2!$B$132:$AL$258,20,FALSE)&amp;""</f>
        <v/>
      </c>
      <c r="AX439" s="173"/>
      <c r="AY439" s="189" t="s">
        <v>410</v>
      </c>
      <c r="AZ439" s="205" t="str">
        <f>VLOOKUP($B438,D1_2!$B$132:$AL$258,21,FALSE)&amp;""</f>
        <v/>
      </c>
      <c r="BA439" s="222"/>
      <c r="BB439" s="1"/>
      <c r="BC439" s="1"/>
      <c r="BD439" s="1"/>
      <c r="BE439" s="1"/>
      <c r="BF439" s="3"/>
      <c r="BG439" s="3"/>
      <c r="BH439" s="3"/>
    </row>
    <row r="440" spans="2:60" s="1" customFormat="1">
      <c r="B440" s="27"/>
      <c r="C440" s="79"/>
      <c r="D440" s="79"/>
      <c r="E440" s="79"/>
      <c r="F440" s="109"/>
      <c r="G440" s="124" t="s">
        <v>5593</v>
      </c>
      <c r="H440" s="124"/>
      <c r="I440" s="124"/>
      <c r="J440" s="124"/>
      <c r="K440" s="124"/>
      <c r="L440" s="124"/>
      <c r="M440" s="124"/>
      <c r="N440" s="167" t="str">
        <f>VLOOKUP($B438,D1_2!$B$259:$AL$385,6,FALSE)&amp;""</f>
        <v/>
      </c>
      <c r="O440" s="174"/>
      <c r="P440" s="190" t="s">
        <v>410</v>
      </c>
      <c r="Q440" s="206" t="str">
        <f>VLOOKUP($B438,D1_2!$B$259:$AL$385,7,FALSE)&amp;""</f>
        <v/>
      </c>
      <c r="R440" s="216"/>
      <c r="S440" s="167" t="str">
        <f>VLOOKUP($B438,D1_2!$B$259:$AL$385,8,FALSE)&amp;""</f>
        <v/>
      </c>
      <c r="T440" s="174"/>
      <c r="U440" s="190" t="s">
        <v>410</v>
      </c>
      <c r="V440" s="206" t="str">
        <f>VLOOKUP($B438,D1_2!$B$259:$AL$385,9,FALSE)&amp;""</f>
        <v/>
      </c>
      <c r="W440" s="216"/>
      <c r="X440" s="167" t="str">
        <f>VLOOKUP($B438,D1_2!$B$259:$AL$385,10,FALSE)&amp;""</f>
        <v/>
      </c>
      <c r="Y440" s="174"/>
      <c r="Z440" s="190" t="s">
        <v>410</v>
      </c>
      <c r="AA440" s="206" t="str">
        <f>VLOOKUP($B438,D1_2!$B$259:$AL$385,11,FALSE)&amp;""</f>
        <v/>
      </c>
      <c r="AB440" s="216"/>
      <c r="AC440" s="167" t="str">
        <f>VLOOKUP($B438,D1_2!$B$259:$AL$385,12,FALSE)&amp;""</f>
        <v/>
      </c>
      <c r="AD440" s="174"/>
      <c r="AE440" s="190" t="s">
        <v>410</v>
      </c>
      <c r="AF440" s="206" t="str">
        <f>VLOOKUP($B438,D1_2!$B$259:$AL$385,13,FALSE)&amp;""</f>
        <v/>
      </c>
      <c r="AG440" s="216"/>
      <c r="AH440" s="167" t="str">
        <f>VLOOKUP($B438,D1_2!$B$259:$AL$385,14,FALSE)&amp;""</f>
        <v/>
      </c>
      <c r="AI440" s="174"/>
      <c r="AJ440" s="190" t="s">
        <v>410</v>
      </c>
      <c r="AK440" s="206" t="str">
        <f>VLOOKUP($B438,D1_2!$B$259:$AL$385,15,FALSE)&amp;""</f>
        <v/>
      </c>
      <c r="AL440" s="216"/>
      <c r="AM440" s="167" t="str">
        <f>VLOOKUP($B438,D1_2!$B$259:$AL$385,16,FALSE)&amp;""</f>
        <v/>
      </c>
      <c r="AN440" s="174"/>
      <c r="AO440" s="190" t="s">
        <v>410</v>
      </c>
      <c r="AP440" s="206" t="str">
        <f>VLOOKUP($B438,D1_2!$B$259:$AL$385,17,FALSE)&amp;""</f>
        <v/>
      </c>
      <c r="AQ440" s="216"/>
      <c r="AR440" s="167" t="str">
        <f>VLOOKUP($B438,D1_2!$B$259:$AL$385,18,FALSE)&amp;""</f>
        <v/>
      </c>
      <c r="AS440" s="174"/>
      <c r="AT440" s="190" t="s">
        <v>410</v>
      </c>
      <c r="AU440" s="206" t="str">
        <f>VLOOKUP($B438,D1_2!$B$259:$AL$385,19,FALSE)&amp;""</f>
        <v/>
      </c>
      <c r="AV440" s="216"/>
      <c r="AW440" s="167" t="str">
        <f>VLOOKUP($B438,D1_2!$B$259:$AL$385,20,FALSE)&amp;""</f>
        <v/>
      </c>
      <c r="AX440" s="174"/>
      <c r="AY440" s="190" t="s">
        <v>410</v>
      </c>
      <c r="AZ440" s="206" t="str">
        <f>VLOOKUP($B438,D1_2!$B$259:$AL$385,21,FALSE)&amp;""</f>
        <v/>
      </c>
      <c r="BA440" s="216"/>
      <c r="BB440" s="1"/>
      <c r="BC440" s="1"/>
      <c r="BD440" s="1"/>
      <c r="BE440" s="1"/>
      <c r="BF440" s="3"/>
      <c r="BG440" s="3"/>
      <c r="BH440" s="3"/>
    </row>
    <row r="441" spans="2:60" s="1" customFormat="1" ht="14.25" customHeight="1">
      <c r="B441" s="26" t="s">
        <v>6609</v>
      </c>
      <c r="C441" s="78"/>
      <c r="D441" s="78"/>
      <c r="E441" s="78"/>
      <c r="F441" s="107"/>
      <c r="G441" s="122" t="s">
        <v>6009</v>
      </c>
      <c r="H441" s="122"/>
      <c r="I441" s="122"/>
      <c r="J441" s="122"/>
      <c r="K441" s="122"/>
      <c r="L441" s="122"/>
      <c r="M441" s="122"/>
      <c r="N441" s="160" t="str">
        <f>VLOOKUP($B441,D1_2!$B$5:$AL$131,6,FALSE)&amp;""</f>
        <v/>
      </c>
      <c r="O441" s="172"/>
      <c r="P441" s="188" t="s">
        <v>410</v>
      </c>
      <c r="Q441" s="204" t="str">
        <f>VLOOKUP($B441,D1_2!$B$5:$AL$131,7,FALSE)&amp;""</f>
        <v/>
      </c>
      <c r="R441" s="215"/>
      <c r="S441" s="160" t="str">
        <f>VLOOKUP($B441,D1_2!$B$5:$AL$131,8,FALSE)&amp;""</f>
        <v/>
      </c>
      <c r="T441" s="172"/>
      <c r="U441" s="188" t="s">
        <v>410</v>
      </c>
      <c r="V441" s="204" t="str">
        <f>VLOOKUP($B441,D1_2!$B$5:$AL$131,9,FALSE)&amp;""</f>
        <v/>
      </c>
      <c r="W441" s="215"/>
      <c r="X441" s="160" t="str">
        <f>VLOOKUP($B441,D1_2!$B$5:$AL$131,10,FALSE)&amp;""</f>
        <v/>
      </c>
      <c r="Y441" s="172"/>
      <c r="Z441" s="188" t="s">
        <v>410</v>
      </c>
      <c r="AA441" s="204" t="str">
        <f>VLOOKUP($B441,D1_2!$B$5:$AL$131,11,FALSE)&amp;""</f>
        <v/>
      </c>
      <c r="AB441" s="215"/>
      <c r="AC441" s="160" t="str">
        <f>VLOOKUP($B441,D1_2!$B$5:$AL$131,12,FALSE)&amp;""</f>
        <v/>
      </c>
      <c r="AD441" s="172"/>
      <c r="AE441" s="188" t="s">
        <v>410</v>
      </c>
      <c r="AF441" s="204" t="str">
        <f>VLOOKUP($B441,D1_2!$B$5:$AL$131,13,FALSE)&amp;""</f>
        <v/>
      </c>
      <c r="AG441" s="215"/>
      <c r="AH441" s="160" t="str">
        <f>VLOOKUP($B441,D1_2!$B$5:$AL$131,14,FALSE)&amp;""</f>
        <v/>
      </c>
      <c r="AI441" s="172"/>
      <c r="AJ441" s="188" t="s">
        <v>410</v>
      </c>
      <c r="AK441" s="204" t="str">
        <f>VLOOKUP($B441,D1_2!$B$5:$AL$131,15,FALSE)&amp;""</f>
        <v/>
      </c>
      <c r="AL441" s="215"/>
      <c r="AM441" s="160" t="str">
        <f>VLOOKUP($B441,D1_2!$B$5:$AL$131,16,FALSE)&amp;""</f>
        <v/>
      </c>
      <c r="AN441" s="172"/>
      <c r="AO441" s="188" t="s">
        <v>410</v>
      </c>
      <c r="AP441" s="204" t="str">
        <f>VLOOKUP($B441,D1_2!$B$5:$AL$131,17,FALSE)&amp;""</f>
        <v/>
      </c>
      <c r="AQ441" s="215"/>
      <c r="AR441" s="160" t="str">
        <f>VLOOKUP($B441,D1_2!$B$5:$AL$131,18,FALSE)&amp;""</f>
        <v/>
      </c>
      <c r="AS441" s="172"/>
      <c r="AT441" s="188" t="s">
        <v>410</v>
      </c>
      <c r="AU441" s="204" t="str">
        <f>VLOOKUP($B441,D1_2!$B$5:$AL$131,19,FALSE)&amp;""</f>
        <v/>
      </c>
      <c r="AV441" s="215"/>
      <c r="AW441" s="160" t="str">
        <f>VLOOKUP($B441,D1_2!$B$5:$AL$131,20,FALSE)&amp;""</f>
        <v/>
      </c>
      <c r="AX441" s="172"/>
      <c r="AY441" s="188" t="s">
        <v>410</v>
      </c>
      <c r="AZ441" s="204" t="str">
        <f>VLOOKUP($B441,D1_2!$B$5:$AL$131,21,FALSE)&amp;""</f>
        <v/>
      </c>
      <c r="BA441" s="215"/>
      <c r="BB441" s="1"/>
      <c r="BC441" s="1"/>
      <c r="BD441" s="1"/>
      <c r="BE441" s="1"/>
      <c r="BF441" s="3"/>
      <c r="BG441" s="3"/>
      <c r="BH441" s="3"/>
    </row>
    <row r="442" spans="2:60" s="1" customFormat="1">
      <c r="B442" s="28"/>
      <c r="C442" s="80"/>
      <c r="D442" s="80"/>
      <c r="E442" s="80"/>
      <c r="F442" s="108"/>
      <c r="G442" s="123" t="s">
        <v>5759</v>
      </c>
      <c r="H442" s="123"/>
      <c r="I442" s="123"/>
      <c r="J442" s="123"/>
      <c r="K442" s="123"/>
      <c r="L442" s="123"/>
      <c r="M442" s="123"/>
      <c r="N442" s="162" t="str">
        <f>VLOOKUP($B441,D1_2!$B$132:$AL$258,6,FALSE)&amp;""</f>
        <v/>
      </c>
      <c r="O442" s="173"/>
      <c r="P442" s="189" t="s">
        <v>410</v>
      </c>
      <c r="Q442" s="205" t="str">
        <f>VLOOKUP($B441,D1_2!$B$132:$AL$258,7,FALSE)&amp;""</f>
        <v/>
      </c>
      <c r="R442" s="222"/>
      <c r="S442" s="162" t="str">
        <f>VLOOKUP($B441,D1_2!$B$132:$AL$258,8,FALSE)&amp;""</f>
        <v/>
      </c>
      <c r="T442" s="173"/>
      <c r="U442" s="189" t="s">
        <v>410</v>
      </c>
      <c r="V442" s="205" t="str">
        <f>VLOOKUP($B441,D1_2!$B$132:$AL$258,9,FALSE)&amp;""</f>
        <v/>
      </c>
      <c r="W442" s="222"/>
      <c r="X442" s="162" t="str">
        <f>VLOOKUP($B441,D1_2!$B$132:$AL$258,10,FALSE)&amp;""</f>
        <v/>
      </c>
      <c r="Y442" s="173"/>
      <c r="Z442" s="189" t="s">
        <v>410</v>
      </c>
      <c r="AA442" s="205" t="str">
        <f>VLOOKUP($B441,D1_2!$B$132:$AL$258,11,FALSE)&amp;""</f>
        <v/>
      </c>
      <c r="AB442" s="222"/>
      <c r="AC442" s="162" t="str">
        <f>VLOOKUP($B441,D1_2!$B$132:$AL$258,12,FALSE)&amp;""</f>
        <v/>
      </c>
      <c r="AD442" s="173"/>
      <c r="AE442" s="189" t="s">
        <v>410</v>
      </c>
      <c r="AF442" s="205" t="str">
        <f>VLOOKUP($B441,D1_2!$B$132:$AL$258,13,FALSE)&amp;""</f>
        <v/>
      </c>
      <c r="AG442" s="222"/>
      <c r="AH442" s="162" t="str">
        <f>VLOOKUP($B441,D1_2!$B$132:$AL$258,14,FALSE)&amp;""</f>
        <v/>
      </c>
      <c r="AI442" s="173"/>
      <c r="AJ442" s="189" t="s">
        <v>410</v>
      </c>
      <c r="AK442" s="205" t="str">
        <f>VLOOKUP($B441,D1_2!$B$132:$AL$258,15,FALSE)&amp;""</f>
        <v/>
      </c>
      <c r="AL442" s="222"/>
      <c r="AM442" s="162" t="str">
        <f>VLOOKUP($B441,D1_2!$B$132:$AL$258,16,FALSE)&amp;""</f>
        <v/>
      </c>
      <c r="AN442" s="173"/>
      <c r="AO442" s="189" t="s">
        <v>410</v>
      </c>
      <c r="AP442" s="205" t="str">
        <f>VLOOKUP($B441,D1_2!$B$132:$AL$258,17,FALSE)&amp;""</f>
        <v/>
      </c>
      <c r="AQ442" s="222"/>
      <c r="AR442" s="162" t="str">
        <f>VLOOKUP($B441,D1_2!$B$132:$AL$258,18,FALSE)&amp;""</f>
        <v/>
      </c>
      <c r="AS442" s="173"/>
      <c r="AT442" s="189" t="s">
        <v>410</v>
      </c>
      <c r="AU442" s="205" t="str">
        <f>VLOOKUP($B441,D1_2!$B$132:$AL$258,19,FALSE)&amp;""</f>
        <v/>
      </c>
      <c r="AV442" s="222"/>
      <c r="AW442" s="162" t="str">
        <f>VLOOKUP($B441,D1_2!$B$132:$AL$258,20,FALSE)&amp;""</f>
        <v/>
      </c>
      <c r="AX442" s="173"/>
      <c r="AY442" s="189" t="s">
        <v>410</v>
      </c>
      <c r="AZ442" s="205" t="str">
        <f>VLOOKUP($B441,D1_2!$B$132:$AL$258,21,FALSE)&amp;""</f>
        <v/>
      </c>
      <c r="BA442" s="222"/>
      <c r="BB442" s="1"/>
      <c r="BC442" s="1"/>
      <c r="BD442" s="1"/>
      <c r="BE442" s="1"/>
      <c r="BF442" s="3"/>
      <c r="BG442" s="3"/>
      <c r="BH442" s="3"/>
    </row>
    <row r="443" spans="2:60" s="1" customFormat="1">
      <c r="B443" s="27"/>
      <c r="C443" s="79"/>
      <c r="D443" s="79"/>
      <c r="E443" s="79"/>
      <c r="F443" s="109"/>
      <c r="G443" s="124" t="s">
        <v>5593</v>
      </c>
      <c r="H443" s="124"/>
      <c r="I443" s="124"/>
      <c r="J443" s="124"/>
      <c r="K443" s="124"/>
      <c r="L443" s="124"/>
      <c r="M443" s="124"/>
      <c r="N443" s="167" t="str">
        <f>VLOOKUP($B441,D1_2!$B$259:$AL$385,6,FALSE)&amp;""</f>
        <v/>
      </c>
      <c r="O443" s="174"/>
      <c r="P443" s="190" t="s">
        <v>410</v>
      </c>
      <c r="Q443" s="206" t="str">
        <f>VLOOKUP($B441,D1_2!$B$259:$AL$385,7,FALSE)&amp;""</f>
        <v/>
      </c>
      <c r="R443" s="216"/>
      <c r="S443" s="167" t="str">
        <f>VLOOKUP($B441,D1_2!$B$259:$AL$385,8,FALSE)&amp;""</f>
        <v/>
      </c>
      <c r="T443" s="174"/>
      <c r="U443" s="190" t="s">
        <v>410</v>
      </c>
      <c r="V443" s="206" t="str">
        <f>VLOOKUP($B441,D1_2!$B$259:$AL$385,9,FALSE)&amp;""</f>
        <v/>
      </c>
      <c r="W443" s="216"/>
      <c r="X443" s="167" t="str">
        <f>VLOOKUP($B441,D1_2!$B$259:$AL$385,10,FALSE)&amp;""</f>
        <v/>
      </c>
      <c r="Y443" s="174"/>
      <c r="Z443" s="190" t="s">
        <v>410</v>
      </c>
      <c r="AA443" s="206" t="str">
        <f>VLOOKUP($B441,D1_2!$B$259:$AL$385,11,FALSE)&amp;""</f>
        <v/>
      </c>
      <c r="AB443" s="216"/>
      <c r="AC443" s="167" t="str">
        <f>VLOOKUP($B441,D1_2!$B$259:$AL$385,12,FALSE)&amp;""</f>
        <v/>
      </c>
      <c r="AD443" s="174"/>
      <c r="AE443" s="190" t="s">
        <v>410</v>
      </c>
      <c r="AF443" s="206" t="str">
        <f>VLOOKUP($B441,D1_2!$B$259:$AL$385,13,FALSE)&amp;""</f>
        <v/>
      </c>
      <c r="AG443" s="216"/>
      <c r="AH443" s="167" t="str">
        <f>VLOOKUP($B441,D1_2!$B$259:$AL$385,14,FALSE)&amp;""</f>
        <v/>
      </c>
      <c r="AI443" s="174"/>
      <c r="AJ443" s="190" t="s">
        <v>410</v>
      </c>
      <c r="AK443" s="206" t="str">
        <f>VLOOKUP($B441,D1_2!$B$259:$AL$385,15,FALSE)&amp;""</f>
        <v/>
      </c>
      <c r="AL443" s="216"/>
      <c r="AM443" s="167" t="str">
        <f>VLOOKUP($B441,D1_2!$B$259:$AL$385,16,FALSE)&amp;""</f>
        <v/>
      </c>
      <c r="AN443" s="174"/>
      <c r="AO443" s="190" t="s">
        <v>410</v>
      </c>
      <c r="AP443" s="206" t="str">
        <f>VLOOKUP($B441,D1_2!$B$259:$AL$385,17,FALSE)&amp;""</f>
        <v/>
      </c>
      <c r="AQ443" s="216"/>
      <c r="AR443" s="167" t="str">
        <f>VLOOKUP($B441,D1_2!$B$259:$AL$385,18,FALSE)&amp;""</f>
        <v/>
      </c>
      <c r="AS443" s="174"/>
      <c r="AT443" s="190" t="s">
        <v>410</v>
      </c>
      <c r="AU443" s="206" t="str">
        <f>VLOOKUP($B441,D1_2!$B$259:$AL$385,19,FALSE)&amp;""</f>
        <v/>
      </c>
      <c r="AV443" s="216"/>
      <c r="AW443" s="167" t="str">
        <f>VLOOKUP($B441,D1_2!$B$259:$AL$385,20,FALSE)&amp;""</f>
        <v/>
      </c>
      <c r="AX443" s="174"/>
      <c r="AY443" s="190" t="s">
        <v>410</v>
      </c>
      <c r="AZ443" s="206" t="str">
        <f>VLOOKUP($B441,D1_2!$B$259:$AL$385,21,FALSE)&amp;""</f>
        <v/>
      </c>
      <c r="BA443" s="216"/>
      <c r="BB443" s="1"/>
      <c r="BC443" s="1"/>
      <c r="BD443" s="1"/>
      <c r="BE443" s="1"/>
      <c r="BF443" s="3"/>
      <c r="BG443" s="3"/>
      <c r="BH443" s="3"/>
    </row>
    <row r="444" spans="2:60" s="1" customFormat="1" ht="14.25" customHeight="1">
      <c r="B444" s="26" t="s">
        <v>5545</v>
      </c>
      <c r="C444" s="78"/>
      <c r="D444" s="78"/>
      <c r="E444" s="78"/>
      <c r="F444" s="107"/>
      <c r="G444" s="122" t="s">
        <v>6009</v>
      </c>
      <c r="H444" s="122"/>
      <c r="I444" s="122"/>
      <c r="J444" s="122"/>
      <c r="K444" s="122"/>
      <c r="L444" s="122"/>
      <c r="M444" s="122"/>
      <c r="N444" s="160" t="str">
        <f>VLOOKUP($B444,D1_2!$B$5:$AL$131,6,FALSE)&amp;""</f>
        <v/>
      </c>
      <c r="O444" s="172"/>
      <c r="P444" s="188" t="s">
        <v>410</v>
      </c>
      <c r="Q444" s="204" t="str">
        <f>VLOOKUP($B444,D1_2!$B$5:$AL$131,7,FALSE)&amp;""</f>
        <v/>
      </c>
      <c r="R444" s="215"/>
      <c r="S444" s="160" t="str">
        <f>VLOOKUP($B444,D1_2!$B$5:$AL$131,8,FALSE)&amp;""</f>
        <v/>
      </c>
      <c r="T444" s="172"/>
      <c r="U444" s="188" t="s">
        <v>410</v>
      </c>
      <c r="V444" s="204" t="str">
        <f>VLOOKUP($B444,D1_2!$B$5:$AL$131,9,FALSE)&amp;""</f>
        <v/>
      </c>
      <c r="W444" s="215"/>
      <c r="X444" s="160" t="str">
        <f>VLOOKUP($B444,D1_2!$B$5:$AL$131,10,FALSE)&amp;""</f>
        <v/>
      </c>
      <c r="Y444" s="172"/>
      <c r="Z444" s="188" t="s">
        <v>410</v>
      </c>
      <c r="AA444" s="204" t="str">
        <f>VLOOKUP($B444,D1_2!$B$5:$AL$131,11,FALSE)&amp;""</f>
        <v/>
      </c>
      <c r="AB444" s="215"/>
      <c r="AC444" s="160" t="str">
        <f>VLOOKUP($B444,D1_2!$B$5:$AL$131,12,FALSE)&amp;""</f>
        <v/>
      </c>
      <c r="AD444" s="172"/>
      <c r="AE444" s="188" t="s">
        <v>410</v>
      </c>
      <c r="AF444" s="204" t="str">
        <f>VLOOKUP($B444,D1_2!$B$5:$AL$131,13,FALSE)&amp;""</f>
        <v/>
      </c>
      <c r="AG444" s="215"/>
      <c r="AH444" s="160" t="str">
        <f>VLOOKUP($B444,D1_2!$B$5:$AL$131,14,FALSE)&amp;""</f>
        <v/>
      </c>
      <c r="AI444" s="172"/>
      <c r="AJ444" s="188" t="s">
        <v>410</v>
      </c>
      <c r="AK444" s="204" t="str">
        <f>VLOOKUP($B444,D1_2!$B$5:$AL$131,15,FALSE)&amp;""</f>
        <v/>
      </c>
      <c r="AL444" s="215"/>
      <c r="AM444" s="160" t="str">
        <f>VLOOKUP($B444,D1_2!$B$5:$AL$131,16,FALSE)&amp;""</f>
        <v/>
      </c>
      <c r="AN444" s="172"/>
      <c r="AO444" s="188" t="s">
        <v>410</v>
      </c>
      <c r="AP444" s="204" t="str">
        <f>VLOOKUP($B444,D1_2!$B$5:$AL$131,17,FALSE)&amp;""</f>
        <v/>
      </c>
      <c r="AQ444" s="215"/>
      <c r="AR444" s="160" t="str">
        <f>VLOOKUP($B444,D1_2!$B$5:$AL$131,18,FALSE)&amp;""</f>
        <v/>
      </c>
      <c r="AS444" s="172"/>
      <c r="AT444" s="188" t="s">
        <v>410</v>
      </c>
      <c r="AU444" s="204" t="str">
        <f>VLOOKUP($B444,D1_2!$B$5:$AL$131,19,FALSE)&amp;""</f>
        <v/>
      </c>
      <c r="AV444" s="215"/>
      <c r="AW444" s="160" t="str">
        <f>VLOOKUP($B444,D1_2!$B$5:$AL$131,20,FALSE)&amp;""</f>
        <v/>
      </c>
      <c r="AX444" s="172"/>
      <c r="AY444" s="188" t="s">
        <v>410</v>
      </c>
      <c r="AZ444" s="204" t="str">
        <f>VLOOKUP($B444,D1_2!$B$5:$AL$131,21,FALSE)&amp;""</f>
        <v/>
      </c>
      <c r="BA444" s="215"/>
      <c r="BB444" s="1"/>
      <c r="BC444" s="1"/>
      <c r="BD444" s="1"/>
      <c r="BE444" s="1"/>
      <c r="BF444" s="3"/>
      <c r="BG444" s="3"/>
      <c r="BH444" s="3"/>
    </row>
    <row r="445" spans="2:60" s="1" customFormat="1">
      <c r="B445" s="28"/>
      <c r="C445" s="80"/>
      <c r="D445" s="80"/>
      <c r="E445" s="80"/>
      <c r="F445" s="108"/>
      <c r="G445" s="123" t="s">
        <v>5759</v>
      </c>
      <c r="H445" s="123"/>
      <c r="I445" s="123"/>
      <c r="J445" s="123"/>
      <c r="K445" s="123"/>
      <c r="L445" s="123"/>
      <c r="M445" s="123"/>
      <c r="N445" s="162" t="str">
        <f>VLOOKUP($B444,D1_2!$B$132:$AL$258,6,FALSE)&amp;""</f>
        <v/>
      </c>
      <c r="O445" s="173"/>
      <c r="P445" s="189" t="s">
        <v>410</v>
      </c>
      <c r="Q445" s="205" t="str">
        <f>VLOOKUP($B444,D1_2!$B$132:$AL$258,7,FALSE)&amp;""</f>
        <v/>
      </c>
      <c r="R445" s="222"/>
      <c r="S445" s="162" t="str">
        <f>VLOOKUP($B444,D1_2!$B$132:$AL$258,8,FALSE)&amp;""</f>
        <v/>
      </c>
      <c r="T445" s="173"/>
      <c r="U445" s="189" t="s">
        <v>410</v>
      </c>
      <c r="V445" s="205" t="str">
        <f>VLOOKUP($B444,D1_2!$B$132:$AL$258,9,FALSE)&amp;""</f>
        <v/>
      </c>
      <c r="W445" s="222"/>
      <c r="X445" s="162" t="str">
        <f>VLOOKUP($B444,D1_2!$B$132:$AL$258,10,FALSE)&amp;""</f>
        <v/>
      </c>
      <c r="Y445" s="173"/>
      <c r="Z445" s="189" t="s">
        <v>410</v>
      </c>
      <c r="AA445" s="205" t="str">
        <f>VLOOKUP($B444,D1_2!$B$132:$AL$258,11,FALSE)&amp;""</f>
        <v/>
      </c>
      <c r="AB445" s="222"/>
      <c r="AC445" s="162" t="str">
        <f>VLOOKUP($B444,D1_2!$B$132:$AL$258,12,FALSE)&amp;""</f>
        <v/>
      </c>
      <c r="AD445" s="173"/>
      <c r="AE445" s="189" t="s">
        <v>410</v>
      </c>
      <c r="AF445" s="205" t="str">
        <f>VLOOKUP($B444,D1_2!$B$132:$AL$258,13,FALSE)&amp;""</f>
        <v/>
      </c>
      <c r="AG445" s="222"/>
      <c r="AH445" s="162" t="str">
        <f>VLOOKUP($B444,D1_2!$B$132:$AL$258,14,FALSE)&amp;""</f>
        <v/>
      </c>
      <c r="AI445" s="173"/>
      <c r="AJ445" s="189" t="s">
        <v>410</v>
      </c>
      <c r="AK445" s="205" t="str">
        <f>VLOOKUP($B444,D1_2!$B$132:$AL$258,15,FALSE)&amp;""</f>
        <v/>
      </c>
      <c r="AL445" s="222"/>
      <c r="AM445" s="162" t="str">
        <f>VLOOKUP($B444,D1_2!$B$132:$AL$258,16,FALSE)&amp;""</f>
        <v/>
      </c>
      <c r="AN445" s="173"/>
      <c r="AO445" s="189" t="s">
        <v>410</v>
      </c>
      <c r="AP445" s="205" t="str">
        <f>VLOOKUP($B444,D1_2!$B$132:$AL$258,17,FALSE)&amp;""</f>
        <v/>
      </c>
      <c r="AQ445" s="222"/>
      <c r="AR445" s="162" t="str">
        <f>VLOOKUP($B444,D1_2!$B$132:$AL$258,18,FALSE)&amp;""</f>
        <v/>
      </c>
      <c r="AS445" s="173"/>
      <c r="AT445" s="189" t="s">
        <v>410</v>
      </c>
      <c r="AU445" s="205" t="str">
        <f>VLOOKUP($B444,D1_2!$B$132:$AL$258,19,FALSE)&amp;""</f>
        <v/>
      </c>
      <c r="AV445" s="222"/>
      <c r="AW445" s="162" t="str">
        <f>VLOOKUP($B444,D1_2!$B$132:$AL$258,20,FALSE)&amp;""</f>
        <v/>
      </c>
      <c r="AX445" s="173"/>
      <c r="AY445" s="189" t="s">
        <v>410</v>
      </c>
      <c r="AZ445" s="205" t="str">
        <f>VLOOKUP($B444,D1_2!$B$132:$AL$258,21,FALSE)&amp;""</f>
        <v/>
      </c>
      <c r="BA445" s="222"/>
      <c r="BB445" s="1"/>
      <c r="BC445" s="1"/>
      <c r="BD445" s="1"/>
      <c r="BE445" s="1"/>
      <c r="BF445" s="3"/>
      <c r="BG445" s="3"/>
      <c r="BH445" s="3"/>
    </row>
    <row r="446" spans="2:60" s="1" customFormat="1">
      <c r="B446" s="27"/>
      <c r="C446" s="79"/>
      <c r="D446" s="79"/>
      <c r="E446" s="79"/>
      <c r="F446" s="109"/>
      <c r="G446" s="124" t="s">
        <v>5593</v>
      </c>
      <c r="H446" s="124"/>
      <c r="I446" s="124"/>
      <c r="J446" s="124"/>
      <c r="K446" s="124"/>
      <c r="L446" s="124"/>
      <c r="M446" s="124"/>
      <c r="N446" s="167" t="str">
        <f>VLOOKUP($B444,D1_2!$B$259:$AL$385,6,FALSE)&amp;""</f>
        <v/>
      </c>
      <c r="O446" s="174"/>
      <c r="P446" s="190" t="s">
        <v>410</v>
      </c>
      <c r="Q446" s="206" t="str">
        <f>VLOOKUP($B444,D1_2!$B$259:$AL$385,7,FALSE)&amp;""</f>
        <v/>
      </c>
      <c r="R446" s="216"/>
      <c r="S446" s="167" t="str">
        <f>VLOOKUP($B444,D1_2!$B$259:$AL$385,8,FALSE)&amp;""</f>
        <v/>
      </c>
      <c r="T446" s="174"/>
      <c r="U446" s="190" t="s">
        <v>410</v>
      </c>
      <c r="V446" s="206" t="str">
        <f>VLOOKUP($B444,D1_2!$B$259:$AL$385,9,FALSE)&amp;""</f>
        <v/>
      </c>
      <c r="W446" s="216"/>
      <c r="X446" s="167" t="str">
        <f>VLOOKUP($B444,D1_2!$B$259:$AL$385,10,FALSE)&amp;""</f>
        <v/>
      </c>
      <c r="Y446" s="174"/>
      <c r="Z446" s="190" t="s">
        <v>410</v>
      </c>
      <c r="AA446" s="206" t="str">
        <f>VLOOKUP($B444,D1_2!$B$259:$AL$385,11,FALSE)&amp;""</f>
        <v/>
      </c>
      <c r="AB446" s="216"/>
      <c r="AC446" s="167" t="str">
        <f>VLOOKUP($B444,D1_2!$B$259:$AL$385,12,FALSE)&amp;""</f>
        <v/>
      </c>
      <c r="AD446" s="174"/>
      <c r="AE446" s="190" t="s">
        <v>410</v>
      </c>
      <c r="AF446" s="206" t="str">
        <f>VLOOKUP($B444,D1_2!$B$259:$AL$385,13,FALSE)&amp;""</f>
        <v/>
      </c>
      <c r="AG446" s="216"/>
      <c r="AH446" s="167" t="str">
        <f>VLOOKUP($B444,D1_2!$B$259:$AL$385,14,FALSE)&amp;""</f>
        <v/>
      </c>
      <c r="AI446" s="174"/>
      <c r="AJ446" s="190" t="s">
        <v>410</v>
      </c>
      <c r="AK446" s="206" t="str">
        <f>VLOOKUP($B444,D1_2!$B$259:$AL$385,15,FALSE)&amp;""</f>
        <v/>
      </c>
      <c r="AL446" s="216"/>
      <c r="AM446" s="167" t="str">
        <f>VLOOKUP($B444,D1_2!$B$259:$AL$385,16,FALSE)&amp;""</f>
        <v/>
      </c>
      <c r="AN446" s="174"/>
      <c r="AO446" s="190" t="s">
        <v>410</v>
      </c>
      <c r="AP446" s="206" t="str">
        <f>VLOOKUP($B444,D1_2!$B$259:$AL$385,17,FALSE)&amp;""</f>
        <v/>
      </c>
      <c r="AQ446" s="216"/>
      <c r="AR446" s="167" t="str">
        <f>VLOOKUP($B444,D1_2!$B$259:$AL$385,18,FALSE)&amp;""</f>
        <v/>
      </c>
      <c r="AS446" s="174"/>
      <c r="AT446" s="190" t="s">
        <v>410</v>
      </c>
      <c r="AU446" s="206" t="str">
        <f>VLOOKUP($B444,D1_2!$B$259:$AL$385,19,FALSE)&amp;""</f>
        <v/>
      </c>
      <c r="AV446" s="216"/>
      <c r="AW446" s="167" t="str">
        <f>VLOOKUP($B444,D1_2!$B$259:$AL$385,20,FALSE)&amp;""</f>
        <v/>
      </c>
      <c r="AX446" s="174"/>
      <c r="AY446" s="190" t="s">
        <v>410</v>
      </c>
      <c r="AZ446" s="206" t="str">
        <f>VLOOKUP($B444,D1_2!$B$259:$AL$385,21,FALSE)&amp;""</f>
        <v/>
      </c>
      <c r="BA446" s="216"/>
      <c r="BB446" s="1"/>
      <c r="BC446" s="1"/>
      <c r="BD446" s="1"/>
      <c r="BE446" s="1"/>
      <c r="BF446" s="3"/>
      <c r="BG446" s="3"/>
      <c r="BH446" s="3"/>
    </row>
    <row r="447" spans="2:60" s="1" customFormat="1" ht="14.25" customHeight="1">
      <c r="B447" s="26" t="s">
        <v>1701</v>
      </c>
      <c r="C447" s="78"/>
      <c r="D447" s="78"/>
      <c r="E447" s="78"/>
      <c r="F447" s="107"/>
      <c r="G447" s="122" t="s">
        <v>6009</v>
      </c>
      <c r="H447" s="122"/>
      <c r="I447" s="122"/>
      <c r="J447" s="122"/>
      <c r="K447" s="122"/>
      <c r="L447" s="122"/>
      <c r="M447" s="122"/>
      <c r="N447" s="160" t="str">
        <f>VLOOKUP($B447,D1_2!$B$5:$AL$131,6,FALSE)&amp;""</f>
        <v/>
      </c>
      <c r="O447" s="172"/>
      <c r="P447" s="188" t="s">
        <v>410</v>
      </c>
      <c r="Q447" s="204" t="str">
        <f>VLOOKUP($B447,D1_2!$B$5:$AL$131,7,FALSE)&amp;""</f>
        <v/>
      </c>
      <c r="R447" s="215"/>
      <c r="S447" s="160" t="str">
        <f>VLOOKUP($B447,D1_2!$B$5:$AL$131,8,FALSE)&amp;""</f>
        <v/>
      </c>
      <c r="T447" s="172"/>
      <c r="U447" s="188" t="s">
        <v>410</v>
      </c>
      <c r="V447" s="204" t="str">
        <f>VLOOKUP($B447,D1_2!$B$5:$AL$131,9,FALSE)&amp;""</f>
        <v/>
      </c>
      <c r="W447" s="215"/>
      <c r="X447" s="160" t="str">
        <f>VLOOKUP($B447,D1_2!$B$5:$AL$131,10,FALSE)&amp;""</f>
        <v/>
      </c>
      <c r="Y447" s="172"/>
      <c r="Z447" s="188" t="s">
        <v>410</v>
      </c>
      <c r="AA447" s="204" t="str">
        <f>VLOOKUP($B447,D1_2!$B$5:$AL$131,11,FALSE)&amp;""</f>
        <v/>
      </c>
      <c r="AB447" s="215"/>
      <c r="AC447" s="160" t="str">
        <f>VLOOKUP($B447,D1_2!$B$5:$AL$131,12,FALSE)&amp;""</f>
        <v/>
      </c>
      <c r="AD447" s="172"/>
      <c r="AE447" s="188" t="s">
        <v>410</v>
      </c>
      <c r="AF447" s="204" t="str">
        <f>VLOOKUP($B447,D1_2!$B$5:$AL$131,13,FALSE)&amp;""</f>
        <v/>
      </c>
      <c r="AG447" s="215"/>
      <c r="AH447" s="160" t="str">
        <f>VLOOKUP($B447,D1_2!$B$5:$AL$131,14,FALSE)&amp;""</f>
        <v/>
      </c>
      <c r="AI447" s="172"/>
      <c r="AJ447" s="188" t="s">
        <v>410</v>
      </c>
      <c r="AK447" s="204" t="str">
        <f>VLOOKUP($B447,D1_2!$B$5:$AL$131,15,FALSE)&amp;""</f>
        <v/>
      </c>
      <c r="AL447" s="215"/>
      <c r="AM447" s="160" t="str">
        <f>VLOOKUP($B447,D1_2!$B$5:$AL$131,16,FALSE)&amp;""</f>
        <v/>
      </c>
      <c r="AN447" s="172"/>
      <c r="AO447" s="188" t="s">
        <v>410</v>
      </c>
      <c r="AP447" s="204" t="str">
        <f>VLOOKUP($B447,D1_2!$B$5:$AL$131,17,FALSE)&amp;""</f>
        <v/>
      </c>
      <c r="AQ447" s="215"/>
      <c r="AR447" s="160" t="str">
        <f>VLOOKUP($B447,D1_2!$B$5:$AL$131,18,FALSE)&amp;""</f>
        <v/>
      </c>
      <c r="AS447" s="172"/>
      <c r="AT447" s="188" t="s">
        <v>410</v>
      </c>
      <c r="AU447" s="204" t="str">
        <f>VLOOKUP($B447,D1_2!$B$5:$AL$131,19,FALSE)&amp;""</f>
        <v/>
      </c>
      <c r="AV447" s="215"/>
      <c r="AW447" s="160" t="str">
        <f>VLOOKUP($B447,D1_2!$B$5:$AL$131,20,FALSE)&amp;""</f>
        <v/>
      </c>
      <c r="AX447" s="172"/>
      <c r="AY447" s="188" t="s">
        <v>410</v>
      </c>
      <c r="AZ447" s="204" t="str">
        <f>VLOOKUP($B447,D1_2!$B$5:$AL$131,21,FALSE)&amp;""</f>
        <v/>
      </c>
      <c r="BA447" s="215"/>
      <c r="BB447" s="1"/>
      <c r="BC447" s="1"/>
      <c r="BD447" s="1"/>
      <c r="BE447" s="1"/>
      <c r="BF447" s="3"/>
      <c r="BG447" s="3"/>
      <c r="BH447" s="3"/>
    </row>
    <row r="448" spans="2:60" s="1" customFormat="1">
      <c r="B448" s="28"/>
      <c r="C448" s="80"/>
      <c r="D448" s="80"/>
      <c r="E448" s="80"/>
      <c r="F448" s="108"/>
      <c r="G448" s="123" t="s">
        <v>5759</v>
      </c>
      <c r="H448" s="123"/>
      <c r="I448" s="123"/>
      <c r="J448" s="123"/>
      <c r="K448" s="123"/>
      <c r="L448" s="123"/>
      <c r="M448" s="123"/>
      <c r="N448" s="162" t="str">
        <f>VLOOKUP($B447,D1_2!$B$132:$AL$258,6,FALSE)&amp;""</f>
        <v/>
      </c>
      <c r="O448" s="173"/>
      <c r="P448" s="189" t="s">
        <v>410</v>
      </c>
      <c r="Q448" s="205" t="str">
        <f>VLOOKUP($B447,D1_2!$B$132:$AL$258,7,FALSE)&amp;""</f>
        <v/>
      </c>
      <c r="R448" s="222"/>
      <c r="S448" s="162" t="str">
        <f>VLOOKUP($B447,D1_2!$B$132:$AL$258,8,FALSE)&amp;""</f>
        <v/>
      </c>
      <c r="T448" s="173"/>
      <c r="U448" s="189" t="s">
        <v>410</v>
      </c>
      <c r="V448" s="205" t="str">
        <f>VLOOKUP($B447,D1_2!$B$132:$AL$258,9,FALSE)&amp;""</f>
        <v/>
      </c>
      <c r="W448" s="222"/>
      <c r="X448" s="162" t="str">
        <f>VLOOKUP($B447,D1_2!$B$132:$AL$258,10,FALSE)&amp;""</f>
        <v/>
      </c>
      <c r="Y448" s="173"/>
      <c r="Z448" s="189" t="s">
        <v>410</v>
      </c>
      <c r="AA448" s="205" t="str">
        <f>VLOOKUP($B447,D1_2!$B$132:$AL$258,11,FALSE)&amp;""</f>
        <v/>
      </c>
      <c r="AB448" s="222"/>
      <c r="AC448" s="162" t="str">
        <f>VLOOKUP($B447,D1_2!$B$132:$AL$258,12,FALSE)&amp;""</f>
        <v/>
      </c>
      <c r="AD448" s="173"/>
      <c r="AE448" s="189" t="s">
        <v>410</v>
      </c>
      <c r="AF448" s="205" t="str">
        <f>VLOOKUP($B447,D1_2!$B$132:$AL$258,13,FALSE)&amp;""</f>
        <v/>
      </c>
      <c r="AG448" s="222"/>
      <c r="AH448" s="162" t="str">
        <f>VLOOKUP($B447,D1_2!$B$132:$AL$258,14,FALSE)&amp;""</f>
        <v/>
      </c>
      <c r="AI448" s="173"/>
      <c r="AJ448" s="189" t="s">
        <v>410</v>
      </c>
      <c r="AK448" s="205" t="str">
        <f>VLOOKUP($B447,D1_2!$B$132:$AL$258,15,FALSE)&amp;""</f>
        <v/>
      </c>
      <c r="AL448" s="222"/>
      <c r="AM448" s="162" t="str">
        <f>VLOOKUP($B447,D1_2!$B$132:$AL$258,16,FALSE)&amp;""</f>
        <v/>
      </c>
      <c r="AN448" s="173"/>
      <c r="AO448" s="189" t="s">
        <v>410</v>
      </c>
      <c r="AP448" s="205" t="str">
        <f>VLOOKUP($B447,D1_2!$B$132:$AL$258,17,FALSE)&amp;""</f>
        <v/>
      </c>
      <c r="AQ448" s="222"/>
      <c r="AR448" s="162" t="str">
        <f>VLOOKUP($B447,D1_2!$B$132:$AL$258,18,FALSE)&amp;""</f>
        <v/>
      </c>
      <c r="AS448" s="173"/>
      <c r="AT448" s="189" t="s">
        <v>410</v>
      </c>
      <c r="AU448" s="205" t="str">
        <f>VLOOKUP($B447,D1_2!$B$132:$AL$258,19,FALSE)&amp;""</f>
        <v/>
      </c>
      <c r="AV448" s="222"/>
      <c r="AW448" s="162" t="str">
        <f>VLOOKUP($B447,D1_2!$B$132:$AL$258,20,FALSE)&amp;""</f>
        <v/>
      </c>
      <c r="AX448" s="173"/>
      <c r="AY448" s="189" t="s">
        <v>410</v>
      </c>
      <c r="AZ448" s="205" t="str">
        <f>VLOOKUP($B447,D1_2!$B$132:$AL$258,21,FALSE)&amp;""</f>
        <v/>
      </c>
      <c r="BA448" s="222"/>
      <c r="BB448" s="1"/>
      <c r="BC448" s="1"/>
      <c r="BD448" s="1"/>
      <c r="BE448" s="1"/>
      <c r="BF448" s="3"/>
      <c r="BG448" s="3"/>
      <c r="BH448" s="3"/>
    </row>
    <row r="449" spans="2:60" s="1" customFormat="1">
      <c r="B449" s="27"/>
      <c r="C449" s="79"/>
      <c r="D449" s="79"/>
      <c r="E449" s="79"/>
      <c r="F449" s="109"/>
      <c r="G449" s="124" t="s">
        <v>5593</v>
      </c>
      <c r="H449" s="124"/>
      <c r="I449" s="124"/>
      <c r="J449" s="124"/>
      <c r="K449" s="124"/>
      <c r="L449" s="124"/>
      <c r="M449" s="124"/>
      <c r="N449" s="167" t="str">
        <f>VLOOKUP($B447,D1_2!$B$259:$AL$385,6,FALSE)&amp;""</f>
        <v/>
      </c>
      <c r="O449" s="174"/>
      <c r="P449" s="190" t="s">
        <v>410</v>
      </c>
      <c r="Q449" s="206" t="str">
        <f>VLOOKUP($B447,D1_2!$B$259:$AL$385,7,FALSE)&amp;""</f>
        <v/>
      </c>
      <c r="R449" s="216"/>
      <c r="S449" s="167" t="str">
        <f>VLOOKUP($B447,D1_2!$B$259:$AL$385,8,FALSE)&amp;""</f>
        <v/>
      </c>
      <c r="T449" s="174"/>
      <c r="U449" s="190" t="s">
        <v>410</v>
      </c>
      <c r="V449" s="206" t="str">
        <f>VLOOKUP($B447,D1_2!$B$259:$AL$385,9,FALSE)&amp;""</f>
        <v/>
      </c>
      <c r="W449" s="216"/>
      <c r="X449" s="167" t="str">
        <f>VLOOKUP($B447,D1_2!$B$259:$AL$385,10,FALSE)&amp;""</f>
        <v/>
      </c>
      <c r="Y449" s="174"/>
      <c r="Z449" s="190" t="s">
        <v>410</v>
      </c>
      <c r="AA449" s="206" t="str">
        <f>VLOOKUP($B447,D1_2!$B$259:$AL$385,11,FALSE)&amp;""</f>
        <v/>
      </c>
      <c r="AB449" s="216"/>
      <c r="AC449" s="167" t="str">
        <f>VLOOKUP($B447,D1_2!$B$259:$AL$385,12,FALSE)&amp;""</f>
        <v/>
      </c>
      <c r="AD449" s="174"/>
      <c r="AE449" s="190" t="s">
        <v>410</v>
      </c>
      <c r="AF449" s="206" t="str">
        <f>VLOOKUP($B447,D1_2!$B$259:$AL$385,13,FALSE)&amp;""</f>
        <v/>
      </c>
      <c r="AG449" s="216"/>
      <c r="AH449" s="167" t="str">
        <f>VLOOKUP($B447,D1_2!$B$259:$AL$385,14,FALSE)&amp;""</f>
        <v/>
      </c>
      <c r="AI449" s="174"/>
      <c r="AJ449" s="190" t="s">
        <v>410</v>
      </c>
      <c r="AK449" s="206" t="str">
        <f>VLOOKUP($B447,D1_2!$B$259:$AL$385,15,FALSE)&amp;""</f>
        <v/>
      </c>
      <c r="AL449" s="216"/>
      <c r="AM449" s="167" t="str">
        <f>VLOOKUP($B447,D1_2!$B$259:$AL$385,16,FALSE)&amp;""</f>
        <v/>
      </c>
      <c r="AN449" s="174"/>
      <c r="AO449" s="190" t="s">
        <v>410</v>
      </c>
      <c r="AP449" s="206" t="str">
        <f>VLOOKUP($B447,D1_2!$B$259:$AL$385,17,FALSE)&amp;""</f>
        <v/>
      </c>
      <c r="AQ449" s="216"/>
      <c r="AR449" s="167" t="str">
        <f>VLOOKUP($B447,D1_2!$B$259:$AL$385,18,FALSE)&amp;""</f>
        <v/>
      </c>
      <c r="AS449" s="174"/>
      <c r="AT449" s="190" t="s">
        <v>410</v>
      </c>
      <c r="AU449" s="206" t="str">
        <f>VLOOKUP($B447,D1_2!$B$259:$AL$385,19,FALSE)&amp;""</f>
        <v/>
      </c>
      <c r="AV449" s="216"/>
      <c r="AW449" s="167" t="str">
        <f>VLOOKUP($B447,D1_2!$B$259:$AL$385,20,FALSE)&amp;""</f>
        <v/>
      </c>
      <c r="AX449" s="174"/>
      <c r="AY449" s="190" t="s">
        <v>410</v>
      </c>
      <c r="AZ449" s="206" t="str">
        <f>VLOOKUP($B447,D1_2!$B$259:$AL$385,21,FALSE)&amp;""</f>
        <v/>
      </c>
      <c r="BA449" s="216"/>
      <c r="BB449" s="1"/>
      <c r="BC449" s="1"/>
      <c r="BD449" s="1"/>
      <c r="BE449" s="1"/>
      <c r="BF449" s="3"/>
      <c r="BG449" s="3"/>
      <c r="BH449" s="3"/>
    </row>
    <row r="450" spans="2:60" s="1" customFormat="1" ht="14.25" customHeight="1">
      <c r="B450" s="26" t="s">
        <v>5552</v>
      </c>
      <c r="C450" s="78"/>
      <c r="D450" s="78"/>
      <c r="E450" s="78"/>
      <c r="F450" s="107"/>
      <c r="G450" s="122" t="s">
        <v>6009</v>
      </c>
      <c r="H450" s="122"/>
      <c r="I450" s="122"/>
      <c r="J450" s="122"/>
      <c r="K450" s="122"/>
      <c r="L450" s="122"/>
      <c r="M450" s="122"/>
      <c r="N450" s="160" t="str">
        <f>VLOOKUP($B450,D1_2!$B$5:$AL$131,6,FALSE)&amp;""</f>
        <v/>
      </c>
      <c r="O450" s="172"/>
      <c r="P450" s="188" t="s">
        <v>410</v>
      </c>
      <c r="Q450" s="204" t="str">
        <f>VLOOKUP($B450,D1_2!$B$5:$AL$131,7,FALSE)&amp;""</f>
        <v/>
      </c>
      <c r="R450" s="215"/>
      <c r="S450" s="160" t="str">
        <f>VLOOKUP($B450,D1_2!$B$5:$AL$131,8,FALSE)&amp;""</f>
        <v/>
      </c>
      <c r="T450" s="172"/>
      <c r="U450" s="188" t="s">
        <v>410</v>
      </c>
      <c r="V450" s="204" t="str">
        <f>VLOOKUP($B450,D1_2!$B$5:$AL$131,9,FALSE)&amp;""</f>
        <v/>
      </c>
      <c r="W450" s="215"/>
      <c r="X450" s="160" t="str">
        <f>VLOOKUP($B450,D1_2!$B$5:$AL$131,10,FALSE)&amp;""</f>
        <v/>
      </c>
      <c r="Y450" s="172"/>
      <c r="Z450" s="188" t="s">
        <v>410</v>
      </c>
      <c r="AA450" s="204" t="str">
        <f>VLOOKUP($B450,D1_2!$B$5:$AL$131,11,FALSE)&amp;""</f>
        <v/>
      </c>
      <c r="AB450" s="215"/>
      <c r="AC450" s="160" t="str">
        <f>VLOOKUP($B450,D1_2!$B$5:$AL$131,12,FALSE)&amp;""</f>
        <v/>
      </c>
      <c r="AD450" s="172"/>
      <c r="AE450" s="188" t="s">
        <v>410</v>
      </c>
      <c r="AF450" s="204" t="str">
        <f>VLOOKUP($B450,D1_2!$B$5:$AL$131,13,FALSE)&amp;""</f>
        <v/>
      </c>
      <c r="AG450" s="215"/>
      <c r="AH450" s="160" t="str">
        <f>VLOOKUP($B450,D1_2!$B$5:$AL$131,14,FALSE)&amp;""</f>
        <v/>
      </c>
      <c r="AI450" s="172"/>
      <c r="AJ450" s="188" t="s">
        <v>410</v>
      </c>
      <c r="AK450" s="204" t="str">
        <f>VLOOKUP($B450,D1_2!$B$5:$AL$131,15,FALSE)&amp;""</f>
        <v/>
      </c>
      <c r="AL450" s="215"/>
      <c r="AM450" s="160" t="str">
        <f>VLOOKUP($B450,D1_2!$B$5:$AL$131,16,FALSE)&amp;""</f>
        <v/>
      </c>
      <c r="AN450" s="172"/>
      <c r="AO450" s="188" t="s">
        <v>410</v>
      </c>
      <c r="AP450" s="204" t="str">
        <f>VLOOKUP($B450,D1_2!$B$5:$AL$131,17,FALSE)&amp;""</f>
        <v/>
      </c>
      <c r="AQ450" s="215"/>
      <c r="AR450" s="160" t="str">
        <f>VLOOKUP($B450,D1_2!$B$5:$AL$131,18,FALSE)&amp;""</f>
        <v/>
      </c>
      <c r="AS450" s="172"/>
      <c r="AT450" s="188" t="s">
        <v>410</v>
      </c>
      <c r="AU450" s="204" t="str">
        <f>VLOOKUP($B450,D1_2!$B$5:$AL$131,19,FALSE)&amp;""</f>
        <v/>
      </c>
      <c r="AV450" s="215"/>
      <c r="AW450" s="160" t="str">
        <f>VLOOKUP($B450,D1_2!$B$5:$AL$131,20,FALSE)&amp;""</f>
        <v/>
      </c>
      <c r="AX450" s="172"/>
      <c r="AY450" s="188" t="s">
        <v>410</v>
      </c>
      <c r="AZ450" s="204" t="str">
        <f>VLOOKUP($B450,D1_2!$B$5:$AL$131,21,FALSE)&amp;""</f>
        <v/>
      </c>
      <c r="BA450" s="215"/>
      <c r="BB450" s="1"/>
      <c r="BC450" s="1"/>
      <c r="BD450" s="1"/>
      <c r="BE450" s="1"/>
      <c r="BF450" s="3"/>
      <c r="BG450" s="3"/>
      <c r="BH450" s="3"/>
    </row>
    <row r="451" spans="2:60" s="1" customFormat="1">
      <c r="B451" s="28"/>
      <c r="C451" s="80"/>
      <c r="D451" s="80"/>
      <c r="E451" s="80"/>
      <c r="F451" s="108"/>
      <c r="G451" s="123" t="s">
        <v>5759</v>
      </c>
      <c r="H451" s="123"/>
      <c r="I451" s="123"/>
      <c r="J451" s="123"/>
      <c r="K451" s="123"/>
      <c r="L451" s="123"/>
      <c r="M451" s="123"/>
      <c r="N451" s="162" t="str">
        <f>VLOOKUP($B450,D1_2!$B$132:$AL$258,6,FALSE)&amp;""</f>
        <v/>
      </c>
      <c r="O451" s="173"/>
      <c r="P451" s="189" t="s">
        <v>410</v>
      </c>
      <c r="Q451" s="205" t="str">
        <f>VLOOKUP($B450,D1_2!$B$132:$AL$258,7,FALSE)&amp;""</f>
        <v/>
      </c>
      <c r="R451" s="222"/>
      <c r="S451" s="162" t="str">
        <f>VLOOKUP($B450,D1_2!$B$132:$AL$258,8,FALSE)&amp;""</f>
        <v/>
      </c>
      <c r="T451" s="173"/>
      <c r="U451" s="189" t="s">
        <v>410</v>
      </c>
      <c r="V451" s="205" t="str">
        <f>VLOOKUP($B450,D1_2!$B$132:$AL$258,9,FALSE)&amp;""</f>
        <v/>
      </c>
      <c r="W451" s="222"/>
      <c r="X451" s="162" t="str">
        <f>VLOOKUP($B450,D1_2!$B$132:$AL$258,10,FALSE)&amp;""</f>
        <v/>
      </c>
      <c r="Y451" s="173"/>
      <c r="Z451" s="189" t="s">
        <v>410</v>
      </c>
      <c r="AA451" s="205" t="str">
        <f>VLOOKUP($B450,D1_2!$B$132:$AL$258,11,FALSE)&amp;""</f>
        <v/>
      </c>
      <c r="AB451" s="222"/>
      <c r="AC451" s="162" t="str">
        <f>VLOOKUP($B450,D1_2!$B$132:$AL$258,12,FALSE)&amp;""</f>
        <v/>
      </c>
      <c r="AD451" s="173"/>
      <c r="AE451" s="189" t="s">
        <v>410</v>
      </c>
      <c r="AF451" s="205" t="str">
        <f>VLOOKUP($B450,D1_2!$B$132:$AL$258,13,FALSE)&amp;""</f>
        <v/>
      </c>
      <c r="AG451" s="222"/>
      <c r="AH451" s="162" t="str">
        <f>VLOOKUP($B450,D1_2!$B$132:$AL$258,14,FALSE)&amp;""</f>
        <v/>
      </c>
      <c r="AI451" s="173"/>
      <c r="AJ451" s="189" t="s">
        <v>410</v>
      </c>
      <c r="AK451" s="205" t="str">
        <f>VLOOKUP($B450,D1_2!$B$132:$AL$258,15,FALSE)&amp;""</f>
        <v/>
      </c>
      <c r="AL451" s="222"/>
      <c r="AM451" s="162" t="str">
        <f>VLOOKUP($B450,D1_2!$B$132:$AL$258,16,FALSE)&amp;""</f>
        <v/>
      </c>
      <c r="AN451" s="173"/>
      <c r="AO451" s="189" t="s">
        <v>410</v>
      </c>
      <c r="AP451" s="205" t="str">
        <f>VLOOKUP($B450,D1_2!$B$132:$AL$258,17,FALSE)&amp;""</f>
        <v/>
      </c>
      <c r="AQ451" s="222"/>
      <c r="AR451" s="162" t="str">
        <f>VLOOKUP($B450,D1_2!$B$132:$AL$258,18,FALSE)&amp;""</f>
        <v/>
      </c>
      <c r="AS451" s="173"/>
      <c r="AT451" s="189" t="s">
        <v>410</v>
      </c>
      <c r="AU451" s="205" t="str">
        <f>VLOOKUP($B450,D1_2!$B$132:$AL$258,19,FALSE)&amp;""</f>
        <v/>
      </c>
      <c r="AV451" s="222"/>
      <c r="AW451" s="162" t="str">
        <f>VLOOKUP($B450,D1_2!$B$132:$AL$258,20,FALSE)&amp;""</f>
        <v/>
      </c>
      <c r="AX451" s="173"/>
      <c r="AY451" s="189" t="s">
        <v>410</v>
      </c>
      <c r="AZ451" s="205" t="str">
        <f>VLOOKUP($B450,D1_2!$B$132:$AL$258,21,FALSE)&amp;""</f>
        <v/>
      </c>
      <c r="BA451" s="222"/>
      <c r="BB451" s="1"/>
      <c r="BC451" s="1"/>
      <c r="BD451" s="1"/>
      <c r="BE451" s="1"/>
      <c r="BF451" s="3"/>
      <c r="BG451" s="3"/>
      <c r="BH451" s="3"/>
    </row>
    <row r="452" spans="2:60" s="1" customFormat="1">
      <c r="B452" s="27"/>
      <c r="C452" s="79"/>
      <c r="D452" s="79"/>
      <c r="E452" s="79"/>
      <c r="F452" s="109"/>
      <c r="G452" s="124" t="s">
        <v>5593</v>
      </c>
      <c r="H452" s="124"/>
      <c r="I452" s="124"/>
      <c r="J452" s="124"/>
      <c r="K452" s="124"/>
      <c r="L452" s="124"/>
      <c r="M452" s="124"/>
      <c r="N452" s="167" t="str">
        <f>VLOOKUP($B450,D1_2!$B$259:$AL$385,6,FALSE)&amp;""</f>
        <v/>
      </c>
      <c r="O452" s="174"/>
      <c r="P452" s="190" t="s">
        <v>410</v>
      </c>
      <c r="Q452" s="206" t="str">
        <f>VLOOKUP($B450,D1_2!$B$259:$AL$385,7,FALSE)&amp;""</f>
        <v/>
      </c>
      <c r="R452" s="216"/>
      <c r="S452" s="167" t="str">
        <f>VLOOKUP($B450,D1_2!$B$259:$AL$385,8,FALSE)&amp;""</f>
        <v/>
      </c>
      <c r="T452" s="174"/>
      <c r="U452" s="190" t="s">
        <v>410</v>
      </c>
      <c r="V452" s="206" t="str">
        <f>VLOOKUP($B450,D1_2!$B$259:$AL$385,9,FALSE)&amp;""</f>
        <v/>
      </c>
      <c r="W452" s="216"/>
      <c r="X452" s="167" t="str">
        <f>VLOOKUP($B450,D1_2!$B$259:$AL$385,10,FALSE)&amp;""</f>
        <v/>
      </c>
      <c r="Y452" s="174"/>
      <c r="Z452" s="190" t="s">
        <v>410</v>
      </c>
      <c r="AA452" s="206" t="str">
        <f>VLOOKUP($B450,D1_2!$B$259:$AL$385,11,FALSE)&amp;""</f>
        <v/>
      </c>
      <c r="AB452" s="216"/>
      <c r="AC452" s="167" t="str">
        <f>VLOOKUP($B450,D1_2!$B$259:$AL$385,12,FALSE)&amp;""</f>
        <v/>
      </c>
      <c r="AD452" s="174"/>
      <c r="AE452" s="190" t="s">
        <v>410</v>
      </c>
      <c r="AF452" s="206" t="str">
        <f>VLOOKUP($B450,D1_2!$B$259:$AL$385,13,FALSE)&amp;""</f>
        <v/>
      </c>
      <c r="AG452" s="216"/>
      <c r="AH452" s="167" t="str">
        <f>VLOOKUP($B450,D1_2!$B$259:$AL$385,14,FALSE)&amp;""</f>
        <v/>
      </c>
      <c r="AI452" s="174"/>
      <c r="AJ452" s="190" t="s">
        <v>410</v>
      </c>
      <c r="AK452" s="206" t="str">
        <f>VLOOKUP($B450,D1_2!$B$259:$AL$385,15,FALSE)&amp;""</f>
        <v/>
      </c>
      <c r="AL452" s="216"/>
      <c r="AM452" s="167" t="str">
        <f>VLOOKUP($B450,D1_2!$B$259:$AL$385,16,FALSE)&amp;""</f>
        <v/>
      </c>
      <c r="AN452" s="174"/>
      <c r="AO452" s="190" t="s">
        <v>410</v>
      </c>
      <c r="AP452" s="206" t="str">
        <f>VLOOKUP($B450,D1_2!$B$259:$AL$385,17,FALSE)&amp;""</f>
        <v/>
      </c>
      <c r="AQ452" s="216"/>
      <c r="AR452" s="167" t="str">
        <f>VLOOKUP($B450,D1_2!$B$259:$AL$385,18,FALSE)&amp;""</f>
        <v/>
      </c>
      <c r="AS452" s="174"/>
      <c r="AT452" s="190" t="s">
        <v>410</v>
      </c>
      <c r="AU452" s="206" t="str">
        <f>VLOOKUP($B450,D1_2!$B$259:$AL$385,19,FALSE)&amp;""</f>
        <v/>
      </c>
      <c r="AV452" s="216"/>
      <c r="AW452" s="167" t="str">
        <f>VLOOKUP($B450,D1_2!$B$259:$AL$385,20,FALSE)&amp;""</f>
        <v/>
      </c>
      <c r="AX452" s="174"/>
      <c r="AY452" s="190" t="s">
        <v>410</v>
      </c>
      <c r="AZ452" s="206" t="str">
        <f>VLOOKUP($B450,D1_2!$B$259:$AL$385,21,FALSE)&amp;""</f>
        <v/>
      </c>
      <c r="BA452" s="216"/>
      <c r="BB452" s="1"/>
      <c r="BC452" s="1"/>
      <c r="BD452" s="1"/>
      <c r="BE452" s="1"/>
      <c r="BF452" s="3"/>
      <c r="BG452" s="3"/>
      <c r="BH452" s="3"/>
    </row>
    <row r="453" spans="2:60" s="1" customFormat="1" ht="14.25" customHeight="1">
      <c r="B453" s="26" t="s">
        <v>6192</v>
      </c>
      <c r="C453" s="78"/>
      <c r="D453" s="78"/>
      <c r="E453" s="78"/>
      <c r="F453" s="107"/>
      <c r="G453" s="122" t="s">
        <v>6009</v>
      </c>
      <c r="H453" s="122"/>
      <c r="I453" s="122"/>
      <c r="J453" s="122"/>
      <c r="K453" s="122"/>
      <c r="L453" s="122"/>
      <c r="M453" s="122"/>
      <c r="N453" s="160" t="str">
        <f>VLOOKUP($B453,D1_2!$B$5:$AL$131,6,FALSE)&amp;""</f>
        <v/>
      </c>
      <c r="O453" s="172"/>
      <c r="P453" s="188" t="s">
        <v>410</v>
      </c>
      <c r="Q453" s="204" t="str">
        <f>VLOOKUP($B453,D1_2!$B$5:$AL$131,7,FALSE)&amp;""</f>
        <v/>
      </c>
      <c r="R453" s="215"/>
      <c r="S453" s="160" t="str">
        <f>VLOOKUP($B453,D1_2!$B$5:$AL$131,8,FALSE)&amp;""</f>
        <v/>
      </c>
      <c r="T453" s="172"/>
      <c r="U453" s="188" t="s">
        <v>410</v>
      </c>
      <c r="V453" s="204" t="str">
        <f>VLOOKUP($B453,D1_2!$B$5:$AL$131,9,FALSE)&amp;""</f>
        <v/>
      </c>
      <c r="W453" s="215"/>
      <c r="X453" s="160" t="str">
        <f>VLOOKUP($B453,D1_2!$B$5:$AL$131,10,FALSE)&amp;""</f>
        <v/>
      </c>
      <c r="Y453" s="172"/>
      <c r="Z453" s="188" t="s">
        <v>410</v>
      </c>
      <c r="AA453" s="204" t="str">
        <f>VLOOKUP($B453,D1_2!$B$5:$AL$131,11,FALSE)&amp;""</f>
        <v/>
      </c>
      <c r="AB453" s="215"/>
      <c r="AC453" s="160" t="str">
        <f>VLOOKUP($B453,D1_2!$B$5:$AL$131,12,FALSE)&amp;""</f>
        <v/>
      </c>
      <c r="AD453" s="172"/>
      <c r="AE453" s="188" t="s">
        <v>410</v>
      </c>
      <c r="AF453" s="204" t="str">
        <f>VLOOKUP($B453,D1_2!$B$5:$AL$131,13,FALSE)&amp;""</f>
        <v/>
      </c>
      <c r="AG453" s="215"/>
      <c r="AH453" s="160" t="str">
        <f>VLOOKUP($B453,D1_2!$B$5:$AL$131,14,FALSE)&amp;""</f>
        <v/>
      </c>
      <c r="AI453" s="172"/>
      <c r="AJ453" s="188" t="s">
        <v>410</v>
      </c>
      <c r="AK453" s="204" t="str">
        <f>VLOOKUP($B453,D1_2!$B$5:$AL$131,15,FALSE)&amp;""</f>
        <v/>
      </c>
      <c r="AL453" s="215"/>
      <c r="AM453" s="160" t="str">
        <f>VLOOKUP($B453,D1_2!$B$5:$AL$131,16,FALSE)&amp;""</f>
        <v/>
      </c>
      <c r="AN453" s="172"/>
      <c r="AO453" s="188" t="s">
        <v>410</v>
      </c>
      <c r="AP453" s="204" t="str">
        <f>VLOOKUP($B453,D1_2!$B$5:$AL$131,17,FALSE)&amp;""</f>
        <v/>
      </c>
      <c r="AQ453" s="215"/>
      <c r="AR453" s="160" t="str">
        <f>VLOOKUP($B453,D1_2!$B$5:$AL$131,18,FALSE)&amp;""</f>
        <v/>
      </c>
      <c r="AS453" s="172"/>
      <c r="AT453" s="188" t="s">
        <v>410</v>
      </c>
      <c r="AU453" s="204" t="str">
        <f>VLOOKUP($B453,D1_2!$B$5:$AL$131,19,FALSE)&amp;""</f>
        <v/>
      </c>
      <c r="AV453" s="215"/>
      <c r="AW453" s="160" t="str">
        <f>VLOOKUP($B453,D1_2!$B$5:$AL$131,20,FALSE)&amp;""</f>
        <v/>
      </c>
      <c r="AX453" s="172"/>
      <c r="AY453" s="188" t="s">
        <v>410</v>
      </c>
      <c r="AZ453" s="204" t="str">
        <f>VLOOKUP($B453,D1_2!$B$5:$AL$131,21,FALSE)&amp;""</f>
        <v/>
      </c>
      <c r="BA453" s="215"/>
      <c r="BB453" s="1"/>
      <c r="BC453" s="1"/>
      <c r="BD453" s="1"/>
      <c r="BE453" s="1"/>
      <c r="BF453" s="3"/>
      <c r="BG453" s="3"/>
      <c r="BH453" s="3"/>
    </row>
    <row r="454" spans="2:60" s="1" customFormat="1">
      <c r="B454" s="28"/>
      <c r="C454" s="80"/>
      <c r="D454" s="80"/>
      <c r="E454" s="80"/>
      <c r="F454" s="108"/>
      <c r="G454" s="123" t="s">
        <v>5759</v>
      </c>
      <c r="H454" s="123"/>
      <c r="I454" s="123"/>
      <c r="J454" s="123"/>
      <c r="K454" s="123"/>
      <c r="L454" s="123"/>
      <c r="M454" s="123"/>
      <c r="N454" s="162" t="str">
        <f>VLOOKUP($B453,D1_2!$B$132:$AL$258,6,FALSE)&amp;""</f>
        <v/>
      </c>
      <c r="O454" s="173"/>
      <c r="P454" s="189" t="s">
        <v>410</v>
      </c>
      <c r="Q454" s="205" t="str">
        <f>VLOOKUP($B453,D1_2!$B$132:$AL$258,7,FALSE)&amp;""</f>
        <v/>
      </c>
      <c r="R454" s="222"/>
      <c r="S454" s="162" t="str">
        <f>VLOOKUP($B453,D1_2!$B$132:$AL$258,8,FALSE)&amp;""</f>
        <v/>
      </c>
      <c r="T454" s="173"/>
      <c r="U454" s="189" t="s">
        <v>410</v>
      </c>
      <c r="V454" s="205" t="str">
        <f>VLOOKUP($B453,D1_2!$B$132:$AL$258,9,FALSE)&amp;""</f>
        <v/>
      </c>
      <c r="W454" s="222"/>
      <c r="X454" s="162" t="str">
        <f>VLOOKUP($B453,D1_2!$B$132:$AL$258,10,FALSE)&amp;""</f>
        <v/>
      </c>
      <c r="Y454" s="173"/>
      <c r="Z454" s="189" t="s">
        <v>410</v>
      </c>
      <c r="AA454" s="205" t="str">
        <f>VLOOKUP($B453,D1_2!$B$132:$AL$258,11,FALSE)&amp;""</f>
        <v/>
      </c>
      <c r="AB454" s="222"/>
      <c r="AC454" s="162" t="str">
        <f>VLOOKUP($B453,D1_2!$B$132:$AL$258,12,FALSE)&amp;""</f>
        <v/>
      </c>
      <c r="AD454" s="173"/>
      <c r="AE454" s="189" t="s">
        <v>410</v>
      </c>
      <c r="AF454" s="205" t="str">
        <f>VLOOKUP($B453,D1_2!$B$132:$AL$258,13,FALSE)&amp;""</f>
        <v/>
      </c>
      <c r="AG454" s="222"/>
      <c r="AH454" s="162" t="str">
        <f>VLOOKUP($B453,D1_2!$B$132:$AL$258,14,FALSE)&amp;""</f>
        <v/>
      </c>
      <c r="AI454" s="173"/>
      <c r="AJ454" s="189" t="s">
        <v>410</v>
      </c>
      <c r="AK454" s="205" t="str">
        <f>VLOOKUP($B453,D1_2!$B$132:$AL$258,15,FALSE)&amp;""</f>
        <v/>
      </c>
      <c r="AL454" s="222"/>
      <c r="AM454" s="162" t="str">
        <f>VLOOKUP($B453,D1_2!$B$132:$AL$258,16,FALSE)&amp;""</f>
        <v/>
      </c>
      <c r="AN454" s="173"/>
      <c r="AO454" s="189" t="s">
        <v>410</v>
      </c>
      <c r="AP454" s="205" t="str">
        <f>VLOOKUP($B453,D1_2!$B$132:$AL$258,17,FALSE)&amp;""</f>
        <v/>
      </c>
      <c r="AQ454" s="222"/>
      <c r="AR454" s="162" t="str">
        <f>VLOOKUP($B453,D1_2!$B$132:$AL$258,18,FALSE)&amp;""</f>
        <v/>
      </c>
      <c r="AS454" s="173"/>
      <c r="AT454" s="189" t="s">
        <v>410</v>
      </c>
      <c r="AU454" s="205" t="str">
        <f>VLOOKUP($B453,D1_2!$B$132:$AL$258,19,FALSE)&amp;""</f>
        <v/>
      </c>
      <c r="AV454" s="222"/>
      <c r="AW454" s="162" t="str">
        <f>VLOOKUP($B453,D1_2!$B$132:$AL$258,20,FALSE)&amp;""</f>
        <v/>
      </c>
      <c r="AX454" s="173"/>
      <c r="AY454" s="189" t="s">
        <v>410</v>
      </c>
      <c r="AZ454" s="205" t="str">
        <f>VLOOKUP($B453,D1_2!$B$132:$AL$258,21,FALSE)&amp;""</f>
        <v/>
      </c>
      <c r="BA454" s="222"/>
      <c r="BB454" s="1"/>
      <c r="BC454" s="1"/>
      <c r="BD454" s="1"/>
      <c r="BE454" s="1"/>
      <c r="BF454" s="3"/>
      <c r="BG454" s="3"/>
      <c r="BH454" s="3"/>
    </row>
    <row r="455" spans="2:60" s="1" customFormat="1">
      <c r="B455" s="27"/>
      <c r="C455" s="79"/>
      <c r="D455" s="79"/>
      <c r="E455" s="79"/>
      <c r="F455" s="109"/>
      <c r="G455" s="124" t="s">
        <v>5593</v>
      </c>
      <c r="H455" s="124"/>
      <c r="I455" s="124"/>
      <c r="J455" s="124"/>
      <c r="K455" s="124"/>
      <c r="L455" s="124"/>
      <c r="M455" s="124"/>
      <c r="N455" s="167" t="str">
        <f>VLOOKUP($B453,D1_2!$B$259:$AL$385,6,FALSE)&amp;""</f>
        <v/>
      </c>
      <c r="O455" s="174"/>
      <c r="P455" s="190" t="s">
        <v>410</v>
      </c>
      <c r="Q455" s="206" t="str">
        <f>VLOOKUP($B453,D1_2!$B$259:$AL$385,7,FALSE)&amp;""</f>
        <v/>
      </c>
      <c r="R455" s="216"/>
      <c r="S455" s="167" t="str">
        <f>VLOOKUP($B453,D1_2!$B$259:$AL$385,8,FALSE)&amp;""</f>
        <v/>
      </c>
      <c r="T455" s="174"/>
      <c r="U455" s="190" t="s">
        <v>410</v>
      </c>
      <c r="V455" s="206" t="str">
        <f>VLOOKUP($B453,D1_2!$B$259:$AL$385,9,FALSE)&amp;""</f>
        <v/>
      </c>
      <c r="W455" s="216"/>
      <c r="X455" s="167" t="str">
        <f>VLOOKUP($B453,D1_2!$B$259:$AL$385,10,FALSE)&amp;""</f>
        <v/>
      </c>
      <c r="Y455" s="174"/>
      <c r="Z455" s="190" t="s">
        <v>410</v>
      </c>
      <c r="AA455" s="206" t="str">
        <f>VLOOKUP($B453,D1_2!$B$259:$AL$385,11,FALSE)&amp;""</f>
        <v/>
      </c>
      <c r="AB455" s="216"/>
      <c r="AC455" s="167" t="str">
        <f>VLOOKUP($B453,D1_2!$B$259:$AL$385,12,FALSE)&amp;""</f>
        <v/>
      </c>
      <c r="AD455" s="174"/>
      <c r="AE455" s="190" t="s">
        <v>410</v>
      </c>
      <c r="AF455" s="206" t="str">
        <f>VLOOKUP($B453,D1_2!$B$259:$AL$385,13,FALSE)&amp;""</f>
        <v/>
      </c>
      <c r="AG455" s="216"/>
      <c r="AH455" s="167" t="str">
        <f>VLOOKUP($B453,D1_2!$B$259:$AL$385,14,FALSE)&amp;""</f>
        <v/>
      </c>
      <c r="AI455" s="174"/>
      <c r="AJ455" s="190" t="s">
        <v>410</v>
      </c>
      <c r="AK455" s="206" t="str">
        <f>VLOOKUP($B453,D1_2!$B$259:$AL$385,15,FALSE)&amp;""</f>
        <v/>
      </c>
      <c r="AL455" s="216"/>
      <c r="AM455" s="167" t="str">
        <f>VLOOKUP($B453,D1_2!$B$259:$AL$385,16,FALSE)&amp;""</f>
        <v/>
      </c>
      <c r="AN455" s="174"/>
      <c r="AO455" s="190" t="s">
        <v>410</v>
      </c>
      <c r="AP455" s="206" t="str">
        <f>VLOOKUP($B453,D1_2!$B$259:$AL$385,17,FALSE)&amp;""</f>
        <v/>
      </c>
      <c r="AQ455" s="216"/>
      <c r="AR455" s="167" t="str">
        <f>VLOOKUP($B453,D1_2!$B$259:$AL$385,18,FALSE)&amp;""</f>
        <v/>
      </c>
      <c r="AS455" s="174"/>
      <c r="AT455" s="190" t="s">
        <v>410</v>
      </c>
      <c r="AU455" s="206" t="str">
        <f>VLOOKUP($B453,D1_2!$B$259:$AL$385,19,FALSE)&amp;""</f>
        <v/>
      </c>
      <c r="AV455" s="216"/>
      <c r="AW455" s="167" t="str">
        <f>VLOOKUP($B453,D1_2!$B$259:$AL$385,20,FALSE)&amp;""</f>
        <v/>
      </c>
      <c r="AX455" s="174"/>
      <c r="AY455" s="190" t="s">
        <v>410</v>
      </c>
      <c r="AZ455" s="206" t="str">
        <f>VLOOKUP($B453,D1_2!$B$259:$AL$385,21,FALSE)&amp;""</f>
        <v/>
      </c>
      <c r="BA455" s="216"/>
      <c r="BB455" s="1"/>
      <c r="BC455" s="1"/>
      <c r="BD455" s="1"/>
      <c r="BE455" s="1"/>
      <c r="BF455" s="3"/>
      <c r="BG455" s="3"/>
      <c r="BH455" s="3"/>
    </row>
    <row r="456" spans="2:60" s="1" customFormat="1" ht="14.25" customHeight="1">
      <c r="B456" s="26" t="s">
        <v>6931</v>
      </c>
      <c r="C456" s="78"/>
      <c r="D456" s="78"/>
      <c r="E456" s="78"/>
      <c r="F456" s="107"/>
      <c r="G456" s="122" t="s">
        <v>6009</v>
      </c>
      <c r="H456" s="122"/>
      <c r="I456" s="122"/>
      <c r="J456" s="122"/>
      <c r="K456" s="122"/>
      <c r="L456" s="122"/>
      <c r="M456" s="122"/>
      <c r="N456" s="160" t="str">
        <f>VLOOKUP($B456,D1_2!$B$5:$AL$131,6,FALSE)&amp;""</f>
        <v/>
      </c>
      <c r="O456" s="172"/>
      <c r="P456" s="188" t="s">
        <v>410</v>
      </c>
      <c r="Q456" s="204" t="str">
        <f>VLOOKUP($B456,D1_2!$B$5:$AL$131,7,FALSE)&amp;""</f>
        <v/>
      </c>
      <c r="R456" s="215"/>
      <c r="S456" s="160" t="str">
        <f>VLOOKUP($B456,D1_2!$B$5:$AL$131,8,FALSE)&amp;""</f>
        <v/>
      </c>
      <c r="T456" s="172"/>
      <c r="U456" s="188" t="s">
        <v>410</v>
      </c>
      <c r="V456" s="204" t="str">
        <f>VLOOKUP($B456,D1_2!$B$5:$AL$131,9,FALSE)&amp;""</f>
        <v/>
      </c>
      <c r="W456" s="215"/>
      <c r="X456" s="160" t="str">
        <f>VLOOKUP($B456,D1_2!$B$5:$AL$131,10,FALSE)&amp;""</f>
        <v/>
      </c>
      <c r="Y456" s="172"/>
      <c r="Z456" s="188" t="s">
        <v>410</v>
      </c>
      <c r="AA456" s="204" t="str">
        <f>VLOOKUP($B456,D1_2!$B$5:$AL$131,11,FALSE)&amp;""</f>
        <v/>
      </c>
      <c r="AB456" s="215"/>
      <c r="AC456" s="160" t="str">
        <f>VLOOKUP($B456,D1_2!$B$5:$AL$131,12,FALSE)&amp;""</f>
        <v/>
      </c>
      <c r="AD456" s="172"/>
      <c r="AE456" s="188" t="s">
        <v>410</v>
      </c>
      <c r="AF456" s="204" t="str">
        <f>VLOOKUP($B456,D1_2!$B$5:$AL$131,13,FALSE)&amp;""</f>
        <v/>
      </c>
      <c r="AG456" s="215"/>
      <c r="AH456" s="160" t="str">
        <f>VLOOKUP($B456,D1_2!$B$5:$AL$131,14,FALSE)&amp;""</f>
        <v/>
      </c>
      <c r="AI456" s="172"/>
      <c r="AJ456" s="188" t="s">
        <v>410</v>
      </c>
      <c r="AK456" s="204" t="str">
        <f>VLOOKUP($B456,D1_2!$B$5:$AL$131,15,FALSE)&amp;""</f>
        <v/>
      </c>
      <c r="AL456" s="215"/>
      <c r="AM456" s="160" t="str">
        <f>VLOOKUP($B456,D1_2!$B$5:$AL$131,16,FALSE)&amp;""</f>
        <v/>
      </c>
      <c r="AN456" s="172"/>
      <c r="AO456" s="188" t="s">
        <v>410</v>
      </c>
      <c r="AP456" s="204" t="str">
        <f>VLOOKUP($B456,D1_2!$B$5:$AL$131,17,FALSE)&amp;""</f>
        <v/>
      </c>
      <c r="AQ456" s="215"/>
      <c r="AR456" s="160" t="str">
        <f>VLOOKUP($B456,D1_2!$B$5:$AL$131,18,FALSE)&amp;""</f>
        <v/>
      </c>
      <c r="AS456" s="172"/>
      <c r="AT456" s="188" t="s">
        <v>410</v>
      </c>
      <c r="AU456" s="204" t="str">
        <f>VLOOKUP($B456,D1_2!$B$5:$AL$131,19,FALSE)&amp;""</f>
        <v/>
      </c>
      <c r="AV456" s="215"/>
      <c r="AW456" s="160" t="str">
        <f>VLOOKUP($B456,D1_2!$B$5:$AL$131,20,FALSE)&amp;""</f>
        <v/>
      </c>
      <c r="AX456" s="172"/>
      <c r="AY456" s="188" t="s">
        <v>410</v>
      </c>
      <c r="AZ456" s="204" t="str">
        <f>VLOOKUP($B456,D1_2!$B$5:$AL$131,21,FALSE)&amp;""</f>
        <v/>
      </c>
      <c r="BA456" s="215"/>
      <c r="BB456" s="1"/>
      <c r="BC456" s="1"/>
      <c r="BD456" s="1"/>
      <c r="BE456" s="1"/>
      <c r="BF456" s="3"/>
      <c r="BG456" s="3"/>
      <c r="BH456" s="3"/>
    </row>
    <row r="457" spans="2:60" s="1" customFormat="1">
      <c r="B457" s="28"/>
      <c r="C457" s="80"/>
      <c r="D457" s="80"/>
      <c r="E457" s="80"/>
      <c r="F457" s="108"/>
      <c r="G457" s="123" t="s">
        <v>5759</v>
      </c>
      <c r="H457" s="123"/>
      <c r="I457" s="123"/>
      <c r="J457" s="123"/>
      <c r="K457" s="123"/>
      <c r="L457" s="123"/>
      <c r="M457" s="123"/>
      <c r="N457" s="162" t="str">
        <f>VLOOKUP($B456,D1_2!$B$132:$AL$258,6,FALSE)&amp;""</f>
        <v/>
      </c>
      <c r="O457" s="173"/>
      <c r="P457" s="189" t="s">
        <v>410</v>
      </c>
      <c r="Q457" s="205" t="str">
        <f>VLOOKUP($B456,D1_2!$B$132:$AL$258,7,FALSE)&amp;""</f>
        <v/>
      </c>
      <c r="R457" s="222"/>
      <c r="S457" s="162" t="str">
        <f>VLOOKUP($B456,D1_2!$B$132:$AL$258,8,FALSE)&amp;""</f>
        <v/>
      </c>
      <c r="T457" s="173"/>
      <c r="U457" s="189" t="s">
        <v>410</v>
      </c>
      <c r="V457" s="205" t="str">
        <f>VLOOKUP($B456,D1_2!$B$132:$AL$258,9,FALSE)&amp;""</f>
        <v/>
      </c>
      <c r="W457" s="222"/>
      <c r="X457" s="162" t="str">
        <f>VLOOKUP($B456,D1_2!$B$132:$AL$258,10,FALSE)&amp;""</f>
        <v/>
      </c>
      <c r="Y457" s="173"/>
      <c r="Z457" s="189" t="s">
        <v>410</v>
      </c>
      <c r="AA457" s="205" t="str">
        <f>VLOOKUP($B456,D1_2!$B$132:$AL$258,11,FALSE)&amp;""</f>
        <v/>
      </c>
      <c r="AB457" s="222"/>
      <c r="AC457" s="162" t="str">
        <f>VLOOKUP($B456,D1_2!$B$132:$AL$258,12,FALSE)&amp;""</f>
        <v/>
      </c>
      <c r="AD457" s="173"/>
      <c r="AE457" s="189" t="s">
        <v>410</v>
      </c>
      <c r="AF457" s="205" t="str">
        <f>VLOOKUP($B456,D1_2!$B$132:$AL$258,13,FALSE)&amp;""</f>
        <v/>
      </c>
      <c r="AG457" s="222"/>
      <c r="AH457" s="162" t="str">
        <f>VLOOKUP($B456,D1_2!$B$132:$AL$258,14,FALSE)&amp;""</f>
        <v/>
      </c>
      <c r="AI457" s="173"/>
      <c r="AJ457" s="189" t="s">
        <v>410</v>
      </c>
      <c r="AK457" s="205" t="str">
        <f>VLOOKUP($B456,D1_2!$B$132:$AL$258,15,FALSE)&amp;""</f>
        <v/>
      </c>
      <c r="AL457" s="222"/>
      <c r="AM457" s="162" t="str">
        <f>VLOOKUP($B456,D1_2!$B$132:$AL$258,16,FALSE)&amp;""</f>
        <v/>
      </c>
      <c r="AN457" s="173"/>
      <c r="AO457" s="189" t="s">
        <v>410</v>
      </c>
      <c r="AP457" s="205" t="str">
        <f>VLOOKUP($B456,D1_2!$B$132:$AL$258,17,FALSE)&amp;""</f>
        <v/>
      </c>
      <c r="AQ457" s="222"/>
      <c r="AR457" s="162" t="str">
        <f>VLOOKUP($B456,D1_2!$B$132:$AL$258,18,FALSE)&amp;""</f>
        <v/>
      </c>
      <c r="AS457" s="173"/>
      <c r="AT457" s="189" t="s">
        <v>410</v>
      </c>
      <c r="AU457" s="205" t="str">
        <f>VLOOKUP($B456,D1_2!$B$132:$AL$258,19,FALSE)&amp;""</f>
        <v/>
      </c>
      <c r="AV457" s="222"/>
      <c r="AW457" s="162" t="str">
        <f>VLOOKUP($B456,D1_2!$B$132:$AL$258,20,FALSE)&amp;""</f>
        <v/>
      </c>
      <c r="AX457" s="173"/>
      <c r="AY457" s="189" t="s">
        <v>410</v>
      </c>
      <c r="AZ457" s="205" t="str">
        <f>VLOOKUP($B456,D1_2!$B$132:$AL$258,21,FALSE)&amp;""</f>
        <v/>
      </c>
      <c r="BA457" s="222"/>
      <c r="BB457" s="1"/>
      <c r="BC457" s="1"/>
      <c r="BD457" s="1"/>
      <c r="BE457" s="1"/>
      <c r="BF457" s="3"/>
      <c r="BG457" s="3"/>
      <c r="BH457" s="3"/>
    </row>
    <row r="458" spans="2:60" s="1" customFormat="1">
      <c r="B458" s="27"/>
      <c r="C458" s="79"/>
      <c r="D458" s="79"/>
      <c r="E458" s="79"/>
      <c r="F458" s="109"/>
      <c r="G458" s="124" t="s">
        <v>5593</v>
      </c>
      <c r="H458" s="124"/>
      <c r="I458" s="124"/>
      <c r="J458" s="124"/>
      <c r="K458" s="124"/>
      <c r="L458" s="124"/>
      <c r="M458" s="124"/>
      <c r="N458" s="167" t="str">
        <f>VLOOKUP($B456,D1_2!$B$259:$AL$385,6,FALSE)&amp;""</f>
        <v/>
      </c>
      <c r="O458" s="174"/>
      <c r="P458" s="190" t="s">
        <v>410</v>
      </c>
      <c r="Q458" s="206" t="str">
        <f>VLOOKUP($B456,D1_2!$B$259:$AL$385,7,FALSE)&amp;""</f>
        <v/>
      </c>
      <c r="R458" s="216"/>
      <c r="S458" s="167" t="str">
        <f>VLOOKUP($B456,D1_2!$B$259:$AL$385,8,FALSE)&amp;""</f>
        <v/>
      </c>
      <c r="T458" s="174"/>
      <c r="U458" s="190" t="s">
        <v>410</v>
      </c>
      <c r="V458" s="206" t="str">
        <f>VLOOKUP($B456,D1_2!$B$259:$AL$385,9,FALSE)&amp;""</f>
        <v/>
      </c>
      <c r="W458" s="216"/>
      <c r="X458" s="167" t="str">
        <f>VLOOKUP($B456,D1_2!$B$259:$AL$385,10,FALSE)&amp;""</f>
        <v/>
      </c>
      <c r="Y458" s="174"/>
      <c r="Z458" s="190" t="s">
        <v>410</v>
      </c>
      <c r="AA458" s="206" t="str">
        <f>VLOOKUP($B456,D1_2!$B$259:$AL$385,11,FALSE)&amp;""</f>
        <v/>
      </c>
      <c r="AB458" s="216"/>
      <c r="AC458" s="167" t="str">
        <f>VLOOKUP($B456,D1_2!$B$259:$AL$385,12,FALSE)&amp;""</f>
        <v/>
      </c>
      <c r="AD458" s="174"/>
      <c r="AE458" s="190" t="s">
        <v>410</v>
      </c>
      <c r="AF458" s="206" t="str">
        <f>VLOOKUP($B456,D1_2!$B$259:$AL$385,13,FALSE)&amp;""</f>
        <v/>
      </c>
      <c r="AG458" s="216"/>
      <c r="AH458" s="167" t="str">
        <f>VLOOKUP($B456,D1_2!$B$259:$AL$385,14,FALSE)&amp;""</f>
        <v/>
      </c>
      <c r="AI458" s="174"/>
      <c r="AJ458" s="190" t="s">
        <v>410</v>
      </c>
      <c r="AK458" s="206" t="str">
        <f>VLOOKUP($B456,D1_2!$B$259:$AL$385,15,FALSE)&amp;""</f>
        <v/>
      </c>
      <c r="AL458" s="216"/>
      <c r="AM458" s="167" t="str">
        <f>VLOOKUP($B456,D1_2!$B$259:$AL$385,16,FALSE)&amp;""</f>
        <v/>
      </c>
      <c r="AN458" s="174"/>
      <c r="AO458" s="190" t="s">
        <v>410</v>
      </c>
      <c r="AP458" s="206" t="str">
        <f>VLOOKUP($B456,D1_2!$B$259:$AL$385,17,FALSE)&amp;""</f>
        <v/>
      </c>
      <c r="AQ458" s="216"/>
      <c r="AR458" s="167" t="str">
        <f>VLOOKUP($B456,D1_2!$B$259:$AL$385,18,FALSE)&amp;""</f>
        <v/>
      </c>
      <c r="AS458" s="174"/>
      <c r="AT458" s="190" t="s">
        <v>410</v>
      </c>
      <c r="AU458" s="206" t="str">
        <f>VLOOKUP($B456,D1_2!$B$259:$AL$385,19,FALSE)&amp;""</f>
        <v/>
      </c>
      <c r="AV458" s="216"/>
      <c r="AW458" s="167" t="str">
        <f>VLOOKUP($B456,D1_2!$B$259:$AL$385,20,FALSE)&amp;""</f>
        <v/>
      </c>
      <c r="AX458" s="174"/>
      <c r="AY458" s="190" t="s">
        <v>410</v>
      </c>
      <c r="AZ458" s="206" t="str">
        <f>VLOOKUP($B456,D1_2!$B$259:$AL$385,21,FALSE)&amp;""</f>
        <v/>
      </c>
      <c r="BA458" s="216"/>
      <c r="BB458" s="1"/>
      <c r="BC458" s="1"/>
      <c r="BD458" s="1"/>
      <c r="BE458" s="1"/>
      <c r="BF458" s="3"/>
      <c r="BG458" s="3"/>
      <c r="BH458" s="3"/>
    </row>
    <row r="459" spans="2:60" s="1" customFormat="1" ht="14.25" customHeight="1">
      <c r="B459" s="26" t="s">
        <v>6932</v>
      </c>
      <c r="C459" s="78"/>
      <c r="D459" s="78"/>
      <c r="E459" s="78"/>
      <c r="F459" s="107"/>
      <c r="G459" s="122" t="s">
        <v>6009</v>
      </c>
      <c r="H459" s="122"/>
      <c r="I459" s="122"/>
      <c r="J459" s="122"/>
      <c r="K459" s="122"/>
      <c r="L459" s="122"/>
      <c r="M459" s="122"/>
      <c r="N459" s="160" t="str">
        <f>VLOOKUP($B459,D1_2!$B$5:$AL$131,6,FALSE)&amp;""</f>
        <v/>
      </c>
      <c r="O459" s="172"/>
      <c r="P459" s="188" t="s">
        <v>410</v>
      </c>
      <c r="Q459" s="204" t="str">
        <f>VLOOKUP($B459,D1_2!$B$5:$AL$131,7,FALSE)&amp;""</f>
        <v/>
      </c>
      <c r="R459" s="215"/>
      <c r="S459" s="160" t="str">
        <f>VLOOKUP($B459,D1_2!$B$5:$AL$131,8,FALSE)&amp;""</f>
        <v/>
      </c>
      <c r="T459" s="172"/>
      <c r="U459" s="188" t="s">
        <v>410</v>
      </c>
      <c r="V459" s="204" t="str">
        <f>VLOOKUP($B459,D1_2!$B$5:$AL$131,9,FALSE)&amp;""</f>
        <v/>
      </c>
      <c r="W459" s="215"/>
      <c r="X459" s="160" t="str">
        <f>VLOOKUP($B459,D1_2!$B$5:$AL$131,10,FALSE)&amp;""</f>
        <v/>
      </c>
      <c r="Y459" s="172"/>
      <c r="Z459" s="188" t="s">
        <v>410</v>
      </c>
      <c r="AA459" s="204" t="str">
        <f>VLOOKUP($B459,D1_2!$B$5:$AL$131,11,FALSE)&amp;""</f>
        <v/>
      </c>
      <c r="AB459" s="215"/>
      <c r="AC459" s="160" t="str">
        <f>VLOOKUP($B459,D1_2!$B$5:$AL$131,12,FALSE)&amp;""</f>
        <v/>
      </c>
      <c r="AD459" s="172"/>
      <c r="AE459" s="188" t="s">
        <v>410</v>
      </c>
      <c r="AF459" s="204" t="str">
        <f>VLOOKUP($B459,D1_2!$B$5:$AL$131,13,FALSE)&amp;""</f>
        <v/>
      </c>
      <c r="AG459" s="215"/>
      <c r="AH459" s="160" t="str">
        <f>VLOOKUP($B459,D1_2!$B$5:$AL$131,14,FALSE)&amp;""</f>
        <v/>
      </c>
      <c r="AI459" s="172"/>
      <c r="AJ459" s="188" t="s">
        <v>410</v>
      </c>
      <c r="AK459" s="204" t="str">
        <f>VLOOKUP($B459,D1_2!$B$5:$AL$131,15,FALSE)&amp;""</f>
        <v/>
      </c>
      <c r="AL459" s="215"/>
      <c r="AM459" s="160" t="str">
        <f>VLOOKUP($B459,D1_2!$B$5:$AL$131,16,FALSE)&amp;""</f>
        <v/>
      </c>
      <c r="AN459" s="172"/>
      <c r="AO459" s="188" t="s">
        <v>410</v>
      </c>
      <c r="AP459" s="204" t="str">
        <f>VLOOKUP($B459,D1_2!$B$5:$AL$131,17,FALSE)&amp;""</f>
        <v/>
      </c>
      <c r="AQ459" s="215"/>
      <c r="AR459" s="160" t="str">
        <f>VLOOKUP($B459,D1_2!$B$5:$AL$131,18,FALSE)&amp;""</f>
        <v/>
      </c>
      <c r="AS459" s="172"/>
      <c r="AT459" s="188" t="s">
        <v>410</v>
      </c>
      <c r="AU459" s="204" t="str">
        <f>VLOOKUP($B459,D1_2!$B$5:$AL$131,19,FALSE)&amp;""</f>
        <v/>
      </c>
      <c r="AV459" s="215"/>
      <c r="AW459" s="160" t="str">
        <f>VLOOKUP($B459,D1_2!$B$5:$AL$131,20,FALSE)&amp;""</f>
        <v/>
      </c>
      <c r="AX459" s="172"/>
      <c r="AY459" s="188" t="s">
        <v>410</v>
      </c>
      <c r="AZ459" s="204" t="str">
        <f>VLOOKUP($B459,D1_2!$B$5:$AL$131,21,FALSE)&amp;""</f>
        <v/>
      </c>
      <c r="BA459" s="215"/>
      <c r="BB459" s="1"/>
      <c r="BC459" s="1"/>
      <c r="BD459" s="1"/>
      <c r="BE459" s="1"/>
      <c r="BF459" s="3"/>
      <c r="BG459" s="3"/>
      <c r="BH459" s="3"/>
    </row>
    <row r="460" spans="2:60" s="1" customFormat="1">
      <c r="B460" s="28"/>
      <c r="C460" s="80"/>
      <c r="D460" s="80"/>
      <c r="E460" s="80"/>
      <c r="F460" s="108"/>
      <c r="G460" s="123" t="s">
        <v>5759</v>
      </c>
      <c r="H460" s="123"/>
      <c r="I460" s="123"/>
      <c r="J460" s="123"/>
      <c r="K460" s="123"/>
      <c r="L460" s="123"/>
      <c r="M460" s="123"/>
      <c r="N460" s="162" t="str">
        <f>VLOOKUP($B459,D1_2!$B$132:$AL$258,6,FALSE)&amp;""</f>
        <v/>
      </c>
      <c r="O460" s="173"/>
      <c r="P460" s="189" t="s">
        <v>410</v>
      </c>
      <c r="Q460" s="205" t="str">
        <f>VLOOKUP($B459,D1_2!$B$132:$AL$258,7,FALSE)&amp;""</f>
        <v/>
      </c>
      <c r="R460" s="222"/>
      <c r="S460" s="162" t="str">
        <f>VLOOKUP($B459,D1_2!$B$132:$AL$258,8,FALSE)&amp;""</f>
        <v/>
      </c>
      <c r="T460" s="173"/>
      <c r="U460" s="189" t="s">
        <v>410</v>
      </c>
      <c r="V460" s="205" t="str">
        <f>VLOOKUP($B459,D1_2!$B$132:$AL$258,9,FALSE)&amp;""</f>
        <v/>
      </c>
      <c r="W460" s="222"/>
      <c r="X460" s="162" t="str">
        <f>VLOOKUP($B459,D1_2!$B$132:$AL$258,10,FALSE)&amp;""</f>
        <v/>
      </c>
      <c r="Y460" s="173"/>
      <c r="Z460" s="189" t="s">
        <v>410</v>
      </c>
      <c r="AA460" s="205" t="str">
        <f>VLOOKUP($B459,D1_2!$B$132:$AL$258,11,FALSE)&amp;""</f>
        <v/>
      </c>
      <c r="AB460" s="222"/>
      <c r="AC460" s="162" t="str">
        <f>VLOOKUP($B459,D1_2!$B$132:$AL$258,12,FALSE)&amp;""</f>
        <v/>
      </c>
      <c r="AD460" s="173"/>
      <c r="AE460" s="189" t="s">
        <v>410</v>
      </c>
      <c r="AF460" s="205" t="str">
        <f>VLOOKUP($B459,D1_2!$B$132:$AL$258,13,FALSE)&amp;""</f>
        <v/>
      </c>
      <c r="AG460" s="222"/>
      <c r="AH460" s="162" t="str">
        <f>VLOOKUP($B459,D1_2!$B$132:$AL$258,14,FALSE)&amp;""</f>
        <v/>
      </c>
      <c r="AI460" s="173"/>
      <c r="AJ460" s="189" t="s">
        <v>410</v>
      </c>
      <c r="AK460" s="205" t="str">
        <f>VLOOKUP($B459,D1_2!$B$132:$AL$258,15,FALSE)&amp;""</f>
        <v/>
      </c>
      <c r="AL460" s="222"/>
      <c r="AM460" s="162" t="str">
        <f>VLOOKUP($B459,D1_2!$B$132:$AL$258,16,FALSE)&amp;""</f>
        <v/>
      </c>
      <c r="AN460" s="173"/>
      <c r="AO460" s="189" t="s">
        <v>410</v>
      </c>
      <c r="AP460" s="205" t="str">
        <f>VLOOKUP($B459,D1_2!$B$132:$AL$258,17,FALSE)&amp;""</f>
        <v/>
      </c>
      <c r="AQ460" s="222"/>
      <c r="AR460" s="162" t="str">
        <f>VLOOKUP($B459,D1_2!$B$132:$AL$258,18,FALSE)&amp;""</f>
        <v/>
      </c>
      <c r="AS460" s="173"/>
      <c r="AT460" s="189" t="s">
        <v>410</v>
      </c>
      <c r="AU460" s="205" t="str">
        <f>VLOOKUP($B459,D1_2!$B$132:$AL$258,19,FALSE)&amp;""</f>
        <v/>
      </c>
      <c r="AV460" s="222"/>
      <c r="AW460" s="162" t="str">
        <f>VLOOKUP($B459,D1_2!$B$132:$AL$258,20,FALSE)&amp;""</f>
        <v/>
      </c>
      <c r="AX460" s="173"/>
      <c r="AY460" s="189" t="s">
        <v>410</v>
      </c>
      <c r="AZ460" s="205" t="str">
        <f>VLOOKUP($B459,D1_2!$B$132:$AL$258,21,FALSE)&amp;""</f>
        <v/>
      </c>
      <c r="BA460" s="222"/>
      <c r="BB460" s="1"/>
      <c r="BC460" s="1"/>
      <c r="BD460" s="1"/>
      <c r="BE460" s="1"/>
      <c r="BF460" s="3"/>
      <c r="BG460" s="3"/>
      <c r="BH460" s="3"/>
    </row>
    <row r="461" spans="2:60" s="1" customFormat="1">
      <c r="B461" s="27"/>
      <c r="C461" s="79"/>
      <c r="D461" s="79"/>
      <c r="E461" s="79"/>
      <c r="F461" s="109"/>
      <c r="G461" s="124" t="s">
        <v>5593</v>
      </c>
      <c r="H461" s="124"/>
      <c r="I461" s="124"/>
      <c r="J461" s="124"/>
      <c r="K461" s="124"/>
      <c r="L461" s="124"/>
      <c r="M461" s="124"/>
      <c r="N461" s="167" t="str">
        <f>VLOOKUP($B459,D1_2!$B$259:$AL$385,6,FALSE)&amp;""</f>
        <v/>
      </c>
      <c r="O461" s="174"/>
      <c r="P461" s="190" t="s">
        <v>410</v>
      </c>
      <c r="Q461" s="206" t="str">
        <f>VLOOKUP($B459,D1_2!$B$259:$AL$385,7,FALSE)&amp;""</f>
        <v/>
      </c>
      <c r="R461" s="216"/>
      <c r="S461" s="167" t="str">
        <f>VLOOKUP($B459,D1_2!$B$259:$AL$385,8,FALSE)&amp;""</f>
        <v/>
      </c>
      <c r="T461" s="174"/>
      <c r="U461" s="190" t="s">
        <v>410</v>
      </c>
      <c r="V461" s="206" t="str">
        <f>VLOOKUP($B459,D1_2!$B$259:$AL$385,9,FALSE)&amp;""</f>
        <v/>
      </c>
      <c r="W461" s="216"/>
      <c r="X461" s="167" t="str">
        <f>VLOOKUP($B459,D1_2!$B$259:$AL$385,10,FALSE)&amp;""</f>
        <v/>
      </c>
      <c r="Y461" s="174"/>
      <c r="Z461" s="190" t="s">
        <v>410</v>
      </c>
      <c r="AA461" s="206" t="str">
        <f>VLOOKUP($B459,D1_2!$B$259:$AL$385,11,FALSE)&amp;""</f>
        <v/>
      </c>
      <c r="AB461" s="216"/>
      <c r="AC461" s="167" t="str">
        <f>VLOOKUP($B459,D1_2!$B$259:$AL$385,12,FALSE)&amp;""</f>
        <v/>
      </c>
      <c r="AD461" s="174"/>
      <c r="AE461" s="190" t="s">
        <v>410</v>
      </c>
      <c r="AF461" s="206" t="str">
        <f>VLOOKUP($B459,D1_2!$B$259:$AL$385,13,FALSE)&amp;""</f>
        <v/>
      </c>
      <c r="AG461" s="216"/>
      <c r="AH461" s="167" t="str">
        <f>VLOOKUP($B459,D1_2!$B$259:$AL$385,14,FALSE)&amp;""</f>
        <v/>
      </c>
      <c r="AI461" s="174"/>
      <c r="AJ461" s="190" t="s">
        <v>410</v>
      </c>
      <c r="AK461" s="206" t="str">
        <f>VLOOKUP($B459,D1_2!$B$259:$AL$385,15,FALSE)&amp;""</f>
        <v/>
      </c>
      <c r="AL461" s="216"/>
      <c r="AM461" s="167" t="str">
        <f>VLOOKUP($B459,D1_2!$B$259:$AL$385,16,FALSE)&amp;""</f>
        <v/>
      </c>
      <c r="AN461" s="174"/>
      <c r="AO461" s="190" t="s">
        <v>410</v>
      </c>
      <c r="AP461" s="206" t="str">
        <f>VLOOKUP($B459,D1_2!$B$259:$AL$385,17,FALSE)&amp;""</f>
        <v/>
      </c>
      <c r="AQ461" s="216"/>
      <c r="AR461" s="167" t="str">
        <f>VLOOKUP($B459,D1_2!$B$259:$AL$385,18,FALSE)&amp;""</f>
        <v/>
      </c>
      <c r="AS461" s="174"/>
      <c r="AT461" s="190" t="s">
        <v>410</v>
      </c>
      <c r="AU461" s="206" t="str">
        <f>VLOOKUP($B459,D1_2!$B$259:$AL$385,19,FALSE)&amp;""</f>
        <v/>
      </c>
      <c r="AV461" s="216"/>
      <c r="AW461" s="167" t="str">
        <f>VLOOKUP($B459,D1_2!$B$259:$AL$385,20,FALSE)&amp;""</f>
        <v/>
      </c>
      <c r="AX461" s="174"/>
      <c r="AY461" s="190" t="s">
        <v>410</v>
      </c>
      <c r="AZ461" s="206" t="str">
        <f>VLOOKUP($B459,D1_2!$B$259:$AL$385,21,FALSE)&amp;""</f>
        <v/>
      </c>
      <c r="BA461" s="216"/>
      <c r="BB461" s="1"/>
      <c r="BC461" s="1"/>
      <c r="BD461" s="1"/>
      <c r="BE461" s="1"/>
      <c r="BF461" s="3"/>
      <c r="BG461" s="3"/>
      <c r="BH461" s="3"/>
    </row>
    <row r="462" spans="2:60" s="1" customFormat="1" ht="14.25" customHeight="1">
      <c r="B462" s="26" t="s">
        <v>6933</v>
      </c>
      <c r="C462" s="78"/>
      <c r="D462" s="78"/>
      <c r="E462" s="78"/>
      <c r="F462" s="107"/>
      <c r="G462" s="122" t="s">
        <v>6009</v>
      </c>
      <c r="H462" s="122"/>
      <c r="I462" s="122"/>
      <c r="J462" s="122"/>
      <c r="K462" s="122"/>
      <c r="L462" s="122"/>
      <c r="M462" s="122"/>
      <c r="N462" s="160" t="str">
        <f>VLOOKUP($B462,D1_2!$B$5:$AL$131,6,FALSE)&amp;""</f>
        <v/>
      </c>
      <c r="O462" s="172"/>
      <c r="P462" s="188" t="s">
        <v>410</v>
      </c>
      <c r="Q462" s="204" t="str">
        <f>VLOOKUP($B462,D1_2!$B$5:$AL$131,7,FALSE)&amp;""</f>
        <v/>
      </c>
      <c r="R462" s="215"/>
      <c r="S462" s="160" t="str">
        <f>VLOOKUP($B462,D1_2!$B$5:$AL$131,8,FALSE)&amp;""</f>
        <v/>
      </c>
      <c r="T462" s="172"/>
      <c r="U462" s="188" t="s">
        <v>410</v>
      </c>
      <c r="V462" s="204" t="str">
        <f>VLOOKUP($B462,D1_2!$B$5:$AL$131,9,FALSE)&amp;""</f>
        <v/>
      </c>
      <c r="W462" s="215"/>
      <c r="X462" s="160" t="str">
        <f>VLOOKUP($B462,D1_2!$B$5:$AL$131,10,FALSE)&amp;""</f>
        <v/>
      </c>
      <c r="Y462" s="172"/>
      <c r="Z462" s="188" t="s">
        <v>410</v>
      </c>
      <c r="AA462" s="204" t="str">
        <f>VLOOKUP($B462,D1_2!$B$5:$AL$131,11,FALSE)&amp;""</f>
        <v/>
      </c>
      <c r="AB462" s="215"/>
      <c r="AC462" s="160" t="str">
        <f>VLOOKUP($B462,D1_2!$B$5:$AL$131,12,FALSE)&amp;""</f>
        <v/>
      </c>
      <c r="AD462" s="172"/>
      <c r="AE462" s="188" t="s">
        <v>410</v>
      </c>
      <c r="AF462" s="204" t="str">
        <f>VLOOKUP($B462,D1_2!$B$5:$AL$131,13,FALSE)&amp;""</f>
        <v/>
      </c>
      <c r="AG462" s="215"/>
      <c r="AH462" s="160" t="str">
        <f>VLOOKUP($B462,D1_2!$B$5:$AL$131,14,FALSE)&amp;""</f>
        <v/>
      </c>
      <c r="AI462" s="172"/>
      <c r="AJ462" s="188" t="s">
        <v>410</v>
      </c>
      <c r="AK462" s="204" t="str">
        <f>VLOOKUP($B462,D1_2!$B$5:$AL$131,15,FALSE)&amp;""</f>
        <v/>
      </c>
      <c r="AL462" s="215"/>
      <c r="AM462" s="160" t="str">
        <f>VLOOKUP($B462,D1_2!$B$5:$AL$131,16,FALSE)&amp;""</f>
        <v/>
      </c>
      <c r="AN462" s="172"/>
      <c r="AO462" s="188" t="s">
        <v>410</v>
      </c>
      <c r="AP462" s="204" t="str">
        <f>VLOOKUP($B462,D1_2!$B$5:$AL$131,17,FALSE)&amp;""</f>
        <v/>
      </c>
      <c r="AQ462" s="215"/>
      <c r="AR462" s="160" t="str">
        <f>VLOOKUP($B462,D1_2!$B$5:$AL$131,18,FALSE)&amp;""</f>
        <v/>
      </c>
      <c r="AS462" s="172"/>
      <c r="AT462" s="188" t="s">
        <v>410</v>
      </c>
      <c r="AU462" s="204" t="str">
        <f>VLOOKUP($B462,D1_2!$B$5:$AL$131,19,FALSE)&amp;""</f>
        <v/>
      </c>
      <c r="AV462" s="215"/>
      <c r="AW462" s="160" t="str">
        <f>VLOOKUP($B462,D1_2!$B$5:$AL$131,20,FALSE)&amp;""</f>
        <v/>
      </c>
      <c r="AX462" s="172"/>
      <c r="AY462" s="188" t="s">
        <v>410</v>
      </c>
      <c r="AZ462" s="204" t="str">
        <f>VLOOKUP($B462,D1_2!$B$5:$AL$131,21,FALSE)&amp;""</f>
        <v/>
      </c>
      <c r="BA462" s="215"/>
      <c r="BB462" s="1"/>
      <c r="BC462" s="1"/>
      <c r="BD462" s="1"/>
      <c r="BE462" s="1"/>
      <c r="BF462" s="3"/>
      <c r="BG462" s="3"/>
      <c r="BH462" s="3"/>
    </row>
    <row r="463" spans="2:60" s="1" customFormat="1">
      <c r="B463" s="28"/>
      <c r="C463" s="80"/>
      <c r="D463" s="80"/>
      <c r="E463" s="80"/>
      <c r="F463" s="108"/>
      <c r="G463" s="123" t="s">
        <v>5759</v>
      </c>
      <c r="H463" s="123"/>
      <c r="I463" s="123"/>
      <c r="J463" s="123"/>
      <c r="K463" s="123"/>
      <c r="L463" s="123"/>
      <c r="M463" s="123"/>
      <c r="N463" s="162" t="str">
        <f>VLOOKUP($B462,D1_2!$B$132:$AL$258,6,FALSE)&amp;""</f>
        <v/>
      </c>
      <c r="O463" s="173"/>
      <c r="P463" s="189" t="s">
        <v>410</v>
      </c>
      <c r="Q463" s="205" t="str">
        <f>VLOOKUP($B462,D1_2!$B$132:$AL$258,7,FALSE)&amp;""</f>
        <v/>
      </c>
      <c r="R463" s="222"/>
      <c r="S463" s="162" t="str">
        <f>VLOOKUP($B462,D1_2!$B$132:$AL$258,8,FALSE)&amp;""</f>
        <v/>
      </c>
      <c r="T463" s="173"/>
      <c r="U463" s="189" t="s">
        <v>410</v>
      </c>
      <c r="V463" s="205" t="str">
        <f>VLOOKUP($B462,D1_2!$B$132:$AL$258,9,FALSE)&amp;""</f>
        <v/>
      </c>
      <c r="W463" s="222"/>
      <c r="X463" s="162" t="str">
        <f>VLOOKUP($B462,D1_2!$B$132:$AL$258,10,FALSE)&amp;""</f>
        <v/>
      </c>
      <c r="Y463" s="173"/>
      <c r="Z463" s="189" t="s">
        <v>410</v>
      </c>
      <c r="AA463" s="205" t="str">
        <f>VLOOKUP($B462,D1_2!$B$132:$AL$258,11,FALSE)&amp;""</f>
        <v/>
      </c>
      <c r="AB463" s="222"/>
      <c r="AC463" s="162" t="str">
        <f>VLOOKUP($B462,D1_2!$B$132:$AL$258,12,FALSE)&amp;""</f>
        <v/>
      </c>
      <c r="AD463" s="173"/>
      <c r="AE463" s="189" t="s">
        <v>410</v>
      </c>
      <c r="AF463" s="205" t="str">
        <f>VLOOKUP($B462,D1_2!$B$132:$AL$258,13,FALSE)&amp;""</f>
        <v/>
      </c>
      <c r="AG463" s="222"/>
      <c r="AH463" s="162" t="str">
        <f>VLOOKUP($B462,D1_2!$B$132:$AL$258,14,FALSE)&amp;""</f>
        <v/>
      </c>
      <c r="AI463" s="173"/>
      <c r="AJ463" s="189" t="s">
        <v>410</v>
      </c>
      <c r="AK463" s="205" t="str">
        <f>VLOOKUP($B462,D1_2!$B$132:$AL$258,15,FALSE)&amp;""</f>
        <v/>
      </c>
      <c r="AL463" s="222"/>
      <c r="AM463" s="162" t="str">
        <f>VLOOKUP($B462,D1_2!$B$132:$AL$258,16,FALSE)&amp;""</f>
        <v/>
      </c>
      <c r="AN463" s="173"/>
      <c r="AO463" s="189" t="s">
        <v>410</v>
      </c>
      <c r="AP463" s="205" t="str">
        <f>VLOOKUP($B462,D1_2!$B$132:$AL$258,17,FALSE)&amp;""</f>
        <v/>
      </c>
      <c r="AQ463" s="222"/>
      <c r="AR463" s="162" t="str">
        <f>VLOOKUP($B462,D1_2!$B$132:$AL$258,18,FALSE)&amp;""</f>
        <v/>
      </c>
      <c r="AS463" s="173"/>
      <c r="AT463" s="189" t="s">
        <v>410</v>
      </c>
      <c r="AU463" s="205" t="str">
        <f>VLOOKUP($B462,D1_2!$B$132:$AL$258,19,FALSE)&amp;""</f>
        <v/>
      </c>
      <c r="AV463" s="222"/>
      <c r="AW463" s="162" t="str">
        <f>VLOOKUP($B462,D1_2!$B$132:$AL$258,20,FALSE)&amp;""</f>
        <v/>
      </c>
      <c r="AX463" s="173"/>
      <c r="AY463" s="189" t="s">
        <v>410</v>
      </c>
      <c r="AZ463" s="205" t="str">
        <f>VLOOKUP($B462,D1_2!$B$132:$AL$258,21,FALSE)&amp;""</f>
        <v/>
      </c>
      <c r="BA463" s="222"/>
      <c r="BB463" s="1"/>
      <c r="BC463" s="1"/>
      <c r="BD463" s="1"/>
      <c r="BE463" s="1"/>
      <c r="BF463" s="3"/>
      <c r="BG463" s="3"/>
      <c r="BH463" s="3"/>
    </row>
    <row r="464" spans="2:60" s="1" customFormat="1">
      <c r="B464" s="27"/>
      <c r="C464" s="79"/>
      <c r="D464" s="79"/>
      <c r="E464" s="79"/>
      <c r="F464" s="109"/>
      <c r="G464" s="124" t="s">
        <v>5593</v>
      </c>
      <c r="H464" s="124"/>
      <c r="I464" s="124"/>
      <c r="J464" s="124"/>
      <c r="K464" s="124"/>
      <c r="L464" s="124"/>
      <c r="M464" s="124"/>
      <c r="N464" s="167" t="str">
        <f>VLOOKUP($B462,D1_2!$B$259:$AL$385,6,FALSE)&amp;""</f>
        <v/>
      </c>
      <c r="O464" s="174"/>
      <c r="P464" s="190" t="s">
        <v>410</v>
      </c>
      <c r="Q464" s="206" t="str">
        <f>VLOOKUP($B462,D1_2!$B$259:$AL$385,7,FALSE)&amp;""</f>
        <v/>
      </c>
      <c r="R464" s="216"/>
      <c r="S464" s="167" t="str">
        <f>VLOOKUP($B462,D1_2!$B$259:$AL$385,8,FALSE)&amp;""</f>
        <v/>
      </c>
      <c r="T464" s="174"/>
      <c r="U464" s="190" t="s">
        <v>410</v>
      </c>
      <c r="V464" s="206" t="str">
        <f>VLOOKUP($B462,D1_2!$B$259:$AL$385,9,FALSE)&amp;""</f>
        <v/>
      </c>
      <c r="W464" s="216"/>
      <c r="X464" s="167" t="str">
        <f>VLOOKUP($B462,D1_2!$B$259:$AL$385,10,FALSE)&amp;""</f>
        <v/>
      </c>
      <c r="Y464" s="174"/>
      <c r="Z464" s="190" t="s">
        <v>410</v>
      </c>
      <c r="AA464" s="206" t="str">
        <f>VLOOKUP($B462,D1_2!$B$259:$AL$385,11,FALSE)&amp;""</f>
        <v/>
      </c>
      <c r="AB464" s="216"/>
      <c r="AC464" s="167" t="str">
        <f>VLOOKUP($B462,D1_2!$B$259:$AL$385,12,FALSE)&amp;""</f>
        <v/>
      </c>
      <c r="AD464" s="174"/>
      <c r="AE464" s="190" t="s">
        <v>410</v>
      </c>
      <c r="AF464" s="206" t="str">
        <f>VLOOKUP($B462,D1_2!$B$259:$AL$385,13,FALSE)&amp;""</f>
        <v/>
      </c>
      <c r="AG464" s="216"/>
      <c r="AH464" s="167" t="str">
        <f>VLOOKUP($B462,D1_2!$B$259:$AL$385,14,FALSE)&amp;""</f>
        <v/>
      </c>
      <c r="AI464" s="174"/>
      <c r="AJ464" s="190" t="s">
        <v>410</v>
      </c>
      <c r="AK464" s="206" t="str">
        <f>VLOOKUP($B462,D1_2!$B$259:$AL$385,15,FALSE)&amp;""</f>
        <v/>
      </c>
      <c r="AL464" s="216"/>
      <c r="AM464" s="167" t="str">
        <f>VLOOKUP($B462,D1_2!$B$259:$AL$385,16,FALSE)&amp;""</f>
        <v/>
      </c>
      <c r="AN464" s="174"/>
      <c r="AO464" s="190" t="s">
        <v>410</v>
      </c>
      <c r="AP464" s="206" t="str">
        <f>VLOOKUP($B462,D1_2!$B$259:$AL$385,17,FALSE)&amp;""</f>
        <v/>
      </c>
      <c r="AQ464" s="216"/>
      <c r="AR464" s="167" t="str">
        <f>VLOOKUP($B462,D1_2!$B$259:$AL$385,18,FALSE)&amp;""</f>
        <v/>
      </c>
      <c r="AS464" s="174"/>
      <c r="AT464" s="190" t="s">
        <v>410</v>
      </c>
      <c r="AU464" s="206" t="str">
        <f>VLOOKUP($B462,D1_2!$B$259:$AL$385,19,FALSE)&amp;""</f>
        <v/>
      </c>
      <c r="AV464" s="216"/>
      <c r="AW464" s="167" t="str">
        <f>VLOOKUP($B462,D1_2!$B$259:$AL$385,20,FALSE)&amp;""</f>
        <v/>
      </c>
      <c r="AX464" s="174"/>
      <c r="AY464" s="190" t="s">
        <v>410</v>
      </c>
      <c r="AZ464" s="206" t="str">
        <f>VLOOKUP($B462,D1_2!$B$259:$AL$385,21,FALSE)&amp;""</f>
        <v/>
      </c>
      <c r="BA464" s="216"/>
      <c r="BB464" s="1"/>
      <c r="BC464" s="1"/>
      <c r="BD464" s="1"/>
      <c r="BE464" s="1"/>
      <c r="BF464" s="3"/>
      <c r="BG464" s="3"/>
      <c r="BH464" s="3"/>
    </row>
    <row r="465" spans="2:60" s="1" customFormat="1" ht="14.25" customHeight="1">
      <c r="B465" s="26" t="s">
        <v>1709</v>
      </c>
      <c r="C465" s="78"/>
      <c r="D465" s="78"/>
      <c r="E465" s="78"/>
      <c r="F465" s="107"/>
      <c r="G465" s="122" t="s">
        <v>6009</v>
      </c>
      <c r="H465" s="122"/>
      <c r="I465" s="122"/>
      <c r="J465" s="122"/>
      <c r="K465" s="122"/>
      <c r="L465" s="122"/>
      <c r="M465" s="122"/>
      <c r="N465" s="160" t="str">
        <f>VLOOKUP($B465,D1_2!$B$5:$AL$131,6,FALSE)&amp;""</f>
        <v/>
      </c>
      <c r="O465" s="172"/>
      <c r="P465" s="188" t="s">
        <v>410</v>
      </c>
      <c r="Q465" s="204" t="str">
        <f>VLOOKUP($B465,D1_2!$B$5:$AL$131,7,FALSE)&amp;""</f>
        <v/>
      </c>
      <c r="R465" s="215"/>
      <c r="S465" s="160" t="str">
        <f>VLOOKUP($B465,D1_2!$B$5:$AL$131,8,FALSE)&amp;""</f>
        <v/>
      </c>
      <c r="T465" s="172"/>
      <c r="U465" s="188" t="s">
        <v>410</v>
      </c>
      <c r="V465" s="204" t="str">
        <f>VLOOKUP($B465,D1_2!$B$5:$AL$131,9,FALSE)&amp;""</f>
        <v/>
      </c>
      <c r="W465" s="215"/>
      <c r="X465" s="160" t="str">
        <f>VLOOKUP($B465,D1_2!$B$5:$AL$131,10,FALSE)&amp;""</f>
        <v/>
      </c>
      <c r="Y465" s="172"/>
      <c r="Z465" s="188" t="s">
        <v>410</v>
      </c>
      <c r="AA465" s="204" t="str">
        <f>VLOOKUP($B465,D1_2!$B$5:$AL$131,11,FALSE)&amp;""</f>
        <v/>
      </c>
      <c r="AB465" s="215"/>
      <c r="AC465" s="160" t="str">
        <f>VLOOKUP($B465,D1_2!$B$5:$AL$131,12,FALSE)&amp;""</f>
        <v/>
      </c>
      <c r="AD465" s="172"/>
      <c r="AE465" s="188" t="s">
        <v>410</v>
      </c>
      <c r="AF465" s="204" t="str">
        <f>VLOOKUP($B465,D1_2!$B$5:$AL$131,13,FALSE)&amp;""</f>
        <v/>
      </c>
      <c r="AG465" s="215"/>
      <c r="AH465" s="160" t="str">
        <f>VLOOKUP($B465,D1_2!$B$5:$AL$131,14,FALSE)&amp;""</f>
        <v/>
      </c>
      <c r="AI465" s="172"/>
      <c r="AJ465" s="188" t="s">
        <v>410</v>
      </c>
      <c r="AK465" s="204" t="str">
        <f>VLOOKUP($B465,D1_2!$B$5:$AL$131,15,FALSE)&amp;""</f>
        <v/>
      </c>
      <c r="AL465" s="215"/>
      <c r="AM465" s="160" t="str">
        <f>VLOOKUP($B465,D1_2!$B$5:$AL$131,16,FALSE)&amp;""</f>
        <v/>
      </c>
      <c r="AN465" s="172"/>
      <c r="AO465" s="188" t="s">
        <v>410</v>
      </c>
      <c r="AP465" s="204" t="str">
        <f>VLOOKUP($B465,D1_2!$B$5:$AL$131,17,FALSE)&amp;""</f>
        <v/>
      </c>
      <c r="AQ465" s="215"/>
      <c r="AR465" s="160" t="str">
        <f>VLOOKUP($B465,D1_2!$B$5:$AL$131,18,FALSE)&amp;""</f>
        <v/>
      </c>
      <c r="AS465" s="172"/>
      <c r="AT465" s="188" t="s">
        <v>410</v>
      </c>
      <c r="AU465" s="204" t="str">
        <f>VLOOKUP($B465,D1_2!$B$5:$AL$131,19,FALSE)&amp;""</f>
        <v/>
      </c>
      <c r="AV465" s="215"/>
      <c r="AW465" s="160" t="str">
        <f>VLOOKUP($B465,D1_2!$B$5:$AL$131,20,FALSE)&amp;""</f>
        <v/>
      </c>
      <c r="AX465" s="172"/>
      <c r="AY465" s="188" t="s">
        <v>410</v>
      </c>
      <c r="AZ465" s="204" t="str">
        <f>VLOOKUP($B465,D1_2!$B$5:$AL$131,21,FALSE)&amp;""</f>
        <v/>
      </c>
      <c r="BA465" s="215"/>
      <c r="BB465" s="1"/>
      <c r="BC465" s="1"/>
      <c r="BD465" s="1"/>
      <c r="BE465" s="1"/>
      <c r="BF465" s="3"/>
      <c r="BG465" s="3"/>
      <c r="BH465" s="3"/>
    </row>
    <row r="466" spans="2:60" s="1" customFormat="1">
      <c r="B466" s="28"/>
      <c r="C466" s="80"/>
      <c r="D466" s="80"/>
      <c r="E466" s="80"/>
      <c r="F466" s="108"/>
      <c r="G466" s="123" t="s">
        <v>5759</v>
      </c>
      <c r="H466" s="123"/>
      <c r="I466" s="123"/>
      <c r="J466" s="123"/>
      <c r="K466" s="123"/>
      <c r="L466" s="123"/>
      <c r="M466" s="123"/>
      <c r="N466" s="162" t="str">
        <f>VLOOKUP($B465,D1_2!$B$132:$AL$258,6,FALSE)&amp;""</f>
        <v/>
      </c>
      <c r="O466" s="173"/>
      <c r="P466" s="189" t="s">
        <v>410</v>
      </c>
      <c r="Q466" s="205" t="str">
        <f>VLOOKUP($B465,D1_2!$B$132:$AL$258,7,FALSE)&amp;""</f>
        <v/>
      </c>
      <c r="R466" s="222"/>
      <c r="S466" s="162" t="str">
        <f>VLOOKUP($B465,D1_2!$B$132:$AL$258,8,FALSE)&amp;""</f>
        <v/>
      </c>
      <c r="T466" s="173"/>
      <c r="U466" s="189" t="s">
        <v>410</v>
      </c>
      <c r="V466" s="205" t="str">
        <f>VLOOKUP($B465,D1_2!$B$132:$AL$258,9,FALSE)&amp;""</f>
        <v/>
      </c>
      <c r="W466" s="222"/>
      <c r="X466" s="162" t="str">
        <f>VLOOKUP($B465,D1_2!$B$132:$AL$258,10,FALSE)&amp;""</f>
        <v/>
      </c>
      <c r="Y466" s="173"/>
      <c r="Z466" s="189" t="s">
        <v>410</v>
      </c>
      <c r="AA466" s="205" t="str">
        <f>VLOOKUP($B465,D1_2!$B$132:$AL$258,11,FALSE)&amp;""</f>
        <v/>
      </c>
      <c r="AB466" s="222"/>
      <c r="AC466" s="162" t="str">
        <f>VLOOKUP($B465,D1_2!$B$132:$AL$258,12,FALSE)&amp;""</f>
        <v/>
      </c>
      <c r="AD466" s="173"/>
      <c r="AE466" s="189" t="s">
        <v>410</v>
      </c>
      <c r="AF466" s="205" t="str">
        <f>VLOOKUP($B465,D1_2!$B$132:$AL$258,13,FALSE)&amp;""</f>
        <v/>
      </c>
      <c r="AG466" s="222"/>
      <c r="AH466" s="162" t="str">
        <f>VLOOKUP($B465,D1_2!$B$132:$AL$258,14,FALSE)&amp;""</f>
        <v/>
      </c>
      <c r="AI466" s="173"/>
      <c r="AJ466" s="189" t="s">
        <v>410</v>
      </c>
      <c r="AK466" s="205" t="str">
        <f>VLOOKUP($B465,D1_2!$B$132:$AL$258,15,FALSE)&amp;""</f>
        <v/>
      </c>
      <c r="AL466" s="222"/>
      <c r="AM466" s="162" t="str">
        <f>VLOOKUP($B465,D1_2!$B$132:$AL$258,16,FALSE)&amp;""</f>
        <v/>
      </c>
      <c r="AN466" s="173"/>
      <c r="AO466" s="189" t="s">
        <v>410</v>
      </c>
      <c r="AP466" s="205" t="str">
        <f>VLOOKUP($B465,D1_2!$B$132:$AL$258,17,FALSE)&amp;""</f>
        <v/>
      </c>
      <c r="AQ466" s="222"/>
      <c r="AR466" s="162" t="str">
        <f>VLOOKUP($B465,D1_2!$B$132:$AL$258,18,FALSE)&amp;""</f>
        <v/>
      </c>
      <c r="AS466" s="173"/>
      <c r="AT466" s="189" t="s">
        <v>410</v>
      </c>
      <c r="AU466" s="205" t="str">
        <f>VLOOKUP($B465,D1_2!$B$132:$AL$258,19,FALSE)&amp;""</f>
        <v/>
      </c>
      <c r="AV466" s="222"/>
      <c r="AW466" s="162" t="str">
        <f>VLOOKUP($B465,D1_2!$B$132:$AL$258,20,FALSE)&amp;""</f>
        <v/>
      </c>
      <c r="AX466" s="173"/>
      <c r="AY466" s="189" t="s">
        <v>410</v>
      </c>
      <c r="AZ466" s="205" t="str">
        <f>VLOOKUP($B465,D1_2!$B$132:$AL$258,21,FALSE)&amp;""</f>
        <v/>
      </c>
      <c r="BA466" s="222"/>
      <c r="BB466" s="1"/>
      <c r="BC466" s="1"/>
      <c r="BD466" s="1"/>
      <c r="BE466" s="1"/>
      <c r="BF466" s="3"/>
      <c r="BG466" s="3"/>
      <c r="BH466" s="3"/>
    </row>
    <row r="467" spans="2:60" s="1" customFormat="1">
      <c r="B467" s="27"/>
      <c r="C467" s="79"/>
      <c r="D467" s="79"/>
      <c r="E467" s="79"/>
      <c r="F467" s="109"/>
      <c r="G467" s="124" t="s">
        <v>5593</v>
      </c>
      <c r="H467" s="124"/>
      <c r="I467" s="124"/>
      <c r="J467" s="124"/>
      <c r="K467" s="124"/>
      <c r="L467" s="124"/>
      <c r="M467" s="124"/>
      <c r="N467" s="167" t="str">
        <f>VLOOKUP($B465,D1_2!$B$259:$AL$385,6,FALSE)&amp;""</f>
        <v/>
      </c>
      <c r="O467" s="174"/>
      <c r="P467" s="190" t="s">
        <v>410</v>
      </c>
      <c r="Q467" s="206" t="str">
        <f>VLOOKUP($B465,D1_2!$B$259:$AL$385,7,FALSE)&amp;""</f>
        <v/>
      </c>
      <c r="R467" s="216"/>
      <c r="S467" s="167" t="str">
        <f>VLOOKUP($B465,D1_2!$B$259:$AL$385,8,FALSE)&amp;""</f>
        <v/>
      </c>
      <c r="T467" s="174"/>
      <c r="U467" s="190" t="s">
        <v>410</v>
      </c>
      <c r="V467" s="206" t="str">
        <f>VLOOKUP($B465,D1_2!$B$259:$AL$385,9,FALSE)&amp;""</f>
        <v/>
      </c>
      <c r="W467" s="216"/>
      <c r="X467" s="167" t="str">
        <f>VLOOKUP($B465,D1_2!$B$259:$AL$385,10,FALSE)&amp;""</f>
        <v/>
      </c>
      <c r="Y467" s="174"/>
      <c r="Z467" s="190" t="s">
        <v>410</v>
      </c>
      <c r="AA467" s="206" t="str">
        <f>VLOOKUP($B465,D1_2!$B$259:$AL$385,11,FALSE)&amp;""</f>
        <v/>
      </c>
      <c r="AB467" s="216"/>
      <c r="AC467" s="167" t="str">
        <f>VLOOKUP($B465,D1_2!$B$259:$AL$385,12,FALSE)&amp;""</f>
        <v/>
      </c>
      <c r="AD467" s="174"/>
      <c r="AE467" s="190" t="s">
        <v>410</v>
      </c>
      <c r="AF467" s="206" t="str">
        <f>VLOOKUP($B465,D1_2!$B$259:$AL$385,13,FALSE)&amp;""</f>
        <v/>
      </c>
      <c r="AG467" s="216"/>
      <c r="AH467" s="167" t="str">
        <f>VLOOKUP($B465,D1_2!$B$259:$AL$385,14,FALSE)&amp;""</f>
        <v/>
      </c>
      <c r="AI467" s="174"/>
      <c r="AJ467" s="190" t="s">
        <v>410</v>
      </c>
      <c r="AK467" s="206" t="str">
        <f>VLOOKUP($B465,D1_2!$B$259:$AL$385,15,FALSE)&amp;""</f>
        <v/>
      </c>
      <c r="AL467" s="216"/>
      <c r="AM467" s="167" t="str">
        <f>VLOOKUP($B465,D1_2!$B$259:$AL$385,16,FALSE)&amp;""</f>
        <v/>
      </c>
      <c r="AN467" s="174"/>
      <c r="AO467" s="190" t="s">
        <v>410</v>
      </c>
      <c r="AP467" s="206" t="str">
        <f>VLOOKUP($B465,D1_2!$B$259:$AL$385,17,FALSE)&amp;""</f>
        <v/>
      </c>
      <c r="AQ467" s="216"/>
      <c r="AR467" s="167" t="str">
        <f>VLOOKUP($B465,D1_2!$B$259:$AL$385,18,FALSE)&amp;""</f>
        <v/>
      </c>
      <c r="AS467" s="174"/>
      <c r="AT467" s="190" t="s">
        <v>410</v>
      </c>
      <c r="AU467" s="206" t="str">
        <f>VLOOKUP($B465,D1_2!$B$259:$AL$385,19,FALSE)&amp;""</f>
        <v/>
      </c>
      <c r="AV467" s="216"/>
      <c r="AW467" s="167" t="str">
        <f>VLOOKUP($B465,D1_2!$B$259:$AL$385,20,FALSE)&amp;""</f>
        <v/>
      </c>
      <c r="AX467" s="174"/>
      <c r="AY467" s="190" t="s">
        <v>410</v>
      </c>
      <c r="AZ467" s="206" t="str">
        <f>VLOOKUP($B465,D1_2!$B$259:$AL$385,21,FALSE)&amp;""</f>
        <v/>
      </c>
      <c r="BA467" s="216"/>
      <c r="BB467" s="1"/>
      <c r="BC467" s="1"/>
      <c r="BD467" s="1"/>
      <c r="BE467" s="1"/>
      <c r="BF467" s="3"/>
      <c r="BG467" s="3"/>
      <c r="BH467" s="3"/>
    </row>
    <row r="468" spans="2:60" s="1" customFormat="1" ht="14.25" customHeight="1">
      <c r="B468" s="26" t="s">
        <v>1438</v>
      </c>
      <c r="C468" s="78"/>
      <c r="D468" s="78"/>
      <c r="E468" s="78"/>
      <c r="F468" s="107"/>
      <c r="G468" s="122" t="s">
        <v>6009</v>
      </c>
      <c r="H468" s="122"/>
      <c r="I468" s="122"/>
      <c r="J468" s="122"/>
      <c r="K468" s="122"/>
      <c r="L468" s="122"/>
      <c r="M468" s="122"/>
      <c r="N468" s="160" t="str">
        <f>VLOOKUP($B468,D1_2!$B$5:$AL$131,6,FALSE)&amp;""</f>
        <v/>
      </c>
      <c r="O468" s="172"/>
      <c r="P468" s="188" t="s">
        <v>410</v>
      </c>
      <c r="Q468" s="204" t="str">
        <f>VLOOKUP($B468,D1_2!$B$5:$AL$131,7,FALSE)&amp;""</f>
        <v/>
      </c>
      <c r="R468" s="215"/>
      <c r="S468" s="160" t="str">
        <f>VLOOKUP($B468,D1_2!$B$5:$AL$131,8,FALSE)&amp;""</f>
        <v/>
      </c>
      <c r="T468" s="172"/>
      <c r="U468" s="188" t="s">
        <v>410</v>
      </c>
      <c r="V468" s="204" t="str">
        <f>VLOOKUP($B468,D1_2!$B$5:$AL$131,9,FALSE)&amp;""</f>
        <v/>
      </c>
      <c r="W468" s="215"/>
      <c r="X468" s="160" t="str">
        <f>VLOOKUP($B468,D1_2!$B$5:$AL$131,10,FALSE)&amp;""</f>
        <v/>
      </c>
      <c r="Y468" s="172"/>
      <c r="Z468" s="188" t="s">
        <v>410</v>
      </c>
      <c r="AA468" s="204" t="str">
        <f>VLOOKUP($B468,D1_2!$B$5:$AL$131,11,FALSE)&amp;""</f>
        <v/>
      </c>
      <c r="AB468" s="215"/>
      <c r="AC468" s="160" t="str">
        <f>VLOOKUP($B468,D1_2!$B$5:$AL$131,12,FALSE)&amp;""</f>
        <v/>
      </c>
      <c r="AD468" s="172"/>
      <c r="AE468" s="188" t="s">
        <v>410</v>
      </c>
      <c r="AF468" s="204" t="str">
        <f>VLOOKUP($B468,D1_2!$B$5:$AL$131,13,FALSE)&amp;""</f>
        <v/>
      </c>
      <c r="AG468" s="215"/>
      <c r="AH468" s="160" t="str">
        <f>VLOOKUP($B468,D1_2!$B$5:$AL$131,14,FALSE)&amp;""</f>
        <v/>
      </c>
      <c r="AI468" s="172"/>
      <c r="AJ468" s="188" t="s">
        <v>410</v>
      </c>
      <c r="AK468" s="204" t="str">
        <f>VLOOKUP($B468,D1_2!$B$5:$AL$131,15,FALSE)&amp;""</f>
        <v/>
      </c>
      <c r="AL468" s="215"/>
      <c r="AM468" s="160" t="str">
        <f>VLOOKUP($B468,D1_2!$B$5:$AL$131,16,FALSE)&amp;""</f>
        <v/>
      </c>
      <c r="AN468" s="172"/>
      <c r="AO468" s="188" t="s">
        <v>410</v>
      </c>
      <c r="AP468" s="204" t="str">
        <f>VLOOKUP($B468,D1_2!$B$5:$AL$131,17,FALSE)&amp;""</f>
        <v/>
      </c>
      <c r="AQ468" s="215"/>
      <c r="AR468" s="160" t="str">
        <f>VLOOKUP($B468,D1_2!$B$5:$AL$131,18,FALSE)&amp;""</f>
        <v/>
      </c>
      <c r="AS468" s="172"/>
      <c r="AT468" s="188" t="s">
        <v>410</v>
      </c>
      <c r="AU468" s="204" t="str">
        <f>VLOOKUP($B468,D1_2!$B$5:$AL$131,19,FALSE)&amp;""</f>
        <v/>
      </c>
      <c r="AV468" s="215"/>
      <c r="AW468" s="160" t="str">
        <f>VLOOKUP($B468,D1_2!$B$5:$AL$131,20,FALSE)&amp;""</f>
        <v/>
      </c>
      <c r="AX468" s="172"/>
      <c r="AY468" s="188" t="s">
        <v>410</v>
      </c>
      <c r="AZ468" s="204" t="str">
        <f>VLOOKUP($B468,D1_2!$B$5:$AL$131,21,FALSE)&amp;""</f>
        <v/>
      </c>
      <c r="BA468" s="215"/>
      <c r="BB468" s="1"/>
      <c r="BC468" s="1"/>
      <c r="BD468" s="1"/>
      <c r="BE468" s="1"/>
      <c r="BF468" s="3"/>
      <c r="BG468" s="3"/>
      <c r="BH468" s="3"/>
    </row>
    <row r="469" spans="2:60" s="1" customFormat="1">
      <c r="B469" s="28"/>
      <c r="C469" s="80"/>
      <c r="D469" s="80"/>
      <c r="E469" s="80"/>
      <c r="F469" s="108"/>
      <c r="G469" s="123" t="s">
        <v>5759</v>
      </c>
      <c r="H469" s="123"/>
      <c r="I469" s="123"/>
      <c r="J469" s="123"/>
      <c r="K469" s="123"/>
      <c r="L469" s="123"/>
      <c r="M469" s="123"/>
      <c r="N469" s="162" t="str">
        <f>VLOOKUP($B468,D1_2!$B$132:$AL$258,6,FALSE)&amp;""</f>
        <v/>
      </c>
      <c r="O469" s="173"/>
      <c r="P469" s="189" t="s">
        <v>410</v>
      </c>
      <c r="Q469" s="205" t="str">
        <f>VLOOKUP($B468,D1_2!$B$132:$AL$258,7,FALSE)&amp;""</f>
        <v/>
      </c>
      <c r="R469" s="222"/>
      <c r="S469" s="162" t="str">
        <f>VLOOKUP($B468,D1_2!$B$132:$AL$258,8,FALSE)&amp;""</f>
        <v/>
      </c>
      <c r="T469" s="173"/>
      <c r="U469" s="189" t="s">
        <v>410</v>
      </c>
      <c r="V469" s="205" t="str">
        <f>VLOOKUP($B468,D1_2!$B$132:$AL$258,9,FALSE)&amp;""</f>
        <v/>
      </c>
      <c r="W469" s="222"/>
      <c r="X469" s="162" t="str">
        <f>VLOOKUP($B468,D1_2!$B$132:$AL$258,10,FALSE)&amp;""</f>
        <v/>
      </c>
      <c r="Y469" s="173"/>
      <c r="Z469" s="189" t="s">
        <v>410</v>
      </c>
      <c r="AA469" s="205" t="str">
        <f>VLOOKUP($B468,D1_2!$B$132:$AL$258,11,FALSE)&amp;""</f>
        <v/>
      </c>
      <c r="AB469" s="222"/>
      <c r="AC469" s="162" t="str">
        <f>VLOOKUP($B468,D1_2!$B$132:$AL$258,12,FALSE)&amp;""</f>
        <v/>
      </c>
      <c r="AD469" s="173"/>
      <c r="AE469" s="189" t="s">
        <v>410</v>
      </c>
      <c r="AF469" s="205" t="str">
        <f>VLOOKUP($B468,D1_2!$B$132:$AL$258,13,FALSE)&amp;""</f>
        <v/>
      </c>
      <c r="AG469" s="222"/>
      <c r="AH469" s="162" t="str">
        <f>VLOOKUP($B468,D1_2!$B$132:$AL$258,14,FALSE)&amp;""</f>
        <v/>
      </c>
      <c r="AI469" s="173"/>
      <c r="AJ469" s="189" t="s">
        <v>410</v>
      </c>
      <c r="AK469" s="205" t="str">
        <f>VLOOKUP($B468,D1_2!$B$132:$AL$258,15,FALSE)&amp;""</f>
        <v/>
      </c>
      <c r="AL469" s="222"/>
      <c r="AM469" s="162" t="str">
        <f>VLOOKUP($B468,D1_2!$B$132:$AL$258,16,FALSE)&amp;""</f>
        <v/>
      </c>
      <c r="AN469" s="173"/>
      <c r="AO469" s="189" t="s">
        <v>410</v>
      </c>
      <c r="AP469" s="205" t="str">
        <f>VLOOKUP($B468,D1_2!$B$132:$AL$258,17,FALSE)&amp;""</f>
        <v/>
      </c>
      <c r="AQ469" s="222"/>
      <c r="AR469" s="162" t="str">
        <f>VLOOKUP($B468,D1_2!$B$132:$AL$258,18,FALSE)&amp;""</f>
        <v/>
      </c>
      <c r="AS469" s="173"/>
      <c r="AT469" s="189" t="s">
        <v>410</v>
      </c>
      <c r="AU469" s="205" t="str">
        <f>VLOOKUP($B468,D1_2!$B$132:$AL$258,19,FALSE)&amp;""</f>
        <v/>
      </c>
      <c r="AV469" s="222"/>
      <c r="AW469" s="162" t="str">
        <f>VLOOKUP($B468,D1_2!$B$132:$AL$258,20,FALSE)&amp;""</f>
        <v/>
      </c>
      <c r="AX469" s="173"/>
      <c r="AY469" s="189" t="s">
        <v>410</v>
      </c>
      <c r="AZ469" s="205" t="str">
        <f>VLOOKUP($B468,D1_2!$B$132:$AL$258,21,FALSE)&amp;""</f>
        <v/>
      </c>
      <c r="BA469" s="222"/>
      <c r="BB469" s="1"/>
      <c r="BC469" s="1"/>
      <c r="BD469" s="1"/>
      <c r="BE469" s="1"/>
      <c r="BF469" s="3"/>
      <c r="BG469" s="3"/>
      <c r="BH469" s="3"/>
    </row>
    <row r="470" spans="2:60" s="1" customFormat="1">
      <c r="B470" s="27"/>
      <c r="C470" s="79"/>
      <c r="D470" s="79"/>
      <c r="E470" s="79"/>
      <c r="F470" s="109"/>
      <c r="G470" s="124" t="s">
        <v>5593</v>
      </c>
      <c r="H470" s="124"/>
      <c r="I470" s="124"/>
      <c r="J470" s="124"/>
      <c r="K470" s="124"/>
      <c r="L470" s="124"/>
      <c r="M470" s="124"/>
      <c r="N470" s="167" t="str">
        <f>VLOOKUP($B468,D1_2!$B$259:$AL$385,6,FALSE)&amp;""</f>
        <v/>
      </c>
      <c r="O470" s="174"/>
      <c r="P470" s="190" t="s">
        <v>410</v>
      </c>
      <c r="Q470" s="206" t="str">
        <f>VLOOKUP($B468,D1_2!$B$259:$AL$385,7,FALSE)&amp;""</f>
        <v/>
      </c>
      <c r="R470" s="216"/>
      <c r="S470" s="167" t="str">
        <f>VLOOKUP($B468,D1_2!$B$259:$AL$385,8,FALSE)&amp;""</f>
        <v/>
      </c>
      <c r="T470" s="174"/>
      <c r="U470" s="190" t="s">
        <v>410</v>
      </c>
      <c r="V470" s="206" t="str">
        <f>VLOOKUP($B468,D1_2!$B$259:$AL$385,9,FALSE)&amp;""</f>
        <v/>
      </c>
      <c r="W470" s="216"/>
      <c r="X470" s="167" t="str">
        <f>VLOOKUP($B468,D1_2!$B$259:$AL$385,10,FALSE)&amp;""</f>
        <v/>
      </c>
      <c r="Y470" s="174"/>
      <c r="Z470" s="190" t="s">
        <v>410</v>
      </c>
      <c r="AA470" s="206" t="str">
        <f>VLOOKUP($B468,D1_2!$B$259:$AL$385,11,FALSE)&amp;""</f>
        <v/>
      </c>
      <c r="AB470" s="216"/>
      <c r="AC470" s="167" t="str">
        <f>VLOOKUP($B468,D1_2!$B$259:$AL$385,12,FALSE)&amp;""</f>
        <v/>
      </c>
      <c r="AD470" s="174"/>
      <c r="AE470" s="190" t="s">
        <v>410</v>
      </c>
      <c r="AF470" s="206" t="str">
        <f>VLOOKUP($B468,D1_2!$B$259:$AL$385,13,FALSE)&amp;""</f>
        <v/>
      </c>
      <c r="AG470" s="216"/>
      <c r="AH470" s="167" t="str">
        <f>VLOOKUP($B468,D1_2!$B$259:$AL$385,14,FALSE)&amp;""</f>
        <v/>
      </c>
      <c r="AI470" s="174"/>
      <c r="AJ470" s="190" t="s">
        <v>410</v>
      </c>
      <c r="AK470" s="206" t="str">
        <f>VLOOKUP($B468,D1_2!$B$259:$AL$385,15,FALSE)&amp;""</f>
        <v/>
      </c>
      <c r="AL470" s="216"/>
      <c r="AM470" s="167" t="str">
        <f>VLOOKUP($B468,D1_2!$B$259:$AL$385,16,FALSE)&amp;""</f>
        <v/>
      </c>
      <c r="AN470" s="174"/>
      <c r="AO470" s="190" t="s">
        <v>410</v>
      </c>
      <c r="AP470" s="206" t="str">
        <f>VLOOKUP($B468,D1_2!$B$259:$AL$385,17,FALSE)&amp;""</f>
        <v/>
      </c>
      <c r="AQ470" s="216"/>
      <c r="AR470" s="167" t="str">
        <f>VLOOKUP($B468,D1_2!$B$259:$AL$385,18,FALSE)&amp;""</f>
        <v/>
      </c>
      <c r="AS470" s="174"/>
      <c r="AT470" s="190" t="s">
        <v>410</v>
      </c>
      <c r="AU470" s="206" t="str">
        <f>VLOOKUP($B468,D1_2!$B$259:$AL$385,19,FALSE)&amp;""</f>
        <v/>
      </c>
      <c r="AV470" s="216"/>
      <c r="AW470" s="167" t="str">
        <f>VLOOKUP($B468,D1_2!$B$259:$AL$385,20,FALSE)&amp;""</f>
        <v/>
      </c>
      <c r="AX470" s="174"/>
      <c r="AY470" s="190" t="s">
        <v>410</v>
      </c>
      <c r="AZ470" s="206" t="str">
        <f>VLOOKUP($B468,D1_2!$B$259:$AL$385,21,FALSE)&amp;""</f>
        <v/>
      </c>
      <c r="BA470" s="216"/>
      <c r="BB470" s="1"/>
      <c r="BC470" s="1"/>
      <c r="BD470" s="1"/>
      <c r="BE470" s="1"/>
      <c r="BF470" s="3"/>
      <c r="BG470" s="3"/>
      <c r="BH470" s="3"/>
    </row>
    <row r="471" spans="2:60" s="1" customFormat="1" ht="14.25" customHeight="1">
      <c r="B471" s="26" t="s">
        <v>6897</v>
      </c>
      <c r="C471" s="78"/>
      <c r="D471" s="78"/>
      <c r="E471" s="78"/>
      <c r="F471" s="107"/>
      <c r="G471" s="122" t="s">
        <v>6009</v>
      </c>
      <c r="H471" s="122"/>
      <c r="I471" s="122"/>
      <c r="J471" s="122"/>
      <c r="K471" s="122"/>
      <c r="L471" s="122"/>
      <c r="M471" s="122"/>
      <c r="N471" s="160" t="str">
        <f>VLOOKUP($B471,D1_2!$B$5:$AL$131,6,FALSE)&amp;""</f>
        <v/>
      </c>
      <c r="O471" s="172"/>
      <c r="P471" s="188" t="s">
        <v>410</v>
      </c>
      <c r="Q471" s="204" t="str">
        <f>VLOOKUP($B471,D1_2!$B$5:$AL$131,7,FALSE)&amp;""</f>
        <v/>
      </c>
      <c r="R471" s="215"/>
      <c r="S471" s="160" t="str">
        <f>VLOOKUP($B471,D1_2!$B$5:$AL$131,8,FALSE)&amp;""</f>
        <v/>
      </c>
      <c r="T471" s="172"/>
      <c r="U471" s="188" t="s">
        <v>410</v>
      </c>
      <c r="V471" s="204" t="str">
        <f>VLOOKUP($B471,D1_2!$B$5:$AL$131,9,FALSE)&amp;""</f>
        <v/>
      </c>
      <c r="W471" s="215"/>
      <c r="X471" s="160" t="str">
        <f>VLOOKUP($B471,D1_2!$B$5:$AL$131,10,FALSE)&amp;""</f>
        <v/>
      </c>
      <c r="Y471" s="172"/>
      <c r="Z471" s="188" t="s">
        <v>410</v>
      </c>
      <c r="AA471" s="204" t="str">
        <f>VLOOKUP($B471,D1_2!$B$5:$AL$131,11,FALSE)&amp;""</f>
        <v/>
      </c>
      <c r="AB471" s="215"/>
      <c r="AC471" s="160" t="str">
        <f>VLOOKUP($B471,D1_2!$B$5:$AL$131,12,FALSE)&amp;""</f>
        <v/>
      </c>
      <c r="AD471" s="172"/>
      <c r="AE471" s="188" t="s">
        <v>410</v>
      </c>
      <c r="AF471" s="204" t="str">
        <f>VLOOKUP($B471,D1_2!$B$5:$AL$131,13,FALSE)&amp;""</f>
        <v/>
      </c>
      <c r="AG471" s="215"/>
      <c r="AH471" s="160" t="str">
        <f>VLOOKUP($B471,D1_2!$B$5:$AL$131,14,FALSE)&amp;""</f>
        <v/>
      </c>
      <c r="AI471" s="172"/>
      <c r="AJ471" s="188" t="s">
        <v>410</v>
      </c>
      <c r="AK471" s="204" t="str">
        <f>VLOOKUP($B471,D1_2!$B$5:$AL$131,15,FALSE)&amp;""</f>
        <v/>
      </c>
      <c r="AL471" s="215"/>
      <c r="AM471" s="160" t="str">
        <f>VLOOKUP($B471,D1_2!$B$5:$AL$131,16,FALSE)&amp;""</f>
        <v/>
      </c>
      <c r="AN471" s="172"/>
      <c r="AO471" s="188" t="s">
        <v>410</v>
      </c>
      <c r="AP471" s="204" t="str">
        <f>VLOOKUP($B471,D1_2!$B$5:$AL$131,17,FALSE)&amp;""</f>
        <v/>
      </c>
      <c r="AQ471" s="215"/>
      <c r="AR471" s="160" t="str">
        <f>VLOOKUP($B471,D1_2!$B$5:$AL$131,18,FALSE)&amp;""</f>
        <v/>
      </c>
      <c r="AS471" s="172"/>
      <c r="AT471" s="188" t="s">
        <v>410</v>
      </c>
      <c r="AU471" s="204" t="str">
        <f>VLOOKUP($B471,D1_2!$B$5:$AL$131,19,FALSE)&amp;""</f>
        <v/>
      </c>
      <c r="AV471" s="215"/>
      <c r="AW471" s="160" t="str">
        <f>VLOOKUP($B471,D1_2!$B$5:$AL$131,20,FALSE)&amp;""</f>
        <v/>
      </c>
      <c r="AX471" s="172"/>
      <c r="AY471" s="188" t="s">
        <v>410</v>
      </c>
      <c r="AZ471" s="204" t="str">
        <f>VLOOKUP($B471,D1_2!$B$5:$AL$131,21,FALSE)&amp;""</f>
        <v/>
      </c>
      <c r="BA471" s="215"/>
      <c r="BB471" s="1"/>
      <c r="BC471" s="1"/>
      <c r="BD471" s="1"/>
      <c r="BE471" s="1"/>
      <c r="BF471" s="3"/>
      <c r="BG471" s="3"/>
      <c r="BH471" s="3"/>
    </row>
    <row r="472" spans="2:60" s="1" customFormat="1">
      <c r="B472" s="28"/>
      <c r="C472" s="80"/>
      <c r="D472" s="80"/>
      <c r="E472" s="80"/>
      <c r="F472" s="108"/>
      <c r="G472" s="123" t="s">
        <v>5759</v>
      </c>
      <c r="H472" s="123"/>
      <c r="I472" s="123"/>
      <c r="J472" s="123"/>
      <c r="K472" s="123"/>
      <c r="L472" s="123"/>
      <c r="M472" s="123"/>
      <c r="N472" s="162" t="str">
        <f>VLOOKUP($B471,D1_2!$B$132:$AL$258,6,FALSE)&amp;""</f>
        <v/>
      </c>
      <c r="O472" s="173"/>
      <c r="P472" s="189" t="s">
        <v>410</v>
      </c>
      <c r="Q472" s="205" t="str">
        <f>VLOOKUP($B471,D1_2!$B$132:$AL$258,7,FALSE)&amp;""</f>
        <v/>
      </c>
      <c r="R472" s="222"/>
      <c r="S472" s="162" t="str">
        <f>VLOOKUP($B471,D1_2!$B$132:$AL$258,8,FALSE)&amp;""</f>
        <v/>
      </c>
      <c r="T472" s="173"/>
      <c r="U472" s="189" t="s">
        <v>410</v>
      </c>
      <c r="V472" s="205" t="str">
        <f>VLOOKUP($B471,D1_2!$B$132:$AL$258,9,FALSE)&amp;""</f>
        <v/>
      </c>
      <c r="W472" s="222"/>
      <c r="X472" s="162" t="str">
        <f>VLOOKUP($B471,D1_2!$B$132:$AL$258,10,FALSE)&amp;""</f>
        <v/>
      </c>
      <c r="Y472" s="173"/>
      <c r="Z472" s="189" t="s">
        <v>410</v>
      </c>
      <c r="AA472" s="205" t="str">
        <f>VLOOKUP($B471,D1_2!$B$132:$AL$258,11,FALSE)&amp;""</f>
        <v/>
      </c>
      <c r="AB472" s="222"/>
      <c r="AC472" s="162" t="str">
        <f>VLOOKUP($B471,D1_2!$B$132:$AL$258,12,FALSE)&amp;""</f>
        <v/>
      </c>
      <c r="AD472" s="173"/>
      <c r="AE472" s="189" t="s">
        <v>410</v>
      </c>
      <c r="AF472" s="205" t="str">
        <f>VLOOKUP($B471,D1_2!$B$132:$AL$258,13,FALSE)&amp;""</f>
        <v/>
      </c>
      <c r="AG472" s="222"/>
      <c r="AH472" s="162" t="str">
        <f>VLOOKUP($B471,D1_2!$B$132:$AL$258,14,FALSE)&amp;""</f>
        <v/>
      </c>
      <c r="AI472" s="173"/>
      <c r="AJ472" s="189" t="s">
        <v>410</v>
      </c>
      <c r="AK472" s="205" t="str">
        <f>VLOOKUP($B471,D1_2!$B$132:$AL$258,15,FALSE)&amp;""</f>
        <v/>
      </c>
      <c r="AL472" s="222"/>
      <c r="AM472" s="162" t="str">
        <f>VLOOKUP($B471,D1_2!$B$132:$AL$258,16,FALSE)&amp;""</f>
        <v/>
      </c>
      <c r="AN472" s="173"/>
      <c r="AO472" s="189" t="s">
        <v>410</v>
      </c>
      <c r="AP472" s="205" t="str">
        <f>VLOOKUP($B471,D1_2!$B$132:$AL$258,17,FALSE)&amp;""</f>
        <v/>
      </c>
      <c r="AQ472" s="222"/>
      <c r="AR472" s="162" t="str">
        <f>VLOOKUP($B471,D1_2!$B$132:$AL$258,18,FALSE)&amp;""</f>
        <v/>
      </c>
      <c r="AS472" s="173"/>
      <c r="AT472" s="189" t="s">
        <v>410</v>
      </c>
      <c r="AU472" s="205" t="str">
        <f>VLOOKUP($B471,D1_2!$B$132:$AL$258,19,FALSE)&amp;""</f>
        <v/>
      </c>
      <c r="AV472" s="222"/>
      <c r="AW472" s="162" t="str">
        <f>VLOOKUP($B471,D1_2!$B$132:$AL$258,20,FALSE)&amp;""</f>
        <v/>
      </c>
      <c r="AX472" s="173"/>
      <c r="AY472" s="189" t="s">
        <v>410</v>
      </c>
      <c r="AZ472" s="205" t="str">
        <f>VLOOKUP($B471,D1_2!$B$132:$AL$258,21,FALSE)&amp;""</f>
        <v/>
      </c>
      <c r="BA472" s="222"/>
      <c r="BB472" s="1"/>
      <c r="BC472" s="1"/>
      <c r="BD472" s="1"/>
      <c r="BE472" s="1"/>
      <c r="BF472" s="3"/>
      <c r="BG472" s="3"/>
      <c r="BH472" s="3"/>
    </row>
    <row r="473" spans="2:60" s="1" customFormat="1">
      <c r="B473" s="27"/>
      <c r="C473" s="79"/>
      <c r="D473" s="79"/>
      <c r="E473" s="79"/>
      <c r="F473" s="109"/>
      <c r="G473" s="124" t="s">
        <v>5593</v>
      </c>
      <c r="H473" s="124"/>
      <c r="I473" s="124"/>
      <c r="J473" s="124"/>
      <c r="K473" s="124"/>
      <c r="L473" s="124"/>
      <c r="M473" s="124"/>
      <c r="N473" s="167" t="str">
        <f>VLOOKUP($B471,D1_2!$B$259:$AL$385,6,FALSE)&amp;""</f>
        <v/>
      </c>
      <c r="O473" s="174"/>
      <c r="P473" s="190" t="s">
        <v>410</v>
      </c>
      <c r="Q473" s="206" t="str">
        <f>VLOOKUP($B471,D1_2!$B$259:$AL$385,7,FALSE)&amp;""</f>
        <v/>
      </c>
      <c r="R473" s="216"/>
      <c r="S473" s="167" t="str">
        <f>VLOOKUP($B471,D1_2!$B$259:$AL$385,8,FALSE)&amp;""</f>
        <v/>
      </c>
      <c r="T473" s="174"/>
      <c r="U473" s="190" t="s">
        <v>410</v>
      </c>
      <c r="V473" s="206" t="str">
        <f>VLOOKUP($B471,D1_2!$B$259:$AL$385,9,FALSE)&amp;""</f>
        <v/>
      </c>
      <c r="W473" s="216"/>
      <c r="X473" s="167" t="str">
        <f>VLOOKUP($B471,D1_2!$B$259:$AL$385,10,FALSE)&amp;""</f>
        <v/>
      </c>
      <c r="Y473" s="174"/>
      <c r="Z473" s="190" t="s">
        <v>410</v>
      </c>
      <c r="AA473" s="206" t="str">
        <f>VLOOKUP($B471,D1_2!$B$259:$AL$385,11,FALSE)&amp;""</f>
        <v/>
      </c>
      <c r="AB473" s="216"/>
      <c r="AC473" s="167" t="str">
        <f>VLOOKUP($B471,D1_2!$B$259:$AL$385,12,FALSE)&amp;""</f>
        <v/>
      </c>
      <c r="AD473" s="174"/>
      <c r="AE473" s="190" t="s">
        <v>410</v>
      </c>
      <c r="AF473" s="206" t="str">
        <f>VLOOKUP($B471,D1_2!$B$259:$AL$385,13,FALSE)&amp;""</f>
        <v/>
      </c>
      <c r="AG473" s="216"/>
      <c r="AH473" s="167" t="str">
        <f>VLOOKUP($B471,D1_2!$B$259:$AL$385,14,FALSE)&amp;""</f>
        <v/>
      </c>
      <c r="AI473" s="174"/>
      <c r="AJ473" s="190" t="s">
        <v>410</v>
      </c>
      <c r="AK473" s="206" t="str">
        <f>VLOOKUP($B471,D1_2!$B$259:$AL$385,15,FALSE)&amp;""</f>
        <v/>
      </c>
      <c r="AL473" s="216"/>
      <c r="AM473" s="167" t="str">
        <f>VLOOKUP($B471,D1_2!$B$259:$AL$385,16,FALSE)&amp;""</f>
        <v/>
      </c>
      <c r="AN473" s="174"/>
      <c r="AO473" s="190" t="s">
        <v>410</v>
      </c>
      <c r="AP473" s="206" t="str">
        <f>VLOOKUP($B471,D1_2!$B$259:$AL$385,17,FALSE)&amp;""</f>
        <v/>
      </c>
      <c r="AQ473" s="216"/>
      <c r="AR473" s="167" t="str">
        <f>VLOOKUP($B471,D1_2!$B$259:$AL$385,18,FALSE)&amp;""</f>
        <v/>
      </c>
      <c r="AS473" s="174"/>
      <c r="AT473" s="190" t="s">
        <v>410</v>
      </c>
      <c r="AU473" s="206" t="str">
        <f>VLOOKUP($B471,D1_2!$B$259:$AL$385,19,FALSE)&amp;""</f>
        <v/>
      </c>
      <c r="AV473" s="216"/>
      <c r="AW473" s="167" t="str">
        <f>VLOOKUP($B471,D1_2!$B$259:$AL$385,20,FALSE)&amp;""</f>
        <v/>
      </c>
      <c r="AX473" s="174"/>
      <c r="AY473" s="190" t="s">
        <v>410</v>
      </c>
      <c r="AZ473" s="206" t="str">
        <f>VLOOKUP($B471,D1_2!$B$259:$AL$385,21,FALSE)&amp;""</f>
        <v/>
      </c>
      <c r="BA473" s="216"/>
      <c r="BB473" s="1"/>
      <c r="BC473" s="1"/>
      <c r="BD473" s="1"/>
      <c r="BE473" s="1"/>
      <c r="BF473" s="3"/>
      <c r="BG473" s="3"/>
      <c r="BH473" s="3"/>
    </row>
    <row r="474" spans="2:60" s="1" customFormat="1" ht="14.25" customHeight="1">
      <c r="B474" s="26" t="s">
        <v>4929</v>
      </c>
      <c r="C474" s="78"/>
      <c r="D474" s="78"/>
      <c r="E474" s="78"/>
      <c r="F474" s="107"/>
      <c r="G474" s="122" t="s">
        <v>6009</v>
      </c>
      <c r="H474" s="122"/>
      <c r="I474" s="122"/>
      <c r="J474" s="122"/>
      <c r="K474" s="122"/>
      <c r="L474" s="122"/>
      <c r="M474" s="122"/>
      <c r="N474" s="160" t="str">
        <f>VLOOKUP($B474,D1_2!$B$5:$AL$131,6,FALSE)&amp;""</f>
        <v/>
      </c>
      <c r="O474" s="172"/>
      <c r="P474" s="188" t="s">
        <v>410</v>
      </c>
      <c r="Q474" s="204" t="str">
        <f>VLOOKUP($B474,D1_2!$B$5:$AL$131,7,FALSE)&amp;""</f>
        <v/>
      </c>
      <c r="R474" s="215"/>
      <c r="S474" s="160" t="str">
        <f>VLOOKUP($B474,D1_2!$B$5:$AL$131,8,FALSE)&amp;""</f>
        <v/>
      </c>
      <c r="T474" s="172"/>
      <c r="U474" s="188" t="s">
        <v>410</v>
      </c>
      <c r="V474" s="204" t="str">
        <f>VLOOKUP($B474,D1_2!$B$5:$AL$131,9,FALSE)&amp;""</f>
        <v/>
      </c>
      <c r="W474" s="215"/>
      <c r="X474" s="160" t="str">
        <f>VLOOKUP($B474,D1_2!$B$5:$AL$131,10,FALSE)&amp;""</f>
        <v/>
      </c>
      <c r="Y474" s="172"/>
      <c r="Z474" s="188" t="s">
        <v>410</v>
      </c>
      <c r="AA474" s="204" t="str">
        <f>VLOOKUP($B474,D1_2!$B$5:$AL$131,11,FALSE)&amp;""</f>
        <v/>
      </c>
      <c r="AB474" s="215"/>
      <c r="AC474" s="160" t="str">
        <f>VLOOKUP($B474,D1_2!$B$5:$AL$131,12,FALSE)&amp;""</f>
        <v/>
      </c>
      <c r="AD474" s="172"/>
      <c r="AE474" s="188" t="s">
        <v>410</v>
      </c>
      <c r="AF474" s="204" t="str">
        <f>VLOOKUP($B474,D1_2!$B$5:$AL$131,13,FALSE)&amp;""</f>
        <v/>
      </c>
      <c r="AG474" s="215"/>
      <c r="AH474" s="160" t="str">
        <f>VLOOKUP($B474,D1_2!$B$5:$AL$131,14,FALSE)&amp;""</f>
        <v/>
      </c>
      <c r="AI474" s="172"/>
      <c r="AJ474" s="188" t="s">
        <v>410</v>
      </c>
      <c r="AK474" s="204" t="str">
        <f>VLOOKUP($B474,D1_2!$B$5:$AL$131,15,FALSE)&amp;""</f>
        <v/>
      </c>
      <c r="AL474" s="215"/>
      <c r="AM474" s="160" t="str">
        <f>VLOOKUP($B474,D1_2!$B$5:$AL$131,16,FALSE)&amp;""</f>
        <v/>
      </c>
      <c r="AN474" s="172"/>
      <c r="AO474" s="188" t="s">
        <v>410</v>
      </c>
      <c r="AP474" s="204" t="str">
        <f>VLOOKUP($B474,D1_2!$B$5:$AL$131,17,FALSE)&amp;""</f>
        <v/>
      </c>
      <c r="AQ474" s="215"/>
      <c r="AR474" s="160" t="str">
        <f>VLOOKUP($B474,D1_2!$B$5:$AL$131,18,FALSE)&amp;""</f>
        <v/>
      </c>
      <c r="AS474" s="172"/>
      <c r="AT474" s="188" t="s">
        <v>410</v>
      </c>
      <c r="AU474" s="204" t="str">
        <f>VLOOKUP($B474,D1_2!$B$5:$AL$131,19,FALSE)&amp;""</f>
        <v/>
      </c>
      <c r="AV474" s="215"/>
      <c r="AW474" s="160" t="str">
        <f>VLOOKUP($B474,D1_2!$B$5:$AL$131,20,FALSE)&amp;""</f>
        <v/>
      </c>
      <c r="AX474" s="172"/>
      <c r="AY474" s="188" t="s">
        <v>410</v>
      </c>
      <c r="AZ474" s="204" t="str">
        <f>VLOOKUP($B474,D1_2!$B$5:$AL$131,21,FALSE)&amp;""</f>
        <v/>
      </c>
      <c r="BA474" s="215"/>
      <c r="BB474" s="1"/>
      <c r="BC474" s="1"/>
      <c r="BD474" s="1"/>
      <c r="BE474" s="1"/>
      <c r="BF474" s="3"/>
      <c r="BG474" s="3"/>
      <c r="BH474" s="3"/>
    </row>
    <row r="475" spans="2:60" s="1" customFormat="1">
      <c r="B475" s="28"/>
      <c r="C475" s="80"/>
      <c r="D475" s="80"/>
      <c r="E475" s="80"/>
      <c r="F475" s="108"/>
      <c r="G475" s="123" t="s">
        <v>5759</v>
      </c>
      <c r="H475" s="123"/>
      <c r="I475" s="123"/>
      <c r="J475" s="123"/>
      <c r="K475" s="123"/>
      <c r="L475" s="123"/>
      <c r="M475" s="123"/>
      <c r="N475" s="162" t="str">
        <f>VLOOKUP($B474,D1_2!$B$132:$AL$258,6,FALSE)&amp;""</f>
        <v/>
      </c>
      <c r="O475" s="173"/>
      <c r="P475" s="189" t="s">
        <v>410</v>
      </c>
      <c r="Q475" s="205" t="str">
        <f>VLOOKUP($B474,D1_2!$B$132:$AL$258,7,FALSE)&amp;""</f>
        <v/>
      </c>
      <c r="R475" s="222"/>
      <c r="S475" s="162" t="str">
        <f>VLOOKUP($B474,D1_2!$B$132:$AL$258,8,FALSE)&amp;""</f>
        <v/>
      </c>
      <c r="T475" s="173"/>
      <c r="U475" s="189" t="s">
        <v>410</v>
      </c>
      <c r="V475" s="205" t="str">
        <f>VLOOKUP($B474,D1_2!$B$132:$AL$258,9,FALSE)&amp;""</f>
        <v/>
      </c>
      <c r="W475" s="222"/>
      <c r="X475" s="162" t="str">
        <f>VLOOKUP($B474,D1_2!$B$132:$AL$258,10,FALSE)&amp;""</f>
        <v/>
      </c>
      <c r="Y475" s="173"/>
      <c r="Z475" s="189" t="s">
        <v>410</v>
      </c>
      <c r="AA475" s="205" t="str">
        <f>VLOOKUP($B474,D1_2!$B$132:$AL$258,11,FALSE)&amp;""</f>
        <v/>
      </c>
      <c r="AB475" s="222"/>
      <c r="AC475" s="162" t="str">
        <f>VLOOKUP($B474,D1_2!$B$132:$AL$258,12,FALSE)&amp;""</f>
        <v/>
      </c>
      <c r="AD475" s="173"/>
      <c r="AE475" s="189" t="s">
        <v>410</v>
      </c>
      <c r="AF475" s="205" t="str">
        <f>VLOOKUP($B474,D1_2!$B$132:$AL$258,13,FALSE)&amp;""</f>
        <v/>
      </c>
      <c r="AG475" s="222"/>
      <c r="AH475" s="162" t="str">
        <f>VLOOKUP($B474,D1_2!$B$132:$AL$258,14,FALSE)&amp;""</f>
        <v/>
      </c>
      <c r="AI475" s="173"/>
      <c r="AJ475" s="189" t="s">
        <v>410</v>
      </c>
      <c r="AK475" s="205" t="str">
        <f>VLOOKUP($B474,D1_2!$B$132:$AL$258,15,FALSE)&amp;""</f>
        <v/>
      </c>
      <c r="AL475" s="222"/>
      <c r="AM475" s="162" t="str">
        <f>VLOOKUP($B474,D1_2!$B$132:$AL$258,16,FALSE)&amp;""</f>
        <v/>
      </c>
      <c r="AN475" s="173"/>
      <c r="AO475" s="189" t="s">
        <v>410</v>
      </c>
      <c r="AP475" s="205" t="str">
        <f>VLOOKUP($B474,D1_2!$B$132:$AL$258,17,FALSE)&amp;""</f>
        <v/>
      </c>
      <c r="AQ475" s="222"/>
      <c r="AR475" s="162" t="str">
        <f>VLOOKUP($B474,D1_2!$B$132:$AL$258,18,FALSE)&amp;""</f>
        <v/>
      </c>
      <c r="AS475" s="173"/>
      <c r="AT475" s="189" t="s">
        <v>410</v>
      </c>
      <c r="AU475" s="205" t="str">
        <f>VLOOKUP($B474,D1_2!$B$132:$AL$258,19,FALSE)&amp;""</f>
        <v/>
      </c>
      <c r="AV475" s="222"/>
      <c r="AW475" s="162" t="str">
        <f>VLOOKUP($B474,D1_2!$B$132:$AL$258,20,FALSE)&amp;""</f>
        <v/>
      </c>
      <c r="AX475" s="173"/>
      <c r="AY475" s="189" t="s">
        <v>410</v>
      </c>
      <c r="AZ475" s="205" t="str">
        <f>VLOOKUP($B474,D1_2!$B$132:$AL$258,21,FALSE)&amp;""</f>
        <v/>
      </c>
      <c r="BA475" s="222"/>
      <c r="BB475" s="1"/>
      <c r="BC475" s="1"/>
      <c r="BD475" s="1"/>
      <c r="BE475" s="1"/>
      <c r="BF475" s="3"/>
      <c r="BG475" s="3"/>
      <c r="BH475" s="3"/>
    </row>
    <row r="476" spans="2:60" s="1" customFormat="1">
      <c r="B476" s="27"/>
      <c r="C476" s="79"/>
      <c r="D476" s="79"/>
      <c r="E476" s="79"/>
      <c r="F476" s="109"/>
      <c r="G476" s="124" t="s">
        <v>5593</v>
      </c>
      <c r="H476" s="124"/>
      <c r="I476" s="124"/>
      <c r="J476" s="124"/>
      <c r="K476" s="124"/>
      <c r="L476" s="124"/>
      <c r="M476" s="124"/>
      <c r="N476" s="167" t="str">
        <f>VLOOKUP($B474,D1_2!$B$259:$AL$385,6,FALSE)&amp;""</f>
        <v/>
      </c>
      <c r="O476" s="174"/>
      <c r="P476" s="190" t="s">
        <v>410</v>
      </c>
      <c r="Q476" s="206" t="str">
        <f>VLOOKUP($B474,D1_2!$B$259:$AL$385,7,FALSE)&amp;""</f>
        <v/>
      </c>
      <c r="R476" s="216"/>
      <c r="S476" s="167" t="str">
        <f>VLOOKUP($B474,D1_2!$B$259:$AL$385,8,FALSE)&amp;""</f>
        <v/>
      </c>
      <c r="T476" s="174"/>
      <c r="U476" s="190" t="s">
        <v>410</v>
      </c>
      <c r="V476" s="206" t="str">
        <f>VLOOKUP($B474,D1_2!$B$259:$AL$385,9,FALSE)&amp;""</f>
        <v/>
      </c>
      <c r="W476" s="216"/>
      <c r="X476" s="167" t="str">
        <f>VLOOKUP($B474,D1_2!$B$259:$AL$385,10,FALSE)&amp;""</f>
        <v/>
      </c>
      <c r="Y476" s="174"/>
      <c r="Z476" s="190" t="s">
        <v>410</v>
      </c>
      <c r="AA476" s="206" t="str">
        <f>VLOOKUP($B474,D1_2!$B$259:$AL$385,11,FALSE)&amp;""</f>
        <v/>
      </c>
      <c r="AB476" s="216"/>
      <c r="AC476" s="167" t="str">
        <f>VLOOKUP($B474,D1_2!$B$259:$AL$385,12,FALSE)&amp;""</f>
        <v/>
      </c>
      <c r="AD476" s="174"/>
      <c r="AE476" s="190" t="s">
        <v>410</v>
      </c>
      <c r="AF476" s="206" t="str">
        <f>VLOOKUP($B474,D1_2!$B$259:$AL$385,13,FALSE)&amp;""</f>
        <v/>
      </c>
      <c r="AG476" s="216"/>
      <c r="AH476" s="167" t="str">
        <f>VLOOKUP($B474,D1_2!$B$259:$AL$385,14,FALSE)&amp;""</f>
        <v/>
      </c>
      <c r="AI476" s="174"/>
      <c r="AJ476" s="190" t="s">
        <v>410</v>
      </c>
      <c r="AK476" s="206" t="str">
        <f>VLOOKUP($B474,D1_2!$B$259:$AL$385,15,FALSE)&amp;""</f>
        <v/>
      </c>
      <c r="AL476" s="216"/>
      <c r="AM476" s="167" t="str">
        <f>VLOOKUP($B474,D1_2!$B$259:$AL$385,16,FALSE)&amp;""</f>
        <v/>
      </c>
      <c r="AN476" s="174"/>
      <c r="AO476" s="190" t="s">
        <v>410</v>
      </c>
      <c r="AP476" s="206" t="str">
        <f>VLOOKUP($B474,D1_2!$B$259:$AL$385,17,FALSE)&amp;""</f>
        <v/>
      </c>
      <c r="AQ476" s="216"/>
      <c r="AR476" s="167" t="str">
        <f>VLOOKUP($B474,D1_2!$B$259:$AL$385,18,FALSE)&amp;""</f>
        <v/>
      </c>
      <c r="AS476" s="174"/>
      <c r="AT476" s="190" t="s">
        <v>410</v>
      </c>
      <c r="AU476" s="206" t="str">
        <f>VLOOKUP($B474,D1_2!$B$259:$AL$385,19,FALSE)&amp;""</f>
        <v/>
      </c>
      <c r="AV476" s="216"/>
      <c r="AW476" s="167" t="str">
        <f>VLOOKUP($B474,D1_2!$B$259:$AL$385,20,FALSE)&amp;""</f>
        <v/>
      </c>
      <c r="AX476" s="174"/>
      <c r="AY476" s="190" t="s">
        <v>410</v>
      </c>
      <c r="AZ476" s="206" t="str">
        <f>VLOOKUP($B474,D1_2!$B$259:$AL$385,21,FALSE)&amp;""</f>
        <v/>
      </c>
      <c r="BA476" s="216"/>
      <c r="BB476" s="1"/>
      <c r="BC476" s="1"/>
      <c r="BD476" s="1"/>
      <c r="BE476" s="1"/>
      <c r="BF476" s="3"/>
      <c r="BG476" s="3"/>
      <c r="BH476" s="3"/>
    </row>
    <row r="477" spans="2:60" s="1" customFormat="1" ht="14.25" customHeight="1">
      <c r="B477" s="26" t="s">
        <v>4512</v>
      </c>
      <c r="C477" s="78"/>
      <c r="D477" s="78"/>
      <c r="E477" s="78"/>
      <c r="F477" s="107"/>
      <c r="G477" s="122" t="s">
        <v>6009</v>
      </c>
      <c r="H477" s="122"/>
      <c r="I477" s="122"/>
      <c r="J477" s="122"/>
      <c r="K477" s="122"/>
      <c r="L477" s="122"/>
      <c r="M477" s="122"/>
      <c r="N477" s="160" t="str">
        <f>VLOOKUP($B477,D1_2!$B$5:$AL$131,6,FALSE)&amp;""</f>
        <v/>
      </c>
      <c r="O477" s="172"/>
      <c r="P477" s="188" t="s">
        <v>410</v>
      </c>
      <c r="Q477" s="204" t="str">
        <f>VLOOKUP($B477,D1_2!$B$5:$AL$131,7,FALSE)&amp;""</f>
        <v/>
      </c>
      <c r="R477" s="215"/>
      <c r="S477" s="160" t="str">
        <f>VLOOKUP($B477,D1_2!$B$5:$AL$131,8,FALSE)&amp;""</f>
        <v/>
      </c>
      <c r="T477" s="172"/>
      <c r="U477" s="188" t="s">
        <v>410</v>
      </c>
      <c r="V477" s="204" t="str">
        <f>VLOOKUP($B477,D1_2!$B$5:$AL$131,9,FALSE)&amp;""</f>
        <v/>
      </c>
      <c r="W477" s="215"/>
      <c r="X477" s="160" t="str">
        <f>VLOOKUP($B477,D1_2!$B$5:$AL$131,10,FALSE)&amp;""</f>
        <v/>
      </c>
      <c r="Y477" s="172"/>
      <c r="Z477" s="188" t="s">
        <v>410</v>
      </c>
      <c r="AA477" s="204" t="str">
        <f>VLOOKUP($B477,D1_2!$B$5:$AL$131,11,FALSE)&amp;""</f>
        <v/>
      </c>
      <c r="AB477" s="215"/>
      <c r="AC477" s="160" t="str">
        <f>VLOOKUP($B477,D1_2!$B$5:$AL$131,12,FALSE)&amp;""</f>
        <v/>
      </c>
      <c r="AD477" s="172"/>
      <c r="AE477" s="188" t="s">
        <v>410</v>
      </c>
      <c r="AF477" s="204" t="str">
        <f>VLOOKUP($B477,D1_2!$B$5:$AL$131,13,FALSE)&amp;""</f>
        <v/>
      </c>
      <c r="AG477" s="215"/>
      <c r="AH477" s="160" t="str">
        <f>VLOOKUP($B477,D1_2!$B$5:$AL$131,14,FALSE)&amp;""</f>
        <v/>
      </c>
      <c r="AI477" s="172"/>
      <c r="AJ477" s="188" t="s">
        <v>410</v>
      </c>
      <c r="AK477" s="204" t="str">
        <f>VLOOKUP($B477,D1_2!$B$5:$AL$131,15,FALSE)&amp;""</f>
        <v/>
      </c>
      <c r="AL477" s="215"/>
      <c r="AM477" s="160" t="str">
        <f>VLOOKUP($B477,D1_2!$B$5:$AL$131,16,FALSE)&amp;""</f>
        <v/>
      </c>
      <c r="AN477" s="172"/>
      <c r="AO477" s="188" t="s">
        <v>410</v>
      </c>
      <c r="AP477" s="204" t="str">
        <f>VLOOKUP($B477,D1_2!$B$5:$AL$131,17,FALSE)&amp;""</f>
        <v/>
      </c>
      <c r="AQ477" s="215"/>
      <c r="AR477" s="160" t="str">
        <f>VLOOKUP($B477,D1_2!$B$5:$AL$131,18,FALSE)&amp;""</f>
        <v/>
      </c>
      <c r="AS477" s="172"/>
      <c r="AT477" s="188" t="s">
        <v>410</v>
      </c>
      <c r="AU477" s="204" t="str">
        <f>VLOOKUP($B477,D1_2!$B$5:$AL$131,19,FALSE)&amp;""</f>
        <v/>
      </c>
      <c r="AV477" s="215"/>
      <c r="AW477" s="160" t="str">
        <f>VLOOKUP($B477,D1_2!$B$5:$AL$131,20,FALSE)&amp;""</f>
        <v/>
      </c>
      <c r="AX477" s="172"/>
      <c r="AY477" s="188" t="s">
        <v>410</v>
      </c>
      <c r="AZ477" s="204" t="str">
        <f>VLOOKUP($B477,D1_2!$B$5:$AL$131,21,FALSE)&amp;""</f>
        <v/>
      </c>
      <c r="BA477" s="215"/>
      <c r="BB477" s="1"/>
      <c r="BC477" s="1"/>
      <c r="BD477" s="1"/>
      <c r="BE477" s="1"/>
      <c r="BF477" s="3"/>
      <c r="BG477" s="3"/>
      <c r="BH477" s="3"/>
    </row>
    <row r="478" spans="2:60" s="1" customFormat="1">
      <c r="B478" s="28"/>
      <c r="C478" s="80"/>
      <c r="D478" s="80"/>
      <c r="E478" s="80"/>
      <c r="F478" s="108"/>
      <c r="G478" s="123" t="s">
        <v>5759</v>
      </c>
      <c r="H478" s="123"/>
      <c r="I478" s="123"/>
      <c r="J478" s="123"/>
      <c r="K478" s="123"/>
      <c r="L478" s="123"/>
      <c r="M478" s="123"/>
      <c r="N478" s="162" t="str">
        <f>VLOOKUP($B477,D1_2!$B$132:$AL$258,6,FALSE)&amp;""</f>
        <v/>
      </c>
      <c r="O478" s="173"/>
      <c r="P478" s="189" t="s">
        <v>410</v>
      </c>
      <c r="Q478" s="205" t="str">
        <f>VLOOKUP($B477,D1_2!$B$132:$AL$258,7,FALSE)&amp;""</f>
        <v/>
      </c>
      <c r="R478" s="222"/>
      <c r="S478" s="162" t="str">
        <f>VLOOKUP($B477,D1_2!$B$132:$AL$258,8,FALSE)&amp;""</f>
        <v/>
      </c>
      <c r="T478" s="173"/>
      <c r="U478" s="189" t="s">
        <v>410</v>
      </c>
      <c r="V478" s="205" t="str">
        <f>VLOOKUP($B477,D1_2!$B$132:$AL$258,9,FALSE)&amp;""</f>
        <v/>
      </c>
      <c r="W478" s="222"/>
      <c r="X478" s="162" t="str">
        <f>VLOOKUP($B477,D1_2!$B$132:$AL$258,10,FALSE)&amp;""</f>
        <v/>
      </c>
      <c r="Y478" s="173"/>
      <c r="Z478" s="189" t="s">
        <v>410</v>
      </c>
      <c r="AA478" s="205" t="str">
        <f>VLOOKUP($B477,D1_2!$B$132:$AL$258,11,FALSE)&amp;""</f>
        <v/>
      </c>
      <c r="AB478" s="222"/>
      <c r="AC478" s="162" t="str">
        <f>VLOOKUP($B477,D1_2!$B$132:$AL$258,12,FALSE)&amp;""</f>
        <v/>
      </c>
      <c r="AD478" s="173"/>
      <c r="AE478" s="189" t="s">
        <v>410</v>
      </c>
      <c r="AF478" s="205" t="str">
        <f>VLOOKUP($B477,D1_2!$B$132:$AL$258,13,FALSE)&amp;""</f>
        <v/>
      </c>
      <c r="AG478" s="222"/>
      <c r="AH478" s="162" t="str">
        <f>VLOOKUP($B477,D1_2!$B$132:$AL$258,14,FALSE)&amp;""</f>
        <v/>
      </c>
      <c r="AI478" s="173"/>
      <c r="AJ478" s="189" t="s">
        <v>410</v>
      </c>
      <c r="AK478" s="205" t="str">
        <f>VLOOKUP($B477,D1_2!$B$132:$AL$258,15,FALSE)&amp;""</f>
        <v/>
      </c>
      <c r="AL478" s="222"/>
      <c r="AM478" s="162" t="str">
        <f>VLOOKUP($B477,D1_2!$B$132:$AL$258,16,FALSE)&amp;""</f>
        <v/>
      </c>
      <c r="AN478" s="173"/>
      <c r="AO478" s="189" t="s">
        <v>410</v>
      </c>
      <c r="AP478" s="205" t="str">
        <f>VLOOKUP($B477,D1_2!$B$132:$AL$258,17,FALSE)&amp;""</f>
        <v/>
      </c>
      <c r="AQ478" s="222"/>
      <c r="AR478" s="162" t="str">
        <f>VLOOKUP($B477,D1_2!$B$132:$AL$258,18,FALSE)&amp;""</f>
        <v/>
      </c>
      <c r="AS478" s="173"/>
      <c r="AT478" s="189" t="s">
        <v>410</v>
      </c>
      <c r="AU478" s="205" t="str">
        <f>VLOOKUP($B477,D1_2!$B$132:$AL$258,19,FALSE)&amp;""</f>
        <v/>
      </c>
      <c r="AV478" s="222"/>
      <c r="AW478" s="162" t="str">
        <f>VLOOKUP($B477,D1_2!$B$132:$AL$258,20,FALSE)&amp;""</f>
        <v/>
      </c>
      <c r="AX478" s="173"/>
      <c r="AY478" s="189" t="s">
        <v>410</v>
      </c>
      <c r="AZ478" s="205" t="str">
        <f>VLOOKUP($B477,D1_2!$B$132:$AL$258,21,FALSE)&amp;""</f>
        <v/>
      </c>
      <c r="BA478" s="222"/>
      <c r="BB478" s="1"/>
      <c r="BC478" s="1"/>
      <c r="BD478" s="1"/>
      <c r="BE478" s="1"/>
      <c r="BF478" s="3"/>
      <c r="BG478" s="3"/>
      <c r="BH478" s="3"/>
    </row>
    <row r="479" spans="2:60" s="1" customFormat="1">
      <c r="B479" s="27"/>
      <c r="C479" s="79"/>
      <c r="D479" s="79"/>
      <c r="E479" s="79"/>
      <c r="F479" s="109"/>
      <c r="G479" s="124" t="s">
        <v>5593</v>
      </c>
      <c r="H479" s="124"/>
      <c r="I479" s="124"/>
      <c r="J479" s="124"/>
      <c r="K479" s="124"/>
      <c r="L479" s="124"/>
      <c r="M479" s="124"/>
      <c r="N479" s="167" t="str">
        <f>VLOOKUP($B477,D1_2!$B$259:$AL$385,6,FALSE)&amp;""</f>
        <v/>
      </c>
      <c r="O479" s="174"/>
      <c r="P479" s="190" t="s">
        <v>410</v>
      </c>
      <c r="Q479" s="206" t="str">
        <f>VLOOKUP($B477,D1_2!$B$259:$AL$385,7,FALSE)&amp;""</f>
        <v/>
      </c>
      <c r="R479" s="216"/>
      <c r="S479" s="167" t="str">
        <f>VLOOKUP($B477,D1_2!$B$259:$AL$385,8,FALSE)&amp;""</f>
        <v/>
      </c>
      <c r="T479" s="174"/>
      <c r="U479" s="190" t="s">
        <v>410</v>
      </c>
      <c r="V479" s="206" t="str">
        <f>VLOOKUP($B477,D1_2!$B$259:$AL$385,9,FALSE)&amp;""</f>
        <v/>
      </c>
      <c r="W479" s="216"/>
      <c r="X479" s="167" t="str">
        <f>VLOOKUP($B477,D1_2!$B$259:$AL$385,10,FALSE)&amp;""</f>
        <v/>
      </c>
      <c r="Y479" s="174"/>
      <c r="Z479" s="190" t="s">
        <v>410</v>
      </c>
      <c r="AA479" s="206" t="str">
        <f>VLOOKUP($B477,D1_2!$B$259:$AL$385,11,FALSE)&amp;""</f>
        <v/>
      </c>
      <c r="AB479" s="216"/>
      <c r="AC479" s="167" t="str">
        <f>VLOOKUP($B477,D1_2!$B$259:$AL$385,12,FALSE)&amp;""</f>
        <v/>
      </c>
      <c r="AD479" s="174"/>
      <c r="AE479" s="190" t="s">
        <v>410</v>
      </c>
      <c r="AF479" s="206" t="str">
        <f>VLOOKUP($B477,D1_2!$B$259:$AL$385,13,FALSE)&amp;""</f>
        <v/>
      </c>
      <c r="AG479" s="216"/>
      <c r="AH479" s="167" t="str">
        <f>VLOOKUP($B477,D1_2!$B$259:$AL$385,14,FALSE)&amp;""</f>
        <v/>
      </c>
      <c r="AI479" s="174"/>
      <c r="AJ479" s="190" t="s">
        <v>410</v>
      </c>
      <c r="AK479" s="206" t="str">
        <f>VLOOKUP($B477,D1_2!$B$259:$AL$385,15,FALSE)&amp;""</f>
        <v/>
      </c>
      <c r="AL479" s="216"/>
      <c r="AM479" s="167" t="str">
        <f>VLOOKUP($B477,D1_2!$B$259:$AL$385,16,FALSE)&amp;""</f>
        <v/>
      </c>
      <c r="AN479" s="174"/>
      <c r="AO479" s="190" t="s">
        <v>410</v>
      </c>
      <c r="AP479" s="206" t="str">
        <f>VLOOKUP($B477,D1_2!$B$259:$AL$385,17,FALSE)&amp;""</f>
        <v/>
      </c>
      <c r="AQ479" s="216"/>
      <c r="AR479" s="167" t="str">
        <f>VLOOKUP($B477,D1_2!$B$259:$AL$385,18,FALSE)&amp;""</f>
        <v/>
      </c>
      <c r="AS479" s="174"/>
      <c r="AT479" s="190" t="s">
        <v>410</v>
      </c>
      <c r="AU479" s="206" t="str">
        <f>VLOOKUP($B477,D1_2!$B$259:$AL$385,19,FALSE)&amp;""</f>
        <v/>
      </c>
      <c r="AV479" s="216"/>
      <c r="AW479" s="167" t="str">
        <f>VLOOKUP($B477,D1_2!$B$259:$AL$385,20,FALSE)&amp;""</f>
        <v/>
      </c>
      <c r="AX479" s="174"/>
      <c r="AY479" s="190" t="s">
        <v>410</v>
      </c>
      <c r="AZ479" s="206" t="str">
        <f>VLOOKUP($B477,D1_2!$B$259:$AL$385,21,FALSE)&amp;""</f>
        <v/>
      </c>
      <c r="BA479" s="216"/>
      <c r="BB479" s="1"/>
      <c r="BC479" s="1"/>
      <c r="BD479" s="1"/>
      <c r="BE479" s="1"/>
      <c r="BF479" s="3"/>
      <c r="BG479" s="3"/>
      <c r="BH479" s="3"/>
    </row>
    <row r="480" spans="2:60" s="1" customFormat="1" ht="14.25" customHeight="1">
      <c r="B480" s="26" t="s">
        <v>1728</v>
      </c>
      <c r="C480" s="78"/>
      <c r="D480" s="78"/>
      <c r="E480" s="78"/>
      <c r="F480" s="107"/>
      <c r="G480" s="122" t="s">
        <v>6009</v>
      </c>
      <c r="H480" s="122"/>
      <c r="I480" s="122"/>
      <c r="J480" s="122"/>
      <c r="K480" s="122"/>
      <c r="L480" s="122"/>
      <c r="M480" s="122"/>
      <c r="N480" s="160" t="str">
        <f>VLOOKUP($B480,D1_2!$B$5:$AL$131,6,FALSE)&amp;""</f>
        <v/>
      </c>
      <c r="O480" s="172"/>
      <c r="P480" s="188" t="s">
        <v>410</v>
      </c>
      <c r="Q480" s="204" t="str">
        <f>VLOOKUP($B480,D1_2!$B$5:$AL$131,7,FALSE)&amp;""</f>
        <v/>
      </c>
      <c r="R480" s="215"/>
      <c r="S480" s="160" t="str">
        <f>VLOOKUP($B480,D1_2!$B$5:$AL$131,8,FALSE)&amp;""</f>
        <v/>
      </c>
      <c r="T480" s="172"/>
      <c r="U480" s="188" t="s">
        <v>410</v>
      </c>
      <c r="V480" s="204" t="str">
        <f>VLOOKUP($B480,D1_2!$B$5:$AL$131,9,FALSE)&amp;""</f>
        <v/>
      </c>
      <c r="W480" s="215"/>
      <c r="X480" s="160" t="str">
        <f>VLOOKUP($B480,D1_2!$B$5:$AL$131,10,FALSE)&amp;""</f>
        <v/>
      </c>
      <c r="Y480" s="172"/>
      <c r="Z480" s="188" t="s">
        <v>410</v>
      </c>
      <c r="AA480" s="204" t="str">
        <f>VLOOKUP($B480,D1_2!$B$5:$AL$131,11,FALSE)&amp;""</f>
        <v/>
      </c>
      <c r="AB480" s="215"/>
      <c r="AC480" s="160" t="str">
        <f>VLOOKUP($B480,D1_2!$B$5:$AL$131,12,FALSE)&amp;""</f>
        <v/>
      </c>
      <c r="AD480" s="172"/>
      <c r="AE480" s="188" t="s">
        <v>410</v>
      </c>
      <c r="AF480" s="204" t="str">
        <f>VLOOKUP($B480,D1_2!$B$5:$AL$131,13,FALSE)&amp;""</f>
        <v/>
      </c>
      <c r="AG480" s="215"/>
      <c r="AH480" s="160" t="str">
        <f>VLOOKUP($B480,D1_2!$B$5:$AL$131,14,FALSE)&amp;""</f>
        <v/>
      </c>
      <c r="AI480" s="172"/>
      <c r="AJ480" s="188" t="s">
        <v>410</v>
      </c>
      <c r="AK480" s="204" t="str">
        <f>VLOOKUP($B480,D1_2!$B$5:$AL$131,15,FALSE)&amp;""</f>
        <v/>
      </c>
      <c r="AL480" s="215"/>
      <c r="AM480" s="160" t="str">
        <f>VLOOKUP($B480,D1_2!$B$5:$AL$131,16,FALSE)&amp;""</f>
        <v/>
      </c>
      <c r="AN480" s="172"/>
      <c r="AO480" s="188" t="s">
        <v>410</v>
      </c>
      <c r="AP480" s="204" t="str">
        <f>VLOOKUP($B480,D1_2!$B$5:$AL$131,17,FALSE)&amp;""</f>
        <v/>
      </c>
      <c r="AQ480" s="215"/>
      <c r="AR480" s="160" t="str">
        <f>VLOOKUP($B480,D1_2!$B$5:$AL$131,18,FALSE)&amp;""</f>
        <v/>
      </c>
      <c r="AS480" s="172"/>
      <c r="AT480" s="188" t="s">
        <v>410</v>
      </c>
      <c r="AU480" s="204" t="str">
        <f>VLOOKUP($B480,D1_2!$B$5:$AL$131,19,FALSE)&amp;""</f>
        <v/>
      </c>
      <c r="AV480" s="215"/>
      <c r="AW480" s="160" t="str">
        <f>VLOOKUP($B480,D1_2!$B$5:$AL$131,20,FALSE)&amp;""</f>
        <v/>
      </c>
      <c r="AX480" s="172"/>
      <c r="AY480" s="188" t="s">
        <v>410</v>
      </c>
      <c r="AZ480" s="204" t="str">
        <f>VLOOKUP($B480,D1_2!$B$5:$AL$131,21,FALSE)&amp;""</f>
        <v/>
      </c>
      <c r="BA480" s="215"/>
      <c r="BB480" s="1"/>
      <c r="BC480" s="1"/>
      <c r="BD480" s="1"/>
      <c r="BE480" s="1"/>
      <c r="BF480" s="3"/>
      <c r="BG480" s="3"/>
      <c r="BH480" s="3"/>
    </row>
    <row r="481" spans="2:60" s="1" customFormat="1">
      <c r="B481" s="28"/>
      <c r="C481" s="80"/>
      <c r="D481" s="80"/>
      <c r="E481" s="80"/>
      <c r="F481" s="108"/>
      <c r="G481" s="123" t="s">
        <v>5759</v>
      </c>
      <c r="H481" s="123"/>
      <c r="I481" s="123"/>
      <c r="J481" s="123"/>
      <c r="K481" s="123"/>
      <c r="L481" s="123"/>
      <c r="M481" s="123"/>
      <c r="N481" s="162" t="str">
        <f>VLOOKUP($B480,D1_2!$B$132:$AL$258,6,FALSE)&amp;""</f>
        <v/>
      </c>
      <c r="O481" s="173"/>
      <c r="P481" s="189" t="s">
        <v>410</v>
      </c>
      <c r="Q481" s="205" t="str">
        <f>VLOOKUP($B480,D1_2!$B$132:$AL$258,7,FALSE)&amp;""</f>
        <v/>
      </c>
      <c r="R481" s="222"/>
      <c r="S481" s="162" t="str">
        <f>VLOOKUP($B480,D1_2!$B$132:$AL$258,8,FALSE)&amp;""</f>
        <v/>
      </c>
      <c r="T481" s="173"/>
      <c r="U481" s="189" t="s">
        <v>410</v>
      </c>
      <c r="V481" s="205" t="str">
        <f>VLOOKUP($B480,D1_2!$B$132:$AL$258,9,FALSE)&amp;""</f>
        <v/>
      </c>
      <c r="W481" s="222"/>
      <c r="X481" s="162" t="str">
        <f>VLOOKUP($B480,D1_2!$B$132:$AL$258,10,FALSE)&amp;""</f>
        <v/>
      </c>
      <c r="Y481" s="173"/>
      <c r="Z481" s="189" t="s">
        <v>410</v>
      </c>
      <c r="AA481" s="205" t="str">
        <f>VLOOKUP($B480,D1_2!$B$132:$AL$258,11,FALSE)&amp;""</f>
        <v/>
      </c>
      <c r="AB481" s="222"/>
      <c r="AC481" s="162" t="str">
        <f>VLOOKUP($B480,D1_2!$B$132:$AL$258,12,FALSE)&amp;""</f>
        <v/>
      </c>
      <c r="AD481" s="173"/>
      <c r="AE481" s="189" t="s">
        <v>410</v>
      </c>
      <c r="AF481" s="205" t="str">
        <f>VLOOKUP($B480,D1_2!$B$132:$AL$258,13,FALSE)&amp;""</f>
        <v/>
      </c>
      <c r="AG481" s="222"/>
      <c r="AH481" s="162" t="str">
        <f>VLOOKUP($B480,D1_2!$B$132:$AL$258,14,FALSE)&amp;""</f>
        <v/>
      </c>
      <c r="AI481" s="173"/>
      <c r="AJ481" s="189" t="s">
        <v>410</v>
      </c>
      <c r="AK481" s="205" t="str">
        <f>VLOOKUP($B480,D1_2!$B$132:$AL$258,15,FALSE)&amp;""</f>
        <v/>
      </c>
      <c r="AL481" s="222"/>
      <c r="AM481" s="162" t="str">
        <f>VLOOKUP($B480,D1_2!$B$132:$AL$258,16,FALSE)&amp;""</f>
        <v/>
      </c>
      <c r="AN481" s="173"/>
      <c r="AO481" s="189" t="s">
        <v>410</v>
      </c>
      <c r="AP481" s="205" t="str">
        <f>VLOOKUP($B480,D1_2!$B$132:$AL$258,17,FALSE)&amp;""</f>
        <v/>
      </c>
      <c r="AQ481" s="222"/>
      <c r="AR481" s="162" t="str">
        <f>VLOOKUP($B480,D1_2!$B$132:$AL$258,18,FALSE)&amp;""</f>
        <v/>
      </c>
      <c r="AS481" s="173"/>
      <c r="AT481" s="189" t="s">
        <v>410</v>
      </c>
      <c r="AU481" s="205" t="str">
        <f>VLOOKUP($B480,D1_2!$B$132:$AL$258,19,FALSE)&amp;""</f>
        <v/>
      </c>
      <c r="AV481" s="222"/>
      <c r="AW481" s="162" t="str">
        <f>VLOOKUP($B480,D1_2!$B$132:$AL$258,20,FALSE)&amp;""</f>
        <v/>
      </c>
      <c r="AX481" s="173"/>
      <c r="AY481" s="189" t="s">
        <v>410</v>
      </c>
      <c r="AZ481" s="205" t="str">
        <f>VLOOKUP($B480,D1_2!$B$132:$AL$258,21,FALSE)&amp;""</f>
        <v/>
      </c>
      <c r="BA481" s="222"/>
      <c r="BB481" s="1"/>
      <c r="BC481" s="1"/>
      <c r="BD481" s="1"/>
      <c r="BE481" s="1"/>
      <c r="BF481" s="3"/>
      <c r="BG481" s="3"/>
      <c r="BH481" s="3"/>
    </row>
    <row r="482" spans="2:60" s="1" customFormat="1">
      <c r="B482" s="27"/>
      <c r="C482" s="79"/>
      <c r="D482" s="79"/>
      <c r="E482" s="79"/>
      <c r="F482" s="109"/>
      <c r="G482" s="124" t="s">
        <v>5593</v>
      </c>
      <c r="H482" s="124"/>
      <c r="I482" s="124"/>
      <c r="J482" s="124"/>
      <c r="K482" s="124"/>
      <c r="L482" s="124"/>
      <c r="M482" s="124"/>
      <c r="N482" s="167" t="str">
        <f>VLOOKUP($B480,D1_2!$B$259:$AL$385,6,FALSE)&amp;""</f>
        <v/>
      </c>
      <c r="O482" s="174"/>
      <c r="P482" s="190" t="s">
        <v>410</v>
      </c>
      <c r="Q482" s="206" t="str">
        <f>VLOOKUP($B480,D1_2!$B$259:$AL$385,7,FALSE)&amp;""</f>
        <v/>
      </c>
      <c r="R482" s="216"/>
      <c r="S482" s="167" t="str">
        <f>VLOOKUP($B480,D1_2!$B$259:$AL$385,8,FALSE)&amp;""</f>
        <v/>
      </c>
      <c r="T482" s="174"/>
      <c r="U482" s="190" t="s">
        <v>410</v>
      </c>
      <c r="V482" s="206" t="str">
        <f>VLOOKUP($B480,D1_2!$B$259:$AL$385,9,FALSE)&amp;""</f>
        <v/>
      </c>
      <c r="W482" s="216"/>
      <c r="X482" s="167" t="str">
        <f>VLOOKUP($B480,D1_2!$B$259:$AL$385,10,FALSE)&amp;""</f>
        <v/>
      </c>
      <c r="Y482" s="174"/>
      <c r="Z482" s="190" t="s">
        <v>410</v>
      </c>
      <c r="AA482" s="206" t="str">
        <f>VLOOKUP($B480,D1_2!$B$259:$AL$385,11,FALSE)&amp;""</f>
        <v/>
      </c>
      <c r="AB482" s="216"/>
      <c r="AC482" s="167" t="str">
        <f>VLOOKUP($B480,D1_2!$B$259:$AL$385,12,FALSE)&amp;""</f>
        <v/>
      </c>
      <c r="AD482" s="174"/>
      <c r="AE482" s="190" t="s">
        <v>410</v>
      </c>
      <c r="AF482" s="206" t="str">
        <f>VLOOKUP($B480,D1_2!$B$259:$AL$385,13,FALSE)&amp;""</f>
        <v/>
      </c>
      <c r="AG482" s="216"/>
      <c r="AH482" s="167" t="str">
        <f>VLOOKUP($B480,D1_2!$B$259:$AL$385,14,FALSE)&amp;""</f>
        <v/>
      </c>
      <c r="AI482" s="174"/>
      <c r="AJ482" s="190" t="s">
        <v>410</v>
      </c>
      <c r="AK482" s="206" t="str">
        <f>VLOOKUP($B480,D1_2!$B$259:$AL$385,15,FALSE)&amp;""</f>
        <v/>
      </c>
      <c r="AL482" s="216"/>
      <c r="AM482" s="167" t="str">
        <f>VLOOKUP($B480,D1_2!$B$259:$AL$385,16,FALSE)&amp;""</f>
        <v/>
      </c>
      <c r="AN482" s="174"/>
      <c r="AO482" s="190" t="s">
        <v>410</v>
      </c>
      <c r="AP482" s="206" t="str">
        <f>VLOOKUP($B480,D1_2!$B$259:$AL$385,17,FALSE)&amp;""</f>
        <v/>
      </c>
      <c r="AQ482" s="216"/>
      <c r="AR482" s="167" t="str">
        <f>VLOOKUP($B480,D1_2!$B$259:$AL$385,18,FALSE)&amp;""</f>
        <v/>
      </c>
      <c r="AS482" s="174"/>
      <c r="AT482" s="190" t="s">
        <v>410</v>
      </c>
      <c r="AU482" s="206" t="str">
        <f>VLOOKUP($B480,D1_2!$B$259:$AL$385,19,FALSE)&amp;""</f>
        <v/>
      </c>
      <c r="AV482" s="216"/>
      <c r="AW482" s="167" t="str">
        <f>VLOOKUP($B480,D1_2!$B$259:$AL$385,20,FALSE)&amp;""</f>
        <v/>
      </c>
      <c r="AX482" s="174"/>
      <c r="AY482" s="190" t="s">
        <v>410</v>
      </c>
      <c r="AZ482" s="206" t="str">
        <f>VLOOKUP($B480,D1_2!$B$259:$AL$385,21,FALSE)&amp;""</f>
        <v/>
      </c>
      <c r="BA482" s="216"/>
      <c r="BB482" s="1"/>
      <c r="BC482" s="1"/>
      <c r="BD482" s="1"/>
      <c r="BE482" s="1"/>
      <c r="BF482" s="3"/>
      <c r="BG482" s="3"/>
      <c r="BH482" s="3"/>
    </row>
    <row r="483" spans="2:60" s="1" customFormat="1" ht="14.25" customHeight="1">
      <c r="B483" s="26" t="s">
        <v>1430</v>
      </c>
      <c r="C483" s="78"/>
      <c r="D483" s="78"/>
      <c r="E483" s="78"/>
      <c r="F483" s="107"/>
      <c r="G483" s="122" t="s">
        <v>6009</v>
      </c>
      <c r="H483" s="122"/>
      <c r="I483" s="122"/>
      <c r="J483" s="122"/>
      <c r="K483" s="122"/>
      <c r="L483" s="122"/>
      <c r="M483" s="122"/>
      <c r="N483" s="160" t="str">
        <f>VLOOKUP($B483,D1_2!$B$5:$AL$131,6,FALSE)&amp;""</f>
        <v/>
      </c>
      <c r="O483" s="172"/>
      <c r="P483" s="188" t="s">
        <v>410</v>
      </c>
      <c r="Q483" s="204" t="str">
        <f>VLOOKUP($B483,D1_2!$B$5:$AL$131,7,FALSE)&amp;""</f>
        <v/>
      </c>
      <c r="R483" s="215"/>
      <c r="S483" s="160" t="str">
        <f>VLOOKUP($B483,D1_2!$B$5:$AL$131,8,FALSE)&amp;""</f>
        <v/>
      </c>
      <c r="T483" s="172"/>
      <c r="U483" s="188" t="s">
        <v>410</v>
      </c>
      <c r="V483" s="204" t="str">
        <f>VLOOKUP($B483,D1_2!$B$5:$AL$131,9,FALSE)&amp;""</f>
        <v/>
      </c>
      <c r="W483" s="215"/>
      <c r="X483" s="160" t="str">
        <f>VLOOKUP($B483,D1_2!$B$5:$AL$131,10,FALSE)&amp;""</f>
        <v/>
      </c>
      <c r="Y483" s="172"/>
      <c r="Z483" s="188" t="s">
        <v>410</v>
      </c>
      <c r="AA483" s="204" t="str">
        <f>VLOOKUP($B483,D1_2!$B$5:$AL$131,11,FALSE)&amp;""</f>
        <v/>
      </c>
      <c r="AB483" s="215"/>
      <c r="AC483" s="160" t="str">
        <f>VLOOKUP($B483,D1_2!$B$5:$AL$131,12,FALSE)&amp;""</f>
        <v/>
      </c>
      <c r="AD483" s="172"/>
      <c r="AE483" s="188" t="s">
        <v>410</v>
      </c>
      <c r="AF483" s="204" t="str">
        <f>VLOOKUP($B483,D1_2!$B$5:$AL$131,13,FALSE)&amp;""</f>
        <v/>
      </c>
      <c r="AG483" s="215"/>
      <c r="AH483" s="160" t="str">
        <f>VLOOKUP($B483,D1_2!$B$5:$AL$131,14,FALSE)&amp;""</f>
        <v/>
      </c>
      <c r="AI483" s="172"/>
      <c r="AJ483" s="188" t="s">
        <v>410</v>
      </c>
      <c r="AK483" s="204" t="str">
        <f>VLOOKUP($B483,D1_2!$B$5:$AL$131,15,FALSE)&amp;""</f>
        <v/>
      </c>
      <c r="AL483" s="215"/>
      <c r="AM483" s="160" t="str">
        <f>VLOOKUP($B483,D1_2!$B$5:$AL$131,16,FALSE)&amp;""</f>
        <v/>
      </c>
      <c r="AN483" s="172"/>
      <c r="AO483" s="188" t="s">
        <v>410</v>
      </c>
      <c r="AP483" s="204" t="str">
        <f>VLOOKUP($B483,D1_2!$B$5:$AL$131,17,FALSE)&amp;""</f>
        <v/>
      </c>
      <c r="AQ483" s="215"/>
      <c r="AR483" s="160" t="str">
        <f>VLOOKUP($B483,D1_2!$B$5:$AL$131,18,FALSE)&amp;""</f>
        <v/>
      </c>
      <c r="AS483" s="172"/>
      <c r="AT483" s="188" t="s">
        <v>410</v>
      </c>
      <c r="AU483" s="204" t="str">
        <f>VLOOKUP($B483,D1_2!$B$5:$AL$131,19,FALSE)&amp;""</f>
        <v/>
      </c>
      <c r="AV483" s="215"/>
      <c r="AW483" s="160" t="str">
        <f>VLOOKUP($B483,D1_2!$B$5:$AL$131,20,FALSE)&amp;""</f>
        <v/>
      </c>
      <c r="AX483" s="172"/>
      <c r="AY483" s="188" t="s">
        <v>410</v>
      </c>
      <c r="AZ483" s="204" t="str">
        <f>VLOOKUP($B483,D1_2!$B$5:$AL$131,21,FALSE)&amp;""</f>
        <v/>
      </c>
      <c r="BA483" s="215"/>
      <c r="BB483" s="1"/>
      <c r="BC483" s="1"/>
      <c r="BD483" s="1"/>
      <c r="BE483" s="1"/>
      <c r="BF483" s="3"/>
      <c r="BG483" s="3"/>
      <c r="BH483" s="3"/>
    </row>
    <row r="484" spans="2:60" s="1" customFormat="1">
      <c r="B484" s="28"/>
      <c r="C484" s="80"/>
      <c r="D484" s="80"/>
      <c r="E484" s="80"/>
      <c r="F484" s="108"/>
      <c r="G484" s="123" t="s">
        <v>5759</v>
      </c>
      <c r="H484" s="123"/>
      <c r="I484" s="123"/>
      <c r="J484" s="123"/>
      <c r="K484" s="123"/>
      <c r="L484" s="123"/>
      <c r="M484" s="123"/>
      <c r="N484" s="162" t="str">
        <f>VLOOKUP($B483,D1_2!$B$132:$AL$258,6,FALSE)&amp;""</f>
        <v/>
      </c>
      <c r="O484" s="173"/>
      <c r="P484" s="189" t="s">
        <v>410</v>
      </c>
      <c r="Q484" s="205" t="str">
        <f>VLOOKUP($B483,D1_2!$B$132:$AL$258,7,FALSE)&amp;""</f>
        <v/>
      </c>
      <c r="R484" s="222"/>
      <c r="S484" s="162" t="str">
        <f>VLOOKUP($B483,D1_2!$B$132:$AL$258,8,FALSE)&amp;""</f>
        <v/>
      </c>
      <c r="T484" s="173"/>
      <c r="U484" s="189" t="s">
        <v>410</v>
      </c>
      <c r="V484" s="205" t="str">
        <f>VLOOKUP($B483,D1_2!$B$132:$AL$258,9,FALSE)&amp;""</f>
        <v/>
      </c>
      <c r="W484" s="222"/>
      <c r="X484" s="162" t="str">
        <f>VLOOKUP($B483,D1_2!$B$132:$AL$258,10,FALSE)&amp;""</f>
        <v/>
      </c>
      <c r="Y484" s="173"/>
      <c r="Z484" s="189" t="s">
        <v>410</v>
      </c>
      <c r="AA484" s="205" t="str">
        <f>VLOOKUP($B483,D1_2!$B$132:$AL$258,11,FALSE)&amp;""</f>
        <v/>
      </c>
      <c r="AB484" s="222"/>
      <c r="AC484" s="162" t="str">
        <f>VLOOKUP($B483,D1_2!$B$132:$AL$258,12,FALSE)&amp;""</f>
        <v/>
      </c>
      <c r="AD484" s="173"/>
      <c r="AE484" s="189" t="s">
        <v>410</v>
      </c>
      <c r="AF484" s="205" t="str">
        <f>VLOOKUP($B483,D1_2!$B$132:$AL$258,13,FALSE)&amp;""</f>
        <v/>
      </c>
      <c r="AG484" s="222"/>
      <c r="AH484" s="162" t="str">
        <f>VLOOKUP($B483,D1_2!$B$132:$AL$258,14,FALSE)&amp;""</f>
        <v/>
      </c>
      <c r="AI484" s="173"/>
      <c r="AJ484" s="189" t="s">
        <v>410</v>
      </c>
      <c r="AK484" s="205" t="str">
        <f>VLOOKUP($B483,D1_2!$B$132:$AL$258,15,FALSE)&amp;""</f>
        <v/>
      </c>
      <c r="AL484" s="222"/>
      <c r="AM484" s="162" t="str">
        <f>VLOOKUP($B483,D1_2!$B$132:$AL$258,16,FALSE)&amp;""</f>
        <v/>
      </c>
      <c r="AN484" s="173"/>
      <c r="AO484" s="189" t="s">
        <v>410</v>
      </c>
      <c r="AP484" s="205" t="str">
        <f>VLOOKUP($B483,D1_2!$B$132:$AL$258,17,FALSE)&amp;""</f>
        <v/>
      </c>
      <c r="AQ484" s="222"/>
      <c r="AR484" s="162" t="str">
        <f>VLOOKUP($B483,D1_2!$B$132:$AL$258,18,FALSE)&amp;""</f>
        <v/>
      </c>
      <c r="AS484" s="173"/>
      <c r="AT484" s="189" t="s">
        <v>410</v>
      </c>
      <c r="AU484" s="205" t="str">
        <f>VLOOKUP($B483,D1_2!$B$132:$AL$258,19,FALSE)&amp;""</f>
        <v/>
      </c>
      <c r="AV484" s="222"/>
      <c r="AW484" s="162" t="str">
        <f>VLOOKUP($B483,D1_2!$B$132:$AL$258,20,FALSE)&amp;""</f>
        <v/>
      </c>
      <c r="AX484" s="173"/>
      <c r="AY484" s="189" t="s">
        <v>410</v>
      </c>
      <c r="AZ484" s="205" t="str">
        <f>VLOOKUP($B483,D1_2!$B$132:$AL$258,21,FALSE)&amp;""</f>
        <v/>
      </c>
      <c r="BA484" s="222"/>
      <c r="BB484" s="1"/>
      <c r="BC484" s="1"/>
      <c r="BD484" s="1"/>
      <c r="BE484" s="1"/>
      <c r="BF484" s="3"/>
      <c r="BG484" s="3"/>
      <c r="BH484" s="3"/>
    </row>
    <row r="485" spans="2:60" s="1" customFormat="1">
      <c r="B485" s="27"/>
      <c r="C485" s="79"/>
      <c r="D485" s="79"/>
      <c r="E485" s="79"/>
      <c r="F485" s="109"/>
      <c r="G485" s="124" t="s">
        <v>5593</v>
      </c>
      <c r="H485" s="124"/>
      <c r="I485" s="124"/>
      <c r="J485" s="124"/>
      <c r="K485" s="124"/>
      <c r="L485" s="124"/>
      <c r="M485" s="124"/>
      <c r="N485" s="167" t="str">
        <f>VLOOKUP($B483,D1_2!$B$259:$AL$385,6,FALSE)&amp;""</f>
        <v/>
      </c>
      <c r="O485" s="174"/>
      <c r="P485" s="190" t="s">
        <v>410</v>
      </c>
      <c r="Q485" s="206" t="str">
        <f>VLOOKUP($B483,D1_2!$B$259:$AL$385,7,FALSE)&amp;""</f>
        <v/>
      </c>
      <c r="R485" s="216"/>
      <c r="S485" s="167" t="str">
        <f>VLOOKUP($B483,D1_2!$B$259:$AL$385,8,FALSE)&amp;""</f>
        <v/>
      </c>
      <c r="T485" s="174"/>
      <c r="U485" s="190" t="s">
        <v>410</v>
      </c>
      <c r="V485" s="206" t="str">
        <f>VLOOKUP($B483,D1_2!$B$259:$AL$385,9,FALSE)&amp;""</f>
        <v/>
      </c>
      <c r="W485" s="216"/>
      <c r="X485" s="167" t="str">
        <f>VLOOKUP($B483,D1_2!$B$259:$AL$385,10,FALSE)&amp;""</f>
        <v/>
      </c>
      <c r="Y485" s="174"/>
      <c r="Z485" s="190" t="s">
        <v>410</v>
      </c>
      <c r="AA485" s="206" t="str">
        <f>VLOOKUP($B483,D1_2!$B$259:$AL$385,11,FALSE)&amp;""</f>
        <v/>
      </c>
      <c r="AB485" s="216"/>
      <c r="AC485" s="167" t="str">
        <f>VLOOKUP($B483,D1_2!$B$259:$AL$385,12,FALSE)&amp;""</f>
        <v/>
      </c>
      <c r="AD485" s="174"/>
      <c r="AE485" s="190" t="s">
        <v>410</v>
      </c>
      <c r="AF485" s="206" t="str">
        <f>VLOOKUP($B483,D1_2!$B$259:$AL$385,13,FALSE)&amp;""</f>
        <v/>
      </c>
      <c r="AG485" s="216"/>
      <c r="AH485" s="167" t="str">
        <f>VLOOKUP($B483,D1_2!$B$259:$AL$385,14,FALSE)&amp;""</f>
        <v/>
      </c>
      <c r="AI485" s="174"/>
      <c r="AJ485" s="190" t="s">
        <v>410</v>
      </c>
      <c r="AK485" s="206" t="str">
        <f>VLOOKUP($B483,D1_2!$B$259:$AL$385,15,FALSE)&amp;""</f>
        <v/>
      </c>
      <c r="AL485" s="216"/>
      <c r="AM485" s="167" t="str">
        <f>VLOOKUP($B483,D1_2!$B$259:$AL$385,16,FALSE)&amp;""</f>
        <v/>
      </c>
      <c r="AN485" s="174"/>
      <c r="AO485" s="190" t="s">
        <v>410</v>
      </c>
      <c r="AP485" s="206" t="str">
        <f>VLOOKUP($B483,D1_2!$B$259:$AL$385,17,FALSE)&amp;""</f>
        <v/>
      </c>
      <c r="AQ485" s="216"/>
      <c r="AR485" s="167" t="str">
        <f>VLOOKUP($B483,D1_2!$B$259:$AL$385,18,FALSE)&amp;""</f>
        <v/>
      </c>
      <c r="AS485" s="174"/>
      <c r="AT485" s="190" t="s">
        <v>410</v>
      </c>
      <c r="AU485" s="206" t="str">
        <f>VLOOKUP($B483,D1_2!$B$259:$AL$385,19,FALSE)&amp;""</f>
        <v/>
      </c>
      <c r="AV485" s="216"/>
      <c r="AW485" s="167" t="str">
        <f>VLOOKUP($B483,D1_2!$B$259:$AL$385,20,FALSE)&amp;""</f>
        <v/>
      </c>
      <c r="AX485" s="174"/>
      <c r="AY485" s="190" t="s">
        <v>410</v>
      </c>
      <c r="AZ485" s="206" t="str">
        <f>VLOOKUP($B483,D1_2!$B$259:$AL$385,21,FALSE)&amp;""</f>
        <v/>
      </c>
      <c r="BA485" s="216"/>
      <c r="BB485" s="1"/>
      <c r="BC485" s="1"/>
      <c r="BD485" s="1"/>
      <c r="BE485" s="1"/>
      <c r="BF485" s="3"/>
      <c r="BG485" s="3"/>
      <c r="BH485" s="3"/>
    </row>
    <row r="486" spans="2:60" s="1" customFormat="1" ht="14.25" customHeight="1">
      <c r="B486" s="26" t="s">
        <v>682</v>
      </c>
      <c r="C486" s="78"/>
      <c r="D486" s="78"/>
      <c r="E486" s="78"/>
      <c r="F486" s="107"/>
      <c r="G486" s="122" t="s">
        <v>6009</v>
      </c>
      <c r="H486" s="122"/>
      <c r="I486" s="122"/>
      <c r="J486" s="122"/>
      <c r="K486" s="122"/>
      <c r="L486" s="122"/>
      <c r="M486" s="122"/>
      <c r="N486" s="160" t="str">
        <f>VLOOKUP($B486,D1_2!$B$5:$AL$131,6,FALSE)&amp;""</f>
        <v/>
      </c>
      <c r="O486" s="172"/>
      <c r="P486" s="188" t="s">
        <v>410</v>
      </c>
      <c r="Q486" s="204" t="str">
        <f>VLOOKUP($B486,D1_2!$B$5:$AL$131,7,FALSE)&amp;""</f>
        <v/>
      </c>
      <c r="R486" s="215"/>
      <c r="S486" s="160" t="str">
        <f>VLOOKUP($B486,D1_2!$B$5:$AL$131,8,FALSE)&amp;""</f>
        <v/>
      </c>
      <c r="T486" s="172"/>
      <c r="U486" s="188" t="s">
        <v>410</v>
      </c>
      <c r="V486" s="204" t="str">
        <f>VLOOKUP($B486,D1_2!$B$5:$AL$131,9,FALSE)&amp;""</f>
        <v/>
      </c>
      <c r="W486" s="215"/>
      <c r="X486" s="160" t="str">
        <f>VLOOKUP($B486,D1_2!$B$5:$AL$131,10,FALSE)&amp;""</f>
        <v/>
      </c>
      <c r="Y486" s="172"/>
      <c r="Z486" s="188" t="s">
        <v>410</v>
      </c>
      <c r="AA486" s="204" t="str">
        <f>VLOOKUP($B486,D1_2!$B$5:$AL$131,11,FALSE)&amp;""</f>
        <v/>
      </c>
      <c r="AB486" s="215"/>
      <c r="AC486" s="160" t="str">
        <f>VLOOKUP($B486,D1_2!$B$5:$AL$131,12,FALSE)&amp;""</f>
        <v/>
      </c>
      <c r="AD486" s="172"/>
      <c r="AE486" s="188" t="s">
        <v>410</v>
      </c>
      <c r="AF486" s="204" t="str">
        <f>VLOOKUP($B486,D1_2!$B$5:$AL$131,13,FALSE)&amp;""</f>
        <v/>
      </c>
      <c r="AG486" s="215"/>
      <c r="AH486" s="160" t="str">
        <f>VLOOKUP($B486,D1_2!$B$5:$AL$131,14,FALSE)&amp;""</f>
        <v/>
      </c>
      <c r="AI486" s="172"/>
      <c r="AJ486" s="188" t="s">
        <v>410</v>
      </c>
      <c r="AK486" s="204" t="str">
        <f>VLOOKUP($B486,D1_2!$B$5:$AL$131,15,FALSE)&amp;""</f>
        <v/>
      </c>
      <c r="AL486" s="215"/>
      <c r="AM486" s="160" t="str">
        <f>VLOOKUP($B486,D1_2!$B$5:$AL$131,16,FALSE)&amp;""</f>
        <v/>
      </c>
      <c r="AN486" s="172"/>
      <c r="AO486" s="188" t="s">
        <v>410</v>
      </c>
      <c r="AP486" s="204" t="str">
        <f>VLOOKUP($B486,D1_2!$B$5:$AL$131,17,FALSE)&amp;""</f>
        <v/>
      </c>
      <c r="AQ486" s="215"/>
      <c r="AR486" s="160" t="str">
        <f>VLOOKUP($B486,D1_2!$B$5:$AL$131,18,FALSE)&amp;""</f>
        <v/>
      </c>
      <c r="AS486" s="172"/>
      <c r="AT486" s="188" t="s">
        <v>410</v>
      </c>
      <c r="AU486" s="204" t="str">
        <f>VLOOKUP($B486,D1_2!$B$5:$AL$131,19,FALSE)&amp;""</f>
        <v/>
      </c>
      <c r="AV486" s="215"/>
      <c r="AW486" s="160" t="str">
        <f>VLOOKUP($B486,D1_2!$B$5:$AL$131,20,FALSE)&amp;""</f>
        <v/>
      </c>
      <c r="AX486" s="172"/>
      <c r="AY486" s="188" t="s">
        <v>410</v>
      </c>
      <c r="AZ486" s="204" t="str">
        <f>VLOOKUP($B486,D1_2!$B$5:$AL$131,21,FALSE)&amp;""</f>
        <v/>
      </c>
      <c r="BA486" s="215"/>
      <c r="BB486" s="1"/>
      <c r="BC486" s="1"/>
      <c r="BD486" s="1"/>
      <c r="BE486" s="1"/>
      <c r="BF486" s="3"/>
      <c r="BG486" s="3"/>
      <c r="BH486" s="3"/>
    </row>
    <row r="487" spans="2:60" s="1" customFormat="1">
      <c r="B487" s="28"/>
      <c r="C487" s="80"/>
      <c r="D487" s="80"/>
      <c r="E487" s="80"/>
      <c r="F487" s="108"/>
      <c r="G487" s="123" t="s">
        <v>5759</v>
      </c>
      <c r="H487" s="123"/>
      <c r="I487" s="123"/>
      <c r="J487" s="123"/>
      <c r="K487" s="123"/>
      <c r="L487" s="123"/>
      <c r="M487" s="123"/>
      <c r="N487" s="162" t="str">
        <f>VLOOKUP($B486,D1_2!$B$132:$AL$258,6,FALSE)&amp;""</f>
        <v/>
      </c>
      <c r="O487" s="173"/>
      <c r="P487" s="189" t="s">
        <v>410</v>
      </c>
      <c r="Q487" s="205" t="str">
        <f>VLOOKUP($B486,D1_2!$B$132:$AL$258,7,FALSE)&amp;""</f>
        <v/>
      </c>
      <c r="R487" s="222"/>
      <c r="S487" s="162" t="str">
        <f>VLOOKUP($B486,D1_2!$B$132:$AL$258,8,FALSE)&amp;""</f>
        <v/>
      </c>
      <c r="T487" s="173"/>
      <c r="U487" s="189" t="s">
        <v>410</v>
      </c>
      <c r="V487" s="205" t="str">
        <f>VLOOKUP($B486,D1_2!$B$132:$AL$258,9,FALSE)&amp;""</f>
        <v/>
      </c>
      <c r="W487" s="222"/>
      <c r="X487" s="162" t="str">
        <f>VLOOKUP($B486,D1_2!$B$132:$AL$258,10,FALSE)&amp;""</f>
        <v/>
      </c>
      <c r="Y487" s="173"/>
      <c r="Z487" s="189" t="s">
        <v>410</v>
      </c>
      <c r="AA487" s="205" t="str">
        <f>VLOOKUP($B486,D1_2!$B$132:$AL$258,11,FALSE)&amp;""</f>
        <v/>
      </c>
      <c r="AB487" s="222"/>
      <c r="AC487" s="162" t="str">
        <f>VLOOKUP($B486,D1_2!$B$132:$AL$258,12,FALSE)&amp;""</f>
        <v/>
      </c>
      <c r="AD487" s="173"/>
      <c r="AE487" s="189" t="s">
        <v>410</v>
      </c>
      <c r="AF487" s="205" t="str">
        <f>VLOOKUP($B486,D1_2!$B$132:$AL$258,13,FALSE)&amp;""</f>
        <v/>
      </c>
      <c r="AG487" s="222"/>
      <c r="AH487" s="162" t="str">
        <f>VLOOKUP($B486,D1_2!$B$132:$AL$258,14,FALSE)&amp;""</f>
        <v/>
      </c>
      <c r="AI487" s="173"/>
      <c r="AJ487" s="189" t="s">
        <v>410</v>
      </c>
      <c r="AK487" s="205" t="str">
        <f>VLOOKUP($B486,D1_2!$B$132:$AL$258,15,FALSE)&amp;""</f>
        <v/>
      </c>
      <c r="AL487" s="222"/>
      <c r="AM487" s="162" t="str">
        <f>VLOOKUP($B486,D1_2!$B$132:$AL$258,16,FALSE)&amp;""</f>
        <v/>
      </c>
      <c r="AN487" s="173"/>
      <c r="AO487" s="189" t="s">
        <v>410</v>
      </c>
      <c r="AP487" s="205" t="str">
        <f>VLOOKUP($B486,D1_2!$B$132:$AL$258,17,FALSE)&amp;""</f>
        <v/>
      </c>
      <c r="AQ487" s="222"/>
      <c r="AR487" s="162" t="str">
        <f>VLOOKUP($B486,D1_2!$B$132:$AL$258,18,FALSE)&amp;""</f>
        <v/>
      </c>
      <c r="AS487" s="173"/>
      <c r="AT487" s="189" t="s">
        <v>410</v>
      </c>
      <c r="AU487" s="205" t="str">
        <f>VLOOKUP($B486,D1_2!$B$132:$AL$258,19,FALSE)&amp;""</f>
        <v/>
      </c>
      <c r="AV487" s="222"/>
      <c r="AW487" s="162" t="str">
        <f>VLOOKUP($B486,D1_2!$B$132:$AL$258,20,FALSE)&amp;""</f>
        <v/>
      </c>
      <c r="AX487" s="173"/>
      <c r="AY487" s="189" t="s">
        <v>410</v>
      </c>
      <c r="AZ487" s="205" t="str">
        <f>VLOOKUP($B486,D1_2!$B$132:$AL$258,21,FALSE)&amp;""</f>
        <v/>
      </c>
      <c r="BA487" s="222"/>
      <c r="BB487" s="1"/>
      <c r="BC487" s="1"/>
      <c r="BD487" s="1"/>
      <c r="BE487" s="1"/>
      <c r="BF487" s="3"/>
      <c r="BG487" s="3"/>
      <c r="BH487" s="3"/>
    </row>
    <row r="488" spans="2:60" s="1" customFormat="1">
      <c r="B488" s="27"/>
      <c r="C488" s="79"/>
      <c r="D488" s="79"/>
      <c r="E488" s="79"/>
      <c r="F488" s="109"/>
      <c r="G488" s="124" t="s">
        <v>5593</v>
      </c>
      <c r="H488" s="124"/>
      <c r="I488" s="124"/>
      <c r="J488" s="124"/>
      <c r="K488" s="124"/>
      <c r="L488" s="124"/>
      <c r="M488" s="124"/>
      <c r="N488" s="167" t="str">
        <f>VLOOKUP($B486,D1_2!$B$259:$AL$385,6,FALSE)&amp;""</f>
        <v/>
      </c>
      <c r="O488" s="174"/>
      <c r="P488" s="190" t="s">
        <v>410</v>
      </c>
      <c r="Q488" s="206" t="str">
        <f>VLOOKUP($B486,D1_2!$B$259:$AL$385,7,FALSE)&amp;""</f>
        <v/>
      </c>
      <c r="R488" s="216"/>
      <c r="S488" s="167" t="str">
        <f>VLOOKUP($B486,D1_2!$B$259:$AL$385,8,FALSE)&amp;""</f>
        <v/>
      </c>
      <c r="T488" s="174"/>
      <c r="U488" s="190" t="s">
        <v>410</v>
      </c>
      <c r="V488" s="206" t="str">
        <f>VLOOKUP($B486,D1_2!$B$259:$AL$385,9,FALSE)&amp;""</f>
        <v/>
      </c>
      <c r="W488" s="216"/>
      <c r="X488" s="167" t="str">
        <f>VLOOKUP($B486,D1_2!$B$259:$AL$385,10,FALSE)&amp;""</f>
        <v/>
      </c>
      <c r="Y488" s="174"/>
      <c r="Z488" s="190" t="s">
        <v>410</v>
      </c>
      <c r="AA488" s="206" t="str">
        <f>VLOOKUP($B486,D1_2!$B$259:$AL$385,11,FALSE)&amp;""</f>
        <v/>
      </c>
      <c r="AB488" s="216"/>
      <c r="AC488" s="167" t="str">
        <f>VLOOKUP($B486,D1_2!$B$259:$AL$385,12,FALSE)&amp;""</f>
        <v/>
      </c>
      <c r="AD488" s="174"/>
      <c r="AE488" s="190" t="s">
        <v>410</v>
      </c>
      <c r="AF488" s="206" t="str">
        <f>VLOOKUP($B486,D1_2!$B$259:$AL$385,13,FALSE)&amp;""</f>
        <v/>
      </c>
      <c r="AG488" s="216"/>
      <c r="AH488" s="167" t="str">
        <f>VLOOKUP($B486,D1_2!$B$259:$AL$385,14,FALSE)&amp;""</f>
        <v/>
      </c>
      <c r="AI488" s="174"/>
      <c r="AJ488" s="190" t="s">
        <v>410</v>
      </c>
      <c r="AK488" s="206" t="str">
        <f>VLOOKUP($B486,D1_2!$B$259:$AL$385,15,FALSE)&amp;""</f>
        <v/>
      </c>
      <c r="AL488" s="216"/>
      <c r="AM488" s="167" t="str">
        <f>VLOOKUP($B486,D1_2!$B$259:$AL$385,16,FALSE)&amp;""</f>
        <v/>
      </c>
      <c r="AN488" s="174"/>
      <c r="AO488" s="190" t="s">
        <v>410</v>
      </c>
      <c r="AP488" s="206" t="str">
        <f>VLOOKUP($B486,D1_2!$B$259:$AL$385,17,FALSE)&amp;""</f>
        <v/>
      </c>
      <c r="AQ488" s="216"/>
      <c r="AR488" s="167" t="str">
        <f>VLOOKUP($B486,D1_2!$B$259:$AL$385,18,FALSE)&amp;""</f>
        <v/>
      </c>
      <c r="AS488" s="174"/>
      <c r="AT488" s="190" t="s">
        <v>410</v>
      </c>
      <c r="AU488" s="206" t="str">
        <f>VLOOKUP($B486,D1_2!$B$259:$AL$385,19,FALSE)&amp;""</f>
        <v/>
      </c>
      <c r="AV488" s="216"/>
      <c r="AW488" s="167" t="str">
        <f>VLOOKUP($B486,D1_2!$B$259:$AL$385,20,FALSE)&amp;""</f>
        <v/>
      </c>
      <c r="AX488" s="174"/>
      <c r="AY488" s="190" t="s">
        <v>410</v>
      </c>
      <c r="AZ488" s="206" t="str">
        <f>VLOOKUP($B486,D1_2!$B$259:$AL$385,21,FALSE)&amp;""</f>
        <v/>
      </c>
      <c r="BA488" s="216"/>
      <c r="BB488" s="1"/>
      <c r="BC488" s="1"/>
      <c r="BD488" s="1"/>
      <c r="BE488" s="1"/>
      <c r="BF488" s="3"/>
      <c r="BG488" s="3"/>
      <c r="BH488" s="3"/>
    </row>
    <row r="489" spans="2:60" s="1" customFormat="1" ht="14.25" customHeight="1">
      <c r="B489" s="26" t="s">
        <v>1234</v>
      </c>
      <c r="C489" s="78"/>
      <c r="D489" s="78"/>
      <c r="E489" s="78"/>
      <c r="F489" s="107"/>
      <c r="G489" s="122" t="s">
        <v>6009</v>
      </c>
      <c r="H489" s="122"/>
      <c r="I489" s="122"/>
      <c r="J489" s="122"/>
      <c r="K489" s="122"/>
      <c r="L489" s="122"/>
      <c r="M489" s="122"/>
      <c r="N489" s="160" t="str">
        <f>VLOOKUP($B489,D1_2!$B$5:$AL$131,6,FALSE)&amp;""</f>
        <v/>
      </c>
      <c r="O489" s="172"/>
      <c r="P489" s="188" t="s">
        <v>410</v>
      </c>
      <c r="Q489" s="204" t="str">
        <f>VLOOKUP($B489,D1_2!$B$5:$AL$131,7,FALSE)&amp;""</f>
        <v/>
      </c>
      <c r="R489" s="215"/>
      <c r="S489" s="160" t="str">
        <f>VLOOKUP($B489,D1_2!$B$5:$AL$131,8,FALSE)&amp;""</f>
        <v/>
      </c>
      <c r="T489" s="172"/>
      <c r="U489" s="188" t="s">
        <v>410</v>
      </c>
      <c r="V489" s="204" t="str">
        <f>VLOOKUP($B489,D1_2!$B$5:$AL$131,9,FALSE)&amp;""</f>
        <v/>
      </c>
      <c r="W489" s="215"/>
      <c r="X489" s="160" t="str">
        <f>VLOOKUP($B489,D1_2!$B$5:$AL$131,10,FALSE)&amp;""</f>
        <v/>
      </c>
      <c r="Y489" s="172"/>
      <c r="Z489" s="188" t="s">
        <v>410</v>
      </c>
      <c r="AA489" s="204" t="str">
        <f>VLOOKUP($B489,D1_2!$B$5:$AL$131,11,FALSE)&amp;""</f>
        <v/>
      </c>
      <c r="AB489" s="215"/>
      <c r="AC489" s="160" t="str">
        <f>VLOOKUP($B489,D1_2!$B$5:$AL$131,12,FALSE)&amp;""</f>
        <v/>
      </c>
      <c r="AD489" s="172"/>
      <c r="AE489" s="188" t="s">
        <v>410</v>
      </c>
      <c r="AF489" s="204" t="str">
        <f>VLOOKUP($B489,D1_2!$B$5:$AL$131,13,FALSE)&amp;""</f>
        <v/>
      </c>
      <c r="AG489" s="215"/>
      <c r="AH489" s="160" t="str">
        <f>VLOOKUP($B489,D1_2!$B$5:$AL$131,14,FALSE)&amp;""</f>
        <v/>
      </c>
      <c r="AI489" s="172"/>
      <c r="AJ489" s="188" t="s">
        <v>410</v>
      </c>
      <c r="AK489" s="204" t="str">
        <f>VLOOKUP($B489,D1_2!$B$5:$AL$131,15,FALSE)&amp;""</f>
        <v/>
      </c>
      <c r="AL489" s="215"/>
      <c r="AM489" s="160" t="str">
        <f>VLOOKUP($B489,D1_2!$B$5:$AL$131,16,FALSE)&amp;""</f>
        <v/>
      </c>
      <c r="AN489" s="172"/>
      <c r="AO489" s="188" t="s">
        <v>410</v>
      </c>
      <c r="AP489" s="204" t="str">
        <f>VLOOKUP($B489,D1_2!$B$5:$AL$131,17,FALSE)&amp;""</f>
        <v/>
      </c>
      <c r="AQ489" s="215"/>
      <c r="AR489" s="160" t="str">
        <f>VLOOKUP($B489,D1_2!$B$5:$AL$131,18,FALSE)&amp;""</f>
        <v/>
      </c>
      <c r="AS489" s="172"/>
      <c r="AT489" s="188" t="s">
        <v>410</v>
      </c>
      <c r="AU489" s="204" t="str">
        <f>VLOOKUP($B489,D1_2!$B$5:$AL$131,19,FALSE)&amp;""</f>
        <v/>
      </c>
      <c r="AV489" s="215"/>
      <c r="AW489" s="160" t="str">
        <f>VLOOKUP($B489,D1_2!$B$5:$AL$131,20,FALSE)&amp;""</f>
        <v/>
      </c>
      <c r="AX489" s="172"/>
      <c r="AY489" s="188" t="s">
        <v>410</v>
      </c>
      <c r="AZ489" s="204" t="str">
        <f>VLOOKUP($B489,D1_2!$B$5:$AL$131,21,FALSE)&amp;""</f>
        <v/>
      </c>
      <c r="BA489" s="215"/>
      <c r="BB489" s="1"/>
      <c r="BC489" s="1"/>
      <c r="BD489" s="1"/>
      <c r="BE489" s="1"/>
      <c r="BF489" s="3"/>
      <c r="BG489" s="3"/>
      <c r="BH489" s="3"/>
    </row>
    <row r="490" spans="2:60" s="1" customFormat="1">
      <c r="B490" s="28"/>
      <c r="C490" s="80"/>
      <c r="D490" s="80"/>
      <c r="E490" s="80"/>
      <c r="F490" s="108"/>
      <c r="G490" s="123" t="s">
        <v>5759</v>
      </c>
      <c r="H490" s="123"/>
      <c r="I490" s="123"/>
      <c r="J490" s="123"/>
      <c r="K490" s="123"/>
      <c r="L490" s="123"/>
      <c r="M490" s="123"/>
      <c r="N490" s="162" t="str">
        <f>VLOOKUP($B489,D1_2!$B$132:$AL$258,6,FALSE)&amp;""</f>
        <v/>
      </c>
      <c r="O490" s="173"/>
      <c r="P490" s="189" t="s">
        <v>410</v>
      </c>
      <c r="Q490" s="205" t="str">
        <f>VLOOKUP($B489,D1_2!$B$132:$AL$258,7,FALSE)&amp;""</f>
        <v/>
      </c>
      <c r="R490" s="222"/>
      <c r="S490" s="162" t="str">
        <f>VLOOKUP($B489,D1_2!$B$132:$AL$258,8,FALSE)&amp;""</f>
        <v/>
      </c>
      <c r="T490" s="173"/>
      <c r="U490" s="189" t="s">
        <v>410</v>
      </c>
      <c r="V490" s="205" t="str">
        <f>VLOOKUP($B489,D1_2!$B$132:$AL$258,9,FALSE)&amp;""</f>
        <v/>
      </c>
      <c r="W490" s="222"/>
      <c r="X490" s="162" t="str">
        <f>VLOOKUP($B489,D1_2!$B$132:$AL$258,10,FALSE)&amp;""</f>
        <v/>
      </c>
      <c r="Y490" s="173"/>
      <c r="Z490" s="189" t="s">
        <v>410</v>
      </c>
      <c r="AA490" s="205" t="str">
        <f>VLOOKUP($B489,D1_2!$B$132:$AL$258,11,FALSE)&amp;""</f>
        <v/>
      </c>
      <c r="AB490" s="222"/>
      <c r="AC490" s="162" t="str">
        <f>VLOOKUP($B489,D1_2!$B$132:$AL$258,12,FALSE)&amp;""</f>
        <v/>
      </c>
      <c r="AD490" s="173"/>
      <c r="AE490" s="189" t="s">
        <v>410</v>
      </c>
      <c r="AF490" s="205" t="str">
        <f>VLOOKUP($B489,D1_2!$B$132:$AL$258,13,FALSE)&amp;""</f>
        <v/>
      </c>
      <c r="AG490" s="222"/>
      <c r="AH490" s="162" t="str">
        <f>VLOOKUP($B489,D1_2!$B$132:$AL$258,14,FALSE)&amp;""</f>
        <v/>
      </c>
      <c r="AI490" s="173"/>
      <c r="AJ490" s="189" t="s">
        <v>410</v>
      </c>
      <c r="AK490" s="205" t="str">
        <f>VLOOKUP($B489,D1_2!$B$132:$AL$258,15,FALSE)&amp;""</f>
        <v/>
      </c>
      <c r="AL490" s="222"/>
      <c r="AM490" s="162" t="str">
        <f>VLOOKUP($B489,D1_2!$B$132:$AL$258,16,FALSE)&amp;""</f>
        <v/>
      </c>
      <c r="AN490" s="173"/>
      <c r="AO490" s="189" t="s">
        <v>410</v>
      </c>
      <c r="AP490" s="205" t="str">
        <f>VLOOKUP($B489,D1_2!$B$132:$AL$258,17,FALSE)&amp;""</f>
        <v/>
      </c>
      <c r="AQ490" s="222"/>
      <c r="AR490" s="162" t="str">
        <f>VLOOKUP($B489,D1_2!$B$132:$AL$258,18,FALSE)&amp;""</f>
        <v/>
      </c>
      <c r="AS490" s="173"/>
      <c r="AT490" s="189" t="s">
        <v>410</v>
      </c>
      <c r="AU490" s="205" t="str">
        <f>VLOOKUP($B489,D1_2!$B$132:$AL$258,19,FALSE)&amp;""</f>
        <v/>
      </c>
      <c r="AV490" s="222"/>
      <c r="AW490" s="162" t="str">
        <f>VLOOKUP($B489,D1_2!$B$132:$AL$258,20,FALSE)&amp;""</f>
        <v/>
      </c>
      <c r="AX490" s="173"/>
      <c r="AY490" s="189" t="s">
        <v>410</v>
      </c>
      <c r="AZ490" s="205" t="str">
        <f>VLOOKUP($B489,D1_2!$B$132:$AL$258,21,FALSE)&amp;""</f>
        <v/>
      </c>
      <c r="BA490" s="222"/>
      <c r="BB490" s="1"/>
      <c r="BC490" s="1"/>
      <c r="BD490" s="1"/>
      <c r="BE490" s="1"/>
      <c r="BF490" s="3"/>
      <c r="BG490" s="3"/>
      <c r="BH490" s="3"/>
    </row>
    <row r="491" spans="2:60" s="1" customFormat="1">
      <c r="B491" s="27"/>
      <c r="C491" s="79"/>
      <c r="D491" s="79"/>
      <c r="E491" s="79"/>
      <c r="F491" s="109"/>
      <c r="G491" s="124" t="s">
        <v>5593</v>
      </c>
      <c r="H491" s="124"/>
      <c r="I491" s="124"/>
      <c r="J491" s="124"/>
      <c r="K491" s="124"/>
      <c r="L491" s="124"/>
      <c r="M491" s="124"/>
      <c r="N491" s="167" t="str">
        <f>VLOOKUP($B489,D1_2!$B$259:$AL$385,6,FALSE)&amp;""</f>
        <v/>
      </c>
      <c r="O491" s="174"/>
      <c r="P491" s="190" t="s">
        <v>410</v>
      </c>
      <c r="Q491" s="206" t="str">
        <f>VLOOKUP($B489,D1_2!$B$259:$AL$385,7,FALSE)&amp;""</f>
        <v/>
      </c>
      <c r="R491" s="216"/>
      <c r="S491" s="167" t="str">
        <f>VLOOKUP($B489,D1_2!$B$259:$AL$385,8,FALSE)&amp;""</f>
        <v/>
      </c>
      <c r="T491" s="174"/>
      <c r="U491" s="190" t="s">
        <v>410</v>
      </c>
      <c r="V491" s="206" t="str">
        <f>VLOOKUP($B489,D1_2!$B$259:$AL$385,9,FALSE)&amp;""</f>
        <v/>
      </c>
      <c r="W491" s="216"/>
      <c r="X491" s="167" t="str">
        <f>VLOOKUP($B489,D1_2!$B$259:$AL$385,10,FALSE)&amp;""</f>
        <v/>
      </c>
      <c r="Y491" s="174"/>
      <c r="Z491" s="190" t="s">
        <v>410</v>
      </c>
      <c r="AA491" s="206" t="str">
        <f>VLOOKUP($B489,D1_2!$B$259:$AL$385,11,FALSE)&amp;""</f>
        <v/>
      </c>
      <c r="AB491" s="216"/>
      <c r="AC491" s="167" t="str">
        <f>VLOOKUP($B489,D1_2!$B$259:$AL$385,12,FALSE)&amp;""</f>
        <v/>
      </c>
      <c r="AD491" s="174"/>
      <c r="AE491" s="190" t="s">
        <v>410</v>
      </c>
      <c r="AF491" s="206" t="str">
        <f>VLOOKUP($B489,D1_2!$B$259:$AL$385,13,FALSE)&amp;""</f>
        <v/>
      </c>
      <c r="AG491" s="216"/>
      <c r="AH491" s="167" t="str">
        <f>VLOOKUP($B489,D1_2!$B$259:$AL$385,14,FALSE)&amp;""</f>
        <v/>
      </c>
      <c r="AI491" s="174"/>
      <c r="AJ491" s="190" t="s">
        <v>410</v>
      </c>
      <c r="AK491" s="206" t="str">
        <f>VLOOKUP($B489,D1_2!$B$259:$AL$385,15,FALSE)&amp;""</f>
        <v/>
      </c>
      <c r="AL491" s="216"/>
      <c r="AM491" s="167" t="str">
        <f>VLOOKUP($B489,D1_2!$B$259:$AL$385,16,FALSE)&amp;""</f>
        <v/>
      </c>
      <c r="AN491" s="174"/>
      <c r="AO491" s="190" t="s">
        <v>410</v>
      </c>
      <c r="AP491" s="206" t="str">
        <f>VLOOKUP($B489,D1_2!$B$259:$AL$385,17,FALSE)&amp;""</f>
        <v/>
      </c>
      <c r="AQ491" s="216"/>
      <c r="AR491" s="167" t="str">
        <f>VLOOKUP($B489,D1_2!$B$259:$AL$385,18,FALSE)&amp;""</f>
        <v/>
      </c>
      <c r="AS491" s="174"/>
      <c r="AT491" s="190" t="s">
        <v>410</v>
      </c>
      <c r="AU491" s="206" t="str">
        <f>VLOOKUP($B489,D1_2!$B$259:$AL$385,19,FALSE)&amp;""</f>
        <v/>
      </c>
      <c r="AV491" s="216"/>
      <c r="AW491" s="167" t="str">
        <f>VLOOKUP($B489,D1_2!$B$259:$AL$385,20,FALSE)&amp;""</f>
        <v/>
      </c>
      <c r="AX491" s="174"/>
      <c r="AY491" s="190" t="s">
        <v>410</v>
      </c>
      <c r="AZ491" s="206" t="str">
        <f>VLOOKUP($B489,D1_2!$B$259:$AL$385,21,FALSE)&amp;""</f>
        <v/>
      </c>
      <c r="BA491" s="216"/>
      <c r="BB491" s="1"/>
      <c r="BC491" s="1"/>
      <c r="BD491" s="1"/>
      <c r="BE491" s="1"/>
      <c r="BF491" s="3"/>
      <c r="BG491" s="3"/>
      <c r="BH491" s="3"/>
    </row>
    <row r="492" spans="2:60" s="1" customFormat="1" ht="14.25" customHeight="1">
      <c r="B492" s="26" t="s">
        <v>2688</v>
      </c>
      <c r="C492" s="78"/>
      <c r="D492" s="78"/>
      <c r="E492" s="78"/>
      <c r="F492" s="107"/>
      <c r="G492" s="122" t="s">
        <v>6009</v>
      </c>
      <c r="H492" s="122"/>
      <c r="I492" s="122"/>
      <c r="J492" s="122"/>
      <c r="K492" s="122"/>
      <c r="L492" s="122"/>
      <c r="M492" s="122"/>
      <c r="N492" s="160" t="str">
        <f>VLOOKUP($B492,D1_2!$B$5:$AL$131,6,FALSE)&amp;""</f>
        <v/>
      </c>
      <c r="O492" s="172"/>
      <c r="P492" s="188" t="s">
        <v>410</v>
      </c>
      <c r="Q492" s="204" t="str">
        <f>VLOOKUP($B492,D1_2!$B$5:$AL$131,7,FALSE)&amp;""</f>
        <v/>
      </c>
      <c r="R492" s="215"/>
      <c r="S492" s="160" t="str">
        <f>VLOOKUP($B492,D1_2!$B$5:$AL$131,8,FALSE)&amp;""</f>
        <v/>
      </c>
      <c r="T492" s="172"/>
      <c r="U492" s="188" t="s">
        <v>410</v>
      </c>
      <c r="V492" s="204" t="str">
        <f>VLOOKUP($B492,D1_2!$B$5:$AL$131,9,FALSE)&amp;""</f>
        <v/>
      </c>
      <c r="W492" s="215"/>
      <c r="X492" s="160" t="str">
        <f>VLOOKUP($B492,D1_2!$B$5:$AL$131,10,FALSE)&amp;""</f>
        <v/>
      </c>
      <c r="Y492" s="172"/>
      <c r="Z492" s="188" t="s">
        <v>410</v>
      </c>
      <c r="AA492" s="204" t="str">
        <f>VLOOKUP($B492,D1_2!$B$5:$AL$131,11,FALSE)&amp;""</f>
        <v/>
      </c>
      <c r="AB492" s="215"/>
      <c r="AC492" s="160" t="str">
        <f>VLOOKUP($B492,D1_2!$B$5:$AL$131,12,FALSE)&amp;""</f>
        <v/>
      </c>
      <c r="AD492" s="172"/>
      <c r="AE492" s="188" t="s">
        <v>410</v>
      </c>
      <c r="AF492" s="204" t="str">
        <f>VLOOKUP($B492,D1_2!$B$5:$AL$131,13,FALSE)&amp;""</f>
        <v/>
      </c>
      <c r="AG492" s="215"/>
      <c r="AH492" s="160" t="str">
        <f>VLOOKUP($B492,D1_2!$B$5:$AL$131,14,FALSE)&amp;""</f>
        <v/>
      </c>
      <c r="AI492" s="172"/>
      <c r="AJ492" s="188" t="s">
        <v>410</v>
      </c>
      <c r="AK492" s="204" t="str">
        <f>VLOOKUP($B492,D1_2!$B$5:$AL$131,15,FALSE)&amp;""</f>
        <v/>
      </c>
      <c r="AL492" s="215"/>
      <c r="AM492" s="160" t="str">
        <f>VLOOKUP($B492,D1_2!$B$5:$AL$131,16,FALSE)&amp;""</f>
        <v/>
      </c>
      <c r="AN492" s="172"/>
      <c r="AO492" s="188" t="s">
        <v>410</v>
      </c>
      <c r="AP492" s="204" t="str">
        <f>VLOOKUP($B492,D1_2!$B$5:$AL$131,17,FALSE)&amp;""</f>
        <v/>
      </c>
      <c r="AQ492" s="215"/>
      <c r="AR492" s="160" t="str">
        <f>VLOOKUP($B492,D1_2!$B$5:$AL$131,18,FALSE)&amp;""</f>
        <v/>
      </c>
      <c r="AS492" s="172"/>
      <c r="AT492" s="188" t="s">
        <v>410</v>
      </c>
      <c r="AU492" s="204" t="str">
        <f>VLOOKUP($B492,D1_2!$B$5:$AL$131,19,FALSE)&amp;""</f>
        <v/>
      </c>
      <c r="AV492" s="215"/>
      <c r="AW492" s="160" t="str">
        <f>VLOOKUP($B492,D1_2!$B$5:$AL$131,20,FALSE)&amp;""</f>
        <v/>
      </c>
      <c r="AX492" s="172"/>
      <c r="AY492" s="188" t="s">
        <v>410</v>
      </c>
      <c r="AZ492" s="204" t="str">
        <f>VLOOKUP($B492,D1_2!$B$5:$AL$131,21,FALSE)&amp;""</f>
        <v/>
      </c>
      <c r="BA492" s="215"/>
      <c r="BB492" s="1"/>
      <c r="BC492" s="1"/>
      <c r="BD492" s="1"/>
      <c r="BE492" s="1"/>
      <c r="BF492" s="3"/>
      <c r="BG492" s="3"/>
      <c r="BH492" s="3"/>
    </row>
    <row r="493" spans="2:60" s="1" customFormat="1">
      <c r="B493" s="28"/>
      <c r="C493" s="80"/>
      <c r="D493" s="80"/>
      <c r="E493" s="80"/>
      <c r="F493" s="108"/>
      <c r="G493" s="123" t="s">
        <v>5759</v>
      </c>
      <c r="H493" s="123"/>
      <c r="I493" s="123"/>
      <c r="J493" s="123"/>
      <c r="K493" s="123"/>
      <c r="L493" s="123"/>
      <c r="M493" s="123"/>
      <c r="N493" s="162" t="str">
        <f>VLOOKUP($B492,D1_2!$B$132:$AL$258,6,FALSE)&amp;""</f>
        <v/>
      </c>
      <c r="O493" s="173"/>
      <c r="P493" s="189" t="s">
        <v>410</v>
      </c>
      <c r="Q493" s="205" t="str">
        <f>VLOOKUP($B492,D1_2!$B$132:$AL$258,7,FALSE)&amp;""</f>
        <v/>
      </c>
      <c r="R493" s="222"/>
      <c r="S493" s="162" t="str">
        <f>VLOOKUP($B492,D1_2!$B$132:$AL$258,8,FALSE)&amp;""</f>
        <v/>
      </c>
      <c r="T493" s="173"/>
      <c r="U493" s="189" t="s">
        <v>410</v>
      </c>
      <c r="V493" s="205" t="str">
        <f>VLOOKUP($B492,D1_2!$B$132:$AL$258,9,FALSE)&amp;""</f>
        <v/>
      </c>
      <c r="W493" s="222"/>
      <c r="X493" s="162" t="str">
        <f>VLOOKUP($B492,D1_2!$B$132:$AL$258,10,FALSE)&amp;""</f>
        <v/>
      </c>
      <c r="Y493" s="173"/>
      <c r="Z493" s="189" t="s">
        <v>410</v>
      </c>
      <c r="AA493" s="205" t="str">
        <f>VLOOKUP($B492,D1_2!$B$132:$AL$258,11,FALSE)&amp;""</f>
        <v/>
      </c>
      <c r="AB493" s="222"/>
      <c r="AC493" s="162" t="str">
        <f>VLOOKUP($B492,D1_2!$B$132:$AL$258,12,FALSE)&amp;""</f>
        <v/>
      </c>
      <c r="AD493" s="173"/>
      <c r="AE493" s="189" t="s">
        <v>410</v>
      </c>
      <c r="AF493" s="205" t="str">
        <f>VLOOKUP($B492,D1_2!$B$132:$AL$258,13,FALSE)&amp;""</f>
        <v/>
      </c>
      <c r="AG493" s="222"/>
      <c r="AH493" s="162" t="str">
        <f>VLOOKUP($B492,D1_2!$B$132:$AL$258,14,FALSE)&amp;""</f>
        <v/>
      </c>
      <c r="AI493" s="173"/>
      <c r="AJ493" s="189" t="s">
        <v>410</v>
      </c>
      <c r="AK493" s="205" t="str">
        <f>VLOOKUP($B492,D1_2!$B$132:$AL$258,15,FALSE)&amp;""</f>
        <v/>
      </c>
      <c r="AL493" s="222"/>
      <c r="AM493" s="162" t="str">
        <f>VLOOKUP($B492,D1_2!$B$132:$AL$258,16,FALSE)&amp;""</f>
        <v/>
      </c>
      <c r="AN493" s="173"/>
      <c r="AO493" s="189" t="s">
        <v>410</v>
      </c>
      <c r="AP493" s="205" t="str">
        <f>VLOOKUP($B492,D1_2!$B$132:$AL$258,17,FALSE)&amp;""</f>
        <v/>
      </c>
      <c r="AQ493" s="222"/>
      <c r="AR493" s="162" t="str">
        <f>VLOOKUP($B492,D1_2!$B$132:$AL$258,18,FALSE)&amp;""</f>
        <v/>
      </c>
      <c r="AS493" s="173"/>
      <c r="AT493" s="189" t="s">
        <v>410</v>
      </c>
      <c r="AU493" s="205" t="str">
        <f>VLOOKUP($B492,D1_2!$B$132:$AL$258,19,FALSE)&amp;""</f>
        <v/>
      </c>
      <c r="AV493" s="222"/>
      <c r="AW493" s="162" t="str">
        <f>VLOOKUP($B492,D1_2!$B$132:$AL$258,20,FALSE)&amp;""</f>
        <v/>
      </c>
      <c r="AX493" s="173"/>
      <c r="AY493" s="189" t="s">
        <v>410</v>
      </c>
      <c r="AZ493" s="205" t="str">
        <f>VLOOKUP($B492,D1_2!$B$132:$AL$258,21,FALSE)&amp;""</f>
        <v/>
      </c>
      <c r="BA493" s="222"/>
      <c r="BB493" s="1"/>
      <c r="BC493" s="1"/>
      <c r="BD493" s="1"/>
      <c r="BE493" s="1"/>
      <c r="BF493" s="3"/>
      <c r="BG493" s="3"/>
      <c r="BH493" s="3"/>
    </row>
    <row r="494" spans="2:60" s="1" customFormat="1">
      <c r="B494" s="27"/>
      <c r="C494" s="79"/>
      <c r="D494" s="79"/>
      <c r="E494" s="79"/>
      <c r="F494" s="109"/>
      <c r="G494" s="124" t="s">
        <v>5593</v>
      </c>
      <c r="H494" s="124"/>
      <c r="I494" s="124"/>
      <c r="J494" s="124"/>
      <c r="K494" s="124"/>
      <c r="L494" s="124"/>
      <c r="M494" s="124"/>
      <c r="N494" s="167" t="str">
        <f>VLOOKUP($B492,D1_2!$B$259:$AL$385,6,FALSE)&amp;""</f>
        <v/>
      </c>
      <c r="O494" s="174"/>
      <c r="P494" s="190" t="s">
        <v>410</v>
      </c>
      <c r="Q494" s="206" t="str">
        <f>VLOOKUP($B492,D1_2!$B$259:$AL$385,7,FALSE)&amp;""</f>
        <v/>
      </c>
      <c r="R494" s="216"/>
      <c r="S494" s="167" t="str">
        <f>VLOOKUP($B492,D1_2!$B$259:$AL$385,8,FALSE)&amp;""</f>
        <v/>
      </c>
      <c r="T494" s="174"/>
      <c r="U494" s="190" t="s">
        <v>410</v>
      </c>
      <c r="V494" s="206" t="str">
        <f>VLOOKUP($B492,D1_2!$B$259:$AL$385,9,FALSE)&amp;""</f>
        <v/>
      </c>
      <c r="W494" s="216"/>
      <c r="X494" s="167" t="str">
        <f>VLOOKUP($B492,D1_2!$B$259:$AL$385,10,FALSE)&amp;""</f>
        <v/>
      </c>
      <c r="Y494" s="174"/>
      <c r="Z494" s="190" t="s">
        <v>410</v>
      </c>
      <c r="AA494" s="206" t="str">
        <f>VLOOKUP($B492,D1_2!$B$259:$AL$385,11,FALSE)&amp;""</f>
        <v/>
      </c>
      <c r="AB494" s="216"/>
      <c r="AC494" s="167" t="str">
        <f>VLOOKUP($B492,D1_2!$B$259:$AL$385,12,FALSE)&amp;""</f>
        <v/>
      </c>
      <c r="AD494" s="174"/>
      <c r="AE494" s="190" t="s">
        <v>410</v>
      </c>
      <c r="AF494" s="206" t="str">
        <f>VLOOKUP($B492,D1_2!$B$259:$AL$385,13,FALSE)&amp;""</f>
        <v/>
      </c>
      <c r="AG494" s="216"/>
      <c r="AH494" s="167" t="str">
        <f>VLOOKUP($B492,D1_2!$B$259:$AL$385,14,FALSE)&amp;""</f>
        <v/>
      </c>
      <c r="AI494" s="174"/>
      <c r="AJ494" s="190" t="s">
        <v>410</v>
      </c>
      <c r="AK494" s="206" t="str">
        <f>VLOOKUP($B492,D1_2!$B$259:$AL$385,15,FALSE)&amp;""</f>
        <v/>
      </c>
      <c r="AL494" s="216"/>
      <c r="AM494" s="167" t="str">
        <f>VLOOKUP($B492,D1_2!$B$259:$AL$385,16,FALSE)&amp;""</f>
        <v/>
      </c>
      <c r="AN494" s="174"/>
      <c r="AO494" s="190" t="s">
        <v>410</v>
      </c>
      <c r="AP494" s="206" t="str">
        <f>VLOOKUP($B492,D1_2!$B$259:$AL$385,17,FALSE)&amp;""</f>
        <v/>
      </c>
      <c r="AQ494" s="216"/>
      <c r="AR494" s="167" t="str">
        <f>VLOOKUP($B492,D1_2!$B$259:$AL$385,18,FALSE)&amp;""</f>
        <v/>
      </c>
      <c r="AS494" s="174"/>
      <c r="AT494" s="190" t="s">
        <v>410</v>
      </c>
      <c r="AU494" s="206" t="str">
        <f>VLOOKUP($B492,D1_2!$B$259:$AL$385,19,FALSE)&amp;""</f>
        <v/>
      </c>
      <c r="AV494" s="216"/>
      <c r="AW494" s="167" t="str">
        <f>VLOOKUP($B492,D1_2!$B$259:$AL$385,20,FALSE)&amp;""</f>
        <v/>
      </c>
      <c r="AX494" s="174"/>
      <c r="AY494" s="190" t="s">
        <v>410</v>
      </c>
      <c r="AZ494" s="206" t="str">
        <f>VLOOKUP($B492,D1_2!$B$259:$AL$385,21,FALSE)&amp;""</f>
        <v/>
      </c>
      <c r="BA494" s="216"/>
      <c r="BB494" s="1"/>
      <c r="BC494" s="1"/>
      <c r="BD494" s="1"/>
      <c r="BE494" s="1"/>
      <c r="BF494" s="3"/>
      <c r="BG494" s="3"/>
      <c r="BH494" s="3"/>
    </row>
    <row r="495" spans="2:60" s="1" customFormat="1" ht="14.25" customHeight="1">
      <c r="B495" s="26" t="s">
        <v>1037</v>
      </c>
      <c r="C495" s="78"/>
      <c r="D495" s="78"/>
      <c r="E495" s="78"/>
      <c r="F495" s="107"/>
      <c r="G495" s="122" t="s">
        <v>6009</v>
      </c>
      <c r="H495" s="122"/>
      <c r="I495" s="122"/>
      <c r="J495" s="122"/>
      <c r="K495" s="122"/>
      <c r="L495" s="122"/>
      <c r="M495" s="122"/>
      <c r="N495" s="160" t="str">
        <f>VLOOKUP($B495,D1_2!$B$5:$AL$131,6,FALSE)&amp;""</f>
        <v/>
      </c>
      <c r="O495" s="172"/>
      <c r="P495" s="188" t="s">
        <v>410</v>
      </c>
      <c r="Q495" s="204" t="str">
        <f>VLOOKUP($B495,D1_2!$B$5:$AL$131,7,FALSE)&amp;""</f>
        <v/>
      </c>
      <c r="R495" s="215"/>
      <c r="S495" s="160" t="str">
        <f>VLOOKUP($B495,D1_2!$B$5:$AL$131,8,FALSE)&amp;""</f>
        <v/>
      </c>
      <c r="T495" s="172"/>
      <c r="U495" s="188" t="s">
        <v>410</v>
      </c>
      <c r="V495" s="204" t="str">
        <f>VLOOKUP($B495,D1_2!$B$5:$AL$131,9,FALSE)&amp;""</f>
        <v/>
      </c>
      <c r="W495" s="215"/>
      <c r="X495" s="160" t="str">
        <f>VLOOKUP($B495,D1_2!$B$5:$AL$131,10,FALSE)&amp;""</f>
        <v/>
      </c>
      <c r="Y495" s="172"/>
      <c r="Z495" s="188" t="s">
        <v>410</v>
      </c>
      <c r="AA495" s="204" t="str">
        <f>VLOOKUP($B495,D1_2!$B$5:$AL$131,11,FALSE)&amp;""</f>
        <v/>
      </c>
      <c r="AB495" s="215"/>
      <c r="AC495" s="160" t="str">
        <f>VLOOKUP($B495,D1_2!$B$5:$AL$131,12,FALSE)&amp;""</f>
        <v/>
      </c>
      <c r="AD495" s="172"/>
      <c r="AE495" s="188" t="s">
        <v>410</v>
      </c>
      <c r="AF495" s="204" t="str">
        <f>VLOOKUP($B495,D1_2!$B$5:$AL$131,13,FALSE)&amp;""</f>
        <v/>
      </c>
      <c r="AG495" s="215"/>
      <c r="AH495" s="160" t="str">
        <f>VLOOKUP($B495,D1_2!$B$5:$AL$131,14,FALSE)&amp;""</f>
        <v/>
      </c>
      <c r="AI495" s="172"/>
      <c r="AJ495" s="188" t="s">
        <v>410</v>
      </c>
      <c r="AK495" s="204" t="str">
        <f>VLOOKUP($B495,D1_2!$B$5:$AL$131,15,FALSE)&amp;""</f>
        <v/>
      </c>
      <c r="AL495" s="215"/>
      <c r="AM495" s="160" t="str">
        <f>VLOOKUP($B495,D1_2!$B$5:$AL$131,16,FALSE)&amp;""</f>
        <v/>
      </c>
      <c r="AN495" s="172"/>
      <c r="AO495" s="188" t="s">
        <v>410</v>
      </c>
      <c r="AP495" s="204" t="str">
        <f>VLOOKUP($B495,D1_2!$B$5:$AL$131,17,FALSE)&amp;""</f>
        <v/>
      </c>
      <c r="AQ495" s="215"/>
      <c r="AR495" s="160" t="str">
        <f>VLOOKUP($B495,D1_2!$B$5:$AL$131,18,FALSE)&amp;""</f>
        <v/>
      </c>
      <c r="AS495" s="172"/>
      <c r="AT495" s="188" t="s">
        <v>410</v>
      </c>
      <c r="AU495" s="204" t="str">
        <f>VLOOKUP($B495,D1_2!$B$5:$AL$131,19,FALSE)&amp;""</f>
        <v/>
      </c>
      <c r="AV495" s="215"/>
      <c r="AW495" s="160" t="str">
        <f>VLOOKUP($B495,D1_2!$B$5:$AL$131,20,FALSE)&amp;""</f>
        <v/>
      </c>
      <c r="AX495" s="172"/>
      <c r="AY495" s="188" t="s">
        <v>410</v>
      </c>
      <c r="AZ495" s="204" t="str">
        <f>VLOOKUP($B495,D1_2!$B$5:$AL$131,21,FALSE)&amp;""</f>
        <v/>
      </c>
      <c r="BA495" s="215"/>
      <c r="BB495" s="1"/>
      <c r="BC495" s="1"/>
      <c r="BD495" s="1"/>
      <c r="BE495" s="1"/>
      <c r="BF495" s="3"/>
      <c r="BG495" s="3"/>
      <c r="BH495" s="3"/>
    </row>
    <row r="496" spans="2:60" s="1" customFormat="1">
      <c r="B496" s="28"/>
      <c r="C496" s="80"/>
      <c r="D496" s="80"/>
      <c r="E496" s="80"/>
      <c r="F496" s="108"/>
      <c r="G496" s="123" t="s">
        <v>5759</v>
      </c>
      <c r="H496" s="123"/>
      <c r="I496" s="123"/>
      <c r="J496" s="123"/>
      <c r="K496" s="123"/>
      <c r="L496" s="123"/>
      <c r="M496" s="123"/>
      <c r="N496" s="162" t="str">
        <f>VLOOKUP($B495,D1_2!$B$132:$AL$258,6,FALSE)&amp;""</f>
        <v/>
      </c>
      <c r="O496" s="173"/>
      <c r="P496" s="189" t="s">
        <v>410</v>
      </c>
      <c r="Q496" s="205" t="str">
        <f>VLOOKUP($B495,D1_2!$B$132:$AL$258,7,FALSE)&amp;""</f>
        <v/>
      </c>
      <c r="R496" s="222"/>
      <c r="S496" s="162" t="str">
        <f>VLOOKUP($B495,D1_2!$B$132:$AL$258,8,FALSE)&amp;""</f>
        <v/>
      </c>
      <c r="T496" s="173"/>
      <c r="U496" s="189" t="s">
        <v>410</v>
      </c>
      <c r="V496" s="205" t="str">
        <f>VLOOKUP($B495,D1_2!$B$132:$AL$258,9,FALSE)&amp;""</f>
        <v/>
      </c>
      <c r="W496" s="222"/>
      <c r="X496" s="162" t="str">
        <f>VLOOKUP($B495,D1_2!$B$132:$AL$258,10,FALSE)&amp;""</f>
        <v/>
      </c>
      <c r="Y496" s="173"/>
      <c r="Z496" s="189" t="s">
        <v>410</v>
      </c>
      <c r="AA496" s="205" t="str">
        <f>VLOOKUP($B495,D1_2!$B$132:$AL$258,11,FALSE)&amp;""</f>
        <v/>
      </c>
      <c r="AB496" s="222"/>
      <c r="AC496" s="162" t="str">
        <f>VLOOKUP($B495,D1_2!$B$132:$AL$258,12,FALSE)&amp;""</f>
        <v/>
      </c>
      <c r="AD496" s="173"/>
      <c r="AE496" s="189" t="s">
        <v>410</v>
      </c>
      <c r="AF496" s="205" t="str">
        <f>VLOOKUP($B495,D1_2!$B$132:$AL$258,13,FALSE)&amp;""</f>
        <v/>
      </c>
      <c r="AG496" s="222"/>
      <c r="AH496" s="162" t="str">
        <f>VLOOKUP($B495,D1_2!$B$132:$AL$258,14,FALSE)&amp;""</f>
        <v/>
      </c>
      <c r="AI496" s="173"/>
      <c r="AJ496" s="189" t="s">
        <v>410</v>
      </c>
      <c r="AK496" s="205" t="str">
        <f>VLOOKUP($B495,D1_2!$B$132:$AL$258,15,FALSE)&amp;""</f>
        <v/>
      </c>
      <c r="AL496" s="222"/>
      <c r="AM496" s="162" t="str">
        <f>VLOOKUP($B495,D1_2!$B$132:$AL$258,16,FALSE)&amp;""</f>
        <v/>
      </c>
      <c r="AN496" s="173"/>
      <c r="AO496" s="189" t="s">
        <v>410</v>
      </c>
      <c r="AP496" s="205" t="str">
        <f>VLOOKUP($B495,D1_2!$B$132:$AL$258,17,FALSE)&amp;""</f>
        <v/>
      </c>
      <c r="AQ496" s="222"/>
      <c r="AR496" s="162" t="str">
        <f>VLOOKUP($B495,D1_2!$B$132:$AL$258,18,FALSE)&amp;""</f>
        <v/>
      </c>
      <c r="AS496" s="173"/>
      <c r="AT496" s="189" t="s">
        <v>410</v>
      </c>
      <c r="AU496" s="205" t="str">
        <f>VLOOKUP($B495,D1_2!$B$132:$AL$258,19,FALSE)&amp;""</f>
        <v/>
      </c>
      <c r="AV496" s="222"/>
      <c r="AW496" s="162" t="str">
        <f>VLOOKUP($B495,D1_2!$B$132:$AL$258,20,FALSE)&amp;""</f>
        <v/>
      </c>
      <c r="AX496" s="173"/>
      <c r="AY496" s="189" t="s">
        <v>410</v>
      </c>
      <c r="AZ496" s="205" t="str">
        <f>VLOOKUP($B495,D1_2!$B$132:$AL$258,21,FALSE)&amp;""</f>
        <v/>
      </c>
      <c r="BA496" s="222"/>
      <c r="BB496" s="1"/>
      <c r="BC496" s="1"/>
      <c r="BD496" s="1"/>
      <c r="BE496" s="1"/>
      <c r="BF496" s="3"/>
      <c r="BG496" s="3"/>
      <c r="BH496" s="3"/>
    </row>
    <row r="497" spans="2:60" s="1" customFormat="1">
      <c r="B497" s="27"/>
      <c r="C497" s="79"/>
      <c r="D497" s="79"/>
      <c r="E497" s="79"/>
      <c r="F497" s="109"/>
      <c r="G497" s="124" t="s">
        <v>5593</v>
      </c>
      <c r="H497" s="124"/>
      <c r="I497" s="124"/>
      <c r="J497" s="124"/>
      <c r="K497" s="124"/>
      <c r="L497" s="124"/>
      <c r="M497" s="124"/>
      <c r="N497" s="167" t="str">
        <f>VLOOKUP($B495,D1_2!$B$259:$AL$385,6,FALSE)&amp;""</f>
        <v/>
      </c>
      <c r="O497" s="174"/>
      <c r="P497" s="190" t="s">
        <v>410</v>
      </c>
      <c r="Q497" s="206" t="str">
        <f>VLOOKUP($B495,D1_2!$B$259:$AL$385,7,FALSE)&amp;""</f>
        <v/>
      </c>
      <c r="R497" s="216"/>
      <c r="S497" s="167" t="str">
        <f>VLOOKUP($B495,D1_2!$B$259:$AL$385,8,FALSE)&amp;""</f>
        <v/>
      </c>
      <c r="T497" s="174"/>
      <c r="U497" s="190" t="s">
        <v>410</v>
      </c>
      <c r="V497" s="206" t="str">
        <f>VLOOKUP($B495,D1_2!$B$259:$AL$385,9,FALSE)&amp;""</f>
        <v/>
      </c>
      <c r="W497" s="216"/>
      <c r="X497" s="167" t="str">
        <f>VLOOKUP($B495,D1_2!$B$259:$AL$385,10,FALSE)&amp;""</f>
        <v/>
      </c>
      <c r="Y497" s="174"/>
      <c r="Z497" s="190" t="s">
        <v>410</v>
      </c>
      <c r="AA497" s="206" t="str">
        <f>VLOOKUP($B495,D1_2!$B$259:$AL$385,11,FALSE)&amp;""</f>
        <v/>
      </c>
      <c r="AB497" s="216"/>
      <c r="AC497" s="167" t="str">
        <f>VLOOKUP($B495,D1_2!$B$259:$AL$385,12,FALSE)&amp;""</f>
        <v/>
      </c>
      <c r="AD497" s="174"/>
      <c r="AE497" s="190" t="s">
        <v>410</v>
      </c>
      <c r="AF497" s="206" t="str">
        <f>VLOOKUP($B495,D1_2!$B$259:$AL$385,13,FALSE)&amp;""</f>
        <v/>
      </c>
      <c r="AG497" s="216"/>
      <c r="AH497" s="167" t="str">
        <f>VLOOKUP($B495,D1_2!$B$259:$AL$385,14,FALSE)&amp;""</f>
        <v/>
      </c>
      <c r="AI497" s="174"/>
      <c r="AJ497" s="190" t="s">
        <v>410</v>
      </c>
      <c r="AK497" s="206" t="str">
        <f>VLOOKUP($B495,D1_2!$B$259:$AL$385,15,FALSE)&amp;""</f>
        <v/>
      </c>
      <c r="AL497" s="216"/>
      <c r="AM497" s="167" t="str">
        <f>VLOOKUP($B495,D1_2!$B$259:$AL$385,16,FALSE)&amp;""</f>
        <v/>
      </c>
      <c r="AN497" s="174"/>
      <c r="AO497" s="190" t="s">
        <v>410</v>
      </c>
      <c r="AP497" s="206" t="str">
        <f>VLOOKUP($B495,D1_2!$B$259:$AL$385,17,FALSE)&amp;""</f>
        <v/>
      </c>
      <c r="AQ497" s="216"/>
      <c r="AR497" s="167" t="str">
        <f>VLOOKUP($B495,D1_2!$B$259:$AL$385,18,FALSE)&amp;""</f>
        <v/>
      </c>
      <c r="AS497" s="174"/>
      <c r="AT497" s="190" t="s">
        <v>410</v>
      </c>
      <c r="AU497" s="206" t="str">
        <f>VLOOKUP($B495,D1_2!$B$259:$AL$385,19,FALSE)&amp;""</f>
        <v/>
      </c>
      <c r="AV497" s="216"/>
      <c r="AW497" s="167" t="str">
        <f>VLOOKUP($B495,D1_2!$B$259:$AL$385,20,FALSE)&amp;""</f>
        <v/>
      </c>
      <c r="AX497" s="174"/>
      <c r="AY497" s="190" t="s">
        <v>410</v>
      </c>
      <c r="AZ497" s="206" t="str">
        <f>VLOOKUP($B495,D1_2!$B$259:$AL$385,21,FALSE)&amp;""</f>
        <v/>
      </c>
      <c r="BA497" s="216"/>
      <c r="BB497" s="1"/>
      <c r="BC497" s="1"/>
      <c r="BD497" s="1"/>
      <c r="BE497" s="1"/>
      <c r="BF497" s="3"/>
      <c r="BG497" s="3"/>
      <c r="BH497" s="3"/>
    </row>
    <row r="498" spans="2:60" s="1" customFormat="1" ht="14.25" customHeight="1">
      <c r="B498" s="26" t="s">
        <v>4086</v>
      </c>
      <c r="C498" s="78"/>
      <c r="D498" s="78"/>
      <c r="E498" s="78"/>
      <c r="F498" s="107"/>
      <c r="G498" s="122" t="s">
        <v>6009</v>
      </c>
      <c r="H498" s="122"/>
      <c r="I498" s="122"/>
      <c r="J498" s="122"/>
      <c r="K498" s="122"/>
      <c r="L498" s="122"/>
      <c r="M498" s="122"/>
      <c r="N498" s="160" t="str">
        <f>VLOOKUP($B498,D1_2!$B$5:$AL$131,6,FALSE)&amp;""</f>
        <v/>
      </c>
      <c r="O498" s="172"/>
      <c r="P498" s="188" t="s">
        <v>410</v>
      </c>
      <c r="Q498" s="204" t="str">
        <f>VLOOKUP($B498,D1_2!$B$5:$AL$131,7,FALSE)&amp;""</f>
        <v/>
      </c>
      <c r="R498" s="215"/>
      <c r="S498" s="160" t="str">
        <f>VLOOKUP($B498,D1_2!$B$5:$AL$131,8,FALSE)&amp;""</f>
        <v/>
      </c>
      <c r="T498" s="172"/>
      <c r="U498" s="188" t="s">
        <v>410</v>
      </c>
      <c r="V498" s="204" t="str">
        <f>VLOOKUP($B498,D1_2!$B$5:$AL$131,9,FALSE)&amp;""</f>
        <v/>
      </c>
      <c r="W498" s="215"/>
      <c r="X498" s="160" t="str">
        <f>VLOOKUP($B498,D1_2!$B$5:$AL$131,10,FALSE)&amp;""</f>
        <v/>
      </c>
      <c r="Y498" s="172"/>
      <c r="Z498" s="188" t="s">
        <v>410</v>
      </c>
      <c r="AA498" s="204" t="str">
        <f>VLOOKUP($B498,D1_2!$B$5:$AL$131,11,FALSE)&amp;""</f>
        <v/>
      </c>
      <c r="AB498" s="215"/>
      <c r="AC498" s="160" t="str">
        <f>VLOOKUP($B498,D1_2!$B$5:$AL$131,12,FALSE)&amp;""</f>
        <v/>
      </c>
      <c r="AD498" s="172"/>
      <c r="AE498" s="188" t="s">
        <v>410</v>
      </c>
      <c r="AF498" s="204" t="str">
        <f>VLOOKUP($B498,D1_2!$B$5:$AL$131,13,FALSE)&amp;""</f>
        <v/>
      </c>
      <c r="AG498" s="215"/>
      <c r="AH498" s="160" t="str">
        <f>VLOOKUP($B498,D1_2!$B$5:$AL$131,14,FALSE)&amp;""</f>
        <v/>
      </c>
      <c r="AI498" s="172"/>
      <c r="AJ498" s="188" t="s">
        <v>410</v>
      </c>
      <c r="AK498" s="204" t="str">
        <f>VLOOKUP($B498,D1_2!$B$5:$AL$131,15,FALSE)&amp;""</f>
        <v/>
      </c>
      <c r="AL498" s="215"/>
      <c r="AM498" s="160" t="str">
        <f>VLOOKUP($B498,D1_2!$B$5:$AL$131,16,FALSE)&amp;""</f>
        <v/>
      </c>
      <c r="AN498" s="172"/>
      <c r="AO498" s="188" t="s">
        <v>410</v>
      </c>
      <c r="AP498" s="204" t="str">
        <f>VLOOKUP($B498,D1_2!$B$5:$AL$131,17,FALSE)&amp;""</f>
        <v/>
      </c>
      <c r="AQ498" s="215"/>
      <c r="AR498" s="160" t="str">
        <f>VLOOKUP($B498,D1_2!$B$5:$AL$131,18,FALSE)&amp;""</f>
        <v/>
      </c>
      <c r="AS498" s="172"/>
      <c r="AT498" s="188" t="s">
        <v>410</v>
      </c>
      <c r="AU498" s="204" t="str">
        <f>VLOOKUP($B498,D1_2!$B$5:$AL$131,19,FALSE)&amp;""</f>
        <v/>
      </c>
      <c r="AV498" s="215"/>
      <c r="AW498" s="160" t="str">
        <f>VLOOKUP($B498,D1_2!$B$5:$AL$131,20,FALSE)&amp;""</f>
        <v/>
      </c>
      <c r="AX498" s="172"/>
      <c r="AY498" s="188" t="s">
        <v>410</v>
      </c>
      <c r="AZ498" s="204" t="str">
        <f>VLOOKUP($B498,D1_2!$B$5:$AL$131,21,FALSE)&amp;""</f>
        <v/>
      </c>
      <c r="BA498" s="215"/>
      <c r="BB498" s="1"/>
      <c r="BC498" s="1"/>
      <c r="BD498" s="1"/>
      <c r="BE498" s="1"/>
      <c r="BF498" s="3"/>
      <c r="BG498" s="3"/>
      <c r="BH498" s="3"/>
    </row>
    <row r="499" spans="2:60" s="1" customFormat="1">
      <c r="B499" s="28"/>
      <c r="C499" s="80"/>
      <c r="D499" s="80"/>
      <c r="E499" s="80"/>
      <c r="F499" s="108"/>
      <c r="G499" s="123" t="s">
        <v>5759</v>
      </c>
      <c r="H499" s="123"/>
      <c r="I499" s="123"/>
      <c r="J499" s="123"/>
      <c r="K499" s="123"/>
      <c r="L499" s="123"/>
      <c r="M499" s="123"/>
      <c r="N499" s="162" t="str">
        <f>VLOOKUP($B498,D1_2!$B$132:$AL$258,6,FALSE)&amp;""</f>
        <v/>
      </c>
      <c r="O499" s="173"/>
      <c r="P499" s="189" t="s">
        <v>410</v>
      </c>
      <c r="Q499" s="205" t="str">
        <f>VLOOKUP($B498,D1_2!$B$132:$AL$258,7,FALSE)&amp;""</f>
        <v/>
      </c>
      <c r="R499" s="222"/>
      <c r="S499" s="162" t="str">
        <f>VLOOKUP($B498,D1_2!$B$132:$AL$258,8,FALSE)&amp;""</f>
        <v/>
      </c>
      <c r="T499" s="173"/>
      <c r="U499" s="189" t="s">
        <v>410</v>
      </c>
      <c r="V499" s="205" t="str">
        <f>VLOOKUP($B498,D1_2!$B$132:$AL$258,9,FALSE)&amp;""</f>
        <v/>
      </c>
      <c r="W499" s="222"/>
      <c r="X499" s="162" t="str">
        <f>VLOOKUP($B498,D1_2!$B$132:$AL$258,10,FALSE)&amp;""</f>
        <v/>
      </c>
      <c r="Y499" s="173"/>
      <c r="Z499" s="189" t="s">
        <v>410</v>
      </c>
      <c r="AA499" s="205" t="str">
        <f>VLOOKUP($B498,D1_2!$B$132:$AL$258,11,FALSE)&amp;""</f>
        <v/>
      </c>
      <c r="AB499" s="222"/>
      <c r="AC499" s="162" t="str">
        <f>VLOOKUP($B498,D1_2!$B$132:$AL$258,12,FALSE)&amp;""</f>
        <v/>
      </c>
      <c r="AD499" s="173"/>
      <c r="AE499" s="189" t="s">
        <v>410</v>
      </c>
      <c r="AF499" s="205" t="str">
        <f>VLOOKUP($B498,D1_2!$B$132:$AL$258,13,FALSE)&amp;""</f>
        <v/>
      </c>
      <c r="AG499" s="222"/>
      <c r="AH499" s="162" t="str">
        <f>VLOOKUP($B498,D1_2!$B$132:$AL$258,14,FALSE)&amp;""</f>
        <v/>
      </c>
      <c r="AI499" s="173"/>
      <c r="AJ499" s="189" t="s">
        <v>410</v>
      </c>
      <c r="AK499" s="205" t="str">
        <f>VLOOKUP($B498,D1_2!$B$132:$AL$258,15,FALSE)&amp;""</f>
        <v/>
      </c>
      <c r="AL499" s="222"/>
      <c r="AM499" s="162" t="str">
        <f>VLOOKUP($B498,D1_2!$B$132:$AL$258,16,FALSE)&amp;""</f>
        <v/>
      </c>
      <c r="AN499" s="173"/>
      <c r="AO499" s="189" t="s">
        <v>410</v>
      </c>
      <c r="AP499" s="205" t="str">
        <f>VLOOKUP($B498,D1_2!$B$132:$AL$258,17,FALSE)&amp;""</f>
        <v/>
      </c>
      <c r="AQ499" s="222"/>
      <c r="AR499" s="162" t="str">
        <f>VLOOKUP($B498,D1_2!$B$132:$AL$258,18,FALSE)&amp;""</f>
        <v/>
      </c>
      <c r="AS499" s="173"/>
      <c r="AT499" s="189" t="s">
        <v>410</v>
      </c>
      <c r="AU499" s="205" t="str">
        <f>VLOOKUP($B498,D1_2!$B$132:$AL$258,19,FALSE)&amp;""</f>
        <v/>
      </c>
      <c r="AV499" s="222"/>
      <c r="AW499" s="162" t="str">
        <f>VLOOKUP($B498,D1_2!$B$132:$AL$258,20,FALSE)&amp;""</f>
        <v/>
      </c>
      <c r="AX499" s="173"/>
      <c r="AY499" s="189" t="s">
        <v>410</v>
      </c>
      <c r="AZ499" s="205" t="str">
        <f>VLOOKUP($B498,D1_2!$B$132:$AL$258,21,FALSE)&amp;""</f>
        <v/>
      </c>
      <c r="BA499" s="222"/>
      <c r="BB499" s="1"/>
      <c r="BC499" s="1"/>
      <c r="BD499" s="1"/>
      <c r="BE499" s="1"/>
      <c r="BF499" s="3"/>
      <c r="BG499" s="3"/>
      <c r="BH499" s="3"/>
    </row>
    <row r="500" spans="2:60" s="1" customFormat="1">
      <c r="B500" s="27"/>
      <c r="C500" s="79"/>
      <c r="D500" s="79"/>
      <c r="E500" s="79"/>
      <c r="F500" s="109"/>
      <c r="G500" s="124" t="s">
        <v>5593</v>
      </c>
      <c r="H500" s="124"/>
      <c r="I500" s="124"/>
      <c r="J500" s="124"/>
      <c r="K500" s="124"/>
      <c r="L500" s="124"/>
      <c r="M500" s="124"/>
      <c r="N500" s="167" t="str">
        <f>VLOOKUP($B498,D1_2!$B$259:$AL$385,6,FALSE)&amp;""</f>
        <v/>
      </c>
      <c r="O500" s="174"/>
      <c r="P500" s="190" t="s">
        <v>410</v>
      </c>
      <c r="Q500" s="206" t="str">
        <f>VLOOKUP($B498,D1_2!$B$259:$AL$385,7,FALSE)&amp;""</f>
        <v/>
      </c>
      <c r="R500" s="216"/>
      <c r="S500" s="167" t="str">
        <f>VLOOKUP($B498,D1_2!$B$259:$AL$385,8,FALSE)&amp;""</f>
        <v/>
      </c>
      <c r="T500" s="174"/>
      <c r="U500" s="190" t="s">
        <v>410</v>
      </c>
      <c r="V500" s="206" t="str">
        <f>VLOOKUP($B498,D1_2!$B$259:$AL$385,9,FALSE)&amp;""</f>
        <v/>
      </c>
      <c r="W500" s="216"/>
      <c r="X500" s="167" t="str">
        <f>VLOOKUP($B498,D1_2!$B$259:$AL$385,10,FALSE)&amp;""</f>
        <v/>
      </c>
      <c r="Y500" s="174"/>
      <c r="Z500" s="190" t="s">
        <v>410</v>
      </c>
      <c r="AA500" s="206" t="str">
        <f>VLOOKUP($B498,D1_2!$B$259:$AL$385,11,FALSE)&amp;""</f>
        <v/>
      </c>
      <c r="AB500" s="216"/>
      <c r="AC500" s="167" t="str">
        <f>VLOOKUP($B498,D1_2!$B$259:$AL$385,12,FALSE)&amp;""</f>
        <v/>
      </c>
      <c r="AD500" s="174"/>
      <c r="AE500" s="190" t="s">
        <v>410</v>
      </c>
      <c r="AF500" s="206" t="str">
        <f>VLOOKUP($B498,D1_2!$B$259:$AL$385,13,FALSE)&amp;""</f>
        <v/>
      </c>
      <c r="AG500" s="216"/>
      <c r="AH500" s="167" t="str">
        <f>VLOOKUP($B498,D1_2!$B$259:$AL$385,14,FALSE)&amp;""</f>
        <v/>
      </c>
      <c r="AI500" s="174"/>
      <c r="AJ500" s="190" t="s">
        <v>410</v>
      </c>
      <c r="AK500" s="206" t="str">
        <f>VLOOKUP($B498,D1_2!$B$259:$AL$385,15,FALSE)&amp;""</f>
        <v/>
      </c>
      <c r="AL500" s="216"/>
      <c r="AM500" s="167" t="str">
        <f>VLOOKUP($B498,D1_2!$B$259:$AL$385,16,FALSE)&amp;""</f>
        <v/>
      </c>
      <c r="AN500" s="174"/>
      <c r="AO500" s="190" t="s">
        <v>410</v>
      </c>
      <c r="AP500" s="206" t="str">
        <f>VLOOKUP($B498,D1_2!$B$259:$AL$385,17,FALSE)&amp;""</f>
        <v/>
      </c>
      <c r="AQ500" s="216"/>
      <c r="AR500" s="167" t="str">
        <f>VLOOKUP($B498,D1_2!$B$259:$AL$385,18,FALSE)&amp;""</f>
        <v/>
      </c>
      <c r="AS500" s="174"/>
      <c r="AT500" s="190" t="s">
        <v>410</v>
      </c>
      <c r="AU500" s="206" t="str">
        <f>VLOOKUP($B498,D1_2!$B$259:$AL$385,19,FALSE)&amp;""</f>
        <v/>
      </c>
      <c r="AV500" s="216"/>
      <c r="AW500" s="167" t="str">
        <f>VLOOKUP($B498,D1_2!$B$259:$AL$385,20,FALSE)&amp;""</f>
        <v/>
      </c>
      <c r="AX500" s="174"/>
      <c r="AY500" s="190" t="s">
        <v>410</v>
      </c>
      <c r="AZ500" s="206" t="str">
        <f>VLOOKUP($B498,D1_2!$B$259:$AL$385,21,FALSE)&amp;""</f>
        <v/>
      </c>
      <c r="BA500" s="216"/>
      <c r="BB500" s="1"/>
      <c r="BC500" s="1"/>
      <c r="BD500" s="1"/>
      <c r="BE500" s="1"/>
      <c r="BF500" s="3"/>
      <c r="BG500" s="3"/>
      <c r="BH500" s="3"/>
    </row>
    <row r="501" spans="2:60" s="1" customFormat="1" ht="14.25" customHeight="1">
      <c r="B501" s="26" t="s">
        <v>1059</v>
      </c>
      <c r="C501" s="78"/>
      <c r="D501" s="78"/>
      <c r="E501" s="78"/>
      <c r="F501" s="107"/>
      <c r="G501" s="122" t="s">
        <v>6009</v>
      </c>
      <c r="H501" s="122"/>
      <c r="I501" s="122"/>
      <c r="J501" s="122"/>
      <c r="K501" s="122"/>
      <c r="L501" s="122"/>
      <c r="M501" s="122"/>
      <c r="N501" s="160" t="str">
        <f>VLOOKUP($B501,D1_2!$B$5:$AL$131,6,FALSE)&amp;""</f>
        <v/>
      </c>
      <c r="O501" s="172"/>
      <c r="P501" s="188" t="s">
        <v>410</v>
      </c>
      <c r="Q501" s="204" t="str">
        <f>VLOOKUP($B501,D1_2!$B$5:$AL$131,7,FALSE)&amp;""</f>
        <v/>
      </c>
      <c r="R501" s="215"/>
      <c r="S501" s="160" t="str">
        <f>VLOOKUP($B501,D1_2!$B$5:$AL$131,8,FALSE)&amp;""</f>
        <v/>
      </c>
      <c r="T501" s="172"/>
      <c r="U501" s="188" t="s">
        <v>410</v>
      </c>
      <c r="V501" s="204" t="str">
        <f>VLOOKUP($B501,D1_2!$B$5:$AL$131,9,FALSE)&amp;""</f>
        <v/>
      </c>
      <c r="W501" s="215"/>
      <c r="X501" s="160" t="str">
        <f>VLOOKUP($B501,D1_2!$B$5:$AL$131,10,FALSE)&amp;""</f>
        <v/>
      </c>
      <c r="Y501" s="172"/>
      <c r="Z501" s="188" t="s">
        <v>410</v>
      </c>
      <c r="AA501" s="204" t="str">
        <f>VLOOKUP($B501,D1_2!$B$5:$AL$131,11,FALSE)&amp;""</f>
        <v/>
      </c>
      <c r="AB501" s="215"/>
      <c r="AC501" s="160" t="str">
        <f>VLOOKUP($B501,D1_2!$B$5:$AL$131,12,FALSE)&amp;""</f>
        <v/>
      </c>
      <c r="AD501" s="172"/>
      <c r="AE501" s="188" t="s">
        <v>410</v>
      </c>
      <c r="AF501" s="204" t="str">
        <f>VLOOKUP($B501,D1_2!$B$5:$AL$131,13,FALSE)&amp;""</f>
        <v/>
      </c>
      <c r="AG501" s="215"/>
      <c r="AH501" s="160" t="str">
        <f>VLOOKUP($B501,D1_2!$B$5:$AL$131,14,FALSE)&amp;""</f>
        <v/>
      </c>
      <c r="AI501" s="172"/>
      <c r="AJ501" s="188" t="s">
        <v>410</v>
      </c>
      <c r="AK501" s="204" t="str">
        <f>VLOOKUP($B501,D1_2!$B$5:$AL$131,15,FALSE)&amp;""</f>
        <v/>
      </c>
      <c r="AL501" s="215"/>
      <c r="AM501" s="160" t="str">
        <f>VLOOKUP($B501,D1_2!$B$5:$AL$131,16,FALSE)&amp;""</f>
        <v/>
      </c>
      <c r="AN501" s="172"/>
      <c r="AO501" s="188" t="s">
        <v>410</v>
      </c>
      <c r="AP501" s="204" t="str">
        <f>VLOOKUP($B501,D1_2!$B$5:$AL$131,17,FALSE)&amp;""</f>
        <v/>
      </c>
      <c r="AQ501" s="215"/>
      <c r="AR501" s="160" t="str">
        <f>VLOOKUP($B501,D1_2!$B$5:$AL$131,18,FALSE)&amp;""</f>
        <v/>
      </c>
      <c r="AS501" s="172"/>
      <c r="AT501" s="188" t="s">
        <v>410</v>
      </c>
      <c r="AU501" s="204" t="str">
        <f>VLOOKUP($B501,D1_2!$B$5:$AL$131,19,FALSE)&amp;""</f>
        <v/>
      </c>
      <c r="AV501" s="215"/>
      <c r="AW501" s="160" t="str">
        <f>VLOOKUP($B501,D1_2!$B$5:$AL$131,20,FALSE)&amp;""</f>
        <v/>
      </c>
      <c r="AX501" s="172"/>
      <c r="AY501" s="188" t="s">
        <v>410</v>
      </c>
      <c r="AZ501" s="204" t="str">
        <f>VLOOKUP($B501,D1_2!$B$5:$AL$131,21,FALSE)&amp;""</f>
        <v/>
      </c>
      <c r="BA501" s="215"/>
      <c r="BB501" s="1"/>
      <c r="BC501" s="1"/>
      <c r="BD501" s="1"/>
      <c r="BE501" s="1"/>
      <c r="BF501" s="3"/>
      <c r="BG501" s="3"/>
      <c r="BH501" s="3"/>
    </row>
    <row r="502" spans="2:60" s="1" customFormat="1">
      <c r="B502" s="28"/>
      <c r="C502" s="80"/>
      <c r="D502" s="80"/>
      <c r="E502" s="80"/>
      <c r="F502" s="108"/>
      <c r="G502" s="123" t="s">
        <v>5759</v>
      </c>
      <c r="H502" s="123"/>
      <c r="I502" s="123"/>
      <c r="J502" s="123"/>
      <c r="K502" s="123"/>
      <c r="L502" s="123"/>
      <c r="M502" s="123"/>
      <c r="N502" s="162" t="str">
        <f>VLOOKUP($B501,D1_2!$B$132:$AL$258,6,FALSE)&amp;""</f>
        <v/>
      </c>
      <c r="O502" s="173"/>
      <c r="P502" s="189" t="s">
        <v>410</v>
      </c>
      <c r="Q502" s="205" t="str">
        <f>VLOOKUP($B501,D1_2!$B$132:$AL$258,7,FALSE)&amp;""</f>
        <v/>
      </c>
      <c r="R502" s="222"/>
      <c r="S502" s="162" t="str">
        <f>VLOOKUP($B501,D1_2!$B$132:$AL$258,8,FALSE)&amp;""</f>
        <v/>
      </c>
      <c r="T502" s="173"/>
      <c r="U502" s="189" t="s">
        <v>410</v>
      </c>
      <c r="V502" s="205" t="str">
        <f>VLOOKUP($B501,D1_2!$B$132:$AL$258,9,FALSE)&amp;""</f>
        <v/>
      </c>
      <c r="W502" s="222"/>
      <c r="X502" s="162" t="str">
        <f>VLOOKUP($B501,D1_2!$B$132:$AL$258,10,FALSE)&amp;""</f>
        <v/>
      </c>
      <c r="Y502" s="173"/>
      <c r="Z502" s="189" t="s">
        <v>410</v>
      </c>
      <c r="AA502" s="205" t="str">
        <f>VLOOKUP($B501,D1_2!$B$132:$AL$258,11,FALSE)&amp;""</f>
        <v/>
      </c>
      <c r="AB502" s="222"/>
      <c r="AC502" s="162" t="str">
        <f>VLOOKUP($B501,D1_2!$B$132:$AL$258,12,FALSE)&amp;""</f>
        <v/>
      </c>
      <c r="AD502" s="173"/>
      <c r="AE502" s="189" t="s">
        <v>410</v>
      </c>
      <c r="AF502" s="205" t="str">
        <f>VLOOKUP($B501,D1_2!$B$132:$AL$258,13,FALSE)&amp;""</f>
        <v/>
      </c>
      <c r="AG502" s="222"/>
      <c r="AH502" s="162" t="str">
        <f>VLOOKUP($B501,D1_2!$B$132:$AL$258,14,FALSE)&amp;""</f>
        <v/>
      </c>
      <c r="AI502" s="173"/>
      <c r="AJ502" s="189" t="s">
        <v>410</v>
      </c>
      <c r="AK502" s="205" t="str">
        <f>VLOOKUP($B501,D1_2!$B$132:$AL$258,15,FALSE)&amp;""</f>
        <v/>
      </c>
      <c r="AL502" s="222"/>
      <c r="AM502" s="162" t="str">
        <f>VLOOKUP($B501,D1_2!$B$132:$AL$258,16,FALSE)&amp;""</f>
        <v/>
      </c>
      <c r="AN502" s="173"/>
      <c r="AO502" s="189" t="s">
        <v>410</v>
      </c>
      <c r="AP502" s="205" t="str">
        <f>VLOOKUP($B501,D1_2!$B$132:$AL$258,17,FALSE)&amp;""</f>
        <v/>
      </c>
      <c r="AQ502" s="222"/>
      <c r="AR502" s="162" t="str">
        <f>VLOOKUP($B501,D1_2!$B$132:$AL$258,18,FALSE)&amp;""</f>
        <v/>
      </c>
      <c r="AS502" s="173"/>
      <c r="AT502" s="189" t="s">
        <v>410</v>
      </c>
      <c r="AU502" s="205" t="str">
        <f>VLOOKUP($B501,D1_2!$B$132:$AL$258,19,FALSE)&amp;""</f>
        <v/>
      </c>
      <c r="AV502" s="222"/>
      <c r="AW502" s="162" t="str">
        <f>VLOOKUP($B501,D1_2!$B$132:$AL$258,20,FALSE)&amp;""</f>
        <v/>
      </c>
      <c r="AX502" s="173"/>
      <c r="AY502" s="189" t="s">
        <v>410</v>
      </c>
      <c r="AZ502" s="205" t="str">
        <f>VLOOKUP($B501,D1_2!$B$132:$AL$258,21,FALSE)&amp;""</f>
        <v/>
      </c>
      <c r="BA502" s="222"/>
      <c r="BB502" s="1"/>
      <c r="BC502" s="1"/>
      <c r="BD502" s="1"/>
      <c r="BE502" s="1"/>
      <c r="BF502" s="3"/>
      <c r="BG502" s="3"/>
      <c r="BH502" s="3"/>
    </row>
    <row r="503" spans="2:60" s="1" customFormat="1">
      <c r="B503" s="27"/>
      <c r="C503" s="79"/>
      <c r="D503" s="79"/>
      <c r="E503" s="79"/>
      <c r="F503" s="109"/>
      <c r="G503" s="124" t="s">
        <v>5593</v>
      </c>
      <c r="H503" s="124"/>
      <c r="I503" s="124"/>
      <c r="J503" s="124"/>
      <c r="K503" s="124"/>
      <c r="L503" s="124"/>
      <c r="M503" s="124"/>
      <c r="N503" s="167" t="str">
        <f>VLOOKUP($B501,D1_2!$B$259:$AL$385,6,FALSE)&amp;""</f>
        <v/>
      </c>
      <c r="O503" s="174"/>
      <c r="P503" s="190" t="s">
        <v>410</v>
      </c>
      <c r="Q503" s="206" t="str">
        <f>VLOOKUP($B501,D1_2!$B$259:$AL$385,7,FALSE)&amp;""</f>
        <v/>
      </c>
      <c r="R503" s="216"/>
      <c r="S503" s="167" t="str">
        <f>VLOOKUP($B501,D1_2!$B$259:$AL$385,8,FALSE)&amp;""</f>
        <v/>
      </c>
      <c r="T503" s="174"/>
      <c r="U503" s="190" t="s">
        <v>410</v>
      </c>
      <c r="V503" s="206" t="str">
        <f>VLOOKUP($B501,D1_2!$B$259:$AL$385,9,FALSE)&amp;""</f>
        <v/>
      </c>
      <c r="W503" s="216"/>
      <c r="X503" s="167" t="str">
        <f>VLOOKUP($B501,D1_2!$B$259:$AL$385,10,FALSE)&amp;""</f>
        <v/>
      </c>
      <c r="Y503" s="174"/>
      <c r="Z503" s="190" t="s">
        <v>410</v>
      </c>
      <c r="AA503" s="206" t="str">
        <f>VLOOKUP($B501,D1_2!$B$259:$AL$385,11,FALSE)&amp;""</f>
        <v/>
      </c>
      <c r="AB503" s="216"/>
      <c r="AC503" s="167" t="str">
        <f>VLOOKUP($B501,D1_2!$B$259:$AL$385,12,FALSE)&amp;""</f>
        <v/>
      </c>
      <c r="AD503" s="174"/>
      <c r="AE503" s="190" t="s">
        <v>410</v>
      </c>
      <c r="AF503" s="206" t="str">
        <f>VLOOKUP($B501,D1_2!$B$259:$AL$385,13,FALSE)&amp;""</f>
        <v/>
      </c>
      <c r="AG503" s="216"/>
      <c r="AH503" s="167" t="str">
        <f>VLOOKUP($B501,D1_2!$B$259:$AL$385,14,FALSE)&amp;""</f>
        <v/>
      </c>
      <c r="AI503" s="174"/>
      <c r="AJ503" s="190" t="s">
        <v>410</v>
      </c>
      <c r="AK503" s="206" t="str">
        <f>VLOOKUP($B501,D1_2!$B$259:$AL$385,15,FALSE)&amp;""</f>
        <v/>
      </c>
      <c r="AL503" s="216"/>
      <c r="AM503" s="167" t="str">
        <f>VLOOKUP($B501,D1_2!$B$259:$AL$385,16,FALSE)&amp;""</f>
        <v/>
      </c>
      <c r="AN503" s="174"/>
      <c r="AO503" s="190" t="s">
        <v>410</v>
      </c>
      <c r="AP503" s="206" t="str">
        <f>VLOOKUP($B501,D1_2!$B$259:$AL$385,17,FALSE)&amp;""</f>
        <v/>
      </c>
      <c r="AQ503" s="216"/>
      <c r="AR503" s="167" t="str">
        <f>VLOOKUP($B501,D1_2!$B$259:$AL$385,18,FALSE)&amp;""</f>
        <v/>
      </c>
      <c r="AS503" s="174"/>
      <c r="AT503" s="190" t="s">
        <v>410</v>
      </c>
      <c r="AU503" s="206" t="str">
        <f>VLOOKUP($B501,D1_2!$B$259:$AL$385,19,FALSE)&amp;""</f>
        <v/>
      </c>
      <c r="AV503" s="216"/>
      <c r="AW503" s="167" t="str">
        <f>VLOOKUP($B501,D1_2!$B$259:$AL$385,20,FALSE)&amp;""</f>
        <v/>
      </c>
      <c r="AX503" s="174"/>
      <c r="AY503" s="190" t="s">
        <v>410</v>
      </c>
      <c r="AZ503" s="206" t="str">
        <f>VLOOKUP($B501,D1_2!$B$259:$AL$385,21,FALSE)&amp;""</f>
        <v/>
      </c>
      <c r="BA503" s="216"/>
      <c r="BB503" s="1"/>
      <c r="BC503" s="1"/>
      <c r="BD503" s="1"/>
      <c r="BE503" s="1"/>
      <c r="BF503" s="3"/>
      <c r="BG503" s="3"/>
      <c r="BH503" s="3"/>
    </row>
    <row r="504" spans="2:60" s="1" customFormat="1" ht="14.25" customHeight="1">
      <c r="B504" s="26" t="s">
        <v>1745</v>
      </c>
      <c r="C504" s="78"/>
      <c r="D504" s="78"/>
      <c r="E504" s="78"/>
      <c r="F504" s="107"/>
      <c r="G504" s="122" t="s">
        <v>6009</v>
      </c>
      <c r="H504" s="122"/>
      <c r="I504" s="122"/>
      <c r="J504" s="122"/>
      <c r="K504" s="122"/>
      <c r="L504" s="122"/>
      <c r="M504" s="122"/>
      <c r="N504" s="160" t="str">
        <f>VLOOKUP($B504,D1_2!$B$5:$AL$131,6,FALSE)&amp;""</f>
        <v/>
      </c>
      <c r="O504" s="172"/>
      <c r="P504" s="188" t="s">
        <v>410</v>
      </c>
      <c r="Q504" s="204" t="str">
        <f>VLOOKUP($B504,D1_2!$B$5:$AL$131,7,FALSE)&amp;""</f>
        <v/>
      </c>
      <c r="R504" s="215"/>
      <c r="S504" s="160" t="str">
        <f>VLOOKUP($B504,D1_2!$B$5:$AL$131,8,FALSE)&amp;""</f>
        <v/>
      </c>
      <c r="T504" s="172"/>
      <c r="U504" s="188" t="s">
        <v>410</v>
      </c>
      <c r="V504" s="204" t="str">
        <f>VLOOKUP($B504,D1_2!$B$5:$AL$131,9,FALSE)&amp;""</f>
        <v/>
      </c>
      <c r="W504" s="215"/>
      <c r="X504" s="160" t="str">
        <f>VLOOKUP($B504,D1_2!$B$5:$AL$131,10,FALSE)&amp;""</f>
        <v/>
      </c>
      <c r="Y504" s="172"/>
      <c r="Z504" s="188" t="s">
        <v>410</v>
      </c>
      <c r="AA504" s="204" t="str">
        <f>VLOOKUP($B504,D1_2!$B$5:$AL$131,11,FALSE)&amp;""</f>
        <v/>
      </c>
      <c r="AB504" s="215"/>
      <c r="AC504" s="160" t="str">
        <f>VLOOKUP($B504,D1_2!$B$5:$AL$131,12,FALSE)&amp;""</f>
        <v/>
      </c>
      <c r="AD504" s="172"/>
      <c r="AE504" s="188" t="s">
        <v>410</v>
      </c>
      <c r="AF504" s="204" t="str">
        <f>VLOOKUP($B504,D1_2!$B$5:$AL$131,13,FALSE)&amp;""</f>
        <v/>
      </c>
      <c r="AG504" s="215"/>
      <c r="AH504" s="160" t="str">
        <f>VLOOKUP($B504,D1_2!$B$5:$AL$131,14,FALSE)&amp;""</f>
        <v/>
      </c>
      <c r="AI504" s="172"/>
      <c r="AJ504" s="188" t="s">
        <v>410</v>
      </c>
      <c r="AK504" s="204" t="str">
        <f>VLOOKUP($B504,D1_2!$B$5:$AL$131,15,FALSE)&amp;""</f>
        <v/>
      </c>
      <c r="AL504" s="215"/>
      <c r="AM504" s="160" t="str">
        <f>VLOOKUP($B504,D1_2!$B$5:$AL$131,16,FALSE)&amp;""</f>
        <v/>
      </c>
      <c r="AN504" s="172"/>
      <c r="AO504" s="188" t="s">
        <v>410</v>
      </c>
      <c r="AP504" s="204" t="str">
        <f>VLOOKUP($B504,D1_2!$B$5:$AL$131,17,FALSE)&amp;""</f>
        <v/>
      </c>
      <c r="AQ504" s="215"/>
      <c r="AR504" s="160" t="str">
        <f>VLOOKUP($B504,D1_2!$B$5:$AL$131,18,FALSE)&amp;""</f>
        <v/>
      </c>
      <c r="AS504" s="172"/>
      <c r="AT504" s="188" t="s">
        <v>410</v>
      </c>
      <c r="AU504" s="204" t="str">
        <f>VLOOKUP($B504,D1_2!$B$5:$AL$131,19,FALSE)&amp;""</f>
        <v/>
      </c>
      <c r="AV504" s="215"/>
      <c r="AW504" s="160" t="str">
        <f>VLOOKUP($B504,D1_2!$B$5:$AL$131,20,FALSE)&amp;""</f>
        <v/>
      </c>
      <c r="AX504" s="172"/>
      <c r="AY504" s="188" t="s">
        <v>410</v>
      </c>
      <c r="AZ504" s="204" t="str">
        <f>VLOOKUP($B504,D1_2!$B$5:$AL$131,21,FALSE)&amp;""</f>
        <v/>
      </c>
      <c r="BA504" s="215"/>
      <c r="BB504" s="1"/>
      <c r="BC504" s="1"/>
      <c r="BD504" s="1"/>
      <c r="BE504" s="1"/>
      <c r="BF504" s="3"/>
      <c r="BG504" s="3"/>
      <c r="BH504" s="3"/>
    </row>
    <row r="505" spans="2:60" s="1" customFormat="1">
      <c r="B505" s="28"/>
      <c r="C505" s="80"/>
      <c r="D505" s="80"/>
      <c r="E505" s="80"/>
      <c r="F505" s="108"/>
      <c r="G505" s="123" t="s">
        <v>5759</v>
      </c>
      <c r="H505" s="123"/>
      <c r="I505" s="123"/>
      <c r="J505" s="123"/>
      <c r="K505" s="123"/>
      <c r="L505" s="123"/>
      <c r="M505" s="123"/>
      <c r="N505" s="162" t="str">
        <f>VLOOKUP($B504,D1_2!$B$132:$AL$258,6,FALSE)&amp;""</f>
        <v/>
      </c>
      <c r="O505" s="173"/>
      <c r="P505" s="189" t="s">
        <v>410</v>
      </c>
      <c r="Q505" s="205" t="str">
        <f>VLOOKUP($B504,D1_2!$B$132:$AL$258,7,FALSE)&amp;""</f>
        <v/>
      </c>
      <c r="R505" s="222"/>
      <c r="S505" s="162" t="str">
        <f>VLOOKUP($B504,D1_2!$B$132:$AL$258,8,FALSE)&amp;""</f>
        <v/>
      </c>
      <c r="T505" s="173"/>
      <c r="U505" s="189" t="s">
        <v>410</v>
      </c>
      <c r="V505" s="205" t="str">
        <f>VLOOKUP($B504,D1_2!$B$132:$AL$258,9,FALSE)&amp;""</f>
        <v/>
      </c>
      <c r="W505" s="222"/>
      <c r="X505" s="162" t="str">
        <f>VLOOKUP($B504,D1_2!$B$132:$AL$258,10,FALSE)&amp;""</f>
        <v/>
      </c>
      <c r="Y505" s="173"/>
      <c r="Z505" s="189" t="s">
        <v>410</v>
      </c>
      <c r="AA505" s="205" t="str">
        <f>VLOOKUP($B504,D1_2!$B$132:$AL$258,11,FALSE)&amp;""</f>
        <v/>
      </c>
      <c r="AB505" s="222"/>
      <c r="AC505" s="162" t="str">
        <f>VLOOKUP($B504,D1_2!$B$132:$AL$258,12,FALSE)&amp;""</f>
        <v/>
      </c>
      <c r="AD505" s="173"/>
      <c r="AE505" s="189" t="s">
        <v>410</v>
      </c>
      <c r="AF505" s="205" t="str">
        <f>VLOOKUP($B504,D1_2!$B$132:$AL$258,13,FALSE)&amp;""</f>
        <v/>
      </c>
      <c r="AG505" s="222"/>
      <c r="AH505" s="162" t="str">
        <f>VLOOKUP($B504,D1_2!$B$132:$AL$258,14,FALSE)&amp;""</f>
        <v/>
      </c>
      <c r="AI505" s="173"/>
      <c r="AJ505" s="189" t="s">
        <v>410</v>
      </c>
      <c r="AK505" s="205" t="str">
        <f>VLOOKUP($B504,D1_2!$B$132:$AL$258,15,FALSE)&amp;""</f>
        <v/>
      </c>
      <c r="AL505" s="222"/>
      <c r="AM505" s="162" t="str">
        <f>VLOOKUP($B504,D1_2!$B$132:$AL$258,16,FALSE)&amp;""</f>
        <v/>
      </c>
      <c r="AN505" s="173"/>
      <c r="AO505" s="189" t="s">
        <v>410</v>
      </c>
      <c r="AP505" s="205" t="str">
        <f>VLOOKUP($B504,D1_2!$B$132:$AL$258,17,FALSE)&amp;""</f>
        <v/>
      </c>
      <c r="AQ505" s="222"/>
      <c r="AR505" s="162" t="str">
        <f>VLOOKUP($B504,D1_2!$B$132:$AL$258,18,FALSE)&amp;""</f>
        <v/>
      </c>
      <c r="AS505" s="173"/>
      <c r="AT505" s="189" t="s">
        <v>410</v>
      </c>
      <c r="AU505" s="205" t="str">
        <f>VLOOKUP($B504,D1_2!$B$132:$AL$258,19,FALSE)&amp;""</f>
        <v/>
      </c>
      <c r="AV505" s="222"/>
      <c r="AW505" s="162" t="str">
        <f>VLOOKUP($B504,D1_2!$B$132:$AL$258,20,FALSE)&amp;""</f>
        <v/>
      </c>
      <c r="AX505" s="173"/>
      <c r="AY505" s="189" t="s">
        <v>410</v>
      </c>
      <c r="AZ505" s="205" t="str">
        <f>VLOOKUP($B504,D1_2!$B$132:$AL$258,21,FALSE)&amp;""</f>
        <v/>
      </c>
      <c r="BA505" s="222"/>
      <c r="BB505" s="1"/>
      <c r="BC505" s="1"/>
      <c r="BD505" s="1"/>
      <c r="BE505" s="1"/>
      <c r="BF505" s="3"/>
      <c r="BG505" s="3"/>
      <c r="BH505" s="3"/>
    </row>
    <row r="506" spans="2:60" s="1" customFormat="1">
      <c r="B506" s="27"/>
      <c r="C506" s="79"/>
      <c r="D506" s="79"/>
      <c r="E506" s="79"/>
      <c r="F506" s="109"/>
      <c r="G506" s="124" t="s">
        <v>5593</v>
      </c>
      <c r="H506" s="124"/>
      <c r="I506" s="124"/>
      <c r="J506" s="124"/>
      <c r="K506" s="124"/>
      <c r="L506" s="124"/>
      <c r="M506" s="124"/>
      <c r="N506" s="167" t="str">
        <f>VLOOKUP($B504,D1_2!$B$259:$AL$385,6,FALSE)&amp;""</f>
        <v/>
      </c>
      <c r="O506" s="174"/>
      <c r="P506" s="190" t="s">
        <v>410</v>
      </c>
      <c r="Q506" s="206" t="str">
        <f>VLOOKUP($B504,D1_2!$B$259:$AL$385,7,FALSE)&amp;""</f>
        <v/>
      </c>
      <c r="R506" s="216"/>
      <c r="S506" s="167" t="str">
        <f>VLOOKUP($B504,D1_2!$B$259:$AL$385,8,FALSE)&amp;""</f>
        <v/>
      </c>
      <c r="T506" s="174"/>
      <c r="U506" s="190" t="s">
        <v>410</v>
      </c>
      <c r="V506" s="206" t="str">
        <f>VLOOKUP($B504,D1_2!$B$259:$AL$385,9,FALSE)&amp;""</f>
        <v/>
      </c>
      <c r="W506" s="216"/>
      <c r="X506" s="167" t="str">
        <f>VLOOKUP($B504,D1_2!$B$259:$AL$385,10,FALSE)&amp;""</f>
        <v/>
      </c>
      <c r="Y506" s="174"/>
      <c r="Z506" s="190" t="s">
        <v>410</v>
      </c>
      <c r="AA506" s="206" t="str">
        <f>VLOOKUP($B504,D1_2!$B$259:$AL$385,11,FALSE)&amp;""</f>
        <v/>
      </c>
      <c r="AB506" s="216"/>
      <c r="AC506" s="167" t="str">
        <f>VLOOKUP($B504,D1_2!$B$259:$AL$385,12,FALSE)&amp;""</f>
        <v/>
      </c>
      <c r="AD506" s="174"/>
      <c r="AE506" s="190" t="s">
        <v>410</v>
      </c>
      <c r="AF506" s="206" t="str">
        <f>VLOOKUP($B504,D1_2!$B$259:$AL$385,13,FALSE)&amp;""</f>
        <v/>
      </c>
      <c r="AG506" s="216"/>
      <c r="AH506" s="167" t="str">
        <f>VLOOKUP($B504,D1_2!$B$259:$AL$385,14,FALSE)&amp;""</f>
        <v/>
      </c>
      <c r="AI506" s="174"/>
      <c r="AJ506" s="190" t="s">
        <v>410</v>
      </c>
      <c r="AK506" s="206" t="str">
        <f>VLOOKUP($B504,D1_2!$B$259:$AL$385,15,FALSE)&amp;""</f>
        <v/>
      </c>
      <c r="AL506" s="216"/>
      <c r="AM506" s="167" t="str">
        <f>VLOOKUP($B504,D1_2!$B$259:$AL$385,16,FALSE)&amp;""</f>
        <v/>
      </c>
      <c r="AN506" s="174"/>
      <c r="AO506" s="190" t="s">
        <v>410</v>
      </c>
      <c r="AP506" s="206" t="str">
        <f>VLOOKUP($B504,D1_2!$B$259:$AL$385,17,FALSE)&amp;""</f>
        <v/>
      </c>
      <c r="AQ506" s="216"/>
      <c r="AR506" s="167" t="str">
        <f>VLOOKUP($B504,D1_2!$B$259:$AL$385,18,FALSE)&amp;""</f>
        <v/>
      </c>
      <c r="AS506" s="174"/>
      <c r="AT506" s="190" t="s">
        <v>410</v>
      </c>
      <c r="AU506" s="206" t="str">
        <f>VLOOKUP($B504,D1_2!$B$259:$AL$385,19,FALSE)&amp;""</f>
        <v/>
      </c>
      <c r="AV506" s="216"/>
      <c r="AW506" s="167" t="str">
        <f>VLOOKUP($B504,D1_2!$B$259:$AL$385,20,FALSE)&amp;""</f>
        <v/>
      </c>
      <c r="AX506" s="174"/>
      <c r="AY506" s="190" t="s">
        <v>410</v>
      </c>
      <c r="AZ506" s="206" t="str">
        <f>VLOOKUP($B504,D1_2!$B$259:$AL$385,21,FALSE)&amp;""</f>
        <v/>
      </c>
      <c r="BA506" s="216"/>
      <c r="BB506" s="1"/>
      <c r="BC506" s="1"/>
      <c r="BD506" s="1"/>
      <c r="BE506" s="1"/>
      <c r="BF506" s="3"/>
      <c r="BG506" s="3"/>
      <c r="BH506" s="3"/>
    </row>
    <row r="507" spans="2:60" s="1" customFormat="1" ht="14.25" customHeight="1">
      <c r="B507" s="26" t="s">
        <v>6793</v>
      </c>
      <c r="C507" s="78"/>
      <c r="D507" s="78"/>
      <c r="E507" s="78"/>
      <c r="F507" s="107"/>
      <c r="G507" s="122" t="s">
        <v>6009</v>
      </c>
      <c r="H507" s="122"/>
      <c r="I507" s="122"/>
      <c r="J507" s="122"/>
      <c r="K507" s="122"/>
      <c r="L507" s="122"/>
      <c r="M507" s="122"/>
      <c r="N507" s="160" t="str">
        <f>VLOOKUP($B507,D1_2!$B$5:$AL$131,6,FALSE)&amp;""</f>
        <v/>
      </c>
      <c r="O507" s="172"/>
      <c r="P507" s="188" t="s">
        <v>410</v>
      </c>
      <c r="Q507" s="204" t="str">
        <f>VLOOKUP($B507,D1_2!$B$5:$AL$131,7,FALSE)&amp;""</f>
        <v/>
      </c>
      <c r="R507" s="215"/>
      <c r="S507" s="160" t="str">
        <f>VLOOKUP($B507,D1_2!$B$5:$AL$131,8,FALSE)&amp;""</f>
        <v/>
      </c>
      <c r="T507" s="172"/>
      <c r="U507" s="188" t="s">
        <v>410</v>
      </c>
      <c r="V507" s="204" t="str">
        <f>VLOOKUP($B507,D1_2!$B$5:$AL$131,9,FALSE)&amp;""</f>
        <v/>
      </c>
      <c r="W507" s="215"/>
      <c r="X507" s="160" t="str">
        <f>VLOOKUP($B507,D1_2!$B$5:$AL$131,10,FALSE)&amp;""</f>
        <v/>
      </c>
      <c r="Y507" s="172"/>
      <c r="Z507" s="188" t="s">
        <v>410</v>
      </c>
      <c r="AA507" s="204" t="str">
        <f>VLOOKUP($B507,D1_2!$B$5:$AL$131,11,FALSE)&amp;""</f>
        <v/>
      </c>
      <c r="AB507" s="215"/>
      <c r="AC507" s="160" t="str">
        <f>VLOOKUP($B507,D1_2!$B$5:$AL$131,12,FALSE)&amp;""</f>
        <v/>
      </c>
      <c r="AD507" s="172"/>
      <c r="AE507" s="188" t="s">
        <v>410</v>
      </c>
      <c r="AF507" s="204" t="str">
        <f>VLOOKUP($B507,D1_2!$B$5:$AL$131,13,FALSE)&amp;""</f>
        <v/>
      </c>
      <c r="AG507" s="215"/>
      <c r="AH507" s="160" t="str">
        <f>VLOOKUP($B507,D1_2!$B$5:$AL$131,14,FALSE)&amp;""</f>
        <v/>
      </c>
      <c r="AI507" s="172"/>
      <c r="AJ507" s="188" t="s">
        <v>410</v>
      </c>
      <c r="AK507" s="204" t="str">
        <f>VLOOKUP($B507,D1_2!$B$5:$AL$131,15,FALSE)&amp;""</f>
        <v/>
      </c>
      <c r="AL507" s="215"/>
      <c r="AM507" s="160" t="str">
        <f>VLOOKUP($B507,D1_2!$B$5:$AL$131,16,FALSE)&amp;""</f>
        <v/>
      </c>
      <c r="AN507" s="172"/>
      <c r="AO507" s="188" t="s">
        <v>410</v>
      </c>
      <c r="AP507" s="204" t="str">
        <f>VLOOKUP($B507,D1_2!$B$5:$AL$131,17,FALSE)&amp;""</f>
        <v/>
      </c>
      <c r="AQ507" s="215"/>
      <c r="AR507" s="160" t="str">
        <f>VLOOKUP($B507,D1_2!$B$5:$AL$131,18,FALSE)&amp;""</f>
        <v/>
      </c>
      <c r="AS507" s="172"/>
      <c r="AT507" s="188" t="s">
        <v>410</v>
      </c>
      <c r="AU507" s="204" t="str">
        <f>VLOOKUP($B507,D1_2!$B$5:$AL$131,19,FALSE)&amp;""</f>
        <v/>
      </c>
      <c r="AV507" s="215"/>
      <c r="AW507" s="160" t="str">
        <f>VLOOKUP($B507,D1_2!$B$5:$AL$131,20,FALSE)&amp;""</f>
        <v/>
      </c>
      <c r="AX507" s="172"/>
      <c r="AY507" s="188" t="s">
        <v>410</v>
      </c>
      <c r="AZ507" s="204" t="str">
        <f>VLOOKUP($B507,D1_2!$B$5:$AL$131,21,FALSE)&amp;""</f>
        <v/>
      </c>
      <c r="BA507" s="215"/>
      <c r="BB507" s="1"/>
      <c r="BC507" s="1"/>
      <c r="BD507" s="1"/>
      <c r="BE507" s="1"/>
      <c r="BF507" s="3"/>
      <c r="BG507" s="3"/>
      <c r="BH507" s="3"/>
    </row>
    <row r="508" spans="2:60" s="1" customFormat="1">
      <c r="B508" s="28"/>
      <c r="C508" s="80"/>
      <c r="D508" s="80"/>
      <c r="E508" s="80"/>
      <c r="F508" s="108"/>
      <c r="G508" s="123" t="s">
        <v>5759</v>
      </c>
      <c r="H508" s="123"/>
      <c r="I508" s="123"/>
      <c r="J508" s="123"/>
      <c r="K508" s="123"/>
      <c r="L508" s="123"/>
      <c r="M508" s="123"/>
      <c r="N508" s="162" t="str">
        <f>VLOOKUP($B507,D1_2!$B$132:$AL$258,6,FALSE)&amp;""</f>
        <v/>
      </c>
      <c r="O508" s="173"/>
      <c r="P508" s="189" t="s">
        <v>410</v>
      </c>
      <c r="Q508" s="205" t="str">
        <f>VLOOKUP($B507,D1_2!$B$132:$AL$258,7,FALSE)&amp;""</f>
        <v/>
      </c>
      <c r="R508" s="222"/>
      <c r="S508" s="162" t="str">
        <f>VLOOKUP($B507,D1_2!$B$132:$AL$258,8,FALSE)&amp;""</f>
        <v/>
      </c>
      <c r="T508" s="173"/>
      <c r="U508" s="189" t="s">
        <v>410</v>
      </c>
      <c r="V508" s="205" t="str">
        <f>VLOOKUP($B507,D1_2!$B$132:$AL$258,9,FALSE)&amp;""</f>
        <v/>
      </c>
      <c r="W508" s="222"/>
      <c r="X508" s="162" t="str">
        <f>VLOOKUP($B507,D1_2!$B$132:$AL$258,10,FALSE)&amp;""</f>
        <v/>
      </c>
      <c r="Y508" s="173"/>
      <c r="Z508" s="189" t="s">
        <v>410</v>
      </c>
      <c r="AA508" s="205" t="str">
        <f>VLOOKUP($B507,D1_2!$B$132:$AL$258,11,FALSE)&amp;""</f>
        <v/>
      </c>
      <c r="AB508" s="222"/>
      <c r="AC508" s="162" t="str">
        <f>VLOOKUP($B507,D1_2!$B$132:$AL$258,12,FALSE)&amp;""</f>
        <v/>
      </c>
      <c r="AD508" s="173"/>
      <c r="AE508" s="189" t="s">
        <v>410</v>
      </c>
      <c r="AF508" s="205" t="str">
        <f>VLOOKUP($B507,D1_2!$B$132:$AL$258,13,FALSE)&amp;""</f>
        <v/>
      </c>
      <c r="AG508" s="222"/>
      <c r="AH508" s="162" t="str">
        <f>VLOOKUP($B507,D1_2!$B$132:$AL$258,14,FALSE)&amp;""</f>
        <v/>
      </c>
      <c r="AI508" s="173"/>
      <c r="AJ508" s="189" t="s">
        <v>410</v>
      </c>
      <c r="AK508" s="205" t="str">
        <f>VLOOKUP($B507,D1_2!$B$132:$AL$258,15,FALSE)&amp;""</f>
        <v/>
      </c>
      <c r="AL508" s="222"/>
      <c r="AM508" s="162" t="str">
        <f>VLOOKUP($B507,D1_2!$B$132:$AL$258,16,FALSE)&amp;""</f>
        <v/>
      </c>
      <c r="AN508" s="173"/>
      <c r="AO508" s="189" t="s">
        <v>410</v>
      </c>
      <c r="AP508" s="205" t="str">
        <f>VLOOKUP($B507,D1_2!$B$132:$AL$258,17,FALSE)&amp;""</f>
        <v/>
      </c>
      <c r="AQ508" s="222"/>
      <c r="AR508" s="162" t="str">
        <f>VLOOKUP($B507,D1_2!$B$132:$AL$258,18,FALSE)&amp;""</f>
        <v/>
      </c>
      <c r="AS508" s="173"/>
      <c r="AT508" s="189" t="s">
        <v>410</v>
      </c>
      <c r="AU508" s="205" t="str">
        <f>VLOOKUP($B507,D1_2!$B$132:$AL$258,19,FALSE)&amp;""</f>
        <v/>
      </c>
      <c r="AV508" s="222"/>
      <c r="AW508" s="162" t="str">
        <f>VLOOKUP($B507,D1_2!$B$132:$AL$258,20,FALSE)&amp;""</f>
        <v/>
      </c>
      <c r="AX508" s="173"/>
      <c r="AY508" s="189" t="s">
        <v>410</v>
      </c>
      <c r="AZ508" s="205" t="str">
        <f>VLOOKUP($B507,D1_2!$B$132:$AL$258,21,FALSE)&amp;""</f>
        <v/>
      </c>
      <c r="BA508" s="222"/>
      <c r="BB508" s="1"/>
      <c r="BC508" s="1"/>
      <c r="BD508" s="1"/>
      <c r="BE508" s="1"/>
      <c r="BF508" s="3"/>
      <c r="BG508" s="3"/>
      <c r="BH508" s="3"/>
    </row>
    <row r="509" spans="2:60" s="1" customFormat="1">
      <c r="B509" s="27"/>
      <c r="C509" s="79"/>
      <c r="D509" s="79"/>
      <c r="E509" s="79"/>
      <c r="F509" s="109"/>
      <c r="G509" s="124" t="s">
        <v>5593</v>
      </c>
      <c r="H509" s="124"/>
      <c r="I509" s="124"/>
      <c r="J509" s="124"/>
      <c r="K509" s="124"/>
      <c r="L509" s="124"/>
      <c r="M509" s="124"/>
      <c r="N509" s="167" t="str">
        <f>VLOOKUP($B507,D1_2!$B$259:$AL$385,6,FALSE)&amp;""</f>
        <v/>
      </c>
      <c r="O509" s="174"/>
      <c r="P509" s="190" t="s">
        <v>410</v>
      </c>
      <c r="Q509" s="206" t="str">
        <f>VLOOKUP($B507,D1_2!$B$259:$AL$385,7,FALSE)&amp;""</f>
        <v/>
      </c>
      <c r="R509" s="216"/>
      <c r="S509" s="167" t="str">
        <f>VLOOKUP($B507,D1_2!$B$259:$AL$385,8,FALSE)&amp;""</f>
        <v/>
      </c>
      <c r="T509" s="174"/>
      <c r="U509" s="190" t="s">
        <v>410</v>
      </c>
      <c r="V509" s="206" t="str">
        <f>VLOOKUP($B507,D1_2!$B$259:$AL$385,9,FALSE)&amp;""</f>
        <v/>
      </c>
      <c r="W509" s="216"/>
      <c r="X509" s="167" t="str">
        <f>VLOOKUP($B507,D1_2!$B$259:$AL$385,10,FALSE)&amp;""</f>
        <v/>
      </c>
      <c r="Y509" s="174"/>
      <c r="Z509" s="190" t="s">
        <v>410</v>
      </c>
      <c r="AA509" s="206" t="str">
        <f>VLOOKUP($B507,D1_2!$B$259:$AL$385,11,FALSE)&amp;""</f>
        <v/>
      </c>
      <c r="AB509" s="216"/>
      <c r="AC509" s="167" t="str">
        <f>VLOOKUP($B507,D1_2!$B$259:$AL$385,12,FALSE)&amp;""</f>
        <v/>
      </c>
      <c r="AD509" s="174"/>
      <c r="AE509" s="190" t="s">
        <v>410</v>
      </c>
      <c r="AF509" s="206" t="str">
        <f>VLOOKUP($B507,D1_2!$B$259:$AL$385,13,FALSE)&amp;""</f>
        <v/>
      </c>
      <c r="AG509" s="216"/>
      <c r="AH509" s="167" t="str">
        <f>VLOOKUP($B507,D1_2!$B$259:$AL$385,14,FALSE)&amp;""</f>
        <v/>
      </c>
      <c r="AI509" s="174"/>
      <c r="AJ509" s="190" t="s">
        <v>410</v>
      </c>
      <c r="AK509" s="206" t="str">
        <f>VLOOKUP($B507,D1_2!$B$259:$AL$385,15,FALSE)&amp;""</f>
        <v/>
      </c>
      <c r="AL509" s="216"/>
      <c r="AM509" s="167" t="str">
        <f>VLOOKUP($B507,D1_2!$B$259:$AL$385,16,FALSE)&amp;""</f>
        <v/>
      </c>
      <c r="AN509" s="174"/>
      <c r="AO509" s="190" t="s">
        <v>410</v>
      </c>
      <c r="AP509" s="206" t="str">
        <f>VLOOKUP($B507,D1_2!$B$259:$AL$385,17,FALSE)&amp;""</f>
        <v/>
      </c>
      <c r="AQ509" s="216"/>
      <c r="AR509" s="167" t="str">
        <f>VLOOKUP($B507,D1_2!$B$259:$AL$385,18,FALSE)&amp;""</f>
        <v/>
      </c>
      <c r="AS509" s="174"/>
      <c r="AT509" s="190" t="s">
        <v>410</v>
      </c>
      <c r="AU509" s="206" t="str">
        <f>VLOOKUP($B507,D1_2!$B$259:$AL$385,19,FALSE)&amp;""</f>
        <v/>
      </c>
      <c r="AV509" s="216"/>
      <c r="AW509" s="167" t="str">
        <f>VLOOKUP($B507,D1_2!$B$259:$AL$385,20,FALSE)&amp;""</f>
        <v/>
      </c>
      <c r="AX509" s="174"/>
      <c r="AY509" s="190" t="s">
        <v>410</v>
      </c>
      <c r="AZ509" s="206" t="str">
        <f>VLOOKUP($B507,D1_2!$B$259:$AL$385,21,FALSE)&amp;""</f>
        <v/>
      </c>
      <c r="BA509" s="216"/>
      <c r="BB509" s="1"/>
      <c r="BC509" s="1"/>
      <c r="BD509" s="1"/>
      <c r="BE509" s="1"/>
      <c r="BF509" s="3"/>
      <c r="BG509" s="3"/>
      <c r="BH509" s="3"/>
    </row>
    <row r="510" spans="2:60" s="1" customFormat="1" ht="14.25" customHeight="1">
      <c r="B510" s="26" t="s">
        <v>6934</v>
      </c>
      <c r="C510" s="78"/>
      <c r="D510" s="78"/>
      <c r="E510" s="78"/>
      <c r="F510" s="107"/>
      <c r="G510" s="122" t="s">
        <v>6009</v>
      </c>
      <c r="H510" s="122"/>
      <c r="I510" s="122"/>
      <c r="J510" s="122"/>
      <c r="K510" s="122"/>
      <c r="L510" s="122"/>
      <c r="M510" s="122"/>
      <c r="N510" s="160" t="str">
        <f>VLOOKUP($B510,D1_2!$B$5:$AL$131,6,FALSE)&amp;""</f>
        <v/>
      </c>
      <c r="O510" s="172"/>
      <c r="P510" s="188" t="s">
        <v>410</v>
      </c>
      <c r="Q510" s="204" t="str">
        <f>VLOOKUP($B510,D1_2!$B$5:$AL$131,7,FALSE)&amp;""</f>
        <v/>
      </c>
      <c r="R510" s="215"/>
      <c r="S510" s="160" t="str">
        <f>VLOOKUP($B510,D1_2!$B$5:$AL$131,8,FALSE)&amp;""</f>
        <v/>
      </c>
      <c r="T510" s="172"/>
      <c r="U510" s="188" t="s">
        <v>410</v>
      </c>
      <c r="V510" s="204" t="str">
        <f>VLOOKUP($B510,D1_2!$B$5:$AL$131,9,FALSE)&amp;""</f>
        <v/>
      </c>
      <c r="W510" s="215"/>
      <c r="X510" s="160" t="str">
        <f>VLOOKUP($B510,D1_2!$B$5:$AL$131,10,FALSE)&amp;""</f>
        <v/>
      </c>
      <c r="Y510" s="172"/>
      <c r="Z510" s="188" t="s">
        <v>410</v>
      </c>
      <c r="AA510" s="204" t="str">
        <f>VLOOKUP($B510,D1_2!$B$5:$AL$131,11,FALSE)&amp;""</f>
        <v/>
      </c>
      <c r="AB510" s="215"/>
      <c r="AC510" s="160" t="str">
        <f>VLOOKUP($B510,D1_2!$B$5:$AL$131,12,FALSE)&amp;""</f>
        <v/>
      </c>
      <c r="AD510" s="172"/>
      <c r="AE510" s="188" t="s">
        <v>410</v>
      </c>
      <c r="AF510" s="204" t="str">
        <f>VLOOKUP($B510,D1_2!$B$5:$AL$131,13,FALSE)&amp;""</f>
        <v/>
      </c>
      <c r="AG510" s="215"/>
      <c r="AH510" s="160" t="str">
        <f>VLOOKUP($B510,D1_2!$B$5:$AL$131,14,FALSE)&amp;""</f>
        <v/>
      </c>
      <c r="AI510" s="172"/>
      <c r="AJ510" s="188" t="s">
        <v>410</v>
      </c>
      <c r="AK510" s="204" t="str">
        <f>VLOOKUP($B510,D1_2!$B$5:$AL$131,15,FALSE)&amp;""</f>
        <v/>
      </c>
      <c r="AL510" s="215"/>
      <c r="AM510" s="160" t="str">
        <f>VLOOKUP($B510,D1_2!$B$5:$AL$131,16,FALSE)&amp;""</f>
        <v/>
      </c>
      <c r="AN510" s="172"/>
      <c r="AO510" s="188" t="s">
        <v>410</v>
      </c>
      <c r="AP510" s="204" t="str">
        <f>VLOOKUP($B510,D1_2!$B$5:$AL$131,17,FALSE)&amp;""</f>
        <v/>
      </c>
      <c r="AQ510" s="215"/>
      <c r="AR510" s="160" t="str">
        <f>VLOOKUP($B510,D1_2!$B$5:$AL$131,18,FALSE)&amp;""</f>
        <v/>
      </c>
      <c r="AS510" s="172"/>
      <c r="AT510" s="188" t="s">
        <v>410</v>
      </c>
      <c r="AU510" s="204" t="str">
        <f>VLOOKUP($B510,D1_2!$B$5:$AL$131,19,FALSE)&amp;""</f>
        <v/>
      </c>
      <c r="AV510" s="215"/>
      <c r="AW510" s="160" t="str">
        <f>VLOOKUP($B510,D1_2!$B$5:$AL$131,20,FALSE)&amp;""</f>
        <v/>
      </c>
      <c r="AX510" s="172"/>
      <c r="AY510" s="188" t="s">
        <v>410</v>
      </c>
      <c r="AZ510" s="204" t="str">
        <f>VLOOKUP($B510,D1_2!$B$5:$AL$131,21,FALSE)&amp;""</f>
        <v/>
      </c>
      <c r="BA510" s="215"/>
      <c r="BB510" s="1"/>
      <c r="BC510" s="1"/>
      <c r="BD510" s="1"/>
      <c r="BE510" s="1"/>
      <c r="BF510" s="3"/>
      <c r="BG510" s="3"/>
      <c r="BH510" s="3"/>
    </row>
    <row r="511" spans="2:60" s="1" customFormat="1">
      <c r="B511" s="28"/>
      <c r="C511" s="80"/>
      <c r="D511" s="80"/>
      <c r="E511" s="80"/>
      <c r="F511" s="108"/>
      <c r="G511" s="123" t="s">
        <v>5759</v>
      </c>
      <c r="H511" s="123"/>
      <c r="I511" s="123"/>
      <c r="J511" s="123"/>
      <c r="K511" s="123"/>
      <c r="L511" s="123"/>
      <c r="M511" s="123"/>
      <c r="N511" s="162" t="str">
        <f>VLOOKUP($B510,D1_2!$B$132:$AL$258,6,FALSE)&amp;""</f>
        <v/>
      </c>
      <c r="O511" s="173"/>
      <c r="P511" s="189" t="s">
        <v>410</v>
      </c>
      <c r="Q511" s="205" t="str">
        <f>VLOOKUP($B510,D1_2!$B$132:$AL$258,7,FALSE)&amp;""</f>
        <v/>
      </c>
      <c r="R511" s="222"/>
      <c r="S511" s="162" t="str">
        <f>VLOOKUP($B510,D1_2!$B$132:$AL$258,8,FALSE)&amp;""</f>
        <v/>
      </c>
      <c r="T511" s="173"/>
      <c r="U511" s="189" t="s">
        <v>410</v>
      </c>
      <c r="V511" s="205" t="str">
        <f>VLOOKUP($B510,D1_2!$B$132:$AL$258,9,FALSE)&amp;""</f>
        <v/>
      </c>
      <c r="W511" s="222"/>
      <c r="X511" s="162" t="str">
        <f>VLOOKUP($B510,D1_2!$B$132:$AL$258,10,FALSE)&amp;""</f>
        <v/>
      </c>
      <c r="Y511" s="173"/>
      <c r="Z511" s="189" t="s">
        <v>410</v>
      </c>
      <c r="AA511" s="205" t="str">
        <f>VLOOKUP($B510,D1_2!$B$132:$AL$258,11,FALSE)&amp;""</f>
        <v/>
      </c>
      <c r="AB511" s="222"/>
      <c r="AC511" s="162" t="str">
        <f>VLOOKUP($B510,D1_2!$B$132:$AL$258,12,FALSE)&amp;""</f>
        <v/>
      </c>
      <c r="AD511" s="173"/>
      <c r="AE511" s="189" t="s">
        <v>410</v>
      </c>
      <c r="AF511" s="205" t="str">
        <f>VLOOKUP($B510,D1_2!$B$132:$AL$258,13,FALSE)&amp;""</f>
        <v/>
      </c>
      <c r="AG511" s="222"/>
      <c r="AH511" s="162" t="str">
        <f>VLOOKUP($B510,D1_2!$B$132:$AL$258,14,FALSE)&amp;""</f>
        <v/>
      </c>
      <c r="AI511" s="173"/>
      <c r="AJ511" s="189" t="s">
        <v>410</v>
      </c>
      <c r="AK511" s="205" t="str">
        <f>VLOOKUP($B510,D1_2!$B$132:$AL$258,15,FALSE)&amp;""</f>
        <v/>
      </c>
      <c r="AL511" s="222"/>
      <c r="AM511" s="162" t="str">
        <f>VLOOKUP($B510,D1_2!$B$132:$AL$258,16,FALSE)&amp;""</f>
        <v/>
      </c>
      <c r="AN511" s="173"/>
      <c r="AO511" s="189" t="s">
        <v>410</v>
      </c>
      <c r="AP511" s="205" t="str">
        <f>VLOOKUP($B510,D1_2!$B$132:$AL$258,17,FALSE)&amp;""</f>
        <v/>
      </c>
      <c r="AQ511" s="222"/>
      <c r="AR511" s="162" t="str">
        <f>VLOOKUP($B510,D1_2!$B$132:$AL$258,18,FALSE)&amp;""</f>
        <v/>
      </c>
      <c r="AS511" s="173"/>
      <c r="AT511" s="189" t="s">
        <v>410</v>
      </c>
      <c r="AU511" s="205" t="str">
        <f>VLOOKUP($B510,D1_2!$B$132:$AL$258,19,FALSE)&amp;""</f>
        <v/>
      </c>
      <c r="AV511" s="222"/>
      <c r="AW511" s="162" t="str">
        <f>VLOOKUP($B510,D1_2!$B$132:$AL$258,20,FALSE)&amp;""</f>
        <v/>
      </c>
      <c r="AX511" s="173"/>
      <c r="AY511" s="189" t="s">
        <v>410</v>
      </c>
      <c r="AZ511" s="205" t="str">
        <f>VLOOKUP($B510,D1_2!$B$132:$AL$258,21,FALSE)&amp;""</f>
        <v/>
      </c>
      <c r="BA511" s="222"/>
      <c r="BB511" s="1"/>
      <c r="BC511" s="1"/>
      <c r="BD511" s="1"/>
      <c r="BE511" s="1"/>
      <c r="BF511" s="3"/>
      <c r="BG511" s="3"/>
      <c r="BH511" s="3"/>
    </row>
    <row r="512" spans="2:60" s="1" customFormat="1">
      <c r="B512" s="27"/>
      <c r="C512" s="79"/>
      <c r="D512" s="79"/>
      <c r="E512" s="79"/>
      <c r="F512" s="109"/>
      <c r="G512" s="124" t="s">
        <v>5593</v>
      </c>
      <c r="H512" s="124"/>
      <c r="I512" s="124"/>
      <c r="J512" s="124"/>
      <c r="K512" s="124"/>
      <c r="L512" s="124"/>
      <c r="M512" s="124"/>
      <c r="N512" s="167" t="str">
        <f>VLOOKUP($B510,D1_2!$B$259:$AL$385,6,FALSE)&amp;""</f>
        <v/>
      </c>
      <c r="O512" s="174"/>
      <c r="P512" s="190" t="s">
        <v>410</v>
      </c>
      <c r="Q512" s="206" t="str">
        <f>VLOOKUP($B510,D1_2!$B$259:$AL$385,7,FALSE)&amp;""</f>
        <v/>
      </c>
      <c r="R512" s="216"/>
      <c r="S512" s="167" t="str">
        <f>VLOOKUP($B510,D1_2!$B$259:$AL$385,8,FALSE)&amp;""</f>
        <v/>
      </c>
      <c r="T512" s="174"/>
      <c r="U512" s="190" t="s">
        <v>410</v>
      </c>
      <c r="V512" s="206" t="str">
        <f>VLOOKUP($B510,D1_2!$B$259:$AL$385,9,FALSE)&amp;""</f>
        <v/>
      </c>
      <c r="W512" s="216"/>
      <c r="X512" s="167" t="str">
        <f>VLOOKUP($B510,D1_2!$B$259:$AL$385,10,FALSE)&amp;""</f>
        <v/>
      </c>
      <c r="Y512" s="174"/>
      <c r="Z512" s="190" t="s">
        <v>410</v>
      </c>
      <c r="AA512" s="206" t="str">
        <f>VLOOKUP($B510,D1_2!$B$259:$AL$385,11,FALSE)&amp;""</f>
        <v/>
      </c>
      <c r="AB512" s="216"/>
      <c r="AC512" s="167" t="str">
        <f>VLOOKUP($B510,D1_2!$B$259:$AL$385,12,FALSE)&amp;""</f>
        <v/>
      </c>
      <c r="AD512" s="174"/>
      <c r="AE512" s="190" t="s">
        <v>410</v>
      </c>
      <c r="AF512" s="206" t="str">
        <f>VLOOKUP($B510,D1_2!$B$259:$AL$385,13,FALSE)&amp;""</f>
        <v/>
      </c>
      <c r="AG512" s="216"/>
      <c r="AH512" s="167" t="str">
        <f>VLOOKUP($B510,D1_2!$B$259:$AL$385,14,FALSE)&amp;""</f>
        <v/>
      </c>
      <c r="AI512" s="174"/>
      <c r="AJ512" s="190" t="s">
        <v>410</v>
      </c>
      <c r="AK512" s="206" t="str">
        <f>VLOOKUP($B510,D1_2!$B$259:$AL$385,15,FALSE)&amp;""</f>
        <v/>
      </c>
      <c r="AL512" s="216"/>
      <c r="AM512" s="167" t="str">
        <f>VLOOKUP($B510,D1_2!$B$259:$AL$385,16,FALSE)&amp;""</f>
        <v/>
      </c>
      <c r="AN512" s="174"/>
      <c r="AO512" s="190" t="s">
        <v>410</v>
      </c>
      <c r="AP512" s="206" t="str">
        <f>VLOOKUP($B510,D1_2!$B$259:$AL$385,17,FALSE)&amp;""</f>
        <v/>
      </c>
      <c r="AQ512" s="216"/>
      <c r="AR512" s="167" t="str">
        <f>VLOOKUP($B510,D1_2!$B$259:$AL$385,18,FALSE)&amp;""</f>
        <v/>
      </c>
      <c r="AS512" s="174"/>
      <c r="AT512" s="190" t="s">
        <v>410</v>
      </c>
      <c r="AU512" s="206" t="str">
        <f>VLOOKUP($B510,D1_2!$B$259:$AL$385,19,FALSE)&amp;""</f>
        <v/>
      </c>
      <c r="AV512" s="216"/>
      <c r="AW512" s="167" t="str">
        <f>VLOOKUP($B510,D1_2!$B$259:$AL$385,20,FALSE)&amp;""</f>
        <v/>
      </c>
      <c r="AX512" s="174"/>
      <c r="AY512" s="190" t="s">
        <v>410</v>
      </c>
      <c r="AZ512" s="206" t="str">
        <f>VLOOKUP($B510,D1_2!$B$259:$AL$385,21,FALSE)&amp;""</f>
        <v/>
      </c>
      <c r="BA512" s="216"/>
      <c r="BB512" s="1"/>
      <c r="BC512" s="1"/>
      <c r="BD512" s="1"/>
      <c r="BE512" s="1"/>
      <c r="BF512" s="3"/>
      <c r="BG512" s="3"/>
      <c r="BH512" s="3"/>
    </row>
    <row r="513" spans="2:60" s="1" customFormat="1" ht="14.25" customHeight="1">
      <c r="B513" s="26" t="s">
        <v>6935</v>
      </c>
      <c r="C513" s="78"/>
      <c r="D513" s="78"/>
      <c r="E513" s="78"/>
      <c r="F513" s="107"/>
      <c r="G513" s="122" t="s">
        <v>6009</v>
      </c>
      <c r="H513" s="122"/>
      <c r="I513" s="122"/>
      <c r="J513" s="122"/>
      <c r="K513" s="122"/>
      <c r="L513" s="122"/>
      <c r="M513" s="122"/>
      <c r="N513" s="160" t="str">
        <f>VLOOKUP($B513,D1_2!$B$5:$AL$131,6,FALSE)&amp;""</f>
        <v/>
      </c>
      <c r="O513" s="172"/>
      <c r="P513" s="188" t="s">
        <v>410</v>
      </c>
      <c r="Q513" s="204" t="str">
        <f>VLOOKUP($B513,D1_2!$B$5:$AL$131,7,FALSE)&amp;""</f>
        <v/>
      </c>
      <c r="R513" s="215"/>
      <c r="S513" s="160" t="str">
        <f>VLOOKUP($B513,D1_2!$B$5:$AL$131,8,FALSE)&amp;""</f>
        <v/>
      </c>
      <c r="T513" s="172"/>
      <c r="U513" s="188" t="s">
        <v>410</v>
      </c>
      <c r="V513" s="204" t="str">
        <f>VLOOKUP($B513,D1_2!$B$5:$AL$131,9,FALSE)&amp;""</f>
        <v/>
      </c>
      <c r="W513" s="215"/>
      <c r="X513" s="160" t="str">
        <f>VLOOKUP($B513,D1_2!$B$5:$AL$131,10,FALSE)&amp;""</f>
        <v/>
      </c>
      <c r="Y513" s="172"/>
      <c r="Z513" s="188" t="s">
        <v>410</v>
      </c>
      <c r="AA513" s="204" t="str">
        <f>VLOOKUP($B513,D1_2!$B$5:$AL$131,11,FALSE)&amp;""</f>
        <v/>
      </c>
      <c r="AB513" s="215"/>
      <c r="AC513" s="160" t="str">
        <f>VLOOKUP($B513,D1_2!$B$5:$AL$131,12,FALSE)&amp;""</f>
        <v/>
      </c>
      <c r="AD513" s="172"/>
      <c r="AE513" s="188" t="s">
        <v>410</v>
      </c>
      <c r="AF513" s="204" t="str">
        <f>VLOOKUP($B513,D1_2!$B$5:$AL$131,13,FALSE)&amp;""</f>
        <v/>
      </c>
      <c r="AG513" s="215"/>
      <c r="AH513" s="160" t="str">
        <f>VLOOKUP($B513,D1_2!$B$5:$AL$131,14,FALSE)&amp;""</f>
        <v/>
      </c>
      <c r="AI513" s="172"/>
      <c r="AJ513" s="188" t="s">
        <v>410</v>
      </c>
      <c r="AK513" s="204" t="str">
        <f>VLOOKUP($B513,D1_2!$B$5:$AL$131,15,FALSE)&amp;""</f>
        <v/>
      </c>
      <c r="AL513" s="215"/>
      <c r="AM513" s="160" t="str">
        <f>VLOOKUP($B513,D1_2!$B$5:$AL$131,16,FALSE)&amp;""</f>
        <v/>
      </c>
      <c r="AN513" s="172"/>
      <c r="AO513" s="188" t="s">
        <v>410</v>
      </c>
      <c r="AP513" s="204" t="str">
        <f>VLOOKUP($B513,D1_2!$B$5:$AL$131,17,FALSE)&amp;""</f>
        <v/>
      </c>
      <c r="AQ513" s="215"/>
      <c r="AR513" s="160" t="str">
        <f>VLOOKUP($B513,D1_2!$B$5:$AL$131,18,FALSE)&amp;""</f>
        <v/>
      </c>
      <c r="AS513" s="172"/>
      <c r="AT513" s="188" t="s">
        <v>410</v>
      </c>
      <c r="AU513" s="204" t="str">
        <f>VLOOKUP($B513,D1_2!$B$5:$AL$131,19,FALSE)&amp;""</f>
        <v/>
      </c>
      <c r="AV513" s="215"/>
      <c r="AW513" s="160" t="str">
        <f>VLOOKUP($B513,D1_2!$B$5:$AL$131,20,FALSE)&amp;""</f>
        <v/>
      </c>
      <c r="AX513" s="172"/>
      <c r="AY513" s="188" t="s">
        <v>410</v>
      </c>
      <c r="AZ513" s="204" t="str">
        <f>VLOOKUP($B513,D1_2!$B$5:$AL$131,21,FALSE)&amp;""</f>
        <v/>
      </c>
      <c r="BA513" s="215"/>
      <c r="BB513" s="1"/>
      <c r="BC513" s="1"/>
      <c r="BD513" s="1"/>
      <c r="BE513" s="1"/>
      <c r="BF513" s="3"/>
      <c r="BG513" s="3"/>
      <c r="BH513" s="3"/>
    </row>
    <row r="514" spans="2:60" s="1" customFormat="1">
      <c r="B514" s="28"/>
      <c r="C514" s="80"/>
      <c r="D514" s="80"/>
      <c r="E514" s="80"/>
      <c r="F514" s="108"/>
      <c r="G514" s="123" t="s">
        <v>5759</v>
      </c>
      <c r="H514" s="123"/>
      <c r="I514" s="123"/>
      <c r="J514" s="123"/>
      <c r="K514" s="123"/>
      <c r="L514" s="123"/>
      <c r="M514" s="123"/>
      <c r="N514" s="162" t="str">
        <f>VLOOKUP($B513,D1_2!$B$132:$AL$258,6,FALSE)&amp;""</f>
        <v/>
      </c>
      <c r="O514" s="173"/>
      <c r="P514" s="189" t="s">
        <v>410</v>
      </c>
      <c r="Q514" s="205" t="str">
        <f>VLOOKUP($B513,D1_2!$B$132:$AL$258,7,FALSE)&amp;""</f>
        <v/>
      </c>
      <c r="R514" s="222"/>
      <c r="S514" s="162" t="str">
        <f>VLOOKUP($B513,D1_2!$B$132:$AL$258,8,FALSE)&amp;""</f>
        <v/>
      </c>
      <c r="T514" s="173"/>
      <c r="U514" s="189" t="s">
        <v>410</v>
      </c>
      <c r="V514" s="205" t="str">
        <f>VLOOKUP($B513,D1_2!$B$132:$AL$258,9,FALSE)&amp;""</f>
        <v/>
      </c>
      <c r="W514" s="222"/>
      <c r="X514" s="162" t="str">
        <f>VLOOKUP($B513,D1_2!$B$132:$AL$258,10,FALSE)&amp;""</f>
        <v/>
      </c>
      <c r="Y514" s="173"/>
      <c r="Z514" s="189" t="s">
        <v>410</v>
      </c>
      <c r="AA514" s="205" t="str">
        <f>VLOOKUP($B513,D1_2!$B$132:$AL$258,11,FALSE)&amp;""</f>
        <v/>
      </c>
      <c r="AB514" s="222"/>
      <c r="AC514" s="162" t="str">
        <f>VLOOKUP($B513,D1_2!$B$132:$AL$258,12,FALSE)&amp;""</f>
        <v/>
      </c>
      <c r="AD514" s="173"/>
      <c r="AE514" s="189" t="s">
        <v>410</v>
      </c>
      <c r="AF514" s="205" t="str">
        <f>VLOOKUP($B513,D1_2!$B$132:$AL$258,13,FALSE)&amp;""</f>
        <v/>
      </c>
      <c r="AG514" s="222"/>
      <c r="AH514" s="162" t="str">
        <f>VLOOKUP($B513,D1_2!$B$132:$AL$258,14,FALSE)&amp;""</f>
        <v/>
      </c>
      <c r="AI514" s="173"/>
      <c r="AJ514" s="189" t="s">
        <v>410</v>
      </c>
      <c r="AK514" s="205" t="str">
        <f>VLOOKUP($B513,D1_2!$B$132:$AL$258,15,FALSE)&amp;""</f>
        <v/>
      </c>
      <c r="AL514" s="222"/>
      <c r="AM514" s="162" t="str">
        <f>VLOOKUP($B513,D1_2!$B$132:$AL$258,16,FALSE)&amp;""</f>
        <v/>
      </c>
      <c r="AN514" s="173"/>
      <c r="AO514" s="189" t="s">
        <v>410</v>
      </c>
      <c r="AP514" s="205" t="str">
        <f>VLOOKUP($B513,D1_2!$B$132:$AL$258,17,FALSE)&amp;""</f>
        <v/>
      </c>
      <c r="AQ514" s="222"/>
      <c r="AR514" s="162" t="str">
        <f>VLOOKUP($B513,D1_2!$B$132:$AL$258,18,FALSE)&amp;""</f>
        <v/>
      </c>
      <c r="AS514" s="173"/>
      <c r="AT514" s="189" t="s">
        <v>410</v>
      </c>
      <c r="AU514" s="205" t="str">
        <f>VLOOKUP($B513,D1_2!$B$132:$AL$258,19,FALSE)&amp;""</f>
        <v/>
      </c>
      <c r="AV514" s="222"/>
      <c r="AW514" s="162" t="str">
        <f>VLOOKUP($B513,D1_2!$B$132:$AL$258,20,FALSE)&amp;""</f>
        <v/>
      </c>
      <c r="AX514" s="173"/>
      <c r="AY514" s="189" t="s">
        <v>410</v>
      </c>
      <c r="AZ514" s="205" t="str">
        <f>VLOOKUP($B513,D1_2!$B$132:$AL$258,21,FALSE)&amp;""</f>
        <v/>
      </c>
      <c r="BA514" s="222"/>
      <c r="BB514" s="1"/>
      <c r="BC514" s="1"/>
      <c r="BD514" s="1"/>
      <c r="BE514" s="1"/>
      <c r="BF514" s="3"/>
      <c r="BG514" s="3"/>
      <c r="BH514" s="3"/>
    </row>
    <row r="515" spans="2:60" s="1" customFormat="1">
      <c r="B515" s="27"/>
      <c r="C515" s="79"/>
      <c r="D515" s="79"/>
      <c r="E515" s="79"/>
      <c r="F515" s="109"/>
      <c r="G515" s="124" t="s">
        <v>5593</v>
      </c>
      <c r="H515" s="124"/>
      <c r="I515" s="124"/>
      <c r="J515" s="124"/>
      <c r="K515" s="124"/>
      <c r="L515" s="124"/>
      <c r="M515" s="124"/>
      <c r="N515" s="167" t="str">
        <f>VLOOKUP($B513,D1_2!$B$259:$AL$385,6,FALSE)&amp;""</f>
        <v/>
      </c>
      <c r="O515" s="174"/>
      <c r="P515" s="190" t="s">
        <v>410</v>
      </c>
      <c r="Q515" s="206" t="str">
        <f>VLOOKUP($B513,D1_2!$B$259:$AL$385,7,FALSE)&amp;""</f>
        <v/>
      </c>
      <c r="R515" s="216"/>
      <c r="S515" s="167" t="str">
        <f>VLOOKUP($B513,D1_2!$B$259:$AL$385,8,FALSE)&amp;""</f>
        <v/>
      </c>
      <c r="T515" s="174"/>
      <c r="U515" s="190" t="s">
        <v>410</v>
      </c>
      <c r="V515" s="206" t="str">
        <f>VLOOKUP($B513,D1_2!$B$259:$AL$385,9,FALSE)&amp;""</f>
        <v/>
      </c>
      <c r="W515" s="216"/>
      <c r="X515" s="167" t="str">
        <f>VLOOKUP($B513,D1_2!$B$259:$AL$385,10,FALSE)&amp;""</f>
        <v/>
      </c>
      <c r="Y515" s="174"/>
      <c r="Z515" s="190" t="s">
        <v>410</v>
      </c>
      <c r="AA515" s="206" t="str">
        <f>VLOOKUP($B513,D1_2!$B$259:$AL$385,11,FALSE)&amp;""</f>
        <v/>
      </c>
      <c r="AB515" s="216"/>
      <c r="AC515" s="167" t="str">
        <f>VLOOKUP($B513,D1_2!$B$259:$AL$385,12,FALSE)&amp;""</f>
        <v/>
      </c>
      <c r="AD515" s="174"/>
      <c r="AE515" s="190" t="s">
        <v>410</v>
      </c>
      <c r="AF515" s="206" t="str">
        <f>VLOOKUP($B513,D1_2!$B$259:$AL$385,13,FALSE)&amp;""</f>
        <v/>
      </c>
      <c r="AG515" s="216"/>
      <c r="AH515" s="167" t="str">
        <f>VLOOKUP($B513,D1_2!$B$259:$AL$385,14,FALSE)&amp;""</f>
        <v/>
      </c>
      <c r="AI515" s="174"/>
      <c r="AJ515" s="190" t="s">
        <v>410</v>
      </c>
      <c r="AK515" s="206" t="str">
        <f>VLOOKUP($B513,D1_2!$B$259:$AL$385,15,FALSE)&amp;""</f>
        <v/>
      </c>
      <c r="AL515" s="216"/>
      <c r="AM515" s="167" t="str">
        <f>VLOOKUP($B513,D1_2!$B$259:$AL$385,16,FALSE)&amp;""</f>
        <v/>
      </c>
      <c r="AN515" s="174"/>
      <c r="AO515" s="190" t="s">
        <v>410</v>
      </c>
      <c r="AP515" s="206" t="str">
        <f>VLOOKUP($B513,D1_2!$B$259:$AL$385,17,FALSE)&amp;""</f>
        <v/>
      </c>
      <c r="AQ515" s="216"/>
      <c r="AR515" s="167" t="str">
        <f>VLOOKUP($B513,D1_2!$B$259:$AL$385,18,FALSE)&amp;""</f>
        <v/>
      </c>
      <c r="AS515" s="174"/>
      <c r="AT515" s="190" t="s">
        <v>410</v>
      </c>
      <c r="AU515" s="206" t="str">
        <f>VLOOKUP($B513,D1_2!$B$259:$AL$385,19,FALSE)&amp;""</f>
        <v/>
      </c>
      <c r="AV515" s="216"/>
      <c r="AW515" s="167" t="str">
        <f>VLOOKUP($B513,D1_2!$B$259:$AL$385,20,FALSE)&amp;""</f>
        <v/>
      </c>
      <c r="AX515" s="174"/>
      <c r="AY515" s="190" t="s">
        <v>410</v>
      </c>
      <c r="AZ515" s="206" t="str">
        <f>VLOOKUP($B513,D1_2!$B$259:$AL$385,21,FALSE)&amp;""</f>
        <v/>
      </c>
      <c r="BA515" s="216"/>
      <c r="BB515" s="1"/>
      <c r="BC515" s="1"/>
      <c r="BD515" s="1"/>
      <c r="BE515" s="1"/>
      <c r="BF515" s="3"/>
      <c r="BG515" s="3"/>
      <c r="BH515" s="3"/>
    </row>
    <row r="516" spans="2:60" s="1" customFormat="1" ht="14.25" customHeight="1">
      <c r="B516" s="26" t="s">
        <v>6936</v>
      </c>
      <c r="C516" s="78"/>
      <c r="D516" s="78"/>
      <c r="E516" s="78"/>
      <c r="F516" s="107"/>
      <c r="G516" s="122" t="s">
        <v>6009</v>
      </c>
      <c r="H516" s="122"/>
      <c r="I516" s="122"/>
      <c r="J516" s="122"/>
      <c r="K516" s="122"/>
      <c r="L516" s="122"/>
      <c r="M516" s="122"/>
      <c r="N516" s="160" t="str">
        <f>VLOOKUP($B516,D1_2!$B$5:$AL$131,6,FALSE)&amp;""</f>
        <v/>
      </c>
      <c r="O516" s="172"/>
      <c r="P516" s="188" t="s">
        <v>410</v>
      </c>
      <c r="Q516" s="204" t="str">
        <f>VLOOKUP($B516,D1_2!$B$5:$AL$131,7,FALSE)&amp;""</f>
        <v/>
      </c>
      <c r="R516" s="215"/>
      <c r="S516" s="160" t="str">
        <f>VLOOKUP($B516,D1_2!$B$5:$AL$131,8,FALSE)&amp;""</f>
        <v/>
      </c>
      <c r="T516" s="172"/>
      <c r="U516" s="188" t="s">
        <v>410</v>
      </c>
      <c r="V516" s="204" t="str">
        <f>VLOOKUP($B516,D1_2!$B$5:$AL$131,9,FALSE)&amp;""</f>
        <v/>
      </c>
      <c r="W516" s="215"/>
      <c r="X516" s="160" t="str">
        <f>VLOOKUP($B516,D1_2!$B$5:$AL$131,10,FALSE)&amp;""</f>
        <v/>
      </c>
      <c r="Y516" s="172"/>
      <c r="Z516" s="188" t="s">
        <v>410</v>
      </c>
      <c r="AA516" s="204" t="str">
        <f>VLOOKUP($B516,D1_2!$B$5:$AL$131,11,FALSE)&amp;""</f>
        <v/>
      </c>
      <c r="AB516" s="215"/>
      <c r="AC516" s="160" t="str">
        <f>VLOOKUP($B516,D1_2!$B$5:$AL$131,12,FALSE)&amp;""</f>
        <v/>
      </c>
      <c r="AD516" s="172"/>
      <c r="AE516" s="188" t="s">
        <v>410</v>
      </c>
      <c r="AF516" s="204" t="str">
        <f>VLOOKUP($B516,D1_2!$B$5:$AL$131,13,FALSE)&amp;""</f>
        <v/>
      </c>
      <c r="AG516" s="215"/>
      <c r="AH516" s="160" t="str">
        <f>VLOOKUP($B516,D1_2!$B$5:$AL$131,14,FALSE)&amp;""</f>
        <v/>
      </c>
      <c r="AI516" s="172"/>
      <c r="AJ516" s="188" t="s">
        <v>410</v>
      </c>
      <c r="AK516" s="204" t="str">
        <f>VLOOKUP($B516,D1_2!$B$5:$AL$131,15,FALSE)&amp;""</f>
        <v/>
      </c>
      <c r="AL516" s="215"/>
      <c r="AM516" s="160" t="str">
        <f>VLOOKUP($B516,D1_2!$B$5:$AL$131,16,FALSE)&amp;""</f>
        <v/>
      </c>
      <c r="AN516" s="172"/>
      <c r="AO516" s="188" t="s">
        <v>410</v>
      </c>
      <c r="AP516" s="204" t="str">
        <f>VLOOKUP($B516,D1_2!$B$5:$AL$131,17,FALSE)&amp;""</f>
        <v/>
      </c>
      <c r="AQ516" s="215"/>
      <c r="AR516" s="160" t="str">
        <f>VLOOKUP($B516,D1_2!$B$5:$AL$131,18,FALSE)&amp;""</f>
        <v/>
      </c>
      <c r="AS516" s="172"/>
      <c r="AT516" s="188" t="s">
        <v>410</v>
      </c>
      <c r="AU516" s="204" t="str">
        <f>VLOOKUP($B516,D1_2!$B$5:$AL$131,19,FALSE)&amp;""</f>
        <v/>
      </c>
      <c r="AV516" s="215"/>
      <c r="AW516" s="160" t="str">
        <f>VLOOKUP($B516,D1_2!$B$5:$AL$131,20,FALSE)&amp;""</f>
        <v/>
      </c>
      <c r="AX516" s="172"/>
      <c r="AY516" s="188" t="s">
        <v>410</v>
      </c>
      <c r="AZ516" s="204" t="str">
        <f>VLOOKUP($B516,D1_2!$B$5:$AL$131,21,FALSE)&amp;""</f>
        <v/>
      </c>
      <c r="BA516" s="215"/>
      <c r="BB516" s="1"/>
      <c r="BC516" s="1"/>
      <c r="BD516" s="1"/>
      <c r="BE516" s="1"/>
      <c r="BF516" s="3"/>
      <c r="BG516" s="3"/>
      <c r="BH516" s="3"/>
    </row>
    <row r="517" spans="2:60" s="1" customFormat="1">
      <c r="B517" s="28"/>
      <c r="C517" s="80"/>
      <c r="D517" s="80"/>
      <c r="E517" s="80"/>
      <c r="F517" s="108"/>
      <c r="G517" s="123" t="s">
        <v>5759</v>
      </c>
      <c r="H517" s="123"/>
      <c r="I517" s="123"/>
      <c r="J517" s="123"/>
      <c r="K517" s="123"/>
      <c r="L517" s="123"/>
      <c r="M517" s="123"/>
      <c r="N517" s="162" t="str">
        <f>VLOOKUP($B516,D1_2!$B$132:$AL$258,6,FALSE)&amp;""</f>
        <v/>
      </c>
      <c r="O517" s="173"/>
      <c r="P517" s="189" t="s">
        <v>410</v>
      </c>
      <c r="Q517" s="205" t="str">
        <f>VLOOKUP($B516,D1_2!$B$132:$AL$258,7,FALSE)&amp;""</f>
        <v/>
      </c>
      <c r="R517" s="222"/>
      <c r="S517" s="162" t="str">
        <f>VLOOKUP($B516,D1_2!$B$132:$AL$258,8,FALSE)&amp;""</f>
        <v/>
      </c>
      <c r="T517" s="173"/>
      <c r="U517" s="189" t="s">
        <v>410</v>
      </c>
      <c r="V517" s="205" t="str">
        <f>VLOOKUP($B516,D1_2!$B$132:$AL$258,9,FALSE)&amp;""</f>
        <v/>
      </c>
      <c r="W517" s="222"/>
      <c r="X517" s="162" t="str">
        <f>VLOOKUP($B516,D1_2!$B$132:$AL$258,10,FALSE)&amp;""</f>
        <v/>
      </c>
      <c r="Y517" s="173"/>
      <c r="Z517" s="189" t="s">
        <v>410</v>
      </c>
      <c r="AA517" s="205" t="str">
        <f>VLOOKUP($B516,D1_2!$B$132:$AL$258,11,FALSE)&amp;""</f>
        <v/>
      </c>
      <c r="AB517" s="222"/>
      <c r="AC517" s="162" t="str">
        <f>VLOOKUP($B516,D1_2!$B$132:$AL$258,12,FALSE)&amp;""</f>
        <v/>
      </c>
      <c r="AD517" s="173"/>
      <c r="AE517" s="189" t="s">
        <v>410</v>
      </c>
      <c r="AF517" s="205" t="str">
        <f>VLOOKUP($B516,D1_2!$B$132:$AL$258,13,FALSE)&amp;""</f>
        <v/>
      </c>
      <c r="AG517" s="222"/>
      <c r="AH517" s="162" t="str">
        <f>VLOOKUP($B516,D1_2!$B$132:$AL$258,14,FALSE)&amp;""</f>
        <v/>
      </c>
      <c r="AI517" s="173"/>
      <c r="AJ517" s="189" t="s">
        <v>410</v>
      </c>
      <c r="AK517" s="205" t="str">
        <f>VLOOKUP($B516,D1_2!$B$132:$AL$258,15,FALSE)&amp;""</f>
        <v/>
      </c>
      <c r="AL517" s="222"/>
      <c r="AM517" s="162" t="str">
        <f>VLOOKUP($B516,D1_2!$B$132:$AL$258,16,FALSE)&amp;""</f>
        <v/>
      </c>
      <c r="AN517" s="173"/>
      <c r="AO517" s="189" t="s">
        <v>410</v>
      </c>
      <c r="AP517" s="205" t="str">
        <f>VLOOKUP($B516,D1_2!$B$132:$AL$258,17,FALSE)&amp;""</f>
        <v/>
      </c>
      <c r="AQ517" s="222"/>
      <c r="AR517" s="162" t="str">
        <f>VLOOKUP($B516,D1_2!$B$132:$AL$258,18,FALSE)&amp;""</f>
        <v/>
      </c>
      <c r="AS517" s="173"/>
      <c r="AT517" s="189" t="s">
        <v>410</v>
      </c>
      <c r="AU517" s="205" t="str">
        <f>VLOOKUP($B516,D1_2!$B$132:$AL$258,19,FALSE)&amp;""</f>
        <v/>
      </c>
      <c r="AV517" s="222"/>
      <c r="AW517" s="162" t="str">
        <f>VLOOKUP($B516,D1_2!$B$132:$AL$258,20,FALSE)&amp;""</f>
        <v/>
      </c>
      <c r="AX517" s="173"/>
      <c r="AY517" s="189" t="s">
        <v>410</v>
      </c>
      <c r="AZ517" s="205" t="str">
        <f>VLOOKUP($B516,D1_2!$B$132:$AL$258,21,FALSE)&amp;""</f>
        <v/>
      </c>
      <c r="BA517" s="222"/>
      <c r="BB517" s="1"/>
      <c r="BC517" s="1"/>
      <c r="BD517" s="1"/>
      <c r="BE517" s="1"/>
      <c r="BF517" s="3"/>
      <c r="BG517" s="3"/>
      <c r="BH517" s="3"/>
    </row>
    <row r="518" spans="2:60" s="1" customFormat="1">
      <c r="B518" s="27"/>
      <c r="C518" s="79"/>
      <c r="D518" s="79"/>
      <c r="E518" s="79"/>
      <c r="F518" s="109"/>
      <c r="G518" s="124" t="s">
        <v>5593</v>
      </c>
      <c r="H518" s="124"/>
      <c r="I518" s="124"/>
      <c r="J518" s="124"/>
      <c r="K518" s="124"/>
      <c r="L518" s="124"/>
      <c r="M518" s="124"/>
      <c r="N518" s="167" t="str">
        <f>VLOOKUP($B516,D1_2!$B$259:$AL$385,6,FALSE)&amp;""</f>
        <v/>
      </c>
      <c r="O518" s="174"/>
      <c r="P518" s="190" t="s">
        <v>410</v>
      </c>
      <c r="Q518" s="206" t="str">
        <f>VLOOKUP($B516,D1_2!$B$259:$AL$385,7,FALSE)&amp;""</f>
        <v/>
      </c>
      <c r="R518" s="216"/>
      <c r="S518" s="167" t="str">
        <f>VLOOKUP($B516,D1_2!$B$259:$AL$385,8,FALSE)&amp;""</f>
        <v/>
      </c>
      <c r="T518" s="174"/>
      <c r="U518" s="190" t="s">
        <v>410</v>
      </c>
      <c r="V518" s="206" t="str">
        <f>VLOOKUP($B516,D1_2!$B$259:$AL$385,9,FALSE)&amp;""</f>
        <v/>
      </c>
      <c r="W518" s="216"/>
      <c r="X518" s="167" t="str">
        <f>VLOOKUP($B516,D1_2!$B$259:$AL$385,10,FALSE)&amp;""</f>
        <v/>
      </c>
      <c r="Y518" s="174"/>
      <c r="Z518" s="190" t="s">
        <v>410</v>
      </c>
      <c r="AA518" s="206" t="str">
        <f>VLOOKUP($B516,D1_2!$B$259:$AL$385,11,FALSE)&amp;""</f>
        <v/>
      </c>
      <c r="AB518" s="216"/>
      <c r="AC518" s="167" t="str">
        <f>VLOOKUP($B516,D1_2!$B$259:$AL$385,12,FALSE)&amp;""</f>
        <v/>
      </c>
      <c r="AD518" s="174"/>
      <c r="AE518" s="190" t="s">
        <v>410</v>
      </c>
      <c r="AF518" s="206" t="str">
        <f>VLOOKUP($B516,D1_2!$B$259:$AL$385,13,FALSE)&amp;""</f>
        <v/>
      </c>
      <c r="AG518" s="216"/>
      <c r="AH518" s="167" t="str">
        <f>VLOOKUP($B516,D1_2!$B$259:$AL$385,14,FALSE)&amp;""</f>
        <v/>
      </c>
      <c r="AI518" s="174"/>
      <c r="AJ518" s="190" t="s">
        <v>410</v>
      </c>
      <c r="AK518" s="206" t="str">
        <f>VLOOKUP($B516,D1_2!$B$259:$AL$385,15,FALSE)&amp;""</f>
        <v/>
      </c>
      <c r="AL518" s="216"/>
      <c r="AM518" s="167" t="str">
        <f>VLOOKUP($B516,D1_2!$B$259:$AL$385,16,FALSE)&amp;""</f>
        <v/>
      </c>
      <c r="AN518" s="174"/>
      <c r="AO518" s="190" t="s">
        <v>410</v>
      </c>
      <c r="AP518" s="206" t="str">
        <f>VLOOKUP($B516,D1_2!$B$259:$AL$385,17,FALSE)&amp;""</f>
        <v/>
      </c>
      <c r="AQ518" s="216"/>
      <c r="AR518" s="167" t="str">
        <f>VLOOKUP($B516,D1_2!$B$259:$AL$385,18,FALSE)&amp;""</f>
        <v/>
      </c>
      <c r="AS518" s="174"/>
      <c r="AT518" s="190" t="s">
        <v>410</v>
      </c>
      <c r="AU518" s="206" t="str">
        <f>VLOOKUP($B516,D1_2!$B$259:$AL$385,19,FALSE)&amp;""</f>
        <v/>
      </c>
      <c r="AV518" s="216"/>
      <c r="AW518" s="167" t="str">
        <f>VLOOKUP($B516,D1_2!$B$259:$AL$385,20,FALSE)&amp;""</f>
        <v/>
      </c>
      <c r="AX518" s="174"/>
      <c r="AY518" s="190" t="s">
        <v>410</v>
      </c>
      <c r="AZ518" s="206" t="str">
        <f>VLOOKUP($B516,D1_2!$B$259:$AL$385,21,FALSE)&amp;""</f>
        <v/>
      </c>
      <c r="BA518" s="216"/>
      <c r="BB518" s="1"/>
      <c r="BC518" s="1"/>
      <c r="BD518" s="1"/>
      <c r="BE518" s="1"/>
      <c r="BF518" s="3"/>
      <c r="BG518" s="3"/>
      <c r="BH518" s="3"/>
    </row>
    <row r="519" spans="2:60" s="1" customFormat="1" ht="14.25" customHeight="1">
      <c r="B519" s="26" t="s">
        <v>4911</v>
      </c>
      <c r="C519" s="78"/>
      <c r="D519" s="78"/>
      <c r="E519" s="78"/>
      <c r="F519" s="107"/>
      <c r="G519" s="122" t="s">
        <v>6009</v>
      </c>
      <c r="H519" s="122"/>
      <c r="I519" s="122"/>
      <c r="J519" s="122"/>
      <c r="K519" s="122"/>
      <c r="L519" s="122"/>
      <c r="M519" s="122"/>
      <c r="N519" s="160" t="str">
        <f>VLOOKUP($B519,D1_2!$B$5:$AL$131,6,FALSE)&amp;""</f>
        <v/>
      </c>
      <c r="O519" s="172"/>
      <c r="P519" s="188" t="s">
        <v>410</v>
      </c>
      <c r="Q519" s="204" t="str">
        <f>VLOOKUP($B519,D1_2!$B$5:$AL$131,7,FALSE)&amp;""</f>
        <v/>
      </c>
      <c r="R519" s="215"/>
      <c r="S519" s="160" t="str">
        <f>VLOOKUP($B519,D1_2!$B$5:$AL$131,8,FALSE)&amp;""</f>
        <v/>
      </c>
      <c r="T519" s="172"/>
      <c r="U519" s="188" t="s">
        <v>410</v>
      </c>
      <c r="V519" s="204" t="str">
        <f>VLOOKUP($B519,D1_2!$B$5:$AL$131,9,FALSE)&amp;""</f>
        <v/>
      </c>
      <c r="W519" s="215"/>
      <c r="X519" s="160" t="str">
        <f>VLOOKUP($B519,D1_2!$B$5:$AL$131,10,FALSE)&amp;""</f>
        <v/>
      </c>
      <c r="Y519" s="172"/>
      <c r="Z519" s="188" t="s">
        <v>410</v>
      </c>
      <c r="AA519" s="204" t="str">
        <f>VLOOKUP($B519,D1_2!$B$5:$AL$131,11,FALSE)&amp;""</f>
        <v/>
      </c>
      <c r="AB519" s="215"/>
      <c r="AC519" s="160" t="str">
        <f>VLOOKUP($B519,D1_2!$B$5:$AL$131,12,FALSE)&amp;""</f>
        <v/>
      </c>
      <c r="AD519" s="172"/>
      <c r="AE519" s="188" t="s">
        <v>410</v>
      </c>
      <c r="AF519" s="204" t="str">
        <f>VLOOKUP($B519,D1_2!$B$5:$AL$131,13,FALSE)&amp;""</f>
        <v/>
      </c>
      <c r="AG519" s="215"/>
      <c r="AH519" s="160" t="str">
        <f>VLOOKUP($B519,D1_2!$B$5:$AL$131,14,FALSE)&amp;""</f>
        <v/>
      </c>
      <c r="AI519" s="172"/>
      <c r="AJ519" s="188" t="s">
        <v>410</v>
      </c>
      <c r="AK519" s="204" t="str">
        <f>VLOOKUP($B519,D1_2!$B$5:$AL$131,15,FALSE)&amp;""</f>
        <v/>
      </c>
      <c r="AL519" s="215"/>
      <c r="AM519" s="160" t="str">
        <f>VLOOKUP($B519,D1_2!$B$5:$AL$131,16,FALSE)&amp;""</f>
        <v/>
      </c>
      <c r="AN519" s="172"/>
      <c r="AO519" s="188" t="s">
        <v>410</v>
      </c>
      <c r="AP519" s="204" t="str">
        <f>VLOOKUP($B519,D1_2!$B$5:$AL$131,17,FALSE)&amp;""</f>
        <v/>
      </c>
      <c r="AQ519" s="215"/>
      <c r="AR519" s="160" t="str">
        <f>VLOOKUP($B519,D1_2!$B$5:$AL$131,18,FALSE)&amp;""</f>
        <v/>
      </c>
      <c r="AS519" s="172"/>
      <c r="AT519" s="188" t="s">
        <v>410</v>
      </c>
      <c r="AU519" s="204" t="str">
        <f>VLOOKUP($B519,D1_2!$B$5:$AL$131,19,FALSE)&amp;""</f>
        <v/>
      </c>
      <c r="AV519" s="215"/>
      <c r="AW519" s="160" t="str">
        <f>VLOOKUP($B519,D1_2!$B$5:$AL$131,20,FALSE)&amp;""</f>
        <v/>
      </c>
      <c r="AX519" s="172"/>
      <c r="AY519" s="188" t="s">
        <v>410</v>
      </c>
      <c r="AZ519" s="204" t="str">
        <f>VLOOKUP($B519,D1_2!$B$5:$AL$131,21,FALSE)&amp;""</f>
        <v/>
      </c>
      <c r="BA519" s="215"/>
      <c r="BB519" s="1"/>
      <c r="BC519" s="1"/>
      <c r="BD519" s="1"/>
      <c r="BE519" s="1"/>
      <c r="BF519" s="3"/>
      <c r="BG519" s="3"/>
      <c r="BH519" s="3"/>
    </row>
    <row r="520" spans="2:60" s="1" customFormat="1">
      <c r="B520" s="28"/>
      <c r="C520" s="80"/>
      <c r="D520" s="80"/>
      <c r="E520" s="80"/>
      <c r="F520" s="108"/>
      <c r="G520" s="123" t="s">
        <v>5759</v>
      </c>
      <c r="H520" s="123"/>
      <c r="I520" s="123"/>
      <c r="J520" s="123"/>
      <c r="K520" s="123"/>
      <c r="L520" s="123"/>
      <c r="M520" s="123"/>
      <c r="N520" s="162" t="str">
        <f>VLOOKUP($B519,D1_2!$B$132:$AL$258,6,FALSE)&amp;""</f>
        <v/>
      </c>
      <c r="O520" s="173"/>
      <c r="P520" s="189" t="s">
        <v>410</v>
      </c>
      <c r="Q520" s="205" t="str">
        <f>VLOOKUP($B519,D1_2!$B$132:$AL$258,7,FALSE)&amp;""</f>
        <v/>
      </c>
      <c r="R520" s="222"/>
      <c r="S520" s="162" t="str">
        <f>VLOOKUP($B519,D1_2!$B$132:$AL$258,8,FALSE)&amp;""</f>
        <v/>
      </c>
      <c r="T520" s="173"/>
      <c r="U520" s="189" t="s">
        <v>410</v>
      </c>
      <c r="V520" s="205" t="str">
        <f>VLOOKUP($B519,D1_2!$B$132:$AL$258,9,FALSE)&amp;""</f>
        <v/>
      </c>
      <c r="W520" s="222"/>
      <c r="X520" s="162" t="str">
        <f>VLOOKUP($B519,D1_2!$B$132:$AL$258,10,FALSE)&amp;""</f>
        <v/>
      </c>
      <c r="Y520" s="173"/>
      <c r="Z520" s="189" t="s">
        <v>410</v>
      </c>
      <c r="AA520" s="205" t="str">
        <f>VLOOKUP($B519,D1_2!$B$132:$AL$258,11,FALSE)&amp;""</f>
        <v/>
      </c>
      <c r="AB520" s="222"/>
      <c r="AC520" s="162" t="str">
        <f>VLOOKUP($B519,D1_2!$B$132:$AL$258,12,FALSE)&amp;""</f>
        <v/>
      </c>
      <c r="AD520" s="173"/>
      <c r="AE520" s="189" t="s">
        <v>410</v>
      </c>
      <c r="AF520" s="205" t="str">
        <f>VLOOKUP($B519,D1_2!$B$132:$AL$258,13,FALSE)&amp;""</f>
        <v/>
      </c>
      <c r="AG520" s="222"/>
      <c r="AH520" s="162" t="str">
        <f>VLOOKUP($B519,D1_2!$B$132:$AL$258,14,FALSE)&amp;""</f>
        <v/>
      </c>
      <c r="AI520" s="173"/>
      <c r="AJ520" s="189" t="s">
        <v>410</v>
      </c>
      <c r="AK520" s="205" t="str">
        <f>VLOOKUP($B519,D1_2!$B$132:$AL$258,15,FALSE)&amp;""</f>
        <v/>
      </c>
      <c r="AL520" s="222"/>
      <c r="AM520" s="162" t="str">
        <f>VLOOKUP($B519,D1_2!$B$132:$AL$258,16,FALSE)&amp;""</f>
        <v/>
      </c>
      <c r="AN520" s="173"/>
      <c r="AO520" s="189" t="s">
        <v>410</v>
      </c>
      <c r="AP520" s="205" t="str">
        <f>VLOOKUP($B519,D1_2!$B$132:$AL$258,17,FALSE)&amp;""</f>
        <v/>
      </c>
      <c r="AQ520" s="222"/>
      <c r="AR520" s="162" t="str">
        <f>VLOOKUP($B519,D1_2!$B$132:$AL$258,18,FALSE)&amp;""</f>
        <v/>
      </c>
      <c r="AS520" s="173"/>
      <c r="AT520" s="189" t="s">
        <v>410</v>
      </c>
      <c r="AU520" s="205" t="str">
        <f>VLOOKUP($B519,D1_2!$B$132:$AL$258,19,FALSE)&amp;""</f>
        <v/>
      </c>
      <c r="AV520" s="222"/>
      <c r="AW520" s="162" t="str">
        <f>VLOOKUP($B519,D1_2!$B$132:$AL$258,20,FALSE)&amp;""</f>
        <v/>
      </c>
      <c r="AX520" s="173"/>
      <c r="AY520" s="189" t="s">
        <v>410</v>
      </c>
      <c r="AZ520" s="205" t="str">
        <f>VLOOKUP($B519,D1_2!$B$132:$AL$258,21,FALSE)&amp;""</f>
        <v/>
      </c>
      <c r="BA520" s="222"/>
      <c r="BB520" s="1"/>
      <c r="BC520" s="1"/>
      <c r="BD520" s="1"/>
      <c r="BE520" s="1"/>
      <c r="BF520" s="3"/>
      <c r="BG520" s="3"/>
      <c r="BH520" s="3"/>
    </row>
    <row r="521" spans="2:60" s="1" customFormat="1">
      <c r="B521" s="27"/>
      <c r="C521" s="79"/>
      <c r="D521" s="79"/>
      <c r="E521" s="79"/>
      <c r="F521" s="109"/>
      <c r="G521" s="124" t="s">
        <v>5593</v>
      </c>
      <c r="H521" s="124"/>
      <c r="I521" s="124"/>
      <c r="J521" s="124"/>
      <c r="K521" s="124"/>
      <c r="L521" s="124"/>
      <c r="M521" s="124"/>
      <c r="N521" s="167" t="str">
        <f>VLOOKUP($B519,D1_2!$B$259:$AL$385,6,FALSE)&amp;""</f>
        <v/>
      </c>
      <c r="O521" s="174"/>
      <c r="P521" s="190" t="s">
        <v>410</v>
      </c>
      <c r="Q521" s="206" t="str">
        <f>VLOOKUP($B519,D1_2!$B$259:$AL$385,7,FALSE)&amp;""</f>
        <v/>
      </c>
      <c r="R521" s="216"/>
      <c r="S521" s="167" t="str">
        <f>VLOOKUP($B519,D1_2!$B$259:$AL$385,8,FALSE)&amp;""</f>
        <v/>
      </c>
      <c r="T521" s="174"/>
      <c r="U521" s="190" t="s">
        <v>410</v>
      </c>
      <c r="V521" s="206" t="str">
        <f>VLOOKUP($B519,D1_2!$B$259:$AL$385,9,FALSE)&amp;""</f>
        <v/>
      </c>
      <c r="W521" s="216"/>
      <c r="X521" s="167" t="str">
        <f>VLOOKUP($B519,D1_2!$B$259:$AL$385,10,FALSE)&amp;""</f>
        <v/>
      </c>
      <c r="Y521" s="174"/>
      <c r="Z521" s="190" t="s">
        <v>410</v>
      </c>
      <c r="AA521" s="206" t="str">
        <f>VLOOKUP($B519,D1_2!$B$259:$AL$385,11,FALSE)&amp;""</f>
        <v/>
      </c>
      <c r="AB521" s="216"/>
      <c r="AC521" s="167" t="str">
        <f>VLOOKUP($B519,D1_2!$B$259:$AL$385,12,FALSE)&amp;""</f>
        <v/>
      </c>
      <c r="AD521" s="174"/>
      <c r="AE521" s="190" t="s">
        <v>410</v>
      </c>
      <c r="AF521" s="206" t="str">
        <f>VLOOKUP($B519,D1_2!$B$259:$AL$385,13,FALSE)&amp;""</f>
        <v/>
      </c>
      <c r="AG521" s="216"/>
      <c r="AH521" s="167" t="str">
        <f>VLOOKUP($B519,D1_2!$B$259:$AL$385,14,FALSE)&amp;""</f>
        <v/>
      </c>
      <c r="AI521" s="174"/>
      <c r="AJ521" s="190" t="s">
        <v>410</v>
      </c>
      <c r="AK521" s="206" t="str">
        <f>VLOOKUP($B519,D1_2!$B$259:$AL$385,15,FALSE)&amp;""</f>
        <v/>
      </c>
      <c r="AL521" s="216"/>
      <c r="AM521" s="167" t="str">
        <f>VLOOKUP($B519,D1_2!$B$259:$AL$385,16,FALSE)&amp;""</f>
        <v/>
      </c>
      <c r="AN521" s="174"/>
      <c r="AO521" s="190" t="s">
        <v>410</v>
      </c>
      <c r="AP521" s="206" t="str">
        <f>VLOOKUP($B519,D1_2!$B$259:$AL$385,17,FALSE)&amp;""</f>
        <v/>
      </c>
      <c r="AQ521" s="216"/>
      <c r="AR521" s="167" t="str">
        <f>VLOOKUP($B519,D1_2!$B$259:$AL$385,18,FALSE)&amp;""</f>
        <v/>
      </c>
      <c r="AS521" s="174"/>
      <c r="AT521" s="190" t="s">
        <v>410</v>
      </c>
      <c r="AU521" s="206" t="str">
        <f>VLOOKUP($B519,D1_2!$B$259:$AL$385,19,FALSE)&amp;""</f>
        <v/>
      </c>
      <c r="AV521" s="216"/>
      <c r="AW521" s="167" t="str">
        <f>VLOOKUP($B519,D1_2!$B$259:$AL$385,20,FALSE)&amp;""</f>
        <v/>
      </c>
      <c r="AX521" s="174"/>
      <c r="AY521" s="190" t="s">
        <v>410</v>
      </c>
      <c r="AZ521" s="206" t="str">
        <f>VLOOKUP($B519,D1_2!$B$259:$AL$385,21,FALSE)&amp;""</f>
        <v/>
      </c>
      <c r="BA521" s="216"/>
      <c r="BB521" s="1"/>
      <c r="BC521" s="1"/>
      <c r="BD521" s="1"/>
      <c r="BE521" s="1"/>
      <c r="BF521" s="3"/>
      <c r="BG521" s="3"/>
      <c r="BH521" s="3"/>
    </row>
    <row r="522" spans="2:60" s="1" customFormat="1" ht="14.25" customHeight="1">
      <c r="B522" s="26" t="s">
        <v>6937</v>
      </c>
      <c r="C522" s="78"/>
      <c r="D522" s="78"/>
      <c r="E522" s="78"/>
      <c r="F522" s="107"/>
      <c r="G522" s="122" t="s">
        <v>6009</v>
      </c>
      <c r="H522" s="122"/>
      <c r="I522" s="122"/>
      <c r="J522" s="122"/>
      <c r="K522" s="122"/>
      <c r="L522" s="122"/>
      <c r="M522" s="122"/>
      <c r="N522" s="160" t="str">
        <f>VLOOKUP($B522,D1_2!$B$5:$AL$131,6,FALSE)&amp;""</f>
        <v/>
      </c>
      <c r="O522" s="172"/>
      <c r="P522" s="188" t="s">
        <v>410</v>
      </c>
      <c r="Q522" s="204" t="str">
        <f>VLOOKUP($B522,D1_2!$B$5:$AL$131,7,FALSE)&amp;""</f>
        <v/>
      </c>
      <c r="R522" s="215"/>
      <c r="S522" s="160" t="str">
        <f>VLOOKUP($B522,D1_2!$B$5:$AL$131,8,FALSE)&amp;""</f>
        <v/>
      </c>
      <c r="T522" s="172"/>
      <c r="U522" s="188" t="s">
        <v>410</v>
      </c>
      <c r="V522" s="204" t="str">
        <f>VLOOKUP($B522,D1_2!$B$5:$AL$131,9,FALSE)&amp;""</f>
        <v/>
      </c>
      <c r="W522" s="215"/>
      <c r="X522" s="160" t="str">
        <f>VLOOKUP($B522,D1_2!$B$5:$AL$131,10,FALSE)&amp;""</f>
        <v/>
      </c>
      <c r="Y522" s="172"/>
      <c r="Z522" s="188" t="s">
        <v>410</v>
      </c>
      <c r="AA522" s="204" t="str">
        <f>VLOOKUP($B522,D1_2!$B$5:$AL$131,11,FALSE)&amp;""</f>
        <v/>
      </c>
      <c r="AB522" s="215"/>
      <c r="AC522" s="160" t="str">
        <f>VLOOKUP($B522,D1_2!$B$5:$AL$131,12,FALSE)&amp;""</f>
        <v/>
      </c>
      <c r="AD522" s="172"/>
      <c r="AE522" s="188" t="s">
        <v>410</v>
      </c>
      <c r="AF522" s="204" t="str">
        <f>VLOOKUP($B522,D1_2!$B$5:$AL$131,13,FALSE)&amp;""</f>
        <v/>
      </c>
      <c r="AG522" s="215"/>
      <c r="AH522" s="160" t="str">
        <f>VLOOKUP($B522,D1_2!$B$5:$AL$131,14,FALSE)&amp;""</f>
        <v/>
      </c>
      <c r="AI522" s="172"/>
      <c r="AJ522" s="188" t="s">
        <v>410</v>
      </c>
      <c r="AK522" s="204" t="str">
        <f>VLOOKUP($B522,D1_2!$B$5:$AL$131,15,FALSE)&amp;""</f>
        <v/>
      </c>
      <c r="AL522" s="215"/>
      <c r="AM522" s="160" t="str">
        <f>VLOOKUP($B522,D1_2!$B$5:$AL$131,16,FALSE)&amp;""</f>
        <v/>
      </c>
      <c r="AN522" s="172"/>
      <c r="AO522" s="188" t="s">
        <v>410</v>
      </c>
      <c r="AP522" s="204" t="str">
        <f>VLOOKUP($B522,D1_2!$B$5:$AL$131,17,FALSE)&amp;""</f>
        <v/>
      </c>
      <c r="AQ522" s="215"/>
      <c r="AR522" s="160" t="str">
        <f>VLOOKUP($B522,D1_2!$B$5:$AL$131,18,FALSE)&amp;""</f>
        <v/>
      </c>
      <c r="AS522" s="172"/>
      <c r="AT522" s="188" t="s">
        <v>410</v>
      </c>
      <c r="AU522" s="204" t="str">
        <f>VLOOKUP($B522,D1_2!$B$5:$AL$131,19,FALSE)&amp;""</f>
        <v/>
      </c>
      <c r="AV522" s="215"/>
      <c r="AW522" s="160" t="str">
        <f>VLOOKUP($B522,D1_2!$B$5:$AL$131,20,FALSE)&amp;""</f>
        <v/>
      </c>
      <c r="AX522" s="172"/>
      <c r="AY522" s="188" t="s">
        <v>410</v>
      </c>
      <c r="AZ522" s="204" t="str">
        <f>VLOOKUP($B522,D1_2!$B$5:$AL$131,21,FALSE)&amp;""</f>
        <v/>
      </c>
      <c r="BA522" s="215"/>
      <c r="BB522" s="1"/>
      <c r="BC522" s="1"/>
      <c r="BD522" s="1"/>
      <c r="BE522" s="1"/>
      <c r="BF522" s="3"/>
      <c r="BG522" s="3"/>
      <c r="BH522" s="3"/>
    </row>
    <row r="523" spans="2:60" s="1" customFormat="1">
      <c r="B523" s="28"/>
      <c r="C523" s="80"/>
      <c r="D523" s="80"/>
      <c r="E523" s="80"/>
      <c r="F523" s="108"/>
      <c r="G523" s="123" t="s">
        <v>5759</v>
      </c>
      <c r="H523" s="123"/>
      <c r="I523" s="123"/>
      <c r="J523" s="123"/>
      <c r="K523" s="123"/>
      <c r="L523" s="123"/>
      <c r="M523" s="123"/>
      <c r="N523" s="162" t="str">
        <f>VLOOKUP($B522,D1_2!$B$132:$AL$258,6,FALSE)&amp;""</f>
        <v/>
      </c>
      <c r="O523" s="173"/>
      <c r="P523" s="189" t="s">
        <v>410</v>
      </c>
      <c r="Q523" s="205" t="str">
        <f>VLOOKUP($B522,D1_2!$B$132:$AL$258,7,FALSE)&amp;""</f>
        <v/>
      </c>
      <c r="R523" s="222"/>
      <c r="S523" s="162" t="str">
        <f>VLOOKUP($B522,D1_2!$B$132:$AL$258,8,FALSE)&amp;""</f>
        <v/>
      </c>
      <c r="T523" s="173"/>
      <c r="U523" s="189" t="s">
        <v>410</v>
      </c>
      <c r="V523" s="205" t="str">
        <f>VLOOKUP($B522,D1_2!$B$132:$AL$258,9,FALSE)&amp;""</f>
        <v/>
      </c>
      <c r="W523" s="222"/>
      <c r="X523" s="162" t="str">
        <f>VLOOKUP($B522,D1_2!$B$132:$AL$258,10,FALSE)&amp;""</f>
        <v/>
      </c>
      <c r="Y523" s="173"/>
      <c r="Z523" s="189" t="s">
        <v>410</v>
      </c>
      <c r="AA523" s="205" t="str">
        <f>VLOOKUP($B522,D1_2!$B$132:$AL$258,11,FALSE)&amp;""</f>
        <v/>
      </c>
      <c r="AB523" s="222"/>
      <c r="AC523" s="162" t="str">
        <f>VLOOKUP($B522,D1_2!$B$132:$AL$258,12,FALSE)&amp;""</f>
        <v/>
      </c>
      <c r="AD523" s="173"/>
      <c r="AE523" s="189" t="s">
        <v>410</v>
      </c>
      <c r="AF523" s="205" t="str">
        <f>VLOOKUP($B522,D1_2!$B$132:$AL$258,13,FALSE)&amp;""</f>
        <v/>
      </c>
      <c r="AG523" s="222"/>
      <c r="AH523" s="162" t="str">
        <f>VLOOKUP($B522,D1_2!$B$132:$AL$258,14,FALSE)&amp;""</f>
        <v/>
      </c>
      <c r="AI523" s="173"/>
      <c r="AJ523" s="189" t="s">
        <v>410</v>
      </c>
      <c r="AK523" s="205" t="str">
        <f>VLOOKUP($B522,D1_2!$B$132:$AL$258,15,FALSE)&amp;""</f>
        <v/>
      </c>
      <c r="AL523" s="222"/>
      <c r="AM523" s="162" t="str">
        <f>VLOOKUP($B522,D1_2!$B$132:$AL$258,16,FALSE)&amp;""</f>
        <v/>
      </c>
      <c r="AN523" s="173"/>
      <c r="AO523" s="189" t="s">
        <v>410</v>
      </c>
      <c r="AP523" s="205" t="str">
        <f>VLOOKUP($B522,D1_2!$B$132:$AL$258,17,FALSE)&amp;""</f>
        <v/>
      </c>
      <c r="AQ523" s="222"/>
      <c r="AR523" s="162" t="str">
        <f>VLOOKUP($B522,D1_2!$B$132:$AL$258,18,FALSE)&amp;""</f>
        <v/>
      </c>
      <c r="AS523" s="173"/>
      <c r="AT523" s="189" t="s">
        <v>410</v>
      </c>
      <c r="AU523" s="205" t="str">
        <f>VLOOKUP($B522,D1_2!$B$132:$AL$258,19,FALSE)&amp;""</f>
        <v/>
      </c>
      <c r="AV523" s="222"/>
      <c r="AW523" s="162" t="str">
        <f>VLOOKUP($B522,D1_2!$B$132:$AL$258,20,FALSE)&amp;""</f>
        <v/>
      </c>
      <c r="AX523" s="173"/>
      <c r="AY523" s="189" t="s">
        <v>410</v>
      </c>
      <c r="AZ523" s="205" t="str">
        <f>VLOOKUP($B522,D1_2!$B$132:$AL$258,21,FALSE)&amp;""</f>
        <v/>
      </c>
      <c r="BA523" s="222"/>
      <c r="BB523" s="1"/>
      <c r="BC523" s="1"/>
      <c r="BD523" s="1"/>
      <c r="BE523" s="1"/>
      <c r="BF523" s="3"/>
      <c r="BG523" s="3"/>
      <c r="BH523" s="3"/>
    </row>
    <row r="524" spans="2:60" s="1" customFormat="1">
      <c r="B524" s="27"/>
      <c r="C524" s="79"/>
      <c r="D524" s="79"/>
      <c r="E524" s="79"/>
      <c r="F524" s="109"/>
      <c r="G524" s="124" t="s">
        <v>5593</v>
      </c>
      <c r="H524" s="124"/>
      <c r="I524" s="124"/>
      <c r="J524" s="124"/>
      <c r="K524" s="124"/>
      <c r="L524" s="124"/>
      <c r="M524" s="124"/>
      <c r="N524" s="167" t="str">
        <f>VLOOKUP($B522,D1_2!$B$259:$AL$385,6,FALSE)&amp;""</f>
        <v/>
      </c>
      <c r="O524" s="174"/>
      <c r="P524" s="190" t="s">
        <v>410</v>
      </c>
      <c r="Q524" s="206" t="str">
        <f>VLOOKUP($B522,D1_2!$B$259:$AL$385,7,FALSE)&amp;""</f>
        <v/>
      </c>
      <c r="R524" s="216"/>
      <c r="S524" s="167" t="str">
        <f>VLOOKUP($B522,D1_2!$B$259:$AL$385,8,FALSE)&amp;""</f>
        <v/>
      </c>
      <c r="T524" s="174"/>
      <c r="U524" s="190" t="s">
        <v>410</v>
      </c>
      <c r="V524" s="206" t="str">
        <f>VLOOKUP($B522,D1_2!$B$259:$AL$385,9,FALSE)&amp;""</f>
        <v/>
      </c>
      <c r="W524" s="216"/>
      <c r="X524" s="167" t="str">
        <f>VLOOKUP($B522,D1_2!$B$259:$AL$385,10,FALSE)&amp;""</f>
        <v/>
      </c>
      <c r="Y524" s="174"/>
      <c r="Z524" s="190" t="s">
        <v>410</v>
      </c>
      <c r="AA524" s="206" t="str">
        <f>VLOOKUP($B522,D1_2!$B$259:$AL$385,11,FALSE)&amp;""</f>
        <v/>
      </c>
      <c r="AB524" s="216"/>
      <c r="AC524" s="167" t="str">
        <f>VLOOKUP($B522,D1_2!$B$259:$AL$385,12,FALSE)&amp;""</f>
        <v/>
      </c>
      <c r="AD524" s="174"/>
      <c r="AE524" s="190" t="s">
        <v>410</v>
      </c>
      <c r="AF524" s="206" t="str">
        <f>VLOOKUP($B522,D1_2!$B$259:$AL$385,13,FALSE)&amp;""</f>
        <v/>
      </c>
      <c r="AG524" s="216"/>
      <c r="AH524" s="167" t="str">
        <f>VLOOKUP($B522,D1_2!$B$259:$AL$385,14,FALSE)&amp;""</f>
        <v/>
      </c>
      <c r="AI524" s="174"/>
      <c r="AJ524" s="190" t="s">
        <v>410</v>
      </c>
      <c r="AK524" s="206" t="str">
        <f>VLOOKUP($B522,D1_2!$B$259:$AL$385,15,FALSE)&amp;""</f>
        <v/>
      </c>
      <c r="AL524" s="216"/>
      <c r="AM524" s="167" t="str">
        <f>VLOOKUP($B522,D1_2!$B$259:$AL$385,16,FALSE)&amp;""</f>
        <v/>
      </c>
      <c r="AN524" s="174"/>
      <c r="AO524" s="190" t="s">
        <v>410</v>
      </c>
      <c r="AP524" s="206" t="str">
        <f>VLOOKUP($B522,D1_2!$B$259:$AL$385,17,FALSE)&amp;""</f>
        <v/>
      </c>
      <c r="AQ524" s="216"/>
      <c r="AR524" s="167" t="str">
        <f>VLOOKUP($B522,D1_2!$B$259:$AL$385,18,FALSE)&amp;""</f>
        <v/>
      </c>
      <c r="AS524" s="174"/>
      <c r="AT524" s="190" t="s">
        <v>410</v>
      </c>
      <c r="AU524" s="206" t="str">
        <f>VLOOKUP($B522,D1_2!$B$259:$AL$385,19,FALSE)&amp;""</f>
        <v/>
      </c>
      <c r="AV524" s="216"/>
      <c r="AW524" s="167" t="str">
        <f>VLOOKUP($B522,D1_2!$B$259:$AL$385,20,FALSE)&amp;""</f>
        <v/>
      </c>
      <c r="AX524" s="174"/>
      <c r="AY524" s="190" t="s">
        <v>410</v>
      </c>
      <c r="AZ524" s="206" t="str">
        <f>VLOOKUP($B522,D1_2!$B$259:$AL$385,21,FALSE)&amp;""</f>
        <v/>
      </c>
      <c r="BA524" s="216"/>
      <c r="BB524" s="1"/>
      <c r="BC524" s="1"/>
      <c r="BD524" s="1"/>
      <c r="BE524" s="1"/>
      <c r="BF524" s="3"/>
      <c r="BG524" s="3"/>
      <c r="BH524" s="3"/>
    </row>
    <row r="525" spans="2:60" s="1" customFormat="1" ht="14.25" customHeight="1">
      <c r="B525" s="26" t="s">
        <v>6938</v>
      </c>
      <c r="C525" s="78"/>
      <c r="D525" s="78"/>
      <c r="E525" s="78"/>
      <c r="F525" s="107"/>
      <c r="G525" s="122" t="s">
        <v>6009</v>
      </c>
      <c r="H525" s="122"/>
      <c r="I525" s="122"/>
      <c r="J525" s="122"/>
      <c r="K525" s="122"/>
      <c r="L525" s="122"/>
      <c r="M525" s="122"/>
      <c r="N525" s="160" t="str">
        <f>VLOOKUP($B525,D1_2!$B$5:$AL$131,6,FALSE)&amp;""</f>
        <v/>
      </c>
      <c r="O525" s="172"/>
      <c r="P525" s="188" t="s">
        <v>410</v>
      </c>
      <c r="Q525" s="204" t="str">
        <f>VLOOKUP($B525,D1_2!$B$5:$AL$131,7,FALSE)&amp;""</f>
        <v/>
      </c>
      <c r="R525" s="215"/>
      <c r="S525" s="160" t="str">
        <f>VLOOKUP($B525,D1_2!$B$5:$AL$131,8,FALSE)&amp;""</f>
        <v/>
      </c>
      <c r="T525" s="172"/>
      <c r="U525" s="188" t="s">
        <v>410</v>
      </c>
      <c r="V525" s="204" t="str">
        <f>VLOOKUP($B525,D1_2!$B$5:$AL$131,9,FALSE)&amp;""</f>
        <v/>
      </c>
      <c r="W525" s="215"/>
      <c r="X525" s="160" t="str">
        <f>VLOOKUP($B525,D1_2!$B$5:$AL$131,10,FALSE)&amp;""</f>
        <v/>
      </c>
      <c r="Y525" s="172"/>
      <c r="Z525" s="188" t="s">
        <v>410</v>
      </c>
      <c r="AA525" s="204" t="str">
        <f>VLOOKUP($B525,D1_2!$B$5:$AL$131,11,FALSE)&amp;""</f>
        <v/>
      </c>
      <c r="AB525" s="215"/>
      <c r="AC525" s="160" t="str">
        <f>VLOOKUP($B525,D1_2!$B$5:$AL$131,12,FALSE)&amp;""</f>
        <v/>
      </c>
      <c r="AD525" s="172"/>
      <c r="AE525" s="188" t="s">
        <v>410</v>
      </c>
      <c r="AF525" s="204" t="str">
        <f>VLOOKUP($B525,D1_2!$B$5:$AL$131,13,FALSE)&amp;""</f>
        <v/>
      </c>
      <c r="AG525" s="215"/>
      <c r="AH525" s="160" t="str">
        <f>VLOOKUP($B525,D1_2!$B$5:$AL$131,14,FALSE)&amp;""</f>
        <v/>
      </c>
      <c r="AI525" s="172"/>
      <c r="AJ525" s="188" t="s">
        <v>410</v>
      </c>
      <c r="AK525" s="204" t="str">
        <f>VLOOKUP($B525,D1_2!$B$5:$AL$131,15,FALSE)&amp;""</f>
        <v/>
      </c>
      <c r="AL525" s="215"/>
      <c r="AM525" s="160" t="str">
        <f>VLOOKUP($B525,D1_2!$B$5:$AL$131,16,FALSE)&amp;""</f>
        <v/>
      </c>
      <c r="AN525" s="172"/>
      <c r="AO525" s="188" t="s">
        <v>410</v>
      </c>
      <c r="AP525" s="204" t="str">
        <f>VLOOKUP($B525,D1_2!$B$5:$AL$131,17,FALSE)&amp;""</f>
        <v/>
      </c>
      <c r="AQ525" s="215"/>
      <c r="AR525" s="160" t="str">
        <f>VLOOKUP($B525,D1_2!$B$5:$AL$131,18,FALSE)&amp;""</f>
        <v/>
      </c>
      <c r="AS525" s="172"/>
      <c r="AT525" s="188" t="s">
        <v>410</v>
      </c>
      <c r="AU525" s="204" t="str">
        <f>VLOOKUP($B525,D1_2!$B$5:$AL$131,19,FALSE)&amp;""</f>
        <v/>
      </c>
      <c r="AV525" s="215"/>
      <c r="AW525" s="160" t="str">
        <f>VLOOKUP($B525,D1_2!$B$5:$AL$131,20,FALSE)&amp;""</f>
        <v/>
      </c>
      <c r="AX525" s="172"/>
      <c r="AY525" s="188" t="s">
        <v>410</v>
      </c>
      <c r="AZ525" s="204" t="str">
        <f>VLOOKUP($B525,D1_2!$B$5:$AL$131,21,FALSE)&amp;""</f>
        <v/>
      </c>
      <c r="BA525" s="215"/>
      <c r="BB525" s="1"/>
      <c r="BC525" s="1"/>
      <c r="BD525" s="1"/>
      <c r="BE525" s="1"/>
      <c r="BF525" s="3"/>
      <c r="BG525" s="3"/>
      <c r="BH525" s="3"/>
    </row>
    <row r="526" spans="2:60" s="1" customFormat="1">
      <c r="B526" s="28"/>
      <c r="C526" s="80"/>
      <c r="D526" s="80"/>
      <c r="E526" s="80"/>
      <c r="F526" s="108"/>
      <c r="G526" s="123" t="s">
        <v>5759</v>
      </c>
      <c r="H526" s="123"/>
      <c r="I526" s="123"/>
      <c r="J526" s="123"/>
      <c r="K526" s="123"/>
      <c r="L526" s="123"/>
      <c r="M526" s="123"/>
      <c r="N526" s="162" t="str">
        <f>VLOOKUP($B525,D1_2!$B$132:$AL$258,6,FALSE)&amp;""</f>
        <v/>
      </c>
      <c r="O526" s="173"/>
      <c r="P526" s="189" t="s">
        <v>410</v>
      </c>
      <c r="Q526" s="205" t="str">
        <f>VLOOKUP($B525,D1_2!$B$132:$AL$258,7,FALSE)&amp;""</f>
        <v/>
      </c>
      <c r="R526" s="222"/>
      <c r="S526" s="162" t="str">
        <f>VLOOKUP($B525,D1_2!$B$132:$AL$258,8,FALSE)&amp;""</f>
        <v/>
      </c>
      <c r="T526" s="173"/>
      <c r="U526" s="189" t="s">
        <v>410</v>
      </c>
      <c r="V526" s="205" t="str">
        <f>VLOOKUP($B525,D1_2!$B$132:$AL$258,9,FALSE)&amp;""</f>
        <v/>
      </c>
      <c r="W526" s="222"/>
      <c r="X526" s="162" t="str">
        <f>VLOOKUP($B525,D1_2!$B$132:$AL$258,10,FALSE)&amp;""</f>
        <v/>
      </c>
      <c r="Y526" s="173"/>
      <c r="Z526" s="189" t="s">
        <v>410</v>
      </c>
      <c r="AA526" s="205" t="str">
        <f>VLOOKUP($B525,D1_2!$B$132:$AL$258,11,FALSE)&amp;""</f>
        <v/>
      </c>
      <c r="AB526" s="222"/>
      <c r="AC526" s="162" t="str">
        <f>VLOOKUP($B525,D1_2!$B$132:$AL$258,12,FALSE)&amp;""</f>
        <v/>
      </c>
      <c r="AD526" s="173"/>
      <c r="AE526" s="189" t="s">
        <v>410</v>
      </c>
      <c r="AF526" s="205" t="str">
        <f>VLOOKUP($B525,D1_2!$B$132:$AL$258,13,FALSE)&amp;""</f>
        <v/>
      </c>
      <c r="AG526" s="222"/>
      <c r="AH526" s="162" t="str">
        <f>VLOOKUP($B525,D1_2!$B$132:$AL$258,14,FALSE)&amp;""</f>
        <v/>
      </c>
      <c r="AI526" s="173"/>
      <c r="AJ526" s="189" t="s">
        <v>410</v>
      </c>
      <c r="AK526" s="205" t="str">
        <f>VLOOKUP($B525,D1_2!$B$132:$AL$258,15,FALSE)&amp;""</f>
        <v/>
      </c>
      <c r="AL526" s="222"/>
      <c r="AM526" s="162" t="str">
        <f>VLOOKUP($B525,D1_2!$B$132:$AL$258,16,FALSE)&amp;""</f>
        <v/>
      </c>
      <c r="AN526" s="173"/>
      <c r="AO526" s="189" t="s">
        <v>410</v>
      </c>
      <c r="AP526" s="205" t="str">
        <f>VLOOKUP($B525,D1_2!$B$132:$AL$258,17,FALSE)&amp;""</f>
        <v/>
      </c>
      <c r="AQ526" s="222"/>
      <c r="AR526" s="162" t="str">
        <f>VLOOKUP($B525,D1_2!$B$132:$AL$258,18,FALSE)&amp;""</f>
        <v/>
      </c>
      <c r="AS526" s="173"/>
      <c r="AT526" s="189" t="s">
        <v>410</v>
      </c>
      <c r="AU526" s="205" t="str">
        <f>VLOOKUP($B525,D1_2!$B$132:$AL$258,19,FALSE)&amp;""</f>
        <v/>
      </c>
      <c r="AV526" s="222"/>
      <c r="AW526" s="162" t="str">
        <f>VLOOKUP($B525,D1_2!$B$132:$AL$258,20,FALSE)&amp;""</f>
        <v/>
      </c>
      <c r="AX526" s="173"/>
      <c r="AY526" s="189" t="s">
        <v>410</v>
      </c>
      <c r="AZ526" s="205" t="str">
        <f>VLOOKUP($B525,D1_2!$B$132:$AL$258,21,FALSE)&amp;""</f>
        <v/>
      </c>
      <c r="BA526" s="222"/>
      <c r="BB526" s="1"/>
      <c r="BC526" s="1"/>
      <c r="BD526" s="1"/>
      <c r="BE526" s="1"/>
      <c r="BF526" s="3"/>
      <c r="BG526" s="3"/>
      <c r="BH526" s="3"/>
    </row>
    <row r="527" spans="2:60" s="1" customFormat="1">
      <c r="B527" s="27"/>
      <c r="C527" s="79"/>
      <c r="D527" s="79"/>
      <c r="E527" s="79"/>
      <c r="F527" s="109"/>
      <c r="G527" s="124" t="s">
        <v>5593</v>
      </c>
      <c r="H527" s="124"/>
      <c r="I527" s="124"/>
      <c r="J527" s="124"/>
      <c r="K527" s="124"/>
      <c r="L527" s="124"/>
      <c r="M527" s="124"/>
      <c r="N527" s="167" t="str">
        <f>VLOOKUP($B525,D1_2!$B$259:$AL$385,6,FALSE)&amp;""</f>
        <v/>
      </c>
      <c r="O527" s="174"/>
      <c r="P527" s="190" t="s">
        <v>410</v>
      </c>
      <c r="Q527" s="206" t="str">
        <f>VLOOKUP($B525,D1_2!$B$259:$AL$385,7,FALSE)&amp;""</f>
        <v/>
      </c>
      <c r="R527" s="216"/>
      <c r="S527" s="167" t="str">
        <f>VLOOKUP($B525,D1_2!$B$259:$AL$385,8,FALSE)&amp;""</f>
        <v/>
      </c>
      <c r="T527" s="174"/>
      <c r="U527" s="190" t="s">
        <v>410</v>
      </c>
      <c r="V527" s="206" t="str">
        <f>VLOOKUP($B525,D1_2!$B$259:$AL$385,9,FALSE)&amp;""</f>
        <v/>
      </c>
      <c r="W527" s="216"/>
      <c r="X527" s="167" t="str">
        <f>VLOOKUP($B525,D1_2!$B$259:$AL$385,10,FALSE)&amp;""</f>
        <v/>
      </c>
      <c r="Y527" s="174"/>
      <c r="Z527" s="190" t="s">
        <v>410</v>
      </c>
      <c r="AA527" s="206" t="str">
        <f>VLOOKUP($B525,D1_2!$B$259:$AL$385,11,FALSE)&amp;""</f>
        <v/>
      </c>
      <c r="AB527" s="216"/>
      <c r="AC527" s="167" t="str">
        <f>VLOOKUP($B525,D1_2!$B$259:$AL$385,12,FALSE)&amp;""</f>
        <v/>
      </c>
      <c r="AD527" s="174"/>
      <c r="AE527" s="190" t="s">
        <v>410</v>
      </c>
      <c r="AF527" s="206" t="str">
        <f>VLOOKUP($B525,D1_2!$B$259:$AL$385,13,FALSE)&amp;""</f>
        <v/>
      </c>
      <c r="AG527" s="216"/>
      <c r="AH527" s="167" t="str">
        <f>VLOOKUP($B525,D1_2!$B$259:$AL$385,14,FALSE)&amp;""</f>
        <v/>
      </c>
      <c r="AI527" s="174"/>
      <c r="AJ527" s="190" t="s">
        <v>410</v>
      </c>
      <c r="AK527" s="206" t="str">
        <f>VLOOKUP($B525,D1_2!$B$259:$AL$385,15,FALSE)&amp;""</f>
        <v/>
      </c>
      <c r="AL527" s="216"/>
      <c r="AM527" s="167" t="str">
        <f>VLOOKUP($B525,D1_2!$B$259:$AL$385,16,FALSE)&amp;""</f>
        <v/>
      </c>
      <c r="AN527" s="174"/>
      <c r="AO527" s="190" t="s">
        <v>410</v>
      </c>
      <c r="AP527" s="206" t="str">
        <f>VLOOKUP($B525,D1_2!$B$259:$AL$385,17,FALSE)&amp;""</f>
        <v/>
      </c>
      <c r="AQ527" s="216"/>
      <c r="AR527" s="167" t="str">
        <f>VLOOKUP($B525,D1_2!$B$259:$AL$385,18,FALSE)&amp;""</f>
        <v/>
      </c>
      <c r="AS527" s="174"/>
      <c r="AT527" s="190" t="s">
        <v>410</v>
      </c>
      <c r="AU527" s="206" t="str">
        <f>VLOOKUP($B525,D1_2!$B$259:$AL$385,19,FALSE)&amp;""</f>
        <v/>
      </c>
      <c r="AV527" s="216"/>
      <c r="AW527" s="167" t="str">
        <f>VLOOKUP($B525,D1_2!$B$259:$AL$385,20,FALSE)&amp;""</f>
        <v/>
      </c>
      <c r="AX527" s="174"/>
      <c r="AY527" s="190" t="s">
        <v>410</v>
      </c>
      <c r="AZ527" s="206" t="str">
        <f>VLOOKUP($B525,D1_2!$B$259:$AL$385,21,FALSE)&amp;""</f>
        <v/>
      </c>
      <c r="BA527" s="216"/>
      <c r="BB527" s="1"/>
      <c r="BC527" s="1"/>
      <c r="BD527" s="1"/>
      <c r="BE527" s="1"/>
      <c r="BF527" s="3"/>
      <c r="BG527" s="3"/>
      <c r="BH527" s="3"/>
    </row>
    <row r="528" spans="2:60" s="1" customFormat="1" ht="14.25" customHeight="1">
      <c r="B528" s="26" t="s">
        <v>6939</v>
      </c>
      <c r="C528" s="78"/>
      <c r="D528" s="78"/>
      <c r="E528" s="78"/>
      <c r="F528" s="107"/>
      <c r="G528" s="122" t="s">
        <v>6009</v>
      </c>
      <c r="H528" s="122"/>
      <c r="I528" s="122"/>
      <c r="J528" s="122"/>
      <c r="K528" s="122"/>
      <c r="L528" s="122"/>
      <c r="M528" s="122"/>
      <c r="N528" s="160" t="str">
        <f>VLOOKUP($B528,D1_2!$B$5:$AL$131,6,FALSE)&amp;""</f>
        <v/>
      </c>
      <c r="O528" s="172"/>
      <c r="P528" s="188" t="s">
        <v>410</v>
      </c>
      <c r="Q528" s="204" t="str">
        <f>VLOOKUP($B528,D1_2!$B$5:$AL$131,7,FALSE)&amp;""</f>
        <v/>
      </c>
      <c r="R528" s="215"/>
      <c r="S528" s="160" t="str">
        <f>VLOOKUP($B528,D1_2!$B$5:$AL$131,8,FALSE)&amp;""</f>
        <v/>
      </c>
      <c r="T528" s="172"/>
      <c r="U528" s="188" t="s">
        <v>410</v>
      </c>
      <c r="V528" s="204" t="str">
        <f>VLOOKUP($B528,D1_2!$B$5:$AL$131,9,FALSE)&amp;""</f>
        <v/>
      </c>
      <c r="W528" s="215"/>
      <c r="X528" s="160" t="str">
        <f>VLOOKUP($B528,D1_2!$B$5:$AL$131,10,FALSE)&amp;""</f>
        <v/>
      </c>
      <c r="Y528" s="172"/>
      <c r="Z528" s="188" t="s">
        <v>410</v>
      </c>
      <c r="AA528" s="204" t="str">
        <f>VLOOKUP($B528,D1_2!$B$5:$AL$131,11,FALSE)&amp;""</f>
        <v/>
      </c>
      <c r="AB528" s="215"/>
      <c r="AC528" s="160" t="str">
        <f>VLOOKUP($B528,D1_2!$B$5:$AL$131,12,FALSE)&amp;""</f>
        <v/>
      </c>
      <c r="AD528" s="172"/>
      <c r="AE528" s="188" t="s">
        <v>410</v>
      </c>
      <c r="AF528" s="204" t="str">
        <f>VLOOKUP($B528,D1_2!$B$5:$AL$131,13,FALSE)&amp;""</f>
        <v/>
      </c>
      <c r="AG528" s="215"/>
      <c r="AH528" s="160" t="str">
        <f>VLOOKUP($B528,D1_2!$B$5:$AL$131,14,FALSE)&amp;""</f>
        <v/>
      </c>
      <c r="AI528" s="172"/>
      <c r="AJ528" s="188" t="s">
        <v>410</v>
      </c>
      <c r="AK528" s="204" t="str">
        <f>VLOOKUP($B528,D1_2!$B$5:$AL$131,15,FALSE)&amp;""</f>
        <v/>
      </c>
      <c r="AL528" s="215"/>
      <c r="AM528" s="160" t="str">
        <f>VLOOKUP($B528,D1_2!$B$5:$AL$131,16,FALSE)&amp;""</f>
        <v/>
      </c>
      <c r="AN528" s="172"/>
      <c r="AO528" s="188" t="s">
        <v>410</v>
      </c>
      <c r="AP528" s="204" t="str">
        <f>VLOOKUP($B528,D1_2!$B$5:$AL$131,17,FALSE)&amp;""</f>
        <v/>
      </c>
      <c r="AQ528" s="215"/>
      <c r="AR528" s="160" t="str">
        <f>VLOOKUP($B528,D1_2!$B$5:$AL$131,18,FALSE)&amp;""</f>
        <v/>
      </c>
      <c r="AS528" s="172"/>
      <c r="AT528" s="188" t="s">
        <v>410</v>
      </c>
      <c r="AU528" s="204" t="str">
        <f>VLOOKUP($B528,D1_2!$B$5:$AL$131,19,FALSE)&amp;""</f>
        <v/>
      </c>
      <c r="AV528" s="215"/>
      <c r="AW528" s="160" t="str">
        <f>VLOOKUP($B528,D1_2!$B$5:$AL$131,20,FALSE)&amp;""</f>
        <v/>
      </c>
      <c r="AX528" s="172"/>
      <c r="AY528" s="188" t="s">
        <v>410</v>
      </c>
      <c r="AZ528" s="204" t="str">
        <f>VLOOKUP($B528,D1_2!$B$5:$AL$131,21,FALSE)&amp;""</f>
        <v/>
      </c>
      <c r="BA528" s="215"/>
      <c r="BB528" s="1"/>
      <c r="BC528" s="1"/>
      <c r="BD528" s="1"/>
      <c r="BE528" s="1"/>
      <c r="BF528" s="3"/>
      <c r="BG528" s="3"/>
      <c r="BH528" s="3"/>
    </row>
    <row r="529" spans="2:60" s="1" customFormat="1">
      <c r="B529" s="28"/>
      <c r="C529" s="80"/>
      <c r="D529" s="80"/>
      <c r="E529" s="80"/>
      <c r="F529" s="108"/>
      <c r="G529" s="123" t="s">
        <v>5759</v>
      </c>
      <c r="H529" s="123"/>
      <c r="I529" s="123"/>
      <c r="J529" s="123"/>
      <c r="K529" s="123"/>
      <c r="L529" s="123"/>
      <c r="M529" s="123"/>
      <c r="N529" s="162" t="str">
        <f>VLOOKUP($B528,D1_2!$B$132:$AL$258,6,FALSE)&amp;""</f>
        <v/>
      </c>
      <c r="O529" s="173"/>
      <c r="P529" s="189" t="s">
        <v>410</v>
      </c>
      <c r="Q529" s="205" t="str">
        <f>VLOOKUP($B528,D1_2!$B$132:$AL$258,7,FALSE)&amp;""</f>
        <v/>
      </c>
      <c r="R529" s="222"/>
      <c r="S529" s="162" t="str">
        <f>VLOOKUP($B528,D1_2!$B$132:$AL$258,8,FALSE)&amp;""</f>
        <v/>
      </c>
      <c r="T529" s="173"/>
      <c r="U529" s="189" t="s">
        <v>410</v>
      </c>
      <c r="V529" s="205" t="str">
        <f>VLOOKUP($B528,D1_2!$B$132:$AL$258,9,FALSE)&amp;""</f>
        <v/>
      </c>
      <c r="W529" s="222"/>
      <c r="X529" s="162" t="str">
        <f>VLOOKUP($B528,D1_2!$B$132:$AL$258,10,FALSE)&amp;""</f>
        <v/>
      </c>
      <c r="Y529" s="173"/>
      <c r="Z529" s="189" t="s">
        <v>410</v>
      </c>
      <c r="AA529" s="205" t="str">
        <f>VLOOKUP($B528,D1_2!$B$132:$AL$258,11,FALSE)&amp;""</f>
        <v/>
      </c>
      <c r="AB529" s="222"/>
      <c r="AC529" s="162" t="str">
        <f>VLOOKUP($B528,D1_2!$B$132:$AL$258,12,FALSE)&amp;""</f>
        <v/>
      </c>
      <c r="AD529" s="173"/>
      <c r="AE529" s="189" t="s">
        <v>410</v>
      </c>
      <c r="AF529" s="205" t="str">
        <f>VLOOKUP($B528,D1_2!$B$132:$AL$258,13,FALSE)&amp;""</f>
        <v/>
      </c>
      <c r="AG529" s="222"/>
      <c r="AH529" s="162" t="str">
        <f>VLOOKUP($B528,D1_2!$B$132:$AL$258,14,FALSE)&amp;""</f>
        <v/>
      </c>
      <c r="AI529" s="173"/>
      <c r="AJ529" s="189" t="s">
        <v>410</v>
      </c>
      <c r="AK529" s="205" t="str">
        <f>VLOOKUP($B528,D1_2!$B$132:$AL$258,15,FALSE)&amp;""</f>
        <v/>
      </c>
      <c r="AL529" s="222"/>
      <c r="AM529" s="162" t="str">
        <f>VLOOKUP($B528,D1_2!$B$132:$AL$258,16,FALSE)&amp;""</f>
        <v/>
      </c>
      <c r="AN529" s="173"/>
      <c r="AO529" s="189" t="s">
        <v>410</v>
      </c>
      <c r="AP529" s="205" t="str">
        <f>VLOOKUP($B528,D1_2!$B$132:$AL$258,17,FALSE)&amp;""</f>
        <v/>
      </c>
      <c r="AQ529" s="222"/>
      <c r="AR529" s="162" t="str">
        <f>VLOOKUP($B528,D1_2!$B$132:$AL$258,18,FALSE)&amp;""</f>
        <v/>
      </c>
      <c r="AS529" s="173"/>
      <c r="AT529" s="189" t="s">
        <v>410</v>
      </c>
      <c r="AU529" s="205" t="str">
        <f>VLOOKUP($B528,D1_2!$B$132:$AL$258,19,FALSE)&amp;""</f>
        <v/>
      </c>
      <c r="AV529" s="222"/>
      <c r="AW529" s="162" t="str">
        <f>VLOOKUP($B528,D1_2!$B$132:$AL$258,20,FALSE)&amp;""</f>
        <v/>
      </c>
      <c r="AX529" s="173"/>
      <c r="AY529" s="189" t="s">
        <v>410</v>
      </c>
      <c r="AZ529" s="205" t="str">
        <f>VLOOKUP($B528,D1_2!$B$132:$AL$258,21,FALSE)&amp;""</f>
        <v/>
      </c>
      <c r="BA529" s="222"/>
      <c r="BB529" s="1"/>
      <c r="BC529" s="1"/>
      <c r="BD529" s="1"/>
      <c r="BE529" s="1"/>
      <c r="BF529" s="3"/>
      <c r="BG529" s="3"/>
      <c r="BH529" s="3"/>
    </row>
    <row r="530" spans="2:60" s="1" customFormat="1">
      <c r="B530" s="28"/>
      <c r="C530" s="80"/>
      <c r="D530" s="80"/>
      <c r="E530" s="80"/>
      <c r="F530" s="108"/>
      <c r="G530" s="124" t="s">
        <v>5593</v>
      </c>
      <c r="H530" s="124"/>
      <c r="I530" s="124"/>
      <c r="J530" s="124"/>
      <c r="K530" s="124"/>
      <c r="L530" s="124"/>
      <c r="M530" s="124"/>
      <c r="N530" s="168" t="str">
        <f>VLOOKUP($B528,D1_2!$B$259:$AL$385,6,FALSE)&amp;""</f>
        <v/>
      </c>
      <c r="O530" s="156"/>
      <c r="P530" s="191" t="s">
        <v>410</v>
      </c>
      <c r="Q530" s="207" t="str">
        <f>VLOOKUP($B528,D1_2!$B$259:$AL$385,7,FALSE)&amp;""</f>
        <v/>
      </c>
      <c r="R530" s="223"/>
      <c r="S530" s="168" t="str">
        <f>VLOOKUP($B528,D1_2!$B$259:$AL$385,8,FALSE)&amp;""</f>
        <v/>
      </c>
      <c r="T530" s="156"/>
      <c r="U530" s="191" t="s">
        <v>410</v>
      </c>
      <c r="V530" s="207" t="str">
        <f>VLOOKUP($B528,D1_2!$B$259:$AL$385,9,FALSE)&amp;""</f>
        <v/>
      </c>
      <c r="W530" s="223"/>
      <c r="X530" s="168" t="str">
        <f>VLOOKUP($B528,D1_2!$B$259:$AL$385,10,FALSE)&amp;""</f>
        <v/>
      </c>
      <c r="Y530" s="156"/>
      <c r="Z530" s="191" t="s">
        <v>410</v>
      </c>
      <c r="AA530" s="207" t="str">
        <f>VLOOKUP($B528,D1_2!$B$259:$AL$385,11,FALSE)&amp;""</f>
        <v/>
      </c>
      <c r="AB530" s="223"/>
      <c r="AC530" s="168" t="str">
        <f>VLOOKUP($B528,D1_2!$B$259:$AL$385,12,FALSE)&amp;""</f>
        <v/>
      </c>
      <c r="AD530" s="156"/>
      <c r="AE530" s="191" t="s">
        <v>410</v>
      </c>
      <c r="AF530" s="207" t="str">
        <f>VLOOKUP($B528,D1_2!$B$259:$AL$385,13,FALSE)&amp;""</f>
        <v/>
      </c>
      <c r="AG530" s="223"/>
      <c r="AH530" s="168" t="str">
        <f>VLOOKUP($B528,D1_2!$B$259:$AL$385,14,FALSE)&amp;""</f>
        <v/>
      </c>
      <c r="AI530" s="156"/>
      <c r="AJ530" s="191" t="s">
        <v>410</v>
      </c>
      <c r="AK530" s="207" t="str">
        <f>VLOOKUP($B528,D1_2!$B$259:$AL$385,15,FALSE)&amp;""</f>
        <v/>
      </c>
      <c r="AL530" s="223"/>
      <c r="AM530" s="168" t="str">
        <f>VLOOKUP($B528,D1_2!$B$259:$AL$385,16,FALSE)&amp;""</f>
        <v/>
      </c>
      <c r="AN530" s="156"/>
      <c r="AO530" s="191" t="s">
        <v>410</v>
      </c>
      <c r="AP530" s="207" t="str">
        <f>VLOOKUP($B528,D1_2!$B$259:$AL$385,17,FALSE)&amp;""</f>
        <v/>
      </c>
      <c r="AQ530" s="223"/>
      <c r="AR530" s="168" t="str">
        <f>VLOOKUP($B528,D1_2!$B$259:$AL$385,18,FALSE)&amp;""</f>
        <v/>
      </c>
      <c r="AS530" s="156"/>
      <c r="AT530" s="191" t="s">
        <v>410</v>
      </c>
      <c r="AU530" s="207" t="str">
        <f>VLOOKUP($B528,D1_2!$B$259:$AL$385,19,FALSE)&amp;""</f>
        <v/>
      </c>
      <c r="AV530" s="223"/>
      <c r="AW530" s="168" t="str">
        <f>VLOOKUP($B528,D1_2!$B$259:$AL$385,20,FALSE)&amp;""</f>
        <v/>
      </c>
      <c r="AX530" s="156"/>
      <c r="AY530" s="191" t="s">
        <v>410</v>
      </c>
      <c r="AZ530" s="207" t="str">
        <f>VLOOKUP($B528,D1_2!$B$259:$AL$385,21,FALSE)&amp;""</f>
        <v/>
      </c>
      <c r="BA530" s="223"/>
      <c r="BB530" s="1"/>
      <c r="BC530" s="1"/>
      <c r="BD530" s="1"/>
      <c r="BE530" s="1"/>
      <c r="BF530" s="3"/>
      <c r="BG530" s="3"/>
      <c r="BH530" s="3"/>
    </row>
    <row r="531" spans="2:60" s="1" customFormat="1" ht="14.25" customHeight="1">
      <c r="B531" s="26" t="s">
        <v>6940</v>
      </c>
      <c r="C531" s="78"/>
      <c r="D531" s="78"/>
      <c r="E531" s="78"/>
      <c r="F531" s="107"/>
      <c r="G531" s="122" t="s">
        <v>6009</v>
      </c>
      <c r="H531" s="122"/>
      <c r="I531" s="122"/>
      <c r="J531" s="122"/>
      <c r="K531" s="122"/>
      <c r="L531" s="122"/>
      <c r="M531" s="122"/>
      <c r="N531" s="160" t="str">
        <f>VLOOKUP($B531,D1_2!$B$5:$AL$131,6,FALSE)&amp;""</f>
        <v/>
      </c>
      <c r="O531" s="172"/>
      <c r="P531" s="188" t="s">
        <v>410</v>
      </c>
      <c r="Q531" s="204" t="str">
        <f>VLOOKUP($B531,D1_2!$B$5:$AL$131,7,FALSE)&amp;""</f>
        <v/>
      </c>
      <c r="R531" s="215"/>
      <c r="S531" s="160" t="str">
        <f>VLOOKUP($B531,D1_2!$B$5:$AL$131,8,FALSE)&amp;""</f>
        <v/>
      </c>
      <c r="T531" s="172"/>
      <c r="U531" s="188" t="s">
        <v>410</v>
      </c>
      <c r="V531" s="204" t="str">
        <f>VLOOKUP($B531,D1_2!$B$5:$AL$131,9,FALSE)&amp;""</f>
        <v/>
      </c>
      <c r="W531" s="215"/>
      <c r="X531" s="160" t="str">
        <f>VLOOKUP($B531,D1_2!$B$5:$AL$131,10,FALSE)&amp;""</f>
        <v/>
      </c>
      <c r="Y531" s="172"/>
      <c r="Z531" s="188" t="s">
        <v>410</v>
      </c>
      <c r="AA531" s="204" t="str">
        <f>VLOOKUP($B531,D1_2!$B$5:$AL$131,11,FALSE)&amp;""</f>
        <v/>
      </c>
      <c r="AB531" s="215"/>
      <c r="AC531" s="160" t="str">
        <f>VLOOKUP($B531,D1_2!$B$5:$AL$131,12,FALSE)&amp;""</f>
        <v/>
      </c>
      <c r="AD531" s="172"/>
      <c r="AE531" s="188" t="s">
        <v>410</v>
      </c>
      <c r="AF531" s="204" t="str">
        <f>VLOOKUP($B531,D1_2!$B$5:$AL$131,13,FALSE)&amp;""</f>
        <v/>
      </c>
      <c r="AG531" s="215"/>
      <c r="AH531" s="160" t="str">
        <f>VLOOKUP($B531,D1_2!$B$5:$AL$131,14,FALSE)&amp;""</f>
        <v/>
      </c>
      <c r="AI531" s="172"/>
      <c r="AJ531" s="188" t="s">
        <v>410</v>
      </c>
      <c r="AK531" s="204" t="str">
        <f>VLOOKUP($B531,D1_2!$B$5:$AL$131,15,FALSE)&amp;""</f>
        <v/>
      </c>
      <c r="AL531" s="215"/>
      <c r="AM531" s="160" t="str">
        <f>VLOOKUP($B531,D1_2!$B$5:$AL$131,16,FALSE)&amp;""</f>
        <v/>
      </c>
      <c r="AN531" s="172"/>
      <c r="AO531" s="188" t="s">
        <v>410</v>
      </c>
      <c r="AP531" s="204" t="str">
        <f>VLOOKUP($B531,D1_2!$B$5:$AL$131,17,FALSE)&amp;""</f>
        <v/>
      </c>
      <c r="AQ531" s="215"/>
      <c r="AR531" s="160" t="str">
        <f>VLOOKUP($B531,D1_2!$B$5:$AL$131,18,FALSE)&amp;""</f>
        <v/>
      </c>
      <c r="AS531" s="172"/>
      <c r="AT531" s="188" t="s">
        <v>410</v>
      </c>
      <c r="AU531" s="204" t="str">
        <f>VLOOKUP($B531,D1_2!$B$5:$AL$131,19,FALSE)&amp;""</f>
        <v/>
      </c>
      <c r="AV531" s="215"/>
      <c r="AW531" s="160" t="str">
        <f>VLOOKUP($B531,D1_2!$B$5:$AL$131,20,FALSE)&amp;""</f>
        <v/>
      </c>
      <c r="AX531" s="172"/>
      <c r="AY531" s="188" t="s">
        <v>410</v>
      </c>
      <c r="AZ531" s="204" t="str">
        <f>VLOOKUP($B531,D1_2!$B$5:$AL$131,21,FALSE)&amp;""</f>
        <v/>
      </c>
      <c r="BA531" s="215"/>
      <c r="BB531" s="1"/>
      <c r="BC531" s="1"/>
      <c r="BD531" s="1"/>
      <c r="BE531" s="1"/>
      <c r="BF531" s="3"/>
      <c r="BG531" s="3"/>
      <c r="BH531" s="3"/>
    </row>
    <row r="532" spans="2:60" s="1" customFormat="1">
      <c r="B532" s="28"/>
      <c r="C532" s="80"/>
      <c r="D532" s="80"/>
      <c r="E532" s="80"/>
      <c r="F532" s="108"/>
      <c r="G532" s="123" t="s">
        <v>5759</v>
      </c>
      <c r="H532" s="123"/>
      <c r="I532" s="123"/>
      <c r="J532" s="123"/>
      <c r="K532" s="123"/>
      <c r="L532" s="123"/>
      <c r="M532" s="123"/>
      <c r="N532" s="162" t="str">
        <f>VLOOKUP($B531,D1_2!$B$132:$AL$258,6,FALSE)&amp;""</f>
        <v/>
      </c>
      <c r="O532" s="173"/>
      <c r="P532" s="189" t="s">
        <v>410</v>
      </c>
      <c r="Q532" s="205" t="str">
        <f>VLOOKUP($B531,D1_2!$B$132:$AL$258,7,FALSE)&amp;""</f>
        <v/>
      </c>
      <c r="R532" s="222"/>
      <c r="S532" s="162" t="str">
        <f>VLOOKUP($B531,D1_2!$B$132:$AL$258,8,FALSE)&amp;""</f>
        <v/>
      </c>
      <c r="T532" s="173"/>
      <c r="U532" s="189" t="s">
        <v>410</v>
      </c>
      <c r="V532" s="205" t="str">
        <f>VLOOKUP($B531,D1_2!$B$132:$AL$258,9,FALSE)&amp;""</f>
        <v/>
      </c>
      <c r="W532" s="222"/>
      <c r="X532" s="162" t="str">
        <f>VLOOKUP($B531,D1_2!$B$132:$AL$258,10,FALSE)&amp;""</f>
        <v/>
      </c>
      <c r="Y532" s="173"/>
      <c r="Z532" s="189" t="s">
        <v>410</v>
      </c>
      <c r="AA532" s="205" t="str">
        <f>VLOOKUP($B531,D1_2!$B$132:$AL$258,11,FALSE)&amp;""</f>
        <v/>
      </c>
      <c r="AB532" s="222"/>
      <c r="AC532" s="162" t="str">
        <f>VLOOKUP($B531,D1_2!$B$132:$AL$258,12,FALSE)&amp;""</f>
        <v/>
      </c>
      <c r="AD532" s="173"/>
      <c r="AE532" s="189" t="s">
        <v>410</v>
      </c>
      <c r="AF532" s="205" t="str">
        <f>VLOOKUP($B531,D1_2!$B$132:$AL$258,13,FALSE)&amp;""</f>
        <v/>
      </c>
      <c r="AG532" s="222"/>
      <c r="AH532" s="162" t="str">
        <f>VLOOKUP($B531,D1_2!$B$132:$AL$258,14,FALSE)&amp;""</f>
        <v/>
      </c>
      <c r="AI532" s="173"/>
      <c r="AJ532" s="189" t="s">
        <v>410</v>
      </c>
      <c r="AK532" s="205" t="str">
        <f>VLOOKUP($B531,D1_2!$B$132:$AL$258,15,FALSE)&amp;""</f>
        <v/>
      </c>
      <c r="AL532" s="222"/>
      <c r="AM532" s="162" t="str">
        <f>VLOOKUP($B531,D1_2!$B$132:$AL$258,16,FALSE)&amp;""</f>
        <v/>
      </c>
      <c r="AN532" s="173"/>
      <c r="AO532" s="189" t="s">
        <v>410</v>
      </c>
      <c r="AP532" s="205" t="str">
        <f>VLOOKUP($B531,D1_2!$B$132:$AL$258,17,FALSE)&amp;""</f>
        <v/>
      </c>
      <c r="AQ532" s="222"/>
      <c r="AR532" s="162" t="str">
        <f>VLOOKUP($B531,D1_2!$B$132:$AL$258,18,FALSE)&amp;""</f>
        <v/>
      </c>
      <c r="AS532" s="173"/>
      <c r="AT532" s="189" t="s">
        <v>410</v>
      </c>
      <c r="AU532" s="205" t="str">
        <f>VLOOKUP($B531,D1_2!$B$132:$AL$258,19,FALSE)&amp;""</f>
        <v/>
      </c>
      <c r="AV532" s="222"/>
      <c r="AW532" s="162" t="str">
        <f>VLOOKUP($B531,D1_2!$B$132:$AL$258,20,FALSE)&amp;""</f>
        <v/>
      </c>
      <c r="AX532" s="173"/>
      <c r="AY532" s="189" t="s">
        <v>410</v>
      </c>
      <c r="AZ532" s="205" t="str">
        <f>VLOOKUP($B531,D1_2!$B$132:$AL$258,21,FALSE)&amp;""</f>
        <v/>
      </c>
      <c r="BA532" s="222"/>
      <c r="BB532" s="1"/>
      <c r="BC532" s="1"/>
      <c r="BD532" s="1"/>
      <c r="BE532" s="1"/>
      <c r="BF532" s="3"/>
      <c r="BG532" s="3"/>
      <c r="BH532" s="3"/>
    </row>
    <row r="533" spans="2:60" s="1" customFormat="1">
      <c r="B533" s="27"/>
      <c r="C533" s="79"/>
      <c r="D533" s="79"/>
      <c r="E533" s="79"/>
      <c r="F533" s="109"/>
      <c r="G533" s="124" t="s">
        <v>5593</v>
      </c>
      <c r="H533" s="124"/>
      <c r="I533" s="124"/>
      <c r="J533" s="124"/>
      <c r="K533" s="124"/>
      <c r="L533" s="124"/>
      <c r="M533" s="124"/>
      <c r="N533" s="167" t="str">
        <f>VLOOKUP($B531,D1_2!$B$259:$AL$385,6,FALSE)&amp;""</f>
        <v/>
      </c>
      <c r="O533" s="174"/>
      <c r="P533" s="190" t="s">
        <v>410</v>
      </c>
      <c r="Q533" s="206" t="str">
        <f>VLOOKUP($B531,D1_2!$B$259:$AL$385,7,FALSE)&amp;""</f>
        <v/>
      </c>
      <c r="R533" s="216"/>
      <c r="S533" s="167" t="str">
        <f>VLOOKUP($B531,D1_2!$B$259:$AL$385,8,FALSE)&amp;""</f>
        <v/>
      </c>
      <c r="T533" s="174"/>
      <c r="U533" s="190" t="s">
        <v>410</v>
      </c>
      <c r="V533" s="206" t="str">
        <f>VLOOKUP($B531,D1_2!$B$259:$AL$385,9,FALSE)&amp;""</f>
        <v/>
      </c>
      <c r="W533" s="216"/>
      <c r="X533" s="167" t="str">
        <f>VLOOKUP($B531,D1_2!$B$259:$AL$385,10,FALSE)&amp;""</f>
        <v/>
      </c>
      <c r="Y533" s="174"/>
      <c r="Z533" s="190" t="s">
        <v>410</v>
      </c>
      <c r="AA533" s="206" t="str">
        <f>VLOOKUP($B531,D1_2!$B$259:$AL$385,11,FALSE)&amp;""</f>
        <v/>
      </c>
      <c r="AB533" s="216"/>
      <c r="AC533" s="167" t="str">
        <f>VLOOKUP($B531,D1_2!$B$259:$AL$385,12,FALSE)&amp;""</f>
        <v/>
      </c>
      <c r="AD533" s="174"/>
      <c r="AE533" s="190" t="s">
        <v>410</v>
      </c>
      <c r="AF533" s="206" t="str">
        <f>VLOOKUP($B531,D1_2!$B$259:$AL$385,13,FALSE)&amp;""</f>
        <v/>
      </c>
      <c r="AG533" s="216"/>
      <c r="AH533" s="167" t="str">
        <f>VLOOKUP($B531,D1_2!$B$259:$AL$385,14,FALSE)&amp;""</f>
        <v/>
      </c>
      <c r="AI533" s="174"/>
      <c r="AJ533" s="190" t="s">
        <v>410</v>
      </c>
      <c r="AK533" s="206" t="str">
        <f>VLOOKUP($B531,D1_2!$B$259:$AL$385,15,FALSE)&amp;""</f>
        <v/>
      </c>
      <c r="AL533" s="216"/>
      <c r="AM533" s="167" t="str">
        <f>VLOOKUP($B531,D1_2!$B$259:$AL$385,16,FALSE)&amp;""</f>
        <v/>
      </c>
      <c r="AN533" s="174"/>
      <c r="AO533" s="190" t="s">
        <v>410</v>
      </c>
      <c r="AP533" s="206" t="str">
        <f>VLOOKUP($B531,D1_2!$B$259:$AL$385,17,FALSE)&amp;""</f>
        <v/>
      </c>
      <c r="AQ533" s="216"/>
      <c r="AR533" s="167" t="str">
        <f>VLOOKUP($B531,D1_2!$B$259:$AL$385,18,FALSE)&amp;""</f>
        <v/>
      </c>
      <c r="AS533" s="174"/>
      <c r="AT533" s="190" t="s">
        <v>410</v>
      </c>
      <c r="AU533" s="206" t="str">
        <f>VLOOKUP($B531,D1_2!$B$259:$AL$385,19,FALSE)&amp;""</f>
        <v/>
      </c>
      <c r="AV533" s="216"/>
      <c r="AW533" s="167" t="str">
        <f>VLOOKUP($B531,D1_2!$B$259:$AL$385,20,FALSE)&amp;""</f>
        <v/>
      </c>
      <c r="AX533" s="174"/>
      <c r="AY533" s="190" t="s">
        <v>410</v>
      </c>
      <c r="AZ533" s="206" t="str">
        <f>VLOOKUP($B531,D1_2!$B$259:$AL$385,21,FALSE)&amp;""</f>
        <v/>
      </c>
      <c r="BA533" s="216"/>
      <c r="BB533" s="1"/>
      <c r="BC533" s="1"/>
      <c r="BD533" s="1"/>
      <c r="BE533" s="1"/>
      <c r="BF533" s="3"/>
      <c r="BG533" s="3"/>
      <c r="BH533" s="3"/>
    </row>
    <row r="534" spans="2:60" s="1" customFormat="1" ht="14.25" customHeight="1">
      <c r="B534" s="28" t="s">
        <v>6941</v>
      </c>
      <c r="C534" s="80"/>
      <c r="D534" s="80"/>
      <c r="E534" s="80"/>
      <c r="F534" s="108"/>
      <c r="G534" s="122" t="s">
        <v>6009</v>
      </c>
      <c r="H534" s="122"/>
      <c r="I534" s="122"/>
      <c r="J534" s="122"/>
      <c r="K534" s="122"/>
      <c r="L534" s="122"/>
      <c r="M534" s="122"/>
      <c r="N534" s="169" t="str">
        <f>VLOOKUP($B534,D1_2!$B$5:$AL$131,6,FALSE)&amp;""</f>
        <v/>
      </c>
      <c r="O534" s="155"/>
      <c r="P534" s="192" t="s">
        <v>410</v>
      </c>
      <c r="Q534" s="208" t="str">
        <f>VLOOKUP($B534,D1_2!$B$5:$AL$131,7,FALSE)&amp;""</f>
        <v/>
      </c>
      <c r="R534" s="224"/>
      <c r="S534" s="169" t="str">
        <f>VLOOKUP($B534,D1_2!$B$5:$AL$131,8,FALSE)&amp;""</f>
        <v/>
      </c>
      <c r="T534" s="155"/>
      <c r="U534" s="192" t="s">
        <v>410</v>
      </c>
      <c r="V534" s="208" t="str">
        <f>VLOOKUP($B534,D1_2!$B$5:$AL$131,9,FALSE)&amp;""</f>
        <v/>
      </c>
      <c r="W534" s="224"/>
      <c r="X534" s="169" t="str">
        <f>VLOOKUP($B534,D1_2!$B$5:$AL$131,10,FALSE)&amp;""</f>
        <v/>
      </c>
      <c r="Y534" s="155"/>
      <c r="Z534" s="192" t="s">
        <v>410</v>
      </c>
      <c r="AA534" s="208" t="str">
        <f>VLOOKUP($B534,D1_2!$B$5:$AL$131,11,FALSE)&amp;""</f>
        <v/>
      </c>
      <c r="AB534" s="224"/>
      <c r="AC534" s="169" t="str">
        <f>VLOOKUP($B534,D1_2!$B$5:$AL$131,12,FALSE)&amp;""</f>
        <v/>
      </c>
      <c r="AD534" s="155"/>
      <c r="AE534" s="192" t="s">
        <v>410</v>
      </c>
      <c r="AF534" s="208" t="str">
        <f>VLOOKUP($B534,D1_2!$B$5:$AL$131,13,FALSE)&amp;""</f>
        <v/>
      </c>
      <c r="AG534" s="224"/>
      <c r="AH534" s="169" t="str">
        <f>VLOOKUP($B534,D1_2!$B$5:$AL$131,14,FALSE)&amp;""</f>
        <v/>
      </c>
      <c r="AI534" s="155"/>
      <c r="AJ534" s="192" t="s">
        <v>410</v>
      </c>
      <c r="AK534" s="208" t="str">
        <f>VLOOKUP($B534,D1_2!$B$5:$AL$131,15,FALSE)&amp;""</f>
        <v/>
      </c>
      <c r="AL534" s="224"/>
      <c r="AM534" s="169" t="str">
        <f>VLOOKUP($B534,D1_2!$B$5:$AL$131,16,FALSE)&amp;""</f>
        <v/>
      </c>
      <c r="AN534" s="155"/>
      <c r="AO534" s="192" t="s">
        <v>410</v>
      </c>
      <c r="AP534" s="208" t="str">
        <f>VLOOKUP($B534,D1_2!$B$5:$AL$131,17,FALSE)&amp;""</f>
        <v/>
      </c>
      <c r="AQ534" s="224"/>
      <c r="AR534" s="169" t="str">
        <f>VLOOKUP($B534,D1_2!$B$5:$AL$131,18,FALSE)&amp;""</f>
        <v/>
      </c>
      <c r="AS534" s="155"/>
      <c r="AT534" s="192" t="s">
        <v>410</v>
      </c>
      <c r="AU534" s="208" t="str">
        <f>VLOOKUP($B534,D1_2!$B$5:$AL$131,19,FALSE)&amp;""</f>
        <v/>
      </c>
      <c r="AV534" s="224"/>
      <c r="AW534" s="169" t="str">
        <f>VLOOKUP($B534,D1_2!$B$5:$AL$131,20,FALSE)&amp;""</f>
        <v/>
      </c>
      <c r="AX534" s="155"/>
      <c r="AY534" s="192" t="s">
        <v>410</v>
      </c>
      <c r="AZ534" s="208" t="str">
        <f>VLOOKUP($B534,D1_2!$B$5:$AL$131,21,FALSE)&amp;""</f>
        <v/>
      </c>
      <c r="BA534" s="224"/>
      <c r="BB534" s="1"/>
      <c r="BC534" s="1"/>
      <c r="BD534" s="1"/>
      <c r="BE534" s="1"/>
      <c r="BF534" s="3"/>
      <c r="BG534" s="3"/>
      <c r="BH534" s="3"/>
    </row>
    <row r="535" spans="2:60" s="1" customFormat="1">
      <c r="B535" s="28"/>
      <c r="C535" s="80"/>
      <c r="D535" s="80"/>
      <c r="E535" s="80"/>
      <c r="F535" s="108"/>
      <c r="G535" s="123" t="s">
        <v>5759</v>
      </c>
      <c r="H535" s="123"/>
      <c r="I535" s="123"/>
      <c r="J535" s="123"/>
      <c r="K535" s="123"/>
      <c r="L535" s="123"/>
      <c r="M535" s="123"/>
      <c r="N535" s="162" t="str">
        <f>VLOOKUP($B534,D1_2!$B$132:$AL$258,6,FALSE)&amp;""</f>
        <v/>
      </c>
      <c r="O535" s="173"/>
      <c r="P535" s="189" t="s">
        <v>410</v>
      </c>
      <c r="Q535" s="205" t="str">
        <f>VLOOKUP($B534,D1_2!$B$132:$AL$258,7,FALSE)&amp;""</f>
        <v/>
      </c>
      <c r="R535" s="222"/>
      <c r="S535" s="162" t="str">
        <f>VLOOKUP($B534,D1_2!$B$132:$AL$258,8,FALSE)&amp;""</f>
        <v/>
      </c>
      <c r="T535" s="173"/>
      <c r="U535" s="189" t="s">
        <v>410</v>
      </c>
      <c r="V535" s="205" t="str">
        <f>VLOOKUP($B534,D1_2!$B$132:$AL$258,9,FALSE)&amp;""</f>
        <v/>
      </c>
      <c r="W535" s="222"/>
      <c r="X535" s="162" t="str">
        <f>VLOOKUP($B534,D1_2!$B$132:$AL$258,10,FALSE)&amp;""</f>
        <v/>
      </c>
      <c r="Y535" s="173"/>
      <c r="Z535" s="189" t="s">
        <v>410</v>
      </c>
      <c r="AA535" s="205" t="str">
        <f>VLOOKUP($B534,D1_2!$B$132:$AL$258,11,FALSE)&amp;""</f>
        <v/>
      </c>
      <c r="AB535" s="222"/>
      <c r="AC535" s="162" t="str">
        <f>VLOOKUP($B534,D1_2!$B$132:$AL$258,12,FALSE)&amp;""</f>
        <v/>
      </c>
      <c r="AD535" s="173"/>
      <c r="AE535" s="189" t="s">
        <v>410</v>
      </c>
      <c r="AF535" s="205" t="str">
        <f>VLOOKUP($B534,D1_2!$B$132:$AL$258,13,FALSE)&amp;""</f>
        <v/>
      </c>
      <c r="AG535" s="222"/>
      <c r="AH535" s="162" t="str">
        <f>VLOOKUP($B534,D1_2!$B$132:$AL$258,14,FALSE)&amp;""</f>
        <v/>
      </c>
      <c r="AI535" s="173"/>
      <c r="AJ535" s="189" t="s">
        <v>410</v>
      </c>
      <c r="AK535" s="205" t="str">
        <f>VLOOKUP($B534,D1_2!$B$132:$AL$258,15,FALSE)&amp;""</f>
        <v/>
      </c>
      <c r="AL535" s="222"/>
      <c r="AM535" s="162" t="str">
        <f>VLOOKUP($B534,D1_2!$B$132:$AL$258,16,FALSE)&amp;""</f>
        <v/>
      </c>
      <c r="AN535" s="173"/>
      <c r="AO535" s="189" t="s">
        <v>410</v>
      </c>
      <c r="AP535" s="205" t="str">
        <f>VLOOKUP($B534,D1_2!$B$132:$AL$258,17,FALSE)&amp;""</f>
        <v/>
      </c>
      <c r="AQ535" s="222"/>
      <c r="AR535" s="162" t="str">
        <f>VLOOKUP($B534,D1_2!$B$132:$AL$258,18,FALSE)&amp;""</f>
        <v/>
      </c>
      <c r="AS535" s="173"/>
      <c r="AT535" s="189" t="s">
        <v>410</v>
      </c>
      <c r="AU535" s="205" t="str">
        <f>VLOOKUP($B534,D1_2!$B$132:$AL$258,19,FALSE)&amp;""</f>
        <v/>
      </c>
      <c r="AV535" s="222"/>
      <c r="AW535" s="162" t="str">
        <f>VLOOKUP($B534,D1_2!$B$132:$AL$258,20,FALSE)&amp;""</f>
        <v/>
      </c>
      <c r="AX535" s="173"/>
      <c r="AY535" s="189" t="s">
        <v>410</v>
      </c>
      <c r="AZ535" s="205" t="str">
        <f>VLOOKUP($B534,D1_2!$B$132:$AL$258,21,FALSE)&amp;""</f>
        <v/>
      </c>
      <c r="BA535" s="222"/>
      <c r="BB535" s="1"/>
      <c r="BC535" s="1"/>
      <c r="BD535" s="1"/>
      <c r="BE535" s="1"/>
      <c r="BF535" s="3"/>
      <c r="BG535" s="3"/>
      <c r="BH535" s="3"/>
    </row>
    <row r="536" spans="2:60" s="1" customFormat="1">
      <c r="B536" s="27"/>
      <c r="C536" s="79"/>
      <c r="D536" s="79"/>
      <c r="E536" s="79"/>
      <c r="F536" s="109"/>
      <c r="G536" s="124" t="s">
        <v>5593</v>
      </c>
      <c r="H536" s="124"/>
      <c r="I536" s="124"/>
      <c r="J536" s="124"/>
      <c r="K536" s="124"/>
      <c r="L536" s="124"/>
      <c r="M536" s="124"/>
      <c r="N536" s="167" t="str">
        <f>VLOOKUP($B534,D1_2!$B$259:$AL$385,6,FALSE)&amp;""</f>
        <v/>
      </c>
      <c r="O536" s="174"/>
      <c r="P536" s="190" t="s">
        <v>410</v>
      </c>
      <c r="Q536" s="206" t="str">
        <f>VLOOKUP($B534,D1_2!$B$259:$AL$385,7,FALSE)&amp;""</f>
        <v/>
      </c>
      <c r="R536" s="216"/>
      <c r="S536" s="167" t="str">
        <f>VLOOKUP($B534,D1_2!$B$259:$AL$385,8,FALSE)&amp;""</f>
        <v/>
      </c>
      <c r="T536" s="174"/>
      <c r="U536" s="190" t="s">
        <v>410</v>
      </c>
      <c r="V536" s="206" t="str">
        <f>VLOOKUP($B534,D1_2!$B$259:$AL$385,9,FALSE)&amp;""</f>
        <v/>
      </c>
      <c r="W536" s="216"/>
      <c r="X536" s="167" t="str">
        <f>VLOOKUP($B534,D1_2!$B$259:$AL$385,10,FALSE)&amp;""</f>
        <v/>
      </c>
      <c r="Y536" s="174"/>
      <c r="Z536" s="190" t="s">
        <v>410</v>
      </c>
      <c r="AA536" s="206" t="str">
        <f>VLOOKUP($B534,D1_2!$B$259:$AL$385,11,FALSE)&amp;""</f>
        <v/>
      </c>
      <c r="AB536" s="216"/>
      <c r="AC536" s="167" t="str">
        <f>VLOOKUP($B534,D1_2!$B$259:$AL$385,12,FALSE)&amp;""</f>
        <v/>
      </c>
      <c r="AD536" s="174"/>
      <c r="AE536" s="190" t="s">
        <v>410</v>
      </c>
      <c r="AF536" s="206" t="str">
        <f>VLOOKUP($B534,D1_2!$B$259:$AL$385,13,FALSE)&amp;""</f>
        <v/>
      </c>
      <c r="AG536" s="216"/>
      <c r="AH536" s="167" t="str">
        <f>VLOOKUP($B534,D1_2!$B$259:$AL$385,14,FALSE)&amp;""</f>
        <v/>
      </c>
      <c r="AI536" s="174"/>
      <c r="AJ536" s="190" t="s">
        <v>410</v>
      </c>
      <c r="AK536" s="206" t="str">
        <f>VLOOKUP($B534,D1_2!$B$259:$AL$385,15,FALSE)&amp;""</f>
        <v/>
      </c>
      <c r="AL536" s="216"/>
      <c r="AM536" s="167" t="str">
        <f>VLOOKUP($B534,D1_2!$B$259:$AL$385,16,FALSE)&amp;""</f>
        <v/>
      </c>
      <c r="AN536" s="174"/>
      <c r="AO536" s="190" t="s">
        <v>410</v>
      </c>
      <c r="AP536" s="206" t="str">
        <f>VLOOKUP($B534,D1_2!$B$259:$AL$385,17,FALSE)&amp;""</f>
        <v/>
      </c>
      <c r="AQ536" s="216"/>
      <c r="AR536" s="167" t="str">
        <f>VLOOKUP($B534,D1_2!$B$259:$AL$385,18,FALSE)&amp;""</f>
        <v/>
      </c>
      <c r="AS536" s="174"/>
      <c r="AT536" s="190" t="s">
        <v>410</v>
      </c>
      <c r="AU536" s="206" t="str">
        <f>VLOOKUP($B534,D1_2!$B$259:$AL$385,19,FALSE)&amp;""</f>
        <v/>
      </c>
      <c r="AV536" s="216"/>
      <c r="AW536" s="167" t="str">
        <f>VLOOKUP($B534,D1_2!$B$259:$AL$385,20,FALSE)&amp;""</f>
        <v/>
      </c>
      <c r="AX536" s="174"/>
      <c r="AY536" s="190" t="s">
        <v>410</v>
      </c>
      <c r="AZ536" s="206" t="str">
        <f>VLOOKUP($B534,D1_2!$B$259:$AL$385,21,FALSE)&amp;""</f>
        <v/>
      </c>
      <c r="BA536" s="216"/>
      <c r="BB536" s="1"/>
      <c r="BC536" s="1"/>
      <c r="BD536" s="1"/>
      <c r="BE536" s="1"/>
      <c r="BF536" s="3"/>
      <c r="BG536" s="3"/>
      <c r="BH536" s="3"/>
    </row>
    <row r="537" spans="2:60" s="1" customFormat="1" ht="14.25" customHeight="1">
      <c r="B537" s="26" t="s">
        <v>688</v>
      </c>
      <c r="C537" s="78"/>
      <c r="D537" s="78"/>
      <c r="E537" s="78"/>
      <c r="F537" s="107"/>
      <c r="G537" s="122" t="s">
        <v>6009</v>
      </c>
      <c r="H537" s="122"/>
      <c r="I537" s="122"/>
      <c r="J537" s="122"/>
      <c r="K537" s="122"/>
      <c r="L537" s="122"/>
      <c r="M537" s="122"/>
      <c r="N537" s="160" t="str">
        <f>VLOOKUP($B537,D1_2!$B$5:$AL$131,6,FALSE)&amp;""</f>
        <v/>
      </c>
      <c r="O537" s="172"/>
      <c r="P537" s="188" t="s">
        <v>410</v>
      </c>
      <c r="Q537" s="204" t="str">
        <f>VLOOKUP($B537,D1_2!$B$5:$AL$131,7,FALSE)&amp;""</f>
        <v/>
      </c>
      <c r="R537" s="215"/>
      <c r="S537" s="160" t="str">
        <f>VLOOKUP($B537,D1_2!$B$5:$AL$131,8,FALSE)&amp;""</f>
        <v/>
      </c>
      <c r="T537" s="172"/>
      <c r="U537" s="188" t="s">
        <v>410</v>
      </c>
      <c r="V537" s="204" t="str">
        <f>VLOOKUP($B537,D1_2!$B$5:$AL$131,9,FALSE)&amp;""</f>
        <v/>
      </c>
      <c r="W537" s="215"/>
      <c r="X537" s="160" t="str">
        <f>VLOOKUP($B537,D1_2!$B$5:$AL$131,10,FALSE)&amp;""</f>
        <v/>
      </c>
      <c r="Y537" s="172"/>
      <c r="Z537" s="188" t="s">
        <v>410</v>
      </c>
      <c r="AA537" s="204" t="str">
        <f>VLOOKUP($B537,D1_2!$B$5:$AL$131,11,FALSE)&amp;""</f>
        <v/>
      </c>
      <c r="AB537" s="215"/>
      <c r="AC537" s="160" t="str">
        <f>VLOOKUP($B537,D1_2!$B$5:$AL$131,12,FALSE)&amp;""</f>
        <v/>
      </c>
      <c r="AD537" s="172"/>
      <c r="AE537" s="188" t="s">
        <v>410</v>
      </c>
      <c r="AF537" s="204" t="str">
        <f>VLOOKUP($B537,D1_2!$B$5:$AL$131,13,FALSE)&amp;""</f>
        <v/>
      </c>
      <c r="AG537" s="215"/>
      <c r="AH537" s="160" t="str">
        <f>VLOOKUP($B537,D1_2!$B$5:$AL$131,14,FALSE)&amp;""</f>
        <v/>
      </c>
      <c r="AI537" s="172"/>
      <c r="AJ537" s="188" t="s">
        <v>410</v>
      </c>
      <c r="AK537" s="204" t="str">
        <f>VLOOKUP($B537,D1_2!$B$5:$AL$131,15,FALSE)&amp;""</f>
        <v/>
      </c>
      <c r="AL537" s="215"/>
      <c r="AM537" s="160" t="str">
        <f>VLOOKUP($B537,D1_2!$B$5:$AL$131,16,FALSE)&amp;""</f>
        <v/>
      </c>
      <c r="AN537" s="172"/>
      <c r="AO537" s="188" t="s">
        <v>410</v>
      </c>
      <c r="AP537" s="204" t="str">
        <f>VLOOKUP($B537,D1_2!$B$5:$AL$131,17,FALSE)&amp;""</f>
        <v/>
      </c>
      <c r="AQ537" s="215"/>
      <c r="AR537" s="160" t="str">
        <f>VLOOKUP($B537,D1_2!$B$5:$AL$131,18,FALSE)&amp;""</f>
        <v/>
      </c>
      <c r="AS537" s="172"/>
      <c r="AT537" s="188" t="s">
        <v>410</v>
      </c>
      <c r="AU537" s="204" t="str">
        <f>VLOOKUP($B537,D1_2!$B$5:$AL$131,19,FALSE)&amp;""</f>
        <v/>
      </c>
      <c r="AV537" s="215"/>
      <c r="AW537" s="160" t="str">
        <f>VLOOKUP($B537,D1_2!$B$5:$AL$131,20,FALSE)&amp;""</f>
        <v/>
      </c>
      <c r="AX537" s="172"/>
      <c r="AY537" s="188" t="s">
        <v>410</v>
      </c>
      <c r="AZ537" s="204" t="str">
        <f>VLOOKUP($B537,D1_2!$B$5:$AL$131,21,FALSE)&amp;""</f>
        <v/>
      </c>
      <c r="BA537" s="215"/>
      <c r="BB537" s="1"/>
      <c r="BC537" s="1"/>
      <c r="BD537" s="1"/>
      <c r="BE537" s="1"/>
      <c r="BF537" s="3"/>
      <c r="BG537" s="3"/>
      <c r="BH537" s="3"/>
    </row>
    <row r="538" spans="2:60" s="1" customFormat="1">
      <c r="B538" s="28"/>
      <c r="C538" s="80"/>
      <c r="D538" s="80"/>
      <c r="E538" s="80"/>
      <c r="F538" s="108"/>
      <c r="G538" s="123" t="s">
        <v>5759</v>
      </c>
      <c r="H538" s="123"/>
      <c r="I538" s="123"/>
      <c r="J538" s="123"/>
      <c r="K538" s="123"/>
      <c r="L538" s="123"/>
      <c r="M538" s="123"/>
      <c r="N538" s="162" t="str">
        <f>VLOOKUP($B537,D1_2!$B$132:$AL$258,6,FALSE)&amp;""</f>
        <v/>
      </c>
      <c r="O538" s="173"/>
      <c r="P538" s="189" t="s">
        <v>410</v>
      </c>
      <c r="Q538" s="205" t="str">
        <f>VLOOKUP($B537,D1_2!$B$132:$AL$258,7,FALSE)&amp;""</f>
        <v/>
      </c>
      <c r="R538" s="222"/>
      <c r="S538" s="162" t="str">
        <f>VLOOKUP($B537,D1_2!$B$132:$AL$258,8,FALSE)&amp;""</f>
        <v/>
      </c>
      <c r="T538" s="173"/>
      <c r="U538" s="189" t="s">
        <v>410</v>
      </c>
      <c r="V538" s="205" t="str">
        <f>VLOOKUP($B537,D1_2!$B$132:$AL$258,9,FALSE)&amp;""</f>
        <v/>
      </c>
      <c r="W538" s="222"/>
      <c r="X538" s="162" t="str">
        <f>VLOOKUP($B537,D1_2!$B$132:$AL$258,10,FALSE)&amp;""</f>
        <v/>
      </c>
      <c r="Y538" s="173"/>
      <c r="Z538" s="189" t="s">
        <v>410</v>
      </c>
      <c r="AA538" s="205" t="str">
        <f>VLOOKUP($B537,D1_2!$B$132:$AL$258,11,FALSE)&amp;""</f>
        <v/>
      </c>
      <c r="AB538" s="222"/>
      <c r="AC538" s="162" t="str">
        <f>VLOOKUP($B537,D1_2!$B$132:$AL$258,12,FALSE)&amp;""</f>
        <v/>
      </c>
      <c r="AD538" s="173"/>
      <c r="AE538" s="189" t="s">
        <v>410</v>
      </c>
      <c r="AF538" s="205" t="str">
        <f>VLOOKUP($B537,D1_2!$B$132:$AL$258,13,FALSE)&amp;""</f>
        <v/>
      </c>
      <c r="AG538" s="222"/>
      <c r="AH538" s="162" t="str">
        <f>VLOOKUP($B537,D1_2!$B$132:$AL$258,14,FALSE)&amp;""</f>
        <v/>
      </c>
      <c r="AI538" s="173"/>
      <c r="AJ538" s="189" t="s">
        <v>410</v>
      </c>
      <c r="AK538" s="205" t="str">
        <f>VLOOKUP($B537,D1_2!$B$132:$AL$258,15,FALSE)&amp;""</f>
        <v/>
      </c>
      <c r="AL538" s="222"/>
      <c r="AM538" s="162" t="str">
        <f>VLOOKUP($B537,D1_2!$B$132:$AL$258,16,FALSE)&amp;""</f>
        <v/>
      </c>
      <c r="AN538" s="173"/>
      <c r="AO538" s="189" t="s">
        <v>410</v>
      </c>
      <c r="AP538" s="205" t="str">
        <f>VLOOKUP($B537,D1_2!$B$132:$AL$258,17,FALSE)&amp;""</f>
        <v/>
      </c>
      <c r="AQ538" s="222"/>
      <c r="AR538" s="162" t="str">
        <f>VLOOKUP($B537,D1_2!$B$132:$AL$258,18,FALSE)&amp;""</f>
        <v/>
      </c>
      <c r="AS538" s="173"/>
      <c r="AT538" s="189" t="s">
        <v>410</v>
      </c>
      <c r="AU538" s="205" t="str">
        <f>VLOOKUP($B537,D1_2!$B$132:$AL$258,19,FALSE)&amp;""</f>
        <v/>
      </c>
      <c r="AV538" s="222"/>
      <c r="AW538" s="162" t="str">
        <f>VLOOKUP($B537,D1_2!$B$132:$AL$258,20,FALSE)&amp;""</f>
        <v/>
      </c>
      <c r="AX538" s="173"/>
      <c r="AY538" s="189" t="s">
        <v>410</v>
      </c>
      <c r="AZ538" s="205" t="str">
        <f>VLOOKUP($B537,D1_2!$B$132:$AL$258,21,FALSE)&amp;""</f>
        <v/>
      </c>
      <c r="BA538" s="222"/>
      <c r="BB538" s="1"/>
      <c r="BC538" s="1"/>
      <c r="BD538" s="1"/>
      <c r="BE538" s="1"/>
      <c r="BF538" s="3"/>
      <c r="BG538" s="3"/>
      <c r="BH538" s="3"/>
    </row>
    <row r="539" spans="2:60" s="1" customFormat="1">
      <c r="B539" s="27"/>
      <c r="C539" s="79"/>
      <c r="D539" s="79"/>
      <c r="E539" s="79"/>
      <c r="F539" s="109"/>
      <c r="G539" s="124" t="s">
        <v>5593</v>
      </c>
      <c r="H539" s="124"/>
      <c r="I539" s="124"/>
      <c r="J539" s="124"/>
      <c r="K539" s="124"/>
      <c r="L539" s="124"/>
      <c r="M539" s="124"/>
      <c r="N539" s="167" t="str">
        <f>VLOOKUP($B537,D1_2!$B$259:$AL$385,6,FALSE)&amp;""</f>
        <v/>
      </c>
      <c r="O539" s="174"/>
      <c r="P539" s="190" t="s">
        <v>410</v>
      </c>
      <c r="Q539" s="206" t="str">
        <f>VLOOKUP($B537,D1_2!$B$259:$AL$385,7,FALSE)&amp;""</f>
        <v/>
      </c>
      <c r="R539" s="216"/>
      <c r="S539" s="167" t="str">
        <f>VLOOKUP($B537,D1_2!$B$259:$AL$385,8,FALSE)&amp;""</f>
        <v/>
      </c>
      <c r="T539" s="174"/>
      <c r="U539" s="190" t="s">
        <v>410</v>
      </c>
      <c r="V539" s="206" t="str">
        <f>VLOOKUP($B537,D1_2!$B$259:$AL$385,9,FALSE)&amp;""</f>
        <v/>
      </c>
      <c r="W539" s="216"/>
      <c r="X539" s="167" t="str">
        <f>VLOOKUP($B537,D1_2!$B$259:$AL$385,10,FALSE)&amp;""</f>
        <v/>
      </c>
      <c r="Y539" s="174"/>
      <c r="Z539" s="190" t="s">
        <v>410</v>
      </c>
      <c r="AA539" s="206" t="str">
        <f>VLOOKUP($B537,D1_2!$B$259:$AL$385,11,FALSE)&amp;""</f>
        <v/>
      </c>
      <c r="AB539" s="216"/>
      <c r="AC539" s="167" t="str">
        <f>VLOOKUP($B537,D1_2!$B$259:$AL$385,12,FALSE)&amp;""</f>
        <v/>
      </c>
      <c r="AD539" s="174"/>
      <c r="AE539" s="190" t="s">
        <v>410</v>
      </c>
      <c r="AF539" s="206" t="str">
        <f>VLOOKUP($B537,D1_2!$B$259:$AL$385,13,FALSE)&amp;""</f>
        <v/>
      </c>
      <c r="AG539" s="216"/>
      <c r="AH539" s="167" t="str">
        <f>VLOOKUP($B537,D1_2!$B$259:$AL$385,14,FALSE)&amp;""</f>
        <v/>
      </c>
      <c r="AI539" s="174"/>
      <c r="AJ539" s="190" t="s">
        <v>410</v>
      </c>
      <c r="AK539" s="206" t="str">
        <f>VLOOKUP($B537,D1_2!$B$259:$AL$385,15,FALSE)&amp;""</f>
        <v/>
      </c>
      <c r="AL539" s="216"/>
      <c r="AM539" s="167" t="str">
        <f>VLOOKUP($B537,D1_2!$B$259:$AL$385,16,FALSE)&amp;""</f>
        <v/>
      </c>
      <c r="AN539" s="174"/>
      <c r="AO539" s="190" t="s">
        <v>410</v>
      </c>
      <c r="AP539" s="206" t="str">
        <f>VLOOKUP($B537,D1_2!$B$259:$AL$385,17,FALSE)&amp;""</f>
        <v/>
      </c>
      <c r="AQ539" s="216"/>
      <c r="AR539" s="167" t="str">
        <f>VLOOKUP($B537,D1_2!$B$259:$AL$385,18,FALSE)&amp;""</f>
        <v/>
      </c>
      <c r="AS539" s="174"/>
      <c r="AT539" s="190" t="s">
        <v>410</v>
      </c>
      <c r="AU539" s="206" t="str">
        <f>VLOOKUP($B537,D1_2!$B$259:$AL$385,19,FALSE)&amp;""</f>
        <v/>
      </c>
      <c r="AV539" s="216"/>
      <c r="AW539" s="167" t="str">
        <f>VLOOKUP($B537,D1_2!$B$259:$AL$385,20,FALSE)&amp;""</f>
        <v/>
      </c>
      <c r="AX539" s="174"/>
      <c r="AY539" s="190" t="s">
        <v>410</v>
      </c>
      <c r="AZ539" s="206" t="str">
        <f>VLOOKUP($B537,D1_2!$B$259:$AL$385,21,FALSE)&amp;""</f>
        <v/>
      </c>
      <c r="BA539" s="216"/>
      <c r="BB539" s="1"/>
      <c r="BC539" s="1"/>
      <c r="BD539" s="1"/>
      <c r="BE539" s="1"/>
      <c r="BF539" s="3"/>
      <c r="BG539" s="3"/>
      <c r="BH539" s="3"/>
    </row>
    <row r="540" spans="2:60" s="1" customFormat="1" ht="14.25" customHeight="1">
      <c r="B540" s="26" t="s">
        <v>6942</v>
      </c>
      <c r="C540" s="78"/>
      <c r="D540" s="78"/>
      <c r="E540" s="78"/>
      <c r="F540" s="107"/>
      <c r="G540" s="122" t="s">
        <v>6009</v>
      </c>
      <c r="H540" s="122"/>
      <c r="I540" s="122"/>
      <c r="J540" s="122"/>
      <c r="K540" s="122"/>
      <c r="L540" s="122"/>
      <c r="M540" s="122"/>
      <c r="N540" s="160" t="str">
        <f>VLOOKUP($B540,D1_2!$B$5:$AL$131,6,FALSE)&amp;""</f>
        <v/>
      </c>
      <c r="O540" s="172"/>
      <c r="P540" s="188" t="s">
        <v>410</v>
      </c>
      <c r="Q540" s="204" t="str">
        <f>VLOOKUP($B540,D1_2!$B$5:$AL$131,7,FALSE)&amp;""</f>
        <v/>
      </c>
      <c r="R540" s="215"/>
      <c r="S540" s="160" t="str">
        <f>VLOOKUP($B540,D1_2!$B$5:$AL$131,8,FALSE)&amp;""</f>
        <v/>
      </c>
      <c r="T540" s="172"/>
      <c r="U540" s="188" t="s">
        <v>410</v>
      </c>
      <c r="V540" s="204" t="str">
        <f>VLOOKUP($B540,D1_2!$B$5:$AL$131,9,FALSE)&amp;""</f>
        <v/>
      </c>
      <c r="W540" s="215"/>
      <c r="X540" s="160" t="str">
        <f>VLOOKUP($B540,D1_2!$B$5:$AL$131,10,FALSE)&amp;""</f>
        <v/>
      </c>
      <c r="Y540" s="172"/>
      <c r="Z540" s="188" t="s">
        <v>410</v>
      </c>
      <c r="AA540" s="204" t="str">
        <f>VLOOKUP($B540,D1_2!$B$5:$AL$131,11,FALSE)&amp;""</f>
        <v/>
      </c>
      <c r="AB540" s="215"/>
      <c r="AC540" s="160" t="str">
        <f>VLOOKUP($B540,D1_2!$B$5:$AL$131,12,FALSE)&amp;""</f>
        <v/>
      </c>
      <c r="AD540" s="172"/>
      <c r="AE540" s="188" t="s">
        <v>410</v>
      </c>
      <c r="AF540" s="204" t="str">
        <f>VLOOKUP($B540,D1_2!$B$5:$AL$131,13,FALSE)&amp;""</f>
        <v/>
      </c>
      <c r="AG540" s="215"/>
      <c r="AH540" s="160" t="str">
        <f>VLOOKUP($B540,D1_2!$B$5:$AL$131,14,FALSE)&amp;""</f>
        <v/>
      </c>
      <c r="AI540" s="172"/>
      <c r="AJ540" s="188" t="s">
        <v>410</v>
      </c>
      <c r="AK540" s="204" t="str">
        <f>VLOOKUP($B540,D1_2!$B$5:$AL$131,15,FALSE)&amp;""</f>
        <v/>
      </c>
      <c r="AL540" s="215"/>
      <c r="AM540" s="160" t="str">
        <f>VLOOKUP($B540,D1_2!$B$5:$AL$131,16,FALSE)&amp;""</f>
        <v/>
      </c>
      <c r="AN540" s="172"/>
      <c r="AO540" s="188" t="s">
        <v>410</v>
      </c>
      <c r="AP540" s="204" t="str">
        <f>VLOOKUP($B540,D1_2!$B$5:$AL$131,17,FALSE)&amp;""</f>
        <v/>
      </c>
      <c r="AQ540" s="215"/>
      <c r="AR540" s="160" t="str">
        <f>VLOOKUP($B540,D1_2!$B$5:$AL$131,18,FALSE)&amp;""</f>
        <v/>
      </c>
      <c r="AS540" s="172"/>
      <c r="AT540" s="188" t="s">
        <v>410</v>
      </c>
      <c r="AU540" s="204" t="str">
        <f>VLOOKUP($B540,D1_2!$B$5:$AL$131,19,FALSE)&amp;""</f>
        <v/>
      </c>
      <c r="AV540" s="215"/>
      <c r="AW540" s="160" t="str">
        <f>VLOOKUP($B540,D1_2!$B$5:$AL$131,20,FALSE)&amp;""</f>
        <v/>
      </c>
      <c r="AX540" s="172"/>
      <c r="AY540" s="188" t="s">
        <v>410</v>
      </c>
      <c r="AZ540" s="204" t="str">
        <f>VLOOKUP($B540,D1_2!$B$5:$AL$131,21,FALSE)&amp;""</f>
        <v/>
      </c>
      <c r="BA540" s="215"/>
      <c r="BB540" s="1"/>
      <c r="BC540" s="1"/>
      <c r="BD540" s="1"/>
      <c r="BE540" s="1"/>
      <c r="BF540" s="3"/>
      <c r="BG540" s="3"/>
      <c r="BH540" s="3"/>
    </row>
    <row r="541" spans="2:60" s="1" customFormat="1">
      <c r="B541" s="28"/>
      <c r="C541" s="80"/>
      <c r="D541" s="80"/>
      <c r="E541" s="80"/>
      <c r="F541" s="108"/>
      <c r="G541" s="123" t="s">
        <v>5759</v>
      </c>
      <c r="H541" s="123"/>
      <c r="I541" s="123"/>
      <c r="J541" s="123"/>
      <c r="K541" s="123"/>
      <c r="L541" s="123"/>
      <c r="M541" s="123"/>
      <c r="N541" s="162" t="str">
        <f>VLOOKUP($B540,D1_2!$B$132:$AL$258,6,FALSE)&amp;""</f>
        <v/>
      </c>
      <c r="O541" s="173"/>
      <c r="P541" s="189" t="s">
        <v>410</v>
      </c>
      <c r="Q541" s="205" t="str">
        <f>VLOOKUP($B540,D1_2!$B$132:$AL$258,7,FALSE)&amp;""</f>
        <v/>
      </c>
      <c r="R541" s="222"/>
      <c r="S541" s="162" t="str">
        <f>VLOOKUP($B540,D1_2!$B$132:$AL$258,8,FALSE)&amp;""</f>
        <v/>
      </c>
      <c r="T541" s="173"/>
      <c r="U541" s="189" t="s">
        <v>410</v>
      </c>
      <c r="V541" s="205" t="str">
        <f>VLOOKUP($B540,D1_2!$B$132:$AL$258,9,FALSE)&amp;""</f>
        <v/>
      </c>
      <c r="W541" s="222"/>
      <c r="X541" s="162" t="str">
        <f>VLOOKUP($B540,D1_2!$B$132:$AL$258,10,FALSE)&amp;""</f>
        <v/>
      </c>
      <c r="Y541" s="173"/>
      <c r="Z541" s="189" t="s">
        <v>410</v>
      </c>
      <c r="AA541" s="205" t="str">
        <f>VLOOKUP($B540,D1_2!$B$132:$AL$258,11,FALSE)&amp;""</f>
        <v/>
      </c>
      <c r="AB541" s="222"/>
      <c r="AC541" s="162" t="str">
        <f>VLOOKUP($B540,D1_2!$B$132:$AL$258,12,FALSE)&amp;""</f>
        <v/>
      </c>
      <c r="AD541" s="173"/>
      <c r="AE541" s="189" t="s">
        <v>410</v>
      </c>
      <c r="AF541" s="205" t="str">
        <f>VLOOKUP($B540,D1_2!$B$132:$AL$258,13,FALSE)&amp;""</f>
        <v/>
      </c>
      <c r="AG541" s="222"/>
      <c r="AH541" s="162" t="str">
        <f>VLOOKUP($B540,D1_2!$B$132:$AL$258,14,FALSE)&amp;""</f>
        <v/>
      </c>
      <c r="AI541" s="173"/>
      <c r="AJ541" s="189" t="s">
        <v>410</v>
      </c>
      <c r="AK541" s="205" t="str">
        <f>VLOOKUP($B540,D1_2!$B$132:$AL$258,15,FALSE)&amp;""</f>
        <v/>
      </c>
      <c r="AL541" s="222"/>
      <c r="AM541" s="162" t="str">
        <f>VLOOKUP($B540,D1_2!$B$132:$AL$258,16,FALSE)&amp;""</f>
        <v/>
      </c>
      <c r="AN541" s="173"/>
      <c r="AO541" s="189" t="s">
        <v>410</v>
      </c>
      <c r="AP541" s="205" t="str">
        <f>VLOOKUP($B540,D1_2!$B$132:$AL$258,17,FALSE)&amp;""</f>
        <v/>
      </c>
      <c r="AQ541" s="222"/>
      <c r="AR541" s="162" t="str">
        <f>VLOOKUP($B540,D1_2!$B$132:$AL$258,18,FALSE)&amp;""</f>
        <v/>
      </c>
      <c r="AS541" s="173"/>
      <c r="AT541" s="189" t="s">
        <v>410</v>
      </c>
      <c r="AU541" s="205" t="str">
        <f>VLOOKUP($B540,D1_2!$B$132:$AL$258,19,FALSE)&amp;""</f>
        <v/>
      </c>
      <c r="AV541" s="222"/>
      <c r="AW541" s="162" t="str">
        <f>VLOOKUP($B540,D1_2!$B$132:$AL$258,20,FALSE)&amp;""</f>
        <v/>
      </c>
      <c r="AX541" s="173"/>
      <c r="AY541" s="189" t="s">
        <v>410</v>
      </c>
      <c r="AZ541" s="205" t="str">
        <f>VLOOKUP($B540,D1_2!$B$132:$AL$258,21,FALSE)&amp;""</f>
        <v/>
      </c>
      <c r="BA541" s="222"/>
      <c r="BB541" s="1"/>
      <c r="BC541" s="1"/>
      <c r="BD541" s="1"/>
      <c r="BE541" s="1"/>
      <c r="BF541" s="3"/>
      <c r="BG541" s="3"/>
      <c r="BH541" s="3"/>
    </row>
    <row r="542" spans="2:60" s="1" customFormat="1">
      <c r="B542" s="27"/>
      <c r="C542" s="79"/>
      <c r="D542" s="79"/>
      <c r="E542" s="79"/>
      <c r="F542" s="109"/>
      <c r="G542" s="124" t="s">
        <v>5593</v>
      </c>
      <c r="H542" s="124"/>
      <c r="I542" s="124"/>
      <c r="J542" s="124"/>
      <c r="K542" s="124"/>
      <c r="L542" s="124"/>
      <c r="M542" s="124"/>
      <c r="N542" s="167" t="str">
        <f>VLOOKUP($B540,D1_2!$B$259:$AL$385,6,FALSE)&amp;""</f>
        <v/>
      </c>
      <c r="O542" s="174"/>
      <c r="P542" s="190" t="s">
        <v>410</v>
      </c>
      <c r="Q542" s="206" t="str">
        <f>VLOOKUP($B540,D1_2!$B$259:$AL$385,7,FALSE)&amp;""</f>
        <v/>
      </c>
      <c r="R542" s="216"/>
      <c r="S542" s="167" t="str">
        <f>VLOOKUP($B540,D1_2!$B$259:$AL$385,8,FALSE)&amp;""</f>
        <v/>
      </c>
      <c r="T542" s="174"/>
      <c r="U542" s="190" t="s">
        <v>410</v>
      </c>
      <c r="V542" s="206" t="str">
        <f>VLOOKUP($B540,D1_2!$B$259:$AL$385,9,FALSE)&amp;""</f>
        <v/>
      </c>
      <c r="W542" s="216"/>
      <c r="X542" s="167" t="str">
        <f>VLOOKUP($B540,D1_2!$B$259:$AL$385,10,FALSE)&amp;""</f>
        <v/>
      </c>
      <c r="Y542" s="174"/>
      <c r="Z542" s="190" t="s">
        <v>410</v>
      </c>
      <c r="AA542" s="206" t="str">
        <f>VLOOKUP($B540,D1_2!$B$259:$AL$385,11,FALSE)&amp;""</f>
        <v/>
      </c>
      <c r="AB542" s="216"/>
      <c r="AC542" s="167" t="str">
        <f>VLOOKUP($B540,D1_2!$B$259:$AL$385,12,FALSE)&amp;""</f>
        <v/>
      </c>
      <c r="AD542" s="174"/>
      <c r="AE542" s="190" t="s">
        <v>410</v>
      </c>
      <c r="AF542" s="206" t="str">
        <f>VLOOKUP($B540,D1_2!$B$259:$AL$385,13,FALSE)&amp;""</f>
        <v/>
      </c>
      <c r="AG542" s="216"/>
      <c r="AH542" s="167" t="str">
        <f>VLOOKUP($B540,D1_2!$B$259:$AL$385,14,FALSE)&amp;""</f>
        <v/>
      </c>
      <c r="AI542" s="174"/>
      <c r="AJ542" s="190" t="s">
        <v>410</v>
      </c>
      <c r="AK542" s="206" t="str">
        <f>VLOOKUP($B540,D1_2!$B$259:$AL$385,15,FALSE)&amp;""</f>
        <v/>
      </c>
      <c r="AL542" s="216"/>
      <c r="AM542" s="167" t="str">
        <f>VLOOKUP($B540,D1_2!$B$259:$AL$385,16,FALSE)&amp;""</f>
        <v/>
      </c>
      <c r="AN542" s="174"/>
      <c r="AO542" s="190" t="s">
        <v>410</v>
      </c>
      <c r="AP542" s="206" t="str">
        <f>VLOOKUP($B540,D1_2!$B$259:$AL$385,17,FALSE)&amp;""</f>
        <v/>
      </c>
      <c r="AQ542" s="216"/>
      <c r="AR542" s="167" t="str">
        <f>VLOOKUP($B540,D1_2!$B$259:$AL$385,18,FALSE)&amp;""</f>
        <v/>
      </c>
      <c r="AS542" s="174"/>
      <c r="AT542" s="190" t="s">
        <v>410</v>
      </c>
      <c r="AU542" s="206" t="str">
        <f>VLOOKUP($B540,D1_2!$B$259:$AL$385,19,FALSE)&amp;""</f>
        <v/>
      </c>
      <c r="AV542" s="216"/>
      <c r="AW542" s="167" t="str">
        <f>VLOOKUP($B540,D1_2!$B$259:$AL$385,20,FALSE)&amp;""</f>
        <v/>
      </c>
      <c r="AX542" s="174"/>
      <c r="AY542" s="190" t="s">
        <v>410</v>
      </c>
      <c r="AZ542" s="206" t="str">
        <f>VLOOKUP($B540,D1_2!$B$259:$AL$385,21,FALSE)&amp;""</f>
        <v/>
      </c>
      <c r="BA542" s="216"/>
      <c r="BB542" s="1"/>
      <c r="BC542" s="1"/>
      <c r="BD542" s="1"/>
      <c r="BE542" s="1"/>
      <c r="BF542" s="3"/>
      <c r="BG542" s="3"/>
      <c r="BH542" s="3"/>
    </row>
    <row r="543" spans="2:60" s="1" customFormat="1" ht="14.25" customHeight="1">
      <c r="B543" s="26" t="s">
        <v>239</v>
      </c>
      <c r="C543" s="78"/>
      <c r="D543" s="78"/>
      <c r="E543" s="78"/>
      <c r="F543" s="107"/>
      <c r="G543" s="122" t="s">
        <v>6009</v>
      </c>
      <c r="H543" s="122"/>
      <c r="I543" s="122"/>
      <c r="J543" s="122"/>
      <c r="K543" s="122"/>
      <c r="L543" s="122"/>
      <c r="M543" s="122"/>
      <c r="N543" s="160" t="str">
        <f>VLOOKUP($B543,D1_2!$B$5:$AL$131,6,FALSE)&amp;""</f>
        <v/>
      </c>
      <c r="O543" s="172"/>
      <c r="P543" s="188" t="s">
        <v>410</v>
      </c>
      <c r="Q543" s="204" t="str">
        <f>VLOOKUP($B543,D1_2!$B$5:$AL$131,7,FALSE)&amp;""</f>
        <v/>
      </c>
      <c r="R543" s="215"/>
      <c r="S543" s="160" t="str">
        <f>VLOOKUP($B543,D1_2!$B$5:$AL$131,8,FALSE)&amp;""</f>
        <v/>
      </c>
      <c r="T543" s="172"/>
      <c r="U543" s="188" t="s">
        <v>410</v>
      </c>
      <c r="V543" s="204" t="str">
        <f>VLOOKUP($B543,D1_2!$B$5:$AL$131,9,FALSE)&amp;""</f>
        <v/>
      </c>
      <c r="W543" s="215"/>
      <c r="X543" s="160" t="str">
        <f>VLOOKUP($B543,D1_2!$B$5:$AL$131,10,FALSE)&amp;""</f>
        <v/>
      </c>
      <c r="Y543" s="172"/>
      <c r="Z543" s="188" t="s">
        <v>410</v>
      </c>
      <c r="AA543" s="204" t="str">
        <f>VLOOKUP($B543,D1_2!$B$5:$AL$131,11,FALSE)&amp;""</f>
        <v/>
      </c>
      <c r="AB543" s="215"/>
      <c r="AC543" s="160" t="str">
        <f>VLOOKUP($B543,D1_2!$B$5:$AL$131,12,FALSE)&amp;""</f>
        <v/>
      </c>
      <c r="AD543" s="172"/>
      <c r="AE543" s="188" t="s">
        <v>410</v>
      </c>
      <c r="AF543" s="204" t="str">
        <f>VLOOKUP($B543,D1_2!$B$5:$AL$131,13,FALSE)&amp;""</f>
        <v/>
      </c>
      <c r="AG543" s="215"/>
      <c r="AH543" s="160" t="str">
        <f>VLOOKUP($B543,D1_2!$B$5:$AL$131,14,FALSE)&amp;""</f>
        <v/>
      </c>
      <c r="AI543" s="172"/>
      <c r="AJ543" s="188" t="s">
        <v>410</v>
      </c>
      <c r="AK543" s="204" t="str">
        <f>VLOOKUP($B543,D1_2!$B$5:$AL$131,15,FALSE)&amp;""</f>
        <v/>
      </c>
      <c r="AL543" s="215"/>
      <c r="AM543" s="160" t="str">
        <f>VLOOKUP($B543,D1_2!$B$5:$AL$131,16,FALSE)&amp;""</f>
        <v/>
      </c>
      <c r="AN543" s="172"/>
      <c r="AO543" s="188" t="s">
        <v>410</v>
      </c>
      <c r="AP543" s="204" t="str">
        <f>VLOOKUP($B543,D1_2!$B$5:$AL$131,17,FALSE)&amp;""</f>
        <v/>
      </c>
      <c r="AQ543" s="215"/>
      <c r="AR543" s="160" t="str">
        <f>VLOOKUP($B543,D1_2!$B$5:$AL$131,18,FALSE)&amp;""</f>
        <v/>
      </c>
      <c r="AS543" s="172"/>
      <c r="AT543" s="188" t="s">
        <v>410</v>
      </c>
      <c r="AU543" s="204" t="str">
        <f>VLOOKUP($B543,D1_2!$B$5:$AL$131,19,FALSE)&amp;""</f>
        <v/>
      </c>
      <c r="AV543" s="215"/>
      <c r="AW543" s="160" t="str">
        <f>VLOOKUP($B543,D1_2!$B$5:$AL$131,20,FALSE)&amp;""</f>
        <v/>
      </c>
      <c r="AX543" s="172"/>
      <c r="AY543" s="188" t="s">
        <v>410</v>
      </c>
      <c r="AZ543" s="204" t="str">
        <f>VLOOKUP($B543,D1_2!$B$5:$AL$131,21,FALSE)&amp;""</f>
        <v/>
      </c>
      <c r="BA543" s="215"/>
      <c r="BB543" s="1"/>
      <c r="BC543" s="1"/>
      <c r="BD543" s="1"/>
      <c r="BE543" s="1"/>
      <c r="BF543" s="3"/>
      <c r="BG543" s="3"/>
      <c r="BH543" s="3"/>
    </row>
    <row r="544" spans="2:60" s="1" customFormat="1">
      <c r="B544" s="28"/>
      <c r="C544" s="80"/>
      <c r="D544" s="80"/>
      <c r="E544" s="80"/>
      <c r="F544" s="108"/>
      <c r="G544" s="123" t="s">
        <v>5759</v>
      </c>
      <c r="H544" s="123"/>
      <c r="I544" s="123"/>
      <c r="J544" s="123"/>
      <c r="K544" s="123"/>
      <c r="L544" s="123"/>
      <c r="M544" s="123"/>
      <c r="N544" s="162" t="str">
        <f>VLOOKUP($B543,D1_2!$B$132:$AL$258,6,FALSE)&amp;""</f>
        <v/>
      </c>
      <c r="O544" s="173"/>
      <c r="P544" s="189" t="s">
        <v>410</v>
      </c>
      <c r="Q544" s="205" t="str">
        <f>VLOOKUP($B543,D1_2!$B$132:$AL$258,7,FALSE)&amp;""</f>
        <v/>
      </c>
      <c r="R544" s="222"/>
      <c r="S544" s="162" t="str">
        <f>VLOOKUP($B543,D1_2!$B$132:$AL$258,8,FALSE)&amp;""</f>
        <v/>
      </c>
      <c r="T544" s="173"/>
      <c r="U544" s="189" t="s">
        <v>410</v>
      </c>
      <c r="V544" s="205" t="str">
        <f>VLOOKUP($B543,D1_2!$B$132:$AL$258,9,FALSE)&amp;""</f>
        <v/>
      </c>
      <c r="W544" s="222"/>
      <c r="X544" s="162" t="str">
        <f>VLOOKUP($B543,D1_2!$B$132:$AL$258,10,FALSE)&amp;""</f>
        <v/>
      </c>
      <c r="Y544" s="173"/>
      <c r="Z544" s="189" t="s">
        <v>410</v>
      </c>
      <c r="AA544" s="205" t="str">
        <f>VLOOKUP($B543,D1_2!$B$132:$AL$258,11,FALSE)&amp;""</f>
        <v/>
      </c>
      <c r="AB544" s="222"/>
      <c r="AC544" s="162" t="str">
        <f>VLOOKUP($B543,D1_2!$B$132:$AL$258,12,FALSE)&amp;""</f>
        <v/>
      </c>
      <c r="AD544" s="173"/>
      <c r="AE544" s="189" t="s">
        <v>410</v>
      </c>
      <c r="AF544" s="205" t="str">
        <f>VLOOKUP($B543,D1_2!$B$132:$AL$258,13,FALSE)&amp;""</f>
        <v/>
      </c>
      <c r="AG544" s="222"/>
      <c r="AH544" s="162" t="str">
        <f>VLOOKUP($B543,D1_2!$B$132:$AL$258,14,FALSE)&amp;""</f>
        <v/>
      </c>
      <c r="AI544" s="173"/>
      <c r="AJ544" s="189" t="s">
        <v>410</v>
      </c>
      <c r="AK544" s="205" t="str">
        <f>VLOOKUP($B543,D1_2!$B$132:$AL$258,15,FALSE)&amp;""</f>
        <v/>
      </c>
      <c r="AL544" s="222"/>
      <c r="AM544" s="162" t="str">
        <f>VLOOKUP($B543,D1_2!$B$132:$AL$258,16,FALSE)&amp;""</f>
        <v/>
      </c>
      <c r="AN544" s="173"/>
      <c r="AO544" s="189" t="s">
        <v>410</v>
      </c>
      <c r="AP544" s="205" t="str">
        <f>VLOOKUP($B543,D1_2!$B$132:$AL$258,17,FALSE)&amp;""</f>
        <v/>
      </c>
      <c r="AQ544" s="222"/>
      <c r="AR544" s="162" t="str">
        <f>VLOOKUP($B543,D1_2!$B$132:$AL$258,18,FALSE)&amp;""</f>
        <v/>
      </c>
      <c r="AS544" s="173"/>
      <c r="AT544" s="189" t="s">
        <v>410</v>
      </c>
      <c r="AU544" s="205" t="str">
        <f>VLOOKUP($B543,D1_2!$B$132:$AL$258,19,FALSE)&amp;""</f>
        <v/>
      </c>
      <c r="AV544" s="222"/>
      <c r="AW544" s="162" t="str">
        <f>VLOOKUP($B543,D1_2!$B$132:$AL$258,20,FALSE)&amp;""</f>
        <v/>
      </c>
      <c r="AX544" s="173"/>
      <c r="AY544" s="189" t="s">
        <v>410</v>
      </c>
      <c r="AZ544" s="205" t="str">
        <f>VLOOKUP($B543,D1_2!$B$132:$AL$258,21,FALSE)&amp;""</f>
        <v/>
      </c>
      <c r="BA544" s="222"/>
      <c r="BB544" s="1"/>
      <c r="BC544" s="1"/>
      <c r="BD544" s="1"/>
      <c r="BE544" s="1"/>
      <c r="BF544" s="3"/>
      <c r="BG544" s="3"/>
      <c r="BH544" s="3"/>
    </row>
    <row r="545" spans="2:60" s="1" customFormat="1">
      <c r="B545" s="27"/>
      <c r="C545" s="79"/>
      <c r="D545" s="79"/>
      <c r="E545" s="79"/>
      <c r="F545" s="109"/>
      <c r="G545" s="124" t="s">
        <v>5593</v>
      </c>
      <c r="H545" s="124"/>
      <c r="I545" s="124"/>
      <c r="J545" s="124"/>
      <c r="K545" s="124"/>
      <c r="L545" s="124"/>
      <c r="M545" s="124"/>
      <c r="N545" s="167" t="str">
        <f>VLOOKUP($B543,D1_2!$B$259:$AL$385,6,FALSE)&amp;""</f>
        <v/>
      </c>
      <c r="O545" s="174"/>
      <c r="P545" s="190" t="s">
        <v>410</v>
      </c>
      <c r="Q545" s="206" t="str">
        <f>VLOOKUP($B543,D1_2!$B$259:$AL$385,7,FALSE)&amp;""</f>
        <v/>
      </c>
      <c r="R545" s="216"/>
      <c r="S545" s="167" t="str">
        <f>VLOOKUP($B543,D1_2!$B$259:$AL$385,8,FALSE)&amp;""</f>
        <v/>
      </c>
      <c r="T545" s="174"/>
      <c r="U545" s="190" t="s">
        <v>410</v>
      </c>
      <c r="V545" s="206" t="str">
        <f>VLOOKUP($B543,D1_2!$B$259:$AL$385,9,FALSE)&amp;""</f>
        <v/>
      </c>
      <c r="W545" s="216"/>
      <c r="X545" s="167" t="str">
        <f>VLOOKUP($B543,D1_2!$B$259:$AL$385,10,FALSE)&amp;""</f>
        <v/>
      </c>
      <c r="Y545" s="174"/>
      <c r="Z545" s="190" t="s">
        <v>410</v>
      </c>
      <c r="AA545" s="206" t="str">
        <f>VLOOKUP($B543,D1_2!$B$259:$AL$385,11,FALSE)&amp;""</f>
        <v/>
      </c>
      <c r="AB545" s="216"/>
      <c r="AC545" s="167" t="str">
        <f>VLOOKUP($B543,D1_2!$B$259:$AL$385,12,FALSE)&amp;""</f>
        <v/>
      </c>
      <c r="AD545" s="174"/>
      <c r="AE545" s="190" t="s">
        <v>410</v>
      </c>
      <c r="AF545" s="206" t="str">
        <f>VLOOKUP($B543,D1_2!$B$259:$AL$385,13,FALSE)&amp;""</f>
        <v/>
      </c>
      <c r="AG545" s="216"/>
      <c r="AH545" s="167" t="str">
        <f>VLOOKUP($B543,D1_2!$B$259:$AL$385,14,FALSE)&amp;""</f>
        <v/>
      </c>
      <c r="AI545" s="174"/>
      <c r="AJ545" s="190" t="s">
        <v>410</v>
      </c>
      <c r="AK545" s="206" t="str">
        <f>VLOOKUP($B543,D1_2!$B$259:$AL$385,15,FALSE)&amp;""</f>
        <v/>
      </c>
      <c r="AL545" s="216"/>
      <c r="AM545" s="167" t="str">
        <f>VLOOKUP($B543,D1_2!$B$259:$AL$385,16,FALSE)&amp;""</f>
        <v/>
      </c>
      <c r="AN545" s="174"/>
      <c r="AO545" s="190" t="s">
        <v>410</v>
      </c>
      <c r="AP545" s="206" t="str">
        <f>VLOOKUP($B543,D1_2!$B$259:$AL$385,17,FALSE)&amp;""</f>
        <v/>
      </c>
      <c r="AQ545" s="216"/>
      <c r="AR545" s="167" t="str">
        <f>VLOOKUP($B543,D1_2!$B$259:$AL$385,18,FALSE)&amp;""</f>
        <v/>
      </c>
      <c r="AS545" s="174"/>
      <c r="AT545" s="190" t="s">
        <v>410</v>
      </c>
      <c r="AU545" s="206" t="str">
        <f>VLOOKUP($B543,D1_2!$B$259:$AL$385,19,FALSE)&amp;""</f>
        <v/>
      </c>
      <c r="AV545" s="216"/>
      <c r="AW545" s="167" t="str">
        <f>VLOOKUP($B543,D1_2!$B$259:$AL$385,20,FALSE)&amp;""</f>
        <v/>
      </c>
      <c r="AX545" s="174"/>
      <c r="AY545" s="190" t="s">
        <v>410</v>
      </c>
      <c r="AZ545" s="206" t="str">
        <f>VLOOKUP($B543,D1_2!$B$259:$AL$385,21,FALSE)&amp;""</f>
        <v/>
      </c>
      <c r="BA545" s="216"/>
      <c r="BB545" s="1"/>
      <c r="BC545" s="1"/>
      <c r="BD545" s="1"/>
      <c r="BE545" s="1"/>
      <c r="BF545" s="3"/>
      <c r="BG545" s="3"/>
      <c r="BH545" s="3"/>
    </row>
    <row r="546" spans="2:60" s="1" customFormat="1" ht="14.25" customHeight="1">
      <c r="B546" s="26" t="s">
        <v>1126</v>
      </c>
      <c r="C546" s="78"/>
      <c r="D546" s="78"/>
      <c r="E546" s="78"/>
      <c r="F546" s="107"/>
      <c r="G546" s="122" t="s">
        <v>6009</v>
      </c>
      <c r="H546" s="122"/>
      <c r="I546" s="122"/>
      <c r="J546" s="122"/>
      <c r="K546" s="122"/>
      <c r="L546" s="122"/>
      <c r="M546" s="122"/>
      <c r="N546" s="160" t="str">
        <f>VLOOKUP($B546,D1_2!$B$5:$AL$131,6,FALSE)&amp;""</f>
        <v/>
      </c>
      <c r="O546" s="172"/>
      <c r="P546" s="188" t="s">
        <v>410</v>
      </c>
      <c r="Q546" s="204" t="str">
        <f>VLOOKUP($B546,D1_2!$B$5:$AL$131,7,FALSE)&amp;""</f>
        <v/>
      </c>
      <c r="R546" s="215"/>
      <c r="S546" s="160" t="str">
        <f>VLOOKUP($B546,D1_2!$B$5:$AL$131,8,FALSE)&amp;""</f>
        <v/>
      </c>
      <c r="T546" s="172"/>
      <c r="U546" s="188" t="s">
        <v>410</v>
      </c>
      <c r="V546" s="204" t="str">
        <f>VLOOKUP($B546,D1_2!$B$5:$AL$131,9,FALSE)&amp;""</f>
        <v/>
      </c>
      <c r="W546" s="215"/>
      <c r="X546" s="160" t="str">
        <f>VLOOKUP($B546,D1_2!$B$5:$AL$131,10,FALSE)&amp;""</f>
        <v/>
      </c>
      <c r="Y546" s="172"/>
      <c r="Z546" s="188" t="s">
        <v>410</v>
      </c>
      <c r="AA546" s="204" t="str">
        <f>VLOOKUP($B546,D1_2!$B$5:$AL$131,11,FALSE)&amp;""</f>
        <v/>
      </c>
      <c r="AB546" s="215"/>
      <c r="AC546" s="160" t="str">
        <f>VLOOKUP($B546,D1_2!$B$5:$AL$131,12,FALSE)&amp;""</f>
        <v/>
      </c>
      <c r="AD546" s="172"/>
      <c r="AE546" s="188" t="s">
        <v>410</v>
      </c>
      <c r="AF546" s="204" t="str">
        <f>VLOOKUP($B546,D1_2!$B$5:$AL$131,13,FALSE)&amp;""</f>
        <v/>
      </c>
      <c r="AG546" s="215"/>
      <c r="AH546" s="160" t="str">
        <f>VLOOKUP($B546,D1_2!$B$5:$AL$131,14,FALSE)&amp;""</f>
        <v/>
      </c>
      <c r="AI546" s="172"/>
      <c r="AJ546" s="188" t="s">
        <v>410</v>
      </c>
      <c r="AK546" s="204" t="str">
        <f>VLOOKUP($B546,D1_2!$B$5:$AL$131,15,FALSE)&amp;""</f>
        <v/>
      </c>
      <c r="AL546" s="215"/>
      <c r="AM546" s="160" t="str">
        <f>VLOOKUP($B546,D1_2!$B$5:$AL$131,16,FALSE)&amp;""</f>
        <v/>
      </c>
      <c r="AN546" s="172"/>
      <c r="AO546" s="188" t="s">
        <v>410</v>
      </c>
      <c r="AP546" s="204" t="str">
        <f>VLOOKUP($B546,D1_2!$B$5:$AL$131,17,FALSE)&amp;""</f>
        <v/>
      </c>
      <c r="AQ546" s="215"/>
      <c r="AR546" s="160" t="str">
        <f>VLOOKUP($B546,D1_2!$B$5:$AL$131,18,FALSE)&amp;""</f>
        <v/>
      </c>
      <c r="AS546" s="172"/>
      <c r="AT546" s="188" t="s">
        <v>410</v>
      </c>
      <c r="AU546" s="204" t="str">
        <f>VLOOKUP($B546,D1_2!$B$5:$AL$131,19,FALSE)&amp;""</f>
        <v/>
      </c>
      <c r="AV546" s="215"/>
      <c r="AW546" s="160" t="str">
        <f>VLOOKUP($B546,D1_2!$B$5:$AL$131,20,FALSE)&amp;""</f>
        <v/>
      </c>
      <c r="AX546" s="172"/>
      <c r="AY546" s="188" t="s">
        <v>410</v>
      </c>
      <c r="AZ546" s="204" t="str">
        <f>VLOOKUP($B546,D1_2!$B$5:$AL$131,21,FALSE)&amp;""</f>
        <v/>
      </c>
      <c r="BA546" s="215"/>
      <c r="BB546" s="1"/>
      <c r="BC546" s="1"/>
      <c r="BD546" s="1"/>
      <c r="BE546" s="1"/>
      <c r="BF546" s="3"/>
      <c r="BG546" s="3"/>
      <c r="BH546" s="3"/>
    </row>
    <row r="547" spans="2:60" s="1" customFormat="1">
      <c r="B547" s="28"/>
      <c r="C547" s="80"/>
      <c r="D547" s="80"/>
      <c r="E547" s="80"/>
      <c r="F547" s="108"/>
      <c r="G547" s="123" t="s">
        <v>5759</v>
      </c>
      <c r="H547" s="123"/>
      <c r="I547" s="123"/>
      <c r="J547" s="123"/>
      <c r="K547" s="123"/>
      <c r="L547" s="123"/>
      <c r="M547" s="123"/>
      <c r="N547" s="162" t="str">
        <f>VLOOKUP($B546,D1_2!$B$132:$AL$258,6,FALSE)&amp;""</f>
        <v/>
      </c>
      <c r="O547" s="173"/>
      <c r="P547" s="189" t="s">
        <v>410</v>
      </c>
      <c r="Q547" s="205" t="str">
        <f>VLOOKUP($B546,D1_2!$B$132:$AL$258,7,FALSE)&amp;""</f>
        <v/>
      </c>
      <c r="R547" s="222"/>
      <c r="S547" s="162" t="str">
        <f>VLOOKUP($B546,D1_2!$B$132:$AL$258,8,FALSE)&amp;""</f>
        <v/>
      </c>
      <c r="T547" s="173"/>
      <c r="U547" s="189" t="s">
        <v>410</v>
      </c>
      <c r="V547" s="205" t="str">
        <f>VLOOKUP($B546,D1_2!$B$132:$AL$258,9,FALSE)&amp;""</f>
        <v/>
      </c>
      <c r="W547" s="222"/>
      <c r="X547" s="162" t="str">
        <f>VLOOKUP($B546,D1_2!$B$132:$AL$258,10,FALSE)&amp;""</f>
        <v/>
      </c>
      <c r="Y547" s="173"/>
      <c r="Z547" s="189" t="s">
        <v>410</v>
      </c>
      <c r="AA547" s="205" t="str">
        <f>VLOOKUP($B546,D1_2!$B$132:$AL$258,11,FALSE)&amp;""</f>
        <v/>
      </c>
      <c r="AB547" s="222"/>
      <c r="AC547" s="162" t="str">
        <f>VLOOKUP($B546,D1_2!$B$132:$AL$258,12,FALSE)&amp;""</f>
        <v/>
      </c>
      <c r="AD547" s="173"/>
      <c r="AE547" s="189" t="s">
        <v>410</v>
      </c>
      <c r="AF547" s="205" t="str">
        <f>VLOOKUP($B546,D1_2!$B$132:$AL$258,13,FALSE)&amp;""</f>
        <v/>
      </c>
      <c r="AG547" s="222"/>
      <c r="AH547" s="162" t="str">
        <f>VLOOKUP($B546,D1_2!$B$132:$AL$258,14,FALSE)&amp;""</f>
        <v/>
      </c>
      <c r="AI547" s="173"/>
      <c r="AJ547" s="189" t="s">
        <v>410</v>
      </c>
      <c r="AK547" s="205" t="str">
        <f>VLOOKUP($B546,D1_2!$B$132:$AL$258,15,FALSE)&amp;""</f>
        <v/>
      </c>
      <c r="AL547" s="222"/>
      <c r="AM547" s="162" t="str">
        <f>VLOOKUP($B546,D1_2!$B$132:$AL$258,16,FALSE)&amp;""</f>
        <v/>
      </c>
      <c r="AN547" s="173"/>
      <c r="AO547" s="189" t="s">
        <v>410</v>
      </c>
      <c r="AP547" s="205" t="str">
        <f>VLOOKUP($B546,D1_2!$B$132:$AL$258,17,FALSE)&amp;""</f>
        <v/>
      </c>
      <c r="AQ547" s="222"/>
      <c r="AR547" s="162" t="str">
        <f>VLOOKUP($B546,D1_2!$B$132:$AL$258,18,FALSE)&amp;""</f>
        <v/>
      </c>
      <c r="AS547" s="173"/>
      <c r="AT547" s="189" t="s">
        <v>410</v>
      </c>
      <c r="AU547" s="205" t="str">
        <f>VLOOKUP($B546,D1_2!$B$132:$AL$258,19,FALSE)&amp;""</f>
        <v/>
      </c>
      <c r="AV547" s="222"/>
      <c r="AW547" s="162" t="str">
        <f>VLOOKUP($B546,D1_2!$B$132:$AL$258,20,FALSE)&amp;""</f>
        <v/>
      </c>
      <c r="AX547" s="173"/>
      <c r="AY547" s="189" t="s">
        <v>410</v>
      </c>
      <c r="AZ547" s="205" t="str">
        <f>VLOOKUP($B546,D1_2!$B$132:$AL$258,21,FALSE)&amp;""</f>
        <v/>
      </c>
      <c r="BA547" s="222"/>
      <c r="BB547" s="1"/>
      <c r="BC547" s="1"/>
      <c r="BD547" s="1"/>
      <c r="BE547" s="1"/>
      <c r="BF547" s="3"/>
      <c r="BG547" s="3"/>
      <c r="BH547" s="3"/>
    </row>
    <row r="548" spans="2:60" s="1" customFormat="1">
      <c r="B548" s="27"/>
      <c r="C548" s="79"/>
      <c r="D548" s="79"/>
      <c r="E548" s="79"/>
      <c r="F548" s="109"/>
      <c r="G548" s="124" t="s">
        <v>5593</v>
      </c>
      <c r="H548" s="124"/>
      <c r="I548" s="124"/>
      <c r="J548" s="124"/>
      <c r="K548" s="124"/>
      <c r="L548" s="124"/>
      <c r="M548" s="124"/>
      <c r="N548" s="167" t="str">
        <f>VLOOKUP($B546,D1_2!$B$259:$AL$385,6,FALSE)&amp;""</f>
        <v/>
      </c>
      <c r="O548" s="174"/>
      <c r="P548" s="190" t="s">
        <v>410</v>
      </c>
      <c r="Q548" s="206" t="str">
        <f>VLOOKUP($B546,D1_2!$B$259:$AL$385,7,FALSE)&amp;""</f>
        <v/>
      </c>
      <c r="R548" s="216"/>
      <c r="S548" s="167" t="str">
        <f>VLOOKUP($B546,D1_2!$B$259:$AL$385,8,FALSE)&amp;""</f>
        <v/>
      </c>
      <c r="T548" s="174"/>
      <c r="U548" s="190" t="s">
        <v>410</v>
      </c>
      <c r="V548" s="206" t="str">
        <f>VLOOKUP($B546,D1_2!$B$259:$AL$385,9,FALSE)&amp;""</f>
        <v/>
      </c>
      <c r="W548" s="216"/>
      <c r="X548" s="167" t="str">
        <f>VLOOKUP($B546,D1_2!$B$259:$AL$385,10,FALSE)&amp;""</f>
        <v/>
      </c>
      <c r="Y548" s="174"/>
      <c r="Z548" s="190" t="s">
        <v>410</v>
      </c>
      <c r="AA548" s="206" t="str">
        <f>VLOOKUP($B546,D1_2!$B$259:$AL$385,11,FALSE)&amp;""</f>
        <v/>
      </c>
      <c r="AB548" s="216"/>
      <c r="AC548" s="167" t="str">
        <f>VLOOKUP($B546,D1_2!$B$259:$AL$385,12,FALSE)&amp;""</f>
        <v/>
      </c>
      <c r="AD548" s="174"/>
      <c r="AE548" s="190" t="s">
        <v>410</v>
      </c>
      <c r="AF548" s="206" t="str">
        <f>VLOOKUP($B546,D1_2!$B$259:$AL$385,13,FALSE)&amp;""</f>
        <v/>
      </c>
      <c r="AG548" s="216"/>
      <c r="AH548" s="167" t="str">
        <f>VLOOKUP($B546,D1_2!$B$259:$AL$385,14,FALSE)&amp;""</f>
        <v/>
      </c>
      <c r="AI548" s="174"/>
      <c r="AJ548" s="190" t="s">
        <v>410</v>
      </c>
      <c r="AK548" s="206" t="str">
        <f>VLOOKUP($B546,D1_2!$B$259:$AL$385,15,FALSE)&amp;""</f>
        <v/>
      </c>
      <c r="AL548" s="216"/>
      <c r="AM548" s="167" t="str">
        <f>VLOOKUP($B546,D1_2!$B$259:$AL$385,16,FALSE)&amp;""</f>
        <v/>
      </c>
      <c r="AN548" s="174"/>
      <c r="AO548" s="190" t="s">
        <v>410</v>
      </c>
      <c r="AP548" s="206" t="str">
        <f>VLOOKUP($B546,D1_2!$B$259:$AL$385,17,FALSE)&amp;""</f>
        <v/>
      </c>
      <c r="AQ548" s="216"/>
      <c r="AR548" s="167" t="str">
        <f>VLOOKUP($B546,D1_2!$B$259:$AL$385,18,FALSE)&amp;""</f>
        <v/>
      </c>
      <c r="AS548" s="174"/>
      <c r="AT548" s="190" t="s">
        <v>410</v>
      </c>
      <c r="AU548" s="206" t="str">
        <f>VLOOKUP($B546,D1_2!$B$259:$AL$385,19,FALSE)&amp;""</f>
        <v/>
      </c>
      <c r="AV548" s="216"/>
      <c r="AW548" s="167" t="str">
        <f>VLOOKUP($B546,D1_2!$B$259:$AL$385,20,FALSE)&amp;""</f>
        <v/>
      </c>
      <c r="AX548" s="174"/>
      <c r="AY548" s="190" t="s">
        <v>410</v>
      </c>
      <c r="AZ548" s="206" t="str">
        <f>VLOOKUP($B546,D1_2!$B$259:$AL$385,21,FALSE)&amp;""</f>
        <v/>
      </c>
      <c r="BA548" s="216"/>
      <c r="BB548" s="1"/>
      <c r="BC548" s="1"/>
      <c r="BD548" s="1"/>
      <c r="BE548" s="1"/>
      <c r="BF548" s="3"/>
      <c r="BG548" s="3"/>
      <c r="BH548" s="3"/>
    </row>
    <row r="549" spans="2:60" s="1" customFormat="1" ht="14.25" customHeight="1">
      <c r="B549" s="26" t="s">
        <v>6904</v>
      </c>
      <c r="C549" s="78"/>
      <c r="D549" s="78"/>
      <c r="E549" s="78"/>
      <c r="F549" s="107"/>
      <c r="G549" s="122" t="s">
        <v>6009</v>
      </c>
      <c r="H549" s="122"/>
      <c r="I549" s="122"/>
      <c r="J549" s="122"/>
      <c r="K549" s="122"/>
      <c r="L549" s="122"/>
      <c r="M549" s="122"/>
      <c r="N549" s="160" t="str">
        <f>VLOOKUP($B549,D1_2!$B$5:$AL$131,6,FALSE)&amp;""</f>
        <v/>
      </c>
      <c r="O549" s="172"/>
      <c r="P549" s="188" t="s">
        <v>410</v>
      </c>
      <c r="Q549" s="204" t="str">
        <f>VLOOKUP($B549,D1_2!$B$5:$AL$131,7,FALSE)&amp;""</f>
        <v/>
      </c>
      <c r="R549" s="215"/>
      <c r="S549" s="160" t="str">
        <f>VLOOKUP($B549,D1_2!$B$5:$AL$131,8,FALSE)&amp;""</f>
        <v/>
      </c>
      <c r="T549" s="172"/>
      <c r="U549" s="188" t="s">
        <v>410</v>
      </c>
      <c r="V549" s="204" t="str">
        <f>VLOOKUP($B549,D1_2!$B$5:$AL$131,9,FALSE)&amp;""</f>
        <v/>
      </c>
      <c r="W549" s="215"/>
      <c r="X549" s="160" t="str">
        <f>VLOOKUP($B549,D1_2!$B$5:$AL$131,10,FALSE)&amp;""</f>
        <v/>
      </c>
      <c r="Y549" s="172"/>
      <c r="Z549" s="188" t="s">
        <v>410</v>
      </c>
      <c r="AA549" s="204" t="str">
        <f>VLOOKUP($B549,D1_2!$B$5:$AL$131,11,FALSE)&amp;""</f>
        <v/>
      </c>
      <c r="AB549" s="215"/>
      <c r="AC549" s="160" t="str">
        <f>VLOOKUP($B549,D1_2!$B$5:$AL$131,12,FALSE)&amp;""</f>
        <v/>
      </c>
      <c r="AD549" s="172"/>
      <c r="AE549" s="188" t="s">
        <v>410</v>
      </c>
      <c r="AF549" s="204" t="str">
        <f>VLOOKUP($B549,D1_2!$B$5:$AL$131,13,FALSE)&amp;""</f>
        <v/>
      </c>
      <c r="AG549" s="215"/>
      <c r="AH549" s="160" t="str">
        <f>VLOOKUP($B549,D1_2!$B$5:$AL$131,14,FALSE)&amp;""</f>
        <v/>
      </c>
      <c r="AI549" s="172"/>
      <c r="AJ549" s="188" t="s">
        <v>410</v>
      </c>
      <c r="AK549" s="204" t="str">
        <f>VLOOKUP($B549,D1_2!$B$5:$AL$131,15,FALSE)&amp;""</f>
        <v/>
      </c>
      <c r="AL549" s="215"/>
      <c r="AM549" s="160" t="str">
        <f>VLOOKUP($B549,D1_2!$B$5:$AL$131,16,FALSE)&amp;""</f>
        <v/>
      </c>
      <c r="AN549" s="172"/>
      <c r="AO549" s="188" t="s">
        <v>410</v>
      </c>
      <c r="AP549" s="204" t="str">
        <f>VLOOKUP($B549,D1_2!$B$5:$AL$131,17,FALSE)&amp;""</f>
        <v/>
      </c>
      <c r="AQ549" s="215"/>
      <c r="AR549" s="160" t="str">
        <f>VLOOKUP($B549,D1_2!$B$5:$AL$131,18,FALSE)&amp;""</f>
        <v/>
      </c>
      <c r="AS549" s="172"/>
      <c r="AT549" s="188" t="s">
        <v>410</v>
      </c>
      <c r="AU549" s="204" t="str">
        <f>VLOOKUP($B549,D1_2!$B$5:$AL$131,19,FALSE)&amp;""</f>
        <v/>
      </c>
      <c r="AV549" s="215"/>
      <c r="AW549" s="160" t="str">
        <f>VLOOKUP($B549,D1_2!$B$5:$AL$131,20,FALSE)&amp;""</f>
        <v/>
      </c>
      <c r="AX549" s="172"/>
      <c r="AY549" s="188" t="s">
        <v>410</v>
      </c>
      <c r="AZ549" s="204" t="str">
        <f>VLOOKUP($B549,D1_2!$B$5:$AL$131,21,FALSE)&amp;""</f>
        <v/>
      </c>
      <c r="BA549" s="215"/>
      <c r="BB549" s="1"/>
      <c r="BC549" s="1"/>
      <c r="BD549" s="1"/>
      <c r="BE549" s="1"/>
      <c r="BF549" s="3"/>
      <c r="BG549" s="3"/>
      <c r="BH549" s="3"/>
    </row>
    <row r="550" spans="2:60" s="1" customFormat="1">
      <c r="B550" s="28"/>
      <c r="C550" s="80"/>
      <c r="D550" s="80"/>
      <c r="E550" s="80"/>
      <c r="F550" s="108"/>
      <c r="G550" s="123" t="s">
        <v>5759</v>
      </c>
      <c r="H550" s="123"/>
      <c r="I550" s="123"/>
      <c r="J550" s="123"/>
      <c r="K550" s="123"/>
      <c r="L550" s="123"/>
      <c r="M550" s="123"/>
      <c r="N550" s="162" t="str">
        <f>VLOOKUP($B549,D1_2!$B$132:$AL$258,6,FALSE)&amp;""</f>
        <v/>
      </c>
      <c r="O550" s="173"/>
      <c r="P550" s="189" t="s">
        <v>410</v>
      </c>
      <c r="Q550" s="205" t="str">
        <f>VLOOKUP($B549,D1_2!$B$132:$AL$258,7,FALSE)&amp;""</f>
        <v/>
      </c>
      <c r="R550" s="222"/>
      <c r="S550" s="162" t="str">
        <f>VLOOKUP($B549,D1_2!$B$132:$AL$258,8,FALSE)&amp;""</f>
        <v/>
      </c>
      <c r="T550" s="173"/>
      <c r="U550" s="189" t="s">
        <v>410</v>
      </c>
      <c r="V550" s="205" t="str">
        <f>VLOOKUP($B549,D1_2!$B$132:$AL$258,9,FALSE)&amp;""</f>
        <v/>
      </c>
      <c r="W550" s="222"/>
      <c r="X550" s="162" t="str">
        <f>VLOOKUP($B549,D1_2!$B$132:$AL$258,10,FALSE)&amp;""</f>
        <v/>
      </c>
      <c r="Y550" s="173"/>
      <c r="Z550" s="189" t="s">
        <v>410</v>
      </c>
      <c r="AA550" s="205" t="str">
        <f>VLOOKUP($B549,D1_2!$B$132:$AL$258,11,FALSE)&amp;""</f>
        <v/>
      </c>
      <c r="AB550" s="222"/>
      <c r="AC550" s="162" t="str">
        <f>VLOOKUP($B549,D1_2!$B$132:$AL$258,12,FALSE)&amp;""</f>
        <v/>
      </c>
      <c r="AD550" s="173"/>
      <c r="AE550" s="189" t="s">
        <v>410</v>
      </c>
      <c r="AF550" s="205" t="str">
        <f>VLOOKUP($B549,D1_2!$B$132:$AL$258,13,FALSE)&amp;""</f>
        <v/>
      </c>
      <c r="AG550" s="222"/>
      <c r="AH550" s="162" t="str">
        <f>VLOOKUP($B549,D1_2!$B$132:$AL$258,14,FALSE)&amp;""</f>
        <v/>
      </c>
      <c r="AI550" s="173"/>
      <c r="AJ550" s="189" t="s">
        <v>410</v>
      </c>
      <c r="AK550" s="205" t="str">
        <f>VLOOKUP($B549,D1_2!$B$132:$AL$258,15,FALSE)&amp;""</f>
        <v/>
      </c>
      <c r="AL550" s="222"/>
      <c r="AM550" s="162" t="str">
        <f>VLOOKUP($B549,D1_2!$B$132:$AL$258,16,FALSE)&amp;""</f>
        <v/>
      </c>
      <c r="AN550" s="173"/>
      <c r="AO550" s="189" t="s">
        <v>410</v>
      </c>
      <c r="AP550" s="205" t="str">
        <f>VLOOKUP($B549,D1_2!$B$132:$AL$258,17,FALSE)&amp;""</f>
        <v/>
      </c>
      <c r="AQ550" s="222"/>
      <c r="AR550" s="162" t="str">
        <f>VLOOKUP($B549,D1_2!$B$132:$AL$258,18,FALSE)&amp;""</f>
        <v/>
      </c>
      <c r="AS550" s="173"/>
      <c r="AT550" s="189" t="s">
        <v>410</v>
      </c>
      <c r="AU550" s="205" t="str">
        <f>VLOOKUP($B549,D1_2!$B$132:$AL$258,19,FALSE)&amp;""</f>
        <v/>
      </c>
      <c r="AV550" s="222"/>
      <c r="AW550" s="162" t="str">
        <f>VLOOKUP($B549,D1_2!$B$132:$AL$258,20,FALSE)&amp;""</f>
        <v/>
      </c>
      <c r="AX550" s="173"/>
      <c r="AY550" s="189" t="s">
        <v>410</v>
      </c>
      <c r="AZ550" s="205" t="str">
        <f>VLOOKUP($B549,D1_2!$B$132:$AL$258,21,FALSE)&amp;""</f>
        <v/>
      </c>
      <c r="BA550" s="222"/>
      <c r="BB550" s="1"/>
      <c r="BC550" s="1"/>
      <c r="BD550" s="1"/>
      <c r="BE550" s="1"/>
      <c r="BF550" s="3"/>
      <c r="BG550" s="3"/>
      <c r="BH550" s="3"/>
    </row>
    <row r="551" spans="2:60" s="1" customFormat="1">
      <c r="B551" s="27"/>
      <c r="C551" s="79"/>
      <c r="D551" s="79"/>
      <c r="E551" s="79"/>
      <c r="F551" s="109"/>
      <c r="G551" s="124" t="s">
        <v>5593</v>
      </c>
      <c r="H551" s="124"/>
      <c r="I551" s="124"/>
      <c r="J551" s="124"/>
      <c r="K551" s="124"/>
      <c r="L551" s="124"/>
      <c r="M551" s="124"/>
      <c r="N551" s="167" t="str">
        <f>VLOOKUP($B549,D1_2!$B$259:$AL$385,6,FALSE)&amp;""</f>
        <v/>
      </c>
      <c r="O551" s="174"/>
      <c r="P551" s="190" t="s">
        <v>410</v>
      </c>
      <c r="Q551" s="206" t="str">
        <f>VLOOKUP($B549,D1_2!$B$259:$AL$385,7,FALSE)&amp;""</f>
        <v/>
      </c>
      <c r="R551" s="216"/>
      <c r="S551" s="167" t="str">
        <f>VLOOKUP($B549,D1_2!$B$259:$AL$385,8,FALSE)&amp;""</f>
        <v/>
      </c>
      <c r="T551" s="174"/>
      <c r="U551" s="190" t="s">
        <v>410</v>
      </c>
      <c r="V551" s="206" t="str">
        <f>VLOOKUP($B549,D1_2!$B$259:$AL$385,9,FALSE)&amp;""</f>
        <v/>
      </c>
      <c r="W551" s="216"/>
      <c r="X551" s="167" t="str">
        <f>VLOOKUP($B549,D1_2!$B$259:$AL$385,10,FALSE)&amp;""</f>
        <v/>
      </c>
      <c r="Y551" s="174"/>
      <c r="Z551" s="190" t="s">
        <v>410</v>
      </c>
      <c r="AA551" s="206" t="str">
        <f>VLOOKUP($B549,D1_2!$B$259:$AL$385,11,FALSE)&amp;""</f>
        <v/>
      </c>
      <c r="AB551" s="216"/>
      <c r="AC551" s="167" t="str">
        <f>VLOOKUP($B549,D1_2!$B$259:$AL$385,12,FALSE)&amp;""</f>
        <v/>
      </c>
      <c r="AD551" s="174"/>
      <c r="AE551" s="190" t="s">
        <v>410</v>
      </c>
      <c r="AF551" s="206" t="str">
        <f>VLOOKUP($B549,D1_2!$B$259:$AL$385,13,FALSE)&amp;""</f>
        <v/>
      </c>
      <c r="AG551" s="216"/>
      <c r="AH551" s="167" t="str">
        <f>VLOOKUP($B549,D1_2!$B$259:$AL$385,14,FALSE)&amp;""</f>
        <v/>
      </c>
      <c r="AI551" s="174"/>
      <c r="AJ551" s="190" t="s">
        <v>410</v>
      </c>
      <c r="AK551" s="206" t="str">
        <f>VLOOKUP($B549,D1_2!$B$259:$AL$385,15,FALSE)&amp;""</f>
        <v/>
      </c>
      <c r="AL551" s="216"/>
      <c r="AM551" s="167" t="str">
        <f>VLOOKUP($B549,D1_2!$B$259:$AL$385,16,FALSE)&amp;""</f>
        <v/>
      </c>
      <c r="AN551" s="174"/>
      <c r="AO551" s="190" t="s">
        <v>410</v>
      </c>
      <c r="AP551" s="206" t="str">
        <f>VLOOKUP($B549,D1_2!$B$259:$AL$385,17,FALSE)&amp;""</f>
        <v/>
      </c>
      <c r="AQ551" s="216"/>
      <c r="AR551" s="167" t="str">
        <f>VLOOKUP($B549,D1_2!$B$259:$AL$385,18,FALSE)&amp;""</f>
        <v/>
      </c>
      <c r="AS551" s="174"/>
      <c r="AT551" s="190" t="s">
        <v>410</v>
      </c>
      <c r="AU551" s="206" t="str">
        <f>VLOOKUP($B549,D1_2!$B$259:$AL$385,19,FALSE)&amp;""</f>
        <v/>
      </c>
      <c r="AV551" s="216"/>
      <c r="AW551" s="167" t="str">
        <f>VLOOKUP($B549,D1_2!$B$259:$AL$385,20,FALSE)&amp;""</f>
        <v/>
      </c>
      <c r="AX551" s="174"/>
      <c r="AY551" s="190" t="s">
        <v>410</v>
      </c>
      <c r="AZ551" s="206" t="str">
        <f>VLOOKUP($B549,D1_2!$B$259:$AL$385,21,FALSE)&amp;""</f>
        <v/>
      </c>
      <c r="BA551" s="216"/>
      <c r="BB551" s="1"/>
      <c r="BC551" s="1"/>
      <c r="BD551" s="1"/>
      <c r="BE551" s="1"/>
      <c r="BF551" s="3"/>
      <c r="BG551" s="3"/>
      <c r="BH551" s="3"/>
    </row>
    <row r="552" spans="2:60" s="1" customFormat="1" ht="14.25" customHeight="1">
      <c r="B552" s="26" t="s">
        <v>1577</v>
      </c>
      <c r="C552" s="78"/>
      <c r="D552" s="78"/>
      <c r="E552" s="78"/>
      <c r="F552" s="107"/>
      <c r="G552" s="122" t="s">
        <v>6009</v>
      </c>
      <c r="H552" s="122"/>
      <c r="I552" s="122"/>
      <c r="J552" s="122"/>
      <c r="K552" s="122"/>
      <c r="L552" s="122"/>
      <c r="M552" s="122"/>
      <c r="N552" s="160" t="str">
        <f>VLOOKUP($B552,D1_2!$B$5:$AL$131,6,FALSE)&amp;""</f>
        <v/>
      </c>
      <c r="O552" s="172"/>
      <c r="P552" s="188" t="s">
        <v>410</v>
      </c>
      <c r="Q552" s="204" t="str">
        <f>VLOOKUP($B552,D1_2!$B$5:$AL$131,7,FALSE)&amp;""</f>
        <v/>
      </c>
      <c r="R552" s="215"/>
      <c r="S552" s="160" t="str">
        <f>VLOOKUP($B552,D1_2!$B$5:$AL$131,8,FALSE)&amp;""</f>
        <v/>
      </c>
      <c r="T552" s="172"/>
      <c r="U552" s="188" t="s">
        <v>410</v>
      </c>
      <c r="V552" s="204" t="str">
        <f>VLOOKUP($B552,D1_2!$B$5:$AL$131,9,FALSE)&amp;""</f>
        <v/>
      </c>
      <c r="W552" s="215"/>
      <c r="X552" s="160" t="str">
        <f>VLOOKUP($B552,D1_2!$B$5:$AL$131,10,FALSE)&amp;""</f>
        <v/>
      </c>
      <c r="Y552" s="172"/>
      <c r="Z552" s="188" t="s">
        <v>410</v>
      </c>
      <c r="AA552" s="204" t="str">
        <f>VLOOKUP($B552,D1_2!$B$5:$AL$131,11,FALSE)&amp;""</f>
        <v/>
      </c>
      <c r="AB552" s="215"/>
      <c r="AC552" s="160" t="str">
        <f>VLOOKUP($B552,D1_2!$B$5:$AL$131,12,FALSE)&amp;""</f>
        <v/>
      </c>
      <c r="AD552" s="172"/>
      <c r="AE552" s="188" t="s">
        <v>410</v>
      </c>
      <c r="AF552" s="204" t="str">
        <f>VLOOKUP($B552,D1_2!$B$5:$AL$131,13,FALSE)&amp;""</f>
        <v/>
      </c>
      <c r="AG552" s="215"/>
      <c r="AH552" s="160" t="str">
        <f>VLOOKUP($B552,D1_2!$B$5:$AL$131,14,FALSE)&amp;""</f>
        <v/>
      </c>
      <c r="AI552" s="172"/>
      <c r="AJ552" s="188" t="s">
        <v>410</v>
      </c>
      <c r="AK552" s="204" t="str">
        <f>VLOOKUP($B552,D1_2!$B$5:$AL$131,15,FALSE)&amp;""</f>
        <v/>
      </c>
      <c r="AL552" s="215"/>
      <c r="AM552" s="160" t="str">
        <f>VLOOKUP($B552,D1_2!$B$5:$AL$131,16,FALSE)&amp;""</f>
        <v/>
      </c>
      <c r="AN552" s="172"/>
      <c r="AO552" s="188" t="s">
        <v>410</v>
      </c>
      <c r="AP552" s="204" t="str">
        <f>VLOOKUP($B552,D1_2!$B$5:$AL$131,17,FALSE)&amp;""</f>
        <v/>
      </c>
      <c r="AQ552" s="215"/>
      <c r="AR552" s="160" t="str">
        <f>VLOOKUP($B552,D1_2!$B$5:$AL$131,18,FALSE)&amp;""</f>
        <v/>
      </c>
      <c r="AS552" s="172"/>
      <c r="AT552" s="188" t="s">
        <v>410</v>
      </c>
      <c r="AU552" s="204" t="str">
        <f>VLOOKUP($B552,D1_2!$B$5:$AL$131,19,FALSE)&amp;""</f>
        <v/>
      </c>
      <c r="AV552" s="215"/>
      <c r="AW552" s="160" t="str">
        <f>VLOOKUP($B552,D1_2!$B$5:$AL$131,20,FALSE)&amp;""</f>
        <v/>
      </c>
      <c r="AX552" s="172"/>
      <c r="AY552" s="188" t="s">
        <v>410</v>
      </c>
      <c r="AZ552" s="204" t="str">
        <f>VLOOKUP($B552,D1_2!$B$5:$AL$131,21,FALSE)&amp;""</f>
        <v/>
      </c>
      <c r="BA552" s="215"/>
      <c r="BB552" s="1"/>
      <c r="BC552" s="1"/>
      <c r="BD552" s="1"/>
      <c r="BE552" s="1"/>
      <c r="BF552" s="3"/>
      <c r="BG552" s="3"/>
      <c r="BH552" s="3"/>
    </row>
    <row r="553" spans="2:60" s="1" customFormat="1">
      <c r="B553" s="28"/>
      <c r="C553" s="80"/>
      <c r="D553" s="80"/>
      <c r="E553" s="80"/>
      <c r="F553" s="108"/>
      <c r="G553" s="123" t="s">
        <v>5759</v>
      </c>
      <c r="H553" s="123"/>
      <c r="I553" s="123"/>
      <c r="J553" s="123"/>
      <c r="K553" s="123"/>
      <c r="L553" s="123"/>
      <c r="M553" s="123"/>
      <c r="N553" s="162" t="str">
        <f>VLOOKUP($B552,D1_2!$B$132:$AL$258,6,FALSE)&amp;""</f>
        <v/>
      </c>
      <c r="O553" s="173"/>
      <c r="P553" s="189" t="s">
        <v>410</v>
      </c>
      <c r="Q553" s="205" t="str">
        <f>VLOOKUP($B552,D1_2!$B$132:$AL$258,7,FALSE)&amp;""</f>
        <v/>
      </c>
      <c r="R553" s="222"/>
      <c r="S553" s="162" t="str">
        <f>VLOOKUP($B552,D1_2!$B$132:$AL$258,8,FALSE)&amp;""</f>
        <v/>
      </c>
      <c r="T553" s="173"/>
      <c r="U553" s="189" t="s">
        <v>410</v>
      </c>
      <c r="V553" s="205" t="str">
        <f>VLOOKUP($B552,D1_2!$B$132:$AL$258,9,FALSE)&amp;""</f>
        <v/>
      </c>
      <c r="W553" s="222"/>
      <c r="X553" s="162" t="str">
        <f>VLOOKUP($B552,D1_2!$B$132:$AL$258,10,FALSE)&amp;""</f>
        <v/>
      </c>
      <c r="Y553" s="173"/>
      <c r="Z553" s="189" t="s">
        <v>410</v>
      </c>
      <c r="AA553" s="205" t="str">
        <f>VLOOKUP($B552,D1_2!$B$132:$AL$258,11,FALSE)&amp;""</f>
        <v/>
      </c>
      <c r="AB553" s="222"/>
      <c r="AC553" s="162" t="str">
        <f>VLOOKUP($B552,D1_2!$B$132:$AL$258,12,FALSE)&amp;""</f>
        <v/>
      </c>
      <c r="AD553" s="173"/>
      <c r="AE553" s="189" t="s">
        <v>410</v>
      </c>
      <c r="AF553" s="205" t="str">
        <f>VLOOKUP($B552,D1_2!$B$132:$AL$258,13,FALSE)&amp;""</f>
        <v/>
      </c>
      <c r="AG553" s="222"/>
      <c r="AH553" s="162" t="str">
        <f>VLOOKUP($B552,D1_2!$B$132:$AL$258,14,FALSE)&amp;""</f>
        <v/>
      </c>
      <c r="AI553" s="173"/>
      <c r="AJ553" s="189" t="s">
        <v>410</v>
      </c>
      <c r="AK553" s="205" t="str">
        <f>VLOOKUP($B552,D1_2!$B$132:$AL$258,15,FALSE)&amp;""</f>
        <v/>
      </c>
      <c r="AL553" s="222"/>
      <c r="AM553" s="162" t="str">
        <f>VLOOKUP($B552,D1_2!$B$132:$AL$258,16,FALSE)&amp;""</f>
        <v/>
      </c>
      <c r="AN553" s="173"/>
      <c r="AO553" s="189" t="s">
        <v>410</v>
      </c>
      <c r="AP553" s="205" t="str">
        <f>VLOOKUP($B552,D1_2!$B$132:$AL$258,17,FALSE)&amp;""</f>
        <v/>
      </c>
      <c r="AQ553" s="222"/>
      <c r="AR553" s="162" t="str">
        <f>VLOOKUP($B552,D1_2!$B$132:$AL$258,18,FALSE)&amp;""</f>
        <v/>
      </c>
      <c r="AS553" s="173"/>
      <c r="AT553" s="189" t="s">
        <v>410</v>
      </c>
      <c r="AU553" s="205" t="str">
        <f>VLOOKUP($B552,D1_2!$B$132:$AL$258,19,FALSE)&amp;""</f>
        <v/>
      </c>
      <c r="AV553" s="222"/>
      <c r="AW553" s="162" t="str">
        <f>VLOOKUP($B552,D1_2!$B$132:$AL$258,20,FALSE)&amp;""</f>
        <v/>
      </c>
      <c r="AX553" s="173"/>
      <c r="AY553" s="189" t="s">
        <v>410</v>
      </c>
      <c r="AZ553" s="205" t="str">
        <f>VLOOKUP($B552,D1_2!$B$132:$AL$258,21,FALSE)&amp;""</f>
        <v/>
      </c>
      <c r="BA553" s="222"/>
      <c r="BB553" s="1"/>
      <c r="BC553" s="1"/>
      <c r="BD553" s="1"/>
      <c r="BE553" s="1"/>
      <c r="BF553" s="3"/>
      <c r="BG553" s="3"/>
      <c r="BH553" s="3"/>
    </row>
    <row r="554" spans="2:60" s="1" customFormat="1">
      <c r="B554" s="27"/>
      <c r="C554" s="79"/>
      <c r="D554" s="79"/>
      <c r="E554" s="79"/>
      <c r="F554" s="109"/>
      <c r="G554" s="124" t="s">
        <v>5593</v>
      </c>
      <c r="H554" s="124"/>
      <c r="I554" s="124"/>
      <c r="J554" s="124"/>
      <c r="K554" s="124"/>
      <c r="L554" s="124"/>
      <c r="M554" s="124"/>
      <c r="N554" s="167" t="str">
        <f>VLOOKUP($B552,D1_2!$B$259:$AL$385,6,FALSE)&amp;""</f>
        <v/>
      </c>
      <c r="O554" s="174"/>
      <c r="P554" s="190" t="s">
        <v>410</v>
      </c>
      <c r="Q554" s="206" t="str">
        <f>VLOOKUP($B552,D1_2!$B$259:$AL$385,7,FALSE)&amp;""</f>
        <v/>
      </c>
      <c r="R554" s="216"/>
      <c r="S554" s="167" t="str">
        <f>VLOOKUP($B552,D1_2!$B$259:$AL$385,8,FALSE)&amp;""</f>
        <v/>
      </c>
      <c r="T554" s="174"/>
      <c r="U554" s="190" t="s">
        <v>410</v>
      </c>
      <c r="V554" s="206" t="str">
        <f>VLOOKUP($B552,D1_2!$B$259:$AL$385,9,FALSE)&amp;""</f>
        <v/>
      </c>
      <c r="W554" s="216"/>
      <c r="X554" s="167" t="str">
        <f>VLOOKUP($B552,D1_2!$B$259:$AL$385,10,FALSE)&amp;""</f>
        <v/>
      </c>
      <c r="Y554" s="174"/>
      <c r="Z554" s="190" t="s">
        <v>410</v>
      </c>
      <c r="AA554" s="206" t="str">
        <f>VLOOKUP($B552,D1_2!$B$259:$AL$385,11,FALSE)&amp;""</f>
        <v/>
      </c>
      <c r="AB554" s="216"/>
      <c r="AC554" s="167" t="str">
        <f>VLOOKUP($B552,D1_2!$B$259:$AL$385,12,FALSE)&amp;""</f>
        <v/>
      </c>
      <c r="AD554" s="174"/>
      <c r="AE554" s="190" t="s">
        <v>410</v>
      </c>
      <c r="AF554" s="206" t="str">
        <f>VLOOKUP($B552,D1_2!$B$259:$AL$385,13,FALSE)&amp;""</f>
        <v/>
      </c>
      <c r="AG554" s="216"/>
      <c r="AH554" s="167" t="str">
        <f>VLOOKUP($B552,D1_2!$B$259:$AL$385,14,FALSE)&amp;""</f>
        <v/>
      </c>
      <c r="AI554" s="174"/>
      <c r="AJ554" s="190" t="s">
        <v>410</v>
      </c>
      <c r="AK554" s="206" t="str">
        <f>VLOOKUP($B552,D1_2!$B$259:$AL$385,15,FALSE)&amp;""</f>
        <v/>
      </c>
      <c r="AL554" s="216"/>
      <c r="AM554" s="167" t="str">
        <f>VLOOKUP($B552,D1_2!$B$259:$AL$385,16,FALSE)&amp;""</f>
        <v/>
      </c>
      <c r="AN554" s="174"/>
      <c r="AO554" s="190" t="s">
        <v>410</v>
      </c>
      <c r="AP554" s="206" t="str">
        <f>VLOOKUP($B552,D1_2!$B$259:$AL$385,17,FALSE)&amp;""</f>
        <v/>
      </c>
      <c r="AQ554" s="216"/>
      <c r="AR554" s="167" t="str">
        <f>VLOOKUP($B552,D1_2!$B$259:$AL$385,18,FALSE)&amp;""</f>
        <v/>
      </c>
      <c r="AS554" s="174"/>
      <c r="AT554" s="190" t="s">
        <v>410</v>
      </c>
      <c r="AU554" s="206" t="str">
        <f>VLOOKUP($B552,D1_2!$B$259:$AL$385,19,FALSE)&amp;""</f>
        <v/>
      </c>
      <c r="AV554" s="216"/>
      <c r="AW554" s="167" t="str">
        <f>VLOOKUP($B552,D1_2!$B$259:$AL$385,20,FALSE)&amp;""</f>
        <v/>
      </c>
      <c r="AX554" s="174"/>
      <c r="AY554" s="190" t="s">
        <v>410</v>
      </c>
      <c r="AZ554" s="206" t="str">
        <f>VLOOKUP($B552,D1_2!$B$259:$AL$385,21,FALSE)&amp;""</f>
        <v/>
      </c>
      <c r="BA554" s="216"/>
      <c r="BB554" s="1"/>
      <c r="BC554" s="1"/>
      <c r="BD554" s="1"/>
      <c r="BE554" s="1"/>
      <c r="BF554" s="3"/>
      <c r="BG554" s="3"/>
      <c r="BH554" s="3"/>
    </row>
    <row r="555" spans="2:60" s="1" customFormat="1" ht="14.25" customHeight="1">
      <c r="B555" s="26" t="s">
        <v>6147</v>
      </c>
      <c r="C555" s="78"/>
      <c r="D555" s="78"/>
      <c r="E555" s="78"/>
      <c r="F555" s="107"/>
      <c r="G555" s="122" t="s">
        <v>6009</v>
      </c>
      <c r="H555" s="122"/>
      <c r="I555" s="122"/>
      <c r="J555" s="122"/>
      <c r="K555" s="122"/>
      <c r="L555" s="122"/>
      <c r="M555" s="122"/>
      <c r="N555" s="160" t="str">
        <f>VLOOKUP($B555,D1_2!$B$5:$AL$131,6,FALSE)&amp;""</f>
        <v/>
      </c>
      <c r="O555" s="172"/>
      <c r="P555" s="188" t="s">
        <v>410</v>
      </c>
      <c r="Q555" s="204" t="str">
        <f>VLOOKUP($B555,D1_2!$B$5:$AL$131,7,FALSE)&amp;""</f>
        <v/>
      </c>
      <c r="R555" s="215"/>
      <c r="S555" s="160" t="str">
        <f>VLOOKUP($B555,D1_2!$B$5:$AL$131,8,FALSE)&amp;""</f>
        <v/>
      </c>
      <c r="T555" s="172"/>
      <c r="U555" s="188" t="s">
        <v>410</v>
      </c>
      <c r="V555" s="204" t="str">
        <f>VLOOKUP($B555,D1_2!$B$5:$AL$131,9,FALSE)&amp;""</f>
        <v/>
      </c>
      <c r="W555" s="215"/>
      <c r="X555" s="160" t="str">
        <f>VLOOKUP($B555,D1_2!$B$5:$AL$131,10,FALSE)&amp;""</f>
        <v/>
      </c>
      <c r="Y555" s="172"/>
      <c r="Z555" s="188" t="s">
        <v>410</v>
      </c>
      <c r="AA555" s="204" t="str">
        <f>VLOOKUP($B555,D1_2!$B$5:$AL$131,11,FALSE)&amp;""</f>
        <v/>
      </c>
      <c r="AB555" s="215"/>
      <c r="AC555" s="160" t="str">
        <f>VLOOKUP($B555,D1_2!$B$5:$AL$131,12,FALSE)&amp;""</f>
        <v/>
      </c>
      <c r="AD555" s="172"/>
      <c r="AE555" s="188" t="s">
        <v>410</v>
      </c>
      <c r="AF555" s="204" t="str">
        <f>VLOOKUP($B555,D1_2!$B$5:$AL$131,13,FALSE)&amp;""</f>
        <v/>
      </c>
      <c r="AG555" s="215"/>
      <c r="AH555" s="160" t="str">
        <f>VLOOKUP($B555,D1_2!$B$5:$AL$131,14,FALSE)&amp;""</f>
        <v/>
      </c>
      <c r="AI555" s="172"/>
      <c r="AJ555" s="188" t="s">
        <v>410</v>
      </c>
      <c r="AK555" s="204" t="str">
        <f>VLOOKUP($B555,D1_2!$B$5:$AL$131,15,FALSE)&amp;""</f>
        <v/>
      </c>
      <c r="AL555" s="215"/>
      <c r="AM555" s="160" t="str">
        <f>VLOOKUP($B555,D1_2!$B$5:$AL$131,16,FALSE)&amp;""</f>
        <v/>
      </c>
      <c r="AN555" s="172"/>
      <c r="AO555" s="188" t="s">
        <v>410</v>
      </c>
      <c r="AP555" s="204" t="str">
        <f>VLOOKUP($B555,D1_2!$B$5:$AL$131,17,FALSE)&amp;""</f>
        <v/>
      </c>
      <c r="AQ555" s="215"/>
      <c r="AR555" s="160" t="str">
        <f>VLOOKUP($B555,D1_2!$B$5:$AL$131,18,FALSE)&amp;""</f>
        <v/>
      </c>
      <c r="AS555" s="172"/>
      <c r="AT555" s="188" t="s">
        <v>410</v>
      </c>
      <c r="AU555" s="204" t="str">
        <f>VLOOKUP($B555,D1_2!$B$5:$AL$131,19,FALSE)&amp;""</f>
        <v/>
      </c>
      <c r="AV555" s="215"/>
      <c r="AW555" s="160" t="str">
        <f>VLOOKUP($B555,D1_2!$B$5:$AL$131,20,FALSE)&amp;""</f>
        <v/>
      </c>
      <c r="AX555" s="172"/>
      <c r="AY555" s="188" t="s">
        <v>410</v>
      </c>
      <c r="AZ555" s="204" t="str">
        <f>VLOOKUP($B555,D1_2!$B$5:$AL$131,21,FALSE)&amp;""</f>
        <v/>
      </c>
      <c r="BA555" s="215"/>
      <c r="BB555" s="1"/>
      <c r="BC555" s="1"/>
      <c r="BD555" s="1"/>
      <c r="BE555" s="1"/>
      <c r="BF555" s="3"/>
      <c r="BG555" s="3"/>
      <c r="BH555" s="3"/>
    </row>
    <row r="556" spans="2:60" s="1" customFormat="1">
      <c r="B556" s="28"/>
      <c r="C556" s="80"/>
      <c r="D556" s="80"/>
      <c r="E556" s="80"/>
      <c r="F556" s="108"/>
      <c r="G556" s="123" t="s">
        <v>5759</v>
      </c>
      <c r="H556" s="123"/>
      <c r="I556" s="123"/>
      <c r="J556" s="123"/>
      <c r="K556" s="123"/>
      <c r="L556" s="123"/>
      <c r="M556" s="123"/>
      <c r="N556" s="162" t="str">
        <f>VLOOKUP($B555,D1_2!$B$132:$AL$258,6,FALSE)&amp;""</f>
        <v/>
      </c>
      <c r="O556" s="173"/>
      <c r="P556" s="189" t="s">
        <v>410</v>
      </c>
      <c r="Q556" s="205" t="str">
        <f>VLOOKUP($B555,D1_2!$B$132:$AL$258,7,FALSE)&amp;""</f>
        <v/>
      </c>
      <c r="R556" s="222"/>
      <c r="S556" s="162" t="str">
        <f>VLOOKUP($B555,D1_2!$B$132:$AL$258,8,FALSE)&amp;""</f>
        <v/>
      </c>
      <c r="T556" s="173"/>
      <c r="U556" s="189" t="s">
        <v>410</v>
      </c>
      <c r="V556" s="205" t="str">
        <f>VLOOKUP($B555,D1_2!$B$132:$AL$258,9,FALSE)&amp;""</f>
        <v/>
      </c>
      <c r="W556" s="222"/>
      <c r="X556" s="162" t="str">
        <f>VLOOKUP($B555,D1_2!$B$132:$AL$258,10,FALSE)&amp;""</f>
        <v/>
      </c>
      <c r="Y556" s="173"/>
      <c r="Z556" s="189" t="s">
        <v>410</v>
      </c>
      <c r="AA556" s="205" t="str">
        <f>VLOOKUP($B555,D1_2!$B$132:$AL$258,11,FALSE)&amp;""</f>
        <v/>
      </c>
      <c r="AB556" s="222"/>
      <c r="AC556" s="162" t="str">
        <f>VLOOKUP($B555,D1_2!$B$132:$AL$258,12,FALSE)&amp;""</f>
        <v/>
      </c>
      <c r="AD556" s="173"/>
      <c r="AE556" s="189" t="s">
        <v>410</v>
      </c>
      <c r="AF556" s="205" t="str">
        <f>VLOOKUP($B555,D1_2!$B$132:$AL$258,13,FALSE)&amp;""</f>
        <v/>
      </c>
      <c r="AG556" s="222"/>
      <c r="AH556" s="162" t="str">
        <f>VLOOKUP($B555,D1_2!$B$132:$AL$258,14,FALSE)&amp;""</f>
        <v/>
      </c>
      <c r="AI556" s="173"/>
      <c r="AJ556" s="189" t="s">
        <v>410</v>
      </c>
      <c r="AK556" s="205" t="str">
        <f>VLOOKUP($B555,D1_2!$B$132:$AL$258,15,FALSE)&amp;""</f>
        <v/>
      </c>
      <c r="AL556" s="222"/>
      <c r="AM556" s="162" t="str">
        <f>VLOOKUP($B555,D1_2!$B$132:$AL$258,16,FALSE)&amp;""</f>
        <v/>
      </c>
      <c r="AN556" s="173"/>
      <c r="AO556" s="189" t="s">
        <v>410</v>
      </c>
      <c r="AP556" s="205" t="str">
        <f>VLOOKUP($B555,D1_2!$B$132:$AL$258,17,FALSE)&amp;""</f>
        <v/>
      </c>
      <c r="AQ556" s="222"/>
      <c r="AR556" s="162" t="str">
        <f>VLOOKUP($B555,D1_2!$B$132:$AL$258,18,FALSE)&amp;""</f>
        <v/>
      </c>
      <c r="AS556" s="173"/>
      <c r="AT556" s="189" t="s">
        <v>410</v>
      </c>
      <c r="AU556" s="205" t="str">
        <f>VLOOKUP($B555,D1_2!$B$132:$AL$258,19,FALSE)&amp;""</f>
        <v/>
      </c>
      <c r="AV556" s="222"/>
      <c r="AW556" s="162" t="str">
        <f>VLOOKUP($B555,D1_2!$B$132:$AL$258,20,FALSE)&amp;""</f>
        <v/>
      </c>
      <c r="AX556" s="173"/>
      <c r="AY556" s="189" t="s">
        <v>410</v>
      </c>
      <c r="AZ556" s="205" t="str">
        <f>VLOOKUP($B555,D1_2!$B$132:$AL$258,21,FALSE)&amp;""</f>
        <v/>
      </c>
      <c r="BA556" s="222"/>
      <c r="BB556" s="1"/>
      <c r="BC556" s="1"/>
      <c r="BD556" s="1"/>
      <c r="BE556" s="1"/>
      <c r="BF556" s="3"/>
      <c r="BG556" s="3"/>
      <c r="BH556" s="3"/>
    </row>
    <row r="557" spans="2:60" s="1" customFormat="1">
      <c r="B557" s="27"/>
      <c r="C557" s="79"/>
      <c r="D557" s="79"/>
      <c r="E557" s="79"/>
      <c r="F557" s="109"/>
      <c r="G557" s="124" t="s">
        <v>5593</v>
      </c>
      <c r="H557" s="124"/>
      <c r="I557" s="124"/>
      <c r="J557" s="124"/>
      <c r="K557" s="124"/>
      <c r="L557" s="124"/>
      <c r="M557" s="124"/>
      <c r="N557" s="167" t="str">
        <f>VLOOKUP($B555,D1_2!$B$259:$AL$385,6,FALSE)&amp;""</f>
        <v/>
      </c>
      <c r="O557" s="174"/>
      <c r="P557" s="190" t="s">
        <v>410</v>
      </c>
      <c r="Q557" s="206" t="str">
        <f>VLOOKUP($B555,D1_2!$B$259:$AL$385,7,FALSE)&amp;""</f>
        <v/>
      </c>
      <c r="R557" s="216"/>
      <c r="S557" s="167" t="str">
        <f>VLOOKUP($B555,D1_2!$B$259:$AL$385,8,FALSE)&amp;""</f>
        <v/>
      </c>
      <c r="T557" s="174"/>
      <c r="U557" s="190" t="s">
        <v>410</v>
      </c>
      <c r="V557" s="206" t="str">
        <f>VLOOKUP($B555,D1_2!$B$259:$AL$385,9,FALSE)&amp;""</f>
        <v/>
      </c>
      <c r="W557" s="216"/>
      <c r="X557" s="167" t="str">
        <f>VLOOKUP($B555,D1_2!$B$259:$AL$385,10,FALSE)&amp;""</f>
        <v/>
      </c>
      <c r="Y557" s="174"/>
      <c r="Z557" s="190" t="s">
        <v>410</v>
      </c>
      <c r="AA557" s="206" t="str">
        <f>VLOOKUP($B555,D1_2!$B$259:$AL$385,11,FALSE)&amp;""</f>
        <v/>
      </c>
      <c r="AB557" s="216"/>
      <c r="AC557" s="167" t="str">
        <f>VLOOKUP($B555,D1_2!$B$259:$AL$385,12,FALSE)&amp;""</f>
        <v/>
      </c>
      <c r="AD557" s="174"/>
      <c r="AE557" s="190" t="s">
        <v>410</v>
      </c>
      <c r="AF557" s="206" t="str">
        <f>VLOOKUP($B555,D1_2!$B$259:$AL$385,13,FALSE)&amp;""</f>
        <v/>
      </c>
      <c r="AG557" s="216"/>
      <c r="AH557" s="167" t="str">
        <f>VLOOKUP($B555,D1_2!$B$259:$AL$385,14,FALSE)&amp;""</f>
        <v/>
      </c>
      <c r="AI557" s="174"/>
      <c r="AJ557" s="190" t="s">
        <v>410</v>
      </c>
      <c r="AK557" s="206" t="str">
        <f>VLOOKUP($B555,D1_2!$B$259:$AL$385,15,FALSE)&amp;""</f>
        <v/>
      </c>
      <c r="AL557" s="216"/>
      <c r="AM557" s="167" t="str">
        <f>VLOOKUP($B555,D1_2!$B$259:$AL$385,16,FALSE)&amp;""</f>
        <v/>
      </c>
      <c r="AN557" s="174"/>
      <c r="AO557" s="190" t="s">
        <v>410</v>
      </c>
      <c r="AP557" s="206" t="str">
        <f>VLOOKUP($B555,D1_2!$B$259:$AL$385,17,FALSE)&amp;""</f>
        <v/>
      </c>
      <c r="AQ557" s="216"/>
      <c r="AR557" s="167" t="str">
        <f>VLOOKUP($B555,D1_2!$B$259:$AL$385,18,FALSE)&amp;""</f>
        <v/>
      </c>
      <c r="AS557" s="174"/>
      <c r="AT557" s="190" t="s">
        <v>410</v>
      </c>
      <c r="AU557" s="206" t="str">
        <f>VLOOKUP($B555,D1_2!$B$259:$AL$385,19,FALSE)&amp;""</f>
        <v/>
      </c>
      <c r="AV557" s="216"/>
      <c r="AW557" s="167" t="str">
        <f>VLOOKUP($B555,D1_2!$B$259:$AL$385,20,FALSE)&amp;""</f>
        <v/>
      </c>
      <c r="AX557" s="174"/>
      <c r="AY557" s="190" t="s">
        <v>410</v>
      </c>
      <c r="AZ557" s="206" t="str">
        <f>VLOOKUP($B555,D1_2!$B$259:$AL$385,21,FALSE)&amp;""</f>
        <v/>
      </c>
      <c r="BA557" s="216"/>
      <c r="BB557" s="1"/>
      <c r="BC557" s="1"/>
      <c r="BD557" s="1"/>
      <c r="BE557" s="1"/>
      <c r="BF557" s="3"/>
      <c r="BG557" s="3"/>
      <c r="BH557" s="3"/>
    </row>
    <row r="558" spans="2:60" s="1" customFormat="1" ht="14.25" customHeight="1">
      <c r="B558" s="26" t="s">
        <v>2858</v>
      </c>
      <c r="C558" s="78"/>
      <c r="D558" s="78"/>
      <c r="E558" s="78"/>
      <c r="F558" s="107"/>
      <c r="G558" s="122" t="s">
        <v>6009</v>
      </c>
      <c r="H558" s="122"/>
      <c r="I558" s="122"/>
      <c r="J558" s="122"/>
      <c r="K558" s="122"/>
      <c r="L558" s="122"/>
      <c r="M558" s="122"/>
      <c r="N558" s="160" t="str">
        <f>VLOOKUP($B558,D1_2!$B$5:$AL$131,6,FALSE)&amp;""</f>
        <v/>
      </c>
      <c r="O558" s="172"/>
      <c r="P558" s="188" t="s">
        <v>410</v>
      </c>
      <c r="Q558" s="204" t="str">
        <f>VLOOKUP($B558,D1_2!$B$5:$AL$131,7,FALSE)&amp;""</f>
        <v/>
      </c>
      <c r="R558" s="215"/>
      <c r="S558" s="160" t="str">
        <f>VLOOKUP($B558,D1_2!$B$5:$AL$131,8,FALSE)&amp;""</f>
        <v/>
      </c>
      <c r="T558" s="172"/>
      <c r="U558" s="188" t="s">
        <v>410</v>
      </c>
      <c r="V558" s="204" t="str">
        <f>VLOOKUP($B558,D1_2!$B$5:$AL$131,9,FALSE)&amp;""</f>
        <v/>
      </c>
      <c r="W558" s="215"/>
      <c r="X558" s="160" t="str">
        <f>VLOOKUP($B558,D1_2!$B$5:$AL$131,10,FALSE)&amp;""</f>
        <v/>
      </c>
      <c r="Y558" s="172"/>
      <c r="Z558" s="188" t="s">
        <v>410</v>
      </c>
      <c r="AA558" s="204" t="str">
        <f>VLOOKUP($B558,D1_2!$B$5:$AL$131,11,FALSE)&amp;""</f>
        <v/>
      </c>
      <c r="AB558" s="215"/>
      <c r="AC558" s="160" t="str">
        <f>VLOOKUP($B558,D1_2!$B$5:$AL$131,12,FALSE)&amp;""</f>
        <v/>
      </c>
      <c r="AD558" s="172"/>
      <c r="AE558" s="188" t="s">
        <v>410</v>
      </c>
      <c r="AF558" s="204" t="str">
        <f>VLOOKUP($B558,D1_2!$B$5:$AL$131,13,FALSE)&amp;""</f>
        <v/>
      </c>
      <c r="AG558" s="215"/>
      <c r="AH558" s="160" t="str">
        <f>VLOOKUP($B558,D1_2!$B$5:$AL$131,14,FALSE)&amp;""</f>
        <v/>
      </c>
      <c r="AI558" s="172"/>
      <c r="AJ558" s="188" t="s">
        <v>410</v>
      </c>
      <c r="AK558" s="204" t="str">
        <f>VLOOKUP($B558,D1_2!$B$5:$AL$131,15,FALSE)&amp;""</f>
        <v/>
      </c>
      <c r="AL558" s="215"/>
      <c r="AM558" s="160" t="str">
        <f>VLOOKUP($B558,D1_2!$B$5:$AL$131,16,FALSE)&amp;""</f>
        <v/>
      </c>
      <c r="AN558" s="172"/>
      <c r="AO558" s="188" t="s">
        <v>410</v>
      </c>
      <c r="AP558" s="204" t="str">
        <f>VLOOKUP($B558,D1_2!$B$5:$AL$131,17,FALSE)&amp;""</f>
        <v/>
      </c>
      <c r="AQ558" s="215"/>
      <c r="AR558" s="160" t="str">
        <f>VLOOKUP($B558,D1_2!$B$5:$AL$131,18,FALSE)&amp;""</f>
        <v/>
      </c>
      <c r="AS558" s="172"/>
      <c r="AT558" s="188" t="s">
        <v>410</v>
      </c>
      <c r="AU558" s="204" t="str">
        <f>VLOOKUP($B558,D1_2!$B$5:$AL$131,19,FALSE)&amp;""</f>
        <v/>
      </c>
      <c r="AV558" s="215"/>
      <c r="AW558" s="160" t="str">
        <f>VLOOKUP($B558,D1_2!$B$5:$AL$131,20,FALSE)&amp;""</f>
        <v/>
      </c>
      <c r="AX558" s="172"/>
      <c r="AY558" s="188" t="s">
        <v>410</v>
      </c>
      <c r="AZ558" s="204" t="str">
        <f>VLOOKUP($B558,D1_2!$B$5:$AL$131,21,FALSE)&amp;""</f>
        <v/>
      </c>
      <c r="BA558" s="215"/>
      <c r="BB558" s="1"/>
      <c r="BC558" s="1"/>
      <c r="BD558" s="1"/>
      <c r="BE558" s="1"/>
      <c r="BF558" s="3"/>
      <c r="BG558" s="3"/>
      <c r="BH558" s="3"/>
    </row>
    <row r="559" spans="2:60" s="1" customFormat="1">
      <c r="B559" s="28"/>
      <c r="C559" s="80"/>
      <c r="D559" s="80"/>
      <c r="E559" s="80"/>
      <c r="F559" s="108"/>
      <c r="G559" s="123" t="s">
        <v>5759</v>
      </c>
      <c r="H559" s="123"/>
      <c r="I559" s="123"/>
      <c r="J559" s="123"/>
      <c r="K559" s="123"/>
      <c r="L559" s="123"/>
      <c r="M559" s="123"/>
      <c r="N559" s="162" t="str">
        <f>VLOOKUP($B558,D1_2!$B$132:$AL$258,6,FALSE)&amp;""</f>
        <v/>
      </c>
      <c r="O559" s="173"/>
      <c r="P559" s="189" t="s">
        <v>410</v>
      </c>
      <c r="Q559" s="205" t="str">
        <f>VLOOKUP($B558,D1_2!$B$132:$AL$258,7,FALSE)&amp;""</f>
        <v/>
      </c>
      <c r="R559" s="222"/>
      <c r="S559" s="162" t="str">
        <f>VLOOKUP($B558,D1_2!$B$132:$AL$258,8,FALSE)&amp;""</f>
        <v/>
      </c>
      <c r="T559" s="173"/>
      <c r="U559" s="189" t="s">
        <v>410</v>
      </c>
      <c r="V559" s="205" t="str">
        <f>VLOOKUP($B558,D1_2!$B$132:$AL$258,9,FALSE)&amp;""</f>
        <v/>
      </c>
      <c r="W559" s="222"/>
      <c r="X559" s="162" t="str">
        <f>VLOOKUP($B558,D1_2!$B$132:$AL$258,10,FALSE)&amp;""</f>
        <v/>
      </c>
      <c r="Y559" s="173"/>
      <c r="Z559" s="189" t="s">
        <v>410</v>
      </c>
      <c r="AA559" s="205" t="str">
        <f>VLOOKUP($B558,D1_2!$B$132:$AL$258,11,FALSE)&amp;""</f>
        <v/>
      </c>
      <c r="AB559" s="222"/>
      <c r="AC559" s="162" t="str">
        <f>VLOOKUP($B558,D1_2!$B$132:$AL$258,12,FALSE)&amp;""</f>
        <v/>
      </c>
      <c r="AD559" s="173"/>
      <c r="AE559" s="189" t="s">
        <v>410</v>
      </c>
      <c r="AF559" s="205" t="str">
        <f>VLOOKUP($B558,D1_2!$B$132:$AL$258,13,FALSE)&amp;""</f>
        <v/>
      </c>
      <c r="AG559" s="222"/>
      <c r="AH559" s="162" t="str">
        <f>VLOOKUP($B558,D1_2!$B$132:$AL$258,14,FALSE)&amp;""</f>
        <v/>
      </c>
      <c r="AI559" s="173"/>
      <c r="AJ559" s="189" t="s">
        <v>410</v>
      </c>
      <c r="AK559" s="205" t="str">
        <f>VLOOKUP($B558,D1_2!$B$132:$AL$258,15,FALSE)&amp;""</f>
        <v/>
      </c>
      <c r="AL559" s="222"/>
      <c r="AM559" s="162" t="str">
        <f>VLOOKUP($B558,D1_2!$B$132:$AL$258,16,FALSE)&amp;""</f>
        <v/>
      </c>
      <c r="AN559" s="173"/>
      <c r="AO559" s="189" t="s">
        <v>410</v>
      </c>
      <c r="AP559" s="205" t="str">
        <f>VLOOKUP($B558,D1_2!$B$132:$AL$258,17,FALSE)&amp;""</f>
        <v/>
      </c>
      <c r="AQ559" s="222"/>
      <c r="AR559" s="162" t="str">
        <f>VLOOKUP($B558,D1_2!$B$132:$AL$258,18,FALSE)&amp;""</f>
        <v/>
      </c>
      <c r="AS559" s="173"/>
      <c r="AT559" s="189" t="s">
        <v>410</v>
      </c>
      <c r="AU559" s="205" t="str">
        <f>VLOOKUP($B558,D1_2!$B$132:$AL$258,19,FALSE)&amp;""</f>
        <v/>
      </c>
      <c r="AV559" s="222"/>
      <c r="AW559" s="162" t="str">
        <f>VLOOKUP($B558,D1_2!$B$132:$AL$258,20,FALSE)&amp;""</f>
        <v/>
      </c>
      <c r="AX559" s="173"/>
      <c r="AY559" s="189" t="s">
        <v>410</v>
      </c>
      <c r="AZ559" s="205" t="str">
        <f>VLOOKUP($B558,D1_2!$B$132:$AL$258,21,FALSE)&amp;""</f>
        <v/>
      </c>
      <c r="BA559" s="222"/>
      <c r="BB559" s="1"/>
      <c r="BC559" s="1"/>
      <c r="BD559" s="1"/>
      <c r="BE559" s="1"/>
      <c r="BF559" s="3"/>
      <c r="BG559" s="3"/>
      <c r="BH559" s="3"/>
    </row>
    <row r="560" spans="2:60" s="1" customFormat="1">
      <c r="B560" s="27"/>
      <c r="C560" s="79"/>
      <c r="D560" s="79"/>
      <c r="E560" s="79"/>
      <c r="F560" s="109"/>
      <c r="G560" s="124" t="s">
        <v>5593</v>
      </c>
      <c r="H560" s="124"/>
      <c r="I560" s="124"/>
      <c r="J560" s="124"/>
      <c r="K560" s="124"/>
      <c r="L560" s="124"/>
      <c r="M560" s="124"/>
      <c r="N560" s="167" t="str">
        <f>VLOOKUP($B558,D1_2!$B$259:$AL$385,6,FALSE)&amp;""</f>
        <v/>
      </c>
      <c r="O560" s="174"/>
      <c r="P560" s="190" t="s">
        <v>410</v>
      </c>
      <c r="Q560" s="206" t="str">
        <f>VLOOKUP($B558,D1_2!$B$259:$AL$385,7,FALSE)&amp;""</f>
        <v/>
      </c>
      <c r="R560" s="216"/>
      <c r="S560" s="167" t="str">
        <f>VLOOKUP($B558,D1_2!$B$259:$AL$385,8,FALSE)&amp;""</f>
        <v/>
      </c>
      <c r="T560" s="174"/>
      <c r="U560" s="190" t="s">
        <v>410</v>
      </c>
      <c r="V560" s="206" t="str">
        <f>VLOOKUP($B558,D1_2!$B$259:$AL$385,9,FALSE)&amp;""</f>
        <v/>
      </c>
      <c r="W560" s="216"/>
      <c r="X560" s="167" t="str">
        <f>VLOOKUP($B558,D1_2!$B$259:$AL$385,10,FALSE)&amp;""</f>
        <v/>
      </c>
      <c r="Y560" s="174"/>
      <c r="Z560" s="190" t="s">
        <v>410</v>
      </c>
      <c r="AA560" s="206" t="str">
        <f>VLOOKUP($B558,D1_2!$B$259:$AL$385,11,FALSE)&amp;""</f>
        <v/>
      </c>
      <c r="AB560" s="216"/>
      <c r="AC560" s="167" t="str">
        <f>VLOOKUP($B558,D1_2!$B$259:$AL$385,12,FALSE)&amp;""</f>
        <v/>
      </c>
      <c r="AD560" s="174"/>
      <c r="AE560" s="190" t="s">
        <v>410</v>
      </c>
      <c r="AF560" s="206" t="str">
        <f>VLOOKUP($B558,D1_2!$B$259:$AL$385,13,FALSE)&amp;""</f>
        <v/>
      </c>
      <c r="AG560" s="216"/>
      <c r="AH560" s="167" t="str">
        <f>VLOOKUP($B558,D1_2!$B$259:$AL$385,14,FALSE)&amp;""</f>
        <v/>
      </c>
      <c r="AI560" s="174"/>
      <c r="AJ560" s="190" t="s">
        <v>410</v>
      </c>
      <c r="AK560" s="206" t="str">
        <f>VLOOKUP($B558,D1_2!$B$259:$AL$385,15,FALSE)&amp;""</f>
        <v/>
      </c>
      <c r="AL560" s="216"/>
      <c r="AM560" s="167" t="str">
        <f>VLOOKUP($B558,D1_2!$B$259:$AL$385,16,FALSE)&amp;""</f>
        <v/>
      </c>
      <c r="AN560" s="174"/>
      <c r="AO560" s="190" t="s">
        <v>410</v>
      </c>
      <c r="AP560" s="206" t="str">
        <f>VLOOKUP($B558,D1_2!$B$259:$AL$385,17,FALSE)&amp;""</f>
        <v/>
      </c>
      <c r="AQ560" s="216"/>
      <c r="AR560" s="167" t="str">
        <f>VLOOKUP($B558,D1_2!$B$259:$AL$385,18,FALSE)&amp;""</f>
        <v/>
      </c>
      <c r="AS560" s="174"/>
      <c r="AT560" s="190" t="s">
        <v>410</v>
      </c>
      <c r="AU560" s="206" t="str">
        <f>VLOOKUP($B558,D1_2!$B$259:$AL$385,19,FALSE)&amp;""</f>
        <v/>
      </c>
      <c r="AV560" s="216"/>
      <c r="AW560" s="167" t="str">
        <f>VLOOKUP($B558,D1_2!$B$259:$AL$385,20,FALSE)&amp;""</f>
        <v/>
      </c>
      <c r="AX560" s="174"/>
      <c r="AY560" s="190" t="s">
        <v>410</v>
      </c>
      <c r="AZ560" s="206" t="str">
        <f>VLOOKUP($B558,D1_2!$B$259:$AL$385,21,FALSE)&amp;""</f>
        <v/>
      </c>
      <c r="BA560" s="216"/>
      <c r="BB560" s="1"/>
      <c r="BC560" s="1"/>
      <c r="BD560" s="1"/>
      <c r="BE560" s="1"/>
      <c r="BF560" s="3"/>
      <c r="BG560" s="3"/>
      <c r="BH560" s="3"/>
    </row>
    <row r="561" spans="2:60" s="1" customFormat="1" ht="14.25" customHeight="1">
      <c r="B561" s="26" t="s">
        <v>1819</v>
      </c>
      <c r="C561" s="78"/>
      <c r="D561" s="78"/>
      <c r="E561" s="78"/>
      <c r="F561" s="107"/>
      <c r="G561" s="122" t="s">
        <v>6009</v>
      </c>
      <c r="H561" s="122"/>
      <c r="I561" s="122"/>
      <c r="J561" s="122"/>
      <c r="K561" s="122"/>
      <c r="L561" s="122"/>
      <c r="M561" s="122"/>
      <c r="N561" s="160" t="str">
        <f>VLOOKUP($B561,D1_2!$B$5:$AL$131,6,FALSE)&amp;""</f>
        <v/>
      </c>
      <c r="O561" s="172"/>
      <c r="P561" s="188" t="s">
        <v>410</v>
      </c>
      <c r="Q561" s="204" t="str">
        <f>VLOOKUP($B561,D1_2!$B$5:$AL$131,7,FALSE)&amp;""</f>
        <v/>
      </c>
      <c r="R561" s="215"/>
      <c r="S561" s="160" t="str">
        <f>VLOOKUP($B561,D1_2!$B$5:$AL$131,8,FALSE)&amp;""</f>
        <v/>
      </c>
      <c r="T561" s="172"/>
      <c r="U561" s="188" t="s">
        <v>410</v>
      </c>
      <c r="V561" s="204" t="str">
        <f>VLOOKUP($B561,D1_2!$B$5:$AL$131,9,FALSE)&amp;""</f>
        <v/>
      </c>
      <c r="W561" s="215"/>
      <c r="X561" s="160" t="str">
        <f>VLOOKUP($B561,D1_2!$B$5:$AL$131,10,FALSE)&amp;""</f>
        <v/>
      </c>
      <c r="Y561" s="172"/>
      <c r="Z561" s="188" t="s">
        <v>410</v>
      </c>
      <c r="AA561" s="204" t="str">
        <f>VLOOKUP($B561,D1_2!$B$5:$AL$131,11,FALSE)&amp;""</f>
        <v/>
      </c>
      <c r="AB561" s="215"/>
      <c r="AC561" s="160" t="str">
        <f>VLOOKUP($B561,D1_2!$B$5:$AL$131,12,FALSE)&amp;""</f>
        <v/>
      </c>
      <c r="AD561" s="172"/>
      <c r="AE561" s="188" t="s">
        <v>410</v>
      </c>
      <c r="AF561" s="204" t="str">
        <f>VLOOKUP($B561,D1_2!$B$5:$AL$131,13,FALSE)&amp;""</f>
        <v/>
      </c>
      <c r="AG561" s="215"/>
      <c r="AH561" s="160" t="str">
        <f>VLOOKUP($B561,D1_2!$B$5:$AL$131,14,FALSE)&amp;""</f>
        <v/>
      </c>
      <c r="AI561" s="172"/>
      <c r="AJ561" s="188" t="s">
        <v>410</v>
      </c>
      <c r="AK561" s="204" t="str">
        <f>VLOOKUP($B561,D1_2!$B$5:$AL$131,15,FALSE)&amp;""</f>
        <v/>
      </c>
      <c r="AL561" s="215"/>
      <c r="AM561" s="160" t="str">
        <f>VLOOKUP($B561,D1_2!$B$5:$AL$131,16,FALSE)&amp;""</f>
        <v/>
      </c>
      <c r="AN561" s="172"/>
      <c r="AO561" s="188" t="s">
        <v>410</v>
      </c>
      <c r="AP561" s="204" t="str">
        <f>VLOOKUP($B561,D1_2!$B$5:$AL$131,17,FALSE)&amp;""</f>
        <v/>
      </c>
      <c r="AQ561" s="215"/>
      <c r="AR561" s="160" t="str">
        <f>VLOOKUP($B561,D1_2!$B$5:$AL$131,18,FALSE)&amp;""</f>
        <v/>
      </c>
      <c r="AS561" s="172"/>
      <c r="AT561" s="188" t="s">
        <v>410</v>
      </c>
      <c r="AU561" s="204" t="str">
        <f>VLOOKUP($B561,D1_2!$B$5:$AL$131,19,FALSE)&amp;""</f>
        <v/>
      </c>
      <c r="AV561" s="215"/>
      <c r="AW561" s="160" t="str">
        <f>VLOOKUP($B561,D1_2!$B$5:$AL$131,20,FALSE)&amp;""</f>
        <v/>
      </c>
      <c r="AX561" s="172"/>
      <c r="AY561" s="188" t="s">
        <v>410</v>
      </c>
      <c r="AZ561" s="204" t="str">
        <f>VLOOKUP($B561,D1_2!$B$5:$AL$131,21,FALSE)&amp;""</f>
        <v/>
      </c>
      <c r="BA561" s="215"/>
      <c r="BB561" s="1"/>
      <c r="BC561" s="1"/>
      <c r="BD561" s="1"/>
      <c r="BE561" s="1"/>
      <c r="BF561" s="3"/>
      <c r="BG561" s="3"/>
      <c r="BH561" s="3"/>
    </row>
    <row r="562" spans="2:60" s="1" customFormat="1">
      <c r="B562" s="28"/>
      <c r="C562" s="80"/>
      <c r="D562" s="80"/>
      <c r="E562" s="80"/>
      <c r="F562" s="108"/>
      <c r="G562" s="123" t="s">
        <v>5759</v>
      </c>
      <c r="H562" s="123"/>
      <c r="I562" s="123"/>
      <c r="J562" s="123"/>
      <c r="K562" s="123"/>
      <c r="L562" s="123"/>
      <c r="M562" s="123"/>
      <c r="N562" s="162" t="str">
        <f>VLOOKUP($B561,D1_2!$B$132:$AL$258,6,FALSE)&amp;""</f>
        <v/>
      </c>
      <c r="O562" s="173"/>
      <c r="P562" s="189" t="s">
        <v>410</v>
      </c>
      <c r="Q562" s="205" t="str">
        <f>VLOOKUP($B561,D1_2!$B$132:$AL$258,7,FALSE)&amp;""</f>
        <v/>
      </c>
      <c r="R562" s="222"/>
      <c r="S562" s="162" t="str">
        <f>VLOOKUP($B561,D1_2!$B$132:$AL$258,8,FALSE)&amp;""</f>
        <v/>
      </c>
      <c r="T562" s="173"/>
      <c r="U562" s="189" t="s">
        <v>410</v>
      </c>
      <c r="V562" s="205" t="str">
        <f>VLOOKUP($B561,D1_2!$B$132:$AL$258,9,FALSE)&amp;""</f>
        <v/>
      </c>
      <c r="W562" s="222"/>
      <c r="X562" s="162" t="str">
        <f>VLOOKUP($B561,D1_2!$B$132:$AL$258,10,FALSE)&amp;""</f>
        <v/>
      </c>
      <c r="Y562" s="173"/>
      <c r="Z562" s="189" t="s">
        <v>410</v>
      </c>
      <c r="AA562" s="205" t="str">
        <f>VLOOKUP($B561,D1_2!$B$132:$AL$258,11,FALSE)&amp;""</f>
        <v/>
      </c>
      <c r="AB562" s="222"/>
      <c r="AC562" s="162" t="str">
        <f>VLOOKUP($B561,D1_2!$B$132:$AL$258,12,FALSE)&amp;""</f>
        <v/>
      </c>
      <c r="AD562" s="173"/>
      <c r="AE562" s="189" t="s">
        <v>410</v>
      </c>
      <c r="AF562" s="205" t="str">
        <f>VLOOKUP($B561,D1_2!$B$132:$AL$258,13,FALSE)&amp;""</f>
        <v/>
      </c>
      <c r="AG562" s="222"/>
      <c r="AH562" s="162" t="str">
        <f>VLOOKUP($B561,D1_2!$B$132:$AL$258,14,FALSE)&amp;""</f>
        <v/>
      </c>
      <c r="AI562" s="173"/>
      <c r="AJ562" s="189" t="s">
        <v>410</v>
      </c>
      <c r="AK562" s="205" t="str">
        <f>VLOOKUP($B561,D1_2!$B$132:$AL$258,15,FALSE)&amp;""</f>
        <v/>
      </c>
      <c r="AL562" s="222"/>
      <c r="AM562" s="162" t="str">
        <f>VLOOKUP($B561,D1_2!$B$132:$AL$258,16,FALSE)&amp;""</f>
        <v/>
      </c>
      <c r="AN562" s="173"/>
      <c r="AO562" s="189" t="s">
        <v>410</v>
      </c>
      <c r="AP562" s="205" t="str">
        <f>VLOOKUP($B561,D1_2!$B$132:$AL$258,17,FALSE)&amp;""</f>
        <v/>
      </c>
      <c r="AQ562" s="222"/>
      <c r="AR562" s="162" t="str">
        <f>VLOOKUP($B561,D1_2!$B$132:$AL$258,18,FALSE)&amp;""</f>
        <v/>
      </c>
      <c r="AS562" s="173"/>
      <c r="AT562" s="189" t="s">
        <v>410</v>
      </c>
      <c r="AU562" s="205" t="str">
        <f>VLOOKUP($B561,D1_2!$B$132:$AL$258,19,FALSE)&amp;""</f>
        <v/>
      </c>
      <c r="AV562" s="222"/>
      <c r="AW562" s="162" t="str">
        <f>VLOOKUP($B561,D1_2!$B$132:$AL$258,20,FALSE)&amp;""</f>
        <v/>
      </c>
      <c r="AX562" s="173"/>
      <c r="AY562" s="189" t="s">
        <v>410</v>
      </c>
      <c r="AZ562" s="205" t="str">
        <f>VLOOKUP($B561,D1_2!$B$132:$AL$258,21,FALSE)&amp;""</f>
        <v/>
      </c>
      <c r="BA562" s="222"/>
      <c r="BB562" s="1"/>
      <c r="BC562" s="1"/>
      <c r="BD562" s="1"/>
      <c r="BE562" s="1"/>
      <c r="BF562" s="3"/>
      <c r="BG562" s="3"/>
      <c r="BH562" s="3"/>
    </row>
    <row r="563" spans="2:60" s="1" customFormat="1">
      <c r="B563" s="27"/>
      <c r="C563" s="79"/>
      <c r="D563" s="79"/>
      <c r="E563" s="79"/>
      <c r="F563" s="109"/>
      <c r="G563" s="124" t="s">
        <v>5593</v>
      </c>
      <c r="H563" s="124"/>
      <c r="I563" s="124"/>
      <c r="J563" s="124"/>
      <c r="K563" s="124"/>
      <c r="L563" s="124"/>
      <c r="M563" s="124"/>
      <c r="N563" s="167" t="str">
        <f>VLOOKUP($B561,D1_2!$B$259:$AL$385,6,FALSE)&amp;""</f>
        <v/>
      </c>
      <c r="O563" s="174"/>
      <c r="P563" s="190" t="s">
        <v>410</v>
      </c>
      <c r="Q563" s="206" t="str">
        <f>VLOOKUP($B561,D1_2!$B$259:$AL$385,7,FALSE)&amp;""</f>
        <v/>
      </c>
      <c r="R563" s="216"/>
      <c r="S563" s="167" t="str">
        <f>VLOOKUP($B561,D1_2!$B$259:$AL$385,8,FALSE)&amp;""</f>
        <v/>
      </c>
      <c r="T563" s="174"/>
      <c r="U563" s="190" t="s">
        <v>410</v>
      </c>
      <c r="V563" s="206" t="str">
        <f>VLOOKUP($B561,D1_2!$B$259:$AL$385,9,FALSE)&amp;""</f>
        <v/>
      </c>
      <c r="W563" s="216"/>
      <c r="X563" s="167" t="str">
        <f>VLOOKUP($B561,D1_2!$B$259:$AL$385,10,FALSE)&amp;""</f>
        <v/>
      </c>
      <c r="Y563" s="174"/>
      <c r="Z563" s="190" t="s">
        <v>410</v>
      </c>
      <c r="AA563" s="206" t="str">
        <f>VLOOKUP($B561,D1_2!$B$259:$AL$385,11,FALSE)&amp;""</f>
        <v/>
      </c>
      <c r="AB563" s="216"/>
      <c r="AC563" s="167" t="str">
        <f>VLOOKUP($B561,D1_2!$B$259:$AL$385,12,FALSE)&amp;""</f>
        <v/>
      </c>
      <c r="AD563" s="174"/>
      <c r="AE563" s="190" t="s">
        <v>410</v>
      </c>
      <c r="AF563" s="206" t="str">
        <f>VLOOKUP($B561,D1_2!$B$259:$AL$385,13,FALSE)&amp;""</f>
        <v/>
      </c>
      <c r="AG563" s="216"/>
      <c r="AH563" s="167" t="str">
        <f>VLOOKUP($B561,D1_2!$B$259:$AL$385,14,FALSE)&amp;""</f>
        <v/>
      </c>
      <c r="AI563" s="174"/>
      <c r="AJ563" s="190" t="s">
        <v>410</v>
      </c>
      <c r="AK563" s="206" t="str">
        <f>VLOOKUP($B561,D1_2!$B$259:$AL$385,15,FALSE)&amp;""</f>
        <v/>
      </c>
      <c r="AL563" s="216"/>
      <c r="AM563" s="167" t="str">
        <f>VLOOKUP($B561,D1_2!$B$259:$AL$385,16,FALSE)&amp;""</f>
        <v/>
      </c>
      <c r="AN563" s="174"/>
      <c r="AO563" s="190" t="s">
        <v>410</v>
      </c>
      <c r="AP563" s="206" t="str">
        <f>VLOOKUP($B561,D1_2!$B$259:$AL$385,17,FALSE)&amp;""</f>
        <v/>
      </c>
      <c r="AQ563" s="216"/>
      <c r="AR563" s="167" t="str">
        <f>VLOOKUP($B561,D1_2!$B$259:$AL$385,18,FALSE)&amp;""</f>
        <v/>
      </c>
      <c r="AS563" s="174"/>
      <c r="AT563" s="190" t="s">
        <v>410</v>
      </c>
      <c r="AU563" s="206" t="str">
        <f>VLOOKUP($B561,D1_2!$B$259:$AL$385,19,FALSE)&amp;""</f>
        <v/>
      </c>
      <c r="AV563" s="216"/>
      <c r="AW563" s="167" t="str">
        <f>VLOOKUP($B561,D1_2!$B$259:$AL$385,20,FALSE)&amp;""</f>
        <v/>
      </c>
      <c r="AX563" s="174"/>
      <c r="AY563" s="190" t="s">
        <v>410</v>
      </c>
      <c r="AZ563" s="206" t="str">
        <f>VLOOKUP($B561,D1_2!$B$259:$AL$385,21,FALSE)&amp;""</f>
        <v/>
      </c>
      <c r="BA563" s="216"/>
      <c r="BB563" s="1"/>
      <c r="BC563" s="1"/>
      <c r="BD563" s="1"/>
      <c r="BE563" s="1"/>
      <c r="BF563" s="3"/>
      <c r="BG563" s="3"/>
      <c r="BH563" s="3"/>
    </row>
    <row r="564" spans="2:60" s="1" customFormat="1" ht="14.25" customHeight="1">
      <c r="B564" s="26" t="s">
        <v>1824</v>
      </c>
      <c r="C564" s="78"/>
      <c r="D564" s="78"/>
      <c r="E564" s="78"/>
      <c r="F564" s="107"/>
      <c r="G564" s="122" t="s">
        <v>6009</v>
      </c>
      <c r="H564" s="122"/>
      <c r="I564" s="122"/>
      <c r="J564" s="122"/>
      <c r="K564" s="122"/>
      <c r="L564" s="122"/>
      <c r="M564" s="122"/>
      <c r="N564" s="160" t="str">
        <f>VLOOKUP($B564,D1_2!$B$5:$AL$131,6,FALSE)&amp;""</f>
        <v/>
      </c>
      <c r="O564" s="172"/>
      <c r="P564" s="188" t="s">
        <v>410</v>
      </c>
      <c r="Q564" s="204" t="str">
        <f>VLOOKUP($B564,D1_2!$B$5:$AL$131,7,FALSE)&amp;""</f>
        <v/>
      </c>
      <c r="R564" s="215"/>
      <c r="S564" s="160" t="str">
        <f>VLOOKUP($B564,D1_2!$B$5:$AL$131,8,FALSE)&amp;""</f>
        <v/>
      </c>
      <c r="T564" s="172"/>
      <c r="U564" s="188" t="s">
        <v>410</v>
      </c>
      <c r="V564" s="204" t="str">
        <f>VLOOKUP($B564,D1_2!$B$5:$AL$131,9,FALSE)&amp;""</f>
        <v/>
      </c>
      <c r="W564" s="215"/>
      <c r="X564" s="160" t="str">
        <f>VLOOKUP($B564,D1_2!$B$5:$AL$131,10,FALSE)&amp;""</f>
        <v/>
      </c>
      <c r="Y564" s="172"/>
      <c r="Z564" s="188" t="s">
        <v>410</v>
      </c>
      <c r="AA564" s="204" t="str">
        <f>VLOOKUP($B564,D1_2!$B$5:$AL$131,11,FALSE)&amp;""</f>
        <v/>
      </c>
      <c r="AB564" s="215"/>
      <c r="AC564" s="160" t="str">
        <f>VLOOKUP($B564,D1_2!$B$5:$AL$131,12,FALSE)&amp;""</f>
        <v/>
      </c>
      <c r="AD564" s="172"/>
      <c r="AE564" s="188" t="s">
        <v>410</v>
      </c>
      <c r="AF564" s="204" t="str">
        <f>VLOOKUP($B564,D1_2!$B$5:$AL$131,13,FALSE)&amp;""</f>
        <v/>
      </c>
      <c r="AG564" s="215"/>
      <c r="AH564" s="160" t="str">
        <f>VLOOKUP($B564,D1_2!$B$5:$AL$131,14,FALSE)&amp;""</f>
        <v/>
      </c>
      <c r="AI564" s="172"/>
      <c r="AJ564" s="188" t="s">
        <v>410</v>
      </c>
      <c r="AK564" s="204" t="str">
        <f>VLOOKUP($B564,D1_2!$B$5:$AL$131,15,FALSE)&amp;""</f>
        <v/>
      </c>
      <c r="AL564" s="215"/>
      <c r="AM564" s="160" t="str">
        <f>VLOOKUP($B564,D1_2!$B$5:$AL$131,16,FALSE)&amp;""</f>
        <v/>
      </c>
      <c r="AN564" s="172"/>
      <c r="AO564" s="188" t="s">
        <v>410</v>
      </c>
      <c r="AP564" s="204" t="str">
        <f>VLOOKUP($B564,D1_2!$B$5:$AL$131,17,FALSE)&amp;""</f>
        <v/>
      </c>
      <c r="AQ564" s="215"/>
      <c r="AR564" s="160" t="str">
        <f>VLOOKUP($B564,D1_2!$B$5:$AL$131,18,FALSE)&amp;""</f>
        <v/>
      </c>
      <c r="AS564" s="172"/>
      <c r="AT564" s="188" t="s">
        <v>410</v>
      </c>
      <c r="AU564" s="204" t="str">
        <f>VLOOKUP($B564,D1_2!$B$5:$AL$131,19,FALSE)&amp;""</f>
        <v/>
      </c>
      <c r="AV564" s="215"/>
      <c r="AW564" s="160" t="str">
        <f>VLOOKUP($B564,D1_2!$B$5:$AL$131,20,FALSE)&amp;""</f>
        <v/>
      </c>
      <c r="AX564" s="172"/>
      <c r="AY564" s="188" t="s">
        <v>410</v>
      </c>
      <c r="AZ564" s="204" t="str">
        <f>VLOOKUP($B564,D1_2!$B$5:$AL$131,21,FALSE)&amp;""</f>
        <v/>
      </c>
      <c r="BA564" s="215"/>
      <c r="BB564" s="1"/>
      <c r="BC564" s="1"/>
      <c r="BD564" s="1"/>
      <c r="BE564" s="1"/>
      <c r="BF564" s="3"/>
      <c r="BG564" s="3"/>
      <c r="BH564" s="3"/>
    </row>
    <row r="565" spans="2:60" s="1" customFormat="1">
      <c r="B565" s="28"/>
      <c r="C565" s="80"/>
      <c r="D565" s="80"/>
      <c r="E565" s="80"/>
      <c r="F565" s="108"/>
      <c r="G565" s="123" t="s">
        <v>5759</v>
      </c>
      <c r="H565" s="123"/>
      <c r="I565" s="123"/>
      <c r="J565" s="123"/>
      <c r="K565" s="123"/>
      <c r="L565" s="123"/>
      <c r="M565" s="123"/>
      <c r="N565" s="162" t="str">
        <f>VLOOKUP($B564,D1_2!$B$132:$AL$258,6,FALSE)&amp;""</f>
        <v/>
      </c>
      <c r="O565" s="173"/>
      <c r="P565" s="189" t="s">
        <v>410</v>
      </c>
      <c r="Q565" s="205" t="str">
        <f>VLOOKUP($B564,D1_2!$B$132:$AL$258,7,FALSE)&amp;""</f>
        <v/>
      </c>
      <c r="R565" s="222"/>
      <c r="S565" s="162" t="str">
        <f>VLOOKUP($B564,D1_2!$B$132:$AL$258,8,FALSE)&amp;""</f>
        <v/>
      </c>
      <c r="T565" s="173"/>
      <c r="U565" s="189" t="s">
        <v>410</v>
      </c>
      <c r="V565" s="205" t="str">
        <f>VLOOKUP($B564,D1_2!$B$132:$AL$258,9,FALSE)&amp;""</f>
        <v/>
      </c>
      <c r="W565" s="222"/>
      <c r="X565" s="162" t="str">
        <f>VLOOKUP($B564,D1_2!$B$132:$AL$258,10,FALSE)&amp;""</f>
        <v/>
      </c>
      <c r="Y565" s="173"/>
      <c r="Z565" s="189" t="s">
        <v>410</v>
      </c>
      <c r="AA565" s="205" t="str">
        <f>VLOOKUP($B564,D1_2!$B$132:$AL$258,11,FALSE)&amp;""</f>
        <v/>
      </c>
      <c r="AB565" s="222"/>
      <c r="AC565" s="162" t="str">
        <f>VLOOKUP($B564,D1_2!$B$132:$AL$258,12,FALSE)&amp;""</f>
        <v/>
      </c>
      <c r="AD565" s="173"/>
      <c r="AE565" s="189" t="s">
        <v>410</v>
      </c>
      <c r="AF565" s="205" t="str">
        <f>VLOOKUP($B564,D1_2!$B$132:$AL$258,13,FALSE)&amp;""</f>
        <v/>
      </c>
      <c r="AG565" s="222"/>
      <c r="AH565" s="162" t="str">
        <f>VLOOKUP($B564,D1_2!$B$132:$AL$258,14,FALSE)&amp;""</f>
        <v/>
      </c>
      <c r="AI565" s="173"/>
      <c r="AJ565" s="189" t="s">
        <v>410</v>
      </c>
      <c r="AK565" s="205" t="str">
        <f>VLOOKUP($B564,D1_2!$B$132:$AL$258,15,FALSE)&amp;""</f>
        <v/>
      </c>
      <c r="AL565" s="222"/>
      <c r="AM565" s="162" t="str">
        <f>VLOOKUP($B564,D1_2!$B$132:$AL$258,16,FALSE)&amp;""</f>
        <v/>
      </c>
      <c r="AN565" s="173"/>
      <c r="AO565" s="189" t="s">
        <v>410</v>
      </c>
      <c r="AP565" s="205" t="str">
        <f>VLOOKUP($B564,D1_2!$B$132:$AL$258,17,FALSE)&amp;""</f>
        <v/>
      </c>
      <c r="AQ565" s="222"/>
      <c r="AR565" s="162" t="str">
        <f>VLOOKUP($B564,D1_2!$B$132:$AL$258,18,FALSE)&amp;""</f>
        <v/>
      </c>
      <c r="AS565" s="173"/>
      <c r="AT565" s="189" t="s">
        <v>410</v>
      </c>
      <c r="AU565" s="205" t="str">
        <f>VLOOKUP($B564,D1_2!$B$132:$AL$258,19,FALSE)&amp;""</f>
        <v/>
      </c>
      <c r="AV565" s="222"/>
      <c r="AW565" s="162" t="str">
        <f>VLOOKUP($B564,D1_2!$B$132:$AL$258,20,FALSE)&amp;""</f>
        <v/>
      </c>
      <c r="AX565" s="173"/>
      <c r="AY565" s="189" t="s">
        <v>410</v>
      </c>
      <c r="AZ565" s="205" t="str">
        <f>VLOOKUP($B564,D1_2!$B$132:$AL$258,21,FALSE)&amp;""</f>
        <v/>
      </c>
      <c r="BA565" s="222"/>
      <c r="BB565" s="1"/>
      <c r="BC565" s="1"/>
      <c r="BD565" s="1"/>
      <c r="BE565" s="1"/>
      <c r="BF565" s="3"/>
      <c r="BG565" s="3"/>
      <c r="BH565" s="3"/>
    </row>
    <row r="566" spans="2:60" s="1" customFormat="1">
      <c r="B566" s="27"/>
      <c r="C566" s="79"/>
      <c r="D566" s="79"/>
      <c r="E566" s="79"/>
      <c r="F566" s="109"/>
      <c r="G566" s="124" t="s">
        <v>5593</v>
      </c>
      <c r="H566" s="124"/>
      <c r="I566" s="124"/>
      <c r="J566" s="124"/>
      <c r="K566" s="124"/>
      <c r="L566" s="124"/>
      <c r="M566" s="124"/>
      <c r="N566" s="167" t="str">
        <f>VLOOKUP($B564,D1_2!$B$259:$AL$385,6,FALSE)&amp;""</f>
        <v/>
      </c>
      <c r="O566" s="174"/>
      <c r="P566" s="190" t="s">
        <v>410</v>
      </c>
      <c r="Q566" s="206" t="str">
        <f>VLOOKUP($B564,D1_2!$B$259:$AL$385,7,FALSE)&amp;""</f>
        <v/>
      </c>
      <c r="R566" s="216"/>
      <c r="S566" s="167" t="str">
        <f>VLOOKUP($B564,D1_2!$B$259:$AL$385,8,FALSE)&amp;""</f>
        <v/>
      </c>
      <c r="T566" s="174"/>
      <c r="U566" s="190" t="s">
        <v>410</v>
      </c>
      <c r="V566" s="206" t="str">
        <f>VLOOKUP($B564,D1_2!$B$259:$AL$385,9,FALSE)&amp;""</f>
        <v/>
      </c>
      <c r="W566" s="216"/>
      <c r="X566" s="167" t="str">
        <f>VLOOKUP($B564,D1_2!$B$259:$AL$385,10,FALSE)&amp;""</f>
        <v/>
      </c>
      <c r="Y566" s="174"/>
      <c r="Z566" s="190" t="s">
        <v>410</v>
      </c>
      <c r="AA566" s="206" t="str">
        <f>VLOOKUP($B564,D1_2!$B$259:$AL$385,11,FALSE)&amp;""</f>
        <v/>
      </c>
      <c r="AB566" s="216"/>
      <c r="AC566" s="167" t="str">
        <f>VLOOKUP($B564,D1_2!$B$259:$AL$385,12,FALSE)&amp;""</f>
        <v/>
      </c>
      <c r="AD566" s="174"/>
      <c r="AE566" s="190" t="s">
        <v>410</v>
      </c>
      <c r="AF566" s="206" t="str">
        <f>VLOOKUP($B564,D1_2!$B$259:$AL$385,13,FALSE)&amp;""</f>
        <v/>
      </c>
      <c r="AG566" s="216"/>
      <c r="AH566" s="167" t="str">
        <f>VLOOKUP($B564,D1_2!$B$259:$AL$385,14,FALSE)&amp;""</f>
        <v/>
      </c>
      <c r="AI566" s="174"/>
      <c r="AJ566" s="190" t="s">
        <v>410</v>
      </c>
      <c r="AK566" s="206" t="str">
        <f>VLOOKUP($B564,D1_2!$B$259:$AL$385,15,FALSE)&amp;""</f>
        <v/>
      </c>
      <c r="AL566" s="216"/>
      <c r="AM566" s="167" t="str">
        <f>VLOOKUP($B564,D1_2!$B$259:$AL$385,16,FALSE)&amp;""</f>
        <v/>
      </c>
      <c r="AN566" s="174"/>
      <c r="AO566" s="190" t="s">
        <v>410</v>
      </c>
      <c r="AP566" s="206" t="str">
        <f>VLOOKUP($B564,D1_2!$B$259:$AL$385,17,FALSE)&amp;""</f>
        <v/>
      </c>
      <c r="AQ566" s="216"/>
      <c r="AR566" s="167" t="str">
        <f>VLOOKUP($B564,D1_2!$B$259:$AL$385,18,FALSE)&amp;""</f>
        <v/>
      </c>
      <c r="AS566" s="174"/>
      <c r="AT566" s="190" t="s">
        <v>410</v>
      </c>
      <c r="AU566" s="206" t="str">
        <f>VLOOKUP($B564,D1_2!$B$259:$AL$385,19,FALSE)&amp;""</f>
        <v/>
      </c>
      <c r="AV566" s="216"/>
      <c r="AW566" s="167" t="str">
        <f>VLOOKUP($B564,D1_2!$B$259:$AL$385,20,FALSE)&amp;""</f>
        <v/>
      </c>
      <c r="AX566" s="174"/>
      <c r="AY566" s="190" t="s">
        <v>410</v>
      </c>
      <c r="AZ566" s="206" t="str">
        <f>VLOOKUP($B564,D1_2!$B$259:$AL$385,21,FALSE)&amp;""</f>
        <v/>
      </c>
      <c r="BA566" s="216"/>
      <c r="BB566" s="1"/>
      <c r="BC566" s="1"/>
      <c r="BD566" s="1"/>
      <c r="BE566" s="1"/>
      <c r="BF566" s="3"/>
      <c r="BG566" s="3"/>
      <c r="BH566" s="3"/>
    </row>
    <row r="567" spans="2:60" s="1" customFormat="1" ht="14.25" customHeight="1">
      <c r="B567" s="26" t="s">
        <v>1827</v>
      </c>
      <c r="C567" s="78"/>
      <c r="D567" s="78"/>
      <c r="E567" s="78"/>
      <c r="F567" s="107"/>
      <c r="G567" s="122" t="s">
        <v>6009</v>
      </c>
      <c r="H567" s="122"/>
      <c r="I567" s="122"/>
      <c r="J567" s="122"/>
      <c r="K567" s="122"/>
      <c r="L567" s="122"/>
      <c r="M567" s="122"/>
      <c r="N567" s="160" t="str">
        <f>VLOOKUP($B567,D1_2!$B$5:$AL$131,6,FALSE)&amp;""</f>
        <v/>
      </c>
      <c r="O567" s="172"/>
      <c r="P567" s="188" t="s">
        <v>410</v>
      </c>
      <c r="Q567" s="204" t="str">
        <f>VLOOKUP($B567,D1_2!$B$5:$AL$131,7,FALSE)&amp;""</f>
        <v/>
      </c>
      <c r="R567" s="215"/>
      <c r="S567" s="160" t="str">
        <f>VLOOKUP($B567,D1_2!$B$5:$AL$131,8,FALSE)&amp;""</f>
        <v/>
      </c>
      <c r="T567" s="172"/>
      <c r="U567" s="188" t="s">
        <v>410</v>
      </c>
      <c r="V567" s="204" t="str">
        <f>VLOOKUP($B567,D1_2!$B$5:$AL$131,9,FALSE)&amp;""</f>
        <v/>
      </c>
      <c r="W567" s="215"/>
      <c r="X567" s="160" t="str">
        <f>VLOOKUP($B567,D1_2!$B$5:$AL$131,10,FALSE)&amp;""</f>
        <v/>
      </c>
      <c r="Y567" s="172"/>
      <c r="Z567" s="188" t="s">
        <v>410</v>
      </c>
      <c r="AA567" s="204" t="str">
        <f>VLOOKUP($B567,D1_2!$B$5:$AL$131,11,FALSE)&amp;""</f>
        <v/>
      </c>
      <c r="AB567" s="215"/>
      <c r="AC567" s="160" t="str">
        <f>VLOOKUP($B567,D1_2!$B$5:$AL$131,12,FALSE)&amp;""</f>
        <v/>
      </c>
      <c r="AD567" s="172"/>
      <c r="AE567" s="188" t="s">
        <v>410</v>
      </c>
      <c r="AF567" s="204" t="str">
        <f>VLOOKUP($B567,D1_2!$B$5:$AL$131,13,FALSE)&amp;""</f>
        <v/>
      </c>
      <c r="AG567" s="215"/>
      <c r="AH567" s="160" t="str">
        <f>VLOOKUP($B567,D1_2!$B$5:$AL$131,14,FALSE)&amp;""</f>
        <v/>
      </c>
      <c r="AI567" s="172"/>
      <c r="AJ567" s="188" t="s">
        <v>410</v>
      </c>
      <c r="AK567" s="204" t="str">
        <f>VLOOKUP($B567,D1_2!$B$5:$AL$131,15,FALSE)&amp;""</f>
        <v/>
      </c>
      <c r="AL567" s="215"/>
      <c r="AM567" s="160" t="str">
        <f>VLOOKUP($B567,D1_2!$B$5:$AL$131,16,FALSE)&amp;""</f>
        <v/>
      </c>
      <c r="AN567" s="172"/>
      <c r="AO567" s="188" t="s">
        <v>410</v>
      </c>
      <c r="AP567" s="204" t="str">
        <f>VLOOKUP($B567,D1_2!$B$5:$AL$131,17,FALSE)&amp;""</f>
        <v/>
      </c>
      <c r="AQ567" s="215"/>
      <c r="AR567" s="160" t="str">
        <f>VLOOKUP($B567,D1_2!$B$5:$AL$131,18,FALSE)&amp;""</f>
        <v/>
      </c>
      <c r="AS567" s="172"/>
      <c r="AT567" s="188" t="s">
        <v>410</v>
      </c>
      <c r="AU567" s="204" t="str">
        <f>VLOOKUP($B567,D1_2!$B$5:$AL$131,19,FALSE)&amp;""</f>
        <v/>
      </c>
      <c r="AV567" s="215"/>
      <c r="AW567" s="160" t="str">
        <f>VLOOKUP($B567,D1_2!$B$5:$AL$131,20,FALSE)&amp;""</f>
        <v/>
      </c>
      <c r="AX567" s="172"/>
      <c r="AY567" s="188" t="s">
        <v>410</v>
      </c>
      <c r="AZ567" s="204" t="str">
        <f>VLOOKUP($B567,D1_2!$B$5:$AL$131,21,FALSE)&amp;""</f>
        <v/>
      </c>
      <c r="BA567" s="215"/>
      <c r="BB567" s="1"/>
      <c r="BC567" s="1"/>
      <c r="BD567" s="1"/>
      <c r="BE567" s="1"/>
      <c r="BF567" s="3"/>
      <c r="BG567" s="3"/>
      <c r="BH567" s="3"/>
    </row>
    <row r="568" spans="2:60" s="1" customFormat="1">
      <c r="B568" s="28"/>
      <c r="C568" s="80"/>
      <c r="D568" s="80"/>
      <c r="E568" s="80"/>
      <c r="F568" s="108"/>
      <c r="G568" s="123" t="s">
        <v>5759</v>
      </c>
      <c r="H568" s="123"/>
      <c r="I568" s="123"/>
      <c r="J568" s="123"/>
      <c r="K568" s="123"/>
      <c r="L568" s="123"/>
      <c r="M568" s="123"/>
      <c r="N568" s="162" t="str">
        <f>VLOOKUP($B567,D1_2!$B$132:$AL$258,6,FALSE)&amp;""</f>
        <v/>
      </c>
      <c r="O568" s="173"/>
      <c r="P568" s="189" t="s">
        <v>410</v>
      </c>
      <c r="Q568" s="205" t="str">
        <f>VLOOKUP($B567,D1_2!$B$132:$AL$258,7,FALSE)&amp;""</f>
        <v/>
      </c>
      <c r="R568" s="222"/>
      <c r="S568" s="162" t="str">
        <f>VLOOKUP($B567,D1_2!$B$132:$AL$258,8,FALSE)&amp;""</f>
        <v/>
      </c>
      <c r="T568" s="173"/>
      <c r="U568" s="189" t="s">
        <v>410</v>
      </c>
      <c r="V568" s="205" t="str">
        <f>VLOOKUP($B567,D1_2!$B$132:$AL$258,9,FALSE)&amp;""</f>
        <v/>
      </c>
      <c r="W568" s="222"/>
      <c r="X568" s="162" t="str">
        <f>VLOOKUP($B567,D1_2!$B$132:$AL$258,10,FALSE)&amp;""</f>
        <v/>
      </c>
      <c r="Y568" s="173"/>
      <c r="Z568" s="189" t="s">
        <v>410</v>
      </c>
      <c r="AA568" s="205" t="str">
        <f>VLOOKUP($B567,D1_2!$B$132:$AL$258,11,FALSE)&amp;""</f>
        <v/>
      </c>
      <c r="AB568" s="222"/>
      <c r="AC568" s="162" t="str">
        <f>VLOOKUP($B567,D1_2!$B$132:$AL$258,12,FALSE)&amp;""</f>
        <v/>
      </c>
      <c r="AD568" s="173"/>
      <c r="AE568" s="189" t="s">
        <v>410</v>
      </c>
      <c r="AF568" s="205" t="str">
        <f>VLOOKUP($B567,D1_2!$B$132:$AL$258,13,FALSE)&amp;""</f>
        <v/>
      </c>
      <c r="AG568" s="222"/>
      <c r="AH568" s="162" t="str">
        <f>VLOOKUP($B567,D1_2!$B$132:$AL$258,14,FALSE)&amp;""</f>
        <v/>
      </c>
      <c r="AI568" s="173"/>
      <c r="AJ568" s="189" t="s">
        <v>410</v>
      </c>
      <c r="AK568" s="205" t="str">
        <f>VLOOKUP($B567,D1_2!$B$132:$AL$258,15,FALSE)&amp;""</f>
        <v/>
      </c>
      <c r="AL568" s="222"/>
      <c r="AM568" s="162" t="str">
        <f>VLOOKUP($B567,D1_2!$B$132:$AL$258,16,FALSE)&amp;""</f>
        <v/>
      </c>
      <c r="AN568" s="173"/>
      <c r="AO568" s="189" t="s">
        <v>410</v>
      </c>
      <c r="AP568" s="205" t="str">
        <f>VLOOKUP($B567,D1_2!$B$132:$AL$258,17,FALSE)&amp;""</f>
        <v/>
      </c>
      <c r="AQ568" s="222"/>
      <c r="AR568" s="162" t="str">
        <f>VLOOKUP($B567,D1_2!$B$132:$AL$258,18,FALSE)&amp;""</f>
        <v/>
      </c>
      <c r="AS568" s="173"/>
      <c r="AT568" s="189" t="s">
        <v>410</v>
      </c>
      <c r="AU568" s="205" t="str">
        <f>VLOOKUP($B567,D1_2!$B$132:$AL$258,19,FALSE)&amp;""</f>
        <v/>
      </c>
      <c r="AV568" s="222"/>
      <c r="AW568" s="162" t="str">
        <f>VLOOKUP($B567,D1_2!$B$132:$AL$258,20,FALSE)&amp;""</f>
        <v/>
      </c>
      <c r="AX568" s="173"/>
      <c r="AY568" s="189" t="s">
        <v>410</v>
      </c>
      <c r="AZ568" s="205" t="str">
        <f>VLOOKUP($B567,D1_2!$B$132:$AL$258,21,FALSE)&amp;""</f>
        <v/>
      </c>
      <c r="BA568" s="222"/>
      <c r="BB568" s="1"/>
      <c r="BC568" s="1"/>
      <c r="BD568" s="1"/>
      <c r="BE568" s="1"/>
      <c r="BF568" s="3"/>
      <c r="BG568" s="3"/>
      <c r="BH568" s="3"/>
    </row>
    <row r="569" spans="2:60" s="1" customFormat="1">
      <c r="B569" s="27"/>
      <c r="C569" s="79"/>
      <c r="D569" s="79"/>
      <c r="E569" s="79"/>
      <c r="F569" s="109"/>
      <c r="G569" s="124" t="s">
        <v>5593</v>
      </c>
      <c r="H569" s="124"/>
      <c r="I569" s="124"/>
      <c r="J569" s="124"/>
      <c r="K569" s="124"/>
      <c r="L569" s="124"/>
      <c r="M569" s="124"/>
      <c r="N569" s="167" t="str">
        <f>VLOOKUP($B567,D1_2!$B$259:$AL$385,6,FALSE)&amp;""</f>
        <v/>
      </c>
      <c r="O569" s="174"/>
      <c r="P569" s="190" t="s">
        <v>410</v>
      </c>
      <c r="Q569" s="206" t="str">
        <f>VLOOKUP($B567,D1_2!$B$259:$AL$385,7,FALSE)&amp;""</f>
        <v/>
      </c>
      <c r="R569" s="216"/>
      <c r="S569" s="167" t="str">
        <f>VLOOKUP($B567,D1_2!$B$259:$AL$385,8,FALSE)&amp;""</f>
        <v/>
      </c>
      <c r="T569" s="174"/>
      <c r="U569" s="190" t="s">
        <v>410</v>
      </c>
      <c r="V569" s="206" t="str">
        <f>VLOOKUP($B567,D1_2!$B$259:$AL$385,9,FALSE)&amp;""</f>
        <v/>
      </c>
      <c r="W569" s="216"/>
      <c r="X569" s="167" t="str">
        <f>VLOOKUP($B567,D1_2!$B$259:$AL$385,10,FALSE)&amp;""</f>
        <v/>
      </c>
      <c r="Y569" s="174"/>
      <c r="Z569" s="190" t="s">
        <v>410</v>
      </c>
      <c r="AA569" s="206" t="str">
        <f>VLOOKUP($B567,D1_2!$B$259:$AL$385,11,FALSE)&amp;""</f>
        <v/>
      </c>
      <c r="AB569" s="216"/>
      <c r="AC569" s="167" t="str">
        <f>VLOOKUP($B567,D1_2!$B$259:$AL$385,12,FALSE)&amp;""</f>
        <v/>
      </c>
      <c r="AD569" s="174"/>
      <c r="AE569" s="190" t="s">
        <v>410</v>
      </c>
      <c r="AF569" s="206" t="str">
        <f>VLOOKUP($B567,D1_2!$B$259:$AL$385,13,FALSE)&amp;""</f>
        <v/>
      </c>
      <c r="AG569" s="216"/>
      <c r="AH569" s="167" t="str">
        <f>VLOOKUP($B567,D1_2!$B$259:$AL$385,14,FALSE)&amp;""</f>
        <v/>
      </c>
      <c r="AI569" s="174"/>
      <c r="AJ569" s="190" t="s">
        <v>410</v>
      </c>
      <c r="AK569" s="206" t="str">
        <f>VLOOKUP($B567,D1_2!$B$259:$AL$385,15,FALSE)&amp;""</f>
        <v/>
      </c>
      <c r="AL569" s="216"/>
      <c r="AM569" s="167" t="str">
        <f>VLOOKUP($B567,D1_2!$B$259:$AL$385,16,FALSE)&amp;""</f>
        <v/>
      </c>
      <c r="AN569" s="174"/>
      <c r="AO569" s="190" t="s">
        <v>410</v>
      </c>
      <c r="AP569" s="206" t="str">
        <f>VLOOKUP($B567,D1_2!$B$259:$AL$385,17,FALSE)&amp;""</f>
        <v/>
      </c>
      <c r="AQ569" s="216"/>
      <c r="AR569" s="167" t="str">
        <f>VLOOKUP($B567,D1_2!$B$259:$AL$385,18,FALSE)&amp;""</f>
        <v/>
      </c>
      <c r="AS569" s="174"/>
      <c r="AT569" s="190" t="s">
        <v>410</v>
      </c>
      <c r="AU569" s="206" t="str">
        <f>VLOOKUP($B567,D1_2!$B$259:$AL$385,19,FALSE)&amp;""</f>
        <v/>
      </c>
      <c r="AV569" s="216"/>
      <c r="AW569" s="167" t="str">
        <f>VLOOKUP($B567,D1_2!$B$259:$AL$385,20,FALSE)&amp;""</f>
        <v/>
      </c>
      <c r="AX569" s="174"/>
      <c r="AY569" s="190" t="s">
        <v>410</v>
      </c>
      <c r="AZ569" s="206" t="str">
        <f>VLOOKUP($B567,D1_2!$B$259:$AL$385,21,FALSE)&amp;""</f>
        <v/>
      </c>
      <c r="BA569" s="216"/>
      <c r="BB569" s="1"/>
      <c r="BC569" s="1"/>
      <c r="BD569" s="1"/>
      <c r="BE569" s="1"/>
      <c r="BF569" s="3"/>
      <c r="BG569" s="3"/>
      <c r="BH569" s="3"/>
    </row>
    <row r="570" spans="2:60" s="1" customFormat="1" ht="14.25" customHeight="1">
      <c r="B570" s="26" t="s">
        <v>6531</v>
      </c>
      <c r="C570" s="78"/>
      <c r="D570" s="78"/>
      <c r="E570" s="78"/>
      <c r="F570" s="107"/>
      <c r="G570" s="122" t="s">
        <v>6009</v>
      </c>
      <c r="H570" s="122"/>
      <c r="I570" s="122"/>
      <c r="J570" s="122"/>
      <c r="K570" s="122"/>
      <c r="L570" s="122"/>
      <c r="M570" s="122"/>
      <c r="N570" s="160" t="str">
        <f>VLOOKUP($B570,D1_2!$B$5:$AL$131,6,FALSE)&amp;""</f>
        <v/>
      </c>
      <c r="O570" s="172"/>
      <c r="P570" s="188" t="s">
        <v>410</v>
      </c>
      <c r="Q570" s="204" t="str">
        <f>VLOOKUP($B570,D1_2!$B$5:$AL$131,7,FALSE)&amp;""</f>
        <v/>
      </c>
      <c r="R570" s="215"/>
      <c r="S570" s="160" t="str">
        <f>VLOOKUP($B570,D1_2!$B$5:$AL$131,8,FALSE)&amp;""</f>
        <v/>
      </c>
      <c r="T570" s="172"/>
      <c r="U570" s="188" t="s">
        <v>410</v>
      </c>
      <c r="V570" s="204" t="str">
        <f>VLOOKUP($B570,D1_2!$B$5:$AL$131,9,FALSE)&amp;""</f>
        <v/>
      </c>
      <c r="W570" s="215"/>
      <c r="X570" s="160" t="str">
        <f>VLOOKUP($B570,D1_2!$B$5:$AL$131,10,FALSE)&amp;""</f>
        <v/>
      </c>
      <c r="Y570" s="172"/>
      <c r="Z570" s="188" t="s">
        <v>410</v>
      </c>
      <c r="AA570" s="204" t="str">
        <f>VLOOKUP($B570,D1_2!$B$5:$AL$131,11,FALSE)&amp;""</f>
        <v/>
      </c>
      <c r="AB570" s="215"/>
      <c r="AC570" s="160" t="str">
        <f>VLOOKUP($B570,D1_2!$B$5:$AL$131,12,FALSE)&amp;""</f>
        <v/>
      </c>
      <c r="AD570" s="172"/>
      <c r="AE570" s="188" t="s">
        <v>410</v>
      </c>
      <c r="AF570" s="204" t="str">
        <f>VLOOKUP($B570,D1_2!$B$5:$AL$131,13,FALSE)&amp;""</f>
        <v/>
      </c>
      <c r="AG570" s="215"/>
      <c r="AH570" s="160" t="str">
        <f>VLOOKUP($B570,D1_2!$B$5:$AL$131,14,FALSE)&amp;""</f>
        <v/>
      </c>
      <c r="AI570" s="172"/>
      <c r="AJ570" s="188" t="s">
        <v>410</v>
      </c>
      <c r="AK570" s="204" t="str">
        <f>VLOOKUP($B570,D1_2!$B$5:$AL$131,15,FALSE)&amp;""</f>
        <v/>
      </c>
      <c r="AL570" s="215"/>
      <c r="AM570" s="160" t="str">
        <f>VLOOKUP($B570,D1_2!$B$5:$AL$131,16,FALSE)&amp;""</f>
        <v/>
      </c>
      <c r="AN570" s="172"/>
      <c r="AO570" s="188" t="s">
        <v>410</v>
      </c>
      <c r="AP570" s="204" t="str">
        <f>VLOOKUP($B570,D1_2!$B$5:$AL$131,17,FALSE)&amp;""</f>
        <v/>
      </c>
      <c r="AQ570" s="215"/>
      <c r="AR570" s="160" t="str">
        <f>VLOOKUP($B570,D1_2!$B$5:$AL$131,18,FALSE)&amp;""</f>
        <v/>
      </c>
      <c r="AS570" s="172"/>
      <c r="AT570" s="188" t="s">
        <v>410</v>
      </c>
      <c r="AU570" s="204" t="str">
        <f>VLOOKUP($B570,D1_2!$B$5:$AL$131,19,FALSE)&amp;""</f>
        <v/>
      </c>
      <c r="AV570" s="215"/>
      <c r="AW570" s="160" t="str">
        <f>VLOOKUP($B570,D1_2!$B$5:$AL$131,20,FALSE)&amp;""</f>
        <v/>
      </c>
      <c r="AX570" s="172"/>
      <c r="AY570" s="188" t="s">
        <v>410</v>
      </c>
      <c r="AZ570" s="204" t="str">
        <f>VLOOKUP($B570,D1_2!$B$5:$AL$131,21,FALSE)&amp;""</f>
        <v/>
      </c>
      <c r="BA570" s="215"/>
      <c r="BB570" s="1"/>
      <c r="BC570" s="1"/>
      <c r="BD570" s="1"/>
      <c r="BE570" s="1"/>
      <c r="BF570" s="3"/>
      <c r="BG570" s="3"/>
      <c r="BH570" s="3"/>
    </row>
    <row r="571" spans="2:60" s="1" customFormat="1">
      <c r="B571" s="28"/>
      <c r="C571" s="80"/>
      <c r="D571" s="80"/>
      <c r="E571" s="80"/>
      <c r="F571" s="108"/>
      <c r="G571" s="123" t="s">
        <v>5759</v>
      </c>
      <c r="H571" s="123"/>
      <c r="I571" s="123"/>
      <c r="J571" s="123"/>
      <c r="K571" s="123"/>
      <c r="L571" s="123"/>
      <c r="M571" s="123"/>
      <c r="N571" s="162" t="str">
        <f>VLOOKUP($B570,D1_2!$B$132:$AL$258,6,FALSE)&amp;""</f>
        <v/>
      </c>
      <c r="O571" s="173"/>
      <c r="P571" s="189" t="s">
        <v>410</v>
      </c>
      <c r="Q571" s="205" t="str">
        <f>VLOOKUP($B570,D1_2!$B$132:$AL$258,7,FALSE)&amp;""</f>
        <v/>
      </c>
      <c r="R571" s="222"/>
      <c r="S571" s="162" t="str">
        <f>VLOOKUP($B570,D1_2!$B$132:$AL$258,8,FALSE)&amp;""</f>
        <v/>
      </c>
      <c r="T571" s="173"/>
      <c r="U571" s="189" t="s">
        <v>410</v>
      </c>
      <c r="V571" s="205" t="str">
        <f>VLOOKUP($B570,D1_2!$B$132:$AL$258,9,FALSE)&amp;""</f>
        <v/>
      </c>
      <c r="W571" s="222"/>
      <c r="X571" s="162" t="str">
        <f>VLOOKUP($B570,D1_2!$B$132:$AL$258,10,FALSE)&amp;""</f>
        <v/>
      </c>
      <c r="Y571" s="173"/>
      <c r="Z571" s="189" t="s">
        <v>410</v>
      </c>
      <c r="AA571" s="205" t="str">
        <f>VLOOKUP($B570,D1_2!$B$132:$AL$258,11,FALSE)&amp;""</f>
        <v/>
      </c>
      <c r="AB571" s="222"/>
      <c r="AC571" s="162" t="str">
        <f>VLOOKUP($B570,D1_2!$B$132:$AL$258,12,FALSE)&amp;""</f>
        <v/>
      </c>
      <c r="AD571" s="173"/>
      <c r="AE571" s="189" t="s">
        <v>410</v>
      </c>
      <c r="AF571" s="205" t="str">
        <f>VLOOKUP($B570,D1_2!$B$132:$AL$258,13,FALSE)&amp;""</f>
        <v/>
      </c>
      <c r="AG571" s="222"/>
      <c r="AH571" s="162" t="str">
        <f>VLOOKUP($B570,D1_2!$B$132:$AL$258,14,FALSE)&amp;""</f>
        <v/>
      </c>
      <c r="AI571" s="173"/>
      <c r="AJ571" s="189" t="s">
        <v>410</v>
      </c>
      <c r="AK571" s="205" t="str">
        <f>VLOOKUP($B570,D1_2!$B$132:$AL$258,15,FALSE)&amp;""</f>
        <v/>
      </c>
      <c r="AL571" s="222"/>
      <c r="AM571" s="162" t="str">
        <f>VLOOKUP($B570,D1_2!$B$132:$AL$258,16,FALSE)&amp;""</f>
        <v/>
      </c>
      <c r="AN571" s="173"/>
      <c r="AO571" s="189" t="s">
        <v>410</v>
      </c>
      <c r="AP571" s="205" t="str">
        <f>VLOOKUP($B570,D1_2!$B$132:$AL$258,17,FALSE)&amp;""</f>
        <v/>
      </c>
      <c r="AQ571" s="222"/>
      <c r="AR571" s="162" t="str">
        <f>VLOOKUP($B570,D1_2!$B$132:$AL$258,18,FALSE)&amp;""</f>
        <v/>
      </c>
      <c r="AS571" s="173"/>
      <c r="AT571" s="189" t="s">
        <v>410</v>
      </c>
      <c r="AU571" s="205" t="str">
        <f>VLOOKUP($B570,D1_2!$B$132:$AL$258,19,FALSE)&amp;""</f>
        <v/>
      </c>
      <c r="AV571" s="222"/>
      <c r="AW571" s="162" t="str">
        <f>VLOOKUP($B570,D1_2!$B$132:$AL$258,20,FALSE)&amp;""</f>
        <v/>
      </c>
      <c r="AX571" s="173"/>
      <c r="AY571" s="189" t="s">
        <v>410</v>
      </c>
      <c r="AZ571" s="205" t="str">
        <f>VLOOKUP($B570,D1_2!$B$132:$AL$258,21,FALSE)&amp;""</f>
        <v/>
      </c>
      <c r="BA571" s="222"/>
      <c r="BB571" s="1"/>
      <c r="BC571" s="1"/>
      <c r="BD571" s="1"/>
      <c r="BE571" s="1"/>
      <c r="BF571" s="3"/>
      <c r="BG571" s="3"/>
      <c r="BH571" s="3"/>
    </row>
    <row r="572" spans="2:60" s="1" customFormat="1">
      <c r="B572" s="27"/>
      <c r="C572" s="79"/>
      <c r="D572" s="79"/>
      <c r="E572" s="79"/>
      <c r="F572" s="109"/>
      <c r="G572" s="124" t="s">
        <v>5593</v>
      </c>
      <c r="H572" s="124"/>
      <c r="I572" s="124"/>
      <c r="J572" s="124"/>
      <c r="K572" s="124"/>
      <c r="L572" s="124"/>
      <c r="M572" s="124"/>
      <c r="N572" s="167" t="str">
        <f>VLOOKUP($B570,D1_2!$B$259:$AL$385,6,FALSE)&amp;""</f>
        <v/>
      </c>
      <c r="O572" s="174"/>
      <c r="P572" s="190" t="s">
        <v>410</v>
      </c>
      <c r="Q572" s="206" t="str">
        <f>VLOOKUP($B570,D1_2!$B$259:$AL$385,7,FALSE)&amp;""</f>
        <v/>
      </c>
      <c r="R572" s="216"/>
      <c r="S572" s="167" t="str">
        <f>VLOOKUP($B570,D1_2!$B$259:$AL$385,8,FALSE)&amp;""</f>
        <v/>
      </c>
      <c r="T572" s="174"/>
      <c r="U572" s="190" t="s">
        <v>410</v>
      </c>
      <c r="V572" s="206" t="str">
        <f>VLOOKUP($B570,D1_2!$B$259:$AL$385,9,FALSE)&amp;""</f>
        <v/>
      </c>
      <c r="W572" s="216"/>
      <c r="X572" s="167" t="str">
        <f>VLOOKUP($B570,D1_2!$B$259:$AL$385,10,FALSE)&amp;""</f>
        <v/>
      </c>
      <c r="Y572" s="174"/>
      <c r="Z572" s="190" t="s">
        <v>410</v>
      </c>
      <c r="AA572" s="206" t="str">
        <f>VLOOKUP($B570,D1_2!$B$259:$AL$385,11,FALSE)&amp;""</f>
        <v/>
      </c>
      <c r="AB572" s="216"/>
      <c r="AC572" s="167" t="str">
        <f>VLOOKUP($B570,D1_2!$B$259:$AL$385,12,FALSE)&amp;""</f>
        <v/>
      </c>
      <c r="AD572" s="174"/>
      <c r="AE572" s="190" t="s">
        <v>410</v>
      </c>
      <c r="AF572" s="206" t="str">
        <f>VLOOKUP($B570,D1_2!$B$259:$AL$385,13,FALSE)&amp;""</f>
        <v/>
      </c>
      <c r="AG572" s="216"/>
      <c r="AH572" s="167" t="str">
        <f>VLOOKUP($B570,D1_2!$B$259:$AL$385,14,FALSE)&amp;""</f>
        <v/>
      </c>
      <c r="AI572" s="174"/>
      <c r="AJ572" s="190" t="s">
        <v>410</v>
      </c>
      <c r="AK572" s="206" t="str">
        <f>VLOOKUP($B570,D1_2!$B$259:$AL$385,15,FALSE)&amp;""</f>
        <v/>
      </c>
      <c r="AL572" s="216"/>
      <c r="AM572" s="167" t="str">
        <f>VLOOKUP($B570,D1_2!$B$259:$AL$385,16,FALSE)&amp;""</f>
        <v/>
      </c>
      <c r="AN572" s="174"/>
      <c r="AO572" s="190" t="s">
        <v>410</v>
      </c>
      <c r="AP572" s="206" t="str">
        <f>VLOOKUP($B570,D1_2!$B$259:$AL$385,17,FALSE)&amp;""</f>
        <v/>
      </c>
      <c r="AQ572" s="216"/>
      <c r="AR572" s="167" t="str">
        <f>VLOOKUP($B570,D1_2!$B$259:$AL$385,18,FALSE)&amp;""</f>
        <v/>
      </c>
      <c r="AS572" s="174"/>
      <c r="AT572" s="190" t="s">
        <v>410</v>
      </c>
      <c r="AU572" s="206" t="str">
        <f>VLOOKUP($B570,D1_2!$B$259:$AL$385,19,FALSE)&amp;""</f>
        <v/>
      </c>
      <c r="AV572" s="216"/>
      <c r="AW572" s="167" t="str">
        <f>VLOOKUP($B570,D1_2!$B$259:$AL$385,20,FALSE)&amp;""</f>
        <v/>
      </c>
      <c r="AX572" s="174"/>
      <c r="AY572" s="190" t="s">
        <v>410</v>
      </c>
      <c r="AZ572" s="206" t="str">
        <f>VLOOKUP($B570,D1_2!$B$259:$AL$385,21,FALSE)&amp;""</f>
        <v/>
      </c>
      <c r="BA572" s="216"/>
      <c r="BB572" s="1"/>
      <c r="BC572" s="1"/>
      <c r="BD572" s="1"/>
      <c r="BE572" s="1"/>
      <c r="BF572" s="3"/>
      <c r="BG572" s="3"/>
      <c r="BH572" s="3"/>
    </row>
    <row r="573" spans="2:60" s="1" customFormat="1" ht="14.25" customHeight="1">
      <c r="B573" s="26" t="s">
        <v>5237</v>
      </c>
      <c r="C573" s="78"/>
      <c r="D573" s="78"/>
      <c r="E573" s="78"/>
      <c r="F573" s="107"/>
      <c r="G573" s="122" t="s">
        <v>6009</v>
      </c>
      <c r="H573" s="122"/>
      <c r="I573" s="122"/>
      <c r="J573" s="122"/>
      <c r="K573" s="122"/>
      <c r="L573" s="122"/>
      <c r="M573" s="122"/>
      <c r="N573" s="160" t="str">
        <f>VLOOKUP($B573,D1_2!$B$5:$AL$131,6,FALSE)&amp;""</f>
        <v/>
      </c>
      <c r="O573" s="172"/>
      <c r="P573" s="188" t="s">
        <v>410</v>
      </c>
      <c r="Q573" s="204" t="str">
        <f>VLOOKUP($B573,D1_2!$B$5:$AL$131,7,FALSE)&amp;""</f>
        <v/>
      </c>
      <c r="R573" s="215"/>
      <c r="S573" s="160" t="str">
        <f>VLOOKUP($B573,D1_2!$B$5:$AL$131,8,FALSE)&amp;""</f>
        <v/>
      </c>
      <c r="T573" s="172"/>
      <c r="U573" s="188" t="s">
        <v>410</v>
      </c>
      <c r="V573" s="204" t="str">
        <f>VLOOKUP($B573,D1_2!$B$5:$AL$131,9,FALSE)&amp;""</f>
        <v/>
      </c>
      <c r="W573" s="215"/>
      <c r="X573" s="160" t="str">
        <f>VLOOKUP($B573,D1_2!$B$5:$AL$131,10,FALSE)&amp;""</f>
        <v/>
      </c>
      <c r="Y573" s="172"/>
      <c r="Z573" s="188" t="s">
        <v>410</v>
      </c>
      <c r="AA573" s="204" t="str">
        <f>VLOOKUP($B573,D1_2!$B$5:$AL$131,11,FALSE)&amp;""</f>
        <v/>
      </c>
      <c r="AB573" s="215"/>
      <c r="AC573" s="160" t="str">
        <f>VLOOKUP($B573,D1_2!$B$5:$AL$131,12,FALSE)&amp;""</f>
        <v/>
      </c>
      <c r="AD573" s="172"/>
      <c r="AE573" s="188" t="s">
        <v>410</v>
      </c>
      <c r="AF573" s="204" t="str">
        <f>VLOOKUP($B573,D1_2!$B$5:$AL$131,13,FALSE)&amp;""</f>
        <v/>
      </c>
      <c r="AG573" s="215"/>
      <c r="AH573" s="160" t="str">
        <f>VLOOKUP($B573,D1_2!$B$5:$AL$131,14,FALSE)&amp;""</f>
        <v/>
      </c>
      <c r="AI573" s="172"/>
      <c r="AJ573" s="188" t="s">
        <v>410</v>
      </c>
      <c r="AK573" s="204" t="str">
        <f>VLOOKUP($B573,D1_2!$B$5:$AL$131,15,FALSE)&amp;""</f>
        <v/>
      </c>
      <c r="AL573" s="215"/>
      <c r="AM573" s="160" t="str">
        <f>VLOOKUP($B573,D1_2!$B$5:$AL$131,16,FALSE)&amp;""</f>
        <v/>
      </c>
      <c r="AN573" s="172"/>
      <c r="AO573" s="188" t="s">
        <v>410</v>
      </c>
      <c r="AP573" s="204" t="str">
        <f>VLOOKUP($B573,D1_2!$B$5:$AL$131,17,FALSE)&amp;""</f>
        <v/>
      </c>
      <c r="AQ573" s="215"/>
      <c r="AR573" s="160" t="str">
        <f>VLOOKUP($B573,D1_2!$B$5:$AL$131,18,FALSE)&amp;""</f>
        <v/>
      </c>
      <c r="AS573" s="172"/>
      <c r="AT573" s="188" t="s">
        <v>410</v>
      </c>
      <c r="AU573" s="204" t="str">
        <f>VLOOKUP($B573,D1_2!$B$5:$AL$131,19,FALSE)&amp;""</f>
        <v/>
      </c>
      <c r="AV573" s="215"/>
      <c r="AW573" s="160" t="str">
        <f>VLOOKUP($B573,D1_2!$B$5:$AL$131,20,FALSE)&amp;""</f>
        <v/>
      </c>
      <c r="AX573" s="172"/>
      <c r="AY573" s="188" t="s">
        <v>410</v>
      </c>
      <c r="AZ573" s="204" t="str">
        <f>VLOOKUP($B573,D1_2!$B$5:$AL$131,21,FALSE)&amp;""</f>
        <v/>
      </c>
      <c r="BA573" s="215"/>
      <c r="BB573" s="1"/>
      <c r="BC573" s="1"/>
      <c r="BD573" s="1"/>
      <c r="BE573" s="1"/>
      <c r="BF573" s="3"/>
      <c r="BG573" s="3"/>
      <c r="BH573" s="3"/>
    </row>
    <row r="574" spans="2:60" s="1" customFormat="1">
      <c r="B574" s="28"/>
      <c r="C574" s="80"/>
      <c r="D574" s="80"/>
      <c r="E574" s="80"/>
      <c r="F574" s="108"/>
      <c r="G574" s="123" t="s">
        <v>5759</v>
      </c>
      <c r="H574" s="123"/>
      <c r="I574" s="123"/>
      <c r="J574" s="123"/>
      <c r="K574" s="123"/>
      <c r="L574" s="123"/>
      <c r="M574" s="123"/>
      <c r="N574" s="162" t="str">
        <f>VLOOKUP($B573,D1_2!$B$132:$AL$258,6,FALSE)&amp;""</f>
        <v/>
      </c>
      <c r="O574" s="173"/>
      <c r="P574" s="189" t="s">
        <v>410</v>
      </c>
      <c r="Q574" s="205" t="str">
        <f>VLOOKUP($B573,D1_2!$B$132:$AL$258,7,FALSE)&amp;""</f>
        <v/>
      </c>
      <c r="R574" s="222"/>
      <c r="S574" s="162" t="str">
        <f>VLOOKUP($B573,D1_2!$B$132:$AL$258,8,FALSE)&amp;""</f>
        <v/>
      </c>
      <c r="T574" s="173"/>
      <c r="U574" s="189" t="s">
        <v>410</v>
      </c>
      <c r="V574" s="205" t="str">
        <f>VLOOKUP($B573,D1_2!$B$132:$AL$258,9,FALSE)&amp;""</f>
        <v/>
      </c>
      <c r="W574" s="222"/>
      <c r="X574" s="162" t="str">
        <f>VLOOKUP($B573,D1_2!$B$132:$AL$258,10,FALSE)&amp;""</f>
        <v/>
      </c>
      <c r="Y574" s="173"/>
      <c r="Z574" s="189" t="s">
        <v>410</v>
      </c>
      <c r="AA574" s="205" t="str">
        <f>VLOOKUP($B573,D1_2!$B$132:$AL$258,11,FALSE)&amp;""</f>
        <v/>
      </c>
      <c r="AB574" s="222"/>
      <c r="AC574" s="162" t="str">
        <f>VLOOKUP($B573,D1_2!$B$132:$AL$258,12,FALSE)&amp;""</f>
        <v/>
      </c>
      <c r="AD574" s="173"/>
      <c r="AE574" s="189" t="s">
        <v>410</v>
      </c>
      <c r="AF574" s="205" t="str">
        <f>VLOOKUP($B573,D1_2!$B$132:$AL$258,13,FALSE)&amp;""</f>
        <v/>
      </c>
      <c r="AG574" s="222"/>
      <c r="AH574" s="162" t="str">
        <f>VLOOKUP($B573,D1_2!$B$132:$AL$258,14,FALSE)&amp;""</f>
        <v/>
      </c>
      <c r="AI574" s="173"/>
      <c r="AJ574" s="189" t="s">
        <v>410</v>
      </c>
      <c r="AK574" s="205" t="str">
        <f>VLOOKUP($B573,D1_2!$B$132:$AL$258,15,FALSE)&amp;""</f>
        <v/>
      </c>
      <c r="AL574" s="222"/>
      <c r="AM574" s="162" t="str">
        <f>VLOOKUP($B573,D1_2!$B$132:$AL$258,16,FALSE)&amp;""</f>
        <v/>
      </c>
      <c r="AN574" s="173"/>
      <c r="AO574" s="189" t="s">
        <v>410</v>
      </c>
      <c r="AP574" s="205" t="str">
        <f>VLOOKUP($B573,D1_2!$B$132:$AL$258,17,FALSE)&amp;""</f>
        <v/>
      </c>
      <c r="AQ574" s="222"/>
      <c r="AR574" s="162" t="str">
        <f>VLOOKUP($B573,D1_2!$B$132:$AL$258,18,FALSE)&amp;""</f>
        <v/>
      </c>
      <c r="AS574" s="173"/>
      <c r="AT574" s="189" t="s">
        <v>410</v>
      </c>
      <c r="AU574" s="205" t="str">
        <f>VLOOKUP($B573,D1_2!$B$132:$AL$258,19,FALSE)&amp;""</f>
        <v/>
      </c>
      <c r="AV574" s="222"/>
      <c r="AW574" s="162" t="str">
        <f>VLOOKUP($B573,D1_2!$B$132:$AL$258,20,FALSE)&amp;""</f>
        <v/>
      </c>
      <c r="AX574" s="173"/>
      <c r="AY574" s="189" t="s">
        <v>410</v>
      </c>
      <c r="AZ574" s="205" t="str">
        <f>VLOOKUP($B573,D1_2!$B$132:$AL$258,21,FALSE)&amp;""</f>
        <v/>
      </c>
      <c r="BA574" s="222"/>
      <c r="BB574" s="1"/>
      <c r="BC574" s="1"/>
      <c r="BD574" s="1"/>
      <c r="BE574" s="1"/>
      <c r="BF574" s="3"/>
      <c r="BG574" s="3"/>
      <c r="BH574" s="3"/>
    </row>
    <row r="575" spans="2:60" s="1" customFormat="1">
      <c r="B575" s="27"/>
      <c r="C575" s="79"/>
      <c r="D575" s="79"/>
      <c r="E575" s="79"/>
      <c r="F575" s="109"/>
      <c r="G575" s="124" t="s">
        <v>5593</v>
      </c>
      <c r="H575" s="124"/>
      <c r="I575" s="124"/>
      <c r="J575" s="124"/>
      <c r="K575" s="124"/>
      <c r="L575" s="124"/>
      <c r="M575" s="124"/>
      <c r="N575" s="167" t="str">
        <f>VLOOKUP($B573,D1_2!$B$259:$AL$385,6,FALSE)&amp;""</f>
        <v/>
      </c>
      <c r="O575" s="174"/>
      <c r="P575" s="190" t="s">
        <v>410</v>
      </c>
      <c r="Q575" s="206" t="str">
        <f>VLOOKUP($B573,D1_2!$B$259:$AL$385,7,FALSE)&amp;""</f>
        <v/>
      </c>
      <c r="R575" s="216"/>
      <c r="S575" s="167" t="str">
        <f>VLOOKUP($B573,D1_2!$B$259:$AL$385,8,FALSE)&amp;""</f>
        <v/>
      </c>
      <c r="T575" s="174"/>
      <c r="U575" s="190" t="s">
        <v>410</v>
      </c>
      <c r="V575" s="206" t="str">
        <f>VLOOKUP($B573,D1_2!$B$259:$AL$385,9,FALSE)&amp;""</f>
        <v/>
      </c>
      <c r="W575" s="216"/>
      <c r="X575" s="167" t="str">
        <f>VLOOKUP($B573,D1_2!$B$259:$AL$385,10,FALSE)&amp;""</f>
        <v/>
      </c>
      <c r="Y575" s="174"/>
      <c r="Z575" s="190" t="s">
        <v>410</v>
      </c>
      <c r="AA575" s="206" t="str">
        <f>VLOOKUP($B573,D1_2!$B$259:$AL$385,11,FALSE)&amp;""</f>
        <v/>
      </c>
      <c r="AB575" s="216"/>
      <c r="AC575" s="167" t="str">
        <f>VLOOKUP($B573,D1_2!$B$259:$AL$385,12,FALSE)&amp;""</f>
        <v/>
      </c>
      <c r="AD575" s="174"/>
      <c r="AE575" s="190" t="s">
        <v>410</v>
      </c>
      <c r="AF575" s="206" t="str">
        <f>VLOOKUP($B573,D1_2!$B$259:$AL$385,13,FALSE)&amp;""</f>
        <v/>
      </c>
      <c r="AG575" s="216"/>
      <c r="AH575" s="167" t="str">
        <f>VLOOKUP($B573,D1_2!$B$259:$AL$385,14,FALSE)&amp;""</f>
        <v/>
      </c>
      <c r="AI575" s="174"/>
      <c r="AJ575" s="190" t="s">
        <v>410</v>
      </c>
      <c r="AK575" s="206" t="str">
        <f>VLOOKUP($B573,D1_2!$B$259:$AL$385,15,FALSE)&amp;""</f>
        <v/>
      </c>
      <c r="AL575" s="216"/>
      <c r="AM575" s="167" t="str">
        <f>VLOOKUP($B573,D1_2!$B$259:$AL$385,16,FALSE)&amp;""</f>
        <v/>
      </c>
      <c r="AN575" s="174"/>
      <c r="AO575" s="190" t="s">
        <v>410</v>
      </c>
      <c r="AP575" s="206" t="str">
        <f>VLOOKUP($B573,D1_2!$B$259:$AL$385,17,FALSE)&amp;""</f>
        <v/>
      </c>
      <c r="AQ575" s="216"/>
      <c r="AR575" s="167" t="str">
        <f>VLOOKUP($B573,D1_2!$B$259:$AL$385,18,FALSE)&amp;""</f>
        <v/>
      </c>
      <c r="AS575" s="174"/>
      <c r="AT575" s="190" t="s">
        <v>410</v>
      </c>
      <c r="AU575" s="206" t="str">
        <f>VLOOKUP($B573,D1_2!$B$259:$AL$385,19,FALSE)&amp;""</f>
        <v/>
      </c>
      <c r="AV575" s="216"/>
      <c r="AW575" s="167" t="str">
        <f>VLOOKUP($B573,D1_2!$B$259:$AL$385,20,FALSE)&amp;""</f>
        <v/>
      </c>
      <c r="AX575" s="174"/>
      <c r="AY575" s="190" t="s">
        <v>410</v>
      </c>
      <c r="AZ575" s="206" t="str">
        <f>VLOOKUP($B573,D1_2!$B$259:$AL$385,21,FALSE)&amp;""</f>
        <v/>
      </c>
      <c r="BA575" s="216"/>
      <c r="BB575" s="1"/>
      <c r="BC575" s="1"/>
      <c r="BD575" s="1"/>
      <c r="BE575" s="1"/>
      <c r="BF575" s="3"/>
      <c r="BG575" s="3"/>
      <c r="BH575" s="3"/>
    </row>
    <row r="576" spans="2:60" s="1" customFormat="1" ht="14.25" customHeight="1">
      <c r="B576" s="26" t="s">
        <v>2449</v>
      </c>
      <c r="C576" s="78"/>
      <c r="D576" s="78"/>
      <c r="E576" s="78"/>
      <c r="F576" s="107"/>
      <c r="G576" s="122" t="s">
        <v>6009</v>
      </c>
      <c r="H576" s="122"/>
      <c r="I576" s="122"/>
      <c r="J576" s="122"/>
      <c r="K576" s="122"/>
      <c r="L576" s="122"/>
      <c r="M576" s="122"/>
      <c r="N576" s="160" t="str">
        <f>VLOOKUP($B576,D1_2!$B$5:$AL$131,6,FALSE)&amp;""</f>
        <v/>
      </c>
      <c r="O576" s="172"/>
      <c r="P576" s="188" t="s">
        <v>410</v>
      </c>
      <c r="Q576" s="204" t="str">
        <f>VLOOKUP($B576,D1_2!$B$5:$AL$131,7,FALSE)&amp;""</f>
        <v/>
      </c>
      <c r="R576" s="215"/>
      <c r="S576" s="160" t="str">
        <f>VLOOKUP($B576,D1_2!$B$5:$AL$131,8,FALSE)&amp;""</f>
        <v/>
      </c>
      <c r="T576" s="172"/>
      <c r="U576" s="188" t="s">
        <v>410</v>
      </c>
      <c r="V576" s="204" t="str">
        <f>VLOOKUP($B576,D1_2!$B$5:$AL$131,9,FALSE)&amp;""</f>
        <v/>
      </c>
      <c r="W576" s="215"/>
      <c r="X576" s="160" t="str">
        <f>VLOOKUP($B576,D1_2!$B$5:$AL$131,10,FALSE)&amp;""</f>
        <v/>
      </c>
      <c r="Y576" s="172"/>
      <c r="Z576" s="188" t="s">
        <v>410</v>
      </c>
      <c r="AA576" s="204" t="str">
        <f>VLOOKUP($B576,D1_2!$B$5:$AL$131,11,FALSE)&amp;""</f>
        <v/>
      </c>
      <c r="AB576" s="215"/>
      <c r="AC576" s="160" t="str">
        <f>VLOOKUP($B576,D1_2!$B$5:$AL$131,12,FALSE)&amp;""</f>
        <v/>
      </c>
      <c r="AD576" s="172"/>
      <c r="AE576" s="188" t="s">
        <v>410</v>
      </c>
      <c r="AF576" s="204" t="str">
        <f>VLOOKUP($B576,D1_2!$B$5:$AL$131,13,FALSE)&amp;""</f>
        <v/>
      </c>
      <c r="AG576" s="215"/>
      <c r="AH576" s="160" t="str">
        <f>VLOOKUP($B576,D1_2!$B$5:$AL$131,14,FALSE)&amp;""</f>
        <v/>
      </c>
      <c r="AI576" s="172"/>
      <c r="AJ576" s="188" t="s">
        <v>410</v>
      </c>
      <c r="AK576" s="204" t="str">
        <f>VLOOKUP($B576,D1_2!$B$5:$AL$131,15,FALSE)&amp;""</f>
        <v/>
      </c>
      <c r="AL576" s="215"/>
      <c r="AM576" s="160" t="str">
        <f>VLOOKUP($B576,D1_2!$B$5:$AL$131,16,FALSE)&amp;""</f>
        <v/>
      </c>
      <c r="AN576" s="172"/>
      <c r="AO576" s="188" t="s">
        <v>410</v>
      </c>
      <c r="AP576" s="204" t="str">
        <f>VLOOKUP($B576,D1_2!$B$5:$AL$131,17,FALSE)&amp;""</f>
        <v/>
      </c>
      <c r="AQ576" s="215"/>
      <c r="AR576" s="160" t="str">
        <f>VLOOKUP($B576,D1_2!$B$5:$AL$131,18,FALSE)&amp;""</f>
        <v/>
      </c>
      <c r="AS576" s="172"/>
      <c r="AT576" s="188" t="s">
        <v>410</v>
      </c>
      <c r="AU576" s="204" t="str">
        <f>VLOOKUP($B576,D1_2!$B$5:$AL$131,19,FALSE)&amp;""</f>
        <v/>
      </c>
      <c r="AV576" s="215"/>
      <c r="AW576" s="160" t="str">
        <f>VLOOKUP($B576,D1_2!$B$5:$AL$131,20,FALSE)&amp;""</f>
        <v/>
      </c>
      <c r="AX576" s="172"/>
      <c r="AY576" s="188" t="s">
        <v>410</v>
      </c>
      <c r="AZ576" s="204" t="str">
        <f>VLOOKUP($B576,D1_2!$B$5:$AL$131,21,FALSE)&amp;""</f>
        <v/>
      </c>
      <c r="BA576" s="215"/>
      <c r="BB576" s="1"/>
      <c r="BC576" s="1"/>
      <c r="BD576" s="1"/>
      <c r="BE576" s="1"/>
      <c r="BF576" s="3"/>
      <c r="BG576" s="3"/>
      <c r="BH576" s="3"/>
    </row>
    <row r="577" spans="2:60" s="1" customFormat="1">
      <c r="B577" s="28"/>
      <c r="C577" s="80"/>
      <c r="D577" s="80"/>
      <c r="E577" s="80"/>
      <c r="F577" s="108"/>
      <c r="G577" s="123" t="s">
        <v>5759</v>
      </c>
      <c r="H577" s="123"/>
      <c r="I577" s="123"/>
      <c r="J577" s="123"/>
      <c r="K577" s="123"/>
      <c r="L577" s="123"/>
      <c r="M577" s="123"/>
      <c r="N577" s="162" t="str">
        <f>VLOOKUP($B576,D1_2!$B$132:$AL$258,6,FALSE)&amp;""</f>
        <v/>
      </c>
      <c r="O577" s="173"/>
      <c r="P577" s="189" t="s">
        <v>410</v>
      </c>
      <c r="Q577" s="205" t="str">
        <f>VLOOKUP($B576,D1_2!$B$132:$AL$258,7,FALSE)&amp;""</f>
        <v/>
      </c>
      <c r="R577" s="222"/>
      <c r="S577" s="162" t="str">
        <f>VLOOKUP($B576,D1_2!$B$132:$AL$258,8,FALSE)&amp;""</f>
        <v/>
      </c>
      <c r="T577" s="173"/>
      <c r="U577" s="189" t="s">
        <v>410</v>
      </c>
      <c r="V577" s="205" t="str">
        <f>VLOOKUP($B576,D1_2!$B$132:$AL$258,9,FALSE)&amp;""</f>
        <v/>
      </c>
      <c r="W577" s="222"/>
      <c r="X577" s="162" t="str">
        <f>VLOOKUP($B576,D1_2!$B$132:$AL$258,10,FALSE)&amp;""</f>
        <v/>
      </c>
      <c r="Y577" s="173"/>
      <c r="Z577" s="189" t="s">
        <v>410</v>
      </c>
      <c r="AA577" s="205" t="str">
        <f>VLOOKUP($B576,D1_2!$B$132:$AL$258,11,FALSE)&amp;""</f>
        <v/>
      </c>
      <c r="AB577" s="222"/>
      <c r="AC577" s="162" t="str">
        <f>VLOOKUP($B576,D1_2!$B$132:$AL$258,12,FALSE)&amp;""</f>
        <v/>
      </c>
      <c r="AD577" s="173"/>
      <c r="AE577" s="189" t="s">
        <v>410</v>
      </c>
      <c r="AF577" s="205" t="str">
        <f>VLOOKUP($B576,D1_2!$B$132:$AL$258,13,FALSE)&amp;""</f>
        <v/>
      </c>
      <c r="AG577" s="222"/>
      <c r="AH577" s="162" t="str">
        <f>VLOOKUP($B576,D1_2!$B$132:$AL$258,14,FALSE)&amp;""</f>
        <v/>
      </c>
      <c r="AI577" s="173"/>
      <c r="AJ577" s="189" t="s">
        <v>410</v>
      </c>
      <c r="AK577" s="205" t="str">
        <f>VLOOKUP($B576,D1_2!$B$132:$AL$258,15,FALSE)&amp;""</f>
        <v/>
      </c>
      <c r="AL577" s="222"/>
      <c r="AM577" s="162" t="str">
        <f>VLOOKUP($B576,D1_2!$B$132:$AL$258,16,FALSE)&amp;""</f>
        <v/>
      </c>
      <c r="AN577" s="173"/>
      <c r="AO577" s="189" t="s">
        <v>410</v>
      </c>
      <c r="AP577" s="205" t="str">
        <f>VLOOKUP($B576,D1_2!$B$132:$AL$258,17,FALSE)&amp;""</f>
        <v/>
      </c>
      <c r="AQ577" s="222"/>
      <c r="AR577" s="162" t="str">
        <f>VLOOKUP($B576,D1_2!$B$132:$AL$258,18,FALSE)&amp;""</f>
        <v/>
      </c>
      <c r="AS577" s="173"/>
      <c r="AT577" s="189" t="s">
        <v>410</v>
      </c>
      <c r="AU577" s="205" t="str">
        <f>VLOOKUP($B576,D1_2!$B$132:$AL$258,19,FALSE)&amp;""</f>
        <v/>
      </c>
      <c r="AV577" s="222"/>
      <c r="AW577" s="162" t="str">
        <f>VLOOKUP($B576,D1_2!$B$132:$AL$258,20,FALSE)&amp;""</f>
        <v/>
      </c>
      <c r="AX577" s="173"/>
      <c r="AY577" s="189" t="s">
        <v>410</v>
      </c>
      <c r="AZ577" s="205" t="str">
        <f>VLOOKUP($B576,D1_2!$B$132:$AL$258,21,FALSE)&amp;""</f>
        <v/>
      </c>
      <c r="BA577" s="222"/>
      <c r="BB577" s="1"/>
      <c r="BC577" s="1"/>
      <c r="BD577" s="1"/>
      <c r="BE577" s="1"/>
      <c r="BF577" s="3"/>
      <c r="BG577" s="3"/>
      <c r="BH577" s="3"/>
    </row>
    <row r="578" spans="2:60" s="1" customFormat="1">
      <c r="B578" s="27"/>
      <c r="C578" s="79"/>
      <c r="D578" s="79"/>
      <c r="E578" s="79"/>
      <c r="F578" s="109"/>
      <c r="G578" s="124" t="s">
        <v>5593</v>
      </c>
      <c r="H578" s="124"/>
      <c r="I578" s="124"/>
      <c r="J578" s="124"/>
      <c r="K578" s="124"/>
      <c r="L578" s="124"/>
      <c r="M578" s="124"/>
      <c r="N578" s="167" t="str">
        <f>VLOOKUP($B576,D1_2!$B$259:$AL$385,6,FALSE)&amp;""</f>
        <v/>
      </c>
      <c r="O578" s="174"/>
      <c r="P578" s="190" t="s">
        <v>410</v>
      </c>
      <c r="Q578" s="206" t="str">
        <f>VLOOKUP($B576,D1_2!$B$259:$AL$385,7,FALSE)&amp;""</f>
        <v/>
      </c>
      <c r="R578" s="216"/>
      <c r="S578" s="167" t="str">
        <f>VLOOKUP($B576,D1_2!$B$259:$AL$385,8,FALSE)&amp;""</f>
        <v/>
      </c>
      <c r="T578" s="174"/>
      <c r="U578" s="190" t="s">
        <v>410</v>
      </c>
      <c r="V578" s="206" t="str">
        <f>VLOOKUP($B576,D1_2!$B$259:$AL$385,9,FALSE)&amp;""</f>
        <v/>
      </c>
      <c r="W578" s="216"/>
      <c r="X578" s="167" t="str">
        <f>VLOOKUP($B576,D1_2!$B$259:$AL$385,10,FALSE)&amp;""</f>
        <v/>
      </c>
      <c r="Y578" s="174"/>
      <c r="Z578" s="190" t="s">
        <v>410</v>
      </c>
      <c r="AA578" s="206" t="str">
        <f>VLOOKUP($B576,D1_2!$B$259:$AL$385,11,FALSE)&amp;""</f>
        <v/>
      </c>
      <c r="AB578" s="216"/>
      <c r="AC578" s="167" t="str">
        <f>VLOOKUP($B576,D1_2!$B$259:$AL$385,12,FALSE)&amp;""</f>
        <v/>
      </c>
      <c r="AD578" s="174"/>
      <c r="AE578" s="190" t="s">
        <v>410</v>
      </c>
      <c r="AF578" s="206" t="str">
        <f>VLOOKUP($B576,D1_2!$B$259:$AL$385,13,FALSE)&amp;""</f>
        <v/>
      </c>
      <c r="AG578" s="216"/>
      <c r="AH578" s="167" t="str">
        <f>VLOOKUP($B576,D1_2!$B$259:$AL$385,14,FALSE)&amp;""</f>
        <v/>
      </c>
      <c r="AI578" s="174"/>
      <c r="AJ578" s="190" t="s">
        <v>410</v>
      </c>
      <c r="AK578" s="206" t="str">
        <f>VLOOKUP($B576,D1_2!$B$259:$AL$385,15,FALSE)&amp;""</f>
        <v/>
      </c>
      <c r="AL578" s="216"/>
      <c r="AM578" s="167" t="str">
        <f>VLOOKUP($B576,D1_2!$B$259:$AL$385,16,FALSE)&amp;""</f>
        <v/>
      </c>
      <c r="AN578" s="174"/>
      <c r="AO578" s="190" t="s">
        <v>410</v>
      </c>
      <c r="AP578" s="206" t="str">
        <f>VLOOKUP($B576,D1_2!$B$259:$AL$385,17,FALSE)&amp;""</f>
        <v/>
      </c>
      <c r="AQ578" s="216"/>
      <c r="AR578" s="167" t="str">
        <f>VLOOKUP($B576,D1_2!$B$259:$AL$385,18,FALSE)&amp;""</f>
        <v/>
      </c>
      <c r="AS578" s="174"/>
      <c r="AT578" s="190" t="s">
        <v>410</v>
      </c>
      <c r="AU578" s="206" t="str">
        <f>VLOOKUP($B576,D1_2!$B$259:$AL$385,19,FALSE)&amp;""</f>
        <v/>
      </c>
      <c r="AV578" s="216"/>
      <c r="AW578" s="167" t="str">
        <f>VLOOKUP($B576,D1_2!$B$259:$AL$385,20,FALSE)&amp;""</f>
        <v/>
      </c>
      <c r="AX578" s="174"/>
      <c r="AY578" s="190" t="s">
        <v>410</v>
      </c>
      <c r="AZ578" s="206" t="str">
        <f>VLOOKUP($B576,D1_2!$B$259:$AL$385,21,FALSE)&amp;""</f>
        <v/>
      </c>
      <c r="BA578" s="216"/>
      <c r="BB578" s="1"/>
      <c r="BC578" s="1"/>
      <c r="BD578" s="1"/>
      <c r="BE578" s="1"/>
      <c r="BF578" s="3"/>
      <c r="BG578" s="3"/>
      <c r="BH578" s="3"/>
    </row>
    <row r="579" spans="2:60" s="1" customFormat="1" ht="14.25" customHeight="1">
      <c r="B579" s="26" t="s">
        <v>5206</v>
      </c>
      <c r="C579" s="78"/>
      <c r="D579" s="78"/>
      <c r="E579" s="78"/>
      <c r="F579" s="107"/>
      <c r="G579" s="122" t="s">
        <v>6009</v>
      </c>
      <c r="H579" s="122"/>
      <c r="I579" s="122"/>
      <c r="J579" s="122"/>
      <c r="K579" s="122"/>
      <c r="L579" s="122"/>
      <c r="M579" s="122"/>
      <c r="N579" s="160" t="str">
        <f>VLOOKUP($B579,D1_2!$B$5:$AL$131,6,FALSE)&amp;""</f>
        <v/>
      </c>
      <c r="O579" s="172"/>
      <c r="P579" s="188" t="s">
        <v>410</v>
      </c>
      <c r="Q579" s="204" t="str">
        <f>VLOOKUP($B579,D1_2!$B$5:$AL$131,7,FALSE)&amp;""</f>
        <v/>
      </c>
      <c r="R579" s="215"/>
      <c r="S579" s="160" t="str">
        <f>VLOOKUP($B579,D1_2!$B$5:$AL$131,8,FALSE)&amp;""</f>
        <v/>
      </c>
      <c r="T579" s="172"/>
      <c r="U579" s="188" t="s">
        <v>410</v>
      </c>
      <c r="V579" s="204" t="str">
        <f>VLOOKUP($B579,D1_2!$B$5:$AL$131,9,FALSE)&amp;""</f>
        <v/>
      </c>
      <c r="W579" s="215"/>
      <c r="X579" s="160" t="str">
        <f>VLOOKUP($B579,D1_2!$B$5:$AL$131,10,FALSE)&amp;""</f>
        <v/>
      </c>
      <c r="Y579" s="172"/>
      <c r="Z579" s="188" t="s">
        <v>410</v>
      </c>
      <c r="AA579" s="204" t="str">
        <f>VLOOKUP($B579,D1_2!$B$5:$AL$131,11,FALSE)&amp;""</f>
        <v/>
      </c>
      <c r="AB579" s="215"/>
      <c r="AC579" s="160" t="str">
        <f>VLOOKUP($B579,D1_2!$B$5:$AL$131,12,FALSE)&amp;""</f>
        <v/>
      </c>
      <c r="AD579" s="172"/>
      <c r="AE579" s="188" t="s">
        <v>410</v>
      </c>
      <c r="AF579" s="204" t="str">
        <f>VLOOKUP($B579,D1_2!$B$5:$AL$131,13,FALSE)&amp;""</f>
        <v/>
      </c>
      <c r="AG579" s="215"/>
      <c r="AH579" s="160" t="str">
        <f>VLOOKUP($B579,D1_2!$B$5:$AL$131,14,FALSE)&amp;""</f>
        <v/>
      </c>
      <c r="AI579" s="172"/>
      <c r="AJ579" s="188" t="s">
        <v>410</v>
      </c>
      <c r="AK579" s="204" t="str">
        <f>VLOOKUP($B579,D1_2!$B$5:$AL$131,15,FALSE)&amp;""</f>
        <v/>
      </c>
      <c r="AL579" s="215"/>
      <c r="AM579" s="160" t="str">
        <f>VLOOKUP($B579,D1_2!$B$5:$AL$131,16,FALSE)&amp;""</f>
        <v/>
      </c>
      <c r="AN579" s="172"/>
      <c r="AO579" s="188" t="s">
        <v>410</v>
      </c>
      <c r="AP579" s="204" t="str">
        <f>VLOOKUP($B579,D1_2!$B$5:$AL$131,17,FALSE)&amp;""</f>
        <v/>
      </c>
      <c r="AQ579" s="215"/>
      <c r="AR579" s="160" t="str">
        <f>VLOOKUP($B579,D1_2!$B$5:$AL$131,18,FALSE)&amp;""</f>
        <v/>
      </c>
      <c r="AS579" s="172"/>
      <c r="AT579" s="188" t="s">
        <v>410</v>
      </c>
      <c r="AU579" s="204" t="str">
        <f>VLOOKUP($B579,D1_2!$B$5:$AL$131,19,FALSE)&amp;""</f>
        <v/>
      </c>
      <c r="AV579" s="215"/>
      <c r="AW579" s="160" t="str">
        <f>VLOOKUP($B579,D1_2!$B$5:$AL$131,20,FALSE)&amp;""</f>
        <v/>
      </c>
      <c r="AX579" s="172"/>
      <c r="AY579" s="188" t="s">
        <v>410</v>
      </c>
      <c r="AZ579" s="204" t="str">
        <f>VLOOKUP($B579,D1_2!$B$5:$AL$131,21,FALSE)&amp;""</f>
        <v/>
      </c>
      <c r="BA579" s="215"/>
      <c r="BB579" s="1"/>
      <c r="BC579" s="1"/>
      <c r="BD579" s="1"/>
      <c r="BE579" s="1"/>
      <c r="BF579" s="3"/>
      <c r="BG579" s="3"/>
      <c r="BH579" s="3"/>
    </row>
    <row r="580" spans="2:60" s="1" customFormat="1">
      <c r="B580" s="28"/>
      <c r="C580" s="80"/>
      <c r="D580" s="80"/>
      <c r="E580" s="80"/>
      <c r="F580" s="108"/>
      <c r="G580" s="123" t="s">
        <v>5759</v>
      </c>
      <c r="H580" s="123"/>
      <c r="I580" s="123"/>
      <c r="J580" s="123"/>
      <c r="K580" s="123"/>
      <c r="L580" s="123"/>
      <c r="M580" s="123"/>
      <c r="N580" s="162" t="str">
        <f>VLOOKUP($B579,D1_2!$B$132:$AL$258,6,FALSE)&amp;""</f>
        <v/>
      </c>
      <c r="O580" s="173"/>
      <c r="P580" s="189" t="s">
        <v>410</v>
      </c>
      <c r="Q580" s="205" t="str">
        <f>VLOOKUP($B579,D1_2!$B$132:$AL$258,7,FALSE)&amp;""</f>
        <v/>
      </c>
      <c r="R580" s="222"/>
      <c r="S580" s="162" t="str">
        <f>VLOOKUP($B579,D1_2!$B$132:$AL$258,8,FALSE)&amp;""</f>
        <v/>
      </c>
      <c r="T580" s="173"/>
      <c r="U580" s="189" t="s">
        <v>410</v>
      </c>
      <c r="V580" s="205" t="str">
        <f>VLOOKUP($B579,D1_2!$B$132:$AL$258,9,FALSE)&amp;""</f>
        <v/>
      </c>
      <c r="W580" s="222"/>
      <c r="X580" s="162" t="str">
        <f>VLOOKUP($B579,D1_2!$B$132:$AL$258,10,FALSE)&amp;""</f>
        <v/>
      </c>
      <c r="Y580" s="173"/>
      <c r="Z580" s="189" t="s">
        <v>410</v>
      </c>
      <c r="AA580" s="205" t="str">
        <f>VLOOKUP($B579,D1_2!$B$132:$AL$258,11,FALSE)&amp;""</f>
        <v/>
      </c>
      <c r="AB580" s="222"/>
      <c r="AC580" s="162" t="str">
        <f>VLOOKUP($B579,D1_2!$B$132:$AL$258,12,FALSE)&amp;""</f>
        <v/>
      </c>
      <c r="AD580" s="173"/>
      <c r="AE580" s="189" t="s">
        <v>410</v>
      </c>
      <c r="AF580" s="205" t="str">
        <f>VLOOKUP($B579,D1_2!$B$132:$AL$258,13,FALSE)&amp;""</f>
        <v/>
      </c>
      <c r="AG580" s="222"/>
      <c r="AH580" s="162" t="str">
        <f>VLOOKUP($B579,D1_2!$B$132:$AL$258,14,FALSE)&amp;""</f>
        <v/>
      </c>
      <c r="AI580" s="173"/>
      <c r="AJ580" s="189" t="s">
        <v>410</v>
      </c>
      <c r="AK580" s="205" t="str">
        <f>VLOOKUP($B579,D1_2!$B$132:$AL$258,15,FALSE)&amp;""</f>
        <v/>
      </c>
      <c r="AL580" s="222"/>
      <c r="AM580" s="162" t="str">
        <f>VLOOKUP($B579,D1_2!$B$132:$AL$258,16,FALSE)&amp;""</f>
        <v/>
      </c>
      <c r="AN580" s="173"/>
      <c r="AO580" s="189" t="s">
        <v>410</v>
      </c>
      <c r="AP580" s="205" t="str">
        <f>VLOOKUP($B579,D1_2!$B$132:$AL$258,17,FALSE)&amp;""</f>
        <v/>
      </c>
      <c r="AQ580" s="222"/>
      <c r="AR580" s="162" t="str">
        <f>VLOOKUP($B579,D1_2!$B$132:$AL$258,18,FALSE)&amp;""</f>
        <v/>
      </c>
      <c r="AS580" s="173"/>
      <c r="AT580" s="189" t="s">
        <v>410</v>
      </c>
      <c r="AU580" s="205" t="str">
        <f>VLOOKUP($B579,D1_2!$B$132:$AL$258,19,FALSE)&amp;""</f>
        <v/>
      </c>
      <c r="AV580" s="222"/>
      <c r="AW580" s="162" t="str">
        <f>VLOOKUP($B579,D1_2!$B$132:$AL$258,20,FALSE)&amp;""</f>
        <v/>
      </c>
      <c r="AX580" s="173"/>
      <c r="AY580" s="189" t="s">
        <v>410</v>
      </c>
      <c r="AZ580" s="205" t="str">
        <f>VLOOKUP($B579,D1_2!$B$132:$AL$258,21,FALSE)&amp;""</f>
        <v/>
      </c>
      <c r="BA580" s="222"/>
      <c r="BB580" s="1"/>
      <c r="BC580" s="1"/>
      <c r="BD580" s="1"/>
      <c r="BE580" s="1"/>
      <c r="BF580" s="3"/>
      <c r="BG580" s="3"/>
      <c r="BH580" s="3"/>
    </row>
    <row r="581" spans="2:60" s="1" customFormat="1">
      <c r="B581" s="27"/>
      <c r="C581" s="79"/>
      <c r="D581" s="79"/>
      <c r="E581" s="79"/>
      <c r="F581" s="109"/>
      <c r="G581" s="124" t="s">
        <v>5593</v>
      </c>
      <c r="H581" s="124"/>
      <c r="I581" s="124"/>
      <c r="J581" s="124"/>
      <c r="K581" s="124"/>
      <c r="L581" s="124"/>
      <c r="M581" s="124"/>
      <c r="N581" s="167" t="str">
        <f>VLOOKUP($B579,D1_2!$B$259:$AL$385,6,FALSE)&amp;""</f>
        <v/>
      </c>
      <c r="O581" s="174"/>
      <c r="P581" s="190" t="s">
        <v>410</v>
      </c>
      <c r="Q581" s="206" t="str">
        <f>VLOOKUP($B579,D1_2!$B$259:$AL$385,7,FALSE)&amp;""</f>
        <v/>
      </c>
      <c r="R581" s="216"/>
      <c r="S581" s="167" t="str">
        <f>VLOOKUP($B579,D1_2!$B$259:$AL$385,8,FALSE)&amp;""</f>
        <v/>
      </c>
      <c r="T581" s="174"/>
      <c r="U581" s="190" t="s">
        <v>410</v>
      </c>
      <c r="V581" s="206" t="str">
        <f>VLOOKUP($B579,D1_2!$B$259:$AL$385,9,FALSE)&amp;""</f>
        <v/>
      </c>
      <c r="W581" s="216"/>
      <c r="X581" s="167" t="str">
        <f>VLOOKUP($B579,D1_2!$B$259:$AL$385,10,FALSE)&amp;""</f>
        <v/>
      </c>
      <c r="Y581" s="174"/>
      <c r="Z581" s="190" t="s">
        <v>410</v>
      </c>
      <c r="AA581" s="206" t="str">
        <f>VLOOKUP($B579,D1_2!$B$259:$AL$385,11,FALSE)&amp;""</f>
        <v/>
      </c>
      <c r="AB581" s="216"/>
      <c r="AC581" s="167" t="str">
        <f>VLOOKUP($B579,D1_2!$B$259:$AL$385,12,FALSE)&amp;""</f>
        <v/>
      </c>
      <c r="AD581" s="174"/>
      <c r="AE581" s="190" t="s">
        <v>410</v>
      </c>
      <c r="AF581" s="206" t="str">
        <f>VLOOKUP($B579,D1_2!$B$259:$AL$385,13,FALSE)&amp;""</f>
        <v/>
      </c>
      <c r="AG581" s="216"/>
      <c r="AH581" s="167" t="str">
        <f>VLOOKUP($B579,D1_2!$B$259:$AL$385,14,FALSE)&amp;""</f>
        <v/>
      </c>
      <c r="AI581" s="174"/>
      <c r="AJ581" s="190" t="s">
        <v>410</v>
      </c>
      <c r="AK581" s="206" t="str">
        <f>VLOOKUP($B579,D1_2!$B$259:$AL$385,15,FALSE)&amp;""</f>
        <v/>
      </c>
      <c r="AL581" s="216"/>
      <c r="AM581" s="167" t="str">
        <f>VLOOKUP($B579,D1_2!$B$259:$AL$385,16,FALSE)&amp;""</f>
        <v/>
      </c>
      <c r="AN581" s="174"/>
      <c r="AO581" s="190" t="s">
        <v>410</v>
      </c>
      <c r="AP581" s="206" t="str">
        <f>VLOOKUP($B579,D1_2!$B$259:$AL$385,17,FALSE)&amp;""</f>
        <v/>
      </c>
      <c r="AQ581" s="216"/>
      <c r="AR581" s="167" t="str">
        <f>VLOOKUP($B579,D1_2!$B$259:$AL$385,18,FALSE)&amp;""</f>
        <v/>
      </c>
      <c r="AS581" s="174"/>
      <c r="AT581" s="190" t="s">
        <v>410</v>
      </c>
      <c r="AU581" s="206" t="str">
        <f>VLOOKUP($B579,D1_2!$B$259:$AL$385,19,FALSE)&amp;""</f>
        <v/>
      </c>
      <c r="AV581" s="216"/>
      <c r="AW581" s="167" t="str">
        <f>VLOOKUP($B579,D1_2!$B$259:$AL$385,20,FALSE)&amp;""</f>
        <v/>
      </c>
      <c r="AX581" s="174"/>
      <c r="AY581" s="190" t="s">
        <v>410</v>
      </c>
      <c r="AZ581" s="206" t="str">
        <f>VLOOKUP($B579,D1_2!$B$259:$AL$385,21,FALSE)&amp;""</f>
        <v/>
      </c>
      <c r="BA581" s="216"/>
      <c r="BB581" s="1"/>
      <c r="BC581" s="1"/>
      <c r="BD581" s="1"/>
      <c r="BE581" s="1"/>
      <c r="BF581" s="3"/>
      <c r="BG581" s="3"/>
      <c r="BH581" s="3"/>
    </row>
    <row r="582" spans="2:60" s="1" customFormat="1" ht="14.25" customHeight="1">
      <c r="B582" s="26" t="s">
        <v>6943</v>
      </c>
      <c r="C582" s="78"/>
      <c r="D582" s="78"/>
      <c r="E582" s="78"/>
      <c r="F582" s="107"/>
      <c r="G582" s="122" t="s">
        <v>6009</v>
      </c>
      <c r="H582" s="122"/>
      <c r="I582" s="122"/>
      <c r="J582" s="122"/>
      <c r="K582" s="122"/>
      <c r="L582" s="122"/>
      <c r="M582" s="122"/>
      <c r="N582" s="160" t="str">
        <f>VLOOKUP($B582,D1_2!$B$5:$AL$131,6,FALSE)&amp;""</f>
        <v/>
      </c>
      <c r="O582" s="172"/>
      <c r="P582" s="188" t="s">
        <v>410</v>
      </c>
      <c r="Q582" s="204" t="str">
        <f>VLOOKUP($B582,D1_2!$B$5:$AL$131,7,FALSE)&amp;""</f>
        <v/>
      </c>
      <c r="R582" s="215"/>
      <c r="S582" s="160" t="str">
        <f>VLOOKUP($B582,D1_2!$B$5:$AL$131,8,FALSE)&amp;""</f>
        <v/>
      </c>
      <c r="T582" s="172"/>
      <c r="U582" s="188" t="s">
        <v>410</v>
      </c>
      <c r="V582" s="204" t="str">
        <f>VLOOKUP($B582,D1_2!$B$5:$AL$131,9,FALSE)&amp;""</f>
        <v/>
      </c>
      <c r="W582" s="215"/>
      <c r="X582" s="160" t="str">
        <f>VLOOKUP($B582,D1_2!$B$5:$AL$131,10,FALSE)&amp;""</f>
        <v/>
      </c>
      <c r="Y582" s="172"/>
      <c r="Z582" s="188" t="s">
        <v>410</v>
      </c>
      <c r="AA582" s="204" t="str">
        <f>VLOOKUP($B582,D1_2!$B$5:$AL$131,11,FALSE)&amp;""</f>
        <v/>
      </c>
      <c r="AB582" s="215"/>
      <c r="AC582" s="160" t="str">
        <f>VLOOKUP($B582,D1_2!$B$5:$AL$131,12,FALSE)&amp;""</f>
        <v/>
      </c>
      <c r="AD582" s="172"/>
      <c r="AE582" s="188" t="s">
        <v>410</v>
      </c>
      <c r="AF582" s="204" t="str">
        <f>VLOOKUP($B582,D1_2!$B$5:$AL$131,13,FALSE)&amp;""</f>
        <v/>
      </c>
      <c r="AG582" s="215"/>
      <c r="AH582" s="160" t="str">
        <f>VLOOKUP($B582,D1_2!$B$5:$AL$131,14,FALSE)&amp;""</f>
        <v/>
      </c>
      <c r="AI582" s="172"/>
      <c r="AJ582" s="188" t="s">
        <v>410</v>
      </c>
      <c r="AK582" s="204" t="str">
        <f>VLOOKUP($B582,D1_2!$B$5:$AL$131,15,FALSE)&amp;""</f>
        <v/>
      </c>
      <c r="AL582" s="215"/>
      <c r="AM582" s="160" t="str">
        <f>VLOOKUP($B582,D1_2!$B$5:$AL$131,16,FALSE)&amp;""</f>
        <v/>
      </c>
      <c r="AN582" s="172"/>
      <c r="AO582" s="188" t="s">
        <v>410</v>
      </c>
      <c r="AP582" s="204" t="str">
        <f>VLOOKUP($B582,D1_2!$B$5:$AL$131,17,FALSE)&amp;""</f>
        <v/>
      </c>
      <c r="AQ582" s="215"/>
      <c r="AR582" s="160" t="str">
        <f>VLOOKUP($B582,D1_2!$B$5:$AL$131,18,FALSE)&amp;""</f>
        <v/>
      </c>
      <c r="AS582" s="172"/>
      <c r="AT582" s="188" t="s">
        <v>410</v>
      </c>
      <c r="AU582" s="204" t="str">
        <f>VLOOKUP($B582,D1_2!$B$5:$AL$131,19,FALSE)&amp;""</f>
        <v/>
      </c>
      <c r="AV582" s="215"/>
      <c r="AW582" s="160" t="str">
        <f>VLOOKUP($B582,D1_2!$B$5:$AL$131,20,FALSE)&amp;""</f>
        <v/>
      </c>
      <c r="AX582" s="172"/>
      <c r="AY582" s="188" t="s">
        <v>410</v>
      </c>
      <c r="AZ582" s="204" t="str">
        <f>VLOOKUP($B582,D1_2!$B$5:$AL$131,21,FALSE)&amp;""</f>
        <v/>
      </c>
      <c r="BA582" s="215"/>
      <c r="BB582" s="1"/>
      <c r="BC582" s="1"/>
      <c r="BD582" s="1"/>
      <c r="BE582" s="1"/>
      <c r="BF582" s="3"/>
      <c r="BG582" s="3"/>
      <c r="BH582" s="3"/>
    </row>
    <row r="583" spans="2:60" s="1" customFormat="1">
      <c r="B583" s="28"/>
      <c r="C583" s="80"/>
      <c r="D583" s="80"/>
      <c r="E583" s="80"/>
      <c r="F583" s="108"/>
      <c r="G583" s="123" t="s">
        <v>5759</v>
      </c>
      <c r="H583" s="123"/>
      <c r="I583" s="123"/>
      <c r="J583" s="123"/>
      <c r="K583" s="123"/>
      <c r="L583" s="123"/>
      <c r="M583" s="123"/>
      <c r="N583" s="162" t="str">
        <f>VLOOKUP($B582,D1_2!$B$132:$AL$258,6,FALSE)&amp;""</f>
        <v/>
      </c>
      <c r="O583" s="173"/>
      <c r="P583" s="189" t="s">
        <v>410</v>
      </c>
      <c r="Q583" s="205" t="str">
        <f>VLOOKUP($B582,D1_2!$B$132:$AL$258,7,FALSE)&amp;""</f>
        <v/>
      </c>
      <c r="R583" s="222"/>
      <c r="S583" s="162" t="str">
        <f>VLOOKUP($B582,D1_2!$B$132:$AL$258,8,FALSE)&amp;""</f>
        <v/>
      </c>
      <c r="T583" s="173"/>
      <c r="U583" s="189" t="s">
        <v>410</v>
      </c>
      <c r="V583" s="205" t="str">
        <f>VLOOKUP($B582,D1_2!$B$132:$AL$258,9,FALSE)&amp;""</f>
        <v/>
      </c>
      <c r="W583" s="222"/>
      <c r="X583" s="162" t="str">
        <f>VLOOKUP($B582,D1_2!$B$132:$AL$258,10,FALSE)&amp;""</f>
        <v/>
      </c>
      <c r="Y583" s="173"/>
      <c r="Z583" s="189" t="s">
        <v>410</v>
      </c>
      <c r="AA583" s="205" t="str">
        <f>VLOOKUP($B582,D1_2!$B$132:$AL$258,11,FALSE)&amp;""</f>
        <v/>
      </c>
      <c r="AB583" s="222"/>
      <c r="AC583" s="162" t="str">
        <f>VLOOKUP($B582,D1_2!$B$132:$AL$258,12,FALSE)&amp;""</f>
        <v/>
      </c>
      <c r="AD583" s="173"/>
      <c r="AE583" s="189" t="s">
        <v>410</v>
      </c>
      <c r="AF583" s="205" t="str">
        <f>VLOOKUP($B582,D1_2!$B$132:$AL$258,13,FALSE)&amp;""</f>
        <v/>
      </c>
      <c r="AG583" s="222"/>
      <c r="AH583" s="162" t="str">
        <f>VLOOKUP($B582,D1_2!$B$132:$AL$258,14,FALSE)&amp;""</f>
        <v/>
      </c>
      <c r="AI583" s="173"/>
      <c r="AJ583" s="189" t="s">
        <v>410</v>
      </c>
      <c r="AK583" s="205" t="str">
        <f>VLOOKUP($B582,D1_2!$B$132:$AL$258,15,FALSE)&amp;""</f>
        <v/>
      </c>
      <c r="AL583" s="222"/>
      <c r="AM583" s="162" t="str">
        <f>VLOOKUP($B582,D1_2!$B$132:$AL$258,16,FALSE)&amp;""</f>
        <v/>
      </c>
      <c r="AN583" s="173"/>
      <c r="AO583" s="189" t="s">
        <v>410</v>
      </c>
      <c r="AP583" s="205" t="str">
        <f>VLOOKUP($B582,D1_2!$B$132:$AL$258,17,FALSE)&amp;""</f>
        <v/>
      </c>
      <c r="AQ583" s="222"/>
      <c r="AR583" s="162" t="str">
        <f>VLOOKUP($B582,D1_2!$B$132:$AL$258,18,FALSE)&amp;""</f>
        <v/>
      </c>
      <c r="AS583" s="173"/>
      <c r="AT583" s="189" t="s">
        <v>410</v>
      </c>
      <c r="AU583" s="205" t="str">
        <f>VLOOKUP($B582,D1_2!$B$132:$AL$258,19,FALSE)&amp;""</f>
        <v/>
      </c>
      <c r="AV583" s="222"/>
      <c r="AW583" s="162" t="str">
        <f>VLOOKUP($B582,D1_2!$B$132:$AL$258,20,FALSE)&amp;""</f>
        <v/>
      </c>
      <c r="AX583" s="173"/>
      <c r="AY583" s="189" t="s">
        <v>410</v>
      </c>
      <c r="AZ583" s="205" t="str">
        <f>VLOOKUP($B582,D1_2!$B$132:$AL$258,21,FALSE)&amp;""</f>
        <v/>
      </c>
      <c r="BA583" s="222"/>
      <c r="BB583" s="1"/>
      <c r="BC583" s="1"/>
      <c r="BD583" s="1"/>
      <c r="BE583" s="1"/>
      <c r="BF583" s="3"/>
      <c r="BG583" s="3"/>
      <c r="BH583" s="3"/>
    </row>
    <row r="584" spans="2:60" s="1" customFormat="1">
      <c r="B584" s="27"/>
      <c r="C584" s="79"/>
      <c r="D584" s="79"/>
      <c r="E584" s="79"/>
      <c r="F584" s="109"/>
      <c r="G584" s="124" t="s">
        <v>5593</v>
      </c>
      <c r="H584" s="124"/>
      <c r="I584" s="124"/>
      <c r="J584" s="124"/>
      <c r="K584" s="124"/>
      <c r="L584" s="124"/>
      <c r="M584" s="124"/>
      <c r="N584" s="167" t="str">
        <f>VLOOKUP($B582,D1_2!$B$259:$AL$385,6,FALSE)&amp;""</f>
        <v/>
      </c>
      <c r="O584" s="174"/>
      <c r="P584" s="190" t="s">
        <v>410</v>
      </c>
      <c r="Q584" s="206" t="str">
        <f>VLOOKUP($B582,D1_2!$B$259:$AL$385,7,FALSE)&amp;""</f>
        <v/>
      </c>
      <c r="R584" s="216"/>
      <c r="S584" s="167" t="str">
        <f>VLOOKUP($B582,D1_2!$B$259:$AL$385,8,FALSE)&amp;""</f>
        <v/>
      </c>
      <c r="T584" s="174"/>
      <c r="U584" s="190" t="s">
        <v>410</v>
      </c>
      <c r="V584" s="206" t="str">
        <f>VLOOKUP($B582,D1_2!$B$259:$AL$385,9,FALSE)&amp;""</f>
        <v/>
      </c>
      <c r="W584" s="216"/>
      <c r="X584" s="167" t="str">
        <f>VLOOKUP($B582,D1_2!$B$259:$AL$385,10,FALSE)&amp;""</f>
        <v/>
      </c>
      <c r="Y584" s="174"/>
      <c r="Z584" s="190" t="s">
        <v>410</v>
      </c>
      <c r="AA584" s="206" t="str">
        <f>VLOOKUP($B582,D1_2!$B$259:$AL$385,11,FALSE)&amp;""</f>
        <v/>
      </c>
      <c r="AB584" s="216"/>
      <c r="AC584" s="167" t="str">
        <f>VLOOKUP($B582,D1_2!$B$259:$AL$385,12,FALSE)&amp;""</f>
        <v/>
      </c>
      <c r="AD584" s="174"/>
      <c r="AE584" s="190" t="s">
        <v>410</v>
      </c>
      <c r="AF584" s="206" t="str">
        <f>VLOOKUP($B582,D1_2!$B$259:$AL$385,13,FALSE)&amp;""</f>
        <v/>
      </c>
      <c r="AG584" s="216"/>
      <c r="AH584" s="167" t="str">
        <f>VLOOKUP($B582,D1_2!$B$259:$AL$385,14,FALSE)&amp;""</f>
        <v/>
      </c>
      <c r="AI584" s="174"/>
      <c r="AJ584" s="190" t="s">
        <v>410</v>
      </c>
      <c r="AK584" s="206" t="str">
        <f>VLOOKUP($B582,D1_2!$B$259:$AL$385,15,FALSE)&amp;""</f>
        <v/>
      </c>
      <c r="AL584" s="216"/>
      <c r="AM584" s="167" t="str">
        <f>VLOOKUP($B582,D1_2!$B$259:$AL$385,16,FALSE)&amp;""</f>
        <v/>
      </c>
      <c r="AN584" s="174"/>
      <c r="AO584" s="190" t="s">
        <v>410</v>
      </c>
      <c r="AP584" s="206" t="str">
        <f>VLOOKUP($B582,D1_2!$B$259:$AL$385,17,FALSE)&amp;""</f>
        <v/>
      </c>
      <c r="AQ584" s="216"/>
      <c r="AR584" s="167" t="str">
        <f>VLOOKUP($B582,D1_2!$B$259:$AL$385,18,FALSE)&amp;""</f>
        <v/>
      </c>
      <c r="AS584" s="174"/>
      <c r="AT584" s="190" t="s">
        <v>410</v>
      </c>
      <c r="AU584" s="206" t="str">
        <f>VLOOKUP($B582,D1_2!$B$259:$AL$385,19,FALSE)&amp;""</f>
        <v/>
      </c>
      <c r="AV584" s="216"/>
      <c r="AW584" s="167" t="str">
        <f>VLOOKUP($B582,D1_2!$B$259:$AL$385,20,FALSE)&amp;""</f>
        <v/>
      </c>
      <c r="AX584" s="174"/>
      <c r="AY584" s="190" t="s">
        <v>410</v>
      </c>
      <c r="AZ584" s="206" t="str">
        <f>VLOOKUP($B582,D1_2!$B$259:$AL$385,21,FALSE)&amp;""</f>
        <v/>
      </c>
      <c r="BA584" s="216"/>
      <c r="BB584" s="1"/>
      <c r="BC584" s="1"/>
      <c r="BD584" s="1"/>
      <c r="BE584" s="1"/>
      <c r="BF584" s="3"/>
      <c r="BG584" s="3"/>
      <c r="BH584" s="3"/>
    </row>
    <row r="585" spans="2:60" s="1" customFormat="1" ht="14.25" customHeight="1">
      <c r="B585" s="26" t="s">
        <v>6263</v>
      </c>
      <c r="C585" s="78"/>
      <c r="D585" s="78"/>
      <c r="E585" s="78"/>
      <c r="F585" s="107"/>
      <c r="G585" s="122" t="s">
        <v>6009</v>
      </c>
      <c r="H585" s="122"/>
      <c r="I585" s="122"/>
      <c r="J585" s="122"/>
      <c r="K585" s="122"/>
      <c r="L585" s="122"/>
      <c r="M585" s="122"/>
      <c r="N585" s="160" t="str">
        <f>VLOOKUP($B585,D1_2!$B$5:$AL$131,6,FALSE)&amp;""</f>
        <v/>
      </c>
      <c r="O585" s="172"/>
      <c r="P585" s="188" t="s">
        <v>410</v>
      </c>
      <c r="Q585" s="204" t="str">
        <f>VLOOKUP($B585,D1_2!$B$5:$AL$131,7,FALSE)&amp;""</f>
        <v/>
      </c>
      <c r="R585" s="215"/>
      <c r="S585" s="160" t="str">
        <f>VLOOKUP($B585,D1_2!$B$5:$AL$131,8,FALSE)&amp;""</f>
        <v/>
      </c>
      <c r="T585" s="172"/>
      <c r="U585" s="188" t="s">
        <v>410</v>
      </c>
      <c r="V585" s="204" t="str">
        <f>VLOOKUP($B585,D1_2!$B$5:$AL$131,9,FALSE)&amp;""</f>
        <v/>
      </c>
      <c r="W585" s="215"/>
      <c r="X585" s="160" t="str">
        <f>VLOOKUP($B585,D1_2!$B$5:$AL$131,10,FALSE)&amp;""</f>
        <v/>
      </c>
      <c r="Y585" s="172"/>
      <c r="Z585" s="188" t="s">
        <v>410</v>
      </c>
      <c r="AA585" s="204" t="str">
        <f>VLOOKUP($B585,D1_2!$B$5:$AL$131,11,FALSE)&amp;""</f>
        <v/>
      </c>
      <c r="AB585" s="215"/>
      <c r="AC585" s="160" t="str">
        <f>VLOOKUP($B585,D1_2!$B$5:$AL$131,12,FALSE)&amp;""</f>
        <v/>
      </c>
      <c r="AD585" s="172"/>
      <c r="AE585" s="188" t="s">
        <v>410</v>
      </c>
      <c r="AF585" s="204" t="str">
        <f>VLOOKUP($B585,D1_2!$B$5:$AL$131,13,FALSE)&amp;""</f>
        <v/>
      </c>
      <c r="AG585" s="215"/>
      <c r="AH585" s="160" t="str">
        <f>VLOOKUP($B585,D1_2!$B$5:$AL$131,14,FALSE)&amp;""</f>
        <v/>
      </c>
      <c r="AI585" s="172"/>
      <c r="AJ585" s="188" t="s">
        <v>410</v>
      </c>
      <c r="AK585" s="204" t="str">
        <f>VLOOKUP($B585,D1_2!$B$5:$AL$131,15,FALSE)&amp;""</f>
        <v/>
      </c>
      <c r="AL585" s="215"/>
      <c r="AM585" s="160" t="str">
        <f>VLOOKUP($B585,D1_2!$B$5:$AL$131,16,FALSE)&amp;""</f>
        <v/>
      </c>
      <c r="AN585" s="172"/>
      <c r="AO585" s="188" t="s">
        <v>410</v>
      </c>
      <c r="AP585" s="204" t="str">
        <f>VLOOKUP($B585,D1_2!$B$5:$AL$131,17,FALSE)&amp;""</f>
        <v/>
      </c>
      <c r="AQ585" s="215"/>
      <c r="AR585" s="160" t="str">
        <f>VLOOKUP($B585,D1_2!$B$5:$AL$131,18,FALSE)&amp;""</f>
        <v/>
      </c>
      <c r="AS585" s="172"/>
      <c r="AT585" s="188" t="s">
        <v>410</v>
      </c>
      <c r="AU585" s="204" t="str">
        <f>VLOOKUP($B585,D1_2!$B$5:$AL$131,19,FALSE)&amp;""</f>
        <v/>
      </c>
      <c r="AV585" s="215"/>
      <c r="AW585" s="160" t="str">
        <f>VLOOKUP($B585,D1_2!$B$5:$AL$131,20,FALSE)&amp;""</f>
        <v/>
      </c>
      <c r="AX585" s="172"/>
      <c r="AY585" s="188" t="s">
        <v>410</v>
      </c>
      <c r="AZ585" s="204" t="str">
        <f>VLOOKUP($B585,D1_2!$B$5:$AL$131,21,FALSE)&amp;""</f>
        <v/>
      </c>
      <c r="BA585" s="215"/>
      <c r="BB585" s="1"/>
      <c r="BC585" s="1"/>
      <c r="BD585" s="1"/>
      <c r="BE585" s="1"/>
      <c r="BF585" s="3"/>
      <c r="BG585" s="3"/>
      <c r="BH585" s="3"/>
    </row>
    <row r="586" spans="2:60" s="1" customFormat="1">
      <c r="B586" s="28"/>
      <c r="C586" s="80"/>
      <c r="D586" s="80"/>
      <c r="E586" s="80"/>
      <c r="F586" s="108"/>
      <c r="G586" s="123" t="s">
        <v>5759</v>
      </c>
      <c r="H586" s="123"/>
      <c r="I586" s="123"/>
      <c r="J586" s="123"/>
      <c r="K586" s="123"/>
      <c r="L586" s="123"/>
      <c r="M586" s="123"/>
      <c r="N586" s="162" t="str">
        <f>VLOOKUP($B585,D1_2!$B$132:$AL$258,6,FALSE)&amp;""</f>
        <v/>
      </c>
      <c r="O586" s="173"/>
      <c r="P586" s="189" t="s">
        <v>410</v>
      </c>
      <c r="Q586" s="205" t="str">
        <f>VLOOKUP($B585,D1_2!$B$132:$AL$258,7,FALSE)&amp;""</f>
        <v/>
      </c>
      <c r="R586" s="222"/>
      <c r="S586" s="162" t="str">
        <f>VLOOKUP($B585,D1_2!$B$132:$AL$258,8,FALSE)&amp;""</f>
        <v/>
      </c>
      <c r="T586" s="173"/>
      <c r="U586" s="189" t="s">
        <v>410</v>
      </c>
      <c r="V586" s="205" t="str">
        <f>VLOOKUP($B585,D1_2!$B$132:$AL$258,9,FALSE)&amp;""</f>
        <v/>
      </c>
      <c r="W586" s="222"/>
      <c r="X586" s="162" t="str">
        <f>VLOOKUP($B585,D1_2!$B$132:$AL$258,10,FALSE)&amp;""</f>
        <v/>
      </c>
      <c r="Y586" s="173"/>
      <c r="Z586" s="189" t="s">
        <v>410</v>
      </c>
      <c r="AA586" s="205" t="str">
        <f>VLOOKUP($B585,D1_2!$B$132:$AL$258,11,FALSE)&amp;""</f>
        <v/>
      </c>
      <c r="AB586" s="222"/>
      <c r="AC586" s="162" t="str">
        <f>VLOOKUP($B585,D1_2!$B$132:$AL$258,12,FALSE)&amp;""</f>
        <v/>
      </c>
      <c r="AD586" s="173"/>
      <c r="AE586" s="189" t="s">
        <v>410</v>
      </c>
      <c r="AF586" s="205" t="str">
        <f>VLOOKUP($B585,D1_2!$B$132:$AL$258,13,FALSE)&amp;""</f>
        <v/>
      </c>
      <c r="AG586" s="222"/>
      <c r="AH586" s="162" t="str">
        <f>VLOOKUP($B585,D1_2!$B$132:$AL$258,14,FALSE)&amp;""</f>
        <v/>
      </c>
      <c r="AI586" s="173"/>
      <c r="AJ586" s="189" t="s">
        <v>410</v>
      </c>
      <c r="AK586" s="205" t="str">
        <f>VLOOKUP($B585,D1_2!$B$132:$AL$258,15,FALSE)&amp;""</f>
        <v/>
      </c>
      <c r="AL586" s="222"/>
      <c r="AM586" s="162" t="str">
        <f>VLOOKUP($B585,D1_2!$B$132:$AL$258,16,FALSE)&amp;""</f>
        <v/>
      </c>
      <c r="AN586" s="173"/>
      <c r="AO586" s="189" t="s">
        <v>410</v>
      </c>
      <c r="AP586" s="205" t="str">
        <f>VLOOKUP($B585,D1_2!$B$132:$AL$258,17,FALSE)&amp;""</f>
        <v/>
      </c>
      <c r="AQ586" s="222"/>
      <c r="AR586" s="162" t="str">
        <f>VLOOKUP($B585,D1_2!$B$132:$AL$258,18,FALSE)&amp;""</f>
        <v/>
      </c>
      <c r="AS586" s="173"/>
      <c r="AT586" s="189" t="s">
        <v>410</v>
      </c>
      <c r="AU586" s="205" t="str">
        <f>VLOOKUP($B585,D1_2!$B$132:$AL$258,19,FALSE)&amp;""</f>
        <v/>
      </c>
      <c r="AV586" s="222"/>
      <c r="AW586" s="162" t="str">
        <f>VLOOKUP($B585,D1_2!$B$132:$AL$258,20,FALSE)&amp;""</f>
        <v/>
      </c>
      <c r="AX586" s="173"/>
      <c r="AY586" s="189" t="s">
        <v>410</v>
      </c>
      <c r="AZ586" s="205" t="str">
        <f>VLOOKUP($B585,D1_2!$B$132:$AL$258,21,FALSE)&amp;""</f>
        <v/>
      </c>
      <c r="BA586" s="222"/>
      <c r="BB586" s="1"/>
      <c r="BC586" s="1"/>
      <c r="BD586" s="1"/>
      <c r="BE586" s="1"/>
      <c r="BF586" s="3"/>
      <c r="BG586" s="3"/>
      <c r="BH586" s="3"/>
    </row>
    <row r="587" spans="2:60" s="1" customFormat="1">
      <c r="B587" s="27"/>
      <c r="C587" s="79"/>
      <c r="D587" s="79"/>
      <c r="E587" s="79"/>
      <c r="F587" s="109"/>
      <c r="G587" s="124" t="s">
        <v>5593</v>
      </c>
      <c r="H587" s="124"/>
      <c r="I587" s="124"/>
      <c r="J587" s="124"/>
      <c r="K587" s="124"/>
      <c r="L587" s="124"/>
      <c r="M587" s="124"/>
      <c r="N587" s="167" t="str">
        <f>VLOOKUP($B585,D1_2!$B$259:$AL$385,6,FALSE)&amp;""</f>
        <v/>
      </c>
      <c r="O587" s="174"/>
      <c r="P587" s="190" t="s">
        <v>410</v>
      </c>
      <c r="Q587" s="206" t="str">
        <f>VLOOKUP($B585,D1_2!$B$259:$AL$385,7,FALSE)&amp;""</f>
        <v/>
      </c>
      <c r="R587" s="216"/>
      <c r="S587" s="167" t="str">
        <f>VLOOKUP($B585,D1_2!$B$259:$AL$385,8,FALSE)&amp;""</f>
        <v/>
      </c>
      <c r="T587" s="174"/>
      <c r="U587" s="190" t="s">
        <v>410</v>
      </c>
      <c r="V587" s="206" t="str">
        <f>VLOOKUP($B585,D1_2!$B$259:$AL$385,9,FALSE)&amp;""</f>
        <v/>
      </c>
      <c r="W587" s="216"/>
      <c r="X587" s="167" t="str">
        <f>VLOOKUP($B585,D1_2!$B$259:$AL$385,10,FALSE)&amp;""</f>
        <v/>
      </c>
      <c r="Y587" s="174"/>
      <c r="Z587" s="190" t="s">
        <v>410</v>
      </c>
      <c r="AA587" s="206" t="str">
        <f>VLOOKUP($B585,D1_2!$B$259:$AL$385,11,FALSE)&amp;""</f>
        <v/>
      </c>
      <c r="AB587" s="216"/>
      <c r="AC587" s="167" t="str">
        <f>VLOOKUP($B585,D1_2!$B$259:$AL$385,12,FALSE)&amp;""</f>
        <v/>
      </c>
      <c r="AD587" s="174"/>
      <c r="AE587" s="190" t="s">
        <v>410</v>
      </c>
      <c r="AF587" s="206" t="str">
        <f>VLOOKUP($B585,D1_2!$B$259:$AL$385,13,FALSE)&amp;""</f>
        <v/>
      </c>
      <c r="AG587" s="216"/>
      <c r="AH587" s="167" t="str">
        <f>VLOOKUP($B585,D1_2!$B$259:$AL$385,14,FALSE)&amp;""</f>
        <v/>
      </c>
      <c r="AI587" s="174"/>
      <c r="AJ587" s="190" t="s">
        <v>410</v>
      </c>
      <c r="AK587" s="206" t="str">
        <f>VLOOKUP($B585,D1_2!$B$259:$AL$385,15,FALSE)&amp;""</f>
        <v/>
      </c>
      <c r="AL587" s="216"/>
      <c r="AM587" s="167" t="str">
        <f>VLOOKUP($B585,D1_2!$B$259:$AL$385,16,FALSE)&amp;""</f>
        <v/>
      </c>
      <c r="AN587" s="174"/>
      <c r="AO587" s="190" t="s">
        <v>410</v>
      </c>
      <c r="AP587" s="206" t="str">
        <f>VLOOKUP($B585,D1_2!$B$259:$AL$385,17,FALSE)&amp;""</f>
        <v/>
      </c>
      <c r="AQ587" s="216"/>
      <c r="AR587" s="167" t="str">
        <f>VLOOKUP($B585,D1_2!$B$259:$AL$385,18,FALSE)&amp;""</f>
        <v/>
      </c>
      <c r="AS587" s="174"/>
      <c r="AT587" s="190" t="s">
        <v>410</v>
      </c>
      <c r="AU587" s="206" t="str">
        <f>VLOOKUP($B585,D1_2!$B$259:$AL$385,19,FALSE)&amp;""</f>
        <v/>
      </c>
      <c r="AV587" s="216"/>
      <c r="AW587" s="167" t="str">
        <f>VLOOKUP($B585,D1_2!$B$259:$AL$385,20,FALSE)&amp;""</f>
        <v/>
      </c>
      <c r="AX587" s="174"/>
      <c r="AY587" s="190" t="s">
        <v>410</v>
      </c>
      <c r="AZ587" s="206" t="str">
        <f>VLOOKUP($B585,D1_2!$B$259:$AL$385,21,FALSE)&amp;""</f>
        <v/>
      </c>
      <c r="BA587" s="216"/>
      <c r="BB587" s="1"/>
      <c r="BC587" s="1"/>
      <c r="BD587" s="1"/>
      <c r="BE587" s="1"/>
      <c r="BF587" s="3"/>
      <c r="BG587" s="3"/>
      <c r="BH587" s="3"/>
    </row>
    <row r="588" spans="2:60" s="1" customFormat="1" ht="14.25" customHeight="1">
      <c r="B588" s="26" t="s">
        <v>3849</v>
      </c>
      <c r="C588" s="78"/>
      <c r="D588" s="78"/>
      <c r="E588" s="78"/>
      <c r="F588" s="107"/>
      <c r="G588" s="122" t="s">
        <v>6009</v>
      </c>
      <c r="H588" s="122"/>
      <c r="I588" s="122"/>
      <c r="J588" s="122"/>
      <c r="K588" s="122"/>
      <c r="L588" s="122"/>
      <c r="M588" s="122"/>
      <c r="N588" s="160" t="str">
        <f>VLOOKUP($B588,D1_2!$B$5:$AL$131,6,FALSE)&amp;""</f>
        <v/>
      </c>
      <c r="O588" s="172"/>
      <c r="P588" s="188" t="s">
        <v>410</v>
      </c>
      <c r="Q588" s="204" t="str">
        <f>VLOOKUP($B588,D1_2!$B$5:$AL$131,7,FALSE)&amp;""</f>
        <v/>
      </c>
      <c r="R588" s="215"/>
      <c r="S588" s="160" t="str">
        <f>VLOOKUP($B588,D1_2!$B$5:$AL$131,8,FALSE)&amp;""</f>
        <v/>
      </c>
      <c r="T588" s="172"/>
      <c r="U588" s="188" t="s">
        <v>410</v>
      </c>
      <c r="V588" s="204" t="str">
        <f>VLOOKUP($B588,D1_2!$B$5:$AL$131,9,FALSE)&amp;""</f>
        <v/>
      </c>
      <c r="W588" s="215"/>
      <c r="X588" s="160" t="str">
        <f>VLOOKUP($B588,D1_2!$B$5:$AL$131,10,FALSE)&amp;""</f>
        <v/>
      </c>
      <c r="Y588" s="172"/>
      <c r="Z588" s="188" t="s">
        <v>410</v>
      </c>
      <c r="AA588" s="204" t="str">
        <f>VLOOKUP($B588,D1_2!$B$5:$AL$131,11,FALSE)&amp;""</f>
        <v/>
      </c>
      <c r="AB588" s="215"/>
      <c r="AC588" s="160" t="str">
        <f>VLOOKUP($B588,D1_2!$B$5:$AL$131,12,FALSE)&amp;""</f>
        <v/>
      </c>
      <c r="AD588" s="172"/>
      <c r="AE588" s="188" t="s">
        <v>410</v>
      </c>
      <c r="AF588" s="204" t="str">
        <f>VLOOKUP($B588,D1_2!$B$5:$AL$131,13,FALSE)&amp;""</f>
        <v/>
      </c>
      <c r="AG588" s="215"/>
      <c r="AH588" s="160" t="str">
        <f>VLOOKUP($B588,D1_2!$B$5:$AL$131,14,FALSE)&amp;""</f>
        <v/>
      </c>
      <c r="AI588" s="172"/>
      <c r="AJ588" s="188" t="s">
        <v>410</v>
      </c>
      <c r="AK588" s="204" t="str">
        <f>VLOOKUP($B588,D1_2!$B$5:$AL$131,15,FALSE)&amp;""</f>
        <v/>
      </c>
      <c r="AL588" s="215"/>
      <c r="AM588" s="160" t="str">
        <f>VLOOKUP($B588,D1_2!$B$5:$AL$131,16,FALSE)&amp;""</f>
        <v/>
      </c>
      <c r="AN588" s="172"/>
      <c r="AO588" s="188" t="s">
        <v>410</v>
      </c>
      <c r="AP588" s="204" t="str">
        <f>VLOOKUP($B588,D1_2!$B$5:$AL$131,17,FALSE)&amp;""</f>
        <v/>
      </c>
      <c r="AQ588" s="215"/>
      <c r="AR588" s="160" t="str">
        <f>VLOOKUP($B588,D1_2!$B$5:$AL$131,18,FALSE)&amp;""</f>
        <v/>
      </c>
      <c r="AS588" s="172"/>
      <c r="AT588" s="188" t="s">
        <v>410</v>
      </c>
      <c r="AU588" s="204" t="str">
        <f>VLOOKUP($B588,D1_2!$B$5:$AL$131,19,FALSE)&amp;""</f>
        <v/>
      </c>
      <c r="AV588" s="215"/>
      <c r="AW588" s="160" t="str">
        <f>VLOOKUP($B588,D1_2!$B$5:$AL$131,20,FALSE)&amp;""</f>
        <v/>
      </c>
      <c r="AX588" s="172"/>
      <c r="AY588" s="188" t="s">
        <v>410</v>
      </c>
      <c r="AZ588" s="204" t="str">
        <f>VLOOKUP($B588,D1_2!$B$5:$AL$131,21,FALSE)&amp;""</f>
        <v/>
      </c>
      <c r="BA588" s="215"/>
      <c r="BB588" s="1"/>
      <c r="BC588" s="1"/>
      <c r="BD588" s="1"/>
      <c r="BE588" s="1"/>
      <c r="BF588" s="3"/>
      <c r="BG588" s="3"/>
      <c r="BH588" s="3"/>
    </row>
    <row r="589" spans="2:60" s="1" customFormat="1">
      <c r="B589" s="28"/>
      <c r="C589" s="80"/>
      <c r="D589" s="80"/>
      <c r="E589" s="80"/>
      <c r="F589" s="108"/>
      <c r="G589" s="123" t="s">
        <v>5759</v>
      </c>
      <c r="H589" s="123"/>
      <c r="I589" s="123"/>
      <c r="J589" s="123"/>
      <c r="K589" s="123"/>
      <c r="L589" s="123"/>
      <c r="M589" s="123"/>
      <c r="N589" s="162" t="str">
        <f>VLOOKUP($B588,D1_2!$B$132:$AL$258,6,FALSE)&amp;""</f>
        <v/>
      </c>
      <c r="O589" s="173"/>
      <c r="P589" s="189" t="s">
        <v>410</v>
      </c>
      <c r="Q589" s="205" t="str">
        <f>VLOOKUP($B588,D1_2!$B$132:$AL$258,7,FALSE)&amp;""</f>
        <v/>
      </c>
      <c r="R589" s="222"/>
      <c r="S589" s="162" t="str">
        <f>VLOOKUP($B588,D1_2!$B$132:$AL$258,8,FALSE)&amp;""</f>
        <v/>
      </c>
      <c r="T589" s="173"/>
      <c r="U589" s="189" t="s">
        <v>410</v>
      </c>
      <c r="V589" s="205" t="str">
        <f>VLOOKUP($B588,D1_2!$B$132:$AL$258,9,FALSE)&amp;""</f>
        <v/>
      </c>
      <c r="W589" s="222"/>
      <c r="X589" s="162" t="str">
        <f>VLOOKUP($B588,D1_2!$B$132:$AL$258,10,FALSE)&amp;""</f>
        <v/>
      </c>
      <c r="Y589" s="173"/>
      <c r="Z589" s="189" t="s">
        <v>410</v>
      </c>
      <c r="AA589" s="205" t="str">
        <f>VLOOKUP($B588,D1_2!$B$132:$AL$258,11,FALSE)&amp;""</f>
        <v/>
      </c>
      <c r="AB589" s="222"/>
      <c r="AC589" s="162" t="str">
        <f>VLOOKUP($B588,D1_2!$B$132:$AL$258,12,FALSE)&amp;""</f>
        <v/>
      </c>
      <c r="AD589" s="173"/>
      <c r="AE589" s="189" t="s">
        <v>410</v>
      </c>
      <c r="AF589" s="205" t="str">
        <f>VLOOKUP($B588,D1_2!$B$132:$AL$258,13,FALSE)&amp;""</f>
        <v/>
      </c>
      <c r="AG589" s="222"/>
      <c r="AH589" s="162" t="str">
        <f>VLOOKUP($B588,D1_2!$B$132:$AL$258,14,FALSE)&amp;""</f>
        <v/>
      </c>
      <c r="AI589" s="173"/>
      <c r="AJ589" s="189" t="s">
        <v>410</v>
      </c>
      <c r="AK589" s="205" t="str">
        <f>VLOOKUP($B588,D1_2!$B$132:$AL$258,15,FALSE)&amp;""</f>
        <v/>
      </c>
      <c r="AL589" s="222"/>
      <c r="AM589" s="162" t="str">
        <f>VLOOKUP($B588,D1_2!$B$132:$AL$258,16,FALSE)&amp;""</f>
        <v/>
      </c>
      <c r="AN589" s="173"/>
      <c r="AO589" s="189" t="s">
        <v>410</v>
      </c>
      <c r="AP589" s="205" t="str">
        <f>VLOOKUP($B588,D1_2!$B$132:$AL$258,17,FALSE)&amp;""</f>
        <v/>
      </c>
      <c r="AQ589" s="222"/>
      <c r="AR589" s="162" t="str">
        <f>VLOOKUP($B588,D1_2!$B$132:$AL$258,18,FALSE)&amp;""</f>
        <v/>
      </c>
      <c r="AS589" s="173"/>
      <c r="AT589" s="189" t="s">
        <v>410</v>
      </c>
      <c r="AU589" s="205" t="str">
        <f>VLOOKUP($B588,D1_2!$B$132:$AL$258,19,FALSE)&amp;""</f>
        <v/>
      </c>
      <c r="AV589" s="222"/>
      <c r="AW589" s="162" t="str">
        <f>VLOOKUP($B588,D1_2!$B$132:$AL$258,20,FALSE)&amp;""</f>
        <v/>
      </c>
      <c r="AX589" s="173"/>
      <c r="AY589" s="189" t="s">
        <v>410</v>
      </c>
      <c r="AZ589" s="205" t="str">
        <f>VLOOKUP($B588,D1_2!$B$132:$AL$258,21,FALSE)&amp;""</f>
        <v/>
      </c>
      <c r="BA589" s="222"/>
      <c r="BB589" s="1"/>
      <c r="BC589" s="1"/>
      <c r="BD589" s="1"/>
      <c r="BE589" s="1"/>
      <c r="BF589" s="3"/>
      <c r="BG589" s="3"/>
      <c r="BH589" s="3"/>
    </row>
    <row r="590" spans="2:60" s="1" customFormat="1">
      <c r="B590" s="27"/>
      <c r="C590" s="79"/>
      <c r="D590" s="79"/>
      <c r="E590" s="79"/>
      <c r="F590" s="109"/>
      <c r="G590" s="124" t="s">
        <v>5593</v>
      </c>
      <c r="H590" s="124"/>
      <c r="I590" s="124"/>
      <c r="J590" s="124"/>
      <c r="K590" s="124"/>
      <c r="L590" s="124"/>
      <c r="M590" s="124"/>
      <c r="N590" s="167" t="str">
        <f>VLOOKUP($B588,D1_2!$B$259:$AL$385,6,FALSE)&amp;""</f>
        <v/>
      </c>
      <c r="O590" s="174"/>
      <c r="P590" s="190" t="s">
        <v>410</v>
      </c>
      <c r="Q590" s="206" t="str">
        <f>VLOOKUP($B588,D1_2!$B$259:$AL$385,7,FALSE)&amp;""</f>
        <v/>
      </c>
      <c r="R590" s="216"/>
      <c r="S590" s="167" t="str">
        <f>VLOOKUP($B588,D1_2!$B$259:$AL$385,8,FALSE)&amp;""</f>
        <v/>
      </c>
      <c r="T590" s="174"/>
      <c r="U590" s="190" t="s">
        <v>410</v>
      </c>
      <c r="V590" s="206" t="str">
        <f>VLOOKUP($B588,D1_2!$B$259:$AL$385,9,FALSE)&amp;""</f>
        <v/>
      </c>
      <c r="W590" s="216"/>
      <c r="X590" s="167" t="str">
        <f>VLOOKUP($B588,D1_2!$B$259:$AL$385,10,FALSE)&amp;""</f>
        <v/>
      </c>
      <c r="Y590" s="174"/>
      <c r="Z590" s="190" t="s">
        <v>410</v>
      </c>
      <c r="AA590" s="206" t="str">
        <f>VLOOKUP($B588,D1_2!$B$259:$AL$385,11,FALSE)&amp;""</f>
        <v/>
      </c>
      <c r="AB590" s="216"/>
      <c r="AC590" s="167" t="str">
        <f>VLOOKUP($B588,D1_2!$B$259:$AL$385,12,FALSE)&amp;""</f>
        <v/>
      </c>
      <c r="AD590" s="174"/>
      <c r="AE590" s="190" t="s">
        <v>410</v>
      </c>
      <c r="AF590" s="206" t="str">
        <f>VLOOKUP($B588,D1_2!$B$259:$AL$385,13,FALSE)&amp;""</f>
        <v/>
      </c>
      <c r="AG590" s="216"/>
      <c r="AH590" s="167" t="str">
        <f>VLOOKUP($B588,D1_2!$B$259:$AL$385,14,FALSE)&amp;""</f>
        <v/>
      </c>
      <c r="AI590" s="174"/>
      <c r="AJ590" s="190" t="s">
        <v>410</v>
      </c>
      <c r="AK590" s="206" t="str">
        <f>VLOOKUP($B588,D1_2!$B$259:$AL$385,15,FALSE)&amp;""</f>
        <v/>
      </c>
      <c r="AL590" s="216"/>
      <c r="AM590" s="167" t="str">
        <f>VLOOKUP($B588,D1_2!$B$259:$AL$385,16,FALSE)&amp;""</f>
        <v/>
      </c>
      <c r="AN590" s="174"/>
      <c r="AO590" s="190" t="s">
        <v>410</v>
      </c>
      <c r="AP590" s="206" t="str">
        <f>VLOOKUP($B588,D1_2!$B$259:$AL$385,17,FALSE)&amp;""</f>
        <v/>
      </c>
      <c r="AQ590" s="216"/>
      <c r="AR590" s="167" t="str">
        <f>VLOOKUP($B588,D1_2!$B$259:$AL$385,18,FALSE)&amp;""</f>
        <v/>
      </c>
      <c r="AS590" s="174"/>
      <c r="AT590" s="190" t="s">
        <v>410</v>
      </c>
      <c r="AU590" s="206" t="str">
        <f>VLOOKUP($B588,D1_2!$B$259:$AL$385,19,FALSE)&amp;""</f>
        <v/>
      </c>
      <c r="AV590" s="216"/>
      <c r="AW590" s="167" t="str">
        <f>VLOOKUP($B588,D1_2!$B$259:$AL$385,20,FALSE)&amp;""</f>
        <v/>
      </c>
      <c r="AX590" s="174"/>
      <c r="AY590" s="190" t="s">
        <v>410</v>
      </c>
      <c r="AZ590" s="206" t="str">
        <f>VLOOKUP($B588,D1_2!$B$259:$AL$385,21,FALSE)&amp;""</f>
        <v/>
      </c>
      <c r="BA590" s="216"/>
      <c r="BB590" s="1"/>
      <c r="BC590" s="1"/>
      <c r="BD590" s="1"/>
      <c r="BE590" s="1"/>
      <c r="BF590" s="3"/>
      <c r="BG590" s="3"/>
      <c r="BH590" s="3"/>
    </row>
    <row r="591" spans="2:60" s="1" customFormat="1" ht="14.25" customHeight="1">
      <c r="B591" s="26" t="s">
        <v>5806</v>
      </c>
      <c r="C591" s="78"/>
      <c r="D591" s="78"/>
      <c r="E591" s="78"/>
      <c r="F591" s="107"/>
      <c r="G591" s="122" t="s">
        <v>6009</v>
      </c>
      <c r="H591" s="122"/>
      <c r="I591" s="122"/>
      <c r="J591" s="122"/>
      <c r="K591" s="122"/>
      <c r="L591" s="122"/>
      <c r="M591" s="122"/>
      <c r="N591" s="160" t="str">
        <f>VLOOKUP($B591,D1_2!$B$5:$AL$131,6,FALSE)&amp;""</f>
        <v/>
      </c>
      <c r="O591" s="172"/>
      <c r="P591" s="188" t="s">
        <v>410</v>
      </c>
      <c r="Q591" s="204" t="str">
        <f>VLOOKUP($B591,D1_2!$B$5:$AL$131,7,FALSE)&amp;""</f>
        <v/>
      </c>
      <c r="R591" s="215"/>
      <c r="S591" s="160" t="str">
        <f>VLOOKUP($B591,D1_2!$B$5:$AL$131,8,FALSE)&amp;""</f>
        <v/>
      </c>
      <c r="T591" s="172"/>
      <c r="U591" s="188" t="s">
        <v>410</v>
      </c>
      <c r="V591" s="204" t="str">
        <f>VLOOKUP($B591,D1_2!$B$5:$AL$131,9,FALSE)&amp;""</f>
        <v/>
      </c>
      <c r="W591" s="215"/>
      <c r="X591" s="160" t="str">
        <f>VLOOKUP($B591,D1_2!$B$5:$AL$131,10,FALSE)&amp;""</f>
        <v/>
      </c>
      <c r="Y591" s="172"/>
      <c r="Z591" s="188" t="s">
        <v>410</v>
      </c>
      <c r="AA591" s="204" t="str">
        <f>VLOOKUP($B591,D1_2!$B$5:$AL$131,11,FALSE)&amp;""</f>
        <v/>
      </c>
      <c r="AB591" s="215"/>
      <c r="AC591" s="160" t="str">
        <f>VLOOKUP($B591,D1_2!$B$5:$AL$131,12,FALSE)&amp;""</f>
        <v/>
      </c>
      <c r="AD591" s="172"/>
      <c r="AE591" s="188" t="s">
        <v>410</v>
      </c>
      <c r="AF591" s="204" t="str">
        <f>VLOOKUP($B591,D1_2!$B$5:$AL$131,13,FALSE)&amp;""</f>
        <v/>
      </c>
      <c r="AG591" s="215"/>
      <c r="AH591" s="160" t="str">
        <f>VLOOKUP($B591,D1_2!$B$5:$AL$131,14,FALSE)&amp;""</f>
        <v/>
      </c>
      <c r="AI591" s="172"/>
      <c r="AJ591" s="188" t="s">
        <v>410</v>
      </c>
      <c r="AK591" s="204" t="str">
        <f>VLOOKUP($B591,D1_2!$B$5:$AL$131,15,FALSE)&amp;""</f>
        <v/>
      </c>
      <c r="AL591" s="215"/>
      <c r="AM591" s="160" t="str">
        <f>VLOOKUP($B591,D1_2!$B$5:$AL$131,16,FALSE)&amp;""</f>
        <v/>
      </c>
      <c r="AN591" s="172"/>
      <c r="AO591" s="188" t="s">
        <v>410</v>
      </c>
      <c r="AP591" s="204" t="str">
        <f>VLOOKUP($B591,D1_2!$B$5:$AL$131,17,FALSE)&amp;""</f>
        <v/>
      </c>
      <c r="AQ591" s="215"/>
      <c r="AR591" s="160" t="str">
        <f>VLOOKUP($B591,D1_2!$B$5:$AL$131,18,FALSE)&amp;""</f>
        <v/>
      </c>
      <c r="AS591" s="172"/>
      <c r="AT591" s="188" t="s">
        <v>410</v>
      </c>
      <c r="AU591" s="204" t="str">
        <f>VLOOKUP($B591,D1_2!$B$5:$AL$131,19,FALSE)&amp;""</f>
        <v/>
      </c>
      <c r="AV591" s="215"/>
      <c r="AW591" s="160" t="str">
        <f>VLOOKUP($B591,D1_2!$B$5:$AL$131,20,FALSE)&amp;""</f>
        <v/>
      </c>
      <c r="AX591" s="172"/>
      <c r="AY591" s="188" t="s">
        <v>410</v>
      </c>
      <c r="AZ591" s="204" t="str">
        <f>VLOOKUP($B591,D1_2!$B$5:$AL$131,21,FALSE)&amp;""</f>
        <v/>
      </c>
      <c r="BA591" s="215"/>
      <c r="BB591" s="1"/>
      <c r="BC591" s="1"/>
      <c r="BD591" s="1"/>
      <c r="BE591" s="1"/>
      <c r="BF591" s="3"/>
      <c r="BG591" s="3"/>
      <c r="BH591" s="3"/>
    </row>
    <row r="592" spans="2:60" s="1" customFormat="1">
      <c r="B592" s="28"/>
      <c r="C592" s="80"/>
      <c r="D592" s="80"/>
      <c r="E592" s="80"/>
      <c r="F592" s="108"/>
      <c r="G592" s="123" t="s">
        <v>5759</v>
      </c>
      <c r="H592" s="123"/>
      <c r="I592" s="123"/>
      <c r="J592" s="123"/>
      <c r="K592" s="123"/>
      <c r="L592" s="123"/>
      <c r="M592" s="123"/>
      <c r="N592" s="162" t="str">
        <f>VLOOKUP($B591,D1_2!$B$132:$AL$258,6,FALSE)&amp;""</f>
        <v/>
      </c>
      <c r="O592" s="173"/>
      <c r="P592" s="189" t="s">
        <v>410</v>
      </c>
      <c r="Q592" s="205" t="str">
        <f>VLOOKUP($B591,D1_2!$B$132:$AL$258,7,FALSE)&amp;""</f>
        <v/>
      </c>
      <c r="R592" s="222"/>
      <c r="S592" s="162" t="str">
        <f>VLOOKUP($B591,D1_2!$B$132:$AL$258,8,FALSE)&amp;""</f>
        <v/>
      </c>
      <c r="T592" s="173"/>
      <c r="U592" s="189" t="s">
        <v>410</v>
      </c>
      <c r="V592" s="205" t="str">
        <f>VLOOKUP($B591,D1_2!$B$132:$AL$258,9,FALSE)&amp;""</f>
        <v/>
      </c>
      <c r="W592" s="222"/>
      <c r="X592" s="162" t="str">
        <f>VLOOKUP($B591,D1_2!$B$132:$AL$258,10,FALSE)&amp;""</f>
        <v/>
      </c>
      <c r="Y592" s="173"/>
      <c r="Z592" s="189" t="s">
        <v>410</v>
      </c>
      <c r="AA592" s="205" t="str">
        <f>VLOOKUP($B591,D1_2!$B$132:$AL$258,11,FALSE)&amp;""</f>
        <v/>
      </c>
      <c r="AB592" s="222"/>
      <c r="AC592" s="162" t="str">
        <f>VLOOKUP($B591,D1_2!$B$132:$AL$258,12,FALSE)&amp;""</f>
        <v/>
      </c>
      <c r="AD592" s="173"/>
      <c r="AE592" s="189" t="s">
        <v>410</v>
      </c>
      <c r="AF592" s="205" t="str">
        <f>VLOOKUP($B591,D1_2!$B$132:$AL$258,13,FALSE)&amp;""</f>
        <v/>
      </c>
      <c r="AG592" s="222"/>
      <c r="AH592" s="162" t="str">
        <f>VLOOKUP($B591,D1_2!$B$132:$AL$258,14,FALSE)&amp;""</f>
        <v/>
      </c>
      <c r="AI592" s="173"/>
      <c r="AJ592" s="189" t="s">
        <v>410</v>
      </c>
      <c r="AK592" s="205" t="str">
        <f>VLOOKUP($B591,D1_2!$B$132:$AL$258,15,FALSE)&amp;""</f>
        <v/>
      </c>
      <c r="AL592" s="222"/>
      <c r="AM592" s="162" t="str">
        <f>VLOOKUP($B591,D1_2!$B$132:$AL$258,16,FALSE)&amp;""</f>
        <v/>
      </c>
      <c r="AN592" s="173"/>
      <c r="AO592" s="189" t="s">
        <v>410</v>
      </c>
      <c r="AP592" s="205" t="str">
        <f>VLOOKUP($B591,D1_2!$B$132:$AL$258,17,FALSE)&amp;""</f>
        <v/>
      </c>
      <c r="AQ592" s="222"/>
      <c r="AR592" s="162" t="str">
        <f>VLOOKUP($B591,D1_2!$B$132:$AL$258,18,FALSE)&amp;""</f>
        <v/>
      </c>
      <c r="AS592" s="173"/>
      <c r="AT592" s="189" t="s">
        <v>410</v>
      </c>
      <c r="AU592" s="205" t="str">
        <f>VLOOKUP($B591,D1_2!$B$132:$AL$258,19,FALSE)&amp;""</f>
        <v/>
      </c>
      <c r="AV592" s="222"/>
      <c r="AW592" s="162" t="str">
        <f>VLOOKUP($B591,D1_2!$B$132:$AL$258,20,FALSE)&amp;""</f>
        <v/>
      </c>
      <c r="AX592" s="173"/>
      <c r="AY592" s="189" t="s">
        <v>410</v>
      </c>
      <c r="AZ592" s="205" t="str">
        <f>VLOOKUP($B591,D1_2!$B$132:$AL$258,21,FALSE)&amp;""</f>
        <v/>
      </c>
      <c r="BA592" s="222"/>
      <c r="BB592" s="1"/>
      <c r="BC592" s="1"/>
      <c r="BD592" s="1"/>
      <c r="BE592" s="1"/>
      <c r="BF592" s="3"/>
      <c r="BG592" s="3"/>
      <c r="BH592" s="3"/>
    </row>
    <row r="593" spans="2:60" s="1" customFormat="1">
      <c r="B593" s="27"/>
      <c r="C593" s="79"/>
      <c r="D593" s="79"/>
      <c r="E593" s="79"/>
      <c r="F593" s="109"/>
      <c r="G593" s="124" t="s">
        <v>5593</v>
      </c>
      <c r="H593" s="124"/>
      <c r="I593" s="124"/>
      <c r="J593" s="124"/>
      <c r="K593" s="124"/>
      <c r="L593" s="124"/>
      <c r="M593" s="124"/>
      <c r="N593" s="167" t="str">
        <f>VLOOKUP($B591,D1_2!$B$259:$AL$385,6,FALSE)&amp;""</f>
        <v/>
      </c>
      <c r="O593" s="174"/>
      <c r="P593" s="190" t="s">
        <v>410</v>
      </c>
      <c r="Q593" s="206" t="str">
        <f>VLOOKUP($B591,D1_2!$B$259:$AL$385,7,FALSE)&amp;""</f>
        <v/>
      </c>
      <c r="R593" s="216"/>
      <c r="S593" s="167" t="str">
        <f>VLOOKUP($B591,D1_2!$B$259:$AL$385,8,FALSE)&amp;""</f>
        <v/>
      </c>
      <c r="T593" s="174"/>
      <c r="U593" s="190" t="s">
        <v>410</v>
      </c>
      <c r="V593" s="206" t="str">
        <f>VLOOKUP($B591,D1_2!$B$259:$AL$385,9,FALSE)&amp;""</f>
        <v/>
      </c>
      <c r="W593" s="216"/>
      <c r="X593" s="167" t="str">
        <f>VLOOKUP($B591,D1_2!$B$259:$AL$385,10,FALSE)&amp;""</f>
        <v/>
      </c>
      <c r="Y593" s="174"/>
      <c r="Z593" s="190" t="s">
        <v>410</v>
      </c>
      <c r="AA593" s="206" t="str">
        <f>VLOOKUP($B591,D1_2!$B$259:$AL$385,11,FALSE)&amp;""</f>
        <v/>
      </c>
      <c r="AB593" s="216"/>
      <c r="AC593" s="167" t="str">
        <f>VLOOKUP($B591,D1_2!$B$259:$AL$385,12,FALSE)&amp;""</f>
        <v/>
      </c>
      <c r="AD593" s="174"/>
      <c r="AE593" s="190" t="s">
        <v>410</v>
      </c>
      <c r="AF593" s="206" t="str">
        <f>VLOOKUP($B591,D1_2!$B$259:$AL$385,13,FALSE)&amp;""</f>
        <v/>
      </c>
      <c r="AG593" s="216"/>
      <c r="AH593" s="167" t="str">
        <f>VLOOKUP($B591,D1_2!$B$259:$AL$385,14,FALSE)&amp;""</f>
        <v/>
      </c>
      <c r="AI593" s="174"/>
      <c r="AJ593" s="190" t="s">
        <v>410</v>
      </c>
      <c r="AK593" s="206" t="str">
        <f>VLOOKUP($B591,D1_2!$B$259:$AL$385,15,FALSE)&amp;""</f>
        <v/>
      </c>
      <c r="AL593" s="216"/>
      <c r="AM593" s="167" t="str">
        <f>VLOOKUP($B591,D1_2!$B$259:$AL$385,16,FALSE)&amp;""</f>
        <v/>
      </c>
      <c r="AN593" s="174"/>
      <c r="AO593" s="190" t="s">
        <v>410</v>
      </c>
      <c r="AP593" s="206" t="str">
        <f>VLOOKUP($B591,D1_2!$B$259:$AL$385,17,FALSE)&amp;""</f>
        <v/>
      </c>
      <c r="AQ593" s="216"/>
      <c r="AR593" s="167" t="str">
        <f>VLOOKUP($B591,D1_2!$B$259:$AL$385,18,FALSE)&amp;""</f>
        <v/>
      </c>
      <c r="AS593" s="174"/>
      <c r="AT593" s="190" t="s">
        <v>410</v>
      </c>
      <c r="AU593" s="206" t="str">
        <f>VLOOKUP($B591,D1_2!$B$259:$AL$385,19,FALSE)&amp;""</f>
        <v/>
      </c>
      <c r="AV593" s="216"/>
      <c r="AW593" s="167" t="str">
        <f>VLOOKUP($B591,D1_2!$B$259:$AL$385,20,FALSE)&amp;""</f>
        <v/>
      </c>
      <c r="AX593" s="174"/>
      <c r="AY593" s="190" t="s">
        <v>410</v>
      </c>
      <c r="AZ593" s="206" t="str">
        <f>VLOOKUP($B591,D1_2!$B$259:$AL$385,21,FALSE)&amp;""</f>
        <v/>
      </c>
      <c r="BA593" s="216"/>
      <c r="BB593" s="1"/>
      <c r="BC593" s="1"/>
      <c r="BD593" s="1"/>
      <c r="BE593" s="1"/>
      <c r="BF593" s="3"/>
      <c r="BG593" s="3"/>
      <c r="BH593" s="3"/>
    </row>
    <row r="594" spans="2:60" s="1" customFormat="1" ht="14.25" customHeight="1">
      <c r="B594" s="26" t="s">
        <v>6944</v>
      </c>
      <c r="C594" s="78"/>
      <c r="D594" s="78"/>
      <c r="E594" s="78"/>
      <c r="F594" s="107"/>
      <c r="G594" s="122" t="s">
        <v>6009</v>
      </c>
      <c r="H594" s="122"/>
      <c r="I594" s="122"/>
      <c r="J594" s="122"/>
      <c r="K594" s="122"/>
      <c r="L594" s="122"/>
      <c r="M594" s="122"/>
      <c r="N594" s="160" t="str">
        <f>VLOOKUP($B594,D1_2!$B$5:$AL$131,6,FALSE)&amp;""</f>
        <v/>
      </c>
      <c r="O594" s="172"/>
      <c r="P594" s="188" t="s">
        <v>410</v>
      </c>
      <c r="Q594" s="204" t="str">
        <f>VLOOKUP($B594,D1_2!$B$5:$AL$131,7,FALSE)&amp;""</f>
        <v/>
      </c>
      <c r="R594" s="215"/>
      <c r="S594" s="160" t="str">
        <f>VLOOKUP($B594,D1_2!$B$5:$AL$131,8,FALSE)&amp;""</f>
        <v/>
      </c>
      <c r="T594" s="172"/>
      <c r="U594" s="188" t="s">
        <v>410</v>
      </c>
      <c r="V594" s="204" t="str">
        <f>VLOOKUP($B594,D1_2!$B$5:$AL$131,9,FALSE)&amp;""</f>
        <v/>
      </c>
      <c r="W594" s="215"/>
      <c r="X594" s="160" t="str">
        <f>VLOOKUP($B594,D1_2!$B$5:$AL$131,10,FALSE)&amp;""</f>
        <v/>
      </c>
      <c r="Y594" s="172"/>
      <c r="Z594" s="188" t="s">
        <v>410</v>
      </c>
      <c r="AA594" s="204" t="str">
        <f>VLOOKUP($B594,D1_2!$B$5:$AL$131,11,FALSE)&amp;""</f>
        <v/>
      </c>
      <c r="AB594" s="215"/>
      <c r="AC594" s="160" t="str">
        <f>VLOOKUP($B594,D1_2!$B$5:$AL$131,12,FALSE)&amp;""</f>
        <v/>
      </c>
      <c r="AD594" s="172"/>
      <c r="AE594" s="188" t="s">
        <v>410</v>
      </c>
      <c r="AF594" s="204" t="str">
        <f>VLOOKUP($B594,D1_2!$B$5:$AL$131,13,FALSE)&amp;""</f>
        <v/>
      </c>
      <c r="AG594" s="215"/>
      <c r="AH594" s="160" t="str">
        <f>VLOOKUP($B594,D1_2!$B$5:$AL$131,14,FALSE)&amp;""</f>
        <v/>
      </c>
      <c r="AI594" s="172"/>
      <c r="AJ594" s="188" t="s">
        <v>410</v>
      </c>
      <c r="AK594" s="204" t="str">
        <f>VLOOKUP($B594,D1_2!$B$5:$AL$131,15,FALSE)&amp;""</f>
        <v/>
      </c>
      <c r="AL594" s="215"/>
      <c r="AM594" s="160" t="str">
        <f>VLOOKUP($B594,D1_2!$B$5:$AL$131,16,FALSE)&amp;""</f>
        <v/>
      </c>
      <c r="AN594" s="172"/>
      <c r="AO594" s="188" t="s">
        <v>410</v>
      </c>
      <c r="AP594" s="204" t="str">
        <f>VLOOKUP($B594,D1_2!$B$5:$AL$131,17,FALSE)&amp;""</f>
        <v/>
      </c>
      <c r="AQ594" s="215"/>
      <c r="AR594" s="160" t="str">
        <f>VLOOKUP($B594,D1_2!$B$5:$AL$131,18,FALSE)&amp;""</f>
        <v/>
      </c>
      <c r="AS594" s="172"/>
      <c r="AT594" s="188" t="s">
        <v>410</v>
      </c>
      <c r="AU594" s="204" t="str">
        <f>VLOOKUP($B594,D1_2!$B$5:$AL$131,19,FALSE)&amp;""</f>
        <v/>
      </c>
      <c r="AV594" s="215"/>
      <c r="AW594" s="160" t="str">
        <f>VLOOKUP($B594,D1_2!$B$5:$AL$131,20,FALSE)&amp;""</f>
        <v/>
      </c>
      <c r="AX594" s="172"/>
      <c r="AY594" s="188" t="s">
        <v>410</v>
      </c>
      <c r="AZ594" s="204" t="str">
        <f>VLOOKUP($B594,D1_2!$B$5:$AL$131,21,FALSE)&amp;""</f>
        <v/>
      </c>
      <c r="BA594" s="215"/>
      <c r="BB594" s="1"/>
      <c r="BC594" s="1"/>
      <c r="BD594" s="1"/>
      <c r="BE594" s="1"/>
      <c r="BF594" s="3"/>
      <c r="BG594" s="3"/>
      <c r="BH594" s="3"/>
    </row>
    <row r="595" spans="2:60" s="1" customFormat="1">
      <c r="B595" s="28"/>
      <c r="C595" s="80"/>
      <c r="D595" s="80"/>
      <c r="E595" s="80"/>
      <c r="F595" s="108"/>
      <c r="G595" s="123" t="s">
        <v>5759</v>
      </c>
      <c r="H595" s="123"/>
      <c r="I595" s="123"/>
      <c r="J595" s="123"/>
      <c r="K595" s="123"/>
      <c r="L595" s="123"/>
      <c r="M595" s="123"/>
      <c r="N595" s="162" t="str">
        <f>VLOOKUP($B594,D1_2!$B$132:$AL$258,6,FALSE)&amp;""</f>
        <v/>
      </c>
      <c r="O595" s="173"/>
      <c r="P595" s="189" t="s">
        <v>410</v>
      </c>
      <c r="Q595" s="205" t="str">
        <f>VLOOKUP($B594,D1_2!$B$132:$AL$258,7,FALSE)&amp;""</f>
        <v/>
      </c>
      <c r="R595" s="222"/>
      <c r="S595" s="162" t="str">
        <f>VLOOKUP($B594,D1_2!$B$132:$AL$258,8,FALSE)&amp;""</f>
        <v/>
      </c>
      <c r="T595" s="173"/>
      <c r="U595" s="189" t="s">
        <v>410</v>
      </c>
      <c r="V595" s="205" t="str">
        <f>VLOOKUP($B594,D1_2!$B$132:$AL$258,9,FALSE)&amp;""</f>
        <v/>
      </c>
      <c r="W595" s="222"/>
      <c r="X595" s="162" t="str">
        <f>VLOOKUP($B594,D1_2!$B$132:$AL$258,10,FALSE)&amp;""</f>
        <v/>
      </c>
      <c r="Y595" s="173"/>
      <c r="Z595" s="189" t="s">
        <v>410</v>
      </c>
      <c r="AA595" s="205" t="str">
        <f>VLOOKUP($B594,D1_2!$B$132:$AL$258,11,FALSE)&amp;""</f>
        <v/>
      </c>
      <c r="AB595" s="222"/>
      <c r="AC595" s="162" t="str">
        <f>VLOOKUP($B594,D1_2!$B$132:$AL$258,12,FALSE)&amp;""</f>
        <v/>
      </c>
      <c r="AD595" s="173"/>
      <c r="AE595" s="189" t="s">
        <v>410</v>
      </c>
      <c r="AF595" s="205" t="str">
        <f>VLOOKUP($B594,D1_2!$B$132:$AL$258,13,FALSE)&amp;""</f>
        <v/>
      </c>
      <c r="AG595" s="222"/>
      <c r="AH595" s="162" t="str">
        <f>VLOOKUP($B594,D1_2!$B$132:$AL$258,14,FALSE)&amp;""</f>
        <v/>
      </c>
      <c r="AI595" s="173"/>
      <c r="AJ595" s="189" t="s">
        <v>410</v>
      </c>
      <c r="AK595" s="205" t="str">
        <f>VLOOKUP($B594,D1_2!$B$132:$AL$258,15,FALSE)&amp;""</f>
        <v/>
      </c>
      <c r="AL595" s="222"/>
      <c r="AM595" s="162" t="str">
        <f>VLOOKUP($B594,D1_2!$B$132:$AL$258,16,FALSE)&amp;""</f>
        <v/>
      </c>
      <c r="AN595" s="173"/>
      <c r="AO595" s="189" t="s">
        <v>410</v>
      </c>
      <c r="AP595" s="205" t="str">
        <f>VLOOKUP($B594,D1_2!$B$132:$AL$258,17,FALSE)&amp;""</f>
        <v/>
      </c>
      <c r="AQ595" s="222"/>
      <c r="AR595" s="162" t="str">
        <f>VLOOKUP($B594,D1_2!$B$132:$AL$258,18,FALSE)&amp;""</f>
        <v/>
      </c>
      <c r="AS595" s="173"/>
      <c r="AT595" s="189" t="s">
        <v>410</v>
      </c>
      <c r="AU595" s="205" t="str">
        <f>VLOOKUP($B594,D1_2!$B$132:$AL$258,19,FALSE)&amp;""</f>
        <v/>
      </c>
      <c r="AV595" s="222"/>
      <c r="AW595" s="162" t="str">
        <f>VLOOKUP($B594,D1_2!$B$132:$AL$258,20,FALSE)&amp;""</f>
        <v/>
      </c>
      <c r="AX595" s="173"/>
      <c r="AY595" s="189" t="s">
        <v>410</v>
      </c>
      <c r="AZ595" s="205" t="str">
        <f>VLOOKUP($B594,D1_2!$B$132:$AL$258,21,FALSE)&amp;""</f>
        <v/>
      </c>
      <c r="BA595" s="222"/>
      <c r="BB595" s="1"/>
      <c r="BC595" s="1"/>
      <c r="BD595" s="1"/>
      <c r="BE595" s="1"/>
      <c r="BF595" s="3"/>
      <c r="BG595" s="3"/>
      <c r="BH595" s="3"/>
    </row>
    <row r="596" spans="2:60" s="1" customFormat="1">
      <c r="B596" s="27"/>
      <c r="C596" s="79"/>
      <c r="D596" s="79"/>
      <c r="E596" s="79"/>
      <c r="F596" s="109"/>
      <c r="G596" s="124" t="s">
        <v>5593</v>
      </c>
      <c r="H596" s="124"/>
      <c r="I596" s="124"/>
      <c r="J596" s="124"/>
      <c r="K596" s="124"/>
      <c r="L596" s="124"/>
      <c r="M596" s="124"/>
      <c r="N596" s="167" t="str">
        <f>VLOOKUP($B594,D1_2!$B$259:$AL$385,6,FALSE)&amp;""</f>
        <v/>
      </c>
      <c r="O596" s="174"/>
      <c r="P596" s="190" t="s">
        <v>410</v>
      </c>
      <c r="Q596" s="206" t="str">
        <f>VLOOKUP($B594,D1_2!$B$259:$AL$385,7,FALSE)&amp;""</f>
        <v/>
      </c>
      <c r="R596" s="216"/>
      <c r="S596" s="167" t="str">
        <f>VLOOKUP($B594,D1_2!$B$259:$AL$385,8,FALSE)&amp;""</f>
        <v/>
      </c>
      <c r="T596" s="174"/>
      <c r="U596" s="190" t="s">
        <v>410</v>
      </c>
      <c r="V596" s="206" t="str">
        <f>VLOOKUP($B594,D1_2!$B$259:$AL$385,9,FALSE)&amp;""</f>
        <v/>
      </c>
      <c r="W596" s="216"/>
      <c r="X596" s="167" t="str">
        <f>VLOOKUP($B594,D1_2!$B$259:$AL$385,10,FALSE)&amp;""</f>
        <v/>
      </c>
      <c r="Y596" s="174"/>
      <c r="Z596" s="190" t="s">
        <v>410</v>
      </c>
      <c r="AA596" s="206" t="str">
        <f>VLOOKUP($B594,D1_2!$B$259:$AL$385,11,FALSE)&amp;""</f>
        <v/>
      </c>
      <c r="AB596" s="216"/>
      <c r="AC596" s="167" t="str">
        <f>VLOOKUP($B594,D1_2!$B$259:$AL$385,12,FALSE)&amp;""</f>
        <v/>
      </c>
      <c r="AD596" s="174"/>
      <c r="AE596" s="190" t="s">
        <v>410</v>
      </c>
      <c r="AF596" s="206" t="str">
        <f>VLOOKUP($B594,D1_2!$B$259:$AL$385,13,FALSE)&amp;""</f>
        <v/>
      </c>
      <c r="AG596" s="216"/>
      <c r="AH596" s="167" t="str">
        <f>VLOOKUP($B594,D1_2!$B$259:$AL$385,14,FALSE)&amp;""</f>
        <v/>
      </c>
      <c r="AI596" s="174"/>
      <c r="AJ596" s="190" t="s">
        <v>410</v>
      </c>
      <c r="AK596" s="206" t="str">
        <f>VLOOKUP($B594,D1_2!$B$259:$AL$385,15,FALSE)&amp;""</f>
        <v/>
      </c>
      <c r="AL596" s="216"/>
      <c r="AM596" s="167" t="str">
        <f>VLOOKUP($B594,D1_2!$B$259:$AL$385,16,FALSE)&amp;""</f>
        <v/>
      </c>
      <c r="AN596" s="174"/>
      <c r="AO596" s="190" t="s">
        <v>410</v>
      </c>
      <c r="AP596" s="206" t="str">
        <f>VLOOKUP($B594,D1_2!$B$259:$AL$385,17,FALSE)&amp;""</f>
        <v/>
      </c>
      <c r="AQ596" s="216"/>
      <c r="AR596" s="167" t="str">
        <f>VLOOKUP($B594,D1_2!$B$259:$AL$385,18,FALSE)&amp;""</f>
        <v/>
      </c>
      <c r="AS596" s="174"/>
      <c r="AT596" s="190" t="s">
        <v>410</v>
      </c>
      <c r="AU596" s="206" t="str">
        <f>VLOOKUP($B594,D1_2!$B$259:$AL$385,19,FALSE)&amp;""</f>
        <v/>
      </c>
      <c r="AV596" s="216"/>
      <c r="AW596" s="167" t="str">
        <f>VLOOKUP($B594,D1_2!$B$259:$AL$385,20,FALSE)&amp;""</f>
        <v/>
      </c>
      <c r="AX596" s="174"/>
      <c r="AY596" s="190" t="s">
        <v>410</v>
      </c>
      <c r="AZ596" s="206" t="str">
        <f>VLOOKUP($B594,D1_2!$B$259:$AL$385,21,FALSE)&amp;""</f>
        <v/>
      </c>
      <c r="BA596" s="216"/>
      <c r="BB596" s="1"/>
      <c r="BC596" s="1"/>
      <c r="BD596" s="1"/>
      <c r="BE596" s="1"/>
      <c r="BF596" s="3"/>
      <c r="BG596" s="3"/>
      <c r="BH596" s="3"/>
    </row>
    <row r="597" spans="2:60" s="1" customFormat="1" ht="14.25" customHeight="1">
      <c r="B597" s="26" t="s">
        <v>157</v>
      </c>
      <c r="C597" s="78"/>
      <c r="D597" s="78"/>
      <c r="E597" s="78"/>
      <c r="F597" s="107"/>
      <c r="G597" s="122" t="s">
        <v>6009</v>
      </c>
      <c r="H597" s="122"/>
      <c r="I597" s="122"/>
      <c r="J597" s="122"/>
      <c r="K597" s="122"/>
      <c r="L597" s="122"/>
      <c r="M597" s="122"/>
      <c r="N597" s="160" t="str">
        <f>VLOOKUP($B597,D1_2!$B$5:$AL$131,6,FALSE)&amp;""</f>
        <v/>
      </c>
      <c r="O597" s="172"/>
      <c r="P597" s="188" t="s">
        <v>410</v>
      </c>
      <c r="Q597" s="204" t="str">
        <f>VLOOKUP($B597,D1_2!$B$5:$AL$131,7,FALSE)&amp;""</f>
        <v/>
      </c>
      <c r="R597" s="215"/>
      <c r="S597" s="160" t="str">
        <f>VLOOKUP($B597,D1_2!$B$5:$AL$131,8,FALSE)&amp;""</f>
        <v/>
      </c>
      <c r="T597" s="172"/>
      <c r="U597" s="188" t="s">
        <v>410</v>
      </c>
      <c r="V597" s="204" t="str">
        <f>VLOOKUP($B597,D1_2!$B$5:$AL$131,9,FALSE)&amp;""</f>
        <v/>
      </c>
      <c r="W597" s="215"/>
      <c r="X597" s="160" t="str">
        <f>VLOOKUP($B597,D1_2!$B$5:$AL$131,10,FALSE)&amp;""</f>
        <v/>
      </c>
      <c r="Y597" s="172"/>
      <c r="Z597" s="188" t="s">
        <v>410</v>
      </c>
      <c r="AA597" s="204" t="str">
        <f>VLOOKUP($B597,D1_2!$B$5:$AL$131,11,FALSE)&amp;""</f>
        <v/>
      </c>
      <c r="AB597" s="215"/>
      <c r="AC597" s="160" t="str">
        <f>VLOOKUP($B597,D1_2!$B$5:$AL$131,12,FALSE)&amp;""</f>
        <v/>
      </c>
      <c r="AD597" s="172"/>
      <c r="AE597" s="188" t="s">
        <v>410</v>
      </c>
      <c r="AF597" s="204" t="str">
        <f>VLOOKUP($B597,D1_2!$B$5:$AL$131,13,FALSE)&amp;""</f>
        <v/>
      </c>
      <c r="AG597" s="215"/>
      <c r="AH597" s="160" t="str">
        <f>VLOOKUP($B597,D1_2!$B$5:$AL$131,14,FALSE)&amp;""</f>
        <v/>
      </c>
      <c r="AI597" s="172"/>
      <c r="AJ597" s="188" t="s">
        <v>410</v>
      </c>
      <c r="AK597" s="204" t="str">
        <f>VLOOKUP($B597,D1_2!$B$5:$AL$131,15,FALSE)&amp;""</f>
        <v/>
      </c>
      <c r="AL597" s="215"/>
      <c r="AM597" s="160" t="str">
        <f>VLOOKUP($B597,D1_2!$B$5:$AL$131,16,FALSE)&amp;""</f>
        <v/>
      </c>
      <c r="AN597" s="172"/>
      <c r="AO597" s="188" t="s">
        <v>410</v>
      </c>
      <c r="AP597" s="204" t="str">
        <f>VLOOKUP($B597,D1_2!$B$5:$AL$131,17,FALSE)&amp;""</f>
        <v/>
      </c>
      <c r="AQ597" s="215"/>
      <c r="AR597" s="160" t="str">
        <f>VLOOKUP($B597,D1_2!$B$5:$AL$131,18,FALSE)&amp;""</f>
        <v/>
      </c>
      <c r="AS597" s="172"/>
      <c r="AT597" s="188" t="s">
        <v>410</v>
      </c>
      <c r="AU597" s="204" t="str">
        <f>VLOOKUP($B597,D1_2!$B$5:$AL$131,19,FALSE)&amp;""</f>
        <v/>
      </c>
      <c r="AV597" s="215"/>
      <c r="AW597" s="160" t="str">
        <f>VLOOKUP($B597,D1_2!$B$5:$AL$131,20,FALSE)&amp;""</f>
        <v/>
      </c>
      <c r="AX597" s="172"/>
      <c r="AY597" s="188" t="s">
        <v>410</v>
      </c>
      <c r="AZ597" s="204" t="str">
        <f>VLOOKUP($B597,D1_2!$B$5:$AL$131,21,FALSE)&amp;""</f>
        <v/>
      </c>
      <c r="BA597" s="215"/>
      <c r="BB597" s="1"/>
      <c r="BC597" s="1"/>
      <c r="BD597" s="1"/>
      <c r="BE597" s="1"/>
      <c r="BF597" s="3"/>
      <c r="BG597" s="3"/>
      <c r="BH597" s="3"/>
    </row>
    <row r="598" spans="2:60" s="1" customFormat="1">
      <c r="B598" s="28"/>
      <c r="C598" s="80"/>
      <c r="D598" s="80"/>
      <c r="E598" s="80"/>
      <c r="F598" s="108"/>
      <c r="G598" s="123" t="s">
        <v>5759</v>
      </c>
      <c r="H598" s="123"/>
      <c r="I598" s="123"/>
      <c r="J598" s="123"/>
      <c r="K598" s="123"/>
      <c r="L598" s="123"/>
      <c r="M598" s="123"/>
      <c r="N598" s="162" t="str">
        <f>VLOOKUP($B597,D1_2!$B$132:$AL$258,6,FALSE)&amp;""</f>
        <v/>
      </c>
      <c r="O598" s="173"/>
      <c r="P598" s="189" t="s">
        <v>410</v>
      </c>
      <c r="Q598" s="205" t="str">
        <f>VLOOKUP($B597,D1_2!$B$132:$AL$258,7,FALSE)&amp;""</f>
        <v/>
      </c>
      <c r="R598" s="222"/>
      <c r="S598" s="162" t="str">
        <f>VLOOKUP($B597,D1_2!$B$132:$AL$258,8,FALSE)&amp;""</f>
        <v/>
      </c>
      <c r="T598" s="173"/>
      <c r="U598" s="189" t="s">
        <v>410</v>
      </c>
      <c r="V598" s="205" t="str">
        <f>VLOOKUP($B597,D1_2!$B$132:$AL$258,9,FALSE)&amp;""</f>
        <v/>
      </c>
      <c r="W598" s="222"/>
      <c r="X598" s="162" t="str">
        <f>VLOOKUP($B597,D1_2!$B$132:$AL$258,10,FALSE)&amp;""</f>
        <v/>
      </c>
      <c r="Y598" s="173"/>
      <c r="Z598" s="189" t="s">
        <v>410</v>
      </c>
      <c r="AA598" s="205" t="str">
        <f>VLOOKUP($B597,D1_2!$B$132:$AL$258,11,FALSE)&amp;""</f>
        <v/>
      </c>
      <c r="AB598" s="222"/>
      <c r="AC598" s="162" t="str">
        <f>VLOOKUP($B597,D1_2!$B$132:$AL$258,12,FALSE)&amp;""</f>
        <v/>
      </c>
      <c r="AD598" s="173"/>
      <c r="AE598" s="189" t="s">
        <v>410</v>
      </c>
      <c r="AF598" s="205" t="str">
        <f>VLOOKUP($B597,D1_2!$B$132:$AL$258,13,FALSE)&amp;""</f>
        <v/>
      </c>
      <c r="AG598" s="222"/>
      <c r="AH598" s="162" t="str">
        <f>VLOOKUP($B597,D1_2!$B$132:$AL$258,14,FALSE)&amp;""</f>
        <v/>
      </c>
      <c r="AI598" s="173"/>
      <c r="AJ598" s="189" t="s">
        <v>410</v>
      </c>
      <c r="AK598" s="205" t="str">
        <f>VLOOKUP($B597,D1_2!$B$132:$AL$258,15,FALSE)&amp;""</f>
        <v/>
      </c>
      <c r="AL598" s="222"/>
      <c r="AM598" s="162" t="str">
        <f>VLOOKUP($B597,D1_2!$B$132:$AL$258,16,FALSE)&amp;""</f>
        <v/>
      </c>
      <c r="AN598" s="173"/>
      <c r="AO598" s="189" t="s">
        <v>410</v>
      </c>
      <c r="AP598" s="205" t="str">
        <f>VLOOKUP($B597,D1_2!$B$132:$AL$258,17,FALSE)&amp;""</f>
        <v/>
      </c>
      <c r="AQ598" s="222"/>
      <c r="AR598" s="162" t="str">
        <f>VLOOKUP($B597,D1_2!$B$132:$AL$258,18,FALSE)&amp;""</f>
        <v/>
      </c>
      <c r="AS598" s="173"/>
      <c r="AT598" s="189" t="s">
        <v>410</v>
      </c>
      <c r="AU598" s="205" t="str">
        <f>VLOOKUP($B597,D1_2!$B$132:$AL$258,19,FALSE)&amp;""</f>
        <v/>
      </c>
      <c r="AV598" s="222"/>
      <c r="AW598" s="162" t="str">
        <f>VLOOKUP($B597,D1_2!$B$132:$AL$258,20,FALSE)&amp;""</f>
        <v/>
      </c>
      <c r="AX598" s="173"/>
      <c r="AY598" s="189" t="s">
        <v>410</v>
      </c>
      <c r="AZ598" s="205" t="str">
        <f>VLOOKUP($B597,D1_2!$B$132:$AL$258,21,FALSE)&amp;""</f>
        <v/>
      </c>
      <c r="BA598" s="222"/>
      <c r="BB598" s="1"/>
      <c r="BC598" s="1"/>
      <c r="BD598" s="1"/>
      <c r="BE598" s="1"/>
      <c r="BF598" s="3"/>
      <c r="BG598" s="3"/>
      <c r="BH598" s="3"/>
    </row>
    <row r="599" spans="2:60" s="1" customFormat="1">
      <c r="B599" s="27"/>
      <c r="C599" s="79"/>
      <c r="D599" s="79"/>
      <c r="E599" s="79"/>
      <c r="F599" s="109"/>
      <c r="G599" s="124" t="s">
        <v>5593</v>
      </c>
      <c r="H599" s="124"/>
      <c r="I599" s="124"/>
      <c r="J599" s="124"/>
      <c r="K599" s="124"/>
      <c r="L599" s="124"/>
      <c r="M599" s="124"/>
      <c r="N599" s="167" t="str">
        <f>VLOOKUP($B597,D1_2!$B$259:$AL$385,6,FALSE)&amp;""</f>
        <v/>
      </c>
      <c r="O599" s="174"/>
      <c r="P599" s="190" t="s">
        <v>410</v>
      </c>
      <c r="Q599" s="206" t="str">
        <f>VLOOKUP($B597,D1_2!$B$259:$AL$385,7,FALSE)&amp;""</f>
        <v/>
      </c>
      <c r="R599" s="216"/>
      <c r="S599" s="167" t="str">
        <f>VLOOKUP($B597,D1_2!$B$259:$AL$385,8,FALSE)&amp;""</f>
        <v/>
      </c>
      <c r="T599" s="174"/>
      <c r="U599" s="190" t="s">
        <v>410</v>
      </c>
      <c r="V599" s="206" t="str">
        <f>VLOOKUP($B597,D1_2!$B$259:$AL$385,9,FALSE)&amp;""</f>
        <v/>
      </c>
      <c r="W599" s="216"/>
      <c r="X599" s="167" t="str">
        <f>VLOOKUP($B597,D1_2!$B$259:$AL$385,10,FALSE)&amp;""</f>
        <v/>
      </c>
      <c r="Y599" s="174"/>
      <c r="Z599" s="190" t="s">
        <v>410</v>
      </c>
      <c r="AA599" s="206" t="str">
        <f>VLOOKUP($B597,D1_2!$B$259:$AL$385,11,FALSE)&amp;""</f>
        <v/>
      </c>
      <c r="AB599" s="216"/>
      <c r="AC599" s="167" t="str">
        <f>VLOOKUP($B597,D1_2!$B$259:$AL$385,12,FALSE)&amp;""</f>
        <v/>
      </c>
      <c r="AD599" s="174"/>
      <c r="AE599" s="190" t="s">
        <v>410</v>
      </c>
      <c r="AF599" s="206" t="str">
        <f>VLOOKUP($B597,D1_2!$B$259:$AL$385,13,FALSE)&amp;""</f>
        <v/>
      </c>
      <c r="AG599" s="216"/>
      <c r="AH599" s="167" t="str">
        <f>VLOOKUP($B597,D1_2!$B$259:$AL$385,14,FALSE)&amp;""</f>
        <v/>
      </c>
      <c r="AI599" s="174"/>
      <c r="AJ599" s="190" t="s">
        <v>410</v>
      </c>
      <c r="AK599" s="206" t="str">
        <f>VLOOKUP($B597,D1_2!$B$259:$AL$385,15,FALSE)&amp;""</f>
        <v/>
      </c>
      <c r="AL599" s="216"/>
      <c r="AM599" s="167" t="str">
        <f>VLOOKUP($B597,D1_2!$B$259:$AL$385,16,FALSE)&amp;""</f>
        <v/>
      </c>
      <c r="AN599" s="174"/>
      <c r="AO599" s="190" t="s">
        <v>410</v>
      </c>
      <c r="AP599" s="206" t="str">
        <f>VLOOKUP($B597,D1_2!$B$259:$AL$385,17,FALSE)&amp;""</f>
        <v/>
      </c>
      <c r="AQ599" s="216"/>
      <c r="AR599" s="167" t="str">
        <f>VLOOKUP($B597,D1_2!$B$259:$AL$385,18,FALSE)&amp;""</f>
        <v/>
      </c>
      <c r="AS599" s="174"/>
      <c r="AT599" s="190" t="s">
        <v>410</v>
      </c>
      <c r="AU599" s="206" t="str">
        <f>VLOOKUP($B597,D1_2!$B$259:$AL$385,19,FALSE)&amp;""</f>
        <v/>
      </c>
      <c r="AV599" s="216"/>
      <c r="AW599" s="167" t="str">
        <f>VLOOKUP($B597,D1_2!$B$259:$AL$385,20,FALSE)&amp;""</f>
        <v/>
      </c>
      <c r="AX599" s="174"/>
      <c r="AY599" s="190" t="s">
        <v>410</v>
      </c>
      <c r="AZ599" s="206" t="str">
        <f>VLOOKUP($B597,D1_2!$B$259:$AL$385,21,FALSE)&amp;""</f>
        <v/>
      </c>
      <c r="BA599" s="216"/>
      <c r="BB599" s="1"/>
      <c r="BC599" s="1"/>
      <c r="BD599" s="1"/>
      <c r="BE599" s="1"/>
      <c r="BF599" s="3"/>
      <c r="BG599" s="3"/>
      <c r="BH599" s="3"/>
    </row>
    <row r="600" spans="2:60" s="1" customFormat="1" ht="14.25" customHeight="1">
      <c r="B600" s="26" t="s">
        <v>6945</v>
      </c>
      <c r="C600" s="78"/>
      <c r="D600" s="78"/>
      <c r="E600" s="78"/>
      <c r="F600" s="107"/>
      <c r="G600" s="122" t="s">
        <v>6009</v>
      </c>
      <c r="H600" s="122"/>
      <c r="I600" s="122"/>
      <c r="J600" s="122"/>
      <c r="K600" s="122"/>
      <c r="L600" s="122"/>
      <c r="M600" s="122"/>
      <c r="N600" s="160" t="str">
        <f>VLOOKUP($B600,D1_2!$B$5:$AL$131,6,FALSE)&amp;""</f>
        <v/>
      </c>
      <c r="O600" s="172"/>
      <c r="P600" s="188" t="s">
        <v>410</v>
      </c>
      <c r="Q600" s="204" t="str">
        <f>VLOOKUP($B600,D1_2!$B$5:$AL$131,7,FALSE)&amp;""</f>
        <v/>
      </c>
      <c r="R600" s="215"/>
      <c r="S600" s="160" t="str">
        <f>VLOOKUP($B600,D1_2!$B$5:$AL$131,8,FALSE)&amp;""</f>
        <v/>
      </c>
      <c r="T600" s="172"/>
      <c r="U600" s="188" t="s">
        <v>410</v>
      </c>
      <c r="V600" s="204" t="str">
        <f>VLOOKUP($B600,D1_2!$B$5:$AL$131,9,FALSE)&amp;""</f>
        <v/>
      </c>
      <c r="W600" s="215"/>
      <c r="X600" s="160" t="str">
        <f>VLOOKUP($B600,D1_2!$B$5:$AL$131,10,FALSE)&amp;""</f>
        <v/>
      </c>
      <c r="Y600" s="172"/>
      <c r="Z600" s="188" t="s">
        <v>410</v>
      </c>
      <c r="AA600" s="204" t="str">
        <f>VLOOKUP($B600,D1_2!$B$5:$AL$131,11,FALSE)&amp;""</f>
        <v/>
      </c>
      <c r="AB600" s="215"/>
      <c r="AC600" s="160" t="str">
        <f>VLOOKUP($B600,D1_2!$B$5:$AL$131,12,FALSE)&amp;""</f>
        <v/>
      </c>
      <c r="AD600" s="172"/>
      <c r="AE600" s="188" t="s">
        <v>410</v>
      </c>
      <c r="AF600" s="204" t="str">
        <f>VLOOKUP($B600,D1_2!$B$5:$AL$131,13,FALSE)&amp;""</f>
        <v/>
      </c>
      <c r="AG600" s="215"/>
      <c r="AH600" s="160" t="str">
        <f>VLOOKUP($B600,D1_2!$B$5:$AL$131,14,FALSE)&amp;""</f>
        <v/>
      </c>
      <c r="AI600" s="172"/>
      <c r="AJ600" s="188" t="s">
        <v>410</v>
      </c>
      <c r="AK600" s="204" t="str">
        <f>VLOOKUP($B600,D1_2!$B$5:$AL$131,15,FALSE)&amp;""</f>
        <v/>
      </c>
      <c r="AL600" s="215"/>
      <c r="AM600" s="160" t="str">
        <f>VLOOKUP($B600,D1_2!$B$5:$AL$131,16,FALSE)&amp;""</f>
        <v/>
      </c>
      <c r="AN600" s="172"/>
      <c r="AO600" s="188" t="s">
        <v>410</v>
      </c>
      <c r="AP600" s="204" t="str">
        <f>VLOOKUP($B600,D1_2!$B$5:$AL$131,17,FALSE)&amp;""</f>
        <v/>
      </c>
      <c r="AQ600" s="215"/>
      <c r="AR600" s="160" t="str">
        <f>VLOOKUP($B600,D1_2!$B$5:$AL$131,18,FALSE)&amp;""</f>
        <v/>
      </c>
      <c r="AS600" s="172"/>
      <c r="AT600" s="188" t="s">
        <v>410</v>
      </c>
      <c r="AU600" s="204" t="str">
        <f>VLOOKUP($B600,D1_2!$B$5:$AL$131,19,FALSE)&amp;""</f>
        <v/>
      </c>
      <c r="AV600" s="215"/>
      <c r="AW600" s="160" t="str">
        <f>VLOOKUP($B600,D1_2!$B$5:$AL$131,20,FALSE)&amp;""</f>
        <v/>
      </c>
      <c r="AX600" s="172"/>
      <c r="AY600" s="188" t="s">
        <v>410</v>
      </c>
      <c r="AZ600" s="204" t="str">
        <f>VLOOKUP($B600,D1_2!$B$5:$AL$131,21,FALSE)&amp;""</f>
        <v/>
      </c>
      <c r="BA600" s="215"/>
      <c r="BB600" s="1"/>
      <c r="BC600" s="1"/>
      <c r="BD600" s="1"/>
      <c r="BE600" s="1"/>
      <c r="BF600" s="3"/>
      <c r="BG600" s="3"/>
      <c r="BH600" s="3"/>
    </row>
    <row r="601" spans="2:60" s="1" customFormat="1">
      <c r="B601" s="28"/>
      <c r="C601" s="80"/>
      <c r="D601" s="80"/>
      <c r="E601" s="80"/>
      <c r="F601" s="108"/>
      <c r="G601" s="123" t="s">
        <v>5759</v>
      </c>
      <c r="H601" s="123"/>
      <c r="I601" s="123"/>
      <c r="J601" s="123"/>
      <c r="K601" s="123"/>
      <c r="L601" s="123"/>
      <c r="M601" s="123"/>
      <c r="N601" s="162" t="str">
        <f>VLOOKUP($B600,D1_2!$B$132:$AL$258,6,FALSE)&amp;""</f>
        <v/>
      </c>
      <c r="O601" s="173"/>
      <c r="P601" s="189" t="s">
        <v>410</v>
      </c>
      <c r="Q601" s="205" t="str">
        <f>VLOOKUP($B600,D1_2!$B$132:$AL$258,7,FALSE)&amp;""</f>
        <v/>
      </c>
      <c r="R601" s="222"/>
      <c r="S601" s="162" t="str">
        <f>VLOOKUP($B600,D1_2!$B$132:$AL$258,8,FALSE)&amp;""</f>
        <v/>
      </c>
      <c r="T601" s="173"/>
      <c r="U601" s="189" t="s">
        <v>410</v>
      </c>
      <c r="V601" s="205" t="str">
        <f>VLOOKUP($B600,D1_2!$B$132:$AL$258,9,FALSE)&amp;""</f>
        <v/>
      </c>
      <c r="W601" s="222"/>
      <c r="X601" s="162" t="str">
        <f>VLOOKUP($B600,D1_2!$B$132:$AL$258,10,FALSE)&amp;""</f>
        <v/>
      </c>
      <c r="Y601" s="173"/>
      <c r="Z601" s="189" t="s">
        <v>410</v>
      </c>
      <c r="AA601" s="205" t="str">
        <f>VLOOKUP($B600,D1_2!$B$132:$AL$258,11,FALSE)&amp;""</f>
        <v/>
      </c>
      <c r="AB601" s="222"/>
      <c r="AC601" s="162" t="str">
        <f>VLOOKUP($B600,D1_2!$B$132:$AL$258,12,FALSE)&amp;""</f>
        <v/>
      </c>
      <c r="AD601" s="173"/>
      <c r="AE601" s="189" t="s">
        <v>410</v>
      </c>
      <c r="AF601" s="205" t="str">
        <f>VLOOKUP($B600,D1_2!$B$132:$AL$258,13,FALSE)&amp;""</f>
        <v/>
      </c>
      <c r="AG601" s="222"/>
      <c r="AH601" s="162" t="str">
        <f>VLOOKUP($B600,D1_2!$B$132:$AL$258,14,FALSE)&amp;""</f>
        <v/>
      </c>
      <c r="AI601" s="173"/>
      <c r="AJ601" s="189" t="s">
        <v>410</v>
      </c>
      <c r="AK601" s="205" t="str">
        <f>VLOOKUP($B600,D1_2!$B$132:$AL$258,15,FALSE)&amp;""</f>
        <v/>
      </c>
      <c r="AL601" s="222"/>
      <c r="AM601" s="162" t="str">
        <f>VLOOKUP($B600,D1_2!$B$132:$AL$258,16,FALSE)&amp;""</f>
        <v/>
      </c>
      <c r="AN601" s="173"/>
      <c r="AO601" s="189" t="s">
        <v>410</v>
      </c>
      <c r="AP601" s="205" t="str">
        <f>VLOOKUP($B600,D1_2!$B$132:$AL$258,17,FALSE)&amp;""</f>
        <v/>
      </c>
      <c r="AQ601" s="222"/>
      <c r="AR601" s="162" t="str">
        <f>VLOOKUP($B600,D1_2!$B$132:$AL$258,18,FALSE)&amp;""</f>
        <v/>
      </c>
      <c r="AS601" s="173"/>
      <c r="AT601" s="189" t="s">
        <v>410</v>
      </c>
      <c r="AU601" s="205" t="str">
        <f>VLOOKUP($B600,D1_2!$B$132:$AL$258,19,FALSE)&amp;""</f>
        <v/>
      </c>
      <c r="AV601" s="222"/>
      <c r="AW601" s="162" t="str">
        <f>VLOOKUP($B600,D1_2!$B$132:$AL$258,20,FALSE)&amp;""</f>
        <v/>
      </c>
      <c r="AX601" s="173"/>
      <c r="AY601" s="189" t="s">
        <v>410</v>
      </c>
      <c r="AZ601" s="205" t="str">
        <f>VLOOKUP($B600,D1_2!$B$132:$AL$258,21,FALSE)&amp;""</f>
        <v/>
      </c>
      <c r="BA601" s="222"/>
      <c r="BB601" s="1"/>
      <c r="BC601" s="1"/>
      <c r="BD601" s="1"/>
      <c r="BE601" s="1"/>
      <c r="BF601" s="3"/>
      <c r="BG601" s="3"/>
      <c r="BH601" s="3"/>
    </row>
    <row r="602" spans="2:60" s="1" customFormat="1">
      <c r="B602" s="27"/>
      <c r="C602" s="79"/>
      <c r="D602" s="79"/>
      <c r="E602" s="79"/>
      <c r="F602" s="109"/>
      <c r="G602" s="124" t="s">
        <v>5593</v>
      </c>
      <c r="H602" s="124"/>
      <c r="I602" s="124"/>
      <c r="J602" s="124"/>
      <c r="K602" s="124"/>
      <c r="L602" s="124"/>
      <c r="M602" s="124"/>
      <c r="N602" s="167" t="str">
        <f>VLOOKUP($B600,D1_2!$B$259:$AL$385,6,FALSE)&amp;""</f>
        <v/>
      </c>
      <c r="O602" s="174"/>
      <c r="P602" s="190" t="s">
        <v>410</v>
      </c>
      <c r="Q602" s="206" t="str">
        <f>VLOOKUP($B600,D1_2!$B$259:$AL$385,7,FALSE)&amp;""</f>
        <v/>
      </c>
      <c r="R602" s="216"/>
      <c r="S602" s="167" t="str">
        <f>VLOOKUP($B600,D1_2!$B$259:$AL$385,8,FALSE)&amp;""</f>
        <v/>
      </c>
      <c r="T602" s="174"/>
      <c r="U602" s="190" t="s">
        <v>410</v>
      </c>
      <c r="V602" s="206" t="str">
        <f>VLOOKUP($B600,D1_2!$B$259:$AL$385,9,FALSE)&amp;""</f>
        <v/>
      </c>
      <c r="W602" s="216"/>
      <c r="X602" s="167" t="str">
        <f>VLOOKUP($B600,D1_2!$B$259:$AL$385,10,FALSE)&amp;""</f>
        <v/>
      </c>
      <c r="Y602" s="174"/>
      <c r="Z602" s="190" t="s">
        <v>410</v>
      </c>
      <c r="AA602" s="206" t="str">
        <f>VLOOKUP($B600,D1_2!$B$259:$AL$385,11,FALSE)&amp;""</f>
        <v/>
      </c>
      <c r="AB602" s="216"/>
      <c r="AC602" s="167" t="str">
        <f>VLOOKUP($B600,D1_2!$B$259:$AL$385,12,FALSE)&amp;""</f>
        <v/>
      </c>
      <c r="AD602" s="174"/>
      <c r="AE602" s="190" t="s">
        <v>410</v>
      </c>
      <c r="AF602" s="206" t="str">
        <f>VLOOKUP($B600,D1_2!$B$259:$AL$385,13,FALSE)&amp;""</f>
        <v/>
      </c>
      <c r="AG602" s="216"/>
      <c r="AH602" s="167" t="str">
        <f>VLOOKUP($B600,D1_2!$B$259:$AL$385,14,FALSE)&amp;""</f>
        <v/>
      </c>
      <c r="AI602" s="174"/>
      <c r="AJ602" s="190" t="s">
        <v>410</v>
      </c>
      <c r="AK602" s="206" t="str">
        <f>VLOOKUP($B600,D1_2!$B$259:$AL$385,15,FALSE)&amp;""</f>
        <v/>
      </c>
      <c r="AL602" s="216"/>
      <c r="AM602" s="167" t="str">
        <f>VLOOKUP($B600,D1_2!$B$259:$AL$385,16,FALSE)&amp;""</f>
        <v/>
      </c>
      <c r="AN602" s="174"/>
      <c r="AO602" s="190" t="s">
        <v>410</v>
      </c>
      <c r="AP602" s="206" t="str">
        <f>VLOOKUP($B600,D1_2!$B$259:$AL$385,17,FALSE)&amp;""</f>
        <v/>
      </c>
      <c r="AQ602" s="216"/>
      <c r="AR602" s="167" t="str">
        <f>VLOOKUP($B600,D1_2!$B$259:$AL$385,18,FALSE)&amp;""</f>
        <v/>
      </c>
      <c r="AS602" s="174"/>
      <c r="AT602" s="190" t="s">
        <v>410</v>
      </c>
      <c r="AU602" s="206" t="str">
        <f>VLOOKUP($B600,D1_2!$B$259:$AL$385,19,FALSE)&amp;""</f>
        <v/>
      </c>
      <c r="AV602" s="216"/>
      <c r="AW602" s="167" t="str">
        <f>VLOOKUP($B600,D1_2!$B$259:$AL$385,20,FALSE)&amp;""</f>
        <v/>
      </c>
      <c r="AX602" s="174"/>
      <c r="AY602" s="190" t="s">
        <v>410</v>
      </c>
      <c r="AZ602" s="206" t="str">
        <f>VLOOKUP($B600,D1_2!$B$259:$AL$385,21,FALSE)&amp;""</f>
        <v/>
      </c>
      <c r="BA602" s="216"/>
      <c r="BB602" s="1"/>
      <c r="BC602" s="1"/>
      <c r="BD602" s="1"/>
      <c r="BE602" s="1"/>
      <c r="BF602" s="3"/>
      <c r="BG602" s="3"/>
      <c r="BH602" s="3"/>
    </row>
    <row r="603" spans="2:60" s="1" customFormat="1" ht="14.25" customHeight="1">
      <c r="B603" s="26" t="s">
        <v>1874</v>
      </c>
      <c r="C603" s="78"/>
      <c r="D603" s="78"/>
      <c r="E603" s="78"/>
      <c r="F603" s="107"/>
      <c r="G603" s="122" t="s">
        <v>6009</v>
      </c>
      <c r="H603" s="122"/>
      <c r="I603" s="122"/>
      <c r="J603" s="122"/>
      <c r="K603" s="122"/>
      <c r="L603" s="122"/>
      <c r="M603" s="122"/>
      <c r="N603" s="160" t="str">
        <f>VLOOKUP($B603,D1_2!$B$5:$AL$131,6,FALSE)&amp;""</f>
        <v/>
      </c>
      <c r="O603" s="172"/>
      <c r="P603" s="188" t="s">
        <v>410</v>
      </c>
      <c r="Q603" s="204" t="str">
        <f>VLOOKUP($B603,D1_2!$B$5:$AL$131,7,FALSE)&amp;""</f>
        <v/>
      </c>
      <c r="R603" s="215"/>
      <c r="S603" s="160" t="str">
        <f>VLOOKUP($B603,D1_2!$B$5:$AL$131,8,FALSE)&amp;""</f>
        <v/>
      </c>
      <c r="T603" s="172"/>
      <c r="U603" s="188" t="s">
        <v>410</v>
      </c>
      <c r="V603" s="204" t="str">
        <f>VLOOKUP($B603,D1_2!$B$5:$AL$131,9,FALSE)&amp;""</f>
        <v/>
      </c>
      <c r="W603" s="215"/>
      <c r="X603" s="160" t="str">
        <f>VLOOKUP($B603,D1_2!$B$5:$AL$131,10,FALSE)&amp;""</f>
        <v/>
      </c>
      <c r="Y603" s="172"/>
      <c r="Z603" s="188" t="s">
        <v>410</v>
      </c>
      <c r="AA603" s="204" t="str">
        <f>VLOOKUP($B603,D1_2!$B$5:$AL$131,11,FALSE)&amp;""</f>
        <v/>
      </c>
      <c r="AB603" s="215"/>
      <c r="AC603" s="160" t="str">
        <f>VLOOKUP($B603,D1_2!$B$5:$AL$131,12,FALSE)&amp;""</f>
        <v/>
      </c>
      <c r="AD603" s="172"/>
      <c r="AE603" s="188" t="s">
        <v>410</v>
      </c>
      <c r="AF603" s="204" t="str">
        <f>VLOOKUP($B603,D1_2!$B$5:$AL$131,13,FALSE)&amp;""</f>
        <v/>
      </c>
      <c r="AG603" s="215"/>
      <c r="AH603" s="160" t="str">
        <f>VLOOKUP($B603,D1_2!$B$5:$AL$131,14,FALSE)&amp;""</f>
        <v/>
      </c>
      <c r="AI603" s="172"/>
      <c r="AJ603" s="188" t="s">
        <v>410</v>
      </c>
      <c r="AK603" s="204" t="str">
        <f>VLOOKUP($B603,D1_2!$B$5:$AL$131,15,FALSE)&amp;""</f>
        <v/>
      </c>
      <c r="AL603" s="215"/>
      <c r="AM603" s="160" t="str">
        <f>VLOOKUP($B603,D1_2!$B$5:$AL$131,16,FALSE)&amp;""</f>
        <v/>
      </c>
      <c r="AN603" s="172"/>
      <c r="AO603" s="188" t="s">
        <v>410</v>
      </c>
      <c r="AP603" s="204" t="str">
        <f>VLOOKUP($B603,D1_2!$B$5:$AL$131,17,FALSE)&amp;""</f>
        <v/>
      </c>
      <c r="AQ603" s="215"/>
      <c r="AR603" s="160" t="str">
        <f>VLOOKUP($B603,D1_2!$B$5:$AL$131,18,FALSE)&amp;""</f>
        <v/>
      </c>
      <c r="AS603" s="172"/>
      <c r="AT603" s="188" t="s">
        <v>410</v>
      </c>
      <c r="AU603" s="204" t="str">
        <f>VLOOKUP($B603,D1_2!$B$5:$AL$131,19,FALSE)&amp;""</f>
        <v/>
      </c>
      <c r="AV603" s="215"/>
      <c r="AW603" s="160" t="str">
        <f>VLOOKUP($B603,D1_2!$B$5:$AL$131,20,FALSE)&amp;""</f>
        <v/>
      </c>
      <c r="AX603" s="172"/>
      <c r="AY603" s="188" t="s">
        <v>410</v>
      </c>
      <c r="AZ603" s="204" t="str">
        <f>VLOOKUP($B603,D1_2!$B$5:$AL$131,21,FALSE)&amp;""</f>
        <v/>
      </c>
      <c r="BA603" s="215"/>
      <c r="BB603" s="1"/>
      <c r="BC603" s="1"/>
      <c r="BD603" s="1"/>
      <c r="BE603" s="1"/>
      <c r="BF603" s="3"/>
      <c r="BG603" s="3"/>
      <c r="BH603" s="3"/>
    </row>
    <row r="604" spans="2:60" s="1" customFormat="1">
      <c r="B604" s="28"/>
      <c r="C604" s="80"/>
      <c r="D604" s="80"/>
      <c r="E604" s="80"/>
      <c r="F604" s="108"/>
      <c r="G604" s="123" t="s">
        <v>5759</v>
      </c>
      <c r="H604" s="123"/>
      <c r="I604" s="123"/>
      <c r="J604" s="123"/>
      <c r="K604" s="123"/>
      <c r="L604" s="123"/>
      <c r="M604" s="123"/>
      <c r="N604" s="162" t="str">
        <f>VLOOKUP($B603,D1_2!$B$132:$AL$258,6,FALSE)&amp;""</f>
        <v/>
      </c>
      <c r="O604" s="173"/>
      <c r="P604" s="189" t="s">
        <v>410</v>
      </c>
      <c r="Q604" s="205" t="str">
        <f>VLOOKUP($B603,D1_2!$B$132:$AL$258,7,FALSE)&amp;""</f>
        <v/>
      </c>
      <c r="R604" s="222"/>
      <c r="S604" s="162" t="str">
        <f>VLOOKUP($B603,D1_2!$B$132:$AL$258,8,FALSE)&amp;""</f>
        <v/>
      </c>
      <c r="T604" s="173"/>
      <c r="U604" s="189" t="s">
        <v>410</v>
      </c>
      <c r="V604" s="205" t="str">
        <f>VLOOKUP($B603,D1_2!$B$132:$AL$258,9,FALSE)&amp;""</f>
        <v/>
      </c>
      <c r="W604" s="222"/>
      <c r="X604" s="162" t="str">
        <f>VLOOKUP($B603,D1_2!$B$132:$AL$258,10,FALSE)&amp;""</f>
        <v/>
      </c>
      <c r="Y604" s="173"/>
      <c r="Z604" s="189" t="s">
        <v>410</v>
      </c>
      <c r="AA604" s="205" t="str">
        <f>VLOOKUP($B603,D1_2!$B$132:$AL$258,11,FALSE)&amp;""</f>
        <v/>
      </c>
      <c r="AB604" s="222"/>
      <c r="AC604" s="162" t="str">
        <f>VLOOKUP($B603,D1_2!$B$132:$AL$258,12,FALSE)&amp;""</f>
        <v/>
      </c>
      <c r="AD604" s="173"/>
      <c r="AE604" s="189" t="s">
        <v>410</v>
      </c>
      <c r="AF604" s="205" t="str">
        <f>VLOOKUP($B603,D1_2!$B$132:$AL$258,13,FALSE)&amp;""</f>
        <v/>
      </c>
      <c r="AG604" s="222"/>
      <c r="AH604" s="162" t="str">
        <f>VLOOKUP($B603,D1_2!$B$132:$AL$258,14,FALSE)&amp;""</f>
        <v/>
      </c>
      <c r="AI604" s="173"/>
      <c r="AJ604" s="189" t="s">
        <v>410</v>
      </c>
      <c r="AK604" s="205" t="str">
        <f>VLOOKUP($B603,D1_2!$B$132:$AL$258,15,FALSE)&amp;""</f>
        <v/>
      </c>
      <c r="AL604" s="222"/>
      <c r="AM604" s="162" t="str">
        <f>VLOOKUP($B603,D1_2!$B$132:$AL$258,16,FALSE)&amp;""</f>
        <v/>
      </c>
      <c r="AN604" s="173"/>
      <c r="AO604" s="189" t="s">
        <v>410</v>
      </c>
      <c r="AP604" s="205" t="str">
        <f>VLOOKUP($B603,D1_2!$B$132:$AL$258,17,FALSE)&amp;""</f>
        <v/>
      </c>
      <c r="AQ604" s="222"/>
      <c r="AR604" s="162" t="str">
        <f>VLOOKUP($B603,D1_2!$B$132:$AL$258,18,FALSE)&amp;""</f>
        <v/>
      </c>
      <c r="AS604" s="173"/>
      <c r="AT604" s="189" t="s">
        <v>410</v>
      </c>
      <c r="AU604" s="205" t="str">
        <f>VLOOKUP($B603,D1_2!$B$132:$AL$258,19,FALSE)&amp;""</f>
        <v/>
      </c>
      <c r="AV604" s="222"/>
      <c r="AW604" s="162" t="str">
        <f>VLOOKUP($B603,D1_2!$B$132:$AL$258,20,FALSE)&amp;""</f>
        <v/>
      </c>
      <c r="AX604" s="173"/>
      <c r="AY604" s="189" t="s">
        <v>410</v>
      </c>
      <c r="AZ604" s="205" t="str">
        <f>VLOOKUP($B603,D1_2!$B$132:$AL$258,21,FALSE)&amp;""</f>
        <v/>
      </c>
      <c r="BA604" s="222"/>
      <c r="BB604" s="1"/>
      <c r="BC604" s="1"/>
      <c r="BD604" s="1"/>
      <c r="BE604" s="1"/>
      <c r="BF604" s="3"/>
      <c r="BG604" s="3"/>
      <c r="BH604" s="3"/>
    </row>
    <row r="605" spans="2:60" s="1" customFormat="1">
      <c r="B605" s="27"/>
      <c r="C605" s="79"/>
      <c r="D605" s="79"/>
      <c r="E605" s="79"/>
      <c r="F605" s="109"/>
      <c r="G605" s="124" t="s">
        <v>5593</v>
      </c>
      <c r="H605" s="124"/>
      <c r="I605" s="124"/>
      <c r="J605" s="124"/>
      <c r="K605" s="124"/>
      <c r="L605" s="124"/>
      <c r="M605" s="124"/>
      <c r="N605" s="167" t="str">
        <f>VLOOKUP($B603,D1_2!$B$259:$AL$385,6,FALSE)&amp;""</f>
        <v/>
      </c>
      <c r="O605" s="174"/>
      <c r="P605" s="190" t="s">
        <v>410</v>
      </c>
      <c r="Q605" s="206" t="str">
        <f>VLOOKUP($B603,D1_2!$B$259:$AL$385,7,FALSE)&amp;""</f>
        <v/>
      </c>
      <c r="R605" s="216"/>
      <c r="S605" s="167" t="str">
        <f>VLOOKUP($B603,D1_2!$B$259:$AL$385,8,FALSE)&amp;""</f>
        <v/>
      </c>
      <c r="T605" s="174"/>
      <c r="U605" s="190" t="s">
        <v>410</v>
      </c>
      <c r="V605" s="206" t="str">
        <f>VLOOKUP($B603,D1_2!$B$259:$AL$385,9,FALSE)&amp;""</f>
        <v/>
      </c>
      <c r="W605" s="216"/>
      <c r="X605" s="167" t="str">
        <f>VLOOKUP($B603,D1_2!$B$259:$AL$385,10,FALSE)&amp;""</f>
        <v/>
      </c>
      <c r="Y605" s="174"/>
      <c r="Z605" s="190" t="s">
        <v>410</v>
      </c>
      <c r="AA605" s="206" t="str">
        <f>VLOOKUP($B603,D1_2!$B$259:$AL$385,11,FALSE)&amp;""</f>
        <v/>
      </c>
      <c r="AB605" s="216"/>
      <c r="AC605" s="167" t="str">
        <f>VLOOKUP($B603,D1_2!$B$259:$AL$385,12,FALSE)&amp;""</f>
        <v/>
      </c>
      <c r="AD605" s="174"/>
      <c r="AE605" s="190" t="s">
        <v>410</v>
      </c>
      <c r="AF605" s="206" t="str">
        <f>VLOOKUP($B603,D1_2!$B$259:$AL$385,13,FALSE)&amp;""</f>
        <v/>
      </c>
      <c r="AG605" s="216"/>
      <c r="AH605" s="167" t="str">
        <f>VLOOKUP($B603,D1_2!$B$259:$AL$385,14,FALSE)&amp;""</f>
        <v/>
      </c>
      <c r="AI605" s="174"/>
      <c r="AJ605" s="190" t="s">
        <v>410</v>
      </c>
      <c r="AK605" s="206" t="str">
        <f>VLOOKUP($B603,D1_2!$B$259:$AL$385,15,FALSE)&amp;""</f>
        <v/>
      </c>
      <c r="AL605" s="216"/>
      <c r="AM605" s="167" t="str">
        <f>VLOOKUP($B603,D1_2!$B$259:$AL$385,16,FALSE)&amp;""</f>
        <v/>
      </c>
      <c r="AN605" s="174"/>
      <c r="AO605" s="190" t="s">
        <v>410</v>
      </c>
      <c r="AP605" s="206" t="str">
        <f>VLOOKUP($B603,D1_2!$B$259:$AL$385,17,FALSE)&amp;""</f>
        <v/>
      </c>
      <c r="AQ605" s="216"/>
      <c r="AR605" s="167" t="str">
        <f>VLOOKUP($B603,D1_2!$B$259:$AL$385,18,FALSE)&amp;""</f>
        <v/>
      </c>
      <c r="AS605" s="174"/>
      <c r="AT605" s="190" t="s">
        <v>410</v>
      </c>
      <c r="AU605" s="206" t="str">
        <f>VLOOKUP($B603,D1_2!$B$259:$AL$385,19,FALSE)&amp;""</f>
        <v/>
      </c>
      <c r="AV605" s="216"/>
      <c r="AW605" s="167" t="str">
        <f>VLOOKUP($B603,D1_2!$B$259:$AL$385,20,FALSE)&amp;""</f>
        <v/>
      </c>
      <c r="AX605" s="174"/>
      <c r="AY605" s="190" t="s">
        <v>410</v>
      </c>
      <c r="AZ605" s="206" t="str">
        <f>VLOOKUP($B603,D1_2!$B$259:$AL$385,21,FALSE)&amp;""</f>
        <v/>
      </c>
      <c r="BA605" s="216"/>
      <c r="BB605" s="1"/>
      <c r="BC605" s="1"/>
      <c r="BD605" s="1"/>
      <c r="BE605" s="1"/>
      <c r="BF605" s="3"/>
      <c r="BG605" s="3"/>
      <c r="BH605" s="3"/>
    </row>
    <row r="606" spans="2:60" s="1" customFormat="1" ht="14.25" customHeight="1">
      <c r="B606" s="26" t="s">
        <v>1877</v>
      </c>
      <c r="C606" s="78"/>
      <c r="D606" s="78"/>
      <c r="E606" s="78"/>
      <c r="F606" s="107"/>
      <c r="G606" s="122" t="s">
        <v>6009</v>
      </c>
      <c r="H606" s="122"/>
      <c r="I606" s="122"/>
      <c r="J606" s="122"/>
      <c r="K606" s="122"/>
      <c r="L606" s="122"/>
      <c r="M606" s="122"/>
      <c r="N606" s="160" t="str">
        <f>VLOOKUP($B606,D1_2!$B$5:$AL$131,6,FALSE)&amp;""</f>
        <v/>
      </c>
      <c r="O606" s="172"/>
      <c r="P606" s="188" t="s">
        <v>410</v>
      </c>
      <c r="Q606" s="204" t="str">
        <f>VLOOKUP($B606,D1_2!$B$5:$AL$131,7,FALSE)&amp;""</f>
        <v/>
      </c>
      <c r="R606" s="215"/>
      <c r="S606" s="160" t="str">
        <f>VLOOKUP($B606,D1_2!$B$5:$AL$131,8,FALSE)&amp;""</f>
        <v/>
      </c>
      <c r="T606" s="172"/>
      <c r="U606" s="188" t="s">
        <v>410</v>
      </c>
      <c r="V606" s="204" t="str">
        <f>VLOOKUP($B606,D1_2!$B$5:$AL$131,9,FALSE)&amp;""</f>
        <v/>
      </c>
      <c r="W606" s="215"/>
      <c r="X606" s="160" t="str">
        <f>VLOOKUP($B606,D1_2!$B$5:$AL$131,10,FALSE)&amp;""</f>
        <v/>
      </c>
      <c r="Y606" s="172"/>
      <c r="Z606" s="188" t="s">
        <v>410</v>
      </c>
      <c r="AA606" s="204" t="str">
        <f>VLOOKUP($B606,D1_2!$B$5:$AL$131,11,FALSE)&amp;""</f>
        <v/>
      </c>
      <c r="AB606" s="215"/>
      <c r="AC606" s="160" t="str">
        <f>VLOOKUP($B606,D1_2!$B$5:$AL$131,12,FALSE)&amp;""</f>
        <v/>
      </c>
      <c r="AD606" s="172"/>
      <c r="AE606" s="188" t="s">
        <v>410</v>
      </c>
      <c r="AF606" s="204" t="str">
        <f>VLOOKUP($B606,D1_2!$B$5:$AL$131,13,FALSE)&amp;""</f>
        <v/>
      </c>
      <c r="AG606" s="215"/>
      <c r="AH606" s="160" t="str">
        <f>VLOOKUP($B606,D1_2!$B$5:$AL$131,14,FALSE)&amp;""</f>
        <v/>
      </c>
      <c r="AI606" s="172"/>
      <c r="AJ606" s="188" t="s">
        <v>410</v>
      </c>
      <c r="AK606" s="204" t="str">
        <f>VLOOKUP($B606,D1_2!$B$5:$AL$131,15,FALSE)&amp;""</f>
        <v/>
      </c>
      <c r="AL606" s="215"/>
      <c r="AM606" s="160" t="str">
        <f>VLOOKUP($B606,D1_2!$B$5:$AL$131,16,FALSE)&amp;""</f>
        <v/>
      </c>
      <c r="AN606" s="172"/>
      <c r="AO606" s="188" t="s">
        <v>410</v>
      </c>
      <c r="AP606" s="204" t="str">
        <f>VLOOKUP($B606,D1_2!$B$5:$AL$131,17,FALSE)&amp;""</f>
        <v/>
      </c>
      <c r="AQ606" s="215"/>
      <c r="AR606" s="160" t="str">
        <f>VLOOKUP($B606,D1_2!$B$5:$AL$131,18,FALSE)&amp;""</f>
        <v/>
      </c>
      <c r="AS606" s="172"/>
      <c r="AT606" s="188" t="s">
        <v>410</v>
      </c>
      <c r="AU606" s="204" t="str">
        <f>VLOOKUP($B606,D1_2!$B$5:$AL$131,19,FALSE)&amp;""</f>
        <v/>
      </c>
      <c r="AV606" s="215"/>
      <c r="AW606" s="160" t="str">
        <f>VLOOKUP($B606,D1_2!$B$5:$AL$131,20,FALSE)&amp;""</f>
        <v/>
      </c>
      <c r="AX606" s="172"/>
      <c r="AY606" s="188" t="s">
        <v>410</v>
      </c>
      <c r="AZ606" s="204" t="str">
        <f>VLOOKUP($B606,D1_2!$B$5:$AL$131,21,FALSE)&amp;""</f>
        <v/>
      </c>
      <c r="BA606" s="215"/>
      <c r="BB606" s="1"/>
      <c r="BC606" s="1"/>
      <c r="BD606" s="1"/>
      <c r="BE606" s="1"/>
      <c r="BF606" s="3"/>
      <c r="BG606" s="3"/>
      <c r="BH606" s="3"/>
    </row>
    <row r="607" spans="2:60" s="1" customFormat="1">
      <c r="B607" s="28"/>
      <c r="C607" s="80"/>
      <c r="D607" s="80"/>
      <c r="E607" s="80"/>
      <c r="F607" s="108"/>
      <c r="G607" s="123" t="s">
        <v>5759</v>
      </c>
      <c r="H607" s="123"/>
      <c r="I607" s="123"/>
      <c r="J607" s="123"/>
      <c r="K607" s="123"/>
      <c r="L607" s="123"/>
      <c r="M607" s="123"/>
      <c r="N607" s="162" t="str">
        <f>VLOOKUP($B606,D1_2!$B$132:$AL$258,6,FALSE)&amp;""</f>
        <v/>
      </c>
      <c r="O607" s="173"/>
      <c r="P607" s="189" t="s">
        <v>410</v>
      </c>
      <c r="Q607" s="205" t="str">
        <f>VLOOKUP($B606,D1_2!$B$132:$AL$258,7,FALSE)&amp;""</f>
        <v/>
      </c>
      <c r="R607" s="222"/>
      <c r="S607" s="162" t="str">
        <f>VLOOKUP($B606,D1_2!$B$132:$AL$258,8,FALSE)&amp;""</f>
        <v/>
      </c>
      <c r="T607" s="173"/>
      <c r="U607" s="189" t="s">
        <v>410</v>
      </c>
      <c r="V607" s="205" t="str">
        <f>VLOOKUP($B606,D1_2!$B$132:$AL$258,9,FALSE)&amp;""</f>
        <v/>
      </c>
      <c r="W607" s="222"/>
      <c r="X607" s="162" t="str">
        <f>VLOOKUP($B606,D1_2!$B$132:$AL$258,10,FALSE)&amp;""</f>
        <v/>
      </c>
      <c r="Y607" s="173"/>
      <c r="Z607" s="189" t="s">
        <v>410</v>
      </c>
      <c r="AA607" s="205" t="str">
        <f>VLOOKUP($B606,D1_2!$B$132:$AL$258,11,FALSE)&amp;""</f>
        <v/>
      </c>
      <c r="AB607" s="222"/>
      <c r="AC607" s="162" t="str">
        <f>VLOOKUP($B606,D1_2!$B$132:$AL$258,12,FALSE)&amp;""</f>
        <v/>
      </c>
      <c r="AD607" s="173"/>
      <c r="AE607" s="189" t="s">
        <v>410</v>
      </c>
      <c r="AF607" s="205" t="str">
        <f>VLOOKUP($B606,D1_2!$B$132:$AL$258,13,FALSE)&amp;""</f>
        <v/>
      </c>
      <c r="AG607" s="222"/>
      <c r="AH607" s="162" t="str">
        <f>VLOOKUP($B606,D1_2!$B$132:$AL$258,14,FALSE)&amp;""</f>
        <v/>
      </c>
      <c r="AI607" s="173"/>
      <c r="AJ607" s="189" t="s">
        <v>410</v>
      </c>
      <c r="AK607" s="205" t="str">
        <f>VLOOKUP($B606,D1_2!$B$132:$AL$258,15,FALSE)&amp;""</f>
        <v/>
      </c>
      <c r="AL607" s="222"/>
      <c r="AM607" s="162" t="str">
        <f>VLOOKUP($B606,D1_2!$B$132:$AL$258,16,FALSE)&amp;""</f>
        <v/>
      </c>
      <c r="AN607" s="173"/>
      <c r="AO607" s="189" t="s">
        <v>410</v>
      </c>
      <c r="AP607" s="205" t="str">
        <f>VLOOKUP($B606,D1_2!$B$132:$AL$258,17,FALSE)&amp;""</f>
        <v/>
      </c>
      <c r="AQ607" s="222"/>
      <c r="AR607" s="162" t="str">
        <f>VLOOKUP($B606,D1_2!$B$132:$AL$258,18,FALSE)&amp;""</f>
        <v/>
      </c>
      <c r="AS607" s="173"/>
      <c r="AT607" s="189" t="s">
        <v>410</v>
      </c>
      <c r="AU607" s="205" t="str">
        <f>VLOOKUP($B606,D1_2!$B$132:$AL$258,19,FALSE)&amp;""</f>
        <v/>
      </c>
      <c r="AV607" s="222"/>
      <c r="AW607" s="162" t="str">
        <f>VLOOKUP($B606,D1_2!$B$132:$AL$258,20,FALSE)&amp;""</f>
        <v/>
      </c>
      <c r="AX607" s="173"/>
      <c r="AY607" s="189" t="s">
        <v>410</v>
      </c>
      <c r="AZ607" s="205" t="str">
        <f>VLOOKUP($B606,D1_2!$B$132:$AL$258,21,FALSE)&amp;""</f>
        <v/>
      </c>
      <c r="BA607" s="222"/>
      <c r="BB607" s="1"/>
      <c r="BC607" s="1"/>
      <c r="BD607" s="1"/>
      <c r="BE607" s="1"/>
      <c r="BF607" s="3"/>
      <c r="BG607" s="3"/>
      <c r="BH607" s="3"/>
    </row>
    <row r="608" spans="2:60" s="1" customFormat="1">
      <c r="B608" s="27"/>
      <c r="C608" s="79"/>
      <c r="D608" s="79"/>
      <c r="E608" s="79"/>
      <c r="F608" s="109"/>
      <c r="G608" s="124" t="s">
        <v>5593</v>
      </c>
      <c r="H608" s="124"/>
      <c r="I608" s="124"/>
      <c r="J608" s="124"/>
      <c r="K608" s="124"/>
      <c r="L608" s="124"/>
      <c r="M608" s="124"/>
      <c r="N608" s="167" t="str">
        <f>VLOOKUP($B606,D1_2!$B$259:$AL$385,6,FALSE)&amp;""</f>
        <v/>
      </c>
      <c r="O608" s="174"/>
      <c r="P608" s="190" t="s">
        <v>410</v>
      </c>
      <c r="Q608" s="206" t="str">
        <f>VLOOKUP($B606,D1_2!$B$259:$AL$385,7,FALSE)&amp;""</f>
        <v/>
      </c>
      <c r="R608" s="216"/>
      <c r="S608" s="167" t="str">
        <f>VLOOKUP($B606,D1_2!$B$259:$AL$385,8,FALSE)&amp;""</f>
        <v/>
      </c>
      <c r="T608" s="174"/>
      <c r="U608" s="190" t="s">
        <v>410</v>
      </c>
      <c r="V608" s="206" t="str">
        <f>VLOOKUP($B606,D1_2!$B$259:$AL$385,9,FALSE)&amp;""</f>
        <v/>
      </c>
      <c r="W608" s="216"/>
      <c r="X608" s="167" t="str">
        <f>VLOOKUP($B606,D1_2!$B$259:$AL$385,10,FALSE)&amp;""</f>
        <v/>
      </c>
      <c r="Y608" s="174"/>
      <c r="Z608" s="190" t="s">
        <v>410</v>
      </c>
      <c r="AA608" s="206" t="str">
        <f>VLOOKUP($B606,D1_2!$B$259:$AL$385,11,FALSE)&amp;""</f>
        <v/>
      </c>
      <c r="AB608" s="216"/>
      <c r="AC608" s="167" t="str">
        <f>VLOOKUP($B606,D1_2!$B$259:$AL$385,12,FALSE)&amp;""</f>
        <v/>
      </c>
      <c r="AD608" s="174"/>
      <c r="AE608" s="190" t="s">
        <v>410</v>
      </c>
      <c r="AF608" s="206" t="str">
        <f>VLOOKUP($B606,D1_2!$B$259:$AL$385,13,FALSE)&amp;""</f>
        <v/>
      </c>
      <c r="AG608" s="216"/>
      <c r="AH608" s="167" t="str">
        <f>VLOOKUP($B606,D1_2!$B$259:$AL$385,14,FALSE)&amp;""</f>
        <v/>
      </c>
      <c r="AI608" s="174"/>
      <c r="AJ608" s="190" t="s">
        <v>410</v>
      </c>
      <c r="AK608" s="206" t="str">
        <f>VLOOKUP($B606,D1_2!$B$259:$AL$385,15,FALSE)&amp;""</f>
        <v/>
      </c>
      <c r="AL608" s="216"/>
      <c r="AM608" s="167" t="str">
        <f>VLOOKUP($B606,D1_2!$B$259:$AL$385,16,FALSE)&amp;""</f>
        <v/>
      </c>
      <c r="AN608" s="174"/>
      <c r="AO608" s="190" t="s">
        <v>410</v>
      </c>
      <c r="AP608" s="206" t="str">
        <f>VLOOKUP($B606,D1_2!$B$259:$AL$385,17,FALSE)&amp;""</f>
        <v/>
      </c>
      <c r="AQ608" s="216"/>
      <c r="AR608" s="167" t="str">
        <f>VLOOKUP($B606,D1_2!$B$259:$AL$385,18,FALSE)&amp;""</f>
        <v/>
      </c>
      <c r="AS608" s="174"/>
      <c r="AT608" s="190" t="s">
        <v>410</v>
      </c>
      <c r="AU608" s="206" t="str">
        <f>VLOOKUP($B606,D1_2!$B$259:$AL$385,19,FALSE)&amp;""</f>
        <v/>
      </c>
      <c r="AV608" s="216"/>
      <c r="AW608" s="167" t="str">
        <f>VLOOKUP($B606,D1_2!$B$259:$AL$385,20,FALSE)&amp;""</f>
        <v/>
      </c>
      <c r="AX608" s="174"/>
      <c r="AY608" s="190" t="s">
        <v>410</v>
      </c>
      <c r="AZ608" s="206" t="str">
        <f>VLOOKUP($B606,D1_2!$B$259:$AL$385,21,FALSE)&amp;""</f>
        <v/>
      </c>
      <c r="BA608" s="216"/>
      <c r="BB608" s="1"/>
      <c r="BC608" s="1"/>
      <c r="BD608" s="1"/>
      <c r="BE608" s="1"/>
      <c r="BF608" s="3"/>
      <c r="BG608" s="3"/>
      <c r="BH608" s="3"/>
    </row>
    <row r="609" spans="2:60" s="1" customFormat="1" ht="14.25" customHeight="1">
      <c r="B609" s="26" t="s">
        <v>6946</v>
      </c>
      <c r="C609" s="78"/>
      <c r="D609" s="78"/>
      <c r="E609" s="78"/>
      <c r="F609" s="107"/>
      <c r="G609" s="122" t="s">
        <v>6009</v>
      </c>
      <c r="H609" s="122"/>
      <c r="I609" s="122"/>
      <c r="J609" s="122"/>
      <c r="K609" s="122"/>
      <c r="L609" s="122"/>
      <c r="M609" s="122"/>
      <c r="N609" s="160" t="str">
        <f>VLOOKUP($B609,D1_2!$B$5:$AL$131,6,FALSE)&amp;""</f>
        <v/>
      </c>
      <c r="O609" s="172"/>
      <c r="P609" s="188" t="s">
        <v>410</v>
      </c>
      <c r="Q609" s="204" t="str">
        <f>VLOOKUP($B609,D1_2!$B$5:$AL$131,7,FALSE)&amp;""</f>
        <v/>
      </c>
      <c r="R609" s="215"/>
      <c r="S609" s="160" t="str">
        <f>VLOOKUP($B609,D1_2!$B$5:$AL$131,8,FALSE)&amp;""</f>
        <v/>
      </c>
      <c r="T609" s="172"/>
      <c r="U609" s="188" t="s">
        <v>410</v>
      </c>
      <c r="V609" s="204" t="str">
        <f>VLOOKUP($B609,D1_2!$B$5:$AL$131,9,FALSE)&amp;""</f>
        <v/>
      </c>
      <c r="W609" s="215"/>
      <c r="X609" s="160" t="str">
        <f>VLOOKUP($B609,D1_2!$B$5:$AL$131,10,FALSE)&amp;""</f>
        <v/>
      </c>
      <c r="Y609" s="172"/>
      <c r="Z609" s="188" t="s">
        <v>410</v>
      </c>
      <c r="AA609" s="204" t="str">
        <f>VLOOKUP($B609,D1_2!$B$5:$AL$131,11,FALSE)&amp;""</f>
        <v/>
      </c>
      <c r="AB609" s="215"/>
      <c r="AC609" s="160" t="str">
        <f>VLOOKUP($B609,D1_2!$B$5:$AL$131,12,FALSE)&amp;""</f>
        <v/>
      </c>
      <c r="AD609" s="172"/>
      <c r="AE609" s="188" t="s">
        <v>410</v>
      </c>
      <c r="AF609" s="204" t="str">
        <f>VLOOKUP($B609,D1_2!$B$5:$AL$131,13,FALSE)&amp;""</f>
        <v/>
      </c>
      <c r="AG609" s="215"/>
      <c r="AH609" s="160" t="str">
        <f>VLOOKUP($B609,D1_2!$B$5:$AL$131,14,FALSE)&amp;""</f>
        <v/>
      </c>
      <c r="AI609" s="172"/>
      <c r="AJ609" s="188" t="s">
        <v>410</v>
      </c>
      <c r="AK609" s="204" t="str">
        <f>VLOOKUP($B609,D1_2!$B$5:$AL$131,15,FALSE)&amp;""</f>
        <v/>
      </c>
      <c r="AL609" s="215"/>
      <c r="AM609" s="160" t="str">
        <f>VLOOKUP($B609,D1_2!$B$5:$AL$131,16,FALSE)&amp;""</f>
        <v/>
      </c>
      <c r="AN609" s="172"/>
      <c r="AO609" s="188" t="s">
        <v>410</v>
      </c>
      <c r="AP609" s="204" t="str">
        <f>VLOOKUP($B609,D1_2!$B$5:$AL$131,17,FALSE)&amp;""</f>
        <v/>
      </c>
      <c r="AQ609" s="215"/>
      <c r="AR609" s="160" t="str">
        <f>VLOOKUP($B609,D1_2!$B$5:$AL$131,18,FALSE)&amp;""</f>
        <v/>
      </c>
      <c r="AS609" s="172"/>
      <c r="AT609" s="188" t="s">
        <v>410</v>
      </c>
      <c r="AU609" s="204" t="str">
        <f>VLOOKUP($B609,D1_2!$B$5:$AL$131,19,FALSE)&amp;""</f>
        <v/>
      </c>
      <c r="AV609" s="215"/>
      <c r="AW609" s="160" t="str">
        <f>VLOOKUP($B609,D1_2!$B$5:$AL$131,20,FALSE)&amp;""</f>
        <v/>
      </c>
      <c r="AX609" s="172"/>
      <c r="AY609" s="188" t="s">
        <v>410</v>
      </c>
      <c r="AZ609" s="204" t="str">
        <f>VLOOKUP($B609,D1_2!$B$5:$AL$131,21,FALSE)&amp;""</f>
        <v/>
      </c>
      <c r="BA609" s="215"/>
      <c r="BB609" s="1"/>
      <c r="BC609" s="1"/>
      <c r="BD609" s="1"/>
      <c r="BE609" s="1"/>
      <c r="BF609" s="3"/>
      <c r="BG609" s="3"/>
      <c r="BH609" s="3"/>
    </row>
    <row r="610" spans="2:60" s="1" customFormat="1">
      <c r="B610" s="28"/>
      <c r="C610" s="80"/>
      <c r="D610" s="80"/>
      <c r="E610" s="80"/>
      <c r="F610" s="108"/>
      <c r="G610" s="123" t="s">
        <v>5759</v>
      </c>
      <c r="H610" s="123"/>
      <c r="I610" s="123"/>
      <c r="J610" s="123"/>
      <c r="K610" s="123"/>
      <c r="L610" s="123"/>
      <c r="M610" s="123"/>
      <c r="N610" s="162" t="str">
        <f>VLOOKUP($B609,D1_2!$B$132:$AL$258,6,FALSE)&amp;""</f>
        <v/>
      </c>
      <c r="O610" s="173"/>
      <c r="P610" s="189" t="s">
        <v>410</v>
      </c>
      <c r="Q610" s="205" t="str">
        <f>VLOOKUP($B609,D1_2!$B$132:$AL$258,7,FALSE)&amp;""</f>
        <v/>
      </c>
      <c r="R610" s="222"/>
      <c r="S610" s="162" t="str">
        <f>VLOOKUP($B609,D1_2!$B$132:$AL$258,8,FALSE)&amp;""</f>
        <v/>
      </c>
      <c r="T610" s="173"/>
      <c r="U610" s="189" t="s">
        <v>410</v>
      </c>
      <c r="V610" s="205" t="str">
        <f>VLOOKUP($B609,D1_2!$B$132:$AL$258,9,FALSE)&amp;""</f>
        <v/>
      </c>
      <c r="W610" s="222"/>
      <c r="X610" s="162" t="str">
        <f>VLOOKUP($B609,D1_2!$B$132:$AL$258,10,FALSE)&amp;""</f>
        <v/>
      </c>
      <c r="Y610" s="173"/>
      <c r="Z610" s="189" t="s">
        <v>410</v>
      </c>
      <c r="AA610" s="205" t="str">
        <f>VLOOKUP($B609,D1_2!$B$132:$AL$258,11,FALSE)&amp;""</f>
        <v/>
      </c>
      <c r="AB610" s="222"/>
      <c r="AC610" s="162" t="str">
        <f>VLOOKUP($B609,D1_2!$B$132:$AL$258,12,FALSE)&amp;""</f>
        <v/>
      </c>
      <c r="AD610" s="173"/>
      <c r="AE610" s="189" t="s">
        <v>410</v>
      </c>
      <c r="AF610" s="205" t="str">
        <f>VLOOKUP($B609,D1_2!$B$132:$AL$258,13,FALSE)&amp;""</f>
        <v/>
      </c>
      <c r="AG610" s="222"/>
      <c r="AH610" s="162" t="str">
        <f>VLOOKUP($B609,D1_2!$B$132:$AL$258,14,FALSE)&amp;""</f>
        <v/>
      </c>
      <c r="AI610" s="173"/>
      <c r="AJ610" s="189" t="s">
        <v>410</v>
      </c>
      <c r="AK610" s="205" t="str">
        <f>VLOOKUP($B609,D1_2!$B$132:$AL$258,15,FALSE)&amp;""</f>
        <v/>
      </c>
      <c r="AL610" s="222"/>
      <c r="AM610" s="162" t="str">
        <f>VLOOKUP($B609,D1_2!$B$132:$AL$258,16,FALSE)&amp;""</f>
        <v/>
      </c>
      <c r="AN610" s="173"/>
      <c r="AO610" s="189" t="s">
        <v>410</v>
      </c>
      <c r="AP610" s="205" t="str">
        <f>VLOOKUP($B609,D1_2!$B$132:$AL$258,17,FALSE)&amp;""</f>
        <v/>
      </c>
      <c r="AQ610" s="222"/>
      <c r="AR610" s="162" t="str">
        <f>VLOOKUP($B609,D1_2!$B$132:$AL$258,18,FALSE)&amp;""</f>
        <v/>
      </c>
      <c r="AS610" s="173"/>
      <c r="AT610" s="189" t="s">
        <v>410</v>
      </c>
      <c r="AU610" s="205" t="str">
        <f>VLOOKUP($B609,D1_2!$B$132:$AL$258,19,FALSE)&amp;""</f>
        <v/>
      </c>
      <c r="AV610" s="222"/>
      <c r="AW610" s="162" t="str">
        <f>VLOOKUP($B609,D1_2!$B$132:$AL$258,20,FALSE)&amp;""</f>
        <v/>
      </c>
      <c r="AX610" s="173"/>
      <c r="AY610" s="189" t="s">
        <v>410</v>
      </c>
      <c r="AZ610" s="205" t="str">
        <f>VLOOKUP($B609,D1_2!$B$132:$AL$258,21,FALSE)&amp;""</f>
        <v/>
      </c>
      <c r="BA610" s="222"/>
      <c r="BB610" s="1"/>
      <c r="BC610" s="1"/>
      <c r="BD610" s="1"/>
      <c r="BE610" s="1"/>
      <c r="BF610" s="3"/>
      <c r="BG610" s="3"/>
      <c r="BH610" s="3"/>
    </row>
    <row r="611" spans="2:60" s="1" customFormat="1">
      <c r="B611" s="27"/>
      <c r="C611" s="79"/>
      <c r="D611" s="79"/>
      <c r="E611" s="79"/>
      <c r="F611" s="109"/>
      <c r="G611" s="124" t="s">
        <v>5593</v>
      </c>
      <c r="H611" s="124"/>
      <c r="I611" s="124"/>
      <c r="J611" s="124"/>
      <c r="K611" s="124"/>
      <c r="L611" s="124"/>
      <c r="M611" s="124"/>
      <c r="N611" s="167" t="str">
        <f>VLOOKUP($B609,D1_2!$B$259:$AL$385,6,FALSE)&amp;""</f>
        <v/>
      </c>
      <c r="O611" s="174"/>
      <c r="P611" s="190" t="s">
        <v>410</v>
      </c>
      <c r="Q611" s="206" t="str">
        <f>VLOOKUP($B609,D1_2!$B$259:$AL$385,7,FALSE)&amp;""</f>
        <v/>
      </c>
      <c r="R611" s="216"/>
      <c r="S611" s="167" t="str">
        <f>VLOOKUP($B609,D1_2!$B$259:$AL$385,8,FALSE)&amp;""</f>
        <v/>
      </c>
      <c r="T611" s="174"/>
      <c r="U611" s="190" t="s">
        <v>410</v>
      </c>
      <c r="V611" s="206" t="str">
        <f>VLOOKUP($B609,D1_2!$B$259:$AL$385,9,FALSE)&amp;""</f>
        <v/>
      </c>
      <c r="W611" s="216"/>
      <c r="X611" s="167" t="str">
        <f>VLOOKUP($B609,D1_2!$B$259:$AL$385,10,FALSE)&amp;""</f>
        <v/>
      </c>
      <c r="Y611" s="174"/>
      <c r="Z611" s="190" t="s">
        <v>410</v>
      </c>
      <c r="AA611" s="206" t="str">
        <f>VLOOKUP($B609,D1_2!$B$259:$AL$385,11,FALSE)&amp;""</f>
        <v/>
      </c>
      <c r="AB611" s="216"/>
      <c r="AC611" s="167" t="str">
        <f>VLOOKUP($B609,D1_2!$B$259:$AL$385,12,FALSE)&amp;""</f>
        <v/>
      </c>
      <c r="AD611" s="174"/>
      <c r="AE611" s="190" t="s">
        <v>410</v>
      </c>
      <c r="AF611" s="206" t="str">
        <f>VLOOKUP($B609,D1_2!$B$259:$AL$385,13,FALSE)&amp;""</f>
        <v/>
      </c>
      <c r="AG611" s="216"/>
      <c r="AH611" s="167" t="str">
        <f>VLOOKUP($B609,D1_2!$B$259:$AL$385,14,FALSE)&amp;""</f>
        <v/>
      </c>
      <c r="AI611" s="174"/>
      <c r="AJ611" s="190" t="s">
        <v>410</v>
      </c>
      <c r="AK611" s="206" t="str">
        <f>VLOOKUP($B609,D1_2!$B$259:$AL$385,15,FALSE)&amp;""</f>
        <v/>
      </c>
      <c r="AL611" s="216"/>
      <c r="AM611" s="167" t="str">
        <f>VLOOKUP($B609,D1_2!$B$259:$AL$385,16,FALSE)&amp;""</f>
        <v/>
      </c>
      <c r="AN611" s="174"/>
      <c r="AO611" s="190" t="s">
        <v>410</v>
      </c>
      <c r="AP611" s="206" t="str">
        <f>VLOOKUP($B609,D1_2!$B$259:$AL$385,17,FALSE)&amp;""</f>
        <v/>
      </c>
      <c r="AQ611" s="216"/>
      <c r="AR611" s="167" t="str">
        <f>VLOOKUP($B609,D1_2!$B$259:$AL$385,18,FALSE)&amp;""</f>
        <v/>
      </c>
      <c r="AS611" s="174"/>
      <c r="AT611" s="190" t="s">
        <v>410</v>
      </c>
      <c r="AU611" s="206" t="str">
        <f>VLOOKUP($B609,D1_2!$B$259:$AL$385,19,FALSE)&amp;""</f>
        <v/>
      </c>
      <c r="AV611" s="216"/>
      <c r="AW611" s="167" t="str">
        <f>VLOOKUP($B609,D1_2!$B$259:$AL$385,20,FALSE)&amp;""</f>
        <v/>
      </c>
      <c r="AX611" s="174"/>
      <c r="AY611" s="190" t="s">
        <v>410</v>
      </c>
      <c r="AZ611" s="206" t="str">
        <f>VLOOKUP($B609,D1_2!$B$259:$AL$385,21,FALSE)&amp;""</f>
        <v/>
      </c>
      <c r="BA611" s="216"/>
      <c r="BB611" s="1"/>
      <c r="BC611" s="1"/>
      <c r="BD611" s="1"/>
      <c r="BE611" s="1"/>
      <c r="BF611" s="3"/>
      <c r="BG611" s="3"/>
      <c r="BH611" s="3"/>
    </row>
    <row r="612" spans="2:60" s="1" customFormat="1" ht="14.25" customHeight="1">
      <c r="B612" s="26" t="s">
        <v>973</v>
      </c>
      <c r="C612" s="78"/>
      <c r="D612" s="78"/>
      <c r="E612" s="78"/>
      <c r="F612" s="107"/>
      <c r="G612" s="122" t="s">
        <v>6009</v>
      </c>
      <c r="H612" s="122"/>
      <c r="I612" s="122"/>
      <c r="J612" s="122"/>
      <c r="K612" s="122"/>
      <c r="L612" s="122"/>
      <c r="M612" s="122"/>
      <c r="N612" s="160" t="str">
        <f>VLOOKUP($B612,D1_2!$B$5:$AL$131,6,FALSE)&amp;""</f>
        <v/>
      </c>
      <c r="O612" s="172"/>
      <c r="P612" s="188" t="s">
        <v>410</v>
      </c>
      <c r="Q612" s="204" t="str">
        <f>VLOOKUP($B612,D1_2!$B$5:$AL$131,7,FALSE)&amp;""</f>
        <v/>
      </c>
      <c r="R612" s="215"/>
      <c r="S612" s="160" t="str">
        <f>VLOOKUP($B612,D1_2!$B$5:$AL$131,8,FALSE)&amp;""</f>
        <v/>
      </c>
      <c r="T612" s="172"/>
      <c r="U612" s="188" t="s">
        <v>410</v>
      </c>
      <c r="V612" s="204" t="str">
        <f>VLOOKUP($B612,D1_2!$B$5:$AL$131,9,FALSE)&amp;""</f>
        <v/>
      </c>
      <c r="W612" s="215"/>
      <c r="X612" s="160" t="str">
        <f>VLOOKUP($B612,D1_2!$B$5:$AL$131,10,FALSE)&amp;""</f>
        <v/>
      </c>
      <c r="Y612" s="172"/>
      <c r="Z612" s="188" t="s">
        <v>410</v>
      </c>
      <c r="AA612" s="204" t="str">
        <f>VLOOKUP($B612,D1_2!$B$5:$AL$131,11,FALSE)&amp;""</f>
        <v/>
      </c>
      <c r="AB612" s="215"/>
      <c r="AC612" s="160" t="str">
        <f>VLOOKUP($B612,D1_2!$B$5:$AL$131,12,FALSE)&amp;""</f>
        <v/>
      </c>
      <c r="AD612" s="172"/>
      <c r="AE612" s="188" t="s">
        <v>410</v>
      </c>
      <c r="AF612" s="204" t="str">
        <f>VLOOKUP($B612,D1_2!$B$5:$AL$131,13,FALSE)&amp;""</f>
        <v/>
      </c>
      <c r="AG612" s="215"/>
      <c r="AH612" s="160" t="str">
        <f>VLOOKUP($B612,D1_2!$B$5:$AL$131,14,FALSE)&amp;""</f>
        <v/>
      </c>
      <c r="AI612" s="172"/>
      <c r="AJ612" s="188" t="s">
        <v>410</v>
      </c>
      <c r="AK612" s="204" t="str">
        <f>VLOOKUP($B612,D1_2!$B$5:$AL$131,15,FALSE)&amp;""</f>
        <v/>
      </c>
      <c r="AL612" s="215"/>
      <c r="AM612" s="160" t="str">
        <f>VLOOKUP($B612,D1_2!$B$5:$AL$131,16,FALSE)&amp;""</f>
        <v/>
      </c>
      <c r="AN612" s="172"/>
      <c r="AO612" s="188" t="s">
        <v>410</v>
      </c>
      <c r="AP612" s="204" t="str">
        <f>VLOOKUP($B612,D1_2!$B$5:$AL$131,17,FALSE)&amp;""</f>
        <v/>
      </c>
      <c r="AQ612" s="215"/>
      <c r="AR612" s="160" t="str">
        <f>VLOOKUP($B612,D1_2!$B$5:$AL$131,18,FALSE)&amp;""</f>
        <v/>
      </c>
      <c r="AS612" s="172"/>
      <c r="AT612" s="188" t="s">
        <v>410</v>
      </c>
      <c r="AU612" s="204" t="str">
        <f>VLOOKUP($B612,D1_2!$B$5:$AL$131,19,FALSE)&amp;""</f>
        <v/>
      </c>
      <c r="AV612" s="215"/>
      <c r="AW612" s="160" t="str">
        <f>VLOOKUP($B612,D1_2!$B$5:$AL$131,20,FALSE)&amp;""</f>
        <v/>
      </c>
      <c r="AX612" s="172"/>
      <c r="AY612" s="188" t="s">
        <v>410</v>
      </c>
      <c r="AZ612" s="204" t="str">
        <f>VLOOKUP($B612,D1_2!$B$5:$AL$131,21,FALSE)&amp;""</f>
        <v/>
      </c>
      <c r="BA612" s="215"/>
      <c r="BB612" s="1"/>
      <c r="BC612" s="1"/>
      <c r="BD612" s="1"/>
      <c r="BE612" s="1"/>
      <c r="BF612" s="3"/>
      <c r="BG612" s="3"/>
      <c r="BH612" s="3"/>
    </row>
    <row r="613" spans="2:60" s="1" customFormat="1">
      <c r="B613" s="28"/>
      <c r="C613" s="80"/>
      <c r="D613" s="80"/>
      <c r="E613" s="80"/>
      <c r="F613" s="108"/>
      <c r="G613" s="123" t="s">
        <v>5759</v>
      </c>
      <c r="H613" s="123"/>
      <c r="I613" s="123"/>
      <c r="J613" s="123"/>
      <c r="K613" s="123"/>
      <c r="L613" s="123"/>
      <c r="M613" s="123"/>
      <c r="N613" s="162" t="str">
        <f>VLOOKUP($B612,D1_2!$B$132:$AL$258,6,FALSE)&amp;""</f>
        <v/>
      </c>
      <c r="O613" s="173"/>
      <c r="P613" s="189" t="s">
        <v>410</v>
      </c>
      <c r="Q613" s="205" t="str">
        <f>VLOOKUP($B612,D1_2!$B$132:$AL$258,7,FALSE)&amp;""</f>
        <v/>
      </c>
      <c r="R613" s="222"/>
      <c r="S613" s="162" t="str">
        <f>VLOOKUP($B612,D1_2!$B$132:$AL$258,8,FALSE)&amp;""</f>
        <v/>
      </c>
      <c r="T613" s="173"/>
      <c r="U613" s="189" t="s">
        <v>410</v>
      </c>
      <c r="V613" s="205" t="str">
        <f>VLOOKUP($B612,D1_2!$B$132:$AL$258,9,FALSE)&amp;""</f>
        <v/>
      </c>
      <c r="W613" s="222"/>
      <c r="X613" s="162" t="str">
        <f>VLOOKUP($B612,D1_2!$B$132:$AL$258,10,FALSE)&amp;""</f>
        <v/>
      </c>
      <c r="Y613" s="173"/>
      <c r="Z613" s="189" t="s">
        <v>410</v>
      </c>
      <c r="AA613" s="205" t="str">
        <f>VLOOKUP($B612,D1_2!$B$132:$AL$258,11,FALSE)&amp;""</f>
        <v/>
      </c>
      <c r="AB613" s="222"/>
      <c r="AC613" s="162" t="str">
        <f>VLOOKUP($B612,D1_2!$B$132:$AL$258,12,FALSE)&amp;""</f>
        <v/>
      </c>
      <c r="AD613" s="173"/>
      <c r="AE613" s="189" t="s">
        <v>410</v>
      </c>
      <c r="AF613" s="205" t="str">
        <f>VLOOKUP($B612,D1_2!$B$132:$AL$258,13,FALSE)&amp;""</f>
        <v/>
      </c>
      <c r="AG613" s="222"/>
      <c r="AH613" s="162" t="str">
        <f>VLOOKUP($B612,D1_2!$B$132:$AL$258,14,FALSE)&amp;""</f>
        <v/>
      </c>
      <c r="AI613" s="173"/>
      <c r="AJ613" s="189" t="s">
        <v>410</v>
      </c>
      <c r="AK613" s="205" t="str">
        <f>VLOOKUP($B612,D1_2!$B$132:$AL$258,15,FALSE)&amp;""</f>
        <v/>
      </c>
      <c r="AL613" s="222"/>
      <c r="AM613" s="162" t="str">
        <f>VLOOKUP($B612,D1_2!$B$132:$AL$258,16,FALSE)&amp;""</f>
        <v/>
      </c>
      <c r="AN613" s="173"/>
      <c r="AO613" s="189" t="s">
        <v>410</v>
      </c>
      <c r="AP613" s="205" t="str">
        <f>VLOOKUP($B612,D1_2!$B$132:$AL$258,17,FALSE)&amp;""</f>
        <v/>
      </c>
      <c r="AQ613" s="222"/>
      <c r="AR613" s="162" t="str">
        <f>VLOOKUP($B612,D1_2!$B$132:$AL$258,18,FALSE)&amp;""</f>
        <v/>
      </c>
      <c r="AS613" s="173"/>
      <c r="AT613" s="189" t="s">
        <v>410</v>
      </c>
      <c r="AU613" s="205" t="str">
        <f>VLOOKUP($B612,D1_2!$B$132:$AL$258,19,FALSE)&amp;""</f>
        <v/>
      </c>
      <c r="AV613" s="222"/>
      <c r="AW613" s="162" t="str">
        <f>VLOOKUP($B612,D1_2!$B$132:$AL$258,20,FALSE)&amp;""</f>
        <v/>
      </c>
      <c r="AX613" s="173"/>
      <c r="AY613" s="189" t="s">
        <v>410</v>
      </c>
      <c r="AZ613" s="205" t="str">
        <f>VLOOKUP($B612,D1_2!$B$132:$AL$258,21,FALSE)&amp;""</f>
        <v/>
      </c>
      <c r="BA613" s="222"/>
      <c r="BB613" s="1"/>
      <c r="BC613" s="1"/>
      <c r="BD613" s="1"/>
      <c r="BE613" s="1"/>
      <c r="BF613" s="3"/>
      <c r="BG613" s="3"/>
      <c r="BH613" s="3"/>
    </row>
    <row r="614" spans="2:60" s="1" customFormat="1">
      <c r="B614" s="27"/>
      <c r="C614" s="79"/>
      <c r="D614" s="79"/>
      <c r="E614" s="79"/>
      <c r="F614" s="109"/>
      <c r="G614" s="124" t="s">
        <v>5593</v>
      </c>
      <c r="H614" s="124"/>
      <c r="I614" s="124"/>
      <c r="J614" s="124"/>
      <c r="K614" s="124"/>
      <c r="L614" s="124"/>
      <c r="M614" s="124"/>
      <c r="N614" s="167" t="str">
        <f>VLOOKUP($B612,D1_2!$B$259:$AL$385,6,FALSE)&amp;""</f>
        <v/>
      </c>
      <c r="O614" s="174"/>
      <c r="P614" s="190" t="s">
        <v>410</v>
      </c>
      <c r="Q614" s="206" t="str">
        <f>VLOOKUP($B612,D1_2!$B$259:$AL$385,7,FALSE)&amp;""</f>
        <v/>
      </c>
      <c r="R614" s="216"/>
      <c r="S614" s="167" t="str">
        <f>VLOOKUP($B612,D1_2!$B$259:$AL$385,8,FALSE)&amp;""</f>
        <v/>
      </c>
      <c r="T614" s="174"/>
      <c r="U614" s="190" t="s">
        <v>410</v>
      </c>
      <c r="V614" s="206" t="str">
        <f>VLOOKUP($B612,D1_2!$B$259:$AL$385,9,FALSE)&amp;""</f>
        <v/>
      </c>
      <c r="W614" s="216"/>
      <c r="X614" s="167" t="str">
        <f>VLOOKUP($B612,D1_2!$B$259:$AL$385,10,FALSE)&amp;""</f>
        <v/>
      </c>
      <c r="Y614" s="174"/>
      <c r="Z614" s="190" t="s">
        <v>410</v>
      </c>
      <c r="AA614" s="206" t="str">
        <f>VLOOKUP($B612,D1_2!$B$259:$AL$385,11,FALSE)&amp;""</f>
        <v/>
      </c>
      <c r="AB614" s="216"/>
      <c r="AC614" s="167" t="str">
        <f>VLOOKUP($B612,D1_2!$B$259:$AL$385,12,FALSE)&amp;""</f>
        <v/>
      </c>
      <c r="AD614" s="174"/>
      <c r="AE614" s="190" t="s">
        <v>410</v>
      </c>
      <c r="AF614" s="206" t="str">
        <f>VLOOKUP($B612,D1_2!$B$259:$AL$385,13,FALSE)&amp;""</f>
        <v/>
      </c>
      <c r="AG614" s="216"/>
      <c r="AH614" s="167" t="str">
        <f>VLOOKUP($B612,D1_2!$B$259:$AL$385,14,FALSE)&amp;""</f>
        <v/>
      </c>
      <c r="AI614" s="174"/>
      <c r="AJ614" s="190" t="s">
        <v>410</v>
      </c>
      <c r="AK614" s="206" t="str">
        <f>VLOOKUP($B612,D1_2!$B$259:$AL$385,15,FALSE)&amp;""</f>
        <v/>
      </c>
      <c r="AL614" s="216"/>
      <c r="AM614" s="167" t="str">
        <f>VLOOKUP($B612,D1_2!$B$259:$AL$385,16,FALSE)&amp;""</f>
        <v/>
      </c>
      <c r="AN614" s="174"/>
      <c r="AO614" s="190" t="s">
        <v>410</v>
      </c>
      <c r="AP614" s="206" t="str">
        <f>VLOOKUP($B612,D1_2!$B$259:$AL$385,17,FALSE)&amp;""</f>
        <v/>
      </c>
      <c r="AQ614" s="216"/>
      <c r="AR614" s="167" t="str">
        <f>VLOOKUP($B612,D1_2!$B$259:$AL$385,18,FALSE)&amp;""</f>
        <v/>
      </c>
      <c r="AS614" s="174"/>
      <c r="AT614" s="190" t="s">
        <v>410</v>
      </c>
      <c r="AU614" s="206" t="str">
        <f>VLOOKUP($B612,D1_2!$B$259:$AL$385,19,FALSE)&amp;""</f>
        <v/>
      </c>
      <c r="AV614" s="216"/>
      <c r="AW614" s="167" t="str">
        <f>VLOOKUP($B612,D1_2!$B$259:$AL$385,20,FALSE)&amp;""</f>
        <v/>
      </c>
      <c r="AX614" s="174"/>
      <c r="AY614" s="190" t="s">
        <v>410</v>
      </c>
      <c r="AZ614" s="206" t="str">
        <f>VLOOKUP($B612,D1_2!$B$259:$AL$385,21,FALSE)&amp;""</f>
        <v/>
      </c>
      <c r="BA614" s="216"/>
      <c r="BB614" s="1"/>
      <c r="BC614" s="1"/>
      <c r="BD614" s="1"/>
      <c r="BE614" s="1"/>
      <c r="BF614" s="3"/>
      <c r="BG614" s="3"/>
      <c r="BH614" s="3"/>
    </row>
    <row r="615" spans="2:60" s="1" customFormat="1" ht="14.25" customHeight="1">
      <c r="B615" s="26" t="s">
        <v>6947</v>
      </c>
      <c r="C615" s="78"/>
      <c r="D615" s="78"/>
      <c r="E615" s="78"/>
      <c r="F615" s="107"/>
      <c r="G615" s="122" t="s">
        <v>6009</v>
      </c>
      <c r="H615" s="122"/>
      <c r="I615" s="122"/>
      <c r="J615" s="122"/>
      <c r="K615" s="122"/>
      <c r="L615" s="122"/>
      <c r="M615" s="122"/>
      <c r="N615" s="160" t="str">
        <f>VLOOKUP($B615,D1_2!$B$5:$AL$131,6,FALSE)&amp;""</f>
        <v/>
      </c>
      <c r="O615" s="172"/>
      <c r="P615" s="188" t="s">
        <v>410</v>
      </c>
      <c r="Q615" s="204" t="str">
        <f>VLOOKUP($B615,D1_2!$B$5:$AL$131,7,FALSE)&amp;""</f>
        <v/>
      </c>
      <c r="R615" s="215"/>
      <c r="S615" s="160" t="str">
        <f>VLOOKUP($B615,D1_2!$B$5:$AL$131,8,FALSE)&amp;""</f>
        <v/>
      </c>
      <c r="T615" s="172"/>
      <c r="U615" s="188" t="s">
        <v>410</v>
      </c>
      <c r="V615" s="204" t="str">
        <f>VLOOKUP($B615,D1_2!$B$5:$AL$131,9,FALSE)&amp;""</f>
        <v/>
      </c>
      <c r="W615" s="215"/>
      <c r="X615" s="160" t="str">
        <f>VLOOKUP($B615,D1_2!$B$5:$AL$131,10,FALSE)&amp;""</f>
        <v/>
      </c>
      <c r="Y615" s="172"/>
      <c r="Z615" s="188" t="s">
        <v>410</v>
      </c>
      <c r="AA615" s="204" t="str">
        <f>VLOOKUP($B615,D1_2!$B$5:$AL$131,11,FALSE)&amp;""</f>
        <v/>
      </c>
      <c r="AB615" s="215"/>
      <c r="AC615" s="160" t="str">
        <f>VLOOKUP($B615,D1_2!$B$5:$AL$131,12,FALSE)&amp;""</f>
        <v/>
      </c>
      <c r="AD615" s="172"/>
      <c r="AE615" s="188" t="s">
        <v>410</v>
      </c>
      <c r="AF615" s="204" t="str">
        <f>VLOOKUP($B615,D1_2!$B$5:$AL$131,13,FALSE)&amp;""</f>
        <v/>
      </c>
      <c r="AG615" s="215"/>
      <c r="AH615" s="160" t="str">
        <f>VLOOKUP($B615,D1_2!$B$5:$AL$131,14,FALSE)&amp;""</f>
        <v/>
      </c>
      <c r="AI615" s="172"/>
      <c r="AJ615" s="188" t="s">
        <v>410</v>
      </c>
      <c r="AK615" s="204" t="str">
        <f>VLOOKUP($B615,D1_2!$B$5:$AL$131,15,FALSE)&amp;""</f>
        <v/>
      </c>
      <c r="AL615" s="215"/>
      <c r="AM615" s="160" t="str">
        <f>VLOOKUP($B615,D1_2!$B$5:$AL$131,16,FALSE)&amp;""</f>
        <v/>
      </c>
      <c r="AN615" s="172"/>
      <c r="AO615" s="188" t="s">
        <v>410</v>
      </c>
      <c r="AP615" s="204" t="str">
        <f>VLOOKUP($B615,D1_2!$B$5:$AL$131,17,FALSE)&amp;""</f>
        <v/>
      </c>
      <c r="AQ615" s="215"/>
      <c r="AR615" s="160" t="str">
        <f>VLOOKUP($B615,D1_2!$B$5:$AL$131,18,FALSE)&amp;""</f>
        <v/>
      </c>
      <c r="AS615" s="172"/>
      <c r="AT615" s="188" t="s">
        <v>410</v>
      </c>
      <c r="AU615" s="204" t="str">
        <f>VLOOKUP($B615,D1_2!$B$5:$AL$131,19,FALSE)&amp;""</f>
        <v/>
      </c>
      <c r="AV615" s="215"/>
      <c r="AW615" s="160" t="str">
        <f>VLOOKUP($B615,D1_2!$B$5:$AL$131,20,FALSE)&amp;""</f>
        <v/>
      </c>
      <c r="AX615" s="172"/>
      <c r="AY615" s="188" t="s">
        <v>410</v>
      </c>
      <c r="AZ615" s="204" t="str">
        <f>VLOOKUP($B615,D1_2!$B$5:$AL$131,21,FALSE)&amp;""</f>
        <v/>
      </c>
      <c r="BA615" s="215"/>
      <c r="BB615" s="1"/>
      <c r="BC615" s="1"/>
      <c r="BD615" s="1"/>
      <c r="BE615" s="1"/>
      <c r="BF615" s="3"/>
      <c r="BG615" s="3"/>
      <c r="BH615" s="3"/>
    </row>
    <row r="616" spans="2:60" s="1" customFormat="1">
      <c r="B616" s="28"/>
      <c r="C616" s="80"/>
      <c r="D616" s="80"/>
      <c r="E616" s="80"/>
      <c r="F616" s="108"/>
      <c r="G616" s="123" t="s">
        <v>5759</v>
      </c>
      <c r="H616" s="123"/>
      <c r="I616" s="123"/>
      <c r="J616" s="123"/>
      <c r="K616" s="123"/>
      <c r="L616" s="123"/>
      <c r="M616" s="123"/>
      <c r="N616" s="162" t="str">
        <f>VLOOKUP($B615,D1_2!$B$132:$AL$258,6,FALSE)&amp;""</f>
        <v/>
      </c>
      <c r="O616" s="173"/>
      <c r="P616" s="189" t="s">
        <v>410</v>
      </c>
      <c r="Q616" s="205" t="str">
        <f>VLOOKUP($B615,D1_2!$B$132:$AL$258,7,FALSE)&amp;""</f>
        <v/>
      </c>
      <c r="R616" s="222"/>
      <c r="S616" s="162" t="str">
        <f>VLOOKUP($B615,D1_2!$B$132:$AL$258,8,FALSE)&amp;""</f>
        <v/>
      </c>
      <c r="T616" s="173"/>
      <c r="U616" s="189" t="s">
        <v>410</v>
      </c>
      <c r="V616" s="205" t="str">
        <f>VLOOKUP($B615,D1_2!$B$132:$AL$258,9,FALSE)&amp;""</f>
        <v/>
      </c>
      <c r="W616" s="222"/>
      <c r="X616" s="162" t="str">
        <f>VLOOKUP($B615,D1_2!$B$132:$AL$258,10,FALSE)&amp;""</f>
        <v/>
      </c>
      <c r="Y616" s="173"/>
      <c r="Z616" s="189" t="s">
        <v>410</v>
      </c>
      <c r="AA616" s="205" t="str">
        <f>VLOOKUP($B615,D1_2!$B$132:$AL$258,11,FALSE)&amp;""</f>
        <v/>
      </c>
      <c r="AB616" s="222"/>
      <c r="AC616" s="162" t="str">
        <f>VLOOKUP($B615,D1_2!$B$132:$AL$258,12,FALSE)&amp;""</f>
        <v/>
      </c>
      <c r="AD616" s="173"/>
      <c r="AE616" s="189" t="s">
        <v>410</v>
      </c>
      <c r="AF616" s="205" t="str">
        <f>VLOOKUP($B615,D1_2!$B$132:$AL$258,13,FALSE)&amp;""</f>
        <v/>
      </c>
      <c r="AG616" s="222"/>
      <c r="AH616" s="162" t="str">
        <f>VLOOKUP($B615,D1_2!$B$132:$AL$258,14,FALSE)&amp;""</f>
        <v/>
      </c>
      <c r="AI616" s="173"/>
      <c r="AJ616" s="189" t="s">
        <v>410</v>
      </c>
      <c r="AK616" s="205" t="str">
        <f>VLOOKUP($B615,D1_2!$B$132:$AL$258,15,FALSE)&amp;""</f>
        <v/>
      </c>
      <c r="AL616" s="222"/>
      <c r="AM616" s="162" t="str">
        <f>VLOOKUP($B615,D1_2!$B$132:$AL$258,16,FALSE)&amp;""</f>
        <v/>
      </c>
      <c r="AN616" s="173"/>
      <c r="AO616" s="189" t="s">
        <v>410</v>
      </c>
      <c r="AP616" s="205" t="str">
        <f>VLOOKUP($B615,D1_2!$B$132:$AL$258,17,FALSE)&amp;""</f>
        <v/>
      </c>
      <c r="AQ616" s="222"/>
      <c r="AR616" s="162" t="str">
        <f>VLOOKUP($B615,D1_2!$B$132:$AL$258,18,FALSE)&amp;""</f>
        <v/>
      </c>
      <c r="AS616" s="173"/>
      <c r="AT616" s="189" t="s">
        <v>410</v>
      </c>
      <c r="AU616" s="205" t="str">
        <f>VLOOKUP($B615,D1_2!$B$132:$AL$258,19,FALSE)&amp;""</f>
        <v/>
      </c>
      <c r="AV616" s="222"/>
      <c r="AW616" s="162" t="str">
        <f>VLOOKUP($B615,D1_2!$B$132:$AL$258,20,FALSE)&amp;""</f>
        <v/>
      </c>
      <c r="AX616" s="173"/>
      <c r="AY616" s="189" t="s">
        <v>410</v>
      </c>
      <c r="AZ616" s="205" t="str">
        <f>VLOOKUP($B615,D1_2!$B$132:$AL$258,21,FALSE)&amp;""</f>
        <v/>
      </c>
      <c r="BA616" s="222"/>
      <c r="BB616" s="1"/>
      <c r="BC616" s="1"/>
      <c r="BD616" s="1"/>
      <c r="BE616" s="1"/>
      <c r="BF616" s="3"/>
      <c r="BG616" s="3"/>
      <c r="BH616" s="3"/>
    </row>
    <row r="617" spans="2:60" s="1" customFormat="1">
      <c r="B617" s="27"/>
      <c r="C617" s="79"/>
      <c r="D617" s="79"/>
      <c r="E617" s="79"/>
      <c r="F617" s="109"/>
      <c r="G617" s="124" t="s">
        <v>5593</v>
      </c>
      <c r="H617" s="124"/>
      <c r="I617" s="124"/>
      <c r="J617" s="124"/>
      <c r="K617" s="124"/>
      <c r="L617" s="124"/>
      <c r="M617" s="124"/>
      <c r="N617" s="167" t="str">
        <f>VLOOKUP($B615,D1_2!$B$259:$AL$385,6,FALSE)&amp;""</f>
        <v/>
      </c>
      <c r="O617" s="174"/>
      <c r="P617" s="190" t="s">
        <v>410</v>
      </c>
      <c r="Q617" s="206" t="str">
        <f>VLOOKUP($B615,D1_2!$B$259:$AL$385,7,FALSE)&amp;""</f>
        <v/>
      </c>
      <c r="R617" s="216"/>
      <c r="S617" s="167" t="str">
        <f>VLOOKUP($B615,D1_2!$B$259:$AL$385,8,FALSE)&amp;""</f>
        <v/>
      </c>
      <c r="T617" s="174"/>
      <c r="U617" s="190" t="s">
        <v>410</v>
      </c>
      <c r="V617" s="206" t="str">
        <f>VLOOKUP($B615,D1_2!$B$259:$AL$385,9,FALSE)&amp;""</f>
        <v/>
      </c>
      <c r="W617" s="216"/>
      <c r="X617" s="167" t="str">
        <f>VLOOKUP($B615,D1_2!$B$259:$AL$385,10,FALSE)&amp;""</f>
        <v/>
      </c>
      <c r="Y617" s="174"/>
      <c r="Z617" s="190" t="s">
        <v>410</v>
      </c>
      <c r="AA617" s="206" t="str">
        <f>VLOOKUP($B615,D1_2!$B$259:$AL$385,11,FALSE)&amp;""</f>
        <v/>
      </c>
      <c r="AB617" s="216"/>
      <c r="AC617" s="167" t="str">
        <f>VLOOKUP($B615,D1_2!$B$259:$AL$385,12,FALSE)&amp;""</f>
        <v/>
      </c>
      <c r="AD617" s="174"/>
      <c r="AE617" s="190" t="s">
        <v>410</v>
      </c>
      <c r="AF617" s="206" t="str">
        <f>VLOOKUP($B615,D1_2!$B$259:$AL$385,13,FALSE)&amp;""</f>
        <v/>
      </c>
      <c r="AG617" s="216"/>
      <c r="AH617" s="167" t="str">
        <f>VLOOKUP($B615,D1_2!$B$259:$AL$385,14,FALSE)&amp;""</f>
        <v/>
      </c>
      <c r="AI617" s="174"/>
      <c r="AJ617" s="190" t="s">
        <v>410</v>
      </c>
      <c r="AK617" s="206" t="str">
        <f>VLOOKUP($B615,D1_2!$B$259:$AL$385,15,FALSE)&amp;""</f>
        <v/>
      </c>
      <c r="AL617" s="216"/>
      <c r="AM617" s="167" t="str">
        <f>VLOOKUP($B615,D1_2!$B$259:$AL$385,16,FALSE)&amp;""</f>
        <v/>
      </c>
      <c r="AN617" s="174"/>
      <c r="AO617" s="190" t="s">
        <v>410</v>
      </c>
      <c r="AP617" s="206" t="str">
        <f>VLOOKUP($B615,D1_2!$B$259:$AL$385,17,FALSE)&amp;""</f>
        <v/>
      </c>
      <c r="AQ617" s="216"/>
      <c r="AR617" s="167" t="str">
        <f>VLOOKUP($B615,D1_2!$B$259:$AL$385,18,FALSE)&amp;""</f>
        <v/>
      </c>
      <c r="AS617" s="174"/>
      <c r="AT617" s="190" t="s">
        <v>410</v>
      </c>
      <c r="AU617" s="206" t="str">
        <f>VLOOKUP($B615,D1_2!$B$259:$AL$385,19,FALSE)&amp;""</f>
        <v/>
      </c>
      <c r="AV617" s="216"/>
      <c r="AW617" s="167" t="str">
        <f>VLOOKUP($B615,D1_2!$B$259:$AL$385,20,FALSE)&amp;""</f>
        <v/>
      </c>
      <c r="AX617" s="174"/>
      <c r="AY617" s="190" t="s">
        <v>410</v>
      </c>
      <c r="AZ617" s="206" t="str">
        <f>VLOOKUP($B615,D1_2!$B$259:$AL$385,21,FALSE)&amp;""</f>
        <v/>
      </c>
      <c r="BA617" s="216"/>
      <c r="BB617" s="1"/>
      <c r="BC617" s="1"/>
      <c r="BD617" s="1"/>
      <c r="BE617" s="1"/>
      <c r="BF617" s="3"/>
      <c r="BG617" s="3"/>
      <c r="BH617" s="3"/>
    </row>
    <row r="618" spans="2:60" s="1" customFormat="1" ht="14.25" customHeight="1">
      <c r="B618" s="26" t="s">
        <v>4175</v>
      </c>
      <c r="C618" s="78"/>
      <c r="D618" s="78"/>
      <c r="E618" s="78"/>
      <c r="F618" s="107"/>
      <c r="G618" s="122" t="s">
        <v>6009</v>
      </c>
      <c r="H618" s="122"/>
      <c r="I618" s="122"/>
      <c r="J618" s="122"/>
      <c r="K618" s="122"/>
      <c r="L618" s="122"/>
      <c r="M618" s="122"/>
      <c r="N618" s="160" t="str">
        <f>VLOOKUP($B618,D1_2!$B$5:$AL$131,6,FALSE)&amp;""</f>
        <v/>
      </c>
      <c r="O618" s="172"/>
      <c r="P618" s="188" t="s">
        <v>410</v>
      </c>
      <c r="Q618" s="204" t="str">
        <f>VLOOKUP($B618,D1_2!$B$5:$AL$131,7,FALSE)&amp;""</f>
        <v/>
      </c>
      <c r="R618" s="215"/>
      <c r="S618" s="160" t="str">
        <f>VLOOKUP($B618,D1_2!$B$5:$AL$131,8,FALSE)&amp;""</f>
        <v/>
      </c>
      <c r="T618" s="172"/>
      <c r="U618" s="188" t="s">
        <v>410</v>
      </c>
      <c r="V618" s="204" t="str">
        <f>VLOOKUP($B618,D1_2!$B$5:$AL$131,9,FALSE)&amp;""</f>
        <v/>
      </c>
      <c r="W618" s="215"/>
      <c r="X618" s="160" t="str">
        <f>VLOOKUP($B618,D1_2!$B$5:$AL$131,10,FALSE)&amp;""</f>
        <v/>
      </c>
      <c r="Y618" s="172"/>
      <c r="Z618" s="188" t="s">
        <v>410</v>
      </c>
      <c r="AA618" s="204" t="str">
        <f>VLOOKUP($B618,D1_2!$B$5:$AL$131,11,FALSE)&amp;""</f>
        <v/>
      </c>
      <c r="AB618" s="215"/>
      <c r="AC618" s="160" t="str">
        <f>VLOOKUP($B618,D1_2!$B$5:$AL$131,12,FALSE)&amp;""</f>
        <v/>
      </c>
      <c r="AD618" s="172"/>
      <c r="AE618" s="188" t="s">
        <v>410</v>
      </c>
      <c r="AF618" s="204" t="str">
        <f>VLOOKUP($B618,D1_2!$B$5:$AL$131,13,FALSE)&amp;""</f>
        <v/>
      </c>
      <c r="AG618" s="215"/>
      <c r="AH618" s="160" t="str">
        <f>VLOOKUP($B618,D1_2!$B$5:$AL$131,14,FALSE)&amp;""</f>
        <v/>
      </c>
      <c r="AI618" s="172"/>
      <c r="AJ618" s="188" t="s">
        <v>410</v>
      </c>
      <c r="AK618" s="204" t="str">
        <f>VLOOKUP($B618,D1_2!$B$5:$AL$131,15,FALSE)&amp;""</f>
        <v/>
      </c>
      <c r="AL618" s="215"/>
      <c r="AM618" s="160" t="str">
        <f>VLOOKUP($B618,D1_2!$B$5:$AL$131,16,FALSE)&amp;""</f>
        <v/>
      </c>
      <c r="AN618" s="172"/>
      <c r="AO618" s="188" t="s">
        <v>410</v>
      </c>
      <c r="AP618" s="204" t="str">
        <f>VLOOKUP($B618,D1_2!$B$5:$AL$131,17,FALSE)&amp;""</f>
        <v/>
      </c>
      <c r="AQ618" s="215"/>
      <c r="AR618" s="160" t="str">
        <f>VLOOKUP($B618,D1_2!$B$5:$AL$131,18,FALSE)&amp;""</f>
        <v/>
      </c>
      <c r="AS618" s="172"/>
      <c r="AT618" s="188" t="s">
        <v>410</v>
      </c>
      <c r="AU618" s="204" t="str">
        <f>VLOOKUP($B618,D1_2!$B$5:$AL$131,19,FALSE)&amp;""</f>
        <v/>
      </c>
      <c r="AV618" s="215"/>
      <c r="AW618" s="160" t="str">
        <f>VLOOKUP($B618,D1_2!$B$5:$AL$131,20,FALSE)&amp;""</f>
        <v/>
      </c>
      <c r="AX618" s="172"/>
      <c r="AY618" s="188" t="s">
        <v>410</v>
      </c>
      <c r="AZ618" s="204" t="str">
        <f>VLOOKUP($B618,D1_2!$B$5:$AL$131,21,FALSE)&amp;""</f>
        <v/>
      </c>
      <c r="BA618" s="215"/>
      <c r="BB618" s="1"/>
      <c r="BC618" s="1"/>
      <c r="BD618" s="1"/>
      <c r="BE618" s="1"/>
      <c r="BF618" s="3"/>
      <c r="BG618" s="3"/>
      <c r="BH618" s="3"/>
    </row>
    <row r="619" spans="2:60" s="1" customFormat="1">
      <c r="B619" s="28"/>
      <c r="C619" s="80"/>
      <c r="D619" s="80"/>
      <c r="E619" s="80"/>
      <c r="F619" s="108"/>
      <c r="G619" s="123" t="s">
        <v>5759</v>
      </c>
      <c r="H619" s="123"/>
      <c r="I619" s="123"/>
      <c r="J619" s="123"/>
      <c r="K619" s="123"/>
      <c r="L619" s="123"/>
      <c r="M619" s="123"/>
      <c r="N619" s="162" t="str">
        <f>VLOOKUP($B618,D1_2!$B$132:$AL$258,6,FALSE)&amp;""</f>
        <v/>
      </c>
      <c r="O619" s="173"/>
      <c r="P619" s="189" t="s">
        <v>410</v>
      </c>
      <c r="Q619" s="205" t="str">
        <f>VLOOKUP($B618,D1_2!$B$132:$AL$258,7,FALSE)&amp;""</f>
        <v/>
      </c>
      <c r="R619" s="222"/>
      <c r="S619" s="162" t="str">
        <f>VLOOKUP($B618,D1_2!$B$132:$AL$258,8,FALSE)&amp;""</f>
        <v/>
      </c>
      <c r="T619" s="173"/>
      <c r="U619" s="189" t="s">
        <v>410</v>
      </c>
      <c r="V619" s="205" t="str">
        <f>VLOOKUP($B618,D1_2!$B$132:$AL$258,9,FALSE)&amp;""</f>
        <v/>
      </c>
      <c r="W619" s="222"/>
      <c r="X619" s="162" t="str">
        <f>VLOOKUP($B618,D1_2!$B$132:$AL$258,10,FALSE)&amp;""</f>
        <v/>
      </c>
      <c r="Y619" s="173"/>
      <c r="Z619" s="189" t="s">
        <v>410</v>
      </c>
      <c r="AA619" s="205" t="str">
        <f>VLOOKUP($B618,D1_2!$B$132:$AL$258,11,FALSE)&amp;""</f>
        <v/>
      </c>
      <c r="AB619" s="222"/>
      <c r="AC619" s="162" t="str">
        <f>VLOOKUP($B618,D1_2!$B$132:$AL$258,12,FALSE)&amp;""</f>
        <v/>
      </c>
      <c r="AD619" s="173"/>
      <c r="AE619" s="189" t="s">
        <v>410</v>
      </c>
      <c r="AF619" s="205" t="str">
        <f>VLOOKUP($B618,D1_2!$B$132:$AL$258,13,FALSE)&amp;""</f>
        <v/>
      </c>
      <c r="AG619" s="222"/>
      <c r="AH619" s="162" t="str">
        <f>VLOOKUP($B618,D1_2!$B$132:$AL$258,14,FALSE)&amp;""</f>
        <v/>
      </c>
      <c r="AI619" s="173"/>
      <c r="AJ619" s="189" t="s">
        <v>410</v>
      </c>
      <c r="AK619" s="205" t="str">
        <f>VLOOKUP($B618,D1_2!$B$132:$AL$258,15,FALSE)&amp;""</f>
        <v/>
      </c>
      <c r="AL619" s="222"/>
      <c r="AM619" s="162" t="str">
        <f>VLOOKUP($B618,D1_2!$B$132:$AL$258,16,FALSE)&amp;""</f>
        <v/>
      </c>
      <c r="AN619" s="173"/>
      <c r="AO619" s="189" t="s">
        <v>410</v>
      </c>
      <c r="AP619" s="205" t="str">
        <f>VLOOKUP($B618,D1_2!$B$132:$AL$258,17,FALSE)&amp;""</f>
        <v/>
      </c>
      <c r="AQ619" s="222"/>
      <c r="AR619" s="162" t="str">
        <f>VLOOKUP($B618,D1_2!$B$132:$AL$258,18,FALSE)&amp;""</f>
        <v/>
      </c>
      <c r="AS619" s="173"/>
      <c r="AT619" s="189" t="s">
        <v>410</v>
      </c>
      <c r="AU619" s="205" t="str">
        <f>VLOOKUP($B618,D1_2!$B$132:$AL$258,19,FALSE)&amp;""</f>
        <v/>
      </c>
      <c r="AV619" s="222"/>
      <c r="AW619" s="162" t="str">
        <f>VLOOKUP($B618,D1_2!$B$132:$AL$258,20,FALSE)&amp;""</f>
        <v/>
      </c>
      <c r="AX619" s="173"/>
      <c r="AY619" s="189" t="s">
        <v>410</v>
      </c>
      <c r="AZ619" s="205" t="str">
        <f>VLOOKUP($B618,D1_2!$B$132:$AL$258,21,FALSE)&amp;""</f>
        <v/>
      </c>
      <c r="BA619" s="222"/>
      <c r="BB619" s="1"/>
      <c r="BC619" s="1"/>
      <c r="BD619" s="1"/>
      <c r="BE619" s="1"/>
      <c r="BF619" s="3"/>
      <c r="BG619" s="3"/>
      <c r="BH619" s="3"/>
    </row>
    <row r="620" spans="2:60" s="1" customFormat="1">
      <c r="B620" s="27"/>
      <c r="C620" s="79"/>
      <c r="D620" s="79"/>
      <c r="E620" s="79"/>
      <c r="F620" s="109"/>
      <c r="G620" s="124" t="s">
        <v>5593</v>
      </c>
      <c r="H620" s="124"/>
      <c r="I620" s="124"/>
      <c r="J620" s="124"/>
      <c r="K620" s="124"/>
      <c r="L620" s="124"/>
      <c r="M620" s="124"/>
      <c r="N620" s="167" t="str">
        <f>VLOOKUP($B618,D1_2!$B$259:$AL$385,6,FALSE)&amp;""</f>
        <v/>
      </c>
      <c r="O620" s="174"/>
      <c r="P620" s="190" t="s">
        <v>410</v>
      </c>
      <c r="Q620" s="206" t="str">
        <f>VLOOKUP($B618,D1_2!$B$259:$AL$385,7,FALSE)&amp;""</f>
        <v/>
      </c>
      <c r="R620" s="216"/>
      <c r="S620" s="167" t="str">
        <f>VLOOKUP($B618,D1_2!$B$259:$AL$385,8,FALSE)&amp;""</f>
        <v/>
      </c>
      <c r="T620" s="174"/>
      <c r="U620" s="190" t="s">
        <v>410</v>
      </c>
      <c r="V620" s="206" t="str">
        <f>VLOOKUP($B618,D1_2!$B$259:$AL$385,9,FALSE)&amp;""</f>
        <v/>
      </c>
      <c r="W620" s="216"/>
      <c r="X620" s="167" t="str">
        <f>VLOOKUP($B618,D1_2!$B$259:$AL$385,10,FALSE)&amp;""</f>
        <v/>
      </c>
      <c r="Y620" s="174"/>
      <c r="Z620" s="190" t="s">
        <v>410</v>
      </c>
      <c r="AA620" s="206" t="str">
        <f>VLOOKUP($B618,D1_2!$B$259:$AL$385,11,FALSE)&amp;""</f>
        <v/>
      </c>
      <c r="AB620" s="216"/>
      <c r="AC620" s="167" t="str">
        <f>VLOOKUP($B618,D1_2!$B$259:$AL$385,12,FALSE)&amp;""</f>
        <v/>
      </c>
      <c r="AD620" s="174"/>
      <c r="AE620" s="190" t="s">
        <v>410</v>
      </c>
      <c r="AF620" s="206" t="str">
        <f>VLOOKUP($B618,D1_2!$B$259:$AL$385,13,FALSE)&amp;""</f>
        <v/>
      </c>
      <c r="AG620" s="216"/>
      <c r="AH620" s="167" t="str">
        <f>VLOOKUP($B618,D1_2!$B$259:$AL$385,14,FALSE)&amp;""</f>
        <v/>
      </c>
      <c r="AI620" s="174"/>
      <c r="AJ620" s="190" t="s">
        <v>410</v>
      </c>
      <c r="AK620" s="206" t="str">
        <f>VLOOKUP($B618,D1_2!$B$259:$AL$385,15,FALSE)&amp;""</f>
        <v/>
      </c>
      <c r="AL620" s="216"/>
      <c r="AM620" s="167" t="str">
        <f>VLOOKUP($B618,D1_2!$B$259:$AL$385,16,FALSE)&amp;""</f>
        <v/>
      </c>
      <c r="AN620" s="174"/>
      <c r="AO620" s="190" t="s">
        <v>410</v>
      </c>
      <c r="AP620" s="206" t="str">
        <f>VLOOKUP($B618,D1_2!$B$259:$AL$385,17,FALSE)&amp;""</f>
        <v/>
      </c>
      <c r="AQ620" s="216"/>
      <c r="AR620" s="167" t="str">
        <f>VLOOKUP($B618,D1_2!$B$259:$AL$385,18,FALSE)&amp;""</f>
        <v/>
      </c>
      <c r="AS620" s="174"/>
      <c r="AT620" s="190" t="s">
        <v>410</v>
      </c>
      <c r="AU620" s="206" t="str">
        <f>VLOOKUP($B618,D1_2!$B$259:$AL$385,19,FALSE)&amp;""</f>
        <v/>
      </c>
      <c r="AV620" s="216"/>
      <c r="AW620" s="167" t="str">
        <f>VLOOKUP($B618,D1_2!$B$259:$AL$385,20,FALSE)&amp;""</f>
        <v/>
      </c>
      <c r="AX620" s="174"/>
      <c r="AY620" s="190" t="s">
        <v>410</v>
      </c>
      <c r="AZ620" s="206" t="str">
        <f>VLOOKUP($B618,D1_2!$B$259:$AL$385,21,FALSE)&amp;""</f>
        <v/>
      </c>
      <c r="BA620" s="216"/>
      <c r="BB620" s="1"/>
      <c r="BC620" s="1"/>
      <c r="BD620" s="1"/>
      <c r="BE620" s="1"/>
      <c r="BF620" s="3"/>
      <c r="BG620" s="3"/>
      <c r="BH620" s="3"/>
    </row>
    <row r="621" spans="2:60" s="1" customFormat="1" ht="14.25" customHeight="1">
      <c r="B621" s="26" t="s">
        <v>655</v>
      </c>
      <c r="C621" s="78"/>
      <c r="D621" s="78"/>
      <c r="E621" s="78"/>
      <c r="F621" s="107"/>
      <c r="G621" s="122" t="s">
        <v>6009</v>
      </c>
      <c r="H621" s="122"/>
      <c r="I621" s="122"/>
      <c r="J621" s="122"/>
      <c r="K621" s="122"/>
      <c r="L621" s="122"/>
      <c r="M621" s="122"/>
      <c r="N621" s="160" t="str">
        <f>VLOOKUP($B621,D1_2!$B$5:$AL$131,6,FALSE)&amp;""</f>
        <v/>
      </c>
      <c r="O621" s="172"/>
      <c r="P621" s="188" t="s">
        <v>410</v>
      </c>
      <c r="Q621" s="204" t="str">
        <f>VLOOKUP($B621,D1_2!$B$5:$AL$131,7,FALSE)&amp;""</f>
        <v/>
      </c>
      <c r="R621" s="215"/>
      <c r="S621" s="160" t="str">
        <f>VLOOKUP($B621,D1_2!$B$5:$AL$131,8,FALSE)&amp;""</f>
        <v/>
      </c>
      <c r="T621" s="172"/>
      <c r="U621" s="188" t="s">
        <v>410</v>
      </c>
      <c r="V621" s="204" t="str">
        <f>VLOOKUP($B621,D1_2!$B$5:$AL$131,9,FALSE)&amp;""</f>
        <v/>
      </c>
      <c r="W621" s="215"/>
      <c r="X621" s="160" t="str">
        <f>VLOOKUP($B621,D1_2!$B$5:$AL$131,10,FALSE)&amp;""</f>
        <v/>
      </c>
      <c r="Y621" s="172"/>
      <c r="Z621" s="188" t="s">
        <v>410</v>
      </c>
      <c r="AA621" s="204" t="str">
        <f>VLOOKUP($B621,D1_2!$B$5:$AL$131,11,FALSE)&amp;""</f>
        <v/>
      </c>
      <c r="AB621" s="215"/>
      <c r="AC621" s="160" t="str">
        <f>VLOOKUP($B621,D1_2!$B$5:$AL$131,12,FALSE)&amp;""</f>
        <v/>
      </c>
      <c r="AD621" s="172"/>
      <c r="AE621" s="188" t="s">
        <v>410</v>
      </c>
      <c r="AF621" s="204" t="str">
        <f>VLOOKUP($B621,D1_2!$B$5:$AL$131,13,FALSE)&amp;""</f>
        <v/>
      </c>
      <c r="AG621" s="215"/>
      <c r="AH621" s="160" t="str">
        <f>VLOOKUP($B621,D1_2!$B$5:$AL$131,14,FALSE)&amp;""</f>
        <v/>
      </c>
      <c r="AI621" s="172"/>
      <c r="AJ621" s="188" t="s">
        <v>410</v>
      </c>
      <c r="AK621" s="204" t="str">
        <f>VLOOKUP($B621,D1_2!$B$5:$AL$131,15,FALSE)&amp;""</f>
        <v/>
      </c>
      <c r="AL621" s="215"/>
      <c r="AM621" s="160" t="str">
        <f>VLOOKUP($B621,D1_2!$B$5:$AL$131,16,FALSE)&amp;""</f>
        <v/>
      </c>
      <c r="AN621" s="172"/>
      <c r="AO621" s="188" t="s">
        <v>410</v>
      </c>
      <c r="AP621" s="204" t="str">
        <f>VLOOKUP($B621,D1_2!$B$5:$AL$131,17,FALSE)&amp;""</f>
        <v/>
      </c>
      <c r="AQ621" s="215"/>
      <c r="AR621" s="160" t="str">
        <f>VLOOKUP($B621,D1_2!$B$5:$AL$131,18,FALSE)&amp;""</f>
        <v/>
      </c>
      <c r="AS621" s="172"/>
      <c r="AT621" s="188" t="s">
        <v>410</v>
      </c>
      <c r="AU621" s="204" t="str">
        <f>VLOOKUP($B621,D1_2!$B$5:$AL$131,19,FALSE)&amp;""</f>
        <v/>
      </c>
      <c r="AV621" s="215"/>
      <c r="AW621" s="160" t="str">
        <f>VLOOKUP($B621,D1_2!$B$5:$AL$131,20,FALSE)&amp;""</f>
        <v/>
      </c>
      <c r="AX621" s="172"/>
      <c r="AY621" s="188" t="s">
        <v>410</v>
      </c>
      <c r="AZ621" s="204" t="str">
        <f>VLOOKUP($B621,D1_2!$B$5:$AL$131,21,FALSE)&amp;""</f>
        <v/>
      </c>
      <c r="BA621" s="215"/>
      <c r="BB621" s="1"/>
      <c r="BC621" s="1"/>
      <c r="BD621" s="1"/>
      <c r="BE621" s="1"/>
      <c r="BF621" s="3"/>
      <c r="BG621" s="3"/>
      <c r="BH621" s="3"/>
    </row>
    <row r="622" spans="2:60" s="1" customFormat="1">
      <c r="B622" s="28"/>
      <c r="C622" s="80"/>
      <c r="D622" s="80"/>
      <c r="E622" s="80"/>
      <c r="F622" s="108"/>
      <c r="G622" s="123" t="s">
        <v>5759</v>
      </c>
      <c r="H622" s="123"/>
      <c r="I622" s="123"/>
      <c r="J622" s="123"/>
      <c r="K622" s="123"/>
      <c r="L622" s="123"/>
      <c r="M622" s="123"/>
      <c r="N622" s="162" t="str">
        <f>VLOOKUP($B621,D1_2!$B$132:$AL$258,6,FALSE)&amp;""</f>
        <v/>
      </c>
      <c r="O622" s="173"/>
      <c r="P622" s="189" t="s">
        <v>410</v>
      </c>
      <c r="Q622" s="205" t="str">
        <f>VLOOKUP($B621,D1_2!$B$132:$AL$258,7,FALSE)&amp;""</f>
        <v/>
      </c>
      <c r="R622" s="222"/>
      <c r="S622" s="162" t="str">
        <f>VLOOKUP($B621,D1_2!$B$132:$AL$258,8,FALSE)&amp;""</f>
        <v/>
      </c>
      <c r="T622" s="173"/>
      <c r="U622" s="189" t="s">
        <v>410</v>
      </c>
      <c r="V622" s="205" t="str">
        <f>VLOOKUP($B621,D1_2!$B$132:$AL$258,9,FALSE)&amp;""</f>
        <v/>
      </c>
      <c r="W622" s="222"/>
      <c r="X622" s="162" t="str">
        <f>VLOOKUP($B621,D1_2!$B$132:$AL$258,10,FALSE)&amp;""</f>
        <v/>
      </c>
      <c r="Y622" s="173"/>
      <c r="Z622" s="189" t="s">
        <v>410</v>
      </c>
      <c r="AA622" s="205" t="str">
        <f>VLOOKUP($B621,D1_2!$B$132:$AL$258,11,FALSE)&amp;""</f>
        <v/>
      </c>
      <c r="AB622" s="222"/>
      <c r="AC622" s="162" t="str">
        <f>VLOOKUP($B621,D1_2!$B$132:$AL$258,12,FALSE)&amp;""</f>
        <v/>
      </c>
      <c r="AD622" s="173"/>
      <c r="AE622" s="189" t="s">
        <v>410</v>
      </c>
      <c r="AF622" s="205" t="str">
        <f>VLOOKUP($B621,D1_2!$B$132:$AL$258,13,FALSE)&amp;""</f>
        <v/>
      </c>
      <c r="AG622" s="222"/>
      <c r="AH622" s="162" t="str">
        <f>VLOOKUP($B621,D1_2!$B$132:$AL$258,14,FALSE)&amp;""</f>
        <v/>
      </c>
      <c r="AI622" s="173"/>
      <c r="AJ622" s="189" t="s">
        <v>410</v>
      </c>
      <c r="AK622" s="205" t="str">
        <f>VLOOKUP($B621,D1_2!$B$132:$AL$258,15,FALSE)&amp;""</f>
        <v/>
      </c>
      <c r="AL622" s="222"/>
      <c r="AM622" s="162" t="str">
        <f>VLOOKUP($B621,D1_2!$B$132:$AL$258,16,FALSE)&amp;""</f>
        <v/>
      </c>
      <c r="AN622" s="173"/>
      <c r="AO622" s="189" t="s">
        <v>410</v>
      </c>
      <c r="AP622" s="205" t="str">
        <f>VLOOKUP($B621,D1_2!$B$132:$AL$258,17,FALSE)&amp;""</f>
        <v/>
      </c>
      <c r="AQ622" s="222"/>
      <c r="AR622" s="162" t="str">
        <f>VLOOKUP($B621,D1_2!$B$132:$AL$258,18,FALSE)&amp;""</f>
        <v/>
      </c>
      <c r="AS622" s="173"/>
      <c r="AT622" s="189" t="s">
        <v>410</v>
      </c>
      <c r="AU622" s="205" t="str">
        <f>VLOOKUP($B621,D1_2!$B$132:$AL$258,19,FALSE)&amp;""</f>
        <v/>
      </c>
      <c r="AV622" s="222"/>
      <c r="AW622" s="162" t="str">
        <f>VLOOKUP($B621,D1_2!$B$132:$AL$258,20,FALSE)&amp;""</f>
        <v/>
      </c>
      <c r="AX622" s="173"/>
      <c r="AY622" s="189" t="s">
        <v>410</v>
      </c>
      <c r="AZ622" s="205" t="str">
        <f>VLOOKUP($B621,D1_2!$B$132:$AL$258,21,FALSE)&amp;""</f>
        <v/>
      </c>
      <c r="BA622" s="222"/>
      <c r="BB622" s="1"/>
      <c r="BC622" s="1"/>
      <c r="BD622" s="1"/>
      <c r="BE622" s="1"/>
      <c r="BF622" s="3"/>
      <c r="BG622" s="3"/>
      <c r="BH622" s="3"/>
    </row>
    <row r="623" spans="2:60" s="1" customFormat="1">
      <c r="B623" s="27"/>
      <c r="C623" s="79"/>
      <c r="D623" s="79"/>
      <c r="E623" s="79"/>
      <c r="F623" s="109"/>
      <c r="G623" s="124" t="s">
        <v>5593</v>
      </c>
      <c r="H623" s="124"/>
      <c r="I623" s="124"/>
      <c r="J623" s="124"/>
      <c r="K623" s="124"/>
      <c r="L623" s="124"/>
      <c r="M623" s="124"/>
      <c r="N623" s="167" t="str">
        <f>VLOOKUP($B621,D1_2!$B$259:$AL$385,6,FALSE)&amp;""</f>
        <v/>
      </c>
      <c r="O623" s="174"/>
      <c r="P623" s="190" t="s">
        <v>410</v>
      </c>
      <c r="Q623" s="206" t="str">
        <f>VLOOKUP($B621,D1_2!$B$259:$AL$385,7,FALSE)&amp;""</f>
        <v/>
      </c>
      <c r="R623" s="216"/>
      <c r="S623" s="167" t="str">
        <f>VLOOKUP($B621,D1_2!$B$259:$AL$385,8,FALSE)&amp;""</f>
        <v/>
      </c>
      <c r="T623" s="174"/>
      <c r="U623" s="190" t="s">
        <v>410</v>
      </c>
      <c r="V623" s="206" t="str">
        <f>VLOOKUP($B621,D1_2!$B$259:$AL$385,9,FALSE)&amp;""</f>
        <v/>
      </c>
      <c r="W623" s="216"/>
      <c r="X623" s="167" t="str">
        <f>VLOOKUP($B621,D1_2!$B$259:$AL$385,10,FALSE)&amp;""</f>
        <v/>
      </c>
      <c r="Y623" s="174"/>
      <c r="Z623" s="190" t="s">
        <v>410</v>
      </c>
      <c r="AA623" s="206" t="str">
        <f>VLOOKUP($B621,D1_2!$B$259:$AL$385,11,FALSE)&amp;""</f>
        <v/>
      </c>
      <c r="AB623" s="216"/>
      <c r="AC623" s="167" t="str">
        <f>VLOOKUP($B621,D1_2!$B$259:$AL$385,12,FALSE)&amp;""</f>
        <v/>
      </c>
      <c r="AD623" s="174"/>
      <c r="AE623" s="190" t="s">
        <v>410</v>
      </c>
      <c r="AF623" s="206" t="str">
        <f>VLOOKUP($B621,D1_2!$B$259:$AL$385,13,FALSE)&amp;""</f>
        <v/>
      </c>
      <c r="AG623" s="216"/>
      <c r="AH623" s="167" t="str">
        <f>VLOOKUP($B621,D1_2!$B$259:$AL$385,14,FALSE)&amp;""</f>
        <v/>
      </c>
      <c r="AI623" s="174"/>
      <c r="AJ623" s="190" t="s">
        <v>410</v>
      </c>
      <c r="AK623" s="206" t="str">
        <f>VLOOKUP($B621,D1_2!$B$259:$AL$385,15,FALSE)&amp;""</f>
        <v/>
      </c>
      <c r="AL623" s="216"/>
      <c r="AM623" s="167" t="str">
        <f>VLOOKUP($B621,D1_2!$B$259:$AL$385,16,FALSE)&amp;""</f>
        <v/>
      </c>
      <c r="AN623" s="174"/>
      <c r="AO623" s="190" t="s">
        <v>410</v>
      </c>
      <c r="AP623" s="206" t="str">
        <f>VLOOKUP($B621,D1_2!$B$259:$AL$385,17,FALSE)&amp;""</f>
        <v/>
      </c>
      <c r="AQ623" s="216"/>
      <c r="AR623" s="167" t="str">
        <f>VLOOKUP($B621,D1_2!$B$259:$AL$385,18,FALSE)&amp;""</f>
        <v/>
      </c>
      <c r="AS623" s="174"/>
      <c r="AT623" s="190" t="s">
        <v>410</v>
      </c>
      <c r="AU623" s="206" t="str">
        <f>VLOOKUP($B621,D1_2!$B$259:$AL$385,19,FALSE)&amp;""</f>
        <v/>
      </c>
      <c r="AV623" s="216"/>
      <c r="AW623" s="167" t="str">
        <f>VLOOKUP($B621,D1_2!$B$259:$AL$385,20,FALSE)&amp;""</f>
        <v/>
      </c>
      <c r="AX623" s="174"/>
      <c r="AY623" s="190" t="s">
        <v>410</v>
      </c>
      <c r="AZ623" s="206" t="str">
        <f>VLOOKUP($B621,D1_2!$B$259:$AL$385,21,FALSE)&amp;""</f>
        <v/>
      </c>
      <c r="BA623" s="216"/>
      <c r="BB623" s="1"/>
      <c r="BC623" s="1"/>
      <c r="BD623" s="1"/>
      <c r="BE623" s="1"/>
      <c r="BF623" s="3"/>
      <c r="BG623" s="3"/>
      <c r="BH623" s="3"/>
    </row>
    <row r="624" spans="2:60" s="1" customFormat="1" ht="14.25" customHeight="1">
      <c r="B624" s="26" t="s">
        <v>6948</v>
      </c>
      <c r="C624" s="78"/>
      <c r="D624" s="78"/>
      <c r="E624" s="78"/>
      <c r="F624" s="107"/>
      <c r="G624" s="122" t="s">
        <v>6009</v>
      </c>
      <c r="H624" s="122"/>
      <c r="I624" s="122"/>
      <c r="J624" s="122"/>
      <c r="K624" s="122"/>
      <c r="L624" s="122"/>
      <c r="M624" s="122"/>
      <c r="N624" s="160" t="str">
        <f>VLOOKUP($B624,D1_2!$B$5:$AL$131,6,FALSE)&amp;""</f>
        <v/>
      </c>
      <c r="O624" s="172"/>
      <c r="P624" s="188" t="s">
        <v>410</v>
      </c>
      <c r="Q624" s="204" t="str">
        <f>VLOOKUP($B624,D1_2!$B$5:$AL$131,7,FALSE)&amp;""</f>
        <v/>
      </c>
      <c r="R624" s="215"/>
      <c r="S624" s="160" t="str">
        <f>VLOOKUP($B624,D1_2!$B$5:$AL$131,8,FALSE)&amp;""</f>
        <v/>
      </c>
      <c r="T624" s="172"/>
      <c r="U624" s="188" t="s">
        <v>410</v>
      </c>
      <c r="V624" s="204" t="str">
        <f>VLOOKUP($B624,D1_2!$B$5:$AL$131,9,FALSE)&amp;""</f>
        <v/>
      </c>
      <c r="W624" s="215"/>
      <c r="X624" s="160" t="str">
        <f>VLOOKUP($B624,D1_2!$B$5:$AL$131,10,FALSE)&amp;""</f>
        <v/>
      </c>
      <c r="Y624" s="172"/>
      <c r="Z624" s="188" t="s">
        <v>410</v>
      </c>
      <c r="AA624" s="204" t="str">
        <f>VLOOKUP($B624,D1_2!$B$5:$AL$131,11,FALSE)&amp;""</f>
        <v/>
      </c>
      <c r="AB624" s="215"/>
      <c r="AC624" s="160" t="str">
        <f>VLOOKUP($B624,D1_2!$B$5:$AL$131,12,FALSE)&amp;""</f>
        <v/>
      </c>
      <c r="AD624" s="172"/>
      <c r="AE624" s="188" t="s">
        <v>410</v>
      </c>
      <c r="AF624" s="204" t="str">
        <f>VLOOKUP($B624,D1_2!$B$5:$AL$131,13,FALSE)&amp;""</f>
        <v/>
      </c>
      <c r="AG624" s="215"/>
      <c r="AH624" s="160" t="str">
        <f>VLOOKUP($B624,D1_2!$B$5:$AL$131,14,FALSE)&amp;""</f>
        <v/>
      </c>
      <c r="AI624" s="172"/>
      <c r="AJ624" s="188" t="s">
        <v>410</v>
      </c>
      <c r="AK624" s="204" t="str">
        <f>VLOOKUP($B624,D1_2!$B$5:$AL$131,15,FALSE)&amp;""</f>
        <v/>
      </c>
      <c r="AL624" s="215"/>
      <c r="AM624" s="160" t="str">
        <f>VLOOKUP($B624,D1_2!$B$5:$AL$131,16,FALSE)&amp;""</f>
        <v/>
      </c>
      <c r="AN624" s="172"/>
      <c r="AO624" s="188" t="s">
        <v>410</v>
      </c>
      <c r="AP624" s="204" t="str">
        <f>VLOOKUP($B624,D1_2!$B$5:$AL$131,17,FALSE)&amp;""</f>
        <v/>
      </c>
      <c r="AQ624" s="215"/>
      <c r="AR624" s="160" t="str">
        <f>VLOOKUP($B624,D1_2!$B$5:$AL$131,18,FALSE)&amp;""</f>
        <v/>
      </c>
      <c r="AS624" s="172"/>
      <c r="AT624" s="188" t="s">
        <v>410</v>
      </c>
      <c r="AU624" s="204" t="str">
        <f>VLOOKUP($B624,D1_2!$B$5:$AL$131,19,FALSE)&amp;""</f>
        <v/>
      </c>
      <c r="AV624" s="215"/>
      <c r="AW624" s="160" t="str">
        <f>VLOOKUP($B624,D1_2!$B$5:$AL$131,20,FALSE)&amp;""</f>
        <v/>
      </c>
      <c r="AX624" s="172"/>
      <c r="AY624" s="188" t="s">
        <v>410</v>
      </c>
      <c r="AZ624" s="204" t="str">
        <f>VLOOKUP($B624,D1_2!$B$5:$AL$131,21,FALSE)&amp;""</f>
        <v/>
      </c>
      <c r="BA624" s="215"/>
      <c r="BB624" s="1"/>
      <c r="BC624" s="1"/>
      <c r="BD624" s="1"/>
      <c r="BE624" s="1"/>
      <c r="BF624" s="3"/>
      <c r="BG624" s="3"/>
      <c r="BH624" s="3"/>
    </row>
    <row r="625" spans="2:60" s="1" customFormat="1">
      <c r="B625" s="28"/>
      <c r="C625" s="80"/>
      <c r="D625" s="80"/>
      <c r="E625" s="80"/>
      <c r="F625" s="108"/>
      <c r="G625" s="123" t="s">
        <v>5759</v>
      </c>
      <c r="H625" s="123"/>
      <c r="I625" s="123"/>
      <c r="J625" s="123"/>
      <c r="K625" s="123"/>
      <c r="L625" s="123"/>
      <c r="M625" s="123"/>
      <c r="N625" s="162" t="str">
        <f>VLOOKUP($B624,D1_2!$B$132:$AL$258,6,FALSE)&amp;""</f>
        <v/>
      </c>
      <c r="O625" s="173"/>
      <c r="P625" s="189" t="s">
        <v>410</v>
      </c>
      <c r="Q625" s="205" t="str">
        <f>VLOOKUP($B624,D1_2!$B$132:$AL$258,7,FALSE)&amp;""</f>
        <v/>
      </c>
      <c r="R625" s="222"/>
      <c r="S625" s="162" t="str">
        <f>VLOOKUP($B624,D1_2!$B$132:$AL$258,8,FALSE)&amp;""</f>
        <v/>
      </c>
      <c r="T625" s="173"/>
      <c r="U625" s="189" t="s">
        <v>410</v>
      </c>
      <c r="V625" s="205" t="str">
        <f>VLOOKUP($B624,D1_2!$B$132:$AL$258,9,FALSE)&amp;""</f>
        <v/>
      </c>
      <c r="W625" s="222"/>
      <c r="X625" s="162" t="str">
        <f>VLOOKUP($B624,D1_2!$B$132:$AL$258,10,FALSE)&amp;""</f>
        <v/>
      </c>
      <c r="Y625" s="173"/>
      <c r="Z625" s="189" t="s">
        <v>410</v>
      </c>
      <c r="AA625" s="205" t="str">
        <f>VLOOKUP($B624,D1_2!$B$132:$AL$258,11,FALSE)&amp;""</f>
        <v/>
      </c>
      <c r="AB625" s="222"/>
      <c r="AC625" s="162" t="str">
        <f>VLOOKUP($B624,D1_2!$B$132:$AL$258,12,FALSE)&amp;""</f>
        <v/>
      </c>
      <c r="AD625" s="173"/>
      <c r="AE625" s="189" t="s">
        <v>410</v>
      </c>
      <c r="AF625" s="205" t="str">
        <f>VLOOKUP($B624,D1_2!$B$132:$AL$258,13,FALSE)&amp;""</f>
        <v/>
      </c>
      <c r="AG625" s="222"/>
      <c r="AH625" s="162" t="str">
        <f>VLOOKUP($B624,D1_2!$B$132:$AL$258,14,FALSE)&amp;""</f>
        <v/>
      </c>
      <c r="AI625" s="173"/>
      <c r="AJ625" s="189" t="s">
        <v>410</v>
      </c>
      <c r="AK625" s="205" t="str">
        <f>VLOOKUP($B624,D1_2!$B$132:$AL$258,15,FALSE)&amp;""</f>
        <v/>
      </c>
      <c r="AL625" s="222"/>
      <c r="AM625" s="162" t="str">
        <f>VLOOKUP($B624,D1_2!$B$132:$AL$258,16,FALSE)&amp;""</f>
        <v/>
      </c>
      <c r="AN625" s="173"/>
      <c r="AO625" s="189" t="s">
        <v>410</v>
      </c>
      <c r="AP625" s="205" t="str">
        <f>VLOOKUP($B624,D1_2!$B$132:$AL$258,17,FALSE)&amp;""</f>
        <v/>
      </c>
      <c r="AQ625" s="222"/>
      <c r="AR625" s="162" t="str">
        <f>VLOOKUP($B624,D1_2!$B$132:$AL$258,18,FALSE)&amp;""</f>
        <v/>
      </c>
      <c r="AS625" s="173"/>
      <c r="AT625" s="189" t="s">
        <v>410</v>
      </c>
      <c r="AU625" s="205" t="str">
        <f>VLOOKUP($B624,D1_2!$B$132:$AL$258,19,FALSE)&amp;""</f>
        <v/>
      </c>
      <c r="AV625" s="222"/>
      <c r="AW625" s="162" t="str">
        <f>VLOOKUP($B624,D1_2!$B$132:$AL$258,20,FALSE)&amp;""</f>
        <v/>
      </c>
      <c r="AX625" s="173"/>
      <c r="AY625" s="189" t="s">
        <v>410</v>
      </c>
      <c r="AZ625" s="205" t="str">
        <f>VLOOKUP($B624,D1_2!$B$132:$AL$258,21,FALSE)&amp;""</f>
        <v/>
      </c>
      <c r="BA625" s="222"/>
      <c r="BB625" s="1"/>
      <c r="BC625" s="1"/>
      <c r="BD625" s="1"/>
      <c r="BE625" s="1"/>
      <c r="BF625" s="3"/>
      <c r="BG625" s="3"/>
      <c r="BH625" s="3"/>
    </row>
    <row r="626" spans="2:60" s="1" customFormat="1">
      <c r="B626" s="27"/>
      <c r="C626" s="79"/>
      <c r="D626" s="79"/>
      <c r="E626" s="79"/>
      <c r="F626" s="109"/>
      <c r="G626" s="124" t="s">
        <v>5593</v>
      </c>
      <c r="H626" s="124"/>
      <c r="I626" s="124"/>
      <c r="J626" s="124"/>
      <c r="K626" s="124"/>
      <c r="L626" s="124"/>
      <c r="M626" s="124"/>
      <c r="N626" s="167" t="str">
        <f>VLOOKUP($B624,D1_2!$B$259:$AL$385,6,FALSE)&amp;""</f>
        <v/>
      </c>
      <c r="O626" s="174"/>
      <c r="P626" s="190" t="s">
        <v>410</v>
      </c>
      <c r="Q626" s="206" t="str">
        <f>VLOOKUP($B624,D1_2!$B$259:$AL$385,7,FALSE)&amp;""</f>
        <v/>
      </c>
      <c r="R626" s="216"/>
      <c r="S626" s="167" t="str">
        <f>VLOOKUP($B624,D1_2!$B$259:$AL$385,8,FALSE)&amp;""</f>
        <v/>
      </c>
      <c r="T626" s="174"/>
      <c r="U626" s="190" t="s">
        <v>410</v>
      </c>
      <c r="V626" s="206" t="str">
        <f>VLOOKUP($B624,D1_2!$B$259:$AL$385,9,FALSE)&amp;""</f>
        <v/>
      </c>
      <c r="W626" s="216"/>
      <c r="X626" s="167" t="str">
        <f>VLOOKUP($B624,D1_2!$B$259:$AL$385,10,FALSE)&amp;""</f>
        <v/>
      </c>
      <c r="Y626" s="174"/>
      <c r="Z626" s="190" t="s">
        <v>410</v>
      </c>
      <c r="AA626" s="206" t="str">
        <f>VLOOKUP($B624,D1_2!$B$259:$AL$385,11,FALSE)&amp;""</f>
        <v/>
      </c>
      <c r="AB626" s="216"/>
      <c r="AC626" s="167" t="str">
        <f>VLOOKUP($B624,D1_2!$B$259:$AL$385,12,FALSE)&amp;""</f>
        <v/>
      </c>
      <c r="AD626" s="174"/>
      <c r="AE626" s="190" t="s">
        <v>410</v>
      </c>
      <c r="AF626" s="206" t="str">
        <f>VLOOKUP($B624,D1_2!$B$259:$AL$385,13,FALSE)&amp;""</f>
        <v/>
      </c>
      <c r="AG626" s="216"/>
      <c r="AH626" s="167" t="str">
        <f>VLOOKUP($B624,D1_2!$B$259:$AL$385,14,FALSE)&amp;""</f>
        <v/>
      </c>
      <c r="AI626" s="174"/>
      <c r="AJ626" s="190" t="s">
        <v>410</v>
      </c>
      <c r="AK626" s="206" t="str">
        <f>VLOOKUP($B624,D1_2!$B$259:$AL$385,15,FALSE)&amp;""</f>
        <v/>
      </c>
      <c r="AL626" s="216"/>
      <c r="AM626" s="167" t="str">
        <f>VLOOKUP($B624,D1_2!$B$259:$AL$385,16,FALSE)&amp;""</f>
        <v/>
      </c>
      <c r="AN626" s="174"/>
      <c r="AO626" s="190" t="s">
        <v>410</v>
      </c>
      <c r="AP626" s="206" t="str">
        <f>VLOOKUP($B624,D1_2!$B$259:$AL$385,17,FALSE)&amp;""</f>
        <v/>
      </c>
      <c r="AQ626" s="216"/>
      <c r="AR626" s="167" t="str">
        <f>VLOOKUP($B624,D1_2!$B$259:$AL$385,18,FALSE)&amp;""</f>
        <v/>
      </c>
      <c r="AS626" s="174"/>
      <c r="AT626" s="190" t="s">
        <v>410</v>
      </c>
      <c r="AU626" s="206" t="str">
        <f>VLOOKUP($B624,D1_2!$B$259:$AL$385,19,FALSE)&amp;""</f>
        <v/>
      </c>
      <c r="AV626" s="216"/>
      <c r="AW626" s="167" t="str">
        <f>VLOOKUP($B624,D1_2!$B$259:$AL$385,20,FALSE)&amp;""</f>
        <v/>
      </c>
      <c r="AX626" s="174"/>
      <c r="AY626" s="190" t="s">
        <v>410</v>
      </c>
      <c r="AZ626" s="206" t="str">
        <f>VLOOKUP($B624,D1_2!$B$259:$AL$385,21,FALSE)&amp;""</f>
        <v/>
      </c>
      <c r="BA626" s="216"/>
      <c r="BB626" s="1"/>
      <c r="BC626" s="1"/>
      <c r="BD626" s="1"/>
      <c r="BE626" s="1"/>
      <c r="BF626" s="3"/>
      <c r="BG626" s="3"/>
      <c r="BH626" s="3"/>
    </row>
    <row r="627" spans="2:60" s="1" customFormat="1" ht="14.25" customHeight="1">
      <c r="B627" s="26" t="s">
        <v>6949</v>
      </c>
      <c r="C627" s="78"/>
      <c r="D627" s="78"/>
      <c r="E627" s="78"/>
      <c r="F627" s="107"/>
      <c r="G627" s="122" t="s">
        <v>6009</v>
      </c>
      <c r="H627" s="122"/>
      <c r="I627" s="122"/>
      <c r="J627" s="122"/>
      <c r="K627" s="122"/>
      <c r="L627" s="122"/>
      <c r="M627" s="122"/>
      <c r="N627" s="160" t="str">
        <f>VLOOKUP($B627,D1_2!$B$5:$AL$131,6,FALSE)&amp;""</f>
        <v/>
      </c>
      <c r="O627" s="172"/>
      <c r="P627" s="188" t="s">
        <v>410</v>
      </c>
      <c r="Q627" s="204" t="str">
        <f>VLOOKUP($B627,D1_2!$B$5:$AL$131,7,FALSE)&amp;""</f>
        <v/>
      </c>
      <c r="R627" s="215"/>
      <c r="S627" s="160" t="str">
        <f>VLOOKUP($B627,D1_2!$B$5:$AL$131,8,FALSE)&amp;""</f>
        <v/>
      </c>
      <c r="T627" s="172"/>
      <c r="U627" s="188" t="s">
        <v>410</v>
      </c>
      <c r="V627" s="204" t="str">
        <f>VLOOKUP($B627,D1_2!$B$5:$AL$131,9,FALSE)&amp;""</f>
        <v/>
      </c>
      <c r="W627" s="215"/>
      <c r="X627" s="160" t="str">
        <f>VLOOKUP($B627,D1_2!$B$5:$AL$131,10,FALSE)&amp;""</f>
        <v/>
      </c>
      <c r="Y627" s="172"/>
      <c r="Z627" s="188" t="s">
        <v>410</v>
      </c>
      <c r="AA627" s="204" t="str">
        <f>VLOOKUP($B627,D1_2!$B$5:$AL$131,11,FALSE)&amp;""</f>
        <v/>
      </c>
      <c r="AB627" s="215"/>
      <c r="AC627" s="160" t="str">
        <f>VLOOKUP($B627,D1_2!$B$5:$AL$131,12,FALSE)&amp;""</f>
        <v/>
      </c>
      <c r="AD627" s="172"/>
      <c r="AE627" s="188" t="s">
        <v>410</v>
      </c>
      <c r="AF627" s="204" t="str">
        <f>VLOOKUP($B627,D1_2!$B$5:$AL$131,13,FALSE)&amp;""</f>
        <v/>
      </c>
      <c r="AG627" s="215"/>
      <c r="AH627" s="160" t="str">
        <f>VLOOKUP($B627,D1_2!$B$5:$AL$131,14,FALSE)&amp;""</f>
        <v/>
      </c>
      <c r="AI627" s="172"/>
      <c r="AJ627" s="188" t="s">
        <v>410</v>
      </c>
      <c r="AK627" s="204" t="str">
        <f>VLOOKUP($B627,D1_2!$B$5:$AL$131,15,FALSE)&amp;""</f>
        <v/>
      </c>
      <c r="AL627" s="215"/>
      <c r="AM627" s="160" t="str">
        <f>VLOOKUP($B627,D1_2!$B$5:$AL$131,16,FALSE)&amp;""</f>
        <v/>
      </c>
      <c r="AN627" s="172"/>
      <c r="AO627" s="188" t="s">
        <v>410</v>
      </c>
      <c r="AP627" s="204" t="str">
        <f>VLOOKUP($B627,D1_2!$B$5:$AL$131,17,FALSE)&amp;""</f>
        <v/>
      </c>
      <c r="AQ627" s="215"/>
      <c r="AR627" s="160" t="str">
        <f>VLOOKUP($B627,D1_2!$B$5:$AL$131,18,FALSE)&amp;""</f>
        <v/>
      </c>
      <c r="AS627" s="172"/>
      <c r="AT627" s="188" t="s">
        <v>410</v>
      </c>
      <c r="AU627" s="204" t="str">
        <f>VLOOKUP($B627,D1_2!$B$5:$AL$131,19,FALSE)&amp;""</f>
        <v/>
      </c>
      <c r="AV627" s="215"/>
      <c r="AW627" s="160" t="str">
        <f>VLOOKUP($B627,D1_2!$B$5:$AL$131,20,FALSE)&amp;""</f>
        <v/>
      </c>
      <c r="AX627" s="172"/>
      <c r="AY627" s="188" t="s">
        <v>410</v>
      </c>
      <c r="AZ627" s="204" t="str">
        <f>VLOOKUP($B627,D1_2!$B$5:$AL$131,21,FALSE)&amp;""</f>
        <v/>
      </c>
      <c r="BA627" s="215"/>
      <c r="BB627" s="1"/>
      <c r="BC627" s="1"/>
      <c r="BD627" s="1"/>
      <c r="BE627" s="1"/>
      <c r="BF627" s="3"/>
      <c r="BG627" s="3"/>
      <c r="BH627" s="3"/>
    </row>
    <row r="628" spans="2:60" s="1" customFormat="1">
      <c r="B628" s="28"/>
      <c r="C628" s="80"/>
      <c r="D628" s="80"/>
      <c r="E628" s="80"/>
      <c r="F628" s="108"/>
      <c r="G628" s="123" t="s">
        <v>5759</v>
      </c>
      <c r="H628" s="123"/>
      <c r="I628" s="123"/>
      <c r="J628" s="123"/>
      <c r="K628" s="123"/>
      <c r="L628" s="123"/>
      <c r="M628" s="123"/>
      <c r="N628" s="162" t="str">
        <f>VLOOKUP($B627,D1_2!$B$132:$AL$258,6,FALSE)&amp;""</f>
        <v/>
      </c>
      <c r="O628" s="173"/>
      <c r="P628" s="189" t="s">
        <v>410</v>
      </c>
      <c r="Q628" s="205" t="str">
        <f>VLOOKUP($B627,D1_2!$B$132:$AL$258,7,FALSE)&amp;""</f>
        <v/>
      </c>
      <c r="R628" s="222"/>
      <c r="S628" s="162" t="str">
        <f>VLOOKUP($B627,D1_2!$B$132:$AL$258,8,FALSE)&amp;""</f>
        <v/>
      </c>
      <c r="T628" s="173"/>
      <c r="U628" s="189" t="s">
        <v>410</v>
      </c>
      <c r="V628" s="205" t="str">
        <f>VLOOKUP($B627,D1_2!$B$132:$AL$258,9,FALSE)&amp;""</f>
        <v/>
      </c>
      <c r="W628" s="222"/>
      <c r="X628" s="162" t="str">
        <f>VLOOKUP($B627,D1_2!$B$132:$AL$258,10,FALSE)&amp;""</f>
        <v/>
      </c>
      <c r="Y628" s="173"/>
      <c r="Z628" s="189" t="s">
        <v>410</v>
      </c>
      <c r="AA628" s="205" t="str">
        <f>VLOOKUP($B627,D1_2!$B$132:$AL$258,11,FALSE)&amp;""</f>
        <v/>
      </c>
      <c r="AB628" s="222"/>
      <c r="AC628" s="162" t="str">
        <f>VLOOKUP($B627,D1_2!$B$132:$AL$258,12,FALSE)&amp;""</f>
        <v/>
      </c>
      <c r="AD628" s="173"/>
      <c r="AE628" s="189" t="s">
        <v>410</v>
      </c>
      <c r="AF628" s="205" t="str">
        <f>VLOOKUP($B627,D1_2!$B$132:$AL$258,13,FALSE)&amp;""</f>
        <v/>
      </c>
      <c r="AG628" s="222"/>
      <c r="AH628" s="162" t="str">
        <f>VLOOKUP($B627,D1_2!$B$132:$AL$258,14,FALSE)&amp;""</f>
        <v/>
      </c>
      <c r="AI628" s="173"/>
      <c r="AJ628" s="189" t="s">
        <v>410</v>
      </c>
      <c r="AK628" s="205" t="str">
        <f>VLOOKUP($B627,D1_2!$B$132:$AL$258,15,FALSE)&amp;""</f>
        <v/>
      </c>
      <c r="AL628" s="222"/>
      <c r="AM628" s="162" t="str">
        <f>VLOOKUP($B627,D1_2!$B$132:$AL$258,16,FALSE)&amp;""</f>
        <v/>
      </c>
      <c r="AN628" s="173"/>
      <c r="AO628" s="189" t="s">
        <v>410</v>
      </c>
      <c r="AP628" s="205" t="str">
        <f>VLOOKUP($B627,D1_2!$B$132:$AL$258,17,FALSE)&amp;""</f>
        <v/>
      </c>
      <c r="AQ628" s="222"/>
      <c r="AR628" s="162" t="str">
        <f>VLOOKUP($B627,D1_2!$B$132:$AL$258,18,FALSE)&amp;""</f>
        <v/>
      </c>
      <c r="AS628" s="173"/>
      <c r="AT628" s="189" t="s">
        <v>410</v>
      </c>
      <c r="AU628" s="205" t="str">
        <f>VLOOKUP($B627,D1_2!$B$132:$AL$258,19,FALSE)&amp;""</f>
        <v/>
      </c>
      <c r="AV628" s="222"/>
      <c r="AW628" s="162" t="str">
        <f>VLOOKUP($B627,D1_2!$B$132:$AL$258,20,FALSE)&amp;""</f>
        <v/>
      </c>
      <c r="AX628" s="173"/>
      <c r="AY628" s="189" t="s">
        <v>410</v>
      </c>
      <c r="AZ628" s="205" t="str">
        <f>VLOOKUP($B627,D1_2!$B$132:$AL$258,21,FALSE)&amp;""</f>
        <v/>
      </c>
      <c r="BA628" s="222"/>
      <c r="BB628" s="1"/>
      <c r="BC628" s="1"/>
      <c r="BD628" s="1"/>
      <c r="BE628" s="1"/>
      <c r="BF628" s="3"/>
      <c r="BG628" s="3"/>
      <c r="BH628" s="3"/>
    </row>
    <row r="629" spans="2:60" s="1" customFormat="1">
      <c r="B629" s="27"/>
      <c r="C629" s="79"/>
      <c r="D629" s="79"/>
      <c r="E629" s="79"/>
      <c r="F629" s="109"/>
      <c r="G629" s="124" t="s">
        <v>5593</v>
      </c>
      <c r="H629" s="124"/>
      <c r="I629" s="124"/>
      <c r="J629" s="124"/>
      <c r="K629" s="124"/>
      <c r="L629" s="124"/>
      <c r="M629" s="124"/>
      <c r="N629" s="167" t="str">
        <f>VLOOKUP($B627,D1_2!$B$259:$AL$385,6,FALSE)&amp;""</f>
        <v/>
      </c>
      <c r="O629" s="174"/>
      <c r="P629" s="190" t="s">
        <v>410</v>
      </c>
      <c r="Q629" s="206" t="str">
        <f>VLOOKUP($B627,D1_2!$B$259:$AL$385,7,FALSE)&amp;""</f>
        <v/>
      </c>
      <c r="R629" s="216"/>
      <c r="S629" s="167" t="str">
        <f>VLOOKUP($B627,D1_2!$B$259:$AL$385,8,FALSE)&amp;""</f>
        <v/>
      </c>
      <c r="T629" s="174"/>
      <c r="U629" s="190" t="s">
        <v>410</v>
      </c>
      <c r="V629" s="206" t="str">
        <f>VLOOKUP($B627,D1_2!$B$259:$AL$385,9,FALSE)&amp;""</f>
        <v/>
      </c>
      <c r="W629" s="216"/>
      <c r="X629" s="167" t="str">
        <f>VLOOKUP($B627,D1_2!$B$259:$AL$385,10,FALSE)&amp;""</f>
        <v/>
      </c>
      <c r="Y629" s="174"/>
      <c r="Z629" s="190" t="s">
        <v>410</v>
      </c>
      <c r="AA629" s="206" t="str">
        <f>VLOOKUP($B627,D1_2!$B$259:$AL$385,11,FALSE)&amp;""</f>
        <v/>
      </c>
      <c r="AB629" s="216"/>
      <c r="AC629" s="167" t="str">
        <f>VLOOKUP($B627,D1_2!$B$259:$AL$385,12,FALSE)&amp;""</f>
        <v/>
      </c>
      <c r="AD629" s="174"/>
      <c r="AE629" s="190" t="s">
        <v>410</v>
      </c>
      <c r="AF629" s="206" t="str">
        <f>VLOOKUP($B627,D1_2!$B$259:$AL$385,13,FALSE)&amp;""</f>
        <v/>
      </c>
      <c r="AG629" s="216"/>
      <c r="AH629" s="167" t="str">
        <f>VLOOKUP($B627,D1_2!$B$259:$AL$385,14,FALSE)&amp;""</f>
        <v/>
      </c>
      <c r="AI629" s="174"/>
      <c r="AJ629" s="190" t="s">
        <v>410</v>
      </c>
      <c r="AK629" s="206" t="str">
        <f>VLOOKUP($B627,D1_2!$B$259:$AL$385,15,FALSE)&amp;""</f>
        <v/>
      </c>
      <c r="AL629" s="216"/>
      <c r="AM629" s="167" t="str">
        <f>VLOOKUP($B627,D1_2!$B$259:$AL$385,16,FALSE)&amp;""</f>
        <v/>
      </c>
      <c r="AN629" s="174"/>
      <c r="AO629" s="190" t="s">
        <v>410</v>
      </c>
      <c r="AP629" s="206" t="str">
        <f>VLOOKUP($B627,D1_2!$B$259:$AL$385,17,FALSE)&amp;""</f>
        <v/>
      </c>
      <c r="AQ629" s="216"/>
      <c r="AR629" s="167" t="str">
        <f>VLOOKUP($B627,D1_2!$B$259:$AL$385,18,FALSE)&amp;""</f>
        <v/>
      </c>
      <c r="AS629" s="174"/>
      <c r="AT629" s="190" t="s">
        <v>410</v>
      </c>
      <c r="AU629" s="206" t="str">
        <f>VLOOKUP($B627,D1_2!$B$259:$AL$385,19,FALSE)&amp;""</f>
        <v/>
      </c>
      <c r="AV629" s="216"/>
      <c r="AW629" s="167" t="str">
        <f>VLOOKUP($B627,D1_2!$B$259:$AL$385,20,FALSE)&amp;""</f>
        <v/>
      </c>
      <c r="AX629" s="174"/>
      <c r="AY629" s="190" t="s">
        <v>410</v>
      </c>
      <c r="AZ629" s="206" t="str">
        <f>VLOOKUP($B627,D1_2!$B$259:$AL$385,21,FALSE)&amp;""</f>
        <v/>
      </c>
      <c r="BA629" s="216"/>
      <c r="BB629" s="1"/>
      <c r="BC629" s="1"/>
      <c r="BD629" s="1"/>
      <c r="BE629" s="1"/>
      <c r="BF629" s="3"/>
      <c r="BG629" s="3"/>
      <c r="BH629" s="3"/>
    </row>
    <row r="630" spans="2:60" s="1" customFormat="1" ht="14.25" customHeight="1">
      <c r="B630" s="26" t="s">
        <v>6950</v>
      </c>
      <c r="C630" s="78"/>
      <c r="D630" s="78"/>
      <c r="E630" s="78"/>
      <c r="F630" s="107"/>
      <c r="G630" s="122" t="s">
        <v>6009</v>
      </c>
      <c r="H630" s="122"/>
      <c r="I630" s="122"/>
      <c r="J630" s="122"/>
      <c r="K630" s="122"/>
      <c r="L630" s="122"/>
      <c r="M630" s="122"/>
      <c r="N630" s="160" t="str">
        <f>VLOOKUP($B630,D1_2!$B$5:$AL$131,6,FALSE)&amp;""</f>
        <v/>
      </c>
      <c r="O630" s="172"/>
      <c r="P630" s="188" t="s">
        <v>410</v>
      </c>
      <c r="Q630" s="204" t="str">
        <f>VLOOKUP($B630,D1_2!$B$5:$AL$131,7,FALSE)&amp;""</f>
        <v/>
      </c>
      <c r="R630" s="215"/>
      <c r="S630" s="160" t="str">
        <f>VLOOKUP($B630,D1_2!$B$5:$AL$131,8,FALSE)&amp;""</f>
        <v/>
      </c>
      <c r="T630" s="172"/>
      <c r="U630" s="188" t="s">
        <v>410</v>
      </c>
      <c r="V630" s="204" t="str">
        <f>VLOOKUP($B630,D1_2!$B$5:$AL$131,9,FALSE)&amp;""</f>
        <v/>
      </c>
      <c r="W630" s="215"/>
      <c r="X630" s="160" t="str">
        <f>VLOOKUP($B630,D1_2!$B$5:$AL$131,10,FALSE)&amp;""</f>
        <v/>
      </c>
      <c r="Y630" s="172"/>
      <c r="Z630" s="188" t="s">
        <v>410</v>
      </c>
      <c r="AA630" s="204" t="str">
        <f>VLOOKUP($B630,D1_2!$B$5:$AL$131,11,FALSE)&amp;""</f>
        <v/>
      </c>
      <c r="AB630" s="215"/>
      <c r="AC630" s="160" t="str">
        <f>VLOOKUP($B630,D1_2!$B$5:$AL$131,12,FALSE)&amp;""</f>
        <v/>
      </c>
      <c r="AD630" s="172"/>
      <c r="AE630" s="188" t="s">
        <v>410</v>
      </c>
      <c r="AF630" s="204" t="str">
        <f>VLOOKUP($B630,D1_2!$B$5:$AL$131,13,FALSE)&amp;""</f>
        <v/>
      </c>
      <c r="AG630" s="215"/>
      <c r="AH630" s="160" t="str">
        <f>VLOOKUP($B630,D1_2!$B$5:$AL$131,14,FALSE)&amp;""</f>
        <v/>
      </c>
      <c r="AI630" s="172"/>
      <c r="AJ630" s="188" t="s">
        <v>410</v>
      </c>
      <c r="AK630" s="204" t="str">
        <f>VLOOKUP($B630,D1_2!$B$5:$AL$131,15,FALSE)&amp;""</f>
        <v/>
      </c>
      <c r="AL630" s="215"/>
      <c r="AM630" s="160" t="str">
        <f>VLOOKUP($B630,D1_2!$B$5:$AL$131,16,FALSE)&amp;""</f>
        <v/>
      </c>
      <c r="AN630" s="172"/>
      <c r="AO630" s="188" t="s">
        <v>410</v>
      </c>
      <c r="AP630" s="204" t="str">
        <f>VLOOKUP($B630,D1_2!$B$5:$AL$131,17,FALSE)&amp;""</f>
        <v/>
      </c>
      <c r="AQ630" s="215"/>
      <c r="AR630" s="160" t="str">
        <f>VLOOKUP($B630,D1_2!$B$5:$AL$131,18,FALSE)&amp;""</f>
        <v/>
      </c>
      <c r="AS630" s="172"/>
      <c r="AT630" s="188" t="s">
        <v>410</v>
      </c>
      <c r="AU630" s="204" t="str">
        <f>VLOOKUP($B630,D1_2!$B$5:$AL$131,19,FALSE)&amp;""</f>
        <v/>
      </c>
      <c r="AV630" s="215"/>
      <c r="AW630" s="160" t="str">
        <f>VLOOKUP($B630,D1_2!$B$5:$AL$131,20,FALSE)&amp;""</f>
        <v/>
      </c>
      <c r="AX630" s="172"/>
      <c r="AY630" s="188" t="s">
        <v>410</v>
      </c>
      <c r="AZ630" s="204" t="str">
        <f>VLOOKUP($B630,D1_2!$B$5:$AL$131,21,FALSE)&amp;""</f>
        <v/>
      </c>
      <c r="BA630" s="215"/>
      <c r="BB630" s="1"/>
      <c r="BC630" s="1"/>
      <c r="BD630" s="1"/>
      <c r="BE630" s="1"/>
      <c r="BF630" s="3"/>
      <c r="BG630" s="3"/>
      <c r="BH630" s="3"/>
    </row>
    <row r="631" spans="2:60" s="1" customFormat="1">
      <c r="B631" s="28"/>
      <c r="C631" s="80"/>
      <c r="D631" s="80"/>
      <c r="E631" s="80"/>
      <c r="F631" s="108"/>
      <c r="G631" s="123" t="s">
        <v>5759</v>
      </c>
      <c r="H631" s="123"/>
      <c r="I631" s="123"/>
      <c r="J631" s="123"/>
      <c r="K631" s="123"/>
      <c r="L631" s="123"/>
      <c r="M631" s="123"/>
      <c r="N631" s="162" t="str">
        <f>VLOOKUP($B630,D1_2!$B$132:$AL$258,6,FALSE)&amp;""</f>
        <v/>
      </c>
      <c r="O631" s="173"/>
      <c r="P631" s="189" t="s">
        <v>410</v>
      </c>
      <c r="Q631" s="205" t="str">
        <f>VLOOKUP($B630,D1_2!$B$132:$AL$258,7,FALSE)&amp;""</f>
        <v/>
      </c>
      <c r="R631" s="222"/>
      <c r="S631" s="162" t="str">
        <f>VLOOKUP($B630,D1_2!$B$132:$AL$258,8,FALSE)&amp;""</f>
        <v/>
      </c>
      <c r="T631" s="173"/>
      <c r="U631" s="189" t="s">
        <v>410</v>
      </c>
      <c r="V631" s="205" t="str">
        <f>VLOOKUP($B630,D1_2!$B$132:$AL$258,9,FALSE)&amp;""</f>
        <v/>
      </c>
      <c r="W631" s="222"/>
      <c r="X631" s="162" t="str">
        <f>VLOOKUP($B630,D1_2!$B$132:$AL$258,10,FALSE)&amp;""</f>
        <v/>
      </c>
      <c r="Y631" s="173"/>
      <c r="Z631" s="189" t="s">
        <v>410</v>
      </c>
      <c r="AA631" s="205" t="str">
        <f>VLOOKUP($B630,D1_2!$B$132:$AL$258,11,FALSE)&amp;""</f>
        <v/>
      </c>
      <c r="AB631" s="222"/>
      <c r="AC631" s="162" t="str">
        <f>VLOOKUP($B630,D1_2!$B$132:$AL$258,12,FALSE)&amp;""</f>
        <v/>
      </c>
      <c r="AD631" s="173"/>
      <c r="AE631" s="189" t="s">
        <v>410</v>
      </c>
      <c r="AF631" s="205" t="str">
        <f>VLOOKUP($B630,D1_2!$B$132:$AL$258,13,FALSE)&amp;""</f>
        <v/>
      </c>
      <c r="AG631" s="222"/>
      <c r="AH631" s="162" t="str">
        <f>VLOOKUP($B630,D1_2!$B$132:$AL$258,14,FALSE)&amp;""</f>
        <v/>
      </c>
      <c r="AI631" s="173"/>
      <c r="AJ631" s="189" t="s">
        <v>410</v>
      </c>
      <c r="AK631" s="205" t="str">
        <f>VLOOKUP($B630,D1_2!$B$132:$AL$258,15,FALSE)&amp;""</f>
        <v/>
      </c>
      <c r="AL631" s="222"/>
      <c r="AM631" s="162" t="str">
        <f>VLOOKUP($B630,D1_2!$B$132:$AL$258,16,FALSE)&amp;""</f>
        <v/>
      </c>
      <c r="AN631" s="173"/>
      <c r="AO631" s="189" t="s">
        <v>410</v>
      </c>
      <c r="AP631" s="205" t="str">
        <f>VLOOKUP($B630,D1_2!$B$132:$AL$258,17,FALSE)&amp;""</f>
        <v/>
      </c>
      <c r="AQ631" s="222"/>
      <c r="AR631" s="162" t="str">
        <f>VLOOKUP($B630,D1_2!$B$132:$AL$258,18,FALSE)&amp;""</f>
        <v/>
      </c>
      <c r="AS631" s="173"/>
      <c r="AT631" s="189" t="s">
        <v>410</v>
      </c>
      <c r="AU631" s="205" t="str">
        <f>VLOOKUP($B630,D1_2!$B$132:$AL$258,19,FALSE)&amp;""</f>
        <v/>
      </c>
      <c r="AV631" s="222"/>
      <c r="AW631" s="162" t="str">
        <f>VLOOKUP($B630,D1_2!$B$132:$AL$258,20,FALSE)&amp;""</f>
        <v/>
      </c>
      <c r="AX631" s="173"/>
      <c r="AY631" s="189" t="s">
        <v>410</v>
      </c>
      <c r="AZ631" s="205" t="str">
        <f>VLOOKUP($B630,D1_2!$B$132:$AL$258,21,FALSE)&amp;""</f>
        <v/>
      </c>
      <c r="BA631" s="222"/>
      <c r="BB631" s="1"/>
      <c r="BC631" s="1"/>
      <c r="BD631" s="1"/>
      <c r="BE631" s="1"/>
      <c r="BF631" s="3"/>
      <c r="BG631" s="3"/>
      <c r="BH631" s="3"/>
    </row>
    <row r="632" spans="2:60" s="1" customFormat="1">
      <c r="B632" s="27"/>
      <c r="C632" s="79"/>
      <c r="D632" s="79"/>
      <c r="E632" s="79"/>
      <c r="F632" s="109"/>
      <c r="G632" s="124" t="s">
        <v>5593</v>
      </c>
      <c r="H632" s="124"/>
      <c r="I632" s="124"/>
      <c r="J632" s="124"/>
      <c r="K632" s="124"/>
      <c r="L632" s="124"/>
      <c r="M632" s="124"/>
      <c r="N632" s="167" t="str">
        <f>VLOOKUP($B630,D1_2!$B$259:$AL$385,6,FALSE)&amp;""</f>
        <v/>
      </c>
      <c r="O632" s="174"/>
      <c r="P632" s="190" t="s">
        <v>410</v>
      </c>
      <c r="Q632" s="206" t="str">
        <f>VLOOKUP($B630,D1_2!$B$259:$AL$385,7,FALSE)&amp;""</f>
        <v/>
      </c>
      <c r="R632" s="216"/>
      <c r="S632" s="167" t="str">
        <f>VLOOKUP($B630,D1_2!$B$259:$AL$385,8,FALSE)&amp;""</f>
        <v/>
      </c>
      <c r="T632" s="174"/>
      <c r="U632" s="190" t="s">
        <v>410</v>
      </c>
      <c r="V632" s="206" t="str">
        <f>VLOOKUP($B630,D1_2!$B$259:$AL$385,9,FALSE)&amp;""</f>
        <v/>
      </c>
      <c r="W632" s="216"/>
      <c r="X632" s="167" t="str">
        <f>VLOOKUP($B630,D1_2!$B$259:$AL$385,10,FALSE)&amp;""</f>
        <v/>
      </c>
      <c r="Y632" s="174"/>
      <c r="Z632" s="190" t="s">
        <v>410</v>
      </c>
      <c r="AA632" s="206" t="str">
        <f>VLOOKUP($B630,D1_2!$B$259:$AL$385,11,FALSE)&amp;""</f>
        <v/>
      </c>
      <c r="AB632" s="216"/>
      <c r="AC632" s="167" t="str">
        <f>VLOOKUP($B630,D1_2!$B$259:$AL$385,12,FALSE)&amp;""</f>
        <v/>
      </c>
      <c r="AD632" s="174"/>
      <c r="AE632" s="190" t="s">
        <v>410</v>
      </c>
      <c r="AF632" s="206" t="str">
        <f>VLOOKUP($B630,D1_2!$B$259:$AL$385,13,FALSE)&amp;""</f>
        <v/>
      </c>
      <c r="AG632" s="216"/>
      <c r="AH632" s="167" t="str">
        <f>VLOOKUP($B630,D1_2!$B$259:$AL$385,14,FALSE)&amp;""</f>
        <v/>
      </c>
      <c r="AI632" s="174"/>
      <c r="AJ632" s="190" t="s">
        <v>410</v>
      </c>
      <c r="AK632" s="206" t="str">
        <f>VLOOKUP($B630,D1_2!$B$259:$AL$385,15,FALSE)&amp;""</f>
        <v/>
      </c>
      <c r="AL632" s="216"/>
      <c r="AM632" s="167" t="str">
        <f>VLOOKUP($B630,D1_2!$B$259:$AL$385,16,FALSE)&amp;""</f>
        <v/>
      </c>
      <c r="AN632" s="174"/>
      <c r="AO632" s="190" t="s">
        <v>410</v>
      </c>
      <c r="AP632" s="206" t="str">
        <f>VLOOKUP($B630,D1_2!$B$259:$AL$385,17,FALSE)&amp;""</f>
        <v/>
      </c>
      <c r="AQ632" s="216"/>
      <c r="AR632" s="167" t="str">
        <f>VLOOKUP($B630,D1_2!$B$259:$AL$385,18,FALSE)&amp;""</f>
        <v/>
      </c>
      <c r="AS632" s="174"/>
      <c r="AT632" s="190" t="s">
        <v>410</v>
      </c>
      <c r="AU632" s="206" t="str">
        <f>VLOOKUP($B630,D1_2!$B$259:$AL$385,19,FALSE)&amp;""</f>
        <v/>
      </c>
      <c r="AV632" s="216"/>
      <c r="AW632" s="167" t="str">
        <f>VLOOKUP($B630,D1_2!$B$259:$AL$385,20,FALSE)&amp;""</f>
        <v/>
      </c>
      <c r="AX632" s="174"/>
      <c r="AY632" s="190" t="s">
        <v>410</v>
      </c>
      <c r="AZ632" s="206" t="str">
        <f>VLOOKUP($B630,D1_2!$B$259:$AL$385,21,FALSE)&amp;""</f>
        <v/>
      </c>
      <c r="BA632" s="216"/>
      <c r="BB632" s="1"/>
      <c r="BC632" s="1"/>
      <c r="BD632" s="1"/>
      <c r="BE632" s="1"/>
      <c r="BF632" s="3"/>
      <c r="BG632" s="3"/>
      <c r="BH632" s="3"/>
    </row>
    <row r="633" spans="2:60" s="1" customFormat="1" ht="14.25" customHeight="1">
      <c r="B633" s="26" t="s">
        <v>1046</v>
      </c>
      <c r="C633" s="78"/>
      <c r="D633" s="78"/>
      <c r="E633" s="78"/>
      <c r="F633" s="107"/>
      <c r="G633" s="122" t="s">
        <v>6009</v>
      </c>
      <c r="H633" s="122"/>
      <c r="I633" s="122"/>
      <c r="J633" s="122"/>
      <c r="K633" s="122"/>
      <c r="L633" s="122"/>
      <c r="M633" s="122"/>
      <c r="N633" s="160" t="str">
        <f>VLOOKUP($B633,D1_2!$B$5:$AL$131,6,FALSE)&amp;""</f>
        <v/>
      </c>
      <c r="O633" s="172"/>
      <c r="P633" s="188" t="s">
        <v>410</v>
      </c>
      <c r="Q633" s="204" t="str">
        <f>VLOOKUP($B633,D1_2!$B$5:$AL$131,7,FALSE)&amp;""</f>
        <v/>
      </c>
      <c r="R633" s="215"/>
      <c r="S633" s="160" t="str">
        <f>VLOOKUP($B633,D1_2!$B$5:$AL$131,8,FALSE)&amp;""</f>
        <v/>
      </c>
      <c r="T633" s="172"/>
      <c r="U633" s="188" t="s">
        <v>410</v>
      </c>
      <c r="V633" s="204" t="str">
        <f>VLOOKUP($B633,D1_2!$B$5:$AL$131,9,FALSE)&amp;""</f>
        <v/>
      </c>
      <c r="W633" s="215"/>
      <c r="X633" s="160" t="str">
        <f>VLOOKUP($B633,D1_2!$B$5:$AL$131,10,FALSE)&amp;""</f>
        <v/>
      </c>
      <c r="Y633" s="172"/>
      <c r="Z633" s="188" t="s">
        <v>410</v>
      </c>
      <c r="AA633" s="204" t="str">
        <f>VLOOKUP($B633,D1_2!$B$5:$AL$131,11,FALSE)&amp;""</f>
        <v/>
      </c>
      <c r="AB633" s="215"/>
      <c r="AC633" s="160" t="str">
        <f>VLOOKUP($B633,D1_2!$B$5:$AL$131,12,FALSE)&amp;""</f>
        <v/>
      </c>
      <c r="AD633" s="172"/>
      <c r="AE633" s="188" t="s">
        <v>410</v>
      </c>
      <c r="AF633" s="204" t="str">
        <f>VLOOKUP($B633,D1_2!$B$5:$AL$131,13,FALSE)&amp;""</f>
        <v/>
      </c>
      <c r="AG633" s="215"/>
      <c r="AH633" s="160" t="str">
        <f>VLOOKUP($B633,D1_2!$B$5:$AL$131,14,FALSE)&amp;""</f>
        <v/>
      </c>
      <c r="AI633" s="172"/>
      <c r="AJ633" s="188" t="s">
        <v>410</v>
      </c>
      <c r="AK633" s="204" t="str">
        <f>VLOOKUP($B633,D1_2!$B$5:$AL$131,15,FALSE)&amp;""</f>
        <v/>
      </c>
      <c r="AL633" s="215"/>
      <c r="AM633" s="160" t="str">
        <f>VLOOKUP($B633,D1_2!$B$5:$AL$131,16,FALSE)&amp;""</f>
        <v/>
      </c>
      <c r="AN633" s="172"/>
      <c r="AO633" s="188" t="s">
        <v>410</v>
      </c>
      <c r="AP633" s="204" t="str">
        <f>VLOOKUP($B633,D1_2!$B$5:$AL$131,17,FALSE)&amp;""</f>
        <v/>
      </c>
      <c r="AQ633" s="215"/>
      <c r="AR633" s="160" t="str">
        <f>VLOOKUP($B633,D1_2!$B$5:$AL$131,18,FALSE)&amp;""</f>
        <v/>
      </c>
      <c r="AS633" s="172"/>
      <c r="AT633" s="188" t="s">
        <v>410</v>
      </c>
      <c r="AU633" s="204" t="str">
        <f>VLOOKUP($B633,D1_2!$B$5:$AL$131,19,FALSE)&amp;""</f>
        <v/>
      </c>
      <c r="AV633" s="215"/>
      <c r="AW633" s="160" t="str">
        <f>VLOOKUP($B633,D1_2!$B$5:$AL$131,20,FALSE)&amp;""</f>
        <v/>
      </c>
      <c r="AX633" s="172"/>
      <c r="AY633" s="188" t="s">
        <v>410</v>
      </c>
      <c r="AZ633" s="204" t="str">
        <f>VLOOKUP($B633,D1_2!$B$5:$AL$131,21,FALSE)&amp;""</f>
        <v/>
      </c>
      <c r="BA633" s="215"/>
      <c r="BB633" s="1"/>
      <c r="BC633" s="1"/>
      <c r="BD633" s="1"/>
      <c r="BE633" s="1"/>
      <c r="BF633" s="3"/>
      <c r="BG633" s="3"/>
      <c r="BH633" s="3"/>
    </row>
    <row r="634" spans="2:60" s="1" customFormat="1">
      <c r="B634" s="28"/>
      <c r="C634" s="80"/>
      <c r="D634" s="80"/>
      <c r="E634" s="80"/>
      <c r="F634" s="108"/>
      <c r="G634" s="123" t="s">
        <v>5759</v>
      </c>
      <c r="H634" s="123"/>
      <c r="I634" s="123"/>
      <c r="J634" s="123"/>
      <c r="K634" s="123"/>
      <c r="L634" s="123"/>
      <c r="M634" s="123"/>
      <c r="N634" s="162" t="str">
        <f>VLOOKUP($B633,D1_2!$B$132:$AL$258,6,FALSE)&amp;""</f>
        <v/>
      </c>
      <c r="O634" s="173"/>
      <c r="P634" s="189" t="s">
        <v>410</v>
      </c>
      <c r="Q634" s="205" t="str">
        <f>VLOOKUP($B633,D1_2!$B$132:$AL$258,7,FALSE)&amp;""</f>
        <v/>
      </c>
      <c r="R634" s="222"/>
      <c r="S634" s="162" t="str">
        <f>VLOOKUP($B633,D1_2!$B$132:$AL$258,8,FALSE)&amp;""</f>
        <v/>
      </c>
      <c r="T634" s="173"/>
      <c r="U634" s="189" t="s">
        <v>410</v>
      </c>
      <c r="V634" s="205" t="str">
        <f>VLOOKUP($B633,D1_2!$B$132:$AL$258,9,FALSE)&amp;""</f>
        <v/>
      </c>
      <c r="W634" s="222"/>
      <c r="X634" s="162" t="str">
        <f>VLOOKUP($B633,D1_2!$B$132:$AL$258,10,FALSE)&amp;""</f>
        <v/>
      </c>
      <c r="Y634" s="173"/>
      <c r="Z634" s="189" t="s">
        <v>410</v>
      </c>
      <c r="AA634" s="205" t="str">
        <f>VLOOKUP($B633,D1_2!$B$132:$AL$258,11,FALSE)&amp;""</f>
        <v/>
      </c>
      <c r="AB634" s="222"/>
      <c r="AC634" s="162" t="str">
        <f>VLOOKUP($B633,D1_2!$B$132:$AL$258,12,FALSE)&amp;""</f>
        <v/>
      </c>
      <c r="AD634" s="173"/>
      <c r="AE634" s="189" t="s">
        <v>410</v>
      </c>
      <c r="AF634" s="205" t="str">
        <f>VLOOKUP($B633,D1_2!$B$132:$AL$258,13,FALSE)&amp;""</f>
        <v/>
      </c>
      <c r="AG634" s="222"/>
      <c r="AH634" s="162" t="str">
        <f>VLOOKUP($B633,D1_2!$B$132:$AL$258,14,FALSE)&amp;""</f>
        <v/>
      </c>
      <c r="AI634" s="173"/>
      <c r="AJ634" s="189" t="s">
        <v>410</v>
      </c>
      <c r="AK634" s="205" t="str">
        <f>VLOOKUP($B633,D1_2!$B$132:$AL$258,15,FALSE)&amp;""</f>
        <v/>
      </c>
      <c r="AL634" s="222"/>
      <c r="AM634" s="162" t="str">
        <f>VLOOKUP($B633,D1_2!$B$132:$AL$258,16,FALSE)&amp;""</f>
        <v/>
      </c>
      <c r="AN634" s="173"/>
      <c r="AO634" s="189" t="s">
        <v>410</v>
      </c>
      <c r="AP634" s="205" t="str">
        <f>VLOOKUP($B633,D1_2!$B$132:$AL$258,17,FALSE)&amp;""</f>
        <v/>
      </c>
      <c r="AQ634" s="222"/>
      <c r="AR634" s="162" t="str">
        <f>VLOOKUP($B633,D1_2!$B$132:$AL$258,18,FALSE)&amp;""</f>
        <v/>
      </c>
      <c r="AS634" s="173"/>
      <c r="AT634" s="189" t="s">
        <v>410</v>
      </c>
      <c r="AU634" s="205" t="str">
        <f>VLOOKUP($B633,D1_2!$B$132:$AL$258,19,FALSE)&amp;""</f>
        <v/>
      </c>
      <c r="AV634" s="222"/>
      <c r="AW634" s="162" t="str">
        <f>VLOOKUP($B633,D1_2!$B$132:$AL$258,20,FALSE)&amp;""</f>
        <v/>
      </c>
      <c r="AX634" s="173"/>
      <c r="AY634" s="189" t="s">
        <v>410</v>
      </c>
      <c r="AZ634" s="205" t="str">
        <f>VLOOKUP($B633,D1_2!$B$132:$AL$258,21,FALSE)&amp;""</f>
        <v/>
      </c>
      <c r="BA634" s="222"/>
      <c r="BB634" s="1"/>
      <c r="BC634" s="1"/>
      <c r="BD634" s="1"/>
      <c r="BE634" s="1"/>
      <c r="BF634" s="3"/>
      <c r="BG634" s="3"/>
      <c r="BH634" s="3"/>
    </row>
    <row r="635" spans="2:60" s="1" customFormat="1">
      <c r="B635" s="27"/>
      <c r="C635" s="79"/>
      <c r="D635" s="79"/>
      <c r="E635" s="79"/>
      <c r="F635" s="109"/>
      <c r="G635" s="124" t="s">
        <v>5593</v>
      </c>
      <c r="H635" s="124"/>
      <c r="I635" s="124"/>
      <c r="J635" s="124"/>
      <c r="K635" s="124"/>
      <c r="L635" s="124"/>
      <c r="M635" s="124"/>
      <c r="N635" s="167" t="str">
        <f>VLOOKUP($B633,D1_2!$B$259:$AL$385,6,FALSE)&amp;""</f>
        <v/>
      </c>
      <c r="O635" s="174"/>
      <c r="P635" s="190" t="s">
        <v>410</v>
      </c>
      <c r="Q635" s="206" t="str">
        <f>VLOOKUP($B633,D1_2!$B$259:$AL$385,7,FALSE)&amp;""</f>
        <v/>
      </c>
      <c r="R635" s="216"/>
      <c r="S635" s="167" t="str">
        <f>VLOOKUP($B633,D1_2!$B$259:$AL$385,8,FALSE)&amp;""</f>
        <v/>
      </c>
      <c r="T635" s="174"/>
      <c r="U635" s="190" t="s">
        <v>410</v>
      </c>
      <c r="V635" s="206" t="str">
        <f>VLOOKUP($B633,D1_2!$B$259:$AL$385,9,FALSE)&amp;""</f>
        <v/>
      </c>
      <c r="W635" s="216"/>
      <c r="X635" s="167" t="str">
        <f>VLOOKUP($B633,D1_2!$B$259:$AL$385,10,FALSE)&amp;""</f>
        <v/>
      </c>
      <c r="Y635" s="174"/>
      <c r="Z635" s="190" t="s">
        <v>410</v>
      </c>
      <c r="AA635" s="206" t="str">
        <f>VLOOKUP($B633,D1_2!$B$259:$AL$385,11,FALSE)&amp;""</f>
        <v/>
      </c>
      <c r="AB635" s="216"/>
      <c r="AC635" s="167" t="str">
        <f>VLOOKUP($B633,D1_2!$B$259:$AL$385,12,FALSE)&amp;""</f>
        <v/>
      </c>
      <c r="AD635" s="174"/>
      <c r="AE635" s="190" t="s">
        <v>410</v>
      </c>
      <c r="AF635" s="206" t="str">
        <f>VLOOKUP($B633,D1_2!$B$259:$AL$385,13,FALSE)&amp;""</f>
        <v/>
      </c>
      <c r="AG635" s="216"/>
      <c r="AH635" s="167" t="str">
        <f>VLOOKUP($B633,D1_2!$B$259:$AL$385,14,FALSE)&amp;""</f>
        <v/>
      </c>
      <c r="AI635" s="174"/>
      <c r="AJ635" s="190" t="s">
        <v>410</v>
      </c>
      <c r="AK635" s="206" t="str">
        <f>VLOOKUP($B633,D1_2!$B$259:$AL$385,15,FALSE)&amp;""</f>
        <v/>
      </c>
      <c r="AL635" s="216"/>
      <c r="AM635" s="167" t="str">
        <f>VLOOKUP($B633,D1_2!$B$259:$AL$385,16,FALSE)&amp;""</f>
        <v/>
      </c>
      <c r="AN635" s="174"/>
      <c r="AO635" s="190" t="s">
        <v>410</v>
      </c>
      <c r="AP635" s="206" t="str">
        <f>VLOOKUP($B633,D1_2!$B$259:$AL$385,17,FALSE)&amp;""</f>
        <v/>
      </c>
      <c r="AQ635" s="216"/>
      <c r="AR635" s="167" t="str">
        <f>VLOOKUP($B633,D1_2!$B$259:$AL$385,18,FALSE)&amp;""</f>
        <v/>
      </c>
      <c r="AS635" s="174"/>
      <c r="AT635" s="190" t="s">
        <v>410</v>
      </c>
      <c r="AU635" s="206" t="str">
        <f>VLOOKUP($B633,D1_2!$B$259:$AL$385,19,FALSE)&amp;""</f>
        <v/>
      </c>
      <c r="AV635" s="216"/>
      <c r="AW635" s="167" t="str">
        <f>VLOOKUP($B633,D1_2!$B$259:$AL$385,20,FALSE)&amp;""</f>
        <v/>
      </c>
      <c r="AX635" s="174"/>
      <c r="AY635" s="190" t="s">
        <v>410</v>
      </c>
      <c r="AZ635" s="206" t="str">
        <f>VLOOKUP($B633,D1_2!$B$259:$AL$385,21,FALSE)&amp;""</f>
        <v/>
      </c>
      <c r="BA635" s="216"/>
      <c r="BB635" s="1"/>
      <c r="BC635" s="1"/>
      <c r="BD635" s="1"/>
      <c r="BE635" s="1"/>
      <c r="BF635" s="3"/>
      <c r="BG635" s="3"/>
      <c r="BH635" s="3"/>
    </row>
    <row r="636" spans="2:60" s="1" customFormat="1" ht="14.25" customHeight="1">
      <c r="B636" s="26" t="s">
        <v>1659</v>
      </c>
      <c r="C636" s="78"/>
      <c r="D636" s="78"/>
      <c r="E636" s="78"/>
      <c r="F636" s="107"/>
      <c r="G636" s="122" t="s">
        <v>6009</v>
      </c>
      <c r="H636" s="122"/>
      <c r="I636" s="122"/>
      <c r="J636" s="122"/>
      <c r="K636" s="122"/>
      <c r="L636" s="122"/>
      <c r="M636" s="122"/>
      <c r="N636" s="160" t="str">
        <f>VLOOKUP($B636,D1_2!$B$5:$AL$131,6,FALSE)&amp;""</f>
        <v/>
      </c>
      <c r="O636" s="172"/>
      <c r="P636" s="188" t="s">
        <v>410</v>
      </c>
      <c r="Q636" s="204" t="str">
        <f>VLOOKUP($B636,D1_2!$B$5:$AL$131,7,FALSE)&amp;""</f>
        <v/>
      </c>
      <c r="R636" s="215"/>
      <c r="S636" s="160" t="str">
        <f>VLOOKUP($B636,D1_2!$B$5:$AL$131,8,FALSE)&amp;""</f>
        <v/>
      </c>
      <c r="T636" s="172"/>
      <c r="U636" s="188" t="s">
        <v>410</v>
      </c>
      <c r="V636" s="204" t="str">
        <f>VLOOKUP($B636,D1_2!$B$5:$AL$131,9,FALSE)&amp;""</f>
        <v/>
      </c>
      <c r="W636" s="215"/>
      <c r="X636" s="160" t="str">
        <f>VLOOKUP($B636,D1_2!$B$5:$AL$131,10,FALSE)&amp;""</f>
        <v/>
      </c>
      <c r="Y636" s="172"/>
      <c r="Z636" s="188" t="s">
        <v>410</v>
      </c>
      <c r="AA636" s="204" t="str">
        <f>VLOOKUP($B636,D1_2!$B$5:$AL$131,11,FALSE)&amp;""</f>
        <v/>
      </c>
      <c r="AB636" s="215"/>
      <c r="AC636" s="160" t="str">
        <f>VLOOKUP($B636,D1_2!$B$5:$AL$131,12,FALSE)&amp;""</f>
        <v/>
      </c>
      <c r="AD636" s="172"/>
      <c r="AE636" s="188" t="s">
        <v>410</v>
      </c>
      <c r="AF636" s="204" t="str">
        <f>VLOOKUP($B636,D1_2!$B$5:$AL$131,13,FALSE)&amp;""</f>
        <v/>
      </c>
      <c r="AG636" s="215"/>
      <c r="AH636" s="160" t="str">
        <f>VLOOKUP($B636,D1_2!$B$5:$AL$131,14,FALSE)&amp;""</f>
        <v/>
      </c>
      <c r="AI636" s="172"/>
      <c r="AJ636" s="188" t="s">
        <v>410</v>
      </c>
      <c r="AK636" s="204" t="str">
        <f>VLOOKUP($B636,D1_2!$B$5:$AL$131,15,FALSE)&amp;""</f>
        <v/>
      </c>
      <c r="AL636" s="215"/>
      <c r="AM636" s="160" t="str">
        <f>VLOOKUP($B636,D1_2!$B$5:$AL$131,16,FALSE)&amp;""</f>
        <v/>
      </c>
      <c r="AN636" s="172"/>
      <c r="AO636" s="188" t="s">
        <v>410</v>
      </c>
      <c r="AP636" s="204" t="str">
        <f>VLOOKUP($B636,D1_2!$B$5:$AL$131,17,FALSE)&amp;""</f>
        <v/>
      </c>
      <c r="AQ636" s="215"/>
      <c r="AR636" s="160" t="str">
        <f>VLOOKUP($B636,D1_2!$B$5:$AL$131,18,FALSE)&amp;""</f>
        <v/>
      </c>
      <c r="AS636" s="172"/>
      <c r="AT636" s="188" t="s">
        <v>410</v>
      </c>
      <c r="AU636" s="204" t="str">
        <f>VLOOKUP($B636,D1_2!$B$5:$AL$131,19,FALSE)&amp;""</f>
        <v/>
      </c>
      <c r="AV636" s="215"/>
      <c r="AW636" s="160" t="str">
        <f>VLOOKUP($B636,D1_2!$B$5:$AL$131,20,FALSE)&amp;""</f>
        <v/>
      </c>
      <c r="AX636" s="172"/>
      <c r="AY636" s="188" t="s">
        <v>410</v>
      </c>
      <c r="AZ636" s="204" t="str">
        <f>VLOOKUP($B636,D1_2!$B$5:$AL$131,21,FALSE)&amp;""</f>
        <v/>
      </c>
      <c r="BA636" s="215"/>
      <c r="BB636" s="1"/>
      <c r="BC636" s="1"/>
      <c r="BD636" s="1"/>
      <c r="BE636" s="1"/>
      <c r="BF636" s="3"/>
      <c r="BG636" s="3"/>
      <c r="BH636" s="3"/>
    </row>
    <row r="637" spans="2:60" s="1" customFormat="1">
      <c r="B637" s="28"/>
      <c r="C637" s="80"/>
      <c r="D637" s="80"/>
      <c r="E637" s="80"/>
      <c r="F637" s="108"/>
      <c r="G637" s="123" t="s">
        <v>5759</v>
      </c>
      <c r="H637" s="123"/>
      <c r="I637" s="123"/>
      <c r="J637" s="123"/>
      <c r="K637" s="123"/>
      <c r="L637" s="123"/>
      <c r="M637" s="123"/>
      <c r="N637" s="162" t="str">
        <f>VLOOKUP($B636,D1_2!$B$132:$AL$258,6,FALSE)&amp;""</f>
        <v/>
      </c>
      <c r="O637" s="173"/>
      <c r="P637" s="189" t="s">
        <v>410</v>
      </c>
      <c r="Q637" s="205" t="str">
        <f>VLOOKUP($B636,D1_2!$B$132:$AL$258,7,FALSE)&amp;""</f>
        <v/>
      </c>
      <c r="R637" s="222"/>
      <c r="S637" s="162" t="str">
        <f>VLOOKUP($B636,D1_2!$B$132:$AL$258,8,FALSE)&amp;""</f>
        <v/>
      </c>
      <c r="T637" s="173"/>
      <c r="U637" s="189" t="s">
        <v>410</v>
      </c>
      <c r="V637" s="205" t="str">
        <f>VLOOKUP($B636,D1_2!$B$132:$AL$258,9,FALSE)&amp;""</f>
        <v/>
      </c>
      <c r="W637" s="222"/>
      <c r="X637" s="162" t="str">
        <f>VLOOKUP($B636,D1_2!$B$132:$AL$258,10,FALSE)&amp;""</f>
        <v/>
      </c>
      <c r="Y637" s="173"/>
      <c r="Z637" s="189" t="s">
        <v>410</v>
      </c>
      <c r="AA637" s="205" t="str">
        <f>VLOOKUP($B636,D1_2!$B$132:$AL$258,11,FALSE)&amp;""</f>
        <v/>
      </c>
      <c r="AB637" s="222"/>
      <c r="AC637" s="162" t="str">
        <f>VLOOKUP($B636,D1_2!$B$132:$AL$258,12,FALSE)&amp;""</f>
        <v/>
      </c>
      <c r="AD637" s="173"/>
      <c r="AE637" s="189" t="s">
        <v>410</v>
      </c>
      <c r="AF637" s="205" t="str">
        <f>VLOOKUP($B636,D1_2!$B$132:$AL$258,13,FALSE)&amp;""</f>
        <v/>
      </c>
      <c r="AG637" s="222"/>
      <c r="AH637" s="162" t="str">
        <f>VLOOKUP($B636,D1_2!$B$132:$AL$258,14,FALSE)&amp;""</f>
        <v/>
      </c>
      <c r="AI637" s="173"/>
      <c r="AJ637" s="189" t="s">
        <v>410</v>
      </c>
      <c r="AK637" s="205" t="str">
        <f>VLOOKUP($B636,D1_2!$B$132:$AL$258,15,FALSE)&amp;""</f>
        <v/>
      </c>
      <c r="AL637" s="222"/>
      <c r="AM637" s="162" t="str">
        <f>VLOOKUP($B636,D1_2!$B$132:$AL$258,16,FALSE)&amp;""</f>
        <v/>
      </c>
      <c r="AN637" s="173"/>
      <c r="AO637" s="189" t="s">
        <v>410</v>
      </c>
      <c r="AP637" s="205" t="str">
        <f>VLOOKUP($B636,D1_2!$B$132:$AL$258,17,FALSE)&amp;""</f>
        <v/>
      </c>
      <c r="AQ637" s="222"/>
      <c r="AR637" s="162" t="str">
        <f>VLOOKUP($B636,D1_2!$B$132:$AL$258,18,FALSE)&amp;""</f>
        <v/>
      </c>
      <c r="AS637" s="173"/>
      <c r="AT637" s="189" t="s">
        <v>410</v>
      </c>
      <c r="AU637" s="205" t="str">
        <f>VLOOKUP($B636,D1_2!$B$132:$AL$258,19,FALSE)&amp;""</f>
        <v/>
      </c>
      <c r="AV637" s="222"/>
      <c r="AW637" s="162" t="str">
        <f>VLOOKUP($B636,D1_2!$B$132:$AL$258,20,FALSE)&amp;""</f>
        <v/>
      </c>
      <c r="AX637" s="173"/>
      <c r="AY637" s="189" t="s">
        <v>410</v>
      </c>
      <c r="AZ637" s="205" t="str">
        <f>VLOOKUP($B636,D1_2!$B$132:$AL$258,21,FALSE)&amp;""</f>
        <v/>
      </c>
      <c r="BA637" s="222"/>
      <c r="BB637" s="1"/>
      <c r="BC637" s="1"/>
      <c r="BD637" s="1"/>
      <c r="BE637" s="1"/>
      <c r="BF637" s="3"/>
      <c r="BG637" s="3"/>
      <c r="BH637" s="3"/>
    </row>
    <row r="638" spans="2:60" s="1" customFormat="1">
      <c r="B638" s="27"/>
      <c r="C638" s="79"/>
      <c r="D638" s="79"/>
      <c r="E638" s="79"/>
      <c r="F638" s="109"/>
      <c r="G638" s="124" t="s">
        <v>5593</v>
      </c>
      <c r="H638" s="124"/>
      <c r="I638" s="124"/>
      <c r="J638" s="124"/>
      <c r="K638" s="124"/>
      <c r="L638" s="124"/>
      <c r="M638" s="124"/>
      <c r="N638" s="167" t="str">
        <f>VLOOKUP($B636,D1_2!$B$259:$AL$385,6,FALSE)&amp;""</f>
        <v/>
      </c>
      <c r="O638" s="174"/>
      <c r="P638" s="190" t="s">
        <v>410</v>
      </c>
      <c r="Q638" s="206" t="str">
        <f>VLOOKUP($B636,D1_2!$B$259:$AL$385,7,FALSE)&amp;""</f>
        <v/>
      </c>
      <c r="R638" s="216"/>
      <c r="S638" s="167" t="str">
        <f>VLOOKUP($B636,D1_2!$B$259:$AL$385,8,FALSE)&amp;""</f>
        <v/>
      </c>
      <c r="T638" s="174"/>
      <c r="U638" s="190" t="s">
        <v>410</v>
      </c>
      <c r="V638" s="206" t="str">
        <f>VLOOKUP($B636,D1_2!$B$259:$AL$385,9,FALSE)&amp;""</f>
        <v/>
      </c>
      <c r="W638" s="216"/>
      <c r="X638" s="167" t="str">
        <f>VLOOKUP($B636,D1_2!$B$259:$AL$385,10,FALSE)&amp;""</f>
        <v/>
      </c>
      <c r="Y638" s="174"/>
      <c r="Z638" s="190" t="s">
        <v>410</v>
      </c>
      <c r="AA638" s="206" t="str">
        <f>VLOOKUP($B636,D1_2!$B$259:$AL$385,11,FALSE)&amp;""</f>
        <v/>
      </c>
      <c r="AB638" s="216"/>
      <c r="AC638" s="167" t="str">
        <f>VLOOKUP($B636,D1_2!$B$259:$AL$385,12,FALSE)&amp;""</f>
        <v/>
      </c>
      <c r="AD638" s="174"/>
      <c r="AE638" s="190" t="s">
        <v>410</v>
      </c>
      <c r="AF638" s="206" t="str">
        <f>VLOOKUP($B636,D1_2!$B$259:$AL$385,13,FALSE)&amp;""</f>
        <v/>
      </c>
      <c r="AG638" s="216"/>
      <c r="AH638" s="167" t="str">
        <f>VLOOKUP($B636,D1_2!$B$259:$AL$385,14,FALSE)&amp;""</f>
        <v/>
      </c>
      <c r="AI638" s="174"/>
      <c r="AJ638" s="190" t="s">
        <v>410</v>
      </c>
      <c r="AK638" s="206" t="str">
        <f>VLOOKUP($B636,D1_2!$B$259:$AL$385,15,FALSE)&amp;""</f>
        <v/>
      </c>
      <c r="AL638" s="216"/>
      <c r="AM638" s="167" t="str">
        <f>VLOOKUP($B636,D1_2!$B$259:$AL$385,16,FALSE)&amp;""</f>
        <v/>
      </c>
      <c r="AN638" s="174"/>
      <c r="AO638" s="190" t="s">
        <v>410</v>
      </c>
      <c r="AP638" s="206" t="str">
        <f>VLOOKUP($B636,D1_2!$B$259:$AL$385,17,FALSE)&amp;""</f>
        <v/>
      </c>
      <c r="AQ638" s="216"/>
      <c r="AR638" s="167" t="str">
        <f>VLOOKUP($B636,D1_2!$B$259:$AL$385,18,FALSE)&amp;""</f>
        <v/>
      </c>
      <c r="AS638" s="174"/>
      <c r="AT638" s="190" t="s">
        <v>410</v>
      </c>
      <c r="AU638" s="206" t="str">
        <f>VLOOKUP($B636,D1_2!$B$259:$AL$385,19,FALSE)&amp;""</f>
        <v/>
      </c>
      <c r="AV638" s="216"/>
      <c r="AW638" s="167" t="str">
        <f>VLOOKUP($B636,D1_2!$B$259:$AL$385,20,FALSE)&amp;""</f>
        <v/>
      </c>
      <c r="AX638" s="174"/>
      <c r="AY638" s="190" t="s">
        <v>410</v>
      </c>
      <c r="AZ638" s="206" t="str">
        <f>VLOOKUP($B636,D1_2!$B$259:$AL$385,21,FALSE)&amp;""</f>
        <v/>
      </c>
      <c r="BA638" s="216"/>
      <c r="BB638" s="1"/>
      <c r="BC638" s="1"/>
      <c r="BD638" s="1"/>
      <c r="BE638" s="1"/>
      <c r="BF638" s="3"/>
      <c r="BG638" s="3"/>
      <c r="BH638" s="3"/>
    </row>
    <row r="639" spans="2:60" s="1" customFormat="1" ht="14.25" customHeight="1">
      <c r="B639" s="26" t="s">
        <v>1924</v>
      </c>
      <c r="C639" s="78"/>
      <c r="D639" s="78"/>
      <c r="E639" s="78"/>
      <c r="F639" s="107"/>
      <c r="G639" s="122" t="s">
        <v>6009</v>
      </c>
      <c r="H639" s="122"/>
      <c r="I639" s="122"/>
      <c r="J639" s="122"/>
      <c r="K639" s="122"/>
      <c r="L639" s="122"/>
      <c r="M639" s="122"/>
      <c r="N639" s="160" t="str">
        <f>VLOOKUP($B639,D1_2!$B$5:$AL$131,6,FALSE)&amp;""</f>
        <v/>
      </c>
      <c r="O639" s="172"/>
      <c r="P639" s="188" t="s">
        <v>410</v>
      </c>
      <c r="Q639" s="204" t="str">
        <f>VLOOKUP($B639,D1_2!$B$5:$AL$131,7,FALSE)&amp;""</f>
        <v/>
      </c>
      <c r="R639" s="215"/>
      <c r="S639" s="160" t="str">
        <f>VLOOKUP($B639,D1_2!$B$5:$AL$131,8,FALSE)&amp;""</f>
        <v/>
      </c>
      <c r="T639" s="172"/>
      <c r="U639" s="188" t="s">
        <v>410</v>
      </c>
      <c r="V639" s="204" t="str">
        <f>VLOOKUP($B639,D1_2!$B$5:$AL$131,9,FALSE)&amp;""</f>
        <v/>
      </c>
      <c r="W639" s="215"/>
      <c r="X639" s="160" t="str">
        <f>VLOOKUP($B639,D1_2!$B$5:$AL$131,10,FALSE)&amp;""</f>
        <v/>
      </c>
      <c r="Y639" s="172"/>
      <c r="Z639" s="188" t="s">
        <v>410</v>
      </c>
      <c r="AA639" s="204" t="str">
        <f>VLOOKUP($B639,D1_2!$B$5:$AL$131,11,FALSE)&amp;""</f>
        <v/>
      </c>
      <c r="AB639" s="215"/>
      <c r="AC639" s="160" t="str">
        <f>VLOOKUP($B639,D1_2!$B$5:$AL$131,12,FALSE)&amp;""</f>
        <v/>
      </c>
      <c r="AD639" s="172"/>
      <c r="AE639" s="188" t="s">
        <v>410</v>
      </c>
      <c r="AF639" s="204" t="str">
        <f>VLOOKUP($B639,D1_2!$B$5:$AL$131,13,FALSE)&amp;""</f>
        <v/>
      </c>
      <c r="AG639" s="215"/>
      <c r="AH639" s="160" t="str">
        <f>VLOOKUP($B639,D1_2!$B$5:$AL$131,14,FALSE)&amp;""</f>
        <v/>
      </c>
      <c r="AI639" s="172"/>
      <c r="AJ639" s="188" t="s">
        <v>410</v>
      </c>
      <c r="AK639" s="204" t="str">
        <f>VLOOKUP($B639,D1_2!$B$5:$AL$131,15,FALSE)&amp;""</f>
        <v/>
      </c>
      <c r="AL639" s="215"/>
      <c r="AM639" s="160" t="str">
        <f>VLOOKUP($B639,D1_2!$B$5:$AL$131,16,FALSE)&amp;""</f>
        <v/>
      </c>
      <c r="AN639" s="172"/>
      <c r="AO639" s="188" t="s">
        <v>410</v>
      </c>
      <c r="AP639" s="204" t="str">
        <f>VLOOKUP($B639,D1_2!$B$5:$AL$131,17,FALSE)&amp;""</f>
        <v/>
      </c>
      <c r="AQ639" s="215"/>
      <c r="AR639" s="160" t="str">
        <f>VLOOKUP($B639,D1_2!$B$5:$AL$131,18,FALSE)&amp;""</f>
        <v/>
      </c>
      <c r="AS639" s="172"/>
      <c r="AT639" s="188" t="s">
        <v>410</v>
      </c>
      <c r="AU639" s="204" t="str">
        <f>VLOOKUP($B639,D1_2!$B$5:$AL$131,19,FALSE)&amp;""</f>
        <v/>
      </c>
      <c r="AV639" s="215"/>
      <c r="AW639" s="160" t="str">
        <f>VLOOKUP($B639,D1_2!$B$5:$AL$131,20,FALSE)&amp;""</f>
        <v/>
      </c>
      <c r="AX639" s="172"/>
      <c r="AY639" s="188" t="s">
        <v>410</v>
      </c>
      <c r="AZ639" s="204" t="str">
        <f>VLOOKUP($B639,D1_2!$B$5:$AL$131,21,FALSE)&amp;""</f>
        <v/>
      </c>
      <c r="BA639" s="215"/>
      <c r="BB639" s="1"/>
      <c r="BC639" s="1"/>
      <c r="BD639" s="1"/>
      <c r="BE639" s="1"/>
      <c r="BF639" s="3"/>
      <c r="BG639" s="3"/>
      <c r="BH639" s="3"/>
    </row>
    <row r="640" spans="2:60" s="1" customFormat="1">
      <c r="B640" s="28"/>
      <c r="C640" s="80"/>
      <c r="D640" s="80"/>
      <c r="E640" s="80"/>
      <c r="F640" s="108"/>
      <c r="G640" s="123" t="s">
        <v>5759</v>
      </c>
      <c r="H640" s="123"/>
      <c r="I640" s="123"/>
      <c r="J640" s="123"/>
      <c r="K640" s="123"/>
      <c r="L640" s="123"/>
      <c r="M640" s="123"/>
      <c r="N640" s="162" t="str">
        <f>VLOOKUP($B639,D1_2!$B$132:$AL$258,6,FALSE)&amp;""</f>
        <v/>
      </c>
      <c r="O640" s="173"/>
      <c r="P640" s="189" t="s">
        <v>410</v>
      </c>
      <c r="Q640" s="205" t="str">
        <f>VLOOKUP($B639,D1_2!$B$132:$AL$258,7,FALSE)&amp;""</f>
        <v/>
      </c>
      <c r="R640" s="222"/>
      <c r="S640" s="162" t="str">
        <f>VLOOKUP($B639,D1_2!$B$132:$AL$258,8,FALSE)&amp;""</f>
        <v/>
      </c>
      <c r="T640" s="173"/>
      <c r="U640" s="189" t="s">
        <v>410</v>
      </c>
      <c r="V640" s="205" t="str">
        <f>VLOOKUP($B639,D1_2!$B$132:$AL$258,9,FALSE)&amp;""</f>
        <v/>
      </c>
      <c r="W640" s="222"/>
      <c r="X640" s="162" t="str">
        <f>VLOOKUP($B639,D1_2!$B$132:$AL$258,10,FALSE)&amp;""</f>
        <v/>
      </c>
      <c r="Y640" s="173"/>
      <c r="Z640" s="189" t="s">
        <v>410</v>
      </c>
      <c r="AA640" s="205" t="str">
        <f>VLOOKUP($B639,D1_2!$B$132:$AL$258,11,FALSE)&amp;""</f>
        <v/>
      </c>
      <c r="AB640" s="222"/>
      <c r="AC640" s="162" t="str">
        <f>VLOOKUP($B639,D1_2!$B$132:$AL$258,12,FALSE)&amp;""</f>
        <v/>
      </c>
      <c r="AD640" s="173"/>
      <c r="AE640" s="189" t="s">
        <v>410</v>
      </c>
      <c r="AF640" s="205" t="str">
        <f>VLOOKUP($B639,D1_2!$B$132:$AL$258,13,FALSE)&amp;""</f>
        <v/>
      </c>
      <c r="AG640" s="222"/>
      <c r="AH640" s="162" t="str">
        <f>VLOOKUP($B639,D1_2!$B$132:$AL$258,14,FALSE)&amp;""</f>
        <v/>
      </c>
      <c r="AI640" s="173"/>
      <c r="AJ640" s="189" t="s">
        <v>410</v>
      </c>
      <c r="AK640" s="205" t="str">
        <f>VLOOKUP($B639,D1_2!$B$132:$AL$258,15,FALSE)&amp;""</f>
        <v/>
      </c>
      <c r="AL640" s="222"/>
      <c r="AM640" s="162" t="str">
        <f>VLOOKUP($B639,D1_2!$B$132:$AL$258,16,FALSE)&amp;""</f>
        <v/>
      </c>
      <c r="AN640" s="173"/>
      <c r="AO640" s="189" t="s">
        <v>410</v>
      </c>
      <c r="AP640" s="205" t="str">
        <f>VLOOKUP($B639,D1_2!$B$132:$AL$258,17,FALSE)&amp;""</f>
        <v/>
      </c>
      <c r="AQ640" s="222"/>
      <c r="AR640" s="162" t="str">
        <f>VLOOKUP($B639,D1_2!$B$132:$AL$258,18,FALSE)&amp;""</f>
        <v/>
      </c>
      <c r="AS640" s="173"/>
      <c r="AT640" s="189" t="s">
        <v>410</v>
      </c>
      <c r="AU640" s="205" t="str">
        <f>VLOOKUP($B639,D1_2!$B$132:$AL$258,19,FALSE)&amp;""</f>
        <v/>
      </c>
      <c r="AV640" s="222"/>
      <c r="AW640" s="162" t="str">
        <f>VLOOKUP($B639,D1_2!$B$132:$AL$258,20,FALSE)&amp;""</f>
        <v/>
      </c>
      <c r="AX640" s="173"/>
      <c r="AY640" s="189" t="s">
        <v>410</v>
      </c>
      <c r="AZ640" s="205" t="str">
        <f>VLOOKUP($B639,D1_2!$B$132:$AL$258,21,FALSE)&amp;""</f>
        <v/>
      </c>
      <c r="BA640" s="222"/>
      <c r="BB640" s="1"/>
      <c r="BC640" s="1"/>
      <c r="BD640" s="1"/>
      <c r="BE640" s="1"/>
      <c r="BF640" s="3"/>
      <c r="BG640" s="3"/>
      <c r="BH640" s="3"/>
    </row>
    <row r="641" spans="2:60" s="1" customFormat="1">
      <c r="B641" s="27"/>
      <c r="C641" s="79"/>
      <c r="D641" s="79"/>
      <c r="E641" s="79"/>
      <c r="F641" s="109"/>
      <c r="G641" s="124" t="s">
        <v>5593</v>
      </c>
      <c r="H641" s="124"/>
      <c r="I641" s="124"/>
      <c r="J641" s="124"/>
      <c r="K641" s="124"/>
      <c r="L641" s="124"/>
      <c r="M641" s="124"/>
      <c r="N641" s="167" t="str">
        <f>VLOOKUP($B639,D1_2!$B$259:$AL$385,6,FALSE)&amp;""</f>
        <v/>
      </c>
      <c r="O641" s="174"/>
      <c r="P641" s="190" t="s">
        <v>410</v>
      </c>
      <c r="Q641" s="206" t="str">
        <f>VLOOKUP($B639,D1_2!$B$259:$AL$385,7,FALSE)&amp;""</f>
        <v/>
      </c>
      <c r="R641" s="216"/>
      <c r="S641" s="167" t="str">
        <f>VLOOKUP($B639,D1_2!$B$259:$AL$385,8,FALSE)&amp;""</f>
        <v/>
      </c>
      <c r="T641" s="174"/>
      <c r="U641" s="190" t="s">
        <v>410</v>
      </c>
      <c r="V641" s="206" t="str">
        <f>VLOOKUP($B639,D1_2!$B$259:$AL$385,9,FALSE)&amp;""</f>
        <v/>
      </c>
      <c r="W641" s="216"/>
      <c r="X641" s="167" t="str">
        <f>VLOOKUP($B639,D1_2!$B$259:$AL$385,10,FALSE)&amp;""</f>
        <v/>
      </c>
      <c r="Y641" s="174"/>
      <c r="Z641" s="190" t="s">
        <v>410</v>
      </c>
      <c r="AA641" s="206" t="str">
        <f>VLOOKUP($B639,D1_2!$B$259:$AL$385,11,FALSE)&amp;""</f>
        <v/>
      </c>
      <c r="AB641" s="216"/>
      <c r="AC641" s="167" t="str">
        <f>VLOOKUP($B639,D1_2!$B$259:$AL$385,12,FALSE)&amp;""</f>
        <v/>
      </c>
      <c r="AD641" s="174"/>
      <c r="AE641" s="190" t="s">
        <v>410</v>
      </c>
      <c r="AF641" s="206" t="str">
        <f>VLOOKUP($B639,D1_2!$B$259:$AL$385,13,FALSE)&amp;""</f>
        <v/>
      </c>
      <c r="AG641" s="216"/>
      <c r="AH641" s="167" t="str">
        <f>VLOOKUP($B639,D1_2!$B$259:$AL$385,14,FALSE)&amp;""</f>
        <v/>
      </c>
      <c r="AI641" s="174"/>
      <c r="AJ641" s="190" t="s">
        <v>410</v>
      </c>
      <c r="AK641" s="206" t="str">
        <f>VLOOKUP($B639,D1_2!$B$259:$AL$385,15,FALSE)&amp;""</f>
        <v/>
      </c>
      <c r="AL641" s="216"/>
      <c r="AM641" s="167" t="str">
        <f>VLOOKUP($B639,D1_2!$B$259:$AL$385,16,FALSE)&amp;""</f>
        <v/>
      </c>
      <c r="AN641" s="174"/>
      <c r="AO641" s="190" t="s">
        <v>410</v>
      </c>
      <c r="AP641" s="206" t="str">
        <f>VLOOKUP($B639,D1_2!$B$259:$AL$385,17,FALSE)&amp;""</f>
        <v/>
      </c>
      <c r="AQ641" s="216"/>
      <c r="AR641" s="167" t="str">
        <f>VLOOKUP($B639,D1_2!$B$259:$AL$385,18,FALSE)&amp;""</f>
        <v/>
      </c>
      <c r="AS641" s="174"/>
      <c r="AT641" s="190" t="s">
        <v>410</v>
      </c>
      <c r="AU641" s="206" t="str">
        <f>VLOOKUP($B639,D1_2!$B$259:$AL$385,19,FALSE)&amp;""</f>
        <v/>
      </c>
      <c r="AV641" s="216"/>
      <c r="AW641" s="167" t="str">
        <f>VLOOKUP($B639,D1_2!$B$259:$AL$385,20,FALSE)&amp;""</f>
        <v/>
      </c>
      <c r="AX641" s="174"/>
      <c r="AY641" s="190" t="s">
        <v>410</v>
      </c>
      <c r="AZ641" s="206" t="str">
        <f>VLOOKUP($B639,D1_2!$B$259:$AL$385,21,FALSE)&amp;""</f>
        <v/>
      </c>
      <c r="BA641" s="216"/>
      <c r="BB641" s="1"/>
      <c r="BC641" s="1"/>
      <c r="BD641" s="1"/>
      <c r="BE641" s="1"/>
      <c r="BF641" s="3"/>
      <c r="BG641" s="3"/>
      <c r="BH641" s="3"/>
    </row>
    <row r="642" spans="2:60" s="1" customFormat="1" ht="14.25" customHeight="1">
      <c r="B642" s="26" t="s">
        <v>1930</v>
      </c>
      <c r="C642" s="78"/>
      <c r="D642" s="78"/>
      <c r="E642" s="78"/>
      <c r="F642" s="107"/>
      <c r="G642" s="122" t="s">
        <v>6009</v>
      </c>
      <c r="H642" s="122"/>
      <c r="I642" s="122"/>
      <c r="J642" s="122"/>
      <c r="K642" s="122"/>
      <c r="L642" s="122"/>
      <c r="M642" s="122"/>
      <c r="N642" s="160" t="str">
        <f>VLOOKUP($B642,D1_2!$B$5:$AL$131,6,FALSE)&amp;""</f>
        <v/>
      </c>
      <c r="O642" s="172"/>
      <c r="P642" s="188" t="s">
        <v>410</v>
      </c>
      <c r="Q642" s="204" t="str">
        <f>VLOOKUP($B642,D1_2!$B$5:$AL$131,7,FALSE)&amp;""</f>
        <v/>
      </c>
      <c r="R642" s="215"/>
      <c r="S642" s="160" t="str">
        <f>VLOOKUP($B642,D1_2!$B$5:$AL$131,8,FALSE)&amp;""</f>
        <v/>
      </c>
      <c r="T642" s="172"/>
      <c r="U642" s="188" t="s">
        <v>410</v>
      </c>
      <c r="V642" s="204" t="str">
        <f>VLOOKUP($B642,D1_2!$B$5:$AL$131,9,FALSE)&amp;""</f>
        <v/>
      </c>
      <c r="W642" s="215"/>
      <c r="X642" s="160" t="str">
        <f>VLOOKUP($B642,D1_2!$B$5:$AL$131,10,FALSE)&amp;""</f>
        <v/>
      </c>
      <c r="Y642" s="172"/>
      <c r="Z642" s="188" t="s">
        <v>410</v>
      </c>
      <c r="AA642" s="204" t="str">
        <f>VLOOKUP($B642,D1_2!$B$5:$AL$131,11,FALSE)&amp;""</f>
        <v/>
      </c>
      <c r="AB642" s="215"/>
      <c r="AC642" s="160" t="str">
        <f>VLOOKUP($B642,D1_2!$B$5:$AL$131,12,FALSE)&amp;""</f>
        <v/>
      </c>
      <c r="AD642" s="172"/>
      <c r="AE642" s="188" t="s">
        <v>410</v>
      </c>
      <c r="AF642" s="204" t="str">
        <f>VLOOKUP($B642,D1_2!$B$5:$AL$131,13,FALSE)&amp;""</f>
        <v/>
      </c>
      <c r="AG642" s="215"/>
      <c r="AH642" s="160" t="str">
        <f>VLOOKUP($B642,D1_2!$B$5:$AL$131,14,FALSE)&amp;""</f>
        <v/>
      </c>
      <c r="AI642" s="172"/>
      <c r="AJ642" s="188" t="s">
        <v>410</v>
      </c>
      <c r="AK642" s="204" t="str">
        <f>VLOOKUP($B642,D1_2!$B$5:$AL$131,15,FALSE)&amp;""</f>
        <v/>
      </c>
      <c r="AL642" s="215"/>
      <c r="AM642" s="160" t="str">
        <f>VLOOKUP($B642,D1_2!$B$5:$AL$131,16,FALSE)&amp;""</f>
        <v/>
      </c>
      <c r="AN642" s="172"/>
      <c r="AO642" s="188" t="s">
        <v>410</v>
      </c>
      <c r="AP642" s="204" t="str">
        <f>VLOOKUP($B642,D1_2!$B$5:$AL$131,17,FALSE)&amp;""</f>
        <v/>
      </c>
      <c r="AQ642" s="215"/>
      <c r="AR642" s="160" t="str">
        <f>VLOOKUP($B642,D1_2!$B$5:$AL$131,18,FALSE)&amp;""</f>
        <v/>
      </c>
      <c r="AS642" s="172"/>
      <c r="AT642" s="188" t="s">
        <v>410</v>
      </c>
      <c r="AU642" s="204" t="str">
        <f>VLOOKUP($B642,D1_2!$B$5:$AL$131,19,FALSE)&amp;""</f>
        <v/>
      </c>
      <c r="AV642" s="215"/>
      <c r="AW642" s="160" t="str">
        <f>VLOOKUP($B642,D1_2!$B$5:$AL$131,20,FALSE)&amp;""</f>
        <v/>
      </c>
      <c r="AX642" s="172"/>
      <c r="AY642" s="188" t="s">
        <v>410</v>
      </c>
      <c r="AZ642" s="204" t="str">
        <f>VLOOKUP($B642,D1_2!$B$5:$AL$131,21,FALSE)&amp;""</f>
        <v/>
      </c>
      <c r="BA642" s="215"/>
      <c r="BB642" s="1"/>
      <c r="BC642" s="1"/>
      <c r="BD642" s="1"/>
      <c r="BE642" s="1"/>
      <c r="BF642" s="3"/>
      <c r="BG642" s="3"/>
      <c r="BH642" s="3"/>
    </row>
    <row r="643" spans="2:60" s="1" customFormat="1">
      <c r="B643" s="28"/>
      <c r="C643" s="80"/>
      <c r="D643" s="80"/>
      <c r="E643" s="80"/>
      <c r="F643" s="108"/>
      <c r="G643" s="123" t="s">
        <v>5759</v>
      </c>
      <c r="H643" s="123"/>
      <c r="I643" s="123"/>
      <c r="J643" s="123"/>
      <c r="K643" s="123"/>
      <c r="L643" s="123"/>
      <c r="M643" s="123"/>
      <c r="N643" s="162" t="str">
        <f>VLOOKUP($B642,D1_2!$B$132:$AL$258,6,FALSE)&amp;""</f>
        <v/>
      </c>
      <c r="O643" s="173"/>
      <c r="P643" s="189" t="s">
        <v>410</v>
      </c>
      <c r="Q643" s="205" t="str">
        <f>VLOOKUP($B642,D1_2!$B$132:$AL$258,7,FALSE)&amp;""</f>
        <v/>
      </c>
      <c r="R643" s="222"/>
      <c r="S643" s="162" t="str">
        <f>VLOOKUP($B642,D1_2!$B$132:$AL$258,8,FALSE)&amp;""</f>
        <v/>
      </c>
      <c r="T643" s="173"/>
      <c r="U643" s="189" t="s">
        <v>410</v>
      </c>
      <c r="V643" s="205" t="str">
        <f>VLOOKUP($B642,D1_2!$B$132:$AL$258,9,FALSE)&amp;""</f>
        <v/>
      </c>
      <c r="W643" s="222"/>
      <c r="X643" s="162" t="str">
        <f>VLOOKUP($B642,D1_2!$B$132:$AL$258,10,FALSE)&amp;""</f>
        <v/>
      </c>
      <c r="Y643" s="173"/>
      <c r="Z643" s="189" t="s">
        <v>410</v>
      </c>
      <c r="AA643" s="205" t="str">
        <f>VLOOKUP($B642,D1_2!$B$132:$AL$258,11,FALSE)&amp;""</f>
        <v/>
      </c>
      <c r="AB643" s="222"/>
      <c r="AC643" s="162" t="str">
        <f>VLOOKUP($B642,D1_2!$B$132:$AL$258,12,FALSE)&amp;""</f>
        <v/>
      </c>
      <c r="AD643" s="173"/>
      <c r="AE643" s="189" t="s">
        <v>410</v>
      </c>
      <c r="AF643" s="205" t="str">
        <f>VLOOKUP($B642,D1_2!$B$132:$AL$258,13,FALSE)&amp;""</f>
        <v/>
      </c>
      <c r="AG643" s="222"/>
      <c r="AH643" s="162" t="str">
        <f>VLOOKUP($B642,D1_2!$B$132:$AL$258,14,FALSE)&amp;""</f>
        <v/>
      </c>
      <c r="AI643" s="173"/>
      <c r="AJ643" s="189" t="s">
        <v>410</v>
      </c>
      <c r="AK643" s="205" t="str">
        <f>VLOOKUP($B642,D1_2!$B$132:$AL$258,15,FALSE)&amp;""</f>
        <v/>
      </c>
      <c r="AL643" s="222"/>
      <c r="AM643" s="162" t="str">
        <f>VLOOKUP($B642,D1_2!$B$132:$AL$258,16,FALSE)&amp;""</f>
        <v/>
      </c>
      <c r="AN643" s="173"/>
      <c r="AO643" s="189" t="s">
        <v>410</v>
      </c>
      <c r="AP643" s="205" t="str">
        <f>VLOOKUP($B642,D1_2!$B$132:$AL$258,17,FALSE)&amp;""</f>
        <v/>
      </c>
      <c r="AQ643" s="222"/>
      <c r="AR643" s="162" t="str">
        <f>VLOOKUP($B642,D1_2!$B$132:$AL$258,18,FALSE)&amp;""</f>
        <v/>
      </c>
      <c r="AS643" s="173"/>
      <c r="AT643" s="189" t="s">
        <v>410</v>
      </c>
      <c r="AU643" s="205" t="str">
        <f>VLOOKUP($B642,D1_2!$B$132:$AL$258,19,FALSE)&amp;""</f>
        <v/>
      </c>
      <c r="AV643" s="222"/>
      <c r="AW643" s="162" t="str">
        <f>VLOOKUP($B642,D1_2!$B$132:$AL$258,20,FALSE)&amp;""</f>
        <v/>
      </c>
      <c r="AX643" s="173"/>
      <c r="AY643" s="189" t="s">
        <v>410</v>
      </c>
      <c r="AZ643" s="205" t="str">
        <f>VLOOKUP($B642,D1_2!$B$132:$AL$258,21,FALSE)&amp;""</f>
        <v/>
      </c>
      <c r="BA643" s="222"/>
      <c r="BB643" s="1"/>
      <c r="BC643" s="1"/>
      <c r="BD643" s="1"/>
      <c r="BE643" s="1"/>
      <c r="BF643" s="3"/>
      <c r="BG643" s="3"/>
      <c r="BH643" s="3"/>
    </row>
    <row r="644" spans="2:60" s="1" customFormat="1">
      <c r="B644" s="28"/>
      <c r="C644" s="80"/>
      <c r="D644" s="80"/>
      <c r="E644" s="80"/>
      <c r="F644" s="108"/>
      <c r="G644" s="124" t="s">
        <v>5593</v>
      </c>
      <c r="H644" s="124"/>
      <c r="I644" s="124"/>
      <c r="J644" s="124"/>
      <c r="K644" s="124"/>
      <c r="L644" s="124"/>
      <c r="M644" s="124"/>
      <c r="N644" s="168" t="str">
        <f>VLOOKUP($B642,D1_2!$B$259:$AL$385,6,FALSE)&amp;""</f>
        <v/>
      </c>
      <c r="O644" s="156"/>
      <c r="P644" s="191" t="s">
        <v>410</v>
      </c>
      <c r="Q644" s="207" t="str">
        <f>VLOOKUP($B642,D1_2!$B$259:$AL$385,7,FALSE)&amp;""</f>
        <v/>
      </c>
      <c r="R644" s="223"/>
      <c r="S644" s="168" t="str">
        <f>VLOOKUP($B642,D1_2!$B$259:$AL$385,8,FALSE)&amp;""</f>
        <v/>
      </c>
      <c r="T644" s="156"/>
      <c r="U644" s="191" t="s">
        <v>410</v>
      </c>
      <c r="V644" s="207" t="str">
        <f>VLOOKUP($B642,D1_2!$B$259:$AL$385,9,FALSE)&amp;""</f>
        <v/>
      </c>
      <c r="W644" s="223"/>
      <c r="X644" s="168" t="str">
        <f>VLOOKUP($B642,D1_2!$B$259:$AL$385,10,FALSE)&amp;""</f>
        <v/>
      </c>
      <c r="Y644" s="156"/>
      <c r="Z644" s="191" t="s">
        <v>410</v>
      </c>
      <c r="AA644" s="207" t="str">
        <f>VLOOKUP($B642,D1_2!$B$259:$AL$385,11,FALSE)&amp;""</f>
        <v/>
      </c>
      <c r="AB644" s="223"/>
      <c r="AC644" s="168" t="str">
        <f>VLOOKUP($B642,D1_2!$B$259:$AL$385,12,FALSE)&amp;""</f>
        <v/>
      </c>
      <c r="AD644" s="156"/>
      <c r="AE644" s="191" t="s">
        <v>410</v>
      </c>
      <c r="AF644" s="207" t="str">
        <f>VLOOKUP($B642,D1_2!$B$259:$AL$385,13,FALSE)&amp;""</f>
        <v/>
      </c>
      <c r="AG644" s="223"/>
      <c r="AH644" s="168" t="str">
        <f>VLOOKUP($B642,D1_2!$B$259:$AL$385,14,FALSE)&amp;""</f>
        <v/>
      </c>
      <c r="AI644" s="156"/>
      <c r="AJ644" s="191" t="s">
        <v>410</v>
      </c>
      <c r="AK644" s="207" t="str">
        <f>VLOOKUP($B642,D1_2!$B$259:$AL$385,15,FALSE)&amp;""</f>
        <v/>
      </c>
      <c r="AL644" s="223"/>
      <c r="AM644" s="168" t="str">
        <f>VLOOKUP($B642,D1_2!$B$259:$AL$385,16,FALSE)&amp;""</f>
        <v/>
      </c>
      <c r="AN644" s="156"/>
      <c r="AO644" s="191" t="s">
        <v>410</v>
      </c>
      <c r="AP644" s="207" t="str">
        <f>VLOOKUP($B642,D1_2!$B$259:$AL$385,17,FALSE)&amp;""</f>
        <v/>
      </c>
      <c r="AQ644" s="223"/>
      <c r="AR644" s="168" t="str">
        <f>VLOOKUP($B642,D1_2!$B$259:$AL$385,18,FALSE)&amp;""</f>
        <v/>
      </c>
      <c r="AS644" s="156"/>
      <c r="AT644" s="191" t="s">
        <v>410</v>
      </c>
      <c r="AU644" s="207" t="str">
        <f>VLOOKUP($B642,D1_2!$B$259:$AL$385,19,FALSE)&amp;""</f>
        <v/>
      </c>
      <c r="AV644" s="223"/>
      <c r="AW644" s="168" t="str">
        <f>VLOOKUP($B642,D1_2!$B$259:$AL$385,20,FALSE)&amp;""</f>
        <v/>
      </c>
      <c r="AX644" s="156"/>
      <c r="AY644" s="191" t="s">
        <v>410</v>
      </c>
      <c r="AZ644" s="207" t="str">
        <f>VLOOKUP($B642,D1_2!$B$259:$AL$385,21,FALSE)&amp;""</f>
        <v/>
      </c>
      <c r="BA644" s="223"/>
      <c r="BB644" s="1"/>
      <c r="BC644" s="1"/>
      <c r="BD644" s="1"/>
      <c r="BE644" s="1"/>
      <c r="BF644" s="3"/>
      <c r="BG644" s="3"/>
      <c r="BH644" s="3"/>
    </row>
    <row r="645" spans="2:60" s="1" customFormat="1" ht="14.25" customHeight="1">
      <c r="B645" s="26" t="s">
        <v>2159</v>
      </c>
      <c r="C645" s="78"/>
      <c r="D645" s="78"/>
      <c r="E645" s="78"/>
      <c r="F645" s="107"/>
      <c r="G645" s="122" t="s">
        <v>6009</v>
      </c>
      <c r="H645" s="122"/>
      <c r="I645" s="122"/>
      <c r="J645" s="122"/>
      <c r="K645" s="122"/>
      <c r="L645" s="122"/>
      <c r="M645" s="122"/>
      <c r="N645" s="160" t="str">
        <f>VLOOKUP($B645,D1_2!$B$5:$AL$131,6,FALSE)&amp;""</f>
        <v/>
      </c>
      <c r="O645" s="172"/>
      <c r="P645" s="188" t="s">
        <v>410</v>
      </c>
      <c r="Q645" s="204" t="str">
        <f>VLOOKUP($B645,D1_2!$B$5:$AL$131,7,FALSE)&amp;""</f>
        <v/>
      </c>
      <c r="R645" s="215"/>
      <c r="S645" s="160" t="str">
        <f>VLOOKUP($B645,D1_2!$B$5:$AL$131,8,FALSE)&amp;""</f>
        <v/>
      </c>
      <c r="T645" s="172"/>
      <c r="U645" s="188" t="s">
        <v>410</v>
      </c>
      <c r="V645" s="204" t="str">
        <f>VLOOKUP($B645,D1_2!$B$5:$AL$131,9,FALSE)&amp;""</f>
        <v/>
      </c>
      <c r="W645" s="215"/>
      <c r="X645" s="160" t="str">
        <f>VLOOKUP($B645,D1_2!$B$5:$AL$131,10,FALSE)&amp;""</f>
        <v/>
      </c>
      <c r="Y645" s="172"/>
      <c r="Z645" s="188" t="s">
        <v>410</v>
      </c>
      <c r="AA645" s="204" t="str">
        <f>VLOOKUP($B645,D1_2!$B$5:$AL$131,11,FALSE)&amp;""</f>
        <v/>
      </c>
      <c r="AB645" s="215"/>
      <c r="AC645" s="160" t="str">
        <f>VLOOKUP($B645,D1_2!$B$5:$AL$131,12,FALSE)&amp;""</f>
        <v/>
      </c>
      <c r="AD645" s="172"/>
      <c r="AE645" s="188" t="s">
        <v>410</v>
      </c>
      <c r="AF645" s="204" t="str">
        <f>VLOOKUP($B645,D1_2!$B$5:$AL$131,13,FALSE)&amp;""</f>
        <v/>
      </c>
      <c r="AG645" s="215"/>
      <c r="AH645" s="160" t="str">
        <f>VLOOKUP($B645,D1_2!$B$5:$AL$131,14,FALSE)&amp;""</f>
        <v/>
      </c>
      <c r="AI645" s="172"/>
      <c r="AJ645" s="188" t="s">
        <v>410</v>
      </c>
      <c r="AK645" s="204" t="str">
        <f>VLOOKUP($B645,D1_2!$B$5:$AL$131,15,FALSE)&amp;""</f>
        <v/>
      </c>
      <c r="AL645" s="215"/>
      <c r="AM645" s="160" t="str">
        <f>VLOOKUP($B645,D1_2!$B$5:$AL$131,16,FALSE)&amp;""</f>
        <v/>
      </c>
      <c r="AN645" s="172"/>
      <c r="AO645" s="188" t="s">
        <v>410</v>
      </c>
      <c r="AP645" s="204" t="str">
        <f>VLOOKUP($B645,D1_2!$B$5:$AL$131,17,FALSE)&amp;""</f>
        <v/>
      </c>
      <c r="AQ645" s="215"/>
      <c r="AR645" s="160" t="str">
        <f>VLOOKUP($B645,D1_2!$B$5:$AL$131,18,FALSE)&amp;""</f>
        <v/>
      </c>
      <c r="AS645" s="172"/>
      <c r="AT645" s="188" t="s">
        <v>410</v>
      </c>
      <c r="AU645" s="204" t="str">
        <f>VLOOKUP($B645,D1_2!$B$5:$AL$131,19,FALSE)&amp;""</f>
        <v/>
      </c>
      <c r="AV645" s="215"/>
      <c r="AW645" s="160" t="str">
        <f>VLOOKUP($B645,D1_2!$B$5:$AL$131,20,FALSE)&amp;""</f>
        <v/>
      </c>
      <c r="AX645" s="172"/>
      <c r="AY645" s="188" t="s">
        <v>410</v>
      </c>
      <c r="AZ645" s="204" t="str">
        <f>VLOOKUP($B645,D1_2!$B$5:$AL$131,21,FALSE)&amp;""</f>
        <v/>
      </c>
      <c r="BA645" s="215"/>
      <c r="BB645" s="1"/>
      <c r="BC645" s="1"/>
      <c r="BD645" s="1"/>
      <c r="BE645" s="1"/>
      <c r="BF645" s="3"/>
      <c r="BG645" s="3"/>
      <c r="BH645" s="3"/>
    </row>
    <row r="646" spans="2:60" s="1" customFormat="1">
      <c r="B646" s="28"/>
      <c r="C646" s="80"/>
      <c r="D646" s="80"/>
      <c r="E646" s="80"/>
      <c r="F646" s="108"/>
      <c r="G646" s="123" t="s">
        <v>5759</v>
      </c>
      <c r="H646" s="123"/>
      <c r="I646" s="123"/>
      <c r="J646" s="123"/>
      <c r="K646" s="123"/>
      <c r="L646" s="123"/>
      <c r="M646" s="123"/>
      <c r="N646" s="162" t="str">
        <f>VLOOKUP($B645,D1_2!$B$132:$AL$258,6,FALSE)&amp;""</f>
        <v/>
      </c>
      <c r="O646" s="173"/>
      <c r="P646" s="189" t="s">
        <v>410</v>
      </c>
      <c r="Q646" s="205" t="str">
        <f>VLOOKUP($B645,D1_2!$B$132:$AL$258,7,FALSE)&amp;""</f>
        <v/>
      </c>
      <c r="R646" s="222"/>
      <c r="S646" s="162" t="str">
        <f>VLOOKUP($B645,D1_2!$B$132:$AL$258,8,FALSE)&amp;""</f>
        <v/>
      </c>
      <c r="T646" s="173"/>
      <c r="U646" s="189" t="s">
        <v>410</v>
      </c>
      <c r="V646" s="205" t="str">
        <f>VLOOKUP($B645,D1_2!$B$132:$AL$258,9,FALSE)&amp;""</f>
        <v/>
      </c>
      <c r="W646" s="222"/>
      <c r="X646" s="162" t="str">
        <f>VLOOKUP($B645,D1_2!$B$132:$AL$258,10,FALSE)&amp;""</f>
        <v/>
      </c>
      <c r="Y646" s="173"/>
      <c r="Z646" s="189" t="s">
        <v>410</v>
      </c>
      <c r="AA646" s="205" t="str">
        <f>VLOOKUP($B645,D1_2!$B$132:$AL$258,11,FALSE)&amp;""</f>
        <v/>
      </c>
      <c r="AB646" s="222"/>
      <c r="AC646" s="162" t="str">
        <f>VLOOKUP($B645,D1_2!$B$132:$AL$258,12,FALSE)&amp;""</f>
        <v/>
      </c>
      <c r="AD646" s="173"/>
      <c r="AE646" s="189" t="s">
        <v>410</v>
      </c>
      <c r="AF646" s="205" t="str">
        <f>VLOOKUP($B645,D1_2!$B$132:$AL$258,13,FALSE)&amp;""</f>
        <v/>
      </c>
      <c r="AG646" s="222"/>
      <c r="AH646" s="162" t="str">
        <f>VLOOKUP($B645,D1_2!$B$132:$AL$258,14,FALSE)&amp;""</f>
        <v/>
      </c>
      <c r="AI646" s="173"/>
      <c r="AJ646" s="189" t="s">
        <v>410</v>
      </c>
      <c r="AK646" s="205" t="str">
        <f>VLOOKUP($B645,D1_2!$B$132:$AL$258,15,FALSE)&amp;""</f>
        <v/>
      </c>
      <c r="AL646" s="222"/>
      <c r="AM646" s="162" t="str">
        <f>VLOOKUP($B645,D1_2!$B$132:$AL$258,16,FALSE)&amp;""</f>
        <v/>
      </c>
      <c r="AN646" s="173"/>
      <c r="AO646" s="189" t="s">
        <v>410</v>
      </c>
      <c r="AP646" s="205" t="str">
        <f>VLOOKUP($B645,D1_2!$B$132:$AL$258,17,FALSE)&amp;""</f>
        <v/>
      </c>
      <c r="AQ646" s="222"/>
      <c r="AR646" s="162" t="str">
        <f>VLOOKUP($B645,D1_2!$B$132:$AL$258,18,FALSE)&amp;""</f>
        <v/>
      </c>
      <c r="AS646" s="173"/>
      <c r="AT646" s="189" t="s">
        <v>410</v>
      </c>
      <c r="AU646" s="205" t="str">
        <f>VLOOKUP($B645,D1_2!$B$132:$AL$258,19,FALSE)&amp;""</f>
        <v/>
      </c>
      <c r="AV646" s="222"/>
      <c r="AW646" s="162" t="str">
        <f>VLOOKUP($B645,D1_2!$B$132:$AL$258,20,FALSE)&amp;""</f>
        <v/>
      </c>
      <c r="AX646" s="173"/>
      <c r="AY646" s="189" t="s">
        <v>410</v>
      </c>
      <c r="AZ646" s="205" t="str">
        <f>VLOOKUP($B645,D1_2!$B$132:$AL$258,21,FALSE)&amp;""</f>
        <v/>
      </c>
      <c r="BA646" s="222"/>
      <c r="BB646" s="1"/>
      <c r="BC646" s="1"/>
      <c r="BD646" s="1"/>
      <c r="BE646" s="1"/>
      <c r="BF646" s="3"/>
      <c r="BG646" s="3"/>
      <c r="BH646" s="3"/>
    </row>
    <row r="647" spans="2:60" s="1" customFormat="1">
      <c r="B647" s="27"/>
      <c r="C647" s="79"/>
      <c r="D647" s="79"/>
      <c r="E647" s="79"/>
      <c r="F647" s="109"/>
      <c r="G647" s="124" t="s">
        <v>5593</v>
      </c>
      <c r="H647" s="124"/>
      <c r="I647" s="124"/>
      <c r="J647" s="124"/>
      <c r="K647" s="124"/>
      <c r="L647" s="124"/>
      <c r="M647" s="124"/>
      <c r="N647" s="167" t="str">
        <f>VLOOKUP($B645,D1_2!$B$259:$AL$385,6,FALSE)&amp;""</f>
        <v/>
      </c>
      <c r="O647" s="174"/>
      <c r="P647" s="190" t="s">
        <v>410</v>
      </c>
      <c r="Q647" s="206" t="str">
        <f>VLOOKUP($B645,D1_2!$B$259:$AL$385,7,FALSE)&amp;""</f>
        <v/>
      </c>
      <c r="R647" s="216"/>
      <c r="S647" s="167" t="str">
        <f>VLOOKUP($B645,D1_2!$B$259:$AL$385,8,FALSE)&amp;""</f>
        <v/>
      </c>
      <c r="T647" s="174"/>
      <c r="U647" s="190" t="s">
        <v>410</v>
      </c>
      <c r="V647" s="206" t="str">
        <f>VLOOKUP($B645,D1_2!$B$259:$AL$385,9,FALSE)&amp;""</f>
        <v/>
      </c>
      <c r="W647" s="216"/>
      <c r="X647" s="167" t="str">
        <f>VLOOKUP($B645,D1_2!$B$259:$AL$385,10,FALSE)&amp;""</f>
        <v/>
      </c>
      <c r="Y647" s="174"/>
      <c r="Z647" s="190" t="s">
        <v>410</v>
      </c>
      <c r="AA647" s="206" t="str">
        <f>VLOOKUP($B645,D1_2!$B$259:$AL$385,11,FALSE)&amp;""</f>
        <v/>
      </c>
      <c r="AB647" s="216"/>
      <c r="AC647" s="167" t="str">
        <f>VLOOKUP($B645,D1_2!$B$259:$AL$385,12,FALSE)&amp;""</f>
        <v/>
      </c>
      <c r="AD647" s="174"/>
      <c r="AE647" s="190" t="s">
        <v>410</v>
      </c>
      <c r="AF647" s="206" t="str">
        <f>VLOOKUP($B645,D1_2!$B$259:$AL$385,13,FALSE)&amp;""</f>
        <v/>
      </c>
      <c r="AG647" s="216"/>
      <c r="AH647" s="167" t="str">
        <f>VLOOKUP($B645,D1_2!$B$259:$AL$385,14,FALSE)&amp;""</f>
        <v/>
      </c>
      <c r="AI647" s="174"/>
      <c r="AJ647" s="190" t="s">
        <v>410</v>
      </c>
      <c r="AK647" s="206" t="str">
        <f>VLOOKUP($B645,D1_2!$B$259:$AL$385,15,FALSE)&amp;""</f>
        <v/>
      </c>
      <c r="AL647" s="216"/>
      <c r="AM647" s="167" t="str">
        <f>VLOOKUP($B645,D1_2!$B$259:$AL$385,16,FALSE)&amp;""</f>
        <v/>
      </c>
      <c r="AN647" s="174"/>
      <c r="AO647" s="190" t="s">
        <v>410</v>
      </c>
      <c r="AP647" s="206" t="str">
        <f>VLOOKUP($B645,D1_2!$B$259:$AL$385,17,FALSE)&amp;""</f>
        <v/>
      </c>
      <c r="AQ647" s="216"/>
      <c r="AR647" s="167" t="str">
        <f>VLOOKUP($B645,D1_2!$B$259:$AL$385,18,FALSE)&amp;""</f>
        <v/>
      </c>
      <c r="AS647" s="174"/>
      <c r="AT647" s="190" t="s">
        <v>410</v>
      </c>
      <c r="AU647" s="206" t="str">
        <f>VLOOKUP($B645,D1_2!$B$259:$AL$385,19,FALSE)&amp;""</f>
        <v/>
      </c>
      <c r="AV647" s="216"/>
      <c r="AW647" s="167" t="str">
        <f>VLOOKUP($B645,D1_2!$B$259:$AL$385,20,FALSE)&amp;""</f>
        <v/>
      </c>
      <c r="AX647" s="174"/>
      <c r="AY647" s="190" t="s">
        <v>410</v>
      </c>
      <c r="AZ647" s="206" t="str">
        <f>VLOOKUP($B645,D1_2!$B$259:$AL$385,21,FALSE)&amp;""</f>
        <v/>
      </c>
      <c r="BA647" s="216"/>
      <c r="BB647" s="1"/>
      <c r="BC647" s="1"/>
      <c r="BD647" s="1"/>
      <c r="BE647" s="1"/>
      <c r="BF647" s="3"/>
      <c r="BG647" s="3"/>
      <c r="BH647" s="3"/>
    </row>
    <row r="648" spans="2:60" s="1" customFormat="1" ht="14.25" customHeight="1">
      <c r="B648" s="28" t="s">
        <v>4605</v>
      </c>
      <c r="C648" s="80"/>
      <c r="D648" s="80"/>
      <c r="E648" s="80"/>
      <c r="F648" s="108"/>
      <c r="G648" s="122" t="s">
        <v>6009</v>
      </c>
      <c r="H648" s="122"/>
      <c r="I648" s="122"/>
      <c r="J648" s="122"/>
      <c r="K648" s="122"/>
      <c r="L648" s="122"/>
      <c r="M648" s="122"/>
      <c r="N648" s="169" t="str">
        <f>VLOOKUP($B648,D1_2!$B$5:$AL$131,6,FALSE)&amp;""</f>
        <v/>
      </c>
      <c r="O648" s="155"/>
      <c r="P648" s="192" t="s">
        <v>410</v>
      </c>
      <c r="Q648" s="208" t="str">
        <f>VLOOKUP($B648,D1_2!$B$5:$AL$131,7,FALSE)&amp;""</f>
        <v/>
      </c>
      <c r="R648" s="224"/>
      <c r="S648" s="169" t="str">
        <f>VLOOKUP($B648,D1_2!$B$5:$AL$131,8,FALSE)&amp;""</f>
        <v/>
      </c>
      <c r="T648" s="155"/>
      <c r="U648" s="192" t="s">
        <v>410</v>
      </c>
      <c r="V648" s="208" t="str">
        <f>VLOOKUP($B648,D1_2!$B$5:$AL$131,9,FALSE)&amp;""</f>
        <v/>
      </c>
      <c r="W648" s="224"/>
      <c r="X648" s="169" t="str">
        <f>VLOOKUP($B648,D1_2!$B$5:$AL$131,10,FALSE)&amp;""</f>
        <v/>
      </c>
      <c r="Y648" s="155"/>
      <c r="Z648" s="192" t="s">
        <v>410</v>
      </c>
      <c r="AA648" s="208" t="str">
        <f>VLOOKUP($B648,D1_2!$B$5:$AL$131,11,FALSE)&amp;""</f>
        <v/>
      </c>
      <c r="AB648" s="224"/>
      <c r="AC648" s="169" t="str">
        <f>VLOOKUP($B648,D1_2!$B$5:$AL$131,12,FALSE)&amp;""</f>
        <v/>
      </c>
      <c r="AD648" s="155"/>
      <c r="AE648" s="192" t="s">
        <v>410</v>
      </c>
      <c r="AF648" s="208" t="str">
        <f>VLOOKUP($B648,D1_2!$B$5:$AL$131,13,FALSE)&amp;""</f>
        <v/>
      </c>
      <c r="AG648" s="224"/>
      <c r="AH648" s="169" t="str">
        <f>VLOOKUP($B648,D1_2!$B$5:$AL$131,14,FALSE)&amp;""</f>
        <v/>
      </c>
      <c r="AI648" s="155"/>
      <c r="AJ648" s="192" t="s">
        <v>410</v>
      </c>
      <c r="AK648" s="208" t="str">
        <f>VLOOKUP($B648,D1_2!$B$5:$AL$131,15,FALSE)&amp;""</f>
        <v/>
      </c>
      <c r="AL648" s="224"/>
      <c r="AM648" s="169" t="str">
        <f>VLOOKUP($B648,D1_2!$B$5:$AL$131,16,FALSE)&amp;""</f>
        <v/>
      </c>
      <c r="AN648" s="155"/>
      <c r="AO648" s="192" t="s">
        <v>410</v>
      </c>
      <c r="AP648" s="208" t="str">
        <f>VLOOKUP($B648,D1_2!$B$5:$AL$131,17,FALSE)&amp;""</f>
        <v/>
      </c>
      <c r="AQ648" s="224"/>
      <c r="AR648" s="169" t="str">
        <f>VLOOKUP($B648,D1_2!$B$5:$AL$131,18,FALSE)&amp;""</f>
        <v/>
      </c>
      <c r="AS648" s="155"/>
      <c r="AT648" s="192" t="s">
        <v>410</v>
      </c>
      <c r="AU648" s="208" t="str">
        <f>VLOOKUP($B648,D1_2!$B$5:$AL$131,19,FALSE)&amp;""</f>
        <v/>
      </c>
      <c r="AV648" s="224"/>
      <c r="AW648" s="169" t="str">
        <f>VLOOKUP($B648,D1_2!$B$5:$AL$131,20,FALSE)&amp;""</f>
        <v/>
      </c>
      <c r="AX648" s="155"/>
      <c r="AY648" s="192" t="s">
        <v>410</v>
      </c>
      <c r="AZ648" s="208" t="str">
        <f>VLOOKUP($B648,D1_2!$B$5:$AL$131,21,FALSE)&amp;""</f>
        <v/>
      </c>
      <c r="BA648" s="224"/>
      <c r="BB648" s="1"/>
      <c r="BC648" s="1"/>
      <c r="BD648" s="1"/>
      <c r="BE648" s="1"/>
      <c r="BF648" s="3"/>
      <c r="BG648" s="3"/>
      <c r="BH648" s="3"/>
    </row>
    <row r="649" spans="2:60" s="1" customFormat="1">
      <c r="B649" s="28"/>
      <c r="C649" s="80"/>
      <c r="D649" s="80"/>
      <c r="E649" s="80"/>
      <c r="F649" s="108"/>
      <c r="G649" s="123" t="s">
        <v>5759</v>
      </c>
      <c r="H649" s="123"/>
      <c r="I649" s="123"/>
      <c r="J649" s="123"/>
      <c r="K649" s="123"/>
      <c r="L649" s="123"/>
      <c r="M649" s="123"/>
      <c r="N649" s="162" t="str">
        <f>VLOOKUP($B648,D1_2!$B$132:$AL$258,6,FALSE)&amp;""</f>
        <v/>
      </c>
      <c r="O649" s="173"/>
      <c r="P649" s="189" t="s">
        <v>410</v>
      </c>
      <c r="Q649" s="205" t="str">
        <f>VLOOKUP($B648,D1_2!$B$132:$AL$258,7,FALSE)&amp;""</f>
        <v/>
      </c>
      <c r="R649" s="222"/>
      <c r="S649" s="162" t="str">
        <f>VLOOKUP($B648,D1_2!$B$132:$AL$258,8,FALSE)&amp;""</f>
        <v/>
      </c>
      <c r="T649" s="173"/>
      <c r="U649" s="189" t="s">
        <v>410</v>
      </c>
      <c r="V649" s="205" t="str">
        <f>VLOOKUP($B648,D1_2!$B$132:$AL$258,9,FALSE)&amp;""</f>
        <v/>
      </c>
      <c r="W649" s="222"/>
      <c r="X649" s="162" t="str">
        <f>VLOOKUP($B648,D1_2!$B$132:$AL$258,10,FALSE)&amp;""</f>
        <v/>
      </c>
      <c r="Y649" s="173"/>
      <c r="Z649" s="189" t="s">
        <v>410</v>
      </c>
      <c r="AA649" s="205" t="str">
        <f>VLOOKUP($B648,D1_2!$B$132:$AL$258,11,FALSE)&amp;""</f>
        <v/>
      </c>
      <c r="AB649" s="222"/>
      <c r="AC649" s="162" t="str">
        <f>VLOOKUP($B648,D1_2!$B$132:$AL$258,12,FALSE)&amp;""</f>
        <v/>
      </c>
      <c r="AD649" s="173"/>
      <c r="AE649" s="189" t="s">
        <v>410</v>
      </c>
      <c r="AF649" s="205" t="str">
        <f>VLOOKUP($B648,D1_2!$B$132:$AL$258,13,FALSE)&amp;""</f>
        <v/>
      </c>
      <c r="AG649" s="222"/>
      <c r="AH649" s="162" t="str">
        <f>VLOOKUP($B648,D1_2!$B$132:$AL$258,14,FALSE)&amp;""</f>
        <v/>
      </c>
      <c r="AI649" s="173"/>
      <c r="AJ649" s="189" t="s">
        <v>410</v>
      </c>
      <c r="AK649" s="205" t="str">
        <f>VLOOKUP($B648,D1_2!$B$132:$AL$258,15,FALSE)&amp;""</f>
        <v/>
      </c>
      <c r="AL649" s="222"/>
      <c r="AM649" s="162" t="str">
        <f>VLOOKUP($B648,D1_2!$B$132:$AL$258,16,FALSE)&amp;""</f>
        <v/>
      </c>
      <c r="AN649" s="173"/>
      <c r="AO649" s="189" t="s">
        <v>410</v>
      </c>
      <c r="AP649" s="205" t="str">
        <f>VLOOKUP($B648,D1_2!$B$132:$AL$258,17,FALSE)&amp;""</f>
        <v/>
      </c>
      <c r="AQ649" s="222"/>
      <c r="AR649" s="162" t="str">
        <f>VLOOKUP($B648,D1_2!$B$132:$AL$258,18,FALSE)&amp;""</f>
        <v/>
      </c>
      <c r="AS649" s="173"/>
      <c r="AT649" s="189" t="s">
        <v>410</v>
      </c>
      <c r="AU649" s="205" t="str">
        <f>VLOOKUP($B648,D1_2!$B$132:$AL$258,19,FALSE)&amp;""</f>
        <v/>
      </c>
      <c r="AV649" s="222"/>
      <c r="AW649" s="162" t="str">
        <f>VLOOKUP($B648,D1_2!$B$132:$AL$258,20,FALSE)&amp;""</f>
        <v/>
      </c>
      <c r="AX649" s="173"/>
      <c r="AY649" s="189" t="s">
        <v>410</v>
      </c>
      <c r="AZ649" s="205" t="str">
        <f>VLOOKUP($B648,D1_2!$B$132:$AL$258,21,FALSE)&amp;""</f>
        <v/>
      </c>
      <c r="BA649" s="222"/>
      <c r="BB649" s="1"/>
      <c r="BC649" s="1"/>
      <c r="BD649" s="1"/>
      <c r="BE649" s="1"/>
      <c r="BF649" s="3"/>
      <c r="BG649" s="3"/>
      <c r="BH649" s="3"/>
    </row>
    <row r="650" spans="2:60" s="1" customFormat="1">
      <c r="B650" s="27"/>
      <c r="C650" s="79"/>
      <c r="D650" s="79"/>
      <c r="E650" s="79"/>
      <c r="F650" s="109"/>
      <c r="G650" s="124" t="s">
        <v>5593</v>
      </c>
      <c r="H650" s="124"/>
      <c r="I650" s="124"/>
      <c r="J650" s="124"/>
      <c r="K650" s="124"/>
      <c r="L650" s="124"/>
      <c r="M650" s="124"/>
      <c r="N650" s="167" t="str">
        <f>VLOOKUP($B648,D1_2!$B$259:$AL$385,6,FALSE)&amp;""</f>
        <v/>
      </c>
      <c r="O650" s="174"/>
      <c r="P650" s="190" t="s">
        <v>410</v>
      </c>
      <c r="Q650" s="206" t="str">
        <f>VLOOKUP($B648,D1_2!$B$259:$AL$385,7,FALSE)&amp;""</f>
        <v/>
      </c>
      <c r="R650" s="216"/>
      <c r="S650" s="167" t="str">
        <f>VLOOKUP($B648,D1_2!$B$259:$AL$385,8,FALSE)&amp;""</f>
        <v/>
      </c>
      <c r="T650" s="174"/>
      <c r="U650" s="190" t="s">
        <v>410</v>
      </c>
      <c r="V650" s="206" t="str">
        <f>VLOOKUP($B648,D1_2!$B$259:$AL$385,9,FALSE)&amp;""</f>
        <v/>
      </c>
      <c r="W650" s="216"/>
      <c r="X650" s="167" t="str">
        <f>VLOOKUP($B648,D1_2!$B$259:$AL$385,10,FALSE)&amp;""</f>
        <v/>
      </c>
      <c r="Y650" s="174"/>
      <c r="Z650" s="190" t="s">
        <v>410</v>
      </c>
      <c r="AA650" s="206" t="str">
        <f>VLOOKUP($B648,D1_2!$B$259:$AL$385,11,FALSE)&amp;""</f>
        <v/>
      </c>
      <c r="AB650" s="216"/>
      <c r="AC650" s="167" t="str">
        <f>VLOOKUP($B648,D1_2!$B$259:$AL$385,12,FALSE)&amp;""</f>
        <v/>
      </c>
      <c r="AD650" s="174"/>
      <c r="AE650" s="190" t="s">
        <v>410</v>
      </c>
      <c r="AF650" s="206" t="str">
        <f>VLOOKUP($B648,D1_2!$B$259:$AL$385,13,FALSE)&amp;""</f>
        <v/>
      </c>
      <c r="AG650" s="216"/>
      <c r="AH650" s="167" t="str">
        <f>VLOOKUP($B648,D1_2!$B$259:$AL$385,14,FALSE)&amp;""</f>
        <v/>
      </c>
      <c r="AI650" s="174"/>
      <c r="AJ650" s="190" t="s">
        <v>410</v>
      </c>
      <c r="AK650" s="206" t="str">
        <f>VLOOKUP($B648,D1_2!$B$259:$AL$385,15,FALSE)&amp;""</f>
        <v/>
      </c>
      <c r="AL650" s="216"/>
      <c r="AM650" s="167" t="str">
        <f>VLOOKUP($B648,D1_2!$B$259:$AL$385,16,FALSE)&amp;""</f>
        <v/>
      </c>
      <c r="AN650" s="174"/>
      <c r="AO650" s="190" t="s">
        <v>410</v>
      </c>
      <c r="AP650" s="206" t="str">
        <f>VLOOKUP($B648,D1_2!$B$259:$AL$385,17,FALSE)&amp;""</f>
        <v/>
      </c>
      <c r="AQ650" s="216"/>
      <c r="AR650" s="167" t="str">
        <f>VLOOKUP($B648,D1_2!$B$259:$AL$385,18,FALSE)&amp;""</f>
        <v/>
      </c>
      <c r="AS650" s="174"/>
      <c r="AT650" s="190" t="s">
        <v>410</v>
      </c>
      <c r="AU650" s="206" t="str">
        <f>VLOOKUP($B648,D1_2!$B$259:$AL$385,19,FALSE)&amp;""</f>
        <v/>
      </c>
      <c r="AV650" s="216"/>
      <c r="AW650" s="167" t="str">
        <f>VLOOKUP($B648,D1_2!$B$259:$AL$385,20,FALSE)&amp;""</f>
        <v/>
      </c>
      <c r="AX650" s="174"/>
      <c r="AY650" s="190" t="s">
        <v>410</v>
      </c>
      <c r="AZ650" s="206" t="str">
        <f>VLOOKUP($B648,D1_2!$B$259:$AL$385,21,FALSE)&amp;""</f>
        <v/>
      </c>
      <c r="BA650" s="216"/>
      <c r="BB650" s="1"/>
      <c r="BC650" s="1"/>
      <c r="BD650" s="1"/>
      <c r="BE650" s="1"/>
      <c r="BF650" s="3"/>
      <c r="BG650" s="3"/>
      <c r="BH650" s="3"/>
    </row>
    <row r="651" spans="2:60" s="1" customFormat="1" ht="14.25" customHeight="1">
      <c r="B651" s="26" t="s">
        <v>6952</v>
      </c>
      <c r="C651" s="78"/>
      <c r="D651" s="78"/>
      <c r="E651" s="78"/>
      <c r="F651" s="107"/>
      <c r="G651" s="122" t="s">
        <v>6009</v>
      </c>
      <c r="H651" s="122"/>
      <c r="I651" s="122"/>
      <c r="J651" s="122"/>
      <c r="K651" s="122"/>
      <c r="L651" s="122"/>
      <c r="M651" s="122"/>
      <c r="N651" s="160" t="str">
        <f>VLOOKUP($B651,D1_2!$B$5:$AL$131,6,FALSE)&amp;""</f>
        <v/>
      </c>
      <c r="O651" s="172"/>
      <c r="P651" s="188" t="s">
        <v>410</v>
      </c>
      <c r="Q651" s="204" t="str">
        <f>VLOOKUP($B651,D1_2!$B$5:$AL$131,7,FALSE)&amp;""</f>
        <v/>
      </c>
      <c r="R651" s="215"/>
      <c r="S651" s="160" t="str">
        <f>VLOOKUP($B651,D1_2!$B$5:$AL$131,8,FALSE)&amp;""</f>
        <v/>
      </c>
      <c r="T651" s="172"/>
      <c r="U651" s="188" t="s">
        <v>410</v>
      </c>
      <c r="V651" s="204" t="str">
        <f>VLOOKUP($B651,D1_2!$B$5:$AL$131,9,FALSE)&amp;""</f>
        <v/>
      </c>
      <c r="W651" s="215"/>
      <c r="X651" s="160" t="str">
        <f>VLOOKUP($B651,D1_2!$B$5:$AL$131,10,FALSE)&amp;""</f>
        <v/>
      </c>
      <c r="Y651" s="172"/>
      <c r="Z651" s="188" t="s">
        <v>410</v>
      </c>
      <c r="AA651" s="204" t="str">
        <f>VLOOKUP($B651,D1_2!$B$5:$AL$131,11,FALSE)&amp;""</f>
        <v/>
      </c>
      <c r="AB651" s="215"/>
      <c r="AC651" s="160" t="str">
        <f>VLOOKUP($B651,D1_2!$B$5:$AL$131,12,FALSE)&amp;""</f>
        <v/>
      </c>
      <c r="AD651" s="172"/>
      <c r="AE651" s="188" t="s">
        <v>410</v>
      </c>
      <c r="AF651" s="204" t="str">
        <f>VLOOKUP($B651,D1_2!$B$5:$AL$131,13,FALSE)&amp;""</f>
        <v/>
      </c>
      <c r="AG651" s="215"/>
      <c r="AH651" s="160" t="str">
        <f>VLOOKUP($B651,D1_2!$B$5:$AL$131,14,FALSE)&amp;""</f>
        <v/>
      </c>
      <c r="AI651" s="172"/>
      <c r="AJ651" s="188" t="s">
        <v>410</v>
      </c>
      <c r="AK651" s="204" t="str">
        <f>VLOOKUP($B651,D1_2!$B$5:$AL$131,15,FALSE)&amp;""</f>
        <v/>
      </c>
      <c r="AL651" s="215"/>
      <c r="AM651" s="160" t="str">
        <f>VLOOKUP($B651,D1_2!$B$5:$AL$131,16,FALSE)&amp;""</f>
        <v/>
      </c>
      <c r="AN651" s="172"/>
      <c r="AO651" s="188" t="s">
        <v>410</v>
      </c>
      <c r="AP651" s="204" t="str">
        <f>VLOOKUP($B651,D1_2!$B$5:$AL$131,17,FALSE)&amp;""</f>
        <v/>
      </c>
      <c r="AQ651" s="215"/>
      <c r="AR651" s="160" t="str">
        <f>VLOOKUP($B651,D1_2!$B$5:$AL$131,18,FALSE)&amp;""</f>
        <v/>
      </c>
      <c r="AS651" s="172"/>
      <c r="AT651" s="188" t="s">
        <v>410</v>
      </c>
      <c r="AU651" s="204" t="str">
        <f>VLOOKUP($B651,D1_2!$B$5:$AL$131,19,FALSE)&amp;""</f>
        <v/>
      </c>
      <c r="AV651" s="215"/>
      <c r="AW651" s="160" t="str">
        <f>VLOOKUP($B651,D1_2!$B$5:$AL$131,20,FALSE)&amp;""</f>
        <v/>
      </c>
      <c r="AX651" s="172"/>
      <c r="AY651" s="188" t="s">
        <v>410</v>
      </c>
      <c r="AZ651" s="204" t="str">
        <f>VLOOKUP($B651,D1_2!$B$5:$AL$131,21,FALSE)&amp;""</f>
        <v/>
      </c>
      <c r="BA651" s="215"/>
      <c r="BB651" s="1"/>
      <c r="BC651" s="1"/>
      <c r="BD651" s="1"/>
      <c r="BE651" s="1"/>
      <c r="BF651" s="3"/>
      <c r="BG651" s="3"/>
      <c r="BH651" s="3"/>
    </row>
    <row r="652" spans="2:60" s="1" customFormat="1">
      <c r="B652" s="28"/>
      <c r="C652" s="80"/>
      <c r="D652" s="80"/>
      <c r="E652" s="80"/>
      <c r="F652" s="108"/>
      <c r="G652" s="123" t="s">
        <v>5759</v>
      </c>
      <c r="H652" s="123"/>
      <c r="I652" s="123"/>
      <c r="J652" s="123"/>
      <c r="K652" s="123"/>
      <c r="L652" s="123"/>
      <c r="M652" s="123"/>
      <c r="N652" s="162" t="str">
        <f>VLOOKUP($B651,D1_2!$B$132:$AL$258,6,FALSE)&amp;""</f>
        <v/>
      </c>
      <c r="O652" s="173"/>
      <c r="P652" s="189" t="s">
        <v>410</v>
      </c>
      <c r="Q652" s="205" t="str">
        <f>VLOOKUP($B651,D1_2!$B$132:$AL$258,7,FALSE)&amp;""</f>
        <v/>
      </c>
      <c r="R652" s="222"/>
      <c r="S652" s="162" t="str">
        <f>VLOOKUP($B651,D1_2!$B$132:$AL$258,8,FALSE)&amp;""</f>
        <v/>
      </c>
      <c r="T652" s="173"/>
      <c r="U652" s="189" t="s">
        <v>410</v>
      </c>
      <c r="V652" s="205" t="str">
        <f>VLOOKUP($B651,D1_2!$B$132:$AL$258,9,FALSE)&amp;""</f>
        <v/>
      </c>
      <c r="W652" s="222"/>
      <c r="X652" s="162" t="str">
        <f>VLOOKUP($B651,D1_2!$B$132:$AL$258,10,FALSE)&amp;""</f>
        <v/>
      </c>
      <c r="Y652" s="173"/>
      <c r="Z652" s="189" t="s">
        <v>410</v>
      </c>
      <c r="AA652" s="205" t="str">
        <f>VLOOKUP($B651,D1_2!$B$132:$AL$258,11,FALSE)&amp;""</f>
        <v/>
      </c>
      <c r="AB652" s="222"/>
      <c r="AC652" s="162" t="str">
        <f>VLOOKUP($B651,D1_2!$B$132:$AL$258,12,FALSE)&amp;""</f>
        <v/>
      </c>
      <c r="AD652" s="173"/>
      <c r="AE652" s="189" t="s">
        <v>410</v>
      </c>
      <c r="AF652" s="205" t="str">
        <f>VLOOKUP($B651,D1_2!$B$132:$AL$258,13,FALSE)&amp;""</f>
        <v/>
      </c>
      <c r="AG652" s="222"/>
      <c r="AH652" s="162" t="str">
        <f>VLOOKUP($B651,D1_2!$B$132:$AL$258,14,FALSE)&amp;""</f>
        <v/>
      </c>
      <c r="AI652" s="173"/>
      <c r="AJ652" s="189" t="s">
        <v>410</v>
      </c>
      <c r="AK652" s="205" t="str">
        <f>VLOOKUP($B651,D1_2!$B$132:$AL$258,15,FALSE)&amp;""</f>
        <v/>
      </c>
      <c r="AL652" s="222"/>
      <c r="AM652" s="162" t="str">
        <f>VLOOKUP($B651,D1_2!$B$132:$AL$258,16,FALSE)&amp;""</f>
        <v/>
      </c>
      <c r="AN652" s="173"/>
      <c r="AO652" s="189" t="s">
        <v>410</v>
      </c>
      <c r="AP652" s="205" t="str">
        <f>VLOOKUP($B651,D1_2!$B$132:$AL$258,17,FALSE)&amp;""</f>
        <v/>
      </c>
      <c r="AQ652" s="222"/>
      <c r="AR652" s="162" t="str">
        <f>VLOOKUP($B651,D1_2!$B$132:$AL$258,18,FALSE)&amp;""</f>
        <v/>
      </c>
      <c r="AS652" s="173"/>
      <c r="AT652" s="189" t="s">
        <v>410</v>
      </c>
      <c r="AU652" s="205" t="str">
        <f>VLOOKUP($B651,D1_2!$B$132:$AL$258,19,FALSE)&amp;""</f>
        <v/>
      </c>
      <c r="AV652" s="222"/>
      <c r="AW652" s="162" t="str">
        <f>VLOOKUP($B651,D1_2!$B$132:$AL$258,20,FALSE)&amp;""</f>
        <v/>
      </c>
      <c r="AX652" s="173"/>
      <c r="AY652" s="189" t="s">
        <v>410</v>
      </c>
      <c r="AZ652" s="205" t="str">
        <f>VLOOKUP($B651,D1_2!$B$132:$AL$258,21,FALSE)&amp;""</f>
        <v/>
      </c>
      <c r="BA652" s="222"/>
      <c r="BB652" s="1"/>
      <c r="BC652" s="1"/>
      <c r="BD652" s="1"/>
      <c r="BE652" s="1"/>
      <c r="BF652" s="3"/>
      <c r="BG652" s="3"/>
      <c r="BH652" s="3"/>
    </row>
    <row r="653" spans="2:60" s="1" customFormat="1">
      <c r="B653" s="27"/>
      <c r="C653" s="79"/>
      <c r="D653" s="79"/>
      <c r="E653" s="79"/>
      <c r="F653" s="109"/>
      <c r="G653" s="124" t="s">
        <v>5593</v>
      </c>
      <c r="H653" s="124"/>
      <c r="I653" s="124"/>
      <c r="J653" s="124"/>
      <c r="K653" s="124"/>
      <c r="L653" s="124"/>
      <c r="M653" s="124"/>
      <c r="N653" s="167" t="str">
        <f>VLOOKUP($B651,D1_2!$B$259:$AL$385,6,FALSE)&amp;""</f>
        <v/>
      </c>
      <c r="O653" s="174"/>
      <c r="P653" s="190" t="s">
        <v>410</v>
      </c>
      <c r="Q653" s="206" t="str">
        <f>VLOOKUP($B651,D1_2!$B$259:$AL$385,7,FALSE)&amp;""</f>
        <v/>
      </c>
      <c r="R653" s="216"/>
      <c r="S653" s="167" t="str">
        <f>VLOOKUP($B651,D1_2!$B$259:$AL$385,8,FALSE)&amp;""</f>
        <v/>
      </c>
      <c r="T653" s="174"/>
      <c r="U653" s="190" t="s">
        <v>410</v>
      </c>
      <c r="V653" s="206" t="str">
        <f>VLOOKUP($B651,D1_2!$B$259:$AL$385,9,FALSE)&amp;""</f>
        <v/>
      </c>
      <c r="W653" s="216"/>
      <c r="X653" s="167" t="str">
        <f>VLOOKUP($B651,D1_2!$B$259:$AL$385,10,FALSE)&amp;""</f>
        <v/>
      </c>
      <c r="Y653" s="174"/>
      <c r="Z653" s="190" t="s">
        <v>410</v>
      </c>
      <c r="AA653" s="206" t="str">
        <f>VLOOKUP($B651,D1_2!$B$259:$AL$385,11,FALSE)&amp;""</f>
        <v/>
      </c>
      <c r="AB653" s="216"/>
      <c r="AC653" s="167" t="str">
        <f>VLOOKUP($B651,D1_2!$B$259:$AL$385,12,FALSE)&amp;""</f>
        <v/>
      </c>
      <c r="AD653" s="174"/>
      <c r="AE653" s="190" t="s">
        <v>410</v>
      </c>
      <c r="AF653" s="206" t="str">
        <f>VLOOKUP($B651,D1_2!$B$259:$AL$385,13,FALSE)&amp;""</f>
        <v/>
      </c>
      <c r="AG653" s="216"/>
      <c r="AH653" s="167" t="str">
        <f>VLOOKUP($B651,D1_2!$B$259:$AL$385,14,FALSE)&amp;""</f>
        <v/>
      </c>
      <c r="AI653" s="174"/>
      <c r="AJ653" s="190" t="s">
        <v>410</v>
      </c>
      <c r="AK653" s="206" t="str">
        <f>VLOOKUP($B651,D1_2!$B$259:$AL$385,15,FALSE)&amp;""</f>
        <v/>
      </c>
      <c r="AL653" s="216"/>
      <c r="AM653" s="167" t="str">
        <f>VLOOKUP($B651,D1_2!$B$259:$AL$385,16,FALSE)&amp;""</f>
        <v/>
      </c>
      <c r="AN653" s="174"/>
      <c r="AO653" s="190" t="s">
        <v>410</v>
      </c>
      <c r="AP653" s="206" t="str">
        <f>VLOOKUP($B651,D1_2!$B$259:$AL$385,17,FALSE)&amp;""</f>
        <v/>
      </c>
      <c r="AQ653" s="216"/>
      <c r="AR653" s="167" t="str">
        <f>VLOOKUP($B651,D1_2!$B$259:$AL$385,18,FALSE)&amp;""</f>
        <v/>
      </c>
      <c r="AS653" s="174"/>
      <c r="AT653" s="190" t="s">
        <v>410</v>
      </c>
      <c r="AU653" s="206" t="str">
        <f>VLOOKUP($B651,D1_2!$B$259:$AL$385,19,FALSE)&amp;""</f>
        <v/>
      </c>
      <c r="AV653" s="216"/>
      <c r="AW653" s="167" t="str">
        <f>VLOOKUP($B651,D1_2!$B$259:$AL$385,20,FALSE)&amp;""</f>
        <v/>
      </c>
      <c r="AX653" s="174"/>
      <c r="AY653" s="190" t="s">
        <v>410</v>
      </c>
      <c r="AZ653" s="206" t="str">
        <f>VLOOKUP($B651,D1_2!$B$259:$AL$385,21,FALSE)&amp;""</f>
        <v/>
      </c>
      <c r="BA653" s="216"/>
      <c r="BB653" s="1"/>
      <c r="BC653" s="1"/>
      <c r="BD653" s="1"/>
      <c r="BE653" s="1"/>
      <c r="BF653" s="3"/>
      <c r="BG653" s="3"/>
      <c r="BH653" s="3"/>
    </row>
    <row r="654" spans="2:60" s="1" customFormat="1" ht="14.25" customHeight="1">
      <c r="B654" s="26" t="s">
        <v>6953</v>
      </c>
      <c r="C654" s="78"/>
      <c r="D654" s="78"/>
      <c r="E654" s="78"/>
      <c r="F654" s="107"/>
      <c r="G654" s="122" t="s">
        <v>6009</v>
      </c>
      <c r="H654" s="122"/>
      <c r="I654" s="122"/>
      <c r="J654" s="122"/>
      <c r="K654" s="122"/>
      <c r="L654" s="122"/>
      <c r="M654" s="122"/>
      <c r="N654" s="160" t="str">
        <f>VLOOKUP($B654,D1_2!$B$5:$AL$131,6,FALSE)&amp;""</f>
        <v/>
      </c>
      <c r="O654" s="172"/>
      <c r="P654" s="188" t="s">
        <v>410</v>
      </c>
      <c r="Q654" s="204" t="str">
        <f>VLOOKUP($B654,D1_2!$B$5:$AL$131,7,FALSE)&amp;""</f>
        <v/>
      </c>
      <c r="R654" s="215"/>
      <c r="S654" s="160" t="str">
        <f>VLOOKUP($B654,D1_2!$B$5:$AL$131,8,FALSE)&amp;""</f>
        <v/>
      </c>
      <c r="T654" s="172"/>
      <c r="U654" s="188" t="s">
        <v>410</v>
      </c>
      <c r="V654" s="204" t="str">
        <f>VLOOKUP($B654,D1_2!$B$5:$AL$131,9,FALSE)&amp;""</f>
        <v/>
      </c>
      <c r="W654" s="215"/>
      <c r="X654" s="160" t="str">
        <f>VLOOKUP($B654,D1_2!$B$5:$AL$131,10,FALSE)&amp;""</f>
        <v/>
      </c>
      <c r="Y654" s="172"/>
      <c r="Z654" s="188" t="s">
        <v>410</v>
      </c>
      <c r="AA654" s="204" t="str">
        <f>VLOOKUP($B654,D1_2!$B$5:$AL$131,11,FALSE)&amp;""</f>
        <v/>
      </c>
      <c r="AB654" s="215"/>
      <c r="AC654" s="160" t="str">
        <f>VLOOKUP($B654,D1_2!$B$5:$AL$131,12,FALSE)&amp;""</f>
        <v/>
      </c>
      <c r="AD654" s="172"/>
      <c r="AE654" s="188" t="s">
        <v>410</v>
      </c>
      <c r="AF654" s="204" t="str">
        <f>VLOOKUP($B654,D1_2!$B$5:$AL$131,13,FALSE)&amp;""</f>
        <v/>
      </c>
      <c r="AG654" s="215"/>
      <c r="AH654" s="160" t="str">
        <f>VLOOKUP($B654,D1_2!$B$5:$AL$131,14,FALSE)&amp;""</f>
        <v/>
      </c>
      <c r="AI654" s="172"/>
      <c r="AJ654" s="188" t="s">
        <v>410</v>
      </c>
      <c r="AK654" s="204" t="str">
        <f>VLOOKUP($B654,D1_2!$B$5:$AL$131,15,FALSE)&amp;""</f>
        <v/>
      </c>
      <c r="AL654" s="215"/>
      <c r="AM654" s="160" t="str">
        <f>VLOOKUP($B654,D1_2!$B$5:$AL$131,16,FALSE)&amp;""</f>
        <v/>
      </c>
      <c r="AN654" s="172"/>
      <c r="AO654" s="188" t="s">
        <v>410</v>
      </c>
      <c r="AP654" s="204" t="str">
        <f>VLOOKUP($B654,D1_2!$B$5:$AL$131,17,FALSE)&amp;""</f>
        <v/>
      </c>
      <c r="AQ654" s="215"/>
      <c r="AR654" s="160" t="str">
        <f>VLOOKUP($B654,D1_2!$B$5:$AL$131,18,FALSE)&amp;""</f>
        <v/>
      </c>
      <c r="AS654" s="172"/>
      <c r="AT654" s="188" t="s">
        <v>410</v>
      </c>
      <c r="AU654" s="204" t="str">
        <f>VLOOKUP($B654,D1_2!$B$5:$AL$131,19,FALSE)&amp;""</f>
        <v/>
      </c>
      <c r="AV654" s="215"/>
      <c r="AW654" s="160" t="str">
        <f>VLOOKUP($B654,D1_2!$B$5:$AL$131,20,FALSE)&amp;""</f>
        <v/>
      </c>
      <c r="AX654" s="172"/>
      <c r="AY654" s="188" t="s">
        <v>410</v>
      </c>
      <c r="AZ654" s="204" t="str">
        <f>VLOOKUP($B654,D1_2!$B$5:$AL$131,21,FALSE)&amp;""</f>
        <v/>
      </c>
      <c r="BA654" s="215"/>
      <c r="BB654" s="1"/>
      <c r="BC654" s="1"/>
      <c r="BD654" s="1"/>
      <c r="BE654" s="1"/>
      <c r="BF654" s="3"/>
      <c r="BG654" s="3"/>
      <c r="BH654" s="3"/>
    </row>
    <row r="655" spans="2:60" s="1" customFormat="1">
      <c r="B655" s="28"/>
      <c r="C655" s="80"/>
      <c r="D655" s="80"/>
      <c r="E655" s="80"/>
      <c r="F655" s="108"/>
      <c r="G655" s="123" t="s">
        <v>5759</v>
      </c>
      <c r="H655" s="123"/>
      <c r="I655" s="123"/>
      <c r="J655" s="123"/>
      <c r="K655" s="123"/>
      <c r="L655" s="123"/>
      <c r="M655" s="123"/>
      <c r="N655" s="162" t="str">
        <f>VLOOKUP($B654,D1_2!$B$132:$AL$258,6,FALSE)&amp;""</f>
        <v/>
      </c>
      <c r="O655" s="173"/>
      <c r="P655" s="189" t="s">
        <v>410</v>
      </c>
      <c r="Q655" s="205" t="str">
        <f>VLOOKUP($B654,D1_2!$B$132:$AL$258,7,FALSE)&amp;""</f>
        <v/>
      </c>
      <c r="R655" s="222"/>
      <c r="S655" s="162" t="str">
        <f>VLOOKUP($B654,D1_2!$B$132:$AL$258,8,FALSE)&amp;""</f>
        <v/>
      </c>
      <c r="T655" s="173"/>
      <c r="U655" s="189" t="s">
        <v>410</v>
      </c>
      <c r="V655" s="205" t="str">
        <f>VLOOKUP($B654,D1_2!$B$132:$AL$258,9,FALSE)&amp;""</f>
        <v/>
      </c>
      <c r="W655" s="222"/>
      <c r="X655" s="162" t="str">
        <f>VLOOKUP($B654,D1_2!$B$132:$AL$258,10,FALSE)&amp;""</f>
        <v/>
      </c>
      <c r="Y655" s="173"/>
      <c r="Z655" s="189" t="s">
        <v>410</v>
      </c>
      <c r="AA655" s="205" t="str">
        <f>VLOOKUP($B654,D1_2!$B$132:$AL$258,11,FALSE)&amp;""</f>
        <v/>
      </c>
      <c r="AB655" s="222"/>
      <c r="AC655" s="162" t="str">
        <f>VLOOKUP($B654,D1_2!$B$132:$AL$258,12,FALSE)&amp;""</f>
        <v/>
      </c>
      <c r="AD655" s="173"/>
      <c r="AE655" s="189" t="s">
        <v>410</v>
      </c>
      <c r="AF655" s="205" t="str">
        <f>VLOOKUP($B654,D1_2!$B$132:$AL$258,13,FALSE)&amp;""</f>
        <v/>
      </c>
      <c r="AG655" s="222"/>
      <c r="AH655" s="162" t="str">
        <f>VLOOKUP($B654,D1_2!$B$132:$AL$258,14,FALSE)&amp;""</f>
        <v/>
      </c>
      <c r="AI655" s="173"/>
      <c r="AJ655" s="189" t="s">
        <v>410</v>
      </c>
      <c r="AK655" s="205" t="str">
        <f>VLOOKUP($B654,D1_2!$B$132:$AL$258,15,FALSE)&amp;""</f>
        <v/>
      </c>
      <c r="AL655" s="222"/>
      <c r="AM655" s="162" t="str">
        <f>VLOOKUP($B654,D1_2!$B$132:$AL$258,16,FALSE)&amp;""</f>
        <v/>
      </c>
      <c r="AN655" s="173"/>
      <c r="AO655" s="189" t="s">
        <v>410</v>
      </c>
      <c r="AP655" s="205" t="str">
        <f>VLOOKUP($B654,D1_2!$B$132:$AL$258,17,FALSE)&amp;""</f>
        <v/>
      </c>
      <c r="AQ655" s="222"/>
      <c r="AR655" s="162" t="str">
        <f>VLOOKUP($B654,D1_2!$B$132:$AL$258,18,FALSE)&amp;""</f>
        <v/>
      </c>
      <c r="AS655" s="173"/>
      <c r="AT655" s="189" t="s">
        <v>410</v>
      </c>
      <c r="AU655" s="205" t="str">
        <f>VLOOKUP($B654,D1_2!$B$132:$AL$258,19,FALSE)&amp;""</f>
        <v/>
      </c>
      <c r="AV655" s="222"/>
      <c r="AW655" s="162" t="str">
        <f>VLOOKUP($B654,D1_2!$B$132:$AL$258,20,FALSE)&amp;""</f>
        <v/>
      </c>
      <c r="AX655" s="173"/>
      <c r="AY655" s="189" t="s">
        <v>410</v>
      </c>
      <c r="AZ655" s="205" t="str">
        <f>VLOOKUP($B654,D1_2!$B$132:$AL$258,21,FALSE)&amp;""</f>
        <v/>
      </c>
      <c r="BA655" s="222"/>
      <c r="BB655" s="1"/>
      <c r="BC655" s="1"/>
      <c r="BD655" s="1"/>
      <c r="BE655" s="1"/>
      <c r="BF655" s="3"/>
      <c r="BG655" s="3"/>
      <c r="BH655" s="3"/>
    </row>
    <row r="656" spans="2:60" s="1" customFormat="1">
      <c r="B656" s="27"/>
      <c r="C656" s="79"/>
      <c r="D656" s="79"/>
      <c r="E656" s="79"/>
      <c r="F656" s="109"/>
      <c r="G656" s="124" t="s">
        <v>5593</v>
      </c>
      <c r="H656" s="124"/>
      <c r="I656" s="124"/>
      <c r="J656" s="124"/>
      <c r="K656" s="124"/>
      <c r="L656" s="124"/>
      <c r="M656" s="124"/>
      <c r="N656" s="167" t="str">
        <f>VLOOKUP($B654,D1_2!$B$259:$AL$385,6,FALSE)&amp;""</f>
        <v/>
      </c>
      <c r="O656" s="174"/>
      <c r="P656" s="190" t="s">
        <v>410</v>
      </c>
      <c r="Q656" s="206" t="str">
        <f>VLOOKUP($B654,D1_2!$B$259:$AL$385,7,FALSE)&amp;""</f>
        <v/>
      </c>
      <c r="R656" s="216"/>
      <c r="S656" s="167" t="str">
        <f>VLOOKUP($B654,D1_2!$B$259:$AL$385,8,FALSE)&amp;""</f>
        <v/>
      </c>
      <c r="T656" s="174"/>
      <c r="U656" s="190" t="s">
        <v>410</v>
      </c>
      <c r="V656" s="206" t="str">
        <f>VLOOKUP($B654,D1_2!$B$259:$AL$385,9,FALSE)&amp;""</f>
        <v/>
      </c>
      <c r="W656" s="216"/>
      <c r="X656" s="167" t="str">
        <f>VLOOKUP($B654,D1_2!$B$259:$AL$385,10,FALSE)&amp;""</f>
        <v/>
      </c>
      <c r="Y656" s="174"/>
      <c r="Z656" s="190" t="s">
        <v>410</v>
      </c>
      <c r="AA656" s="206" t="str">
        <f>VLOOKUP($B654,D1_2!$B$259:$AL$385,11,FALSE)&amp;""</f>
        <v/>
      </c>
      <c r="AB656" s="216"/>
      <c r="AC656" s="167" t="str">
        <f>VLOOKUP($B654,D1_2!$B$259:$AL$385,12,FALSE)&amp;""</f>
        <v/>
      </c>
      <c r="AD656" s="174"/>
      <c r="AE656" s="190" t="s">
        <v>410</v>
      </c>
      <c r="AF656" s="206" t="str">
        <f>VLOOKUP($B654,D1_2!$B$259:$AL$385,13,FALSE)&amp;""</f>
        <v/>
      </c>
      <c r="AG656" s="216"/>
      <c r="AH656" s="167" t="str">
        <f>VLOOKUP($B654,D1_2!$B$259:$AL$385,14,FALSE)&amp;""</f>
        <v/>
      </c>
      <c r="AI656" s="174"/>
      <c r="AJ656" s="190" t="s">
        <v>410</v>
      </c>
      <c r="AK656" s="206" t="str">
        <f>VLOOKUP($B654,D1_2!$B$259:$AL$385,15,FALSE)&amp;""</f>
        <v/>
      </c>
      <c r="AL656" s="216"/>
      <c r="AM656" s="167" t="str">
        <f>VLOOKUP($B654,D1_2!$B$259:$AL$385,16,FALSE)&amp;""</f>
        <v/>
      </c>
      <c r="AN656" s="174"/>
      <c r="AO656" s="190" t="s">
        <v>410</v>
      </c>
      <c r="AP656" s="206" t="str">
        <f>VLOOKUP($B654,D1_2!$B$259:$AL$385,17,FALSE)&amp;""</f>
        <v/>
      </c>
      <c r="AQ656" s="216"/>
      <c r="AR656" s="167" t="str">
        <f>VLOOKUP($B654,D1_2!$B$259:$AL$385,18,FALSE)&amp;""</f>
        <v/>
      </c>
      <c r="AS656" s="174"/>
      <c r="AT656" s="190" t="s">
        <v>410</v>
      </c>
      <c r="AU656" s="206" t="str">
        <f>VLOOKUP($B654,D1_2!$B$259:$AL$385,19,FALSE)&amp;""</f>
        <v/>
      </c>
      <c r="AV656" s="216"/>
      <c r="AW656" s="167" t="str">
        <f>VLOOKUP($B654,D1_2!$B$259:$AL$385,20,FALSE)&amp;""</f>
        <v/>
      </c>
      <c r="AX656" s="174"/>
      <c r="AY656" s="190" t="s">
        <v>410</v>
      </c>
      <c r="AZ656" s="206" t="str">
        <f>VLOOKUP($B654,D1_2!$B$259:$AL$385,21,FALSE)&amp;""</f>
        <v/>
      </c>
      <c r="BA656" s="216"/>
      <c r="BB656" s="1"/>
      <c r="BC656" s="1"/>
      <c r="BD656" s="1"/>
      <c r="BE656" s="1"/>
      <c r="BF656" s="3"/>
      <c r="BG656" s="3"/>
      <c r="BH656" s="3"/>
    </row>
    <row r="657" spans="2:60" s="1" customFormat="1" ht="14.25" customHeight="1">
      <c r="B657" s="26" t="s">
        <v>100</v>
      </c>
      <c r="C657" s="78"/>
      <c r="D657" s="78"/>
      <c r="E657" s="78"/>
      <c r="F657" s="107"/>
      <c r="G657" s="122" t="s">
        <v>6009</v>
      </c>
      <c r="H657" s="122"/>
      <c r="I657" s="122"/>
      <c r="J657" s="122"/>
      <c r="K657" s="122"/>
      <c r="L657" s="122"/>
      <c r="M657" s="122"/>
      <c r="N657" s="160" t="str">
        <f>VLOOKUP($B657,D1_2!$B$5:$AL$131,6,FALSE)&amp;""</f>
        <v/>
      </c>
      <c r="O657" s="172"/>
      <c r="P657" s="188" t="s">
        <v>410</v>
      </c>
      <c r="Q657" s="204" t="str">
        <f>VLOOKUP($B657,D1_2!$B$5:$AL$131,7,FALSE)&amp;""</f>
        <v/>
      </c>
      <c r="R657" s="215"/>
      <c r="S657" s="160" t="str">
        <f>VLOOKUP($B657,D1_2!$B$5:$AL$131,8,FALSE)&amp;""</f>
        <v/>
      </c>
      <c r="T657" s="172"/>
      <c r="U657" s="188" t="s">
        <v>410</v>
      </c>
      <c r="V657" s="204" t="str">
        <f>VLOOKUP($B657,D1_2!$B$5:$AL$131,9,FALSE)&amp;""</f>
        <v/>
      </c>
      <c r="W657" s="215"/>
      <c r="X657" s="160" t="str">
        <f>VLOOKUP($B657,D1_2!$B$5:$AL$131,10,FALSE)&amp;""</f>
        <v/>
      </c>
      <c r="Y657" s="172"/>
      <c r="Z657" s="188" t="s">
        <v>410</v>
      </c>
      <c r="AA657" s="204" t="str">
        <f>VLOOKUP($B657,D1_2!$B$5:$AL$131,11,FALSE)&amp;""</f>
        <v/>
      </c>
      <c r="AB657" s="215"/>
      <c r="AC657" s="160" t="str">
        <f>VLOOKUP($B657,D1_2!$B$5:$AL$131,12,FALSE)&amp;""</f>
        <v/>
      </c>
      <c r="AD657" s="172"/>
      <c r="AE657" s="188" t="s">
        <v>410</v>
      </c>
      <c r="AF657" s="204" t="str">
        <f>VLOOKUP($B657,D1_2!$B$5:$AL$131,13,FALSE)&amp;""</f>
        <v/>
      </c>
      <c r="AG657" s="215"/>
      <c r="AH657" s="160" t="str">
        <f>VLOOKUP($B657,D1_2!$B$5:$AL$131,14,FALSE)&amp;""</f>
        <v/>
      </c>
      <c r="AI657" s="172"/>
      <c r="AJ657" s="188" t="s">
        <v>410</v>
      </c>
      <c r="AK657" s="204" t="str">
        <f>VLOOKUP($B657,D1_2!$B$5:$AL$131,15,FALSE)&amp;""</f>
        <v/>
      </c>
      <c r="AL657" s="215"/>
      <c r="AM657" s="160" t="str">
        <f>VLOOKUP($B657,D1_2!$B$5:$AL$131,16,FALSE)&amp;""</f>
        <v/>
      </c>
      <c r="AN657" s="172"/>
      <c r="AO657" s="188" t="s">
        <v>410</v>
      </c>
      <c r="AP657" s="204" t="str">
        <f>VLOOKUP($B657,D1_2!$B$5:$AL$131,17,FALSE)&amp;""</f>
        <v/>
      </c>
      <c r="AQ657" s="215"/>
      <c r="AR657" s="160" t="str">
        <f>VLOOKUP($B657,D1_2!$B$5:$AL$131,18,FALSE)&amp;""</f>
        <v/>
      </c>
      <c r="AS657" s="172"/>
      <c r="AT657" s="188" t="s">
        <v>410</v>
      </c>
      <c r="AU657" s="204" t="str">
        <f>VLOOKUP($B657,D1_2!$B$5:$AL$131,19,FALSE)&amp;""</f>
        <v/>
      </c>
      <c r="AV657" s="215"/>
      <c r="AW657" s="160" t="str">
        <f>VLOOKUP($B657,D1_2!$B$5:$AL$131,20,FALSE)&amp;""</f>
        <v/>
      </c>
      <c r="AX657" s="172"/>
      <c r="AY657" s="188" t="s">
        <v>410</v>
      </c>
      <c r="AZ657" s="204" t="str">
        <f>VLOOKUP($B657,D1_2!$B$5:$AL$131,21,FALSE)&amp;""</f>
        <v/>
      </c>
      <c r="BA657" s="215"/>
      <c r="BB657" s="1"/>
      <c r="BC657" s="1"/>
      <c r="BD657" s="1"/>
      <c r="BE657" s="1"/>
      <c r="BF657" s="3"/>
      <c r="BG657" s="3"/>
      <c r="BH657" s="3"/>
    </row>
    <row r="658" spans="2:60" s="1" customFormat="1">
      <c r="B658" s="28"/>
      <c r="C658" s="80"/>
      <c r="D658" s="80"/>
      <c r="E658" s="80"/>
      <c r="F658" s="108"/>
      <c r="G658" s="123" t="s">
        <v>5759</v>
      </c>
      <c r="H658" s="123"/>
      <c r="I658" s="123"/>
      <c r="J658" s="123"/>
      <c r="K658" s="123"/>
      <c r="L658" s="123"/>
      <c r="M658" s="123"/>
      <c r="N658" s="162" t="str">
        <f>VLOOKUP($B657,D1_2!$B$132:$AL$258,6,FALSE)&amp;""</f>
        <v/>
      </c>
      <c r="O658" s="173"/>
      <c r="P658" s="189" t="s">
        <v>410</v>
      </c>
      <c r="Q658" s="205" t="str">
        <f>VLOOKUP($B657,D1_2!$B$132:$AL$258,7,FALSE)&amp;""</f>
        <v/>
      </c>
      <c r="R658" s="222"/>
      <c r="S658" s="162" t="str">
        <f>VLOOKUP($B657,D1_2!$B$132:$AL$258,8,FALSE)&amp;""</f>
        <v/>
      </c>
      <c r="T658" s="173"/>
      <c r="U658" s="189" t="s">
        <v>410</v>
      </c>
      <c r="V658" s="205" t="str">
        <f>VLOOKUP($B657,D1_2!$B$132:$AL$258,9,FALSE)&amp;""</f>
        <v/>
      </c>
      <c r="W658" s="222"/>
      <c r="X658" s="162" t="str">
        <f>VLOOKUP($B657,D1_2!$B$132:$AL$258,10,FALSE)&amp;""</f>
        <v/>
      </c>
      <c r="Y658" s="173"/>
      <c r="Z658" s="189" t="s">
        <v>410</v>
      </c>
      <c r="AA658" s="205" t="str">
        <f>VLOOKUP($B657,D1_2!$B$132:$AL$258,11,FALSE)&amp;""</f>
        <v/>
      </c>
      <c r="AB658" s="222"/>
      <c r="AC658" s="162" t="str">
        <f>VLOOKUP($B657,D1_2!$B$132:$AL$258,12,FALSE)&amp;""</f>
        <v/>
      </c>
      <c r="AD658" s="173"/>
      <c r="AE658" s="189" t="s">
        <v>410</v>
      </c>
      <c r="AF658" s="205" t="str">
        <f>VLOOKUP($B657,D1_2!$B$132:$AL$258,13,FALSE)&amp;""</f>
        <v/>
      </c>
      <c r="AG658" s="222"/>
      <c r="AH658" s="162" t="str">
        <f>VLOOKUP($B657,D1_2!$B$132:$AL$258,14,FALSE)&amp;""</f>
        <v/>
      </c>
      <c r="AI658" s="173"/>
      <c r="AJ658" s="189" t="s">
        <v>410</v>
      </c>
      <c r="AK658" s="205" t="str">
        <f>VLOOKUP($B657,D1_2!$B$132:$AL$258,15,FALSE)&amp;""</f>
        <v/>
      </c>
      <c r="AL658" s="222"/>
      <c r="AM658" s="162" t="str">
        <f>VLOOKUP($B657,D1_2!$B$132:$AL$258,16,FALSE)&amp;""</f>
        <v/>
      </c>
      <c r="AN658" s="173"/>
      <c r="AO658" s="189" t="s">
        <v>410</v>
      </c>
      <c r="AP658" s="205" t="str">
        <f>VLOOKUP($B657,D1_2!$B$132:$AL$258,17,FALSE)&amp;""</f>
        <v/>
      </c>
      <c r="AQ658" s="222"/>
      <c r="AR658" s="162" t="str">
        <f>VLOOKUP($B657,D1_2!$B$132:$AL$258,18,FALSE)&amp;""</f>
        <v/>
      </c>
      <c r="AS658" s="173"/>
      <c r="AT658" s="189" t="s">
        <v>410</v>
      </c>
      <c r="AU658" s="205" t="str">
        <f>VLOOKUP($B657,D1_2!$B$132:$AL$258,19,FALSE)&amp;""</f>
        <v/>
      </c>
      <c r="AV658" s="222"/>
      <c r="AW658" s="162" t="str">
        <f>VLOOKUP($B657,D1_2!$B$132:$AL$258,20,FALSE)&amp;""</f>
        <v/>
      </c>
      <c r="AX658" s="173"/>
      <c r="AY658" s="189" t="s">
        <v>410</v>
      </c>
      <c r="AZ658" s="205" t="str">
        <f>VLOOKUP($B657,D1_2!$B$132:$AL$258,21,FALSE)&amp;""</f>
        <v/>
      </c>
      <c r="BA658" s="222"/>
      <c r="BB658" s="1"/>
      <c r="BC658" s="1"/>
      <c r="BD658" s="1"/>
      <c r="BE658" s="1"/>
      <c r="BF658" s="3"/>
      <c r="BG658" s="3"/>
      <c r="BH658" s="3"/>
    </row>
    <row r="659" spans="2:60" s="1" customFormat="1">
      <c r="B659" s="27"/>
      <c r="C659" s="79"/>
      <c r="D659" s="79"/>
      <c r="E659" s="79"/>
      <c r="F659" s="109"/>
      <c r="G659" s="124" t="s">
        <v>5593</v>
      </c>
      <c r="H659" s="124"/>
      <c r="I659" s="124"/>
      <c r="J659" s="124"/>
      <c r="K659" s="124"/>
      <c r="L659" s="124"/>
      <c r="M659" s="124"/>
      <c r="N659" s="167" t="str">
        <f>VLOOKUP($B657,D1_2!$B$259:$AL$385,6,FALSE)&amp;""</f>
        <v/>
      </c>
      <c r="O659" s="174"/>
      <c r="P659" s="190" t="s">
        <v>410</v>
      </c>
      <c r="Q659" s="206" t="str">
        <f>VLOOKUP($B657,D1_2!$B$259:$AL$385,7,FALSE)&amp;""</f>
        <v/>
      </c>
      <c r="R659" s="216"/>
      <c r="S659" s="167" t="str">
        <f>VLOOKUP($B657,D1_2!$B$259:$AL$385,8,FALSE)&amp;""</f>
        <v/>
      </c>
      <c r="T659" s="174"/>
      <c r="U659" s="190" t="s">
        <v>410</v>
      </c>
      <c r="V659" s="206" t="str">
        <f>VLOOKUP($B657,D1_2!$B$259:$AL$385,9,FALSE)&amp;""</f>
        <v/>
      </c>
      <c r="W659" s="216"/>
      <c r="X659" s="167" t="str">
        <f>VLOOKUP($B657,D1_2!$B$259:$AL$385,10,FALSE)&amp;""</f>
        <v/>
      </c>
      <c r="Y659" s="174"/>
      <c r="Z659" s="190" t="s">
        <v>410</v>
      </c>
      <c r="AA659" s="206" t="str">
        <f>VLOOKUP($B657,D1_2!$B$259:$AL$385,11,FALSE)&amp;""</f>
        <v/>
      </c>
      <c r="AB659" s="216"/>
      <c r="AC659" s="167" t="str">
        <f>VLOOKUP($B657,D1_2!$B$259:$AL$385,12,FALSE)&amp;""</f>
        <v/>
      </c>
      <c r="AD659" s="174"/>
      <c r="AE659" s="190" t="s">
        <v>410</v>
      </c>
      <c r="AF659" s="206" t="str">
        <f>VLOOKUP($B657,D1_2!$B$259:$AL$385,13,FALSE)&amp;""</f>
        <v/>
      </c>
      <c r="AG659" s="216"/>
      <c r="AH659" s="167" t="str">
        <f>VLOOKUP($B657,D1_2!$B$259:$AL$385,14,FALSE)&amp;""</f>
        <v/>
      </c>
      <c r="AI659" s="174"/>
      <c r="AJ659" s="190" t="s">
        <v>410</v>
      </c>
      <c r="AK659" s="206" t="str">
        <f>VLOOKUP($B657,D1_2!$B$259:$AL$385,15,FALSE)&amp;""</f>
        <v/>
      </c>
      <c r="AL659" s="216"/>
      <c r="AM659" s="167" t="str">
        <f>VLOOKUP($B657,D1_2!$B$259:$AL$385,16,FALSE)&amp;""</f>
        <v/>
      </c>
      <c r="AN659" s="174"/>
      <c r="AO659" s="190" t="s">
        <v>410</v>
      </c>
      <c r="AP659" s="206" t="str">
        <f>VLOOKUP($B657,D1_2!$B$259:$AL$385,17,FALSE)&amp;""</f>
        <v/>
      </c>
      <c r="AQ659" s="216"/>
      <c r="AR659" s="167" t="str">
        <f>VLOOKUP($B657,D1_2!$B$259:$AL$385,18,FALSE)&amp;""</f>
        <v/>
      </c>
      <c r="AS659" s="174"/>
      <c r="AT659" s="190" t="s">
        <v>410</v>
      </c>
      <c r="AU659" s="206" t="str">
        <f>VLOOKUP($B657,D1_2!$B$259:$AL$385,19,FALSE)&amp;""</f>
        <v/>
      </c>
      <c r="AV659" s="216"/>
      <c r="AW659" s="167" t="str">
        <f>VLOOKUP($B657,D1_2!$B$259:$AL$385,20,FALSE)&amp;""</f>
        <v/>
      </c>
      <c r="AX659" s="174"/>
      <c r="AY659" s="190" t="s">
        <v>410</v>
      </c>
      <c r="AZ659" s="206" t="str">
        <f>VLOOKUP($B657,D1_2!$B$259:$AL$385,21,FALSE)&amp;""</f>
        <v/>
      </c>
      <c r="BA659" s="216"/>
      <c r="BB659" s="1"/>
      <c r="BC659" s="1"/>
      <c r="BD659" s="1"/>
      <c r="BE659" s="1"/>
      <c r="BF659" s="3"/>
      <c r="BG659" s="3"/>
      <c r="BH659" s="3"/>
    </row>
    <row r="660" spans="2:60" s="1" customFormat="1" ht="14.25" customHeight="1">
      <c r="B660" s="26" t="s">
        <v>1423</v>
      </c>
      <c r="C660" s="78"/>
      <c r="D660" s="78"/>
      <c r="E660" s="78"/>
      <c r="F660" s="107"/>
      <c r="G660" s="122" t="s">
        <v>6009</v>
      </c>
      <c r="H660" s="122"/>
      <c r="I660" s="122"/>
      <c r="J660" s="122"/>
      <c r="K660" s="122"/>
      <c r="L660" s="122"/>
      <c r="M660" s="122"/>
      <c r="N660" s="160" t="str">
        <f>VLOOKUP($B660,D1_2!$B$5:$AL$131,6,FALSE)&amp;""</f>
        <v/>
      </c>
      <c r="O660" s="172"/>
      <c r="P660" s="188" t="s">
        <v>410</v>
      </c>
      <c r="Q660" s="204" t="str">
        <f>VLOOKUP($B660,D1_2!$B$5:$AL$131,7,FALSE)&amp;""</f>
        <v/>
      </c>
      <c r="R660" s="215"/>
      <c r="S660" s="160" t="str">
        <f>VLOOKUP($B660,D1_2!$B$5:$AL$131,8,FALSE)&amp;""</f>
        <v/>
      </c>
      <c r="T660" s="172"/>
      <c r="U660" s="188" t="s">
        <v>410</v>
      </c>
      <c r="V660" s="204" t="str">
        <f>VLOOKUP($B660,D1_2!$B$5:$AL$131,9,FALSE)&amp;""</f>
        <v/>
      </c>
      <c r="W660" s="215"/>
      <c r="X660" s="160" t="str">
        <f>VLOOKUP($B660,D1_2!$B$5:$AL$131,10,FALSE)&amp;""</f>
        <v/>
      </c>
      <c r="Y660" s="172"/>
      <c r="Z660" s="188" t="s">
        <v>410</v>
      </c>
      <c r="AA660" s="204" t="str">
        <f>VLOOKUP($B660,D1_2!$B$5:$AL$131,11,FALSE)&amp;""</f>
        <v/>
      </c>
      <c r="AB660" s="215"/>
      <c r="AC660" s="160" t="str">
        <f>VLOOKUP($B660,D1_2!$B$5:$AL$131,12,FALSE)&amp;""</f>
        <v/>
      </c>
      <c r="AD660" s="172"/>
      <c r="AE660" s="188" t="s">
        <v>410</v>
      </c>
      <c r="AF660" s="204" t="str">
        <f>VLOOKUP($B660,D1_2!$B$5:$AL$131,13,FALSE)&amp;""</f>
        <v/>
      </c>
      <c r="AG660" s="215"/>
      <c r="AH660" s="160" t="str">
        <f>VLOOKUP($B660,D1_2!$B$5:$AL$131,14,FALSE)&amp;""</f>
        <v/>
      </c>
      <c r="AI660" s="172"/>
      <c r="AJ660" s="188" t="s">
        <v>410</v>
      </c>
      <c r="AK660" s="204" t="str">
        <f>VLOOKUP($B660,D1_2!$B$5:$AL$131,15,FALSE)&amp;""</f>
        <v/>
      </c>
      <c r="AL660" s="215"/>
      <c r="AM660" s="160" t="str">
        <f>VLOOKUP($B660,D1_2!$B$5:$AL$131,16,FALSE)&amp;""</f>
        <v/>
      </c>
      <c r="AN660" s="172"/>
      <c r="AO660" s="188" t="s">
        <v>410</v>
      </c>
      <c r="AP660" s="204" t="str">
        <f>VLOOKUP($B660,D1_2!$B$5:$AL$131,17,FALSE)&amp;""</f>
        <v/>
      </c>
      <c r="AQ660" s="215"/>
      <c r="AR660" s="160" t="str">
        <f>VLOOKUP($B660,D1_2!$B$5:$AL$131,18,FALSE)&amp;""</f>
        <v/>
      </c>
      <c r="AS660" s="172"/>
      <c r="AT660" s="188" t="s">
        <v>410</v>
      </c>
      <c r="AU660" s="204" t="str">
        <f>VLOOKUP($B660,D1_2!$B$5:$AL$131,19,FALSE)&amp;""</f>
        <v/>
      </c>
      <c r="AV660" s="215"/>
      <c r="AW660" s="160" t="str">
        <f>VLOOKUP($B660,D1_2!$B$5:$AL$131,20,FALSE)&amp;""</f>
        <v/>
      </c>
      <c r="AX660" s="172"/>
      <c r="AY660" s="188" t="s">
        <v>410</v>
      </c>
      <c r="AZ660" s="204" t="str">
        <f>VLOOKUP($B660,D1_2!$B$5:$AL$131,21,FALSE)&amp;""</f>
        <v/>
      </c>
      <c r="BA660" s="215"/>
      <c r="BB660" s="1"/>
      <c r="BC660" s="1"/>
      <c r="BD660" s="1"/>
      <c r="BE660" s="1"/>
      <c r="BF660" s="3"/>
      <c r="BG660" s="3"/>
      <c r="BH660" s="3"/>
    </row>
    <row r="661" spans="2:60" s="1" customFormat="1">
      <c r="B661" s="28"/>
      <c r="C661" s="80"/>
      <c r="D661" s="80"/>
      <c r="E661" s="80"/>
      <c r="F661" s="108"/>
      <c r="G661" s="123" t="s">
        <v>5759</v>
      </c>
      <c r="H661" s="123"/>
      <c r="I661" s="123"/>
      <c r="J661" s="123"/>
      <c r="K661" s="123"/>
      <c r="L661" s="123"/>
      <c r="M661" s="123"/>
      <c r="N661" s="162" t="str">
        <f>VLOOKUP($B660,D1_2!$B$132:$AL$258,6,FALSE)&amp;""</f>
        <v/>
      </c>
      <c r="O661" s="173"/>
      <c r="P661" s="189" t="s">
        <v>410</v>
      </c>
      <c r="Q661" s="205" t="str">
        <f>VLOOKUP($B660,D1_2!$B$132:$AL$258,7,FALSE)&amp;""</f>
        <v/>
      </c>
      <c r="R661" s="222"/>
      <c r="S661" s="162" t="str">
        <f>VLOOKUP($B660,D1_2!$B$132:$AL$258,8,FALSE)&amp;""</f>
        <v/>
      </c>
      <c r="T661" s="173"/>
      <c r="U661" s="189" t="s">
        <v>410</v>
      </c>
      <c r="V661" s="205" t="str">
        <f>VLOOKUP($B660,D1_2!$B$132:$AL$258,9,FALSE)&amp;""</f>
        <v/>
      </c>
      <c r="W661" s="222"/>
      <c r="X661" s="162" t="str">
        <f>VLOOKUP($B660,D1_2!$B$132:$AL$258,10,FALSE)&amp;""</f>
        <v/>
      </c>
      <c r="Y661" s="173"/>
      <c r="Z661" s="189" t="s">
        <v>410</v>
      </c>
      <c r="AA661" s="205" t="str">
        <f>VLOOKUP($B660,D1_2!$B$132:$AL$258,11,FALSE)&amp;""</f>
        <v/>
      </c>
      <c r="AB661" s="222"/>
      <c r="AC661" s="162" t="str">
        <f>VLOOKUP($B660,D1_2!$B$132:$AL$258,12,FALSE)&amp;""</f>
        <v/>
      </c>
      <c r="AD661" s="173"/>
      <c r="AE661" s="189" t="s">
        <v>410</v>
      </c>
      <c r="AF661" s="205" t="str">
        <f>VLOOKUP($B660,D1_2!$B$132:$AL$258,13,FALSE)&amp;""</f>
        <v/>
      </c>
      <c r="AG661" s="222"/>
      <c r="AH661" s="162" t="str">
        <f>VLOOKUP($B660,D1_2!$B$132:$AL$258,14,FALSE)&amp;""</f>
        <v/>
      </c>
      <c r="AI661" s="173"/>
      <c r="AJ661" s="189" t="s">
        <v>410</v>
      </c>
      <c r="AK661" s="205" t="str">
        <f>VLOOKUP($B660,D1_2!$B$132:$AL$258,15,FALSE)&amp;""</f>
        <v/>
      </c>
      <c r="AL661" s="222"/>
      <c r="AM661" s="162" t="str">
        <f>VLOOKUP($B660,D1_2!$B$132:$AL$258,16,FALSE)&amp;""</f>
        <v/>
      </c>
      <c r="AN661" s="173"/>
      <c r="AO661" s="189" t="s">
        <v>410</v>
      </c>
      <c r="AP661" s="205" t="str">
        <f>VLOOKUP($B660,D1_2!$B$132:$AL$258,17,FALSE)&amp;""</f>
        <v/>
      </c>
      <c r="AQ661" s="222"/>
      <c r="AR661" s="162" t="str">
        <f>VLOOKUP($B660,D1_2!$B$132:$AL$258,18,FALSE)&amp;""</f>
        <v/>
      </c>
      <c r="AS661" s="173"/>
      <c r="AT661" s="189" t="s">
        <v>410</v>
      </c>
      <c r="AU661" s="205" t="str">
        <f>VLOOKUP($B660,D1_2!$B$132:$AL$258,19,FALSE)&amp;""</f>
        <v/>
      </c>
      <c r="AV661" s="222"/>
      <c r="AW661" s="162" t="str">
        <f>VLOOKUP($B660,D1_2!$B$132:$AL$258,20,FALSE)&amp;""</f>
        <v/>
      </c>
      <c r="AX661" s="173"/>
      <c r="AY661" s="189" t="s">
        <v>410</v>
      </c>
      <c r="AZ661" s="205" t="str">
        <f>VLOOKUP($B660,D1_2!$B$132:$AL$258,21,FALSE)&amp;""</f>
        <v/>
      </c>
      <c r="BA661" s="222"/>
      <c r="BB661" s="1"/>
      <c r="BC661" s="1"/>
      <c r="BD661" s="1"/>
      <c r="BE661" s="1"/>
      <c r="BF661" s="3"/>
      <c r="BG661" s="3"/>
      <c r="BH661" s="3"/>
    </row>
    <row r="662" spans="2:60" s="1" customFormat="1">
      <c r="B662" s="27"/>
      <c r="C662" s="79"/>
      <c r="D662" s="79"/>
      <c r="E662" s="79"/>
      <c r="F662" s="109"/>
      <c r="G662" s="124" t="s">
        <v>5593</v>
      </c>
      <c r="H662" s="124"/>
      <c r="I662" s="124"/>
      <c r="J662" s="124"/>
      <c r="K662" s="124"/>
      <c r="L662" s="124"/>
      <c r="M662" s="124"/>
      <c r="N662" s="167" t="str">
        <f>VLOOKUP($B660,D1_2!$B$259:$AL$385,6,FALSE)&amp;""</f>
        <v/>
      </c>
      <c r="O662" s="174"/>
      <c r="P662" s="190" t="s">
        <v>410</v>
      </c>
      <c r="Q662" s="206" t="str">
        <f>VLOOKUP($B660,D1_2!$B$259:$AL$385,7,FALSE)&amp;""</f>
        <v/>
      </c>
      <c r="R662" s="216"/>
      <c r="S662" s="167" t="str">
        <f>VLOOKUP($B660,D1_2!$B$259:$AL$385,8,FALSE)&amp;""</f>
        <v/>
      </c>
      <c r="T662" s="174"/>
      <c r="U662" s="190" t="s">
        <v>410</v>
      </c>
      <c r="V662" s="206" t="str">
        <f>VLOOKUP($B660,D1_2!$B$259:$AL$385,9,FALSE)&amp;""</f>
        <v/>
      </c>
      <c r="W662" s="216"/>
      <c r="X662" s="167" t="str">
        <f>VLOOKUP($B660,D1_2!$B$259:$AL$385,10,FALSE)&amp;""</f>
        <v/>
      </c>
      <c r="Y662" s="174"/>
      <c r="Z662" s="190" t="s">
        <v>410</v>
      </c>
      <c r="AA662" s="206" t="str">
        <f>VLOOKUP($B660,D1_2!$B$259:$AL$385,11,FALSE)&amp;""</f>
        <v/>
      </c>
      <c r="AB662" s="216"/>
      <c r="AC662" s="167" t="str">
        <f>VLOOKUP($B660,D1_2!$B$259:$AL$385,12,FALSE)&amp;""</f>
        <v/>
      </c>
      <c r="AD662" s="174"/>
      <c r="AE662" s="190" t="s">
        <v>410</v>
      </c>
      <c r="AF662" s="206" t="str">
        <f>VLOOKUP($B660,D1_2!$B$259:$AL$385,13,FALSE)&amp;""</f>
        <v/>
      </c>
      <c r="AG662" s="216"/>
      <c r="AH662" s="167" t="str">
        <f>VLOOKUP($B660,D1_2!$B$259:$AL$385,14,FALSE)&amp;""</f>
        <v/>
      </c>
      <c r="AI662" s="174"/>
      <c r="AJ662" s="190" t="s">
        <v>410</v>
      </c>
      <c r="AK662" s="206" t="str">
        <f>VLOOKUP($B660,D1_2!$B$259:$AL$385,15,FALSE)&amp;""</f>
        <v/>
      </c>
      <c r="AL662" s="216"/>
      <c r="AM662" s="167" t="str">
        <f>VLOOKUP($B660,D1_2!$B$259:$AL$385,16,FALSE)&amp;""</f>
        <v/>
      </c>
      <c r="AN662" s="174"/>
      <c r="AO662" s="190" t="s">
        <v>410</v>
      </c>
      <c r="AP662" s="206" t="str">
        <f>VLOOKUP($B660,D1_2!$B$259:$AL$385,17,FALSE)&amp;""</f>
        <v/>
      </c>
      <c r="AQ662" s="216"/>
      <c r="AR662" s="167" t="str">
        <f>VLOOKUP($B660,D1_2!$B$259:$AL$385,18,FALSE)&amp;""</f>
        <v/>
      </c>
      <c r="AS662" s="174"/>
      <c r="AT662" s="190" t="s">
        <v>410</v>
      </c>
      <c r="AU662" s="206" t="str">
        <f>VLOOKUP($B660,D1_2!$B$259:$AL$385,19,FALSE)&amp;""</f>
        <v/>
      </c>
      <c r="AV662" s="216"/>
      <c r="AW662" s="167" t="str">
        <f>VLOOKUP($B660,D1_2!$B$259:$AL$385,20,FALSE)&amp;""</f>
        <v/>
      </c>
      <c r="AX662" s="174"/>
      <c r="AY662" s="190" t="s">
        <v>410</v>
      </c>
      <c r="AZ662" s="206" t="str">
        <f>VLOOKUP($B660,D1_2!$B$259:$AL$385,21,FALSE)&amp;""</f>
        <v/>
      </c>
      <c r="BA662" s="216"/>
      <c r="BB662" s="1"/>
      <c r="BC662" s="1"/>
      <c r="BD662" s="1"/>
      <c r="BE662" s="1"/>
      <c r="BF662" s="3"/>
      <c r="BG662" s="3"/>
      <c r="BH662" s="3"/>
    </row>
    <row r="663" spans="2:60" s="1" customFormat="1" ht="14.25" customHeight="1">
      <c r="B663" s="26" t="s">
        <v>1969</v>
      </c>
      <c r="C663" s="78"/>
      <c r="D663" s="78"/>
      <c r="E663" s="78"/>
      <c r="F663" s="107"/>
      <c r="G663" s="122" t="s">
        <v>6009</v>
      </c>
      <c r="H663" s="122"/>
      <c r="I663" s="122"/>
      <c r="J663" s="122"/>
      <c r="K663" s="122"/>
      <c r="L663" s="122"/>
      <c r="M663" s="122"/>
      <c r="N663" s="160" t="str">
        <f>VLOOKUP($B663,D1_2!$B$5:$AL$131,6,FALSE)&amp;""</f>
        <v/>
      </c>
      <c r="O663" s="172"/>
      <c r="P663" s="188" t="s">
        <v>410</v>
      </c>
      <c r="Q663" s="204" t="str">
        <f>VLOOKUP($B663,D1_2!$B$5:$AL$131,7,FALSE)&amp;""</f>
        <v/>
      </c>
      <c r="R663" s="215"/>
      <c r="S663" s="160" t="str">
        <f>VLOOKUP($B663,D1_2!$B$5:$AL$131,8,FALSE)&amp;""</f>
        <v/>
      </c>
      <c r="T663" s="172"/>
      <c r="U663" s="188" t="s">
        <v>410</v>
      </c>
      <c r="V663" s="204" t="str">
        <f>VLOOKUP($B663,D1_2!$B$5:$AL$131,9,FALSE)&amp;""</f>
        <v/>
      </c>
      <c r="W663" s="215"/>
      <c r="X663" s="160" t="str">
        <f>VLOOKUP($B663,D1_2!$B$5:$AL$131,10,FALSE)&amp;""</f>
        <v/>
      </c>
      <c r="Y663" s="172"/>
      <c r="Z663" s="188" t="s">
        <v>410</v>
      </c>
      <c r="AA663" s="204" t="str">
        <f>VLOOKUP($B663,D1_2!$B$5:$AL$131,11,FALSE)&amp;""</f>
        <v/>
      </c>
      <c r="AB663" s="215"/>
      <c r="AC663" s="160" t="str">
        <f>VLOOKUP($B663,D1_2!$B$5:$AL$131,12,FALSE)&amp;""</f>
        <v/>
      </c>
      <c r="AD663" s="172"/>
      <c r="AE663" s="188" t="s">
        <v>410</v>
      </c>
      <c r="AF663" s="204" t="str">
        <f>VLOOKUP($B663,D1_2!$B$5:$AL$131,13,FALSE)&amp;""</f>
        <v/>
      </c>
      <c r="AG663" s="215"/>
      <c r="AH663" s="160" t="str">
        <f>VLOOKUP($B663,D1_2!$B$5:$AL$131,14,FALSE)&amp;""</f>
        <v/>
      </c>
      <c r="AI663" s="172"/>
      <c r="AJ663" s="188" t="s">
        <v>410</v>
      </c>
      <c r="AK663" s="204" t="str">
        <f>VLOOKUP($B663,D1_2!$B$5:$AL$131,15,FALSE)&amp;""</f>
        <v/>
      </c>
      <c r="AL663" s="215"/>
      <c r="AM663" s="160" t="str">
        <f>VLOOKUP($B663,D1_2!$B$5:$AL$131,16,FALSE)&amp;""</f>
        <v/>
      </c>
      <c r="AN663" s="172"/>
      <c r="AO663" s="188" t="s">
        <v>410</v>
      </c>
      <c r="AP663" s="204" t="str">
        <f>VLOOKUP($B663,D1_2!$B$5:$AL$131,17,FALSE)&amp;""</f>
        <v/>
      </c>
      <c r="AQ663" s="215"/>
      <c r="AR663" s="160" t="str">
        <f>VLOOKUP($B663,D1_2!$B$5:$AL$131,18,FALSE)&amp;""</f>
        <v/>
      </c>
      <c r="AS663" s="172"/>
      <c r="AT663" s="188" t="s">
        <v>410</v>
      </c>
      <c r="AU663" s="204" t="str">
        <f>VLOOKUP($B663,D1_2!$B$5:$AL$131,19,FALSE)&amp;""</f>
        <v/>
      </c>
      <c r="AV663" s="215"/>
      <c r="AW663" s="160" t="str">
        <f>VLOOKUP($B663,D1_2!$B$5:$AL$131,20,FALSE)&amp;""</f>
        <v/>
      </c>
      <c r="AX663" s="172"/>
      <c r="AY663" s="188" t="s">
        <v>410</v>
      </c>
      <c r="AZ663" s="204" t="str">
        <f>VLOOKUP($B663,D1_2!$B$5:$AL$131,21,FALSE)&amp;""</f>
        <v/>
      </c>
      <c r="BA663" s="215"/>
      <c r="BB663" s="1"/>
      <c r="BC663" s="1"/>
      <c r="BD663" s="1"/>
      <c r="BE663" s="1"/>
      <c r="BF663" s="3"/>
      <c r="BG663" s="3"/>
      <c r="BH663" s="3"/>
    </row>
    <row r="664" spans="2:60" s="1" customFormat="1">
      <c r="B664" s="28"/>
      <c r="C664" s="80"/>
      <c r="D664" s="80"/>
      <c r="E664" s="80"/>
      <c r="F664" s="108"/>
      <c r="G664" s="123" t="s">
        <v>5759</v>
      </c>
      <c r="H664" s="123"/>
      <c r="I664" s="123"/>
      <c r="J664" s="123"/>
      <c r="K664" s="123"/>
      <c r="L664" s="123"/>
      <c r="M664" s="123"/>
      <c r="N664" s="162" t="str">
        <f>VLOOKUP($B663,D1_2!$B$132:$AL$258,6,FALSE)&amp;""</f>
        <v/>
      </c>
      <c r="O664" s="173"/>
      <c r="P664" s="189" t="s">
        <v>410</v>
      </c>
      <c r="Q664" s="205" t="str">
        <f>VLOOKUP($B663,D1_2!$B$132:$AL$258,7,FALSE)&amp;""</f>
        <v/>
      </c>
      <c r="R664" s="222"/>
      <c r="S664" s="162" t="str">
        <f>VLOOKUP($B663,D1_2!$B$132:$AL$258,8,FALSE)&amp;""</f>
        <v/>
      </c>
      <c r="T664" s="173"/>
      <c r="U664" s="189" t="s">
        <v>410</v>
      </c>
      <c r="V664" s="205" t="str">
        <f>VLOOKUP($B663,D1_2!$B$132:$AL$258,9,FALSE)&amp;""</f>
        <v/>
      </c>
      <c r="W664" s="222"/>
      <c r="X664" s="162" t="str">
        <f>VLOOKUP($B663,D1_2!$B$132:$AL$258,10,FALSE)&amp;""</f>
        <v/>
      </c>
      <c r="Y664" s="173"/>
      <c r="Z664" s="189" t="s">
        <v>410</v>
      </c>
      <c r="AA664" s="205" t="str">
        <f>VLOOKUP($B663,D1_2!$B$132:$AL$258,11,FALSE)&amp;""</f>
        <v/>
      </c>
      <c r="AB664" s="222"/>
      <c r="AC664" s="162" t="str">
        <f>VLOOKUP($B663,D1_2!$B$132:$AL$258,12,FALSE)&amp;""</f>
        <v/>
      </c>
      <c r="AD664" s="173"/>
      <c r="AE664" s="189" t="s">
        <v>410</v>
      </c>
      <c r="AF664" s="205" t="str">
        <f>VLOOKUP($B663,D1_2!$B$132:$AL$258,13,FALSE)&amp;""</f>
        <v/>
      </c>
      <c r="AG664" s="222"/>
      <c r="AH664" s="162" t="str">
        <f>VLOOKUP($B663,D1_2!$B$132:$AL$258,14,FALSE)&amp;""</f>
        <v/>
      </c>
      <c r="AI664" s="173"/>
      <c r="AJ664" s="189" t="s">
        <v>410</v>
      </c>
      <c r="AK664" s="205" t="str">
        <f>VLOOKUP($B663,D1_2!$B$132:$AL$258,15,FALSE)&amp;""</f>
        <v/>
      </c>
      <c r="AL664" s="222"/>
      <c r="AM664" s="162" t="str">
        <f>VLOOKUP($B663,D1_2!$B$132:$AL$258,16,FALSE)&amp;""</f>
        <v/>
      </c>
      <c r="AN664" s="173"/>
      <c r="AO664" s="189" t="s">
        <v>410</v>
      </c>
      <c r="AP664" s="205" t="str">
        <f>VLOOKUP($B663,D1_2!$B$132:$AL$258,17,FALSE)&amp;""</f>
        <v/>
      </c>
      <c r="AQ664" s="222"/>
      <c r="AR664" s="162" t="str">
        <f>VLOOKUP($B663,D1_2!$B$132:$AL$258,18,FALSE)&amp;""</f>
        <v/>
      </c>
      <c r="AS664" s="173"/>
      <c r="AT664" s="189" t="s">
        <v>410</v>
      </c>
      <c r="AU664" s="205" t="str">
        <f>VLOOKUP($B663,D1_2!$B$132:$AL$258,19,FALSE)&amp;""</f>
        <v/>
      </c>
      <c r="AV664" s="222"/>
      <c r="AW664" s="162" t="str">
        <f>VLOOKUP($B663,D1_2!$B$132:$AL$258,20,FALSE)&amp;""</f>
        <v/>
      </c>
      <c r="AX664" s="173"/>
      <c r="AY664" s="189" t="s">
        <v>410</v>
      </c>
      <c r="AZ664" s="205" t="str">
        <f>VLOOKUP($B663,D1_2!$B$132:$AL$258,21,FALSE)&amp;""</f>
        <v/>
      </c>
      <c r="BA664" s="222"/>
      <c r="BB664" s="1"/>
      <c r="BC664" s="1"/>
      <c r="BD664" s="1"/>
      <c r="BE664" s="1"/>
      <c r="BF664" s="3"/>
      <c r="BG664" s="3"/>
      <c r="BH664" s="3"/>
    </row>
    <row r="665" spans="2:60" s="1" customFormat="1">
      <c r="B665" s="27"/>
      <c r="C665" s="79"/>
      <c r="D665" s="79"/>
      <c r="E665" s="79"/>
      <c r="F665" s="109"/>
      <c r="G665" s="124" t="s">
        <v>5593</v>
      </c>
      <c r="H665" s="124"/>
      <c r="I665" s="124"/>
      <c r="J665" s="124"/>
      <c r="K665" s="124"/>
      <c r="L665" s="124"/>
      <c r="M665" s="124"/>
      <c r="N665" s="167" t="str">
        <f>VLOOKUP($B663,D1_2!$B$259:$AL$385,6,FALSE)&amp;""</f>
        <v/>
      </c>
      <c r="O665" s="174"/>
      <c r="P665" s="190" t="s">
        <v>410</v>
      </c>
      <c r="Q665" s="206" t="str">
        <f>VLOOKUP($B663,D1_2!$B$259:$AL$385,7,FALSE)&amp;""</f>
        <v/>
      </c>
      <c r="R665" s="216"/>
      <c r="S665" s="167" t="str">
        <f>VLOOKUP($B663,D1_2!$B$259:$AL$385,8,FALSE)&amp;""</f>
        <v/>
      </c>
      <c r="T665" s="174"/>
      <c r="U665" s="190" t="s">
        <v>410</v>
      </c>
      <c r="V665" s="206" t="str">
        <f>VLOOKUP($B663,D1_2!$B$259:$AL$385,9,FALSE)&amp;""</f>
        <v/>
      </c>
      <c r="W665" s="216"/>
      <c r="X665" s="167" t="str">
        <f>VLOOKUP($B663,D1_2!$B$259:$AL$385,10,FALSE)&amp;""</f>
        <v/>
      </c>
      <c r="Y665" s="174"/>
      <c r="Z665" s="190" t="s">
        <v>410</v>
      </c>
      <c r="AA665" s="206" t="str">
        <f>VLOOKUP($B663,D1_2!$B$259:$AL$385,11,FALSE)&amp;""</f>
        <v/>
      </c>
      <c r="AB665" s="216"/>
      <c r="AC665" s="167" t="str">
        <f>VLOOKUP($B663,D1_2!$B$259:$AL$385,12,FALSE)&amp;""</f>
        <v/>
      </c>
      <c r="AD665" s="174"/>
      <c r="AE665" s="190" t="s">
        <v>410</v>
      </c>
      <c r="AF665" s="206" t="str">
        <f>VLOOKUP($B663,D1_2!$B$259:$AL$385,13,FALSE)&amp;""</f>
        <v/>
      </c>
      <c r="AG665" s="216"/>
      <c r="AH665" s="167" t="str">
        <f>VLOOKUP($B663,D1_2!$B$259:$AL$385,14,FALSE)&amp;""</f>
        <v/>
      </c>
      <c r="AI665" s="174"/>
      <c r="AJ665" s="190" t="s">
        <v>410</v>
      </c>
      <c r="AK665" s="206" t="str">
        <f>VLOOKUP($B663,D1_2!$B$259:$AL$385,15,FALSE)&amp;""</f>
        <v/>
      </c>
      <c r="AL665" s="216"/>
      <c r="AM665" s="167" t="str">
        <f>VLOOKUP($B663,D1_2!$B$259:$AL$385,16,FALSE)&amp;""</f>
        <v/>
      </c>
      <c r="AN665" s="174"/>
      <c r="AO665" s="190" t="s">
        <v>410</v>
      </c>
      <c r="AP665" s="206" t="str">
        <f>VLOOKUP($B663,D1_2!$B$259:$AL$385,17,FALSE)&amp;""</f>
        <v/>
      </c>
      <c r="AQ665" s="216"/>
      <c r="AR665" s="167" t="str">
        <f>VLOOKUP($B663,D1_2!$B$259:$AL$385,18,FALSE)&amp;""</f>
        <v/>
      </c>
      <c r="AS665" s="174"/>
      <c r="AT665" s="190" t="s">
        <v>410</v>
      </c>
      <c r="AU665" s="206" t="str">
        <f>VLOOKUP($B663,D1_2!$B$259:$AL$385,19,FALSE)&amp;""</f>
        <v/>
      </c>
      <c r="AV665" s="216"/>
      <c r="AW665" s="167" t="str">
        <f>VLOOKUP($B663,D1_2!$B$259:$AL$385,20,FALSE)&amp;""</f>
        <v/>
      </c>
      <c r="AX665" s="174"/>
      <c r="AY665" s="190" t="s">
        <v>410</v>
      </c>
      <c r="AZ665" s="206" t="str">
        <f>VLOOKUP($B663,D1_2!$B$259:$AL$385,21,FALSE)&amp;""</f>
        <v/>
      </c>
      <c r="BA665" s="216"/>
      <c r="BB665" s="1"/>
      <c r="BC665" s="1"/>
      <c r="BD665" s="1"/>
      <c r="BE665" s="1"/>
      <c r="BF665" s="3"/>
      <c r="BG665" s="3"/>
      <c r="BH665" s="3"/>
    </row>
    <row r="666" spans="2:60" s="1" customFormat="1" ht="14.25" customHeight="1">
      <c r="B666" s="26" t="s">
        <v>1974</v>
      </c>
      <c r="C666" s="78"/>
      <c r="D666" s="78"/>
      <c r="E666" s="78"/>
      <c r="F666" s="107"/>
      <c r="G666" s="122" t="s">
        <v>6009</v>
      </c>
      <c r="H666" s="122"/>
      <c r="I666" s="122"/>
      <c r="J666" s="122"/>
      <c r="K666" s="122"/>
      <c r="L666" s="122"/>
      <c r="M666" s="122"/>
      <c r="N666" s="160" t="str">
        <f>VLOOKUP($B666,D1_2!$B$5:$AL$131,6,FALSE)&amp;""</f>
        <v/>
      </c>
      <c r="O666" s="172"/>
      <c r="P666" s="188" t="s">
        <v>410</v>
      </c>
      <c r="Q666" s="204" t="str">
        <f>VLOOKUP($B666,D1_2!$B$5:$AL$131,7,FALSE)&amp;""</f>
        <v/>
      </c>
      <c r="R666" s="215"/>
      <c r="S666" s="160" t="str">
        <f>VLOOKUP($B666,D1_2!$B$5:$AL$131,8,FALSE)&amp;""</f>
        <v/>
      </c>
      <c r="T666" s="172"/>
      <c r="U666" s="188" t="s">
        <v>410</v>
      </c>
      <c r="V666" s="204" t="str">
        <f>VLOOKUP($B666,D1_2!$B$5:$AL$131,9,FALSE)&amp;""</f>
        <v/>
      </c>
      <c r="W666" s="215"/>
      <c r="X666" s="160" t="str">
        <f>VLOOKUP($B666,D1_2!$B$5:$AL$131,10,FALSE)&amp;""</f>
        <v/>
      </c>
      <c r="Y666" s="172"/>
      <c r="Z666" s="188" t="s">
        <v>410</v>
      </c>
      <c r="AA666" s="204" t="str">
        <f>VLOOKUP($B666,D1_2!$B$5:$AL$131,11,FALSE)&amp;""</f>
        <v/>
      </c>
      <c r="AB666" s="215"/>
      <c r="AC666" s="160" t="str">
        <f>VLOOKUP($B666,D1_2!$B$5:$AL$131,12,FALSE)&amp;""</f>
        <v/>
      </c>
      <c r="AD666" s="172"/>
      <c r="AE666" s="188" t="s">
        <v>410</v>
      </c>
      <c r="AF666" s="204" t="str">
        <f>VLOOKUP($B666,D1_2!$B$5:$AL$131,13,FALSE)&amp;""</f>
        <v/>
      </c>
      <c r="AG666" s="215"/>
      <c r="AH666" s="160" t="str">
        <f>VLOOKUP($B666,D1_2!$B$5:$AL$131,14,FALSE)&amp;""</f>
        <v/>
      </c>
      <c r="AI666" s="172"/>
      <c r="AJ666" s="188" t="s">
        <v>410</v>
      </c>
      <c r="AK666" s="204" t="str">
        <f>VLOOKUP($B666,D1_2!$B$5:$AL$131,15,FALSE)&amp;""</f>
        <v/>
      </c>
      <c r="AL666" s="215"/>
      <c r="AM666" s="160" t="str">
        <f>VLOOKUP($B666,D1_2!$B$5:$AL$131,16,FALSE)&amp;""</f>
        <v/>
      </c>
      <c r="AN666" s="172"/>
      <c r="AO666" s="188" t="s">
        <v>410</v>
      </c>
      <c r="AP666" s="204" t="str">
        <f>VLOOKUP($B666,D1_2!$B$5:$AL$131,17,FALSE)&amp;""</f>
        <v/>
      </c>
      <c r="AQ666" s="215"/>
      <c r="AR666" s="160" t="str">
        <f>VLOOKUP($B666,D1_2!$B$5:$AL$131,18,FALSE)&amp;""</f>
        <v/>
      </c>
      <c r="AS666" s="172"/>
      <c r="AT666" s="188" t="s">
        <v>410</v>
      </c>
      <c r="AU666" s="204" t="str">
        <f>VLOOKUP($B666,D1_2!$B$5:$AL$131,19,FALSE)&amp;""</f>
        <v/>
      </c>
      <c r="AV666" s="215"/>
      <c r="AW666" s="160" t="str">
        <f>VLOOKUP($B666,D1_2!$B$5:$AL$131,20,FALSE)&amp;""</f>
        <v/>
      </c>
      <c r="AX666" s="172"/>
      <c r="AY666" s="188" t="s">
        <v>410</v>
      </c>
      <c r="AZ666" s="204" t="str">
        <f>VLOOKUP($B666,D1_2!$B$5:$AL$131,21,FALSE)&amp;""</f>
        <v/>
      </c>
      <c r="BA666" s="215"/>
      <c r="BB666" s="1"/>
      <c r="BC666" s="1"/>
      <c r="BD666" s="1"/>
      <c r="BE666" s="1"/>
      <c r="BF666" s="3"/>
      <c r="BG666" s="3"/>
      <c r="BH666" s="3"/>
    </row>
    <row r="667" spans="2:60" s="1" customFormat="1">
      <c r="B667" s="28"/>
      <c r="C667" s="80"/>
      <c r="D667" s="80"/>
      <c r="E667" s="80"/>
      <c r="F667" s="108"/>
      <c r="G667" s="123" t="s">
        <v>5759</v>
      </c>
      <c r="H667" s="123"/>
      <c r="I667" s="123"/>
      <c r="J667" s="123"/>
      <c r="K667" s="123"/>
      <c r="L667" s="123"/>
      <c r="M667" s="123"/>
      <c r="N667" s="162" t="str">
        <f>VLOOKUP($B666,D1_2!$B$132:$AL$258,6,FALSE)&amp;""</f>
        <v/>
      </c>
      <c r="O667" s="173"/>
      <c r="P667" s="189" t="s">
        <v>410</v>
      </c>
      <c r="Q667" s="205" t="str">
        <f>VLOOKUP($B666,D1_2!$B$132:$AL$258,7,FALSE)&amp;""</f>
        <v/>
      </c>
      <c r="R667" s="222"/>
      <c r="S667" s="162" t="str">
        <f>VLOOKUP($B666,D1_2!$B$132:$AL$258,8,FALSE)&amp;""</f>
        <v/>
      </c>
      <c r="T667" s="173"/>
      <c r="U667" s="189" t="s">
        <v>410</v>
      </c>
      <c r="V667" s="205" t="str">
        <f>VLOOKUP($B666,D1_2!$B$132:$AL$258,9,FALSE)&amp;""</f>
        <v/>
      </c>
      <c r="W667" s="222"/>
      <c r="X667" s="162" t="str">
        <f>VLOOKUP($B666,D1_2!$B$132:$AL$258,10,FALSE)&amp;""</f>
        <v/>
      </c>
      <c r="Y667" s="173"/>
      <c r="Z667" s="189" t="s">
        <v>410</v>
      </c>
      <c r="AA667" s="205" t="str">
        <f>VLOOKUP($B666,D1_2!$B$132:$AL$258,11,FALSE)&amp;""</f>
        <v/>
      </c>
      <c r="AB667" s="222"/>
      <c r="AC667" s="162" t="str">
        <f>VLOOKUP($B666,D1_2!$B$132:$AL$258,12,FALSE)&amp;""</f>
        <v/>
      </c>
      <c r="AD667" s="173"/>
      <c r="AE667" s="189" t="s">
        <v>410</v>
      </c>
      <c r="AF667" s="205" t="str">
        <f>VLOOKUP($B666,D1_2!$B$132:$AL$258,13,FALSE)&amp;""</f>
        <v/>
      </c>
      <c r="AG667" s="222"/>
      <c r="AH667" s="162" t="str">
        <f>VLOOKUP($B666,D1_2!$B$132:$AL$258,14,FALSE)&amp;""</f>
        <v/>
      </c>
      <c r="AI667" s="173"/>
      <c r="AJ667" s="189" t="s">
        <v>410</v>
      </c>
      <c r="AK667" s="205" t="str">
        <f>VLOOKUP($B666,D1_2!$B$132:$AL$258,15,FALSE)&amp;""</f>
        <v/>
      </c>
      <c r="AL667" s="222"/>
      <c r="AM667" s="162" t="str">
        <f>VLOOKUP($B666,D1_2!$B$132:$AL$258,16,FALSE)&amp;""</f>
        <v/>
      </c>
      <c r="AN667" s="173"/>
      <c r="AO667" s="189" t="s">
        <v>410</v>
      </c>
      <c r="AP667" s="205" t="str">
        <f>VLOOKUP($B666,D1_2!$B$132:$AL$258,17,FALSE)&amp;""</f>
        <v/>
      </c>
      <c r="AQ667" s="222"/>
      <c r="AR667" s="162" t="str">
        <f>VLOOKUP($B666,D1_2!$B$132:$AL$258,18,FALSE)&amp;""</f>
        <v/>
      </c>
      <c r="AS667" s="173"/>
      <c r="AT667" s="189" t="s">
        <v>410</v>
      </c>
      <c r="AU667" s="205" t="str">
        <f>VLOOKUP($B666,D1_2!$B$132:$AL$258,19,FALSE)&amp;""</f>
        <v/>
      </c>
      <c r="AV667" s="222"/>
      <c r="AW667" s="162" t="str">
        <f>VLOOKUP($B666,D1_2!$B$132:$AL$258,20,FALSE)&amp;""</f>
        <v/>
      </c>
      <c r="AX667" s="173"/>
      <c r="AY667" s="189" t="s">
        <v>410</v>
      </c>
      <c r="AZ667" s="205" t="str">
        <f>VLOOKUP($B666,D1_2!$B$132:$AL$258,21,FALSE)&amp;""</f>
        <v/>
      </c>
      <c r="BA667" s="222"/>
      <c r="BB667" s="1"/>
      <c r="BC667" s="1"/>
      <c r="BD667" s="1"/>
      <c r="BE667" s="1"/>
      <c r="BF667" s="3"/>
      <c r="BG667" s="3"/>
      <c r="BH667" s="3"/>
    </row>
    <row r="668" spans="2:60" s="1" customFormat="1">
      <c r="B668" s="27"/>
      <c r="C668" s="79"/>
      <c r="D668" s="79"/>
      <c r="E668" s="79"/>
      <c r="F668" s="109"/>
      <c r="G668" s="124" t="s">
        <v>5593</v>
      </c>
      <c r="H668" s="124"/>
      <c r="I668" s="124"/>
      <c r="J668" s="124"/>
      <c r="K668" s="124"/>
      <c r="L668" s="124"/>
      <c r="M668" s="124"/>
      <c r="N668" s="167" t="str">
        <f>VLOOKUP($B666,D1_2!$B$259:$AL$385,6,FALSE)&amp;""</f>
        <v/>
      </c>
      <c r="O668" s="174"/>
      <c r="P668" s="190" t="s">
        <v>410</v>
      </c>
      <c r="Q668" s="206" t="str">
        <f>VLOOKUP($B666,D1_2!$B$259:$AL$385,7,FALSE)&amp;""</f>
        <v/>
      </c>
      <c r="R668" s="216"/>
      <c r="S668" s="167" t="str">
        <f>VLOOKUP($B666,D1_2!$B$259:$AL$385,8,FALSE)&amp;""</f>
        <v/>
      </c>
      <c r="T668" s="174"/>
      <c r="U668" s="190" t="s">
        <v>410</v>
      </c>
      <c r="V668" s="206" t="str">
        <f>VLOOKUP($B666,D1_2!$B$259:$AL$385,9,FALSE)&amp;""</f>
        <v/>
      </c>
      <c r="W668" s="216"/>
      <c r="X668" s="167" t="str">
        <f>VLOOKUP($B666,D1_2!$B$259:$AL$385,10,FALSE)&amp;""</f>
        <v/>
      </c>
      <c r="Y668" s="174"/>
      <c r="Z668" s="190" t="s">
        <v>410</v>
      </c>
      <c r="AA668" s="206" t="str">
        <f>VLOOKUP($B666,D1_2!$B$259:$AL$385,11,FALSE)&amp;""</f>
        <v/>
      </c>
      <c r="AB668" s="216"/>
      <c r="AC668" s="167" t="str">
        <f>VLOOKUP($B666,D1_2!$B$259:$AL$385,12,FALSE)&amp;""</f>
        <v/>
      </c>
      <c r="AD668" s="174"/>
      <c r="AE668" s="190" t="s">
        <v>410</v>
      </c>
      <c r="AF668" s="206" t="str">
        <f>VLOOKUP($B666,D1_2!$B$259:$AL$385,13,FALSE)&amp;""</f>
        <v/>
      </c>
      <c r="AG668" s="216"/>
      <c r="AH668" s="167" t="str">
        <f>VLOOKUP($B666,D1_2!$B$259:$AL$385,14,FALSE)&amp;""</f>
        <v/>
      </c>
      <c r="AI668" s="174"/>
      <c r="AJ668" s="190" t="s">
        <v>410</v>
      </c>
      <c r="AK668" s="206" t="str">
        <f>VLOOKUP($B666,D1_2!$B$259:$AL$385,15,FALSE)&amp;""</f>
        <v/>
      </c>
      <c r="AL668" s="216"/>
      <c r="AM668" s="167" t="str">
        <f>VLOOKUP($B666,D1_2!$B$259:$AL$385,16,FALSE)&amp;""</f>
        <v/>
      </c>
      <c r="AN668" s="174"/>
      <c r="AO668" s="190" t="s">
        <v>410</v>
      </c>
      <c r="AP668" s="206" t="str">
        <f>VLOOKUP($B666,D1_2!$B$259:$AL$385,17,FALSE)&amp;""</f>
        <v/>
      </c>
      <c r="AQ668" s="216"/>
      <c r="AR668" s="167" t="str">
        <f>VLOOKUP($B666,D1_2!$B$259:$AL$385,18,FALSE)&amp;""</f>
        <v/>
      </c>
      <c r="AS668" s="174"/>
      <c r="AT668" s="190" t="s">
        <v>410</v>
      </c>
      <c r="AU668" s="206" t="str">
        <f>VLOOKUP($B666,D1_2!$B$259:$AL$385,19,FALSE)&amp;""</f>
        <v/>
      </c>
      <c r="AV668" s="216"/>
      <c r="AW668" s="167" t="str">
        <f>VLOOKUP($B666,D1_2!$B$259:$AL$385,20,FALSE)&amp;""</f>
        <v/>
      </c>
      <c r="AX668" s="174"/>
      <c r="AY668" s="190" t="s">
        <v>410</v>
      </c>
      <c r="AZ668" s="206" t="str">
        <f>VLOOKUP($B666,D1_2!$B$259:$AL$385,21,FALSE)&amp;""</f>
        <v/>
      </c>
      <c r="BA668" s="216"/>
      <c r="BB668" s="1"/>
      <c r="BC668" s="1"/>
      <c r="BD668" s="1"/>
      <c r="BE668" s="1"/>
      <c r="BF668" s="3"/>
      <c r="BG668" s="3"/>
      <c r="BH668" s="3"/>
    </row>
    <row r="669" spans="2:60" s="1" customFormat="1" ht="14.25" customHeight="1">
      <c r="B669" s="26" t="s">
        <v>1976</v>
      </c>
      <c r="C669" s="78"/>
      <c r="D669" s="78"/>
      <c r="E669" s="78"/>
      <c r="F669" s="107"/>
      <c r="G669" s="122" t="s">
        <v>6009</v>
      </c>
      <c r="H669" s="122"/>
      <c r="I669" s="122"/>
      <c r="J669" s="122"/>
      <c r="K669" s="122"/>
      <c r="L669" s="122"/>
      <c r="M669" s="122"/>
      <c r="N669" s="160" t="str">
        <f>VLOOKUP($B669,D1_2!$B$5:$AL$131,6,FALSE)&amp;""</f>
        <v/>
      </c>
      <c r="O669" s="172"/>
      <c r="P669" s="188" t="s">
        <v>410</v>
      </c>
      <c r="Q669" s="204" t="str">
        <f>VLOOKUP($B669,D1_2!$B$5:$AL$131,7,FALSE)&amp;""</f>
        <v/>
      </c>
      <c r="R669" s="215"/>
      <c r="S669" s="160" t="str">
        <f>VLOOKUP($B669,D1_2!$B$5:$AL$131,8,FALSE)&amp;""</f>
        <v/>
      </c>
      <c r="T669" s="172"/>
      <c r="U669" s="188" t="s">
        <v>410</v>
      </c>
      <c r="V669" s="204" t="str">
        <f>VLOOKUP($B669,D1_2!$B$5:$AL$131,9,FALSE)&amp;""</f>
        <v/>
      </c>
      <c r="W669" s="215"/>
      <c r="X669" s="160" t="str">
        <f>VLOOKUP($B669,D1_2!$B$5:$AL$131,10,FALSE)&amp;""</f>
        <v/>
      </c>
      <c r="Y669" s="172"/>
      <c r="Z669" s="188" t="s">
        <v>410</v>
      </c>
      <c r="AA669" s="204" t="str">
        <f>VLOOKUP($B669,D1_2!$B$5:$AL$131,11,FALSE)&amp;""</f>
        <v/>
      </c>
      <c r="AB669" s="215"/>
      <c r="AC669" s="160" t="str">
        <f>VLOOKUP($B669,D1_2!$B$5:$AL$131,12,FALSE)&amp;""</f>
        <v/>
      </c>
      <c r="AD669" s="172"/>
      <c r="AE669" s="188" t="s">
        <v>410</v>
      </c>
      <c r="AF669" s="204" t="str">
        <f>VLOOKUP($B669,D1_2!$B$5:$AL$131,13,FALSE)&amp;""</f>
        <v/>
      </c>
      <c r="AG669" s="215"/>
      <c r="AH669" s="160" t="str">
        <f>VLOOKUP($B669,D1_2!$B$5:$AL$131,14,FALSE)&amp;""</f>
        <v/>
      </c>
      <c r="AI669" s="172"/>
      <c r="AJ669" s="188" t="s">
        <v>410</v>
      </c>
      <c r="AK669" s="204" t="str">
        <f>VLOOKUP($B669,D1_2!$B$5:$AL$131,15,FALSE)&amp;""</f>
        <v/>
      </c>
      <c r="AL669" s="215"/>
      <c r="AM669" s="160" t="str">
        <f>VLOOKUP($B669,D1_2!$B$5:$AL$131,16,FALSE)&amp;""</f>
        <v/>
      </c>
      <c r="AN669" s="172"/>
      <c r="AO669" s="188" t="s">
        <v>410</v>
      </c>
      <c r="AP669" s="204" t="str">
        <f>VLOOKUP($B669,D1_2!$B$5:$AL$131,17,FALSE)&amp;""</f>
        <v/>
      </c>
      <c r="AQ669" s="215"/>
      <c r="AR669" s="160" t="str">
        <f>VLOOKUP($B669,D1_2!$B$5:$AL$131,18,FALSE)&amp;""</f>
        <v/>
      </c>
      <c r="AS669" s="172"/>
      <c r="AT669" s="188" t="s">
        <v>410</v>
      </c>
      <c r="AU669" s="204" t="str">
        <f>VLOOKUP($B669,D1_2!$B$5:$AL$131,19,FALSE)&amp;""</f>
        <v/>
      </c>
      <c r="AV669" s="215"/>
      <c r="AW669" s="160" t="str">
        <f>VLOOKUP($B669,D1_2!$B$5:$AL$131,20,FALSE)&amp;""</f>
        <v/>
      </c>
      <c r="AX669" s="172"/>
      <c r="AY669" s="188" t="s">
        <v>410</v>
      </c>
      <c r="AZ669" s="204" t="str">
        <f>VLOOKUP($B669,D1_2!$B$5:$AL$131,21,FALSE)&amp;""</f>
        <v/>
      </c>
      <c r="BA669" s="215"/>
      <c r="BB669" s="1"/>
      <c r="BC669" s="1"/>
      <c r="BD669" s="1"/>
      <c r="BE669" s="1"/>
      <c r="BF669" s="3"/>
      <c r="BG669" s="3"/>
      <c r="BH669" s="3"/>
    </row>
    <row r="670" spans="2:60" s="1" customFormat="1">
      <c r="B670" s="28"/>
      <c r="C670" s="80"/>
      <c r="D670" s="80"/>
      <c r="E670" s="80"/>
      <c r="F670" s="108"/>
      <c r="G670" s="123" t="s">
        <v>5759</v>
      </c>
      <c r="H670" s="123"/>
      <c r="I670" s="123"/>
      <c r="J670" s="123"/>
      <c r="K670" s="123"/>
      <c r="L670" s="123"/>
      <c r="M670" s="123"/>
      <c r="N670" s="162" t="str">
        <f>VLOOKUP($B669,D1_2!$B$132:$AL$258,6,FALSE)&amp;""</f>
        <v/>
      </c>
      <c r="O670" s="173"/>
      <c r="P670" s="189" t="s">
        <v>410</v>
      </c>
      <c r="Q670" s="205" t="str">
        <f>VLOOKUP($B669,D1_2!$B$132:$AL$258,7,FALSE)&amp;""</f>
        <v/>
      </c>
      <c r="R670" s="222"/>
      <c r="S670" s="162" t="str">
        <f>VLOOKUP($B669,D1_2!$B$132:$AL$258,8,FALSE)&amp;""</f>
        <v/>
      </c>
      <c r="T670" s="173"/>
      <c r="U670" s="189" t="s">
        <v>410</v>
      </c>
      <c r="V670" s="205" t="str">
        <f>VLOOKUP($B669,D1_2!$B$132:$AL$258,9,FALSE)&amp;""</f>
        <v/>
      </c>
      <c r="W670" s="222"/>
      <c r="X670" s="162" t="str">
        <f>VLOOKUP($B669,D1_2!$B$132:$AL$258,10,FALSE)&amp;""</f>
        <v/>
      </c>
      <c r="Y670" s="173"/>
      <c r="Z670" s="189" t="s">
        <v>410</v>
      </c>
      <c r="AA670" s="205" t="str">
        <f>VLOOKUP($B669,D1_2!$B$132:$AL$258,11,FALSE)&amp;""</f>
        <v/>
      </c>
      <c r="AB670" s="222"/>
      <c r="AC670" s="162" t="str">
        <f>VLOOKUP($B669,D1_2!$B$132:$AL$258,12,FALSE)&amp;""</f>
        <v/>
      </c>
      <c r="AD670" s="173"/>
      <c r="AE670" s="189" t="s">
        <v>410</v>
      </c>
      <c r="AF670" s="205" t="str">
        <f>VLOOKUP($B669,D1_2!$B$132:$AL$258,13,FALSE)&amp;""</f>
        <v/>
      </c>
      <c r="AG670" s="222"/>
      <c r="AH670" s="162" t="str">
        <f>VLOOKUP($B669,D1_2!$B$132:$AL$258,14,FALSE)&amp;""</f>
        <v/>
      </c>
      <c r="AI670" s="173"/>
      <c r="AJ670" s="189" t="s">
        <v>410</v>
      </c>
      <c r="AK670" s="205" t="str">
        <f>VLOOKUP($B669,D1_2!$B$132:$AL$258,15,FALSE)&amp;""</f>
        <v/>
      </c>
      <c r="AL670" s="222"/>
      <c r="AM670" s="162" t="str">
        <f>VLOOKUP($B669,D1_2!$B$132:$AL$258,16,FALSE)&amp;""</f>
        <v/>
      </c>
      <c r="AN670" s="173"/>
      <c r="AO670" s="189" t="s">
        <v>410</v>
      </c>
      <c r="AP670" s="205" t="str">
        <f>VLOOKUP($B669,D1_2!$B$132:$AL$258,17,FALSE)&amp;""</f>
        <v/>
      </c>
      <c r="AQ670" s="222"/>
      <c r="AR670" s="162" t="str">
        <f>VLOOKUP($B669,D1_2!$B$132:$AL$258,18,FALSE)&amp;""</f>
        <v/>
      </c>
      <c r="AS670" s="173"/>
      <c r="AT670" s="189" t="s">
        <v>410</v>
      </c>
      <c r="AU670" s="205" t="str">
        <f>VLOOKUP($B669,D1_2!$B$132:$AL$258,19,FALSE)&amp;""</f>
        <v/>
      </c>
      <c r="AV670" s="222"/>
      <c r="AW670" s="162" t="str">
        <f>VLOOKUP($B669,D1_2!$B$132:$AL$258,20,FALSE)&amp;""</f>
        <v/>
      </c>
      <c r="AX670" s="173"/>
      <c r="AY670" s="189" t="s">
        <v>410</v>
      </c>
      <c r="AZ670" s="205" t="str">
        <f>VLOOKUP($B669,D1_2!$B$132:$AL$258,21,FALSE)&amp;""</f>
        <v/>
      </c>
      <c r="BA670" s="222"/>
      <c r="BB670" s="1"/>
      <c r="BC670" s="1"/>
      <c r="BD670" s="1"/>
      <c r="BE670" s="1"/>
      <c r="BF670" s="3"/>
      <c r="BG670" s="3"/>
      <c r="BH670" s="3"/>
    </row>
    <row r="671" spans="2:60" s="1" customFormat="1">
      <c r="B671" s="27"/>
      <c r="C671" s="79"/>
      <c r="D671" s="79"/>
      <c r="E671" s="79"/>
      <c r="F671" s="109"/>
      <c r="G671" s="124" t="s">
        <v>5593</v>
      </c>
      <c r="H671" s="124"/>
      <c r="I671" s="124"/>
      <c r="J671" s="124"/>
      <c r="K671" s="124"/>
      <c r="L671" s="124"/>
      <c r="M671" s="124"/>
      <c r="N671" s="167" t="str">
        <f>VLOOKUP($B669,D1_2!$B$259:$AL$385,6,FALSE)&amp;""</f>
        <v/>
      </c>
      <c r="O671" s="174"/>
      <c r="P671" s="190" t="s">
        <v>410</v>
      </c>
      <c r="Q671" s="206" t="str">
        <f>VLOOKUP($B669,D1_2!$B$259:$AL$385,7,FALSE)&amp;""</f>
        <v/>
      </c>
      <c r="R671" s="216"/>
      <c r="S671" s="167" t="str">
        <f>VLOOKUP($B669,D1_2!$B$259:$AL$385,8,FALSE)&amp;""</f>
        <v/>
      </c>
      <c r="T671" s="174"/>
      <c r="U671" s="190" t="s">
        <v>410</v>
      </c>
      <c r="V671" s="206" t="str">
        <f>VLOOKUP($B669,D1_2!$B$259:$AL$385,9,FALSE)&amp;""</f>
        <v/>
      </c>
      <c r="W671" s="216"/>
      <c r="X671" s="167" t="str">
        <f>VLOOKUP($B669,D1_2!$B$259:$AL$385,10,FALSE)&amp;""</f>
        <v/>
      </c>
      <c r="Y671" s="174"/>
      <c r="Z671" s="190" t="s">
        <v>410</v>
      </c>
      <c r="AA671" s="206" t="str">
        <f>VLOOKUP($B669,D1_2!$B$259:$AL$385,11,FALSE)&amp;""</f>
        <v/>
      </c>
      <c r="AB671" s="216"/>
      <c r="AC671" s="167" t="str">
        <f>VLOOKUP($B669,D1_2!$B$259:$AL$385,12,FALSE)&amp;""</f>
        <v/>
      </c>
      <c r="AD671" s="174"/>
      <c r="AE671" s="190" t="s">
        <v>410</v>
      </c>
      <c r="AF671" s="206" t="str">
        <f>VLOOKUP($B669,D1_2!$B$259:$AL$385,13,FALSE)&amp;""</f>
        <v/>
      </c>
      <c r="AG671" s="216"/>
      <c r="AH671" s="167" t="str">
        <f>VLOOKUP($B669,D1_2!$B$259:$AL$385,14,FALSE)&amp;""</f>
        <v/>
      </c>
      <c r="AI671" s="174"/>
      <c r="AJ671" s="190" t="s">
        <v>410</v>
      </c>
      <c r="AK671" s="206" t="str">
        <f>VLOOKUP($B669,D1_2!$B$259:$AL$385,15,FALSE)&amp;""</f>
        <v/>
      </c>
      <c r="AL671" s="216"/>
      <c r="AM671" s="167" t="str">
        <f>VLOOKUP($B669,D1_2!$B$259:$AL$385,16,FALSE)&amp;""</f>
        <v/>
      </c>
      <c r="AN671" s="174"/>
      <c r="AO671" s="190" t="s">
        <v>410</v>
      </c>
      <c r="AP671" s="206" t="str">
        <f>VLOOKUP($B669,D1_2!$B$259:$AL$385,17,FALSE)&amp;""</f>
        <v/>
      </c>
      <c r="AQ671" s="216"/>
      <c r="AR671" s="167" t="str">
        <f>VLOOKUP($B669,D1_2!$B$259:$AL$385,18,FALSE)&amp;""</f>
        <v/>
      </c>
      <c r="AS671" s="174"/>
      <c r="AT671" s="190" t="s">
        <v>410</v>
      </c>
      <c r="AU671" s="206" t="str">
        <f>VLOOKUP($B669,D1_2!$B$259:$AL$385,19,FALSE)&amp;""</f>
        <v/>
      </c>
      <c r="AV671" s="216"/>
      <c r="AW671" s="167" t="str">
        <f>VLOOKUP($B669,D1_2!$B$259:$AL$385,20,FALSE)&amp;""</f>
        <v/>
      </c>
      <c r="AX671" s="174"/>
      <c r="AY671" s="190" t="s">
        <v>410</v>
      </c>
      <c r="AZ671" s="206" t="str">
        <f>VLOOKUP($B669,D1_2!$B$259:$AL$385,21,FALSE)&amp;""</f>
        <v/>
      </c>
      <c r="BA671" s="216"/>
      <c r="BB671" s="1"/>
      <c r="BC671" s="1"/>
      <c r="BD671" s="1"/>
      <c r="BE671" s="1"/>
      <c r="BF671" s="3"/>
      <c r="BG671" s="3"/>
      <c r="BH671" s="3"/>
    </row>
    <row r="672" spans="2:60" s="1" customFormat="1" ht="14.25" customHeight="1">
      <c r="B672" s="26" t="s">
        <v>6050</v>
      </c>
      <c r="C672" s="78"/>
      <c r="D672" s="78"/>
      <c r="E672" s="78"/>
      <c r="F672" s="107"/>
      <c r="G672" s="122" t="s">
        <v>6009</v>
      </c>
      <c r="H672" s="122"/>
      <c r="I672" s="122"/>
      <c r="J672" s="122"/>
      <c r="K672" s="122"/>
      <c r="L672" s="122"/>
      <c r="M672" s="122"/>
      <c r="N672" s="160" t="str">
        <f>VLOOKUP($B672,D1_2!$B$5:$AL$131,6,FALSE)&amp;""</f>
        <v/>
      </c>
      <c r="O672" s="172"/>
      <c r="P672" s="188" t="s">
        <v>410</v>
      </c>
      <c r="Q672" s="204" t="str">
        <f>VLOOKUP($B672,D1_2!$B$5:$AL$131,7,FALSE)&amp;""</f>
        <v/>
      </c>
      <c r="R672" s="215"/>
      <c r="S672" s="160" t="str">
        <f>VLOOKUP($B672,D1_2!$B$5:$AL$131,8,FALSE)&amp;""</f>
        <v/>
      </c>
      <c r="T672" s="172"/>
      <c r="U672" s="188" t="s">
        <v>410</v>
      </c>
      <c r="V672" s="204" t="str">
        <f>VLOOKUP($B672,D1_2!$B$5:$AL$131,9,FALSE)&amp;""</f>
        <v/>
      </c>
      <c r="W672" s="215"/>
      <c r="X672" s="160" t="str">
        <f>VLOOKUP($B672,D1_2!$B$5:$AL$131,10,FALSE)&amp;""</f>
        <v/>
      </c>
      <c r="Y672" s="172"/>
      <c r="Z672" s="188" t="s">
        <v>410</v>
      </c>
      <c r="AA672" s="204" t="str">
        <f>VLOOKUP($B672,D1_2!$B$5:$AL$131,11,FALSE)&amp;""</f>
        <v/>
      </c>
      <c r="AB672" s="215"/>
      <c r="AC672" s="160" t="str">
        <f>VLOOKUP($B672,D1_2!$B$5:$AL$131,12,FALSE)&amp;""</f>
        <v/>
      </c>
      <c r="AD672" s="172"/>
      <c r="AE672" s="188" t="s">
        <v>410</v>
      </c>
      <c r="AF672" s="204" t="str">
        <f>VLOOKUP($B672,D1_2!$B$5:$AL$131,13,FALSE)&amp;""</f>
        <v/>
      </c>
      <c r="AG672" s="215"/>
      <c r="AH672" s="160" t="str">
        <f>VLOOKUP($B672,D1_2!$B$5:$AL$131,14,FALSE)&amp;""</f>
        <v/>
      </c>
      <c r="AI672" s="172"/>
      <c r="AJ672" s="188" t="s">
        <v>410</v>
      </c>
      <c r="AK672" s="204" t="str">
        <f>VLOOKUP($B672,D1_2!$B$5:$AL$131,15,FALSE)&amp;""</f>
        <v/>
      </c>
      <c r="AL672" s="215"/>
      <c r="AM672" s="160" t="str">
        <f>VLOOKUP($B672,D1_2!$B$5:$AL$131,16,FALSE)&amp;""</f>
        <v/>
      </c>
      <c r="AN672" s="172"/>
      <c r="AO672" s="188" t="s">
        <v>410</v>
      </c>
      <c r="AP672" s="204" t="str">
        <f>VLOOKUP($B672,D1_2!$B$5:$AL$131,17,FALSE)&amp;""</f>
        <v/>
      </c>
      <c r="AQ672" s="215"/>
      <c r="AR672" s="160" t="str">
        <f>VLOOKUP($B672,D1_2!$B$5:$AL$131,18,FALSE)&amp;""</f>
        <v/>
      </c>
      <c r="AS672" s="172"/>
      <c r="AT672" s="188" t="s">
        <v>410</v>
      </c>
      <c r="AU672" s="204" t="str">
        <f>VLOOKUP($B672,D1_2!$B$5:$AL$131,19,FALSE)&amp;""</f>
        <v/>
      </c>
      <c r="AV672" s="215"/>
      <c r="AW672" s="160" t="str">
        <f>VLOOKUP($B672,D1_2!$B$5:$AL$131,20,FALSE)&amp;""</f>
        <v/>
      </c>
      <c r="AX672" s="172"/>
      <c r="AY672" s="188" t="s">
        <v>410</v>
      </c>
      <c r="AZ672" s="204" t="str">
        <f>VLOOKUP($B672,D1_2!$B$5:$AL$131,21,FALSE)&amp;""</f>
        <v/>
      </c>
      <c r="BA672" s="215"/>
      <c r="BB672" s="1"/>
      <c r="BC672" s="1"/>
      <c r="BD672" s="1"/>
      <c r="BE672" s="1"/>
      <c r="BF672" s="3"/>
      <c r="BG672" s="3"/>
      <c r="BH672" s="3"/>
    </row>
    <row r="673" spans="2:60" s="1" customFormat="1">
      <c r="B673" s="28"/>
      <c r="C673" s="80"/>
      <c r="D673" s="80"/>
      <c r="E673" s="80"/>
      <c r="F673" s="108"/>
      <c r="G673" s="123" t="s">
        <v>5759</v>
      </c>
      <c r="H673" s="123"/>
      <c r="I673" s="123"/>
      <c r="J673" s="123"/>
      <c r="K673" s="123"/>
      <c r="L673" s="123"/>
      <c r="M673" s="123"/>
      <c r="N673" s="162" t="str">
        <f>VLOOKUP($B672,D1_2!$B$132:$AL$258,6,FALSE)&amp;""</f>
        <v/>
      </c>
      <c r="O673" s="173"/>
      <c r="P673" s="189" t="s">
        <v>410</v>
      </c>
      <c r="Q673" s="205" t="str">
        <f>VLOOKUP($B672,D1_2!$B$132:$AL$258,7,FALSE)&amp;""</f>
        <v/>
      </c>
      <c r="R673" s="222"/>
      <c r="S673" s="162" t="str">
        <f>VLOOKUP($B672,D1_2!$B$132:$AL$258,8,FALSE)&amp;""</f>
        <v/>
      </c>
      <c r="T673" s="173"/>
      <c r="U673" s="189" t="s">
        <v>410</v>
      </c>
      <c r="V673" s="205" t="str">
        <f>VLOOKUP($B672,D1_2!$B$132:$AL$258,9,FALSE)&amp;""</f>
        <v/>
      </c>
      <c r="W673" s="222"/>
      <c r="X673" s="162" t="str">
        <f>VLOOKUP($B672,D1_2!$B$132:$AL$258,10,FALSE)&amp;""</f>
        <v/>
      </c>
      <c r="Y673" s="173"/>
      <c r="Z673" s="189" t="s">
        <v>410</v>
      </c>
      <c r="AA673" s="205" t="str">
        <f>VLOOKUP($B672,D1_2!$B$132:$AL$258,11,FALSE)&amp;""</f>
        <v/>
      </c>
      <c r="AB673" s="222"/>
      <c r="AC673" s="162" t="str">
        <f>VLOOKUP($B672,D1_2!$B$132:$AL$258,12,FALSE)&amp;""</f>
        <v/>
      </c>
      <c r="AD673" s="173"/>
      <c r="AE673" s="189" t="s">
        <v>410</v>
      </c>
      <c r="AF673" s="205" t="str">
        <f>VLOOKUP($B672,D1_2!$B$132:$AL$258,13,FALSE)&amp;""</f>
        <v/>
      </c>
      <c r="AG673" s="222"/>
      <c r="AH673" s="162" t="str">
        <f>VLOOKUP($B672,D1_2!$B$132:$AL$258,14,FALSE)&amp;""</f>
        <v/>
      </c>
      <c r="AI673" s="173"/>
      <c r="AJ673" s="189" t="s">
        <v>410</v>
      </c>
      <c r="AK673" s="205" t="str">
        <f>VLOOKUP($B672,D1_2!$B$132:$AL$258,15,FALSE)&amp;""</f>
        <v/>
      </c>
      <c r="AL673" s="222"/>
      <c r="AM673" s="162" t="str">
        <f>VLOOKUP($B672,D1_2!$B$132:$AL$258,16,FALSE)&amp;""</f>
        <v/>
      </c>
      <c r="AN673" s="173"/>
      <c r="AO673" s="189" t="s">
        <v>410</v>
      </c>
      <c r="AP673" s="205" t="str">
        <f>VLOOKUP($B672,D1_2!$B$132:$AL$258,17,FALSE)&amp;""</f>
        <v/>
      </c>
      <c r="AQ673" s="222"/>
      <c r="AR673" s="162" t="str">
        <f>VLOOKUP($B672,D1_2!$B$132:$AL$258,18,FALSE)&amp;""</f>
        <v/>
      </c>
      <c r="AS673" s="173"/>
      <c r="AT673" s="189" t="s">
        <v>410</v>
      </c>
      <c r="AU673" s="205" t="str">
        <f>VLOOKUP($B672,D1_2!$B$132:$AL$258,19,FALSE)&amp;""</f>
        <v/>
      </c>
      <c r="AV673" s="222"/>
      <c r="AW673" s="162" t="str">
        <f>VLOOKUP($B672,D1_2!$B$132:$AL$258,20,FALSE)&amp;""</f>
        <v/>
      </c>
      <c r="AX673" s="173"/>
      <c r="AY673" s="189" t="s">
        <v>410</v>
      </c>
      <c r="AZ673" s="205" t="str">
        <f>VLOOKUP($B672,D1_2!$B$132:$AL$258,21,FALSE)&amp;""</f>
        <v/>
      </c>
      <c r="BA673" s="222"/>
      <c r="BB673" s="1"/>
      <c r="BC673" s="1"/>
      <c r="BD673" s="1"/>
      <c r="BE673" s="1"/>
      <c r="BF673" s="3"/>
      <c r="BG673" s="3"/>
      <c r="BH673" s="3"/>
    </row>
    <row r="674" spans="2:60" s="1" customFormat="1">
      <c r="B674" s="28"/>
      <c r="C674" s="80"/>
      <c r="D674" s="80"/>
      <c r="E674" s="80"/>
      <c r="F674" s="108"/>
      <c r="G674" s="124" t="s">
        <v>5593</v>
      </c>
      <c r="H674" s="124"/>
      <c r="I674" s="124"/>
      <c r="J674" s="124"/>
      <c r="K674" s="124"/>
      <c r="L674" s="124"/>
      <c r="M674" s="124"/>
      <c r="N674" s="168" t="str">
        <f>VLOOKUP($B672,D1_2!$B$259:$AL$385,6,FALSE)&amp;""</f>
        <v/>
      </c>
      <c r="O674" s="156"/>
      <c r="P674" s="191" t="s">
        <v>410</v>
      </c>
      <c r="Q674" s="207" t="str">
        <f>VLOOKUP($B672,D1_2!$B$259:$AL$385,7,FALSE)&amp;""</f>
        <v/>
      </c>
      <c r="R674" s="223"/>
      <c r="S674" s="168" t="str">
        <f>VLOOKUP($B672,D1_2!$B$259:$AL$385,8,FALSE)&amp;""</f>
        <v/>
      </c>
      <c r="T674" s="156"/>
      <c r="U674" s="191" t="s">
        <v>410</v>
      </c>
      <c r="V674" s="207" t="str">
        <f>VLOOKUP($B672,D1_2!$B$259:$AL$385,9,FALSE)&amp;""</f>
        <v/>
      </c>
      <c r="W674" s="223"/>
      <c r="X674" s="168" t="str">
        <f>VLOOKUP($B672,D1_2!$B$259:$AL$385,10,FALSE)&amp;""</f>
        <v/>
      </c>
      <c r="Y674" s="156"/>
      <c r="Z674" s="191" t="s">
        <v>410</v>
      </c>
      <c r="AA674" s="207" t="str">
        <f>VLOOKUP($B672,D1_2!$B$259:$AL$385,11,FALSE)&amp;""</f>
        <v/>
      </c>
      <c r="AB674" s="223"/>
      <c r="AC674" s="168" t="str">
        <f>VLOOKUP($B672,D1_2!$B$259:$AL$385,12,FALSE)&amp;""</f>
        <v/>
      </c>
      <c r="AD674" s="156"/>
      <c r="AE674" s="191" t="s">
        <v>410</v>
      </c>
      <c r="AF674" s="207" t="str">
        <f>VLOOKUP($B672,D1_2!$B$259:$AL$385,13,FALSE)&amp;""</f>
        <v/>
      </c>
      <c r="AG674" s="223"/>
      <c r="AH674" s="168" t="str">
        <f>VLOOKUP($B672,D1_2!$B$259:$AL$385,14,FALSE)&amp;""</f>
        <v/>
      </c>
      <c r="AI674" s="156"/>
      <c r="AJ674" s="191" t="s">
        <v>410</v>
      </c>
      <c r="AK674" s="207" t="str">
        <f>VLOOKUP($B672,D1_2!$B$259:$AL$385,15,FALSE)&amp;""</f>
        <v/>
      </c>
      <c r="AL674" s="223"/>
      <c r="AM674" s="168" t="str">
        <f>VLOOKUP($B672,D1_2!$B$259:$AL$385,16,FALSE)&amp;""</f>
        <v/>
      </c>
      <c r="AN674" s="156"/>
      <c r="AO674" s="191" t="s">
        <v>410</v>
      </c>
      <c r="AP674" s="207" t="str">
        <f>VLOOKUP($B672,D1_2!$B$259:$AL$385,17,FALSE)&amp;""</f>
        <v/>
      </c>
      <c r="AQ674" s="223"/>
      <c r="AR674" s="168" t="str">
        <f>VLOOKUP($B672,D1_2!$B$259:$AL$385,18,FALSE)&amp;""</f>
        <v/>
      </c>
      <c r="AS674" s="156"/>
      <c r="AT674" s="191" t="s">
        <v>410</v>
      </c>
      <c r="AU674" s="207" t="str">
        <f>VLOOKUP($B672,D1_2!$B$259:$AL$385,19,FALSE)&amp;""</f>
        <v/>
      </c>
      <c r="AV674" s="223"/>
      <c r="AW674" s="168" t="str">
        <f>VLOOKUP($B672,D1_2!$B$259:$AL$385,20,FALSE)&amp;""</f>
        <v/>
      </c>
      <c r="AX674" s="156"/>
      <c r="AY674" s="191" t="s">
        <v>410</v>
      </c>
      <c r="AZ674" s="207" t="str">
        <f>VLOOKUP($B672,D1_2!$B$259:$AL$385,21,FALSE)&amp;""</f>
        <v/>
      </c>
      <c r="BA674" s="223"/>
      <c r="BB674" s="1"/>
      <c r="BC674" s="1"/>
      <c r="BD674" s="1"/>
      <c r="BE674" s="1"/>
      <c r="BF674" s="3"/>
      <c r="BG674" s="3"/>
      <c r="BH674" s="3"/>
    </row>
    <row r="675" spans="2:60" s="1" customFormat="1" ht="14.25" customHeight="1">
      <c r="B675" s="26" t="s">
        <v>6954</v>
      </c>
      <c r="C675" s="78"/>
      <c r="D675" s="78"/>
      <c r="E675" s="78"/>
      <c r="F675" s="107"/>
      <c r="G675" s="122" t="s">
        <v>6009</v>
      </c>
      <c r="H675" s="122"/>
      <c r="I675" s="122"/>
      <c r="J675" s="122"/>
      <c r="K675" s="122"/>
      <c r="L675" s="122"/>
      <c r="M675" s="122"/>
      <c r="N675" s="160" t="str">
        <f>VLOOKUP($B675,D1_2!$B$5:$AL$131,6,FALSE)&amp;""</f>
        <v/>
      </c>
      <c r="O675" s="172"/>
      <c r="P675" s="188" t="s">
        <v>410</v>
      </c>
      <c r="Q675" s="204" t="str">
        <f>VLOOKUP($B675,D1_2!$B$5:$AL$131,7,FALSE)&amp;""</f>
        <v/>
      </c>
      <c r="R675" s="215"/>
      <c r="S675" s="160" t="str">
        <f>VLOOKUP($B675,D1_2!$B$5:$AL$131,8,FALSE)&amp;""</f>
        <v/>
      </c>
      <c r="T675" s="172"/>
      <c r="U675" s="188" t="s">
        <v>410</v>
      </c>
      <c r="V675" s="204" t="str">
        <f>VLOOKUP($B675,D1_2!$B$5:$AL$131,9,FALSE)&amp;""</f>
        <v/>
      </c>
      <c r="W675" s="215"/>
      <c r="X675" s="160" t="str">
        <f>VLOOKUP($B675,D1_2!$B$5:$AL$131,10,FALSE)&amp;""</f>
        <v/>
      </c>
      <c r="Y675" s="172"/>
      <c r="Z675" s="188" t="s">
        <v>410</v>
      </c>
      <c r="AA675" s="204" t="str">
        <f>VLOOKUP($B675,D1_2!$B$5:$AL$131,11,FALSE)&amp;""</f>
        <v/>
      </c>
      <c r="AB675" s="215"/>
      <c r="AC675" s="160" t="str">
        <f>VLOOKUP($B675,D1_2!$B$5:$AL$131,12,FALSE)&amp;""</f>
        <v/>
      </c>
      <c r="AD675" s="172"/>
      <c r="AE675" s="188" t="s">
        <v>410</v>
      </c>
      <c r="AF675" s="204" t="str">
        <f>VLOOKUP($B675,D1_2!$B$5:$AL$131,13,FALSE)&amp;""</f>
        <v/>
      </c>
      <c r="AG675" s="215"/>
      <c r="AH675" s="160" t="str">
        <f>VLOOKUP($B675,D1_2!$B$5:$AL$131,14,FALSE)&amp;""</f>
        <v/>
      </c>
      <c r="AI675" s="172"/>
      <c r="AJ675" s="188" t="s">
        <v>410</v>
      </c>
      <c r="AK675" s="204" t="str">
        <f>VLOOKUP($B675,D1_2!$B$5:$AL$131,15,FALSE)&amp;""</f>
        <v/>
      </c>
      <c r="AL675" s="215"/>
      <c r="AM675" s="160" t="str">
        <f>VLOOKUP($B675,D1_2!$B$5:$AL$131,16,FALSE)&amp;""</f>
        <v/>
      </c>
      <c r="AN675" s="172"/>
      <c r="AO675" s="188" t="s">
        <v>410</v>
      </c>
      <c r="AP675" s="204" t="str">
        <f>VLOOKUP($B675,D1_2!$B$5:$AL$131,17,FALSE)&amp;""</f>
        <v/>
      </c>
      <c r="AQ675" s="215"/>
      <c r="AR675" s="160" t="str">
        <f>VLOOKUP($B675,D1_2!$B$5:$AL$131,18,FALSE)&amp;""</f>
        <v/>
      </c>
      <c r="AS675" s="172"/>
      <c r="AT675" s="188" t="s">
        <v>410</v>
      </c>
      <c r="AU675" s="204" t="str">
        <f>VLOOKUP($B675,D1_2!$B$5:$AL$131,19,FALSE)&amp;""</f>
        <v/>
      </c>
      <c r="AV675" s="215"/>
      <c r="AW675" s="160" t="str">
        <f>VLOOKUP($B675,D1_2!$B$5:$AL$131,20,FALSE)&amp;""</f>
        <v/>
      </c>
      <c r="AX675" s="172"/>
      <c r="AY675" s="188" t="s">
        <v>410</v>
      </c>
      <c r="AZ675" s="204" t="str">
        <f>VLOOKUP($B675,D1_2!$B$5:$AL$131,21,FALSE)&amp;""</f>
        <v/>
      </c>
      <c r="BA675" s="215"/>
      <c r="BB675" s="1"/>
      <c r="BC675" s="1"/>
      <c r="BD675" s="1"/>
      <c r="BE675" s="1"/>
      <c r="BF675" s="3"/>
      <c r="BG675" s="3"/>
      <c r="BH675" s="3"/>
    </row>
    <row r="676" spans="2:60" s="1" customFormat="1">
      <c r="B676" s="28"/>
      <c r="C676" s="80"/>
      <c r="D676" s="80"/>
      <c r="E676" s="80"/>
      <c r="F676" s="108"/>
      <c r="G676" s="123" t="s">
        <v>5759</v>
      </c>
      <c r="H676" s="123"/>
      <c r="I676" s="123"/>
      <c r="J676" s="123"/>
      <c r="K676" s="123"/>
      <c r="L676" s="123"/>
      <c r="M676" s="123"/>
      <c r="N676" s="162" t="str">
        <f>VLOOKUP($B675,D1_2!$B$132:$AL$258,6,FALSE)&amp;""</f>
        <v/>
      </c>
      <c r="O676" s="173"/>
      <c r="P676" s="189" t="s">
        <v>410</v>
      </c>
      <c r="Q676" s="205" t="str">
        <f>VLOOKUP($B675,D1_2!$B$132:$AL$258,7,FALSE)&amp;""</f>
        <v/>
      </c>
      <c r="R676" s="222"/>
      <c r="S676" s="162" t="str">
        <f>VLOOKUP($B675,D1_2!$B$132:$AL$258,8,FALSE)&amp;""</f>
        <v/>
      </c>
      <c r="T676" s="173"/>
      <c r="U676" s="189" t="s">
        <v>410</v>
      </c>
      <c r="V676" s="205" t="str">
        <f>VLOOKUP($B675,D1_2!$B$132:$AL$258,9,FALSE)&amp;""</f>
        <v/>
      </c>
      <c r="W676" s="222"/>
      <c r="X676" s="162" t="str">
        <f>VLOOKUP($B675,D1_2!$B$132:$AL$258,10,FALSE)&amp;""</f>
        <v/>
      </c>
      <c r="Y676" s="173"/>
      <c r="Z676" s="189" t="s">
        <v>410</v>
      </c>
      <c r="AA676" s="205" t="str">
        <f>VLOOKUP($B675,D1_2!$B$132:$AL$258,11,FALSE)&amp;""</f>
        <v/>
      </c>
      <c r="AB676" s="222"/>
      <c r="AC676" s="162" t="str">
        <f>VLOOKUP($B675,D1_2!$B$132:$AL$258,12,FALSE)&amp;""</f>
        <v/>
      </c>
      <c r="AD676" s="173"/>
      <c r="AE676" s="189" t="s">
        <v>410</v>
      </c>
      <c r="AF676" s="205" t="str">
        <f>VLOOKUP($B675,D1_2!$B$132:$AL$258,13,FALSE)&amp;""</f>
        <v/>
      </c>
      <c r="AG676" s="222"/>
      <c r="AH676" s="162" t="str">
        <f>VLOOKUP($B675,D1_2!$B$132:$AL$258,14,FALSE)&amp;""</f>
        <v/>
      </c>
      <c r="AI676" s="173"/>
      <c r="AJ676" s="189" t="s">
        <v>410</v>
      </c>
      <c r="AK676" s="205" t="str">
        <f>VLOOKUP($B675,D1_2!$B$132:$AL$258,15,FALSE)&amp;""</f>
        <v/>
      </c>
      <c r="AL676" s="222"/>
      <c r="AM676" s="162" t="str">
        <f>VLOOKUP($B675,D1_2!$B$132:$AL$258,16,FALSE)&amp;""</f>
        <v/>
      </c>
      <c r="AN676" s="173"/>
      <c r="AO676" s="189" t="s">
        <v>410</v>
      </c>
      <c r="AP676" s="205" t="str">
        <f>VLOOKUP($B675,D1_2!$B$132:$AL$258,17,FALSE)&amp;""</f>
        <v/>
      </c>
      <c r="AQ676" s="222"/>
      <c r="AR676" s="162" t="str">
        <f>VLOOKUP($B675,D1_2!$B$132:$AL$258,18,FALSE)&amp;""</f>
        <v/>
      </c>
      <c r="AS676" s="173"/>
      <c r="AT676" s="189" t="s">
        <v>410</v>
      </c>
      <c r="AU676" s="205" t="str">
        <f>VLOOKUP($B675,D1_2!$B$132:$AL$258,19,FALSE)&amp;""</f>
        <v/>
      </c>
      <c r="AV676" s="222"/>
      <c r="AW676" s="162" t="str">
        <f>VLOOKUP($B675,D1_2!$B$132:$AL$258,20,FALSE)&amp;""</f>
        <v/>
      </c>
      <c r="AX676" s="173"/>
      <c r="AY676" s="189" t="s">
        <v>410</v>
      </c>
      <c r="AZ676" s="205" t="str">
        <f>VLOOKUP($B675,D1_2!$B$132:$AL$258,21,FALSE)&amp;""</f>
        <v/>
      </c>
      <c r="BA676" s="222"/>
      <c r="BB676" s="1"/>
      <c r="BC676" s="1"/>
      <c r="BD676" s="1"/>
      <c r="BE676" s="1"/>
      <c r="BF676" s="3"/>
      <c r="BG676" s="3"/>
      <c r="BH676" s="3"/>
    </row>
    <row r="677" spans="2:60" s="1" customFormat="1">
      <c r="B677" s="27"/>
      <c r="C677" s="79"/>
      <c r="D677" s="79"/>
      <c r="E677" s="79"/>
      <c r="F677" s="109"/>
      <c r="G677" s="124" t="s">
        <v>5593</v>
      </c>
      <c r="H677" s="124"/>
      <c r="I677" s="124"/>
      <c r="J677" s="124"/>
      <c r="K677" s="124"/>
      <c r="L677" s="124"/>
      <c r="M677" s="124"/>
      <c r="N677" s="167" t="str">
        <f>VLOOKUP($B675,D1_2!$B$259:$AL$385,6,FALSE)&amp;""</f>
        <v/>
      </c>
      <c r="O677" s="174"/>
      <c r="P677" s="190" t="s">
        <v>410</v>
      </c>
      <c r="Q677" s="206" t="str">
        <f>VLOOKUP($B675,D1_2!$B$259:$AL$385,7,FALSE)&amp;""</f>
        <v/>
      </c>
      <c r="R677" s="216"/>
      <c r="S677" s="167" t="str">
        <f>VLOOKUP($B675,D1_2!$B$259:$AL$385,8,FALSE)&amp;""</f>
        <v/>
      </c>
      <c r="T677" s="174"/>
      <c r="U677" s="190" t="s">
        <v>410</v>
      </c>
      <c r="V677" s="206" t="str">
        <f>VLOOKUP($B675,D1_2!$B$259:$AL$385,9,FALSE)&amp;""</f>
        <v/>
      </c>
      <c r="W677" s="216"/>
      <c r="X677" s="167" t="str">
        <f>VLOOKUP($B675,D1_2!$B$259:$AL$385,10,FALSE)&amp;""</f>
        <v/>
      </c>
      <c r="Y677" s="174"/>
      <c r="Z677" s="190" t="s">
        <v>410</v>
      </c>
      <c r="AA677" s="206" t="str">
        <f>VLOOKUP($B675,D1_2!$B$259:$AL$385,11,FALSE)&amp;""</f>
        <v/>
      </c>
      <c r="AB677" s="216"/>
      <c r="AC677" s="167" t="str">
        <f>VLOOKUP($B675,D1_2!$B$259:$AL$385,12,FALSE)&amp;""</f>
        <v/>
      </c>
      <c r="AD677" s="174"/>
      <c r="AE677" s="190" t="s">
        <v>410</v>
      </c>
      <c r="AF677" s="206" t="str">
        <f>VLOOKUP($B675,D1_2!$B$259:$AL$385,13,FALSE)&amp;""</f>
        <v/>
      </c>
      <c r="AG677" s="216"/>
      <c r="AH677" s="167" t="str">
        <f>VLOOKUP($B675,D1_2!$B$259:$AL$385,14,FALSE)&amp;""</f>
        <v/>
      </c>
      <c r="AI677" s="174"/>
      <c r="AJ677" s="190" t="s">
        <v>410</v>
      </c>
      <c r="AK677" s="206" t="str">
        <f>VLOOKUP($B675,D1_2!$B$259:$AL$385,15,FALSE)&amp;""</f>
        <v/>
      </c>
      <c r="AL677" s="216"/>
      <c r="AM677" s="167" t="str">
        <f>VLOOKUP($B675,D1_2!$B$259:$AL$385,16,FALSE)&amp;""</f>
        <v/>
      </c>
      <c r="AN677" s="174"/>
      <c r="AO677" s="190" t="s">
        <v>410</v>
      </c>
      <c r="AP677" s="206" t="str">
        <f>VLOOKUP($B675,D1_2!$B$259:$AL$385,17,FALSE)&amp;""</f>
        <v/>
      </c>
      <c r="AQ677" s="216"/>
      <c r="AR677" s="167" t="str">
        <f>VLOOKUP($B675,D1_2!$B$259:$AL$385,18,FALSE)&amp;""</f>
        <v/>
      </c>
      <c r="AS677" s="174"/>
      <c r="AT677" s="190" t="s">
        <v>410</v>
      </c>
      <c r="AU677" s="206" t="str">
        <f>VLOOKUP($B675,D1_2!$B$259:$AL$385,19,FALSE)&amp;""</f>
        <v/>
      </c>
      <c r="AV677" s="216"/>
      <c r="AW677" s="167" t="str">
        <f>VLOOKUP($B675,D1_2!$B$259:$AL$385,20,FALSE)&amp;""</f>
        <v/>
      </c>
      <c r="AX677" s="174"/>
      <c r="AY677" s="190" t="s">
        <v>410</v>
      </c>
      <c r="AZ677" s="206" t="str">
        <f>VLOOKUP($B675,D1_2!$B$259:$AL$385,21,FALSE)&amp;""</f>
        <v/>
      </c>
      <c r="BA677" s="216"/>
      <c r="BB677" s="1"/>
      <c r="BC677" s="1"/>
      <c r="BD677" s="1"/>
      <c r="BE677" s="1"/>
      <c r="BF677" s="3"/>
      <c r="BG677" s="3"/>
      <c r="BH677" s="3"/>
    </row>
    <row r="678" spans="2:60" s="1" customFormat="1" ht="14.25" customHeight="1">
      <c r="B678" s="28" t="s">
        <v>1091</v>
      </c>
      <c r="C678" s="80"/>
      <c r="D678" s="80"/>
      <c r="E678" s="80"/>
      <c r="F678" s="108"/>
      <c r="G678" s="122" t="s">
        <v>6009</v>
      </c>
      <c r="H678" s="122"/>
      <c r="I678" s="122"/>
      <c r="J678" s="122"/>
      <c r="K678" s="122"/>
      <c r="L678" s="122"/>
      <c r="M678" s="122"/>
      <c r="N678" s="169" t="str">
        <f>VLOOKUP($B678,D1_2!$B$5:$AL$131,6,FALSE)&amp;""</f>
        <v/>
      </c>
      <c r="O678" s="155"/>
      <c r="P678" s="192" t="s">
        <v>410</v>
      </c>
      <c r="Q678" s="208" t="str">
        <f>VLOOKUP($B678,D1_2!$B$5:$AL$131,7,FALSE)&amp;""</f>
        <v/>
      </c>
      <c r="R678" s="224"/>
      <c r="S678" s="169" t="str">
        <f>VLOOKUP($B678,D1_2!$B$5:$AL$131,8,FALSE)&amp;""</f>
        <v/>
      </c>
      <c r="T678" s="155"/>
      <c r="U678" s="192" t="s">
        <v>410</v>
      </c>
      <c r="V678" s="208" t="str">
        <f>VLOOKUP($B678,D1_2!$B$5:$AL$131,9,FALSE)&amp;""</f>
        <v/>
      </c>
      <c r="W678" s="224"/>
      <c r="X678" s="169" t="str">
        <f>VLOOKUP($B678,D1_2!$B$5:$AL$131,10,FALSE)&amp;""</f>
        <v/>
      </c>
      <c r="Y678" s="155"/>
      <c r="Z678" s="192" t="s">
        <v>410</v>
      </c>
      <c r="AA678" s="208" t="str">
        <f>VLOOKUP($B678,D1_2!$B$5:$AL$131,11,FALSE)&amp;""</f>
        <v/>
      </c>
      <c r="AB678" s="224"/>
      <c r="AC678" s="169" t="str">
        <f>VLOOKUP($B678,D1_2!$B$5:$AL$131,12,FALSE)&amp;""</f>
        <v/>
      </c>
      <c r="AD678" s="155"/>
      <c r="AE678" s="192" t="s">
        <v>410</v>
      </c>
      <c r="AF678" s="208" t="str">
        <f>VLOOKUP($B678,D1_2!$B$5:$AL$131,13,FALSE)&amp;""</f>
        <v/>
      </c>
      <c r="AG678" s="224"/>
      <c r="AH678" s="169" t="str">
        <f>VLOOKUP($B678,D1_2!$B$5:$AL$131,14,FALSE)&amp;""</f>
        <v/>
      </c>
      <c r="AI678" s="155"/>
      <c r="AJ678" s="192" t="s">
        <v>410</v>
      </c>
      <c r="AK678" s="208" t="str">
        <f>VLOOKUP($B678,D1_2!$B$5:$AL$131,15,FALSE)&amp;""</f>
        <v/>
      </c>
      <c r="AL678" s="224"/>
      <c r="AM678" s="169" t="str">
        <f>VLOOKUP($B678,D1_2!$B$5:$AL$131,16,FALSE)&amp;""</f>
        <v/>
      </c>
      <c r="AN678" s="155"/>
      <c r="AO678" s="192" t="s">
        <v>410</v>
      </c>
      <c r="AP678" s="208" t="str">
        <f>VLOOKUP($B678,D1_2!$B$5:$AL$131,17,FALSE)&amp;""</f>
        <v/>
      </c>
      <c r="AQ678" s="224"/>
      <c r="AR678" s="169" t="str">
        <f>VLOOKUP($B678,D1_2!$B$5:$AL$131,18,FALSE)&amp;""</f>
        <v/>
      </c>
      <c r="AS678" s="155"/>
      <c r="AT678" s="192" t="s">
        <v>410</v>
      </c>
      <c r="AU678" s="208" t="str">
        <f>VLOOKUP($B678,D1_2!$B$5:$AL$131,19,FALSE)&amp;""</f>
        <v/>
      </c>
      <c r="AV678" s="224"/>
      <c r="AW678" s="169" t="str">
        <f>VLOOKUP($B678,D1_2!$B$5:$AL$131,20,FALSE)&amp;""</f>
        <v/>
      </c>
      <c r="AX678" s="155"/>
      <c r="AY678" s="192" t="s">
        <v>410</v>
      </c>
      <c r="AZ678" s="208" t="str">
        <f>VLOOKUP($B678,D1_2!$B$5:$AL$131,21,FALSE)&amp;""</f>
        <v/>
      </c>
      <c r="BA678" s="224"/>
      <c r="BB678" s="1"/>
      <c r="BC678" s="1"/>
      <c r="BD678" s="1"/>
      <c r="BE678" s="1"/>
      <c r="BF678" s="3"/>
      <c r="BG678" s="3"/>
      <c r="BH678" s="3"/>
    </row>
    <row r="679" spans="2:60" s="1" customFormat="1">
      <c r="B679" s="28"/>
      <c r="C679" s="80"/>
      <c r="D679" s="80"/>
      <c r="E679" s="80"/>
      <c r="F679" s="108"/>
      <c r="G679" s="123" t="s">
        <v>5759</v>
      </c>
      <c r="H679" s="123"/>
      <c r="I679" s="123"/>
      <c r="J679" s="123"/>
      <c r="K679" s="123"/>
      <c r="L679" s="123"/>
      <c r="M679" s="123"/>
      <c r="N679" s="162" t="str">
        <f>VLOOKUP($B678,D1_2!$B$132:$AL$258,6,FALSE)&amp;""</f>
        <v/>
      </c>
      <c r="O679" s="173"/>
      <c r="P679" s="189" t="s">
        <v>410</v>
      </c>
      <c r="Q679" s="205" t="str">
        <f>VLOOKUP($B678,D1_2!$B$132:$AL$258,7,FALSE)&amp;""</f>
        <v/>
      </c>
      <c r="R679" s="222"/>
      <c r="S679" s="162" t="str">
        <f>VLOOKUP($B678,D1_2!$B$132:$AL$258,8,FALSE)&amp;""</f>
        <v/>
      </c>
      <c r="T679" s="173"/>
      <c r="U679" s="189" t="s">
        <v>410</v>
      </c>
      <c r="V679" s="205" t="str">
        <f>VLOOKUP($B678,D1_2!$B$132:$AL$258,9,FALSE)&amp;""</f>
        <v/>
      </c>
      <c r="W679" s="222"/>
      <c r="X679" s="162" t="str">
        <f>VLOOKUP($B678,D1_2!$B$132:$AL$258,10,FALSE)&amp;""</f>
        <v/>
      </c>
      <c r="Y679" s="173"/>
      <c r="Z679" s="189" t="s">
        <v>410</v>
      </c>
      <c r="AA679" s="205" t="str">
        <f>VLOOKUP($B678,D1_2!$B$132:$AL$258,11,FALSE)&amp;""</f>
        <v/>
      </c>
      <c r="AB679" s="222"/>
      <c r="AC679" s="162" t="str">
        <f>VLOOKUP($B678,D1_2!$B$132:$AL$258,12,FALSE)&amp;""</f>
        <v/>
      </c>
      <c r="AD679" s="173"/>
      <c r="AE679" s="189" t="s">
        <v>410</v>
      </c>
      <c r="AF679" s="205" t="str">
        <f>VLOOKUP($B678,D1_2!$B$132:$AL$258,13,FALSE)&amp;""</f>
        <v/>
      </c>
      <c r="AG679" s="222"/>
      <c r="AH679" s="162" t="str">
        <f>VLOOKUP($B678,D1_2!$B$132:$AL$258,14,FALSE)&amp;""</f>
        <v/>
      </c>
      <c r="AI679" s="173"/>
      <c r="AJ679" s="189" t="s">
        <v>410</v>
      </c>
      <c r="AK679" s="205" t="str">
        <f>VLOOKUP($B678,D1_2!$B$132:$AL$258,15,FALSE)&amp;""</f>
        <v/>
      </c>
      <c r="AL679" s="222"/>
      <c r="AM679" s="162" t="str">
        <f>VLOOKUP($B678,D1_2!$B$132:$AL$258,16,FALSE)&amp;""</f>
        <v/>
      </c>
      <c r="AN679" s="173"/>
      <c r="AO679" s="189" t="s">
        <v>410</v>
      </c>
      <c r="AP679" s="205" t="str">
        <f>VLOOKUP($B678,D1_2!$B$132:$AL$258,17,FALSE)&amp;""</f>
        <v/>
      </c>
      <c r="AQ679" s="222"/>
      <c r="AR679" s="162" t="str">
        <f>VLOOKUP($B678,D1_2!$B$132:$AL$258,18,FALSE)&amp;""</f>
        <v/>
      </c>
      <c r="AS679" s="173"/>
      <c r="AT679" s="189" t="s">
        <v>410</v>
      </c>
      <c r="AU679" s="205" t="str">
        <f>VLOOKUP($B678,D1_2!$B$132:$AL$258,19,FALSE)&amp;""</f>
        <v/>
      </c>
      <c r="AV679" s="222"/>
      <c r="AW679" s="162" t="str">
        <f>VLOOKUP($B678,D1_2!$B$132:$AL$258,20,FALSE)&amp;""</f>
        <v/>
      </c>
      <c r="AX679" s="173"/>
      <c r="AY679" s="189" t="s">
        <v>410</v>
      </c>
      <c r="AZ679" s="205" t="str">
        <f>VLOOKUP($B678,D1_2!$B$132:$AL$258,21,FALSE)&amp;""</f>
        <v/>
      </c>
      <c r="BA679" s="222"/>
      <c r="BB679" s="1"/>
      <c r="BC679" s="1"/>
      <c r="BD679" s="1"/>
      <c r="BE679" s="1"/>
      <c r="BF679" s="3"/>
      <c r="BG679" s="3"/>
      <c r="BH679" s="3"/>
    </row>
    <row r="680" spans="2:60" s="1" customFormat="1">
      <c r="B680" s="27"/>
      <c r="C680" s="79"/>
      <c r="D680" s="79"/>
      <c r="E680" s="79"/>
      <c r="F680" s="109"/>
      <c r="G680" s="124" t="s">
        <v>5593</v>
      </c>
      <c r="H680" s="124"/>
      <c r="I680" s="124"/>
      <c r="J680" s="124"/>
      <c r="K680" s="124"/>
      <c r="L680" s="124"/>
      <c r="M680" s="124"/>
      <c r="N680" s="167" t="str">
        <f>VLOOKUP($B678,D1_2!$B$259:$AL$385,6,FALSE)&amp;""</f>
        <v/>
      </c>
      <c r="O680" s="174"/>
      <c r="P680" s="190" t="s">
        <v>410</v>
      </c>
      <c r="Q680" s="206" t="str">
        <f>VLOOKUP($B678,D1_2!$B$259:$AL$385,7,FALSE)&amp;""</f>
        <v/>
      </c>
      <c r="R680" s="216"/>
      <c r="S680" s="167" t="str">
        <f>VLOOKUP($B678,D1_2!$B$259:$AL$385,8,FALSE)&amp;""</f>
        <v/>
      </c>
      <c r="T680" s="174"/>
      <c r="U680" s="190" t="s">
        <v>410</v>
      </c>
      <c r="V680" s="206" t="str">
        <f>VLOOKUP($B678,D1_2!$B$259:$AL$385,9,FALSE)&amp;""</f>
        <v/>
      </c>
      <c r="W680" s="216"/>
      <c r="X680" s="167" t="str">
        <f>VLOOKUP($B678,D1_2!$B$259:$AL$385,10,FALSE)&amp;""</f>
        <v/>
      </c>
      <c r="Y680" s="174"/>
      <c r="Z680" s="190" t="s">
        <v>410</v>
      </c>
      <c r="AA680" s="206" t="str">
        <f>VLOOKUP($B678,D1_2!$B$259:$AL$385,11,FALSE)&amp;""</f>
        <v/>
      </c>
      <c r="AB680" s="216"/>
      <c r="AC680" s="167" t="str">
        <f>VLOOKUP($B678,D1_2!$B$259:$AL$385,12,FALSE)&amp;""</f>
        <v/>
      </c>
      <c r="AD680" s="174"/>
      <c r="AE680" s="190" t="s">
        <v>410</v>
      </c>
      <c r="AF680" s="206" t="str">
        <f>VLOOKUP($B678,D1_2!$B$259:$AL$385,13,FALSE)&amp;""</f>
        <v/>
      </c>
      <c r="AG680" s="216"/>
      <c r="AH680" s="167" t="str">
        <f>VLOOKUP($B678,D1_2!$B$259:$AL$385,14,FALSE)&amp;""</f>
        <v/>
      </c>
      <c r="AI680" s="174"/>
      <c r="AJ680" s="190" t="s">
        <v>410</v>
      </c>
      <c r="AK680" s="206" t="str">
        <f>VLOOKUP($B678,D1_2!$B$259:$AL$385,15,FALSE)&amp;""</f>
        <v/>
      </c>
      <c r="AL680" s="216"/>
      <c r="AM680" s="167" t="str">
        <f>VLOOKUP($B678,D1_2!$B$259:$AL$385,16,FALSE)&amp;""</f>
        <v/>
      </c>
      <c r="AN680" s="174"/>
      <c r="AO680" s="190" t="s">
        <v>410</v>
      </c>
      <c r="AP680" s="206" t="str">
        <f>VLOOKUP($B678,D1_2!$B$259:$AL$385,17,FALSE)&amp;""</f>
        <v/>
      </c>
      <c r="AQ680" s="216"/>
      <c r="AR680" s="167" t="str">
        <f>VLOOKUP($B678,D1_2!$B$259:$AL$385,18,FALSE)&amp;""</f>
        <v/>
      </c>
      <c r="AS680" s="174"/>
      <c r="AT680" s="190" t="s">
        <v>410</v>
      </c>
      <c r="AU680" s="206" t="str">
        <f>VLOOKUP($B678,D1_2!$B$259:$AL$385,19,FALSE)&amp;""</f>
        <v/>
      </c>
      <c r="AV680" s="216"/>
      <c r="AW680" s="167" t="str">
        <f>VLOOKUP($B678,D1_2!$B$259:$AL$385,20,FALSE)&amp;""</f>
        <v/>
      </c>
      <c r="AX680" s="174"/>
      <c r="AY680" s="190" t="s">
        <v>410</v>
      </c>
      <c r="AZ680" s="206" t="str">
        <f>VLOOKUP($B678,D1_2!$B$259:$AL$385,21,FALSE)&amp;""</f>
        <v/>
      </c>
      <c r="BA680" s="216"/>
      <c r="BB680" s="1"/>
      <c r="BC680" s="1"/>
      <c r="BD680" s="1"/>
      <c r="BE680" s="1"/>
      <c r="BF680" s="3"/>
      <c r="BG680" s="3"/>
      <c r="BH680" s="3"/>
    </row>
    <row r="681" spans="2:60" s="1" customFormat="1" ht="14.25" customHeight="1">
      <c r="B681" s="26" t="s">
        <v>1710</v>
      </c>
      <c r="C681" s="78"/>
      <c r="D681" s="78"/>
      <c r="E681" s="78"/>
      <c r="F681" s="107"/>
      <c r="G681" s="122" t="s">
        <v>6009</v>
      </c>
      <c r="H681" s="122"/>
      <c r="I681" s="122"/>
      <c r="J681" s="122"/>
      <c r="K681" s="122"/>
      <c r="L681" s="122"/>
      <c r="M681" s="122"/>
      <c r="N681" s="160" t="str">
        <f>VLOOKUP($B681,D1_2!$B$5:$AL$131,6,FALSE)&amp;""</f>
        <v/>
      </c>
      <c r="O681" s="172"/>
      <c r="P681" s="188" t="s">
        <v>410</v>
      </c>
      <c r="Q681" s="204" t="str">
        <f>VLOOKUP($B681,D1_2!$B$5:$AL$131,7,FALSE)&amp;""</f>
        <v/>
      </c>
      <c r="R681" s="215"/>
      <c r="S681" s="160" t="str">
        <f>VLOOKUP($B681,D1_2!$B$5:$AL$131,8,FALSE)&amp;""</f>
        <v/>
      </c>
      <c r="T681" s="172"/>
      <c r="U681" s="188" t="s">
        <v>410</v>
      </c>
      <c r="V681" s="204" t="str">
        <f>VLOOKUP($B681,D1_2!$B$5:$AL$131,9,FALSE)&amp;""</f>
        <v/>
      </c>
      <c r="W681" s="215"/>
      <c r="X681" s="160" t="str">
        <f>VLOOKUP($B681,D1_2!$B$5:$AL$131,10,FALSE)&amp;""</f>
        <v/>
      </c>
      <c r="Y681" s="172"/>
      <c r="Z681" s="188" t="s">
        <v>410</v>
      </c>
      <c r="AA681" s="204" t="str">
        <f>VLOOKUP($B681,D1_2!$B$5:$AL$131,11,FALSE)&amp;""</f>
        <v/>
      </c>
      <c r="AB681" s="215"/>
      <c r="AC681" s="160" t="str">
        <f>VLOOKUP($B681,D1_2!$B$5:$AL$131,12,FALSE)&amp;""</f>
        <v/>
      </c>
      <c r="AD681" s="172"/>
      <c r="AE681" s="188" t="s">
        <v>410</v>
      </c>
      <c r="AF681" s="204" t="str">
        <f>VLOOKUP($B681,D1_2!$B$5:$AL$131,13,FALSE)&amp;""</f>
        <v/>
      </c>
      <c r="AG681" s="215"/>
      <c r="AH681" s="160" t="str">
        <f>VLOOKUP($B681,D1_2!$B$5:$AL$131,14,FALSE)&amp;""</f>
        <v/>
      </c>
      <c r="AI681" s="172"/>
      <c r="AJ681" s="188" t="s">
        <v>410</v>
      </c>
      <c r="AK681" s="204" t="str">
        <f>VLOOKUP($B681,D1_2!$B$5:$AL$131,15,FALSE)&amp;""</f>
        <v/>
      </c>
      <c r="AL681" s="215"/>
      <c r="AM681" s="160" t="str">
        <f>VLOOKUP($B681,D1_2!$B$5:$AL$131,16,FALSE)&amp;""</f>
        <v/>
      </c>
      <c r="AN681" s="172"/>
      <c r="AO681" s="188" t="s">
        <v>410</v>
      </c>
      <c r="AP681" s="204" t="str">
        <f>VLOOKUP($B681,D1_2!$B$5:$AL$131,17,FALSE)&amp;""</f>
        <v/>
      </c>
      <c r="AQ681" s="215"/>
      <c r="AR681" s="160" t="str">
        <f>VLOOKUP($B681,D1_2!$B$5:$AL$131,18,FALSE)&amp;""</f>
        <v/>
      </c>
      <c r="AS681" s="172"/>
      <c r="AT681" s="188" t="s">
        <v>410</v>
      </c>
      <c r="AU681" s="204" t="str">
        <f>VLOOKUP($B681,D1_2!$B$5:$AL$131,19,FALSE)&amp;""</f>
        <v/>
      </c>
      <c r="AV681" s="215"/>
      <c r="AW681" s="160" t="str">
        <f>VLOOKUP($B681,D1_2!$B$5:$AL$131,20,FALSE)&amp;""</f>
        <v/>
      </c>
      <c r="AX681" s="172"/>
      <c r="AY681" s="188" t="s">
        <v>410</v>
      </c>
      <c r="AZ681" s="204" t="str">
        <f>VLOOKUP($B681,D1_2!$B$5:$AL$131,21,FALSE)&amp;""</f>
        <v/>
      </c>
      <c r="BA681" s="215"/>
      <c r="BB681" s="1"/>
      <c r="BC681" s="1"/>
      <c r="BD681" s="1"/>
      <c r="BE681" s="1"/>
      <c r="BF681" s="3"/>
      <c r="BG681" s="3"/>
      <c r="BH681" s="3"/>
    </row>
    <row r="682" spans="2:60" s="1" customFormat="1">
      <c r="B682" s="28"/>
      <c r="C682" s="80"/>
      <c r="D682" s="80"/>
      <c r="E682" s="80"/>
      <c r="F682" s="108"/>
      <c r="G682" s="123" t="s">
        <v>5759</v>
      </c>
      <c r="H682" s="123"/>
      <c r="I682" s="123"/>
      <c r="J682" s="123"/>
      <c r="K682" s="123"/>
      <c r="L682" s="123"/>
      <c r="M682" s="123"/>
      <c r="N682" s="162" t="str">
        <f>VLOOKUP($B681,D1_2!$B$132:$AL$258,6,FALSE)&amp;""</f>
        <v/>
      </c>
      <c r="O682" s="173"/>
      <c r="P682" s="189" t="s">
        <v>410</v>
      </c>
      <c r="Q682" s="205" t="str">
        <f>VLOOKUP($B681,D1_2!$B$132:$AL$258,7,FALSE)&amp;""</f>
        <v/>
      </c>
      <c r="R682" s="222"/>
      <c r="S682" s="162" t="str">
        <f>VLOOKUP($B681,D1_2!$B$132:$AL$258,8,FALSE)&amp;""</f>
        <v/>
      </c>
      <c r="T682" s="173"/>
      <c r="U682" s="189" t="s">
        <v>410</v>
      </c>
      <c r="V682" s="205" t="str">
        <f>VLOOKUP($B681,D1_2!$B$132:$AL$258,9,FALSE)&amp;""</f>
        <v/>
      </c>
      <c r="W682" s="222"/>
      <c r="X682" s="162" t="str">
        <f>VLOOKUP($B681,D1_2!$B$132:$AL$258,10,FALSE)&amp;""</f>
        <v/>
      </c>
      <c r="Y682" s="173"/>
      <c r="Z682" s="189" t="s">
        <v>410</v>
      </c>
      <c r="AA682" s="205" t="str">
        <f>VLOOKUP($B681,D1_2!$B$132:$AL$258,11,FALSE)&amp;""</f>
        <v/>
      </c>
      <c r="AB682" s="222"/>
      <c r="AC682" s="162" t="str">
        <f>VLOOKUP($B681,D1_2!$B$132:$AL$258,12,FALSE)&amp;""</f>
        <v/>
      </c>
      <c r="AD682" s="173"/>
      <c r="AE682" s="189" t="s">
        <v>410</v>
      </c>
      <c r="AF682" s="205" t="str">
        <f>VLOOKUP($B681,D1_2!$B$132:$AL$258,13,FALSE)&amp;""</f>
        <v/>
      </c>
      <c r="AG682" s="222"/>
      <c r="AH682" s="162" t="str">
        <f>VLOOKUP($B681,D1_2!$B$132:$AL$258,14,FALSE)&amp;""</f>
        <v/>
      </c>
      <c r="AI682" s="173"/>
      <c r="AJ682" s="189" t="s">
        <v>410</v>
      </c>
      <c r="AK682" s="205" t="str">
        <f>VLOOKUP($B681,D1_2!$B$132:$AL$258,15,FALSE)&amp;""</f>
        <v/>
      </c>
      <c r="AL682" s="222"/>
      <c r="AM682" s="162" t="str">
        <f>VLOOKUP($B681,D1_2!$B$132:$AL$258,16,FALSE)&amp;""</f>
        <v/>
      </c>
      <c r="AN682" s="173"/>
      <c r="AO682" s="189" t="s">
        <v>410</v>
      </c>
      <c r="AP682" s="205" t="str">
        <f>VLOOKUP($B681,D1_2!$B$132:$AL$258,17,FALSE)&amp;""</f>
        <v/>
      </c>
      <c r="AQ682" s="222"/>
      <c r="AR682" s="162" t="str">
        <f>VLOOKUP($B681,D1_2!$B$132:$AL$258,18,FALSE)&amp;""</f>
        <v/>
      </c>
      <c r="AS682" s="173"/>
      <c r="AT682" s="189" t="s">
        <v>410</v>
      </c>
      <c r="AU682" s="205" t="str">
        <f>VLOOKUP($B681,D1_2!$B$132:$AL$258,19,FALSE)&amp;""</f>
        <v/>
      </c>
      <c r="AV682" s="222"/>
      <c r="AW682" s="162" t="str">
        <f>VLOOKUP($B681,D1_2!$B$132:$AL$258,20,FALSE)&amp;""</f>
        <v/>
      </c>
      <c r="AX682" s="173"/>
      <c r="AY682" s="189" t="s">
        <v>410</v>
      </c>
      <c r="AZ682" s="205" t="str">
        <f>VLOOKUP($B681,D1_2!$B$132:$AL$258,21,FALSE)&amp;""</f>
        <v/>
      </c>
      <c r="BA682" s="222"/>
      <c r="BB682" s="1"/>
      <c r="BC682" s="1"/>
      <c r="BD682" s="1"/>
      <c r="BE682" s="1"/>
      <c r="BF682" s="3"/>
      <c r="BG682" s="3"/>
      <c r="BH682" s="3"/>
    </row>
    <row r="683" spans="2:60" s="1" customFormat="1">
      <c r="B683" s="27"/>
      <c r="C683" s="79"/>
      <c r="D683" s="79"/>
      <c r="E683" s="79"/>
      <c r="F683" s="109"/>
      <c r="G683" s="124" t="s">
        <v>5593</v>
      </c>
      <c r="H683" s="124"/>
      <c r="I683" s="124"/>
      <c r="J683" s="124"/>
      <c r="K683" s="124"/>
      <c r="L683" s="124"/>
      <c r="M683" s="124"/>
      <c r="N683" s="167" t="str">
        <f>VLOOKUP($B681,D1_2!$B$259:$AL$385,6,FALSE)&amp;""</f>
        <v/>
      </c>
      <c r="O683" s="174"/>
      <c r="P683" s="190" t="s">
        <v>410</v>
      </c>
      <c r="Q683" s="206" t="str">
        <f>VLOOKUP($B681,D1_2!$B$259:$AL$385,7,FALSE)&amp;""</f>
        <v/>
      </c>
      <c r="R683" s="216"/>
      <c r="S683" s="167" t="str">
        <f>VLOOKUP($B681,D1_2!$B$259:$AL$385,8,FALSE)&amp;""</f>
        <v/>
      </c>
      <c r="T683" s="174"/>
      <c r="U683" s="190" t="s">
        <v>410</v>
      </c>
      <c r="V683" s="206" t="str">
        <f>VLOOKUP($B681,D1_2!$B$259:$AL$385,9,FALSE)&amp;""</f>
        <v/>
      </c>
      <c r="W683" s="216"/>
      <c r="X683" s="167" t="str">
        <f>VLOOKUP($B681,D1_2!$B$259:$AL$385,10,FALSE)&amp;""</f>
        <v/>
      </c>
      <c r="Y683" s="174"/>
      <c r="Z683" s="190" t="s">
        <v>410</v>
      </c>
      <c r="AA683" s="206" t="str">
        <f>VLOOKUP($B681,D1_2!$B$259:$AL$385,11,FALSE)&amp;""</f>
        <v/>
      </c>
      <c r="AB683" s="216"/>
      <c r="AC683" s="167" t="str">
        <f>VLOOKUP($B681,D1_2!$B$259:$AL$385,12,FALSE)&amp;""</f>
        <v/>
      </c>
      <c r="AD683" s="174"/>
      <c r="AE683" s="190" t="s">
        <v>410</v>
      </c>
      <c r="AF683" s="206" t="str">
        <f>VLOOKUP($B681,D1_2!$B$259:$AL$385,13,FALSE)&amp;""</f>
        <v/>
      </c>
      <c r="AG683" s="216"/>
      <c r="AH683" s="167" t="str">
        <f>VLOOKUP($B681,D1_2!$B$259:$AL$385,14,FALSE)&amp;""</f>
        <v/>
      </c>
      <c r="AI683" s="174"/>
      <c r="AJ683" s="190" t="s">
        <v>410</v>
      </c>
      <c r="AK683" s="206" t="str">
        <f>VLOOKUP($B681,D1_2!$B$259:$AL$385,15,FALSE)&amp;""</f>
        <v/>
      </c>
      <c r="AL683" s="216"/>
      <c r="AM683" s="167" t="str">
        <f>VLOOKUP($B681,D1_2!$B$259:$AL$385,16,FALSE)&amp;""</f>
        <v/>
      </c>
      <c r="AN683" s="174"/>
      <c r="AO683" s="190" t="s">
        <v>410</v>
      </c>
      <c r="AP683" s="206" t="str">
        <f>VLOOKUP($B681,D1_2!$B$259:$AL$385,17,FALSE)&amp;""</f>
        <v/>
      </c>
      <c r="AQ683" s="216"/>
      <c r="AR683" s="167" t="str">
        <f>VLOOKUP($B681,D1_2!$B$259:$AL$385,18,FALSE)&amp;""</f>
        <v/>
      </c>
      <c r="AS683" s="174"/>
      <c r="AT683" s="190" t="s">
        <v>410</v>
      </c>
      <c r="AU683" s="206" t="str">
        <f>VLOOKUP($B681,D1_2!$B$259:$AL$385,19,FALSE)&amp;""</f>
        <v/>
      </c>
      <c r="AV683" s="216"/>
      <c r="AW683" s="167" t="str">
        <f>VLOOKUP($B681,D1_2!$B$259:$AL$385,20,FALSE)&amp;""</f>
        <v/>
      </c>
      <c r="AX683" s="174"/>
      <c r="AY683" s="190" t="s">
        <v>410</v>
      </c>
      <c r="AZ683" s="206" t="str">
        <f>VLOOKUP($B681,D1_2!$B$259:$AL$385,21,FALSE)&amp;""</f>
        <v/>
      </c>
      <c r="BA683" s="216"/>
      <c r="BB683" s="1"/>
      <c r="BC683" s="1"/>
      <c r="BD683" s="1"/>
      <c r="BE683" s="1"/>
      <c r="BF683" s="3"/>
      <c r="BG683" s="3"/>
      <c r="BH683" s="3"/>
    </row>
    <row r="684" spans="2:60" s="1" customFormat="1" ht="14.25" customHeight="1">
      <c r="B684" s="26" t="s">
        <v>1928</v>
      </c>
      <c r="C684" s="78"/>
      <c r="D684" s="78"/>
      <c r="E684" s="78"/>
      <c r="F684" s="107"/>
      <c r="G684" s="122" t="s">
        <v>6009</v>
      </c>
      <c r="H684" s="122"/>
      <c r="I684" s="122"/>
      <c r="J684" s="122"/>
      <c r="K684" s="122"/>
      <c r="L684" s="122"/>
      <c r="M684" s="122"/>
      <c r="N684" s="160" t="str">
        <f>VLOOKUP($B684,D1_2!$B$5:$AL$131,6,FALSE)&amp;""</f>
        <v/>
      </c>
      <c r="O684" s="172"/>
      <c r="P684" s="188" t="s">
        <v>410</v>
      </c>
      <c r="Q684" s="204" t="str">
        <f>VLOOKUP($B684,D1_2!$B$5:$AL$131,7,FALSE)&amp;""</f>
        <v/>
      </c>
      <c r="R684" s="215"/>
      <c r="S684" s="160" t="str">
        <f>VLOOKUP($B684,D1_2!$B$5:$AL$131,8,FALSE)&amp;""</f>
        <v/>
      </c>
      <c r="T684" s="172"/>
      <c r="U684" s="188" t="s">
        <v>410</v>
      </c>
      <c r="V684" s="204" t="str">
        <f>VLOOKUP($B684,D1_2!$B$5:$AL$131,9,FALSE)&amp;""</f>
        <v/>
      </c>
      <c r="W684" s="215"/>
      <c r="X684" s="160" t="str">
        <f>VLOOKUP($B684,D1_2!$B$5:$AL$131,10,FALSE)&amp;""</f>
        <v/>
      </c>
      <c r="Y684" s="172"/>
      <c r="Z684" s="188" t="s">
        <v>410</v>
      </c>
      <c r="AA684" s="204" t="str">
        <f>VLOOKUP($B684,D1_2!$B$5:$AL$131,11,FALSE)&amp;""</f>
        <v/>
      </c>
      <c r="AB684" s="215"/>
      <c r="AC684" s="160" t="str">
        <f>VLOOKUP($B684,D1_2!$B$5:$AL$131,12,FALSE)&amp;""</f>
        <v/>
      </c>
      <c r="AD684" s="172"/>
      <c r="AE684" s="188" t="s">
        <v>410</v>
      </c>
      <c r="AF684" s="204" t="str">
        <f>VLOOKUP($B684,D1_2!$B$5:$AL$131,13,FALSE)&amp;""</f>
        <v/>
      </c>
      <c r="AG684" s="215"/>
      <c r="AH684" s="160" t="str">
        <f>VLOOKUP($B684,D1_2!$B$5:$AL$131,14,FALSE)&amp;""</f>
        <v/>
      </c>
      <c r="AI684" s="172"/>
      <c r="AJ684" s="188" t="s">
        <v>410</v>
      </c>
      <c r="AK684" s="204" t="str">
        <f>VLOOKUP($B684,D1_2!$B$5:$AL$131,15,FALSE)&amp;""</f>
        <v/>
      </c>
      <c r="AL684" s="215"/>
      <c r="AM684" s="160" t="str">
        <f>VLOOKUP($B684,D1_2!$B$5:$AL$131,16,FALSE)&amp;""</f>
        <v/>
      </c>
      <c r="AN684" s="172"/>
      <c r="AO684" s="188" t="s">
        <v>410</v>
      </c>
      <c r="AP684" s="204" t="str">
        <f>VLOOKUP($B684,D1_2!$B$5:$AL$131,17,FALSE)&amp;""</f>
        <v/>
      </c>
      <c r="AQ684" s="215"/>
      <c r="AR684" s="160" t="str">
        <f>VLOOKUP($B684,D1_2!$B$5:$AL$131,18,FALSE)&amp;""</f>
        <v/>
      </c>
      <c r="AS684" s="172"/>
      <c r="AT684" s="188" t="s">
        <v>410</v>
      </c>
      <c r="AU684" s="204" t="str">
        <f>VLOOKUP($B684,D1_2!$B$5:$AL$131,19,FALSE)&amp;""</f>
        <v/>
      </c>
      <c r="AV684" s="215"/>
      <c r="AW684" s="160" t="str">
        <f>VLOOKUP($B684,D1_2!$B$5:$AL$131,20,FALSE)&amp;""</f>
        <v/>
      </c>
      <c r="AX684" s="172"/>
      <c r="AY684" s="188" t="s">
        <v>410</v>
      </c>
      <c r="AZ684" s="204" t="str">
        <f>VLOOKUP($B684,D1_2!$B$5:$AL$131,21,FALSE)&amp;""</f>
        <v/>
      </c>
      <c r="BA684" s="215"/>
      <c r="BB684" s="1"/>
      <c r="BC684" s="1"/>
      <c r="BD684" s="1"/>
      <c r="BE684" s="1"/>
      <c r="BF684" s="3"/>
      <c r="BG684" s="3"/>
      <c r="BH684" s="3"/>
    </row>
    <row r="685" spans="2:60" s="1" customFormat="1">
      <c r="B685" s="28"/>
      <c r="C685" s="80"/>
      <c r="D685" s="80"/>
      <c r="E685" s="80"/>
      <c r="F685" s="108"/>
      <c r="G685" s="123" t="s">
        <v>5759</v>
      </c>
      <c r="H685" s="123"/>
      <c r="I685" s="123"/>
      <c r="J685" s="123"/>
      <c r="K685" s="123"/>
      <c r="L685" s="123"/>
      <c r="M685" s="123"/>
      <c r="N685" s="162" t="str">
        <f>VLOOKUP($B684,D1_2!$B$132:$AL$258,6,FALSE)&amp;""</f>
        <v/>
      </c>
      <c r="O685" s="173"/>
      <c r="P685" s="189" t="s">
        <v>410</v>
      </c>
      <c r="Q685" s="205" t="str">
        <f>VLOOKUP($B684,D1_2!$B$132:$AL$258,7,FALSE)&amp;""</f>
        <v/>
      </c>
      <c r="R685" s="222"/>
      <c r="S685" s="162" t="str">
        <f>VLOOKUP($B684,D1_2!$B$132:$AL$258,8,FALSE)&amp;""</f>
        <v/>
      </c>
      <c r="T685" s="173"/>
      <c r="U685" s="189" t="s">
        <v>410</v>
      </c>
      <c r="V685" s="205" t="str">
        <f>VLOOKUP($B684,D1_2!$B$132:$AL$258,9,FALSE)&amp;""</f>
        <v/>
      </c>
      <c r="W685" s="222"/>
      <c r="X685" s="162" t="str">
        <f>VLOOKUP($B684,D1_2!$B$132:$AL$258,10,FALSE)&amp;""</f>
        <v/>
      </c>
      <c r="Y685" s="173"/>
      <c r="Z685" s="189" t="s">
        <v>410</v>
      </c>
      <c r="AA685" s="205" t="str">
        <f>VLOOKUP($B684,D1_2!$B$132:$AL$258,11,FALSE)&amp;""</f>
        <v/>
      </c>
      <c r="AB685" s="222"/>
      <c r="AC685" s="162" t="str">
        <f>VLOOKUP($B684,D1_2!$B$132:$AL$258,12,FALSE)&amp;""</f>
        <v/>
      </c>
      <c r="AD685" s="173"/>
      <c r="AE685" s="189" t="s">
        <v>410</v>
      </c>
      <c r="AF685" s="205" t="str">
        <f>VLOOKUP($B684,D1_2!$B$132:$AL$258,13,FALSE)&amp;""</f>
        <v/>
      </c>
      <c r="AG685" s="222"/>
      <c r="AH685" s="162" t="str">
        <f>VLOOKUP($B684,D1_2!$B$132:$AL$258,14,FALSE)&amp;""</f>
        <v/>
      </c>
      <c r="AI685" s="173"/>
      <c r="AJ685" s="189" t="s">
        <v>410</v>
      </c>
      <c r="AK685" s="205" t="str">
        <f>VLOOKUP($B684,D1_2!$B$132:$AL$258,15,FALSE)&amp;""</f>
        <v/>
      </c>
      <c r="AL685" s="222"/>
      <c r="AM685" s="162" t="str">
        <f>VLOOKUP($B684,D1_2!$B$132:$AL$258,16,FALSE)&amp;""</f>
        <v/>
      </c>
      <c r="AN685" s="173"/>
      <c r="AO685" s="189" t="s">
        <v>410</v>
      </c>
      <c r="AP685" s="205" t="str">
        <f>VLOOKUP($B684,D1_2!$B$132:$AL$258,17,FALSE)&amp;""</f>
        <v/>
      </c>
      <c r="AQ685" s="222"/>
      <c r="AR685" s="162" t="str">
        <f>VLOOKUP($B684,D1_2!$B$132:$AL$258,18,FALSE)&amp;""</f>
        <v/>
      </c>
      <c r="AS685" s="173"/>
      <c r="AT685" s="189" t="s">
        <v>410</v>
      </c>
      <c r="AU685" s="205" t="str">
        <f>VLOOKUP($B684,D1_2!$B$132:$AL$258,19,FALSE)&amp;""</f>
        <v/>
      </c>
      <c r="AV685" s="222"/>
      <c r="AW685" s="162" t="str">
        <f>VLOOKUP($B684,D1_2!$B$132:$AL$258,20,FALSE)&amp;""</f>
        <v/>
      </c>
      <c r="AX685" s="173"/>
      <c r="AY685" s="189" t="s">
        <v>410</v>
      </c>
      <c r="AZ685" s="205" t="str">
        <f>VLOOKUP($B684,D1_2!$B$132:$AL$258,21,FALSE)&amp;""</f>
        <v/>
      </c>
      <c r="BA685" s="222"/>
      <c r="BB685" s="1"/>
      <c r="BC685" s="1"/>
      <c r="BD685" s="1"/>
      <c r="BE685" s="1"/>
      <c r="BF685" s="3"/>
      <c r="BG685" s="3"/>
      <c r="BH685" s="3"/>
    </row>
    <row r="686" spans="2:60" s="1" customFormat="1">
      <c r="B686" s="27"/>
      <c r="C686" s="79"/>
      <c r="D686" s="79"/>
      <c r="E686" s="79"/>
      <c r="F686" s="109"/>
      <c r="G686" s="124" t="s">
        <v>5593</v>
      </c>
      <c r="H686" s="124"/>
      <c r="I686" s="124"/>
      <c r="J686" s="124"/>
      <c r="K686" s="124"/>
      <c r="L686" s="124"/>
      <c r="M686" s="124"/>
      <c r="N686" s="167" t="str">
        <f>VLOOKUP($B684,D1_2!$B$259:$AL$385,6,FALSE)&amp;""</f>
        <v/>
      </c>
      <c r="O686" s="174"/>
      <c r="P686" s="190" t="s">
        <v>410</v>
      </c>
      <c r="Q686" s="206" t="str">
        <f>VLOOKUP($B684,D1_2!$B$259:$AL$385,7,FALSE)&amp;""</f>
        <v/>
      </c>
      <c r="R686" s="216"/>
      <c r="S686" s="167" t="str">
        <f>VLOOKUP($B684,D1_2!$B$259:$AL$385,8,FALSE)&amp;""</f>
        <v/>
      </c>
      <c r="T686" s="174"/>
      <c r="U686" s="190" t="s">
        <v>410</v>
      </c>
      <c r="V686" s="206" t="str">
        <f>VLOOKUP($B684,D1_2!$B$259:$AL$385,9,FALSE)&amp;""</f>
        <v/>
      </c>
      <c r="W686" s="216"/>
      <c r="X686" s="167" t="str">
        <f>VLOOKUP($B684,D1_2!$B$259:$AL$385,10,FALSE)&amp;""</f>
        <v/>
      </c>
      <c r="Y686" s="174"/>
      <c r="Z686" s="190" t="s">
        <v>410</v>
      </c>
      <c r="AA686" s="206" t="str">
        <f>VLOOKUP($B684,D1_2!$B$259:$AL$385,11,FALSE)&amp;""</f>
        <v/>
      </c>
      <c r="AB686" s="216"/>
      <c r="AC686" s="167" t="str">
        <f>VLOOKUP($B684,D1_2!$B$259:$AL$385,12,FALSE)&amp;""</f>
        <v/>
      </c>
      <c r="AD686" s="174"/>
      <c r="AE686" s="190" t="s">
        <v>410</v>
      </c>
      <c r="AF686" s="206" t="str">
        <f>VLOOKUP($B684,D1_2!$B$259:$AL$385,13,FALSE)&amp;""</f>
        <v/>
      </c>
      <c r="AG686" s="216"/>
      <c r="AH686" s="167" t="str">
        <f>VLOOKUP($B684,D1_2!$B$259:$AL$385,14,FALSE)&amp;""</f>
        <v/>
      </c>
      <c r="AI686" s="174"/>
      <c r="AJ686" s="190" t="s">
        <v>410</v>
      </c>
      <c r="AK686" s="206" t="str">
        <f>VLOOKUP($B684,D1_2!$B$259:$AL$385,15,FALSE)&amp;""</f>
        <v/>
      </c>
      <c r="AL686" s="216"/>
      <c r="AM686" s="167" t="str">
        <f>VLOOKUP($B684,D1_2!$B$259:$AL$385,16,FALSE)&amp;""</f>
        <v/>
      </c>
      <c r="AN686" s="174"/>
      <c r="AO686" s="190" t="s">
        <v>410</v>
      </c>
      <c r="AP686" s="206" t="str">
        <f>VLOOKUP($B684,D1_2!$B$259:$AL$385,17,FALSE)&amp;""</f>
        <v/>
      </c>
      <c r="AQ686" s="216"/>
      <c r="AR686" s="167" t="str">
        <f>VLOOKUP($B684,D1_2!$B$259:$AL$385,18,FALSE)&amp;""</f>
        <v/>
      </c>
      <c r="AS686" s="174"/>
      <c r="AT686" s="190" t="s">
        <v>410</v>
      </c>
      <c r="AU686" s="206" t="str">
        <f>VLOOKUP($B684,D1_2!$B$259:$AL$385,19,FALSE)&amp;""</f>
        <v/>
      </c>
      <c r="AV686" s="216"/>
      <c r="AW686" s="167" t="str">
        <f>VLOOKUP($B684,D1_2!$B$259:$AL$385,20,FALSE)&amp;""</f>
        <v/>
      </c>
      <c r="AX686" s="174"/>
      <c r="AY686" s="190" t="s">
        <v>410</v>
      </c>
      <c r="AZ686" s="206" t="str">
        <f>VLOOKUP($B684,D1_2!$B$259:$AL$385,21,FALSE)&amp;""</f>
        <v/>
      </c>
      <c r="BA686" s="216"/>
      <c r="BB686" s="1"/>
      <c r="BC686" s="1"/>
      <c r="BD686" s="1"/>
      <c r="BE686" s="1"/>
      <c r="BF686" s="3"/>
      <c r="BG686" s="3"/>
      <c r="BH686" s="3"/>
    </row>
    <row r="687" spans="2:60" s="1" customFormat="1" ht="14.25" customHeight="1">
      <c r="B687" s="26" t="s">
        <v>3429</v>
      </c>
      <c r="C687" s="78"/>
      <c r="D687" s="78"/>
      <c r="E687" s="78"/>
      <c r="F687" s="107"/>
      <c r="G687" s="122" t="s">
        <v>6009</v>
      </c>
      <c r="H687" s="122"/>
      <c r="I687" s="122"/>
      <c r="J687" s="122"/>
      <c r="K687" s="122"/>
      <c r="L687" s="122"/>
      <c r="M687" s="122"/>
      <c r="N687" s="160" t="str">
        <f>VLOOKUP($B687,D1_2!$B$5:$AL$131,6,FALSE)&amp;""</f>
        <v/>
      </c>
      <c r="O687" s="172"/>
      <c r="P687" s="188" t="s">
        <v>410</v>
      </c>
      <c r="Q687" s="204" t="str">
        <f>VLOOKUP($B687,D1_2!$B$5:$AL$131,7,FALSE)&amp;""</f>
        <v/>
      </c>
      <c r="R687" s="215"/>
      <c r="S687" s="160" t="str">
        <f>VLOOKUP($B687,D1_2!$B$5:$AL$131,8,FALSE)&amp;""</f>
        <v/>
      </c>
      <c r="T687" s="172"/>
      <c r="U687" s="188" t="s">
        <v>410</v>
      </c>
      <c r="V687" s="204" t="str">
        <f>VLOOKUP($B687,D1_2!$B$5:$AL$131,9,FALSE)&amp;""</f>
        <v/>
      </c>
      <c r="W687" s="215"/>
      <c r="X687" s="160" t="str">
        <f>VLOOKUP($B687,D1_2!$B$5:$AL$131,10,FALSE)&amp;""</f>
        <v/>
      </c>
      <c r="Y687" s="172"/>
      <c r="Z687" s="188" t="s">
        <v>410</v>
      </c>
      <c r="AA687" s="204" t="str">
        <f>VLOOKUP($B687,D1_2!$B$5:$AL$131,11,FALSE)&amp;""</f>
        <v/>
      </c>
      <c r="AB687" s="215"/>
      <c r="AC687" s="160" t="str">
        <f>VLOOKUP($B687,D1_2!$B$5:$AL$131,12,FALSE)&amp;""</f>
        <v/>
      </c>
      <c r="AD687" s="172"/>
      <c r="AE687" s="188" t="s">
        <v>410</v>
      </c>
      <c r="AF687" s="204" t="str">
        <f>VLOOKUP($B687,D1_2!$B$5:$AL$131,13,FALSE)&amp;""</f>
        <v/>
      </c>
      <c r="AG687" s="215"/>
      <c r="AH687" s="160" t="str">
        <f>VLOOKUP($B687,D1_2!$B$5:$AL$131,14,FALSE)&amp;""</f>
        <v/>
      </c>
      <c r="AI687" s="172"/>
      <c r="AJ687" s="188" t="s">
        <v>410</v>
      </c>
      <c r="AK687" s="204" t="str">
        <f>VLOOKUP($B687,D1_2!$B$5:$AL$131,15,FALSE)&amp;""</f>
        <v/>
      </c>
      <c r="AL687" s="215"/>
      <c r="AM687" s="160" t="str">
        <f>VLOOKUP($B687,D1_2!$B$5:$AL$131,16,FALSE)&amp;""</f>
        <v/>
      </c>
      <c r="AN687" s="172"/>
      <c r="AO687" s="188" t="s">
        <v>410</v>
      </c>
      <c r="AP687" s="204" t="str">
        <f>VLOOKUP($B687,D1_2!$B$5:$AL$131,17,FALSE)&amp;""</f>
        <v/>
      </c>
      <c r="AQ687" s="215"/>
      <c r="AR687" s="160" t="str">
        <f>VLOOKUP($B687,D1_2!$B$5:$AL$131,18,FALSE)&amp;""</f>
        <v/>
      </c>
      <c r="AS687" s="172"/>
      <c r="AT687" s="188" t="s">
        <v>410</v>
      </c>
      <c r="AU687" s="204" t="str">
        <f>VLOOKUP($B687,D1_2!$B$5:$AL$131,19,FALSE)&amp;""</f>
        <v/>
      </c>
      <c r="AV687" s="215"/>
      <c r="AW687" s="160" t="str">
        <f>VLOOKUP($B687,D1_2!$B$5:$AL$131,20,FALSE)&amp;""</f>
        <v/>
      </c>
      <c r="AX687" s="172"/>
      <c r="AY687" s="188" t="s">
        <v>410</v>
      </c>
      <c r="AZ687" s="204" t="str">
        <f>VLOOKUP($B687,D1_2!$B$5:$AL$131,21,FALSE)&amp;""</f>
        <v/>
      </c>
      <c r="BA687" s="215"/>
      <c r="BB687" s="1"/>
      <c r="BC687" s="1"/>
      <c r="BD687" s="1"/>
      <c r="BE687" s="1"/>
      <c r="BF687" s="3"/>
      <c r="BG687" s="3"/>
      <c r="BH687" s="3"/>
    </row>
    <row r="688" spans="2:60" s="1" customFormat="1">
      <c r="B688" s="28"/>
      <c r="C688" s="80"/>
      <c r="D688" s="80"/>
      <c r="E688" s="80"/>
      <c r="F688" s="108"/>
      <c r="G688" s="123" t="s">
        <v>5759</v>
      </c>
      <c r="H688" s="123"/>
      <c r="I688" s="123"/>
      <c r="J688" s="123"/>
      <c r="K688" s="123"/>
      <c r="L688" s="123"/>
      <c r="M688" s="123"/>
      <c r="N688" s="162" t="str">
        <f>VLOOKUP($B687,D1_2!$B$132:$AL$258,6,FALSE)&amp;""</f>
        <v/>
      </c>
      <c r="O688" s="173"/>
      <c r="P688" s="189" t="s">
        <v>410</v>
      </c>
      <c r="Q688" s="205" t="str">
        <f>VLOOKUP($B687,D1_2!$B$132:$AL$258,7,FALSE)&amp;""</f>
        <v/>
      </c>
      <c r="R688" s="222"/>
      <c r="S688" s="162" t="str">
        <f>VLOOKUP($B687,D1_2!$B$132:$AL$258,8,FALSE)&amp;""</f>
        <v/>
      </c>
      <c r="T688" s="173"/>
      <c r="U688" s="189" t="s">
        <v>410</v>
      </c>
      <c r="V688" s="205" t="str">
        <f>VLOOKUP($B687,D1_2!$B$132:$AL$258,9,FALSE)&amp;""</f>
        <v/>
      </c>
      <c r="W688" s="222"/>
      <c r="X688" s="162" t="str">
        <f>VLOOKUP($B687,D1_2!$B$132:$AL$258,10,FALSE)&amp;""</f>
        <v/>
      </c>
      <c r="Y688" s="173"/>
      <c r="Z688" s="189" t="s">
        <v>410</v>
      </c>
      <c r="AA688" s="205" t="str">
        <f>VLOOKUP($B687,D1_2!$B$132:$AL$258,11,FALSE)&amp;""</f>
        <v/>
      </c>
      <c r="AB688" s="222"/>
      <c r="AC688" s="162" t="str">
        <f>VLOOKUP($B687,D1_2!$B$132:$AL$258,12,FALSE)&amp;""</f>
        <v/>
      </c>
      <c r="AD688" s="173"/>
      <c r="AE688" s="189" t="s">
        <v>410</v>
      </c>
      <c r="AF688" s="205" t="str">
        <f>VLOOKUP($B687,D1_2!$B$132:$AL$258,13,FALSE)&amp;""</f>
        <v/>
      </c>
      <c r="AG688" s="222"/>
      <c r="AH688" s="162" t="str">
        <f>VLOOKUP($B687,D1_2!$B$132:$AL$258,14,FALSE)&amp;""</f>
        <v/>
      </c>
      <c r="AI688" s="173"/>
      <c r="AJ688" s="189" t="s">
        <v>410</v>
      </c>
      <c r="AK688" s="205" t="str">
        <f>VLOOKUP($B687,D1_2!$B$132:$AL$258,15,FALSE)&amp;""</f>
        <v/>
      </c>
      <c r="AL688" s="222"/>
      <c r="AM688" s="162" t="str">
        <f>VLOOKUP($B687,D1_2!$B$132:$AL$258,16,FALSE)&amp;""</f>
        <v/>
      </c>
      <c r="AN688" s="173"/>
      <c r="AO688" s="189" t="s">
        <v>410</v>
      </c>
      <c r="AP688" s="205" t="str">
        <f>VLOOKUP($B687,D1_2!$B$132:$AL$258,17,FALSE)&amp;""</f>
        <v/>
      </c>
      <c r="AQ688" s="222"/>
      <c r="AR688" s="162" t="str">
        <f>VLOOKUP($B687,D1_2!$B$132:$AL$258,18,FALSE)&amp;""</f>
        <v/>
      </c>
      <c r="AS688" s="173"/>
      <c r="AT688" s="189" t="s">
        <v>410</v>
      </c>
      <c r="AU688" s="205" t="str">
        <f>VLOOKUP($B687,D1_2!$B$132:$AL$258,19,FALSE)&amp;""</f>
        <v/>
      </c>
      <c r="AV688" s="222"/>
      <c r="AW688" s="162" t="str">
        <f>VLOOKUP($B687,D1_2!$B$132:$AL$258,20,FALSE)&amp;""</f>
        <v/>
      </c>
      <c r="AX688" s="173"/>
      <c r="AY688" s="189" t="s">
        <v>410</v>
      </c>
      <c r="AZ688" s="205" t="str">
        <f>VLOOKUP($B687,D1_2!$B$132:$AL$258,21,FALSE)&amp;""</f>
        <v/>
      </c>
      <c r="BA688" s="222"/>
      <c r="BB688" s="1"/>
      <c r="BC688" s="1"/>
      <c r="BD688" s="1"/>
      <c r="BE688" s="1"/>
      <c r="BF688" s="3"/>
      <c r="BG688" s="3"/>
      <c r="BH688" s="3"/>
    </row>
    <row r="689" spans="2:60" s="1" customFormat="1">
      <c r="B689" s="28"/>
      <c r="C689" s="80"/>
      <c r="D689" s="80"/>
      <c r="E689" s="80"/>
      <c r="F689" s="108"/>
      <c r="G689" s="124" t="s">
        <v>5593</v>
      </c>
      <c r="H689" s="124"/>
      <c r="I689" s="124"/>
      <c r="J689" s="124"/>
      <c r="K689" s="124"/>
      <c r="L689" s="124"/>
      <c r="M689" s="124"/>
      <c r="N689" s="168" t="str">
        <f>VLOOKUP($B687,D1_2!$B$259:$AL$385,6,FALSE)&amp;""</f>
        <v/>
      </c>
      <c r="O689" s="156"/>
      <c r="P689" s="191" t="s">
        <v>410</v>
      </c>
      <c r="Q689" s="207" t="str">
        <f>VLOOKUP($B687,D1_2!$B$259:$AL$385,7,FALSE)&amp;""</f>
        <v/>
      </c>
      <c r="R689" s="223"/>
      <c r="S689" s="168" t="str">
        <f>VLOOKUP($B687,D1_2!$B$259:$AL$385,8,FALSE)&amp;""</f>
        <v/>
      </c>
      <c r="T689" s="156"/>
      <c r="U689" s="191" t="s">
        <v>410</v>
      </c>
      <c r="V689" s="207" t="str">
        <f>VLOOKUP($B687,D1_2!$B$259:$AL$385,9,FALSE)&amp;""</f>
        <v/>
      </c>
      <c r="W689" s="223"/>
      <c r="X689" s="168" t="str">
        <f>VLOOKUP($B687,D1_2!$B$259:$AL$385,10,FALSE)&amp;""</f>
        <v/>
      </c>
      <c r="Y689" s="156"/>
      <c r="Z689" s="191" t="s">
        <v>410</v>
      </c>
      <c r="AA689" s="207" t="str">
        <f>VLOOKUP($B687,D1_2!$B$259:$AL$385,11,FALSE)&amp;""</f>
        <v/>
      </c>
      <c r="AB689" s="223"/>
      <c r="AC689" s="168" t="str">
        <f>VLOOKUP($B687,D1_2!$B$259:$AL$385,12,FALSE)&amp;""</f>
        <v/>
      </c>
      <c r="AD689" s="156"/>
      <c r="AE689" s="191" t="s">
        <v>410</v>
      </c>
      <c r="AF689" s="207" t="str">
        <f>VLOOKUP($B687,D1_2!$B$259:$AL$385,13,FALSE)&amp;""</f>
        <v/>
      </c>
      <c r="AG689" s="223"/>
      <c r="AH689" s="168" t="str">
        <f>VLOOKUP($B687,D1_2!$B$259:$AL$385,14,FALSE)&amp;""</f>
        <v/>
      </c>
      <c r="AI689" s="156"/>
      <c r="AJ689" s="191" t="s">
        <v>410</v>
      </c>
      <c r="AK689" s="207" t="str">
        <f>VLOOKUP($B687,D1_2!$B$259:$AL$385,15,FALSE)&amp;""</f>
        <v/>
      </c>
      <c r="AL689" s="223"/>
      <c r="AM689" s="168" t="str">
        <f>VLOOKUP($B687,D1_2!$B$259:$AL$385,16,FALSE)&amp;""</f>
        <v/>
      </c>
      <c r="AN689" s="156"/>
      <c r="AO689" s="191" t="s">
        <v>410</v>
      </c>
      <c r="AP689" s="207" t="str">
        <f>VLOOKUP($B687,D1_2!$B$259:$AL$385,17,FALSE)&amp;""</f>
        <v/>
      </c>
      <c r="AQ689" s="223"/>
      <c r="AR689" s="168" t="str">
        <f>VLOOKUP($B687,D1_2!$B$259:$AL$385,18,FALSE)&amp;""</f>
        <v/>
      </c>
      <c r="AS689" s="156"/>
      <c r="AT689" s="191" t="s">
        <v>410</v>
      </c>
      <c r="AU689" s="207" t="str">
        <f>VLOOKUP($B687,D1_2!$B$259:$AL$385,19,FALSE)&amp;""</f>
        <v/>
      </c>
      <c r="AV689" s="223"/>
      <c r="AW689" s="168" t="str">
        <f>VLOOKUP($B687,D1_2!$B$259:$AL$385,20,FALSE)&amp;""</f>
        <v/>
      </c>
      <c r="AX689" s="156"/>
      <c r="AY689" s="191" t="s">
        <v>410</v>
      </c>
      <c r="AZ689" s="207" t="str">
        <f>VLOOKUP($B687,D1_2!$B$259:$AL$385,21,FALSE)&amp;""</f>
        <v/>
      </c>
      <c r="BA689" s="223"/>
      <c r="BB689" s="1"/>
      <c r="BC689" s="1"/>
      <c r="BD689" s="1"/>
      <c r="BE689" s="1"/>
      <c r="BF689" s="3"/>
      <c r="BG689" s="3"/>
      <c r="BH689" s="3"/>
    </row>
    <row r="690" spans="2:60" s="1" customFormat="1" ht="14.25" customHeight="1">
      <c r="B690" s="26" t="s">
        <v>6956</v>
      </c>
      <c r="C690" s="78"/>
      <c r="D690" s="78"/>
      <c r="E690" s="78"/>
      <c r="F690" s="107"/>
      <c r="G690" s="122" t="s">
        <v>6009</v>
      </c>
      <c r="H690" s="122"/>
      <c r="I690" s="122"/>
      <c r="J690" s="122"/>
      <c r="K690" s="122"/>
      <c r="L690" s="122"/>
      <c r="M690" s="122"/>
      <c r="N690" s="160" t="str">
        <f>VLOOKUP($B690,D1_2!$B$5:$AL$131,6,FALSE)&amp;""</f>
        <v/>
      </c>
      <c r="O690" s="172"/>
      <c r="P690" s="188" t="s">
        <v>410</v>
      </c>
      <c r="Q690" s="204" t="str">
        <f>VLOOKUP($B690,D1_2!$B$5:$AL$131,7,FALSE)&amp;""</f>
        <v/>
      </c>
      <c r="R690" s="215"/>
      <c r="S690" s="160" t="str">
        <f>VLOOKUP($B690,D1_2!$B$5:$AL$131,8,FALSE)&amp;""</f>
        <v/>
      </c>
      <c r="T690" s="172"/>
      <c r="U690" s="188" t="s">
        <v>410</v>
      </c>
      <c r="V690" s="204" t="str">
        <f>VLOOKUP($B690,D1_2!$B$5:$AL$131,9,FALSE)&amp;""</f>
        <v/>
      </c>
      <c r="W690" s="215"/>
      <c r="X690" s="160" t="str">
        <f>VLOOKUP($B690,D1_2!$B$5:$AL$131,10,FALSE)&amp;""</f>
        <v/>
      </c>
      <c r="Y690" s="172"/>
      <c r="Z690" s="188" t="s">
        <v>410</v>
      </c>
      <c r="AA690" s="204" t="str">
        <f>VLOOKUP($B690,D1_2!$B$5:$AL$131,11,FALSE)&amp;""</f>
        <v/>
      </c>
      <c r="AB690" s="215"/>
      <c r="AC690" s="160" t="str">
        <f>VLOOKUP($B690,D1_2!$B$5:$AL$131,12,FALSE)&amp;""</f>
        <v/>
      </c>
      <c r="AD690" s="172"/>
      <c r="AE690" s="188" t="s">
        <v>410</v>
      </c>
      <c r="AF690" s="204" t="str">
        <f>VLOOKUP($B690,D1_2!$B$5:$AL$131,13,FALSE)&amp;""</f>
        <v/>
      </c>
      <c r="AG690" s="215"/>
      <c r="AH690" s="160" t="str">
        <f>VLOOKUP($B690,D1_2!$B$5:$AL$131,14,FALSE)&amp;""</f>
        <v/>
      </c>
      <c r="AI690" s="172"/>
      <c r="AJ690" s="188" t="s">
        <v>410</v>
      </c>
      <c r="AK690" s="204" t="str">
        <f>VLOOKUP($B690,D1_2!$B$5:$AL$131,15,FALSE)&amp;""</f>
        <v/>
      </c>
      <c r="AL690" s="215"/>
      <c r="AM690" s="160" t="str">
        <f>VLOOKUP($B690,D1_2!$B$5:$AL$131,16,FALSE)&amp;""</f>
        <v/>
      </c>
      <c r="AN690" s="172"/>
      <c r="AO690" s="188" t="s">
        <v>410</v>
      </c>
      <c r="AP690" s="204" t="str">
        <f>VLOOKUP($B690,D1_2!$B$5:$AL$131,17,FALSE)&amp;""</f>
        <v/>
      </c>
      <c r="AQ690" s="215"/>
      <c r="AR690" s="160" t="str">
        <f>VLOOKUP($B690,D1_2!$B$5:$AL$131,18,FALSE)&amp;""</f>
        <v/>
      </c>
      <c r="AS690" s="172"/>
      <c r="AT690" s="188" t="s">
        <v>410</v>
      </c>
      <c r="AU690" s="204" t="str">
        <f>VLOOKUP($B690,D1_2!$B$5:$AL$131,19,FALSE)&amp;""</f>
        <v/>
      </c>
      <c r="AV690" s="215"/>
      <c r="AW690" s="160" t="str">
        <f>VLOOKUP($B690,D1_2!$B$5:$AL$131,20,FALSE)&amp;""</f>
        <v/>
      </c>
      <c r="AX690" s="172"/>
      <c r="AY690" s="188" t="s">
        <v>410</v>
      </c>
      <c r="AZ690" s="204" t="str">
        <f>VLOOKUP($B690,D1_2!$B$5:$AL$131,21,FALSE)&amp;""</f>
        <v/>
      </c>
      <c r="BA690" s="215"/>
      <c r="BB690" s="1"/>
      <c r="BC690" s="1"/>
      <c r="BD690" s="1"/>
      <c r="BE690" s="1"/>
      <c r="BF690" s="3"/>
      <c r="BG690" s="3"/>
      <c r="BH690" s="3"/>
    </row>
    <row r="691" spans="2:60" s="1" customFormat="1">
      <c r="B691" s="28"/>
      <c r="C691" s="80"/>
      <c r="D691" s="80"/>
      <c r="E691" s="80"/>
      <c r="F691" s="108"/>
      <c r="G691" s="123" t="s">
        <v>5759</v>
      </c>
      <c r="H691" s="123"/>
      <c r="I691" s="123"/>
      <c r="J691" s="123"/>
      <c r="K691" s="123"/>
      <c r="L691" s="123"/>
      <c r="M691" s="123"/>
      <c r="N691" s="162" t="str">
        <f>VLOOKUP($B690,D1_2!$B$132:$AL$258,6,FALSE)&amp;""</f>
        <v/>
      </c>
      <c r="O691" s="173"/>
      <c r="P691" s="189" t="s">
        <v>410</v>
      </c>
      <c r="Q691" s="205" t="str">
        <f>VLOOKUP($B690,D1_2!$B$132:$AL$258,7,FALSE)&amp;""</f>
        <v/>
      </c>
      <c r="R691" s="222"/>
      <c r="S691" s="162" t="str">
        <f>VLOOKUP($B690,D1_2!$B$132:$AL$258,8,FALSE)&amp;""</f>
        <v/>
      </c>
      <c r="T691" s="173"/>
      <c r="U691" s="189" t="s">
        <v>410</v>
      </c>
      <c r="V691" s="205" t="str">
        <f>VLOOKUP($B690,D1_2!$B$132:$AL$258,9,FALSE)&amp;""</f>
        <v/>
      </c>
      <c r="W691" s="222"/>
      <c r="X691" s="162" t="str">
        <f>VLOOKUP($B690,D1_2!$B$132:$AL$258,10,FALSE)&amp;""</f>
        <v/>
      </c>
      <c r="Y691" s="173"/>
      <c r="Z691" s="189" t="s">
        <v>410</v>
      </c>
      <c r="AA691" s="205" t="str">
        <f>VLOOKUP($B690,D1_2!$B$132:$AL$258,11,FALSE)&amp;""</f>
        <v/>
      </c>
      <c r="AB691" s="222"/>
      <c r="AC691" s="162" t="str">
        <f>VLOOKUP($B690,D1_2!$B$132:$AL$258,12,FALSE)&amp;""</f>
        <v/>
      </c>
      <c r="AD691" s="173"/>
      <c r="AE691" s="189" t="s">
        <v>410</v>
      </c>
      <c r="AF691" s="205" t="str">
        <f>VLOOKUP($B690,D1_2!$B$132:$AL$258,13,FALSE)&amp;""</f>
        <v/>
      </c>
      <c r="AG691" s="222"/>
      <c r="AH691" s="162" t="str">
        <f>VLOOKUP($B690,D1_2!$B$132:$AL$258,14,FALSE)&amp;""</f>
        <v/>
      </c>
      <c r="AI691" s="173"/>
      <c r="AJ691" s="189" t="s">
        <v>410</v>
      </c>
      <c r="AK691" s="205" t="str">
        <f>VLOOKUP($B690,D1_2!$B$132:$AL$258,15,FALSE)&amp;""</f>
        <v/>
      </c>
      <c r="AL691" s="222"/>
      <c r="AM691" s="162" t="str">
        <f>VLOOKUP($B690,D1_2!$B$132:$AL$258,16,FALSE)&amp;""</f>
        <v/>
      </c>
      <c r="AN691" s="173"/>
      <c r="AO691" s="189" t="s">
        <v>410</v>
      </c>
      <c r="AP691" s="205" t="str">
        <f>VLOOKUP($B690,D1_2!$B$132:$AL$258,17,FALSE)&amp;""</f>
        <v/>
      </c>
      <c r="AQ691" s="222"/>
      <c r="AR691" s="162" t="str">
        <f>VLOOKUP($B690,D1_2!$B$132:$AL$258,18,FALSE)&amp;""</f>
        <v/>
      </c>
      <c r="AS691" s="173"/>
      <c r="AT691" s="189" t="s">
        <v>410</v>
      </c>
      <c r="AU691" s="205" t="str">
        <f>VLOOKUP($B690,D1_2!$B$132:$AL$258,19,FALSE)&amp;""</f>
        <v/>
      </c>
      <c r="AV691" s="222"/>
      <c r="AW691" s="162" t="str">
        <f>VLOOKUP($B690,D1_2!$B$132:$AL$258,20,FALSE)&amp;""</f>
        <v/>
      </c>
      <c r="AX691" s="173"/>
      <c r="AY691" s="189" t="s">
        <v>410</v>
      </c>
      <c r="AZ691" s="205" t="str">
        <f>VLOOKUP($B690,D1_2!$B$132:$AL$258,21,FALSE)&amp;""</f>
        <v/>
      </c>
      <c r="BA691" s="222"/>
      <c r="BB691" s="1"/>
      <c r="BC691" s="1"/>
      <c r="BD691" s="1"/>
      <c r="BE691" s="1"/>
      <c r="BF691" s="3"/>
      <c r="BG691" s="3"/>
      <c r="BH691" s="3"/>
    </row>
    <row r="692" spans="2:60" s="1" customFormat="1">
      <c r="B692" s="27"/>
      <c r="C692" s="79"/>
      <c r="D692" s="79"/>
      <c r="E692" s="79"/>
      <c r="F692" s="109"/>
      <c r="G692" s="124" t="s">
        <v>5593</v>
      </c>
      <c r="H692" s="124"/>
      <c r="I692" s="124"/>
      <c r="J692" s="124"/>
      <c r="K692" s="124"/>
      <c r="L692" s="124"/>
      <c r="M692" s="124"/>
      <c r="N692" s="167" t="str">
        <f>VLOOKUP($B690,D1_2!$B$259:$AL$385,6,FALSE)&amp;""</f>
        <v/>
      </c>
      <c r="O692" s="174"/>
      <c r="P692" s="190" t="s">
        <v>410</v>
      </c>
      <c r="Q692" s="206" t="str">
        <f>VLOOKUP($B690,D1_2!$B$259:$AL$385,7,FALSE)&amp;""</f>
        <v/>
      </c>
      <c r="R692" s="216"/>
      <c r="S692" s="167" t="str">
        <f>VLOOKUP($B690,D1_2!$B$259:$AL$385,8,FALSE)&amp;""</f>
        <v/>
      </c>
      <c r="T692" s="174"/>
      <c r="U692" s="190" t="s">
        <v>410</v>
      </c>
      <c r="V692" s="206" t="str">
        <f>VLOOKUP($B690,D1_2!$B$259:$AL$385,9,FALSE)&amp;""</f>
        <v/>
      </c>
      <c r="W692" s="216"/>
      <c r="X692" s="167" t="str">
        <f>VLOOKUP($B690,D1_2!$B$259:$AL$385,10,FALSE)&amp;""</f>
        <v/>
      </c>
      <c r="Y692" s="174"/>
      <c r="Z692" s="190" t="s">
        <v>410</v>
      </c>
      <c r="AA692" s="206" t="str">
        <f>VLOOKUP($B690,D1_2!$B$259:$AL$385,11,FALSE)&amp;""</f>
        <v/>
      </c>
      <c r="AB692" s="216"/>
      <c r="AC692" s="167" t="str">
        <f>VLOOKUP($B690,D1_2!$B$259:$AL$385,12,FALSE)&amp;""</f>
        <v/>
      </c>
      <c r="AD692" s="174"/>
      <c r="AE692" s="190" t="s">
        <v>410</v>
      </c>
      <c r="AF692" s="206" t="str">
        <f>VLOOKUP($B690,D1_2!$B$259:$AL$385,13,FALSE)&amp;""</f>
        <v/>
      </c>
      <c r="AG692" s="216"/>
      <c r="AH692" s="167" t="str">
        <f>VLOOKUP($B690,D1_2!$B$259:$AL$385,14,FALSE)&amp;""</f>
        <v/>
      </c>
      <c r="AI692" s="174"/>
      <c r="AJ692" s="190" t="s">
        <v>410</v>
      </c>
      <c r="AK692" s="206" t="str">
        <f>VLOOKUP($B690,D1_2!$B$259:$AL$385,15,FALSE)&amp;""</f>
        <v/>
      </c>
      <c r="AL692" s="216"/>
      <c r="AM692" s="167" t="str">
        <f>VLOOKUP($B690,D1_2!$B$259:$AL$385,16,FALSE)&amp;""</f>
        <v/>
      </c>
      <c r="AN692" s="174"/>
      <c r="AO692" s="190" t="s">
        <v>410</v>
      </c>
      <c r="AP692" s="206" t="str">
        <f>VLOOKUP($B690,D1_2!$B$259:$AL$385,17,FALSE)&amp;""</f>
        <v/>
      </c>
      <c r="AQ692" s="216"/>
      <c r="AR692" s="167" t="str">
        <f>VLOOKUP($B690,D1_2!$B$259:$AL$385,18,FALSE)&amp;""</f>
        <v/>
      </c>
      <c r="AS692" s="174"/>
      <c r="AT692" s="190" t="s">
        <v>410</v>
      </c>
      <c r="AU692" s="206" t="str">
        <f>VLOOKUP($B690,D1_2!$B$259:$AL$385,19,FALSE)&amp;""</f>
        <v/>
      </c>
      <c r="AV692" s="216"/>
      <c r="AW692" s="167" t="str">
        <f>VLOOKUP($B690,D1_2!$B$259:$AL$385,20,FALSE)&amp;""</f>
        <v/>
      </c>
      <c r="AX692" s="174"/>
      <c r="AY692" s="190" t="s">
        <v>410</v>
      </c>
      <c r="AZ692" s="206" t="str">
        <f>VLOOKUP($B690,D1_2!$B$259:$AL$385,21,FALSE)&amp;""</f>
        <v/>
      </c>
      <c r="BA692" s="216"/>
      <c r="BB692" s="1"/>
      <c r="BC692" s="1"/>
      <c r="BD692" s="1"/>
      <c r="BE692" s="1"/>
      <c r="BF692" s="3"/>
      <c r="BG692" s="3"/>
      <c r="BH692" s="3"/>
    </row>
    <row r="693" spans="2:60" s="1" customFormat="1" ht="14.25" customHeight="1">
      <c r="B693" s="28" t="s">
        <v>529</v>
      </c>
      <c r="C693" s="80"/>
      <c r="D693" s="80"/>
      <c r="E693" s="80"/>
      <c r="F693" s="108"/>
      <c r="G693" s="122" t="s">
        <v>6009</v>
      </c>
      <c r="H693" s="122"/>
      <c r="I693" s="122"/>
      <c r="J693" s="122"/>
      <c r="K693" s="122"/>
      <c r="L693" s="122"/>
      <c r="M693" s="122"/>
      <c r="N693" s="169" t="str">
        <f>VLOOKUP($B693,D1_2!$B$5:$AL$131,6,FALSE)&amp;""</f>
        <v/>
      </c>
      <c r="O693" s="155"/>
      <c r="P693" s="192" t="s">
        <v>410</v>
      </c>
      <c r="Q693" s="208" t="str">
        <f>VLOOKUP($B693,D1_2!$B$5:$AL$131,7,FALSE)&amp;""</f>
        <v/>
      </c>
      <c r="R693" s="224"/>
      <c r="S693" s="169" t="str">
        <f>VLOOKUP($B693,D1_2!$B$5:$AL$131,8,FALSE)&amp;""</f>
        <v/>
      </c>
      <c r="T693" s="155"/>
      <c r="U693" s="192" t="s">
        <v>410</v>
      </c>
      <c r="V693" s="208" t="str">
        <f>VLOOKUP($B693,D1_2!$B$5:$AL$131,9,FALSE)&amp;""</f>
        <v/>
      </c>
      <c r="W693" s="224"/>
      <c r="X693" s="169" t="str">
        <f>VLOOKUP($B693,D1_2!$B$5:$AL$131,10,FALSE)&amp;""</f>
        <v/>
      </c>
      <c r="Y693" s="155"/>
      <c r="Z693" s="192" t="s">
        <v>410</v>
      </c>
      <c r="AA693" s="208" t="str">
        <f>VLOOKUP($B693,D1_2!$B$5:$AL$131,11,FALSE)&amp;""</f>
        <v/>
      </c>
      <c r="AB693" s="224"/>
      <c r="AC693" s="169" t="str">
        <f>VLOOKUP($B693,D1_2!$B$5:$AL$131,12,FALSE)&amp;""</f>
        <v/>
      </c>
      <c r="AD693" s="155"/>
      <c r="AE693" s="192" t="s">
        <v>410</v>
      </c>
      <c r="AF693" s="208" t="str">
        <f>VLOOKUP($B693,D1_2!$B$5:$AL$131,13,FALSE)&amp;""</f>
        <v/>
      </c>
      <c r="AG693" s="224"/>
      <c r="AH693" s="169" t="str">
        <f>VLOOKUP($B693,D1_2!$B$5:$AL$131,14,FALSE)&amp;""</f>
        <v/>
      </c>
      <c r="AI693" s="155"/>
      <c r="AJ693" s="192" t="s">
        <v>410</v>
      </c>
      <c r="AK693" s="208" t="str">
        <f>VLOOKUP($B693,D1_2!$B$5:$AL$131,15,FALSE)&amp;""</f>
        <v/>
      </c>
      <c r="AL693" s="224"/>
      <c r="AM693" s="169" t="str">
        <f>VLOOKUP($B693,D1_2!$B$5:$AL$131,16,FALSE)&amp;""</f>
        <v/>
      </c>
      <c r="AN693" s="155"/>
      <c r="AO693" s="192" t="s">
        <v>410</v>
      </c>
      <c r="AP693" s="208" t="str">
        <f>VLOOKUP($B693,D1_2!$B$5:$AL$131,17,FALSE)&amp;""</f>
        <v/>
      </c>
      <c r="AQ693" s="224"/>
      <c r="AR693" s="169" t="str">
        <f>VLOOKUP($B693,D1_2!$B$5:$AL$131,18,FALSE)&amp;""</f>
        <v/>
      </c>
      <c r="AS693" s="155"/>
      <c r="AT693" s="192" t="s">
        <v>410</v>
      </c>
      <c r="AU693" s="208" t="str">
        <f>VLOOKUP($B693,D1_2!$B$5:$AL$131,19,FALSE)&amp;""</f>
        <v/>
      </c>
      <c r="AV693" s="224"/>
      <c r="AW693" s="169" t="str">
        <f>VLOOKUP($B693,D1_2!$B$5:$AL$131,20,FALSE)&amp;""</f>
        <v/>
      </c>
      <c r="AX693" s="155"/>
      <c r="AY693" s="192" t="s">
        <v>410</v>
      </c>
      <c r="AZ693" s="208" t="str">
        <f>VLOOKUP($B693,D1_2!$B$5:$AL$131,21,FALSE)&amp;""</f>
        <v/>
      </c>
      <c r="BA693" s="224"/>
      <c r="BB693" s="1"/>
      <c r="BC693" s="1"/>
      <c r="BD693" s="1"/>
      <c r="BE693" s="1"/>
      <c r="BF693" s="3"/>
      <c r="BG693" s="3"/>
      <c r="BH693" s="3"/>
    </row>
    <row r="694" spans="2:60" s="1" customFormat="1">
      <c r="B694" s="28"/>
      <c r="C694" s="80"/>
      <c r="D694" s="80"/>
      <c r="E694" s="80"/>
      <c r="F694" s="108"/>
      <c r="G694" s="123" t="s">
        <v>5759</v>
      </c>
      <c r="H694" s="123"/>
      <c r="I694" s="123"/>
      <c r="J694" s="123"/>
      <c r="K694" s="123"/>
      <c r="L694" s="123"/>
      <c r="M694" s="123"/>
      <c r="N694" s="162" t="str">
        <f>VLOOKUP($B693,D1_2!$B$132:$AL$258,6,FALSE)&amp;""</f>
        <v/>
      </c>
      <c r="O694" s="173"/>
      <c r="P694" s="189" t="s">
        <v>410</v>
      </c>
      <c r="Q694" s="205" t="str">
        <f>VLOOKUP($B693,D1_2!$B$132:$AL$258,7,FALSE)&amp;""</f>
        <v/>
      </c>
      <c r="R694" s="222"/>
      <c r="S694" s="162" t="str">
        <f>VLOOKUP($B693,D1_2!$B$132:$AL$258,8,FALSE)&amp;""</f>
        <v/>
      </c>
      <c r="T694" s="173"/>
      <c r="U694" s="189" t="s">
        <v>410</v>
      </c>
      <c r="V694" s="205" t="str">
        <f>VLOOKUP($B693,D1_2!$B$132:$AL$258,9,FALSE)&amp;""</f>
        <v/>
      </c>
      <c r="W694" s="222"/>
      <c r="X694" s="162" t="str">
        <f>VLOOKUP($B693,D1_2!$B$132:$AL$258,10,FALSE)&amp;""</f>
        <v/>
      </c>
      <c r="Y694" s="173"/>
      <c r="Z694" s="189" t="s">
        <v>410</v>
      </c>
      <c r="AA694" s="205" t="str">
        <f>VLOOKUP($B693,D1_2!$B$132:$AL$258,11,FALSE)&amp;""</f>
        <v/>
      </c>
      <c r="AB694" s="222"/>
      <c r="AC694" s="162" t="str">
        <f>VLOOKUP($B693,D1_2!$B$132:$AL$258,12,FALSE)&amp;""</f>
        <v/>
      </c>
      <c r="AD694" s="173"/>
      <c r="AE694" s="189" t="s">
        <v>410</v>
      </c>
      <c r="AF694" s="205" t="str">
        <f>VLOOKUP($B693,D1_2!$B$132:$AL$258,13,FALSE)&amp;""</f>
        <v/>
      </c>
      <c r="AG694" s="222"/>
      <c r="AH694" s="162" t="str">
        <f>VLOOKUP($B693,D1_2!$B$132:$AL$258,14,FALSE)&amp;""</f>
        <v/>
      </c>
      <c r="AI694" s="173"/>
      <c r="AJ694" s="189" t="s">
        <v>410</v>
      </c>
      <c r="AK694" s="205" t="str">
        <f>VLOOKUP($B693,D1_2!$B$132:$AL$258,15,FALSE)&amp;""</f>
        <v/>
      </c>
      <c r="AL694" s="222"/>
      <c r="AM694" s="162" t="str">
        <f>VLOOKUP($B693,D1_2!$B$132:$AL$258,16,FALSE)&amp;""</f>
        <v/>
      </c>
      <c r="AN694" s="173"/>
      <c r="AO694" s="189" t="s">
        <v>410</v>
      </c>
      <c r="AP694" s="205" t="str">
        <f>VLOOKUP($B693,D1_2!$B$132:$AL$258,17,FALSE)&amp;""</f>
        <v/>
      </c>
      <c r="AQ694" s="222"/>
      <c r="AR694" s="162" t="str">
        <f>VLOOKUP($B693,D1_2!$B$132:$AL$258,18,FALSE)&amp;""</f>
        <v/>
      </c>
      <c r="AS694" s="173"/>
      <c r="AT694" s="189" t="s">
        <v>410</v>
      </c>
      <c r="AU694" s="205" t="str">
        <f>VLOOKUP($B693,D1_2!$B$132:$AL$258,19,FALSE)&amp;""</f>
        <v/>
      </c>
      <c r="AV694" s="222"/>
      <c r="AW694" s="162" t="str">
        <f>VLOOKUP($B693,D1_2!$B$132:$AL$258,20,FALSE)&amp;""</f>
        <v/>
      </c>
      <c r="AX694" s="173"/>
      <c r="AY694" s="189" t="s">
        <v>410</v>
      </c>
      <c r="AZ694" s="205" t="str">
        <f>VLOOKUP($B693,D1_2!$B$132:$AL$258,21,FALSE)&amp;""</f>
        <v/>
      </c>
      <c r="BA694" s="222"/>
      <c r="BB694" s="1"/>
      <c r="BC694" s="1"/>
      <c r="BD694" s="1"/>
      <c r="BE694" s="1"/>
      <c r="BF694" s="3"/>
      <c r="BG694" s="3"/>
      <c r="BH694" s="3"/>
    </row>
    <row r="695" spans="2:60" s="1" customFormat="1">
      <c r="B695" s="28"/>
      <c r="C695" s="80"/>
      <c r="D695" s="80"/>
      <c r="E695" s="80"/>
      <c r="F695" s="108"/>
      <c r="G695" s="124" t="s">
        <v>5593</v>
      </c>
      <c r="H695" s="124"/>
      <c r="I695" s="124"/>
      <c r="J695" s="124"/>
      <c r="K695" s="124"/>
      <c r="L695" s="124"/>
      <c r="M695" s="124"/>
      <c r="N695" s="168" t="str">
        <f>VLOOKUP($B693,D1_2!$B$259:$AL$385,6,FALSE)&amp;""</f>
        <v/>
      </c>
      <c r="O695" s="156"/>
      <c r="P695" s="191" t="s">
        <v>410</v>
      </c>
      <c r="Q695" s="207" t="str">
        <f>VLOOKUP($B693,D1_2!$B$259:$AL$385,7,FALSE)&amp;""</f>
        <v/>
      </c>
      <c r="R695" s="223"/>
      <c r="S695" s="168" t="str">
        <f>VLOOKUP($B693,D1_2!$B$259:$AL$385,8,FALSE)&amp;""</f>
        <v/>
      </c>
      <c r="T695" s="156"/>
      <c r="U695" s="191" t="s">
        <v>410</v>
      </c>
      <c r="V695" s="207" t="str">
        <f>VLOOKUP($B693,D1_2!$B$259:$AL$385,9,FALSE)&amp;""</f>
        <v/>
      </c>
      <c r="W695" s="223"/>
      <c r="X695" s="168" t="str">
        <f>VLOOKUP($B693,D1_2!$B$259:$AL$385,10,FALSE)&amp;""</f>
        <v/>
      </c>
      <c r="Y695" s="156"/>
      <c r="Z695" s="191" t="s">
        <v>410</v>
      </c>
      <c r="AA695" s="207" t="str">
        <f>VLOOKUP($B693,D1_2!$B$259:$AL$385,11,FALSE)&amp;""</f>
        <v/>
      </c>
      <c r="AB695" s="223"/>
      <c r="AC695" s="168" t="str">
        <f>VLOOKUP($B693,D1_2!$B$259:$AL$385,12,FALSE)&amp;""</f>
        <v/>
      </c>
      <c r="AD695" s="156"/>
      <c r="AE695" s="191" t="s">
        <v>410</v>
      </c>
      <c r="AF695" s="207" t="str">
        <f>VLOOKUP($B693,D1_2!$B$259:$AL$385,13,FALSE)&amp;""</f>
        <v/>
      </c>
      <c r="AG695" s="223"/>
      <c r="AH695" s="168" t="str">
        <f>VLOOKUP($B693,D1_2!$B$259:$AL$385,14,FALSE)&amp;""</f>
        <v/>
      </c>
      <c r="AI695" s="156"/>
      <c r="AJ695" s="191" t="s">
        <v>410</v>
      </c>
      <c r="AK695" s="207" t="str">
        <f>VLOOKUP($B693,D1_2!$B$259:$AL$385,15,FALSE)&amp;""</f>
        <v/>
      </c>
      <c r="AL695" s="223"/>
      <c r="AM695" s="168" t="str">
        <f>VLOOKUP($B693,D1_2!$B$259:$AL$385,16,FALSE)&amp;""</f>
        <v/>
      </c>
      <c r="AN695" s="156"/>
      <c r="AO695" s="191" t="s">
        <v>410</v>
      </c>
      <c r="AP695" s="207" t="str">
        <f>VLOOKUP($B693,D1_2!$B$259:$AL$385,17,FALSE)&amp;""</f>
        <v/>
      </c>
      <c r="AQ695" s="223"/>
      <c r="AR695" s="168" t="str">
        <f>VLOOKUP($B693,D1_2!$B$259:$AL$385,18,FALSE)&amp;""</f>
        <v/>
      </c>
      <c r="AS695" s="156"/>
      <c r="AT695" s="191" t="s">
        <v>410</v>
      </c>
      <c r="AU695" s="207" t="str">
        <f>VLOOKUP($B693,D1_2!$B$259:$AL$385,19,FALSE)&amp;""</f>
        <v/>
      </c>
      <c r="AV695" s="223"/>
      <c r="AW695" s="168" t="str">
        <f>VLOOKUP($B693,D1_2!$B$259:$AL$385,20,FALSE)&amp;""</f>
        <v/>
      </c>
      <c r="AX695" s="156"/>
      <c r="AY695" s="191" t="s">
        <v>410</v>
      </c>
      <c r="AZ695" s="207" t="str">
        <f>VLOOKUP($B693,D1_2!$B$259:$AL$385,21,FALSE)&amp;""</f>
        <v/>
      </c>
      <c r="BA695" s="223"/>
      <c r="BB695" s="1"/>
      <c r="BC695" s="1"/>
      <c r="BD695" s="1"/>
      <c r="BE695" s="1"/>
      <c r="BF695" s="3"/>
      <c r="BG695" s="3"/>
      <c r="BH695" s="3"/>
    </row>
    <row r="696" spans="2:60" s="1" customFormat="1" ht="14.25" customHeight="1">
      <c r="B696" s="26" t="s">
        <v>3987</v>
      </c>
      <c r="C696" s="78"/>
      <c r="D696" s="78"/>
      <c r="E696" s="78"/>
      <c r="F696" s="107"/>
      <c r="G696" s="122" t="s">
        <v>6009</v>
      </c>
      <c r="H696" s="122"/>
      <c r="I696" s="122"/>
      <c r="J696" s="122"/>
      <c r="K696" s="122"/>
      <c r="L696" s="122"/>
      <c r="M696" s="122"/>
      <c r="N696" s="160" t="str">
        <f>VLOOKUP($B696,D1_2!$B$5:$AL$131,6,FALSE)&amp;""</f>
        <v/>
      </c>
      <c r="O696" s="172"/>
      <c r="P696" s="188" t="s">
        <v>410</v>
      </c>
      <c r="Q696" s="204" t="str">
        <f>VLOOKUP($B696,D1_2!$B$5:$AL$131,7,FALSE)&amp;""</f>
        <v/>
      </c>
      <c r="R696" s="215"/>
      <c r="S696" s="160" t="str">
        <f>VLOOKUP($B696,D1_2!$B$5:$AL$131,8,FALSE)&amp;""</f>
        <v/>
      </c>
      <c r="T696" s="172"/>
      <c r="U696" s="188" t="s">
        <v>410</v>
      </c>
      <c r="V696" s="204" t="str">
        <f>VLOOKUP($B696,D1_2!$B$5:$AL$131,9,FALSE)&amp;""</f>
        <v/>
      </c>
      <c r="W696" s="215"/>
      <c r="X696" s="160" t="str">
        <f>VLOOKUP($B696,D1_2!$B$5:$AL$131,10,FALSE)&amp;""</f>
        <v/>
      </c>
      <c r="Y696" s="172"/>
      <c r="Z696" s="188" t="s">
        <v>410</v>
      </c>
      <c r="AA696" s="204" t="str">
        <f>VLOOKUP($B696,D1_2!$B$5:$AL$131,11,FALSE)&amp;""</f>
        <v/>
      </c>
      <c r="AB696" s="215"/>
      <c r="AC696" s="160" t="str">
        <f>VLOOKUP($B696,D1_2!$B$5:$AL$131,12,FALSE)&amp;""</f>
        <v/>
      </c>
      <c r="AD696" s="172"/>
      <c r="AE696" s="188" t="s">
        <v>410</v>
      </c>
      <c r="AF696" s="204" t="str">
        <f>VLOOKUP($B696,D1_2!$B$5:$AL$131,13,FALSE)&amp;""</f>
        <v/>
      </c>
      <c r="AG696" s="215"/>
      <c r="AH696" s="160" t="str">
        <f>VLOOKUP($B696,D1_2!$B$5:$AL$131,14,FALSE)&amp;""</f>
        <v/>
      </c>
      <c r="AI696" s="172"/>
      <c r="AJ696" s="188" t="s">
        <v>410</v>
      </c>
      <c r="AK696" s="204" t="str">
        <f>VLOOKUP($B696,D1_2!$B$5:$AL$131,15,FALSE)&amp;""</f>
        <v/>
      </c>
      <c r="AL696" s="215"/>
      <c r="AM696" s="160" t="str">
        <f>VLOOKUP($B696,D1_2!$B$5:$AL$131,16,FALSE)&amp;""</f>
        <v/>
      </c>
      <c r="AN696" s="172"/>
      <c r="AO696" s="188" t="s">
        <v>410</v>
      </c>
      <c r="AP696" s="204" t="str">
        <f>VLOOKUP($B696,D1_2!$B$5:$AL$131,17,FALSE)&amp;""</f>
        <v/>
      </c>
      <c r="AQ696" s="215"/>
      <c r="AR696" s="160" t="str">
        <f>VLOOKUP($B696,D1_2!$B$5:$AL$131,18,FALSE)&amp;""</f>
        <v/>
      </c>
      <c r="AS696" s="172"/>
      <c r="AT696" s="188" t="s">
        <v>410</v>
      </c>
      <c r="AU696" s="204" t="str">
        <f>VLOOKUP($B696,D1_2!$B$5:$AL$131,19,FALSE)&amp;""</f>
        <v/>
      </c>
      <c r="AV696" s="215"/>
      <c r="AW696" s="160" t="str">
        <f>VLOOKUP($B696,D1_2!$B$5:$AL$131,20,FALSE)&amp;""</f>
        <v/>
      </c>
      <c r="AX696" s="172"/>
      <c r="AY696" s="188" t="s">
        <v>410</v>
      </c>
      <c r="AZ696" s="204" t="str">
        <f>VLOOKUP($B696,D1_2!$B$5:$AL$131,21,FALSE)&amp;""</f>
        <v/>
      </c>
      <c r="BA696" s="215"/>
      <c r="BB696" s="1"/>
      <c r="BC696" s="1"/>
      <c r="BD696" s="1"/>
      <c r="BE696" s="1"/>
      <c r="BF696" s="3"/>
      <c r="BG696" s="3"/>
      <c r="BH696" s="3"/>
    </row>
    <row r="697" spans="2:60" s="1" customFormat="1">
      <c r="B697" s="28"/>
      <c r="C697" s="80"/>
      <c r="D697" s="80"/>
      <c r="E697" s="80"/>
      <c r="F697" s="108"/>
      <c r="G697" s="123" t="s">
        <v>5759</v>
      </c>
      <c r="H697" s="123"/>
      <c r="I697" s="123"/>
      <c r="J697" s="123"/>
      <c r="K697" s="123"/>
      <c r="L697" s="123"/>
      <c r="M697" s="123"/>
      <c r="N697" s="162" t="str">
        <f>VLOOKUP($B696,D1_2!$B$132:$AL$258,6,FALSE)&amp;""</f>
        <v/>
      </c>
      <c r="O697" s="173"/>
      <c r="P697" s="189" t="s">
        <v>410</v>
      </c>
      <c r="Q697" s="205" t="str">
        <f>VLOOKUP($B696,D1_2!$B$132:$AL$258,7,FALSE)&amp;""</f>
        <v/>
      </c>
      <c r="R697" s="222"/>
      <c r="S697" s="162" t="str">
        <f>VLOOKUP($B696,D1_2!$B$132:$AL$258,8,FALSE)&amp;""</f>
        <v/>
      </c>
      <c r="T697" s="173"/>
      <c r="U697" s="189" t="s">
        <v>410</v>
      </c>
      <c r="V697" s="205" t="str">
        <f>VLOOKUP($B696,D1_2!$B$132:$AL$258,9,FALSE)&amp;""</f>
        <v/>
      </c>
      <c r="W697" s="222"/>
      <c r="X697" s="162" t="str">
        <f>VLOOKUP($B696,D1_2!$B$132:$AL$258,10,FALSE)&amp;""</f>
        <v/>
      </c>
      <c r="Y697" s="173"/>
      <c r="Z697" s="189" t="s">
        <v>410</v>
      </c>
      <c r="AA697" s="205" t="str">
        <f>VLOOKUP($B696,D1_2!$B$132:$AL$258,11,FALSE)&amp;""</f>
        <v/>
      </c>
      <c r="AB697" s="222"/>
      <c r="AC697" s="162" t="str">
        <f>VLOOKUP($B696,D1_2!$B$132:$AL$258,12,FALSE)&amp;""</f>
        <v/>
      </c>
      <c r="AD697" s="173"/>
      <c r="AE697" s="189" t="s">
        <v>410</v>
      </c>
      <c r="AF697" s="205" t="str">
        <f>VLOOKUP($B696,D1_2!$B$132:$AL$258,13,FALSE)&amp;""</f>
        <v/>
      </c>
      <c r="AG697" s="222"/>
      <c r="AH697" s="162" t="str">
        <f>VLOOKUP($B696,D1_2!$B$132:$AL$258,14,FALSE)&amp;""</f>
        <v/>
      </c>
      <c r="AI697" s="173"/>
      <c r="AJ697" s="189" t="s">
        <v>410</v>
      </c>
      <c r="AK697" s="205" t="str">
        <f>VLOOKUP($B696,D1_2!$B$132:$AL$258,15,FALSE)&amp;""</f>
        <v/>
      </c>
      <c r="AL697" s="222"/>
      <c r="AM697" s="162" t="str">
        <f>VLOOKUP($B696,D1_2!$B$132:$AL$258,16,FALSE)&amp;""</f>
        <v/>
      </c>
      <c r="AN697" s="173"/>
      <c r="AO697" s="189" t="s">
        <v>410</v>
      </c>
      <c r="AP697" s="205" t="str">
        <f>VLOOKUP($B696,D1_2!$B$132:$AL$258,17,FALSE)&amp;""</f>
        <v/>
      </c>
      <c r="AQ697" s="222"/>
      <c r="AR697" s="162" t="str">
        <f>VLOOKUP($B696,D1_2!$B$132:$AL$258,18,FALSE)&amp;""</f>
        <v/>
      </c>
      <c r="AS697" s="173"/>
      <c r="AT697" s="189" t="s">
        <v>410</v>
      </c>
      <c r="AU697" s="205" t="str">
        <f>VLOOKUP($B696,D1_2!$B$132:$AL$258,19,FALSE)&amp;""</f>
        <v/>
      </c>
      <c r="AV697" s="222"/>
      <c r="AW697" s="162" t="str">
        <f>VLOOKUP($B696,D1_2!$B$132:$AL$258,20,FALSE)&amp;""</f>
        <v/>
      </c>
      <c r="AX697" s="173"/>
      <c r="AY697" s="189" t="s">
        <v>410</v>
      </c>
      <c r="AZ697" s="205" t="str">
        <f>VLOOKUP($B696,D1_2!$B$132:$AL$258,21,FALSE)&amp;""</f>
        <v/>
      </c>
      <c r="BA697" s="222"/>
      <c r="BB697" s="1"/>
      <c r="BC697" s="1"/>
      <c r="BD697" s="1"/>
      <c r="BE697" s="1"/>
      <c r="BF697" s="3"/>
      <c r="BG697" s="3"/>
      <c r="BH697" s="3"/>
    </row>
    <row r="698" spans="2:60" s="1" customFormat="1">
      <c r="B698" s="27"/>
      <c r="C698" s="79"/>
      <c r="D698" s="79"/>
      <c r="E698" s="79"/>
      <c r="F698" s="109"/>
      <c r="G698" s="124" t="s">
        <v>5593</v>
      </c>
      <c r="H698" s="124"/>
      <c r="I698" s="124"/>
      <c r="J698" s="124"/>
      <c r="K698" s="124"/>
      <c r="L698" s="124"/>
      <c r="M698" s="124"/>
      <c r="N698" s="167" t="str">
        <f>VLOOKUP($B696,D1_2!$B$259:$AL$385,6,FALSE)&amp;""</f>
        <v/>
      </c>
      <c r="O698" s="174"/>
      <c r="P698" s="190" t="s">
        <v>410</v>
      </c>
      <c r="Q698" s="206" t="str">
        <f>VLOOKUP($B696,D1_2!$B$259:$AL$385,7,FALSE)&amp;""</f>
        <v/>
      </c>
      <c r="R698" s="216"/>
      <c r="S698" s="167" t="str">
        <f>VLOOKUP($B696,D1_2!$B$259:$AL$385,8,FALSE)&amp;""</f>
        <v/>
      </c>
      <c r="T698" s="174"/>
      <c r="U698" s="190" t="s">
        <v>410</v>
      </c>
      <c r="V698" s="206" t="str">
        <f>VLOOKUP($B696,D1_2!$B$259:$AL$385,9,FALSE)&amp;""</f>
        <v/>
      </c>
      <c r="W698" s="216"/>
      <c r="X698" s="167" t="str">
        <f>VLOOKUP($B696,D1_2!$B$259:$AL$385,10,FALSE)&amp;""</f>
        <v/>
      </c>
      <c r="Y698" s="174"/>
      <c r="Z698" s="190" t="s">
        <v>410</v>
      </c>
      <c r="AA698" s="206" t="str">
        <f>VLOOKUP($B696,D1_2!$B$259:$AL$385,11,FALSE)&amp;""</f>
        <v/>
      </c>
      <c r="AB698" s="216"/>
      <c r="AC698" s="167" t="str">
        <f>VLOOKUP($B696,D1_2!$B$259:$AL$385,12,FALSE)&amp;""</f>
        <v/>
      </c>
      <c r="AD698" s="174"/>
      <c r="AE698" s="190" t="s">
        <v>410</v>
      </c>
      <c r="AF698" s="206" t="str">
        <f>VLOOKUP($B696,D1_2!$B$259:$AL$385,13,FALSE)&amp;""</f>
        <v/>
      </c>
      <c r="AG698" s="216"/>
      <c r="AH698" s="167" t="str">
        <f>VLOOKUP($B696,D1_2!$B$259:$AL$385,14,FALSE)&amp;""</f>
        <v/>
      </c>
      <c r="AI698" s="174"/>
      <c r="AJ698" s="190" t="s">
        <v>410</v>
      </c>
      <c r="AK698" s="206" t="str">
        <f>VLOOKUP($B696,D1_2!$B$259:$AL$385,15,FALSE)&amp;""</f>
        <v/>
      </c>
      <c r="AL698" s="216"/>
      <c r="AM698" s="167" t="str">
        <f>VLOOKUP($B696,D1_2!$B$259:$AL$385,16,FALSE)&amp;""</f>
        <v/>
      </c>
      <c r="AN698" s="174"/>
      <c r="AO698" s="190" t="s">
        <v>410</v>
      </c>
      <c r="AP698" s="206" t="str">
        <f>VLOOKUP($B696,D1_2!$B$259:$AL$385,17,FALSE)&amp;""</f>
        <v/>
      </c>
      <c r="AQ698" s="216"/>
      <c r="AR698" s="167" t="str">
        <f>VLOOKUP($B696,D1_2!$B$259:$AL$385,18,FALSE)&amp;""</f>
        <v/>
      </c>
      <c r="AS698" s="174"/>
      <c r="AT698" s="190" t="s">
        <v>410</v>
      </c>
      <c r="AU698" s="206" t="str">
        <f>VLOOKUP($B696,D1_2!$B$259:$AL$385,19,FALSE)&amp;""</f>
        <v/>
      </c>
      <c r="AV698" s="216"/>
      <c r="AW698" s="167" t="str">
        <f>VLOOKUP($B696,D1_2!$B$259:$AL$385,20,FALSE)&amp;""</f>
        <v/>
      </c>
      <c r="AX698" s="174"/>
      <c r="AY698" s="190" t="s">
        <v>410</v>
      </c>
      <c r="AZ698" s="206" t="str">
        <f>VLOOKUP($B696,D1_2!$B$259:$AL$385,21,FALSE)&amp;""</f>
        <v/>
      </c>
      <c r="BA698" s="216"/>
      <c r="BB698" s="1"/>
      <c r="BC698" s="1"/>
      <c r="BD698" s="1"/>
      <c r="BE698" s="1"/>
      <c r="BF698" s="3"/>
      <c r="BG698" s="3"/>
      <c r="BH698" s="3"/>
    </row>
    <row r="699" spans="2:60" s="1" customFormat="1" ht="14.25" customHeight="1">
      <c r="B699" s="28" t="s">
        <v>1210</v>
      </c>
      <c r="C699" s="80"/>
      <c r="D699" s="80"/>
      <c r="E699" s="80"/>
      <c r="F699" s="108"/>
      <c r="G699" s="122" t="s">
        <v>6009</v>
      </c>
      <c r="H699" s="122"/>
      <c r="I699" s="122"/>
      <c r="J699" s="122"/>
      <c r="K699" s="122"/>
      <c r="L699" s="122"/>
      <c r="M699" s="122"/>
      <c r="N699" s="169" t="str">
        <f>VLOOKUP($B699,D1_2!$B$5:$AL$131,6,FALSE)&amp;""</f>
        <v/>
      </c>
      <c r="O699" s="155"/>
      <c r="P699" s="192" t="s">
        <v>410</v>
      </c>
      <c r="Q699" s="208" t="str">
        <f>VLOOKUP($B699,D1_2!$B$5:$AL$131,7,FALSE)&amp;""</f>
        <v/>
      </c>
      <c r="R699" s="224"/>
      <c r="S699" s="169" t="str">
        <f>VLOOKUP($B699,D1_2!$B$5:$AL$131,8,FALSE)&amp;""</f>
        <v/>
      </c>
      <c r="T699" s="155"/>
      <c r="U699" s="192" t="s">
        <v>410</v>
      </c>
      <c r="V699" s="208" t="str">
        <f>VLOOKUP($B699,D1_2!$B$5:$AL$131,9,FALSE)&amp;""</f>
        <v/>
      </c>
      <c r="W699" s="224"/>
      <c r="X699" s="169" t="str">
        <f>VLOOKUP($B699,D1_2!$B$5:$AL$131,10,FALSE)&amp;""</f>
        <v/>
      </c>
      <c r="Y699" s="155"/>
      <c r="Z699" s="192" t="s">
        <v>410</v>
      </c>
      <c r="AA699" s="208" t="str">
        <f>VLOOKUP($B699,D1_2!$B$5:$AL$131,11,FALSE)&amp;""</f>
        <v/>
      </c>
      <c r="AB699" s="224"/>
      <c r="AC699" s="169" t="str">
        <f>VLOOKUP($B699,D1_2!$B$5:$AL$131,12,FALSE)&amp;""</f>
        <v/>
      </c>
      <c r="AD699" s="155"/>
      <c r="AE699" s="192" t="s">
        <v>410</v>
      </c>
      <c r="AF699" s="208" t="str">
        <f>VLOOKUP($B699,D1_2!$B$5:$AL$131,13,FALSE)&amp;""</f>
        <v/>
      </c>
      <c r="AG699" s="224"/>
      <c r="AH699" s="169" t="str">
        <f>VLOOKUP($B699,D1_2!$B$5:$AL$131,14,FALSE)&amp;""</f>
        <v/>
      </c>
      <c r="AI699" s="155"/>
      <c r="AJ699" s="192" t="s">
        <v>410</v>
      </c>
      <c r="AK699" s="208" t="str">
        <f>VLOOKUP($B699,D1_2!$B$5:$AL$131,15,FALSE)&amp;""</f>
        <v/>
      </c>
      <c r="AL699" s="224"/>
      <c r="AM699" s="169" t="str">
        <f>VLOOKUP($B699,D1_2!$B$5:$AL$131,16,FALSE)&amp;""</f>
        <v/>
      </c>
      <c r="AN699" s="155"/>
      <c r="AO699" s="192" t="s">
        <v>410</v>
      </c>
      <c r="AP699" s="208" t="str">
        <f>VLOOKUP($B699,D1_2!$B$5:$AL$131,17,FALSE)&amp;""</f>
        <v/>
      </c>
      <c r="AQ699" s="224"/>
      <c r="AR699" s="169" t="str">
        <f>VLOOKUP($B699,D1_2!$B$5:$AL$131,18,FALSE)&amp;""</f>
        <v/>
      </c>
      <c r="AS699" s="155"/>
      <c r="AT699" s="192" t="s">
        <v>410</v>
      </c>
      <c r="AU699" s="208" t="str">
        <f>VLOOKUP($B699,D1_2!$B$5:$AL$131,19,FALSE)&amp;""</f>
        <v/>
      </c>
      <c r="AV699" s="224"/>
      <c r="AW699" s="169" t="str">
        <f>VLOOKUP($B699,D1_2!$B$5:$AL$131,20,FALSE)&amp;""</f>
        <v/>
      </c>
      <c r="AX699" s="155"/>
      <c r="AY699" s="192" t="s">
        <v>410</v>
      </c>
      <c r="AZ699" s="208" t="str">
        <f>VLOOKUP($B699,D1_2!$B$5:$AL$131,21,FALSE)&amp;""</f>
        <v/>
      </c>
      <c r="BA699" s="224"/>
      <c r="BB699" s="1"/>
      <c r="BC699" s="1"/>
      <c r="BD699" s="1"/>
      <c r="BE699" s="1"/>
      <c r="BF699" s="3"/>
      <c r="BG699" s="3"/>
      <c r="BH699" s="3"/>
    </row>
    <row r="700" spans="2:60" s="1" customFormat="1">
      <c r="B700" s="28"/>
      <c r="C700" s="80"/>
      <c r="D700" s="80"/>
      <c r="E700" s="80"/>
      <c r="F700" s="108"/>
      <c r="G700" s="123" t="s">
        <v>5759</v>
      </c>
      <c r="H700" s="123"/>
      <c r="I700" s="123"/>
      <c r="J700" s="123"/>
      <c r="K700" s="123"/>
      <c r="L700" s="123"/>
      <c r="M700" s="123"/>
      <c r="N700" s="162" t="str">
        <f>VLOOKUP($B699,D1_2!$B$132:$AL$258,6,FALSE)&amp;""</f>
        <v/>
      </c>
      <c r="O700" s="173"/>
      <c r="P700" s="189" t="s">
        <v>410</v>
      </c>
      <c r="Q700" s="205" t="str">
        <f>VLOOKUP($B699,D1_2!$B$132:$AL$258,7,FALSE)&amp;""</f>
        <v/>
      </c>
      <c r="R700" s="222"/>
      <c r="S700" s="162" t="str">
        <f>VLOOKUP($B699,D1_2!$B$132:$AL$258,8,FALSE)&amp;""</f>
        <v/>
      </c>
      <c r="T700" s="173"/>
      <c r="U700" s="189" t="s">
        <v>410</v>
      </c>
      <c r="V700" s="205" t="str">
        <f>VLOOKUP($B699,D1_2!$B$132:$AL$258,9,FALSE)&amp;""</f>
        <v/>
      </c>
      <c r="W700" s="222"/>
      <c r="X700" s="162" t="str">
        <f>VLOOKUP($B699,D1_2!$B$132:$AL$258,10,FALSE)&amp;""</f>
        <v/>
      </c>
      <c r="Y700" s="173"/>
      <c r="Z700" s="189" t="s">
        <v>410</v>
      </c>
      <c r="AA700" s="205" t="str">
        <f>VLOOKUP($B699,D1_2!$B$132:$AL$258,11,FALSE)&amp;""</f>
        <v/>
      </c>
      <c r="AB700" s="222"/>
      <c r="AC700" s="162" t="str">
        <f>VLOOKUP($B699,D1_2!$B$132:$AL$258,12,FALSE)&amp;""</f>
        <v/>
      </c>
      <c r="AD700" s="173"/>
      <c r="AE700" s="189" t="s">
        <v>410</v>
      </c>
      <c r="AF700" s="205" t="str">
        <f>VLOOKUP($B699,D1_2!$B$132:$AL$258,13,FALSE)&amp;""</f>
        <v/>
      </c>
      <c r="AG700" s="222"/>
      <c r="AH700" s="162" t="str">
        <f>VLOOKUP($B699,D1_2!$B$132:$AL$258,14,FALSE)&amp;""</f>
        <v/>
      </c>
      <c r="AI700" s="173"/>
      <c r="AJ700" s="189" t="s">
        <v>410</v>
      </c>
      <c r="AK700" s="205" t="str">
        <f>VLOOKUP($B699,D1_2!$B$132:$AL$258,15,FALSE)&amp;""</f>
        <v/>
      </c>
      <c r="AL700" s="222"/>
      <c r="AM700" s="162" t="str">
        <f>VLOOKUP($B699,D1_2!$B$132:$AL$258,16,FALSE)&amp;""</f>
        <v/>
      </c>
      <c r="AN700" s="173"/>
      <c r="AO700" s="189" t="s">
        <v>410</v>
      </c>
      <c r="AP700" s="205" t="str">
        <f>VLOOKUP($B699,D1_2!$B$132:$AL$258,17,FALSE)&amp;""</f>
        <v/>
      </c>
      <c r="AQ700" s="222"/>
      <c r="AR700" s="162" t="str">
        <f>VLOOKUP($B699,D1_2!$B$132:$AL$258,18,FALSE)&amp;""</f>
        <v/>
      </c>
      <c r="AS700" s="173"/>
      <c r="AT700" s="189" t="s">
        <v>410</v>
      </c>
      <c r="AU700" s="205" t="str">
        <f>VLOOKUP($B699,D1_2!$B$132:$AL$258,19,FALSE)&amp;""</f>
        <v/>
      </c>
      <c r="AV700" s="222"/>
      <c r="AW700" s="162" t="str">
        <f>VLOOKUP($B699,D1_2!$B$132:$AL$258,20,FALSE)&amp;""</f>
        <v/>
      </c>
      <c r="AX700" s="173"/>
      <c r="AY700" s="189" t="s">
        <v>410</v>
      </c>
      <c r="AZ700" s="205" t="str">
        <f>VLOOKUP($B699,D1_2!$B$132:$AL$258,21,FALSE)&amp;""</f>
        <v/>
      </c>
      <c r="BA700" s="222"/>
      <c r="BB700" s="1"/>
      <c r="BC700" s="1"/>
      <c r="BD700" s="1"/>
      <c r="BE700" s="1"/>
      <c r="BF700" s="3"/>
      <c r="BG700" s="3"/>
      <c r="BH700" s="3"/>
    </row>
    <row r="701" spans="2:60" s="1" customFormat="1">
      <c r="B701" s="27"/>
      <c r="C701" s="79"/>
      <c r="D701" s="79"/>
      <c r="E701" s="79"/>
      <c r="F701" s="109"/>
      <c r="G701" s="124" t="s">
        <v>5593</v>
      </c>
      <c r="H701" s="124"/>
      <c r="I701" s="124"/>
      <c r="J701" s="124"/>
      <c r="K701" s="124"/>
      <c r="L701" s="124"/>
      <c r="M701" s="124"/>
      <c r="N701" s="167" t="str">
        <f>VLOOKUP($B699,D1_2!$B$259:$AL$385,6,FALSE)&amp;""</f>
        <v/>
      </c>
      <c r="O701" s="174"/>
      <c r="P701" s="190" t="s">
        <v>410</v>
      </c>
      <c r="Q701" s="206" t="str">
        <f>VLOOKUP($B699,D1_2!$B$259:$AL$385,7,FALSE)&amp;""</f>
        <v/>
      </c>
      <c r="R701" s="216"/>
      <c r="S701" s="167" t="str">
        <f>VLOOKUP($B699,D1_2!$B$259:$AL$385,8,FALSE)&amp;""</f>
        <v/>
      </c>
      <c r="T701" s="174"/>
      <c r="U701" s="190" t="s">
        <v>410</v>
      </c>
      <c r="V701" s="206" t="str">
        <f>VLOOKUP($B699,D1_2!$B$259:$AL$385,9,FALSE)&amp;""</f>
        <v/>
      </c>
      <c r="W701" s="216"/>
      <c r="X701" s="167" t="str">
        <f>VLOOKUP($B699,D1_2!$B$259:$AL$385,10,FALSE)&amp;""</f>
        <v/>
      </c>
      <c r="Y701" s="174"/>
      <c r="Z701" s="190" t="s">
        <v>410</v>
      </c>
      <c r="AA701" s="206" t="str">
        <f>VLOOKUP($B699,D1_2!$B$259:$AL$385,11,FALSE)&amp;""</f>
        <v/>
      </c>
      <c r="AB701" s="216"/>
      <c r="AC701" s="167" t="str">
        <f>VLOOKUP($B699,D1_2!$B$259:$AL$385,12,FALSE)&amp;""</f>
        <v/>
      </c>
      <c r="AD701" s="174"/>
      <c r="AE701" s="190" t="s">
        <v>410</v>
      </c>
      <c r="AF701" s="206" t="str">
        <f>VLOOKUP($B699,D1_2!$B$259:$AL$385,13,FALSE)&amp;""</f>
        <v/>
      </c>
      <c r="AG701" s="216"/>
      <c r="AH701" s="167" t="str">
        <f>VLOOKUP($B699,D1_2!$B$259:$AL$385,14,FALSE)&amp;""</f>
        <v/>
      </c>
      <c r="AI701" s="174"/>
      <c r="AJ701" s="190" t="s">
        <v>410</v>
      </c>
      <c r="AK701" s="206" t="str">
        <f>VLOOKUP($B699,D1_2!$B$259:$AL$385,15,FALSE)&amp;""</f>
        <v/>
      </c>
      <c r="AL701" s="216"/>
      <c r="AM701" s="167" t="str">
        <f>VLOOKUP($B699,D1_2!$B$259:$AL$385,16,FALSE)&amp;""</f>
        <v/>
      </c>
      <c r="AN701" s="174"/>
      <c r="AO701" s="190" t="s">
        <v>410</v>
      </c>
      <c r="AP701" s="206" t="str">
        <f>VLOOKUP($B699,D1_2!$B$259:$AL$385,17,FALSE)&amp;""</f>
        <v/>
      </c>
      <c r="AQ701" s="216"/>
      <c r="AR701" s="167" t="str">
        <f>VLOOKUP($B699,D1_2!$B$259:$AL$385,18,FALSE)&amp;""</f>
        <v/>
      </c>
      <c r="AS701" s="174"/>
      <c r="AT701" s="190" t="s">
        <v>410</v>
      </c>
      <c r="AU701" s="206" t="str">
        <f>VLOOKUP($B699,D1_2!$B$259:$AL$385,19,FALSE)&amp;""</f>
        <v/>
      </c>
      <c r="AV701" s="216"/>
      <c r="AW701" s="167" t="str">
        <f>VLOOKUP($B699,D1_2!$B$259:$AL$385,20,FALSE)&amp;""</f>
        <v/>
      </c>
      <c r="AX701" s="174"/>
      <c r="AY701" s="190" t="s">
        <v>410</v>
      </c>
      <c r="AZ701" s="206" t="str">
        <f>VLOOKUP($B699,D1_2!$B$259:$AL$385,21,FALSE)&amp;""</f>
        <v/>
      </c>
      <c r="BA701" s="216"/>
      <c r="BB701" s="1"/>
      <c r="BC701" s="1"/>
      <c r="BD701" s="1"/>
      <c r="BE701" s="1"/>
      <c r="BF701" s="3"/>
      <c r="BG701" s="3"/>
      <c r="BH701" s="3"/>
    </row>
    <row r="702" spans="2:60" s="1" customFormat="1" ht="14.25" customHeight="1">
      <c r="B702" s="26" t="s">
        <v>6957</v>
      </c>
      <c r="C702" s="78"/>
      <c r="D702" s="78"/>
      <c r="E702" s="78"/>
      <c r="F702" s="107"/>
      <c r="G702" s="122" t="s">
        <v>6009</v>
      </c>
      <c r="H702" s="122"/>
      <c r="I702" s="122"/>
      <c r="J702" s="122"/>
      <c r="K702" s="122"/>
      <c r="L702" s="122"/>
      <c r="M702" s="122"/>
      <c r="N702" s="160" t="str">
        <f>VLOOKUP($B702,D1_2!$B$5:$AL$131,6,FALSE)&amp;""</f>
        <v/>
      </c>
      <c r="O702" s="172"/>
      <c r="P702" s="188" t="s">
        <v>410</v>
      </c>
      <c r="Q702" s="204" t="str">
        <f>VLOOKUP($B702,D1_2!$B$5:$AL$131,7,FALSE)&amp;""</f>
        <v/>
      </c>
      <c r="R702" s="215"/>
      <c r="S702" s="160" t="str">
        <f>VLOOKUP($B702,D1_2!$B$5:$AL$131,8,FALSE)&amp;""</f>
        <v/>
      </c>
      <c r="T702" s="172"/>
      <c r="U702" s="188" t="s">
        <v>410</v>
      </c>
      <c r="V702" s="204" t="str">
        <f>VLOOKUP($B702,D1_2!$B$5:$AL$131,9,FALSE)&amp;""</f>
        <v/>
      </c>
      <c r="W702" s="215"/>
      <c r="X702" s="160" t="str">
        <f>VLOOKUP($B702,D1_2!$B$5:$AL$131,10,FALSE)&amp;""</f>
        <v/>
      </c>
      <c r="Y702" s="172"/>
      <c r="Z702" s="188" t="s">
        <v>410</v>
      </c>
      <c r="AA702" s="204" t="str">
        <f>VLOOKUP($B702,D1_2!$B$5:$AL$131,11,FALSE)&amp;""</f>
        <v/>
      </c>
      <c r="AB702" s="215"/>
      <c r="AC702" s="160" t="str">
        <f>VLOOKUP($B702,D1_2!$B$5:$AL$131,12,FALSE)&amp;""</f>
        <v/>
      </c>
      <c r="AD702" s="172"/>
      <c r="AE702" s="188" t="s">
        <v>410</v>
      </c>
      <c r="AF702" s="204" t="str">
        <f>VLOOKUP($B702,D1_2!$B$5:$AL$131,13,FALSE)&amp;""</f>
        <v/>
      </c>
      <c r="AG702" s="215"/>
      <c r="AH702" s="160" t="str">
        <f>VLOOKUP($B702,D1_2!$B$5:$AL$131,14,FALSE)&amp;""</f>
        <v/>
      </c>
      <c r="AI702" s="172"/>
      <c r="AJ702" s="188" t="s">
        <v>410</v>
      </c>
      <c r="AK702" s="204" t="str">
        <f>VLOOKUP($B702,D1_2!$B$5:$AL$131,15,FALSE)&amp;""</f>
        <v/>
      </c>
      <c r="AL702" s="215"/>
      <c r="AM702" s="160" t="str">
        <f>VLOOKUP($B702,D1_2!$B$5:$AL$131,16,FALSE)&amp;""</f>
        <v/>
      </c>
      <c r="AN702" s="172"/>
      <c r="AO702" s="188" t="s">
        <v>410</v>
      </c>
      <c r="AP702" s="204" t="str">
        <f>VLOOKUP($B702,D1_2!$B$5:$AL$131,17,FALSE)&amp;""</f>
        <v/>
      </c>
      <c r="AQ702" s="215"/>
      <c r="AR702" s="160" t="str">
        <f>VLOOKUP($B702,D1_2!$B$5:$AL$131,18,FALSE)&amp;""</f>
        <v/>
      </c>
      <c r="AS702" s="172"/>
      <c r="AT702" s="188" t="s">
        <v>410</v>
      </c>
      <c r="AU702" s="204" t="str">
        <f>VLOOKUP($B702,D1_2!$B$5:$AL$131,19,FALSE)&amp;""</f>
        <v/>
      </c>
      <c r="AV702" s="215"/>
      <c r="AW702" s="160" t="str">
        <f>VLOOKUP($B702,D1_2!$B$5:$AL$131,20,FALSE)&amp;""</f>
        <v/>
      </c>
      <c r="AX702" s="172"/>
      <c r="AY702" s="188" t="s">
        <v>410</v>
      </c>
      <c r="AZ702" s="204" t="str">
        <f>VLOOKUP($B702,D1_2!$B$5:$AL$131,21,FALSE)&amp;""</f>
        <v/>
      </c>
      <c r="BA702" s="215"/>
      <c r="BB702" s="1"/>
      <c r="BC702" s="1"/>
      <c r="BD702" s="1"/>
      <c r="BE702" s="1"/>
      <c r="BF702" s="3"/>
      <c r="BG702" s="3"/>
      <c r="BH702" s="3"/>
    </row>
    <row r="703" spans="2:60" s="1" customFormat="1">
      <c r="B703" s="28"/>
      <c r="C703" s="80"/>
      <c r="D703" s="80"/>
      <c r="E703" s="80"/>
      <c r="F703" s="108"/>
      <c r="G703" s="123" t="s">
        <v>5759</v>
      </c>
      <c r="H703" s="123"/>
      <c r="I703" s="123"/>
      <c r="J703" s="123"/>
      <c r="K703" s="123"/>
      <c r="L703" s="123"/>
      <c r="M703" s="123"/>
      <c r="N703" s="162" t="str">
        <f>VLOOKUP($B702,D1_2!$B$132:$AL$258,6,FALSE)&amp;""</f>
        <v/>
      </c>
      <c r="O703" s="173"/>
      <c r="P703" s="189" t="s">
        <v>410</v>
      </c>
      <c r="Q703" s="205" t="str">
        <f>VLOOKUP($B702,D1_2!$B$132:$AL$258,7,FALSE)&amp;""</f>
        <v/>
      </c>
      <c r="R703" s="222"/>
      <c r="S703" s="162" t="str">
        <f>VLOOKUP($B702,D1_2!$B$132:$AL$258,8,FALSE)&amp;""</f>
        <v/>
      </c>
      <c r="T703" s="173"/>
      <c r="U703" s="189" t="s">
        <v>410</v>
      </c>
      <c r="V703" s="205" t="str">
        <f>VLOOKUP($B702,D1_2!$B$132:$AL$258,9,FALSE)&amp;""</f>
        <v/>
      </c>
      <c r="W703" s="222"/>
      <c r="X703" s="162" t="str">
        <f>VLOOKUP($B702,D1_2!$B$132:$AL$258,10,FALSE)&amp;""</f>
        <v/>
      </c>
      <c r="Y703" s="173"/>
      <c r="Z703" s="189" t="s">
        <v>410</v>
      </c>
      <c r="AA703" s="205" t="str">
        <f>VLOOKUP($B702,D1_2!$B$132:$AL$258,11,FALSE)&amp;""</f>
        <v/>
      </c>
      <c r="AB703" s="222"/>
      <c r="AC703" s="162" t="str">
        <f>VLOOKUP($B702,D1_2!$B$132:$AL$258,12,FALSE)&amp;""</f>
        <v/>
      </c>
      <c r="AD703" s="173"/>
      <c r="AE703" s="189" t="s">
        <v>410</v>
      </c>
      <c r="AF703" s="205" t="str">
        <f>VLOOKUP($B702,D1_2!$B$132:$AL$258,13,FALSE)&amp;""</f>
        <v/>
      </c>
      <c r="AG703" s="222"/>
      <c r="AH703" s="162" t="str">
        <f>VLOOKUP($B702,D1_2!$B$132:$AL$258,14,FALSE)&amp;""</f>
        <v/>
      </c>
      <c r="AI703" s="173"/>
      <c r="AJ703" s="189" t="s">
        <v>410</v>
      </c>
      <c r="AK703" s="205" t="str">
        <f>VLOOKUP($B702,D1_2!$B$132:$AL$258,15,FALSE)&amp;""</f>
        <v/>
      </c>
      <c r="AL703" s="222"/>
      <c r="AM703" s="162" t="str">
        <f>VLOOKUP($B702,D1_2!$B$132:$AL$258,16,FALSE)&amp;""</f>
        <v/>
      </c>
      <c r="AN703" s="173"/>
      <c r="AO703" s="189" t="s">
        <v>410</v>
      </c>
      <c r="AP703" s="205" t="str">
        <f>VLOOKUP($B702,D1_2!$B$132:$AL$258,17,FALSE)&amp;""</f>
        <v/>
      </c>
      <c r="AQ703" s="222"/>
      <c r="AR703" s="162" t="str">
        <f>VLOOKUP($B702,D1_2!$B$132:$AL$258,18,FALSE)&amp;""</f>
        <v/>
      </c>
      <c r="AS703" s="173"/>
      <c r="AT703" s="189" t="s">
        <v>410</v>
      </c>
      <c r="AU703" s="205" t="str">
        <f>VLOOKUP($B702,D1_2!$B$132:$AL$258,19,FALSE)&amp;""</f>
        <v/>
      </c>
      <c r="AV703" s="222"/>
      <c r="AW703" s="162" t="str">
        <f>VLOOKUP($B702,D1_2!$B$132:$AL$258,20,FALSE)&amp;""</f>
        <v/>
      </c>
      <c r="AX703" s="173"/>
      <c r="AY703" s="189" t="s">
        <v>410</v>
      </c>
      <c r="AZ703" s="205" t="str">
        <f>VLOOKUP($B702,D1_2!$B$132:$AL$258,21,FALSE)&amp;""</f>
        <v/>
      </c>
      <c r="BA703" s="222"/>
      <c r="BB703" s="1"/>
      <c r="BC703" s="1"/>
      <c r="BD703" s="1"/>
      <c r="BE703" s="1"/>
      <c r="BF703" s="3"/>
      <c r="BG703" s="3"/>
      <c r="BH703" s="3"/>
    </row>
    <row r="704" spans="2:60" s="1" customFormat="1">
      <c r="B704" s="27"/>
      <c r="C704" s="79"/>
      <c r="D704" s="79"/>
      <c r="E704" s="79"/>
      <c r="F704" s="109"/>
      <c r="G704" s="124" t="s">
        <v>5593</v>
      </c>
      <c r="H704" s="124"/>
      <c r="I704" s="124"/>
      <c r="J704" s="124"/>
      <c r="K704" s="124"/>
      <c r="L704" s="124"/>
      <c r="M704" s="124"/>
      <c r="N704" s="167" t="str">
        <f>VLOOKUP($B702,D1_2!$B$259:$AL$385,6,FALSE)&amp;""</f>
        <v/>
      </c>
      <c r="O704" s="174"/>
      <c r="P704" s="190" t="s">
        <v>410</v>
      </c>
      <c r="Q704" s="206" t="str">
        <f>VLOOKUP($B702,D1_2!$B$259:$AL$385,7,FALSE)&amp;""</f>
        <v/>
      </c>
      <c r="R704" s="216"/>
      <c r="S704" s="167" t="str">
        <f>VLOOKUP($B702,D1_2!$B$259:$AL$385,8,FALSE)&amp;""</f>
        <v/>
      </c>
      <c r="T704" s="174"/>
      <c r="U704" s="190" t="s">
        <v>410</v>
      </c>
      <c r="V704" s="206" t="str">
        <f>VLOOKUP($B702,D1_2!$B$259:$AL$385,9,FALSE)&amp;""</f>
        <v/>
      </c>
      <c r="W704" s="216"/>
      <c r="X704" s="167" t="str">
        <f>VLOOKUP($B702,D1_2!$B$259:$AL$385,10,FALSE)&amp;""</f>
        <v/>
      </c>
      <c r="Y704" s="174"/>
      <c r="Z704" s="190" t="s">
        <v>410</v>
      </c>
      <c r="AA704" s="206" t="str">
        <f>VLOOKUP($B702,D1_2!$B$259:$AL$385,11,FALSE)&amp;""</f>
        <v/>
      </c>
      <c r="AB704" s="216"/>
      <c r="AC704" s="167" t="str">
        <f>VLOOKUP($B702,D1_2!$B$259:$AL$385,12,FALSE)&amp;""</f>
        <v/>
      </c>
      <c r="AD704" s="174"/>
      <c r="AE704" s="190" t="s">
        <v>410</v>
      </c>
      <c r="AF704" s="206" t="str">
        <f>VLOOKUP($B702,D1_2!$B$259:$AL$385,13,FALSE)&amp;""</f>
        <v/>
      </c>
      <c r="AG704" s="216"/>
      <c r="AH704" s="167" t="str">
        <f>VLOOKUP($B702,D1_2!$B$259:$AL$385,14,FALSE)&amp;""</f>
        <v/>
      </c>
      <c r="AI704" s="174"/>
      <c r="AJ704" s="190" t="s">
        <v>410</v>
      </c>
      <c r="AK704" s="206" t="str">
        <f>VLOOKUP($B702,D1_2!$B$259:$AL$385,15,FALSE)&amp;""</f>
        <v/>
      </c>
      <c r="AL704" s="216"/>
      <c r="AM704" s="167" t="str">
        <f>VLOOKUP($B702,D1_2!$B$259:$AL$385,16,FALSE)&amp;""</f>
        <v/>
      </c>
      <c r="AN704" s="174"/>
      <c r="AO704" s="190" t="s">
        <v>410</v>
      </c>
      <c r="AP704" s="206" t="str">
        <f>VLOOKUP($B702,D1_2!$B$259:$AL$385,17,FALSE)&amp;""</f>
        <v/>
      </c>
      <c r="AQ704" s="216"/>
      <c r="AR704" s="167" t="str">
        <f>VLOOKUP($B702,D1_2!$B$259:$AL$385,18,FALSE)&amp;""</f>
        <v/>
      </c>
      <c r="AS704" s="174"/>
      <c r="AT704" s="190" t="s">
        <v>410</v>
      </c>
      <c r="AU704" s="206" t="str">
        <f>VLOOKUP($B702,D1_2!$B$259:$AL$385,19,FALSE)&amp;""</f>
        <v/>
      </c>
      <c r="AV704" s="216"/>
      <c r="AW704" s="167" t="str">
        <f>VLOOKUP($B702,D1_2!$B$259:$AL$385,20,FALSE)&amp;""</f>
        <v/>
      </c>
      <c r="AX704" s="174"/>
      <c r="AY704" s="190" t="s">
        <v>410</v>
      </c>
      <c r="AZ704" s="206" t="str">
        <f>VLOOKUP($B702,D1_2!$B$259:$AL$385,21,FALSE)&amp;""</f>
        <v/>
      </c>
      <c r="BA704" s="216"/>
      <c r="BB704" s="1"/>
      <c r="BC704" s="1"/>
      <c r="BD704" s="1"/>
      <c r="BE704" s="1"/>
      <c r="BF704" s="3"/>
      <c r="BG704" s="3"/>
      <c r="BH704" s="3"/>
    </row>
    <row r="705" spans="2:60" s="1" customFormat="1" ht="14.25" customHeight="1">
      <c r="B705" s="26" t="s">
        <v>6958</v>
      </c>
      <c r="C705" s="78"/>
      <c r="D705" s="78"/>
      <c r="E705" s="78"/>
      <c r="F705" s="107"/>
      <c r="G705" s="122" t="s">
        <v>6009</v>
      </c>
      <c r="H705" s="122"/>
      <c r="I705" s="122"/>
      <c r="J705" s="122"/>
      <c r="K705" s="122"/>
      <c r="L705" s="122"/>
      <c r="M705" s="122"/>
      <c r="N705" s="160" t="str">
        <f>VLOOKUP($B705,D1_2!$B$5:$AL$131,6,FALSE)&amp;""</f>
        <v/>
      </c>
      <c r="O705" s="172"/>
      <c r="P705" s="188" t="s">
        <v>410</v>
      </c>
      <c r="Q705" s="204" t="str">
        <f>VLOOKUP($B705,D1_2!$B$5:$AL$131,7,FALSE)&amp;""</f>
        <v/>
      </c>
      <c r="R705" s="215"/>
      <c r="S705" s="160" t="str">
        <f>VLOOKUP($B705,D1_2!$B$5:$AL$131,8,FALSE)&amp;""</f>
        <v/>
      </c>
      <c r="T705" s="172"/>
      <c r="U705" s="188" t="s">
        <v>410</v>
      </c>
      <c r="V705" s="204" t="str">
        <f>VLOOKUP($B705,D1_2!$B$5:$AL$131,9,FALSE)&amp;""</f>
        <v/>
      </c>
      <c r="W705" s="215"/>
      <c r="X705" s="160" t="str">
        <f>VLOOKUP($B705,D1_2!$B$5:$AL$131,10,FALSE)&amp;""</f>
        <v/>
      </c>
      <c r="Y705" s="172"/>
      <c r="Z705" s="188" t="s">
        <v>410</v>
      </c>
      <c r="AA705" s="204" t="str">
        <f>VLOOKUP($B705,D1_2!$B$5:$AL$131,11,FALSE)&amp;""</f>
        <v/>
      </c>
      <c r="AB705" s="215"/>
      <c r="AC705" s="160" t="str">
        <f>VLOOKUP($B705,D1_2!$B$5:$AL$131,12,FALSE)&amp;""</f>
        <v/>
      </c>
      <c r="AD705" s="172"/>
      <c r="AE705" s="188" t="s">
        <v>410</v>
      </c>
      <c r="AF705" s="204" t="str">
        <f>VLOOKUP($B705,D1_2!$B$5:$AL$131,13,FALSE)&amp;""</f>
        <v/>
      </c>
      <c r="AG705" s="215"/>
      <c r="AH705" s="160" t="str">
        <f>VLOOKUP($B705,D1_2!$B$5:$AL$131,14,FALSE)&amp;""</f>
        <v/>
      </c>
      <c r="AI705" s="172"/>
      <c r="AJ705" s="188" t="s">
        <v>410</v>
      </c>
      <c r="AK705" s="204" t="str">
        <f>VLOOKUP($B705,D1_2!$B$5:$AL$131,15,FALSE)&amp;""</f>
        <v/>
      </c>
      <c r="AL705" s="215"/>
      <c r="AM705" s="160" t="str">
        <f>VLOOKUP($B705,D1_2!$B$5:$AL$131,16,FALSE)&amp;""</f>
        <v/>
      </c>
      <c r="AN705" s="172"/>
      <c r="AO705" s="188" t="s">
        <v>410</v>
      </c>
      <c r="AP705" s="204" t="str">
        <f>VLOOKUP($B705,D1_2!$B$5:$AL$131,17,FALSE)&amp;""</f>
        <v/>
      </c>
      <c r="AQ705" s="215"/>
      <c r="AR705" s="160" t="str">
        <f>VLOOKUP($B705,D1_2!$B$5:$AL$131,18,FALSE)&amp;""</f>
        <v/>
      </c>
      <c r="AS705" s="172"/>
      <c r="AT705" s="188" t="s">
        <v>410</v>
      </c>
      <c r="AU705" s="204" t="str">
        <f>VLOOKUP($B705,D1_2!$B$5:$AL$131,19,FALSE)&amp;""</f>
        <v/>
      </c>
      <c r="AV705" s="215"/>
      <c r="AW705" s="160" t="str">
        <f>VLOOKUP($B705,D1_2!$B$5:$AL$131,20,FALSE)&amp;""</f>
        <v/>
      </c>
      <c r="AX705" s="172"/>
      <c r="AY705" s="188" t="s">
        <v>410</v>
      </c>
      <c r="AZ705" s="204" t="str">
        <f>VLOOKUP($B705,D1_2!$B$5:$AL$131,21,FALSE)&amp;""</f>
        <v/>
      </c>
      <c r="BA705" s="215"/>
      <c r="BB705" s="1"/>
      <c r="BC705" s="1"/>
      <c r="BD705" s="1"/>
      <c r="BE705" s="1"/>
      <c r="BF705" s="3"/>
      <c r="BG705" s="3"/>
      <c r="BH705" s="3"/>
    </row>
    <row r="706" spans="2:60" s="1" customFormat="1">
      <c r="B706" s="28"/>
      <c r="C706" s="80"/>
      <c r="D706" s="80"/>
      <c r="E706" s="80"/>
      <c r="F706" s="108"/>
      <c r="G706" s="123" t="s">
        <v>5759</v>
      </c>
      <c r="H706" s="123"/>
      <c r="I706" s="123"/>
      <c r="J706" s="123"/>
      <c r="K706" s="123"/>
      <c r="L706" s="123"/>
      <c r="M706" s="123"/>
      <c r="N706" s="162" t="str">
        <f>VLOOKUP($B705,D1_2!$B$132:$AL$258,6,FALSE)&amp;""</f>
        <v/>
      </c>
      <c r="O706" s="173"/>
      <c r="P706" s="189" t="s">
        <v>410</v>
      </c>
      <c r="Q706" s="205" t="str">
        <f>VLOOKUP($B705,D1_2!$B$132:$AL$258,7,FALSE)&amp;""</f>
        <v/>
      </c>
      <c r="R706" s="222"/>
      <c r="S706" s="162" t="str">
        <f>VLOOKUP($B705,D1_2!$B$132:$AL$258,8,FALSE)&amp;""</f>
        <v/>
      </c>
      <c r="T706" s="173"/>
      <c r="U706" s="189" t="s">
        <v>410</v>
      </c>
      <c r="V706" s="205" t="str">
        <f>VLOOKUP($B705,D1_2!$B$132:$AL$258,9,FALSE)&amp;""</f>
        <v/>
      </c>
      <c r="W706" s="222"/>
      <c r="X706" s="162" t="str">
        <f>VLOOKUP($B705,D1_2!$B$132:$AL$258,10,FALSE)&amp;""</f>
        <v/>
      </c>
      <c r="Y706" s="173"/>
      <c r="Z706" s="189" t="s">
        <v>410</v>
      </c>
      <c r="AA706" s="205" t="str">
        <f>VLOOKUP($B705,D1_2!$B$132:$AL$258,11,FALSE)&amp;""</f>
        <v/>
      </c>
      <c r="AB706" s="222"/>
      <c r="AC706" s="162" t="str">
        <f>VLOOKUP($B705,D1_2!$B$132:$AL$258,12,FALSE)&amp;""</f>
        <v/>
      </c>
      <c r="AD706" s="173"/>
      <c r="AE706" s="189" t="s">
        <v>410</v>
      </c>
      <c r="AF706" s="205" t="str">
        <f>VLOOKUP($B705,D1_2!$B$132:$AL$258,13,FALSE)&amp;""</f>
        <v/>
      </c>
      <c r="AG706" s="222"/>
      <c r="AH706" s="162" t="str">
        <f>VLOOKUP($B705,D1_2!$B$132:$AL$258,14,FALSE)&amp;""</f>
        <v/>
      </c>
      <c r="AI706" s="173"/>
      <c r="AJ706" s="189" t="s">
        <v>410</v>
      </c>
      <c r="AK706" s="205" t="str">
        <f>VLOOKUP($B705,D1_2!$B$132:$AL$258,15,FALSE)&amp;""</f>
        <v/>
      </c>
      <c r="AL706" s="222"/>
      <c r="AM706" s="162" t="str">
        <f>VLOOKUP($B705,D1_2!$B$132:$AL$258,16,FALSE)&amp;""</f>
        <v/>
      </c>
      <c r="AN706" s="173"/>
      <c r="AO706" s="189" t="s">
        <v>410</v>
      </c>
      <c r="AP706" s="205" t="str">
        <f>VLOOKUP($B705,D1_2!$B$132:$AL$258,17,FALSE)&amp;""</f>
        <v/>
      </c>
      <c r="AQ706" s="222"/>
      <c r="AR706" s="162" t="str">
        <f>VLOOKUP($B705,D1_2!$B$132:$AL$258,18,FALSE)&amp;""</f>
        <v/>
      </c>
      <c r="AS706" s="173"/>
      <c r="AT706" s="189" t="s">
        <v>410</v>
      </c>
      <c r="AU706" s="205" t="str">
        <f>VLOOKUP($B705,D1_2!$B$132:$AL$258,19,FALSE)&amp;""</f>
        <v/>
      </c>
      <c r="AV706" s="222"/>
      <c r="AW706" s="162" t="str">
        <f>VLOOKUP($B705,D1_2!$B$132:$AL$258,20,FALSE)&amp;""</f>
        <v/>
      </c>
      <c r="AX706" s="173"/>
      <c r="AY706" s="189" t="s">
        <v>410</v>
      </c>
      <c r="AZ706" s="205" t="str">
        <f>VLOOKUP($B705,D1_2!$B$132:$AL$258,21,FALSE)&amp;""</f>
        <v/>
      </c>
      <c r="BA706" s="222"/>
      <c r="BB706" s="1"/>
      <c r="BC706" s="1"/>
      <c r="BD706" s="1"/>
      <c r="BE706" s="1"/>
      <c r="BF706" s="3"/>
      <c r="BG706" s="3"/>
      <c r="BH706" s="3"/>
    </row>
    <row r="707" spans="2:60" s="1" customFormat="1">
      <c r="B707" s="28"/>
      <c r="C707" s="80"/>
      <c r="D707" s="80"/>
      <c r="E707" s="80"/>
      <c r="F707" s="108"/>
      <c r="G707" s="124" t="s">
        <v>5593</v>
      </c>
      <c r="H707" s="124"/>
      <c r="I707" s="124"/>
      <c r="J707" s="124"/>
      <c r="K707" s="124"/>
      <c r="L707" s="124"/>
      <c r="M707" s="124"/>
      <c r="N707" s="168" t="str">
        <f>VLOOKUP($B705,D1_2!$B$259:$AL$385,6,FALSE)&amp;""</f>
        <v/>
      </c>
      <c r="O707" s="156"/>
      <c r="P707" s="191" t="s">
        <v>410</v>
      </c>
      <c r="Q707" s="207" t="str">
        <f>VLOOKUP($B705,D1_2!$B$259:$AL$385,7,FALSE)&amp;""</f>
        <v/>
      </c>
      <c r="R707" s="223"/>
      <c r="S707" s="168" t="str">
        <f>VLOOKUP($B705,D1_2!$B$259:$AL$385,8,FALSE)&amp;""</f>
        <v/>
      </c>
      <c r="T707" s="156"/>
      <c r="U707" s="191" t="s">
        <v>410</v>
      </c>
      <c r="V707" s="207" t="str">
        <f>VLOOKUP($B705,D1_2!$B$259:$AL$385,9,FALSE)&amp;""</f>
        <v/>
      </c>
      <c r="W707" s="223"/>
      <c r="X707" s="168" t="str">
        <f>VLOOKUP($B705,D1_2!$B$259:$AL$385,10,FALSE)&amp;""</f>
        <v/>
      </c>
      <c r="Y707" s="156"/>
      <c r="Z707" s="191" t="s">
        <v>410</v>
      </c>
      <c r="AA707" s="207" t="str">
        <f>VLOOKUP($B705,D1_2!$B$259:$AL$385,11,FALSE)&amp;""</f>
        <v/>
      </c>
      <c r="AB707" s="223"/>
      <c r="AC707" s="168" t="str">
        <f>VLOOKUP($B705,D1_2!$B$259:$AL$385,12,FALSE)&amp;""</f>
        <v/>
      </c>
      <c r="AD707" s="156"/>
      <c r="AE707" s="191" t="s">
        <v>410</v>
      </c>
      <c r="AF707" s="207" t="str">
        <f>VLOOKUP($B705,D1_2!$B$259:$AL$385,13,FALSE)&amp;""</f>
        <v/>
      </c>
      <c r="AG707" s="223"/>
      <c r="AH707" s="168" t="str">
        <f>VLOOKUP($B705,D1_2!$B$259:$AL$385,14,FALSE)&amp;""</f>
        <v/>
      </c>
      <c r="AI707" s="156"/>
      <c r="AJ707" s="191" t="s">
        <v>410</v>
      </c>
      <c r="AK707" s="207" t="str">
        <f>VLOOKUP($B705,D1_2!$B$259:$AL$385,15,FALSE)&amp;""</f>
        <v/>
      </c>
      <c r="AL707" s="223"/>
      <c r="AM707" s="168" t="str">
        <f>VLOOKUP($B705,D1_2!$B$259:$AL$385,16,FALSE)&amp;""</f>
        <v/>
      </c>
      <c r="AN707" s="156"/>
      <c r="AO707" s="191" t="s">
        <v>410</v>
      </c>
      <c r="AP707" s="207" t="str">
        <f>VLOOKUP($B705,D1_2!$B$259:$AL$385,17,FALSE)&amp;""</f>
        <v/>
      </c>
      <c r="AQ707" s="223"/>
      <c r="AR707" s="168" t="str">
        <f>VLOOKUP($B705,D1_2!$B$259:$AL$385,18,FALSE)&amp;""</f>
        <v/>
      </c>
      <c r="AS707" s="156"/>
      <c r="AT707" s="191" t="s">
        <v>410</v>
      </c>
      <c r="AU707" s="207" t="str">
        <f>VLOOKUP($B705,D1_2!$B$259:$AL$385,19,FALSE)&amp;""</f>
        <v/>
      </c>
      <c r="AV707" s="223"/>
      <c r="AW707" s="168" t="str">
        <f>VLOOKUP($B705,D1_2!$B$259:$AL$385,20,FALSE)&amp;""</f>
        <v/>
      </c>
      <c r="AX707" s="156"/>
      <c r="AY707" s="191" t="s">
        <v>410</v>
      </c>
      <c r="AZ707" s="207" t="str">
        <f>VLOOKUP($B705,D1_2!$B$259:$AL$385,21,FALSE)&amp;""</f>
        <v/>
      </c>
      <c r="BA707" s="223"/>
      <c r="BB707" s="1"/>
      <c r="BC707" s="1"/>
      <c r="BD707" s="1"/>
      <c r="BE707" s="1"/>
      <c r="BF707" s="3"/>
      <c r="BG707" s="3"/>
      <c r="BH707" s="3"/>
    </row>
    <row r="708" spans="2:60" s="1" customFormat="1" ht="14.25" customHeight="1">
      <c r="B708" s="26" t="s">
        <v>6344</v>
      </c>
      <c r="C708" s="78"/>
      <c r="D708" s="78"/>
      <c r="E708" s="78"/>
      <c r="F708" s="107"/>
      <c r="G708" s="122" t="s">
        <v>6009</v>
      </c>
      <c r="H708" s="122"/>
      <c r="I708" s="122"/>
      <c r="J708" s="122"/>
      <c r="K708" s="122"/>
      <c r="L708" s="122"/>
      <c r="M708" s="122"/>
      <c r="N708" s="160" t="str">
        <f>VLOOKUP($B708,D1_2!$B$5:$AL$131,6,FALSE)&amp;""</f>
        <v/>
      </c>
      <c r="O708" s="172"/>
      <c r="P708" s="188" t="s">
        <v>410</v>
      </c>
      <c r="Q708" s="204" t="str">
        <f>VLOOKUP($B708,D1_2!$B$5:$AL$131,7,FALSE)&amp;""</f>
        <v/>
      </c>
      <c r="R708" s="215"/>
      <c r="S708" s="160" t="str">
        <f>VLOOKUP($B708,D1_2!$B$5:$AL$131,8,FALSE)&amp;""</f>
        <v/>
      </c>
      <c r="T708" s="172"/>
      <c r="U708" s="188" t="s">
        <v>410</v>
      </c>
      <c r="V708" s="204" t="str">
        <f>VLOOKUP($B708,D1_2!$B$5:$AL$131,9,FALSE)&amp;""</f>
        <v/>
      </c>
      <c r="W708" s="215"/>
      <c r="X708" s="160" t="str">
        <f>VLOOKUP($B708,D1_2!$B$5:$AL$131,10,FALSE)&amp;""</f>
        <v/>
      </c>
      <c r="Y708" s="172"/>
      <c r="Z708" s="188" t="s">
        <v>410</v>
      </c>
      <c r="AA708" s="204" t="str">
        <f>VLOOKUP($B708,D1_2!$B$5:$AL$131,11,FALSE)&amp;""</f>
        <v/>
      </c>
      <c r="AB708" s="215"/>
      <c r="AC708" s="160" t="str">
        <f>VLOOKUP($B708,D1_2!$B$5:$AL$131,12,FALSE)&amp;""</f>
        <v/>
      </c>
      <c r="AD708" s="172"/>
      <c r="AE708" s="188" t="s">
        <v>410</v>
      </c>
      <c r="AF708" s="204" t="str">
        <f>VLOOKUP($B708,D1_2!$B$5:$AL$131,13,FALSE)&amp;""</f>
        <v/>
      </c>
      <c r="AG708" s="215"/>
      <c r="AH708" s="160" t="str">
        <f>VLOOKUP($B708,D1_2!$B$5:$AL$131,14,FALSE)&amp;""</f>
        <v/>
      </c>
      <c r="AI708" s="172"/>
      <c r="AJ708" s="188" t="s">
        <v>410</v>
      </c>
      <c r="AK708" s="204" t="str">
        <f>VLOOKUP($B708,D1_2!$B$5:$AL$131,15,FALSE)&amp;""</f>
        <v/>
      </c>
      <c r="AL708" s="215"/>
      <c r="AM708" s="160" t="str">
        <f>VLOOKUP($B708,D1_2!$B$5:$AL$131,16,FALSE)&amp;""</f>
        <v/>
      </c>
      <c r="AN708" s="172"/>
      <c r="AO708" s="188" t="s">
        <v>410</v>
      </c>
      <c r="AP708" s="204" t="str">
        <f>VLOOKUP($B708,D1_2!$B$5:$AL$131,17,FALSE)&amp;""</f>
        <v/>
      </c>
      <c r="AQ708" s="215"/>
      <c r="AR708" s="160" t="str">
        <f>VLOOKUP($B708,D1_2!$B$5:$AL$131,18,FALSE)&amp;""</f>
        <v/>
      </c>
      <c r="AS708" s="172"/>
      <c r="AT708" s="188" t="s">
        <v>410</v>
      </c>
      <c r="AU708" s="204" t="str">
        <f>VLOOKUP($B708,D1_2!$B$5:$AL$131,19,FALSE)&amp;""</f>
        <v/>
      </c>
      <c r="AV708" s="215"/>
      <c r="AW708" s="160" t="str">
        <f>VLOOKUP($B708,D1_2!$B$5:$AL$131,20,FALSE)&amp;""</f>
        <v/>
      </c>
      <c r="AX708" s="172"/>
      <c r="AY708" s="188" t="s">
        <v>410</v>
      </c>
      <c r="AZ708" s="204" t="str">
        <f>VLOOKUP($B708,D1_2!$B$5:$AL$131,21,FALSE)&amp;""</f>
        <v/>
      </c>
      <c r="BA708" s="215"/>
      <c r="BB708" s="1"/>
      <c r="BC708" s="1"/>
      <c r="BD708" s="1"/>
      <c r="BE708" s="1"/>
      <c r="BF708" s="3"/>
      <c r="BG708" s="3"/>
      <c r="BH708" s="3"/>
    </row>
    <row r="709" spans="2:60" s="1" customFormat="1">
      <c r="B709" s="28"/>
      <c r="C709" s="80"/>
      <c r="D709" s="80"/>
      <c r="E709" s="80"/>
      <c r="F709" s="108"/>
      <c r="G709" s="123" t="s">
        <v>5759</v>
      </c>
      <c r="H709" s="123"/>
      <c r="I709" s="123"/>
      <c r="J709" s="123"/>
      <c r="K709" s="123"/>
      <c r="L709" s="123"/>
      <c r="M709" s="123"/>
      <c r="N709" s="162" t="str">
        <f>VLOOKUP($B708,D1_2!$B$132:$AL$258,6,FALSE)&amp;""</f>
        <v/>
      </c>
      <c r="O709" s="173"/>
      <c r="P709" s="189" t="s">
        <v>410</v>
      </c>
      <c r="Q709" s="205" t="str">
        <f>VLOOKUP($B708,D1_2!$B$132:$AL$258,7,FALSE)&amp;""</f>
        <v/>
      </c>
      <c r="R709" s="222"/>
      <c r="S709" s="162" t="str">
        <f>VLOOKUP($B708,D1_2!$B$132:$AL$258,8,FALSE)&amp;""</f>
        <v/>
      </c>
      <c r="T709" s="173"/>
      <c r="U709" s="189" t="s">
        <v>410</v>
      </c>
      <c r="V709" s="205" t="str">
        <f>VLOOKUP($B708,D1_2!$B$132:$AL$258,9,FALSE)&amp;""</f>
        <v/>
      </c>
      <c r="W709" s="222"/>
      <c r="X709" s="162" t="str">
        <f>VLOOKUP($B708,D1_2!$B$132:$AL$258,10,FALSE)&amp;""</f>
        <v/>
      </c>
      <c r="Y709" s="173"/>
      <c r="Z709" s="189" t="s">
        <v>410</v>
      </c>
      <c r="AA709" s="205" t="str">
        <f>VLOOKUP($B708,D1_2!$B$132:$AL$258,11,FALSE)&amp;""</f>
        <v/>
      </c>
      <c r="AB709" s="222"/>
      <c r="AC709" s="162" t="str">
        <f>VLOOKUP($B708,D1_2!$B$132:$AL$258,12,FALSE)&amp;""</f>
        <v/>
      </c>
      <c r="AD709" s="173"/>
      <c r="AE709" s="189" t="s">
        <v>410</v>
      </c>
      <c r="AF709" s="205" t="str">
        <f>VLOOKUP($B708,D1_2!$B$132:$AL$258,13,FALSE)&amp;""</f>
        <v/>
      </c>
      <c r="AG709" s="222"/>
      <c r="AH709" s="162" t="str">
        <f>VLOOKUP($B708,D1_2!$B$132:$AL$258,14,FALSE)&amp;""</f>
        <v/>
      </c>
      <c r="AI709" s="173"/>
      <c r="AJ709" s="189" t="s">
        <v>410</v>
      </c>
      <c r="AK709" s="205" t="str">
        <f>VLOOKUP($B708,D1_2!$B$132:$AL$258,15,FALSE)&amp;""</f>
        <v/>
      </c>
      <c r="AL709" s="222"/>
      <c r="AM709" s="162" t="str">
        <f>VLOOKUP($B708,D1_2!$B$132:$AL$258,16,FALSE)&amp;""</f>
        <v/>
      </c>
      <c r="AN709" s="173"/>
      <c r="AO709" s="189" t="s">
        <v>410</v>
      </c>
      <c r="AP709" s="205" t="str">
        <f>VLOOKUP($B708,D1_2!$B$132:$AL$258,17,FALSE)&amp;""</f>
        <v/>
      </c>
      <c r="AQ709" s="222"/>
      <c r="AR709" s="162" t="str">
        <f>VLOOKUP($B708,D1_2!$B$132:$AL$258,18,FALSE)&amp;""</f>
        <v/>
      </c>
      <c r="AS709" s="173"/>
      <c r="AT709" s="189" t="s">
        <v>410</v>
      </c>
      <c r="AU709" s="205" t="str">
        <f>VLOOKUP($B708,D1_2!$B$132:$AL$258,19,FALSE)&amp;""</f>
        <v/>
      </c>
      <c r="AV709" s="222"/>
      <c r="AW709" s="162" t="str">
        <f>VLOOKUP($B708,D1_2!$B$132:$AL$258,20,FALSE)&amp;""</f>
        <v/>
      </c>
      <c r="AX709" s="173"/>
      <c r="AY709" s="189" t="s">
        <v>410</v>
      </c>
      <c r="AZ709" s="205" t="str">
        <f>VLOOKUP($B708,D1_2!$B$132:$AL$258,21,FALSE)&amp;""</f>
        <v/>
      </c>
      <c r="BA709" s="222"/>
      <c r="BB709" s="1"/>
      <c r="BC709" s="1"/>
      <c r="BD709" s="1"/>
      <c r="BE709" s="1"/>
      <c r="BF709" s="3"/>
      <c r="BG709" s="3"/>
      <c r="BH709" s="3"/>
    </row>
    <row r="710" spans="2:60" s="1" customFormat="1">
      <c r="B710" s="27"/>
      <c r="C710" s="79"/>
      <c r="D710" s="79"/>
      <c r="E710" s="79"/>
      <c r="F710" s="109"/>
      <c r="G710" s="124" t="s">
        <v>5593</v>
      </c>
      <c r="H710" s="124"/>
      <c r="I710" s="124"/>
      <c r="J710" s="124"/>
      <c r="K710" s="124"/>
      <c r="L710" s="124"/>
      <c r="M710" s="124"/>
      <c r="N710" s="167" t="str">
        <f>VLOOKUP($B708,D1_2!$B$259:$AL$385,6,FALSE)&amp;""</f>
        <v/>
      </c>
      <c r="O710" s="174"/>
      <c r="P710" s="190" t="s">
        <v>410</v>
      </c>
      <c r="Q710" s="206" t="str">
        <f>VLOOKUP($B708,D1_2!$B$259:$AL$385,7,FALSE)&amp;""</f>
        <v/>
      </c>
      <c r="R710" s="216"/>
      <c r="S710" s="167" t="str">
        <f>VLOOKUP($B708,D1_2!$B$259:$AL$385,8,FALSE)&amp;""</f>
        <v/>
      </c>
      <c r="T710" s="174"/>
      <c r="U710" s="190" t="s">
        <v>410</v>
      </c>
      <c r="V710" s="206" t="str">
        <f>VLOOKUP($B708,D1_2!$B$259:$AL$385,9,FALSE)&amp;""</f>
        <v/>
      </c>
      <c r="W710" s="216"/>
      <c r="X710" s="167" t="str">
        <f>VLOOKUP($B708,D1_2!$B$259:$AL$385,10,FALSE)&amp;""</f>
        <v/>
      </c>
      <c r="Y710" s="174"/>
      <c r="Z710" s="190" t="s">
        <v>410</v>
      </c>
      <c r="AA710" s="206" t="str">
        <f>VLOOKUP($B708,D1_2!$B$259:$AL$385,11,FALSE)&amp;""</f>
        <v/>
      </c>
      <c r="AB710" s="216"/>
      <c r="AC710" s="167" t="str">
        <f>VLOOKUP($B708,D1_2!$B$259:$AL$385,12,FALSE)&amp;""</f>
        <v/>
      </c>
      <c r="AD710" s="174"/>
      <c r="AE710" s="190" t="s">
        <v>410</v>
      </c>
      <c r="AF710" s="206" t="str">
        <f>VLOOKUP($B708,D1_2!$B$259:$AL$385,13,FALSE)&amp;""</f>
        <v/>
      </c>
      <c r="AG710" s="216"/>
      <c r="AH710" s="167" t="str">
        <f>VLOOKUP($B708,D1_2!$B$259:$AL$385,14,FALSE)&amp;""</f>
        <v/>
      </c>
      <c r="AI710" s="174"/>
      <c r="AJ710" s="190" t="s">
        <v>410</v>
      </c>
      <c r="AK710" s="206" t="str">
        <f>VLOOKUP($B708,D1_2!$B$259:$AL$385,15,FALSE)&amp;""</f>
        <v/>
      </c>
      <c r="AL710" s="216"/>
      <c r="AM710" s="167" t="str">
        <f>VLOOKUP($B708,D1_2!$B$259:$AL$385,16,FALSE)&amp;""</f>
        <v/>
      </c>
      <c r="AN710" s="174"/>
      <c r="AO710" s="190" t="s">
        <v>410</v>
      </c>
      <c r="AP710" s="206" t="str">
        <f>VLOOKUP($B708,D1_2!$B$259:$AL$385,17,FALSE)&amp;""</f>
        <v/>
      </c>
      <c r="AQ710" s="216"/>
      <c r="AR710" s="167" t="str">
        <f>VLOOKUP($B708,D1_2!$B$259:$AL$385,18,FALSE)&amp;""</f>
        <v/>
      </c>
      <c r="AS710" s="174"/>
      <c r="AT710" s="190" t="s">
        <v>410</v>
      </c>
      <c r="AU710" s="206" t="str">
        <f>VLOOKUP($B708,D1_2!$B$259:$AL$385,19,FALSE)&amp;""</f>
        <v/>
      </c>
      <c r="AV710" s="216"/>
      <c r="AW710" s="167" t="str">
        <f>VLOOKUP($B708,D1_2!$B$259:$AL$385,20,FALSE)&amp;""</f>
        <v/>
      </c>
      <c r="AX710" s="174"/>
      <c r="AY710" s="190" t="s">
        <v>410</v>
      </c>
      <c r="AZ710" s="206" t="str">
        <f>VLOOKUP($B708,D1_2!$B$259:$AL$385,21,FALSE)&amp;""</f>
        <v/>
      </c>
      <c r="BA710" s="216"/>
      <c r="BB710" s="1"/>
      <c r="BC710" s="1"/>
      <c r="BD710" s="1"/>
      <c r="BE710" s="1"/>
      <c r="BF710" s="3"/>
      <c r="BG710" s="3"/>
      <c r="BH710" s="3"/>
    </row>
    <row r="711" spans="2:60" s="1" customFormat="1" ht="14.25" customHeight="1">
      <c r="B711" s="28" t="s">
        <v>6959</v>
      </c>
      <c r="C711" s="80"/>
      <c r="D711" s="80"/>
      <c r="E711" s="80"/>
      <c r="F711" s="108"/>
      <c r="G711" s="122" t="s">
        <v>6009</v>
      </c>
      <c r="H711" s="122"/>
      <c r="I711" s="122"/>
      <c r="J711" s="122"/>
      <c r="K711" s="122"/>
      <c r="L711" s="122"/>
      <c r="M711" s="122"/>
      <c r="N711" s="169" t="str">
        <f>VLOOKUP($B711,D1_2!$B$5:$AL$131,6,FALSE)&amp;""</f>
        <v/>
      </c>
      <c r="O711" s="155"/>
      <c r="P711" s="192" t="s">
        <v>410</v>
      </c>
      <c r="Q711" s="208" t="str">
        <f>VLOOKUP($B711,D1_2!$B$5:$AL$131,7,FALSE)&amp;""</f>
        <v/>
      </c>
      <c r="R711" s="224"/>
      <c r="S711" s="169" t="str">
        <f>VLOOKUP($B711,D1_2!$B$5:$AL$131,8,FALSE)&amp;""</f>
        <v/>
      </c>
      <c r="T711" s="155"/>
      <c r="U711" s="192" t="s">
        <v>410</v>
      </c>
      <c r="V711" s="208" t="str">
        <f>VLOOKUP($B711,D1_2!$B$5:$AL$131,9,FALSE)&amp;""</f>
        <v/>
      </c>
      <c r="W711" s="224"/>
      <c r="X711" s="169" t="str">
        <f>VLOOKUP($B711,D1_2!$B$5:$AL$131,10,FALSE)&amp;""</f>
        <v/>
      </c>
      <c r="Y711" s="155"/>
      <c r="Z711" s="192" t="s">
        <v>410</v>
      </c>
      <c r="AA711" s="208" t="str">
        <f>VLOOKUP($B711,D1_2!$B$5:$AL$131,11,FALSE)&amp;""</f>
        <v/>
      </c>
      <c r="AB711" s="224"/>
      <c r="AC711" s="169" t="str">
        <f>VLOOKUP($B711,D1_2!$B$5:$AL$131,12,FALSE)&amp;""</f>
        <v/>
      </c>
      <c r="AD711" s="155"/>
      <c r="AE711" s="192" t="s">
        <v>410</v>
      </c>
      <c r="AF711" s="208" t="str">
        <f>VLOOKUP($B711,D1_2!$B$5:$AL$131,13,FALSE)&amp;""</f>
        <v/>
      </c>
      <c r="AG711" s="224"/>
      <c r="AH711" s="169" t="str">
        <f>VLOOKUP($B711,D1_2!$B$5:$AL$131,14,FALSE)&amp;""</f>
        <v/>
      </c>
      <c r="AI711" s="155"/>
      <c r="AJ711" s="192" t="s">
        <v>410</v>
      </c>
      <c r="AK711" s="208" t="str">
        <f>VLOOKUP($B711,D1_2!$B$5:$AL$131,15,FALSE)&amp;""</f>
        <v/>
      </c>
      <c r="AL711" s="224"/>
      <c r="AM711" s="169" t="str">
        <f>VLOOKUP($B711,D1_2!$B$5:$AL$131,16,FALSE)&amp;""</f>
        <v/>
      </c>
      <c r="AN711" s="155"/>
      <c r="AO711" s="192" t="s">
        <v>410</v>
      </c>
      <c r="AP711" s="208" t="str">
        <f>VLOOKUP($B711,D1_2!$B$5:$AL$131,17,FALSE)&amp;""</f>
        <v/>
      </c>
      <c r="AQ711" s="224"/>
      <c r="AR711" s="169" t="str">
        <f>VLOOKUP($B711,D1_2!$B$5:$AL$131,18,FALSE)&amp;""</f>
        <v/>
      </c>
      <c r="AS711" s="155"/>
      <c r="AT711" s="192" t="s">
        <v>410</v>
      </c>
      <c r="AU711" s="208" t="str">
        <f>VLOOKUP($B711,D1_2!$B$5:$AL$131,19,FALSE)&amp;""</f>
        <v/>
      </c>
      <c r="AV711" s="224"/>
      <c r="AW711" s="169" t="str">
        <f>VLOOKUP($B711,D1_2!$B$5:$AL$131,20,FALSE)&amp;""</f>
        <v/>
      </c>
      <c r="AX711" s="155"/>
      <c r="AY711" s="192" t="s">
        <v>410</v>
      </c>
      <c r="AZ711" s="208" t="str">
        <f>VLOOKUP($B711,D1_2!$B$5:$AL$131,21,FALSE)&amp;""</f>
        <v/>
      </c>
      <c r="BA711" s="224"/>
      <c r="BB711" s="1"/>
      <c r="BC711" s="1"/>
      <c r="BD711" s="1"/>
      <c r="BE711" s="1"/>
      <c r="BF711" s="3"/>
      <c r="BG711" s="3"/>
      <c r="BH711" s="3"/>
    </row>
    <row r="712" spans="2:60" s="1" customFormat="1">
      <c r="B712" s="28"/>
      <c r="C712" s="80"/>
      <c r="D712" s="80"/>
      <c r="E712" s="80"/>
      <c r="F712" s="108"/>
      <c r="G712" s="123" t="s">
        <v>5759</v>
      </c>
      <c r="H712" s="123"/>
      <c r="I712" s="123"/>
      <c r="J712" s="123"/>
      <c r="K712" s="123"/>
      <c r="L712" s="123"/>
      <c r="M712" s="123"/>
      <c r="N712" s="162" t="str">
        <f>VLOOKUP($B711,D1_2!$B$132:$AL$258,6,FALSE)&amp;""</f>
        <v/>
      </c>
      <c r="O712" s="173"/>
      <c r="P712" s="189" t="s">
        <v>410</v>
      </c>
      <c r="Q712" s="205" t="str">
        <f>VLOOKUP($B711,D1_2!$B$132:$AL$258,7,FALSE)&amp;""</f>
        <v/>
      </c>
      <c r="R712" s="222"/>
      <c r="S712" s="162" t="str">
        <f>VLOOKUP($B711,D1_2!$B$132:$AL$258,8,FALSE)&amp;""</f>
        <v/>
      </c>
      <c r="T712" s="173"/>
      <c r="U712" s="189" t="s">
        <v>410</v>
      </c>
      <c r="V712" s="205" t="str">
        <f>VLOOKUP($B711,D1_2!$B$132:$AL$258,9,FALSE)&amp;""</f>
        <v/>
      </c>
      <c r="W712" s="222"/>
      <c r="X712" s="162" t="str">
        <f>VLOOKUP($B711,D1_2!$B$132:$AL$258,10,FALSE)&amp;""</f>
        <v/>
      </c>
      <c r="Y712" s="173"/>
      <c r="Z712" s="189" t="s">
        <v>410</v>
      </c>
      <c r="AA712" s="205" t="str">
        <f>VLOOKUP($B711,D1_2!$B$132:$AL$258,11,FALSE)&amp;""</f>
        <v/>
      </c>
      <c r="AB712" s="222"/>
      <c r="AC712" s="162" t="str">
        <f>VLOOKUP($B711,D1_2!$B$132:$AL$258,12,FALSE)&amp;""</f>
        <v/>
      </c>
      <c r="AD712" s="173"/>
      <c r="AE712" s="189" t="s">
        <v>410</v>
      </c>
      <c r="AF712" s="205" t="str">
        <f>VLOOKUP($B711,D1_2!$B$132:$AL$258,13,FALSE)&amp;""</f>
        <v/>
      </c>
      <c r="AG712" s="222"/>
      <c r="AH712" s="162" t="str">
        <f>VLOOKUP($B711,D1_2!$B$132:$AL$258,14,FALSE)&amp;""</f>
        <v/>
      </c>
      <c r="AI712" s="173"/>
      <c r="AJ712" s="189" t="s">
        <v>410</v>
      </c>
      <c r="AK712" s="205" t="str">
        <f>VLOOKUP($B711,D1_2!$B$132:$AL$258,15,FALSE)&amp;""</f>
        <v/>
      </c>
      <c r="AL712" s="222"/>
      <c r="AM712" s="162" t="str">
        <f>VLOOKUP($B711,D1_2!$B$132:$AL$258,16,FALSE)&amp;""</f>
        <v/>
      </c>
      <c r="AN712" s="173"/>
      <c r="AO712" s="189" t="s">
        <v>410</v>
      </c>
      <c r="AP712" s="205" t="str">
        <f>VLOOKUP($B711,D1_2!$B$132:$AL$258,17,FALSE)&amp;""</f>
        <v/>
      </c>
      <c r="AQ712" s="222"/>
      <c r="AR712" s="162" t="str">
        <f>VLOOKUP($B711,D1_2!$B$132:$AL$258,18,FALSE)&amp;""</f>
        <v/>
      </c>
      <c r="AS712" s="173"/>
      <c r="AT712" s="189" t="s">
        <v>410</v>
      </c>
      <c r="AU712" s="205" t="str">
        <f>VLOOKUP($B711,D1_2!$B$132:$AL$258,19,FALSE)&amp;""</f>
        <v/>
      </c>
      <c r="AV712" s="222"/>
      <c r="AW712" s="162" t="str">
        <f>VLOOKUP($B711,D1_2!$B$132:$AL$258,20,FALSE)&amp;""</f>
        <v/>
      </c>
      <c r="AX712" s="173"/>
      <c r="AY712" s="189" t="s">
        <v>410</v>
      </c>
      <c r="AZ712" s="205" t="str">
        <f>VLOOKUP($B711,D1_2!$B$132:$AL$258,21,FALSE)&amp;""</f>
        <v/>
      </c>
      <c r="BA712" s="222"/>
      <c r="BB712" s="1"/>
      <c r="BC712" s="1"/>
      <c r="BD712" s="1"/>
      <c r="BE712" s="1"/>
      <c r="BF712" s="3"/>
      <c r="BG712" s="3"/>
      <c r="BH712" s="3"/>
    </row>
    <row r="713" spans="2:60" s="1" customFormat="1">
      <c r="B713" s="27"/>
      <c r="C713" s="79"/>
      <c r="D713" s="79"/>
      <c r="E713" s="79"/>
      <c r="F713" s="109"/>
      <c r="G713" s="124" t="s">
        <v>5593</v>
      </c>
      <c r="H713" s="124"/>
      <c r="I713" s="124"/>
      <c r="J713" s="124"/>
      <c r="K713" s="124"/>
      <c r="L713" s="124"/>
      <c r="M713" s="124"/>
      <c r="N713" s="167" t="str">
        <f>VLOOKUP($B711,D1_2!$B$259:$AL$385,6,FALSE)&amp;""</f>
        <v/>
      </c>
      <c r="O713" s="174"/>
      <c r="P713" s="190" t="s">
        <v>410</v>
      </c>
      <c r="Q713" s="206" t="str">
        <f>VLOOKUP($B711,D1_2!$B$259:$AL$385,7,FALSE)&amp;""</f>
        <v/>
      </c>
      <c r="R713" s="216"/>
      <c r="S713" s="167" t="str">
        <f>VLOOKUP($B711,D1_2!$B$259:$AL$385,8,FALSE)&amp;""</f>
        <v/>
      </c>
      <c r="T713" s="174"/>
      <c r="U713" s="190" t="s">
        <v>410</v>
      </c>
      <c r="V713" s="206" t="str">
        <f>VLOOKUP($B711,D1_2!$B$259:$AL$385,9,FALSE)&amp;""</f>
        <v/>
      </c>
      <c r="W713" s="216"/>
      <c r="X713" s="167" t="str">
        <f>VLOOKUP($B711,D1_2!$B$259:$AL$385,10,FALSE)&amp;""</f>
        <v/>
      </c>
      <c r="Y713" s="174"/>
      <c r="Z713" s="190" t="s">
        <v>410</v>
      </c>
      <c r="AA713" s="206" t="str">
        <f>VLOOKUP($B711,D1_2!$B$259:$AL$385,11,FALSE)&amp;""</f>
        <v/>
      </c>
      <c r="AB713" s="216"/>
      <c r="AC713" s="167" t="str">
        <f>VLOOKUP($B711,D1_2!$B$259:$AL$385,12,FALSE)&amp;""</f>
        <v/>
      </c>
      <c r="AD713" s="174"/>
      <c r="AE713" s="190" t="s">
        <v>410</v>
      </c>
      <c r="AF713" s="206" t="str">
        <f>VLOOKUP($B711,D1_2!$B$259:$AL$385,13,FALSE)&amp;""</f>
        <v/>
      </c>
      <c r="AG713" s="216"/>
      <c r="AH713" s="167" t="str">
        <f>VLOOKUP($B711,D1_2!$B$259:$AL$385,14,FALSE)&amp;""</f>
        <v/>
      </c>
      <c r="AI713" s="174"/>
      <c r="AJ713" s="190" t="s">
        <v>410</v>
      </c>
      <c r="AK713" s="206" t="str">
        <f>VLOOKUP($B711,D1_2!$B$259:$AL$385,15,FALSE)&amp;""</f>
        <v/>
      </c>
      <c r="AL713" s="216"/>
      <c r="AM713" s="167" t="str">
        <f>VLOOKUP($B711,D1_2!$B$259:$AL$385,16,FALSE)&amp;""</f>
        <v/>
      </c>
      <c r="AN713" s="174"/>
      <c r="AO713" s="190" t="s">
        <v>410</v>
      </c>
      <c r="AP713" s="206" t="str">
        <f>VLOOKUP($B711,D1_2!$B$259:$AL$385,17,FALSE)&amp;""</f>
        <v/>
      </c>
      <c r="AQ713" s="216"/>
      <c r="AR713" s="167" t="str">
        <f>VLOOKUP($B711,D1_2!$B$259:$AL$385,18,FALSE)&amp;""</f>
        <v/>
      </c>
      <c r="AS713" s="174"/>
      <c r="AT713" s="190" t="s">
        <v>410</v>
      </c>
      <c r="AU713" s="206" t="str">
        <f>VLOOKUP($B711,D1_2!$B$259:$AL$385,19,FALSE)&amp;""</f>
        <v/>
      </c>
      <c r="AV713" s="216"/>
      <c r="AW713" s="167" t="str">
        <f>VLOOKUP($B711,D1_2!$B$259:$AL$385,20,FALSE)&amp;""</f>
        <v/>
      </c>
      <c r="AX713" s="174"/>
      <c r="AY713" s="190" t="s">
        <v>410</v>
      </c>
      <c r="AZ713" s="206" t="str">
        <f>VLOOKUP($B711,D1_2!$B$259:$AL$385,21,FALSE)&amp;""</f>
        <v/>
      </c>
      <c r="BA713" s="216"/>
      <c r="BB713" s="1"/>
      <c r="BC713" s="1"/>
      <c r="BD713" s="1"/>
      <c r="BE713" s="1"/>
      <c r="BF713" s="3"/>
      <c r="BG713" s="3"/>
      <c r="BH713" s="3"/>
    </row>
    <row r="714" spans="2:60" s="1" customFormat="1" ht="14.25" customHeight="1">
      <c r="B714" s="26" t="s">
        <v>4330</v>
      </c>
      <c r="C714" s="78"/>
      <c r="D714" s="78"/>
      <c r="E714" s="78"/>
      <c r="F714" s="107"/>
      <c r="G714" s="122" t="s">
        <v>6009</v>
      </c>
      <c r="H714" s="122"/>
      <c r="I714" s="122"/>
      <c r="J714" s="122"/>
      <c r="K714" s="122"/>
      <c r="L714" s="122"/>
      <c r="M714" s="122"/>
      <c r="N714" s="160" t="str">
        <f>VLOOKUP($B714,D1_2!$B$5:$AL$131,6,FALSE)&amp;""</f>
        <v/>
      </c>
      <c r="O714" s="172"/>
      <c r="P714" s="188" t="s">
        <v>410</v>
      </c>
      <c r="Q714" s="204" t="str">
        <f>VLOOKUP($B714,D1_2!$B$5:$AL$131,7,FALSE)&amp;""</f>
        <v/>
      </c>
      <c r="R714" s="215"/>
      <c r="S714" s="160" t="str">
        <f>VLOOKUP($B714,D1_2!$B$5:$AL$131,8,FALSE)&amp;""</f>
        <v/>
      </c>
      <c r="T714" s="172"/>
      <c r="U714" s="188" t="s">
        <v>410</v>
      </c>
      <c r="V714" s="204" t="str">
        <f>VLOOKUP($B714,D1_2!$B$5:$AL$131,9,FALSE)&amp;""</f>
        <v/>
      </c>
      <c r="W714" s="215"/>
      <c r="X714" s="160" t="str">
        <f>VLOOKUP($B714,D1_2!$B$5:$AL$131,10,FALSE)&amp;""</f>
        <v/>
      </c>
      <c r="Y714" s="172"/>
      <c r="Z714" s="188" t="s">
        <v>410</v>
      </c>
      <c r="AA714" s="204" t="str">
        <f>VLOOKUP($B714,D1_2!$B$5:$AL$131,11,FALSE)&amp;""</f>
        <v/>
      </c>
      <c r="AB714" s="215"/>
      <c r="AC714" s="160" t="str">
        <f>VLOOKUP($B714,D1_2!$B$5:$AL$131,12,FALSE)&amp;""</f>
        <v/>
      </c>
      <c r="AD714" s="172"/>
      <c r="AE714" s="188" t="s">
        <v>410</v>
      </c>
      <c r="AF714" s="204" t="str">
        <f>VLOOKUP($B714,D1_2!$B$5:$AL$131,13,FALSE)&amp;""</f>
        <v/>
      </c>
      <c r="AG714" s="215"/>
      <c r="AH714" s="160" t="str">
        <f>VLOOKUP($B714,D1_2!$B$5:$AL$131,14,FALSE)&amp;""</f>
        <v/>
      </c>
      <c r="AI714" s="172"/>
      <c r="AJ714" s="188" t="s">
        <v>410</v>
      </c>
      <c r="AK714" s="204" t="str">
        <f>VLOOKUP($B714,D1_2!$B$5:$AL$131,15,FALSE)&amp;""</f>
        <v/>
      </c>
      <c r="AL714" s="215"/>
      <c r="AM714" s="160" t="str">
        <f>VLOOKUP($B714,D1_2!$B$5:$AL$131,16,FALSE)&amp;""</f>
        <v/>
      </c>
      <c r="AN714" s="172"/>
      <c r="AO714" s="188" t="s">
        <v>410</v>
      </c>
      <c r="AP714" s="204" t="str">
        <f>VLOOKUP($B714,D1_2!$B$5:$AL$131,17,FALSE)&amp;""</f>
        <v/>
      </c>
      <c r="AQ714" s="215"/>
      <c r="AR714" s="160" t="str">
        <f>VLOOKUP($B714,D1_2!$B$5:$AL$131,18,FALSE)&amp;""</f>
        <v/>
      </c>
      <c r="AS714" s="172"/>
      <c r="AT714" s="188" t="s">
        <v>410</v>
      </c>
      <c r="AU714" s="204" t="str">
        <f>VLOOKUP($B714,D1_2!$B$5:$AL$131,19,FALSE)&amp;""</f>
        <v/>
      </c>
      <c r="AV714" s="215"/>
      <c r="AW714" s="160" t="str">
        <f>VLOOKUP($B714,D1_2!$B$5:$AL$131,20,FALSE)&amp;""</f>
        <v/>
      </c>
      <c r="AX714" s="172"/>
      <c r="AY714" s="188" t="s">
        <v>410</v>
      </c>
      <c r="AZ714" s="204" t="str">
        <f>VLOOKUP($B714,D1_2!$B$5:$AL$131,21,FALSE)&amp;""</f>
        <v/>
      </c>
      <c r="BA714" s="215"/>
      <c r="BB714" s="1"/>
      <c r="BC714" s="1"/>
      <c r="BD714" s="1"/>
      <c r="BE714" s="1"/>
      <c r="BF714" s="3"/>
      <c r="BG714" s="3"/>
      <c r="BH714" s="3"/>
    </row>
    <row r="715" spans="2:60" s="1" customFormat="1">
      <c r="B715" s="28"/>
      <c r="C715" s="80"/>
      <c r="D715" s="80"/>
      <c r="E715" s="80"/>
      <c r="F715" s="108"/>
      <c r="G715" s="123" t="s">
        <v>5759</v>
      </c>
      <c r="H715" s="123"/>
      <c r="I715" s="123"/>
      <c r="J715" s="123"/>
      <c r="K715" s="123"/>
      <c r="L715" s="123"/>
      <c r="M715" s="123"/>
      <c r="N715" s="162" t="str">
        <f>VLOOKUP($B714,D1_2!$B$132:$AL$258,6,FALSE)&amp;""</f>
        <v/>
      </c>
      <c r="O715" s="173"/>
      <c r="P715" s="189" t="s">
        <v>410</v>
      </c>
      <c r="Q715" s="205" t="str">
        <f>VLOOKUP($B714,D1_2!$B$132:$AL$258,7,FALSE)&amp;""</f>
        <v/>
      </c>
      <c r="R715" s="222"/>
      <c r="S715" s="162" t="str">
        <f>VLOOKUP($B714,D1_2!$B$132:$AL$258,8,FALSE)&amp;""</f>
        <v/>
      </c>
      <c r="T715" s="173"/>
      <c r="U715" s="189" t="s">
        <v>410</v>
      </c>
      <c r="V715" s="205" t="str">
        <f>VLOOKUP($B714,D1_2!$B$132:$AL$258,9,FALSE)&amp;""</f>
        <v/>
      </c>
      <c r="W715" s="222"/>
      <c r="X715" s="162" t="str">
        <f>VLOOKUP($B714,D1_2!$B$132:$AL$258,10,FALSE)&amp;""</f>
        <v/>
      </c>
      <c r="Y715" s="173"/>
      <c r="Z715" s="189" t="s">
        <v>410</v>
      </c>
      <c r="AA715" s="205" t="str">
        <f>VLOOKUP($B714,D1_2!$B$132:$AL$258,11,FALSE)&amp;""</f>
        <v/>
      </c>
      <c r="AB715" s="222"/>
      <c r="AC715" s="162" t="str">
        <f>VLOOKUP($B714,D1_2!$B$132:$AL$258,12,FALSE)&amp;""</f>
        <v/>
      </c>
      <c r="AD715" s="173"/>
      <c r="AE715" s="189" t="s">
        <v>410</v>
      </c>
      <c r="AF715" s="205" t="str">
        <f>VLOOKUP($B714,D1_2!$B$132:$AL$258,13,FALSE)&amp;""</f>
        <v/>
      </c>
      <c r="AG715" s="222"/>
      <c r="AH715" s="162" t="str">
        <f>VLOOKUP($B714,D1_2!$B$132:$AL$258,14,FALSE)&amp;""</f>
        <v/>
      </c>
      <c r="AI715" s="173"/>
      <c r="AJ715" s="189" t="s">
        <v>410</v>
      </c>
      <c r="AK715" s="205" t="str">
        <f>VLOOKUP($B714,D1_2!$B$132:$AL$258,15,FALSE)&amp;""</f>
        <v/>
      </c>
      <c r="AL715" s="222"/>
      <c r="AM715" s="162" t="str">
        <f>VLOOKUP($B714,D1_2!$B$132:$AL$258,16,FALSE)&amp;""</f>
        <v/>
      </c>
      <c r="AN715" s="173"/>
      <c r="AO715" s="189" t="s">
        <v>410</v>
      </c>
      <c r="AP715" s="205" t="str">
        <f>VLOOKUP($B714,D1_2!$B$132:$AL$258,17,FALSE)&amp;""</f>
        <v/>
      </c>
      <c r="AQ715" s="222"/>
      <c r="AR715" s="162" t="str">
        <f>VLOOKUP($B714,D1_2!$B$132:$AL$258,18,FALSE)&amp;""</f>
        <v/>
      </c>
      <c r="AS715" s="173"/>
      <c r="AT715" s="189" t="s">
        <v>410</v>
      </c>
      <c r="AU715" s="205" t="str">
        <f>VLOOKUP($B714,D1_2!$B$132:$AL$258,19,FALSE)&amp;""</f>
        <v/>
      </c>
      <c r="AV715" s="222"/>
      <c r="AW715" s="162" t="str">
        <f>VLOOKUP($B714,D1_2!$B$132:$AL$258,20,FALSE)&amp;""</f>
        <v/>
      </c>
      <c r="AX715" s="173"/>
      <c r="AY715" s="189" t="s">
        <v>410</v>
      </c>
      <c r="AZ715" s="205" t="str">
        <f>VLOOKUP($B714,D1_2!$B$132:$AL$258,21,FALSE)&amp;""</f>
        <v/>
      </c>
      <c r="BA715" s="222"/>
      <c r="BB715" s="1"/>
      <c r="BC715" s="1"/>
      <c r="BD715" s="1"/>
      <c r="BE715" s="1"/>
      <c r="BF715" s="3"/>
      <c r="BG715" s="3"/>
      <c r="BH715" s="3"/>
    </row>
    <row r="716" spans="2:60" s="1" customFormat="1">
      <c r="B716" s="27"/>
      <c r="C716" s="79"/>
      <c r="D716" s="79"/>
      <c r="E716" s="79"/>
      <c r="F716" s="109"/>
      <c r="G716" s="124" t="s">
        <v>5593</v>
      </c>
      <c r="H716" s="124"/>
      <c r="I716" s="124"/>
      <c r="J716" s="124"/>
      <c r="K716" s="124"/>
      <c r="L716" s="124"/>
      <c r="M716" s="124"/>
      <c r="N716" s="167" t="str">
        <f>VLOOKUP($B714,D1_2!$B$259:$AL$385,6,FALSE)&amp;""</f>
        <v/>
      </c>
      <c r="O716" s="174"/>
      <c r="P716" s="190" t="s">
        <v>410</v>
      </c>
      <c r="Q716" s="206" t="str">
        <f>VLOOKUP($B714,D1_2!$B$259:$AL$385,7,FALSE)&amp;""</f>
        <v/>
      </c>
      <c r="R716" s="216"/>
      <c r="S716" s="167" t="str">
        <f>VLOOKUP($B714,D1_2!$B$259:$AL$385,8,FALSE)&amp;""</f>
        <v/>
      </c>
      <c r="T716" s="174"/>
      <c r="U716" s="190" t="s">
        <v>410</v>
      </c>
      <c r="V716" s="206" t="str">
        <f>VLOOKUP($B714,D1_2!$B$259:$AL$385,9,FALSE)&amp;""</f>
        <v/>
      </c>
      <c r="W716" s="216"/>
      <c r="X716" s="167" t="str">
        <f>VLOOKUP($B714,D1_2!$B$259:$AL$385,10,FALSE)&amp;""</f>
        <v/>
      </c>
      <c r="Y716" s="174"/>
      <c r="Z716" s="190" t="s">
        <v>410</v>
      </c>
      <c r="AA716" s="206" t="str">
        <f>VLOOKUP($B714,D1_2!$B$259:$AL$385,11,FALSE)&amp;""</f>
        <v/>
      </c>
      <c r="AB716" s="216"/>
      <c r="AC716" s="167" t="str">
        <f>VLOOKUP($B714,D1_2!$B$259:$AL$385,12,FALSE)&amp;""</f>
        <v/>
      </c>
      <c r="AD716" s="174"/>
      <c r="AE716" s="190" t="s">
        <v>410</v>
      </c>
      <c r="AF716" s="206" t="str">
        <f>VLOOKUP($B714,D1_2!$B$259:$AL$385,13,FALSE)&amp;""</f>
        <v/>
      </c>
      <c r="AG716" s="216"/>
      <c r="AH716" s="167" t="str">
        <f>VLOOKUP($B714,D1_2!$B$259:$AL$385,14,FALSE)&amp;""</f>
        <v/>
      </c>
      <c r="AI716" s="174"/>
      <c r="AJ716" s="190" t="s">
        <v>410</v>
      </c>
      <c r="AK716" s="206" t="str">
        <f>VLOOKUP($B714,D1_2!$B$259:$AL$385,15,FALSE)&amp;""</f>
        <v/>
      </c>
      <c r="AL716" s="216"/>
      <c r="AM716" s="167" t="str">
        <f>VLOOKUP($B714,D1_2!$B$259:$AL$385,16,FALSE)&amp;""</f>
        <v/>
      </c>
      <c r="AN716" s="174"/>
      <c r="AO716" s="190" t="s">
        <v>410</v>
      </c>
      <c r="AP716" s="206" t="str">
        <f>VLOOKUP($B714,D1_2!$B$259:$AL$385,17,FALSE)&amp;""</f>
        <v/>
      </c>
      <c r="AQ716" s="216"/>
      <c r="AR716" s="167" t="str">
        <f>VLOOKUP($B714,D1_2!$B$259:$AL$385,18,FALSE)&amp;""</f>
        <v/>
      </c>
      <c r="AS716" s="174"/>
      <c r="AT716" s="190" t="s">
        <v>410</v>
      </c>
      <c r="AU716" s="206" t="str">
        <f>VLOOKUP($B714,D1_2!$B$259:$AL$385,19,FALSE)&amp;""</f>
        <v/>
      </c>
      <c r="AV716" s="216"/>
      <c r="AW716" s="167" t="str">
        <f>VLOOKUP($B714,D1_2!$B$259:$AL$385,20,FALSE)&amp;""</f>
        <v/>
      </c>
      <c r="AX716" s="174"/>
      <c r="AY716" s="190" t="s">
        <v>410</v>
      </c>
      <c r="AZ716" s="206" t="str">
        <f>VLOOKUP($B714,D1_2!$B$259:$AL$385,21,FALSE)&amp;""</f>
        <v/>
      </c>
      <c r="BA716" s="216"/>
      <c r="BB716" s="1"/>
      <c r="BC716" s="1"/>
      <c r="BD716" s="1"/>
      <c r="BE716" s="1"/>
      <c r="BF716" s="3"/>
      <c r="BG716" s="3"/>
      <c r="BH716" s="3"/>
    </row>
    <row r="717" spans="2:60" s="1" customFormat="1" ht="14.25" customHeight="1">
      <c r="B717" s="26" t="s">
        <v>320</v>
      </c>
      <c r="C717" s="78"/>
      <c r="D717" s="78"/>
      <c r="E717" s="78"/>
      <c r="F717" s="107"/>
      <c r="G717" s="122" t="s">
        <v>6009</v>
      </c>
      <c r="H717" s="122"/>
      <c r="I717" s="122"/>
      <c r="J717" s="122"/>
      <c r="K717" s="122"/>
      <c r="L717" s="122"/>
      <c r="M717" s="122"/>
      <c r="N717" s="160" t="str">
        <f>VLOOKUP($B717,D1_2!$B$5:$AL$131,6,FALSE)&amp;""</f>
        <v/>
      </c>
      <c r="O717" s="172"/>
      <c r="P717" s="188" t="s">
        <v>410</v>
      </c>
      <c r="Q717" s="204" t="str">
        <f>VLOOKUP($B717,D1_2!$B$5:$AL$131,7,FALSE)&amp;""</f>
        <v/>
      </c>
      <c r="R717" s="215"/>
      <c r="S717" s="160" t="str">
        <f>VLOOKUP($B717,D1_2!$B$5:$AL$131,8,FALSE)&amp;""</f>
        <v/>
      </c>
      <c r="T717" s="172"/>
      <c r="U717" s="188" t="s">
        <v>410</v>
      </c>
      <c r="V717" s="204" t="str">
        <f>VLOOKUP($B717,D1_2!$B$5:$AL$131,9,FALSE)&amp;""</f>
        <v/>
      </c>
      <c r="W717" s="215"/>
      <c r="X717" s="160" t="str">
        <f>VLOOKUP($B717,D1_2!$B$5:$AL$131,10,FALSE)&amp;""</f>
        <v/>
      </c>
      <c r="Y717" s="172"/>
      <c r="Z717" s="188" t="s">
        <v>410</v>
      </c>
      <c r="AA717" s="204" t="str">
        <f>VLOOKUP($B717,D1_2!$B$5:$AL$131,11,FALSE)&amp;""</f>
        <v/>
      </c>
      <c r="AB717" s="215"/>
      <c r="AC717" s="160" t="str">
        <f>VLOOKUP($B717,D1_2!$B$5:$AL$131,12,FALSE)&amp;""</f>
        <v/>
      </c>
      <c r="AD717" s="172"/>
      <c r="AE717" s="188" t="s">
        <v>410</v>
      </c>
      <c r="AF717" s="204" t="str">
        <f>VLOOKUP($B717,D1_2!$B$5:$AL$131,13,FALSE)&amp;""</f>
        <v/>
      </c>
      <c r="AG717" s="215"/>
      <c r="AH717" s="160" t="str">
        <f>VLOOKUP($B717,D1_2!$B$5:$AL$131,14,FALSE)&amp;""</f>
        <v/>
      </c>
      <c r="AI717" s="172"/>
      <c r="AJ717" s="188" t="s">
        <v>410</v>
      </c>
      <c r="AK717" s="204" t="str">
        <f>VLOOKUP($B717,D1_2!$B$5:$AL$131,15,FALSE)&amp;""</f>
        <v/>
      </c>
      <c r="AL717" s="215"/>
      <c r="AM717" s="160" t="str">
        <f>VLOOKUP($B717,D1_2!$B$5:$AL$131,16,FALSE)&amp;""</f>
        <v/>
      </c>
      <c r="AN717" s="172"/>
      <c r="AO717" s="188" t="s">
        <v>410</v>
      </c>
      <c r="AP717" s="204" t="str">
        <f>VLOOKUP($B717,D1_2!$B$5:$AL$131,17,FALSE)&amp;""</f>
        <v/>
      </c>
      <c r="AQ717" s="215"/>
      <c r="AR717" s="160" t="str">
        <f>VLOOKUP($B717,D1_2!$B$5:$AL$131,18,FALSE)&amp;""</f>
        <v/>
      </c>
      <c r="AS717" s="172"/>
      <c r="AT717" s="188" t="s">
        <v>410</v>
      </c>
      <c r="AU717" s="204" t="str">
        <f>VLOOKUP($B717,D1_2!$B$5:$AL$131,19,FALSE)&amp;""</f>
        <v/>
      </c>
      <c r="AV717" s="215"/>
      <c r="AW717" s="160" t="str">
        <f>VLOOKUP($B717,D1_2!$B$5:$AL$131,20,FALSE)&amp;""</f>
        <v/>
      </c>
      <c r="AX717" s="172"/>
      <c r="AY717" s="188" t="s">
        <v>410</v>
      </c>
      <c r="AZ717" s="204" t="str">
        <f>VLOOKUP($B717,D1_2!$B$5:$AL$131,21,FALSE)&amp;""</f>
        <v/>
      </c>
      <c r="BA717" s="215"/>
      <c r="BB717" s="1"/>
      <c r="BC717" s="1"/>
      <c r="BD717" s="1"/>
      <c r="BE717" s="1"/>
      <c r="BF717" s="3"/>
      <c r="BG717" s="3"/>
      <c r="BH717" s="3"/>
    </row>
    <row r="718" spans="2:60" s="1" customFormat="1">
      <c r="B718" s="28"/>
      <c r="C718" s="80"/>
      <c r="D718" s="80"/>
      <c r="E718" s="80"/>
      <c r="F718" s="108"/>
      <c r="G718" s="123" t="s">
        <v>5759</v>
      </c>
      <c r="H718" s="123"/>
      <c r="I718" s="123"/>
      <c r="J718" s="123"/>
      <c r="K718" s="123"/>
      <c r="L718" s="123"/>
      <c r="M718" s="123"/>
      <c r="N718" s="162" t="str">
        <f>VLOOKUP($B717,D1_2!$B$132:$AL$258,6,FALSE)&amp;""</f>
        <v/>
      </c>
      <c r="O718" s="173"/>
      <c r="P718" s="189" t="s">
        <v>410</v>
      </c>
      <c r="Q718" s="205" t="str">
        <f>VLOOKUP($B717,D1_2!$B$132:$AL$258,7,FALSE)&amp;""</f>
        <v/>
      </c>
      <c r="R718" s="222"/>
      <c r="S718" s="162" t="str">
        <f>VLOOKUP($B717,D1_2!$B$132:$AL$258,8,FALSE)&amp;""</f>
        <v/>
      </c>
      <c r="T718" s="173"/>
      <c r="U718" s="189" t="s">
        <v>410</v>
      </c>
      <c r="V718" s="205" t="str">
        <f>VLOOKUP($B717,D1_2!$B$132:$AL$258,9,FALSE)&amp;""</f>
        <v/>
      </c>
      <c r="W718" s="222"/>
      <c r="X718" s="162" t="str">
        <f>VLOOKUP($B717,D1_2!$B$132:$AL$258,10,FALSE)&amp;""</f>
        <v/>
      </c>
      <c r="Y718" s="173"/>
      <c r="Z718" s="189" t="s">
        <v>410</v>
      </c>
      <c r="AA718" s="205" t="str">
        <f>VLOOKUP($B717,D1_2!$B$132:$AL$258,11,FALSE)&amp;""</f>
        <v/>
      </c>
      <c r="AB718" s="222"/>
      <c r="AC718" s="162" t="str">
        <f>VLOOKUP($B717,D1_2!$B$132:$AL$258,12,FALSE)&amp;""</f>
        <v/>
      </c>
      <c r="AD718" s="173"/>
      <c r="AE718" s="189" t="s">
        <v>410</v>
      </c>
      <c r="AF718" s="205" t="str">
        <f>VLOOKUP($B717,D1_2!$B$132:$AL$258,13,FALSE)&amp;""</f>
        <v/>
      </c>
      <c r="AG718" s="222"/>
      <c r="AH718" s="162" t="str">
        <f>VLOOKUP($B717,D1_2!$B$132:$AL$258,14,FALSE)&amp;""</f>
        <v/>
      </c>
      <c r="AI718" s="173"/>
      <c r="AJ718" s="189" t="s">
        <v>410</v>
      </c>
      <c r="AK718" s="205" t="str">
        <f>VLOOKUP($B717,D1_2!$B$132:$AL$258,15,FALSE)&amp;""</f>
        <v/>
      </c>
      <c r="AL718" s="222"/>
      <c r="AM718" s="162" t="str">
        <f>VLOOKUP($B717,D1_2!$B$132:$AL$258,16,FALSE)&amp;""</f>
        <v/>
      </c>
      <c r="AN718" s="173"/>
      <c r="AO718" s="189" t="s">
        <v>410</v>
      </c>
      <c r="AP718" s="205" t="str">
        <f>VLOOKUP($B717,D1_2!$B$132:$AL$258,17,FALSE)&amp;""</f>
        <v/>
      </c>
      <c r="AQ718" s="222"/>
      <c r="AR718" s="162" t="str">
        <f>VLOOKUP($B717,D1_2!$B$132:$AL$258,18,FALSE)&amp;""</f>
        <v/>
      </c>
      <c r="AS718" s="173"/>
      <c r="AT718" s="189" t="s">
        <v>410</v>
      </c>
      <c r="AU718" s="205" t="str">
        <f>VLOOKUP($B717,D1_2!$B$132:$AL$258,19,FALSE)&amp;""</f>
        <v/>
      </c>
      <c r="AV718" s="222"/>
      <c r="AW718" s="162" t="str">
        <f>VLOOKUP($B717,D1_2!$B$132:$AL$258,20,FALSE)&amp;""</f>
        <v/>
      </c>
      <c r="AX718" s="173"/>
      <c r="AY718" s="189" t="s">
        <v>410</v>
      </c>
      <c r="AZ718" s="205" t="str">
        <f>VLOOKUP($B717,D1_2!$B$132:$AL$258,21,FALSE)&amp;""</f>
        <v/>
      </c>
      <c r="BA718" s="222"/>
      <c r="BB718" s="1"/>
      <c r="BC718" s="1"/>
      <c r="BD718" s="1"/>
      <c r="BE718" s="1"/>
      <c r="BF718" s="3"/>
      <c r="BG718" s="3"/>
      <c r="BH718" s="3"/>
    </row>
    <row r="719" spans="2:60" s="1" customFormat="1">
      <c r="B719" s="27"/>
      <c r="C719" s="79"/>
      <c r="D719" s="79"/>
      <c r="E719" s="79"/>
      <c r="F719" s="109"/>
      <c r="G719" s="124" t="s">
        <v>5593</v>
      </c>
      <c r="H719" s="124"/>
      <c r="I719" s="124"/>
      <c r="J719" s="124"/>
      <c r="K719" s="124"/>
      <c r="L719" s="124"/>
      <c r="M719" s="124"/>
      <c r="N719" s="167" t="str">
        <f>VLOOKUP($B717,D1_2!$B$259:$AL$385,6,FALSE)&amp;""</f>
        <v/>
      </c>
      <c r="O719" s="174"/>
      <c r="P719" s="190" t="s">
        <v>410</v>
      </c>
      <c r="Q719" s="206" t="str">
        <f>VLOOKUP($B717,D1_2!$B$259:$AL$385,7,FALSE)&amp;""</f>
        <v/>
      </c>
      <c r="R719" s="216"/>
      <c r="S719" s="167" t="str">
        <f>VLOOKUP($B717,D1_2!$B$259:$AL$385,8,FALSE)&amp;""</f>
        <v/>
      </c>
      <c r="T719" s="174"/>
      <c r="U719" s="190" t="s">
        <v>410</v>
      </c>
      <c r="V719" s="206" t="str">
        <f>VLOOKUP($B717,D1_2!$B$259:$AL$385,9,FALSE)&amp;""</f>
        <v/>
      </c>
      <c r="W719" s="216"/>
      <c r="X719" s="167" t="str">
        <f>VLOOKUP($B717,D1_2!$B$259:$AL$385,10,FALSE)&amp;""</f>
        <v/>
      </c>
      <c r="Y719" s="174"/>
      <c r="Z719" s="190" t="s">
        <v>410</v>
      </c>
      <c r="AA719" s="206" t="str">
        <f>VLOOKUP($B717,D1_2!$B$259:$AL$385,11,FALSE)&amp;""</f>
        <v/>
      </c>
      <c r="AB719" s="216"/>
      <c r="AC719" s="167" t="str">
        <f>VLOOKUP($B717,D1_2!$B$259:$AL$385,12,FALSE)&amp;""</f>
        <v/>
      </c>
      <c r="AD719" s="174"/>
      <c r="AE719" s="190" t="s">
        <v>410</v>
      </c>
      <c r="AF719" s="206" t="str">
        <f>VLOOKUP($B717,D1_2!$B$259:$AL$385,13,FALSE)&amp;""</f>
        <v/>
      </c>
      <c r="AG719" s="216"/>
      <c r="AH719" s="167" t="str">
        <f>VLOOKUP($B717,D1_2!$B$259:$AL$385,14,FALSE)&amp;""</f>
        <v/>
      </c>
      <c r="AI719" s="174"/>
      <c r="AJ719" s="190" t="s">
        <v>410</v>
      </c>
      <c r="AK719" s="206" t="str">
        <f>VLOOKUP($B717,D1_2!$B$259:$AL$385,15,FALSE)&amp;""</f>
        <v/>
      </c>
      <c r="AL719" s="216"/>
      <c r="AM719" s="167" t="str">
        <f>VLOOKUP($B717,D1_2!$B$259:$AL$385,16,FALSE)&amp;""</f>
        <v/>
      </c>
      <c r="AN719" s="174"/>
      <c r="AO719" s="190" t="s">
        <v>410</v>
      </c>
      <c r="AP719" s="206" t="str">
        <f>VLOOKUP($B717,D1_2!$B$259:$AL$385,17,FALSE)&amp;""</f>
        <v/>
      </c>
      <c r="AQ719" s="216"/>
      <c r="AR719" s="167" t="str">
        <f>VLOOKUP($B717,D1_2!$B$259:$AL$385,18,FALSE)&amp;""</f>
        <v/>
      </c>
      <c r="AS719" s="174"/>
      <c r="AT719" s="190" t="s">
        <v>410</v>
      </c>
      <c r="AU719" s="206" t="str">
        <f>VLOOKUP($B717,D1_2!$B$259:$AL$385,19,FALSE)&amp;""</f>
        <v/>
      </c>
      <c r="AV719" s="216"/>
      <c r="AW719" s="167" t="str">
        <f>VLOOKUP($B717,D1_2!$B$259:$AL$385,20,FALSE)&amp;""</f>
        <v/>
      </c>
      <c r="AX719" s="174"/>
      <c r="AY719" s="190" t="s">
        <v>410</v>
      </c>
      <c r="AZ719" s="206" t="str">
        <f>VLOOKUP($B717,D1_2!$B$259:$AL$385,21,FALSE)&amp;""</f>
        <v/>
      </c>
      <c r="BA719" s="216"/>
      <c r="BB719" s="1"/>
      <c r="BC719" s="1"/>
      <c r="BD719" s="1"/>
      <c r="BE719" s="1"/>
      <c r="BF719" s="3"/>
      <c r="BG719" s="3"/>
      <c r="BH719" s="3"/>
    </row>
    <row r="720" spans="2:60" s="1" customFormat="1" ht="14.25" customHeight="1">
      <c r="B720" s="26" t="s">
        <v>6951</v>
      </c>
      <c r="C720" s="78"/>
      <c r="D720" s="78"/>
      <c r="E720" s="78"/>
      <c r="F720" s="107"/>
      <c r="G720" s="122" t="s">
        <v>6009</v>
      </c>
      <c r="H720" s="122"/>
      <c r="I720" s="122"/>
      <c r="J720" s="122"/>
      <c r="K720" s="122"/>
      <c r="L720" s="122"/>
      <c r="M720" s="122"/>
      <c r="N720" s="160" t="str">
        <f>VLOOKUP($B720,D1_2!$B$5:$AL$131,6,FALSE)&amp;""</f>
        <v/>
      </c>
      <c r="O720" s="172"/>
      <c r="P720" s="188" t="s">
        <v>410</v>
      </c>
      <c r="Q720" s="204" t="str">
        <f>VLOOKUP($B720,D1_2!$B$5:$AL$131,7,FALSE)&amp;""</f>
        <v/>
      </c>
      <c r="R720" s="215"/>
      <c r="S720" s="160" t="str">
        <f>VLOOKUP($B720,D1_2!$B$5:$AL$131,8,FALSE)&amp;""</f>
        <v/>
      </c>
      <c r="T720" s="172"/>
      <c r="U720" s="188" t="s">
        <v>410</v>
      </c>
      <c r="V720" s="204" t="str">
        <f>VLOOKUP($B720,D1_2!$B$5:$AL$131,9,FALSE)&amp;""</f>
        <v/>
      </c>
      <c r="W720" s="215"/>
      <c r="X720" s="160" t="str">
        <f>VLOOKUP($B720,D1_2!$B$5:$AL$131,10,FALSE)&amp;""</f>
        <v/>
      </c>
      <c r="Y720" s="172"/>
      <c r="Z720" s="188" t="s">
        <v>410</v>
      </c>
      <c r="AA720" s="204" t="str">
        <f>VLOOKUP($B720,D1_2!$B$5:$AL$131,11,FALSE)&amp;""</f>
        <v/>
      </c>
      <c r="AB720" s="215"/>
      <c r="AC720" s="160" t="str">
        <f>VLOOKUP($B720,D1_2!$B$5:$AL$131,12,FALSE)&amp;""</f>
        <v/>
      </c>
      <c r="AD720" s="172"/>
      <c r="AE720" s="188" t="s">
        <v>410</v>
      </c>
      <c r="AF720" s="204" t="str">
        <f>VLOOKUP($B720,D1_2!$B$5:$AL$131,13,FALSE)&amp;""</f>
        <v/>
      </c>
      <c r="AG720" s="215"/>
      <c r="AH720" s="160" t="str">
        <f>VLOOKUP($B720,D1_2!$B$5:$AL$131,14,FALSE)&amp;""</f>
        <v/>
      </c>
      <c r="AI720" s="172"/>
      <c r="AJ720" s="188" t="s">
        <v>410</v>
      </c>
      <c r="AK720" s="204" t="str">
        <f>VLOOKUP($B720,D1_2!$B$5:$AL$131,15,FALSE)&amp;""</f>
        <v/>
      </c>
      <c r="AL720" s="215"/>
      <c r="AM720" s="160" t="str">
        <f>VLOOKUP($B720,D1_2!$B$5:$AL$131,16,FALSE)&amp;""</f>
        <v/>
      </c>
      <c r="AN720" s="172"/>
      <c r="AO720" s="188" t="s">
        <v>410</v>
      </c>
      <c r="AP720" s="204" t="str">
        <f>VLOOKUP($B720,D1_2!$B$5:$AL$131,17,FALSE)&amp;""</f>
        <v/>
      </c>
      <c r="AQ720" s="215"/>
      <c r="AR720" s="160" t="str">
        <f>VLOOKUP($B720,D1_2!$B$5:$AL$131,18,FALSE)&amp;""</f>
        <v/>
      </c>
      <c r="AS720" s="172"/>
      <c r="AT720" s="188" t="s">
        <v>410</v>
      </c>
      <c r="AU720" s="204" t="str">
        <f>VLOOKUP($B720,D1_2!$B$5:$AL$131,19,FALSE)&amp;""</f>
        <v/>
      </c>
      <c r="AV720" s="215"/>
      <c r="AW720" s="160" t="str">
        <f>VLOOKUP($B720,D1_2!$B$5:$AL$131,20,FALSE)&amp;""</f>
        <v/>
      </c>
      <c r="AX720" s="172"/>
      <c r="AY720" s="188" t="s">
        <v>410</v>
      </c>
      <c r="AZ720" s="204" t="str">
        <f>VLOOKUP($B720,D1_2!$B$5:$AL$131,21,FALSE)&amp;""</f>
        <v/>
      </c>
      <c r="BA720" s="215"/>
      <c r="BB720" s="1"/>
      <c r="BC720" s="1"/>
      <c r="BD720" s="1"/>
      <c r="BE720" s="1"/>
      <c r="BF720" s="3"/>
      <c r="BG720" s="3"/>
      <c r="BH720" s="3"/>
    </row>
    <row r="721" spans="2:60" s="1" customFormat="1">
      <c r="B721" s="28"/>
      <c r="C721" s="80"/>
      <c r="D721" s="80"/>
      <c r="E721" s="80"/>
      <c r="F721" s="108"/>
      <c r="G721" s="123" t="s">
        <v>5759</v>
      </c>
      <c r="H721" s="123"/>
      <c r="I721" s="123"/>
      <c r="J721" s="123"/>
      <c r="K721" s="123"/>
      <c r="L721" s="123"/>
      <c r="M721" s="123"/>
      <c r="N721" s="162" t="str">
        <f>VLOOKUP($B720,D1_2!$B$132:$AL$258,6,FALSE)&amp;""</f>
        <v/>
      </c>
      <c r="O721" s="173"/>
      <c r="P721" s="189" t="s">
        <v>410</v>
      </c>
      <c r="Q721" s="205" t="str">
        <f>VLOOKUP($B720,D1_2!$B$132:$AL$258,7,FALSE)&amp;""</f>
        <v/>
      </c>
      <c r="R721" s="222"/>
      <c r="S721" s="162" t="str">
        <f>VLOOKUP($B720,D1_2!$B$132:$AL$258,8,FALSE)&amp;""</f>
        <v/>
      </c>
      <c r="T721" s="173"/>
      <c r="U721" s="189" t="s">
        <v>410</v>
      </c>
      <c r="V721" s="205" t="str">
        <f>VLOOKUP($B720,D1_2!$B$132:$AL$258,9,FALSE)&amp;""</f>
        <v/>
      </c>
      <c r="W721" s="222"/>
      <c r="X721" s="162" t="str">
        <f>VLOOKUP($B720,D1_2!$B$132:$AL$258,10,FALSE)&amp;""</f>
        <v/>
      </c>
      <c r="Y721" s="173"/>
      <c r="Z721" s="189" t="s">
        <v>410</v>
      </c>
      <c r="AA721" s="205" t="str">
        <f>VLOOKUP($B720,D1_2!$B$132:$AL$258,11,FALSE)&amp;""</f>
        <v/>
      </c>
      <c r="AB721" s="222"/>
      <c r="AC721" s="162" t="str">
        <f>VLOOKUP($B720,D1_2!$B$132:$AL$258,12,FALSE)&amp;""</f>
        <v/>
      </c>
      <c r="AD721" s="173"/>
      <c r="AE721" s="189" t="s">
        <v>410</v>
      </c>
      <c r="AF721" s="205" t="str">
        <f>VLOOKUP($B720,D1_2!$B$132:$AL$258,13,FALSE)&amp;""</f>
        <v/>
      </c>
      <c r="AG721" s="222"/>
      <c r="AH721" s="162" t="str">
        <f>VLOOKUP($B720,D1_2!$B$132:$AL$258,14,FALSE)&amp;""</f>
        <v/>
      </c>
      <c r="AI721" s="173"/>
      <c r="AJ721" s="189" t="s">
        <v>410</v>
      </c>
      <c r="AK721" s="205" t="str">
        <f>VLOOKUP($B720,D1_2!$B$132:$AL$258,15,FALSE)&amp;""</f>
        <v/>
      </c>
      <c r="AL721" s="222"/>
      <c r="AM721" s="162" t="str">
        <f>VLOOKUP($B720,D1_2!$B$132:$AL$258,16,FALSE)&amp;""</f>
        <v/>
      </c>
      <c r="AN721" s="173"/>
      <c r="AO721" s="189" t="s">
        <v>410</v>
      </c>
      <c r="AP721" s="205" t="str">
        <f>VLOOKUP($B720,D1_2!$B$132:$AL$258,17,FALSE)&amp;""</f>
        <v/>
      </c>
      <c r="AQ721" s="222"/>
      <c r="AR721" s="162" t="str">
        <f>VLOOKUP($B720,D1_2!$B$132:$AL$258,18,FALSE)&amp;""</f>
        <v/>
      </c>
      <c r="AS721" s="173"/>
      <c r="AT721" s="189" t="s">
        <v>410</v>
      </c>
      <c r="AU721" s="205" t="str">
        <f>VLOOKUP($B720,D1_2!$B$132:$AL$258,19,FALSE)&amp;""</f>
        <v/>
      </c>
      <c r="AV721" s="222"/>
      <c r="AW721" s="162" t="str">
        <f>VLOOKUP($B720,D1_2!$B$132:$AL$258,20,FALSE)&amp;""</f>
        <v/>
      </c>
      <c r="AX721" s="173"/>
      <c r="AY721" s="189" t="s">
        <v>410</v>
      </c>
      <c r="AZ721" s="205" t="str">
        <f>VLOOKUP($B720,D1_2!$B$132:$AL$258,21,FALSE)&amp;""</f>
        <v/>
      </c>
      <c r="BA721" s="222"/>
      <c r="BB721" s="1"/>
      <c r="BC721" s="1"/>
      <c r="BD721" s="1"/>
      <c r="BE721" s="1"/>
      <c r="BF721" s="3"/>
      <c r="BG721" s="3"/>
      <c r="BH721" s="3"/>
    </row>
    <row r="722" spans="2:60" s="1" customFormat="1">
      <c r="B722" s="27"/>
      <c r="C722" s="79"/>
      <c r="D722" s="79"/>
      <c r="E722" s="79"/>
      <c r="F722" s="109"/>
      <c r="G722" s="124" t="s">
        <v>5593</v>
      </c>
      <c r="H722" s="124"/>
      <c r="I722" s="124"/>
      <c r="J722" s="124"/>
      <c r="K722" s="124"/>
      <c r="L722" s="124"/>
      <c r="M722" s="124"/>
      <c r="N722" s="167" t="str">
        <f>VLOOKUP($B720,D1_2!$B$259:$AL$385,6,FALSE)&amp;""</f>
        <v/>
      </c>
      <c r="O722" s="174"/>
      <c r="P722" s="190" t="s">
        <v>410</v>
      </c>
      <c r="Q722" s="206" t="str">
        <f>VLOOKUP($B720,D1_2!$B$259:$AL$385,7,FALSE)&amp;""</f>
        <v/>
      </c>
      <c r="R722" s="216"/>
      <c r="S722" s="167" t="str">
        <f>VLOOKUP($B720,D1_2!$B$259:$AL$385,8,FALSE)&amp;""</f>
        <v/>
      </c>
      <c r="T722" s="174"/>
      <c r="U722" s="190" t="s">
        <v>410</v>
      </c>
      <c r="V722" s="206" t="str">
        <f>VLOOKUP($B720,D1_2!$B$259:$AL$385,9,FALSE)&amp;""</f>
        <v/>
      </c>
      <c r="W722" s="216"/>
      <c r="X722" s="167" t="str">
        <f>VLOOKUP($B720,D1_2!$B$259:$AL$385,10,FALSE)&amp;""</f>
        <v/>
      </c>
      <c r="Y722" s="174"/>
      <c r="Z722" s="190" t="s">
        <v>410</v>
      </c>
      <c r="AA722" s="206" t="str">
        <f>VLOOKUP($B720,D1_2!$B$259:$AL$385,11,FALSE)&amp;""</f>
        <v/>
      </c>
      <c r="AB722" s="216"/>
      <c r="AC722" s="167" t="str">
        <f>VLOOKUP($B720,D1_2!$B$259:$AL$385,12,FALSE)&amp;""</f>
        <v/>
      </c>
      <c r="AD722" s="174"/>
      <c r="AE722" s="190" t="s">
        <v>410</v>
      </c>
      <c r="AF722" s="206" t="str">
        <f>VLOOKUP($B720,D1_2!$B$259:$AL$385,13,FALSE)&amp;""</f>
        <v/>
      </c>
      <c r="AG722" s="216"/>
      <c r="AH722" s="167" t="str">
        <f>VLOOKUP($B720,D1_2!$B$259:$AL$385,14,FALSE)&amp;""</f>
        <v/>
      </c>
      <c r="AI722" s="174"/>
      <c r="AJ722" s="190" t="s">
        <v>410</v>
      </c>
      <c r="AK722" s="206" t="str">
        <f>VLOOKUP($B720,D1_2!$B$259:$AL$385,15,FALSE)&amp;""</f>
        <v/>
      </c>
      <c r="AL722" s="216"/>
      <c r="AM722" s="167" t="str">
        <f>VLOOKUP($B720,D1_2!$B$259:$AL$385,16,FALSE)&amp;""</f>
        <v/>
      </c>
      <c r="AN722" s="174"/>
      <c r="AO722" s="190" t="s">
        <v>410</v>
      </c>
      <c r="AP722" s="206" t="str">
        <f>VLOOKUP($B720,D1_2!$B$259:$AL$385,17,FALSE)&amp;""</f>
        <v/>
      </c>
      <c r="AQ722" s="216"/>
      <c r="AR722" s="167" t="str">
        <f>VLOOKUP($B720,D1_2!$B$259:$AL$385,18,FALSE)&amp;""</f>
        <v/>
      </c>
      <c r="AS722" s="174"/>
      <c r="AT722" s="190" t="s">
        <v>410</v>
      </c>
      <c r="AU722" s="206" t="str">
        <f>VLOOKUP($B720,D1_2!$B$259:$AL$385,19,FALSE)&amp;""</f>
        <v/>
      </c>
      <c r="AV722" s="216"/>
      <c r="AW722" s="167" t="str">
        <f>VLOOKUP($B720,D1_2!$B$259:$AL$385,20,FALSE)&amp;""</f>
        <v/>
      </c>
      <c r="AX722" s="174"/>
      <c r="AY722" s="190" t="s">
        <v>410</v>
      </c>
      <c r="AZ722" s="206" t="str">
        <f>VLOOKUP($B720,D1_2!$B$259:$AL$385,21,FALSE)&amp;""</f>
        <v/>
      </c>
      <c r="BA722" s="216"/>
      <c r="BB722" s="1"/>
      <c r="BC722" s="1"/>
      <c r="BD722" s="1"/>
      <c r="BE722" s="1"/>
      <c r="BF722" s="3"/>
      <c r="BG722" s="3"/>
      <c r="BH722" s="3"/>
    </row>
    <row r="723" spans="2:60" s="1" customFormat="1" ht="14.25" customHeight="1">
      <c r="B723" s="26" t="s">
        <v>5923</v>
      </c>
      <c r="C723" s="78"/>
      <c r="D723" s="78"/>
      <c r="E723" s="78"/>
      <c r="F723" s="107"/>
      <c r="G723" s="122" t="s">
        <v>6009</v>
      </c>
      <c r="H723" s="122"/>
      <c r="I723" s="122"/>
      <c r="J723" s="122"/>
      <c r="K723" s="122"/>
      <c r="L723" s="122"/>
      <c r="M723" s="122"/>
      <c r="N723" s="160" t="str">
        <f>VLOOKUP($B723,D1_2!$B$5:$AL$131,6,FALSE)&amp;""</f>
        <v/>
      </c>
      <c r="O723" s="172"/>
      <c r="P723" s="188" t="s">
        <v>410</v>
      </c>
      <c r="Q723" s="204" t="str">
        <f>VLOOKUP($B723,D1_2!$B$5:$AL$131,7,FALSE)&amp;""</f>
        <v/>
      </c>
      <c r="R723" s="215"/>
      <c r="S723" s="160" t="str">
        <f>VLOOKUP($B723,D1_2!$B$5:$AL$131,8,FALSE)&amp;""</f>
        <v/>
      </c>
      <c r="T723" s="172"/>
      <c r="U723" s="188" t="s">
        <v>410</v>
      </c>
      <c r="V723" s="204" t="str">
        <f>VLOOKUP($B723,D1_2!$B$5:$AL$131,9,FALSE)&amp;""</f>
        <v/>
      </c>
      <c r="W723" s="215"/>
      <c r="X723" s="160" t="str">
        <f>VLOOKUP($B723,D1_2!$B$5:$AL$131,10,FALSE)&amp;""</f>
        <v/>
      </c>
      <c r="Y723" s="172"/>
      <c r="Z723" s="188" t="s">
        <v>410</v>
      </c>
      <c r="AA723" s="204" t="str">
        <f>VLOOKUP($B723,D1_2!$B$5:$AL$131,11,FALSE)&amp;""</f>
        <v/>
      </c>
      <c r="AB723" s="215"/>
      <c r="AC723" s="160" t="str">
        <f>VLOOKUP($B723,D1_2!$B$5:$AL$131,12,FALSE)&amp;""</f>
        <v/>
      </c>
      <c r="AD723" s="172"/>
      <c r="AE723" s="188" t="s">
        <v>410</v>
      </c>
      <c r="AF723" s="204" t="str">
        <f>VLOOKUP($B723,D1_2!$B$5:$AL$131,13,FALSE)&amp;""</f>
        <v/>
      </c>
      <c r="AG723" s="215"/>
      <c r="AH723" s="160" t="str">
        <f>VLOOKUP($B723,D1_2!$B$5:$AL$131,14,FALSE)&amp;""</f>
        <v/>
      </c>
      <c r="AI723" s="172"/>
      <c r="AJ723" s="188" t="s">
        <v>410</v>
      </c>
      <c r="AK723" s="204" t="str">
        <f>VLOOKUP($B723,D1_2!$B$5:$AL$131,15,FALSE)&amp;""</f>
        <v/>
      </c>
      <c r="AL723" s="215"/>
      <c r="AM723" s="160" t="str">
        <f>VLOOKUP($B723,D1_2!$B$5:$AL$131,16,FALSE)&amp;""</f>
        <v/>
      </c>
      <c r="AN723" s="172"/>
      <c r="AO723" s="188" t="s">
        <v>410</v>
      </c>
      <c r="AP723" s="204" t="str">
        <f>VLOOKUP($B723,D1_2!$B$5:$AL$131,17,FALSE)&amp;""</f>
        <v/>
      </c>
      <c r="AQ723" s="215"/>
      <c r="AR723" s="160" t="str">
        <f>VLOOKUP($B723,D1_2!$B$5:$AL$131,18,FALSE)&amp;""</f>
        <v/>
      </c>
      <c r="AS723" s="172"/>
      <c r="AT723" s="188" t="s">
        <v>410</v>
      </c>
      <c r="AU723" s="204" t="str">
        <f>VLOOKUP($B723,D1_2!$B$5:$AL$131,19,FALSE)&amp;""</f>
        <v/>
      </c>
      <c r="AV723" s="215"/>
      <c r="AW723" s="160" t="str">
        <f>VLOOKUP($B723,D1_2!$B$5:$AL$131,20,FALSE)&amp;""</f>
        <v/>
      </c>
      <c r="AX723" s="172"/>
      <c r="AY723" s="188" t="s">
        <v>410</v>
      </c>
      <c r="AZ723" s="204" t="str">
        <f>VLOOKUP($B723,D1_2!$B$5:$AL$131,21,FALSE)&amp;""</f>
        <v/>
      </c>
      <c r="BA723" s="215"/>
      <c r="BB723" s="1"/>
      <c r="BC723" s="1"/>
      <c r="BD723" s="1"/>
      <c r="BE723" s="1"/>
      <c r="BF723" s="3"/>
      <c r="BG723" s="3"/>
      <c r="BH723" s="3"/>
    </row>
    <row r="724" spans="2:60" s="1" customFormat="1">
      <c r="B724" s="28"/>
      <c r="C724" s="80"/>
      <c r="D724" s="80"/>
      <c r="E724" s="80"/>
      <c r="F724" s="108"/>
      <c r="G724" s="123" t="s">
        <v>5759</v>
      </c>
      <c r="H724" s="123"/>
      <c r="I724" s="123"/>
      <c r="J724" s="123"/>
      <c r="K724" s="123"/>
      <c r="L724" s="123"/>
      <c r="M724" s="123"/>
      <c r="N724" s="162" t="str">
        <f>VLOOKUP($B723,D1_2!$B$132:$AL$258,6,FALSE)&amp;""</f>
        <v/>
      </c>
      <c r="O724" s="173"/>
      <c r="P724" s="189" t="s">
        <v>410</v>
      </c>
      <c r="Q724" s="205" t="str">
        <f>VLOOKUP($B723,D1_2!$B$132:$AL$258,7,FALSE)&amp;""</f>
        <v/>
      </c>
      <c r="R724" s="222"/>
      <c r="S724" s="162" t="str">
        <f>VLOOKUP($B723,D1_2!$B$132:$AL$258,8,FALSE)&amp;""</f>
        <v/>
      </c>
      <c r="T724" s="173"/>
      <c r="U724" s="189" t="s">
        <v>410</v>
      </c>
      <c r="V724" s="205" t="str">
        <f>VLOOKUP($B723,D1_2!$B$132:$AL$258,9,FALSE)&amp;""</f>
        <v/>
      </c>
      <c r="W724" s="222"/>
      <c r="X724" s="162" t="str">
        <f>VLOOKUP($B723,D1_2!$B$132:$AL$258,10,FALSE)&amp;""</f>
        <v/>
      </c>
      <c r="Y724" s="173"/>
      <c r="Z724" s="189" t="s">
        <v>410</v>
      </c>
      <c r="AA724" s="205" t="str">
        <f>VLOOKUP($B723,D1_2!$B$132:$AL$258,11,FALSE)&amp;""</f>
        <v/>
      </c>
      <c r="AB724" s="222"/>
      <c r="AC724" s="162" t="str">
        <f>VLOOKUP($B723,D1_2!$B$132:$AL$258,12,FALSE)&amp;""</f>
        <v/>
      </c>
      <c r="AD724" s="173"/>
      <c r="AE724" s="189" t="s">
        <v>410</v>
      </c>
      <c r="AF724" s="205" t="str">
        <f>VLOOKUP($B723,D1_2!$B$132:$AL$258,13,FALSE)&amp;""</f>
        <v/>
      </c>
      <c r="AG724" s="222"/>
      <c r="AH724" s="162" t="str">
        <f>VLOOKUP($B723,D1_2!$B$132:$AL$258,14,FALSE)&amp;""</f>
        <v/>
      </c>
      <c r="AI724" s="173"/>
      <c r="AJ724" s="189" t="s">
        <v>410</v>
      </c>
      <c r="AK724" s="205" t="str">
        <f>VLOOKUP($B723,D1_2!$B$132:$AL$258,15,FALSE)&amp;""</f>
        <v/>
      </c>
      <c r="AL724" s="222"/>
      <c r="AM724" s="162" t="str">
        <f>VLOOKUP($B723,D1_2!$B$132:$AL$258,16,FALSE)&amp;""</f>
        <v/>
      </c>
      <c r="AN724" s="173"/>
      <c r="AO724" s="189" t="s">
        <v>410</v>
      </c>
      <c r="AP724" s="205" t="str">
        <f>VLOOKUP($B723,D1_2!$B$132:$AL$258,17,FALSE)&amp;""</f>
        <v/>
      </c>
      <c r="AQ724" s="222"/>
      <c r="AR724" s="162" t="str">
        <f>VLOOKUP($B723,D1_2!$B$132:$AL$258,18,FALSE)&amp;""</f>
        <v/>
      </c>
      <c r="AS724" s="173"/>
      <c r="AT724" s="189" t="s">
        <v>410</v>
      </c>
      <c r="AU724" s="205" t="str">
        <f>VLOOKUP($B723,D1_2!$B$132:$AL$258,19,FALSE)&amp;""</f>
        <v/>
      </c>
      <c r="AV724" s="222"/>
      <c r="AW724" s="162" t="str">
        <f>VLOOKUP($B723,D1_2!$B$132:$AL$258,20,FALSE)&amp;""</f>
        <v/>
      </c>
      <c r="AX724" s="173"/>
      <c r="AY724" s="189" t="s">
        <v>410</v>
      </c>
      <c r="AZ724" s="205" t="str">
        <f>VLOOKUP($B723,D1_2!$B$132:$AL$258,21,FALSE)&amp;""</f>
        <v/>
      </c>
      <c r="BA724" s="222"/>
      <c r="BB724" s="1"/>
      <c r="BC724" s="1"/>
      <c r="BD724" s="1"/>
      <c r="BE724" s="1"/>
      <c r="BF724" s="3"/>
      <c r="BG724" s="3"/>
      <c r="BH724" s="3"/>
    </row>
    <row r="725" spans="2:60" s="1" customFormat="1">
      <c r="B725" s="27"/>
      <c r="C725" s="79"/>
      <c r="D725" s="79"/>
      <c r="E725" s="79"/>
      <c r="F725" s="109"/>
      <c r="G725" s="124" t="s">
        <v>5593</v>
      </c>
      <c r="H725" s="124"/>
      <c r="I725" s="124"/>
      <c r="J725" s="124"/>
      <c r="K725" s="124"/>
      <c r="L725" s="124"/>
      <c r="M725" s="124"/>
      <c r="N725" s="167" t="str">
        <f>VLOOKUP($B723,D1_2!$B$259:$AL$385,6,FALSE)&amp;""</f>
        <v/>
      </c>
      <c r="O725" s="174"/>
      <c r="P725" s="190" t="s">
        <v>410</v>
      </c>
      <c r="Q725" s="206" t="str">
        <f>VLOOKUP($B723,D1_2!$B$259:$AL$385,7,FALSE)&amp;""</f>
        <v/>
      </c>
      <c r="R725" s="216"/>
      <c r="S725" s="167" t="str">
        <f>VLOOKUP($B723,D1_2!$B$259:$AL$385,8,FALSE)&amp;""</f>
        <v/>
      </c>
      <c r="T725" s="174"/>
      <c r="U725" s="190" t="s">
        <v>410</v>
      </c>
      <c r="V725" s="206" t="str">
        <f>VLOOKUP($B723,D1_2!$B$259:$AL$385,9,FALSE)&amp;""</f>
        <v/>
      </c>
      <c r="W725" s="216"/>
      <c r="X725" s="167" t="str">
        <f>VLOOKUP($B723,D1_2!$B$259:$AL$385,10,FALSE)&amp;""</f>
        <v/>
      </c>
      <c r="Y725" s="174"/>
      <c r="Z725" s="190" t="s">
        <v>410</v>
      </c>
      <c r="AA725" s="206" t="str">
        <f>VLOOKUP($B723,D1_2!$B$259:$AL$385,11,FALSE)&amp;""</f>
        <v/>
      </c>
      <c r="AB725" s="216"/>
      <c r="AC725" s="167" t="str">
        <f>VLOOKUP($B723,D1_2!$B$259:$AL$385,12,FALSE)&amp;""</f>
        <v/>
      </c>
      <c r="AD725" s="174"/>
      <c r="AE725" s="190" t="s">
        <v>410</v>
      </c>
      <c r="AF725" s="206" t="str">
        <f>VLOOKUP($B723,D1_2!$B$259:$AL$385,13,FALSE)&amp;""</f>
        <v/>
      </c>
      <c r="AG725" s="216"/>
      <c r="AH725" s="167" t="str">
        <f>VLOOKUP($B723,D1_2!$B$259:$AL$385,14,FALSE)&amp;""</f>
        <v/>
      </c>
      <c r="AI725" s="174"/>
      <c r="AJ725" s="190" t="s">
        <v>410</v>
      </c>
      <c r="AK725" s="206" t="str">
        <f>VLOOKUP($B723,D1_2!$B$259:$AL$385,15,FALSE)&amp;""</f>
        <v/>
      </c>
      <c r="AL725" s="216"/>
      <c r="AM725" s="167" t="str">
        <f>VLOOKUP($B723,D1_2!$B$259:$AL$385,16,FALSE)&amp;""</f>
        <v/>
      </c>
      <c r="AN725" s="174"/>
      <c r="AO725" s="190" t="s">
        <v>410</v>
      </c>
      <c r="AP725" s="206" t="str">
        <f>VLOOKUP($B723,D1_2!$B$259:$AL$385,17,FALSE)&amp;""</f>
        <v/>
      </c>
      <c r="AQ725" s="216"/>
      <c r="AR725" s="167" t="str">
        <f>VLOOKUP($B723,D1_2!$B$259:$AL$385,18,FALSE)&amp;""</f>
        <v/>
      </c>
      <c r="AS725" s="174"/>
      <c r="AT725" s="190" t="s">
        <v>410</v>
      </c>
      <c r="AU725" s="206" t="str">
        <f>VLOOKUP($B723,D1_2!$B$259:$AL$385,19,FALSE)&amp;""</f>
        <v/>
      </c>
      <c r="AV725" s="216"/>
      <c r="AW725" s="167" t="str">
        <f>VLOOKUP($B723,D1_2!$B$259:$AL$385,20,FALSE)&amp;""</f>
        <v/>
      </c>
      <c r="AX725" s="174"/>
      <c r="AY725" s="190" t="s">
        <v>410</v>
      </c>
      <c r="AZ725" s="206" t="str">
        <f>VLOOKUP($B723,D1_2!$B$259:$AL$385,21,FALSE)&amp;""</f>
        <v/>
      </c>
      <c r="BA725" s="216"/>
      <c r="BB725" s="1"/>
      <c r="BC725" s="1"/>
      <c r="BD725" s="1"/>
      <c r="BE725" s="1"/>
      <c r="BF725" s="3"/>
      <c r="BG725" s="3"/>
      <c r="BH725" s="3"/>
    </row>
    <row r="726" spans="2:60" s="1" customFormat="1" ht="14.25" customHeight="1">
      <c r="B726" s="26" t="s">
        <v>2966</v>
      </c>
      <c r="C726" s="78"/>
      <c r="D726" s="78"/>
      <c r="E726" s="78"/>
      <c r="F726" s="107"/>
      <c r="G726" s="122" t="s">
        <v>6009</v>
      </c>
      <c r="H726" s="122"/>
      <c r="I726" s="122"/>
      <c r="J726" s="122"/>
      <c r="K726" s="122"/>
      <c r="L726" s="122"/>
      <c r="M726" s="122"/>
      <c r="N726" s="160" t="str">
        <f>VLOOKUP($B726,D1_2!$B$5:$AL$131,6,FALSE)&amp;""</f>
        <v/>
      </c>
      <c r="O726" s="172"/>
      <c r="P726" s="188" t="s">
        <v>410</v>
      </c>
      <c r="Q726" s="204" t="str">
        <f>VLOOKUP($B726,D1_2!$B$5:$AL$131,7,FALSE)&amp;""</f>
        <v/>
      </c>
      <c r="R726" s="215"/>
      <c r="S726" s="160" t="str">
        <f>VLOOKUP($B726,D1_2!$B$5:$AL$131,8,FALSE)&amp;""</f>
        <v/>
      </c>
      <c r="T726" s="172"/>
      <c r="U726" s="188" t="s">
        <v>410</v>
      </c>
      <c r="V726" s="204" t="str">
        <f>VLOOKUP($B726,D1_2!$B$5:$AL$131,9,FALSE)&amp;""</f>
        <v/>
      </c>
      <c r="W726" s="215"/>
      <c r="X726" s="160" t="str">
        <f>VLOOKUP($B726,D1_2!$B$5:$AL$131,10,FALSE)&amp;""</f>
        <v/>
      </c>
      <c r="Y726" s="172"/>
      <c r="Z726" s="188" t="s">
        <v>410</v>
      </c>
      <c r="AA726" s="204" t="str">
        <f>VLOOKUP($B726,D1_2!$B$5:$AL$131,11,FALSE)&amp;""</f>
        <v/>
      </c>
      <c r="AB726" s="215"/>
      <c r="AC726" s="160" t="str">
        <f>VLOOKUP($B726,D1_2!$B$5:$AL$131,12,FALSE)&amp;""</f>
        <v/>
      </c>
      <c r="AD726" s="172"/>
      <c r="AE726" s="188" t="s">
        <v>410</v>
      </c>
      <c r="AF726" s="204" t="str">
        <f>VLOOKUP($B726,D1_2!$B$5:$AL$131,13,FALSE)&amp;""</f>
        <v/>
      </c>
      <c r="AG726" s="215"/>
      <c r="AH726" s="160" t="str">
        <f>VLOOKUP($B726,D1_2!$B$5:$AL$131,14,FALSE)&amp;""</f>
        <v/>
      </c>
      <c r="AI726" s="172"/>
      <c r="AJ726" s="188" t="s">
        <v>410</v>
      </c>
      <c r="AK726" s="204" t="str">
        <f>VLOOKUP($B726,D1_2!$B$5:$AL$131,15,FALSE)&amp;""</f>
        <v/>
      </c>
      <c r="AL726" s="215"/>
      <c r="AM726" s="160" t="str">
        <f>VLOOKUP($B726,D1_2!$B$5:$AL$131,16,FALSE)&amp;""</f>
        <v/>
      </c>
      <c r="AN726" s="172"/>
      <c r="AO726" s="188" t="s">
        <v>410</v>
      </c>
      <c r="AP726" s="204" t="str">
        <f>VLOOKUP($B726,D1_2!$B$5:$AL$131,17,FALSE)&amp;""</f>
        <v/>
      </c>
      <c r="AQ726" s="215"/>
      <c r="AR726" s="160" t="str">
        <f>VLOOKUP($B726,D1_2!$B$5:$AL$131,18,FALSE)&amp;""</f>
        <v/>
      </c>
      <c r="AS726" s="172"/>
      <c r="AT726" s="188" t="s">
        <v>410</v>
      </c>
      <c r="AU726" s="204" t="str">
        <f>VLOOKUP($B726,D1_2!$B$5:$AL$131,19,FALSE)&amp;""</f>
        <v/>
      </c>
      <c r="AV726" s="215"/>
      <c r="AW726" s="160" t="str">
        <f>VLOOKUP($B726,D1_2!$B$5:$AL$131,20,FALSE)&amp;""</f>
        <v/>
      </c>
      <c r="AX726" s="172"/>
      <c r="AY726" s="188" t="s">
        <v>410</v>
      </c>
      <c r="AZ726" s="204" t="str">
        <f>VLOOKUP($B726,D1_2!$B$5:$AL$131,21,FALSE)&amp;""</f>
        <v/>
      </c>
      <c r="BA726" s="215"/>
      <c r="BB726" s="1"/>
      <c r="BC726" s="1"/>
      <c r="BD726" s="1"/>
      <c r="BE726" s="1"/>
      <c r="BF726" s="3"/>
      <c r="BG726" s="3"/>
      <c r="BH726" s="3"/>
    </row>
    <row r="727" spans="2:60" s="1" customFormat="1">
      <c r="B727" s="28"/>
      <c r="C727" s="80"/>
      <c r="D727" s="80"/>
      <c r="E727" s="80"/>
      <c r="F727" s="108"/>
      <c r="G727" s="123" t="s">
        <v>5759</v>
      </c>
      <c r="H727" s="123"/>
      <c r="I727" s="123"/>
      <c r="J727" s="123"/>
      <c r="K727" s="123"/>
      <c r="L727" s="123"/>
      <c r="M727" s="123"/>
      <c r="N727" s="162" t="str">
        <f>VLOOKUP($B726,D1_2!$B$132:$AL$258,6,FALSE)&amp;""</f>
        <v/>
      </c>
      <c r="O727" s="173"/>
      <c r="P727" s="189" t="s">
        <v>410</v>
      </c>
      <c r="Q727" s="205" t="str">
        <f>VLOOKUP($B726,D1_2!$B$132:$AL$258,7,FALSE)&amp;""</f>
        <v/>
      </c>
      <c r="R727" s="222"/>
      <c r="S727" s="162" t="str">
        <f>VLOOKUP($B726,D1_2!$B$132:$AL$258,8,FALSE)&amp;""</f>
        <v/>
      </c>
      <c r="T727" s="173"/>
      <c r="U727" s="189" t="s">
        <v>410</v>
      </c>
      <c r="V727" s="205" t="str">
        <f>VLOOKUP($B726,D1_2!$B$132:$AL$258,9,FALSE)&amp;""</f>
        <v/>
      </c>
      <c r="W727" s="222"/>
      <c r="X727" s="162" t="str">
        <f>VLOOKUP($B726,D1_2!$B$132:$AL$258,10,FALSE)&amp;""</f>
        <v/>
      </c>
      <c r="Y727" s="173"/>
      <c r="Z727" s="189" t="s">
        <v>410</v>
      </c>
      <c r="AA727" s="205" t="str">
        <f>VLOOKUP($B726,D1_2!$B$132:$AL$258,11,FALSE)&amp;""</f>
        <v/>
      </c>
      <c r="AB727" s="222"/>
      <c r="AC727" s="162" t="str">
        <f>VLOOKUP($B726,D1_2!$B$132:$AL$258,12,FALSE)&amp;""</f>
        <v/>
      </c>
      <c r="AD727" s="173"/>
      <c r="AE727" s="189" t="s">
        <v>410</v>
      </c>
      <c r="AF727" s="205" t="str">
        <f>VLOOKUP($B726,D1_2!$B$132:$AL$258,13,FALSE)&amp;""</f>
        <v/>
      </c>
      <c r="AG727" s="222"/>
      <c r="AH727" s="162" t="str">
        <f>VLOOKUP($B726,D1_2!$B$132:$AL$258,14,FALSE)&amp;""</f>
        <v/>
      </c>
      <c r="AI727" s="173"/>
      <c r="AJ727" s="189" t="s">
        <v>410</v>
      </c>
      <c r="AK727" s="205" t="str">
        <f>VLOOKUP($B726,D1_2!$B$132:$AL$258,15,FALSE)&amp;""</f>
        <v/>
      </c>
      <c r="AL727" s="222"/>
      <c r="AM727" s="162" t="str">
        <f>VLOOKUP($B726,D1_2!$B$132:$AL$258,16,FALSE)&amp;""</f>
        <v/>
      </c>
      <c r="AN727" s="173"/>
      <c r="AO727" s="189" t="s">
        <v>410</v>
      </c>
      <c r="AP727" s="205" t="str">
        <f>VLOOKUP($B726,D1_2!$B$132:$AL$258,17,FALSE)&amp;""</f>
        <v/>
      </c>
      <c r="AQ727" s="222"/>
      <c r="AR727" s="162" t="str">
        <f>VLOOKUP($B726,D1_2!$B$132:$AL$258,18,FALSE)&amp;""</f>
        <v/>
      </c>
      <c r="AS727" s="173"/>
      <c r="AT727" s="189" t="s">
        <v>410</v>
      </c>
      <c r="AU727" s="205" t="str">
        <f>VLOOKUP($B726,D1_2!$B$132:$AL$258,19,FALSE)&amp;""</f>
        <v/>
      </c>
      <c r="AV727" s="222"/>
      <c r="AW727" s="162" t="str">
        <f>VLOOKUP($B726,D1_2!$B$132:$AL$258,20,FALSE)&amp;""</f>
        <v/>
      </c>
      <c r="AX727" s="173"/>
      <c r="AY727" s="189" t="s">
        <v>410</v>
      </c>
      <c r="AZ727" s="205" t="str">
        <f>VLOOKUP($B726,D1_2!$B$132:$AL$258,21,FALSE)&amp;""</f>
        <v/>
      </c>
      <c r="BA727" s="222"/>
      <c r="BB727" s="1"/>
      <c r="BC727" s="1"/>
      <c r="BD727" s="1"/>
      <c r="BE727" s="1"/>
      <c r="BF727" s="3"/>
      <c r="BG727" s="3"/>
      <c r="BH727" s="3"/>
    </row>
    <row r="728" spans="2:60" s="1" customFormat="1">
      <c r="B728" s="27"/>
      <c r="C728" s="79"/>
      <c r="D728" s="79"/>
      <c r="E728" s="79"/>
      <c r="F728" s="109"/>
      <c r="G728" s="124" t="s">
        <v>5593</v>
      </c>
      <c r="H728" s="124"/>
      <c r="I728" s="124"/>
      <c r="J728" s="124"/>
      <c r="K728" s="124"/>
      <c r="L728" s="124"/>
      <c r="M728" s="124"/>
      <c r="N728" s="167" t="str">
        <f>VLOOKUP($B726,D1_2!$B$259:$AL$385,6,FALSE)&amp;""</f>
        <v/>
      </c>
      <c r="O728" s="174"/>
      <c r="P728" s="190" t="s">
        <v>410</v>
      </c>
      <c r="Q728" s="206" t="str">
        <f>VLOOKUP($B726,D1_2!$B$259:$AL$385,7,FALSE)&amp;""</f>
        <v/>
      </c>
      <c r="R728" s="216"/>
      <c r="S728" s="167" t="str">
        <f>VLOOKUP($B726,D1_2!$B$259:$AL$385,8,FALSE)&amp;""</f>
        <v/>
      </c>
      <c r="T728" s="174"/>
      <c r="U728" s="190" t="s">
        <v>410</v>
      </c>
      <c r="V728" s="206" t="str">
        <f>VLOOKUP($B726,D1_2!$B$259:$AL$385,9,FALSE)&amp;""</f>
        <v/>
      </c>
      <c r="W728" s="216"/>
      <c r="X728" s="167" t="str">
        <f>VLOOKUP($B726,D1_2!$B$259:$AL$385,10,FALSE)&amp;""</f>
        <v/>
      </c>
      <c r="Y728" s="174"/>
      <c r="Z728" s="190" t="s">
        <v>410</v>
      </c>
      <c r="AA728" s="206" t="str">
        <f>VLOOKUP($B726,D1_2!$B$259:$AL$385,11,FALSE)&amp;""</f>
        <v/>
      </c>
      <c r="AB728" s="216"/>
      <c r="AC728" s="167" t="str">
        <f>VLOOKUP($B726,D1_2!$B$259:$AL$385,12,FALSE)&amp;""</f>
        <v/>
      </c>
      <c r="AD728" s="174"/>
      <c r="AE728" s="190" t="s">
        <v>410</v>
      </c>
      <c r="AF728" s="206" t="str">
        <f>VLOOKUP($B726,D1_2!$B$259:$AL$385,13,FALSE)&amp;""</f>
        <v/>
      </c>
      <c r="AG728" s="216"/>
      <c r="AH728" s="167" t="str">
        <f>VLOOKUP($B726,D1_2!$B$259:$AL$385,14,FALSE)&amp;""</f>
        <v/>
      </c>
      <c r="AI728" s="174"/>
      <c r="AJ728" s="190" t="s">
        <v>410</v>
      </c>
      <c r="AK728" s="206" t="str">
        <f>VLOOKUP($B726,D1_2!$B$259:$AL$385,15,FALSE)&amp;""</f>
        <v/>
      </c>
      <c r="AL728" s="216"/>
      <c r="AM728" s="167" t="str">
        <f>VLOOKUP($B726,D1_2!$B$259:$AL$385,16,FALSE)&amp;""</f>
        <v/>
      </c>
      <c r="AN728" s="174"/>
      <c r="AO728" s="190" t="s">
        <v>410</v>
      </c>
      <c r="AP728" s="206" t="str">
        <f>VLOOKUP($B726,D1_2!$B$259:$AL$385,17,FALSE)&amp;""</f>
        <v/>
      </c>
      <c r="AQ728" s="216"/>
      <c r="AR728" s="167" t="str">
        <f>VLOOKUP($B726,D1_2!$B$259:$AL$385,18,FALSE)&amp;""</f>
        <v/>
      </c>
      <c r="AS728" s="174"/>
      <c r="AT728" s="190" t="s">
        <v>410</v>
      </c>
      <c r="AU728" s="206" t="str">
        <f>VLOOKUP($B726,D1_2!$B$259:$AL$385,19,FALSE)&amp;""</f>
        <v/>
      </c>
      <c r="AV728" s="216"/>
      <c r="AW728" s="167" t="str">
        <f>VLOOKUP($B726,D1_2!$B$259:$AL$385,20,FALSE)&amp;""</f>
        <v/>
      </c>
      <c r="AX728" s="174"/>
      <c r="AY728" s="190" t="s">
        <v>410</v>
      </c>
      <c r="AZ728" s="206" t="str">
        <f>VLOOKUP($B726,D1_2!$B$259:$AL$385,21,FALSE)&amp;""</f>
        <v/>
      </c>
      <c r="BA728" s="216"/>
      <c r="BB728" s="1"/>
      <c r="BC728" s="1"/>
      <c r="BD728" s="1"/>
      <c r="BE728" s="1"/>
      <c r="BF728" s="3"/>
      <c r="BG728" s="3"/>
      <c r="BH728" s="3"/>
    </row>
    <row r="729" spans="2:60" s="1" customFormat="1" ht="14.25" customHeight="1">
      <c r="B729" s="26" t="s">
        <v>1955</v>
      </c>
      <c r="C729" s="78"/>
      <c r="D729" s="78"/>
      <c r="E729" s="78"/>
      <c r="F729" s="107"/>
      <c r="G729" s="122" t="s">
        <v>6009</v>
      </c>
      <c r="H729" s="122"/>
      <c r="I729" s="122"/>
      <c r="J729" s="122"/>
      <c r="K729" s="122"/>
      <c r="L729" s="122"/>
      <c r="M729" s="122"/>
      <c r="N729" s="160" t="str">
        <f>VLOOKUP($B729,D1_2!$B$5:$AL$131,6,FALSE)&amp;""</f>
        <v/>
      </c>
      <c r="O729" s="172"/>
      <c r="P729" s="188" t="s">
        <v>410</v>
      </c>
      <c r="Q729" s="204" t="str">
        <f>VLOOKUP($B729,D1_2!$B$5:$AL$131,7,FALSE)&amp;""</f>
        <v/>
      </c>
      <c r="R729" s="215"/>
      <c r="S729" s="160" t="str">
        <f>VLOOKUP($B729,D1_2!$B$5:$AL$131,8,FALSE)&amp;""</f>
        <v/>
      </c>
      <c r="T729" s="172"/>
      <c r="U729" s="188" t="s">
        <v>410</v>
      </c>
      <c r="V729" s="204" t="str">
        <f>VLOOKUP($B729,D1_2!$B$5:$AL$131,9,FALSE)&amp;""</f>
        <v/>
      </c>
      <c r="W729" s="215"/>
      <c r="X729" s="160" t="str">
        <f>VLOOKUP($B729,D1_2!$B$5:$AL$131,10,FALSE)&amp;""</f>
        <v/>
      </c>
      <c r="Y729" s="172"/>
      <c r="Z729" s="188" t="s">
        <v>410</v>
      </c>
      <c r="AA729" s="204" t="str">
        <f>VLOOKUP($B729,D1_2!$B$5:$AL$131,11,FALSE)&amp;""</f>
        <v/>
      </c>
      <c r="AB729" s="215"/>
      <c r="AC729" s="160" t="str">
        <f>VLOOKUP($B729,D1_2!$B$5:$AL$131,12,FALSE)&amp;""</f>
        <v/>
      </c>
      <c r="AD729" s="172"/>
      <c r="AE729" s="188" t="s">
        <v>410</v>
      </c>
      <c r="AF729" s="204" t="str">
        <f>VLOOKUP($B729,D1_2!$B$5:$AL$131,13,FALSE)&amp;""</f>
        <v/>
      </c>
      <c r="AG729" s="215"/>
      <c r="AH729" s="160" t="str">
        <f>VLOOKUP($B729,D1_2!$B$5:$AL$131,14,FALSE)&amp;""</f>
        <v/>
      </c>
      <c r="AI729" s="172"/>
      <c r="AJ729" s="188" t="s">
        <v>410</v>
      </c>
      <c r="AK729" s="204" t="str">
        <f>VLOOKUP($B729,D1_2!$B$5:$AL$131,15,FALSE)&amp;""</f>
        <v/>
      </c>
      <c r="AL729" s="215"/>
      <c r="AM729" s="160" t="str">
        <f>VLOOKUP($B729,D1_2!$B$5:$AL$131,16,FALSE)&amp;""</f>
        <v/>
      </c>
      <c r="AN729" s="172"/>
      <c r="AO729" s="188" t="s">
        <v>410</v>
      </c>
      <c r="AP729" s="204" t="str">
        <f>VLOOKUP($B729,D1_2!$B$5:$AL$131,17,FALSE)&amp;""</f>
        <v/>
      </c>
      <c r="AQ729" s="215"/>
      <c r="AR729" s="160" t="str">
        <f>VLOOKUP($B729,D1_2!$B$5:$AL$131,18,FALSE)&amp;""</f>
        <v/>
      </c>
      <c r="AS729" s="172"/>
      <c r="AT729" s="188" t="s">
        <v>410</v>
      </c>
      <c r="AU729" s="204" t="str">
        <f>VLOOKUP($B729,D1_2!$B$5:$AL$131,19,FALSE)&amp;""</f>
        <v/>
      </c>
      <c r="AV729" s="215"/>
      <c r="AW729" s="160" t="str">
        <f>VLOOKUP($B729,D1_2!$B$5:$AL$131,20,FALSE)&amp;""</f>
        <v/>
      </c>
      <c r="AX729" s="172"/>
      <c r="AY729" s="188" t="s">
        <v>410</v>
      </c>
      <c r="AZ729" s="204" t="str">
        <f>VLOOKUP($B729,D1_2!$B$5:$AL$131,21,FALSE)&amp;""</f>
        <v/>
      </c>
      <c r="BA729" s="215"/>
      <c r="BB729" s="1"/>
      <c r="BC729" s="1"/>
      <c r="BD729" s="1"/>
      <c r="BE729" s="1"/>
      <c r="BF729" s="3"/>
      <c r="BG729" s="3"/>
      <c r="BH729" s="3"/>
    </row>
    <row r="730" spans="2:60" s="1" customFormat="1">
      <c r="B730" s="28"/>
      <c r="C730" s="80"/>
      <c r="D730" s="80"/>
      <c r="E730" s="80"/>
      <c r="F730" s="108"/>
      <c r="G730" s="123" t="s">
        <v>5759</v>
      </c>
      <c r="H730" s="123"/>
      <c r="I730" s="123"/>
      <c r="J730" s="123"/>
      <c r="K730" s="123"/>
      <c r="L730" s="123"/>
      <c r="M730" s="123"/>
      <c r="N730" s="162" t="str">
        <f>VLOOKUP($B729,D1_2!$B$132:$AL$258,6,FALSE)&amp;""</f>
        <v/>
      </c>
      <c r="O730" s="173"/>
      <c r="P730" s="189" t="s">
        <v>410</v>
      </c>
      <c r="Q730" s="205" t="str">
        <f>VLOOKUP($B729,D1_2!$B$132:$AL$258,7,FALSE)&amp;""</f>
        <v/>
      </c>
      <c r="R730" s="222"/>
      <c r="S730" s="162" t="str">
        <f>VLOOKUP($B729,D1_2!$B$132:$AL$258,8,FALSE)&amp;""</f>
        <v/>
      </c>
      <c r="T730" s="173"/>
      <c r="U730" s="189" t="s">
        <v>410</v>
      </c>
      <c r="V730" s="205" t="str">
        <f>VLOOKUP($B729,D1_2!$B$132:$AL$258,9,FALSE)&amp;""</f>
        <v/>
      </c>
      <c r="W730" s="222"/>
      <c r="X730" s="162" t="str">
        <f>VLOOKUP($B729,D1_2!$B$132:$AL$258,10,FALSE)&amp;""</f>
        <v/>
      </c>
      <c r="Y730" s="173"/>
      <c r="Z730" s="189" t="s">
        <v>410</v>
      </c>
      <c r="AA730" s="205" t="str">
        <f>VLOOKUP($B729,D1_2!$B$132:$AL$258,11,FALSE)&amp;""</f>
        <v/>
      </c>
      <c r="AB730" s="222"/>
      <c r="AC730" s="162" t="str">
        <f>VLOOKUP($B729,D1_2!$B$132:$AL$258,12,FALSE)&amp;""</f>
        <v/>
      </c>
      <c r="AD730" s="173"/>
      <c r="AE730" s="189" t="s">
        <v>410</v>
      </c>
      <c r="AF730" s="205" t="str">
        <f>VLOOKUP($B729,D1_2!$B$132:$AL$258,13,FALSE)&amp;""</f>
        <v/>
      </c>
      <c r="AG730" s="222"/>
      <c r="AH730" s="162" t="str">
        <f>VLOOKUP($B729,D1_2!$B$132:$AL$258,14,FALSE)&amp;""</f>
        <v/>
      </c>
      <c r="AI730" s="173"/>
      <c r="AJ730" s="189" t="s">
        <v>410</v>
      </c>
      <c r="AK730" s="205" t="str">
        <f>VLOOKUP($B729,D1_2!$B$132:$AL$258,15,FALSE)&amp;""</f>
        <v/>
      </c>
      <c r="AL730" s="222"/>
      <c r="AM730" s="162" t="str">
        <f>VLOOKUP($B729,D1_2!$B$132:$AL$258,16,FALSE)&amp;""</f>
        <v/>
      </c>
      <c r="AN730" s="173"/>
      <c r="AO730" s="189" t="s">
        <v>410</v>
      </c>
      <c r="AP730" s="205" t="str">
        <f>VLOOKUP($B729,D1_2!$B$132:$AL$258,17,FALSE)&amp;""</f>
        <v/>
      </c>
      <c r="AQ730" s="222"/>
      <c r="AR730" s="162" t="str">
        <f>VLOOKUP($B729,D1_2!$B$132:$AL$258,18,FALSE)&amp;""</f>
        <v/>
      </c>
      <c r="AS730" s="173"/>
      <c r="AT730" s="189" t="s">
        <v>410</v>
      </c>
      <c r="AU730" s="205" t="str">
        <f>VLOOKUP($B729,D1_2!$B$132:$AL$258,19,FALSE)&amp;""</f>
        <v/>
      </c>
      <c r="AV730" s="222"/>
      <c r="AW730" s="162" t="str">
        <f>VLOOKUP($B729,D1_2!$B$132:$AL$258,20,FALSE)&amp;""</f>
        <v/>
      </c>
      <c r="AX730" s="173"/>
      <c r="AY730" s="189" t="s">
        <v>410</v>
      </c>
      <c r="AZ730" s="205" t="str">
        <f>VLOOKUP($B729,D1_2!$B$132:$AL$258,21,FALSE)&amp;""</f>
        <v/>
      </c>
      <c r="BA730" s="222"/>
      <c r="BB730" s="1"/>
      <c r="BC730" s="1"/>
      <c r="BD730" s="1"/>
      <c r="BE730" s="1"/>
      <c r="BF730" s="3"/>
      <c r="BG730" s="3"/>
      <c r="BH730" s="3"/>
    </row>
    <row r="731" spans="2:60" s="1" customFormat="1">
      <c r="B731" s="28"/>
      <c r="C731" s="80"/>
      <c r="D731" s="80"/>
      <c r="E731" s="80"/>
      <c r="F731" s="108"/>
      <c r="G731" s="124" t="s">
        <v>5593</v>
      </c>
      <c r="H731" s="124"/>
      <c r="I731" s="124"/>
      <c r="J731" s="124"/>
      <c r="K731" s="124"/>
      <c r="L731" s="124"/>
      <c r="M731" s="124"/>
      <c r="N731" s="168" t="str">
        <f>VLOOKUP($B729,D1_2!$B$259:$AL$385,6,FALSE)&amp;""</f>
        <v/>
      </c>
      <c r="O731" s="156"/>
      <c r="P731" s="191" t="s">
        <v>410</v>
      </c>
      <c r="Q731" s="207" t="str">
        <f>VLOOKUP($B729,D1_2!$B$259:$AL$385,7,FALSE)&amp;""</f>
        <v/>
      </c>
      <c r="R731" s="223"/>
      <c r="S731" s="168" t="str">
        <f>VLOOKUP($B729,D1_2!$B$259:$AL$385,8,FALSE)&amp;""</f>
        <v/>
      </c>
      <c r="T731" s="156"/>
      <c r="U731" s="191" t="s">
        <v>410</v>
      </c>
      <c r="V731" s="207" t="str">
        <f>VLOOKUP($B729,D1_2!$B$259:$AL$385,9,FALSE)&amp;""</f>
        <v/>
      </c>
      <c r="W731" s="223"/>
      <c r="X731" s="168" t="str">
        <f>VLOOKUP($B729,D1_2!$B$259:$AL$385,10,FALSE)&amp;""</f>
        <v/>
      </c>
      <c r="Y731" s="156"/>
      <c r="Z731" s="191" t="s">
        <v>410</v>
      </c>
      <c r="AA731" s="207" t="str">
        <f>VLOOKUP($B729,D1_2!$B$259:$AL$385,11,FALSE)&amp;""</f>
        <v/>
      </c>
      <c r="AB731" s="223"/>
      <c r="AC731" s="168" t="str">
        <f>VLOOKUP($B729,D1_2!$B$259:$AL$385,12,FALSE)&amp;""</f>
        <v/>
      </c>
      <c r="AD731" s="156"/>
      <c r="AE731" s="191" t="s">
        <v>410</v>
      </c>
      <c r="AF731" s="207" t="str">
        <f>VLOOKUP($B729,D1_2!$B$259:$AL$385,13,FALSE)&amp;""</f>
        <v/>
      </c>
      <c r="AG731" s="223"/>
      <c r="AH731" s="168" t="str">
        <f>VLOOKUP($B729,D1_2!$B$259:$AL$385,14,FALSE)&amp;""</f>
        <v/>
      </c>
      <c r="AI731" s="156"/>
      <c r="AJ731" s="191" t="s">
        <v>410</v>
      </c>
      <c r="AK731" s="207" t="str">
        <f>VLOOKUP($B729,D1_2!$B$259:$AL$385,15,FALSE)&amp;""</f>
        <v/>
      </c>
      <c r="AL731" s="223"/>
      <c r="AM731" s="168" t="str">
        <f>VLOOKUP($B729,D1_2!$B$259:$AL$385,16,FALSE)&amp;""</f>
        <v/>
      </c>
      <c r="AN731" s="156"/>
      <c r="AO731" s="191" t="s">
        <v>410</v>
      </c>
      <c r="AP731" s="207" t="str">
        <f>VLOOKUP($B729,D1_2!$B$259:$AL$385,17,FALSE)&amp;""</f>
        <v/>
      </c>
      <c r="AQ731" s="223"/>
      <c r="AR731" s="168" t="str">
        <f>VLOOKUP($B729,D1_2!$B$259:$AL$385,18,FALSE)&amp;""</f>
        <v/>
      </c>
      <c r="AS731" s="156"/>
      <c r="AT731" s="191" t="s">
        <v>410</v>
      </c>
      <c r="AU731" s="207" t="str">
        <f>VLOOKUP($B729,D1_2!$B$259:$AL$385,19,FALSE)&amp;""</f>
        <v/>
      </c>
      <c r="AV731" s="223"/>
      <c r="AW731" s="168" t="str">
        <f>VLOOKUP($B729,D1_2!$B$259:$AL$385,20,FALSE)&amp;""</f>
        <v/>
      </c>
      <c r="AX731" s="156"/>
      <c r="AY731" s="191" t="s">
        <v>410</v>
      </c>
      <c r="AZ731" s="207" t="str">
        <f>VLOOKUP($B729,D1_2!$B$259:$AL$385,21,FALSE)&amp;""</f>
        <v/>
      </c>
      <c r="BA731" s="223"/>
      <c r="BB731" s="1"/>
      <c r="BC731" s="1"/>
      <c r="BD731" s="1"/>
      <c r="BE731" s="1"/>
      <c r="BF731" s="3"/>
      <c r="BG731" s="3"/>
      <c r="BH731" s="3"/>
    </row>
    <row r="732" spans="2:60" s="1" customFormat="1" ht="14.25" customHeight="1">
      <c r="B732" s="26" t="s">
        <v>6960</v>
      </c>
      <c r="C732" s="78"/>
      <c r="D732" s="78"/>
      <c r="E732" s="78"/>
      <c r="F732" s="107"/>
      <c r="G732" s="122" t="s">
        <v>6009</v>
      </c>
      <c r="H732" s="122"/>
      <c r="I732" s="122"/>
      <c r="J732" s="122"/>
      <c r="K732" s="122"/>
      <c r="L732" s="122"/>
      <c r="M732" s="122"/>
      <c r="N732" s="160" t="str">
        <f>VLOOKUP($B732,D1_2!$B$5:$AL$131,6,FALSE)&amp;""</f>
        <v/>
      </c>
      <c r="O732" s="172"/>
      <c r="P732" s="188" t="s">
        <v>410</v>
      </c>
      <c r="Q732" s="204" t="str">
        <f>VLOOKUP($B732,D1_2!$B$5:$AL$131,7,FALSE)&amp;""</f>
        <v/>
      </c>
      <c r="R732" s="215"/>
      <c r="S732" s="160" t="str">
        <f>VLOOKUP($B732,D1_2!$B$5:$AL$131,8,FALSE)&amp;""</f>
        <v/>
      </c>
      <c r="T732" s="172"/>
      <c r="U732" s="188" t="s">
        <v>410</v>
      </c>
      <c r="V732" s="204" t="str">
        <f>VLOOKUP($B732,D1_2!$B$5:$AL$131,9,FALSE)&amp;""</f>
        <v/>
      </c>
      <c r="W732" s="215"/>
      <c r="X732" s="160" t="str">
        <f>VLOOKUP($B732,D1_2!$B$5:$AL$131,10,FALSE)&amp;""</f>
        <v/>
      </c>
      <c r="Y732" s="172"/>
      <c r="Z732" s="188" t="s">
        <v>410</v>
      </c>
      <c r="AA732" s="204" t="str">
        <f>VLOOKUP($B732,D1_2!$B$5:$AL$131,11,FALSE)&amp;""</f>
        <v/>
      </c>
      <c r="AB732" s="215"/>
      <c r="AC732" s="160" t="str">
        <f>VLOOKUP($B732,D1_2!$B$5:$AL$131,12,FALSE)&amp;""</f>
        <v/>
      </c>
      <c r="AD732" s="172"/>
      <c r="AE732" s="188" t="s">
        <v>410</v>
      </c>
      <c r="AF732" s="204" t="str">
        <f>VLOOKUP($B732,D1_2!$B$5:$AL$131,13,FALSE)&amp;""</f>
        <v/>
      </c>
      <c r="AG732" s="215"/>
      <c r="AH732" s="160" t="str">
        <f>VLOOKUP($B732,D1_2!$B$5:$AL$131,14,FALSE)&amp;""</f>
        <v/>
      </c>
      <c r="AI732" s="172"/>
      <c r="AJ732" s="188" t="s">
        <v>410</v>
      </c>
      <c r="AK732" s="204" t="str">
        <f>VLOOKUP($B732,D1_2!$B$5:$AL$131,15,FALSE)&amp;""</f>
        <v/>
      </c>
      <c r="AL732" s="215"/>
      <c r="AM732" s="160" t="str">
        <f>VLOOKUP($B732,D1_2!$B$5:$AL$131,16,FALSE)&amp;""</f>
        <v/>
      </c>
      <c r="AN732" s="172"/>
      <c r="AO732" s="188" t="s">
        <v>410</v>
      </c>
      <c r="AP732" s="204" t="str">
        <f>VLOOKUP($B732,D1_2!$B$5:$AL$131,17,FALSE)&amp;""</f>
        <v/>
      </c>
      <c r="AQ732" s="215"/>
      <c r="AR732" s="160" t="str">
        <f>VLOOKUP($B732,D1_2!$B$5:$AL$131,18,FALSE)&amp;""</f>
        <v/>
      </c>
      <c r="AS732" s="172"/>
      <c r="AT732" s="188" t="s">
        <v>410</v>
      </c>
      <c r="AU732" s="204" t="str">
        <f>VLOOKUP($B732,D1_2!$B$5:$AL$131,19,FALSE)&amp;""</f>
        <v/>
      </c>
      <c r="AV732" s="215"/>
      <c r="AW732" s="160" t="str">
        <f>VLOOKUP($B732,D1_2!$B$5:$AL$131,20,FALSE)&amp;""</f>
        <v/>
      </c>
      <c r="AX732" s="172"/>
      <c r="AY732" s="188" t="s">
        <v>410</v>
      </c>
      <c r="AZ732" s="204" t="str">
        <f>VLOOKUP($B732,D1_2!$B$5:$AL$131,21,FALSE)&amp;""</f>
        <v/>
      </c>
      <c r="BA732" s="215"/>
      <c r="BB732" s="1"/>
      <c r="BC732" s="1"/>
      <c r="BD732" s="1"/>
      <c r="BE732" s="1"/>
      <c r="BF732" s="3"/>
      <c r="BG732" s="3"/>
      <c r="BH732" s="3"/>
    </row>
    <row r="733" spans="2:60" s="1" customFormat="1">
      <c r="B733" s="28"/>
      <c r="C733" s="80"/>
      <c r="D733" s="80"/>
      <c r="E733" s="80"/>
      <c r="F733" s="108"/>
      <c r="G733" s="123" t="s">
        <v>5759</v>
      </c>
      <c r="H733" s="123"/>
      <c r="I733" s="123"/>
      <c r="J733" s="123"/>
      <c r="K733" s="123"/>
      <c r="L733" s="123"/>
      <c r="M733" s="123"/>
      <c r="N733" s="162" t="str">
        <f>VLOOKUP($B732,D1_2!$B$132:$AL$258,6,FALSE)&amp;""</f>
        <v/>
      </c>
      <c r="O733" s="173"/>
      <c r="P733" s="189" t="s">
        <v>410</v>
      </c>
      <c r="Q733" s="205" t="str">
        <f>VLOOKUP($B732,D1_2!$B$132:$AL$258,7,FALSE)&amp;""</f>
        <v/>
      </c>
      <c r="R733" s="222"/>
      <c r="S733" s="162" t="str">
        <f>VLOOKUP($B732,D1_2!$B$132:$AL$258,8,FALSE)&amp;""</f>
        <v/>
      </c>
      <c r="T733" s="173"/>
      <c r="U733" s="189" t="s">
        <v>410</v>
      </c>
      <c r="V733" s="205" t="str">
        <f>VLOOKUP($B732,D1_2!$B$132:$AL$258,9,FALSE)&amp;""</f>
        <v/>
      </c>
      <c r="W733" s="222"/>
      <c r="X733" s="162" t="str">
        <f>VLOOKUP($B732,D1_2!$B$132:$AL$258,10,FALSE)&amp;""</f>
        <v/>
      </c>
      <c r="Y733" s="173"/>
      <c r="Z733" s="189" t="s">
        <v>410</v>
      </c>
      <c r="AA733" s="205" t="str">
        <f>VLOOKUP($B732,D1_2!$B$132:$AL$258,11,FALSE)&amp;""</f>
        <v/>
      </c>
      <c r="AB733" s="222"/>
      <c r="AC733" s="162" t="str">
        <f>VLOOKUP($B732,D1_2!$B$132:$AL$258,12,FALSE)&amp;""</f>
        <v/>
      </c>
      <c r="AD733" s="173"/>
      <c r="AE733" s="189" t="s">
        <v>410</v>
      </c>
      <c r="AF733" s="205" t="str">
        <f>VLOOKUP($B732,D1_2!$B$132:$AL$258,13,FALSE)&amp;""</f>
        <v/>
      </c>
      <c r="AG733" s="222"/>
      <c r="AH733" s="162" t="str">
        <f>VLOOKUP($B732,D1_2!$B$132:$AL$258,14,FALSE)&amp;""</f>
        <v/>
      </c>
      <c r="AI733" s="173"/>
      <c r="AJ733" s="189" t="s">
        <v>410</v>
      </c>
      <c r="AK733" s="205" t="str">
        <f>VLOOKUP($B732,D1_2!$B$132:$AL$258,15,FALSE)&amp;""</f>
        <v/>
      </c>
      <c r="AL733" s="222"/>
      <c r="AM733" s="162" t="str">
        <f>VLOOKUP($B732,D1_2!$B$132:$AL$258,16,FALSE)&amp;""</f>
        <v/>
      </c>
      <c r="AN733" s="173"/>
      <c r="AO733" s="189" t="s">
        <v>410</v>
      </c>
      <c r="AP733" s="205" t="str">
        <f>VLOOKUP($B732,D1_2!$B$132:$AL$258,17,FALSE)&amp;""</f>
        <v/>
      </c>
      <c r="AQ733" s="222"/>
      <c r="AR733" s="162" t="str">
        <f>VLOOKUP($B732,D1_2!$B$132:$AL$258,18,FALSE)&amp;""</f>
        <v/>
      </c>
      <c r="AS733" s="173"/>
      <c r="AT733" s="189" t="s">
        <v>410</v>
      </c>
      <c r="AU733" s="205" t="str">
        <f>VLOOKUP($B732,D1_2!$B$132:$AL$258,19,FALSE)&amp;""</f>
        <v/>
      </c>
      <c r="AV733" s="222"/>
      <c r="AW733" s="162" t="str">
        <f>VLOOKUP($B732,D1_2!$B$132:$AL$258,20,FALSE)&amp;""</f>
        <v/>
      </c>
      <c r="AX733" s="173"/>
      <c r="AY733" s="189" t="s">
        <v>410</v>
      </c>
      <c r="AZ733" s="205" t="str">
        <f>VLOOKUP($B732,D1_2!$B$132:$AL$258,21,FALSE)&amp;""</f>
        <v/>
      </c>
      <c r="BA733" s="222"/>
      <c r="BB733" s="1"/>
      <c r="BC733" s="1"/>
      <c r="BD733" s="1"/>
      <c r="BE733" s="1"/>
      <c r="BF733" s="3"/>
      <c r="BG733" s="3"/>
      <c r="BH733" s="3"/>
    </row>
    <row r="734" spans="2:60" s="1" customFormat="1">
      <c r="B734" s="27"/>
      <c r="C734" s="79"/>
      <c r="D734" s="79"/>
      <c r="E734" s="79"/>
      <c r="F734" s="109"/>
      <c r="G734" s="124" t="s">
        <v>5593</v>
      </c>
      <c r="H734" s="124"/>
      <c r="I734" s="124"/>
      <c r="J734" s="124"/>
      <c r="K734" s="124"/>
      <c r="L734" s="124"/>
      <c r="M734" s="124"/>
      <c r="N734" s="167" t="str">
        <f>VLOOKUP($B732,D1_2!$B$259:$AL$385,6,FALSE)&amp;""</f>
        <v/>
      </c>
      <c r="O734" s="174"/>
      <c r="P734" s="190" t="s">
        <v>410</v>
      </c>
      <c r="Q734" s="206" t="str">
        <f>VLOOKUP($B732,D1_2!$B$259:$AL$385,7,FALSE)&amp;""</f>
        <v/>
      </c>
      <c r="R734" s="216"/>
      <c r="S734" s="167" t="str">
        <f>VLOOKUP($B732,D1_2!$B$259:$AL$385,8,FALSE)&amp;""</f>
        <v/>
      </c>
      <c r="T734" s="174"/>
      <c r="U734" s="190" t="s">
        <v>410</v>
      </c>
      <c r="V734" s="206" t="str">
        <f>VLOOKUP($B732,D1_2!$B$259:$AL$385,9,FALSE)&amp;""</f>
        <v/>
      </c>
      <c r="W734" s="216"/>
      <c r="X734" s="167" t="str">
        <f>VLOOKUP($B732,D1_2!$B$259:$AL$385,10,FALSE)&amp;""</f>
        <v/>
      </c>
      <c r="Y734" s="174"/>
      <c r="Z734" s="190" t="s">
        <v>410</v>
      </c>
      <c r="AA734" s="206" t="str">
        <f>VLOOKUP($B732,D1_2!$B$259:$AL$385,11,FALSE)&amp;""</f>
        <v/>
      </c>
      <c r="AB734" s="216"/>
      <c r="AC734" s="167" t="str">
        <f>VLOOKUP($B732,D1_2!$B$259:$AL$385,12,FALSE)&amp;""</f>
        <v/>
      </c>
      <c r="AD734" s="174"/>
      <c r="AE734" s="190" t="s">
        <v>410</v>
      </c>
      <c r="AF734" s="206" t="str">
        <f>VLOOKUP($B732,D1_2!$B$259:$AL$385,13,FALSE)&amp;""</f>
        <v/>
      </c>
      <c r="AG734" s="216"/>
      <c r="AH734" s="167" t="str">
        <f>VLOOKUP($B732,D1_2!$B$259:$AL$385,14,FALSE)&amp;""</f>
        <v/>
      </c>
      <c r="AI734" s="174"/>
      <c r="AJ734" s="190" t="s">
        <v>410</v>
      </c>
      <c r="AK734" s="206" t="str">
        <f>VLOOKUP($B732,D1_2!$B$259:$AL$385,15,FALSE)&amp;""</f>
        <v/>
      </c>
      <c r="AL734" s="216"/>
      <c r="AM734" s="167" t="str">
        <f>VLOOKUP($B732,D1_2!$B$259:$AL$385,16,FALSE)&amp;""</f>
        <v/>
      </c>
      <c r="AN734" s="174"/>
      <c r="AO734" s="190" t="s">
        <v>410</v>
      </c>
      <c r="AP734" s="206" t="str">
        <f>VLOOKUP($B732,D1_2!$B$259:$AL$385,17,FALSE)&amp;""</f>
        <v/>
      </c>
      <c r="AQ734" s="216"/>
      <c r="AR734" s="167" t="str">
        <f>VLOOKUP($B732,D1_2!$B$259:$AL$385,18,FALSE)&amp;""</f>
        <v/>
      </c>
      <c r="AS734" s="174"/>
      <c r="AT734" s="190" t="s">
        <v>410</v>
      </c>
      <c r="AU734" s="206" t="str">
        <f>VLOOKUP($B732,D1_2!$B$259:$AL$385,19,FALSE)&amp;""</f>
        <v/>
      </c>
      <c r="AV734" s="216"/>
      <c r="AW734" s="167" t="str">
        <f>VLOOKUP($B732,D1_2!$B$259:$AL$385,20,FALSE)&amp;""</f>
        <v/>
      </c>
      <c r="AX734" s="174"/>
      <c r="AY734" s="190" t="s">
        <v>410</v>
      </c>
      <c r="AZ734" s="206" t="str">
        <f>VLOOKUP($B732,D1_2!$B$259:$AL$385,21,FALSE)&amp;""</f>
        <v/>
      </c>
      <c r="BA734" s="216"/>
      <c r="BB734" s="1"/>
      <c r="BC734" s="1"/>
      <c r="BD734" s="1"/>
      <c r="BE734" s="1"/>
      <c r="BF734" s="3"/>
      <c r="BG734" s="3"/>
      <c r="BH734" s="3"/>
    </row>
    <row r="735" spans="2:60" s="1" customFormat="1" ht="14.25" customHeight="1">
      <c r="B735" s="26" t="s">
        <v>6961</v>
      </c>
      <c r="C735" s="78"/>
      <c r="D735" s="78"/>
      <c r="E735" s="78"/>
      <c r="F735" s="107"/>
      <c r="G735" s="122" t="s">
        <v>6009</v>
      </c>
      <c r="H735" s="122"/>
      <c r="I735" s="122"/>
      <c r="J735" s="122"/>
      <c r="K735" s="122"/>
      <c r="L735" s="122"/>
      <c r="M735" s="122"/>
      <c r="N735" s="160" t="str">
        <f>VLOOKUP($B735,D1_2!$B$5:$AL$131,6,FALSE)&amp;""</f>
        <v/>
      </c>
      <c r="O735" s="172"/>
      <c r="P735" s="188" t="s">
        <v>410</v>
      </c>
      <c r="Q735" s="204" t="str">
        <f>VLOOKUP($B735,D1_2!$B$5:$AL$131,7,FALSE)&amp;""</f>
        <v/>
      </c>
      <c r="R735" s="215"/>
      <c r="S735" s="160" t="str">
        <f>VLOOKUP($B735,D1_2!$B$5:$AL$131,8,FALSE)&amp;""</f>
        <v/>
      </c>
      <c r="T735" s="172"/>
      <c r="U735" s="188" t="s">
        <v>410</v>
      </c>
      <c r="V735" s="204" t="str">
        <f>VLOOKUP($B735,D1_2!$B$5:$AL$131,9,FALSE)&amp;""</f>
        <v/>
      </c>
      <c r="W735" s="215"/>
      <c r="X735" s="160" t="str">
        <f>VLOOKUP($B735,D1_2!$B$5:$AL$131,10,FALSE)&amp;""</f>
        <v/>
      </c>
      <c r="Y735" s="172"/>
      <c r="Z735" s="188" t="s">
        <v>410</v>
      </c>
      <c r="AA735" s="204" t="str">
        <f>VLOOKUP($B735,D1_2!$B$5:$AL$131,11,FALSE)&amp;""</f>
        <v/>
      </c>
      <c r="AB735" s="215"/>
      <c r="AC735" s="160" t="str">
        <f>VLOOKUP($B735,D1_2!$B$5:$AL$131,12,FALSE)&amp;""</f>
        <v/>
      </c>
      <c r="AD735" s="172"/>
      <c r="AE735" s="188" t="s">
        <v>410</v>
      </c>
      <c r="AF735" s="204" t="str">
        <f>VLOOKUP($B735,D1_2!$B$5:$AL$131,13,FALSE)&amp;""</f>
        <v/>
      </c>
      <c r="AG735" s="215"/>
      <c r="AH735" s="160" t="str">
        <f>VLOOKUP($B735,D1_2!$B$5:$AL$131,14,FALSE)&amp;""</f>
        <v/>
      </c>
      <c r="AI735" s="172"/>
      <c r="AJ735" s="188" t="s">
        <v>410</v>
      </c>
      <c r="AK735" s="204" t="str">
        <f>VLOOKUP($B735,D1_2!$B$5:$AL$131,15,FALSE)&amp;""</f>
        <v/>
      </c>
      <c r="AL735" s="215"/>
      <c r="AM735" s="160" t="str">
        <f>VLOOKUP($B735,D1_2!$B$5:$AL$131,16,FALSE)&amp;""</f>
        <v/>
      </c>
      <c r="AN735" s="172"/>
      <c r="AO735" s="188" t="s">
        <v>410</v>
      </c>
      <c r="AP735" s="204" t="str">
        <f>VLOOKUP($B735,D1_2!$B$5:$AL$131,17,FALSE)&amp;""</f>
        <v/>
      </c>
      <c r="AQ735" s="215"/>
      <c r="AR735" s="160" t="str">
        <f>VLOOKUP($B735,D1_2!$B$5:$AL$131,18,FALSE)&amp;""</f>
        <v/>
      </c>
      <c r="AS735" s="172"/>
      <c r="AT735" s="188" t="s">
        <v>410</v>
      </c>
      <c r="AU735" s="204" t="str">
        <f>VLOOKUP($B735,D1_2!$B$5:$AL$131,19,FALSE)&amp;""</f>
        <v/>
      </c>
      <c r="AV735" s="215"/>
      <c r="AW735" s="160" t="str">
        <f>VLOOKUP($B735,D1_2!$B$5:$AL$131,20,FALSE)&amp;""</f>
        <v/>
      </c>
      <c r="AX735" s="172"/>
      <c r="AY735" s="188" t="s">
        <v>410</v>
      </c>
      <c r="AZ735" s="204" t="str">
        <f>VLOOKUP($B735,D1_2!$B$5:$AL$131,21,FALSE)&amp;""</f>
        <v/>
      </c>
      <c r="BA735" s="215"/>
      <c r="BB735" s="1"/>
      <c r="BC735" s="1"/>
      <c r="BD735" s="1"/>
      <c r="BE735" s="1"/>
      <c r="BF735" s="3"/>
      <c r="BG735" s="3"/>
      <c r="BH735" s="3"/>
    </row>
    <row r="736" spans="2:60" s="1" customFormat="1">
      <c r="B736" s="28"/>
      <c r="C736" s="80"/>
      <c r="D736" s="80"/>
      <c r="E736" s="80"/>
      <c r="F736" s="108"/>
      <c r="G736" s="123" t="s">
        <v>5759</v>
      </c>
      <c r="H736" s="123"/>
      <c r="I736" s="123"/>
      <c r="J736" s="123"/>
      <c r="K736" s="123"/>
      <c r="L736" s="123"/>
      <c r="M736" s="123"/>
      <c r="N736" s="162" t="str">
        <f>VLOOKUP($B735,D1_2!$B$132:$AL$258,6,FALSE)&amp;""</f>
        <v/>
      </c>
      <c r="O736" s="173"/>
      <c r="P736" s="189" t="s">
        <v>410</v>
      </c>
      <c r="Q736" s="205" t="str">
        <f>VLOOKUP($B735,D1_2!$B$132:$AL$258,7,FALSE)&amp;""</f>
        <v/>
      </c>
      <c r="R736" s="222"/>
      <c r="S736" s="162" t="str">
        <f>VLOOKUP($B735,D1_2!$B$132:$AL$258,8,FALSE)&amp;""</f>
        <v/>
      </c>
      <c r="T736" s="173"/>
      <c r="U736" s="189" t="s">
        <v>410</v>
      </c>
      <c r="V736" s="205" t="str">
        <f>VLOOKUP($B735,D1_2!$B$132:$AL$258,9,FALSE)&amp;""</f>
        <v/>
      </c>
      <c r="W736" s="222"/>
      <c r="X736" s="162" t="str">
        <f>VLOOKUP($B735,D1_2!$B$132:$AL$258,10,FALSE)&amp;""</f>
        <v/>
      </c>
      <c r="Y736" s="173"/>
      <c r="Z736" s="189" t="s">
        <v>410</v>
      </c>
      <c r="AA736" s="205" t="str">
        <f>VLOOKUP($B735,D1_2!$B$132:$AL$258,11,FALSE)&amp;""</f>
        <v/>
      </c>
      <c r="AB736" s="222"/>
      <c r="AC736" s="162" t="str">
        <f>VLOOKUP($B735,D1_2!$B$132:$AL$258,12,FALSE)&amp;""</f>
        <v/>
      </c>
      <c r="AD736" s="173"/>
      <c r="AE736" s="189" t="s">
        <v>410</v>
      </c>
      <c r="AF736" s="205" t="str">
        <f>VLOOKUP($B735,D1_2!$B$132:$AL$258,13,FALSE)&amp;""</f>
        <v/>
      </c>
      <c r="AG736" s="222"/>
      <c r="AH736" s="162" t="str">
        <f>VLOOKUP($B735,D1_2!$B$132:$AL$258,14,FALSE)&amp;""</f>
        <v/>
      </c>
      <c r="AI736" s="173"/>
      <c r="AJ736" s="189" t="s">
        <v>410</v>
      </c>
      <c r="AK736" s="205" t="str">
        <f>VLOOKUP($B735,D1_2!$B$132:$AL$258,15,FALSE)&amp;""</f>
        <v/>
      </c>
      <c r="AL736" s="222"/>
      <c r="AM736" s="162" t="str">
        <f>VLOOKUP($B735,D1_2!$B$132:$AL$258,16,FALSE)&amp;""</f>
        <v/>
      </c>
      <c r="AN736" s="173"/>
      <c r="AO736" s="189" t="s">
        <v>410</v>
      </c>
      <c r="AP736" s="205" t="str">
        <f>VLOOKUP($B735,D1_2!$B$132:$AL$258,17,FALSE)&amp;""</f>
        <v/>
      </c>
      <c r="AQ736" s="222"/>
      <c r="AR736" s="162" t="str">
        <f>VLOOKUP($B735,D1_2!$B$132:$AL$258,18,FALSE)&amp;""</f>
        <v/>
      </c>
      <c r="AS736" s="173"/>
      <c r="AT736" s="189" t="s">
        <v>410</v>
      </c>
      <c r="AU736" s="205" t="str">
        <f>VLOOKUP($B735,D1_2!$B$132:$AL$258,19,FALSE)&amp;""</f>
        <v/>
      </c>
      <c r="AV736" s="222"/>
      <c r="AW736" s="162" t="str">
        <f>VLOOKUP($B735,D1_2!$B$132:$AL$258,20,FALSE)&amp;""</f>
        <v/>
      </c>
      <c r="AX736" s="173"/>
      <c r="AY736" s="189" t="s">
        <v>410</v>
      </c>
      <c r="AZ736" s="205" t="str">
        <f>VLOOKUP($B735,D1_2!$B$132:$AL$258,21,FALSE)&amp;""</f>
        <v/>
      </c>
      <c r="BA736" s="222"/>
      <c r="BB736" s="1"/>
      <c r="BC736" s="1"/>
      <c r="BD736" s="1"/>
      <c r="BE736" s="1"/>
      <c r="BF736" s="3"/>
      <c r="BG736" s="3"/>
      <c r="BH736" s="3"/>
    </row>
    <row r="737" spans="2:60" s="1" customFormat="1">
      <c r="B737" s="27"/>
      <c r="C737" s="79"/>
      <c r="D737" s="79"/>
      <c r="E737" s="79"/>
      <c r="F737" s="109"/>
      <c r="G737" s="124" t="s">
        <v>5593</v>
      </c>
      <c r="H737" s="124"/>
      <c r="I737" s="124"/>
      <c r="J737" s="124"/>
      <c r="K737" s="124"/>
      <c r="L737" s="124"/>
      <c r="M737" s="124"/>
      <c r="N737" s="167" t="str">
        <f>VLOOKUP($B735,D1_2!$B$259:$AL$385,6,FALSE)&amp;""</f>
        <v/>
      </c>
      <c r="O737" s="174"/>
      <c r="P737" s="190" t="s">
        <v>410</v>
      </c>
      <c r="Q737" s="206" t="str">
        <f>VLOOKUP($B735,D1_2!$B$259:$AL$385,7,FALSE)&amp;""</f>
        <v/>
      </c>
      <c r="R737" s="216"/>
      <c r="S737" s="167" t="str">
        <f>VLOOKUP($B735,D1_2!$B$259:$AL$385,8,FALSE)&amp;""</f>
        <v/>
      </c>
      <c r="T737" s="174"/>
      <c r="U737" s="190" t="s">
        <v>410</v>
      </c>
      <c r="V737" s="206" t="str">
        <f>VLOOKUP($B735,D1_2!$B$259:$AL$385,9,FALSE)&amp;""</f>
        <v/>
      </c>
      <c r="W737" s="216"/>
      <c r="X737" s="167" t="str">
        <f>VLOOKUP($B735,D1_2!$B$259:$AL$385,10,FALSE)&amp;""</f>
        <v/>
      </c>
      <c r="Y737" s="174"/>
      <c r="Z737" s="190" t="s">
        <v>410</v>
      </c>
      <c r="AA737" s="206" t="str">
        <f>VLOOKUP($B735,D1_2!$B$259:$AL$385,11,FALSE)&amp;""</f>
        <v/>
      </c>
      <c r="AB737" s="216"/>
      <c r="AC737" s="167" t="str">
        <f>VLOOKUP($B735,D1_2!$B$259:$AL$385,12,FALSE)&amp;""</f>
        <v/>
      </c>
      <c r="AD737" s="174"/>
      <c r="AE737" s="190" t="s">
        <v>410</v>
      </c>
      <c r="AF737" s="206" t="str">
        <f>VLOOKUP($B735,D1_2!$B$259:$AL$385,13,FALSE)&amp;""</f>
        <v/>
      </c>
      <c r="AG737" s="216"/>
      <c r="AH737" s="167" t="str">
        <f>VLOOKUP($B735,D1_2!$B$259:$AL$385,14,FALSE)&amp;""</f>
        <v/>
      </c>
      <c r="AI737" s="174"/>
      <c r="AJ737" s="190" t="s">
        <v>410</v>
      </c>
      <c r="AK737" s="206" t="str">
        <f>VLOOKUP($B735,D1_2!$B$259:$AL$385,15,FALSE)&amp;""</f>
        <v/>
      </c>
      <c r="AL737" s="216"/>
      <c r="AM737" s="167" t="str">
        <f>VLOOKUP($B735,D1_2!$B$259:$AL$385,16,FALSE)&amp;""</f>
        <v/>
      </c>
      <c r="AN737" s="174"/>
      <c r="AO737" s="190" t="s">
        <v>410</v>
      </c>
      <c r="AP737" s="206" t="str">
        <f>VLOOKUP($B735,D1_2!$B$259:$AL$385,17,FALSE)&amp;""</f>
        <v/>
      </c>
      <c r="AQ737" s="216"/>
      <c r="AR737" s="167" t="str">
        <f>VLOOKUP($B735,D1_2!$B$259:$AL$385,18,FALSE)&amp;""</f>
        <v/>
      </c>
      <c r="AS737" s="174"/>
      <c r="AT737" s="190" t="s">
        <v>410</v>
      </c>
      <c r="AU737" s="206" t="str">
        <f>VLOOKUP($B735,D1_2!$B$259:$AL$385,19,FALSE)&amp;""</f>
        <v/>
      </c>
      <c r="AV737" s="216"/>
      <c r="AW737" s="167" t="str">
        <f>VLOOKUP($B735,D1_2!$B$259:$AL$385,20,FALSE)&amp;""</f>
        <v/>
      </c>
      <c r="AX737" s="174"/>
      <c r="AY737" s="190" t="s">
        <v>410</v>
      </c>
      <c r="AZ737" s="206" t="str">
        <f>VLOOKUP($B735,D1_2!$B$259:$AL$385,21,FALSE)&amp;""</f>
        <v/>
      </c>
      <c r="BA737" s="216"/>
      <c r="BB737" s="1"/>
      <c r="BC737" s="1"/>
      <c r="BD737" s="1"/>
      <c r="BE737" s="1"/>
      <c r="BF737" s="3"/>
      <c r="BG737" s="3"/>
      <c r="BH737" s="3"/>
    </row>
    <row r="738" spans="2:60" s="1" customFormat="1" ht="14.25" customHeight="1">
      <c r="B738" s="28" t="s">
        <v>905</v>
      </c>
      <c r="C738" s="80"/>
      <c r="D738" s="80"/>
      <c r="E738" s="80"/>
      <c r="F738" s="108"/>
      <c r="G738" s="122" t="s">
        <v>6009</v>
      </c>
      <c r="H738" s="122"/>
      <c r="I738" s="122"/>
      <c r="J738" s="122"/>
      <c r="K738" s="122"/>
      <c r="L738" s="122"/>
      <c r="M738" s="122"/>
      <c r="N738" s="169" t="str">
        <f>VLOOKUP($B738,D1_2!$B$5:$AL$131,6,FALSE)&amp;""</f>
        <v/>
      </c>
      <c r="O738" s="155"/>
      <c r="P738" s="192" t="s">
        <v>410</v>
      </c>
      <c r="Q738" s="208" t="str">
        <f>VLOOKUP($B738,D1_2!$B$5:$AL$131,7,FALSE)&amp;""</f>
        <v/>
      </c>
      <c r="R738" s="224"/>
      <c r="S738" s="169" t="str">
        <f>VLOOKUP($B738,D1_2!$B$5:$AL$131,8,FALSE)&amp;""</f>
        <v/>
      </c>
      <c r="T738" s="155"/>
      <c r="U738" s="192" t="s">
        <v>410</v>
      </c>
      <c r="V738" s="208" t="str">
        <f>VLOOKUP($B738,D1_2!$B$5:$AL$131,9,FALSE)&amp;""</f>
        <v/>
      </c>
      <c r="W738" s="224"/>
      <c r="X738" s="169" t="str">
        <f>VLOOKUP($B738,D1_2!$B$5:$AL$131,10,FALSE)&amp;""</f>
        <v/>
      </c>
      <c r="Y738" s="155"/>
      <c r="Z738" s="192" t="s">
        <v>410</v>
      </c>
      <c r="AA738" s="208" t="str">
        <f>VLOOKUP($B738,D1_2!$B$5:$AL$131,11,FALSE)&amp;""</f>
        <v/>
      </c>
      <c r="AB738" s="224"/>
      <c r="AC738" s="169" t="str">
        <f>VLOOKUP($B738,D1_2!$B$5:$AL$131,12,FALSE)&amp;""</f>
        <v/>
      </c>
      <c r="AD738" s="155"/>
      <c r="AE738" s="192" t="s">
        <v>410</v>
      </c>
      <c r="AF738" s="208" t="str">
        <f>VLOOKUP($B738,D1_2!$B$5:$AL$131,13,FALSE)&amp;""</f>
        <v/>
      </c>
      <c r="AG738" s="224"/>
      <c r="AH738" s="169" t="str">
        <f>VLOOKUP($B738,D1_2!$B$5:$AL$131,14,FALSE)&amp;""</f>
        <v/>
      </c>
      <c r="AI738" s="155"/>
      <c r="AJ738" s="192" t="s">
        <v>410</v>
      </c>
      <c r="AK738" s="208" t="str">
        <f>VLOOKUP($B738,D1_2!$B$5:$AL$131,15,FALSE)&amp;""</f>
        <v/>
      </c>
      <c r="AL738" s="224"/>
      <c r="AM738" s="169" t="str">
        <f>VLOOKUP($B738,D1_2!$B$5:$AL$131,16,FALSE)&amp;""</f>
        <v/>
      </c>
      <c r="AN738" s="155"/>
      <c r="AO738" s="192" t="s">
        <v>410</v>
      </c>
      <c r="AP738" s="208" t="str">
        <f>VLOOKUP($B738,D1_2!$B$5:$AL$131,17,FALSE)&amp;""</f>
        <v/>
      </c>
      <c r="AQ738" s="224"/>
      <c r="AR738" s="169" t="str">
        <f>VLOOKUP($B738,D1_2!$B$5:$AL$131,18,FALSE)&amp;""</f>
        <v/>
      </c>
      <c r="AS738" s="155"/>
      <c r="AT738" s="192" t="s">
        <v>410</v>
      </c>
      <c r="AU738" s="208" t="str">
        <f>VLOOKUP($B738,D1_2!$B$5:$AL$131,19,FALSE)&amp;""</f>
        <v/>
      </c>
      <c r="AV738" s="224"/>
      <c r="AW738" s="169" t="str">
        <f>VLOOKUP($B738,D1_2!$B$5:$AL$131,20,FALSE)&amp;""</f>
        <v/>
      </c>
      <c r="AX738" s="155"/>
      <c r="AY738" s="192" t="s">
        <v>410</v>
      </c>
      <c r="AZ738" s="208" t="str">
        <f>VLOOKUP($B738,D1_2!$B$5:$AL$131,21,FALSE)&amp;""</f>
        <v/>
      </c>
      <c r="BA738" s="224"/>
      <c r="BB738" s="1"/>
      <c r="BC738" s="1"/>
      <c r="BD738" s="1"/>
      <c r="BE738" s="1"/>
      <c r="BF738" s="3"/>
      <c r="BG738" s="3"/>
      <c r="BH738" s="3"/>
    </row>
    <row r="739" spans="2:60" s="1" customFormat="1">
      <c r="B739" s="28"/>
      <c r="C739" s="80"/>
      <c r="D739" s="80"/>
      <c r="E739" s="80"/>
      <c r="F739" s="108"/>
      <c r="G739" s="123" t="s">
        <v>5759</v>
      </c>
      <c r="H739" s="123"/>
      <c r="I739" s="123"/>
      <c r="J739" s="123"/>
      <c r="K739" s="123"/>
      <c r="L739" s="123"/>
      <c r="M739" s="123"/>
      <c r="N739" s="162" t="str">
        <f>VLOOKUP($B738,D1_2!$B$132:$AL$258,6,FALSE)&amp;""</f>
        <v/>
      </c>
      <c r="O739" s="173"/>
      <c r="P739" s="189" t="s">
        <v>410</v>
      </c>
      <c r="Q739" s="205" t="str">
        <f>VLOOKUP($B738,D1_2!$B$132:$AL$258,7,FALSE)&amp;""</f>
        <v/>
      </c>
      <c r="R739" s="222"/>
      <c r="S739" s="162" t="str">
        <f>VLOOKUP($B738,D1_2!$B$132:$AL$258,8,FALSE)&amp;""</f>
        <v/>
      </c>
      <c r="T739" s="173"/>
      <c r="U739" s="189" t="s">
        <v>410</v>
      </c>
      <c r="V739" s="205" t="str">
        <f>VLOOKUP($B738,D1_2!$B$132:$AL$258,9,FALSE)&amp;""</f>
        <v/>
      </c>
      <c r="W739" s="222"/>
      <c r="X739" s="162" t="str">
        <f>VLOOKUP($B738,D1_2!$B$132:$AL$258,10,FALSE)&amp;""</f>
        <v/>
      </c>
      <c r="Y739" s="173"/>
      <c r="Z739" s="189" t="s">
        <v>410</v>
      </c>
      <c r="AA739" s="205" t="str">
        <f>VLOOKUP($B738,D1_2!$B$132:$AL$258,11,FALSE)&amp;""</f>
        <v/>
      </c>
      <c r="AB739" s="222"/>
      <c r="AC739" s="162" t="str">
        <f>VLOOKUP($B738,D1_2!$B$132:$AL$258,12,FALSE)&amp;""</f>
        <v/>
      </c>
      <c r="AD739" s="173"/>
      <c r="AE739" s="189" t="s">
        <v>410</v>
      </c>
      <c r="AF739" s="205" t="str">
        <f>VLOOKUP($B738,D1_2!$B$132:$AL$258,13,FALSE)&amp;""</f>
        <v/>
      </c>
      <c r="AG739" s="222"/>
      <c r="AH739" s="162" t="str">
        <f>VLOOKUP($B738,D1_2!$B$132:$AL$258,14,FALSE)&amp;""</f>
        <v/>
      </c>
      <c r="AI739" s="173"/>
      <c r="AJ739" s="189" t="s">
        <v>410</v>
      </c>
      <c r="AK739" s="205" t="str">
        <f>VLOOKUP($B738,D1_2!$B$132:$AL$258,15,FALSE)&amp;""</f>
        <v/>
      </c>
      <c r="AL739" s="222"/>
      <c r="AM739" s="162" t="str">
        <f>VLOOKUP($B738,D1_2!$B$132:$AL$258,16,FALSE)&amp;""</f>
        <v/>
      </c>
      <c r="AN739" s="173"/>
      <c r="AO739" s="189" t="s">
        <v>410</v>
      </c>
      <c r="AP739" s="205" t="str">
        <f>VLOOKUP($B738,D1_2!$B$132:$AL$258,17,FALSE)&amp;""</f>
        <v/>
      </c>
      <c r="AQ739" s="222"/>
      <c r="AR739" s="162" t="str">
        <f>VLOOKUP($B738,D1_2!$B$132:$AL$258,18,FALSE)&amp;""</f>
        <v/>
      </c>
      <c r="AS739" s="173"/>
      <c r="AT739" s="189" t="s">
        <v>410</v>
      </c>
      <c r="AU739" s="205" t="str">
        <f>VLOOKUP($B738,D1_2!$B$132:$AL$258,19,FALSE)&amp;""</f>
        <v/>
      </c>
      <c r="AV739" s="222"/>
      <c r="AW739" s="162" t="str">
        <f>VLOOKUP($B738,D1_2!$B$132:$AL$258,20,FALSE)&amp;""</f>
        <v/>
      </c>
      <c r="AX739" s="173"/>
      <c r="AY739" s="189" t="s">
        <v>410</v>
      </c>
      <c r="AZ739" s="205" t="str">
        <f>VLOOKUP($B738,D1_2!$B$132:$AL$258,21,FALSE)&amp;""</f>
        <v/>
      </c>
      <c r="BA739" s="222"/>
      <c r="BB739" s="1"/>
      <c r="BC739" s="1"/>
      <c r="BD739" s="1"/>
      <c r="BE739" s="1"/>
      <c r="BF739" s="3"/>
      <c r="BG739" s="3"/>
      <c r="BH739" s="3"/>
    </row>
    <row r="740" spans="2:60" s="1" customFormat="1">
      <c r="B740" s="27"/>
      <c r="C740" s="79"/>
      <c r="D740" s="79"/>
      <c r="E740" s="79"/>
      <c r="F740" s="109"/>
      <c r="G740" s="124" t="s">
        <v>5593</v>
      </c>
      <c r="H740" s="124"/>
      <c r="I740" s="124"/>
      <c r="J740" s="124"/>
      <c r="K740" s="124"/>
      <c r="L740" s="124"/>
      <c r="M740" s="124"/>
      <c r="N740" s="167" t="str">
        <f>VLOOKUP($B738,D1_2!$B$259:$AL$385,6,FALSE)&amp;""</f>
        <v/>
      </c>
      <c r="O740" s="174"/>
      <c r="P740" s="190" t="s">
        <v>410</v>
      </c>
      <c r="Q740" s="206" t="str">
        <f>VLOOKUP($B738,D1_2!$B$259:$AL$385,7,FALSE)&amp;""</f>
        <v/>
      </c>
      <c r="R740" s="216"/>
      <c r="S740" s="167" t="str">
        <f>VLOOKUP($B738,D1_2!$B$259:$AL$385,8,FALSE)&amp;""</f>
        <v/>
      </c>
      <c r="T740" s="174"/>
      <c r="U740" s="190" t="s">
        <v>410</v>
      </c>
      <c r="V740" s="206" t="str">
        <f>VLOOKUP($B738,D1_2!$B$259:$AL$385,9,FALSE)&amp;""</f>
        <v/>
      </c>
      <c r="W740" s="216"/>
      <c r="X740" s="167" t="str">
        <f>VLOOKUP($B738,D1_2!$B$259:$AL$385,10,FALSE)&amp;""</f>
        <v/>
      </c>
      <c r="Y740" s="174"/>
      <c r="Z740" s="190" t="s">
        <v>410</v>
      </c>
      <c r="AA740" s="206" t="str">
        <f>VLOOKUP($B738,D1_2!$B$259:$AL$385,11,FALSE)&amp;""</f>
        <v/>
      </c>
      <c r="AB740" s="216"/>
      <c r="AC740" s="167" t="str">
        <f>VLOOKUP($B738,D1_2!$B$259:$AL$385,12,FALSE)&amp;""</f>
        <v/>
      </c>
      <c r="AD740" s="174"/>
      <c r="AE740" s="190" t="s">
        <v>410</v>
      </c>
      <c r="AF740" s="206" t="str">
        <f>VLOOKUP($B738,D1_2!$B$259:$AL$385,13,FALSE)&amp;""</f>
        <v/>
      </c>
      <c r="AG740" s="216"/>
      <c r="AH740" s="167" t="str">
        <f>VLOOKUP($B738,D1_2!$B$259:$AL$385,14,FALSE)&amp;""</f>
        <v/>
      </c>
      <c r="AI740" s="174"/>
      <c r="AJ740" s="190" t="s">
        <v>410</v>
      </c>
      <c r="AK740" s="206" t="str">
        <f>VLOOKUP($B738,D1_2!$B$259:$AL$385,15,FALSE)&amp;""</f>
        <v/>
      </c>
      <c r="AL740" s="216"/>
      <c r="AM740" s="167" t="str">
        <f>VLOOKUP($B738,D1_2!$B$259:$AL$385,16,FALSE)&amp;""</f>
        <v/>
      </c>
      <c r="AN740" s="174"/>
      <c r="AO740" s="190" t="s">
        <v>410</v>
      </c>
      <c r="AP740" s="206" t="str">
        <f>VLOOKUP($B738,D1_2!$B$259:$AL$385,17,FALSE)&amp;""</f>
        <v/>
      </c>
      <c r="AQ740" s="216"/>
      <c r="AR740" s="167" t="str">
        <f>VLOOKUP($B738,D1_2!$B$259:$AL$385,18,FALSE)&amp;""</f>
        <v/>
      </c>
      <c r="AS740" s="174"/>
      <c r="AT740" s="190" t="s">
        <v>410</v>
      </c>
      <c r="AU740" s="206" t="str">
        <f>VLOOKUP($B738,D1_2!$B$259:$AL$385,19,FALSE)&amp;""</f>
        <v/>
      </c>
      <c r="AV740" s="216"/>
      <c r="AW740" s="167" t="str">
        <f>VLOOKUP($B738,D1_2!$B$259:$AL$385,20,FALSE)&amp;""</f>
        <v/>
      </c>
      <c r="AX740" s="174"/>
      <c r="AY740" s="190" t="s">
        <v>410</v>
      </c>
      <c r="AZ740" s="206" t="str">
        <f>VLOOKUP($B738,D1_2!$B$259:$AL$385,21,FALSE)&amp;""</f>
        <v/>
      </c>
      <c r="BA740" s="216"/>
      <c r="BB740" s="1"/>
      <c r="BC740" s="1"/>
      <c r="BD740" s="1"/>
      <c r="BE740" s="1"/>
      <c r="BF740" s="3"/>
      <c r="BG740" s="3"/>
      <c r="BH740" s="3"/>
    </row>
    <row r="741" spans="2:60" s="1" customFormat="1" ht="14.25" customHeight="1">
      <c r="B741" s="26" t="s">
        <v>1608</v>
      </c>
      <c r="C741" s="78"/>
      <c r="D741" s="78"/>
      <c r="E741" s="78"/>
      <c r="F741" s="107"/>
      <c r="G741" s="122" t="s">
        <v>6009</v>
      </c>
      <c r="H741" s="122"/>
      <c r="I741" s="122"/>
      <c r="J741" s="122"/>
      <c r="K741" s="122"/>
      <c r="L741" s="122"/>
      <c r="M741" s="122"/>
      <c r="N741" s="160" t="str">
        <f>VLOOKUP($B741,D1_2!$B$5:$AL$131,6,FALSE)&amp;""</f>
        <v/>
      </c>
      <c r="O741" s="172"/>
      <c r="P741" s="188" t="s">
        <v>410</v>
      </c>
      <c r="Q741" s="204" t="str">
        <f>VLOOKUP($B741,D1_2!$B$5:$AL$131,7,FALSE)&amp;""</f>
        <v/>
      </c>
      <c r="R741" s="215"/>
      <c r="S741" s="160" t="str">
        <f>VLOOKUP($B741,D1_2!$B$5:$AL$131,8,FALSE)&amp;""</f>
        <v/>
      </c>
      <c r="T741" s="172"/>
      <c r="U741" s="188" t="s">
        <v>410</v>
      </c>
      <c r="V741" s="204" t="str">
        <f>VLOOKUP($B741,D1_2!$B$5:$AL$131,9,FALSE)&amp;""</f>
        <v/>
      </c>
      <c r="W741" s="215"/>
      <c r="X741" s="160" t="str">
        <f>VLOOKUP($B741,D1_2!$B$5:$AL$131,10,FALSE)&amp;""</f>
        <v/>
      </c>
      <c r="Y741" s="172"/>
      <c r="Z741" s="188" t="s">
        <v>410</v>
      </c>
      <c r="AA741" s="204" t="str">
        <f>VLOOKUP($B741,D1_2!$B$5:$AL$131,11,FALSE)&amp;""</f>
        <v/>
      </c>
      <c r="AB741" s="215"/>
      <c r="AC741" s="160" t="str">
        <f>VLOOKUP($B741,D1_2!$B$5:$AL$131,12,FALSE)&amp;""</f>
        <v/>
      </c>
      <c r="AD741" s="172"/>
      <c r="AE741" s="188" t="s">
        <v>410</v>
      </c>
      <c r="AF741" s="204" t="str">
        <f>VLOOKUP($B741,D1_2!$B$5:$AL$131,13,FALSE)&amp;""</f>
        <v/>
      </c>
      <c r="AG741" s="215"/>
      <c r="AH741" s="160" t="str">
        <f>VLOOKUP($B741,D1_2!$B$5:$AL$131,14,FALSE)&amp;""</f>
        <v/>
      </c>
      <c r="AI741" s="172"/>
      <c r="AJ741" s="188" t="s">
        <v>410</v>
      </c>
      <c r="AK741" s="204" t="str">
        <f>VLOOKUP($B741,D1_2!$B$5:$AL$131,15,FALSE)&amp;""</f>
        <v/>
      </c>
      <c r="AL741" s="215"/>
      <c r="AM741" s="160" t="str">
        <f>VLOOKUP($B741,D1_2!$B$5:$AL$131,16,FALSE)&amp;""</f>
        <v/>
      </c>
      <c r="AN741" s="172"/>
      <c r="AO741" s="188" t="s">
        <v>410</v>
      </c>
      <c r="AP741" s="204" t="str">
        <f>VLOOKUP($B741,D1_2!$B$5:$AL$131,17,FALSE)&amp;""</f>
        <v/>
      </c>
      <c r="AQ741" s="215"/>
      <c r="AR741" s="160" t="str">
        <f>VLOOKUP($B741,D1_2!$B$5:$AL$131,18,FALSE)&amp;""</f>
        <v/>
      </c>
      <c r="AS741" s="172"/>
      <c r="AT741" s="188" t="s">
        <v>410</v>
      </c>
      <c r="AU741" s="204" t="str">
        <f>VLOOKUP($B741,D1_2!$B$5:$AL$131,19,FALSE)&amp;""</f>
        <v/>
      </c>
      <c r="AV741" s="215"/>
      <c r="AW741" s="160" t="str">
        <f>VLOOKUP($B741,D1_2!$B$5:$AL$131,20,FALSE)&amp;""</f>
        <v/>
      </c>
      <c r="AX741" s="172"/>
      <c r="AY741" s="188" t="s">
        <v>410</v>
      </c>
      <c r="AZ741" s="204" t="str">
        <f>VLOOKUP($B741,D1_2!$B$5:$AL$131,21,FALSE)&amp;""</f>
        <v/>
      </c>
      <c r="BA741" s="215"/>
      <c r="BB741" s="1"/>
      <c r="BC741" s="1"/>
      <c r="BD741" s="1"/>
      <c r="BE741" s="1"/>
      <c r="BF741" s="3"/>
      <c r="BG741" s="3"/>
      <c r="BH741" s="3"/>
    </row>
    <row r="742" spans="2:60" s="1" customFormat="1">
      <c r="B742" s="28"/>
      <c r="C742" s="80"/>
      <c r="D742" s="80"/>
      <c r="E742" s="80"/>
      <c r="F742" s="108"/>
      <c r="G742" s="123" t="s">
        <v>5759</v>
      </c>
      <c r="H742" s="123"/>
      <c r="I742" s="123"/>
      <c r="J742" s="123"/>
      <c r="K742" s="123"/>
      <c r="L742" s="123"/>
      <c r="M742" s="123"/>
      <c r="N742" s="162" t="str">
        <f>VLOOKUP($B741,D1_2!$B$132:$AL$258,6,FALSE)&amp;""</f>
        <v/>
      </c>
      <c r="O742" s="173"/>
      <c r="P742" s="189" t="s">
        <v>410</v>
      </c>
      <c r="Q742" s="205" t="str">
        <f>VLOOKUP($B741,D1_2!$B$132:$AL$258,7,FALSE)&amp;""</f>
        <v/>
      </c>
      <c r="R742" s="222"/>
      <c r="S742" s="162" t="str">
        <f>VLOOKUP($B741,D1_2!$B$132:$AL$258,8,FALSE)&amp;""</f>
        <v/>
      </c>
      <c r="T742" s="173"/>
      <c r="U742" s="189" t="s">
        <v>410</v>
      </c>
      <c r="V742" s="205" t="str">
        <f>VLOOKUP($B741,D1_2!$B$132:$AL$258,9,FALSE)&amp;""</f>
        <v/>
      </c>
      <c r="W742" s="222"/>
      <c r="X742" s="162" t="str">
        <f>VLOOKUP($B741,D1_2!$B$132:$AL$258,10,FALSE)&amp;""</f>
        <v/>
      </c>
      <c r="Y742" s="173"/>
      <c r="Z742" s="189" t="s">
        <v>410</v>
      </c>
      <c r="AA742" s="205" t="str">
        <f>VLOOKUP($B741,D1_2!$B$132:$AL$258,11,FALSE)&amp;""</f>
        <v/>
      </c>
      <c r="AB742" s="222"/>
      <c r="AC742" s="162" t="str">
        <f>VLOOKUP($B741,D1_2!$B$132:$AL$258,12,FALSE)&amp;""</f>
        <v/>
      </c>
      <c r="AD742" s="173"/>
      <c r="AE742" s="189" t="s">
        <v>410</v>
      </c>
      <c r="AF742" s="205" t="str">
        <f>VLOOKUP($B741,D1_2!$B$132:$AL$258,13,FALSE)&amp;""</f>
        <v/>
      </c>
      <c r="AG742" s="222"/>
      <c r="AH742" s="162" t="str">
        <f>VLOOKUP($B741,D1_2!$B$132:$AL$258,14,FALSE)&amp;""</f>
        <v/>
      </c>
      <c r="AI742" s="173"/>
      <c r="AJ742" s="189" t="s">
        <v>410</v>
      </c>
      <c r="AK742" s="205" t="str">
        <f>VLOOKUP($B741,D1_2!$B$132:$AL$258,15,FALSE)&amp;""</f>
        <v/>
      </c>
      <c r="AL742" s="222"/>
      <c r="AM742" s="162" t="str">
        <f>VLOOKUP($B741,D1_2!$B$132:$AL$258,16,FALSE)&amp;""</f>
        <v/>
      </c>
      <c r="AN742" s="173"/>
      <c r="AO742" s="189" t="s">
        <v>410</v>
      </c>
      <c r="AP742" s="205" t="str">
        <f>VLOOKUP($B741,D1_2!$B$132:$AL$258,17,FALSE)&amp;""</f>
        <v/>
      </c>
      <c r="AQ742" s="222"/>
      <c r="AR742" s="162" t="str">
        <f>VLOOKUP($B741,D1_2!$B$132:$AL$258,18,FALSE)&amp;""</f>
        <v/>
      </c>
      <c r="AS742" s="173"/>
      <c r="AT742" s="189" t="s">
        <v>410</v>
      </c>
      <c r="AU742" s="205" t="str">
        <f>VLOOKUP($B741,D1_2!$B$132:$AL$258,19,FALSE)&amp;""</f>
        <v/>
      </c>
      <c r="AV742" s="222"/>
      <c r="AW742" s="162" t="str">
        <f>VLOOKUP($B741,D1_2!$B$132:$AL$258,20,FALSE)&amp;""</f>
        <v/>
      </c>
      <c r="AX742" s="173"/>
      <c r="AY742" s="189" t="s">
        <v>410</v>
      </c>
      <c r="AZ742" s="205" t="str">
        <f>VLOOKUP($B741,D1_2!$B$132:$AL$258,21,FALSE)&amp;""</f>
        <v/>
      </c>
      <c r="BA742" s="222"/>
      <c r="BB742" s="1"/>
      <c r="BC742" s="1"/>
      <c r="BD742" s="1"/>
      <c r="BE742" s="1"/>
      <c r="BF742" s="3"/>
      <c r="BG742" s="3"/>
      <c r="BH742" s="3"/>
    </row>
    <row r="743" spans="2:60" s="1" customFormat="1">
      <c r="B743" s="27"/>
      <c r="C743" s="79"/>
      <c r="D743" s="79"/>
      <c r="E743" s="79"/>
      <c r="F743" s="109"/>
      <c r="G743" s="124" t="s">
        <v>5593</v>
      </c>
      <c r="H743" s="124"/>
      <c r="I743" s="124"/>
      <c r="J743" s="124"/>
      <c r="K743" s="124"/>
      <c r="L743" s="124"/>
      <c r="M743" s="124"/>
      <c r="N743" s="167" t="str">
        <f>VLOOKUP($B741,D1_2!$B$259:$AL$385,6,FALSE)&amp;""</f>
        <v/>
      </c>
      <c r="O743" s="174"/>
      <c r="P743" s="190" t="s">
        <v>410</v>
      </c>
      <c r="Q743" s="206" t="str">
        <f>VLOOKUP($B741,D1_2!$B$259:$AL$385,7,FALSE)&amp;""</f>
        <v/>
      </c>
      <c r="R743" s="216"/>
      <c r="S743" s="167" t="str">
        <f>VLOOKUP($B741,D1_2!$B$259:$AL$385,8,FALSE)&amp;""</f>
        <v/>
      </c>
      <c r="T743" s="174"/>
      <c r="U743" s="190" t="s">
        <v>410</v>
      </c>
      <c r="V743" s="206" t="str">
        <f>VLOOKUP($B741,D1_2!$B$259:$AL$385,9,FALSE)&amp;""</f>
        <v/>
      </c>
      <c r="W743" s="216"/>
      <c r="X743" s="167" t="str">
        <f>VLOOKUP($B741,D1_2!$B$259:$AL$385,10,FALSE)&amp;""</f>
        <v/>
      </c>
      <c r="Y743" s="174"/>
      <c r="Z743" s="190" t="s">
        <v>410</v>
      </c>
      <c r="AA743" s="206" t="str">
        <f>VLOOKUP($B741,D1_2!$B$259:$AL$385,11,FALSE)&amp;""</f>
        <v/>
      </c>
      <c r="AB743" s="216"/>
      <c r="AC743" s="167" t="str">
        <f>VLOOKUP($B741,D1_2!$B$259:$AL$385,12,FALSE)&amp;""</f>
        <v/>
      </c>
      <c r="AD743" s="174"/>
      <c r="AE743" s="190" t="s">
        <v>410</v>
      </c>
      <c r="AF743" s="206" t="str">
        <f>VLOOKUP($B741,D1_2!$B$259:$AL$385,13,FALSE)&amp;""</f>
        <v/>
      </c>
      <c r="AG743" s="216"/>
      <c r="AH743" s="167" t="str">
        <f>VLOOKUP($B741,D1_2!$B$259:$AL$385,14,FALSE)&amp;""</f>
        <v/>
      </c>
      <c r="AI743" s="174"/>
      <c r="AJ743" s="190" t="s">
        <v>410</v>
      </c>
      <c r="AK743" s="206" t="str">
        <f>VLOOKUP($B741,D1_2!$B$259:$AL$385,15,FALSE)&amp;""</f>
        <v/>
      </c>
      <c r="AL743" s="216"/>
      <c r="AM743" s="167" t="str">
        <f>VLOOKUP($B741,D1_2!$B$259:$AL$385,16,FALSE)&amp;""</f>
        <v/>
      </c>
      <c r="AN743" s="174"/>
      <c r="AO743" s="190" t="s">
        <v>410</v>
      </c>
      <c r="AP743" s="206" t="str">
        <f>VLOOKUP($B741,D1_2!$B$259:$AL$385,17,FALSE)&amp;""</f>
        <v/>
      </c>
      <c r="AQ743" s="216"/>
      <c r="AR743" s="167" t="str">
        <f>VLOOKUP($B741,D1_2!$B$259:$AL$385,18,FALSE)&amp;""</f>
        <v/>
      </c>
      <c r="AS743" s="174"/>
      <c r="AT743" s="190" t="s">
        <v>410</v>
      </c>
      <c r="AU743" s="206" t="str">
        <f>VLOOKUP($B741,D1_2!$B$259:$AL$385,19,FALSE)&amp;""</f>
        <v/>
      </c>
      <c r="AV743" s="216"/>
      <c r="AW743" s="167" t="str">
        <f>VLOOKUP($B741,D1_2!$B$259:$AL$385,20,FALSE)&amp;""</f>
        <v/>
      </c>
      <c r="AX743" s="174"/>
      <c r="AY743" s="190" t="s">
        <v>410</v>
      </c>
      <c r="AZ743" s="206" t="str">
        <f>VLOOKUP($B741,D1_2!$B$259:$AL$385,21,FALSE)&amp;""</f>
        <v/>
      </c>
      <c r="BA743" s="216"/>
      <c r="BB743" s="1"/>
      <c r="BC743" s="1"/>
      <c r="BD743" s="1"/>
      <c r="BE743" s="1"/>
      <c r="BF743" s="3"/>
      <c r="BG743" s="3"/>
      <c r="BH743" s="3"/>
    </row>
    <row r="744" spans="2:60" s="1" customFormat="1" ht="14.25" customHeight="1">
      <c r="B744" s="26" t="s">
        <v>664</v>
      </c>
      <c r="C744" s="78"/>
      <c r="D744" s="78"/>
      <c r="E744" s="78"/>
      <c r="F744" s="107"/>
      <c r="G744" s="122" t="s">
        <v>6009</v>
      </c>
      <c r="H744" s="122"/>
      <c r="I744" s="122"/>
      <c r="J744" s="122"/>
      <c r="K744" s="122"/>
      <c r="L744" s="122"/>
      <c r="M744" s="122"/>
      <c r="N744" s="160" t="str">
        <f>VLOOKUP($B744,D1_2!$B$5:$AL$131,6,FALSE)&amp;""</f>
        <v/>
      </c>
      <c r="O744" s="172"/>
      <c r="P744" s="188" t="s">
        <v>410</v>
      </c>
      <c r="Q744" s="204" t="str">
        <f>VLOOKUP($B744,D1_2!$B$5:$AL$131,7,FALSE)&amp;""</f>
        <v/>
      </c>
      <c r="R744" s="215"/>
      <c r="S744" s="160" t="str">
        <f>VLOOKUP($B744,D1_2!$B$5:$AL$131,8,FALSE)&amp;""</f>
        <v/>
      </c>
      <c r="T744" s="172"/>
      <c r="U744" s="188" t="s">
        <v>410</v>
      </c>
      <c r="V744" s="204" t="str">
        <f>VLOOKUP($B744,D1_2!$B$5:$AL$131,9,FALSE)&amp;""</f>
        <v/>
      </c>
      <c r="W744" s="215"/>
      <c r="X744" s="160" t="str">
        <f>VLOOKUP($B744,D1_2!$B$5:$AL$131,10,FALSE)&amp;""</f>
        <v/>
      </c>
      <c r="Y744" s="172"/>
      <c r="Z744" s="188" t="s">
        <v>410</v>
      </c>
      <c r="AA744" s="204" t="str">
        <f>VLOOKUP($B744,D1_2!$B$5:$AL$131,11,FALSE)&amp;""</f>
        <v/>
      </c>
      <c r="AB744" s="215"/>
      <c r="AC744" s="160" t="str">
        <f>VLOOKUP($B744,D1_2!$B$5:$AL$131,12,FALSE)&amp;""</f>
        <v/>
      </c>
      <c r="AD744" s="172"/>
      <c r="AE744" s="188" t="s">
        <v>410</v>
      </c>
      <c r="AF744" s="204" t="str">
        <f>VLOOKUP($B744,D1_2!$B$5:$AL$131,13,FALSE)&amp;""</f>
        <v/>
      </c>
      <c r="AG744" s="215"/>
      <c r="AH744" s="160" t="str">
        <f>VLOOKUP($B744,D1_2!$B$5:$AL$131,14,FALSE)&amp;""</f>
        <v/>
      </c>
      <c r="AI744" s="172"/>
      <c r="AJ744" s="188" t="s">
        <v>410</v>
      </c>
      <c r="AK744" s="204" t="str">
        <f>VLOOKUP($B744,D1_2!$B$5:$AL$131,15,FALSE)&amp;""</f>
        <v/>
      </c>
      <c r="AL744" s="215"/>
      <c r="AM744" s="160" t="str">
        <f>VLOOKUP($B744,D1_2!$B$5:$AL$131,16,FALSE)&amp;""</f>
        <v/>
      </c>
      <c r="AN744" s="172"/>
      <c r="AO744" s="188" t="s">
        <v>410</v>
      </c>
      <c r="AP744" s="204" t="str">
        <f>VLOOKUP($B744,D1_2!$B$5:$AL$131,17,FALSE)&amp;""</f>
        <v/>
      </c>
      <c r="AQ744" s="215"/>
      <c r="AR744" s="160" t="str">
        <f>VLOOKUP($B744,D1_2!$B$5:$AL$131,18,FALSE)&amp;""</f>
        <v/>
      </c>
      <c r="AS744" s="172"/>
      <c r="AT744" s="188" t="s">
        <v>410</v>
      </c>
      <c r="AU744" s="204" t="str">
        <f>VLOOKUP($B744,D1_2!$B$5:$AL$131,19,FALSE)&amp;""</f>
        <v/>
      </c>
      <c r="AV744" s="215"/>
      <c r="AW744" s="160" t="str">
        <f>VLOOKUP($B744,D1_2!$B$5:$AL$131,20,FALSE)&amp;""</f>
        <v/>
      </c>
      <c r="AX744" s="172"/>
      <c r="AY744" s="188" t="s">
        <v>410</v>
      </c>
      <c r="AZ744" s="204" t="str">
        <f>VLOOKUP($B744,D1_2!$B$5:$AL$131,21,FALSE)&amp;""</f>
        <v/>
      </c>
      <c r="BA744" s="215"/>
      <c r="BB744" s="1"/>
      <c r="BC744" s="1"/>
      <c r="BD744" s="1"/>
      <c r="BE744" s="1"/>
      <c r="BF744" s="3"/>
      <c r="BG744" s="3"/>
      <c r="BH744" s="3"/>
    </row>
    <row r="745" spans="2:60" s="1" customFormat="1">
      <c r="B745" s="28"/>
      <c r="C745" s="80"/>
      <c r="D745" s="80"/>
      <c r="E745" s="80"/>
      <c r="F745" s="108"/>
      <c r="G745" s="123" t="s">
        <v>5759</v>
      </c>
      <c r="H745" s="123"/>
      <c r="I745" s="123"/>
      <c r="J745" s="123"/>
      <c r="K745" s="123"/>
      <c r="L745" s="123"/>
      <c r="M745" s="123"/>
      <c r="N745" s="162" t="str">
        <f>VLOOKUP($B744,D1_2!$B$132:$AL$258,6,FALSE)&amp;""</f>
        <v/>
      </c>
      <c r="O745" s="173"/>
      <c r="P745" s="189" t="s">
        <v>410</v>
      </c>
      <c r="Q745" s="205" t="str">
        <f>VLOOKUP($B744,D1_2!$B$132:$AL$258,7,FALSE)&amp;""</f>
        <v/>
      </c>
      <c r="R745" s="222"/>
      <c r="S745" s="162" t="str">
        <f>VLOOKUP($B744,D1_2!$B$132:$AL$258,8,FALSE)&amp;""</f>
        <v/>
      </c>
      <c r="T745" s="173"/>
      <c r="U745" s="189" t="s">
        <v>410</v>
      </c>
      <c r="V745" s="205" t="str">
        <f>VLOOKUP($B744,D1_2!$B$132:$AL$258,9,FALSE)&amp;""</f>
        <v/>
      </c>
      <c r="W745" s="222"/>
      <c r="X745" s="162" t="str">
        <f>VLOOKUP($B744,D1_2!$B$132:$AL$258,10,FALSE)&amp;""</f>
        <v/>
      </c>
      <c r="Y745" s="173"/>
      <c r="Z745" s="189" t="s">
        <v>410</v>
      </c>
      <c r="AA745" s="205" t="str">
        <f>VLOOKUP($B744,D1_2!$B$132:$AL$258,11,FALSE)&amp;""</f>
        <v/>
      </c>
      <c r="AB745" s="222"/>
      <c r="AC745" s="162" t="str">
        <f>VLOOKUP($B744,D1_2!$B$132:$AL$258,12,FALSE)&amp;""</f>
        <v/>
      </c>
      <c r="AD745" s="173"/>
      <c r="AE745" s="189" t="s">
        <v>410</v>
      </c>
      <c r="AF745" s="205" t="str">
        <f>VLOOKUP($B744,D1_2!$B$132:$AL$258,13,FALSE)&amp;""</f>
        <v/>
      </c>
      <c r="AG745" s="222"/>
      <c r="AH745" s="162" t="str">
        <f>VLOOKUP($B744,D1_2!$B$132:$AL$258,14,FALSE)&amp;""</f>
        <v/>
      </c>
      <c r="AI745" s="173"/>
      <c r="AJ745" s="189" t="s">
        <v>410</v>
      </c>
      <c r="AK745" s="205" t="str">
        <f>VLOOKUP($B744,D1_2!$B$132:$AL$258,15,FALSE)&amp;""</f>
        <v/>
      </c>
      <c r="AL745" s="222"/>
      <c r="AM745" s="162" t="str">
        <f>VLOOKUP($B744,D1_2!$B$132:$AL$258,16,FALSE)&amp;""</f>
        <v/>
      </c>
      <c r="AN745" s="173"/>
      <c r="AO745" s="189" t="s">
        <v>410</v>
      </c>
      <c r="AP745" s="205" t="str">
        <f>VLOOKUP($B744,D1_2!$B$132:$AL$258,17,FALSE)&amp;""</f>
        <v/>
      </c>
      <c r="AQ745" s="222"/>
      <c r="AR745" s="162" t="str">
        <f>VLOOKUP($B744,D1_2!$B$132:$AL$258,18,FALSE)&amp;""</f>
        <v/>
      </c>
      <c r="AS745" s="173"/>
      <c r="AT745" s="189" t="s">
        <v>410</v>
      </c>
      <c r="AU745" s="205" t="str">
        <f>VLOOKUP($B744,D1_2!$B$132:$AL$258,19,FALSE)&amp;""</f>
        <v/>
      </c>
      <c r="AV745" s="222"/>
      <c r="AW745" s="162" t="str">
        <f>VLOOKUP($B744,D1_2!$B$132:$AL$258,20,FALSE)&amp;""</f>
        <v/>
      </c>
      <c r="AX745" s="173"/>
      <c r="AY745" s="189" t="s">
        <v>410</v>
      </c>
      <c r="AZ745" s="205" t="str">
        <f>VLOOKUP($B744,D1_2!$B$132:$AL$258,21,FALSE)&amp;""</f>
        <v/>
      </c>
      <c r="BA745" s="222"/>
      <c r="BB745" s="1"/>
      <c r="BC745" s="1"/>
      <c r="BD745" s="1"/>
      <c r="BE745" s="1"/>
      <c r="BF745" s="3"/>
      <c r="BG745" s="3"/>
      <c r="BH745" s="3"/>
    </row>
    <row r="746" spans="2:60" s="1" customFormat="1">
      <c r="B746" s="27"/>
      <c r="C746" s="79"/>
      <c r="D746" s="79"/>
      <c r="E746" s="79"/>
      <c r="F746" s="109"/>
      <c r="G746" s="124" t="s">
        <v>5593</v>
      </c>
      <c r="H746" s="124"/>
      <c r="I746" s="124"/>
      <c r="J746" s="124"/>
      <c r="K746" s="124"/>
      <c r="L746" s="124"/>
      <c r="M746" s="124"/>
      <c r="N746" s="167" t="str">
        <f>VLOOKUP($B744,D1_2!$B$259:$AL$385,6,FALSE)&amp;""</f>
        <v/>
      </c>
      <c r="O746" s="174"/>
      <c r="P746" s="190" t="s">
        <v>410</v>
      </c>
      <c r="Q746" s="206" t="str">
        <f>VLOOKUP($B744,D1_2!$B$259:$AL$385,7,FALSE)&amp;""</f>
        <v/>
      </c>
      <c r="R746" s="216"/>
      <c r="S746" s="167" t="str">
        <f>VLOOKUP($B744,D1_2!$B$259:$AL$385,8,FALSE)&amp;""</f>
        <v/>
      </c>
      <c r="T746" s="174"/>
      <c r="U746" s="190" t="s">
        <v>410</v>
      </c>
      <c r="V746" s="206" t="str">
        <f>VLOOKUP($B744,D1_2!$B$259:$AL$385,9,FALSE)&amp;""</f>
        <v/>
      </c>
      <c r="W746" s="216"/>
      <c r="X746" s="167" t="str">
        <f>VLOOKUP($B744,D1_2!$B$259:$AL$385,10,FALSE)&amp;""</f>
        <v/>
      </c>
      <c r="Y746" s="174"/>
      <c r="Z746" s="190" t="s">
        <v>410</v>
      </c>
      <c r="AA746" s="206" t="str">
        <f>VLOOKUP($B744,D1_2!$B$259:$AL$385,11,FALSE)&amp;""</f>
        <v/>
      </c>
      <c r="AB746" s="216"/>
      <c r="AC746" s="167" t="str">
        <f>VLOOKUP($B744,D1_2!$B$259:$AL$385,12,FALSE)&amp;""</f>
        <v/>
      </c>
      <c r="AD746" s="174"/>
      <c r="AE746" s="190" t="s">
        <v>410</v>
      </c>
      <c r="AF746" s="206" t="str">
        <f>VLOOKUP($B744,D1_2!$B$259:$AL$385,13,FALSE)&amp;""</f>
        <v/>
      </c>
      <c r="AG746" s="216"/>
      <c r="AH746" s="167" t="str">
        <f>VLOOKUP($B744,D1_2!$B$259:$AL$385,14,FALSE)&amp;""</f>
        <v/>
      </c>
      <c r="AI746" s="174"/>
      <c r="AJ746" s="190" t="s">
        <v>410</v>
      </c>
      <c r="AK746" s="206" t="str">
        <f>VLOOKUP($B744,D1_2!$B$259:$AL$385,15,FALSE)&amp;""</f>
        <v/>
      </c>
      <c r="AL746" s="216"/>
      <c r="AM746" s="167" t="str">
        <f>VLOOKUP($B744,D1_2!$B$259:$AL$385,16,FALSE)&amp;""</f>
        <v/>
      </c>
      <c r="AN746" s="174"/>
      <c r="AO746" s="190" t="s">
        <v>410</v>
      </c>
      <c r="AP746" s="206" t="str">
        <f>VLOOKUP($B744,D1_2!$B$259:$AL$385,17,FALSE)&amp;""</f>
        <v/>
      </c>
      <c r="AQ746" s="216"/>
      <c r="AR746" s="167" t="str">
        <f>VLOOKUP($B744,D1_2!$B$259:$AL$385,18,FALSE)&amp;""</f>
        <v/>
      </c>
      <c r="AS746" s="174"/>
      <c r="AT746" s="190" t="s">
        <v>410</v>
      </c>
      <c r="AU746" s="206" t="str">
        <f>VLOOKUP($B744,D1_2!$B$259:$AL$385,19,FALSE)&amp;""</f>
        <v/>
      </c>
      <c r="AV746" s="216"/>
      <c r="AW746" s="167" t="str">
        <f>VLOOKUP($B744,D1_2!$B$259:$AL$385,20,FALSE)&amp;""</f>
        <v/>
      </c>
      <c r="AX746" s="174"/>
      <c r="AY746" s="190" t="s">
        <v>410</v>
      </c>
      <c r="AZ746" s="206" t="str">
        <f>VLOOKUP($B744,D1_2!$B$259:$AL$385,21,FALSE)&amp;""</f>
        <v/>
      </c>
      <c r="BA746" s="216"/>
      <c r="BB746" s="1"/>
      <c r="BC746" s="1"/>
      <c r="BD746" s="1"/>
      <c r="BE746" s="1"/>
      <c r="BF746" s="3"/>
      <c r="BG746" s="3"/>
      <c r="BH746" s="3"/>
    </row>
    <row r="747" spans="2:60" s="1" customFormat="1" ht="14.25" customHeight="1">
      <c r="B747" s="26" t="s">
        <v>2038</v>
      </c>
      <c r="C747" s="78"/>
      <c r="D747" s="78"/>
      <c r="E747" s="78"/>
      <c r="F747" s="107"/>
      <c r="G747" s="122" t="s">
        <v>6009</v>
      </c>
      <c r="H747" s="122"/>
      <c r="I747" s="122"/>
      <c r="J747" s="122"/>
      <c r="K747" s="122"/>
      <c r="L747" s="122"/>
      <c r="M747" s="122"/>
      <c r="N747" s="160" t="str">
        <f>VLOOKUP($B747,D1_2!$B$5:$AL$131,6,FALSE)&amp;""</f>
        <v/>
      </c>
      <c r="O747" s="172"/>
      <c r="P747" s="188" t="s">
        <v>410</v>
      </c>
      <c r="Q747" s="204" t="str">
        <f>VLOOKUP($B747,D1_2!$B$5:$AL$131,7,FALSE)&amp;""</f>
        <v/>
      </c>
      <c r="R747" s="215"/>
      <c r="S747" s="160" t="str">
        <f>VLOOKUP($B747,D1_2!$B$5:$AL$131,8,FALSE)&amp;""</f>
        <v/>
      </c>
      <c r="T747" s="172"/>
      <c r="U747" s="188" t="s">
        <v>410</v>
      </c>
      <c r="V747" s="204" t="str">
        <f>VLOOKUP($B747,D1_2!$B$5:$AL$131,9,FALSE)&amp;""</f>
        <v/>
      </c>
      <c r="W747" s="215"/>
      <c r="X747" s="160" t="str">
        <f>VLOOKUP($B747,D1_2!$B$5:$AL$131,10,FALSE)&amp;""</f>
        <v/>
      </c>
      <c r="Y747" s="172"/>
      <c r="Z747" s="188" t="s">
        <v>410</v>
      </c>
      <c r="AA747" s="204" t="str">
        <f>VLOOKUP($B747,D1_2!$B$5:$AL$131,11,FALSE)&amp;""</f>
        <v/>
      </c>
      <c r="AB747" s="215"/>
      <c r="AC747" s="160" t="str">
        <f>VLOOKUP($B747,D1_2!$B$5:$AL$131,12,FALSE)&amp;""</f>
        <v/>
      </c>
      <c r="AD747" s="172"/>
      <c r="AE747" s="188" t="s">
        <v>410</v>
      </c>
      <c r="AF747" s="204" t="str">
        <f>VLOOKUP($B747,D1_2!$B$5:$AL$131,13,FALSE)&amp;""</f>
        <v/>
      </c>
      <c r="AG747" s="215"/>
      <c r="AH747" s="160" t="str">
        <f>VLOOKUP($B747,D1_2!$B$5:$AL$131,14,FALSE)&amp;""</f>
        <v/>
      </c>
      <c r="AI747" s="172"/>
      <c r="AJ747" s="188" t="s">
        <v>410</v>
      </c>
      <c r="AK747" s="204" t="str">
        <f>VLOOKUP($B747,D1_2!$B$5:$AL$131,15,FALSE)&amp;""</f>
        <v/>
      </c>
      <c r="AL747" s="215"/>
      <c r="AM747" s="160" t="str">
        <f>VLOOKUP($B747,D1_2!$B$5:$AL$131,16,FALSE)&amp;""</f>
        <v/>
      </c>
      <c r="AN747" s="172"/>
      <c r="AO747" s="188" t="s">
        <v>410</v>
      </c>
      <c r="AP747" s="204" t="str">
        <f>VLOOKUP($B747,D1_2!$B$5:$AL$131,17,FALSE)&amp;""</f>
        <v/>
      </c>
      <c r="AQ747" s="215"/>
      <c r="AR747" s="160" t="str">
        <f>VLOOKUP($B747,D1_2!$B$5:$AL$131,18,FALSE)&amp;""</f>
        <v/>
      </c>
      <c r="AS747" s="172"/>
      <c r="AT747" s="188" t="s">
        <v>410</v>
      </c>
      <c r="AU747" s="204" t="str">
        <f>VLOOKUP($B747,D1_2!$B$5:$AL$131,19,FALSE)&amp;""</f>
        <v/>
      </c>
      <c r="AV747" s="215"/>
      <c r="AW747" s="160" t="str">
        <f>VLOOKUP($B747,D1_2!$B$5:$AL$131,20,FALSE)&amp;""</f>
        <v/>
      </c>
      <c r="AX747" s="172"/>
      <c r="AY747" s="188" t="s">
        <v>410</v>
      </c>
      <c r="AZ747" s="204" t="str">
        <f>VLOOKUP($B747,D1_2!$B$5:$AL$131,21,FALSE)&amp;""</f>
        <v/>
      </c>
      <c r="BA747" s="215"/>
      <c r="BB747" s="1"/>
      <c r="BC747" s="1"/>
      <c r="BD747" s="1"/>
      <c r="BE747" s="1"/>
      <c r="BF747" s="3"/>
      <c r="BG747" s="3"/>
      <c r="BH747" s="3"/>
    </row>
    <row r="748" spans="2:60" s="1" customFormat="1">
      <c r="B748" s="28"/>
      <c r="C748" s="80"/>
      <c r="D748" s="80"/>
      <c r="E748" s="80"/>
      <c r="F748" s="108"/>
      <c r="G748" s="123" t="s">
        <v>5759</v>
      </c>
      <c r="H748" s="123"/>
      <c r="I748" s="123"/>
      <c r="J748" s="123"/>
      <c r="K748" s="123"/>
      <c r="L748" s="123"/>
      <c r="M748" s="123"/>
      <c r="N748" s="162" t="str">
        <f>VLOOKUP($B747,D1_2!$B$132:$AL$258,6,FALSE)&amp;""</f>
        <v/>
      </c>
      <c r="O748" s="173"/>
      <c r="P748" s="189" t="s">
        <v>410</v>
      </c>
      <c r="Q748" s="205" t="str">
        <f>VLOOKUP($B747,D1_2!$B$132:$AL$258,7,FALSE)&amp;""</f>
        <v/>
      </c>
      <c r="R748" s="222"/>
      <c r="S748" s="162" t="str">
        <f>VLOOKUP($B747,D1_2!$B$132:$AL$258,8,FALSE)&amp;""</f>
        <v/>
      </c>
      <c r="T748" s="173"/>
      <c r="U748" s="189" t="s">
        <v>410</v>
      </c>
      <c r="V748" s="205" t="str">
        <f>VLOOKUP($B747,D1_2!$B$132:$AL$258,9,FALSE)&amp;""</f>
        <v/>
      </c>
      <c r="W748" s="222"/>
      <c r="X748" s="162" t="str">
        <f>VLOOKUP($B747,D1_2!$B$132:$AL$258,10,FALSE)&amp;""</f>
        <v/>
      </c>
      <c r="Y748" s="173"/>
      <c r="Z748" s="189" t="s">
        <v>410</v>
      </c>
      <c r="AA748" s="205" t="str">
        <f>VLOOKUP($B747,D1_2!$B$132:$AL$258,11,FALSE)&amp;""</f>
        <v/>
      </c>
      <c r="AB748" s="222"/>
      <c r="AC748" s="162" t="str">
        <f>VLOOKUP($B747,D1_2!$B$132:$AL$258,12,FALSE)&amp;""</f>
        <v/>
      </c>
      <c r="AD748" s="173"/>
      <c r="AE748" s="189" t="s">
        <v>410</v>
      </c>
      <c r="AF748" s="205" t="str">
        <f>VLOOKUP($B747,D1_2!$B$132:$AL$258,13,FALSE)&amp;""</f>
        <v/>
      </c>
      <c r="AG748" s="222"/>
      <c r="AH748" s="162" t="str">
        <f>VLOOKUP($B747,D1_2!$B$132:$AL$258,14,FALSE)&amp;""</f>
        <v/>
      </c>
      <c r="AI748" s="173"/>
      <c r="AJ748" s="189" t="s">
        <v>410</v>
      </c>
      <c r="AK748" s="205" t="str">
        <f>VLOOKUP($B747,D1_2!$B$132:$AL$258,15,FALSE)&amp;""</f>
        <v/>
      </c>
      <c r="AL748" s="222"/>
      <c r="AM748" s="162" t="str">
        <f>VLOOKUP($B747,D1_2!$B$132:$AL$258,16,FALSE)&amp;""</f>
        <v/>
      </c>
      <c r="AN748" s="173"/>
      <c r="AO748" s="189" t="s">
        <v>410</v>
      </c>
      <c r="AP748" s="205" t="str">
        <f>VLOOKUP($B747,D1_2!$B$132:$AL$258,17,FALSE)&amp;""</f>
        <v/>
      </c>
      <c r="AQ748" s="222"/>
      <c r="AR748" s="162" t="str">
        <f>VLOOKUP($B747,D1_2!$B$132:$AL$258,18,FALSE)&amp;""</f>
        <v/>
      </c>
      <c r="AS748" s="173"/>
      <c r="AT748" s="189" t="s">
        <v>410</v>
      </c>
      <c r="AU748" s="205" t="str">
        <f>VLOOKUP($B747,D1_2!$B$132:$AL$258,19,FALSE)&amp;""</f>
        <v/>
      </c>
      <c r="AV748" s="222"/>
      <c r="AW748" s="162" t="str">
        <f>VLOOKUP($B747,D1_2!$B$132:$AL$258,20,FALSE)&amp;""</f>
        <v/>
      </c>
      <c r="AX748" s="173"/>
      <c r="AY748" s="189" t="s">
        <v>410</v>
      </c>
      <c r="AZ748" s="205" t="str">
        <f>VLOOKUP($B747,D1_2!$B$132:$AL$258,21,FALSE)&amp;""</f>
        <v/>
      </c>
      <c r="BA748" s="222"/>
      <c r="BB748" s="1"/>
      <c r="BC748" s="1"/>
      <c r="BD748" s="1"/>
      <c r="BE748" s="1"/>
      <c r="BF748" s="3"/>
      <c r="BG748" s="3"/>
      <c r="BH748" s="3"/>
    </row>
    <row r="749" spans="2:60" s="1" customFormat="1">
      <c r="B749" s="27"/>
      <c r="C749" s="79"/>
      <c r="D749" s="79"/>
      <c r="E749" s="79"/>
      <c r="F749" s="109"/>
      <c r="G749" s="124" t="s">
        <v>5593</v>
      </c>
      <c r="H749" s="124"/>
      <c r="I749" s="124"/>
      <c r="J749" s="124"/>
      <c r="K749" s="124"/>
      <c r="L749" s="124"/>
      <c r="M749" s="124"/>
      <c r="N749" s="167" t="str">
        <f>VLOOKUP($B747,D1_2!$B$259:$AL$385,6,FALSE)&amp;""</f>
        <v/>
      </c>
      <c r="O749" s="174"/>
      <c r="P749" s="190" t="s">
        <v>410</v>
      </c>
      <c r="Q749" s="206" t="str">
        <f>VLOOKUP($B747,D1_2!$B$259:$AL$385,7,FALSE)&amp;""</f>
        <v/>
      </c>
      <c r="R749" s="216"/>
      <c r="S749" s="167" t="str">
        <f>VLOOKUP($B747,D1_2!$B$259:$AL$385,8,FALSE)&amp;""</f>
        <v/>
      </c>
      <c r="T749" s="174"/>
      <c r="U749" s="190" t="s">
        <v>410</v>
      </c>
      <c r="V749" s="206" t="str">
        <f>VLOOKUP($B747,D1_2!$B$259:$AL$385,9,FALSE)&amp;""</f>
        <v/>
      </c>
      <c r="W749" s="216"/>
      <c r="X749" s="167" t="str">
        <f>VLOOKUP($B747,D1_2!$B$259:$AL$385,10,FALSE)&amp;""</f>
        <v/>
      </c>
      <c r="Y749" s="174"/>
      <c r="Z749" s="190" t="s">
        <v>410</v>
      </c>
      <c r="AA749" s="206" t="str">
        <f>VLOOKUP($B747,D1_2!$B$259:$AL$385,11,FALSE)&amp;""</f>
        <v/>
      </c>
      <c r="AB749" s="216"/>
      <c r="AC749" s="167" t="str">
        <f>VLOOKUP($B747,D1_2!$B$259:$AL$385,12,FALSE)&amp;""</f>
        <v/>
      </c>
      <c r="AD749" s="174"/>
      <c r="AE749" s="190" t="s">
        <v>410</v>
      </c>
      <c r="AF749" s="206" t="str">
        <f>VLOOKUP($B747,D1_2!$B$259:$AL$385,13,FALSE)&amp;""</f>
        <v/>
      </c>
      <c r="AG749" s="216"/>
      <c r="AH749" s="167" t="str">
        <f>VLOOKUP($B747,D1_2!$B$259:$AL$385,14,FALSE)&amp;""</f>
        <v/>
      </c>
      <c r="AI749" s="174"/>
      <c r="AJ749" s="190" t="s">
        <v>410</v>
      </c>
      <c r="AK749" s="206" t="str">
        <f>VLOOKUP($B747,D1_2!$B$259:$AL$385,15,FALSE)&amp;""</f>
        <v/>
      </c>
      <c r="AL749" s="216"/>
      <c r="AM749" s="167" t="str">
        <f>VLOOKUP($B747,D1_2!$B$259:$AL$385,16,FALSE)&amp;""</f>
        <v/>
      </c>
      <c r="AN749" s="174"/>
      <c r="AO749" s="190" t="s">
        <v>410</v>
      </c>
      <c r="AP749" s="206" t="str">
        <f>VLOOKUP($B747,D1_2!$B$259:$AL$385,17,FALSE)&amp;""</f>
        <v/>
      </c>
      <c r="AQ749" s="216"/>
      <c r="AR749" s="167" t="str">
        <f>VLOOKUP($B747,D1_2!$B$259:$AL$385,18,FALSE)&amp;""</f>
        <v/>
      </c>
      <c r="AS749" s="174"/>
      <c r="AT749" s="190" t="s">
        <v>410</v>
      </c>
      <c r="AU749" s="206" t="str">
        <f>VLOOKUP($B747,D1_2!$B$259:$AL$385,19,FALSE)&amp;""</f>
        <v/>
      </c>
      <c r="AV749" s="216"/>
      <c r="AW749" s="167" t="str">
        <f>VLOOKUP($B747,D1_2!$B$259:$AL$385,20,FALSE)&amp;""</f>
        <v/>
      </c>
      <c r="AX749" s="174"/>
      <c r="AY749" s="190" t="s">
        <v>410</v>
      </c>
      <c r="AZ749" s="206" t="str">
        <f>VLOOKUP($B747,D1_2!$B$259:$AL$385,21,FALSE)&amp;""</f>
        <v/>
      </c>
      <c r="BA749" s="216"/>
      <c r="BB749" s="1"/>
      <c r="BC749" s="1"/>
      <c r="BD749" s="1"/>
      <c r="BE749" s="1"/>
      <c r="BF749" s="3"/>
      <c r="BG749" s="3"/>
      <c r="BH749" s="3"/>
    </row>
    <row r="750" spans="2:60" s="1" customFormat="1" ht="14.25" customHeight="1">
      <c r="B750" s="26" t="s">
        <v>6962</v>
      </c>
      <c r="C750" s="78"/>
      <c r="D750" s="78"/>
      <c r="E750" s="78"/>
      <c r="F750" s="107"/>
      <c r="G750" s="122" t="s">
        <v>6009</v>
      </c>
      <c r="H750" s="122"/>
      <c r="I750" s="122"/>
      <c r="J750" s="122"/>
      <c r="K750" s="122"/>
      <c r="L750" s="122"/>
      <c r="M750" s="122"/>
      <c r="N750" s="160" t="str">
        <f>VLOOKUP($B750,D1_2!$B$5:$AL$131,6,FALSE)&amp;""</f>
        <v/>
      </c>
      <c r="O750" s="172"/>
      <c r="P750" s="188" t="s">
        <v>410</v>
      </c>
      <c r="Q750" s="204" t="str">
        <f>VLOOKUP($B750,D1_2!$B$5:$AL$131,7,FALSE)&amp;""</f>
        <v/>
      </c>
      <c r="R750" s="215"/>
      <c r="S750" s="160" t="str">
        <f>VLOOKUP($B750,D1_2!$B$5:$AL$131,8,FALSE)&amp;""</f>
        <v/>
      </c>
      <c r="T750" s="172"/>
      <c r="U750" s="188" t="s">
        <v>410</v>
      </c>
      <c r="V750" s="204" t="str">
        <f>VLOOKUP($B750,D1_2!$B$5:$AL$131,9,FALSE)&amp;""</f>
        <v/>
      </c>
      <c r="W750" s="215"/>
      <c r="X750" s="160" t="str">
        <f>VLOOKUP($B750,D1_2!$B$5:$AL$131,10,FALSE)&amp;""</f>
        <v/>
      </c>
      <c r="Y750" s="172"/>
      <c r="Z750" s="188" t="s">
        <v>410</v>
      </c>
      <c r="AA750" s="204" t="str">
        <f>VLOOKUP($B750,D1_2!$B$5:$AL$131,11,FALSE)&amp;""</f>
        <v/>
      </c>
      <c r="AB750" s="215"/>
      <c r="AC750" s="160" t="str">
        <f>VLOOKUP($B750,D1_2!$B$5:$AL$131,12,FALSE)&amp;""</f>
        <v/>
      </c>
      <c r="AD750" s="172"/>
      <c r="AE750" s="188" t="s">
        <v>410</v>
      </c>
      <c r="AF750" s="204" t="str">
        <f>VLOOKUP($B750,D1_2!$B$5:$AL$131,13,FALSE)&amp;""</f>
        <v/>
      </c>
      <c r="AG750" s="215"/>
      <c r="AH750" s="160" t="str">
        <f>VLOOKUP($B750,D1_2!$B$5:$AL$131,14,FALSE)&amp;""</f>
        <v/>
      </c>
      <c r="AI750" s="172"/>
      <c r="AJ750" s="188" t="s">
        <v>410</v>
      </c>
      <c r="AK750" s="204" t="str">
        <f>VLOOKUP($B750,D1_2!$B$5:$AL$131,15,FALSE)&amp;""</f>
        <v/>
      </c>
      <c r="AL750" s="215"/>
      <c r="AM750" s="160" t="str">
        <f>VLOOKUP($B750,D1_2!$B$5:$AL$131,16,FALSE)&amp;""</f>
        <v/>
      </c>
      <c r="AN750" s="172"/>
      <c r="AO750" s="188" t="s">
        <v>410</v>
      </c>
      <c r="AP750" s="204" t="str">
        <f>VLOOKUP($B750,D1_2!$B$5:$AL$131,17,FALSE)&amp;""</f>
        <v/>
      </c>
      <c r="AQ750" s="215"/>
      <c r="AR750" s="160" t="str">
        <f>VLOOKUP($B750,D1_2!$B$5:$AL$131,18,FALSE)&amp;""</f>
        <v/>
      </c>
      <c r="AS750" s="172"/>
      <c r="AT750" s="188" t="s">
        <v>410</v>
      </c>
      <c r="AU750" s="204" t="str">
        <f>VLOOKUP($B750,D1_2!$B$5:$AL$131,19,FALSE)&amp;""</f>
        <v/>
      </c>
      <c r="AV750" s="215"/>
      <c r="AW750" s="160" t="str">
        <f>VLOOKUP($B750,D1_2!$B$5:$AL$131,20,FALSE)&amp;""</f>
        <v/>
      </c>
      <c r="AX750" s="172"/>
      <c r="AY750" s="188" t="s">
        <v>410</v>
      </c>
      <c r="AZ750" s="204" t="str">
        <f>VLOOKUP($B750,D1_2!$B$5:$AL$131,21,FALSE)&amp;""</f>
        <v/>
      </c>
      <c r="BA750" s="215"/>
      <c r="BB750" s="1"/>
      <c r="BC750" s="1"/>
      <c r="BD750" s="1"/>
      <c r="BE750" s="1"/>
      <c r="BF750" s="3"/>
      <c r="BG750" s="3"/>
      <c r="BH750" s="3"/>
    </row>
    <row r="751" spans="2:60" s="1" customFormat="1">
      <c r="B751" s="28"/>
      <c r="C751" s="80"/>
      <c r="D751" s="80"/>
      <c r="E751" s="80"/>
      <c r="F751" s="108"/>
      <c r="G751" s="123" t="s">
        <v>5759</v>
      </c>
      <c r="H751" s="123"/>
      <c r="I751" s="123"/>
      <c r="J751" s="123"/>
      <c r="K751" s="123"/>
      <c r="L751" s="123"/>
      <c r="M751" s="123"/>
      <c r="N751" s="162" t="str">
        <f>VLOOKUP($B750,D1_2!$B$132:$AL$258,6,FALSE)&amp;""</f>
        <v/>
      </c>
      <c r="O751" s="173"/>
      <c r="P751" s="189" t="s">
        <v>410</v>
      </c>
      <c r="Q751" s="205" t="str">
        <f>VLOOKUP($B750,D1_2!$B$132:$AL$258,7,FALSE)&amp;""</f>
        <v/>
      </c>
      <c r="R751" s="222"/>
      <c r="S751" s="162" t="str">
        <f>VLOOKUP($B750,D1_2!$B$132:$AL$258,8,FALSE)&amp;""</f>
        <v/>
      </c>
      <c r="T751" s="173"/>
      <c r="U751" s="189" t="s">
        <v>410</v>
      </c>
      <c r="V751" s="205" t="str">
        <f>VLOOKUP($B750,D1_2!$B$132:$AL$258,9,FALSE)&amp;""</f>
        <v/>
      </c>
      <c r="W751" s="222"/>
      <c r="X751" s="162" t="str">
        <f>VLOOKUP($B750,D1_2!$B$132:$AL$258,10,FALSE)&amp;""</f>
        <v/>
      </c>
      <c r="Y751" s="173"/>
      <c r="Z751" s="189" t="s">
        <v>410</v>
      </c>
      <c r="AA751" s="205" t="str">
        <f>VLOOKUP($B750,D1_2!$B$132:$AL$258,11,FALSE)&amp;""</f>
        <v/>
      </c>
      <c r="AB751" s="222"/>
      <c r="AC751" s="162" t="str">
        <f>VLOOKUP($B750,D1_2!$B$132:$AL$258,12,FALSE)&amp;""</f>
        <v/>
      </c>
      <c r="AD751" s="173"/>
      <c r="AE751" s="189" t="s">
        <v>410</v>
      </c>
      <c r="AF751" s="205" t="str">
        <f>VLOOKUP($B750,D1_2!$B$132:$AL$258,13,FALSE)&amp;""</f>
        <v/>
      </c>
      <c r="AG751" s="222"/>
      <c r="AH751" s="162" t="str">
        <f>VLOOKUP($B750,D1_2!$B$132:$AL$258,14,FALSE)&amp;""</f>
        <v/>
      </c>
      <c r="AI751" s="173"/>
      <c r="AJ751" s="189" t="s">
        <v>410</v>
      </c>
      <c r="AK751" s="205" t="str">
        <f>VLOOKUP($B750,D1_2!$B$132:$AL$258,15,FALSE)&amp;""</f>
        <v/>
      </c>
      <c r="AL751" s="222"/>
      <c r="AM751" s="162" t="str">
        <f>VLOOKUP($B750,D1_2!$B$132:$AL$258,16,FALSE)&amp;""</f>
        <v/>
      </c>
      <c r="AN751" s="173"/>
      <c r="AO751" s="189" t="s">
        <v>410</v>
      </c>
      <c r="AP751" s="205" t="str">
        <f>VLOOKUP($B750,D1_2!$B$132:$AL$258,17,FALSE)&amp;""</f>
        <v/>
      </c>
      <c r="AQ751" s="222"/>
      <c r="AR751" s="162" t="str">
        <f>VLOOKUP($B750,D1_2!$B$132:$AL$258,18,FALSE)&amp;""</f>
        <v/>
      </c>
      <c r="AS751" s="173"/>
      <c r="AT751" s="189" t="s">
        <v>410</v>
      </c>
      <c r="AU751" s="205" t="str">
        <f>VLOOKUP($B750,D1_2!$B$132:$AL$258,19,FALSE)&amp;""</f>
        <v/>
      </c>
      <c r="AV751" s="222"/>
      <c r="AW751" s="162" t="str">
        <f>VLOOKUP($B750,D1_2!$B$132:$AL$258,20,FALSE)&amp;""</f>
        <v/>
      </c>
      <c r="AX751" s="173"/>
      <c r="AY751" s="189" t="s">
        <v>410</v>
      </c>
      <c r="AZ751" s="205" t="str">
        <f>VLOOKUP($B750,D1_2!$B$132:$AL$258,21,FALSE)&amp;""</f>
        <v/>
      </c>
      <c r="BA751" s="222"/>
      <c r="BB751" s="1"/>
      <c r="BC751" s="1"/>
      <c r="BD751" s="1"/>
      <c r="BE751" s="1"/>
      <c r="BF751" s="3"/>
      <c r="BG751" s="3"/>
      <c r="BH751" s="3"/>
    </row>
    <row r="752" spans="2:60" s="1" customFormat="1">
      <c r="B752" s="28"/>
      <c r="C752" s="80"/>
      <c r="D752" s="80"/>
      <c r="E752" s="80"/>
      <c r="F752" s="108"/>
      <c r="G752" s="124" t="s">
        <v>5593</v>
      </c>
      <c r="H752" s="124"/>
      <c r="I752" s="124"/>
      <c r="J752" s="124"/>
      <c r="K752" s="124"/>
      <c r="L752" s="124"/>
      <c r="M752" s="124"/>
      <c r="N752" s="168" t="str">
        <f>VLOOKUP($B750,D1_2!$B$259:$AL$385,6,FALSE)&amp;""</f>
        <v/>
      </c>
      <c r="O752" s="156"/>
      <c r="P752" s="191" t="s">
        <v>410</v>
      </c>
      <c r="Q752" s="207" t="str">
        <f>VLOOKUP($B750,D1_2!$B$259:$AL$385,7,FALSE)&amp;""</f>
        <v/>
      </c>
      <c r="R752" s="223"/>
      <c r="S752" s="168" t="str">
        <f>VLOOKUP($B750,D1_2!$B$259:$AL$385,8,FALSE)&amp;""</f>
        <v/>
      </c>
      <c r="T752" s="156"/>
      <c r="U752" s="191" t="s">
        <v>410</v>
      </c>
      <c r="V752" s="207" t="str">
        <f>VLOOKUP($B750,D1_2!$B$259:$AL$385,9,FALSE)&amp;""</f>
        <v/>
      </c>
      <c r="W752" s="223"/>
      <c r="X752" s="168" t="str">
        <f>VLOOKUP($B750,D1_2!$B$259:$AL$385,10,FALSE)&amp;""</f>
        <v/>
      </c>
      <c r="Y752" s="156"/>
      <c r="Z752" s="191" t="s">
        <v>410</v>
      </c>
      <c r="AA752" s="207" t="str">
        <f>VLOOKUP($B750,D1_2!$B$259:$AL$385,11,FALSE)&amp;""</f>
        <v/>
      </c>
      <c r="AB752" s="223"/>
      <c r="AC752" s="168" t="str">
        <f>VLOOKUP($B750,D1_2!$B$259:$AL$385,12,FALSE)&amp;""</f>
        <v/>
      </c>
      <c r="AD752" s="156"/>
      <c r="AE752" s="191" t="s">
        <v>410</v>
      </c>
      <c r="AF752" s="207" t="str">
        <f>VLOOKUP($B750,D1_2!$B$259:$AL$385,13,FALSE)&amp;""</f>
        <v/>
      </c>
      <c r="AG752" s="223"/>
      <c r="AH752" s="168" t="str">
        <f>VLOOKUP($B750,D1_2!$B$259:$AL$385,14,FALSE)&amp;""</f>
        <v/>
      </c>
      <c r="AI752" s="156"/>
      <c r="AJ752" s="191" t="s">
        <v>410</v>
      </c>
      <c r="AK752" s="207" t="str">
        <f>VLOOKUP($B750,D1_2!$B$259:$AL$385,15,FALSE)&amp;""</f>
        <v/>
      </c>
      <c r="AL752" s="223"/>
      <c r="AM752" s="168" t="str">
        <f>VLOOKUP($B750,D1_2!$B$259:$AL$385,16,FALSE)&amp;""</f>
        <v/>
      </c>
      <c r="AN752" s="156"/>
      <c r="AO752" s="191" t="s">
        <v>410</v>
      </c>
      <c r="AP752" s="207" t="str">
        <f>VLOOKUP($B750,D1_2!$B$259:$AL$385,17,FALSE)&amp;""</f>
        <v/>
      </c>
      <c r="AQ752" s="223"/>
      <c r="AR752" s="168" t="str">
        <f>VLOOKUP($B750,D1_2!$B$259:$AL$385,18,FALSE)&amp;""</f>
        <v/>
      </c>
      <c r="AS752" s="156"/>
      <c r="AT752" s="191" t="s">
        <v>410</v>
      </c>
      <c r="AU752" s="207" t="str">
        <f>VLOOKUP($B750,D1_2!$B$259:$AL$385,19,FALSE)&amp;""</f>
        <v/>
      </c>
      <c r="AV752" s="223"/>
      <c r="AW752" s="168" t="str">
        <f>VLOOKUP($B750,D1_2!$B$259:$AL$385,20,FALSE)&amp;""</f>
        <v/>
      </c>
      <c r="AX752" s="156"/>
      <c r="AY752" s="191" t="s">
        <v>410</v>
      </c>
      <c r="AZ752" s="207" t="str">
        <f>VLOOKUP($B750,D1_2!$B$259:$AL$385,21,FALSE)&amp;""</f>
        <v/>
      </c>
      <c r="BA752" s="223"/>
      <c r="BB752" s="1"/>
      <c r="BC752" s="1"/>
      <c r="BD752" s="1"/>
      <c r="BE752" s="1"/>
      <c r="BF752" s="3"/>
      <c r="BG752" s="3"/>
      <c r="BH752" s="3"/>
    </row>
    <row r="753" spans="2:60" s="1" customFormat="1" ht="14.25" customHeight="1">
      <c r="B753" s="26" t="s">
        <v>6964</v>
      </c>
      <c r="C753" s="78"/>
      <c r="D753" s="78"/>
      <c r="E753" s="78"/>
      <c r="F753" s="107"/>
      <c r="G753" s="122" t="s">
        <v>6009</v>
      </c>
      <c r="H753" s="122"/>
      <c r="I753" s="122"/>
      <c r="J753" s="122"/>
      <c r="K753" s="122"/>
      <c r="L753" s="122"/>
      <c r="M753" s="122"/>
      <c r="N753" s="160" t="str">
        <f>VLOOKUP($B753,D1_2!$B$5:$AL$131,6,FALSE)&amp;""</f>
        <v/>
      </c>
      <c r="O753" s="172"/>
      <c r="P753" s="188" t="s">
        <v>410</v>
      </c>
      <c r="Q753" s="204" t="str">
        <f>VLOOKUP($B753,D1_2!$B$5:$AL$131,7,FALSE)&amp;""</f>
        <v/>
      </c>
      <c r="R753" s="215"/>
      <c r="S753" s="160" t="str">
        <f>VLOOKUP($B753,D1_2!$B$5:$AL$131,8,FALSE)&amp;""</f>
        <v/>
      </c>
      <c r="T753" s="172"/>
      <c r="U753" s="188" t="s">
        <v>410</v>
      </c>
      <c r="V753" s="204" t="str">
        <f>VLOOKUP($B753,D1_2!$B$5:$AL$131,9,FALSE)&amp;""</f>
        <v/>
      </c>
      <c r="W753" s="215"/>
      <c r="X753" s="160" t="str">
        <f>VLOOKUP($B753,D1_2!$B$5:$AL$131,10,FALSE)&amp;""</f>
        <v/>
      </c>
      <c r="Y753" s="172"/>
      <c r="Z753" s="188" t="s">
        <v>410</v>
      </c>
      <c r="AA753" s="204" t="str">
        <f>VLOOKUP($B753,D1_2!$B$5:$AL$131,11,FALSE)&amp;""</f>
        <v/>
      </c>
      <c r="AB753" s="215"/>
      <c r="AC753" s="160" t="str">
        <f>VLOOKUP($B753,D1_2!$B$5:$AL$131,12,FALSE)&amp;""</f>
        <v/>
      </c>
      <c r="AD753" s="172"/>
      <c r="AE753" s="188" t="s">
        <v>410</v>
      </c>
      <c r="AF753" s="204" t="str">
        <f>VLOOKUP($B753,D1_2!$B$5:$AL$131,13,FALSE)&amp;""</f>
        <v/>
      </c>
      <c r="AG753" s="215"/>
      <c r="AH753" s="160" t="str">
        <f>VLOOKUP($B753,D1_2!$B$5:$AL$131,14,FALSE)&amp;""</f>
        <v/>
      </c>
      <c r="AI753" s="172"/>
      <c r="AJ753" s="188" t="s">
        <v>410</v>
      </c>
      <c r="AK753" s="204" t="str">
        <f>VLOOKUP($B753,D1_2!$B$5:$AL$131,15,FALSE)&amp;""</f>
        <v/>
      </c>
      <c r="AL753" s="215"/>
      <c r="AM753" s="160" t="str">
        <f>VLOOKUP($B753,D1_2!$B$5:$AL$131,16,FALSE)&amp;""</f>
        <v/>
      </c>
      <c r="AN753" s="172"/>
      <c r="AO753" s="188" t="s">
        <v>410</v>
      </c>
      <c r="AP753" s="204" t="str">
        <f>VLOOKUP($B753,D1_2!$B$5:$AL$131,17,FALSE)&amp;""</f>
        <v/>
      </c>
      <c r="AQ753" s="215"/>
      <c r="AR753" s="160" t="str">
        <f>VLOOKUP($B753,D1_2!$B$5:$AL$131,18,FALSE)&amp;""</f>
        <v/>
      </c>
      <c r="AS753" s="172"/>
      <c r="AT753" s="188" t="s">
        <v>410</v>
      </c>
      <c r="AU753" s="204" t="str">
        <f>VLOOKUP($B753,D1_2!$B$5:$AL$131,19,FALSE)&amp;""</f>
        <v/>
      </c>
      <c r="AV753" s="215"/>
      <c r="AW753" s="160" t="str">
        <f>VLOOKUP($B753,D1_2!$B$5:$AL$131,20,FALSE)&amp;""</f>
        <v/>
      </c>
      <c r="AX753" s="172"/>
      <c r="AY753" s="188" t="s">
        <v>410</v>
      </c>
      <c r="AZ753" s="204" t="str">
        <f>VLOOKUP($B753,D1_2!$B$5:$AL$131,21,FALSE)&amp;""</f>
        <v/>
      </c>
      <c r="BA753" s="215"/>
      <c r="BB753" s="1"/>
      <c r="BC753" s="1"/>
      <c r="BD753" s="1"/>
      <c r="BE753" s="1"/>
      <c r="BF753" s="3"/>
      <c r="BG753" s="3"/>
      <c r="BH753" s="3"/>
    </row>
    <row r="754" spans="2:60" s="1" customFormat="1">
      <c r="B754" s="28"/>
      <c r="C754" s="80"/>
      <c r="D754" s="80"/>
      <c r="E754" s="80"/>
      <c r="F754" s="108"/>
      <c r="G754" s="123" t="s">
        <v>5759</v>
      </c>
      <c r="H754" s="123"/>
      <c r="I754" s="123"/>
      <c r="J754" s="123"/>
      <c r="K754" s="123"/>
      <c r="L754" s="123"/>
      <c r="M754" s="123"/>
      <c r="N754" s="162" t="str">
        <f>VLOOKUP($B753,D1_2!$B$132:$AL$258,6,FALSE)&amp;""</f>
        <v/>
      </c>
      <c r="O754" s="173"/>
      <c r="P754" s="189" t="s">
        <v>410</v>
      </c>
      <c r="Q754" s="205" t="str">
        <f>VLOOKUP($B753,D1_2!$B$132:$AL$258,7,FALSE)&amp;""</f>
        <v/>
      </c>
      <c r="R754" s="222"/>
      <c r="S754" s="162" t="str">
        <f>VLOOKUP($B753,D1_2!$B$132:$AL$258,8,FALSE)&amp;""</f>
        <v/>
      </c>
      <c r="T754" s="173"/>
      <c r="U754" s="189" t="s">
        <v>410</v>
      </c>
      <c r="V754" s="205" t="str">
        <f>VLOOKUP($B753,D1_2!$B$132:$AL$258,9,FALSE)&amp;""</f>
        <v/>
      </c>
      <c r="W754" s="222"/>
      <c r="X754" s="162" t="str">
        <f>VLOOKUP($B753,D1_2!$B$132:$AL$258,10,FALSE)&amp;""</f>
        <v/>
      </c>
      <c r="Y754" s="173"/>
      <c r="Z754" s="189" t="s">
        <v>410</v>
      </c>
      <c r="AA754" s="205" t="str">
        <f>VLOOKUP($B753,D1_2!$B$132:$AL$258,11,FALSE)&amp;""</f>
        <v/>
      </c>
      <c r="AB754" s="222"/>
      <c r="AC754" s="162" t="str">
        <f>VLOOKUP($B753,D1_2!$B$132:$AL$258,12,FALSE)&amp;""</f>
        <v/>
      </c>
      <c r="AD754" s="173"/>
      <c r="AE754" s="189" t="s">
        <v>410</v>
      </c>
      <c r="AF754" s="205" t="str">
        <f>VLOOKUP($B753,D1_2!$B$132:$AL$258,13,FALSE)&amp;""</f>
        <v/>
      </c>
      <c r="AG754" s="222"/>
      <c r="AH754" s="162" t="str">
        <f>VLOOKUP($B753,D1_2!$B$132:$AL$258,14,FALSE)&amp;""</f>
        <v/>
      </c>
      <c r="AI754" s="173"/>
      <c r="AJ754" s="189" t="s">
        <v>410</v>
      </c>
      <c r="AK754" s="205" t="str">
        <f>VLOOKUP($B753,D1_2!$B$132:$AL$258,15,FALSE)&amp;""</f>
        <v/>
      </c>
      <c r="AL754" s="222"/>
      <c r="AM754" s="162" t="str">
        <f>VLOOKUP($B753,D1_2!$B$132:$AL$258,16,FALSE)&amp;""</f>
        <v/>
      </c>
      <c r="AN754" s="173"/>
      <c r="AO754" s="189" t="s">
        <v>410</v>
      </c>
      <c r="AP754" s="205" t="str">
        <f>VLOOKUP($B753,D1_2!$B$132:$AL$258,17,FALSE)&amp;""</f>
        <v/>
      </c>
      <c r="AQ754" s="222"/>
      <c r="AR754" s="162" t="str">
        <f>VLOOKUP($B753,D1_2!$B$132:$AL$258,18,FALSE)&amp;""</f>
        <v/>
      </c>
      <c r="AS754" s="173"/>
      <c r="AT754" s="189" t="s">
        <v>410</v>
      </c>
      <c r="AU754" s="205" t="str">
        <f>VLOOKUP($B753,D1_2!$B$132:$AL$258,19,FALSE)&amp;""</f>
        <v/>
      </c>
      <c r="AV754" s="222"/>
      <c r="AW754" s="162" t="str">
        <f>VLOOKUP($B753,D1_2!$B$132:$AL$258,20,FALSE)&amp;""</f>
        <v/>
      </c>
      <c r="AX754" s="173"/>
      <c r="AY754" s="189" t="s">
        <v>410</v>
      </c>
      <c r="AZ754" s="205" t="str">
        <f>VLOOKUP($B753,D1_2!$B$132:$AL$258,21,FALSE)&amp;""</f>
        <v/>
      </c>
      <c r="BA754" s="222"/>
      <c r="BB754" s="1"/>
      <c r="BC754" s="1"/>
      <c r="BD754" s="1"/>
      <c r="BE754" s="1"/>
      <c r="BF754" s="3"/>
      <c r="BG754" s="3"/>
      <c r="BH754" s="3"/>
    </row>
    <row r="755" spans="2:60" s="1" customFormat="1">
      <c r="B755" s="27"/>
      <c r="C755" s="79"/>
      <c r="D755" s="79"/>
      <c r="E755" s="79"/>
      <c r="F755" s="109"/>
      <c r="G755" s="124" t="s">
        <v>5593</v>
      </c>
      <c r="H755" s="124"/>
      <c r="I755" s="124"/>
      <c r="J755" s="124"/>
      <c r="K755" s="124"/>
      <c r="L755" s="124"/>
      <c r="M755" s="124"/>
      <c r="N755" s="167" t="str">
        <f>VLOOKUP($B753,D1_2!$B$259:$AL$385,6,FALSE)&amp;""</f>
        <v/>
      </c>
      <c r="O755" s="174"/>
      <c r="P755" s="190" t="s">
        <v>410</v>
      </c>
      <c r="Q755" s="206" t="str">
        <f>VLOOKUP($B753,D1_2!$B$259:$AL$385,7,FALSE)&amp;""</f>
        <v/>
      </c>
      <c r="R755" s="216"/>
      <c r="S755" s="167" t="str">
        <f>VLOOKUP($B753,D1_2!$B$259:$AL$385,8,FALSE)&amp;""</f>
        <v/>
      </c>
      <c r="T755" s="174"/>
      <c r="U755" s="190" t="s">
        <v>410</v>
      </c>
      <c r="V755" s="206" t="str">
        <f>VLOOKUP($B753,D1_2!$B$259:$AL$385,9,FALSE)&amp;""</f>
        <v/>
      </c>
      <c r="W755" s="216"/>
      <c r="X755" s="167" t="str">
        <f>VLOOKUP($B753,D1_2!$B$259:$AL$385,10,FALSE)&amp;""</f>
        <v/>
      </c>
      <c r="Y755" s="174"/>
      <c r="Z755" s="190" t="s">
        <v>410</v>
      </c>
      <c r="AA755" s="206" t="str">
        <f>VLOOKUP($B753,D1_2!$B$259:$AL$385,11,FALSE)&amp;""</f>
        <v/>
      </c>
      <c r="AB755" s="216"/>
      <c r="AC755" s="167" t="str">
        <f>VLOOKUP($B753,D1_2!$B$259:$AL$385,12,FALSE)&amp;""</f>
        <v/>
      </c>
      <c r="AD755" s="174"/>
      <c r="AE755" s="190" t="s">
        <v>410</v>
      </c>
      <c r="AF755" s="206" t="str">
        <f>VLOOKUP($B753,D1_2!$B$259:$AL$385,13,FALSE)&amp;""</f>
        <v/>
      </c>
      <c r="AG755" s="216"/>
      <c r="AH755" s="167" t="str">
        <f>VLOOKUP($B753,D1_2!$B$259:$AL$385,14,FALSE)&amp;""</f>
        <v/>
      </c>
      <c r="AI755" s="174"/>
      <c r="AJ755" s="190" t="s">
        <v>410</v>
      </c>
      <c r="AK755" s="206" t="str">
        <f>VLOOKUP($B753,D1_2!$B$259:$AL$385,15,FALSE)&amp;""</f>
        <v/>
      </c>
      <c r="AL755" s="216"/>
      <c r="AM755" s="167" t="str">
        <f>VLOOKUP($B753,D1_2!$B$259:$AL$385,16,FALSE)&amp;""</f>
        <v/>
      </c>
      <c r="AN755" s="174"/>
      <c r="AO755" s="190" t="s">
        <v>410</v>
      </c>
      <c r="AP755" s="206" t="str">
        <f>VLOOKUP($B753,D1_2!$B$259:$AL$385,17,FALSE)&amp;""</f>
        <v/>
      </c>
      <c r="AQ755" s="216"/>
      <c r="AR755" s="167" t="str">
        <f>VLOOKUP($B753,D1_2!$B$259:$AL$385,18,FALSE)&amp;""</f>
        <v/>
      </c>
      <c r="AS755" s="174"/>
      <c r="AT755" s="190" t="s">
        <v>410</v>
      </c>
      <c r="AU755" s="206" t="str">
        <f>VLOOKUP($B753,D1_2!$B$259:$AL$385,19,FALSE)&amp;""</f>
        <v/>
      </c>
      <c r="AV755" s="216"/>
      <c r="AW755" s="167" t="str">
        <f>VLOOKUP($B753,D1_2!$B$259:$AL$385,20,FALSE)&amp;""</f>
        <v/>
      </c>
      <c r="AX755" s="174"/>
      <c r="AY755" s="190" t="s">
        <v>410</v>
      </c>
      <c r="AZ755" s="206" t="str">
        <f>VLOOKUP($B753,D1_2!$B$259:$AL$385,21,FALSE)&amp;""</f>
        <v/>
      </c>
      <c r="BA755" s="216"/>
      <c r="BB755" s="1"/>
      <c r="BC755" s="1"/>
      <c r="BD755" s="1"/>
      <c r="BE755" s="1"/>
      <c r="BF755" s="3"/>
      <c r="BG755" s="3"/>
      <c r="BH755" s="3"/>
    </row>
    <row r="756" spans="2:60" s="1" customFormat="1" ht="14.25" customHeight="1">
      <c r="B756" s="26" t="s">
        <v>2061</v>
      </c>
      <c r="C756" s="78"/>
      <c r="D756" s="78"/>
      <c r="E756" s="78"/>
      <c r="F756" s="107"/>
      <c r="G756" s="122" t="s">
        <v>6009</v>
      </c>
      <c r="H756" s="122"/>
      <c r="I756" s="122"/>
      <c r="J756" s="122"/>
      <c r="K756" s="122"/>
      <c r="L756" s="122"/>
      <c r="M756" s="122"/>
      <c r="N756" s="160" t="str">
        <f>VLOOKUP($B756,D1_2!$B$5:$AL$131,6,FALSE)&amp;""</f>
        <v/>
      </c>
      <c r="O756" s="172"/>
      <c r="P756" s="188" t="s">
        <v>410</v>
      </c>
      <c r="Q756" s="204" t="str">
        <f>VLOOKUP($B756,D1_2!$B$5:$AL$131,7,FALSE)&amp;""</f>
        <v/>
      </c>
      <c r="R756" s="215"/>
      <c r="S756" s="160" t="str">
        <f>VLOOKUP($B756,D1_2!$B$5:$AL$131,8,FALSE)&amp;""</f>
        <v/>
      </c>
      <c r="T756" s="172"/>
      <c r="U756" s="188" t="s">
        <v>410</v>
      </c>
      <c r="V756" s="204" t="str">
        <f>VLOOKUP($B756,D1_2!$B$5:$AL$131,9,FALSE)&amp;""</f>
        <v/>
      </c>
      <c r="W756" s="215"/>
      <c r="X756" s="160" t="str">
        <f>VLOOKUP($B756,D1_2!$B$5:$AL$131,10,FALSE)&amp;""</f>
        <v/>
      </c>
      <c r="Y756" s="172"/>
      <c r="Z756" s="188" t="s">
        <v>410</v>
      </c>
      <c r="AA756" s="204" t="str">
        <f>VLOOKUP($B756,D1_2!$B$5:$AL$131,11,FALSE)&amp;""</f>
        <v/>
      </c>
      <c r="AB756" s="215"/>
      <c r="AC756" s="160" t="str">
        <f>VLOOKUP($B756,D1_2!$B$5:$AL$131,12,FALSE)&amp;""</f>
        <v/>
      </c>
      <c r="AD756" s="172"/>
      <c r="AE756" s="188" t="s">
        <v>410</v>
      </c>
      <c r="AF756" s="204" t="str">
        <f>VLOOKUP($B756,D1_2!$B$5:$AL$131,13,FALSE)&amp;""</f>
        <v/>
      </c>
      <c r="AG756" s="215"/>
      <c r="AH756" s="160" t="str">
        <f>VLOOKUP($B756,D1_2!$B$5:$AL$131,14,FALSE)&amp;""</f>
        <v/>
      </c>
      <c r="AI756" s="172"/>
      <c r="AJ756" s="188" t="s">
        <v>410</v>
      </c>
      <c r="AK756" s="204" t="str">
        <f>VLOOKUP($B756,D1_2!$B$5:$AL$131,15,FALSE)&amp;""</f>
        <v/>
      </c>
      <c r="AL756" s="215"/>
      <c r="AM756" s="160" t="str">
        <f>VLOOKUP($B756,D1_2!$B$5:$AL$131,16,FALSE)&amp;""</f>
        <v/>
      </c>
      <c r="AN756" s="172"/>
      <c r="AO756" s="188" t="s">
        <v>410</v>
      </c>
      <c r="AP756" s="204" t="str">
        <f>VLOOKUP($B756,D1_2!$B$5:$AL$131,17,FALSE)&amp;""</f>
        <v/>
      </c>
      <c r="AQ756" s="215"/>
      <c r="AR756" s="160" t="str">
        <f>VLOOKUP($B756,D1_2!$B$5:$AL$131,18,FALSE)&amp;""</f>
        <v/>
      </c>
      <c r="AS756" s="172"/>
      <c r="AT756" s="188" t="s">
        <v>410</v>
      </c>
      <c r="AU756" s="204" t="str">
        <f>VLOOKUP($B756,D1_2!$B$5:$AL$131,19,FALSE)&amp;""</f>
        <v/>
      </c>
      <c r="AV756" s="215"/>
      <c r="AW756" s="160" t="str">
        <f>VLOOKUP($B756,D1_2!$B$5:$AL$131,20,FALSE)&amp;""</f>
        <v/>
      </c>
      <c r="AX756" s="172"/>
      <c r="AY756" s="188" t="s">
        <v>410</v>
      </c>
      <c r="AZ756" s="204" t="str">
        <f>VLOOKUP($B756,D1_2!$B$5:$AL$131,21,FALSE)&amp;""</f>
        <v/>
      </c>
      <c r="BA756" s="215"/>
      <c r="BB756" s="1"/>
      <c r="BC756" s="1"/>
      <c r="BD756" s="1"/>
      <c r="BE756" s="1"/>
      <c r="BF756" s="3"/>
      <c r="BG756" s="3"/>
      <c r="BH756" s="3"/>
    </row>
    <row r="757" spans="2:60" s="1" customFormat="1">
      <c r="B757" s="28"/>
      <c r="C757" s="80"/>
      <c r="D757" s="80"/>
      <c r="E757" s="80"/>
      <c r="F757" s="108"/>
      <c r="G757" s="123" t="s">
        <v>5759</v>
      </c>
      <c r="H757" s="123"/>
      <c r="I757" s="123"/>
      <c r="J757" s="123"/>
      <c r="K757" s="123"/>
      <c r="L757" s="123"/>
      <c r="M757" s="123"/>
      <c r="N757" s="162" t="str">
        <f>VLOOKUP($B756,D1_2!$B$132:$AL$258,6,FALSE)&amp;""</f>
        <v/>
      </c>
      <c r="O757" s="173"/>
      <c r="P757" s="189" t="s">
        <v>410</v>
      </c>
      <c r="Q757" s="205" t="str">
        <f>VLOOKUP($B756,D1_2!$B$132:$AL$258,7,FALSE)&amp;""</f>
        <v/>
      </c>
      <c r="R757" s="222"/>
      <c r="S757" s="162" t="str">
        <f>VLOOKUP($B756,D1_2!$B$132:$AL$258,8,FALSE)&amp;""</f>
        <v/>
      </c>
      <c r="T757" s="173"/>
      <c r="U757" s="189" t="s">
        <v>410</v>
      </c>
      <c r="V757" s="205" t="str">
        <f>VLOOKUP($B756,D1_2!$B$132:$AL$258,9,FALSE)&amp;""</f>
        <v/>
      </c>
      <c r="W757" s="222"/>
      <c r="X757" s="162" t="str">
        <f>VLOOKUP($B756,D1_2!$B$132:$AL$258,10,FALSE)&amp;""</f>
        <v/>
      </c>
      <c r="Y757" s="173"/>
      <c r="Z757" s="189" t="s">
        <v>410</v>
      </c>
      <c r="AA757" s="205" t="str">
        <f>VLOOKUP($B756,D1_2!$B$132:$AL$258,11,FALSE)&amp;""</f>
        <v/>
      </c>
      <c r="AB757" s="222"/>
      <c r="AC757" s="162" t="str">
        <f>VLOOKUP($B756,D1_2!$B$132:$AL$258,12,FALSE)&amp;""</f>
        <v/>
      </c>
      <c r="AD757" s="173"/>
      <c r="AE757" s="189" t="s">
        <v>410</v>
      </c>
      <c r="AF757" s="205" t="str">
        <f>VLOOKUP($B756,D1_2!$B$132:$AL$258,13,FALSE)&amp;""</f>
        <v/>
      </c>
      <c r="AG757" s="222"/>
      <c r="AH757" s="162" t="str">
        <f>VLOOKUP($B756,D1_2!$B$132:$AL$258,14,FALSE)&amp;""</f>
        <v/>
      </c>
      <c r="AI757" s="173"/>
      <c r="AJ757" s="189" t="s">
        <v>410</v>
      </c>
      <c r="AK757" s="205" t="str">
        <f>VLOOKUP($B756,D1_2!$B$132:$AL$258,15,FALSE)&amp;""</f>
        <v/>
      </c>
      <c r="AL757" s="222"/>
      <c r="AM757" s="162" t="str">
        <f>VLOOKUP($B756,D1_2!$B$132:$AL$258,16,FALSE)&amp;""</f>
        <v/>
      </c>
      <c r="AN757" s="173"/>
      <c r="AO757" s="189" t="s">
        <v>410</v>
      </c>
      <c r="AP757" s="205" t="str">
        <f>VLOOKUP($B756,D1_2!$B$132:$AL$258,17,FALSE)&amp;""</f>
        <v/>
      </c>
      <c r="AQ757" s="222"/>
      <c r="AR757" s="162" t="str">
        <f>VLOOKUP($B756,D1_2!$B$132:$AL$258,18,FALSE)&amp;""</f>
        <v/>
      </c>
      <c r="AS757" s="173"/>
      <c r="AT757" s="189" t="s">
        <v>410</v>
      </c>
      <c r="AU757" s="205" t="str">
        <f>VLOOKUP($B756,D1_2!$B$132:$AL$258,19,FALSE)&amp;""</f>
        <v/>
      </c>
      <c r="AV757" s="222"/>
      <c r="AW757" s="162" t="str">
        <f>VLOOKUP($B756,D1_2!$B$132:$AL$258,20,FALSE)&amp;""</f>
        <v/>
      </c>
      <c r="AX757" s="173"/>
      <c r="AY757" s="189" t="s">
        <v>410</v>
      </c>
      <c r="AZ757" s="205" t="str">
        <f>VLOOKUP($B756,D1_2!$B$132:$AL$258,21,FALSE)&amp;""</f>
        <v/>
      </c>
      <c r="BA757" s="222"/>
      <c r="BB757" s="1"/>
      <c r="BC757" s="1"/>
      <c r="BD757" s="1"/>
      <c r="BE757" s="1"/>
      <c r="BF757" s="3"/>
      <c r="BG757" s="3"/>
      <c r="BH757" s="3"/>
    </row>
    <row r="758" spans="2:60" s="1" customFormat="1">
      <c r="B758" s="27"/>
      <c r="C758" s="79"/>
      <c r="D758" s="79"/>
      <c r="E758" s="79"/>
      <c r="F758" s="109"/>
      <c r="G758" s="124" t="s">
        <v>5593</v>
      </c>
      <c r="H758" s="124"/>
      <c r="I758" s="124"/>
      <c r="J758" s="124"/>
      <c r="K758" s="124"/>
      <c r="L758" s="124"/>
      <c r="M758" s="124"/>
      <c r="N758" s="167" t="str">
        <f>VLOOKUP($B756,D1_2!$B$259:$AL$385,6,FALSE)&amp;""</f>
        <v/>
      </c>
      <c r="O758" s="174"/>
      <c r="P758" s="190" t="s">
        <v>410</v>
      </c>
      <c r="Q758" s="206" t="str">
        <f>VLOOKUP($B756,D1_2!$B$259:$AL$385,7,FALSE)&amp;""</f>
        <v/>
      </c>
      <c r="R758" s="216"/>
      <c r="S758" s="167" t="str">
        <f>VLOOKUP($B756,D1_2!$B$259:$AL$385,8,FALSE)&amp;""</f>
        <v/>
      </c>
      <c r="T758" s="174"/>
      <c r="U758" s="190" t="s">
        <v>410</v>
      </c>
      <c r="V758" s="206" t="str">
        <f>VLOOKUP($B756,D1_2!$B$259:$AL$385,9,FALSE)&amp;""</f>
        <v/>
      </c>
      <c r="W758" s="216"/>
      <c r="X758" s="167" t="str">
        <f>VLOOKUP($B756,D1_2!$B$259:$AL$385,10,FALSE)&amp;""</f>
        <v/>
      </c>
      <c r="Y758" s="174"/>
      <c r="Z758" s="190" t="s">
        <v>410</v>
      </c>
      <c r="AA758" s="206" t="str">
        <f>VLOOKUP($B756,D1_2!$B$259:$AL$385,11,FALSE)&amp;""</f>
        <v/>
      </c>
      <c r="AB758" s="216"/>
      <c r="AC758" s="167" t="str">
        <f>VLOOKUP($B756,D1_2!$B$259:$AL$385,12,FALSE)&amp;""</f>
        <v/>
      </c>
      <c r="AD758" s="174"/>
      <c r="AE758" s="190" t="s">
        <v>410</v>
      </c>
      <c r="AF758" s="206" t="str">
        <f>VLOOKUP($B756,D1_2!$B$259:$AL$385,13,FALSE)&amp;""</f>
        <v/>
      </c>
      <c r="AG758" s="216"/>
      <c r="AH758" s="167" t="str">
        <f>VLOOKUP($B756,D1_2!$B$259:$AL$385,14,FALSE)&amp;""</f>
        <v/>
      </c>
      <c r="AI758" s="174"/>
      <c r="AJ758" s="190" t="s">
        <v>410</v>
      </c>
      <c r="AK758" s="206" t="str">
        <f>VLOOKUP($B756,D1_2!$B$259:$AL$385,15,FALSE)&amp;""</f>
        <v/>
      </c>
      <c r="AL758" s="216"/>
      <c r="AM758" s="167" t="str">
        <f>VLOOKUP($B756,D1_2!$B$259:$AL$385,16,FALSE)&amp;""</f>
        <v/>
      </c>
      <c r="AN758" s="174"/>
      <c r="AO758" s="190" t="s">
        <v>410</v>
      </c>
      <c r="AP758" s="206" t="str">
        <f>VLOOKUP($B756,D1_2!$B$259:$AL$385,17,FALSE)&amp;""</f>
        <v/>
      </c>
      <c r="AQ758" s="216"/>
      <c r="AR758" s="167" t="str">
        <f>VLOOKUP($B756,D1_2!$B$259:$AL$385,18,FALSE)&amp;""</f>
        <v/>
      </c>
      <c r="AS758" s="174"/>
      <c r="AT758" s="190" t="s">
        <v>410</v>
      </c>
      <c r="AU758" s="206" t="str">
        <f>VLOOKUP($B756,D1_2!$B$259:$AL$385,19,FALSE)&amp;""</f>
        <v/>
      </c>
      <c r="AV758" s="216"/>
      <c r="AW758" s="167" t="str">
        <f>VLOOKUP($B756,D1_2!$B$259:$AL$385,20,FALSE)&amp;""</f>
        <v/>
      </c>
      <c r="AX758" s="174"/>
      <c r="AY758" s="190" t="s">
        <v>410</v>
      </c>
      <c r="AZ758" s="206" t="str">
        <f>VLOOKUP($B756,D1_2!$B$259:$AL$385,21,FALSE)&amp;""</f>
        <v/>
      </c>
      <c r="BA758" s="216"/>
      <c r="BB758" s="1"/>
      <c r="BC758" s="1"/>
      <c r="BD758" s="1"/>
      <c r="BE758" s="1"/>
      <c r="BF758" s="3"/>
      <c r="BG758" s="3"/>
      <c r="BH758" s="3"/>
    </row>
    <row r="759" spans="2:60" s="1" customFormat="1" ht="14.25" customHeight="1">
      <c r="B759" s="26" t="s">
        <v>2072</v>
      </c>
      <c r="C759" s="78"/>
      <c r="D759" s="78"/>
      <c r="E759" s="78"/>
      <c r="F759" s="107"/>
      <c r="G759" s="122" t="s">
        <v>6009</v>
      </c>
      <c r="H759" s="122"/>
      <c r="I759" s="122"/>
      <c r="J759" s="122"/>
      <c r="K759" s="122"/>
      <c r="L759" s="122"/>
      <c r="M759" s="122"/>
      <c r="N759" s="160" t="str">
        <f>VLOOKUP($B759,D1_2!$B$5:$AL$131,6,FALSE)&amp;""</f>
        <v/>
      </c>
      <c r="O759" s="172"/>
      <c r="P759" s="188" t="s">
        <v>410</v>
      </c>
      <c r="Q759" s="204" t="str">
        <f>VLOOKUP($B759,D1_2!$B$5:$AL$131,7,FALSE)&amp;""</f>
        <v/>
      </c>
      <c r="R759" s="215"/>
      <c r="S759" s="160" t="str">
        <f>VLOOKUP($B759,D1_2!$B$5:$AL$131,8,FALSE)&amp;""</f>
        <v/>
      </c>
      <c r="T759" s="172"/>
      <c r="U759" s="188" t="s">
        <v>410</v>
      </c>
      <c r="V759" s="204" t="str">
        <f>VLOOKUP($B759,D1_2!$B$5:$AL$131,9,FALSE)&amp;""</f>
        <v/>
      </c>
      <c r="W759" s="215"/>
      <c r="X759" s="160" t="str">
        <f>VLOOKUP($B759,D1_2!$B$5:$AL$131,10,FALSE)&amp;""</f>
        <v/>
      </c>
      <c r="Y759" s="172"/>
      <c r="Z759" s="188" t="s">
        <v>410</v>
      </c>
      <c r="AA759" s="204" t="str">
        <f>VLOOKUP($B759,D1_2!$B$5:$AL$131,11,FALSE)&amp;""</f>
        <v/>
      </c>
      <c r="AB759" s="215"/>
      <c r="AC759" s="160" t="str">
        <f>VLOOKUP($B759,D1_2!$B$5:$AL$131,12,FALSE)&amp;""</f>
        <v/>
      </c>
      <c r="AD759" s="172"/>
      <c r="AE759" s="188" t="s">
        <v>410</v>
      </c>
      <c r="AF759" s="204" t="str">
        <f>VLOOKUP($B759,D1_2!$B$5:$AL$131,13,FALSE)&amp;""</f>
        <v/>
      </c>
      <c r="AG759" s="215"/>
      <c r="AH759" s="160" t="str">
        <f>VLOOKUP($B759,D1_2!$B$5:$AL$131,14,FALSE)&amp;""</f>
        <v/>
      </c>
      <c r="AI759" s="172"/>
      <c r="AJ759" s="188" t="s">
        <v>410</v>
      </c>
      <c r="AK759" s="204" t="str">
        <f>VLOOKUP($B759,D1_2!$B$5:$AL$131,15,FALSE)&amp;""</f>
        <v/>
      </c>
      <c r="AL759" s="215"/>
      <c r="AM759" s="160" t="str">
        <f>VLOOKUP($B759,D1_2!$B$5:$AL$131,16,FALSE)&amp;""</f>
        <v/>
      </c>
      <c r="AN759" s="172"/>
      <c r="AO759" s="188" t="s">
        <v>410</v>
      </c>
      <c r="AP759" s="204" t="str">
        <f>VLOOKUP($B759,D1_2!$B$5:$AL$131,17,FALSE)&amp;""</f>
        <v/>
      </c>
      <c r="AQ759" s="215"/>
      <c r="AR759" s="160" t="str">
        <f>VLOOKUP($B759,D1_2!$B$5:$AL$131,18,FALSE)&amp;""</f>
        <v/>
      </c>
      <c r="AS759" s="172"/>
      <c r="AT759" s="188" t="s">
        <v>410</v>
      </c>
      <c r="AU759" s="204" t="str">
        <f>VLOOKUP($B759,D1_2!$B$5:$AL$131,19,FALSE)&amp;""</f>
        <v/>
      </c>
      <c r="AV759" s="215"/>
      <c r="AW759" s="160" t="str">
        <f>VLOOKUP($B759,D1_2!$B$5:$AL$131,20,FALSE)&amp;""</f>
        <v/>
      </c>
      <c r="AX759" s="172"/>
      <c r="AY759" s="188" t="s">
        <v>410</v>
      </c>
      <c r="AZ759" s="204" t="str">
        <f>VLOOKUP($B759,D1_2!$B$5:$AL$131,21,FALSE)&amp;""</f>
        <v/>
      </c>
      <c r="BA759" s="215"/>
      <c r="BB759" s="1"/>
      <c r="BC759" s="1"/>
      <c r="BD759" s="1"/>
      <c r="BE759" s="1"/>
      <c r="BF759" s="3"/>
      <c r="BG759" s="3"/>
      <c r="BH759" s="3"/>
    </row>
    <row r="760" spans="2:60" s="1" customFormat="1">
      <c r="B760" s="28"/>
      <c r="C760" s="80"/>
      <c r="D760" s="80"/>
      <c r="E760" s="80"/>
      <c r="F760" s="108"/>
      <c r="G760" s="123" t="s">
        <v>5759</v>
      </c>
      <c r="H760" s="123"/>
      <c r="I760" s="123"/>
      <c r="J760" s="123"/>
      <c r="K760" s="123"/>
      <c r="L760" s="123"/>
      <c r="M760" s="123"/>
      <c r="N760" s="162" t="str">
        <f>VLOOKUP($B759,D1_2!$B$132:$AL$258,6,FALSE)&amp;""</f>
        <v/>
      </c>
      <c r="O760" s="173"/>
      <c r="P760" s="189" t="s">
        <v>410</v>
      </c>
      <c r="Q760" s="205" t="str">
        <f>VLOOKUP($B759,D1_2!$B$132:$AL$258,7,FALSE)&amp;""</f>
        <v/>
      </c>
      <c r="R760" s="222"/>
      <c r="S760" s="162" t="str">
        <f>VLOOKUP($B759,D1_2!$B$132:$AL$258,8,FALSE)&amp;""</f>
        <v/>
      </c>
      <c r="T760" s="173"/>
      <c r="U760" s="189" t="s">
        <v>410</v>
      </c>
      <c r="V760" s="205" t="str">
        <f>VLOOKUP($B759,D1_2!$B$132:$AL$258,9,FALSE)&amp;""</f>
        <v/>
      </c>
      <c r="W760" s="222"/>
      <c r="X760" s="162" t="str">
        <f>VLOOKUP($B759,D1_2!$B$132:$AL$258,10,FALSE)&amp;""</f>
        <v/>
      </c>
      <c r="Y760" s="173"/>
      <c r="Z760" s="189" t="s">
        <v>410</v>
      </c>
      <c r="AA760" s="205" t="str">
        <f>VLOOKUP($B759,D1_2!$B$132:$AL$258,11,FALSE)&amp;""</f>
        <v/>
      </c>
      <c r="AB760" s="222"/>
      <c r="AC760" s="162" t="str">
        <f>VLOOKUP($B759,D1_2!$B$132:$AL$258,12,FALSE)&amp;""</f>
        <v/>
      </c>
      <c r="AD760" s="173"/>
      <c r="AE760" s="189" t="s">
        <v>410</v>
      </c>
      <c r="AF760" s="205" t="str">
        <f>VLOOKUP($B759,D1_2!$B$132:$AL$258,13,FALSE)&amp;""</f>
        <v/>
      </c>
      <c r="AG760" s="222"/>
      <c r="AH760" s="162" t="str">
        <f>VLOOKUP($B759,D1_2!$B$132:$AL$258,14,FALSE)&amp;""</f>
        <v/>
      </c>
      <c r="AI760" s="173"/>
      <c r="AJ760" s="189" t="s">
        <v>410</v>
      </c>
      <c r="AK760" s="205" t="str">
        <f>VLOOKUP($B759,D1_2!$B$132:$AL$258,15,FALSE)&amp;""</f>
        <v/>
      </c>
      <c r="AL760" s="222"/>
      <c r="AM760" s="162" t="str">
        <f>VLOOKUP($B759,D1_2!$B$132:$AL$258,16,FALSE)&amp;""</f>
        <v/>
      </c>
      <c r="AN760" s="173"/>
      <c r="AO760" s="189" t="s">
        <v>410</v>
      </c>
      <c r="AP760" s="205" t="str">
        <f>VLOOKUP($B759,D1_2!$B$132:$AL$258,17,FALSE)&amp;""</f>
        <v/>
      </c>
      <c r="AQ760" s="222"/>
      <c r="AR760" s="162" t="str">
        <f>VLOOKUP($B759,D1_2!$B$132:$AL$258,18,FALSE)&amp;""</f>
        <v/>
      </c>
      <c r="AS760" s="173"/>
      <c r="AT760" s="189" t="s">
        <v>410</v>
      </c>
      <c r="AU760" s="205" t="str">
        <f>VLOOKUP($B759,D1_2!$B$132:$AL$258,19,FALSE)&amp;""</f>
        <v/>
      </c>
      <c r="AV760" s="222"/>
      <c r="AW760" s="162" t="str">
        <f>VLOOKUP($B759,D1_2!$B$132:$AL$258,20,FALSE)&amp;""</f>
        <v/>
      </c>
      <c r="AX760" s="173"/>
      <c r="AY760" s="189" t="s">
        <v>410</v>
      </c>
      <c r="AZ760" s="205" t="str">
        <f>VLOOKUP($B759,D1_2!$B$132:$AL$258,21,FALSE)&amp;""</f>
        <v/>
      </c>
      <c r="BA760" s="222"/>
      <c r="BB760" s="1"/>
      <c r="BC760" s="1"/>
      <c r="BD760" s="1"/>
      <c r="BE760" s="1"/>
      <c r="BF760" s="3"/>
      <c r="BG760" s="3"/>
      <c r="BH760" s="3"/>
    </row>
    <row r="761" spans="2:60" s="1" customFormat="1">
      <c r="B761" s="27"/>
      <c r="C761" s="79"/>
      <c r="D761" s="79"/>
      <c r="E761" s="79"/>
      <c r="F761" s="109"/>
      <c r="G761" s="124" t="s">
        <v>5593</v>
      </c>
      <c r="H761" s="124"/>
      <c r="I761" s="124"/>
      <c r="J761" s="124"/>
      <c r="K761" s="124"/>
      <c r="L761" s="124"/>
      <c r="M761" s="124"/>
      <c r="N761" s="167" t="str">
        <f>VLOOKUP($B759,D1_2!$B$259:$AL$385,6,FALSE)&amp;""</f>
        <v/>
      </c>
      <c r="O761" s="174"/>
      <c r="P761" s="190" t="s">
        <v>410</v>
      </c>
      <c r="Q761" s="206" t="str">
        <f>VLOOKUP($B759,D1_2!$B$259:$AL$385,7,FALSE)&amp;""</f>
        <v/>
      </c>
      <c r="R761" s="216"/>
      <c r="S761" s="167" t="str">
        <f>VLOOKUP($B759,D1_2!$B$259:$AL$385,8,FALSE)&amp;""</f>
        <v/>
      </c>
      <c r="T761" s="174"/>
      <c r="U761" s="190" t="s">
        <v>410</v>
      </c>
      <c r="V761" s="206" t="str">
        <f>VLOOKUP($B759,D1_2!$B$259:$AL$385,9,FALSE)&amp;""</f>
        <v/>
      </c>
      <c r="W761" s="216"/>
      <c r="X761" s="167" t="str">
        <f>VLOOKUP($B759,D1_2!$B$259:$AL$385,10,FALSE)&amp;""</f>
        <v/>
      </c>
      <c r="Y761" s="174"/>
      <c r="Z761" s="190" t="s">
        <v>410</v>
      </c>
      <c r="AA761" s="206" t="str">
        <f>VLOOKUP($B759,D1_2!$B$259:$AL$385,11,FALSE)&amp;""</f>
        <v/>
      </c>
      <c r="AB761" s="216"/>
      <c r="AC761" s="167" t="str">
        <f>VLOOKUP($B759,D1_2!$B$259:$AL$385,12,FALSE)&amp;""</f>
        <v/>
      </c>
      <c r="AD761" s="174"/>
      <c r="AE761" s="190" t="s">
        <v>410</v>
      </c>
      <c r="AF761" s="206" t="str">
        <f>VLOOKUP($B759,D1_2!$B$259:$AL$385,13,FALSE)&amp;""</f>
        <v/>
      </c>
      <c r="AG761" s="216"/>
      <c r="AH761" s="167" t="str">
        <f>VLOOKUP($B759,D1_2!$B$259:$AL$385,14,FALSE)&amp;""</f>
        <v/>
      </c>
      <c r="AI761" s="174"/>
      <c r="AJ761" s="190" t="s">
        <v>410</v>
      </c>
      <c r="AK761" s="206" t="str">
        <f>VLOOKUP($B759,D1_2!$B$259:$AL$385,15,FALSE)&amp;""</f>
        <v/>
      </c>
      <c r="AL761" s="216"/>
      <c r="AM761" s="167" t="str">
        <f>VLOOKUP($B759,D1_2!$B$259:$AL$385,16,FALSE)&amp;""</f>
        <v/>
      </c>
      <c r="AN761" s="174"/>
      <c r="AO761" s="190" t="s">
        <v>410</v>
      </c>
      <c r="AP761" s="206" t="str">
        <f>VLOOKUP($B759,D1_2!$B$259:$AL$385,17,FALSE)&amp;""</f>
        <v/>
      </c>
      <c r="AQ761" s="216"/>
      <c r="AR761" s="167" t="str">
        <f>VLOOKUP($B759,D1_2!$B$259:$AL$385,18,FALSE)&amp;""</f>
        <v/>
      </c>
      <c r="AS761" s="174"/>
      <c r="AT761" s="190" t="s">
        <v>410</v>
      </c>
      <c r="AU761" s="206" t="str">
        <f>VLOOKUP($B759,D1_2!$B$259:$AL$385,19,FALSE)&amp;""</f>
        <v/>
      </c>
      <c r="AV761" s="216"/>
      <c r="AW761" s="167" t="str">
        <f>VLOOKUP($B759,D1_2!$B$259:$AL$385,20,FALSE)&amp;""</f>
        <v/>
      </c>
      <c r="AX761" s="174"/>
      <c r="AY761" s="190" t="s">
        <v>410</v>
      </c>
      <c r="AZ761" s="206" t="str">
        <f>VLOOKUP($B759,D1_2!$B$259:$AL$385,21,FALSE)&amp;""</f>
        <v/>
      </c>
      <c r="BA761" s="216"/>
      <c r="BB761" s="1"/>
      <c r="BC761" s="1"/>
      <c r="BD761" s="1"/>
      <c r="BE761" s="1"/>
      <c r="BF761" s="3"/>
      <c r="BG761" s="3"/>
      <c r="BH761" s="3"/>
    </row>
    <row r="762" spans="2:60" s="1" customFormat="1" ht="14.25" customHeight="1">
      <c r="B762" s="26" t="s">
        <v>697</v>
      </c>
      <c r="C762" s="78"/>
      <c r="D762" s="78"/>
      <c r="E762" s="78"/>
      <c r="F762" s="107"/>
      <c r="G762" s="122" t="s">
        <v>6009</v>
      </c>
      <c r="H762" s="122"/>
      <c r="I762" s="122"/>
      <c r="J762" s="122"/>
      <c r="K762" s="122"/>
      <c r="L762" s="122"/>
      <c r="M762" s="122"/>
      <c r="N762" s="160" t="str">
        <f>VLOOKUP($B762,D1_2!$B$5:$AL$131,6,FALSE)&amp;""</f>
        <v/>
      </c>
      <c r="O762" s="172"/>
      <c r="P762" s="188" t="s">
        <v>410</v>
      </c>
      <c r="Q762" s="204" t="str">
        <f>VLOOKUP($B762,D1_2!$B$5:$AL$131,7,FALSE)&amp;""</f>
        <v/>
      </c>
      <c r="R762" s="215"/>
      <c r="S762" s="160" t="str">
        <f>VLOOKUP($B762,D1_2!$B$5:$AL$131,8,FALSE)&amp;""</f>
        <v/>
      </c>
      <c r="T762" s="172"/>
      <c r="U762" s="188" t="s">
        <v>410</v>
      </c>
      <c r="V762" s="204" t="str">
        <f>VLOOKUP($B762,D1_2!$B$5:$AL$131,9,FALSE)&amp;""</f>
        <v/>
      </c>
      <c r="W762" s="215"/>
      <c r="X762" s="160" t="str">
        <f>VLOOKUP($B762,D1_2!$B$5:$AL$131,10,FALSE)&amp;""</f>
        <v/>
      </c>
      <c r="Y762" s="172"/>
      <c r="Z762" s="188" t="s">
        <v>410</v>
      </c>
      <c r="AA762" s="204" t="str">
        <f>VLOOKUP($B762,D1_2!$B$5:$AL$131,11,FALSE)&amp;""</f>
        <v/>
      </c>
      <c r="AB762" s="215"/>
      <c r="AC762" s="160" t="str">
        <f>VLOOKUP($B762,D1_2!$B$5:$AL$131,12,FALSE)&amp;""</f>
        <v/>
      </c>
      <c r="AD762" s="172"/>
      <c r="AE762" s="188" t="s">
        <v>410</v>
      </c>
      <c r="AF762" s="204" t="str">
        <f>VLOOKUP($B762,D1_2!$B$5:$AL$131,13,FALSE)&amp;""</f>
        <v/>
      </c>
      <c r="AG762" s="215"/>
      <c r="AH762" s="160" t="str">
        <f>VLOOKUP($B762,D1_2!$B$5:$AL$131,14,FALSE)&amp;""</f>
        <v/>
      </c>
      <c r="AI762" s="172"/>
      <c r="AJ762" s="188" t="s">
        <v>410</v>
      </c>
      <c r="AK762" s="204" t="str">
        <f>VLOOKUP($B762,D1_2!$B$5:$AL$131,15,FALSE)&amp;""</f>
        <v/>
      </c>
      <c r="AL762" s="215"/>
      <c r="AM762" s="160" t="str">
        <f>VLOOKUP($B762,D1_2!$B$5:$AL$131,16,FALSE)&amp;""</f>
        <v/>
      </c>
      <c r="AN762" s="172"/>
      <c r="AO762" s="188" t="s">
        <v>410</v>
      </c>
      <c r="AP762" s="204" t="str">
        <f>VLOOKUP($B762,D1_2!$B$5:$AL$131,17,FALSE)&amp;""</f>
        <v/>
      </c>
      <c r="AQ762" s="215"/>
      <c r="AR762" s="160" t="str">
        <f>VLOOKUP($B762,D1_2!$B$5:$AL$131,18,FALSE)&amp;""</f>
        <v/>
      </c>
      <c r="AS762" s="172"/>
      <c r="AT762" s="188" t="s">
        <v>410</v>
      </c>
      <c r="AU762" s="204" t="str">
        <f>VLOOKUP($B762,D1_2!$B$5:$AL$131,19,FALSE)&amp;""</f>
        <v/>
      </c>
      <c r="AV762" s="215"/>
      <c r="AW762" s="160" t="str">
        <f>VLOOKUP($B762,D1_2!$B$5:$AL$131,20,FALSE)&amp;""</f>
        <v/>
      </c>
      <c r="AX762" s="172"/>
      <c r="AY762" s="188" t="s">
        <v>410</v>
      </c>
      <c r="AZ762" s="204" t="str">
        <f>VLOOKUP($B762,D1_2!$B$5:$AL$131,21,FALSE)&amp;""</f>
        <v/>
      </c>
      <c r="BA762" s="215"/>
      <c r="BB762" s="1"/>
      <c r="BC762" s="1"/>
      <c r="BD762" s="1"/>
      <c r="BE762" s="1"/>
      <c r="BF762" s="3"/>
      <c r="BG762" s="3"/>
      <c r="BH762" s="3"/>
    </row>
    <row r="763" spans="2:60" s="1" customFormat="1">
      <c r="B763" s="28"/>
      <c r="C763" s="80"/>
      <c r="D763" s="80"/>
      <c r="E763" s="80"/>
      <c r="F763" s="108"/>
      <c r="G763" s="123" t="s">
        <v>5759</v>
      </c>
      <c r="H763" s="123"/>
      <c r="I763" s="123"/>
      <c r="J763" s="123"/>
      <c r="K763" s="123"/>
      <c r="L763" s="123"/>
      <c r="M763" s="123"/>
      <c r="N763" s="162" t="str">
        <f>VLOOKUP($B762,D1_2!$B$132:$AL$258,6,FALSE)&amp;""</f>
        <v/>
      </c>
      <c r="O763" s="173"/>
      <c r="P763" s="189" t="s">
        <v>410</v>
      </c>
      <c r="Q763" s="205" t="str">
        <f>VLOOKUP($B762,D1_2!$B$132:$AL$258,7,FALSE)&amp;""</f>
        <v/>
      </c>
      <c r="R763" s="222"/>
      <c r="S763" s="162" t="str">
        <f>VLOOKUP($B762,D1_2!$B$132:$AL$258,8,FALSE)&amp;""</f>
        <v/>
      </c>
      <c r="T763" s="173"/>
      <c r="U763" s="189" t="s">
        <v>410</v>
      </c>
      <c r="V763" s="205" t="str">
        <f>VLOOKUP($B762,D1_2!$B$132:$AL$258,9,FALSE)&amp;""</f>
        <v/>
      </c>
      <c r="W763" s="222"/>
      <c r="X763" s="162" t="str">
        <f>VLOOKUP($B762,D1_2!$B$132:$AL$258,10,FALSE)&amp;""</f>
        <v/>
      </c>
      <c r="Y763" s="173"/>
      <c r="Z763" s="189" t="s">
        <v>410</v>
      </c>
      <c r="AA763" s="205" t="str">
        <f>VLOOKUP($B762,D1_2!$B$132:$AL$258,11,FALSE)&amp;""</f>
        <v/>
      </c>
      <c r="AB763" s="222"/>
      <c r="AC763" s="162" t="str">
        <f>VLOOKUP($B762,D1_2!$B$132:$AL$258,12,FALSE)&amp;""</f>
        <v/>
      </c>
      <c r="AD763" s="173"/>
      <c r="AE763" s="189" t="s">
        <v>410</v>
      </c>
      <c r="AF763" s="205" t="str">
        <f>VLOOKUP($B762,D1_2!$B$132:$AL$258,13,FALSE)&amp;""</f>
        <v/>
      </c>
      <c r="AG763" s="222"/>
      <c r="AH763" s="162" t="str">
        <f>VLOOKUP($B762,D1_2!$B$132:$AL$258,14,FALSE)&amp;""</f>
        <v/>
      </c>
      <c r="AI763" s="173"/>
      <c r="AJ763" s="189" t="s">
        <v>410</v>
      </c>
      <c r="AK763" s="205" t="str">
        <f>VLOOKUP($B762,D1_2!$B$132:$AL$258,15,FALSE)&amp;""</f>
        <v/>
      </c>
      <c r="AL763" s="222"/>
      <c r="AM763" s="162" t="str">
        <f>VLOOKUP($B762,D1_2!$B$132:$AL$258,16,FALSE)&amp;""</f>
        <v/>
      </c>
      <c r="AN763" s="173"/>
      <c r="AO763" s="189" t="s">
        <v>410</v>
      </c>
      <c r="AP763" s="205" t="str">
        <f>VLOOKUP($B762,D1_2!$B$132:$AL$258,17,FALSE)&amp;""</f>
        <v/>
      </c>
      <c r="AQ763" s="222"/>
      <c r="AR763" s="162" t="str">
        <f>VLOOKUP($B762,D1_2!$B$132:$AL$258,18,FALSE)&amp;""</f>
        <v/>
      </c>
      <c r="AS763" s="173"/>
      <c r="AT763" s="189" t="s">
        <v>410</v>
      </c>
      <c r="AU763" s="205" t="str">
        <f>VLOOKUP($B762,D1_2!$B$132:$AL$258,19,FALSE)&amp;""</f>
        <v/>
      </c>
      <c r="AV763" s="222"/>
      <c r="AW763" s="162" t="str">
        <f>VLOOKUP($B762,D1_2!$B$132:$AL$258,20,FALSE)&amp;""</f>
        <v/>
      </c>
      <c r="AX763" s="173"/>
      <c r="AY763" s="189" t="s">
        <v>410</v>
      </c>
      <c r="AZ763" s="205" t="str">
        <f>VLOOKUP($B762,D1_2!$B$132:$AL$258,21,FALSE)&amp;""</f>
        <v/>
      </c>
      <c r="BA763" s="222"/>
      <c r="BB763" s="1"/>
      <c r="BC763" s="1"/>
      <c r="BD763" s="1"/>
      <c r="BE763" s="1"/>
      <c r="BF763" s="3"/>
      <c r="BG763" s="3"/>
      <c r="BH763" s="3"/>
    </row>
    <row r="764" spans="2:60" s="1" customFormat="1">
      <c r="B764" s="27"/>
      <c r="C764" s="79"/>
      <c r="D764" s="79"/>
      <c r="E764" s="79"/>
      <c r="F764" s="109"/>
      <c r="G764" s="124" t="s">
        <v>5593</v>
      </c>
      <c r="H764" s="124"/>
      <c r="I764" s="124"/>
      <c r="J764" s="124"/>
      <c r="K764" s="124"/>
      <c r="L764" s="124"/>
      <c r="M764" s="124"/>
      <c r="N764" s="167" t="str">
        <f>VLOOKUP($B762,D1_2!$B$259:$AL$385,6,FALSE)&amp;""</f>
        <v/>
      </c>
      <c r="O764" s="174"/>
      <c r="P764" s="190" t="s">
        <v>410</v>
      </c>
      <c r="Q764" s="206" t="str">
        <f>VLOOKUP($B762,D1_2!$B$259:$AL$385,7,FALSE)&amp;""</f>
        <v/>
      </c>
      <c r="R764" s="216"/>
      <c r="S764" s="167" t="str">
        <f>VLOOKUP($B762,D1_2!$B$259:$AL$385,8,FALSE)&amp;""</f>
        <v/>
      </c>
      <c r="T764" s="174"/>
      <c r="U764" s="190" t="s">
        <v>410</v>
      </c>
      <c r="V764" s="206" t="str">
        <f>VLOOKUP($B762,D1_2!$B$259:$AL$385,9,FALSE)&amp;""</f>
        <v/>
      </c>
      <c r="W764" s="216"/>
      <c r="X764" s="167" t="str">
        <f>VLOOKUP($B762,D1_2!$B$259:$AL$385,10,FALSE)&amp;""</f>
        <v/>
      </c>
      <c r="Y764" s="174"/>
      <c r="Z764" s="190" t="s">
        <v>410</v>
      </c>
      <c r="AA764" s="206" t="str">
        <f>VLOOKUP($B762,D1_2!$B$259:$AL$385,11,FALSE)&amp;""</f>
        <v/>
      </c>
      <c r="AB764" s="216"/>
      <c r="AC764" s="167" t="str">
        <f>VLOOKUP($B762,D1_2!$B$259:$AL$385,12,FALSE)&amp;""</f>
        <v/>
      </c>
      <c r="AD764" s="174"/>
      <c r="AE764" s="190" t="s">
        <v>410</v>
      </c>
      <c r="AF764" s="206" t="str">
        <f>VLOOKUP($B762,D1_2!$B$259:$AL$385,13,FALSE)&amp;""</f>
        <v/>
      </c>
      <c r="AG764" s="216"/>
      <c r="AH764" s="167" t="str">
        <f>VLOOKUP($B762,D1_2!$B$259:$AL$385,14,FALSE)&amp;""</f>
        <v/>
      </c>
      <c r="AI764" s="174"/>
      <c r="AJ764" s="190" t="s">
        <v>410</v>
      </c>
      <c r="AK764" s="206" t="str">
        <f>VLOOKUP($B762,D1_2!$B$259:$AL$385,15,FALSE)&amp;""</f>
        <v/>
      </c>
      <c r="AL764" s="216"/>
      <c r="AM764" s="167" t="str">
        <f>VLOOKUP($B762,D1_2!$B$259:$AL$385,16,FALSE)&amp;""</f>
        <v/>
      </c>
      <c r="AN764" s="174"/>
      <c r="AO764" s="190" t="s">
        <v>410</v>
      </c>
      <c r="AP764" s="206" t="str">
        <f>VLOOKUP($B762,D1_2!$B$259:$AL$385,17,FALSE)&amp;""</f>
        <v/>
      </c>
      <c r="AQ764" s="216"/>
      <c r="AR764" s="167" t="str">
        <f>VLOOKUP($B762,D1_2!$B$259:$AL$385,18,FALSE)&amp;""</f>
        <v/>
      </c>
      <c r="AS764" s="174"/>
      <c r="AT764" s="190" t="s">
        <v>410</v>
      </c>
      <c r="AU764" s="206" t="str">
        <f>VLOOKUP($B762,D1_2!$B$259:$AL$385,19,FALSE)&amp;""</f>
        <v/>
      </c>
      <c r="AV764" s="216"/>
      <c r="AW764" s="167" t="str">
        <f>VLOOKUP($B762,D1_2!$B$259:$AL$385,20,FALSE)&amp;""</f>
        <v/>
      </c>
      <c r="AX764" s="174"/>
      <c r="AY764" s="190" t="s">
        <v>410</v>
      </c>
      <c r="AZ764" s="206" t="str">
        <f>VLOOKUP($B762,D1_2!$B$259:$AL$385,21,FALSE)&amp;""</f>
        <v/>
      </c>
      <c r="BA764" s="216"/>
      <c r="BB764" s="1"/>
      <c r="BC764" s="1"/>
      <c r="BD764" s="1"/>
      <c r="BE764" s="1"/>
      <c r="BF764" s="3"/>
      <c r="BG764" s="3"/>
      <c r="BH764" s="3"/>
    </row>
    <row r="765" spans="2:60" s="1" customFormat="1" ht="14.25" customHeight="1">
      <c r="B765" s="26" t="s">
        <v>236</v>
      </c>
      <c r="C765" s="78"/>
      <c r="D765" s="78"/>
      <c r="E765" s="78"/>
      <c r="F765" s="107"/>
      <c r="G765" s="122" t="s">
        <v>6009</v>
      </c>
      <c r="H765" s="122"/>
      <c r="I765" s="122"/>
      <c r="J765" s="122"/>
      <c r="K765" s="122"/>
      <c r="L765" s="122"/>
      <c r="M765" s="122"/>
      <c r="N765" s="160" t="str">
        <f>VLOOKUP($B765,D1_2!$B$5:$AL$131,6,FALSE)&amp;""</f>
        <v/>
      </c>
      <c r="O765" s="172"/>
      <c r="P765" s="188" t="s">
        <v>410</v>
      </c>
      <c r="Q765" s="204" t="str">
        <f>VLOOKUP($B765,D1_2!$B$5:$AL$131,7,FALSE)&amp;""</f>
        <v/>
      </c>
      <c r="R765" s="215"/>
      <c r="S765" s="160" t="str">
        <f>VLOOKUP($B765,D1_2!$B$5:$AL$131,8,FALSE)&amp;""</f>
        <v/>
      </c>
      <c r="T765" s="172"/>
      <c r="U765" s="188" t="s">
        <v>410</v>
      </c>
      <c r="V765" s="204" t="str">
        <f>VLOOKUP($B765,D1_2!$B$5:$AL$131,9,FALSE)&amp;""</f>
        <v/>
      </c>
      <c r="W765" s="215"/>
      <c r="X765" s="160" t="str">
        <f>VLOOKUP($B765,D1_2!$B$5:$AL$131,10,FALSE)&amp;""</f>
        <v/>
      </c>
      <c r="Y765" s="172"/>
      <c r="Z765" s="188" t="s">
        <v>410</v>
      </c>
      <c r="AA765" s="204" t="str">
        <f>VLOOKUP($B765,D1_2!$B$5:$AL$131,11,FALSE)&amp;""</f>
        <v/>
      </c>
      <c r="AB765" s="215"/>
      <c r="AC765" s="160" t="str">
        <f>VLOOKUP($B765,D1_2!$B$5:$AL$131,12,FALSE)&amp;""</f>
        <v/>
      </c>
      <c r="AD765" s="172"/>
      <c r="AE765" s="188" t="s">
        <v>410</v>
      </c>
      <c r="AF765" s="204" t="str">
        <f>VLOOKUP($B765,D1_2!$B$5:$AL$131,13,FALSE)&amp;""</f>
        <v/>
      </c>
      <c r="AG765" s="215"/>
      <c r="AH765" s="160" t="str">
        <f>VLOOKUP($B765,D1_2!$B$5:$AL$131,14,FALSE)&amp;""</f>
        <v/>
      </c>
      <c r="AI765" s="172"/>
      <c r="AJ765" s="188" t="s">
        <v>410</v>
      </c>
      <c r="AK765" s="204" t="str">
        <f>VLOOKUP($B765,D1_2!$B$5:$AL$131,15,FALSE)&amp;""</f>
        <v/>
      </c>
      <c r="AL765" s="215"/>
      <c r="AM765" s="160" t="str">
        <f>VLOOKUP($B765,D1_2!$B$5:$AL$131,16,FALSE)&amp;""</f>
        <v/>
      </c>
      <c r="AN765" s="172"/>
      <c r="AO765" s="188" t="s">
        <v>410</v>
      </c>
      <c r="AP765" s="204" t="str">
        <f>VLOOKUP($B765,D1_2!$B$5:$AL$131,17,FALSE)&amp;""</f>
        <v/>
      </c>
      <c r="AQ765" s="215"/>
      <c r="AR765" s="160" t="str">
        <f>VLOOKUP($B765,D1_2!$B$5:$AL$131,18,FALSE)&amp;""</f>
        <v/>
      </c>
      <c r="AS765" s="172"/>
      <c r="AT765" s="188" t="s">
        <v>410</v>
      </c>
      <c r="AU765" s="204" t="str">
        <f>VLOOKUP($B765,D1_2!$B$5:$AL$131,19,FALSE)&amp;""</f>
        <v/>
      </c>
      <c r="AV765" s="215"/>
      <c r="AW765" s="160" t="str">
        <f>VLOOKUP($B765,D1_2!$B$5:$AL$131,20,FALSE)&amp;""</f>
        <v/>
      </c>
      <c r="AX765" s="172"/>
      <c r="AY765" s="188" t="s">
        <v>410</v>
      </c>
      <c r="AZ765" s="204" t="str">
        <f>VLOOKUP($B765,D1_2!$B$5:$AL$131,21,FALSE)&amp;""</f>
        <v/>
      </c>
      <c r="BA765" s="215"/>
      <c r="BB765" s="1"/>
      <c r="BC765" s="1"/>
      <c r="BD765" s="1"/>
      <c r="BE765" s="1"/>
      <c r="BF765" s="3"/>
      <c r="BG765" s="3"/>
      <c r="BH765" s="3"/>
    </row>
    <row r="766" spans="2:60" s="1" customFormat="1">
      <c r="B766" s="28"/>
      <c r="C766" s="80"/>
      <c r="D766" s="80"/>
      <c r="E766" s="80"/>
      <c r="F766" s="108"/>
      <c r="G766" s="123" t="s">
        <v>5759</v>
      </c>
      <c r="H766" s="123"/>
      <c r="I766" s="123"/>
      <c r="J766" s="123"/>
      <c r="K766" s="123"/>
      <c r="L766" s="123"/>
      <c r="M766" s="123"/>
      <c r="N766" s="162" t="str">
        <f>VLOOKUP($B765,D1_2!$B$132:$AL$258,6,FALSE)&amp;""</f>
        <v/>
      </c>
      <c r="O766" s="173"/>
      <c r="P766" s="189" t="s">
        <v>410</v>
      </c>
      <c r="Q766" s="205" t="str">
        <f>VLOOKUP($B765,D1_2!$B$132:$AL$258,7,FALSE)&amp;""</f>
        <v/>
      </c>
      <c r="R766" s="222"/>
      <c r="S766" s="162" t="str">
        <f>VLOOKUP($B765,D1_2!$B$132:$AL$258,8,FALSE)&amp;""</f>
        <v/>
      </c>
      <c r="T766" s="173"/>
      <c r="U766" s="189" t="s">
        <v>410</v>
      </c>
      <c r="V766" s="205" t="str">
        <f>VLOOKUP($B765,D1_2!$B$132:$AL$258,9,FALSE)&amp;""</f>
        <v/>
      </c>
      <c r="W766" s="222"/>
      <c r="X766" s="162" t="str">
        <f>VLOOKUP($B765,D1_2!$B$132:$AL$258,10,FALSE)&amp;""</f>
        <v/>
      </c>
      <c r="Y766" s="173"/>
      <c r="Z766" s="189" t="s">
        <v>410</v>
      </c>
      <c r="AA766" s="205" t="str">
        <f>VLOOKUP($B765,D1_2!$B$132:$AL$258,11,FALSE)&amp;""</f>
        <v/>
      </c>
      <c r="AB766" s="222"/>
      <c r="AC766" s="162" t="str">
        <f>VLOOKUP($B765,D1_2!$B$132:$AL$258,12,FALSE)&amp;""</f>
        <v/>
      </c>
      <c r="AD766" s="173"/>
      <c r="AE766" s="189" t="s">
        <v>410</v>
      </c>
      <c r="AF766" s="205" t="str">
        <f>VLOOKUP($B765,D1_2!$B$132:$AL$258,13,FALSE)&amp;""</f>
        <v/>
      </c>
      <c r="AG766" s="222"/>
      <c r="AH766" s="162" t="str">
        <f>VLOOKUP($B765,D1_2!$B$132:$AL$258,14,FALSE)&amp;""</f>
        <v/>
      </c>
      <c r="AI766" s="173"/>
      <c r="AJ766" s="189" t="s">
        <v>410</v>
      </c>
      <c r="AK766" s="205" t="str">
        <f>VLOOKUP($B765,D1_2!$B$132:$AL$258,15,FALSE)&amp;""</f>
        <v/>
      </c>
      <c r="AL766" s="222"/>
      <c r="AM766" s="162" t="str">
        <f>VLOOKUP($B765,D1_2!$B$132:$AL$258,16,FALSE)&amp;""</f>
        <v/>
      </c>
      <c r="AN766" s="173"/>
      <c r="AO766" s="189" t="s">
        <v>410</v>
      </c>
      <c r="AP766" s="205" t="str">
        <f>VLOOKUP($B765,D1_2!$B$132:$AL$258,17,FALSE)&amp;""</f>
        <v/>
      </c>
      <c r="AQ766" s="222"/>
      <c r="AR766" s="162" t="str">
        <f>VLOOKUP($B765,D1_2!$B$132:$AL$258,18,FALSE)&amp;""</f>
        <v/>
      </c>
      <c r="AS766" s="173"/>
      <c r="AT766" s="189" t="s">
        <v>410</v>
      </c>
      <c r="AU766" s="205" t="str">
        <f>VLOOKUP($B765,D1_2!$B$132:$AL$258,19,FALSE)&amp;""</f>
        <v/>
      </c>
      <c r="AV766" s="222"/>
      <c r="AW766" s="162" t="str">
        <f>VLOOKUP($B765,D1_2!$B$132:$AL$258,20,FALSE)&amp;""</f>
        <v/>
      </c>
      <c r="AX766" s="173"/>
      <c r="AY766" s="189" t="s">
        <v>410</v>
      </c>
      <c r="AZ766" s="205" t="str">
        <f>VLOOKUP($B765,D1_2!$B$132:$AL$258,21,FALSE)&amp;""</f>
        <v/>
      </c>
      <c r="BA766" s="222"/>
      <c r="BB766" s="1"/>
      <c r="BC766" s="1"/>
      <c r="BD766" s="1"/>
      <c r="BE766" s="1"/>
      <c r="BF766" s="3"/>
      <c r="BG766" s="3"/>
      <c r="BH766" s="3"/>
    </row>
    <row r="767" spans="2:60" s="1" customFormat="1">
      <c r="B767" s="27"/>
      <c r="C767" s="79"/>
      <c r="D767" s="79"/>
      <c r="E767" s="79"/>
      <c r="F767" s="109"/>
      <c r="G767" s="124" t="s">
        <v>5593</v>
      </c>
      <c r="H767" s="124"/>
      <c r="I767" s="124"/>
      <c r="J767" s="124"/>
      <c r="K767" s="124"/>
      <c r="L767" s="124"/>
      <c r="M767" s="124"/>
      <c r="N767" s="167" t="str">
        <f>VLOOKUP($B765,D1_2!$B$259:$AL$385,6,FALSE)&amp;""</f>
        <v/>
      </c>
      <c r="O767" s="174"/>
      <c r="P767" s="190" t="s">
        <v>410</v>
      </c>
      <c r="Q767" s="206" t="str">
        <f>VLOOKUP($B765,D1_2!$B$259:$AL$385,7,FALSE)&amp;""</f>
        <v/>
      </c>
      <c r="R767" s="216"/>
      <c r="S767" s="167" t="str">
        <f>VLOOKUP($B765,D1_2!$B$259:$AL$385,8,FALSE)&amp;""</f>
        <v/>
      </c>
      <c r="T767" s="174"/>
      <c r="U767" s="190" t="s">
        <v>410</v>
      </c>
      <c r="V767" s="206" t="str">
        <f>VLOOKUP($B765,D1_2!$B$259:$AL$385,9,FALSE)&amp;""</f>
        <v/>
      </c>
      <c r="W767" s="216"/>
      <c r="X767" s="167" t="str">
        <f>VLOOKUP($B765,D1_2!$B$259:$AL$385,10,FALSE)&amp;""</f>
        <v/>
      </c>
      <c r="Y767" s="174"/>
      <c r="Z767" s="190" t="s">
        <v>410</v>
      </c>
      <c r="AA767" s="206" t="str">
        <f>VLOOKUP($B765,D1_2!$B$259:$AL$385,11,FALSE)&amp;""</f>
        <v/>
      </c>
      <c r="AB767" s="216"/>
      <c r="AC767" s="167" t="str">
        <f>VLOOKUP($B765,D1_2!$B$259:$AL$385,12,FALSE)&amp;""</f>
        <v/>
      </c>
      <c r="AD767" s="174"/>
      <c r="AE767" s="190" t="s">
        <v>410</v>
      </c>
      <c r="AF767" s="206" t="str">
        <f>VLOOKUP($B765,D1_2!$B$259:$AL$385,13,FALSE)&amp;""</f>
        <v/>
      </c>
      <c r="AG767" s="216"/>
      <c r="AH767" s="167" t="str">
        <f>VLOOKUP($B765,D1_2!$B$259:$AL$385,14,FALSE)&amp;""</f>
        <v/>
      </c>
      <c r="AI767" s="174"/>
      <c r="AJ767" s="190" t="s">
        <v>410</v>
      </c>
      <c r="AK767" s="206" t="str">
        <f>VLOOKUP($B765,D1_2!$B$259:$AL$385,15,FALSE)&amp;""</f>
        <v/>
      </c>
      <c r="AL767" s="216"/>
      <c r="AM767" s="167" t="str">
        <f>VLOOKUP($B765,D1_2!$B$259:$AL$385,16,FALSE)&amp;""</f>
        <v/>
      </c>
      <c r="AN767" s="174"/>
      <c r="AO767" s="190" t="s">
        <v>410</v>
      </c>
      <c r="AP767" s="206" t="str">
        <f>VLOOKUP($B765,D1_2!$B$259:$AL$385,17,FALSE)&amp;""</f>
        <v/>
      </c>
      <c r="AQ767" s="216"/>
      <c r="AR767" s="167" t="str">
        <f>VLOOKUP($B765,D1_2!$B$259:$AL$385,18,FALSE)&amp;""</f>
        <v/>
      </c>
      <c r="AS767" s="174"/>
      <c r="AT767" s="190" t="s">
        <v>410</v>
      </c>
      <c r="AU767" s="206" t="str">
        <f>VLOOKUP($B765,D1_2!$B$259:$AL$385,19,FALSE)&amp;""</f>
        <v/>
      </c>
      <c r="AV767" s="216"/>
      <c r="AW767" s="167" t="str">
        <f>VLOOKUP($B765,D1_2!$B$259:$AL$385,20,FALSE)&amp;""</f>
        <v/>
      </c>
      <c r="AX767" s="174"/>
      <c r="AY767" s="190" t="s">
        <v>410</v>
      </c>
      <c r="AZ767" s="206" t="str">
        <f>VLOOKUP($B765,D1_2!$B$259:$AL$385,21,FALSE)&amp;""</f>
        <v/>
      </c>
      <c r="BA767" s="216"/>
      <c r="BB767" s="1"/>
      <c r="BC767" s="1"/>
      <c r="BD767" s="1"/>
      <c r="BE767" s="1"/>
      <c r="BF767" s="3"/>
      <c r="BG767" s="3"/>
      <c r="BH767" s="3"/>
    </row>
    <row r="768" spans="2:60" s="1" customFormat="1" ht="14.25" customHeight="1">
      <c r="B768" s="26" t="s">
        <v>3275</v>
      </c>
      <c r="C768" s="78"/>
      <c r="D768" s="78"/>
      <c r="E768" s="78"/>
      <c r="F768" s="107"/>
      <c r="G768" s="122" t="s">
        <v>6009</v>
      </c>
      <c r="H768" s="122"/>
      <c r="I768" s="122"/>
      <c r="J768" s="122"/>
      <c r="K768" s="122"/>
      <c r="L768" s="122"/>
      <c r="M768" s="122"/>
      <c r="N768" s="160" t="str">
        <f>VLOOKUP($B768,D1_2!$B$5:$AL$131,6,FALSE)&amp;""</f>
        <v/>
      </c>
      <c r="O768" s="172"/>
      <c r="P768" s="188" t="s">
        <v>410</v>
      </c>
      <c r="Q768" s="204" t="str">
        <f>VLOOKUP($B768,D1_2!$B$5:$AL$131,7,FALSE)&amp;""</f>
        <v/>
      </c>
      <c r="R768" s="215"/>
      <c r="S768" s="160" t="str">
        <f>VLOOKUP($B768,D1_2!$B$5:$AL$131,8,FALSE)&amp;""</f>
        <v/>
      </c>
      <c r="T768" s="172"/>
      <c r="U768" s="188" t="s">
        <v>410</v>
      </c>
      <c r="V768" s="204" t="str">
        <f>VLOOKUP($B768,D1_2!$B$5:$AL$131,9,FALSE)&amp;""</f>
        <v/>
      </c>
      <c r="W768" s="215"/>
      <c r="X768" s="160" t="str">
        <f>VLOOKUP($B768,D1_2!$B$5:$AL$131,10,FALSE)&amp;""</f>
        <v/>
      </c>
      <c r="Y768" s="172"/>
      <c r="Z768" s="188" t="s">
        <v>410</v>
      </c>
      <c r="AA768" s="204" t="str">
        <f>VLOOKUP($B768,D1_2!$B$5:$AL$131,11,FALSE)&amp;""</f>
        <v/>
      </c>
      <c r="AB768" s="215"/>
      <c r="AC768" s="160" t="str">
        <f>VLOOKUP($B768,D1_2!$B$5:$AL$131,12,FALSE)&amp;""</f>
        <v/>
      </c>
      <c r="AD768" s="172"/>
      <c r="AE768" s="188" t="s">
        <v>410</v>
      </c>
      <c r="AF768" s="204" t="str">
        <f>VLOOKUP($B768,D1_2!$B$5:$AL$131,13,FALSE)&amp;""</f>
        <v/>
      </c>
      <c r="AG768" s="215"/>
      <c r="AH768" s="160" t="str">
        <f>VLOOKUP($B768,D1_2!$B$5:$AL$131,14,FALSE)&amp;""</f>
        <v/>
      </c>
      <c r="AI768" s="172"/>
      <c r="AJ768" s="188" t="s">
        <v>410</v>
      </c>
      <c r="AK768" s="204" t="str">
        <f>VLOOKUP($B768,D1_2!$B$5:$AL$131,15,FALSE)&amp;""</f>
        <v/>
      </c>
      <c r="AL768" s="215"/>
      <c r="AM768" s="160" t="str">
        <f>VLOOKUP($B768,D1_2!$B$5:$AL$131,16,FALSE)&amp;""</f>
        <v/>
      </c>
      <c r="AN768" s="172"/>
      <c r="AO768" s="188" t="s">
        <v>410</v>
      </c>
      <c r="AP768" s="204" t="str">
        <f>VLOOKUP($B768,D1_2!$B$5:$AL$131,17,FALSE)&amp;""</f>
        <v/>
      </c>
      <c r="AQ768" s="215"/>
      <c r="AR768" s="160" t="str">
        <f>VLOOKUP($B768,D1_2!$B$5:$AL$131,18,FALSE)&amp;""</f>
        <v/>
      </c>
      <c r="AS768" s="172"/>
      <c r="AT768" s="188" t="s">
        <v>410</v>
      </c>
      <c r="AU768" s="204" t="str">
        <f>VLOOKUP($B768,D1_2!$B$5:$AL$131,19,FALSE)&amp;""</f>
        <v/>
      </c>
      <c r="AV768" s="215"/>
      <c r="AW768" s="160" t="str">
        <f>VLOOKUP($B768,D1_2!$B$5:$AL$131,20,FALSE)&amp;""</f>
        <v/>
      </c>
      <c r="AX768" s="172"/>
      <c r="AY768" s="188" t="s">
        <v>410</v>
      </c>
      <c r="AZ768" s="204" t="str">
        <f>VLOOKUP($B768,D1_2!$B$5:$AL$131,21,FALSE)&amp;""</f>
        <v/>
      </c>
      <c r="BA768" s="215"/>
      <c r="BB768" s="1"/>
      <c r="BC768" s="1"/>
      <c r="BD768" s="1"/>
      <c r="BE768" s="1"/>
      <c r="BF768" s="3"/>
      <c r="BG768" s="3"/>
      <c r="BH768" s="3"/>
    </row>
    <row r="769" spans="2:60" s="1" customFormat="1">
      <c r="B769" s="28"/>
      <c r="C769" s="80"/>
      <c r="D769" s="80"/>
      <c r="E769" s="80"/>
      <c r="F769" s="108"/>
      <c r="G769" s="123" t="s">
        <v>5759</v>
      </c>
      <c r="H769" s="123"/>
      <c r="I769" s="123"/>
      <c r="J769" s="123"/>
      <c r="K769" s="123"/>
      <c r="L769" s="123"/>
      <c r="M769" s="123"/>
      <c r="N769" s="162" t="str">
        <f>VLOOKUP($B768,D1_2!$B$132:$AL$258,6,FALSE)&amp;""</f>
        <v/>
      </c>
      <c r="O769" s="173"/>
      <c r="P769" s="189" t="s">
        <v>410</v>
      </c>
      <c r="Q769" s="205" t="str">
        <f>VLOOKUP($B768,D1_2!$B$132:$AL$258,7,FALSE)&amp;""</f>
        <v/>
      </c>
      <c r="R769" s="222"/>
      <c r="S769" s="162" t="str">
        <f>VLOOKUP($B768,D1_2!$B$132:$AL$258,8,FALSE)&amp;""</f>
        <v/>
      </c>
      <c r="T769" s="173"/>
      <c r="U769" s="189" t="s">
        <v>410</v>
      </c>
      <c r="V769" s="205" t="str">
        <f>VLOOKUP($B768,D1_2!$B$132:$AL$258,9,FALSE)&amp;""</f>
        <v/>
      </c>
      <c r="W769" s="222"/>
      <c r="X769" s="162" t="str">
        <f>VLOOKUP($B768,D1_2!$B$132:$AL$258,10,FALSE)&amp;""</f>
        <v/>
      </c>
      <c r="Y769" s="173"/>
      <c r="Z769" s="189" t="s">
        <v>410</v>
      </c>
      <c r="AA769" s="205" t="str">
        <f>VLOOKUP($B768,D1_2!$B$132:$AL$258,11,FALSE)&amp;""</f>
        <v/>
      </c>
      <c r="AB769" s="222"/>
      <c r="AC769" s="162" t="str">
        <f>VLOOKUP($B768,D1_2!$B$132:$AL$258,12,FALSE)&amp;""</f>
        <v/>
      </c>
      <c r="AD769" s="173"/>
      <c r="AE769" s="189" t="s">
        <v>410</v>
      </c>
      <c r="AF769" s="205" t="str">
        <f>VLOOKUP($B768,D1_2!$B$132:$AL$258,13,FALSE)&amp;""</f>
        <v/>
      </c>
      <c r="AG769" s="222"/>
      <c r="AH769" s="162" t="str">
        <f>VLOOKUP($B768,D1_2!$B$132:$AL$258,14,FALSE)&amp;""</f>
        <v/>
      </c>
      <c r="AI769" s="173"/>
      <c r="AJ769" s="189" t="s">
        <v>410</v>
      </c>
      <c r="AK769" s="205" t="str">
        <f>VLOOKUP($B768,D1_2!$B$132:$AL$258,15,FALSE)&amp;""</f>
        <v/>
      </c>
      <c r="AL769" s="222"/>
      <c r="AM769" s="162" t="str">
        <f>VLOOKUP($B768,D1_2!$B$132:$AL$258,16,FALSE)&amp;""</f>
        <v/>
      </c>
      <c r="AN769" s="173"/>
      <c r="AO769" s="189" t="s">
        <v>410</v>
      </c>
      <c r="AP769" s="205" t="str">
        <f>VLOOKUP($B768,D1_2!$B$132:$AL$258,17,FALSE)&amp;""</f>
        <v/>
      </c>
      <c r="AQ769" s="222"/>
      <c r="AR769" s="162" t="str">
        <f>VLOOKUP($B768,D1_2!$B$132:$AL$258,18,FALSE)&amp;""</f>
        <v/>
      </c>
      <c r="AS769" s="173"/>
      <c r="AT769" s="189" t="s">
        <v>410</v>
      </c>
      <c r="AU769" s="205" t="str">
        <f>VLOOKUP($B768,D1_2!$B$132:$AL$258,19,FALSE)&amp;""</f>
        <v/>
      </c>
      <c r="AV769" s="222"/>
      <c r="AW769" s="162" t="str">
        <f>VLOOKUP($B768,D1_2!$B$132:$AL$258,20,FALSE)&amp;""</f>
        <v/>
      </c>
      <c r="AX769" s="173"/>
      <c r="AY769" s="189" t="s">
        <v>410</v>
      </c>
      <c r="AZ769" s="205" t="str">
        <f>VLOOKUP($B768,D1_2!$B$132:$AL$258,21,FALSE)&amp;""</f>
        <v/>
      </c>
      <c r="BA769" s="222"/>
      <c r="BB769" s="1"/>
      <c r="BC769" s="1"/>
      <c r="BD769" s="1"/>
      <c r="BE769" s="1"/>
      <c r="BF769" s="3"/>
      <c r="BG769" s="3"/>
      <c r="BH769" s="3"/>
    </row>
    <row r="770" spans="2:60" s="1" customFormat="1">
      <c r="B770" s="28"/>
      <c r="C770" s="80"/>
      <c r="D770" s="80"/>
      <c r="E770" s="80"/>
      <c r="F770" s="108"/>
      <c r="G770" s="124" t="s">
        <v>5593</v>
      </c>
      <c r="H770" s="124"/>
      <c r="I770" s="124"/>
      <c r="J770" s="124"/>
      <c r="K770" s="124"/>
      <c r="L770" s="124"/>
      <c r="M770" s="124"/>
      <c r="N770" s="168" t="str">
        <f>VLOOKUP($B768,D1_2!$B$259:$AL$385,6,FALSE)&amp;""</f>
        <v/>
      </c>
      <c r="O770" s="156"/>
      <c r="P770" s="191" t="s">
        <v>410</v>
      </c>
      <c r="Q770" s="207" t="str">
        <f>VLOOKUP($B768,D1_2!$B$259:$AL$385,7,FALSE)&amp;""</f>
        <v/>
      </c>
      <c r="R770" s="223"/>
      <c r="S770" s="168" t="str">
        <f>VLOOKUP($B768,D1_2!$B$259:$AL$385,8,FALSE)&amp;""</f>
        <v/>
      </c>
      <c r="T770" s="156"/>
      <c r="U770" s="191" t="s">
        <v>410</v>
      </c>
      <c r="V770" s="207" t="str">
        <f>VLOOKUP($B768,D1_2!$B$259:$AL$385,9,FALSE)&amp;""</f>
        <v/>
      </c>
      <c r="W770" s="223"/>
      <c r="X770" s="168" t="str">
        <f>VLOOKUP($B768,D1_2!$B$259:$AL$385,10,FALSE)&amp;""</f>
        <v/>
      </c>
      <c r="Y770" s="156"/>
      <c r="Z770" s="191" t="s">
        <v>410</v>
      </c>
      <c r="AA770" s="207" t="str">
        <f>VLOOKUP($B768,D1_2!$B$259:$AL$385,11,FALSE)&amp;""</f>
        <v/>
      </c>
      <c r="AB770" s="223"/>
      <c r="AC770" s="168" t="str">
        <f>VLOOKUP($B768,D1_2!$B$259:$AL$385,12,FALSE)&amp;""</f>
        <v/>
      </c>
      <c r="AD770" s="156"/>
      <c r="AE770" s="191" t="s">
        <v>410</v>
      </c>
      <c r="AF770" s="207" t="str">
        <f>VLOOKUP($B768,D1_2!$B$259:$AL$385,13,FALSE)&amp;""</f>
        <v/>
      </c>
      <c r="AG770" s="223"/>
      <c r="AH770" s="168" t="str">
        <f>VLOOKUP($B768,D1_2!$B$259:$AL$385,14,FALSE)&amp;""</f>
        <v/>
      </c>
      <c r="AI770" s="156"/>
      <c r="AJ770" s="191" t="s">
        <v>410</v>
      </c>
      <c r="AK770" s="207" t="str">
        <f>VLOOKUP($B768,D1_2!$B$259:$AL$385,15,FALSE)&amp;""</f>
        <v/>
      </c>
      <c r="AL770" s="223"/>
      <c r="AM770" s="168" t="str">
        <f>VLOOKUP($B768,D1_2!$B$259:$AL$385,16,FALSE)&amp;""</f>
        <v/>
      </c>
      <c r="AN770" s="156"/>
      <c r="AO770" s="191" t="s">
        <v>410</v>
      </c>
      <c r="AP770" s="207" t="str">
        <f>VLOOKUP($B768,D1_2!$B$259:$AL$385,17,FALSE)&amp;""</f>
        <v/>
      </c>
      <c r="AQ770" s="223"/>
      <c r="AR770" s="168" t="str">
        <f>VLOOKUP($B768,D1_2!$B$259:$AL$385,18,FALSE)&amp;""</f>
        <v/>
      </c>
      <c r="AS770" s="156"/>
      <c r="AT770" s="191" t="s">
        <v>410</v>
      </c>
      <c r="AU770" s="207" t="str">
        <f>VLOOKUP($B768,D1_2!$B$259:$AL$385,19,FALSE)&amp;""</f>
        <v/>
      </c>
      <c r="AV770" s="223"/>
      <c r="AW770" s="168" t="str">
        <f>VLOOKUP($B768,D1_2!$B$259:$AL$385,20,FALSE)&amp;""</f>
        <v/>
      </c>
      <c r="AX770" s="156"/>
      <c r="AY770" s="191" t="s">
        <v>410</v>
      </c>
      <c r="AZ770" s="207" t="str">
        <f>VLOOKUP($B768,D1_2!$B$259:$AL$385,21,FALSE)&amp;""</f>
        <v/>
      </c>
      <c r="BA770" s="223"/>
      <c r="BB770" s="1"/>
      <c r="BC770" s="1"/>
      <c r="BD770" s="1"/>
      <c r="BE770" s="1"/>
      <c r="BF770" s="3"/>
      <c r="BG770" s="3"/>
      <c r="BH770" s="3"/>
    </row>
    <row r="771" spans="2:60" s="1" customFormat="1" ht="14.25" customHeight="1">
      <c r="B771" s="26" t="s">
        <v>6468</v>
      </c>
      <c r="C771" s="78"/>
      <c r="D771" s="78"/>
      <c r="E771" s="78"/>
      <c r="F771" s="107"/>
      <c r="G771" s="122" t="s">
        <v>6009</v>
      </c>
      <c r="H771" s="122"/>
      <c r="I771" s="122"/>
      <c r="J771" s="122"/>
      <c r="K771" s="122"/>
      <c r="L771" s="122"/>
      <c r="M771" s="122"/>
      <c r="N771" s="160" t="str">
        <f>VLOOKUP($B771,D1_2!$B$5:$AL$131,6,FALSE)&amp;""</f>
        <v/>
      </c>
      <c r="O771" s="172"/>
      <c r="P771" s="188" t="s">
        <v>410</v>
      </c>
      <c r="Q771" s="204" t="str">
        <f>VLOOKUP($B771,D1_2!$B$5:$AL$131,7,FALSE)&amp;""</f>
        <v/>
      </c>
      <c r="R771" s="215"/>
      <c r="S771" s="160" t="str">
        <f>VLOOKUP($B771,D1_2!$B$5:$AL$131,8,FALSE)&amp;""</f>
        <v/>
      </c>
      <c r="T771" s="172"/>
      <c r="U771" s="188" t="s">
        <v>410</v>
      </c>
      <c r="V771" s="204" t="str">
        <f>VLOOKUP($B771,D1_2!$B$5:$AL$131,9,FALSE)&amp;""</f>
        <v/>
      </c>
      <c r="W771" s="215"/>
      <c r="X771" s="160" t="str">
        <f>VLOOKUP($B771,D1_2!$B$5:$AL$131,10,FALSE)&amp;""</f>
        <v/>
      </c>
      <c r="Y771" s="172"/>
      <c r="Z771" s="188" t="s">
        <v>410</v>
      </c>
      <c r="AA771" s="204" t="str">
        <f>VLOOKUP($B771,D1_2!$B$5:$AL$131,11,FALSE)&amp;""</f>
        <v/>
      </c>
      <c r="AB771" s="215"/>
      <c r="AC771" s="160" t="str">
        <f>VLOOKUP($B771,D1_2!$B$5:$AL$131,12,FALSE)&amp;""</f>
        <v/>
      </c>
      <c r="AD771" s="172"/>
      <c r="AE771" s="188" t="s">
        <v>410</v>
      </c>
      <c r="AF771" s="204" t="str">
        <f>VLOOKUP($B771,D1_2!$B$5:$AL$131,13,FALSE)&amp;""</f>
        <v/>
      </c>
      <c r="AG771" s="215"/>
      <c r="AH771" s="160" t="str">
        <f>VLOOKUP($B771,D1_2!$B$5:$AL$131,14,FALSE)&amp;""</f>
        <v/>
      </c>
      <c r="AI771" s="172"/>
      <c r="AJ771" s="188" t="s">
        <v>410</v>
      </c>
      <c r="AK771" s="204" t="str">
        <f>VLOOKUP($B771,D1_2!$B$5:$AL$131,15,FALSE)&amp;""</f>
        <v/>
      </c>
      <c r="AL771" s="215"/>
      <c r="AM771" s="160" t="str">
        <f>VLOOKUP($B771,D1_2!$B$5:$AL$131,16,FALSE)&amp;""</f>
        <v/>
      </c>
      <c r="AN771" s="172"/>
      <c r="AO771" s="188" t="s">
        <v>410</v>
      </c>
      <c r="AP771" s="204" t="str">
        <f>VLOOKUP($B771,D1_2!$B$5:$AL$131,17,FALSE)&amp;""</f>
        <v/>
      </c>
      <c r="AQ771" s="215"/>
      <c r="AR771" s="160" t="str">
        <f>VLOOKUP($B771,D1_2!$B$5:$AL$131,18,FALSE)&amp;""</f>
        <v/>
      </c>
      <c r="AS771" s="172"/>
      <c r="AT771" s="188" t="s">
        <v>410</v>
      </c>
      <c r="AU771" s="204" t="str">
        <f>VLOOKUP($B771,D1_2!$B$5:$AL$131,19,FALSE)&amp;""</f>
        <v/>
      </c>
      <c r="AV771" s="215"/>
      <c r="AW771" s="160" t="str">
        <f>VLOOKUP($B771,D1_2!$B$5:$AL$131,20,FALSE)&amp;""</f>
        <v/>
      </c>
      <c r="AX771" s="172"/>
      <c r="AY771" s="188" t="s">
        <v>410</v>
      </c>
      <c r="AZ771" s="204" t="str">
        <f>VLOOKUP($B771,D1_2!$B$5:$AL$131,21,FALSE)&amp;""</f>
        <v/>
      </c>
      <c r="BA771" s="215"/>
      <c r="BB771" s="1"/>
      <c r="BC771" s="1"/>
      <c r="BD771" s="1"/>
      <c r="BE771" s="1"/>
      <c r="BF771" s="3"/>
      <c r="BG771" s="3"/>
      <c r="BH771" s="3"/>
    </row>
    <row r="772" spans="2:60" s="1" customFormat="1">
      <c r="B772" s="28"/>
      <c r="C772" s="80"/>
      <c r="D772" s="80"/>
      <c r="E772" s="80"/>
      <c r="F772" s="108"/>
      <c r="G772" s="123" t="s">
        <v>5759</v>
      </c>
      <c r="H772" s="123"/>
      <c r="I772" s="123"/>
      <c r="J772" s="123"/>
      <c r="K772" s="123"/>
      <c r="L772" s="123"/>
      <c r="M772" s="123"/>
      <c r="N772" s="162" t="str">
        <f>VLOOKUP($B771,D1_2!$B$132:$AL$258,6,FALSE)&amp;""</f>
        <v/>
      </c>
      <c r="O772" s="173"/>
      <c r="P772" s="189" t="s">
        <v>410</v>
      </c>
      <c r="Q772" s="205" t="str">
        <f>VLOOKUP($B771,D1_2!$B$132:$AL$258,7,FALSE)&amp;""</f>
        <v/>
      </c>
      <c r="R772" s="222"/>
      <c r="S772" s="162" t="str">
        <f>VLOOKUP($B771,D1_2!$B$132:$AL$258,8,FALSE)&amp;""</f>
        <v/>
      </c>
      <c r="T772" s="173"/>
      <c r="U772" s="189" t="s">
        <v>410</v>
      </c>
      <c r="V772" s="205" t="str">
        <f>VLOOKUP($B771,D1_2!$B$132:$AL$258,9,FALSE)&amp;""</f>
        <v/>
      </c>
      <c r="W772" s="222"/>
      <c r="X772" s="162" t="str">
        <f>VLOOKUP($B771,D1_2!$B$132:$AL$258,10,FALSE)&amp;""</f>
        <v/>
      </c>
      <c r="Y772" s="173"/>
      <c r="Z772" s="189" t="s">
        <v>410</v>
      </c>
      <c r="AA772" s="205" t="str">
        <f>VLOOKUP($B771,D1_2!$B$132:$AL$258,11,FALSE)&amp;""</f>
        <v/>
      </c>
      <c r="AB772" s="222"/>
      <c r="AC772" s="162" t="str">
        <f>VLOOKUP($B771,D1_2!$B$132:$AL$258,12,FALSE)&amp;""</f>
        <v/>
      </c>
      <c r="AD772" s="173"/>
      <c r="AE772" s="189" t="s">
        <v>410</v>
      </c>
      <c r="AF772" s="205" t="str">
        <f>VLOOKUP($B771,D1_2!$B$132:$AL$258,13,FALSE)&amp;""</f>
        <v/>
      </c>
      <c r="AG772" s="222"/>
      <c r="AH772" s="162" t="str">
        <f>VLOOKUP($B771,D1_2!$B$132:$AL$258,14,FALSE)&amp;""</f>
        <v/>
      </c>
      <c r="AI772" s="173"/>
      <c r="AJ772" s="189" t="s">
        <v>410</v>
      </c>
      <c r="AK772" s="205" t="str">
        <f>VLOOKUP($B771,D1_2!$B$132:$AL$258,15,FALSE)&amp;""</f>
        <v/>
      </c>
      <c r="AL772" s="222"/>
      <c r="AM772" s="162" t="str">
        <f>VLOOKUP($B771,D1_2!$B$132:$AL$258,16,FALSE)&amp;""</f>
        <v/>
      </c>
      <c r="AN772" s="173"/>
      <c r="AO772" s="189" t="s">
        <v>410</v>
      </c>
      <c r="AP772" s="205" t="str">
        <f>VLOOKUP($B771,D1_2!$B$132:$AL$258,17,FALSE)&amp;""</f>
        <v/>
      </c>
      <c r="AQ772" s="222"/>
      <c r="AR772" s="162" t="str">
        <f>VLOOKUP($B771,D1_2!$B$132:$AL$258,18,FALSE)&amp;""</f>
        <v/>
      </c>
      <c r="AS772" s="173"/>
      <c r="AT772" s="189" t="s">
        <v>410</v>
      </c>
      <c r="AU772" s="205" t="str">
        <f>VLOOKUP($B771,D1_2!$B$132:$AL$258,19,FALSE)&amp;""</f>
        <v/>
      </c>
      <c r="AV772" s="222"/>
      <c r="AW772" s="162" t="str">
        <f>VLOOKUP($B771,D1_2!$B$132:$AL$258,20,FALSE)&amp;""</f>
        <v/>
      </c>
      <c r="AX772" s="173"/>
      <c r="AY772" s="189" t="s">
        <v>410</v>
      </c>
      <c r="AZ772" s="205" t="str">
        <f>VLOOKUP($B771,D1_2!$B$132:$AL$258,21,FALSE)&amp;""</f>
        <v/>
      </c>
      <c r="BA772" s="222"/>
      <c r="BB772" s="1"/>
      <c r="BC772" s="1"/>
      <c r="BD772" s="1"/>
      <c r="BE772" s="1"/>
      <c r="BF772" s="3"/>
      <c r="BG772" s="3"/>
      <c r="BH772" s="3"/>
    </row>
    <row r="773" spans="2:60" s="1" customFormat="1">
      <c r="B773" s="27"/>
      <c r="C773" s="79"/>
      <c r="D773" s="79"/>
      <c r="E773" s="79"/>
      <c r="F773" s="109"/>
      <c r="G773" s="124" t="s">
        <v>5593</v>
      </c>
      <c r="H773" s="124"/>
      <c r="I773" s="124"/>
      <c r="J773" s="124"/>
      <c r="K773" s="124"/>
      <c r="L773" s="124"/>
      <c r="M773" s="124"/>
      <c r="N773" s="167" t="str">
        <f>VLOOKUP($B771,D1_2!$B$259:$AL$385,6,FALSE)&amp;""</f>
        <v/>
      </c>
      <c r="O773" s="174"/>
      <c r="P773" s="190" t="s">
        <v>410</v>
      </c>
      <c r="Q773" s="206" t="str">
        <f>VLOOKUP($B771,D1_2!$B$259:$AL$385,7,FALSE)&amp;""</f>
        <v/>
      </c>
      <c r="R773" s="216"/>
      <c r="S773" s="167" t="str">
        <f>VLOOKUP($B771,D1_2!$B$259:$AL$385,8,FALSE)&amp;""</f>
        <v/>
      </c>
      <c r="T773" s="174"/>
      <c r="U773" s="190" t="s">
        <v>410</v>
      </c>
      <c r="V773" s="206" t="str">
        <f>VLOOKUP($B771,D1_2!$B$259:$AL$385,9,FALSE)&amp;""</f>
        <v/>
      </c>
      <c r="W773" s="216"/>
      <c r="X773" s="167" t="str">
        <f>VLOOKUP($B771,D1_2!$B$259:$AL$385,10,FALSE)&amp;""</f>
        <v/>
      </c>
      <c r="Y773" s="174"/>
      <c r="Z773" s="190" t="s">
        <v>410</v>
      </c>
      <c r="AA773" s="206" t="str">
        <f>VLOOKUP($B771,D1_2!$B$259:$AL$385,11,FALSE)&amp;""</f>
        <v/>
      </c>
      <c r="AB773" s="216"/>
      <c r="AC773" s="167" t="str">
        <f>VLOOKUP($B771,D1_2!$B$259:$AL$385,12,FALSE)&amp;""</f>
        <v/>
      </c>
      <c r="AD773" s="174"/>
      <c r="AE773" s="190" t="s">
        <v>410</v>
      </c>
      <c r="AF773" s="206" t="str">
        <f>VLOOKUP($B771,D1_2!$B$259:$AL$385,13,FALSE)&amp;""</f>
        <v/>
      </c>
      <c r="AG773" s="216"/>
      <c r="AH773" s="167" t="str">
        <f>VLOOKUP($B771,D1_2!$B$259:$AL$385,14,FALSE)&amp;""</f>
        <v/>
      </c>
      <c r="AI773" s="174"/>
      <c r="AJ773" s="190" t="s">
        <v>410</v>
      </c>
      <c r="AK773" s="206" t="str">
        <f>VLOOKUP($B771,D1_2!$B$259:$AL$385,15,FALSE)&amp;""</f>
        <v/>
      </c>
      <c r="AL773" s="216"/>
      <c r="AM773" s="167" t="str">
        <f>VLOOKUP($B771,D1_2!$B$259:$AL$385,16,FALSE)&amp;""</f>
        <v/>
      </c>
      <c r="AN773" s="174"/>
      <c r="AO773" s="190" t="s">
        <v>410</v>
      </c>
      <c r="AP773" s="206" t="str">
        <f>VLOOKUP($B771,D1_2!$B$259:$AL$385,17,FALSE)&amp;""</f>
        <v/>
      </c>
      <c r="AQ773" s="216"/>
      <c r="AR773" s="167" t="str">
        <f>VLOOKUP($B771,D1_2!$B$259:$AL$385,18,FALSE)&amp;""</f>
        <v/>
      </c>
      <c r="AS773" s="174"/>
      <c r="AT773" s="190" t="s">
        <v>410</v>
      </c>
      <c r="AU773" s="206" t="str">
        <f>VLOOKUP($B771,D1_2!$B$259:$AL$385,19,FALSE)&amp;""</f>
        <v/>
      </c>
      <c r="AV773" s="216"/>
      <c r="AW773" s="167" t="str">
        <f>VLOOKUP($B771,D1_2!$B$259:$AL$385,20,FALSE)&amp;""</f>
        <v/>
      </c>
      <c r="AX773" s="174"/>
      <c r="AY773" s="190" t="s">
        <v>410</v>
      </c>
      <c r="AZ773" s="206" t="str">
        <f>VLOOKUP($B771,D1_2!$B$259:$AL$385,21,FALSE)&amp;""</f>
        <v/>
      </c>
      <c r="BA773" s="216"/>
      <c r="BB773" s="1"/>
      <c r="BC773" s="1"/>
      <c r="BD773" s="1"/>
      <c r="BE773" s="1"/>
      <c r="BF773" s="3"/>
      <c r="BG773" s="3"/>
      <c r="BH773" s="3"/>
    </row>
    <row r="774" spans="2:60" s="1" customFormat="1" ht="14.25" customHeight="1">
      <c r="B774" s="28" t="s">
        <v>6966</v>
      </c>
      <c r="C774" s="80"/>
      <c r="D774" s="80"/>
      <c r="E774" s="80"/>
      <c r="F774" s="108"/>
      <c r="G774" s="122" t="s">
        <v>6009</v>
      </c>
      <c r="H774" s="122"/>
      <c r="I774" s="122"/>
      <c r="J774" s="122"/>
      <c r="K774" s="122"/>
      <c r="L774" s="122"/>
      <c r="M774" s="122"/>
      <c r="N774" s="169" t="str">
        <f>VLOOKUP($B774,D1_2!$B$5:$AL$131,6,FALSE)&amp;""</f>
        <v/>
      </c>
      <c r="O774" s="155"/>
      <c r="P774" s="192" t="s">
        <v>410</v>
      </c>
      <c r="Q774" s="208" t="str">
        <f>VLOOKUP($B774,D1_2!$B$5:$AL$131,7,FALSE)&amp;""</f>
        <v/>
      </c>
      <c r="R774" s="224"/>
      <c r="S774" s="169" t="str">
        <f>VLOOKUP($B774,D1_2!$B$5:$AL$131,8,FALSE)&amp;""</f>
        <v/>
      </c>
      <c r="T774" s="155"/>
      <c r="U774" s="192" t="s">
        <v>410</v>
      </c>
      <c r="V774" s="208" t="str">
        <f>VLOOKUP($B774,D1_2!$B$5:$AL$131,9,FALSE)&amp;""</f>
        <v/>
      </c>
      <c r="W774" s="224"/>
      <c r="X774" s="169" t="str">
        <f>VLOOKUP($B774,D1_2!$B$5:$AL$131,10,FALSE)&amp;""</f>
        <v/>
      </c>
      <c r="Y774" s="155"/>
      <c r="Z774" s="192" t="s">
        <v>410</v>
      </c>
      <c r="AA774" s="208" t="str">
        <f>VLOOKUP($B774,D1_2!$B$5:$AL$131,11,FALSE)&amp;""</f>
        <v/>
      </c>
      <c r="AB774" s="224"/>
      <c r="AC774" s="169" t="str">
        <f>VLOOKUP($B774,D1_2!$B$5:$AL$131,12,FALSE)&amp;""</f>
        <v/>
      </c>
      <c r="AD774" s="155"/>
      <c r="AE774" s="192" t="s">
        <v>410</v>
      </c>
      <c r="AF774" s="208" t="str">
        <f>VLOOKUP($B774,D1_2!$B$5:$AL$131,13,FALSE)&amp;""</f>
        <v/>
      </c>
      <c r="AG774" s="224"/>
      <c r="AH774" s="169" t="str">
        <f>VLOOKUP($B774,D1_2!$B$5:$AL$131,14,FALSE)&amp;""</f>
        <v/>
      </c>
      <c r="AI774" s="155"/>
      <c r="AJ774" s="192" t="s">
        <v>410</v>
      </c>
      <c r="AK774" s="208" t="str">
        <f>VLOOKUP($B774,D1_2!$B$5:$AL$131,15,FALSE)&amp;""</f>
        <v/>
      </c>
      <c r="AL774" s="224"/>
      <c r="AM774" s="169" t="str">
        <f>VLOOKUP($B774,D1_2!$B$5:$AL$131,16,FALSE)&amp;""</f>
        <v/>
      </c>
      <c r="AN774" s="155"/>
      <c r="AO774" s="192" t="s">
        <v>410</v>
      </c>
      <c r="AP774" s="208" t="str">
        <f>VLOOKUP($B774,D1_2!$B$5:$AL$131,17,FALSE)&amp;""</f>
        <v/>
      </c>
      <c r="AQ774" s="224"/>
      <c r="AR774" s="169" t="str">
        <f>VLOOKUP($B774,D1_2!$B$5:$AL$131,18,FALSE)&amp;""</f>
        <v/>
      </c>
      <c r="AS774" s="155"/>
      <c r="AT774" s="192" t="s">
        <v>410</v>
      </c>
      <c r="AU774" s="208" t="str">
        <f>VLOOKUP($B774,D1_2!$B$5:$AL$131,19,FALSE)&amp;""</f>
        <v/>
      </c>
      <c r="AV774" s="224"/>
      <c r="AW774" s="169" t="str">
        <f>VLOOKUP($B774,D1_2!$B$5:$AL$131,20,FALSE)&amp;""</f>
        <v/>
      </c>
      <c r="AX774" s="155"/>
      <c r="AY774" s="192" t="s">
        <v>410</v>
      </c>
      <c r="AZ774" s="208" t="str">
        <f>VLOOKUP($B774,D1_2!$B$5:$AL$131,21,FALSE)&amp;""</f>
        <v/>
      </c>
      <c r="BA774" s="224"/>
      <c r="BB774" s="1"/>
      <c r="BC774" s="1"/>
      <c r="BD774" s="1"/>
      <c r="BE774" s="1"/>
      <c r="BF774" s="3"/>
      <c r="BG774" s="3"/>
      <c r="BH774" s="3"/>
    </row>
    <row r="775" spans="2:60" s="1" customFormat="1">
      <c r="B775" s="28"/>
      <c r="C775" s="80"/>
      <c r="D775" s="80"/>
      <c r="E775" s="80"/>
      <c r="F775" s="108"/>
      <c r="G775" s="123" t="s">
        <v>5759</v>
      </c>
      <c r="H775" s="123"/>
      <c r="I775" s="123"/>
      <c r="J775" s="123"/>
      <c r="K775" s="123"/>
      <c r="L775" s="123"/>
      <c r="M775" s="123"/>
      <c r="N775" s="162" t="str">
        <f>VLOOKUP($B774,D1_2!$B$132:$AL$258,6,FALSE)&amp;""</f>
        <v/>
      </c>
      <c r="O775" s="173"/>
      <c r="P775" s="189" t="s">
        <v>410</v>
      </c>
      <c r="Q775" s="205" t="str">
        <f>VLOOKUP($B774,D1_2!$B$132:$AL$258,7,FALSE)&amp;""</f>
        <v/>
      </c>
      <c r="R775" s="222"/>
      <c r="S775" s="162" t="str">
        <f>VLOOKUP($B774,D1_2!$B$132:$AL$258,8,FALSE)&amp;""</f>
        <v/>
      </c>
      <c r="T775" s="173"/>
      <c r="U775" s="189" t="s">
        <v>410</v>
      </c>
      <c r="V775" s="205" t="str">
        <f>VLOOKUP($B774,D1_2!$B$132:$AL$258,9,FALSE)&amp;""</f>
        <v/>
      </c>
      <c r="W775" s="222"/>
      <c r="X775" s="162" t="str">
        <f>VLOOKUP($B774,D1_2!$B$132:$AL$258,10,FALSE)&amp;""</f>
        <v/>
      </c>
      <c r="Y775" s="173"/>
      <c r="Z775" s="189" t="s">
        <v>410</v>
      </c>
      <c r="AA775" s="205" t="str">
        <f>VLOOKUP($B774,D1_2!$B$132:$AL$258,11,FALSE)&amp;""</f>
        <v/>
      </c>
      <c r="AB775" s="222"/>
      <c r="AC775" s="162" t="str">
        <f>VLOOKUP($B774,D1_2!$B$132:$AL$258,12,FALSE)&amp;""</f>
        <v/>
      </c>
      <c r="AD775" s="173"/>
      <c r="AE775" s="189" t="s">
        <v>410</v>
      </c>
      <c r="AF775" s="205" t="str">
        <f>VLOOKUP($B774,D1_2!$B$132:$AL$258,13,FALSE)&amp;""</f>
        <v/>
      </c>
      <c r="AG775" s="222"/>
      <c r="AH775" s="162" t="str">
        <f>VLOOKUP($B774,D1_2!$B$132:$AL$258,14,FALSE)&amp;""</f>
        <v/>
      </c>
      <c r="AI775" s="173"/>
      <c r="AJ775" s="189" t="s">
        <v>410</v>
      </c>
      <c r="AK775" s="205" t="str">
        <f>VLOOKUP($B774,D1_2!$B$132:$AL$258,15,FALSE)&amp;""</f>
        <v/>
      </c>
      <c r="AL775" s="222"/>
      <c r="AM775" s="162" t="str">
        <f>VLOOKUP($B774,D1_2!$B$132:$AL$258,16,FALSE)&amp;""</f>
        <v/>
      </c>
      <c r="AN775" s="173"/>
      <c r="AO775" s="189" t="s">
        <v>410</v>
      </c>
      <c r="AP775" s="205" t="str">
        <f>VLOOKUP($B774,D1_2!$B$132:$AL$258,17,FALSE)&amp;""</f>
        <v/>
      </c>
      <c r="AQ775" s="222"/>
      <c r="AR775" s="162" t="str">
        <f>VLOOKUP($B774,D1_2!$B$132:$AL$258,18,FALSE)&amp;""</f>
        <v/>
      </c>
      <c r="AS775" s="173"/>
      <c r="AT775" s="189" t="s">
        <v>410</v>
      </c>
      <c r="AU775" s="205" t="str">
        <f>VLOOKUP($B774,D1_2!$B$132:$AL$258,19,FALSE)&amp;""</f>
        <v/>
      </c>
      <c r="AV775" s="222"/>
      <c r="AW775" s="162" t="str">
        <f>VLOOKUP($B774,D1_2!$B$132:$AL$258,20,FALSE)&amp;""</f>
        <v/>
      </c>
      <c r="AX775" s="173"/>
      <c r="AY775" s="189" t="s">
        <v>410</v>
      </c>
      <c r="AZ775" s="205" t="str">
        <f>VLOOKUP($B774,D1_2!$B$132:$AL$258,21,FALSE)&amp;""</f>
        <v/>
      </c>
      <c r="BA775" s="222"/>
      <c r="BB775" s="1"/>
      <c r="BC775" s="1"/>
      <c r="BD775" s="1"/>
      <c r="BE775" s="1"/>
      <c r="BF775" s="3"/>
      <c r="BG775" s="3"/>
      <c r="BH775" s="3"/>
    </row>
    <row r="776" spans="2:60" s="1" customFormat="1">
      <c r="B776" s="27"/>
      <c r="C776" s="79"/>
      <c r="D776" s="79"/>
      <c r="E776" s="79"/>
      <c r="F776" s="109"/>
      <c r="G776" s="124" t="s">
        <v>5593</v>
      </c>
      <c r="H776" s="124"/>
      <c r="I776" s="124"/>
      <c r="J776" s="124"/>
      <c r="K776" s="124"/>
      <c r="L776" s="124"/>
      <c r="M776" s="124"/>
      <c r="N776" s="167" t="str">
        <f>VLOOKUP($B774,D1_2!$B$259:$AL$385,6,FALSE)&amp;""</f>
        <v/>
      </c>
      <c r="O776" s="174"/>
      <c r="P776" s="190" t="s">
        <v>410</v>
      </c>
      <c r="Q776" s="206" t="str">
        <f>VLOOKUP($B774,D1_2!$B$259:$AL$385,7,FALSE)&amp;""</f>
        <v/>
      </c>
      <c r="R776" s="216"/>
      <c r="S776" s="167" t="str">
        <f>VLOOKUP($B774,D1_2!$B$259:$AL$385,8,FALSE)&amp;""</f>
        <v/>
      </c>
      <c r="T776" s="174"/>
      <c r="U776" s="190" t="s">
        <v>410</v>
      </c>
      <c r="V776" s="206" t="str">
        <f>VLOOKUP($B774,D1_2!$B$259:$AL$385,9,FALSE)&amp;""</f>
        <v/>
      </c>
      <c r="W776" s="216"/>
      <c r="X776" s="167" t="str">
        <f>VLOOKUP($B774,D1_2!$B$259:$AL$385,10,FALSE)&amp;""</f>
        <v/>
      </c>
      <c r="Y776" s="174"/>
      <c r="Z776" s="190" t="s">
        <v>410</v>
      </c>
      <c r="AA776" s="206" t="str">
        <f>VLOOKUP($B774,D1_2!$B$259:$AL$385,11,FALSE)&amp;""</f>
        <v/>
      </c>
      <c r="AB776" s="216"/>
      <c r="AC776" s="167" t="str">
        <f>VLOOKUP($B774,D1_2!$B$259:$AL$385,12,FALSE)&amp;""</f>
        <v/>
      </c>
      <c r="AD776" s="174"/>
      <c r="AE776" s="190" t="s">
        <v>410</v>
      </c>
      <c r="AF776" s="206" t="str">
        <f>VLOOKUP($B774,D1_2!$B$259:$AL$385,13,FALSE)&amp;""</f>
        <v/>
      </c>
      <c r="AG776" s="216"/>
      <c r="AH776" s="167" t="str">
        <f>VLOOKUP($B774,D1_2!$B$259:$AL$385,14,FALSE)&amp;""</f>
        <v/>
      </c>
      <c r="AI776" s="174"/>
      <c r="AJ776" s="190" t="s">
        <v>410</v>
      </c>
      <c r="AK776" s="206" t="str">
        <f>VLOOKUP($B774,D1_2!$B$259:$AL$385,15,FALSE)&amp;""</f>
        <v/>
      </c>
      <c r="AL776" s="216"/>
      <c r="AM776" s="167" t="str">
        <f>VLOOKUP($B774,D1_2!$B$259:$AL$385,16,FALSE)&amp;""</f>
        <v/>
      </c>
      <c r="AN776" s="174"/>
      <c r="AO776" s="190" t="s">
        <v>410</v>
      </c>
      <c r="AP776" s="206" t="str">
        <f>VLOOKUP($B774,D1_2!$B$259:$AL$385,17,FALSE)&amp;""</f>
        <v/>
      </c>
      <c r="AQ776" s="216"/>
      <c r="AR776" s="167" t="str">
        <f>VLOOKUP($B774,D1_2!$B$259:$AL$385,18,FALSE)&amp;""</f>
        <v/>
      </c>
      <c r="AS776" s="174"/>
      <c r="AT776" s="190" t="s">
        <v>410</v>
      </c>
      <c r="AU776" s="206" t="str">
        <f>VLOOKUP($B774,D1_2!$B$259:$AL$385,19,FALSE)&amp;""</f>
        <v/>
      </c>
      <c r="AV776" s="216"/>
      <c r="AW776" s="167" t="str">
        <f>VLOOKUP($B774,D1_2!$B$259:$AL$385,20,FALSE)&amp;""</f>
        <v/>
      </c>
      <c r="AX776" s="174"/>
      <c r="AY776" s="190" t="s">
        <v>410</v>
      </c>
      <c r="AZ776" s="206" t="str">
        <f>VLOOKUP($B774,D1_2!$B$259:$AL$385,21,FALSE)&amp;""</f>
        <v/>
      </c>
      <c r="BA776" s="216"/>
      <c r="BB776" s="1"/>
      <c r="BC776" s="1"/>
      <c r="BD776" s="1"/>
      <c r="BE776" s="1"/>
      <c r="BF776" s="3"/>
      <c r="BG776" s="3"/>
      <c r="BH776" s="3"/>
    </row>
    <row r="777" spans="2:60" s="1" customFormat="1" ht="14.25" customHeight="1">
      <c r="B777" s="26" t="s">
        <v>6967</v>
      </c>
      <c r="C777" s="78"/>
      <c r="D777" s="78"/>
      <c r="E777" s="78"/>
      <c r="F777" s="107"/>
      <c r="G777" s="122" t="s">
        <v>6009</v>
      </c>
      <c r="H777" s="122"/>
      <c r="I777" s="122"/>
      <c r="J777" s="122"/>
      <c r="K777" s="122"/>
      <c r="L777" s="122"/>
      <c r="M777" s="122"/>
      <c r="N777" s="160" t="str">
        <f>VLOOKUP($B777,D1_2!$B$5:$AL$131,6,FALSE)&amp;""</f>
        <v/>
      </c>
      <c r="O777" s="172"/>
      <c r="P777" s="188" t="s">
        <v>410</v>
      </c>
      <c r="Q777" s="204" t="str">
        <f>VLOOKUP($B777,D1_2!$B$5:$AL$131,7,FALSE)&amp;""</f>
        <v/>
      </c>
      <c r="R777" s="215"/>
      <c r="S777" s="160" t="str">
        <f>VLOOKUP($B777,D1_2!$B$5:$AL$131,8,FALSE)&amp;""</f>
        <v/>
      </c>
      <c r="T777" s="172"/>
      <c r="U777" s="188" t="s">
        <v>410</v>
      </c>
      <c r="V777" s="204" t="str">
        <f>VLOOKUP($B777,D1_2!$B$5:$AL$131,9,FALSE)&amp;""</f>
        <v/>
      </c>
      <c r="W777" s="215"/>
      <c r="X777" s="160" t="str">
        <f>VLOOKUP($B777,D1_2!$B$5:$AL$131,10,FALSE)&amp;""</f>
        <v/>
      </c>
      <c r="Y777" s="172"/>
      <c r="Z777" s="188" t="s">
        <v>410</v>
      </c>
      <c r="AA777" s="204" t="str">
        <f>VLOOKUP($B777,D1_2!$B$5:$AL$131,11,FALSE)&amp;""</f>
        <v/>
      </c>
      <c r="AB777" s="215"/>
      <c r="AC777" s="160" t="str">
        <f>VLOOKUP($B777,D1_2!$B$5:$AL$131,12,FALSE)&amp;""</f>
        <v/>
      </c>
      <c r="AD777" s="172"/>
      <c r="AE777" s="188" t="s">
        <v>410</v>
      </c>
      <c r="AF777" s="204" t="str">
        <f>VLOOKUP($B777,D1_2!$B$5:$AL$131,13,FALSE)&amp;""</f>
        <v/>
      </c>
      <c r="AG777" s="215"/>
      <c r="AH777" s="160" t="str">
        <f>VLOOKUP($B777,D1_2!$B$5:$AL$131,14,FALSE)&amp;""</f>
        <v/>
      </c>
      <c r="AI777" s="172"/>
      <c r="AJ777" s="188" t="s">
        <v>410</v>
      </c>
      <c r="AK777" s="204" t="str">
        <f>VLOOKUP($B777,D1_2!$B$5:$AL$131,15,FALSE)&amp;""</f>
        <v/>
      </c>
      <c r="AL777" s="215"/>
      <c r="AM777" s="160" t="str">
        <f>VLOOKUP($B777,D1_2!$B$5:$AL$131,16,FALSE)&amp;""</f>
        <v/>
      </c>
      <c r="AN777" s="172"/>
      <c r="AO777" s="188" t="s">
        <v>410</v>
      </c>
      <c r="AP777" s="204" t="str">
        <f>VLOOKUP($B777,D1_2!$B$5:$AL$131,17,FALSE)&amp;""</f>
        <v/>
      </c>
      <c r="AQ777" s="215"/>
      <c r="AR777" s="160" t="str">
        <f>VLOOKUP($B777,D1_2!$B$5:$AL$131,18,FALSE)&amp;""</f>
        <v/>
      </c>
      <c r="AS777" s="172"/>
      <c r="AT777" s="188" t="s">
        <v>410</v>
      </c>
      <c r="AU777" s="204" t="str">
        <f>VLOOKUP($B777,D1_2!$B$5:$AL$131,19,FALSE)&amp;""</f>
        <v/>
      </c>
      <c r="AV777" s="215"/>
      <c r="AW777" s="160" t="str">
        <f>VLOOKUP($B777,D1_2!$B$5:$AL$131,20,FALSE)&amp;""</f>
        <v/>
      </c>
      <c r="AX777" s="172"/>
      <c r="AY777" s="188" t="s">
        <v>410</v>
      </c>
      <c r="AZ777" s="204" t="str">
        <f>VLOOKUP($B777,D1_2!$B$5:$AL$131,21,FALSE)&amp;""</f>
        <v/>
      </c>
      <c r="BA777" s="215"/>
      <c r="BB777" s="1"/>
      <c r="BC777" s="1"/>
      <c r="BD777" s="1"/>
      <c r="BE777" s="1"/>
      <c r="BF777" s="3"/>
      <c r="BG777" s="3"/>
      <c r="BH777" s="3"/>
    </row>
    <row r="778" spans="2:60" s="1" customFormat="1">
      <c r="B778" s="28"/>
      <c r="C778" s="80"/>
      <c r="D778" s="80"/>
      <c r="E778" s="80"/>
      <c r="F778" s="108"/>
      <c r="G778" s="123" t="s">
        <v>5759</v>
      </c>
      <c r="H778" s="123"/>
      <c r="I778" s="123"/>
      <c r="J778" s="123"/>
      <c r="K778" s="123"/>
      <c r="L778" s="123"/>
      <c r="M778" s="123"/>
      <c r="N778" s="162" t="str">
        <f>VLOOKUP($B777,D1_2!$B$132:$AL$258,6,FALSE)&amp;""</f>
        <v/>
      </c>
      <c r="O778" s="173"/>
      <c r="P778" s="189" t="s">
        <v>410</v>
      </c>
      <c r="Q778" s="205" t="str">
        <f>VLOOKUP($B777,D1_2!$B$132:$AL$258,7,FALSE)&amp;""</f>
        <v/>
      </c>
      <c r="R778" s="222"/>
      <c r="S778" s="162" t="str">
        <f>VLOOKUP($B777,D1_2!$B$132:$AL$258,8,FALSE)&amp;""</f>
        <v/>
      </c>
      <c r="T778" s="173"/>
      <c r="U778" s="189" t="s">
        <v>410</v>
      </c>
      <c r="V778" s="205" t="str">
        <f>VLOOKUP($B777,D1_2!$B$132:$AL$258,9,FALSE)&amp;""</f>
        <v/>
      </c>
      <c r="W778" s="222"/>
      <c r="X778" s="162" t="str">
        <f>VLOOKUP($B777,D1_2!$B$132:$AL$258,10,FALSE)&amp;""</f>
        <v/>
      </c>
      <c r="Y778" s="173"/>
      <c r="Z778" s="189" t="s">
        <v>410</v>
      </c>
      <c r="AA778" s="205" t="str">
        <f>VLOOKUP($B777,D1_2!$B$132:$AL$258,11,FALSE)&amp;""</f>
        <v/>
      </c>
      <c r="AB778" s="222"/>
      <c r="AC778" s="162" t="str">
        <f>VLOOKUP($B777,D1_2!$B$132:$AL$258,12,FALSE)&amp;""</f>
        <v/>
      </c>
      <c r="AD778" s="173"/>
      <c r="AE778" s="189" t="s">
        <v>410</v>
      </c>
      <c r="AF778" s="205" t="str">
        <f>VLOOKUP($B777,D1_2!$B$132:$AL$258,13,FALSE)&amp;""</f>
        <v/>
      </c>
      <c r="AG778" s="222"/>
      <c r="AH778" s="162" t="str">
        <f>VLOOKUP($B777,D1_2!$B$132:$AL$258,14,FALSE)&amp;""</f>
        <v/>
      </c>
      <c r="AI778" s="173"/>
      <c r="AJ778" s="189" t="s">
        <v>410</v>
      </c>
      <c r="AK778" s="205" t="str">
        <f>VLOOKUP($B777,D1_2!$B$132:$AL$258,15,FALSE)&amp;""</f>
        <v/>
      </c>
      <c r="AL778" s="222"/>
      <c r="AM778" s="162" t="str">
        <f>VLOOKUP($B777,D1_2!$B$132:$AL$258,16,FALSE)&amp;""</f>
        <v/>
      </c>
      <c r="AN778" s="173"/>
      <c r="AO778" s="189" t="s">
        <v>410</v>
      </c>
      <c r="AP778" s="205" t="str">
        <f>VLOOKUP($B777,D1_2!$B$132:$AL$258,17,FALSE)&amp;""</f>
        <v/>
      </c>
      <c r="AQ778" s="222"/>
      <c r="AR778" s="162" t="str">
        <f>VLOOKUP($B777,D1_2!$B$132:$AL$258,18,FALSE)&amp;""</f>
        <v/>
      </c>
      <c r="AS778" s="173"/>
      <c r="AT778" s="189" t="s">
        <v>410</v>
      </c>
      <c r="AU778" s="205" t="str">
        <f>VLOOKUP($B777,D1_2!$B$132:$AL$258,19,FALSE)&amp;""</f>
        <v/>
      </c>
      <c r="AV778" s="222"/>
      <c r="AW778" s="162" t="str">
        <f>VLOOKUP($B777,D1_2!$B$132:$AL$258,20,FALSE)&amp;""</f>
        <v/>
      </c>
      <c r="AX778" s="173"/>
      <c r="AY778" s="189" t="s">
        <v>410</v>
      </c>
      <c r="AZ778" s="205" t="str">
        <f>VLOOKUP($B777,D1_2!$B$132:$AL$258,21,FALSE)&amp;""</f>
        <v/>
      </c>
      <c r="BA778" s="222"/>
      <c r="BB778" s="1"/>
      <c r="BC778" s="1"/>
      <c r="BD778" s="1"/>
      <c r="BE778" s="1"/>
      <c r="BF778" s="3"/>
      <c r="BG778" s="3"/>
      <c r="BH778" s="3"/>
    </row>
    <row r="779" spans="2:60" s="1" customFormat="1">
      <c r="B779" s="27"/>
      <c r="C779" s="79"/>
      <c r="D779" s="79"/>
      <c r="E779" s="79"/>
      <c r="F779" s="109"/>
      <c r="G779" s="124" t="s">
        <v>5593</v>
      </c>
      <c r="H779" s="124"/>
      <c r="I779" s="124"/>
      <c r="J779" s="124"/>
      <c r="K779" s="124"/>
      <c r="L779" s="124"/>
      <c r="M779" s="124"/>
      <c r="N779" s="167" t="str">
        <f>VLOOKUP($B777,D1_2!$B$259:$AL$385,6,FALSE)&amp;""</f>
        <v/>
      </c>
      <c r="O779" s="174"/>
      <c r="P779" s="190" t="s">
        <v>410</v>
      </c>
      <c r="Q779" s="206" t="str">
        <f>VLOOKUP($B777,D1_2!$B$259:$AL$385,7,FALSE)&amp;""</f>
        <v/>
      </c>
      <c r="R779" s="216"/>
      <c r="S779" s="167" t="str">
        <f>VLOOKUP($B777,D1_2!$B$259:$AL$385,8,FALSE)&amp;""</f>
        <v/>
      </c>
      <c r="T779" s="174"/>
      <c r="U779" s="190" t="s">
        <v>410</v>
      </c>
      <c r="V779" s="206" t="str">
        <f>VLOOKUP($B777,D1_2!$B$259:$AL$385,9,FALSE)&amp;""</f>
        <v/>
      </c>
      <c r="W779" s="216"/>
      <c r="X779" s="167" t="str">
        <f>VLOOKUP($B777,D1_2!$B$259:$AL$385,10,FALSE)&amp;""</f>
        <v/>
      </c>
      <c r="Y779" s="174"/>
      <c r="Z779" s="190" t="s">
        <v>410</v>
      </c>
      <c r="AA779" s="206" t="str">
        <f>VLOOKUP($B777,D1_2!$B$259:$AL$385,11,FALSE)&amp;""</f>
        <v/>
      </c>
      <c r="AB779" s="216"/>
      <c r="AC779" s="167" t="str">
        <f>VLOOKUP($B777,D1_2!$B$259:$AL$385,12,FALSE)&amp;""</f>
        <v/>
      </c>
      <c r="AD779" s="174"/>
      <c r="AE779" s="190" t="s">
        <v>410</v>
      </c>
      <c r="AF779" s="206" t="str">
        <f>VLOOKUP($B777,D1_2!$B$259:$AL$385,13,FALSE)&amp;""</f>
        <v/>
      </c>
      <c r="AG779" s="216"/>
      <c r="AH779" s="167" t="str">
        <f>VLOOKUP($B777,D1_2!$B$259:$AL$385,14,FALSE)&amp;""</f>
        <v/>
      </c>
      <c r="AI779" s="174"/>
      <c r="AJ779" s="190" t="s">
        <v>410</v>
      </c>
      <c r="AK779" s="206" t="str">
        <f>VLOOKUP($B777,D1_2!$B$259:$AL$385,15,FALSE)&amp;""</f>
        <v/>
      </c>
      <c r="AL779" s="216"/>
      <c r="AM779" s="167" t="str">
        <f>VLOOKUP($B777,D1_2!$B$259:$AL$385,16,FALSE)&amp;""</f>
        <v/>
      </c>
      <c r="AN779" s="174"/>
      <c r="AO779" s="190" t="s">
        <v>410</v>
      </c>
      <c r="AP779" s="206" t="str">
        <f>VLOOKUP($B777,D1_2!$B$259:$AL$385,17,FALSE)&amp;""</f>
        <v/>
      </c>
      <c r="AQ779" s="216"/>
      <c r="AR779" s="167" t="str">
        <f>VLOOKUP($B777,D1_2!$B$259:$AL$385,18,FALSE)&amp;""</f>
        <v/>
      </c>
      <c r="AS779" s="174"/>
      <c r="AT779" s="190" t="s">
        <v>410</v>
      </c>
      <c r="AU779" s="206" t="str">
        <f>VLOOKUP($B777,D1_2!$B$259:$AL$385,19,FALSE)&amp;""</f>
        <v/>
      </c>
      <c r="AV779" s="216"/>
      <c r="AW779" s="167" t="str">
        <f>VLOOKUP($B777,D1_2!$B$259:$AL$385,20,FALSE)&amp;""</f>
        <v/>
      </c>
      <c r="AX779" s="174"/>
      <c r="AY779" s="190" t="s">
        <v>410</v>
      </c>
      <c r="AZ779" s="206" t="str">
        <f>VLOOKUP($B777,D1_2!$B$259:$AL$385,21,FALSE)&amp;""</f>
        <v/>
      </c>
      <c r="BA779" s="216"/>
      <c r="BB779" s="1"/>
      <c r="BC779" s="1"/>
      <c r="BD779" s="1"/>
      <c r="BE779" s="1"/>
      <c r="BF779" s="3"/>
      <c r="BG779" s="3"/>
      <c r="BH779" s="3"/>
    </row>
    <row r="780" spans="2:60" s="1" customFormat="1" ht="14.25" customHeight="1">
      <c r="B780" s="26" t="s">
        <v>2088</v>
      </c>
      <c r="C780" s="78"/>
      <c r="D780" s="78"/>
      <c r="E780" s="78"/>
      <c r="F780" s="107"/>
      <c r="G780" s="122" t="s">
        <v>6009</v>
      </c>
      <c r="H780" s="122"/>
      <c r="I780" s="122"/>
      <c r="J780" s="122"/>
      <c r="K780" s="122"/>
      <c r="L780" s="122"/>
      <c r="M780" s="122"/>
      <c r="N780" s="160" t="str">
        <f>VLOOKUP($B780,D1_2!$B$5:$AL$131,6,FALSE)&amp;""</f>
        <v/>
      </c>
      <c r="O780" s="172"/>
      <c r="P780" s="188" t="s">
        <v>410</v>
      </c>
      <c r="Q780" s="204" t="str">
        <f>VLOOKUP($B780,D1_2!$B$5:$AL$131,7,FALSE)&amp;""</f>
        <v/>
      </c>
      <c r="R780" s="215"/>
      <c r="S780" s="160" t="str">
        <f>VLOOKUP($B780,D1_2!$B$5:$AL$131,8,FALSE)&amp;""</f>
        <v/>
      </c>
      <c r="T780" s="172"/>
      <c r="U780" s="188" t="s">
        <v>410</v>
      </c>
      <c r="V780" s="204" t="str">
        <f>VLOOKUP($B780,D1_2!$B$5:$AL$131,9,FALSE)&amp;""</f>
        <v/>
      </c>
      <c r="W780" s="215"/>
      <c r="X780" s="160" t="str">
        <f>VLOOKUP($B780,D1_2!$B$5:$AL$131,10,FALSE)&amp;""</f>
        <v/>
      </c>
      <c r="Y780" s="172"/>
      <c r="Z780" s="188" t="s">
        <v>410</v>
      </c>
      <c r="AA780" s="204" t="str">
        <f>VLOOKUP($B780,D1_2!$B$5:$AL$131,11,FALSE)&amp;""</f>
        <v/>
      </c>
      <c r="AB780" s="215"/>
      <c r="AC780" s="160" t="str">
        <f>VLOOKUP($B780,D1_2!$B$5:$AL$131,12,FALSE)&amp;""</f>
        <v/>
      </c>
      <c r="AD780" s="172"/>
      <c r="AE780" s="188" t="s">
        <v>410</v>
      </c>
      <c r="AF780" s="204" t="str">
        <f>VLOOKUP($B780,D1_2!$B$5:$AL$131,13,FALSE)&amp;""</f>
        <v/>
      </c>
      <c r="AG780" s="215"/>
      <c r="AH780" s="160" t="str">
        <f>VLOOKUP($B780,D1_2!$B$5:$AL$131,14,FALSE)&amp;""</f>
        <v/>
      </c>
      <c r="AI780" s="172"/>
      <c r="AJ780" s="188" t="s">
        <v>410</v>
      </c>
      <c r="AK780" s="204" t="str">
        <f>VLOOKUP($B780,D1_2!$B$5:$AL$131,15,FALSE)&amp;""</f>
        <v/>
      </c>
      <c r="AL780" s="215"/>
      <c r="AM780" s="160" t="str">
        <f>VLOOKUP($B780,D1_2!$B$5:$AL$131,16,FALSE)&amp;""</f>
        <v/>
      </c>
      <c r="AN780" s="172"/>
      <c r="AO780" s="188" t="s">
        <v>410</v>
      </c>
      <c r="AP780" s="204" t="str">
        <f>VLOOKUP($B780,D1_2!$B$5:$AL$131,17,FALSE)&amp;""</f>
        <v/>
      </c>
      <c r="AQ780" s="215"/>
      <c r="AR780" s="160" t="str">
        <f>VLOOKUP($B780,D1_2!$B$5:$AL$131,18,FALSE)&amp;""</f>
        <v/>
      </c>
      <c r="AS780" s="172"/>
      <c r="AT780" s="188" t="s">
        <v>410</v>
      </c>
      <c r="AU780" s="204" t="str">
        <f>VLOOKUP($B780,D1_2!$B$5:$AL$131,19,FALSE)&amp;""</f>
        <v/>
      </c>
      <c r="AV780" s="215"/>
      <c r="AW780" s="160" t="str">
        <f>VLOOKUP($B780,D1_2!$B$5:$AL$131,20,FALSE)&amp;""</f>
        <v/>
      </c>
      <c r="AX780" s="172"/>
      <c r="AY780" s="188" t="s">
        <v>410</v>
      </c>
      <c r="AZ780" s="204" t="str">
        <f>VLOOKUP($B780,D1_2!$B$5:$AL$131,21,FALSE)&amp;""</f>
        <v/>
      </c>
      <c r="BA780" s="215"/>
      <c r="BB780" s="1"/>
      <c r="BC780" s="1"/>
      <c r="BD780" s="1"/>
      <c r="BE780" s="1"/>
      <c r="BF780" s="3"/>
      <c r="BG780" s="3"/>
      <c r="BH780" s="3"/>
    </row>
    <row r="781" spans="2:60" s="1" customFormat="1">
      <c r="B781" s="28"/>
      <c r="C781" s="80"/>
      <c r="D781" s="80"/>
      <c r="E781" s="80"/>
      <c r="F781" s="108"/>
      <c r="G781" s="123" t="s">
        <v>5759</v>
      </c>
      <c r="H781" s="123"/>
      <c r="I781" s="123"/>
      <c r="J781" s="123"/>
      <c r="K781" s="123"/>
      <c r="L781" s="123"/>
      <c r="M781" s="123"/>
      <c r="N781" s="162" t="str">
        <f>VLOOKUP($B780,D1_2!$B$132:$AL$258,6,FALSE)&amp;""</f>
        <v/>
      </c>
      <c r="O781" s="173"/>
      <c r="P781" s="189" t="s">
        <v>410</v>
      </c>
      <c r="Q781" s="205" t="str">
        <f>VLOOKUP($B780,D1_2!$B$132:$AL$258,7,FALSE)&amp;""</f>
        <v/>
      </c>
      <c r="R781" s="222"/>
      <c r="S781" s="162" t="str">
        <f>VLOOKUP($B780,D1_2!$B$132:$AL$258,8,FALSE)&amp;""</f>
        <v/>
      </c>
      <c r="T781" s="173"/>
      <c r="U781" s="189" t="s">
        <v>410</v>
      </c>
      <c r="V781" s="205" t="str">
        <f>VLOOKUP($B780,D1_2!$B$132:$AL$258,9,FALSE)&amp;""</f>
        <v/>
      </c>
      <c r="W781" s="222"/>
      <c r="X781" s="162" t="str">
        <f>VLOOKUP($B780,D1_2!$B$132:$AL$258,10,FALSE)&amp;""</f>
        <v/>
      </c>
      <c r="Y781" s="173"/>
      <c r="Z781" s="189" t="s">
        <v>410</v>
      </c>
      <c r="AA781" s="205" t="str">
        <f>VLOOKUP($B780,D1_2!$B$132:$AL$258,11,FALSE)&amp;""</f>
        <v/>
      </c>
      <c r="AB781" s="222"/>
      <c r="AC781" s="162" t="str">
        <f>VLOOKUP($B780,D1_2!$B$132:$AL$258,12,FALSE)&amp;""</f>
        <v/>
      </c>
      <c r="AD781" s="173"/>
      <c r="AE781" s="189" t="s">
        <v>410</v>
      </c>
      <c r="AF781" s="205" t="str">
        <f>VLOOKUP($B780,D1_2!$B$132:$AL$258,13,FALSE)&amp;""</f>
        <v/>
      </c>
      <c r="AG781" s="222"/>
      <c r="AH781" s="162" t="str">
        <f>VLOOKUP($B780,D1_2!$B$132:$AL$258,14,FALSE)&amp;""</f>
        <v/>
      </c>
      <c r="AI781" s="173"/>
      <c r="AJ781" s="189" t="s">
        <v>410</v>
      </c>
      <c r="AK781" s="205" t="str">
        <f>VLOOKUP($B780,D1_2!$B$132:$AL$258,15,FALSE)&amp;""</f>
        <v/>
      </c>
      <c r="AL781" s="222"/>
      <c r="AM781" s="162" t="str">
        <f>VLOOKUP($B780,D1_2!$B$132:$AL$258,16,FALSE)&amp;""</f>
        <v/>
      </c>
      <c r="AN781" s="173"/>
      <c r="AO781" s="189" t="s">
        <v>410</v>
      </c>
      <c r="AP781" s="205" t="str">
        <f>VLOOKUP($B780,D1_2!$B$132:$AL$258,17,FALSE)&amp;""</f>
        <v/>
      </c>
      <c r="AQ781" s="222"/>
      <c r="AR781" s="162" t="str">
        <f>VLOOKUP($B780,D1_2!$B$132:$AL$258,18,FALSE)&amp;""</f>
        <v/>
      </c>
      <c r="AS781" s="173"/>
      <c r="AT781" s="189" t="s">
        <v>410</v>
      </c>
      <c r="AU781" s="205" t="str">
        <f>VLOOKUP($B780,D1_2!$B$132:$AL$258,19,FALSE)&amp;""</f>
        <v/>
      </c>
      <c r="AV781" s="222"/>
      <c r="AW781" s="162" t="str">
        <f>VLOOKUP($B780,D1_2!$B$132:$AL$258,20,FALSE)&amp;""</f>
        <v/>
      </c>
      <c r="AX781" s="173"/>
      <c r="AY781" s="189" t="s">
        <v>410</v>
      </c>
      <c r="AZ781" s="205" t="str">
        <f>VLOOKUP($B780,D1_2!$B$132:$AL$258,21,FALSE)&amp;""</f>
        <v/>
      </c>
      <c r="BA781" s="222"/>
      <c r="BB781" s="1"/>
      <c r="BC781" s="1"/>
      <c r="BD781" s="1"/>
      <c r="BE781" s="1"/>
      <c r="BF781" s="3"/>
      <c r="BG781" s="3"/>
      <c r="BH781" s="3"/>
    </row>
    <row r="782" spans="2:60" s="1" customFormat="1">
      <c r="B782" s="27"/>
      <c r="C782" s="79"/>
      <c r="D782" s="79"/>
      <c r="E782" s="79"/>
      <c r="F782" s="109"/>
      <c r="G782" s="124" t="s">
        <v>5593</v>
      </c>
      <c r="H782" s="124"/>
      <c r="I782" s="124"/>
      <c r="J782" s="124"/>
      <c r="K782" s="124"/>
      <c r="L782" s="124"/>
      <c r="M782" s="124"/>
      <c r="N782" s="167" t="str">
        <f>VLOOKUP($B780,D1_2!$B$259:$AL$385,6,FALSE)&amp;""</f>
        <v/>
      </c>
      <c r="O782" s="174"/>
      <c r="P782" s="190" t="s">
        <v>410</v>
      </c>
      <c r="Q782" s="206" t="str">
        <f>VLOOKUP($B780,D1_2!$B$259:$AL$385,7,FALSE)&amp;""</f>
        <v/>
      </c>
      <c r="R782" s="216"/>
      <c r="S782" s="167" t="str">
        <f>VLOOKUP($B780,D1_2!$B$259:$AL$385,8,FALSE)&amp;""</f>
        <v/>
      </c>
      <c r="T782" s="174"/>
      <c r="U782" s="190" t="s">
        <v>410</v>
      </c>
      <c r="V782" s="206" t="str">
        <f>VLOOKUP($B780,D1_2!$B$259:$AL$385,9,FALSE)&amp;""</f>
        <v/>
      </c>
      <c r="W782" s="216"/>
      <c r="X782" s="167" t="str">
        <f>VLOOKUP($B780,D1_2!$B$259:$AL$385,10,FALSE)&amp;""</f>
        <v/>
      </c>
      <c r="Y782" s="174"/>
      <c r="Z782" s="190" t="s">
        <v>410</v>
      </c>
      <c r="AA782" s="206" t="str">
        <f>VLOOKUP($B780,D1_2!$B$259:$AL$385,11,FALSE)&amp;""</f>
        <v/>
      </c>
      <c r="AB782" s="216"/>
      <c r="AC782" s="167" t="str">
        <f>VLOOKUP($B780,D1_2!$B$259:$AL$385,12,FALSE)&amp;""</f>
        <v/>
      </c>
      <c r="AD782" s="174"/>
      <c r="AE782" s="190" t="s">
        <v>410</v>
      </c>
      <c r="AF782" s="206" t="str">
        <f>VLOOKUP($B780,D1_2!$B$259:$AL$385,13,FALSE)&amp;""</f>
        <v/>
      </c>
      <c r="AG782" s="216"/>
      <c r="AH782" s="167" t="str">
        <f>VLOOKUP($B780,D1_2!$B$259:$AL$385,14,FALSE)&amp;""</f>
        <v/>
      </c>
      <c r="AI782" s="174"/>
      <c r="AJ782" s="190" t="s">
        <v>410</v>
      </c>
      <c r="AK782" s="206" t="str">
        <f>VLOOKUP($B780,D1_2!$B$259:$AL$385,15,FALSE)&amp;""</f>
        <v/>
      </c>
      <c r="AL782" s="216"/>
      <c r="AM782" s="167" t="str">
        <f>VLOOKUP($B780,D1_2!$B$259:$AL$385,16,FALSE)&amp;""</f>
        <v/>
      </c>
      <c r="AN782" s="174"/>
      <c r="AO782" s="190" t="s">
        <v>410</v>
      </c>
      <c r="AP782" s="206" t="str">
        <f>VLOOKUP($B780,D1_2!$B$259:$AL$385,17,FALSE)&amp;""</f>
        <v/>
      </c>
      <c r="AQ782" s="216"/>
      <c r="AR782" s="167" t="str">
        <f>VLOOKUP($B780,D1_2!$B$259:$AL$385,18,FALSE)&amp;""</f>
        <v/>
      </c>
      <c r="AS782" s="174"/>
      <c r="AT782" s="190" t="s">
        <v>410</v>
      </c>
      <c r="AU782" s="206" t="str">
        <f>VLOOKUP($B780,D1_2!$B$259:$AL$385,19,FALSE)&amp;""</f>
        <v/>
      </c>
      <c r="AV782" s="216"/>
      <c r="AW782" s="167" t="str">
        <f>VLOOKUP($B780,D1_2!$B$259:$AL$385,20,FALSE)&amp;""</f>
        <v/>
      </c>
      <c r="AX782" s="174"/>
      <c r="AY782" s="190" t="s">
        <v>410</v>
      </c>
      <c r="AZ782" s="206" t="str">
        <f>VLOOKUP($B780,D1_2!$B$259:$AL$385,21,FALSE)&amp;""</f>
        <v/>
      </c>
      <c r="BA782" s="216"/>
      <c r="BB782" s="1"/>
      <c r="BC782" s="1"/>
      <c r="BD782" s="1"/>
      <c r="BE782" s="1"/>
      <c r="BF782" s="3"/>
      <c r="BG782" s="3"/>
      <c r="BH782" s="3"/>
    </row>
    <row r="783" spans="2:60" s="1" customFormat="1" ht="14.25" customHeight="1">
      <c r="B783" s="26" t="s">
        <v>1392</v>
      </c>
      <c r="C783" s="78"/>
      <c r="D783" s="78"/>
      <c r="E783" s="78"/>
      <c r="F783" s="107"/>
      <c r="G783" s="122" t="s">
        <v>6009</v>
      </c>
      <c r="H783" s="122"/>
      <c r="I783" s="122"/>
      <c r="J783" s="122"/>
      <c r="K783" s="122"/>
      <c r="L783" s="122"/>
      <c r="M783" s="122"/>
      <c r="N783" s="160" t="str">
        <f>VLOOKUP($B783,D1_2!$B$5:$AL$131,6,FALSE)&amp;""</f>
        <v/>
      </c>
      <c r="O783" s="172"/>
      <c r="P783" s="188" t="s">
        <v>410</v>
      </c>
      <c r="Q783" s="204" t="str">
        <f>VLOOKUP($B783,D1_2!$B$5:$AL$131,7,FALSE)&amp;""</f>
        <v/>
      </c>
      <c r="R783" s="215"/>
      <c r="S783" s="160" t="str">
        <f>VLOOKUP($B783,D1_2!$B$5:$AL$131,8,FALSE)&amp;""</f>
        <v/>
      </c>
      <c r="T783" s="172"/>
      <c r="U783" s="188" t="s">
        <v>410</v>
      </c>
      <c r="V783" s="204" t="str">
        <f>VLOOKUP($B783,D1_2!$B$5:$AL$131,9,FALSE)&amp;""</f>
        <v/>
      </c>
      <c r="W783" s="215"/>
      <c r="X783" s="160" t="str">
        <f>VLOOKUP($B783,D1_2!$B$5:$AL$131,10,FALSE)&amp;""</f>
        <v/>
      </c>
      <c r="Y783" s="172"/>
      <c r="Z783" s="188" t="s">
        <v>410</v>
      </c>
      <c r="AA783" s="204" t="str">
        <f>VLOOKUP($B783,D1_2!$B$5:$AL$131,11,FALSE)&amp;""</f>
        <v/>
      </c>
      <c r="AB783" s="215"/>
      <c r="AC783" s="160" t="str">
        <f>VLOOKUP($B783,D1_2!$B$5:$AL$131,12,FALSE)&amp;""</f>
        <v/>
      </c>
      <c r="AD783" s="172"/>
      <c r="AE783" s="188" t="s">
        <v>410</v>
      </c>
      <c r="AF783" s="204" t="str">
        <f>VLOOKUP($B783,D1_2!$B$5:$AL$131,13,FALSE)&amp;""</f>
        <v/>
      </c>
      <c r="AG783" s="215"/>
      <c r="AH783" s="160" t="str">
        <f>VLOOKUP($B783,D1_2!$B$5:$AL$131,14,FALSE)&amp;""</f>
        <v/>
      </c>
      <c r="AI783" s="172"/>
      <c r="AJ783" s="188" t="s">
        <v>410</v>
      </c>
      <c r="AK783" s="204" t="str">
        <f>VLOOKUP($B783,D1_2!$B$5:$AL$131,15,FALSE)&amp;""</f>
        <v/>
      </c>
      <c r="AL783" s="215"/>
      <c r="AM783" s="160" t="str">
        <f>VLOOKUP($B783,D1_2!$B$5:$AL$131,16,FALSE)&amp;""</f>
        <v/>
      </c>
      <c r="AN783" s="172"/>
      <c r="AO783" s="188" t="s">
        <v>410</v>
      </c>
      <c r="AP783" s="204" t="str">
        <f>VLOOKUP($B783,D1_2!$B$5:$AL$131,17,FALSE)&amp;""</f>
        <v/>
      </c>
      <c r="AQ783" s="215"/>
      <c r="AR783" s="160" t="str">
        <f>VLOOKUP($B783,D1_2!$B$5:$AL$131,18,FALSE)&amp;""</f>
        <v/>
      </c>
      <c r="AS783" s="172"/>
      <c r="AT783" s="188" t="s">
        <v>410</v>
      </c>
      <c r="AU783" s="204" t="str">
        <f>VLOOKUP($B783,D1_2!$B$5:$AL$131,19,FALSE)&amp;""</f>
        <v/>
      </c>
      <c r="AV783" s="215"/>
      <c r="AW783" s="160" t="str">
        <f>VLOOKUP($B783,D1_2!$B$5:$AL$131,20,FALSE)&amp;""</f>
        <v/>
      </c>
      <c r="AX783" s="172"/>
      <c r="AY783" s="188" t="s">
        <v>410</v>
      </c>
      <c r="AZ783" s="204" t="str">
        <f>VLOOKUP($B783,D1_2!$B$5:$AL$131,21,FALSE)&amp;""</f>
        <v/>
      </c>
      <c r="BA783" s="215"/>
      <c r="BB783" s="1"/>
      <c r="BC783" s="1"/>
      <c r="BD783" s="1"/>
      <c r="BE783" s="1"/>
      <c r="BF783" s="3"/>
      <c r="BG783" s="3"/>
      <c r="BH783" s="3"/>
    </row>
    <row r="784" spans="2:60" s="1" customFormat="1">
      <c r="B784" s="28"/>
      <c r="C784" s="80"/>
      <c r="D784" s="80"/>
      <c r="E784" s="80"/>
      <c r="F784" s="108"/>
      <c r="G784" s="123" t="s">
        <v>5759</v>
      </c>
      <c r="H784" s="123"/>
      <c r="I784" s="123"/>
      <c r="J784" s="123"/>
      <c r="K784" s="123"/>
      <c r="L784" s="123"/>
      <c r="M784" s="123"/>
      <c r="N784" s="162" t="str">
        <f>VLOOKUP($B783,D1_2!$B$132:$AL$258,6,FALSE)&amp;""</f>
        <v/>
      </c>
      <c r="O784" s="173"/>
      <c r="P784" s="189" t="s">
        <v>410</v>
      </c>
      <c r="Q784" s="205" t="str">
        <f>VLOOKUP($B783,D1_2!$B$132:$AL$258,7,FALSE)&amp;""</f>
        <v/>
      </c>
      <c r="R784" s="222"/>
      <c r="S784" s="162" t="str">
        <f>VLOOKUP($B783,D1_2!$B$132:$AL$258,8,FALSE)&amp;""</f>
        <v/>
      </c>
      <c r="T784" s="173"/>
      <c r="U784" s="189" t="s">
        <v>410</v>
      </c>
      <c r="V784" s="205" t="str">
        <f>VLOOKUP($B783,D1_2!$B$132:$AL$258,9,FALSE)&amp;""</f>
        <v/>
      </c>
      <c r="W784" s="222"/>
      <c r="X784" s="162" t="str">
        <f>VLOOKUP($B783,D1_2!$B$132:$AL$258,10,FALSE)&amp;""</f>
        <v/>
      </c>
      <c r="Y784" s="173"/>
      <c r="Z784" s="189" t="s">
        <v>410</v>
      </c>
      <c r="AA784" s="205" t="str">
        <f>VLOOKUP($B783,D1_2!$B$132:$AL$258,11,FALSE)&amp;""</f>
        <v/>
      </c>
      <c r="AB784" s="222"/>
      <c r="AC784" s="162" t="str">
        <f>VLOOKUP($B783,D1_2!$B$132:$AL$258,12,FALSE)&amp;""</f>
        <v/>
      </c>
      <c r="AD784" s="173"/>
      <c r="AE784" s="189" t="s">
        <v>410</v>
      </c>
      <c r="AF784" s="205" t="str">
        <f>VLOOKUP($B783,D1_2!$B$132:$AL$258,13,FALSE)&amp;""</f>
        <v/>
      </c>
      <c r="AG784" s="222"/>
      <c r="AH784" s="162" t="str">
        <f>VLOOKUP($B783,D1_2!$B$132:$AL$258,14,FALSE)&amp;""</f>
        <v/>
      </c>
      <c r="AI784" s="173"/>
      <c r="AJ784" s="189" t="s">
        <v>410</v>
      </c>
      <c r="AK784" s="205" t="str">
        <f>VLOOKUP($B783,D1_2!$B$132:$AL$258,15,FALSE)&amp;""</f>
        <v/>
      </c>
      <c r="AL784" s="222"/>
      <c r="AM784" s="162" t="str">
        <f>VLOOKUP($B783,D1_2!$B$132:$AL$258,16,FALSE)&amp;""</f>
        <v/>
      </c>
      <c r="AN784" s="173"/>
      <c r="AO784" s="189" t="s">
        <v>410</v>
      </c>
      <c r="AP784" s="205" t="str">
        <f>VLOOKUP($B783,D1_2!$B$132:$AL$258,17,FALSE)&amp;""</f>
        <v/>
      </c>
      <c r="AQ784" s="222"/>
      <c r="AR784" s="162" t="str">
        <f>VLOOKUP($B783,D1_2!$B$132:$AL$258,18,FALSE)&amp;""</f>
        <v/>
      </c>
      <c r="AS784" s="173"/>
      <c r="AT784" s="189" t="s">
        <v>410</v>
      </c>
      <c r="AU784" s="205" t="str">
        <f>VLOOKUP($B783,D1_2!$B$132:$AL$258,19,FALSE)&amp;""</f>
        <v/>
      </c>
      <c r="AV784" s="222"/>
      <c r="AW784" s="162" t="str">
        <f>VLOOKUP($B783,D1_2!$B$132:$AL$258,20,FALSE)&amp;""</f>
        <v/>
      </c>
      <c r="AX784" s="173"/>
      <c r="AY784" s="189" t="s">
        <v>410</v>
      </c>
      <c r="AZ784" s="205" t="str">
        <f>VLOOKUP($B783,D1_2!$B$132:$AL$258,21,FALSE)&amp;""</f>
        <v/>
      </c>
      <c r="BA784" s="222"/>
      <c r="BB784" s="1"/>
      <c r="BC784" s="1"/>
      <c r="BD784" s="1"/>
      <c r="BE784" s="1"/>
      <c r="BF784" s="3"/>
      <c r="BG784" s="3"/>
      <c r="BH784" s="3"/>
    </row>
    <row r="785" spans="2:60" s="1" customFormat="1">
      <c r="B785" s="27"/>
      <c r="C785" s="79"/>
      <c r="D785" s="79"/>
      <c r="E785" s="79"/>
      <c r="F785" s="109"/>
      <c r="G785" s="124" t="s">
        <v>5593</v>
      </c>
      <c r="H785" s="124"/>
      <c r="I785" s="124"/>
      <c r="J785" s="124"/>
      <c r="K785" s="124"/>
      <c r="L785" s="124"/>
      <c r="M785" s="124"/>
      <c r="N785" s="167" t="str">
        <f>VLOOKUP($B783,D1_2!$B$259:$AL$385,6,FALSE)&amp;""</f>
        <v/>
      </c>
      <c r="O785" s="174"/>
      <c r="P785" s="190" t="s">
        <v>410</v>
      </c>
      <c r="Q785" s="206" t="str">
        <f>VLOOKUP($B783,D1_2!$B$259:$AL$385,7,FALSE)&amp;""</f>
        <v/>
      </c>
      <c r="R785" s="216"/>
      <c r="S785" s="167" t="str">
        <f>VLOOKUP($B783,D1_2!$B$259:$AL$385,8,FALSE)&amp;""</f>
        <v/>
      </c>
      <c r="T785" s="174"/>
      <c r="U785" s="190" t="s">
        <v>410</v>
      </c>
      <c r="V785" s="206" t="str">
        <f>VLOOKUP($B783,D1_2!$B$259:$AL$385,9,FALSE)&amp;""</f>
        <v/>
      </c>
      <c r="W785" s="216"/>
      <c r="X785" s="167" t="str">
        <f>VLOOKUP($B783,D1_2!$B$259:$AL$385,10,FALSE)&amp;""</f>
        <v/>
      </c>
      <c r="Y785" s="174"/>
      <c r="Z785" s="190" t="s">
        <v>410</v>
      </c>
      <c r="AA785" s="206" t="str">
        <f>VLOOKUP($B783,D1_2!$B$259:$AL$385,11,FALSE)&amp;""</f>
        <v/>
      </c>
      <c r="AB785" s="216"/>
      <c r="AC785" s="167" t="str">
        <f>VLOOKUP($B783,D1_2!$B$259:$AL$385,12,FALSE)&amp;""</f>
        <v/>
      </c>
      <c r="AD785" s="174"/>
      <c r="AE785" s="190" t="s">
        <v>410</v>
      </c>
      <c r="AF785" s="206" t="str">
        <f>VLOOKUP($B783,D1_2!$B$259:$AL$385,13,FALSE)&amp;""</f>
        <v/>
      </c>
      <c r="AG785" s="216"/>
      <c r="AH785" s="167" t="str">
        <f>VLOOKUP($B783,D1_2!$B$259:$AL$385,14,FALSE)&amp;""</f>
        <v/>
      </c>
      <c r="AI785" s="174"/>
      <c r="AJ785" s="190" t="s">
        <v>410</v>
      </c>
      <c r="AK785" s="206" t="str">
        <f>VLOOKUP($B783,D1_2!$B$259:$AL$385,15,FALSE)&amp;""</f>
        <v/>
      </c>
      <c r="AL785" s="216"/>
      <c r="AM785" s="167" t="str">
        <f>VLOOKUP($B783,D1_2!$B$259:$AL$385,16,FALSE)&amp;""</f>
        <v/>
      </c>
      <c r="AN785" s="174"/>
      <c r="AO785" s="190" t="s">
        <v>410</v>
      </c>
      <c r="AP785" s="206" t="str">
        <f>VLOOKUP($B783,D1_2!$B$259:$AL$385,17,FALSE)&amp;""</f>
        <v/>
      </c>
      <c r="AQ785" s="216"/>
      <c r="AR785" s="167" t="str">
        <f>VLOOKUP($B783,D1_2!$B$259:$AL$385,18,FALSE)&amp;""</f>
        <v/>
      </c>
      <c r="AS785" s="174"/>
      <c r="AT785" s="190" t="s">
        <v>410</v>
      </c>
      <c r="AU785" s="206" t="str">
        <f>VLOOKUP($B783,D1_2!$B$259:$AL$385,19,FALSE)&amp;""</f>
        <v/>
      </c>
      <c r="AV785" s="216"/>
      <c r="AW785" s="167" t="str">
        <f>VLOOKUP($B783,D1_2!$B$259:$AL$385,20,FALSE)&amp;""</f>
        <v/>
      </c>
      <c r="AX785" s="174"/>
      <c r="AY785" s="190" t="s">
        <v>410</v>
      </c>
      <c r="AZ785" s="206" t="str">
        <f>VLOOKUP($B783,D1_2!$B$259:$AL$385,21,FALSE)&amp;""</f>
        <v/>
      </c>
      <c r="BA785" s="216"/>
      <c r="BB785" s="1"/>
      <c r="BC785" s="1"/>
      <c r="BD785" s="1"/>
      <c r="BE785" s="1"/>
      <c r="BF785" s="3"/>
      <c r="BG785" s="3"/>
      <c r="BH785" s="3"/>
    </row>
    <row r="786" spans="2:60" s="1" customFormat="1" ht="14.25" customHeight="1">
      <c r="B786" s="26" t="s">
        <v>2026</v>
      </c>
      <c r="C786" s="78"/>
      <c r="D786" s="78"/>
      <c r="E786" s="78"/>
      <c r="F786" s="107"/>
      <c r="G786" s="122" t="s">
        <v>6009</v>
      </c>
      <c r="H786" s="122"/>
      <c r="I786" s="122"/>
      <c r="J786" s="122"/>
      <c r="K786" s="122"/>
      <c r="L786" s="122"/>
      <c r="M786" s="122"/>
      <c r="N786" s="160" t="str">
        <f>VLOOKUP($B786,D1_2!$B$5:$AL$131,6,FALSE)&amp;""</f>
        <v/>
      </c>
      <c r="O786" s="172"/>
      <c r="P786" s="188" t="s">
        <v>410</v>
      </c>
      <c r="Q786" s="204" t="str">
        <f>VLOOKUP($B786,D1_2!$B$5:$AL$131,7,FALSE)&amp;""</f>
        <v/>
      </c>
      <c r="R786" s="215"/>
      <c r="S786" s="160" t="str">
        <f>VLOOKUP($B786,D1_2!$B$5:$AL$131,8,FALSE)&amp;""</f>
        <v/>
      </c>
      <c r="T786" s="172"/>
      <c r="U786" s="188" t="s">
        <v>410</v>
      </c>
      <c r="V786" s="204" t="str">
        <f>VLOOKUP($B786,D1_2!$B$5:$AL$131,9,FALSE)&amp;""</f>
        <v/>
      </c>
      <c r="W786" s="215"/>
      <c r="X786" s="160" t="str">
        <f>VLOOKUP($B786,D1_2!$B$5:$AL$131,10,FALSE)&amp;""</f>
        <v/>
      </c>
      <c r="Y786" s="172"/>
      <c r="Z786" s="188" t="s">
        <v>410</v>
      </c>
      <c r="AA786" s="204" t="str">
        <f>VLOOKUP($B786,D1_2!$B$5:$AL$131,11,FALSE)&amp;""</f>
        <v/>
      </c>
      <c r="AB786" s="215"/>
      <c r="AC786" s="160" t="str">
        <f>VLOOKUP($B786,D1_2!$B$5:$AL$131,12,FALSE)&amp;""</f>
        <v/>
      </c>
      <c r="AD786" s="172"/>
      <c r="AE786" s="188" t="s">
        <v>410</v>
      </c>
      <c r="AF786" s="204" t="str">
        <f>VLOOKUP($B786,D1_2!$B$5:$AL$131,13,FALSE)&amp;""</f>
        <v/>
      </c>
      <c r="AG786" s="215"/>
      <c r="AH786" s="160" t="str">
        <f>VLOOKUP($B786,D1_2!$B$5:$AL$131,14,FALSE)&amp;""</f>
        <v/>
      </c>
      <c r="AI786" s="172"/>
      <c r="AJ786" s="188" t="s">
        <v>410</v>
      </c>
      <c r="AK786" s="204" t="str">
        <f>VLOOKUP($B786,D1_2!$B$5:$AL$131,15,FALSE)&amp;""</f>
        <v/>
      </c>
      <c r="AL786" s="215"/>
      <c r="AM786" s="160" t="str">
        <f>VLOOKUP($B786,D1_2!$B$5:$AL$131,16,FALSE)&amp;""</f>
        <v/>
      </c>
      <c r="AN786" s="172"/>
      <c r="AO786" s="188" t="s">
        <v>410</v>
      </c>
      <c r="AP786" s="204" t="str">
        <f>VLOOKUP($B786,D1_2!$B$5:$AL$131,17,FALSE)&amp;""</f>
        <v/>
      </c>
      <c r="AQ786" s="215"/>
      <c r="AR786" s="160" t="str">
        <f>VLOOKUP($B786,D1_2!$B$5:$AL$131,18,FALSE)&amp;""</f>
        <v/>
      </c>
      <c r="AS786" s="172"/>
      <c r="AT786" s="188" t="s">
        <v>410</v>
      </c>
      <c r="AU786" s="204" t="str">
        <f>VLOOKUP($B786,D1_2!$B$5:$AL$131,19,FALSE)&amp;""</f>
        <v/>
      </c>
      <c r="AV786" s="215"/>
      <c r="AW786" s="160" t="str">
        <f>VLOOKUP($B786,D1_2!$B$5:$AL$131,20,FALSE)&amp;""</f>
        <v/>
      </c>
      <c r="AX786" s="172"/>
      <c r="AY786" s="188" t="s">
        <v>410</v>
      </c>
      <c r="AZ786" s="204" t="str">
        <f>VLOOKUP($B786,D1_2!$B$5:$AL$131,21,FALSE)&amp;""</f>
        <v/>
      </c>
      <c r="BA786" s="215"/>
      <c r="BB786" s="1"/>
      <c r="BC786" s="1"/>
      <c r="BD786" s="1"/>
      <c r="BE786" s="1"/>
      <c r="BF786" s="3"/>
      <c r="BG786" s="3"/>
      <c r="BH786" s="3"/>
    </row>
    <row r="787" spans="2:60" s="1" customFormat="1">
      <c r="B787" s="28"/>
      <c r="C787" s="80"/>
      <c r="D787" s="80"/>
      <c r="E787" s="80"/>
      <c r="F787" s="108"/>
      <c r="G787" s="123" t="s">
        <v>5759</v>
      </c>
      <c r="H787" s="123"/>
      <c r="I787" s="123"/>
      <c r="J787" s="123"/>
      <c r="K787" s="123"/>
      <c r="L787" s="123"/>
      <c r="M787" s="123"/>
      <c r="N787" s="162" t="str">
        <f>VLOOKUP($B786,D1_2!$B$132:$AL$258,6,FALSE)&amp;""</f>
        <v/>
      </c>
      <c r="O787" s="173"/>
      <c r="P787" s="189" t="s">
        <v>410</v>
      </c>
      <c r="Q787" s="205" t="str">
        <f>VLOOKUP($B786,D1_2!$B$132:$AL$258,7,FALSE)&amp;""</f>
        <v/>
      </c>
      <c r="R787" s="222"/>
      <c r="S787" s="162" t="str">
        <f>VLOOKUP($B786,D1_2!$B$132:$AL$258,8,FALSE)&amp;""</f>
        <v/>
      </c>
      <c r="T787" s="173"/>
      <c r="U787" s="189" t="s">
        <v>410</v>
      </c>
      <c r="V787" s="205" t="str">
        <f>VLOOKUP($B786,D1_2!$B$132:$AL$258,9,FALSE)&amp;""</f>
        <v/>
      </c>
      <c r="W787" s="222"/>
      <c r="X787" s="162" t="str">
        <f>VLOOKUP($B786,D1_2!$B$132:$AL$258,10,FALSE)&amp;""</f>
        <v/>
      </c>
      <c r="Y787" s="173"/>
      <c r="Z787" s="189" t="s">
        <v>410</v>
      </c>
      <c r="AA787" s="205" t="str">
        <f>VLOOKUP($B786,D1_2!$B$132:$AL$258,11,FALSE)&amp;""</f>
        <v/>
      </c>
      <c r="AB787" s="222"/>
      <c r="AC787" s="162" t="str">
        <f>VLOOKUP($B786,D1_2!$B$132:$AL$258,12,FALSE)&amp;""</f>
        <v/>
      </c>
      <c r="AD787" s="173"/>
      <c r="AE787" s="189" t="s">
        <v>410</v>
      </c>
      <c r="AF787" s="205" t="str">
        <f>VLOOKUP($B786,D1_2!$B$132:$AL$258,13,FALSE)&amp;""</f>
        <v/>
      </c>
      <c r="AG787" s="222"/>
      <c r="AH787" s="162" t="str">
        <f>VLOOKUP($B786,D1_2!$B$132:$AL$258,14,FALSE)&amp;""</f>
        <v/>
      </c>
      <c r="AI787" s="173"/>
      <c r="AJ787" s="189" t="s">
        <v>410</v>
      </c>
      <c r="AK787" s="205" t="str">
        <f>VLOOKUP($B786,D1_2!$B$132:$AL$258,15,FALSE)&amp;""</f>
        <v/>
      </c>
      <c r="AL787" s="222"/>
      <c r="AM787" s="162" t="str">
        <f>VLOOKUP($B786,D1_2!$B$132:$AL$258,16,FALSE)&amp;""</f>
        <v/>
      </c>
      <c r="AN787" s="173"/>
      <c r="AO787" s="189" t="s">
        <v>410</v>
      </c>
      <c r="AP787" s="205" t="str">
        <f>VLOOKUP($B786,D1_2!$B$132:$AL$258,17,FALSE)&amp;""</f>
        <v/>
      </c>
      <c r="AQ787" s="222"/>
      <c r="AR787" s="162" t="str">
        <f>VLOOKUP($B786,D1_2!$B$132:$AL$258,18,FALSE)&amp;""</f>
        <v/>
      </c>
      <c r="AS787" s="173"/>
      <c r="AT787" s="189" t="s">
        <v>410</v>
      </c>
      <c r="AU787" s="205" t="str">
        <f>VLOOKUP($B786,D1_2!$B$132:$AL$258,19,FALSE)&amp;""</f>
        <v/>
      </c>
      <c r="AV787" s="222"/>
      <c r="AW787" s="162" t="str">
        <f>VLOOKUP($B786,D1_2!$B$132:$AL$258,20,FALSE)&amp;""</f>
        <v/>
      </c>
      <c r="AX787" s="173"/>
      <c r="AY787" s="189" t="s">
        <v>410</v>
      </c>
      <c r="AZ787" s="205" t="str">
        <f>VLOOKUP($B786,D1_2!$B$132:$AL$258,21,FALSE)&amp;""</f>
        <v/>
      </c>
      <c r="BA787" s="222"/>
      <c r="BB787" s="1"/>
      <c r="BC787" s="1"/>
      <c r="BD787" s="1"/>
      <c r="BE787" s="1"/>
      <c r="BF787" s="3"/>
      <c r="BG787" s="3"/>
      <c r="BH787" s="3"/>
    </row>
    <row r="788" spans="2:60" s="1" customFormat="1">
      <c r="B788" s="27"/>
      <c r="C788" s="79"/>
      <c r="D788" s="79"/>
      <c r="E788" s="79"/>
      <c r="F788" s="109"/>
      <c r="G788" s="124" t="s">
        <v>5593</v>
      </c>
      <c r="H788" s="124"/>
      <c r="I788" s="124"/>
      <c r="J788" s="124"/>
      <c r="K788" s="124"/>
      <c r="L788" s="124"/>
      <c r="M788" s="124"/>
      <c r="N788" s="167" t="str">
        <f>VLOOKUP($B786,D1_2!$B$259:$AL$385,6,FALSE)&amp;""</f>
        <v/>
      </c>
      <c r="O788" s="174"/>
      <c r="P788" s="190" t="s">
        <v>410</v>
      </c>
      <c r="Q788" s="206" t="str">
        <f>VLOOKUP($B786,D1_2!$B$259:$AL$385,7,FALSE)&amp;""</f>
        <v/>
      </c>
      <c r="R788" s="216"/>
      <c r="S788" s="167" t="str">
        <f>VLOOKUP($B786,D1_2!$B$259:$AL$385,8,FALSE)&amp;""</f>
        <v/>
      </c>
      <c r="T788" s="174"/>
      <c r="U788" s="190" t="s">
        <v>410</v>
      </c>
      <c r="V788" s="206" t="str">
        <f>VLOOKUP($B786,D1_2!$B$259:$AL$385,9,FALSE)&amp;""</f>
        <v/>
      </c>
      <c r="W788" s="216"/>
      <c r="X788" s="167" t="str">
        <f>VLOOKUP($B786,D1_2!$B$259:$AL$385,10,FALSE)&amp;""</f>
        <v/>
      </c>
      <c r="Y788" s="174"/>
      <c r="Z788" s="190" t="s">
        <v>410</v>
      </c>
      <c r="AA788" s="206" t="str">
        <f>VLOOKUP($B786,D1_2!$B$259:$AL$385,11,FALSE)&amp;""</f>
        <v/>
      </c>
      <c r="AB788" s="216"/>
      <c r="AC788" s="167" t="str">
        <f>VLOOKUP($B786,D1_2!$B$259:$AL$385,12,FALSE)&amp;""</f>
        <v/>
      </c>
      <c r="AD788" s="174"/>
      <c r="AE788" s="190" t="s">
        <v>410</v>
      </c>
      <c r="AF788" s="206" t="str">
        <f>VLOOKUP($B786,D1_2!$B$259:$AL$385,13,FALSE)&amp;""</f>
        <v/>
      </c>
      <c r="AG788" s="216"/>
      <c r="AH788" s="167" t="str">
        <f>VLOOKUP($B786,D1_2!$B$259:$AL$385,14,FALSE)&amp;""</f>
        <v/>
      </c>
      <c r="AI788" s="174"/>
      <c r="AJ788" s="190" t="s">
        <v>410</v>
      </c>
      <c r="AK788" s="206" t="str">
        <f>VLOOKUP($B786,D1_2!$B$259:$AL$385,15,FALSE)&amp;""</f>
        <v/>
      </c>
      <c r="AL788" s="216"/>
      <c r="AM788" s="167" t="str">
        <f>VLOOKUP($B786,D1_2!$B$259:$AL$385,16,FALSE)&amp;""</f>
        <v/>
      </c>
      <c r="AN788" s="174"/>
      <c r="AO788" s="190" t="s">
        <v>410</v>
      </c>
      <c r="AP788" s="206" t="str">
        <f>VLOOKUP($B786,D1_2!$B$259:$AL$385,17,FALSE)&amp;""</f>
        <v/>
      </c>
      <c r="AQ788" s="216"/>
      <c r="AR788" s="167" t="str">
        <f>VLOOKUP($B786,D1_2!$B$259:$AL$385,18,FALSE)&amp;""</f>
        <v/>
      </c>
      <c r="AS788" s="174"/>
      <c r="AT788" s="190" t="s">
        <v>410</v>
      </c>
      <c r="AU788" s="206" t="str">
        <f>VLOOKUP($B786,D1_2!$B$259:$AL$385,19,FALSE)&amp;""</f>
        <v/>
      </c>
      <c r="AV788" s="216"/>
      <c r="AW788" s="167" t="str">
        <f>VLOOKUP($B786,D1_2!$B$259:$AL$385,20,FALSE)&amp;""</f>
        <v/>
      </c>
      <c r="AX788" s="174"/>
      <c r="AY788" s="190" t="s">
        <v>410</v>
      </c>
      <c r="AZ788" s="206" t="str">
        <f>VLOOKUP($B786,D1_2!$B$259:$AL$385,21,FALSE)&amp;""</f>
        <v/>
      </c>
      <c r="BA788" s="216"/>
      <c r="BB788" s="1"/>
      <c r="BC788" s="1"/>
      <c r="BD788" s="1"/>
      <c r="BE788" s="1"/>
      <c r="BF788" s="3"/>
      <c r="BG788" s="3"/>
      <c r="BH788" s="3"/>
    </row>
    <row r="789" spans="2:60" s="1" customFormat="1" ht="14.25" customHeight="1">
      <c r="B789" s="26" t="s">
        <v>5967</v>
      </c>
      <c r="C789" s="78"/>
      <c r="D789" s="78"/>
      <c r="E789" s="78"/>
      <c r="F789" s="107"/>
      <c r="G789" s="122" t="s">
        <v>6009</v>
      </c>
      <c r="H789" s="122"/>
      <c r="I789" s="122"/>
      <c r="J789" s="122"/>
      <c r="K789" s="122"/>
      <c r="L789" s="122"/>
      <c r="M789" s="122"/>
      <c r="N789" s="160" t="str">
        <f>VLOOKUP($B789,D1_2!$B$5:$AL$131,6,FALSE)&amp;""</f>
        <v/>
      </c>
      <c r="O789" s="172"/>
      <c r="P789" s="188" t="s">
        <v>410</v>
      </c>
      <c r="Q789" s="204" t="str">
        <f>VLOOKUP($B789,D1_2!$B$5:$AL$131,7,FALSE)&amp;""</f>
        <v/>
      </c>
      <c r="R789" s="215"/>
      <c r="S789" s="160" t="str">
        <f>VLOOKUP($B789,D1_2!$B$5:$AL$131,8,FALSE)&amp;""</f>
        <v/>
      </c>
      <c r="T789" s="172"/>
      <c r="U789" s="188" t="s">
        <v>410</v>
      </c>
      <c r="V789" s="204" t="str">
        <f>VLOOKUP($B789,D1_2!$B$5:$AL$131,9,FALSE)&amp;""</f>
        <v/>
      </c>
      <c r="W789" s="215"/>
      <c r="X789" s="160" t="str">
        <f>VLOOKUP($B789,D1_2!$B$5:$AL$131,10,FALSE)&amp;""</f>
        <v/>
      </c>
      <c r="Y789" s="172"/>
      <c r="Z789" s="188" t="s">
        <v>410</v>
      </c>
      <c r="AA789" s="204" t="str">
        <f>VLOOKUP($B789,D1_2!$B$5:$AL$131,11,FALSE)&amp;""</f>
        <v/>
      </c>
      <c r="AB789" s="215"/>
      <c r="AC789" s="160" t="str">
        <f>VLOOKUP($B789,D1_2!$B$5:$AL$131,12,FALSE)&amp;""</f>
        <v/>
      </c>
      <c r="AD789" s="172"/>
      <c r="AE789" s="188" t="s">
        <v>410</v>
      </c>
      <c r="AF789" s="204" t="str">
        <f>VLOOKUP($B789,D1_2!$B$5:$AL$131,13,FALSE)&amp;""</f>
        <v/>
      </c>
      <c r="AG789" s="215"/>
      <c r="AH789" s="160" t="str">
        <f>VLOOKUP($B789,D1_2!$B$5:$AL$131,14,FALSE)&amp;""</f>
        <v/>
      </c>
      <c r="AI789" s="172"/>
      <c r="AJ789" s="188" t="s">
        <v>410</v>
      </c>
      <c r="AK789" s="204" t="str">
        <f>VLOOKUP($B789,D1_2!$B$5:$AL$131,15,FALSE)&amp;""</f>
        <v/>
      </c>
      <c r="AL789" s="215"/>
      <c r="AM789" s="160" t="str">
        <f>VLOOKUP($B789,D1_2!$B$5:$AL$131,16,FALSE)&amp;""</f>
        <v/>
      </c>
      <c r="AN789" s="172"/>
      <c r="AO789" s="188" t="s">
        <v>410</v>
      </c>
      <c r="AP789" s="204" t="str">
        <f>VLOOKUP($B789,D1_2!$B$5:$AL$131,17,FALSE)&amp;""</f>
        <v/>
      </c>
      <c r="AQ789" s="215"/>
      <c r="AR789" s="160" t="str">
        <f>VLOOKUP($B789,D1_2!$B$5:$AL$131,18,FALSE)&amp;""</f>
        <v/>
      </c>
      <c r="AS789" s="172"/>
      <c r="AT789" s="188" t="s">
        <v>410</v>
      </c>
      <c r="AU789" s="204" t="str">
        <f>VLOOKUP($B789,D1_2!$B$5:$AL$131,19,FALSE)&amp;""</f>
        <v/>
      </c>
      <c r="AV789" s="215"/>
      <c r="AW789" s="160" t="str">
        <f>VLOOKUP($B789,D1_2!$B$5:$AL$131,20,FALSE)&amp;""</f>
        <v/>
      </c>
      <c r="AX789" s="172"/>
      <c r="AY789" s="188" t="s">
        <v>410</v>
      </c>
      <c r="AZ789" s="204" t="str">
        <f>VLOOKUP($B789,D1_2!$B$5:$AL$131,21,FALSE)&amp;""</f>
        <v/>
      </c>
      <c r="BA789" s="215"/>
      <c r="BB789" s="1"/>
      <c r="BC789" s="1"/>
      <c r="BD789" s="1"/>
      <c r="BE789" s="1"/>
      <c r="BF789" s="3"/>
      <c r="BG789" s="3"/>
      <c r="BH789" s="3"/>
    </row>
    <row r="790" spans="2:60" s="1" customFormat="1">
      <c r="B790" s="28"/>
      <c r="C790" s="80"/>
      <c r="D790" s="80"/>
      <c r="E790" s="80"/>
      <c r="F790" s="108"/>
      <c r="G790" s="123" t="s">
        <v>5759</v>
      </c>
      <c r="H790" s="123"/>
      <c r="I790" s="123"/>
      <c r="J790" s="123"/>
      <c r="K790" s="123"/>
      <c r="L790" s="123"/>
      <c r="M790" s="123"/>
      <c r="N790" s="162" t="str">
        <f>VLOOKUP($B789,D1_2!$B$132:$AL$258,6,FALSE)&amp;""</f>
        <v/>
      </c>
      <c r="O790" s="173"/>
      <c r="P790" s="189" t="s">
        <v>410</v>
      </c>
      <c r="Q790" s="205" t="str">
        <f>VLOOKUP($B789,D1_2!$B$132:$AL$258,7,FALSE)&amp;""</f>
        <v/>
      </c>
      <c r="R790" s="222"/>
      <c r="S790" s="162" t="str">
        <f>VLOOKUP($B789,D1_2!$B$132:$AL$258,8,FALSE)&amp;""</f>
        <v/>
      </c>
      <c r="T790" s="173"/>
      <c r="U790" s="189" t="s">
        <v>410</v>
      </c>
      <c r="V790" s="205" t="str">
        <f>VLOOKUP($B789,D1_2!$B$132:$AL$258,9,FALSE)&amp;""</f>
        <v/>
      </c>
      <c r="W790" s="222"/>
      <c r="X790" s="162" t="str">
        <f>VLOOKUP($B789,D1_2!$B$132:$AL$258,10,FALSE)&amp;""</f>
        <v/>
      </c>
      <c r="Y790" s="173"/>
      <c r="Z790" s="189" t="s">
        <v>410</v>
      </c>
      <c r="AA790" s="205" t="str">
        <f>VLOOKUP($B789,D1_2!$B$132:$AL$258,11,FALSE)&amp;""</f>
        <v/>
      </c>
      <c r="AB790" s="222"/>
      <c r="AC790" s="162" t="str">
        <f>VLOOKUP($B789,D1_2!$B$132:$AL$258,12,FALSE)&amp;""</f>
        <v/>
      </c>
      <c r="AD790" s="173"/>
      <c r="AE790" s="189" t="s">
        <v>410</v>
      </c>
      <c r="AF790" s="205" t="str">
        <f>VLOOKUP($B789,D1_2!$B$132:$AL$258,13,FALSE)&amp;""</f>
        <v/>
      </c>
      <c r="AG790" s="222"/>
      <c r="AH790" s="162" t="str">
        <f>VLOOKUP($B789,D1_2!$B$132:$AL$258,14,FALSE)&amp;""</f>
        <v/>
      </c>
      <c r="AI790" s="173"/>
      <c r="AJ790" s="189" t="s">
        <v>410</v>
      </c>
      <c r="AK790" s="205" t="str">
        <f>VLOOKUP($B789,D1_2!$B$132:$AL$258,15,FALSE)&amp;""</f>
        <v/>
      </c>
      <c r="AL790" s="222"/>
      <c r="AM790" s="162" t="str">
        <f>VLOOKUP($B789,D1_2!$B$132:$AL$258,16,FALSE)&amp;""</f>
        <v/>
      </c>
      <c r="AN790" s="173"/>
      <c r="AO790" s="189" t="s">
        <v>410</v>
      </c>
      <c r="AP790" s="205" t="str">
        <f>VLOOKUP($B789,D1_2!$B$132:$AL$258,17,FALSE)&amp;""</f>
        <v/>
      </c>
      <c r="AQ790" s="222"/>
      <c r="AR790" s="162" t="str">
        <f>VLOOKUP($B789,D1_2!$B$132:$AL$258,18,FALSE)&amp;""</f>
        <v/>
      </c>
      <c r="AS790" s="173"/>
      <c r="AT790" s="189" t="s">
        <v>410</v>
      </c>
      <c r="AU790" s="205" t="str">
        <f>VLOOKUP($B789,D1_2!$B$132:$AL$258,19,FALSE)&amp;""</f>
        <v/>
      </c>
      <c r="AV790" s="222"/>
      <c r="AW790" s="162" t="str">
        <f>VLOOKUP($B789,D1_2!$B$132:$AL$258,20,FALSE)&amp;""</f>
        <v/>
      </c>
      <c r="AX790" s="173"/>
      <c r="AY790" s="189" t="s">
        <v>410</v>
      </c>
      <c r="AZ790" s="205" t="str">
        <f>VLOOKUP($B789,D1_2!$B$132:$AL$258,21,FALSE)&amp;""</f>
        <v/>
      </c>
      <c r="BA790" s="222"/>
      <c r="BB790" s="1"/>
      <c r="BC790" s="1"/>
      <c r="BD790" s="1"/>
      <c r="BE790" s="1"/>
      <c r="BF790" s="3"/>
      <c r="BG790" s="3"/>
      <c r="BH790" s="3"/>
    </row>
    <row r="791" spans="2:60" s="1" customFormat="1">
      <c r="B791" s="27"/>
      <c r="C791" s="79"/>
      <c r="D791" s="79"/>
      <c r="E791" s="79"/>
      <c r="F791" s="109"/>
      <c r="G791" s="124" t="s">
        <v>5593</v>
      </c>
      <c r="H791" s="124"/>
      <c r="I791" s="124"/>
      <c r="J791" s="124"/>
      <c r="K791" s="124"/>
      <c r="L791" s="124"/>
      <c r="M791" s="124"/>
      <c r="N791" s="167" t="str">
        <f>VLOOKUP($B789,D1_2!$B$259:$AL$385,6,FALSE)&amp;""</f>
        <v/>
      </c>
      <c r="O791" s="174"/>
      <c r="P791" s="190" t="s">
        <v>410</v>
      </c>
      <c r="Q791" s="206" t="str">
        <f>VLOOKUP($B789,D1_2!$B$259:$AL$385,7,FALSE)&amp;""</f>
        <v/>
      </c>
      <c r="R791" s="216"/>
      <c r="S791" s="167" t="str">
        <f>VLOOKUP($B789,D1_2!$B$259:$AL$385,8,FALSE)&amp;""</f>
        <v/>
      </c>
      <c r="T791" s="174"/>
      <c r="U791" s="190" t="s">
        <v>410</v>
      </c>
      <c r="V791" s="206" t="str">
        <f>VLOOKUP($B789,D1_2!$B$259:$AL$385,9,FALSE)&amp;""</f>
        <v/>
      </c>
      <c r="W791" s="216"/>
      <c r="X791" s="167" t="str">
        <f>VLOOKUP($B789,D1_2!$B$259:$AL$385,10,FALSE)&amp;""</f>
        <v/>
      </c>
      <c r="Y791" s="174"/>
      <c r="Z791" s="190" t="s">
        <v>410</v>
      </c>
      <c r="AA791" s="206" t="str">
        <f>VLOOKUP($B789,D1_2!$B$259:$AL$385,11,FALSE)&amp;""</f>
        <v/>
      </c>
      <c r="AB791" s="216"/>
      <c r="AC791" s="167" t="str">
        <f>VLOOKUP($B789,D1_2!$B$259:$AL$385,12,FALSE)&amp;""</f>
        <v/>
      </c>
      <c r="AD791" s="174"/>
      <c r="AE791" s="190" t="s">
        <v>410</v>
      </c>
      <c r="AF791" s="206" t="str">
        <f>VLOOKUP($B789,D1_2!$B$259:$AL$385,13,FALSE)&amp;""</f>
        <v/>
      </c>
      <c r="AG791" s="216"/>
      <c r="AH791" s="167" t="str">
        <f>VLOOKUP($B789,D1_2!$B$259:$AL$385,14,FALSE)&amp;""</f>
        <v/>
      </c>
      <c r="AI791" s="174"/>
      <c r="AJ791" s="190" t="s">
        <v>410</v>
      </c>
      <c r="AK791" s="206" t="str">
        <f>VLOOKUP($B789,D1_2!$B$259:$AL$385,15,FALSE)&amp;""</f>
        <v/>
      </c>
      <c r="AL791" s="216"/>
      <c r="AM791" s="167" t="str">
        <f>VLOOKUP($B789,D1_2!$B$259:$AL$385,16,FALSE)&amp;""</f>
        <v/>
      </c>
      <c r="AN791" s="174"/>
      <c r="AO791" s="190" t="s">
        <v>410</v>
      </c>
      <c r="AP791" s="206" t="str">
        <f>VLOOKUP($B789,D1_2!$B$259:$AL$385,17,FALSE)&amp;""</f>
        <v/>
      </c>
      <c r="AQ791" s="216"/>
      <c r="AR791" s="167" t="str">
        <f>VLOOKUP($B789,D1_2!$B$259:$AL$385,18,FALSE)&amp;""</f>
        <v/>
      </c>
      <c r="AS791" s="174"/>
      <c r="AT791" s="190" t="s">
        <v>410</v>
      </c>
      <c r="AU791" s="206" t="str">
        <f>VLOOKUP($B789,D1_2!$B$259:$AL$385,19,FALSE)&amp;""</f>
        <v/>
      </c>
      <c r="AV791" s="216"/>
      <c r="AW791" s="167" t="str">
        <f>VLOOKUP($B789,D1_2!$B$259:$AL$385,20,FALSE)&amp;""</f>
        <v/>
      </c>
      <c r="AX791" s="174"/>
      <c r="AY791" s="190" t="s">
        <v>410</v>
      </c>
      <c r="AZ791" s="206" t="str">
        <f>VLOOKUP($B789,D1_2!$B$259:$AL$385,21,FALSE)&amp;""</f>
        <v/>
      </c>
      <c r="BA791" s="216"/>
      <c r="BB791" s="1"/>
      <c r="BC791" s="1"/>
      <c r="BD791" s="1"/>
      <c r="BE791" s="1"/>
      <c r="BF791" s="3"/>
      <c r="BG791" s="3"/>
      <c r="BH791" s="3"/>
    </row>
    <row r="792" spans="2:60" s="1" customFormat="1" ht="14.25" customHeight="1">
      <c r="B792" s="26" t="s">
        <v>2097</v>
      </c>
      <c r="C792" s="78"/>
      <c r="D792" s="78"/>
      <c r="E792" s="78"/>
      <c r="F792" s="107"/>
      <c r="G792" s="122" t="s">
        <v>6009</v>
      </c>
      <c r="H792" s="122"/>
      <c r="I792" s="122"/>
      <c r="J792" s="122"/>
      <c r="K792" s="122"/>
      <c r="L792" s="122"/>
      <c r="M792" s="122"/>
      <c r="N792" s="160" t="str">
        <f>VLOOKUP($B792,D1_2!$B$5:$AL$131,6,FALSE)&amp;""</f>
        <v/>
      </c>
      <c r="O792" s="172"/>
      <c r="P792" s="188" t="s">
        <v>410</v>
      </c>
      <c r="Q792" s="204" t="str">
        <f>VLOOKUP($B792,D1_2!$B$5:$AL$131,7,FALSE)&amp;""</f>
        <v/>
      </c>
      <c r="R792" s="215"/>
      <c r="S792" s="160" t="str">
        <f>VLOOKUP($B792,D1_2!$B$5:$AL$131,8,FALSE)&amp;""</f>
        <v/>
      </c>
      <c r="T792" s="172"/>
      <c r="U792" s="188" t="s">
        <v>410</v>
      </c>
      <c r="V792" s="204" t="str">
        <f>VLOOKUP($B792,D1_2!$B$5:$AL$131,9,FALSE)&amp;""</f>
        <v/>
      </c>
      <c r="W792" s="215"/>
      <c r="X792" s="160" t="str">
        <f>VLOOKUP($B792,D1_2!$B$5:$AL$131,10,FALSE)&amp;""</f>
        <v/>
      </c>
      <c r="Y792" s="172"/>
      <c r="Z792" s="188" t="s">
        <v>410</v>
      </c>
      <c r="AA792" s="204" t="str">
        <f>VLOOKUP($B792,D1_2!$B$5:$AL$131,11,FALSE)&amp;""</f>
        <v/>
      </c>
      <c r="AB792" s="215"/>
      <c r="AC792" s="160" t="str">
        <f>VLOOKUP($B792,D1_2!$B$5:$AL$131,12,FALSE)&amp;""</f>
        <v/>
      </c>
      <c r="AD792" s="172"/>
      <c r="AE792" s="188" t="s">
        <v>410</v>
      </c>
      <c r="AF792" s="204" t="str">
        <f>VLOOKUP($B792,D1_2!$B$5:$AL$131,13,FALSE)&amp;""</f>
        <v/>
      </c>
      <c r="AG792" s="215"/>
      <c r="AH792" s="160" t="str">
        <f>VLOOKUP($B792,D1_2!$B$5:$AL$131,14,FALSE)&amp;""</f>
        <v/>
      </c>
      <c r="AI792" s="172"/>
      <c r="AJ792" s="188" t="s">
        <v>410</v>
      </c>
      <c r="AK792" s="204" t="str">
        <f>VLOOKUP($B792,D1_2!$B$5:$AL$131,15,FALSE)&amp;""</f>
        <v/>
      </c>
      <c r="AL792" s="215"/>
      <c r="AM792" s="160" t="str">
        <f>VLOOKUP($B792,D1_2!$B$5:$AL$131,16,FALSE)&amp;""</f>
        <v/>
      </c>
      <c r="AN792" s="172"/>
      <c r="AO792" s="188" t="s">
        <v>410</v>
      </c>
      <c r="AP792" s="204" t="str">
        <f>VLOOKUP($B792,D1_2!$B$5:$AL$131,17,FALSE)&amp;""</f>
        <v/>
      </c>
      <c r="AQ792" s="215"/>
      <c r="AR792" s="160" t="str">
        <f>VLOOKUP($B792,D1_2!$B$5:$AL$131,18,FALSE)&amp;""</f>
        <v/>
      </c>
      <c r="AS792" s="172"/>
      <c r="AT792" s="188" t="s">
        <v>410</v>
      </c>
      <c r="AU792" s="204" t="str">
        <f>VLOOKUP($B792,D1_2!$B$5:$AL$131,19,FALSE)&amp;""</f>
        <v/>
      </c>
      <c r="AV792" s="215"/>
      <c r="AW792" s="160" t="str">
        <f>VLOOKUP($B792,D1_2!$B$5:$AL$131,20,FALSE)&amp;""</f>
        <v/>
      </c>
      <c r="AX792" s="172"/>
      <c r="AY792" s="188" t="s">
        <v>410</v>
      </c>
      <c r="AZ792" s="204" t="str">
        <f>VLOOKUP($B792,D1_2!$B$5:$AL$131,21,FALSE)&amp;""</f>
        <v/>
      </c>
      <c r="BA792" s="215"/>
      <c r="BB792" s="1"/>
      <c r="BC792" s="1"/>
      <c r="BD792" s="1"/>
      <c r="BE792" s="1"/>
      <c r="BF792" s="3"/>
      <c r="BG792" s="3"/>
      <c r="BH792" s="3"/>
    </row>
    <row r="793" spans="2:60" s="1" customFormat="1">
      <c r="B793" s="28"/>
      <c r="C793" s="80"/>
      <c r="D793" s="80"/>
      <c r="E793" s="80"/>
      <c r="F793" s="108"/>
      <c r="G793" s="123" t="s">
        <v>5759</v>
      </c>
      <c r="H793" s="123"/>
      <c r="I793" s="123"/>
      <c r="J793" s="123"/>
      <c r="K793" s="123"/>
      <c r="L793" s="123"/>
      <c r="M793" s="123"/>
      <c r="N793" s="162" t="str">
        <f>VLOOKUP($B792,D1_2!$B$132:$AL$258,6,FALSE)&amp;""</f>
        <v/>
      </c>
      <c r="O793" s="173"/>
      <c r="P793" s="189" t="s">
        <v>410</v>
      </c>
      <c r="Q793" s="205" t="str">
        <f>VLOOKUP($B792,D1_2!$B$132:$AL$258,7,FALSE)&amp;""</f>
        <v/>
      </c>
      <c r="R793" s="222"/>
      <c r="S793" s="162" t="str">
        <f>VLOOKUP($B792,D1_2!$B$132:$AL$258,8,FALSE)&amp;""</f>
        <v/>
      </c>
      <c r="T793" s="173"/>
      <c r="U793" s="189" t="s">
        <v>410</v>
      </c>
      <c r="V793" s="205" t="str">
        <f>VLOOKUP($B792,D1_2!$B$132:$AL$258,9,FALSE)&amp;""</f>
        <v/>
      </c>
      <c r="W793" s="222"/>
      <c r="X793" s="162" t="str">
        <f>VLOOKUP($B792,D1_2!$B$132:$AL$258,10,FALSE)&amp;""</f>
        <v/>
      </c>
      <c r="Y793" s="173"/>
      <c r="Z793" s="189" t="s">
        <v>410</v>
      </c>
      <c r="AA793" s="205" t="str">
        <f>VLOOKUP($B792,D1_2!$B$132:$AL$258,11,FALSE)&amp;""</f>
        <v/>
      </c>
      <c r="AB793" s="222"/>
      <c r="AC793" s="162" t="str">
        <f>VLOOKUP($B792,D1_2!$B$132:$AL$258,12,FALSE)&amp;""</f>
        <v/>
      </c>
      <c r="AD793" s="173"/>
      <c r="AE793" s="189" t="s">
        <v>410</v>
      </c>
      <c r="AF793" s="205" t="str">
        <f>VLOOKUP($B792,D1_2!$B$132:$AL$258,13,FALSE)&amp;""</f>
        <v/>
      </c>
      <c r="AG793" s="222"/>
      <c r="AH793" s="162" t="str">
        <f>VLOOKUP($B792,D1_2!$B$132:$AL$258,14,FALSE)&amp;""</f>
        <v/>
      </c>
      <c r="AI793" s="173"/>
      <c r="AJ793" s="189" t="s">
        <v>410</v>
      </c>
      <c r="AK793" s="205" t="str">
        <f>VLOOKUP($B792,D1_2!$B$132:$AL$258,15,FALSE)&amp;""</f>
        <v/>
      </c>
      <c r="AL793" s="222"/>
      <c r="AM793" s="162" t="str">
        <f>VLOOKUP($B792,D1_2!$B$132:$AL$258,16,FALSE)&amp;""</f>
        <v/>
      </c>
      <c r="AN793" s="173"/>
      <c r="AO793" s="189" t="s">
        <v>410</v>
      </c>
      <c r="AP793" s="205" t="str">
        <f>VLOOKUP($B792,D1_2!$B$132:$AL$258,17,FALSE)&amp;""</f>
        <v/>
      </c>
      <c r="AQ793" s="222"/>
      <c r="AR793" s="162" t="str">
        <f>VLOOKUP($B792,D1_2!$B$132:$AL$258,18,FALSE)&amp;""</f>
        <v/>
      </c>
      <c r="AS793" s="173"/>
      <c r="AT793" s="189" t="s">
        <v>410</v>
      </c>
      <c r="AU793" s="205" t="str">
        <f>VLOOKUP($B792,D1_2!$B$132:$AL$258,19,FALSE)&amp;""</f>
        <v/>
      </c>
      <c r="AV793" s="222"/>
      <c r="AW793" s="162" t="str">
        <f>VLOOKUP($B792,D1_2!$B$132:$AL$258,20,FALSE)&amp;""</f>
        <v/>
      </c>
      <c r="AX793" s="173"/>
      <c r="AY793" s="189" t="s">
        <v>410</v>
      </c>
      <c r="AZ793" s="205" t="str">
        <f>VLOOKUP($B792,D1_2!$B$132:$AL$258,21,FALSE)&amp;""</f>
        <v/>
      </c>
      <c r="BA793" s="222"/>
      <c r="BB793" s="1"/>
      <c r="BC793" s="1"/>
      <c r="BD793" s="1"/>
      <c r="BE793" s="1"/>
      <c r="BF793" s="3"/>
      <c r="BG793" s="3"/>
      <c r="BH793" s="3"/>
    </row>
    <row r="794" spans="2:60" s="1" customFormat="1">
      <c r="B794" s="27"/>
      <c r="C794" s="79"/>
      <c r="D794" s="79"/>
      <c r="E794" s="79"/>
      <c r="F794" s="109"/>
      <c r="G794" s="124" t="s">
        <v>5593</v>
      </c>
      <c r="H794" s="124"/>
      <c r="I794" s="124"/>
      <c r="J794" s="124"/>
      <c r="K794" s="124"/>
      <c r="L794" s="124"/>
      <c r="M794" s="124"/>
      <c r="N794" s="167" t="str">
        <f>VLOOKUP($B792,D1_2!$B$259:$AL$385,6,FALSE)&amp;""</f>
        <v/>
      </c>
      <c r="O794" s="174"/>
      <c r="P794" s="190" t="s">
        <v>410</v>
      </c>
      <c r="Q794" s="206" t="str">
        <f>VLOOKUP($B792,D1_2!$B$259:$AL$385,7,FALSE)&amp;""</f>
        <v/>
      </c>
      <c r="R794" s="216"/>
      <c r="S794" s="167" t="str">
        <f>VLOOKUP($B792,D1_2!$B$259:$AL$385,8,FALSE)&amp;""</f>
        <v/>
      </c>
      <c r="T794" s="174"/>
      <c r="U794" s="190" t="s">
        <v>410</v>
      </c>
      <c r="V794" s="206" t="str">
        <f>VLOOKUP($B792,D1_2!$B$259:$AL$385,9,FALSE)&amp;""</f>
        <v/>
      </c>
      <c r="W794" s="216"/>
      <c r="X794" s="167" t="str">
        <f>VLOOKUP($B792,D1_2!$B$259:$AL$385,10,FALSE)&amp;""</f>
        <v/>
      </c>
      <c r="Y794" s="174"/>
      <c r="Z794" s="190" t="s">
        <v>410</v>
      </c>
      <c r="AA794" s="206" t="str">
        <f>VLOOKUP($B792,D1_2!$B$259:$AL$385,11,FALSE)&amp;""</f>
        <v/>
      </c>
      <c r="AB794" s="216"/>
      <c r="AC794" s="167" t="str">
        <f>VLOOKUP($B792,D1_2!$B$259:$AL$385,12,FALSE)&amp;""</f>
        <v/>
      </c>
      <c r="AD794" s="174"/>
      <c r="AE794" s="190" t="s">
        <v>410</v>
      </c>
      <c r="AF794" s="206" t="str">
        <f>VLOOKUP($B792,D1_2!$B$259:$AL$385,13,FALSE)&amp;""</f>
        <v/>
      </c>
      <c r="AG794" s="216"/>
      <c r="AH794" s="167" t="str">
        <f>VLOOKUP($B792,D1_2!$B$259:$AL$385,14,FALSE)&amp;""</f>
        <v/>
      </c>
      <c r="AI794" s="174"/>
      <c r="AJ794" s="190" t="s">
        <v>410</v>
      </c>
      <c r="AK794" s="206" t="str">
        <f>VLOOKUP($B792,D1_2!$B$259:$AL$385,15,FALSE)&amp;""</f>
        <v/>
      </c>
      <c r="AL794" s="216"/>
      <c r="AM794" s="167" t="str">
        <f>VLOOKUP($B792,D1_2!$B$259:$AL$385,16,FALSE)&amp;""</f>
        <v/>
      </c>
      <c r="AN794" s="174"/>
      <c r="AO794" s="190" t="s">
        <v>410</v>
      </c>
      <c r="AP794" s="206" t="str">
        <f>VLOOKUP($B792,D1_2!$B$259:$AL$385,17,FALSE)&amp;""</f>
        <v/>
      </c>
      <c r="AQ794" s="216"/>
      <c r="AR794" s="167" t="str">
        <f>VLOOKUP($B792,D1_2!$B$259:$AL$385,18,FALSE)&amp;""</f>
        <v/>
      </c>
      <c r="AS794" s="174"/>
      <c r="AT794" s="190" t="s">
        <v>410</v>
      </c>
      <c r="AU794" s="206" t="str">
        <f>VLOOKUP($B792,D1_2!$B$259:$AL$385,19,FALSE)&amp;""</f>
        <v/>
      </c>
      <c r="AV794" s="216"/>
      <c r="AW794" s="167" t="str">
        <f>VLOOKUP($B792,D1_2!$B$259:$AL$385,20,FALSE)&amp;""</f>
        <v/>
      </c>
      <c r="AX794" s="174"/>
      <c r="AY794" s="190" t="s">
        <v>410</v>
      </c>
      <c r="AZ794" s="206" t="str">
        <f>VLOOKUP($B792,D1_2!$B$259:$AL$385,21,FALSE)&amp;""</f>
        <v/>
      </c>
      <c r="BA794" s="216"/>
      <c r="BB794" s="1"/>
      <c r="BC794" s="1"/>
      <c r="BD794" s="1"/>
      <c r="BE794" s="1"/>
      <c r="BF794" s="3"/>
      <c r="BG794" s="3"/>
      <c r="BH794" s="3"/>
    </row>
    <row r="795" spans="2:60" s="1" customFormat="1" ht="14.25" customHeight="1">
      <c r="B795" s="26" t="s">
        <v>1235</v>
      </c>
      <c r="C795" s="78"/>
      <c r="D795" s="78"/>
      <c r="E795" s="78"/>
      <c r="F795" s="107"/>
      <c r="G795" s="122" t="s">
        <v>6009</v>
      </c>
      <c r="H795" s="122"/>
      <c r="I795" s="122"/>
      <c r="J795" s="122"/>
      <c r="K795" s="122"/>
      <c r="L795" s="122"/>
      <c r="M795" s="122"/>
      <c r="N795" s="160" t="str">
        <f>VLOOKUP($B795,D1_2!$B$5:$AL$131,6,FALSE)&amp;""</f>
        <v/>
      </c>
      <c r="O795" s="172"/>
      <c r="P795" s="188" t="s">
        <v>410</v>
      </c>
      <c r="Q795" s="204" t="str">
        <f>VLOOKUP($B795,D1_2!$B$5:$AL$131,7,FALSE)&amp;""</f>
        <v/>
      </c>
      <c r="R795" s="215"/>
      <c r="S795" s="160" t="str">
        <f>VLOOKUP($B795,D1_2!$B$5:$AL$131,8,FALSE)&amp;""</f>
        <v/>
      </c>
      <c r="T795" s="172"/>
      <c r="U795" s="188" t="s">
        <v>410</v>
      </c>
      <c r="V795" s="204" t="str">
        <f>VLOOKUP($B795,D1_2!$B$5:$AL$131,9,FALSE)&amp;""</f>
        <v/>
      </c>
      <c r="W795" s="215"/>
      <c r="X795" s="160" t="str">
        <f>VLOOKUP($B795,D1_2!$B$5:$AL$131,10,FALSE)&amp;""</f>
        <v/>
      </c>
      <c r="Y795" s="172"/>
      <c r="Z795" s="188" t="s">
        <v>410</v>
      </c>
      <c r="AA795" s="204" t="str">
        <f>VLOOKUP($B795,D1_2!$B$5:$AL$131,11,FALSE)&amp;""</f>
        <v/>
      </c>
      <c r="AB795" s="215"/>
      <c r="AC795" s="160" t="str">
        <f>VLOOKUP($B795,D1_2!$B$5:$AL$131,12,FALSE)&amp;""</f>
        <v/>
      </c>
      <c r="AD795" s="172"/>
      <c r="AE795" s="188" t="s">
        <v>410</v>
      </c>
      <c r="AF795" s="204" t="str">
        <f>VLOOKUP($B795,D1_2!$B$5:$AL$131,13,FALSE)&amp;""</f>
        <v/>
      </c>
      <c r="AG795" s="215"/>
      <c r="AH795" s="160" t="str">
        <f>VLOOKUP($B795,D1_2!$B$5:$AL$131,14,FALSE)&amp;""</f>
        <v/>
      </c>
      <c r="AI795" s="172"/>
      <c r="AJ795" s="188" t="s">
        <v>410</v>
      </c>
      <c r="AK795" s="204" t="str">
        <f>VLOOKUP($B795,D1_2!$B$5:$AL$131,15,FALSE)&amp;""</f>
        <v/>
      </c>
      <c r="AL795" s="215"/>
      <c r="AM795" s="160" t="str">
        <f>VLOOKUP($B795,D1_2!$B$5:$AL$131,16,FALSE)&amp;""</f>
        <v/>
      </c>
      <c r="AN795" s="172"/>
      <c r="AO795" s="188" t="s">
        <v>410</v>
      </c>
      <c r="AP795" s="204" t="str">
        <f>VLOOKUP($B795,D1_2!$B$5:$AL$131,17,FALSE)&amp;""</f>
        <v/>
      </c>
      <c r="AQ795" s="215"/>
      <c r="AR795" s="160" t="str">
        <f>VLOOKUP($B795,D1_2!$B$5:$AL$131,18,FALSE)&amp;""</f>
        <v/>
      </c>
      <c r="AS795" s="172"/>
      <c r="AT795" s="188" t="s">
        <v>410</v>
      </c>
      <c r="AU795" s="204" t="str">
        <f>VLOOKUP($B795,D1_2!$B$5:$AL$131,19,FALSE)&amp;""</f>
        <v/>
      </c>
      <c r="AV795" s="215"/>
      <c r="AW795" s="160" t="str">
        <f>VLOOKUP($B795,D1_2!$B$5:$AL$131,20,FALSE)&amp;""</f>
        <v/>
      </c>
      <c r="AX795" s="172"/>
      <c r="AY795" s="188" t="s">
        <v>410</v>
      </c>
      <c r="AZ795" s="204" t="str">
        <f>VLOOKUP($B795,D1_2!$B$5:$AL$131,21,FALSE)&amp;""</f>
        <v/>
      </c>
      <c r="BA795" s="215"/>
      <c r="BB795" s="1"/>
      <c r="BC795" s="1"/>
      <c r="BD795" s="1"/>
      <c r="BE795" s="1"/>
      <c r="BF795" s="3"/>
      <c r="BG795" s="3"/>
      <c r="BH795" s="3"/>
    </row>
    <row r="796" spans="2:60" s="1" customFormat="1">
      <c r="B796" s="28"/>
      <c r="C796" s="80"/>
      <c r="D796" s="80"/>
      <c r="E796" s="80"/>
      <c r="F796" s="108"/>
      <c r="G796" s="123" t="s">
        <v>5759</v>
      </c>
      <c r="H796" s="123"/>
      <c r="I796" s="123"/>
      <c r="J796" s="123"/>
      <c r="K796" s="123"/>
      <c r="L796" s="123"/>
      <c r="M796" s="123"/>
      <c r="N796" s="162" t="str">
        <f>VLOOKUP($B795,D1_2!$B$132:$AL$258,6,FALSE)&amp;""</f>
        <v/>
      </c>
      <c r="O796" s="173"/>
      <c r="P796" s="189" t="s">
        <v>410</v>
      </c>
      <c r="Q796" s="205" t="str">
        <f>VLOOKUP($B795,D1_2!$B$132:$AL$258,7,FALSE)&amp;""</f>
        <v/>
      </c>
      <c r="R796" s="222"/>
      <c r="S796" s="162" t="str">
        <f>VLOOKUP($B795,D1_2!$B$132:$AL$258,8,FALSE)&amp;""</f>
        <v/>
      </c>
      <c r="T796" s="173"/>
      <c r="U796" s="189" t="s">
        <v>410</v>
      </c>
      <c r="V796" s="205" t="str">
        <f>VLOOKUP($B795,D1_2!$B$132:$AL$258,9,FALSE)&amp;""</f>
        <v/>
      </c>
      <c r="W796" s="222"/>
      <c r="X796" s="162" t="str">
        <f>VLOOKUP($B795,D1_2!$B$132:$AL$258,10,FALSE)&amp;""</f>
        <v/>
      </c>
      <c r="Y796" s="173"/>
      <c r="Z796" s="189" t="s">
        <v>410</v>
      </c>
      <c r="AA796" s="205" t="str">
        <f>VLOOKUP($B795,D1_2!$B$132:$AL$258,11,FALSE)&amp;""</f>
        <v/>
      </c>
      <c r="AB796" s="222"/>
      <c r="AC796" s="162" t="str">
        <f>VLOOKUP($B795,D1_2!$B$132:$AL$258,12,FALSE)&amp;""</f>
        <v/>
      </c>
      <c r="AD796" s="173"/>
      <c r="AE796" s="189" t="s">
        <v>410</v>
      </c>
      <c r="AF796" s="205" t="str">
        <f>VLOOKUP($B795,D1_2!$B$132:$AL$258,13,FALSE)&amp;""</f>
        <v/>
      </c>
      <c r="AG796" s="222"/>
      <c r="AH796" s="162" t="str">
        <f>VLOOKUP($B795,D1_2!$B$132:$AL$258,14,FALSE)&amp;""</f>
        <v/>
      </c>
      <c r="AI796" s="173"/>
      <c r="AJ796" s="189" t="s">
        <v>410</v>
      </c>
      <c r="AK796" s="205" t="str">
        <f>VLOOKUP($B795,D1_2!$B$132:$AL$258,15,FALSE)&amp;""</f>
        <v/>
      </c>
      <c r="AL796" s="222"/>
      <c r="AM796" s="162" t="str">
        <f>VLOOKUP($B795,D1_2!$B$132:$AL$258,16,FALSE)&amp;""</f>
        <v/>
      </c>
      <c r="AN796" s="173"/>
      <c r="AO796" s="189" t="s">
        <v>410</v>
      </c>
      <c r="AP796" s="205" t="str">
        <f>VLOOKUP($B795,D1_2!$B$132:$AL$258,17,FALSE)&amp;""</f>
        <v/>
      </c>
      <c r="AQ796" s="222"/>
      <c r="AR796" s="162" t="str">
        <f>VLOOKUP($B795,D1_2!$B$132:$AL$258,18,FALSE)&amp;""</f>
        <v/>
      </c>
      <c r="AS796" s="173"/>
      <c r="AT796" s="189" t="s">
        <v>410</v>
      </c>
      <c r="AU796" s="205" t="str">
        <f>VLOOKUP($B795,D1_2!$B$132:$AL$258,19,FALSE)&amp;""</f>
        <v/>
      </c>
      <c r="AV796" s="222"/>
      <c r="AW796" s="162" t="str">
        <f>VLOOKUP($B795,D1_2!$B$132:$AL$258,20,FALSE)&amp;""</f>
        <v/>
      </c>
      <c r="AX796" s="173"/>
      <c r="AY796" s="189" t="s">
        <v>410</v>
      </c>
      <c r="AZ796" s="205" t="str">
        <f>VLOOKUP($B795,D1_2!$B$132:$AL$258,21,FALSE)&amp;""</f>
        <v/>
      </c>
      <c r="BA796" s="222"/>
      <c r="BB796" s="1"/>
      <c r="BC796" s="1"/>
      <c r="BD796" s="1"/>
      <c r="BE796" s="1"/>
      <c r="BF796" s="3"/>
      <c r="BG796" s="3"/>
      <c r="BH796" s="3"/>
    </row>
    <row r="797" spans="2:60" s="1" customFormat="1">
      <c r="B797" s="27"/>
      <c r="C797" s="79"/>
      <c r="D797" s="79"/>
      <c r="E797" s="79"/>
      <c r="F797" s="109"/>
      <c r="G797" s="124" t="s">
        <v>5593</v>
      </c>
      <c r="H797" s="124"/>
      <c r="I797" s="124"/>
      <c r="J797" s="124"/>
      <c r="K797" s="124"/>
      <c r="L797" s="124"/>
      <c r="M797" s="124"/>
      <c r="N797" s="167" t="str">
        <f>VLOOKUP($B795,D1_2!$B$259:$AL$385,6,FALSE)&amp;""</f>
        <v/>
      </c>
      <c r="O797" s="174"/>
      <c r="P797" s="190" t="s">
        <v>410</v>
      </c>
      <c r="Q797" s="206" t="str">
        <f>VLOOKUP($B795,D1_2!$B$259:$AL$385,7,FALSE)&amp;""</f>
        <v/>
      </c>
      <c r="R797" s="216"/>
      <c r="S797" s="167" t="str">
        <f>VLOOKUP($B795,D1_2!$B$259:$AL$385,8,FALSE)&amp;""</f>
        <v/>
      </c>
      <c r="T797" s="174"/>
      <c r="U797" s="190" t="s">
        <v>410</v>
      </c>
      <c r="V797" s="206" t="str">
        <f>VLOOKUP($B795,D1_2!$B$259:$AL$385,9,FALSE)&amp;""</f>
        <v/>
      </c>
      <c r="W797" s="216"/>
      <c r="X797" s="167" t="str">
        <f>VLOOKUP($B795,D1_2!$B$259:$AL$385,10,FALSE)&amp;""</f>
        <v/>
      </c>
      <c r="Y797" s="174"/>
      <c r="Z797" s="190" t="s">
        <v>410</v>
      </c>
      <c r="AA797" s="206" t="str">
        <f>VLOOKUP($B795,D1_2!$B$259:$AL$385,11,FALSE)&amp;""</f>
        <v/>
      </c>
      <c r="AB797" s="216"/>
      <c r="AC797" s="167" t="str">
        <f>VLOOKUP($B795,D1_2!$B$259:$AL$385,12,FALSE)&amp;""</f>
        <v/>
      </c>
      <c r="AD797" s="174"/>
      <c r="AE797" s="190" t="s">
        <v>410</v>
      </c>
      <c r="AF797" s="206" t="str">
        <f>VLOOKUP($B795,D1_2!$B$259:$AL$385,13,FALSE)&amp;""</f>
        <v/>
      </c>
      <c r="AG797" s="216"/>
      <c r="AH797" s="167" t="str">
        <f>VLOOKUP($B795,D1_2!$B$259:$AL$385,14,FALSE)&amp;""</f>
        <v/>
      </c>
      <c r="AI797" s="174"/>
      <c r="AJ797" s="190" t="s">
        <v>410</v>
      </c>
      <c r="AK797" s="206" t="str">
        <f>VLOOKUP($B795,D1_2!$B$259:$AL$385,15,FALSE)&amp;""</f>
        <v/>
      </c>
      <c r="AL797" s="216"/>
      <c r="AM797" s="167" t="str">
        <f>VLOOKUP($B795,D1_2!$B$259:$AL$385,16,FALSE)&amp;""</f>
        <v/>
      </c>
      <c r="AN797" s="174"/>
      <c r="AO797" s="190" t="s">
        <v>410</v>
      </c>
      <c r="AP797" s="206" t="str">
        <f>VLOOKUP($B795,D1_2!$B$259:$AL$385,17,FALSE)&amp;""</f>
        <v/>
      </c>
      <c r="AQ797" s="216"/>
      <c r="AR797" s="167" t="str">
        <f>VLOOKUP($B795,D1_2!$B$259:$AL$385,18,FALSE)&amp;""</f>
        <v/>
      </c>
      <c r="AS797" s="174"/>
      <c r="AT797" s="190" t="s">
        <v>410</v>
      </c>
      <c r="AU797" s="206" t="str">
        <f>VLOOKUP($B795,D1_2!$B$259:$AL$385,19,FALSE)&amp;""</f>
        <v/>
      </c>
      <c r="AV797" s="216"/>
      <c r="AW797" s="167" t="str">
        <f>VLOOKUP($B795,D1_2!$B$259:$AL$385,20,FALSE)&amp;""</f>
        <v/>
      </c>
      <c r="AX797" s="174"/>
      <c r="AY797" s="190" t="s">
        <v>410</v>
      </c>
      <c r="AZ797" s="206" t="str">
        <f>VLOOKUP($B795,D1_2!$B$259:$AL$385,21,FALSE)&amp;""</f>
        <v/>
      </c>
      <c r="BA797" s="216"/>
      <c r="BB797" s="1"/>
      <c r="BC797" s="1"/>
      <c r="BD797" s="1"/>
      <c r="BE797" s="1"/>
      <c r="BF797" s="3"/>
      <c r="BG797" s="3"/>
      <c r="BH797" s="3"/>
    </row>
    <row r="798" spans="2:60" s="1" customFormat="1" ht="14.25" customHeight="1">
      <c r="B798" s="26" t="s">
        <v>2110</v>
      </c>
      <c r="C798" s="78"/>
      <c r="D798" s="78"/>
      <c r="E798" s="78"/>
      <c r="F798" s="107"/>
      <c r="G798" s="122" t="s">
        <v>6009</v>
      </c>
      <c r="H798" s="122"/>
      <c r="I798" s="122"/>
      <c r="J798" s="122"/>
      <c r="K798" s="122"/>
      <c r="L798" s="122"/>
      <c r="M798" s="122"/>
      <c r="N798" s="160" t="str">
        <f>VLOOKUP($B798,D1_2!$B$5:$AL$131,6,FALSE)&amp;""</f>
        <v/>
      </c>
      <c r="O798" s="172"/>
      <c r="P798" s="188" t="s">
        <v>410</v>
      </c>
      <c r="Q798" s="204" t="str">
        <f>VLOOKUP($B798,D1_2!$B$5:$AL$131,7,FALSE)&amp;""</f>
        <v/>
      </c>
      <c r="R798" s="215"/>
      <c r="S798" s="160" t="str">
        <f>VLOOKUP($B798,D1_2!$B$5:$AL$131,8,FALSE)&amp;""</f>
        <v/>
      </c>
      <c r="T798" s="172"/>
      <c r="U798" s="188" t="s">
        <v>410</v>
      </c>
      <c r="V798" s="204" t="str">
        <f>VLOOKUP($B798,D1_2!$B$5:$AL$131,9,FALSE)&amp;""</f>
        <v/>
      </c>
      <c r="W798" s="215"/>
      <c r="X798" s="160" t="str">
        <f>VLOOKUP($B798,D1_2!$B$5:$AL$131,10,FALSE)&amp;""</f>
        <v/>
      </c>
      <c r="Y798" s="172"/>
      <c r="Z798" s="188" t="s">
        <v>410</v>
      </c>
      <c r="AA798" s="204" t="str">
        <f>VLOOKUP($B798,D1_2!$B$5:$AL$131,11,FALSE)&amp;""</f>
        <v/>
      </c>
      <c r="AB798" s="215"/>
      <c r="AC798" s="160" t="str">
        <f>VLOOKUP($B798,D1_2!$B$5:$AL$131,12,FALSE)&amp;""</f>
        <v/>
      </c>
      <c r="AD798" s="172"/>
      <c r="AE798" s="188" t="s">
        <v>410</v>
      </c>
      <c r="AF798" s="204" t="str">
        <f>VLOOKUP($B798,D1_2!$B$5:$AL$131,13,FALSE)&amp;""</f>
        <v/>
      </c>
      <c r="AG798" s="215"/>
      <c r="AH798" s="160" t="str">
        <f>VLOOKUP($B798,D1_2!$B$5:$AL$131,14,FALSE)&amp;""</f>
        <v/>
      </c>
      <c r="AI798" s="172"/>
      <c r="AJ798" s="188" t="s">
        <v>410</v>
      </c>
      <c r="AK798" s="204" t="str">
        <f>VLOOKUP($B798,D1_2!$B$5:$AL$131,15,FALSE)&amp;""</f>
        <v/>
      </c>
      <c r="AL798" s="215"/>
      <c r="AM798" s="160" t="str">
        <f>VLOOKUP($B798,D1_2!$B$5:$AL$131,16,FALSE)&amp;""</f>
        <v/>
      </c>
      <c r="AN798" s="172"/>
      <c r="AO798" s="188" t="s">
        <v>410</v>
      </c>
      <c r="AP798" s="204" t="str">
        <f>VLOOKUP($B798,D1_2!$B$5:$AL$131,17,FALSE)&amp;""</f>
        <v/>
      </c>
      <c r="AQ798" s="215"/>
      <c r="AR798" s="160" t="str">
        <f>VLOOKUP($B798,D1_2!$B$5:$AL$131,18,FALSE)&amp;""</f>
        <v/>
      </c>
      <c r="AS798" s="172"/>
      <c r="AT798" s="188" t="s">
        <v>410</v>
      </c>
      <c r="AU798" s="204" t="str">
        <f>VLOOKUP($B798,D1_2!$B$5:$AL$131,19,FALSE)&amp;""</f>
        <v/>
      </c>
      <c r="AV798" s="215"/>
      <c r="AW798" s="160" t="str">
        <f>VLOOKUP($B798,D1_2!$B$5:$AL$131,20,FALSE)&amp;""</f>
        <v/>
      </c>
      <c r="AX798" s="172"/>
      <c r="AY798" s="188" t="s">
        <v>410</v>
      </c>
      <c r="AZ798" s="204" t="str">
        <f>VLOOKUP($B798,D1_2!$B$5:$AL$131,21,FALSE)&amp;""</f>
        <v/>
      </c>
      <c r="BA798" s="215"/>
      <c r="BB798" s="1"/>
      <c r="BC798" s="1"/>
      <c r="BD798" s="1"/>
      <c r="BE798" s="1"/>
      <c r="BF798" s="3"/>
      <c r="BG798" s="3"/>
      <c r="BH798" s="3"/>
    </row>
    <row r="799" spans="2:60" s="1" customFormat="1">
      <c r="B799" s="28"/>
      <c r="C799" s="80"/>
      <c r="D799" s="80"/>
      <c r="E799" s="80"/>
      <c r="F799" s="108"/>
      <c r="G799" s="123" t="s">
        <v>5759</v>
      </c>
      <c r="H799" s="123"/>
      <c r="I799" s="123"/>
      <c r="J799" s="123"/>
      <c r="K799" s="123"/>
      <c r="L799" s="123"/>
      <c r="M799" s="123"/>
      <c r="N799" s="162" t="str">
        <f>VLOOKUP($B798,D1_2!$B$132:$AL$258,6,FALSE)&amp;""</f>
        <v/>
      </c>
      <c r="O799" s="173"/>
      <c r="P799" s="189" t="s">
        <v>410</v>
      </c>
      <c r="Q799" s="205" t="str">
        <f>VLOOKUP($B798,D1_2!$B$132:$AL$258,7,FALSE)&amp;""</f>
        <v/>
      </c>
      <c r="R799" s="222"/>
      <c r="S799" s="162" t="str">
        <f>VLOOKUP($B798,D1_2!$B$132:$AL$258,8,FALSE)&amp;""</f>
        <v/>
      </c>
      <c r="T799" s="173"/>
      <c r="U799" s="189" t="s">
        <v>410</v>
      </c>
      <c r="V799" s="205" t="str">
        <f>VLOOKUP($B798,D1_2!$B$132:$AL$258,9,FALSE)&amp;""</f>
        <v/>
      </c>
      <c r="W799" s="222"/>
      <c r="X799" s="162" t="str">
        <f>VLOOKUP($B798,D1_2!$B$132:$AL$258,10,FALSE)&amp;""</f>
        <v/>
      </c>
      <c r="Y799" s="173"/>
      <c r="Z799" s="189" t="s">
        <v>410</v>
      </c>
      <c r="AA799" s="205" t="str">
        <f>VLOOKUP($B798,D1_2!$B$132:$AL$258,11,FALSE)&amp;""</f>
        <v/>
      </c>
      <c r="AB799" s="222"/>
      <c r="AC799" s="162" t="str">
        <f>VLOOKUP($B798,D1_2!$B$132:$AL$258,12,FALSE)&amp;""</f>
        <v/>
      </c>
      <c r="AD799" s="173"/>
      <c r="AE799" s="189" t="s">
        <v>410</v>
      </c>
      <c r="AF799" s="205" t="str">
        <f>VLOOKUP($B798,D1_2!$B$132:$AL$258,13,FALSE)&amp;""</f>
        <v/>
      </c>
      <c r="AG799" s="222"/>
      <c r="AH799" s="162" t="str">
        <f>VLOOKUP($B798,D1_2!$B$132:$AL$258,14,FALSE)&amp;""</f>
        <v/>
      </c>
      <c r="AI799" s="173"/>
      <c r="AJ799" s="189" t="s">
        <v>410</v>
      </c>
      <c r="AK799" s="205" t="str">
        <f>VLOOKUP($B798,D1_2!$B$132:$AL$258,15,FALSE)&amp;""</f>
        <v/>
      </c>
      <c r="AL799" s="222"/>
      <c r="AM799" s="162" t="str">
        <f>VLOOKUP($B798,D1_2!$B$132:$AL$258,16,FALSE)&amp;""</f>
        <v/>
      </c>
      <c r="AN799" s="173"/>
      <c r="AO799" s="189" t="s">
        <v>410</v>
      </c>
      <c r="AP799" s="205" t="str">
        <f>VLOOKUP($B798,D1_2!$B$132:$AL$258,17,FALSE)&amp;""</f>
        <v/>
      </c>
      <c r="AQ799" s="222"/>
      <c r="AR799" s="162" t="str">
        <f>VLOOKUP($B798,D1_2!$B$132:$AL$258,18,FALSE)&amp;""</f>
        <v/>
      </c>
      <c r="AS799" s="173"/>
      <c r="AT799" s="189" t="s">
        <v>410</v>
      </c>
      <c r="AU799" s="205" t="str">
        <f>VLOOKUP($B798,D1_2!$B$132:$AL$258,19,FALSE)&amp;""</f>
        <v/>
      </c>
      <c r="AV799" s="222"/>
      <c r="AW799" s="162" t="str">
        <f>VLOOKUP($B798,D1_2!$B$132:$AL$258,20,FALSE)&amp;""</f>
        <v/>
      </c>
      <c r="AX799" s="173"/>
      <c r="AY799" s="189" t="s">
        <v>410</v>
      </c>
      <c r="AZ799" s="205" t="str">
        <f>VLOOKUP($B798,D1_2!$B$132:$AL$258,21,FALSE)&amp;""</f>
        <v/>
      </c>
      <c r="BA799" s="222"/>
      <c r="BB799" s="1"/>
      <c r="BC799" s="1"/>
      <c r="BD799" s="1"/>
      <c r="BE799" s="1"/>
      <c r="BF799" s="3"/>
      <c r="BG799" s="3"/>
      <c r="BH799" s="3"/>
    </row>
    <row r="800" spans="2:60" s="1" customFormat="1">
      <c r="B800" s="27"/>
      <c r="C800" s="79"/>
      <c r="D800" s="79"/>
      <c r="E800" s="79"/>
      <c r="F800" s="109"/>
      <c r="G800" s="124" t="s">
        <v>5593</v>
      </c>
      <c r="H800" s="124"/>
      <c r="I800" s="124"/>
      <c r="J800" s="124"/>
      <c r="K800" s="124"/>
      <c r="L800" s="124"/>
      <c r="M800" s="124"/>
      <c r="N800" s="167" t="str">
        <f>VLOOKUP($B798,D1_2!$B$259:$AL$385,6,FALSE)&amp;""</f>
        <v/>
      </c>
      <c r="O800" s="174"/>
      <c r="P800" s="190" t="s">
        <v>410</v>
      </c>
      <c r="Q800" s="206" t="str">
        <f>VLOOKUP($B798,D1_2!$B$259:$AL$385,7,FALSE)&amp;""</f>
        <v/>
      </c>
      <c r="R800" s="216"/>
      <c r="S800" s="167" t="str">
        <f>VLOOKUP($B798,D1_2!$B$259:$AL$385,8,FALSE)&amp;""</f>
        <v/>
      </c>
      <c r="T800" s="174"/>
      <c r="U800" s="190" t="s">
        <v>410</v>
      </c>
      <c r="V800" s="206" t="str">
        <f>VLOOKUP($B798,D1_2!$B$259:$AL$385,9,FALSE)&amp;""</f>
        <v/>
      </c>
      <c r="W800" s="216"/>
      <c r="X800" s="167" t="str">
        <f>VLOOKUP($B798,D1_2!$B$259:$AL$385,10,FALSE)&amp;""</f>
        <v/>
      </c>
      <c r="Y800" s="174"/>
      <c r="Z800" s="190" t="s">
        <v>410</v>
      </c>
      <c r="AA800" s="206" t="str">
        <f>VLOOKUP($B798,D1_2!$B$259:$AL$385,11,FALSE)&amp;""</f>
        <v/>
      </c>
      <c r="AB800" s="216"/>
      <c r="AC800" s="167" t="str">
        <f>VLOOKUP($B798,D1_2!$B$259:$AL$385,12,FALSE)&amp;""</f>
        <v/>
      </c>
      <c r="AD800" s="174"/>
      <c r="AE800" s="190" t="s">
        <v>410</v>
      </c>
      <c r="AF800" s="206" t="str">
        <f>VLOOKUP($B798,D1_2!$B$259:$AL$385,13,FALSE)&amp;""</f>
        <v/>
      </c>
      <c r="AG800" s="216"/>
      <c r="AH800" s="167" t="str">
        <f>VLOOKUP($B798,D1_2!$B$259:$AL$385,14,FALSE)&amp;""</f>
        <v/>
      </c>
      <c r="AI800" s="174"/>
      <c r="AJ800" s="190" t="s">
        <v>410</v>
      </c>
      <c r="AK800" s="206" t="str">
        <f>VLOOKUP($B798,D1_2!$B$259:$AL$385,15,FALSE)&amp;""</f>
        <v/>
      </c>
      <c r="AL800" s="216"/>
      <c r="AM800" s="167" t="str">
        <f>VLOOKUP($B798,D1_2!$B$259:$AL$385,16,FALSE)&amp;""</f>
        <v/>
      </c>
      <c r="AN800" s="174"/>
      <c r="AO800" s="190" t="s">
        <v>410</v>
      </c>
      <c r="AP800" s="206" t="str">
        <f>VLOOKUP($B798,D1_2!$B$259:$AL$385,17,FALSE)&amp;""</f>
        <v/>
      </c>
      <c r="AQ800" s="216"/>
      <c r="AR800" s="167" t="str">
        <f>VLOOKUP($B798,D1_2!$B$259:$AL$385,18,FALSE)&amp;""</f>
        <v/>
      </c>
      <c r="AS800" s="174"/>
      <c r="AT800" s="190" t="s">
        <v>410</v>
      </c>
      <c r="AU800" s="206" t="str">
        <f>VLOOKUP($B798,D1_2!$B$259:$AL$385,19,FALSE)&amp;""</f>
        <v/>
      </c>
      <c r="AV800" s="216"/>
      <c r="AW800" s="167" t="str">
        <f>VLOOKUP($B798,D1_2!$B$259:$AL$385,20,FALSE)&amp;""</f>
        <v/>
      </c>
      <c r="AX800" s="174"/>
      <c r="AY800" s="190" t="s">
        <v>410</v>
      </c>
      <c r="AZ800" s="206" t="str">
        <f>VLOOKUP($B798,D1_2!$B$259:$AL$385,21,FALSE)&amp;""</f>
        <v/>
      </c>
      <c r="BA800" s="216"/>
      <c r="BB800" s="1"/>
      <c r="BC800" s="1"/>
      <c r="BD800" s="1"/>
      <c r="BE800" s="1"/>
      <c r="BF800" s="3"/>
      <c r="BG800" s="3"/>
      <c r="BH800" s="3"/>
    </row>
    <row r="801" spans="1:60" s="1" customFormat="1" ht="14.25" customHeight="1">
      <c r="A801" s="1"/>
      <c r="B801" s="26" t="s">
        <v>1982</v>
      </c>
      <c r="C801" s="78"/>
      <c r="D801" s="78"/>
      <c r="E801" s="78"/>
      <c r="F801" s="107"/>
      <c r="G801" s="122" t="s">
        <v>6009</v>
      </c>
      <c r="H801" s="122"/>
      <c r="I801" s="122"/>
      <c r="J801" s="122"/>
      <c r="K801" s="122"/>
      <c r="L801" s="122"/>
      <c r="M801" s="122"/>
      <c r="N801" s="160" t="str">
        <f>VLOOKUP($B801,D1_2!$B$5:$AL$131,6,FALSE)&amp;""</f>
        <v/>
      </c>
      <c r="O801" s="172"/>
      <c r="P801" s="188" t="s">
        <v>410</v>
      </c>
      <c r="Q801" s="204" t="str">
        <f>VLOOKUP($B801,D1_2!$B$5:$AL$131,7,FALSE)&amp;""</f>
        <v/>
      </c>
      <c r="R801" s="215"/>
      <c r="S801" s="160" t="str">
        <f>VLOOKUP($B801,D1_2!$B$5:$AL$131,8,FALSE)&amp;""</f>
        <v/>
      </c>
      <c r="T801" s="172"/>
      <c r="U801" s="188" t="s">
        <v>410</v>
      </c>
      <c r="V801" s="204" t="str">
        <f>VLOOKUP($B801,D1_2!$B$5:$AL$131,9,FALSE)&amp;""</f>
        <v/>
      </c>
      <c r="W801" s="215"/>
      <c r="X801" s="160" t="str">
        <f>VLOOKUP($B801,D1_2!$B$5:$AL$131,10,FALSE)&amp;""</f>
        <v/>
      </c>
      <c r="Y801" s="172"/>
      <c r="Z801" s="188" t="s">
        <v>410</v>
      </c>
      <c r="AA801" s="204" t="str">
        <f>VLOOKUP($B801,D1_2!$B$5:$AL$131,11,FALSE)&amp;""</f>
        <v/>
      </c>
      <c r="AB801" s="215"/>
      <c r="AC801" s="160" t="str">
        <f>VLOOKUP($B801,D1_2!$B$5:$AL$131,12,FALSE)&amp;""</f>
        <v/>
      </c>
      <c r="AD801" s="172"/>
      <c r="AE801" s="188" t="s">
        <v>410</v>
      </c>
      <c r="AF801" s="204" t="str">
        <f>VLOOKUP($B801,D1_2!$B$5:$AL$131,13,FALSE)&amp;""</f>
        <v/>
      </c>
      <c r="AG801" s="215"/>
      <c r="AH801" s="160" t="str">
        <f>VLOOKUP($B801,D1_2!$B$5:$AL$131,14,FALSE)&amp;""</f>
        <v/>
      </c>
      <c r="AI801" s="172"/>
      <c r="AJ801" s="188" t="s">
        <v>410</v>
      </c>
      <c r="AK801" s="204" t="str">
        <f>VLOOKUP($B801,D1_2!$B$5:$AL$131,15,FALSE)&amp;""</f>
        <v/>
      </c>
      <c r="AL801" s="215"/>
      <c r="AM801" s="160" t="str">
        <f>VLOOKUP($B801,D1_2!$B$5:$AL$131,16,FALSE)&amp;""</f>
        <v/>
      </c>
      <c r="AN801" s="172"/>
      <c r="AO801" s="188" t="s">
        <v>410</v>
      </c>
      <c r="AP801" s="204" t="str">
        <f>VLOOKUP($B801,D1_2!$B$5:$AL$131,17,FALSE)&amp;""</f>
        <v/>
      </c>
      <c r="AQ801" s="215"/>
      <c r="AR801" s="160" t="str">
        <f>VLOOKUP($B801,D1_2!$B$5:$AL$131,18,FALSE)&amp;""</f>
        <v/>
      </c>
      <c r="AS801" s="172"/>
      <c r="AT801" s="188" t="s">
        <v>410</v>
      </c>
      <c r="AU801" s="204" t="str">
        <f>VLOOKUP($B801,D1_2!$B$5:$AL$131,19,FALSE)&amp;""</f>
        <v/>
      </c>
      <c r="AV801" s="215"/>
      <c r="AW801" s="160" t="str">
        <f>VLOOKUP($B801,D1_2!$B$5:$AL$131,20,FALSE)&amp;""</f>
        <v/>
      </c>
      <c r="AX801" s="172"/>
      <c r="AY801" s="188" t="s">
        <v>410</v>
      </c>
      <c r="AZ801" s="204" t="str">
        <f>VLOOKUP($B801,D1_2!$B$5:$AL$131,21,FALSE)&amp;""</f>
        <v/>
      </c>
      <c r="BA801" s="215"/>
      <c r="BB801" s="1"/>
      <c r="BC801" s="1"/>
      <c r="BD801" s="1"/>
      <c r="BE801" s="1"/>
      <c r="BF801" s="3"/>
      <c r="BG801" s="3"/>
      <c r="BH801" s="3"/>
    </row>
    <row r="802" spans="1:60" s="1" customFormat="1">
      <c r="A802" s="1"/>
      <c r="B802" s="28"/>
      <c r="C802" s="80"/>
      <c r="D802" s="80"/>
      <c r="E802" s="80"/>
      <c r="F802" s="108"/>
      <c r="G802" s="123" t="s">
        <v>5759</v>
      </c>
      <c r="H802" s="123"/>
      <c r="I802" s="123"/>
      <c r="J802" s="123"/>
      <c r="K802" s="123"/>
      <c r="L802" s="123"/>
      <c r="M802" s="123"/>
      <c r="N802" s="162" t="str">
        <f>VLOOKUP($B801,D1_2!$B$132:$AL$258,6,FALSE)&amp;""</f>
        <v/>
      </c>
      <c r="O802" s="173"/>
      <c r="P802" s="189" t="s">
        <v>410</v>
      </c>
      <c r="Q802" s="205" t="str">
        <f>VLOOKUP($B801,D1_2!$B$132:$AL$258,7,FALSE)&amp;""</f>
        <v/>
      </c>
      <c r="R802" s="222"/>
      <c r="S802" s="162" t="str">
        <f>VLOOKUP($B801,D1_2!$B$132:$AL$258,8,FALSE)&amp;""</f>
        <v/>
      </c>
      <c r="T802" s="173"/>
      <c r="U802" s="189" t="s">
        <v>410</v>
      </c>
      <c r="V802" s="205" t="str">
        <f>VLOOKUP($B801,D1_2!$B$132:$AL$258,9,FALSE)&amp;""</f>
        <v/>
      </c>
      <c r="W802" s="222"/>
      <c r="X802" s="162" t="str">
        <f>VLOOKUP($B801,D1_2!$B$132:$AL$258,10,FALSE)&amp;""</f>
        <v/>
      </c>
      <c r="Y802" s="173"/>
      <c r="Z802" s="189" t="s">
        <v>410</v>
      </c>
      <c r="AA802" s="205" t="str">
        <f>VLOOKUP($B801,D1_2!$B$132:$AL$258,11,FALSE)&amp;""</f>
        <v/>
      </c>
      <c r="AB802" s="222"/>
      <c r="AC802" s="162" t="str">
        <f>VLOOKUP($B801,D1_2!$B$132:$AL$258,12,FALSE)&amp;""</f>
        <v/>
      </c>
      <c r="AD802" s="173"/>
      <c r="AE802" s="189" t="s">
        <v>410</v>
      </c>
      <c r="AF802" s="205" t="str">
        <f>VLOOKUP($B801,D1_2!$B$132:$AL$258,13,FALSE)&amp;""</f>
        <v/>
      </c>
      <c r="AG802" s="222"/>
      <c r="AH802" s="162" t="str">
        <f>VLOOKUP($B801,D1_2!$B$132:$AL$258,14,FALSE)&amp;""</f>
        <v/>
      </c>
      <c r="AI802" s="173"/>
      <c r="AJ802" s="189" t="s">
        <v>410</v>
      </c>
      <c r="AK802" s="205" t="str">
        <f>VLOOKUP($B801,D1_2!$B$132:$AL$258,15,FALSE)&amp;""</f>
        <v/>
      </c>
      <c r="AL802" s="222"/>
      <c r="AM802" s="162" t="str">
        <f>VLOOKUP($B801,D1_2!$B$132:$AL$258,16,FALSE)&amp;""</f>
        <v/>
      </c>
      <c r="AN802" s="173"/>
      <c r="AO802" s="189" t="s">
        <v>410</v>
      </c>
      <c r="AP802" s="205" t="str">
        <f>VLOOKUP($B801,D1_2!$B$132:$AL$258,17,FALSE)&amp;""</f>
        <v/>
      </c>
      <c r="AQ802" s="222"/>
      <c r="AR802" s="162" t="str">
        <f>VLOOKUP($B801,D1_2!$B$132:$AL$258,18,FALSE)&amp;""</f>
        <v/>
      </c>
      <c r="AS802" s="173"/>
      <c r="AT802" s="189" t="s">
        <v>410</v>
      </c>
      <c r="AU802" s="205" t="str">
        <f>VLOOKUP($B801,D1_2!$B$132:$AL$258,19,FALSE)&amp;""</f>
        <v/>
      </c>
      <c r="AV802" s="222"/>
      <c r="AW802" s="162" t="str">
        <f>VLOOKUP($B801,D1_2!$B$132:$AL$258,20,FALSE)&amp;""</f>
        <v/>
      </c>
      <c r="AX802" s="173"/>
      <c r="AY802" s="189" t="s">
        <v>410</v>
      </c>
      <c r="AZ802" s="205" t="str">
        <f>VLOOKUP($B801,D1_2!$B$132:$AL$258,21,FALSE)&amp;""</f>
        <v/>
      </c>
      <c r="BA802" s="222"/>
      <c r="BB802" s="1"/>
      <c r="BC802" s="1"/>
      <c r="BD802" s="1"/>
      <c r="BE802" s="1"/>
      <c r="BF802" s="3"/>
      <c r="BG802" s="3"/>
      <c r="BH802" s="3"/>
    </row>
    <row r="803" spans="1:60" s="1" customFormat="1">
      <c r="A803" s="1"/>
      <c r="B803" s="27"/>
      <c r="C803" s="79"/>
      <c r="D803" s="79"/>
      <c r="E803" s="79"/>
      <c r="F803" s="109"/>
      <c r="G803" s="124" t="s">
        <v>5593</v>
      </c>
      <c r="H803" s="124"/>
      <c r="I803" s="124"/>
      <c r="J803" s="124"/>
      <c r="K803" s="124"/>
      <c r="L803" s="124"/>
      <c r="M803" s="124"/>
      <c r="N803" s="167" t="str">
        <f>VLOOKUP($B801,D1_2!$B$259:$AL$385,6,FALSE)&amp;""</f>
        <v/>
      </c>
      <c r="O803" s="174"/>
      <c r="P803" s="190" t="s">
        <v>410</v>
      </c>
      <c r="Q803" s="206" t="str">
        <f>VLOOKUP($B801,D1_2!$B$259:$AL$385,7,FALSE)&amp;""</f>
        <v/>
      </c>
      <c r="R803" s="216"/>
      <c r="S803" s="167" t="str">
        <f>VLOOKUP($B801,D1_2!$B$259:$AL$385,8,FALSE)&amp;""</f>
        <v/>
      </c>
      <c r="T803" s="174"/>
      <c r="U803" s="190" t="s">
        <v>410</v>
      </c>
      <c r="V803" s="206" t="str">
        <f>VLOOKUP($B801,D1_2!$B$259:$AL$385,9,FALSE)&amp;""</f>
        <v/>
      </c>
      <c r="W803" s="216"/>
      <c r="X803" s="167" t="str">
        <f>VLOOKUP($B801,D1_2!$B$259:$AL$385,10,FALSE)&amp;""</f>
        <v/>
      </c>
      <c r="Y803" s="174"/>
      <c r="Z803" s="190" t="s">
        <v>410</v>
      </c>
      <c r="AA803" s="206" t="str">
        <f>VLOOKUP($B801,D1_2!$B$259:$AL$385,11,FALSE)&amp;""</f>
        <v/>
      </c>
      <c r="AB803" s="216"/>
      <c r="AC803" s="167" t="str">
        <f>VLOOKUP($B801,D1_2!$B$259:$AL$385,12,FALSE)&amp;""</f>
        <v/>
      </c>
      <c r="AD803" s="174"/>
      <c r="AE803" s="190" t="s">
        <v>410</v>
      </c>
      <c r="AF803" s="206" t="str">
        <f>VLOOKUP($B801,D1_2!$B$259:$AL$385,13,FALSE)&amp;""</f>
        <v/>
      </c>
      <c r="AG803" s="216"/>
      <c r="AH803" s="167" t="str">
        <f>VLOOKUP($B801,D1_2!$B$259:$AL$385,14,FALSE)&amp;""</f>
        <v/>
      </c>
      <c r="AI803" s="174"/>
      <c r="AJ803" s="190" t="s">
        <v>410</v>
      </c>
      <c r="AK803" s="206" t="str">
        <f>VLOOKUP($B801,D1_2!$B$259:$AL$385,15,FALSE)&amp;""</f>
        <v/>
      </c>
      <c r="AL803" s="216"/>
      <c r="AM803" s="167" t="str">
        <f>VLOOKUP($B801,D1_2!$B$259:$AL$385,16,FALSE)&amp;""</f>
        <v/>
      </c>
      <c r="AN803" s="174"/>
      <c r="AO803" s="190" t="s">
        <v>410</v>
      </c>
      <c r="AP803" s="206" t="str">
        <f>VLOOKUP($B801,D1_2!$B$259:$AL$385,17,FALSE)&amp;""</f>
        <v/>
      </c>
      <c r="AQ803" s="216"/>
      <c r="AR803" s="167" t="str">
        <f>VLOOKUP($B801,D1_2!$B$259:$AL$385,18,FALSE)&amp;""</f>
        <v/>
      </c>
      <c r="AS803" s="174"/>
      <c r="AT803" s="190" t="s">
        <v>410</v>
      </c>
      <c r="AU803" s="206" t="str">
        <f>VLOOKUP($B801,D1_2!$B$259:$AL$385,19,FALSE)&amp;""</f>
        <v/>
      </c>
      <c r="AV803" s="216"/>
      <c r="AW803" s="167" t="str">
        <f>VLOOKUP($B801,D1_2!$B$259:$AL$385,20,FALSE)&amp;""</f>
        <v/>
      </c>
      <c r="AX803" s="174"/>
      <c r="AY803" s="190" t="s">
        <v>410</v>
      </c>
      <c r="AZ803" s="206" t="str">
        <f>VLOOKUP($B801,D1_2!$B$259:$AL$385,21,FALSE)&amp;""</f>
        <v/>
      </c>
      <c r="BA803" s="216"/>
      <c r="BB803" s="1"/>
      <c r="BC803" s="1"/>
      <c r="BD803" s="1"/>
      <c r="BE803" s="1"/>
      <c r="BF803" s="3"/>
      <c r="BG803" s="3"/>
      <c r="BH803" s="3"/>
    </row>
    <row r="804" spans="1:60" s="1" customFormat="1" ht="14.25" customHeight="1">
      <c r="A804" s="1"/>
      <c r="B804" s="26" t="s">
        <v>2111</v>
      </c>
      <c r="C804" s="78"/>
      <c r="D804" s="78"/>
      <c r="E804" s="78"/>
      <c r="F804" s="107"/>
      <c r="G804" s="122" t="s">
        <v>6009</v>
      </c>
      <c r="H804" s="122"/>
      <c r="I804" s="122"/>
      <c r="J804" s="122"/>
      <c r="K804" s="122"/>
      <c r="L804" s="122"/>
      <c r="M804" s="122"/>
      <c r="N804" s="160" t="str">
        <f>VLOOKUP($B804,D1_2!$B$5:$AL$131,6,FALSE)&amp;""</f>
        <v/>
      </c>
      <c r="O804" s="172"/>
      <c r="P804" s="188" t="s">
        <v>410</v>
      </c>
      <c r="Q804" s="204" t="str">
        <f>VLOOKUP($B804,D1_2!$B$5:$AL$131,7,FALSE)&amp;""</f>
        <v/>
      </c>
      <c r="R804" s="215"/>
      <c r="S804" s="160" t="str">
        <f>VLOOKUP($B804,D1_2!$B$5:$AL$131,8,FALSE)&amp;""</f>
        <v/>
      </c>
      <c r="T804" s="172"/>
      <c r="U804" s="188" t="s">
        <v>410</v>
      </c>
      <c r="V804" s="204" t="str">
        <f>VLOOKUP($B804,D1_2!$B$5:$AL$131,9,FALSE)&amp;""</f>
        <v/>
      </c>
      <c r="W804" s="215"/>
      <c r="X804" s="160" t="str">
        <f>VLOOKUP($B804,D1_2!$B$5:$AL$131,10,FALSE)&amp;""</f>
        <v/>
      </c>
      <c r="Y804" s="172"/>
      <c r="Z804" s="188" t="s">
        <v>410</v>
      </c>
      <c r="AA804" s="204" t="str">
        <f>VLOOKUP($B804,D1_2!$B$5:$AL$131,11,FALSE)&amp;""</f>
        <v/>
      </c>
      <c r="AB804" s="215"/>
      <c r="AC804" s="160" t="str">
        <f>VLOOKUP($B804,D1_2!$B$5:$AL$131,12,FALSE)&amp;""</f>
        <v/>
      </c>
      <c r="AD804" s="172"/>
      <c r="AE804" s="188" t="s">
        <v>410</v>
      </c>
      <c r="AF804" s="204" t="str">
        <f>VLOOKUP($B804,D1_2!$B$5:$AL$131,13,FALSE)&amp;""</f>
        <v/>
      </c>
      <c r="AG804" s="215"/>
      <c r="AH804" s="160" t="str">
        <f>VLOOKUP($B804,D1_2!$B$5:$AL$131,14,FALSE)&amp;""</f>
        <v/>
      </c>
      <c r="AI804" s="172"/>
      <c r="AJ804" s="188" t="s">
        <v>410</v>
      </c>
      <c r="AK804" s="204" t="str">
        <f>VLOOKUP($B804,D1_2!$B$5:$AL$131,15,FALSE)&amp;""</f>
        <v/>
      </c>
      <c r="AL804" s="215"/>
      <c r="AM804" s="160" t="str">
        <f>VLOOKUP($B804,D1_2!$B$5:$AL$131,16,FALSE)&amp;""</f>
        <v/>
      </c>
      <c r="AN804" s="172"/>
      <c r="AO804" s="188" t="s">
        <v>410</v>
      </c>
      <c r="AP804" s="204" t="str">
        <f>VLOOKUP($B804,D1_2!$B$5:$AL$131,17,FALSE)&amp;""</f>
        <v/>
      </c>
      <c r="AQ804" s="215"/>
      <c r="AR804" s="160" t="str">
        <f>VLOOKUP($B804,D1_2!$B$5:$AL$131,18,FALSE)&amp;""</f>
        <v/>
      </c>
      <c r="AS804" s="172"/>
      <c r="AT804" s="188" t="s">
        <v>410</v>
      </c>
      <c r="AU804" s="204" t="str">
        <f>VLOOKUP($B804,D1_2!$B$5:$AL$131,19,FALSE)&amp;""</f>
        <v/>
      </c>
      <c r="AV804" s="215"/>
      <c r="AW804" s="160" t="str">
        <f>VLOOKUP($B804,D1_2!$B$5:$AL$131,20,FALSE)&amp;""</f>
        <v/>
      </c>
      <c r="AX804" s="172"/>
      <c r="AY804" s="188" t="s">
        <v>410</v>
      </c>
      <c r="AZ804" s="204" t="str">
        <f>VLOOKUP($B804,D1_2!$B$5:$AL$131,21,FALSE)&amp;""</f>
        <v/>
      </c>
      <c r="BA804" s="215"/>
      <c r="BB804" s="1"/>
      <c r="BC804" s="1"/>
      <c r="BD804" s="1"/>
      <c r="BE804" s="1"/>
      <c r="BF804" s="3"/>
      <c r="BG804" s="3"/>
      <c r="BH804" s="3"/>
    </row>
    <row r="805" spans="1:60" s="1" customFormat="1">
      <c r="A805" s="1"/>
      <c r="B805" s="28"/>
      <c r="C805" s="80"/>
      <c r="D805" s="80"/>
      <c r="E805" s="80"/>
      <c r="F805" s="108"/>
      <c r="G805" s="123" t="s">
        <v>5759</v>
      </c>
      <c r="H805" s="123"/>
      <c r="I805" s="123"/>
      <c r="J805" s="123"/>
      <c r="K805" s="123"/>
      <c r="L805" s="123"/>
      <c r="M805" s="123"/>
      <c r="N805" s="162" t="str">
        <f>VLOOKUP($B804,D1_2!$B$132:$AL$258,6,FALSE)&amp;""</f>
        <v/>
      </c>
      <c r="O805" s="173"/>
      <c r="P805" s="189" t="s">
        <v>410</v>
      </c>
      <c r="Q805" s="205" t="str">
        <f>VLOOKUP($B804,D1_2!$B$132:$AL$258,7,FALSE)&amp;""</f>
        <v/>
      </c>
      <c r="R805" s="222"/>
      <c r="S805" s="162" t="str">
        <f>VLOOKUP($B804,D1_2!$B$132:$AL$258,8,FALSE)&amp;""</f>
        <v/>
      </c>
      <c r="T805" s="173"/>
      <c r="U805" s="189" t="s">
        <v>410</v>
      </c>
      <c r="V805" s="205" t="str">
        <f>VLOOKUP($B804,D1_2!$B$132:$AL$258,9,FALSE)&amp;""</f>
        <v/>
      </c>
      <c r="W805" s="222"/>
      <c r="X805" s="162" t="str">
        <f>VLOOKUP($B804,D1_2!$B$132:$AL$258,10,FALSE)&amp;""</f>
        <v/>
      </c>
      <c r="Y805" s="173"/>
      <c r="Z805" s="189" t="s">
        <v>410</v>
      </c>
      <c r="AA805" s="205" t="str">
        <f>VLOOKUP($B804,D1_2!$B$132:$AL$258,11,FALSE)&amp;""</f>
        <v/>
      </c>
      <c r="AB805" s="222"/>
      <c r="AC805" s="162" t="str">
        <f>VLOOKUP($B804,D1_2!$B$132:$AL$258,12,FALSE)&amp;""</f>
        <v/>
      </c>
      <c r="AD805" s="173"/>
      <c r="AE805" s="189" t="s">
        <v>410</v>
      </c>
      <c r="AF805" s="205" t="str">
        <f>VLOOKUP($B804,D1_2!$B$132:$AL$258,13,FALSE)&amp;""</f>
        <v/>
      </c>
      <c r="AG805" s="222"/>
      <c r="AH805" s="162" t="str">
        <f>VLOOKUP($B804,D1_2!$B$132:$AL$258,14,FALSE)&amp;""</f>
        <v/>
      </c>
      <c r="AI805" s="173"/>
      <c r="AJ805" s="189" t="s">
        <v>410</v>
      </c>
      <c r="AK805" s="205" t="str">
        <f>VLOOKUP($B804,D1_2!$B$132:$AL$258,15,FALSE)&amp;""</f>
        <v/>
      </c>
      <c r="AL805" s="222"/>
      <c r="AM805" s="162" t="str">
        <f>VLOOKUP($B804,D1_2!$B$132:$AL$258,16,FALSE)&amp;""</f>
        <v/>
      </c>
      <c r="AN805" s="173"/>
      <c r="AO805" s="189" t="s">
        <v>410</v>
      </c>
      <c r="AP805" s="205" t="str">
        <f>VLOOKUP($B804,D1_2!$B$132:$AL$258,17,FALSE)&amp;""</f>
        <v/>
      </c>
      <c r="AQ805" s="222"/>
      <c r="AR805" s="162" t="str">
        <f>VLOOKUP($B804,D1_2!$B$132:$AL$258,18,FALSE)&amp;""</f>
        <v/>
      </c>
      <c r="AS805" s="173"/>
      <c r="AT805" s="189" t="s">
        <v>410</v>
      </c>
      <c r="AU805" s="205" t="str">
        <f>VLOOKUP($B804,D1_2!$B$132:$AL$258,19,FALSE)&amp;""</f>
        <v/>
      </c>
      <c r="AV805" s="222"/>
      <c r="AW805" s="162" t="str">
        <f>VLOOKUP($B804,D1_2!$B$132:$AL$258,20,FALSE)&amp;""</f>
        <v/>
      </c>
      <c r="AX805" s="173"/>
      <c r="AY805" s="189" t="s">
        <v>410</v>
      </c>
      <c r="AZ805" s="205" t="str">
        <f>VLOOKUP($B804,D1_2!$B$132:$AL$258,21,FALSE)&amp;""</f>
        <v/>
      </c>
      <c r="BA805" s="222"/>
      <c r="BB805" s="1"/>
      <c r="BC805" s="1"/>
      <c r="BD805" s="1"/>
      <c r="BE805" s="1"/>
      <c r="BF805" s="3"/>
      <c r="BG805" s="3"/>
      <c r="BH805" s="3"/>
    </row>
    <row r="806" spans="1:60">
      <c r="B806" s="28"/>
      <c r="C806" s="80"/>
      <c r="D806" s="80"/>
      <c r="E806" s="80"/>
      <c r="F806" s="108"/>
      <c r="G806" s="124" t="s">
        <v>5593</v>
      </c>
      <c r="H806" s="124"/>
      <c r="I806" s="124"/>
      <c r="J806" s="124"/>
      <c r="K806" s="124"/>
      <c r="L806" s="124"/>
      <c r="M806" s="124"/>
      <c r="N806" s="168" t="str">
        <f>VLOOKUP($B804,D1_2!$B$259:$AL$385,6,FALSE)&amp;""</f>
        <v/>
      </c>
      <c r="O806" s="156"/>
      <c r="P806" s="191" t="s">
        <v>410</v>
      </c>
      <c r="Q806" s="207" t="str">
        <f>VLOOKUP($B804,D1_2!$B$259:$AL$385,7,FALSE)&amp;""</f>
        <v/>
      </c>
      <c r="R806" s="223"/>
      <c r="S806" s="168" t="str">
        <f>VLOOKUP($B804,D1_2!$B$259:$AL$385,8,FALSE)&amp;""</f>
        <v/>
      </c>
      <c r="T806" s="156"/>
      <c r="U806" s="191" t="s">
        <v>410</v>
      </c>
      <c r="V806" s="207" t="str">
        <f>VLOOKUP($B804,D1_2!$B$259:$AL$385,9,FALSE)&amp;""</f>
        <v/>
      </c>
      <c r="W806" s="223"/>
      <c r="X806" s="168" t="str">
        <f>VLOOKUP($B804,D1_2!$B$259:$AL$385,10,FALSE)&amp;""</f>
        <v/>
      </c>
      <c r="Y806" s="156"/>
      <c r="Z806" s="191" t="s">
        <v>410</v>
      </c>
      <c r="AA806" s="207" t="str">
        <f>VLOOKUP($B804,D1_2!$B$259:$AL$385,11,FALSE)&amp;""</f>
        <v/>
      </c>
      <c r="AB806" s="223"/>
      <c r="AC806" s="168" t="str">
        <f>VLOOKUP($B804,D1_2!$B$259:$AL$385,12,FALSE)&amp;""</f>
        <v/>
      </c>
      <c r="AD806" s="156"/>
      <c r="AE806" s="191" t="s">
        <v>410</v>
      </c>
      <c r="AF806" s="207" t="str">
        <f>VLOOKUP($B804,D1_2!$B$259:$AL$385,13,FALSE)&amp;""</f>
        <v/>
      </c>
      <c r="AG806" s="223"/>
      <c r="AH806" s="168" t="str">
        <f>VLOOKUP($B804,D1_2!$B$259:$AL$385,14,FALSE)&amp;""</f>
        <v/>
      </c>
      <c r="AI806" s="156"/>
      <c r="AJ806" s="191" t="s">
        <v>410</v>
      </c>
      <c r="AK806" s="207" t="str">
        <f>VLOOKUP($B804,D1_2!$B$259:$AL$385,15,FALSE)&amp;""</f>
        <v/>
      </c>
      <c r="AL806" s="223"/>
      <c r="AM806" s="168" t="str">
        <f>VLOOKUP($B804,D1_2!$B$259:$AL$385,16,FALSE)&amp;""</f>
        <v/>
      </c>
      <c r="AN806" s="156"/>
      <c r="AO806" s="191" t="s">
        <v>410</v>
      </c>
      <c r="AP806" s="207" t="str">
        <f>VLOOKUP($B804,D1_2!$B$259:$AL$385,17,FALSE)&amp;""</f>
        <v/>
      </c>
      <c r="AQ806" s="223"/>
      <c r="AR806" s="168" t="str">
        <f>VLOOKUP($B804,D1_2!$B$259:$AL$385,18,FALSE)&amp;""</f>
        <v/>
      </c>
      <c r="AS806" s="156"/>
      <c r="AT806" s="191" t="s">
        <v>410</v>
      </c>
      <c r="AU806" s="207" t="str">
        <f>VLOOKUP($B804,D1_2!$B$259:$AL$385,19,FALSE)&amp;""</f>
        <v/>
      </c>
      <c r="AV806" s="223"/>
      <c r="AW806" s="168" t="str">
        <f>VLOOKUP($B804,D1_2!$B$259:$AL$385,20,FALSE)&amp;""</f>
        <v/>
      </c>
      <c r="AX806" s="156"/>
      <c r="AY806" s="191" t="s">
        <v>410</v>
      </c>
      <c r="AZ806" s="207" t="str">
        <f>VLOOKUP($B804,D1_2!$B$259:$AL$385,21,FALSE)&amp;""</f>
        <v/>
      </c>
      <c r="BA806" s="223"/>
    </row>
    <row r="807" spans="1:60" ht="14.25" customHeight="1">
      <c r="B807" s="26" t="s">
        <v>6968</v>
      </c>
      <c r="C807" s="78"/>
      <c r="D807" s="78"/>
      <c r="E807" s="78"/>
      <c r="F807" s="107"/>
      <c r="G807" s="122" t="s">
        <v>6009</v>
      </c>
      <c r="H807" s="122"/>
      <c r="I807" s="122"/>
      <c r="J807" s="122"/>
      <c r="K807" s="122"/>
      <c r="L807" s="122"/>
      <c r="M807" s="122"/>
      <c r="N807" s="160" t="str">
        <f>VLOOKUP($B807,D1_2!$B$5:$AL$131,6,FALSE)&amp;""</f>
        <v/>
      </c>
      <c r="O807" s="172"/>
      <c r="P807" s="188" t="s">
        <v>410</v>
      </c>
      <c r="Q807" s="204" t="str">
        <f>VLOOKUP($B807,D1_2!$B$5:$AL$131,7,FALSE)&amp;""</f>
        <v/>
      </c>
      <c r="R807" s="215"/>
      <c r="S807" s="160" t="str">
        <f>VLOOKUP($B807,D1_2!$B$5:$AL$131,8,FALSE)&amp;""</f>
        <v/>
      </c>
      <c r="T807" s="172"/>
      <c r="U807" s="188" t="s">
        <v>410</v>
      </c>
      <c r="V807" s="204" t="str">
        <f>VLOOKUP($B807,D1_2!$B$5:$AL$131,9,FALSE)&amp;""</f>
        <v/>
      </c>
      <c r="W807" s="215"/>
      <c r="X807" s="160" t="str">
        <f>VLOOKUP($B807,D1_2!$B$5:$AL$131,10,FALSE)&amp;""</f>
        <v/>
      </c>
      <c r="Y807" s="172"/>
      <c r="Z807" s="188" t="s">
        <v>410</v>
      </c>
      <c r="AA807" s="204" t="str">
        <f>VLOOKUP($B807,D1_2!$B$5:$AL$131,11,FALSE)&amp;""</f>
        <v/>
      </c>
      <c r="AB807" s="215"/>
      <c r="AC807" s="160" t="str">
        <f>VLOOKUP($B807,D1_2!$B$5:$AL$131,12,FALSE)&amp;""</f>
        <v/>
      </c>
      <c r="AD807" s="172"/>
      <c r="AE807" s="188" t="s">
        <v>410</v>
      </c>
      <c r="AF807" s="204" t="str">
        <f>VLOOKUP($B807,D1_2!$B$5:$AL$131,13,FALSE)&amp;""</f>
        <v/>
      </c>
      <c r="AG807" s="215"/>
      <c r="AH807" s="160" t="str">
        <f>VLOOKUP($B807,D1_2!$B$5:$AL$131,14,FALSE)&amp;""</f>
        <v/>
      </c>
      <c r="AI807" s="172"/>
      <c r="AJ807" s="188" t="s">
        <v>410</v>
      </c>
      <c r="AK807" s="204" t="str">
        <f>VLOOKUP($B807,D1_2!$B$5:$AL$131,15,FALSE)&amp;""</f>
        <v/>
      </c>
      <c r="AL807" s="215"/>
      <c r="AM807" s="160" t="str">
        <f>VLOOKUP($B807,D1_2!$B$5:$AL$131,16,FALSE)&amp;""</f>
        <v/>
      </c>
      <c r="AN807" s="172"/>
      <c r="AO807" s="188" t="s">
        <v>410</v>
      </c>
      <c r="AP807" s="204" t="str">
        <f>VLOOKUP($B807,D1_2!$B$5:$AL$131,17,FALSE)&amp;""</f>
        <v/>
      </c>
      <c r="AQ807" s="215"/>
      <c r="AR807" s="160" t="str">
        <f>VLOOKUP($B807,D1_2!$B$5:$AL$131,18,FALSE)&amp;""</f>
        <v/>
      </c>
      <c r="AS807" s="172"/>
      <c r="AT807" s="188" t="s">
        <v>410</v>
      </c>
      <c r="AU807" s="204" t="str">
        <f>VLOOKUP($B807,D1_2!$B$5:$AL$131,19,FALSE)&amp;""</f>
        <v/>
      </c>
      <c r="AV807" s="215"/>
      <c r="AW807" s="160" t="str">
        <f>VLOOKUP($B807,D1_2!$B$5:$AL$131,20,FALSE)&amp;""</f>
        <v/>
      </c>
      <c r="AX807" s="172"/>
      <c r="AY807" s="188" t="s">
        <v>410</v>
      </c>
      <c r="AZ807" s="204" t="str">
        <f>VLOOKUP($B807,D1_2!$B$5:$AL$131,21,FALSE)&amp;""</f>
        <v/>
      </c>
      <c r="BA807" s="215"/>
    </row>
    <row r="808" spans="1:60">
      <c r="B808" s="28"/>
      <c r="C808" s="80"/>
      <c r="D808" s="80"/>
      <c r="E808" s="80"/>
      <c r="F808" s="108"/>
      <c r="G808" s="123" t="s">
        <v>5759</v>
      </c>
      <c r="H808" s="123"/>
      <c r="I808" s="123"/>
      <c r="J808" s="123"/>
      <c r="K808" s="123"/>
      <c r="L808" s="123"/>
      <c r="M808" s="123"/>
      <c r="N808" s="162" t="str">
        <f>VLOOKUP($B807,D1_2!$B$132:$AL$258,6,FALSE)&amp;""</f>
        <v/>
      </c>
      <c r="O808" s="173"/>
      <c r="P808" s="189" t="s">
        <v>410</v>
      </c>
      <c r="Q808" s="205" t="str">
        <f>VLOOKUP($B807,D1_2!$B$132:$AL$258,7,FALSE)&amp;""</f>
        <v/>
      </c>
      <c r="R808" s="222"/>
      <c r="S808" s="162" t="str">
        <f>VLOOKUP($B807,D1_2!$B$132:$AL$258,8,FALSE)&amp;""</f>
        <v/>
      </c>
      <c r="T808" s="173"/>
      <c r="U808" s="189" t="s">
        <v>410</v>
      </c>
      <c r="V808" s="205" t="str">
        <f>VLOOKUP($B807,D1_2!$B$132:$AL$258,9,FALSE)&amp;""</f>
        <v/>
      </c>
      <c r="W808" s="222"/>
      <c r="X808" s="162" t="str">
        <f>VLOOKUP($B807,D1_2!$B$132:$AL$258,10,FALSE)&amp;""</f>
        <v/>
      </c>
      <c r="Y808" s="173"/>
      <c r="Z808" s="189" t="s">
        <v>410</v>
      </c>
      <c r="AA808" s="205" t="str">
        <f>VLOOKUP($B807,D1_2!$B$132:$AL$258,11,FALSE)&amp;""</f>
        <v/>
      </c>
      <c r="AB808" s="222"/>
      <c r="AC808" s="162" t="str">
        <f>VLOOKUP($B807,D1_2!$B$132:$AL$258,12,FALSE)&amp;""</f>
        <v/>
      </c>
      <c r="AD808" s="173"/>
      <c r="AE808" s="189" t="s">
        <v>410</v>
      </c>
      <c r="AF808" s="205" t="str">
        <f>VLOOKUP($B807,D1_2!$B$132:$AL$258,13,FALSE)&amp;""</f>
        <v/>
      </c>
      <c r="AG808" s="222"/>
      <c r="AH808" s="162" t="str">
        <f>VLOOKUP($B807,D1_2!$B$132:$AL$258,14,FALSE)&amp;""</f>
        <v/>
      </c>
      <c r="AI808" s="173"/>
      <c r="AJ808" s="189" t="s">
        <v>410</v>
      </c>
      <c r="AK808" s="205" t="str">
        <f>VLOOKUP($B807,D1_2!$B$132:$AL$258,15,FALSE)&amp;""</f>
        <v/>
      </c>
      <c r="AL808" s="222"/>
      <c r="AM808" s="162" t="str">
        <f>VLOOKUP($B807,D1_2!$B$132:$AL$258,16,FALSE)&amp;""</f>
        <v/>
      </c>
      <c r="AN808" s="173"/>
      <c r="AO808" s="189" t="s">
        <v>410</v>
      </c>
      <c r="AP808" s="205" t="str">
        <f>VLOOKUP($B807,D1_2!$B$132:$AL$258,17,FALSE)&amp;""</f>
        <v/>
      </c>
      <c r="AQ808" s="222"/>
      <c r="AR808" s="162" t="str">
        <f>VLOOKUP($B807,D1_2!$B$132:$AL$258,18,FALSE)&amp;""</f>
        <v/>
      </c>
      <c r="AS808" s="173"/>
      <c r="AT808" s="189" t="s">
        <v>410</v>
      </c>
      <c r="AU808" s="205" t="str">
        <f>VLOOKUP($B807,D1_2!$B$132:$AL$258,19,FALSE)&amp;""</f>
        <v/>
      </c>
      <c r="AV808" s="222"/>
      <c r="AW808" s="162" t="str">
        <f>VLOOKUP($B807,D1_2!$B$132:$AL$258,20,FALSE)&amp;""</f>
        <v/>
      </c>
      <c r="AX808" s="173"/>
      <c r="AY808" s="189" t="s">
        <v>410</v>
      </c>
      <c r="AZ808" s="205" t="str">
        <f>VLOOKUP($B807,D1_2!$B$132:$AL$258,21,FALSE)&amp;""</f>
        <v/>
      </c>
      <c r="BA808" s="222"/>
    </row>
    <row r="809" spans="1:60">
      <c r="B809" s="27"/>
      <c r="C809" s="79"/>
      <c r="D809" s="79"/>
      <c r="E809" s="79"/>
      <c r="F809" s="109"/>
      <c r="G809" s="124" t="s">
        <v>5593</v>
      </c>
      <c r="H809" s="124"/>
      <c r="I809" s="124"/>
      <c r="J809" s="124"/>
      <c r="K809" s="124"/>
      <c r="L809" s="124"/>
      <c r="M809" s="124"/>
      <c r="N809" s="167" t="str">
        <f>VLOOKUP($B807,D1_2!$B$259:$AL$385,6,FALSE)&amp;""</f>
        <v/>
      </c>
      <c r="O809" s="174"/>
      <c r="P809" s="190" t="s">
        <v>410</v>
      </c>
      <c r="Q809" s="206" t="str">
        <f>VLOOKUP($B807,D1_2!$B$259:$AL$385,7,FALSE)&amp;""</f>
        <v/>
      </c>
      <c r="R809" s="216"/>
      <c r="S809" s="167" t="str">
        <f>VLOOKUP($B807,D1_2!$B$259:$AL$385,8,FALSE)&amp;""</f>
        <v/>
      </c>
      <c r="T809" s="174"/>
      <c r="U809" s="190" t="s">
        <v>410</v>
      </c>
      <c r="V809" s="206" t="str">
        <f>VLOOKUP($B807,D1_2!$B$259:$AL$385,9,FALSE)&amp;""</f>
        <v/>
      </c>
      <c r="W809" s="216"/>
      <c r="X809" s="167" t="str">
        <f>VLOOKUP($B807,D1_2!$B$259:$AL$385,10,FALSE)&amp;""</f>
        <v/>
      </c>
      <c r="Y809" s="174"/>
      <c r="Z809" s="190" t="s">
        <v>410</v>
      </c>
      <c r="AA809" s="206" t="str">
        <f>VLOOKUP($B807,D1_2!$B$259:$AL$385,11,FALSE)&amp;""</f>
        <v/>
      </c>
      <c r="AB809" s="216"/>
      <c r="AC809" s="167" t="str">
        <f>VLOOKUP($B807,D1_2!$B$259:$AL$385,12,FALSE)&amp;""</f>
        <v/>
      </c>
      <c r="AD809" s="174"/>
      <c r="AE809" s="190" t="s">
        <v>410</v>
      </c>
      <c r="AF809" s="206" t="str">
        <f>VLOOKUP($B807,D1_2!$B$259:$AL$385,13,FALSE)&amp;""</f>
        <v/>
      </c>
      <c r="AG809" s="216"/>
      <c r="AH809" s="167" t="str">
        <f>VLOOKUP($B807,D1_2!$B$259:$AL$385,14,FALSE)&amp;""</f>
        <v/>
      </c>
      <c r="AI809" s="174"/>
      <c r="AJ809" s="190" t="s">
        <v>410</v>
      </c>
      <c r="AK809" s="206" t="str">
        <f>VLOOKUP($B807,D1_2!$B$259:$AL$385,15,FALSE)&amp;""</f>
        <v/>
      </c>
      <c r="AL809" s="216"/>
      <c r="AM809" s="167" t="str">
        <f>VLOOKUP($B807,D1_2!$B$259:$AL$385,16,FALSE)&amp;""</f>
        <v/>
      </c>
      <c r="AN809" s="174"/>
      <c r="AO809" s="190" t="s">
        <v>410</v>
      </c>
      <c r="AP809" s="206" t="str">
        <f>VLOOKUP($B807,D1_2!$B$259:$AL$385,17,FALSE)&amp;""</f>
        <v/>
      </c>
      <c r="AQ809" s="216"/>
      <c r="AR809" s="167" t="str">
        <f>VLOOKUP($B807,D1_2!$B$259:$AL$385,18,FALSE)&amp;""</f>
        <v/>
      </c>
      <c r="AS809" s="174"/>
      <c r="AT809" s="190" t="s">
        <v>410</v>
      </c>
      <c r="AU809" s="206" t="str">
        <f>VLOOKUP($B807,D1_2!$B$259:$AL$385,19,FALSE)&amp;""</f>
        <v/>
      </c>
      <c r="AV809" s="216"/>
      <c r="AW809" s="167" t="str">
        <f>VLOOKUP($B807,D1_2!$B$259:$AL$385,20,FALSE)&amp;""</f>
        <v/>
      </c>
      <c r="AX809" s="174"/>
      <c r="AY809" s="190" t="s">
        <v>410</v>
      </c>
      <c r="AZ809" s="206" t="str">
        <f>VLOOKUP($B807,D1_2!$B$259:$AL$385,21,FALSE)&amp;""</f>
        <v/>
      </c>
      <c r="BA809" s="216"/>
    </row>
    <row r="810" spans="1:60">
      <c r="B810" s="1" t="s">
        <v>7704</v>
      </c>
      <c r="AJ810" s="7"/>
      <c r="AL810" s="1"/>
    </row>
    <row r="811" spans="1:60">
      <c r="AJ811" s="7"/>
      <c r="AL811" s="1"/>
    </row>
    <row r="812" spans="1:60">
      <c r="A812" s="6"/>
      <c r="B812" s="1" t="s">
        <v>6176</v>
      </c>
      <c r="AJ812" s="7"/>
      <c r="AL812" s="1"/>
    </row>
    <row r="813" spans="1:60">
      <c r="B813" s="24" t="s">
        <v>2955</v>
      </c>
      <c r="C813" s="76"/>
      <c r="D813" s="76"/>
      <c r="E813" s="76"/>
      <c r="F813" s="104"/>
      <c r="G813" s="24" t="s">
        <v>7701</v>
      </c>
      <c r="H813" s="76"/>
      <c r="I813" s="76"/>
      <c r="J813" s="76"/>
      <c r="K813" s="76"/>
      <c r="L813" s="76"/>
      <c r="M813" s="104"/>
      <c r="N813" s="24" t="s">
        <v>310</v>
      </c>
      <c r="O813" s="76"/>
      <c r="P813" s="76"/>
      <c r="Q813" s="76"/>
      <c r="R813" s="104"/>
      <c r="S813" s="24" t="s">
        <v>433</v>
      </c>
      <c r="T813" s="76"/>
      <c r="U813" s="76"/>
      <c r="V813" s="76"/>
      <c r="W813" s="104"/>
      <c r="X813" s="24" t="s">
        <v>436</v>
      </c>
      <c r="Y813" s="76"/>
      <c r="Z813" s="76"/>
      <c r="AA813" s="76"/>
      <c r="AB813" s="104"/>
      <c r="AC813" s="24" t="s">
        <v>202</v>
      </c>
      <c r="AD813" s="76"/>
      <c r="AE813" s="76"/>
      <c r="AF813" s="76"/>
      <c r="AG813" s="104"/>
      <c r="AH813" s="24" t="s">
        <v>445</v>
      </c>
      <c r="AI813" s="76"/>
      <c r="AJ813" s="76"/>
      <c r="AK813" s="76"/>
      <c r="AL813" s="104"/>
      <c r="AM813" s="24" t="s">
        <v>362</v>
      </c>
      <c r="AN813" s="76"/>
      <c r="AO813" s="76"/>
      <c r="AP813" s="76"/>
      <c r="AQ813" s="104"/>
      <c r="AR813" s="24" t="s">
        <v>451</v>
      </c>
      <c r="AS813" s="76"/>
      <c r="AT813" s="76"/>
      <c r="AU813" s="76"/>
      <c r="AV813" s="104"/>
      <c r="AW813" s="24" t="s">
        <v>388</v>
      </c>
      <c r="AX813" s="76"/>
      <c r="AY813" s="76"/>
      <c r="AZ813" s="76"/>
      <c r="BA813" s="104"/>
    </row>
    <row r="814" spans="1:60">
      <c r="B814" s="25"/>
      <c r="C814" s="77"/>
      <c r="D814" s="77"/>
      <c r="E814" s="77"/>
      <c r="F814" s="106"/>
      <c r="G814" s="25"/>
      <c r="H814" s="77"/>
      <c r="I814" s="77"/>
      <c r="J814" s="77"/>
      <c r="K814" s="77"/>
      <c r="L814" s="77"/>
      <c r="M814" s="106"/>
      <c r="N814" s="25"/>
      <c r="O814" s="77"/>
      <c r="P814" s="77"/>
      <c r="Q814" s="77"/>
      <c r="R814" s="106"/>
      <c r="S814" s="25"/>
      <c r="T814" s="77"/>
      <c r="U814" s="77"/>
      <c r="V814" s="77"/>
      <c r="W814" s="106"/>
      <c r="X814" s="25"/>
      <c r="Y814" s="77"/>
      <c r="Z814" s="77"/>
      <c r="AA814" s="77"/>
      <c r="AB814" s="106"/>
      <c r="AC814" s="25"/>
      <c r="AD814" s="77"/>
      <c r="AE814" s="77"/>
      <c r="AF814" s="77"/>
      <c r="AG814" s="106"/>
      <c r="AH814" s="25"/>
      <c r="AI814" s="77"/>
      <c r="AJ814" s="77"/>
      <c r="AK814" s="77"/>
      <c r="AL814" s="106"/>
      <c r="AM814" s="25"/>
      <c r="AN814" s="77"/>
      <c r="AO814" s="77"/>
      <c r="AP814" s="77"/>
      <c r="AQ814" s="106"/>
      <c r="AR814" s="25"/>
      <c r="AS814" s="77"/>
      <c r="AT814" s="77"/>
      <c r="AU814" s="77"/>
      <c r="AV814" s="106"/>
      <c r="AW814" s="25"/>
      <c r="AX814" s="77"/>
      <c r="AY814" s="77"/>
      <c r="AZ814" s="77"/>
      <c r="BA814" s="106"/>
    </row>
    <row r="815" spans="1:60" ht="14.25" customHeight="1">
      <c r="B815" s="26" t="s">
        <v>6672</v>
      </c>
      <c r="C815" s="78"/>
      <c r="D815" s="78"/>
      <c r="E815" s="78"/>
      <c r="F815" s="107"/>
      <c r="G815" s="122" t="s">
        <v>6009</v>
      </c>
      <c r="H815" s="122"/>
      <c r="I815" s="122"/>
      <c r="J815" s="122"/>
      <c r="K815" s="122"/>
      <c r="L815" s="122"/>
      <c r="M815" s="122"/>
      <c r="N815" s="160" t="str">
        <f>VLOOKUP($B815,D1_2!$B$5:$AL$131,22,FALSE)&amp;""</f>
        <v/>
      </c>
      <c r="O815" s="172"/>
      <c r="P815" s="188" t="s">
        <v>410</v>
      </c>
      <c r="Q815" s="204" t="str">
        <f>VLOOKUP($B815,D1_2!$B$5:$AL$131,23,FALSE)&amp;""</f>
        <v/>
      </c>
      <c r="R815" s="215"/>
      <c r="S815" s="160" t="str">
        <f>VLOOKUP($B815,D1_2!$B$5:$AL$131,24,FALSE)&amp;""</f>
        <v/>
      </c>
      <c r="T815" s="172"/>
      <c r="U815" s="188" t="s">
        <v>410</v>
      </c>
      <c r="V815" s="204" t="str">
        <f>VLOOKUP($B815,D1_2!$B$5:$AL$131,25,FALSE)&amp;""</f>
        <v/>
      </c>
      <c r="W815" s="215"/>
      <c r="X815" s="160" t="str">
        <f>VLOOKUP($B815,D1_2!$B$5:$AL$131,26,FALSE)&amp;""</f>
        <v/>
      </c>
      <c r="Y815" s="172"/>
      <c r="Z815" s="188" t="s">
        <v>410</v>
      </c>
      <c r="AA815" s="204" t="str">
        <f>VLOOKUP($B815,D1_2!$B$5:$AL$131,27,FALSE)&amp;""</f>
        <v/>
      </c>
      <c r="AB815" s="215"/>
      <c r="AC815" s="160" t="str">
        <f>VLOOKUP($B815,D1_2!$B$5:$AL$131,28,FALSE)&amp;""</f>
        <v/>
      </c>
      <c r="AD815" s="172"/>
      <c r="AE815" s="188" t="s">
        <v>410</v>
      </c>
      <c r="AF815" s="204" t="str">
        <f>VLOOKUP($B815,D1_2!$B$5:$AL$131,29,FALSE)&amp;""</f>
        <v/>
      </c>
      <c r="AG815" s="215"/>
      <c r="AH815" s="160" t="str">
        <f>VLOOKUP($B815,D1_2!$B$5:$AL$131,30,FALSE)&amp;""</f>
        <v/>
      </c>
      <c r="AI815" s="172"/>
      <c r="AJ815" s="188" t="s">
        <v>410</v>
      </c>
      <c r="AK815" s="204" t="str">
        <f>VLOOKUP($B815,D1_2!$B$5:$AL$131,31,FALSE)&amp;""</f>
        <v/>
      </c>
      <c r="AL815" s="215"/>
      <c r="AM815" s="160" t="str">
        <f>VLOOKUP($B815,D1_2!$B$5:$AL$131,32,FALSE)&amp;""</f>
        <v/>
      </c>
      <c r="AN815" s="172"/>
      <c r="AO815" s="188" t="s">
        <v>410</v>
      </c>
      <c r="AP815" s="204" t="str">
        <f>VLOOKUP($B815,D1_2!$B$5:$AL$131,33,FALSE)&amp;""</f>
        <v/>
      </c>
      <c r="AQ815" s="215"/>
      <c r="AR815" s="160" t="str">
        <f>VLOOKUP($B815,D1_2!$B$5:$AL$131,34,FALSE)&amp;""</f>
        <v/>
      </c>
      <c r="AS815" s="172"/>
      <c r="AT815" s="188" t="s">
        <v>410</v>
      </c>
      <c r="AU815" s="204" t="str">
        <f>VLOOKUP($B815,D1_2!$B$5:$AL$131,35,FALSE)&amp;""</f>
        <v/>
      </c>
      <c r="AV815" s="215"/>
      <c r="AW815" s="160" t="str">
        <f>VLOOKUP($B815,D1_2!$B$5:$AL$131,36,FALSE)&amp;""</f>
        <v/>
      </c>
      <c r="AX815" s="172"/>
      <c r="AY815" s="188" t="s">
        <v>410</v>
      </c>
      <c r="AZ815" s="204" t="str">
        <f>VLOOKUP($B815,D1_2!$B$5:$AL$131,37,FALSE)&amp;""</f>
        <v/>
      </c>
      <c r="BA815" s="215"/>
    </row>
    <row r="816" spans="1:60">
      <c r="B816" s="28"/>
      <c r="C816" s="80"/>
      <c r="D816" s="80"/>
      <c r="E816" s="80"/>
      <c r="F816" s="108"/>
      <c r="G816" s="123" t="s">
        <v>5759</v>
      </c>
      <c r="H816" s="123"/>
      <c r="I816" s="123"/>
      <c r="J816" s="123"/>
      <c r="K816" s="123"/>
      <c r="L816" s="123"/>
      <c r="M816" s="123"/>
      <c r="N816" s="162" t="str">
        <f>VLOOKUP($B815,D1_2!$B$132:$AL$258,22,FALSE)&amp;""</f>
        <v/>
      </c>
      <c r="O816" s="173"/>
      <c r="P816" s="189" t="s">
        <v>410</v>
      </c>
      <c r="Q816" s="205" t="str">
        <f>VLOOKUP($B815,D1_2!$B$132:$AL$258,23,FALSE)&amp;""</f>
        <v/>
      </c>
      <c r="R816" s="222"/>
      <c r="S816" s="162" t="str">
        <f>VLOOKUP($B815,D1_2!$B$132:$AL$258,24,FALSE)&amp;""</f>
        <v/>
      </c>
      <c r="T816" s="173"/>
      <c r="U816" s="189" t="s">
        <v>410</v>
      </c>
      <c r="V816" s="205" t="str">
        <f>VLOOKUP($B815,D1_2!$B$132:$AL$258,25,FALSE)&amp;""</f>
        <v/>
      </c>
      <c r="W816" s="222"/>
      <c r="X816" s="162" t="str">
        <f>VLOOKUP($B815,D1_2!$B$132:$AL$258,26,FALSE)&amp;""</f>
        <v/>
      </c>
      <c r="Y816" s="173"/>
      <c r="Z816" s="189" t="s">
        <v>410</v>
      </c>
      <c r="AA816" s="205" t="str">
        <f>VLOOKUP($B815,D1_2!$B$132:$AL$258,27,FALSE)&amp;""</f>
        <v/>
      </c>
      <c r="AB816" s="222"/>
      <c r="AC816" s="162" t="str">
        <f>VLOOKUP($B815,D1_2!$B$132:$AL$258,28,FALSE)&amp;""</f>
        <v/>
      </c>
      <c r="AD816" s="173"/>
      <c r="AE816" s="189" t="s">
        <v>410</v>
      </c>
      <c r="AF816" s="205" t="str">
        <f>VLOOKUP($B815,D1_2!$B$132:$AL$258,29,FALSE)&amp;""</f>
        <v/>
      </c>
      <c r="AG816" s="222"/>
      <c r="AH816" s="162" t="str">
        <f>VLOOKUP($B815,D1_2!$B$132:$AL$258,30,FALSE)&amp;""</f>
        <v/>
      </c>
      <c r="AI816" s="173"/>
      <c r="AJ816" s="189" t="s">
        <v>410</v>
      </c>
      <c r="AK816" s="205" t="str">
        <f>VLOOKUP($B815,D1_2!$B$132:$AL$258,31,FALSE)&amp;""</f>
        <v/>
      </c>
      <c r="AL816" s="222"/>
      <c r="AM816" s="162" t="str">
        <f>VLOOKUP($B815,D1_2!$B$132:$AL$258,32,FALSE)&amp;""</f>
        <v/>
      </c>
      <c r="AN816" s="173"/>
      <c r="AO816" s="189" t="s">
        <v>410</v>
      </c>
      <c r="AP816" s="205" t="str">
        <f>VLOOKUP($B815,D1_2!$B$132:$AL$258,33,FALSE)&amp;""</f>
        <v/>
      </c>
      <c r="AQ816" s="222"/>
      <c r="AR816" s="162" t="str">
        <f>VLOOKUP($B815,D1_2!$B$132:$AL$258,34,FALSE)&amp;""</f>
        <v/>
      </c>
      <c r="AS816" s="173"/>
      <c r="AT816" s="189" t="s">
        <v>410</v>
      </c>
      <c r="AU816" s="205" t="str">
        <f>VLOOKUP($B815,D1_2!$B$132:$AL$258,35,FALSE)&amp;""</f>
        <v/>
      </c>
      <c r="AV816" s="222"/>
      <c r="AW816" s="162" t="str">
        <f>VLOOKUP($B815,D1_2!$B$132:$AL$258,36,FALSE)&amp;""</f>
        <v/>
      </c>
      <c r="AX816" s="173"/>
      <c r="AY816" s="189" t="s">
        <v>410</v>
      </c>
      <c r="AZ816" s="205" t="str">
        <f>VLOOKUP($B815,D1_2!$B$132:$AL$258,37,FALSE)&amp;""</f>
        <v/>
      </c>
      <c r="BA816" s="222"/>
    </row>
    <row r="817" spans="2:53">
      <c r="B817" s="27"/>
      <c r="C817" s="79"/>
      <c r="D817" s="79"/>
      <c r="E817" s="79"/>
      <c r="F817" s="109"/>
      <c r="G817" s="124" t="s">
        <v>5593</v>
      </c>
      <c r="H817" s="124"/>
      <c r="I817" s="124"/>
      <c r="J817" s="124"/>
      <c r="K817" s="124"/>
      <c r="L817" s="124"/>
      <c r="M817" s="124"/>
      <c r="N817" s="167" t="str">
        <f>VLOOKUP($B815,D1_2!$B$259:$AL$385,22,FALSE)&amp;""</f>
        <v/>
      </c>
      <c r="O817" s="174"/>
      <c r="P817" s="190" t="s">
        <v>410</v>
      </c>
      <c r="Q817" s="206" t="str">
        <f>VLOOKUP($B815,D1_2!$B$259:$AL$385,23,FALSE)&amp;""</f>
        <v/>
      </c>
      <c r="R817" s="216"/>
      <c r="S817" s="167" t="str">
        <f>VLOOKUP($B815,D1_2!$B$259:$AL$385,24,FALSE)&amp;""</f>
        <v/>
      </c>
      <c r="T817" s="174"/>
      <c r="U817" s="190" t="s">
        <v>410</v>
      </c>
      <c r="V817" s="206" t="str">
        <f>VLOOKUP($B815,D1_2!$B$259:$AL$385,25,FALSE)&amp;""</f>
        <v/>
      </c>
      <c r="W817" s="216"/>
      <c r="X817" s="167" t="str">
        <f>VLOOKUP($B815,D1_2!$B$259:$AL$385,26,FALSE)&amp;""</f>
        <v/>
      </c>
      <c r="Y817" s="174"/>
      <c r="Z817" s="190" t="s">
        <v>410</v>
      </c>
      <c r="AA817" s="206" t="str">
        <f>VLOOKUP($B815,D1_2!$B$259:$AL$385,27,FALSE)&amp;""</f>
        <v/>
      </c>
      <c r="AB817" s="216"/>
      <c r="AC817" s="167" t="str">
        <f>VLOOKUP($B815,D1_2!$B$259:$AL$385,28,FALSE)&amp;""</f>
        <v/>
      </c>
      <c r="AD817" s="174"/>
      <c r="AE817" s="190" t="s">
        <v>410</v>
      </c>
      <c r="AF817" s="206" t="str">
        <f>VLOOKUP($B815,D1_2!$B$259:$AL$385,29,FALSE)&amp;""</f>
        <v/>
      </c>
      <c r="AG817" s="216"/>
      <c r="AH817" s="167" t="str">
        <f>VLOOKUP($B815,D1_2!$B$259:$AL$385,30,FALSE)&amp;""</f>
        <v/>
      </c>
      <c r="AI817" s="174"/>
      <c r="AJ817" s="190" t="s">
        <v>410</v>
      </c>
      <c r="AK817" s="206" t="str">
        <f>VLOOKUP($B815,D1_2!$B$259:$AL$385,31,FALSE)&amp;""</f>
        <v/>
      </c>
      <c r="AL817" s="216"/>
      <c r="AM817" s="167" t="str">
        <f>VLOOKUP($B815,D1_2!$B$259:$AL$385,32,FALSE)&amp;""</f>
        <v/>
      </c>
      <c r="AN817" s="174"/>
      <c r="AO817" s="190" t="s">
        <v>410</v>
      </c>
      <c r="AP817" s="206" t="str">
        <f>VLOOKUP($B815,D1_2!$B$259:$AL$385,33,FALSE)&amp;""</f>
        <v/>
      </c>
      <c r="AQ817" s="216"/>
      <c r="AR817" s="167" t="str">
        <f>VLOOKUP($B815,D1_2!$B$259:$AL$385,34,FALSE)&amp;""</f>
        <v/>
      </c>
      <c r="AS817" s="174"/>
      <c r="AT817" s="190" t="s">
        <v>410</v>
      </c>
      <c r="AU817" s="206" t="str">
        <f>VLOOKUP($B815,D1_2!$B$259:$AL$385,35,FALSE)&amp;""</f>
        <v/>
      </c>
      <c r="AV817" s="216"/>
      <c r="AW817" s="167" t="str">
        <f>VLOOKUP($B815,D1_2!$B$259:$AL$385,36,FALSE)&amp;""</f>
        <v/>
      </c>
      <c r="AX817" s="174"/>
      <c r="AY817" s="190" t="s">
        <v>410</v>
      </c>
      <c r="AZ817" s="206" t="str">
        <f>VLOOKUP($B815,D1_2!$B$259:$AL$385,37,FALSE)&amp;""</f>
        <v/>
      </c>
      <c r="BA817" s="216"/>
    </row>
    <row r="818" spans="2:53" ht="14.25" customHeight="1">
      <c r="B818" s="26" t="s">
        <v>2648</v>
      </c>
      <c r="C818" s="78"/>
      <c r="D818" s="78"/>
      <c r="E818" s="78"/>
      <c r="F818" s="107"/>
      <c r="G818" s="122" t="s">
        <v>6009</v>
      </c>
      <c r="H818" s="122"/>
      <c r="I818" s="122"/>
      <c r="J818" s="122"/>
      <c r="K818" s="122"/>
      <c r="L818" s="122"/>
      <c r="M818" s="122"/>
      <c r="N818" s="160" t="str">
        <f>VLOOKUP($B818,D1_2!$B$5:$AL$131,22,FALSE)&amp;""</f>
        <v/>
      </c>
      <c r="O818" s="172"/>
      <c r="P818" s="188" t="s">
        <v>410</v>
      </c>
      <c r="Q818" s="204" t="str">
        <f>VLOOKUP($B818,D1_2!$B$5:$AL$131,23,FALSE)&amp;""</f>
        <v/>
      </c>
      <c r="R818" s="215"/>
      <c r="S818" s="160" t="str">
        <f>VLOOKUP($B818,D1_2!$B$5:$AL$131,24,FALSE)&amp;""</f>
        <v/>
      </c>
      <c r="T818" s="172"/>
      <c r="U818" s="188" t="s">
        <v>410</v>
      </c>
      <c r="V818" s="204" t="str">
        <f>VLOOKUP($B818,D1_2!$B$5:$AL$131,25,FALSE)&amp;""</f>
        <v/>
      </c>
      <c r="W818" s="215"/>
      <c r="X818" s="160" t="str">
        <f>VLOOKUP($B818,D1_2!$B$5:$AL$131,26,FALSE)&amp;""</f>
        <v/>
      </c>
      <c r="Y818" s="172"/>
      <c r="Z818" s="188" t="s">
        <v>410</v>
      </c>
      <c r="AA818" s="204" t="str">
        <f>VLOOKUP($B818,D1_2!$B$5:$AL$131,27,FALSE)&amp;""</f>
        <v/>
      </c>
      <c r="AB818" s="215"/>
      <c r="AC818" s="160" t="str">
        <f>VLOOKUP($B818,D1_2!$B$5:$AL$131,28,FALSE)&amp;""</f>
        <v/>
      </c>
      <c r="AD818" s="172"/>
      <c r="AE818" s="188" t="s">
        <v>410</v>
      </c>
      <c r="AF818" s="204" t="str">
        <f>VLOOKUP($B818,D1_2!$B$5:$AL$131,29,FALSE)&amp;""</f>
        <v/>
      </c>
      <c r="AG818" s="215"/>
      <c r="AH818" s="160" t="str">
        <f>VLOOKUP($B818,D1_2!$B$5:$AL$131,30,FALSE)&amp;""</f>
        <v/>
      </c>
      <c r="AI818" s="172"/>
      <c r="AJ818" s="188" t="s">
        <v>410</v>
      </c>
      <c r="AK818" s="204" t="str">
        <f>VLOOKUP($B818,D1_2!$B$5:$AL$131,31,FALSE)&amp;""</f>
        <v/>
      </c>
      <c r="AL818" s="215"/>
      <c r="AM818" s="160" t="str">
        <f>VLOOKUP($B818,D1_2!$B$5:$AL$131,32,FALSE)&amp;""</f>
        <v/>
      </c>
      <c r="AN818" s="172"/>
      <c r="AO818" s="188" t="s">
        <v>410</v>
      </c>
      <c r="AP818" s="204" t="str">
        <f>VLOOKUP($B818,D1_2!$B$5:$AL$131,33,FALSE)&amp;""</f>
        <v/>
      </c>
      <c r="AQ818" s="215"/>
      <c r="AR818" s="160" t="str">
        <f>VLOOKUP($B818,D1_2!$B$5:$AL$131,34,FALSE)&amp;""</f>
        <v/>
      </c>
      <c r="AS818" s="172"/>
      <c r="AT818" s="188" t="s">
        <v>410</v>
      </c>
      <c r="AU818" s="204" t="str">
        <f>VLOOKUP($B818,D1_2!$B$5:$AL$131,35,FALSE)&amp;""</f>
        <v/>
      </c>
      <c r="AV818" s="215"/>
      <c r="AW818" s="160" t="str">
        <f>VLOOKUP($B818,D1_2!$B$5:$AL$131,36,FALSE)&amp;""</f>
        <v/>
      </c>
      <c r="AX818" s="172"/>
      <c r="AY818" s="188" t="s">
        <v>410</v>
      </c>
      <c r="AZ818" s="204" t="str">
        <f>VLOOKUP($B818,D1_2!$B$5:$AL$131,37,FALSE)&amp;""</f>
        <v/>
      </c>
      <c r="BA818" s="215"/>
    </row>
    <row r="819" spans="2:53">
      <c r="B819" s="28"/>
      <c r="C819" s="80"/>
      <c r="D819" s="80"/>
      <c r="E819" s="80"/>
      <c r="F819" s="108"/>
      <c r="G819" s="123" t="s">
        <v>5759</v>
      </c>
      <c r="H819" s="123"/>
      <c r="I819" s="123"/>
      <c r="J819" s="123"/>
      <c r="K819" s="123"/>
      <c r="L819" s="123"/>
      <c r="M819" s="123"/>
      <c r="N819" s="162" t="str">
        <f>VLOOKUP($B818,D1_2!$B$132:$AL$258,22,FALSE)&amp;""</f>
        <v/>
      </c>
      <c r="O819" s="173"/>
      <c r="P819" s="189" t="s">
        <v>410</v>
      </c>
      <c r="Q819" s="205" t="str">
        <f>VLOOKUP($B818,D1_2!$B$132:$AL$258,23,FALSE)&amp;""</f>
        <v/>
      </c>
      <c r="R819" s="222"/>
      <c r="S819" s="162" t="str">
        <f>VLOOKUP($B818,D1_2!$B$132:$AL$258,24,FALSE)&amp;""</f>
        <v/>
      </c>
      <c r="T819" s="173"/>
      <c r="U819" s="189" t="s">
        <v>410</v>
      </c>
      <c r="V819" s="205" t="str">
        <f>VLOOKUP($B818,D1_2!$B$132:$AL$258,25,FALSE)&amp;""</f>
        <v/>
      </c>
      <c r="W819" s="222"/>
      <c r="X819" s="162" t="str">
        <f>VLOOKUP($B818,D1_2!$B$132:$AL$258,26,FALSE)&amp;""</f>
        <v/>
      </c>
      <c r="Y819" s="173"/>
      <c r="Z819" s="189" t="s">
        <v>410</v>
      </c>
      <c r="AA819" s="205" t="str">
        <f>VLOOKUP($B818,D1_2!$B$132:$AL$258,27,FALSE)&amp;""</f>
        <v/>
      </c>
      <c r="AB819" s="222"/>
      <c r="AC819" s="162" t="str">
        <f>VLOOKUP($B818,D1_2!$B$132:$AL$258,28,FALSE)&amp;""</f>
        <v/>
      </c>
      <c r="AD819" s="173"/>
      <c r="AE819" s="189" t="s">
        <v>410</v>
      </c>
      <c r="AF819" s="205" t="str">
        <f>VLOOKUP($B818,D1_2!$B$132:$AL$258,29,FALSE)&amp;""</f>
        <v/>
      </c>
      <c r="AG819" s="222"/>
      <c r="AH819" s="162" t="str">
        <f>VLOOKUP($B818,D1_2!$B$132:$AL$258,30,FALSE)&amp;""</f>
        <v/>
      </c>
      <c r="AI819" s="173"/>
      <c r="AJ819" s="189" t="s">
        <v>410</v>
      </c>
      <c r="AK819" s="205" t="str">
        <f>VLOOKUP($B818,D1_2!$B$132:$AL$258,31,FALSE)&amp;""</f>
        <v/>
      </c>
      <c r="AL819" s="222"/>
      <c r="AM819" s="162" t="str">
        <f>VLOOKUP($B818,D1_2!$B$132:$AL$258,32,FALSE)&amp;""</f>
        <v/>
      </c>
      <c r="AN819" s="173"/>
      <c r="AO819" s="189" t="s">
        <v>410</v>
      </c>
      <c r="AP819" s="205" t="str">
        <f>VLOOKUP($B818,D1_2!$B$132:$AL$258,33,FALSE)&amp;""</f>
        <v/>
      </c>
      <c r="AQ819" s="222"/>
      <c r="AR819" s="162" t="str">
        <f>VLOOKUP($B818,D1_2!$B$132:$AL$258,34,FALSE)&amp;""</f>
        <v/>
      </c>
      <c r="AS819" s="173"/>
      <c r="AT819" s="189" t="s">
        <v>410</v>
      </c>
      <c r="AU819" s="205" t="str">
        <f>VLOOKUP($B818,D1_2!$B$132:$AL$258,35,FALSE)&amp;""</f>
        <v/>
      </c>
      <c r="AV819" s="222"/>
      <c r="AW819" s="162" t="str">
        <f>VLOOKUP($B818,D1_2!$B$132:$AL$258,36,FALSE)&amp;""</f>
        <v/>
      </c>
      <c r="AX819" s="173"/>
      <c r="AY819" s="189" t="s">
        <v>410</v>
      </c>
      <c r="AZ819" s="205" t="str">
        <f>VLOOKUP($B818,D1_2!$B$132:$AL$258,37,FALSE)&amp;""</f>
        <v/>
      </c>
      <c r="BA819" s="222"/>
    </row>
    <row r="820" spans="2:53">
      <c r="B820" s="27"/>
      <c r="C820" s="79"/>
      <c r="D820" s="79"/>
      <c r="E820" s="79"/>
      <c r="F820" s="109"/>
      <c r="G820" s="124" t="s">
        <v>5593</v>
      </c>
      <c r="H820" s="124"/>
      <c r="I820" s="124"/>
      <c r="J820" s="124"/>
      <c r="K820" s="124"/>
      <c r="L820" s="124"/>
      <c r="M820" s="124"/>
      <c r="N820" s="167" t="str">
        <f>VLOOKUP($B818,D1_2!$B$259:$AL$385,22,FALSE)&amp;""</f>
        <v/>
      </c>
      <c r="O820" s="174"/>
      <c r="P820" s="190" t="s">
        <v>410</v>
      </c>
      <c r="Q820" s="206" t="str">
        <f>VLOOKUP($B818,D1_2!$B$259:$AL$385,23,FALSE)&amp;""</f>
        <v/>
      </c>
      <c r="R820" s="216"/>
      <c r="S820" s="167" t="str">
        <f>VLOOKUP($B818,D1_2!$B$259:$AL$385,24,FALSE)&amp;""</f>
        <v/>
      </c>
      <c r="T820" s="174"/>
      <c r="U820" s="190" t="s">
        <v>410</v>
      </c>
      <c r="V820" s="206" t="str">
        <f>VLOOKUP($B818,D1_2!$B$259:$AL$385,25,FALSE)&amp;""</f>
        <v/>
      </c>
      <c r="W820" s="216"/>
      <c r="X820" s="167" t="str">
        <f>VLOOKUP($B818,D1_2!$B$259:$AL$385,26,FALSE)&amp;""</f>
        <v/>
      </c>
      <c r="Y820" s="174"/>
      <c r="Z820" s="190" t="s">
        <v>410</v>
      </c>
      <c r="AA820" s="206" t="str">
        <f>VLOOKUP($B818,D1_2!$B$259:$AL$385,27,FALSE)&amp;""</f>
        <v/>
      </c>
      <c r="AB820" s="216"/>
      <c r="AC820" s="167" t="str">
        <f>VLOOKUP($B818,D1_2!$B$259:$AL$385,28,FALSE)&amp;""</f>
        <v/>
      </c>
      <c r="AD820" s="174"/>
      <c r="AE820" s="190" t="s">
        <v>410</v>
      </c>
      <c r="AF820" s="206" t="str">
        <f>VLOOKUP($B818,D1_2!$B$259:$AL$385,29,FALSE)&amp;""</f>
        <v/>
      </c>
      <c r="AG820" s="216"/>
      <c r="AH820" s="167" t="str">
        <f>VLOOKUP($B818,D1_2!$B$259:$AL$385,30,FALSE)&amp;""</f>
        <v/>
      </c>
      <c r="AI820" s="174"/>
      <c r="AJ820" s="190" t="s">
        <v>410</v>
      </c>
      <c r="AK820" s="206" t="str">
        <f>VLOOKUP($B818,D1_2!$B$259:$AL$385,31,FALSE)&amp;""</f>
        <v/>
      </c>
      <c r="AL820" s="216"/>
      <c r="AM820" s="167" t="str">
        <f>VLOOKUP($B818,D1_2!$B$259:$AL$385,32,FALSE)&amp;""</f>
        <v/>
      </c>
      <c r="AN820" s="174"/>
      <c r="AO820" s="190" t="s">
        <v>410</v>
      </c>
      <c r="AP820" s="206" t="str">
        <f>VLOOKUP($B818,D1_2!$B$259:$AL$385,33,FALSE)&amp;""</f>
        <v/>
      </c>
      <c r="AQ820" s="216"/>
      <c r="AR820" s="167" t="str">
        <f>VLOOKUP($B818,D1_2!$B$259:$AL$385,34,FALSE)&amp;""</f>
        <v/>
      </c>
      <c r="AS820" s="174"/>
      <c r="AT820" s="190" t="s">
        <v>410</v>
      </c>
      <c r="AU820" s="206" t="str">
        <f>VLOOKUP($B818,D1_2!$B$259:$AL$385,35,FALSE)&amp;""</f>
        <v/>
      </c>
      <c r="AV820" s="216"/>
      <c r="AW820" s="167" t="str">
        <f>VLOOKUP($B818,D1_2!$B$259:$AL$385,36,FALSE)&amp;""</f>
        <v/>
      </c>
      <c r="AX820" s="174"/>
      <c r="AY820" s="190" t="s">
        <v>410</v>
      </c>
      <c r="AZ820" s="206" t="str">
        <f>VLOOKUP($B818,D1_2!$B$259:$AL$385,37,FALSE)&amp;""</f>
        <v/>
      </c>
      <c r="BA820" s="216"/>
    </row>
    <row r="821" spans="2:53" ht="14.25" customHeight="1">
      <c r="B821" s="26" t="s">
        <v>429</v>
      </c>
      <c r="C821" s="78"/>
      <c r="D821" s="78"/>
      <c r="E821" s="78"/>
      <c r="F821" s="107"/>
      <c r="G821" s="122" t="s">
        <v>6009</v>
      </c>
      <c r="H821" s="122"/>
      <c r="I821" s="122"/>
      <c r="J821" s="122"/>
      <c r="K821" s="122"/>
      <c r="L821" s="122"/>
      <c r="M821" s="122"/>
      <c r="N821" s="160" t="str">
        <f>VLOOKUP($B821,D1_2!$B$5:$AL$131,22,FALSE)&amp;""</f>
        <v/>
      </c>
      <c r="O821" s="172"/>
      <c r="P821" s="188" t="s">
        <v>410</v>
      </c>
      <c r="Q821" s="204" t="str">
        <f>VLOOKUP($B821,D1_2!$B$5:$AL$131,23,FALSE)&amp;""</f>
        <v/>
      </c>
      <c r="R821" s="215"/>
      <c r="S821" s="160" t="str">
        <f>VLOOKUP($B821,D1_2!$B$5:$AL$131,24,FALSE)&amp;""</f>
        <v/>
      </c>
      <c r="T821" s="172"/>
      <c r="U821" s="188" t="s">
        <v>410</v>
      </c>
      <c r="V821" s="204" t="str">
        <f>VLOOKUP($B821,D1_2!$B$5:$AL$131,25,FALSE)&amp;""</f>
        <v/>
      </c>
      <c r="W821" s="215"/>
      <c r="X821" s="160" t="str">
        <f>VLOOKUP($B821,D1_2!$B$5:$AL$131,26,FALSE)&amp;""</f>
        <v/>
      </c>
      <c r="Y821" s="172"/>
      <c r="Z821" s="188" t="s">
        <v>410</v>
      </c>
      <c r="AA821" s="204" t="str">
        <f>VLOOKUP($B821,D1_2!$B$5:$AL$131,27,FALSE)&amp;""</f>
        <v/>
      </c>
      <c r="AB821" s="215"/>
      <c r="AC821" s="160" t="str">
        <f>VLOOKUP($B821,D1_2!$B$5:$AL$131,28,FALSE)&amp;""</f>
        <v/>
      </c>
      <c r="AD821" s="172"/>
      <c r="AE821" s="188" t="s">
        <v>410</v>
      </c>
      <c r="AF821" s="204" t="str">
        <f>VLOOKUP($B821,D1_2!$B$5:$AL$131,29,FALSE)&amp;""</f>
        <v/>
      </c>
      <c r="AG821" s="215"/>
      <c r="AH821" s="160" t="str">
        <f>VLOOKUP($B821,D1_2!$B$5:$AL$131,30,FALSE)&amp;""</f>
        <v/>
      </c>
      <c r="AI821" s="172"/>
      <c r="AJ821" s="188" t="s">
        <v>410</v>
      </c>
      <c r="AK821" s="204" t="str">
        <f>VLOOKUP($B821,D1_2!$B$5:$AL$131,31,FALSE)&amp;""</f>
        <v/>
      </c>
      <c r="AL821" s="215"/>
      <c r="AM821" s="160" t="str">
        <f>VLOOKUP($B821,D1_2!$B$5:$AL$131,32,FALSE)&amp;""</f>
        <v/>
      </c>
      <c r="AN821" s="172"/>
      <c r="AO821" s="188" t="s">
        <v>410</v>
      </c>
      <c r="AP821" s="204" t="str">
        <f>VLOOKUP($B821,D1_2!$B$5:$AL$131,33,FALSE)&amp;""</f>
        <v/>
      </c>
      <c r="AQ821" s="215"/>
      <c r="AR821" s="160" t="str">
        <f>VLOOKUP($B821,D1_2!$B$5:$AL$131,34,FALSE)&amp;""</f>
        <v/>
      </c>
      <c r="AS821" s="172"/>
      <c r="AT821" s="188" t="s">
        <v>410</v>
      </c>
      <c r="AU821" s="204" t="str">
        <f>VLOOKUP($B821,D1_2!$B$5:$AL$131,35,FALSE)&amp;""</f>
        <v/>
      </c>
      <c r="AV821" s="215"/>
      <c r="AW821" s="160" t="str">
        <f>VLOOKUP($B821,D1_2!$B$5:$AL$131,36,FALSE)&amp;""</f>
        <v/>
      </c>
      <c r="AX821" s="172"/>
      <c r="AY821" s="188" t="s">
        <v>410</v>
      </c>
      <c r="AZ821" s="204" t="str">
        <f>VLOOKUP($B821,D1_2!$B$5:$AL$131,37,FALSE)&amp;""</f>
        <v/>
      </c>
      <c r="BA821" s="215"/>
    </row>
    <row r="822" spans="2:53">
      <c r="B822" s="28"/>
      <c r="C822" s="80"/>
      <c r="D822" s="80"/>
      <c r="E822" s="80"/>
      <c r="F822" s="108"/>
      <c r="G822" s="123" t="s">
        <v>5759</v>
      </c>
      <c r="H822" s="123"/>
      <c r="I822" s="123"/>
      <c r="J822" s="123"/>
      <c r="K822" s="123"/>
      <c r="L822" s="123"/>
      <c r="M822" s="123"/>
      <c r="N822" s="162" t="str">
        <f>VLOOKUP($B821,D1_2!$B$132:$AL$258,22,FALSE)&amp;""</f>
        <v/>
      </c>
      <c r="O822" s="173"/>
      <c r="P822" s="189" t="s">
        <v>410</v>
      </c>
      <c r="Q822" s="205" t="str">
        <f>VLOOKUP($B821,D1_2!$B$132:$AL$258,23,FALSE)&amp;""</f>
        <v/>
      </c>
      <c r="R822" s="222"/>
      <c r="S822" s="162" t="str">
        <f>VLOOKUP($B821,D1_2!$B$132:$AL$258,24,FALSE)&amp;""</f>
        <v/>
      </c>
      <c r="T822" s="173"/>
      <c r="U822" s="189" t="s">
        <v>410</v>
      </c>
      <c r="V822" s="205" t="str">
        <f>VLOOKUP($B821,D1_2!$B$132:$AL$258,25,FALSE)&amp;""</f>
        <v/>
      </c>
      <c r="W822" s="222"/>
      <c r="X822" s="162" t="str">
        <f>VLOOKUP($B821,D1_2!$B$132:$AL$258,26,FALSE)&amp;""</f>
        <v/>
      </c>
      <c r="Y822" s="173"/>
      <c r="Z822" s="189" t="s">
        <v>410</v>
      </c>
      <c r="AA822" s="205" t="str">
        <f>VLOOKUP($B821,D1_2!$B$132:$AL$258,27,FALSE)&amp;""</f>
        <v/>
      </c>
      <c r="AB822" s="222"/>
      <c r="AC822" s="162" t="str">
        <f>VLOOKUP($B821,D1_2!$B$132:$AL$258,28,FALSE)&amp;""</f>
        <v/>
      </c>
      <c r="AD822" s="173"/>
      <c r="AE822" s="189" t="s">
        <v>410</v>
      </c>
      <c r="AF822" s="205" t="str">
        <f>VLOOKUP($B821,D1_2!$B$132:$AL$258,29,FALSE)&amp;""</f>
        <v/>
      </c>
      <c r="AG822" s="222"/>
      <c r="AH822" s="162" t="str">
        <f>VLOOKUP($B821,D1_2!$B$132:$AL$258,30,FALSE)&amp;""</f>
        <v/>
      </c>
      <c r="AI822" s="173"/>
      <c r="AJ822" s="189" t="s">
        <v>410</v>
      </c>
      <c r="AK822" s="205" t="str">
        <f>VLOOKUP($B821,D1_2!$B$132:$AL$258,31,FALSE)&amp;""</f>
        <v/>
      </c>
      <c r="AL822" s="222"/>
      <c r="AM822" s="162" t="str">
        <f>VLOOKUP($B821,D1_2!$B$132:$AL$258,32,FALSE)&amp;""</f>
        <v/>
      </c>
      <c r="AN822" s="173"/>
      <c r="AO822" s="189" t="s">
        <v>410</v>
      </c>
      <c r="AP822" s="205" t="str">
        <f>VLOOKUP($B821,D1_2!$B$132:$AL$258,33,FALSE)&amp;""</f>
        <v/>
      </c>
      <c r="AQ822" s="222"/>
      <c r="AR822" s="162" t="str">
        <f>VLOOKUP($B821,D1_2!$B$132:$AL$258,34,FALSE)&amp;""</f>
        <v/>
      </c>
      <c r="AS822" s="173"/>
      <c r="AT822" s="189" t="s">
        <v>410</v>
      </c>
      <c r="AU822" s="205" t="str">
        <f>VLOOKUP($B821,D1_2!$B$132:$AL$258,35,FALSE)&amp;""</f>
        <v/>
      </c>
      <c r="AV822" s="222"/>
      <c r="AW822" s="162" t="str">
        <f>VLOOKUP($B821,D1_2!$B$132:$AL$258,36,FALSE)&amp;""</f>
        <v/>
      </c>
      <c r="AX822" s="173"/>
      <c r="AY822" s="189" t="s">
        <v>410</v>
      </c>
      <c r="AZ822" s="205" t="str">
        <f>VLOOKUP($B821,D1_2!$B$132:$AL$258,37,FALSE)&amp;""</f>
        <v/>
      </c>
      <c r="BA822" s="222"/>
    </row>
    <row r="823" spans="2:53" s="1" customFormat="1">
      <c r="B823" s="27"/>
      <c r="C823" s="79"/>
      <c r="D823" s="79"/>
      <c r="E823" s="79"/>
      <c r="F823" s="109"/>
      <c r="G823" s="124" t="s">
        <v>5593</v>
      </c>
      <c r="H823" s="124"/>
      <c r="I823" s="124"/>
      <c r="J823" s="124"/>
      <c r="K823" s="124"/>
      <c r="L823" s="124"/>
      <c r="M823" s="124"/>
      <c r="N823" s="167" t="str">
        <f>VLOOKUP($B821,D1_2!$B$259:$AL$385,22,FALSE)&amp;""</f>
        <v/>
      </c>
      <c r="O823" s="174"/>
      <c r="P823" s="190" t="s">
        <v>410</v>
      </c>
      <c r="Q823" s="206" t="str">
        <f>VLOOKUP($B821,D1_2!$B$259:$AL$385,23,FALSE)&amp;""</f>
        <v/>
      </c>
      <c r="R823" s="216"/>
      <c r="S823" s="167" t="str">
        <f>VLOOKUP($B821,D1_2!$B$259:$AL$385,24,FALSE)&amp;""</f>
        <v/>
      </c>
      <c r="T823" s="174"/>
      <c r="U823" s="190" t="s">
        <v>410</v>
      </c>
      <c r="V823" s="206" t="str">
        <f>VLOOKUP($B821,D1_2!$B$259:$AL$385,25,FALSE)&amp;""</f>
        <v/>
      </c>
      <c r="W823" s="216"/>
      <c r="X823" s="167" t="str">
        <f>VLOOKUP($B821,D1_2!$B$259:$AL$385,26,FALSE)&amp;""</f>
        <v/>
      </c>
      <c r="Y823" s="174"/>
      <c r="Z823" s="190" t="s">
        <v>410</v>
      </c>
      <c r="AA823" s="206" t="str">
        <f>VLOOKUP($B821,D1_2!$B$259:$AL$385,27,FALSE)&amp;""</f>
        <v/>
      </c>
      <c r="AB823" s="216"/>
      <c r="AC823" s="167" t="str">
        <f>VLOOKUP($B821,D1_2!$B$259:$AL$385,28,FALSE)&amp;""</f>
        <v/>
      </c>
      <c r="AD823" s="174"/>
      <c r="AE823" s="190" t="s">
        <v>410</v>
      </c>
      <c r="AF823" s="206" t="str">
        <f>VLOOKUP($B821,D1_2!$B$259:$AL$385,29,FALSE)&amp;""</f>
        <v/>
      </c>
      <c r="AG823" s="216"/>
      <c r="AH823" s="167" t="str">
        <f>VLOOKUP($B821,D1_2!$B$259:$AL$385,30,FALSE)&amp;""</f>
        <v/>
      </c>
      <c r="AI823" s="174"/>
      <c r="AJ823" s="190" t="s">
        <v>410</v>
      </c>
      <c r="AK823" s="206" t="str">
        <f>VLOOKUP($B821,D1_2!$B$259:$AL$385,31,FALSE)&amp;""</f>
        <v/>
      </c>
      <c r="AL823" s="216"/>
      <c r="AM823" s="167" t="str">
        <f>VLOOKUP($B821,D1_2!$B$259:$AL$385,32,FALSE)&amp;""</f>
        <v/>
      </c>
      <c r="AN823" s="174"/>
      <c r="AO823" s="190" t="s">
        <v>410</v>
      </c>
      <c r="AP823" s="206" t="str">
        <f>VLOOKUP($B821,D1_2!$B$259:$AL$385,33,FALSE)&amp;""</f>
        <v/>
      </c>
      <c r="AQ823" s="216"/>
      <c r="AR823" s="167" t="str">
        <f>VLOOKUP($B821,D1_2!$B$259:$AL$385,34,FALSE)&amp;""</f>
        <v/>
      </c>
      <c r="AS823" s="174"/>
      <c r="AT823" s="190" t="s">
        <v>410</v>
      </c>
      <c r="AU823" s="206" t="str">
        <f>VLOOKUP($B821,D1_2!$B$259:$AL$385,35,FALSE)&amp;""</f>
        <v/>
      </c>
      <c r="AV823" s="216"/>
      <c r="AW823" s="167" t="str">
        <f>VLOOKUP($B821,D1_2!$B$259:$AL$385,36,FALSE)&amp;""</f>
        <v/>
      </c>
      <c r="AX823" s="174"/>
      <c r="AY823" s="190" t="s">
        <v>410</v>
      </c>
      <c r="AZ823" s="206" t="str">
        <f>VLOOKUP($B821,D1_2!$B$259:$AL$385,37,FALSE)&amp;""</f>
        <v/>
      </c>
      <c r="BA823" s="216"/>
    </row>
    <row r="824" spans="2:53" s="1" customFormat="1" ht="14.25" customHeight="1">
      <c r="B824" s="26" t="s">
        <v>4721</v>
      </c>
      <c r="C824" s="78"/>
      <c r="D824" s="78"/>
      <c r="E824" s="78"/>
      <c r="F824" s="107"/>
      <c r="G824" s="122" t="s">
        <v>6009</v>
      </c>
      <c r="H824" s="122"/>
      <c r="I824" s="122"/>
      <c r="J824" s="122"/>
      <c r="K824" s="122"/>
      <c r="L824" s="122"/>
      <c r="M824" s="122"/>
      <c r="N824" s="160" t="str">
        <f>VLOOKUP($B824,D1_2!$B$5:$AL$131,22,FALSE)&amp;""</f>
        <v/>
      </c>
      <c r="O824" s="172"/>
      <c r="P824" s="188" t="s">
        <v>410</v>
      </c>
      <c r="Q824" s="204" t="str">
        <f>VLOOKUP($B824,D1_2!$B$5:$AL$131,23,FALSE)&amp;""</f>
        <v/>
      </c>
      <c r="R824" s="215"/>
      <c r="S824" s="160" t="str">
        <f>VLOOKUP($B824,D1_2!$B$5:$AL$131,24,FALSE)&amp;""</f>
        <v/>
      </c>
      <c r="T824" s="172"/>
      <c r="U824" s="188" t="s">
        <v>410</v>
      </c>
      <c r="V824" s="204" t="str">
        <f>VLOOKUP($B824,D1_2!$B$5:$AL$131,25,FALSE)&amp;""</f>
        <v/>
      </c>
      <c r="W824" s="215"/>
      <c r="X824" s="160" t="str">
        <f>VLOOKUP($B824,D1_2!$B$5:$AL$131,26,FALSE)&amp;""</f>
        <v/>
      </c>
      <c r="Y824" s="172"/>
      <c r="Z824" s="188" t="s">
        <v>410</v>
      </c>
      <c r="AA824" s="204" t="str">
        <f>VLOOKUP($B824,D1_2!$B$5:$AL$131,27,FALSE)&amp;""</f>
        <v/>
      </c>
      <c r="AB824" s="215"/>
      <c r="AC824" s="160" t="str">
        <f>VLOOKUP($B824,D1_2!$B$5:$AL$131,28,FALSE)&amp;""</f>
        <v/>
      </c>
      <c r="AD824" s="172"/>
      <c r="AE824" s="188" t="s">
        <v>410</v>
      </c>
      <c r="AF824" s="204" t="str">
        <f>VLOOKUP($B824,D1_2!$B$5:$AL$131,29,FALSE)&amp;""</f>
        <v/>
      </c>
      <c r="AG824" s="215"/>
      <c r="AH824" s="160" t="str">
        <f>VLOOKUP($B824,D1_2!$B$5:$AL$131,30,FALSE)&amp;""</f>
        <v/>
      </c>
      <c r="AI824" s="172"/>
      <c r="AJ824" s="188" t="s">
        <v>410</v>
      </c>
      <c r="AK824" s="204" t="str">
        <f>VLOOKUP($B824,D1_2!$B$5:$AL$131,31,FALSE)&amp;""</f>
        <v/>
      </c>
      <c r="AL824" s="215"/>
      <c r="AM824" s="160" t="str">
        <f>VLOOKUP($B824,D1_2!$B$5:$AL$131,32,FALSE)&amp;""</f>
        <v/>
      </c>
      <c r="AN824" s="172"/>
      <c r="AO824" s="188" t="s">
        <v>410</v>
      </c>
      <c r="AP824" s="204" t="str">
        <f>VLOOKUP($B824,D1_2!$B$5:$AL$131,33,FALSE)&amp;""</f>
        <v/>
      </c>
      <c r="AQ824" s="215"/>
      <c r="AR824" s="160" t="str">
        <f>VLOOKUP($B824,D1_2!$B$5:$AL$131,34,FALSE)&amp;""</f>
        <v/>
      </c>
      <c r="AS824" s="172"/>
      <c r="AT824" s="188" t="s">
        <v>410</v>
      </c>
      <c r="AU824" s="204" t="str">
        <f>VLOOKUP($B824,D1_2!$B$5:$AL$131,35,FALSE)&amp;""</f>
        <v/>
      </c>
      <c r="AV824" s="215"/>
      <c r="AW824" s="160" t="str">
        <f>VLOOKUP($B824,D1_2!$B$5:$AL$131,36,FALSE)&amp;""</f>
        <v/>
      </c>
      <c r="AX824" s="172"/>
      <c r="AY824" s="188" t="s">
        <v>410</v>
      </c>
      <c r="AZ824" s="204" t="str">
        <f>VLOOKUP($B824,D1_2!$B$5:$AL$131,37,FALSE)&amp;""</f>
        <v/>
      </c>
      <c r="BA824" s="215"/>
    </row>
    <row r="825" spans="2:53" s="1" customFormat="1">
      <c r="B825" s="28"/>
      <c r="C825" s="80"/>
      <c r="D825" s="80"/>
      <c r="E825" s="80"/>
      <c r="F825" s="108"/>
      <c r="G825" s="123" t="s">
        <v>5759</v>
      </c>
      <c r="H825" s="123"/>
      <c r="I825" s="123"/>
      <c r="J825" s="123"/>
      <c r="K825" s="123"/>
      <c r="L825" s="123"/>
      <c r="M825" s="123"/>
      <c r="N825" s="162" t="str">
        <f>VLOOKUP($B824,D1_2!$B$132:$AL$258,22,FALSE)&amp;""</f>
        <v/>
      </c>
      <c r="O825" s="173"/>
      <c r="P825" s="189" t="s">
        <v>410</v>
      </c>
      <c r="Q825" s="205" t="str">
        <f>VLOOKUP($B824,D1_2!$B$132:$AL$258,23,FALSE)&amp;""</f>
        <v/>
      </c>
      <c r="R825" s="222"/>
      <c r="S825" s="162" t="str">
        <f>VLOOKUP($B824,D1_2!$B$132:$AL$258,24,FALSE)&amp;""</f>
        <v/>
      </c>
      <c r="T825" s="173"/>
      <c r="U825" s="189" t="s">
        <v>410</v>
      </c>
      <c r="V825" s="205" t="str">
        <f>VLOOKUP($B824,D1_2!$B$132:$AL$258,25,FALSE)&amp;""</f>
        <v/>
      </c>
      <c r="W825" s="222"/>
      <c r="X825" s="162" t="str">
        <f>VLOOKUP($B824,D1_2!$B$132:$AL$258,26,FALSE)&amp;""</f>
        <v/>
      </c>
      <c r="Y825" s="173"/>
      <c r="Z825" s="189" t="s">
        <v>410</v>
      </c>
      <c r="AA825" s="205" t="str">
        <f>VLOOKUP($B824,D1_2!$B$132:$AL$258,27,FALSE)&amp;""</f>
        <v/>
      </c>
      <c r="AB825" s="222"/>
      <c r="AC825" s="162" t="str">
        <f>VLOOKUP($B824,D1_2!$B$132:$AL$258,28,FALSE)&amp;""</f>
        <v/>
      </c>
      <c r="AD825" s="173"/>
      <c r="AE825" s="189" t="s">
        <v>410</v>
      </c>
      <c r="AF825" s="205" t="str">
        <f>VLOOKUP($B824,D1_2!$B$132:$AL$258,29,FALSE)&amp;""</f>
        <v/>
      </c>
      <c r="AG825" s="222"/>
      <c r="AH825" s="162" t="str">
        <f>VLOOKUP($B824,D1_2!$B$132:$AL$258,30,FALSE)&amp;""</f>
        <v/>
      </c>
      <c r="AI825" s="173"/>
      <c r="AJ825" s="189" t="s">
        <v>410</v>
      </c>
      <c r="AK825" s="205" t="str">
        <f>VLOOKUP($B824,D1_2!$B$132:$AL$258,31,FALSE)&amp;""</f>
        <v/>
      </c>
      <c r="AL825" s="222"/>
      <c r="AM825" s="162" t="str">
        <f>VLOOKUP($B824,D1_2!$B$132:$AL$258,32,FALSE)&amp;""</f>
        <v/>
      </c>
      <c r="AN825" s="173"/>
      <c r="AO825" s="189" t="s">
        <v>410</v>
      </c>
      <c r="AP825" s="205" t="str">
        <f>VLOOKUP($B824,D1_2!$B$132:$AL$258,33,FALSE)&amp;""</f>
        <v/>
      </c>
      <c r="AQ825" s="222"/>
      <c r="AR825" s="162" t="str">
        <f>VLOOKUP($B824,D1_2!$B$132:$AL$258,34,FALSE)&amp;""</f>
        <v/>
      </c>
      <c r="AS825" s="173"/>
      <c r="AT825" s="189" t="s">
        <v>410</v>
      </c>
      <c r="AU825" s="205" t="str">
        <f>VLOOKUP($B824,D1_2!$B$132:$AL$258,35,FALSE)&amp;""</f>
        <v/>
      </c>
      <c r="AV825" s="222"/>
      <c r="AW825" s="162" t="str">
        <f>VLOOKUP($B824,D1_2!$B$132:$AL$258,36,FALSE)&amp;""</f>
        <v/>
      </c>
      <c r="AX825" s="173"/>
      <c r="AY825" s="189" t="s">
        <v>410</v>
      </c>
      <c r="AZ825" s="205" t="str">
        <f>VLOOKUP($B824,D1_2!$B$132:$AL$258,37,FALSE)&amp;""</f>
        <v/>
      </c>
      <c r="BA825" s="222"/>
    </row>
    <row r="826" spans="2:53" s="1" customFormat="1">
      <c r="B826" s="27"/>
      <c r="C826" s="79"/>
      <c r="D826" s="79"/>
      <c r="E826" s="79"/>
      <c r="F826" s="109"/>
      <c r="G826" s="124" t="s">
        <v>5593</v>
      </c>
      <c r="H826" s="124"/>
      <c r="I826" s="124"/>
      <c r="J826" s="124"/>
      <c r="K826" s="124"/>
      <c r="L826" s="124"/>
      <c r="M826" s="124"/>
      <c r="N826" s="167" t="str">
        <f>VLOOKUP($B824,D1_2!$B$259:$AL$385,22,FALSE)&amp;""</f>
        <v/>
      </c>
      <c r="O826" s="174"/>
      <c r="P826" s="190" t="s">
        <v>410</v>
      </c>
      <c r="Q826" s="206" t="str">
        <f>VLOOKUP($B824,D1_2!$B$259:$AL$385,23,FALSE)&amp;""</f>
        <v/>
      </c>
      <c r="R826" s="216"/>
      <c r="S826" s="167" t="str">
        <f>VLOOKUP($B824,D1_2!$B$259:$AL$385,24,FALSE)&amp;""</f>
        <v/>
      </c>
      <c r="T826" s="174"/>
      <c r="U826" s="190" t="s">
        <v>410</v>
      </c>
      <c r="V826" s="206" t="str">
        <f>VLOOKUP($B824,D1_2!$B$259:$AL$385,25,FALSE)&amp;""</f>
        <v/>
      </c>
      <c r="W826" s="216"/>
      <c r="X826" s="167" t="str">
        <f>VLOOKUP($B824,D1_2!$B$259:$AL$385,26,FALSE)&amp;""</f>
        <v/>
      </c>
      <c r="Y826" s="174"/>
      <c r="Z826" s="190" t="s">
        <v>410</v>
      </c>
      <c r="AA826" s="206" t="str">
        <f>VLOOKUP($B824,D1_2!$B$259:$AL$385,27,FALSE)&amp;""</f>
        <v/>
      </c>
      <c r="AB826" s="216"/>
      <c r="AC826" s="167" t="str">
        <f>VLOOKUP($B824,D1_2!$B$259:$AL$385,28,FALSE)&amp;""</f>
        <v/>
      </c>
      <c r="AD826" s="174"/>
      <c r="AE826" s="190" t="s">
        <v>410</v>
      </c>
      <c r="AF826" s="206" t="str">
        <f>VLOOKUP($B824,D1_2!$B$259:$AL$385,29,FALSE)&amp;""</f>
        <v/>
      </c>
      <c r="AG826" s="216"/>
      <c r="AH826" s="167" t="str">
        <f>VLOOKUP($B824,D1_2!$B$259:$AL$385,30,FALSE)&amp;""</f>
        <v/>
      </c>
      <c r="AI826" s="174"/>
      <c r="AJ826" s="190" t="s">
        <v>410</v>
      </c>
      <c r="AK826" s="206" t="str">
        <f>VLOOKUP($B824,D1_2!$B$259:$AL$385,31,FALSE)&amp;""</f>
        <v/>
      </c>
      <c r="AL826" s="216"/>
      <c r="AM826" s="167" t="str">
        <f>VLOOKUP($B824,D1_2!$B$259:$AL$385,32,FALSE)&amp;""</f>
        <v/>
      </c>
      <c r="AN826" s="174"/>
      <c r="AO826" s="190" t="s">
        <v>410</v>
      </c>
      <c r="AP826" s="206" t="str">
        <f>VLOOKUP($B824,D1_2!$B$259:$AL$385,33,FALSE)&amp;""</f>
        <v/>
      </c>
      <c r="AQ826" s="216"/>
      <c r="AR826" s="167" t="str">
        <f>VLOOKUP($B824,D1_2!$B$259:$AL$385,34,FALSE)&amp;""</f>
        <v/>
      </c>
      <c r="AS826" s="174"/>
      <c r="AT826" s="190" t="s">
        <v>410</v>
      </c>
      <c r="AU826" s="206" t="str">
        <f>VLOOKUP($B824,D1_2!$B$259:$AL$385,35,FALSE)&amp;""</f>
        <v/>
      </c>
      <c r="AV826" s="216"/>
      <c r="AW826" s="167" t="str">
        <f>VLOOKUP($B824,D1_2!$B$259:$AL$385,36,FALSE)&amp;""</f>
        <v/>
      </c>
      <c r="AX826" s="174"/>
      <c r="AY826" s="190" t="s">
        <v>410</v>
      </c>
      <c r="AZ826" s="206" t="str">
        <f>VLOOKUP($B824,D1_2!$B$259:$AL$385,37,FALSE)&amp;""</f>
        <v/>
      </c>
      <c r="BA826" s="216"/>
    </row>
    <row r="827" spans="2:53" s="1" customFormat="1" ht="14.25" customHeight="1">
      <c r="B827" s="26" t="s">
        <v>6609</v>
      </c>
      <c r="C827" s="78"/>
      <c r="D827" s="78"/>
      <c r="E827" s="78"/>
      <c r="F827" s="107"/>
      <c r="G827" s="122" t="s">
        <v>6009</v>
      </c>
      <c r="H827" s="122"/>
      <c r="I827" s="122"/>
      <c r="J827" s="122"/>
      <c r="K827" s="122"/>
      <c r="L827" s="122"/>
      <c r="M827" s="122"/>
      <c r="N827" s="160" t="str">
        <f>VLOOKUP($B827,D1_2!$B$5:$AL$131,22,FALSE)&amp;""</f>
        <v/>
      </c>
      <c r="O827" s="172"/>
      <c r="P827" s="188" t="s">
        <v>410</v>
      </c>
      <c r="Q827" s="204" t="str">
        <f>VLOOKUP($B827,D1_2!$B$5:$AL$131,23,FALSE)&amp;""</f>
        <v/>
      </c>
      <c r="R827" s="215"/>
      <c r="S827" s="160" t="str">
        <f>VLOOKUP($B827,D1_2!$B$5:$AL$131,24,FALSE)&amp;""</f>
        <v/>
      </c>
      <c r="T827" s="172"/>
      <c r="U827" s="188" t="s">
        <v>410</v>
      </c>
      <c r="V827" s="204" t="str">
        <f>VLOOKUP($B827,D1_2!$B$5:$AL$131,25,FALSE)&amp;""</f>
        <v/>
      </c>
      <c r="W827" s="215"/>
      <c r="X827" s="160" t="str">
        <f>VLOOKUP($B827,D1_2!$B$5:$AL$131,26,FALSE)&amp;""</f>
        <v/>
      </c>
      <c r="Y827" s="172"/>
      <c r="Z827" s="188" t="s">
        <v>410</v>
      </c>
      <c r="AA827" s="204" t="str">
        <f>VLOOKUP($B827,D1_2!$B$5:$AL$131,27,FALSE)&amp;""</f>
        <v/>
      </c>
      <c r="AB827" s="215"/>
      <c r="AC827" s="160" t="str">
        <f>VLOOKUP($B827,D1_2!$B$5:$AL$131,28,FALSE)&amp;""</f>
        <v/>
      </c>
      <c r="AD827" s="172"/>
      <c r="AE827" s="188" t="s">
        <v>410</v>
      </c>
      <c r="AF827" s="204" t="str">
        <f>VLOOKUP($B827,D1_2!$B$5:$AL$131,29,FALSE)&amp;""</f>
        <v/>
      </c>
      <c r="AG827" s="215"/>
      <c r="AH827" s="160" t="str">
        <f>VLOOKUP($B827,D1_2!$B$5:$AL$131,30,FALSE)&amp;""</f>
        <v/>
      </c>
      <c r="AI827" s="172"/>
      <c r="AJ827" s="188" t="s">
        <v>410</v>
      </c>
      <c r="AK827" s="204" t="str">
        <f>VLOOKUP($B827,D1_2!$B$5:$AL$131,31,FALSE)&amp;""</f>
        <v/>
      </c>
      <c r="AL827" s="215"/>
      <c r="AM827" s="160" t="str">
        <f>VLOOKUP($B827,D1_2!$B$5:$AL$131,32,FALSE)&amp;""</f>
        <v/>
      </c>
      <c r="AN827" s="172"/>
      <c r="AO827" s="188" t="s">
        <v>410</v>
      </c>
      <c r="AP827" s="204" t="str">
        <f>VLOOKUP($B827,D1_2!$B$5:$AL$131,33,FALSE)&amp;""</f>
        <v/>
      </c>
      <c r="AQ827" s="215"/>
      <c r="AR827" s="160" t="str">
        <f>VLOOKUP($B827,D1_2!$B$5:$AL$131,34,FALSE)&amp;""</f>
        <v/>
      </c>
      <c r="AS827" s="172"/>
      <c r="AT827" s="188" t="s">
        <v>410</v>
      </c>
      <c r="AU827" s="204" t="str">
        <f>VLOOKUP($B827,D1_2!$B$5:$AL$131,35,FALSE)&amp;""</f>
        <v/>
      </c>
      <c r="AV827" s="215"/>
      <c r="AW827" s="160" t="str">
        <f>VLOOKUP($B827,D1_2!$B$5:$AL$131,36,FALSE)&amp;""</f>
        <v/>
      </c>
      <c r="AX827" s="172"/>
      <c r="AY827" s="188" t="s">
        <v>410</v>
      </c>
      <c r="AZ827" s="204" t="str">
        <f>VLOOKUP($B827,D1_2!$B$5:$AL$131,37,FALSE)&amp;""</f>
        <v/>
      </c>
      <c r="BA827" s="215"/>
    </row>
    <row r="828" spans="2:53" s="1" customFormat="1">
      <c r="B828" s="28"/>
      <c r="C828" s="80"/>
      <c r="D828" s="80"/>
      <c r="E828" s="80"/>
      <c r="F828" s="108"/>
      <c r="G828" s="123" t="s">
        <v>5759</v>
      </c>
      <c r="H828" s="123"/>
      <c r="I828" s="123"/>
      <c r="J828" s="123"/>
      <c r="K828" s="123"/>
      <c r="L828" s="123"/>
      <c r="M828" s="123"/>
      <c r="N828" s="162" t="str">
        <f>VLOOKUP($B827,D1_2!$B$132:$AL$258,22,FALSE)&amp;""</f>
        <v/>
      </c>
      <c r="O828" s="173"/>
      <c r="P828" s="189" t="s">
        <v>410</v>
      </c>
      <c r="Q828" s="205" t="str">
        <f>VLOOKUP($B827,D1_2!$B$132:$AL$258,23,FALSE)&amp;""</f>
        <v/>
      </c>
      <c r="R828" s="222"/>
      <c r="S828" s="162" t="str">
        <f>VLOOKUP($B827,D1_2!$B$132:$AL$258,24,FALSE)&amp;""</f>
        <v/>
      </c>
      <c r="T828" s="173"/>
      <c r="U828" s="189" t="s">
        <v>410</v>
      </c>
      <c r="V828" s="205" t="str">
        <f>VLOOKUP($B827,D1_2!$B$132:$AL$258,25,FALSE)&amp;""</f>
        <v/>
      </c>
      <c r="W828" s="222"/>
      <c r="X828" s="162" t="str">
        <f>VLOOKUP($B827,D1_2!$B$132:$AL$258,26,FALSE)&amp;""</f>
        <v/>
      </c>
      <c r="Y828" s="173"/>
      <c r="Z828" s="189" t="s">
        <v>410</v>
      </c>
      <c r="AA828" s="205" t="str">
        <f>VLOOKUP($B827,D1_2!$B$132:$AL$258,27,FALSE)&amp;""</f>
        <v/>
      </c>
      <c r="AB828" s="222"/>
      <c r="AC828" s="162" t="str">
        <f>VLOOKUP($B827,D1_2!$B$132:$AL$258,28,FALSE)&amp;""</f>
        <v/>
      </c>
      <c r="AD828" s="173"/>
      <c r="AE828" s="189" t="s">
        <v>410</v>
      </c>
      <c r="AF828" s="205" t="str">
        <f>VLOOKUP($B827,D1_2!$B$132:$AL$258,29,FALSE)&amp;""</f>
        <v/>
      </c>
      <c r="AG828" s="222"/>
      <c r="AH828" s="162" t="str">
        <f>VLOOKUP($B827,D1_2!$B$132:$AL$258,30,FALSE)&amp;""</f>
        <v/>
      </c>
      <c r="AI828" s="173"/>
      <c r="AJ828" s="189" t="s">
        <v>410</v>
      </c>
      <c r="AK828" s="205" t="str">
        <f>VLOOKUP($B827,D1_2!$B$132:$AL$258,31,FALSE)&amp;""</f>
        <v/>
      </c>
      <c r="AL828" s="222"/>
      <c r="AM828" s="162" t="str">
        <f>VLOOKUP($B827,D1_2!$B$132:$AL$258,32,FALSE)&amp;""</f>
        <v/>
      </c>
      <c r="AN828" s="173"/>
      <c r="AO828" s="189" t="s">
        <v>410</v>
      </c>
      <c r="AP828" s="205" t="str">
        <f>VLOOKUP($B827,D1_2!$B$132:$AL$258,33,FALSE)&amp;""</f>
        <v/>
      </c>
      <c r="AQ828" s="222"/>
      <c r="AR828" s="162" t="str">
        <f>VLOOKUP($B827,D1_2!$B$132:$AL$258,34,FALSE)&amp;""</f>
        <v/>
      </c>
      <c r="AS828" s="173"/>
      <c r="AT828" s="189" t="s">
        <v>410</v>
      </c>
      <c r="AU828" s="205" t="str">
        <f>VLOOKUP($B827,D1_2!$B$132:$AL$258,35,FALSE)&amp;""</f>
        <v/>
      </c>
      <c r="AV828" s="222"/>
      <c r="AW828" s="162" t="str">
        <f>VLOOKUP($B827,D1_2!$B$132:$AL$258,36,FALSE)&amp;""</f>
        <v/>
      </c>
      <c r="AX828" s="173"/>
      <c r="AY828" s="189" t="s">
        <v>410</v>
      </c>
      <c r="AZ828" s="205" t="str">
        <f>VLOOKUP($B827,D1_2!$B$132:$AL$258,37,FALSE)&amp;""</f>
        <v/>
      </c>
      <c r="BA828" s="222"/>
    </row>
    <row r="829" spans="2:53" s="1" customFormat="1">
      <c r="B829" s="27"/>
      <c r="C829" s="79"/>
      <c r="D829" s="79"/>
      <c r="E829" s="79"/>
      <c r="F829" s="109"/>
      <c r="G829" s="124" t="s">
        <v>5593</v>
      </c>
      <c r="H829" s="124"/>
      <c r="I829" s="124"/>
      <c r="J829" s="124"/>
      <c r="K829" s="124"/>
      <c r="L829" s="124"/>
      <c r="M829" s="124"/>
      <c r="N829" s="167" t="str">
        <f>VLOOKUP($B827,D1_2!$B$259:$AL$385,22,FALSE)&amp;""</f>
        <v/>
      </c>
      <c r="O829" s="174"/>
      <c r="P829" s="190" t="s">
        <v>410</v>
      </c>
      <c r="Q829" s="206" t="str">
        <f>VLOOKUP($B827,D1_2!$B$259:$AL$385,23,FALSE)&amp;""</f>
        <v/>
      </c>
      <c r="R829" s="216"/>
      <c r="S829" s="167" t="str">
        <f>VLOOKUP($B827,D1_2!$B$259:$AL$385,24,FALSE)&amp;""</f>
        <v/>
      </c>
      <c r="T829" s="174"/>
      <c r="U829" s="190" t="s">
        <v>410</v>
      </c>
      <c r="V829" s="206" t="str">
        <f>VLOOKUP($B827,D1_2!$B$259:$AL$385,25,FALSE)&amp;""</f>
        <v/>
      </c>
      <c r="W829" s="216"/>
      <c r="X829" s="167" t="str">
        <f>VLOOKUP($B827,D1_2!$B$259:$AL$385,26,FALSE)&amp;""</f>
        <v/>
      </c>
      <c r="Y829" s="174"/>
      <c r="Z829" s="190" t="s">
        <v>410</v>
      </c>
      <c r="AA829" s="206" t="str">
        <f>VLOOKUP($B827,D1_2!$B$259:$AL$385,27,FALSE)&amp;""</f>
        <v/>
      </c>
      <c r="AB829" s="216"/>
      <c r="AC829" s="167" t="str">
        <f>VLOOKUP($B827,D1_2!$B$259:$AL$385,28,FALSE)&amp;""</f>
        <v/>
      </c>
      <c r="AD829" s="174"/>
      <c r="AE829" s="190" t="s">
        <v>410</v>
      </c>
      <c r="AF829" s="206" t="str">
        <f>VLOOKUP($B827,D1_2!$B$259:$AL$385,29,FALSE)&amp;""</f>
        <v/>
      </c>
      <c r="AG829" s="216"/>
      <c r="AH829" s="167" t="str">
        <f>VLOOKUP($B827,D1_2!$B$259:$AL$385,30,FALSE)&amp;""</f>
        <v/>
      </c>
      <c r="AI829" s="174"/>
      <c r="AJ829" s="190" t="s">
        <v>410</v>
      </c>
      <c r="AK829" s="206" t="str">
        <f>VLOOKUP($B827,D1_2!$B$259:$AL$385,31,FALSE)&amp;""</f>
        <v/>
      </c>
      <c r="AL829" s="216"/>
      <c r="AM829" s="167" t="str">
        <f>VLOOKUP($B827,D1_2!$B$259:$AL$385,32,FALSE)&amp;""</f>
        <v/>
      </c>
      <c r="AN829" s="174"/>
      <c r="AO829" s="190" t="s">
        <v>410</v>
      </c>
      <c r="AP829" s="206" t="str">
        <f>VLOOKUP($B827,D1_2!$B$259:$AL$385,33,FALSE)&amp;""</f>
        <v/>
      </c>
      <c r="AQ829" s="216"/>
      <c r="AR829" s="167" t="str">
        <f>VLOOKUP($B827,D1_2!$B$259:$AL$385,34,FALSE)&amp;""</f>
        <v/>
      </c>
      <c r="AS829" s="174"/>
      <c r="AT829" s="190" t="s">
        <v>410</v>
      </c>
      <c r="AU829" s="206" t="str">
        <f>VLOOKUP($B827,D1_2!$B$259:$AL$385,35,FALSE)&amp;""</f>
        <v/>
      </c>
      <c r="AV829" s="216"/>
      <c r="AW829" s="167" t="str">
        <f>VLOOKUP($B827,D1_2!$B$259:$AL$385,36,FALSE)&amp;""</f>
        <v/>
      </c>
      <c r="AX829" s="174"/>
      <c r="AY829" s="190" t="s">
        <v>410</v>
      </c>
      <c r="AZ829" s="206" t="str">
        <f>VLOOKUP($B827,D1_2!$B$259:$AL$385,37,FALSE)&amp;""</f>
        <v/>
      </c>
      <c r="BA829" s="216"/>
    </row>
    <row r="830" spans="2:53" s="1" customFormat="1" ht="14.25" customHeight="1">
      <c r="B830" s="26" t="s">
        <v>5545</v>
      </c>
      <c r="C830" s="78"/>
      <c r="D830" s="78"/>
      <c r="E830" s="78"/>
      <c r="F830" s="107"/>
      <c r="G830" s="122" t="s">
        <v>6009</v>
      </c>
      <c r="H830" s="122"/>
      <c r="I830" s="122"/>
      <c r="J830" s="122"/>
      <c r="K830" s="122"/>
      <c r="L830" s="122"/>
      <c r="M830" s="122"/>
      <c r="N830" s="160" t="str">
        <f>VLOOKUP($B830,D1_2!$B$5:$AL$131,22,FALSE)&amp;""</f>
        <v/>
      </c>
      <c r="O830" s="172"/>
      <c r="P830" s="188" t="s">
        <v>410</v>
      </c>
      <c r="Q830" s="204" t="str">
        <f>VLOOKUP($B830,D1_2!$B$5:$AL$131,23,FALSE)&amp;""</f>
        <v/>
      </c>
      <c r="R830" s="215"/>
      <c r="S830" s="160" t="str">
        <f>VLOOKUP($B830,D1_2!$B$5:$AL$131,24,FALSE)&amp;""</f>
        <v/>
      </c>
      <c r="T830" s="172"/>
      <c r="U830" s="188" t="s">
        <v>410</v>
      </c>
      <c r="V830" s="204" t="str">
        <f>VLOOKUP($B830,D1_2!$B$5:$AL$131,25,FALSE)&amp;""</f>
        <v/>
      </c>
      <c r="W830" s="215"/>
      <c r="X830" s="160" t="str">
        <f>VLOOKUP($B830,D1_2!$B$5:$AL$131,26,FALSE)&amp;""</f>
        <v/>
      </c>
      <c r="Y830" s="172"/>
      <c r="Z830" s="188" t="s">
        <v>410</v>
      </c>
      <c r="AA830" s="204" t="str">
        <f>VLOOKUP($B830,D1_2!$B$5:$AL$131,27,FALSE)&amp;""</f>
        <v/>
      </c>
      <c r="AB830" s="215"/>
      <c r="AC830" s="160" t="str">
        <f>VLOOKUP($B830,D1_2!$B$5:$AL$131,28,FALSE)&amp;""</f>
        <v/>
      </c>
      <c r="AD830" s="172"/>
      <c r="AE830" s="188" t="s">
        <v>410</v>
      </c>
      <c r="AF830" s="204" t="str">
        <f>VLOOKUP($B830,D1_2!$B$5:$AL$131,29,FALSE)&amp;""</f>
        <v/>
      </c>
      <c r="AG830" s="215"/>
      <c r="AH830" s="160" t="str">
        <f>VLOOKUP($B830,D1_2!$B$5:$AL$131,30,FALSE)&amp;""</f>
        <v/>
      </c>
      <c r="AI830" s="172"/>
      <c r="AJ830" s="188" t="s">
        <v>410</v>
      </c>
      <c r="AK830" s="204" t="str">
        <f>VLOOKUP($B830,D1_2!$B$5:$AL$131,31,FALSE)&amp;""</f>
        <v/>
      </c>
      <c r="AL830" s="215"/>
      <c r="AM830" s="160" t="str">
        <f>VLOOKUP($B830,D1_2!$B$5:$AL$131,32,FALSE)&amp;""</f>
        <v/>
      </c>
      <c r="AN830" s="172"/>
      <c r="AO830" s="188" t="s">
        <v>410</v>
      </c>
      <c r="AP830" s="204" t="str">
        <f>VLOOKUP($B830,D1_2!$B$5:$AL$131,33,FALSE)&amp;""</f>
        <v/>
      </c>
      <c r="AQ830" s="215"/>
      <c r="AR830" s="160" t="str">
        <f>VLOOKUP($B830,D1_2!$B$5:$AL$131,34,FALSE)&amp;""</f>
        <v/>
      </c>
      <c r="AS830" s="172"/>
      <c r="AT830" s="188" t="s">
        <v>410</v>
      </c>
      <c r="AU830" s="204" t="str">
        <f>VLOOKUP($B830,D1_2!$B$5:$AL$131,35,FALSE)&amp;""</f>
        <v/>
      </c>
      <c r="AV830" s="215"/>
      <c r="AW830" s="160" t="str">
        <f>VLOOKUP($B830,D1_2!$B$5:$AL$131,36,FALSE)&amp;""</f>
        <v/>
      </c>
      <c r="AX830" s="172"/>
      <c r="AY830" s="188" t="s">
        <v>410</v>
      </c>
      <c r="AZ830" s="204" t="str">
        <f>VLOOKUP($B830,D1_2!$B$5:$AL$131,37,FALSE)&amp;""</f>
        <v/>
      </c>
      <c r="BA830" s="215"/>
    </row>
    <row r="831" spans="2:53" s="1" customFormat="1">
      <c r="B831" s="28"/>
      <c r="C831" s="80"/>
      <c r="D831" s="80"/>
      <c r="E831" s="80"/>
      <c r="F831" s="108"/>
      <c r="G831" s="123" t="s">
        <v>5759</v>
      </c>
      <c r="H831" s="123"/>
      <c r="I831" s="123"/>
      <c r="J831" s="123"/>
      <c r="K831" s="123"/>
      <c r="L831" s="123"/>
      <c r="M831" s="123"/>
      <c r="N831" s="162" t="str">
        <f>VLOOKUP($B830,D1_2!$B$132:$AL$258,22,FALSE)&amp;""</f>
        <v/>
      </c>
      <c r="O831" s="173"/>
      <c r="P831" s="189" t="s">
        <v>410</v>
      </c>
      <c r="Q831" s="205" t="str">
        <f>VLOOKUP($B830,D1_2!$B$132:$AL$258,23,FALSE)&amp;""</f>
        <v/>
      </c>
      <c r="R831" s="222"/>
      <c r="S831" s="162" t="str">
        <f>VLOOKUP($B830,D1_2!$B$132:$AL$258,24,FALSE)&amp;""</f>
        <v/>
      </c>
      <c r="T831" s="173"/>
      <c r="U831" s="189" t="s">
        <v>410</v>
      </c>
      <c r="V831" s="205" t="str">
        <f>VLOOKUP($B830,D1_2!$B$132:$AL$258,25,FALSE)&amp;""</f>
        <v/>
      </c>
      <c r="W831" s="222"/>
      <c r="X831" s="162" t="str">
        <f>VLOOKUP($B830,D1_2!$B$132:$AL$258,26,FALSE)&amp;""</f>
        <v/>
      </c>
      <c r="Y831" s="173"/>
      <c r="Z831" s="189" t="s">
        <v>410</v>
      </c>
      <c r="AA831" s="205" t="str">
        <f>VLOOKUP($B830,D1_2!$B$132:$AL$258,27,FALSE)&amp;""</f>
        <v/>
      </c>
      <c r="AB831" s="222"/>
      <c r="AC831" s="162" t="str">
        <f>VLOOKUP($B830,D1_2!$B$132:$AL$258,28,FALSE)&amp;""</f>
        <v/>
      </c>
      <c r="AD831" s="173"/>
      <c r="AE831" s="189" t="s">
        <v>410</v>
      </c>
      <c r="AF831" s="205" t="str">
        <f>VLOOKUP($B830,D1_2!$B$132:$AL$258,29,FALSE)&amp;""</f>
        <v/>
      </c>
      <c r="AG831" s="222"/>
      <c r="AH831" s="162" t="str">
        <f>VLOOKUP($B830,D1_2!$B$132:$AL$258,30,FALSE)&amp;""</f>
        <v/>
      </c>
      <c r="AI831" s="173"/>
      <c r="AJ831" s="189" t="s">
        <v>410</v>
      </c>
      <c r="AK831" s="205" t="str">
        <f>VLOOKUP($B830,D1_2!$B$132:$AL$258,31,FALSE)&amp;""</f>
        <v/>
      </c>
      <c r="AL831" s="222"/>
      <c r="AM831" s="162" t="str">
        <f>VLOOKUP($B830,D1_2!$B$132:$AL$258,32,FALSE)&amp;""</f>
        <v/>
      </c>
      <c r="AN831" s="173"/>
      <c r="AO831" s="189" t="s">
        <v>410</v>
      </c>
      <c r="AP831" s="205" t="str">
        <f>VLOOKUP($B830,D1_2!$B$132:$AL$258,33,FALSE)&amp;""</f>
        <v/>
      </c>
      <c r="AQ831" s="222"/>
      <c r="AR831" s="162" t="str">
        <f>VLOOKUP($B830,D1_2!$B$132:$AL$258,34,FALSE)&amp;""</f>
        <v/>
      </c>
      <c r="AS831" s="173"/>
      <c r="AT831" s="189" t="s">
        <v>410</v>
      </c>
      <c r="AU831" s="205" t="str">
        <f>VLOOKUP($B830,D1_2!$B$132:$AL$258,35,FALSE)&amp;""</f>
        <v/>
      </c>
      <c r="AV831" s="222"/>
      <c r="AW831" s="162" t="str">
        <f>VLOOKUP($B830,D1_2!$B$132:$AL$258,36,FALSE)&amp;""</f>
        <v/>
      </c>
      <c r="AX831" s="173"/>
      <c r="AY831" s="189" t="s">
        <v>410</v>
      </c>
      <c r="AZ831" s="205" t="str">
        <f>VLOOKUP($B830,D1_2!$B$132:$AL$258,37,FALSE)&amp;""</f>
        <v/>
      </c>
      <c r="BA831" s="222"/>
    </row>
    <row r="832" spans="2:53" s="1" customFormat="1">
      <c r="B832" s="27"/>
      <c r="C832" s="79"/>
      <c r="D832" s="79"/>
      <c r="E832" s="79"/>
      <c r="F832" s="109"/>
      <c r="G832" s="124" t="s">
        <v>5593</v>
      </c>
      <c r="H832" s="124"/>
      <c r="I832" s="124"/>
      <c r="J832" s="124"/>
      <c r="K832" s="124"/>
      <c r="L832" s="124"/>
      <c r="M832" s="124"/>
      <c r="N832" s="167" t="str">
        <f>VLOOKUP($B830,D1_2!$B$259:$AL$385,22,FALSE)&amp;""</f>
        <v/>
      </c>
      <c r="O832" s="174"/>
      <c r="P832" s="190" t="s">
        <v>410</v>
      </c>
      <c r="Q832" s="206" t="str">
        <f>VLOOKUP($B830,D1_2!$B$259:$AL$385,23,FALSE)&amp;""</f>
        <v/>
      </c>
      <c r="R832" s="216"/>
      <c r="S832" s="167" t="str">
        <f>VLOOKUP($B830,D1_2!$B$259:$AL$385,24,FALSE)&amp;""</f>
        <v/>
      </c>
      <c r="T832" s="174"/>
      <c r="U832" s="190" t="s">
        <v>410</v>
      </c>
      <c r="V832" s="206" t="str">
        <f>VLOOKUP($B830,D1_2!$B$259:$AL$385,25,FALSE)&amp;""</f>
        <v/>
      </c>
      <c r="W832" s="216"/>
      <c r="X832" s="167" t="str">
        <f>VLOOKUP($B830,D1_2!$B$259:$AL$385,26,FALSE)&amp;""</f>
        <v/>
      </c>
      <c r="Y832" s="174"/>
      <c r="Z832" s="190" t="s">
        <v>410</v>
      </c>
      <c r="AA832" s="206" t="str">
        <f>VLOOKUP($B830,D1_2!$B$259:$AL$385,27,FALSE)&amp;""</f>
        <v/>
      </c>
      <c r="AB832" s="216"/>
      <c r="AC832" s="167" t="str">
        <f>VLOOKUP($B830,D1_2!$B$259:$AL$385,28,FALSE)&amp;""</f>
        <v/>
      </c>
      <c r="AD832" s="174"/>
      <c r="AE832" s="190" t="s">
        <v>410</v>
      </c>
      <c r="AF832" s="206" t="str">
        <f>VLOOKUP($B830,D1_2!$B$259:$AL$385,29,FALSE)&amp;""</f>
        <v/>
      </c>
      <c r="AG832" s="216"/>
      <c r="AH832" s="167" t="str">
        <f>VLOOKUP($B830,D1_2!$B$259:$AL$385,30,FALSE)&amp;""</f>
        <v/>
      </c>
      <c r="AI832" s="174"/>
      <c r="AJ832" s="190" t="s">
        <v>410</v>
      </c>
      <c r="AK832" s="206" t="str">
        <f>VLOOKUP($B830,D1_2!$B$259:$AL$385,31,FALSE)&amp;""</f>
        <v/>
      </c>
      <c r="AL832" s="216"/>
      <c r="AM832" s="167" t="str">
        <f>VLOOKUP($B830,D1_2!$B$259:$AL$385,32,FALSE)&amp;""</f>
        <v/>
      </c>
      <c r="AN832" s="174"/>
      <c r="AO832" s="190" t="s">
        <v>410</v>
      </c>
      <c r="AP832" s="206" t="str">
        <f>VLOOKUP($B830,D1_2!$B$259:$AL$385,33,FALSE)&amp;""</f>
        <v/>
      </c>
      <c r="AQ832" s="216"/>
      <c r="AR832" s="167" t="str">
        <f>VLOOKUP($B830,D1_2!$B$259:$AL$385,34,FALSE)&amp;""</f>
        <v/>
      </c>
      <c r="AS832" s="174"/>
      <c r="AT832" s="190" t="s">
        <v>410</v>
      </c>
      <c r="AU832" s="206" t="str">
        <f>VLOOKUP($B830,D1_2!$B$259:$AL$385,35,FALSE)&amp;""</f>
        <v/>
      </c>
      <c r="AV832" s="216"/>
      <c r="AW832" s="167" t="str">
        <f>VLOOKUP($B830,D1_2!$B$259:$AL$385,36,FALSE)&amp;""</f>
        <v/>
      </c>
      <c r="AX832" s="174"/>
      <c r="AY832" s="190" t="s">
        <v>410</v>
      </c>
      <c r="AZ832" s="206" t="str">
        <f>VLOOKUP($B830,D1_2!$B$259:$AL$385,37,FALSE)&amp;""</f>
        <v/>
      </c>
      <c r="BA832" s="216"/>
    </row>
    <row r="833" spans="2:53" s="1" customFormat="1" ht="14.25" customHeight="1">
      <c r="B833" s="26" t="s">
        <v>1701</v>
      </c>
      <c r="C833" s="78"/>
      <c r="D833" s="78"/>
      <c r="E833" s="78"/>
      <c r="F833" s="107"/>
      <c r="G833" s="122" t="s">
        <v>6009</v>
      </c>
      <c r="H833" s="122"/>
      <c r="I833" s="122"/>
      <c r="J833" s="122"/>
      <c r="K833" s="122"/>
      <c r="L833" s="122"/>
      <c r="M833" s="122"/>
      <c r="N833" s="160" t="str">
        <f>VLOOKUP($B833,D1_2!$B$5:$AL$131,22,FALSE)&amp;""</f>
        <v/>
      </c>
      <c r="O833" s="172"/>
      <c r="P833" s="188" t="s">
        <v>410</v>
      </c>
      <c r="Q833" s="204" t="str">
        <f>VLOOKUP($B833,D1_2!$B$5:$AL$131,23,FALSE)&amp;""</f>
        <v/>
      </c>
      <c r="R833" s="215"/>
      <c r="S833" s="160" t="str">
        <f>VLOOKUP($B833,D1_2!$B$5:$AL$131,24,FALSE)&amp;""</f>
        <v/>
      </c>
      <c r="T833" s="172"/>
      <c r="U833" s="188" t="s">
        <v>410</v>
      </c>
      <c r="V833" s="204" t="str">
        <f>VLOOKUP($B833,D1_2!$B$5:$AL$131,25,FALSE)&amp;""</f>
        <v/>
      </c>
      <c r="W833" s="215"/>
      <c r="X833" s="160" t="str">
        <f>VLOOKUP($B833,D1_2!$B$5:$AL$131,26,FALSE)&amp;""</f>
        <v/>
      </c>
      <c r="Y833" s="172"/>
      <c r="Z833" s="188" t="s">
        <v>410</v>
      </c>
      <c r="AA833" s="204" t="str">
        <f>VLOOKUP($B833,D1_2!$B$5:$AL$131,27,FALSE)&amp;""</f>
        <v/>
      </c>
      <c r="AB833" s="215"/>
      <c r="AC833" s="160" t="str">
        <f>VLOOKUP($B833,D1_2!$B$5:$AL$131,28,FALSE)&amp;""</f>
        <v/>
      </c>
      <c r="AD833" s="172"/>
      <c r="AE833" s="188" t="s">
        <v>410</v>
      </c>
      <c r="AF833" s="204" t="str">
        <f>VLOOKUP($B833,D1_2!$B$5:$AL$131,29,FALSE)&amp;""</f>
        <v/>
      </c>
      <c r="AG833" s="215"/>
      <c r="AH833" s="160" t="str">
        <f>VLOOKUP($B833,D1_2!$B$5:$AL$131,30,FALSE)&amp;""</f>
        <v/>
      </c>
      <c r="AI833" s="172"/>
      <c r="AJ833" s="188" t="s">
        <v>410</v>
      </c>
      <c r="AK833" s="204" t="str">
        <f>VLOOKUP($B833,D1_2!$B$5:$AL$131,31,FALSE)&amp;""</f>
        <v/>
      </c>
      <c r="AL833" s="215"/>
      <c r="AM833" s="160" t="str">
        <f>VLOOKUP($B833,D1_2!$B$5:$AL$131,32,FALSE)&amp;""</f>
        <v/>
      </c>
      <c r="AN833" s="172"/>
      <c r="AO833" s="188" t="s">
        <v>410</v>
      </c>
      <c r="AP833" s="204" t="str">
        <f>VLOOKUP($B833,D1_2!$B$5:$AL$131,33,FALSE)&amp;""</f>
        <v/>
      </c>
      <c r="AQ833" s="215"/>
      <c r="AR833" s="160" t="str">
        <f>VLOOKUP($B833,D1_2!$B$5:$AL$131,34,FALSE)&amp;""</f>
        <v/>
      </c>
      <c r="AS833" s="172"/>
      <c r="AT833" s="188" t="s">
        <v>410</v>
      </c>
      <c r="AU833" s="204" t="str">
        <f>VLOOKUP($B833,D1_2!$B$5:$AL$131,35,FALSE)&amp;""</f>
        <v/>
      </c>
      <c r="AV833" s="215"/>
      <c r="AW833" s="160" t="str">
        <f>VLOOKUP($B833,D1_2!$B$5:$AL$131,36,FALSE)&amp;""</f>
        <v/>
      </c>
      <c r="AX833" s="172"/>
      <c r="AY833" s="188" t="s">
        <v>410</v>
      </c>
      <c r="AZ833" s="204" t="str">
        <f>VLOOKUP($B833,D1_2!$B$5:$AL$131,37,FALSE)&amp;""</f>
        <v/>
      </c>
      <c r="BA833" s="215"/>
    </row>
    <row r="834" spans="2:53" s="1" customFormat="1">
      <c r="B834" s="28"/>
      <c r="C834" s="80"/>
      <c r="D834" s="80"/>
      <c r="E834" s="80"/>
      <c r="F834" s="108"/>
      <c r="G834" s="123" t="s">
        <v>5759</v>
      </c>
      <c r="H834" s="123"/>
      <c r="I834" s="123"/>
      <c r="J834" s="123"/>
      <c r="K834" s="123"/>
      <c r="L834" s="123"/>
      <c r="M834" s="123"/>
      <c r="N834" s="162" t="str">
        <f>VLOOKUP($B833,D1_2!$B$132:$AL$258,22,FALSE)&amp;""</f>
        <v/>
      </c>
      <c r="O834" s="173"/>
      <c r="P834" s="189" t="s">
        <v>410</v>
      </c>
      <c r="Q834" s="205" t="str">
        <f>VLOOKUP($B833,D1_2!$B$132:$AL$258,23,FALSE)&amp;""</f>
        <v/>
      </c>
      <c r="R834" s="222"/>
      <c r="S834" s="162" t="str">
        <f>VLOOKUP($B833,D1_2!$B$132:$AL$258,24,FALSE)&amp;""</f>
        <v/>
      </c>
      <c r="T834" s="173"/>
      <c r="U834" s="189" t="s">
        <v>410</v>
      </c>
      <c r="V834" s="205" t="str">
        <f>VLOOKUP($B833,D1_2!$B$132:$AL$258,25,FALSE)&amp;""</f>
        <v/>
      </c>
      <c r="W834" s="222"/>
      <c r="X834" s="162" t="str">
        <f>VLOOKUP($B833,D1_2!$B$132:$AL$258,26,FALSE)&amp;""</f>
        <v/>
      </c>
      <c r="Y834" s="173"/>
      <c r="Z834" s="189" t="s">
        <v>410</v>
      </c>
      <c r="AA834" s="205" t="str">
        <f>VLOOKUP($B833,D1_2!$B$132:$AL$258,27,FALSE)&amp;""</f>
        <v/>
      </c>
      <c r="AB834" s="222"/>
      <c r="AC834" s="162" t="str">
        <f>VLOOKUP($B833,D1_2!$B$132:$AL$258,28,FALSE)&amp;""</f>
        <v/>
      </c>
      <c r="AD834" s="173"/>
      <c r="AE834" s="189" t="s">
        <v>410</v>
      </c>
      <c r="AF834" s="205" t="str">
        <f>VLOOKUP($B833,D1_2!$B$132:$AL$258,29,FALSE)&amp;""</f>
        <v/>
      </c>
      <c r="AG834" s="222"/>
      <c r="AH834" s="162" t="str">
        <f>VLOOKUP($B833,D1_2!$B$132:$AL$258,30,FALSE)&amp;""</f>
        <v/>
      </c>
      <c r="AI834" s="173"/>
      <c r="AJ834" s="189" t="s">
        <v>410</v>
      </c>
      <c r="AK834" s="205" t="str">
        <f>VLOOKUP($B833,D1_2!$B$132:$AL$258,31,FALSE)&amp;""</f>
        <v/>
      </c>
      <c r="AL834" s="222"/>
      <c r="AM834" s="162" t="str">
        <f>VLOOKUP($B833,D1_2!$B$132:$AL$258,32,FALSE)&amp;""</f>
        <v/>
      </c>
      <c r="AN834" s="173"/>
      <c r="AO834" s="189" t="s">
        <v>410</v>
      </c>
      <c r="AP834" s="205" t="str">
        <f>VLOOKUP($B833,D1_2!$B$132:$AL$258,33,FALSE)&amp;""</f>
        <v/>
      </c>
      <c r="AQ834" s="222"/>
      <c r="AR834" s="162" t="str">
        <f>VLOOKUP($B833,D1_2!$B$132:$AL$258,34,FALSE)&amp;""</f>
        <v/>
      </c>
      <c r="AS834" s="173"/>
      <c r="AT834" s="189" t="s">
        <v>410</v>
      </c>
      <c r="AU834" s="205" t="str">
        <f>VLOOKUP($B833,D1_2!$B$132:$AL$258,35,FALSE)&amp;""</f>
        <v/>
      </c>
      <c r="AV834" s="222"/>
      <c r="AW834" s="162" t="str">
        <f>VLOOKUP($B833,D1_2!$B$132:$AL$258,36,FALSE)&amp;""</f>
        <v/>
      </c>
      <c r="AX834" s="173"/>
      <c r="AY834" s="189" t="s">
        <v>410</v>
      </c>
      <c r="AZ834" s="205" t="str">
        <f>VLOOKUP($B833,D1_2!$B$132:$AL$258,37,FALSE)&amp;""</f>
        <v/>
      </c>
      <c r="BA834" s="222"/>
    </row>
    <row r="835" spans="2:53" s="1" customFormat="1">
      <c r="B835" s="27"/>
      <c r="C835" s="79"/>
      <c r="D835" s="79"/>
      <c r="E835" s="79"/>
      <c r="F835" s="109"/>
      <c r="G835" s="124" t="s">
        <v>5593</v>
      </c>
      <c r="H835" s="124"/>
      <c r="I835" s="124"/>
      <c r="J835" s="124"/>
      <c r="K835" s="124"/>
      <c r="L835" s="124"/>
      <c r="M835" s="124"/>
      <c r="N835" s="167" t="str">
        <f>VLOOKUP($B833,D1_2!$B$259:$AL$385,22,FALSE)&amp;""</f>
        <v/>
      </c>
      <c r="O835" s="174"/>
      <c r="P835" s="190" t="s">
        <v>410</v>
      </c>
      <c r="Q835" s="206" t="str">
        <f>VLOOKUP($B833,D1_2!$B$259:$AL$385,23,FALSE)&amp;""</f>
        <v/>
      </c>
      <c r="R835" s="216"/>
      <c r="S835" s="167" t="str">
        <f>VLOOKUP($B833,D1_2!$B$259:$AL$385,24,FALSE)&amp;""</f>
        <v/>
      </c>
      <c r="T835" s="174"/>
      <c r="U835" s="190" t="s">
        <v>410</v>
      </c>
      <c r="V835" s="206" t="str">
        <f>VLOOKUP($B833,D1_2!$B$259:$AL$385,25,FALSE)&amp;""</f>
        <v/>
      </c>
      <c r="W835" s="216"/>
      <c r="X835" s="167" t="str">
        <f>VLOOKUP($B833,D1_2!$B$259:$AL$385,26,FALSE)&amp;""</f>
        <v/>
      </c>
      <c r="Y835" s="174"/>
      <c r="Z835" s="190" t="s">
        <v>410</v>
      </c>
      <c r="AA835" s="206" t="str">
        <f>VLOOKUP($B833,D1_2!$B$259:$AL$385,27,FALSE)&amp;""</f>
        <v/>
      </c>
      <c r="AB835" s="216"/>
      <c r="AC835" s="167" t="str">
        <f>VLOOKUP($B833,D1_2!$B$259:$AL$385,28,FALSE)&amp;""</f>
        <v/>
      </c>
      <c r="AD835" s="174"/>
      <c r="AE835" s="190" t="s">
        <v>410</v>
      </c>
      <c r="AF835" s="206" t="str">
        <f>VLOOKUP($B833,D1_2!$B$259:$AL$385,29,FALSE)&amp;""</f>
        <v/>
      </c>
      <c r="AG835" s="216"/>
      <c r="AH835" s="167" t="str">
        <f>VLOOKUP($B833,D1_2!$B$259:$AL$385,30,FALSE)&amp;""</f>
        <v/>
      </c>
      <c r="AI835" s="174"/>
      <c r="AJ835" s="190" t="s">
        <v>410</v>
      </c>
      <c r="AK835" s="206" t="str">
        <f>VLOOKUP($B833,D1_2!$B$259:$AL$385,31,FALSE)&amp;""</f>
        <v/>
      </c>
      <c r="AL835" s="216"/>
      <c r="AM835" s="167" t="str">
        <f>VLOOKUP($B833,D1_2!$B$259:$AL$385,32,FALSE)&amp;""</f>
        <v/>
      </c>
      <c r="AN835" s="174"/>
      <c r="AO835" s="190" t="s">
        <v>410</v>
      </c>
      <c r="AP835" s="206" t="str">
        <f>VLOOKUP($B833,D1_2!$B$259:$AL$385,33,FALSE)&amp;""</f>
        <v/>
      </c>
      <c r="AQ835" s="216"/>
      <c r="AR835" s="167" t="str">
        <f>VLOOKUP($B833,D1_2!$B$259:$AL$385,34,FALSE)&amp;""</f>
        <v/>
      </c>
      <c r="AS835" s="174"/>
      <c r="AT835" s="190" t="s">
        <v>410</v>
      </c>
      <c r="AU835" s="206" t="str">
        <f>VLOOKUP($B833,D1_2!$B$259:$AL$385,35,FALSE)&amp;""</f>
        <v/>
      </c>
      <c r="AV835" s="216"/>
      <c r="AW835" s="167" t="str">
        <f>VLOOKUP($B833,D1_2!$B$259:$AL$385,36,FALSE)&amp;""</f>
        <v/>
      </c>
      <c r="AX835" s="174"/>
      <c r="AY835" s="190" t="s">
        <v>410</v>
      </c>
      <c r="AZ835" s="206" t="str">
        <f>VLOOKUP($B833,D1_2!$B$259:$AL$385,37,FALSE)&amp;""</f>
        <v/>
      </c>
      <c r="BA835" s="216"/>
    </row>
    <row r="836" spans="2:53" s="1" customFormat="1" ht="14.25" customHeight="1">
      <c r="B836" s="26" t="s">
        <v>5552</v>
      </c>
      <c r="C836" s="78"/>
      <c r="D836" s="78"/>
      <c r="E836" s="78"/>
      <c r="F836" s="107"/>
      <c r="G836" s="122" t="s">
        <v>6009</v>
      </c>
      <c r="H836" s="122"/>
      <c r="I836" s="122"/>
      <c r="J836" s="122"/>
      <c r="K836" s="122"/>
      <c r="L836" s="122"/>
      <c r="M836" s="122"/>
      <c r="N836" s="160" t="str">
        <f>VLOOKUP($B836,D1_2!$B$5:$AL$131,22,FALSE)&amp;""</f>
        <v/>
      </c>
      <c r="O836" s="172"/>
      <c r="P836" s="188" t="s">
        <v>410</v>
      </c>
      <c r="Q836" s="204" t="str">
        <f>VLOOKUP($B836,D1_2!$B$5:$AL$131,23,FALSE)&amp;""</f>
        <v/>
      </c>
      <c r="R836" s="215"/>
      <c r="S836" s="160" t="str">
        <f>VLOOKUP($B836,D1_2!$B$5:$AL$131,24,FALSE)&amp;""</f>
        <v/>
      </c>
      <c r="T836" s="172"/>
      <c r="U836" s="188" t="s">
        <v>410</v>
      </c>
      <c r="V836" s="204" t="str">
        <f>VLOOKUP($B836,D1_2!$B$5:$AL$131,25,FALSE)&amp;""</f>
        <v/>
      </c>
      <c r="W836" s="215"/>
      <c r="X836" s="160" t="str">
        <f>VLOOKUP($B836,D1_2!$B$5:$AL$131,26,FALSE)&amp;""</f>
        <v/>
      </c>
      <c r="Y836" s="172"/>
      <c r="Z836" s="188" t="s">
        <v>410</v>
      </c>
      <c r="AA836" s="204" t="str">
        <f>VLOOKUP($B836,D1_2!$B$5:$AL$131,27,FALSE)&amp;""</f>
        <v/>
      </c>
      <c r="AB836" s="215"/>
      <c r="AC836" s="160" t="str">
        <f>VLOOKUP($B836,D1_2!$B$5:$AL$131,28,FALSE)&amp;""</f>
        <v/>
      </c>
      <c r="AD836" s="172"/>
      <c r="AE836" s="188" t="s">
        <v>410</v>
      </c>
      <c r="AF836" s="204" t="str">
        <f>VLOOKUP($B836,D1_2!$B$5:$AL$131,29,FALSE)&amp;""</f>
        <v/>
      </c>
      <c r="AG836" s="215"/>
      <c r="AH836" s="160" t="str">
        <f>VLOOKUP($B836,D1_2!$B$5:$AL$131,30,FALSE)&amp;""</f>
        <v/>
      </c>
      <c r="AI836" s="172"/>
      <c r="AJ836" s="188" t="s">
        <v>410</v>
      </c>
      <c r="AK836" s="204" t="str">
        <f>VLOOKUP($B836,D1_2!$B$5:$AL$131,31,FALSE)&amp;""</f>
        <v/>
      </c>
      <c r="AL836" s="215"/>
      <c r="AM836" s="160" t="str">
        <f>VLOOKUP($B836,D1_2!$B$5:$AL$131,32,FALSE)&amp;""</f>
        <v/>
      </c>
      <c r="AN836" s="172"/>
      <c r="AO836" s="188" t="s">
        <v>410</v>
      </c>
      <c r="AP836" s="204" t="str">
        <f>VLOOKUP($B836,D1_2!$B$5:$AL$131,33,FALSE)&amp;""</f>
        <v/>
      </c>
      <c r="AQ836" s="215"/>
      <c r="AR836" s="160" t="str">
        <f>VLOOKUP($B836,D1_2!$B$5:$AL$131,34,FALSE)&amp;""</f>
        <v/>
      </c>
      <c r="AS836" s="172"/>
      <c r="AT836" s="188" t="s">
        <v>410</v>
      </c>
      <c r="AU836" s="204" t="str">
        <f>VLOOKUP($B836,D1_2!$B$5:$AL$131,35,FALSE)&amp;""</f>
        <v/>
      </c>
      <c r="AV836" s="215"/>
      <c r="AW836" s="160" t="str">
        <f>VLOOKUP($B836,D1_2!$B$5:$AL$131,36,FALSE)&amp;""</f>
        <v/>
      </c>
      <c r="AX836" s="172"/>
      <c r="AY836" s="188" t="s">
        <v>410</v>
      </c>
      <c r="AZ836" s="204" t="str">
        <f>VLOOKUP($B836,D1_2!$B$5:$AL$131,37,FALSE)&amp;""</f>
        <v/>
      </c>
      <c r="BA836" s="215"/>
    </row>
    <row r="837" spans="2:53" s="1" customFormat="1">
      <c r="B837" s="28"/>
      <c r="C837" s="80"/>
      <c r="D837" s="80"/>
      <c r="E837" s="80"/>
      <c r="F837" s="108"/>
      <c r="G837" s="123" t="s">
        <v>5759</v>
      </c>
      <c r="H837" s="123"/>
      <c r="I837" s="123"/>
      <c r="J837" s="123"/>
      <c r="K837" s="123"/>
      <c r="L837" s="123"/>
      <c r="M837" s="123"/>
      <c r="N837" s="162" t="str">
        <f>VLOOKUP($B836,D1_2!$B$132:$AL$258,22,FALSE)&amp;""</f>
        <v/>
      </c>
      <c r="O837" s="173"/>
      <c r="P837" s="189" t="s">
        <v>410</v>
      </c>
      <c r="Q837" s="205" t="str">
        <f>VLOOKUP($B836,D1_2!$B$132:$AL$258,23,FALSE)&amp;""</f>
        <v/>
      </c>
      <c r="R837" s="222"/>
      <c r="S837" s="162" t="str">
        <f>VLOOKUP($B836,D1_2!$B$132:$AL$258,24,FALSE)&amp;""</f>
        <v/>
      </c>
      <c r="T837" s="173"/>
      <c r="U837" s="189" t="s">
        <v>410</v>
      </c>
      <c r="V837" s="205" t="str">
        <f>VLOOKUP($B836,D1_2!$B$132:$AL$258,25,FALSE)&amp;""</f>
        <v/>
      </c>
      <c r="W837" s="222"/>
      <c r="X837" s="162" t="str">
        <f>VLOOKUP($B836,D1_2!$B$132:$AL$258,26,FALSE)&amp;""</f>
        <v/>
      </c>
      <c r="Y837" s="173"/>
      <c r="Z837" s="189" t="s">
        <v>410</v>
      </c>
      <c r="AA837" s="205" t="str">
        <f>VLOOKUP($B836,D1_2!$B$132:$AL$258,27,FALSE)&amp;""</f>
        <v/>
      </c>
      <c r="AB837" s="222"/>
      <c r="AC837" s="162" t="str">
        <f>VLOOKUP($B836,D1_2!$B$132:$AL$258,28,FALSE)&amp;""</f>
        <v/>
      </c>
      <c r="AD837" s="173"/>
      <c r="AE837" s="189" t="s">
        <v>410</v>
      </c>
      <c r="AF837" s="205" t="str">
        <f>VLOOKUP($B836,D1_2!$B$132:$AL$258,29,FALSE)&amp;""</f>
        <v/>
      </c>
      <c r="AG837" s="222"/>
      <c r="AH837" s="162" t="str">
        <f>VLOOKUP($B836,D1_2!$B$132:$AL$258,30,FALSE)&amp;""</f>
        <v/>
      </c>
      <c r="AI837" s="173"/>
      <c r="AJ837" s="189" t="s">
        <v>410</v>
      </c>
      <c r="AK837" s="205" t="str">
        <f>VLOOKUP($B836,D1_2!$B$132:$AL$258,31,FALSE)&amp;""</f>
        <v/>
      </c>
      <c r="AL837" s="222"/>
      <c r="AM837" s="162" t="str">
        <f>VLOOKUP($B836,D1_2!$B$132:$AL$258,32,FALSE)&amp;""</f>
        <v/>
      </c>
      <c r="AN837" s="173"/>
      <c r="AO837" s="189" t="s">
        <v>410</v>
      </c>
      <c r="AP837" s="205" t="str">
        <f>VLOOKUP($B836,D1_2!$B$132:$AL$258,33,FALSE)&amp;""</f>
        <v/>
      </c>
      <c r="AQ837" s="222"/>
      <c r="AR837" s="162" t="str">
        <f>VLOOKUP($B836,D1_2!$B$132:$AL$258,34,FALSE)&amp;""</f>
        <v/>
      </c>
      <c r="AS837" s="173"/>
      <c r="AT837" s="189" t="s">
        <v>410</v>
      </c>
      <c r="AU837" s="205" t="str">
        <f>VLOOKUP($B836,D1_2!$B$132:$AL$258,35,FALSE)&amp;""</f>
        <v/>
      </c>
      <c r="AV837" s="222"/>
      <c r="AW837" s="162" t="str">
        <f>VLOOKUP($B836,D1_2!$B$132:$AL$258,36,FALSE)&amp;""</f>
        <v/>
      </c>
      <c r="AX837" s="173"/>
      <c r="AY837" s="189" t="s">
        <v>410</v>
      </c>
      <c r="AZ837" s="205" t="str">
        <f>VLOOKUP($B836,D1_2!$B$132:$AL$258,37,FALSE)&amp;""</f>
        <v/>
      </c>
      <c r="BA837" s="222"/>
    </row>
    <row r="838" spans="2:53" s="1" customFormat="1">
      <c r="B838" s="27"/>
      <c r="C838" s="79"/>
      <c r="D838" s="79"/>
      <c r="E838" s="79"/>
      <c r="F838" s="109"/>
      <c r="G838" s="124" t="s">
        <v>5593</v>
      </c>
      <c r="H838" s="124"/>
      <c r="I838" s="124"/>
      <c r="J838" s="124"/>
      <c r="K838" s="124"/>
      <c r="L838" s="124"/>
      <c r="M838" s="124"/>
      <c r="N838" s="167" t="str">
        <f>VLOOKUP($B836,D1_2!$B$259:$AL$385,22,FALSE)&amp;""</f>
        <v/>
      </c>
      <c r="O838" s="174"/>
      <c r="P838" s="190" t="s">
        <v>410</v>
      </c>
      <c r="Q838" s="206" t="str">
        <f>VLOOKUP($B836,D1_2!$B$259:$AL$385,23,FALSE)&amp;""</f>
        <v/>
      </c>
      <c r="R838" s="216"/>
      <c r="S838" s="167" t="str">
        <f>VLOOKUP($B836,D1_2!$B$259:$AL$385,24,FALSE)&amp;""</f>
        <v/>
      </c>
      <c r="T838" s="174"/>
      <c r="U838" s="190" t="s">
        <v>410</v>
      </c>
      <c r="V838" s="206" t="str">
        <f>VLOOKUP($B836,D1_2!$B$259:$AL$385,25,FALSE)&amp;""</f>
        <v/>
      </c>
      <c r="W838" s="216"/>
      <c r="X838" s="167" t="str">
        <f>VLOOKUP($B836,D1_2!$B$259:$AL$385,26,FALSE)&amp;""</f>
        <v/>
      </c>
      <c r="Y838" s="174"/>
      <c r="Z838" s="190" t="s">
        <v>410</v>
      </c>
      <c r="AA838" s="206" t="str">
        <f>VLOOKUP($B836,D1_2!$B$259:$AL$385,27,FALSE)&amp;""</f>
        <v/>
      </c>
      <c r="AB838" s="216"/>
      <c r="AC838" s="167" t="str">
        <f>VLOOKUP($B836,D1_2!$B$259:$AL$385,28,FALSE)&amp;""</f>
        <v/>
      </c>
      <c r="AD838" s="174"/>
      <c r="AE838" s="190" t="s">
        <v>410</v>
      </c>
      <c r="AF838" s="206" t="str">
        <f>VLOOKUP($B836,D1_2!$B$259:$AL$385,29,FALSE)&amp;""</f>
        <v/>
      </c>
      <c r="AG838" s="216"/>
      <c r="AH838" s="167" t="str">
        <f>VLOOKUP($B836,D1_2!$B$259:$AL$385,30,FALSE)&amp;""</f>
        <v/>
      </c>
      <c r="AI838" s="174"/>
      <c r="AJ838" s="190" t="s">
        <v>410</v>
      </c>
      <c r="AK838" s="206" t="str">
        <f>VLOOKUP($B836,D1_2!$B$259:$AL$385,31,FALSE)&amp;""</f>
        <v/>
      </c>
      <c r="AL838" s="216"/>
      <c r="AM838" s="167" t="str">
        <f>VLOOKUP($B836,D1_2!$B$259:$AL$385,32,FALSE)&amp;""</f>
        <v/>
      </c>
      <c r="AN838" s="174"/>
      <c r="AO838" s="190" t="s">
        <v>410</v>
      </c>
      <c r="AP838" s="206" t="str">
        <f>VLOOKUP($B836,D1_2!$B$259:$AL$385,33,FALSE)&amp;""</f>
        <v/>
      </c>
      <c r="AQ838" s="216"/>
      <c r="AR838" s="167" t="str">
        <f>VLOOKUP($B836,D1_2!$B$259:$AL$385,34,FALSE)&amp;""</f>
        <v/>
      </c>
      <c r="AS838" s="174"/>
      <c r="AT838" s="190" t="s">
        <v>410</v>
      </c>
      <c r="AU838" s="206" t="str">
        <f>VLOOKUP($B836,D1_2!$B$259:$AL$385,35,FALSE)&amp;""</f>
        <v/>
      </c>
      <c r="AV838" s="216"/>
      <c r="AW838" s="167" t="str">
        <f>VLOOKUP($B836,D1_2!$B$259:$AL$385,36,FALSE)&amp;""</f>
        <v/>
      </c>
      <c r="AX838" s="174"/>
      <c r="AY838" s="190" t="s">
        <v>410</v>
      </c>
      <c r="AZ838" s="206" t="str">
        <f>VLOOKUP($B836,D1_2!$B$259:$AL$385,37,FALSE)&amp;""</f>
        <v/>
      </c>
      <c r="BA838" s="216"/>
    </row>
    <row r="839" spans="2:53" s="1" customFormat="1" ht="14.25" customHeight="1">
      <c r="B839" s="26" t="s">
        <v>6192</v>
      </c>
      <c r="C839" s="78"/>
      <c r="D839" s="78"/>
      <c r="E839" s="78"/>
      <c r="F839" s="107"/>
      <c r="G839" s="122" t="s">
        <v>6009</v>
      </c>
      <c r="H839" s="122"/>
      <c r="I839" s="122"/>
      <c r="J839" s="122"/>
      <c r="K839" s="122"/>
      <c r="L839" s="122"/>
      <c r="M839" s="122"/>
      <c r="N839" s="160" t="str">
        <f>VLOOKUP($B839,D1_2!$B$5:$AL$131,22,FALSE)&amp;""</f>
        <v/>
      </c>
      <c r="O839" s="172"/>
      <c r="P839" s="188" t="s">
        <v>410</v>
      </c>
      <c r="Q839" s="204" t="str">
        <f>VLOOKUP($B839,D1_2!$B$5:$AL$131,23,FALSE)&amp;""</f>
        <v/>
      </c>
      <c r="R839" s="215"/>
      <c r="S839" s="160" t="str">
        <f>VLOOKUP($B839,D1_2!$B$5:$AL$131,24,FALSE)&amp;""</f>
        <v/>
      </c>
      <c r="T839" s="172"/>
      <c r="U839" s="188" t="s">
        <v>410</v>
      </c>
      <c r="V839" s="204" t="str">
        <f>VLOOKUP($B839,D1_2!$B$5:$AL$131,25,FALSE)&amp;""</f>
        <v/>
      </c>
      <c r="W839" s="215"/>
      <c r="X839" s="160" t="str">
        <f>VLOOKUP($B839,D1_2!$B$5:$AL$131,26,FALSE)&amp;""</f>
        <v/>
      </c>
      <c r="Y839" s="172"/>
      <c r="Z839" s="188" t="s">
        <v>410</v>
      </c>
      <c r="AA839" s="204" t="str">
        <f>VLOOKUP($B839,D1_2!$B$5:$AL$131,27,FALSE)&amp;""</f>
        <v/>
      </c>
      <c r="AB839" s="215"/>
      <c r="AC839" s="160" t="str">
        <f>VLOOKUP($B839,D1_2!$B$5:$AL$131,28,FALSE)&amp;""</f>
        <v/>
      </c>
      <c r="AD839" s="172"/>
      <c r="AE839" s="188" t="s">
        <v>410</v>
      </c>
      <c r="AF839" s="204" t="str">
        <f>VLOOKUP($B839,D1_2!$B$5:$AL$131,29,FALSE)&amp;""</f>
        <v/>
      </c>
      <c r="AG839" s="215"/>
      <c r="AH839" s="160" t="str">
        <f>VLOOKUP($B839,D1_2!$B$5:$AL$131,30,FALSE)&amp;""</f>
        <v/>
      </c>
      <c r="AI839" s="172"/>
      <c r="AJ839" s="188" t="s">
        <v>410</v>
      </c>
      <c r="AK839" s="204" t="str">
        <f>VLOOKUP($B839,D1_2!$B$5:$AL$131,31,FALSE)&amp;""</f>
        <v/>
      </c>
      <c r="AL839" s="215"/>
      <c r="AM839" s="160" t="str">
        <f>VLOOKUP($B839,D1_2!$B$5:$AL$131,32,FALSE)&amp;""</f>
        <v/>
      </c>
      <c r="AN839" s="172"/>
      <c r="AO839" s="188" t="s">
        <v>410</v>
      </c>
      <c r="AP839" s="204" t="str">
        <f>VLOOKUP($B839,D1_2!$B$5:$AL$131,33,FALSE)&amp;""</f>
        <v/>
      </c>
      <c r="AQ839" s="215"/>
      <c r="AR839" s="160" t="str">
        <f>VLOOKUP($B839,D1_2!$B$5:$AL$131,34,FALSE)&amp;""</f>
        <v/>
      </c>
      <c r="AS839" s="172"/>
      <c r="AT839" s="188" t="s">
        <v>410</v>
      </c>
      <c r="AU839" s="204" t="str">
        <f>VLOOKUP($B839,D1_2!$B$5:$AL$131,35,FALSE)&amp;""</f>
        <v/>
      </c>
      <c r="AV839" s="215"/>
      <c r="AW839" s="160" t="str">
        <f>VLOOKUP($B839,D1_2!$B$5:$AL$131,36,FALSE)&amp;""</f>
        <v/>
      </c>
      <c r="AX839" s="172"/>
      <c r="AY839" s="188" t="s">
        <v>410</v>
      </c>
      <c r="AZ839" s="204" t="str">
        <f>VLOOKUP($B839,D1_2!$B$5:$AL$131,37,FALSE)&amp;""</f>
        <v/>
      </c>
      <c r="BA839" s="215"/>
    </row>
    <row r="840" spans="2:53" s="1" customFormat="1">
      <c r="B840" s="28"/>
      <c r="C840" s="80"/>
      <c r="D840" s="80"/>
      <c r="E840" s="80"/>
      <c r="F840" s="108"/>
      <c r="G840" s="123" t="s">
        <v>5759</v>
      </c>
      <c r="H840" s="123"/>
      <c r="I840" s="123"/>
      <c r="J840" s="123"/>
      <c r="K840" s="123"/>
      <c r="L840" s="123"/>
      <c r="M840" s="123"/>
      <c r="N840" s="162" t="str">
        <f>VLOOKUP($B839,D1_2!$B$132:$AL$258,22,FALSE)&amp;""</f>
        <v/>
      </c>
      <c r="O840" s="173"/>
      <c r="P840" s="189" t="s">
        <v>410</v>
      </c>
      <c r="Q840" s="205" t="str">
        <f>VLOOKUP($B839,D1_2!$B$132:$AL$258,23,FALSE)&amp;""</f>
        <v/>
      </c>
      <c r="R840" s="222"/>
      <c r="S840" s="162" t="str">
        <f>VLOOKUP($B839,D1_2!$B$132:$AL$258,24,FALSE)&amp;""</f>
        <v/>
      </c>
      <c r="T840" s="173"/>
      <c r="U840" s="189" t="s">
        <v>410</v>
      </c>
      <c r="V840" s="205" t="str">
        <f>VLOOKUP($B839,D1_2!$B$132:$AL$258,25,FALSE)&amp;""</f>
        <v/>
      </c>
      <c r="W840" s="222"/>
      <c r="X840" s="162" t="str">
        <f>VLOOKUP($B839,D1_2!$B$132:$AL$258,26,FALSE)&amp;""</f>
        <v/>
      </c>
      <c r="Y840" s="173"/>
      <c r="Z840" s="189" t="s">
        <v>410</v>
      </c>
      <c r="AA840" s="205" t="str">
        <f>VLOOKUP($B839,D1_2!$B$132:$AL$258,27,FALSE)&amp;""</f>
        <v/>
      </c>
      <c r="AB840" s="222"/>
      <c r="AC840" s="162" t="str">
        <f>VLOOKUP($B839,D1_2!$B$132:$AL$258,28,FALSE)&amp;""</f>
        <v/>
      </c>
      <c r="AD840" s="173"/>
      <c r="AE840" s="189" t="s">
        <v>410</v>
      </c>
      <c r="AF840" s="205" t="str">
        <f>VLOOKUP($B839,D1_2!$B$132:$AL$258,29,FALSE)&amp;""</f>
        <v/>
      </c>
      <c r="AG840" s="222"/>
      <c r="AH840" s="162" t="str">
        <f>VLOOKUP($B839,D1_2!$B$132:$AL$258,30,FALSE)&amp;""</f>
        <v/>
      </c>
      <c r="AI840" s="173"/>
      <c r="AJ840" s="189" t="s">
        <v>410</v>
      </c>
      <c r="AK840" s="205" t="str">
        <f>VLOOKUP($B839,D1_2!$B$132:$AL$258,31,FALSE)&amp;""</f>
        <v/>
      </c>
      <c r="AL840" s="222"/>
      <c r="AM840" s="162" t="str">
        <f>VLOOKUP($B839,D1_2!$B$132:$AL$258,32,FALSE)&amp;""</f>
        <v/>
      </c>
      <c r="AN840" s="173"/>
      <c r="AO840" s="189" t="s">
        <v>410</v>
      </c>
      <c r="AP840" s="205" t="str">
        <f>VLOOKUP($B839,D1_2!$B$132:$AL$258,33,FALSE)&amp;""</f>
        <v/>
      </c>
      <c r="AQ840" s="222"/>
      <c r="AR840" s="162" t="str">
        <f>VLOOKUP($B839,D1_2!$B$132:$AL$258,34,FALSE)&amp;""</f>
        <v/>
      </c>
      <c r="AS840" s="173"/>
      <c r="AT840" s="189" t="s">
        <v>410</v>
      </c>
      <c r="AU840" s="205" t="str">
        <f>VLOOKUP($B839,D1_2!$B$132:$AL$258,35,FALSE)&amp;""</f>
        <v/>
      </c>
      <c r="AV840" s="222"/>
      <c r="AW840" s="162" t="str">
        <f>VLOOKUP($B839,D1_2!$B$132:$AL$258,36,FALSE)&amp;""</f>
        <v/>
      </c>
      <c r="AX840" s="173"/>
      <c r="AY840" s="189" t="s">
        <v>410</v>
      </c>
      <c r="AZ840" s="205" t="str">
        <f>VLOOKUP($B839,D1_2!$B$132:$AL$258,37,FALSE)&amp;""</f>
        <v/>
      </c>
      <c r="BA840" s="222"/>
    </row>
    <row r="841" spans="2:53" s="1" customFormat="1">
      <c r="B841" s="27"/>
      <c r="C841" s="79"/>
      <c r="D841" s="79"/>
      <c r="E841" s="79"/>
      <c r="F841" s="109"/>
      <c r="G841" s="124" t="s">
        <v>5593</v>
      </c>
      <c r="H841" s="124"/>
      <c r="I841" s="124"/>
      <c r="J841" s="124"/>
      <c r="K841" s="124"/>
      <c r="L841" s="124"/>
      <c r="M841" s="124"/>
      <c r="N841" s="167" t="str">
        <f>VLOOKUP($B839,D1_2!$B$259:$AL$385,22,FALSE)&amp;""</f>
        <v/>
      </c>
      <c r="O841" s="174"/>
      <c r="P841" s="190" t="s">
        <v>410</v>
      </c>
      <c r="Q841" s="206" t="str">
        <f>VLOOKUP($B839,D1_2!$B$259:$AL$385,23,FALSE)&amp;""</f>
        <v/>
      </c>
      <c r="R841" s="216"/>
      <c r="S841" s="167" t="str">
        <f>VLOOKUP($B839,D1_2!$B$259:$AL$385,24,FALSE)&amp;""</f>
        <v/>
      </c>
      <c r="T841" s="174"/>
      <c r="U841" s="190" t="s">
        <v>410</v>
      </c>
      <c r="V841" s="206" t="str">
        <f>VLOOKUP($B839,D1_2!$B$259:$AL$385,25,FALSE)&amp;""</f>
        <v/>
      </c>
      <c r="W841" s="216"/>
      <c r="X841" s="167" t="str">
        <f>VLOOKUP($B839,D1_2!$B$259:$AL$385,26,FALSE)&amp;""</f>
        <v/>
      </c>
      <c r="Y841" s="174"/>
      <c r="Z841" s="190" t="s">
        <v>410</v>
      </c>
      <c r="AA841" s="206" t="str">
        <f>VLOOKUP($B839,D1_2!$B$259:$AL$385,27,FALSE)&amp;""</f>
        <v/>
      </c>
      <c r="AB841" s="216"/>
      <c r="AC841" s="167" t="str">
        <f>VLOOKUP($B839,D1_2!$B$259:$AL$385,28,FALSE)&amp;""</f>
        <v/>
      </c>
      <c r="AD841" s="174"/>
      <c r="AE841" s="190" t="s">
        <v>410</v>
      </c>
      <c r="AF841" s="206" t="str">
        <f>VLOOKUP($B839,D1_2!$B$259:$AL$385,29,FALSE)&amp;""</f>
        <v/>
      </c>
      <c r="AG841" s="216"/>
      <c r="AH841" s="167" t="str">
        <f>VLOOKUP($B839,D1_2!$B$259:$AL$385,30,FALSE)&amp;""</f>
        <v/>
      </c>
      <c r="AI841" s="174"/>
      <c r="AJ841" s="190" t="s">
        <v>410</v>
      </c>
      <c r="AK841" s="206" t="str">
        <f>VLOOKUP($B839,D1_2!$B$259:$AL$385,31,FALSE)&amp;""</f>
        <v/>
      </c>
      <c r="AL841" s="216"/>
      <c r="AM841" s="167" t="str">
        <f>VLOOKUP($B839,D1_2!$B$259:$AL$385,32,FALSE)&amp;""</f>
        <v/>
      </c>
      <c r="AN841" s="174"/>
      <c r="AO841" s="190" t="s">
        <v>410</v>
      </c>
      <c r="AP841" s="206" t="str">
        <f>VLOOKUP($B839,D1_2!$B$259:$AL$385,33,FALSE)&amp;""</f>
        <v/>
      </c>
      <c r="AQ841" s="216"/>
      <c r="AR841" s="167" t="str">
        <f>VLOOKUP($B839,D1_2!$B$259:$AL$385,34,FALSE)&amp;""</f>
        <v/>
      </c>
      <c r="AS841" s="174"/>
      <c r="AT841" s="190" t="s">
        <v>410</v>
      </c>
      <c r="AU841" s="206" t="str">
        <f>VLOOKUP($B839,D1_2!$B$259:$AL$385,35,FALSE)&amp;""</f>
        <v/>
      </c>
      <c r="AV841" s="216"/>
      <c r="AW841" s="167" t="str">
        <f>VLOOKUP($B839,D1_2!$B$259:$AL$385,36,FALSE)&amp;""</f>
        <v/>
      </c>
      <c r="AX841" s="174"/>
      <c r="AY841" s="190" t="s">
        <v>410</v>
      </c>
      <c r="AZ841" s="206" t="str">
        <f>VLOOKUP($B839,D1_2!$B$259:$AL$385,37,FALSE)&amp;""</f>
        <v/>
      </c>
      <c r="BA841" s="216"/>
    </row>
    <row r="842" spans="2:53" s="1" customFormat="1" ht="14.25" customHeight="1">
      <c r="B842" s="26" t="s">
        <v>6931</v>
      </c>
      <c r="C842" s="78"/>
      <c r="D842" s="78"/>
      <c r="E842" s="78"/>
      <c r="F842" s="107"/>
      <c r="G842" s="122" t="s">
        <v>6009</v>
      </c>
      <c r="H842" s="122"/>
      <c r="I842" s="122"/>
      <c r="J842" s="122"/>
      <c r="K842" s="122"/>
      <c r="L842" s="122"/>
      <c r="M842" s="122"/>
      <c r="N842" s="160" t="str">
        <f>VLOOKUP($B842,D1_2!$B$5:$AL$131,22,FALSE)&amp;""</f>
        <v/>
      </c>
      <c r="O842" s="172"/>
      <c r="P842" s="188" t="s">
        <v>410</v>
      </c>
      <c r="Q842" s="204" t="str">
        <f>VLOOKUP($B842,D1_2!$B$5:$AL$131,23,FALSE)&amp;""</f>
        <v/>
      </c>
      <c r="R842" s="215"/>
      <c r="S842" s="160" t="str">
        <f>VLOOKUP($B842,D1_2!$B$5:$AL$131,24,FALSE)&amp;""</f>
        <v/>
      </c>
      <c r="T842" s="172"/>
      <c r="U842" s="188" t="s">
        <v>410</v>
      </c>
      <c r="V842" s="204" t="str">
        <f>VLOOKUP($B842,D1_2!$B$5:$AL$131,25,FALSE)&amp;""</f>
        <v/>
      </c>
      <c r="W842" s="215"/>
      <c r="X842" s="160" t="str">
        <f>VLOOKUP($B842,D1_2!$B$5:$AL$131,26,FALSE)&amp;""</f>
        <v/>
      </c>
      <c r="Y842" s="172"/>
      <c r="Z842" s="188" t="s">
        <v>410</v>
      </c>
      <c r="AA842" s="204" t="str">
        <f>VLOOKUP($B842,D1_2!$B$5:$AL$131,27,FALSE)&amp;""</f>
        <v/>
      </c>
      <c r="AB842" s="215"/>
      <c r="AC842" s="160" t="str">
        <f>VLOOKUP($B842,D1_2!$B$5:$AL$131,28,FALSE)&amp;""</f>
        <v/>
      </c>
      <c r="AD842" s="172"/>
      <c r="AE842" s="188" t="s">
        <v>410</v>
      </c>
      <c r="AF842" s="204" t="str">
        <f>VLOOKUP($B842,D1_2!$B$5:$AL$131,29,FALSE)&amp;""</f>
        <v/>
      </c>
      <c r="AG842" s="215"/>
      <c r="AH842" s="160" t="str">
        <f>VLOOKUP($B842,D1_2!$B$5:$AL$131,30,FALSE)&amp;""</f>
        <v/>
      </c>
      <c r="AI842" s="172"/>
      <c r="AJ842" s="188" t="s">
        <v>410</v>
      </c>
      <c r="AK842" s="204" t="str">
        <f>VLOOKUP($B842,D1_2!$B$5:$AL$131,31,FALSE)&amp;""</f>
        <v/>
      </c>
      <c r="AL842" s="215"/>
      <c r="AM842" s="160" t="str">
        <f>VLOOKUP($B842,D1_2!$B$5:$AL$131,32,FALSE)&amp;""</f>
        <v/>
      </c>
      <c r="AN842" s="172"/>
      <c r="AO842" s="188" t="s">
        <v>410</v>
      </c>
      <c r="AP842" s="204" t="str">
        <f>VLOOKUP($B842,D1_2!$B$5:$AL$131,33,FALSE)&amp;""</f>
        <v/>
      </c>
      <c r="AQ842" s="215"/>
      <c r="AR842" s="160" t="str">
        <f>VLOOKUP($B842,D1_2!$B$5:$AL$131,34,FALSE)&amp;""</f>
        <v/>
      </c>
      <c r="AS842" s="172"/>
      <c r="AT842" s="188" t="s">
        <v>410</v>
      </c>
      <c r="AU842" s="204" t="str">
        <f>VLOOKUP($B842,D1_2!$B$5:$AL$131,35,FALSE)&amp;""</f>
        <v/>
      </c>
      <c r="AV842" s="215"/>
      <c r="AW842" s="160" t="str">
        <f>VLOOKUP($B842,D1_2!$B$5:$AL$131,36,FALSE)&amp;""</f>
        <v/>
      </c>
      <c r="AX842" s="172"/>
      <c r="AY842" s="188" t="s">
        <v>410</v>
      </c>
      <c r="AZ842" s="204" t="str">
        <f>VLOOKUP($B842,D1_2!$B$5:$AL$131,37,FALSE)&amp;""</f>
        <v/>
      </c>
      <c r="BA842" s="215"/>
    </row>
    <row r="843" spans="2:53" s="1" customFormat="1">
      <c r="B843" s="28"/>
      <c r="C843" s="80"/>
      <c r="D843" s="80"/>
      <c r="E843" s="80"/>
      <c r="F843" s="108"/>
      <c r="G843" s="123" t="s">
        <v>5759</v>
      </c>
      <c r="H843" s="123"/>
      <c r="I843" s="123"/>
      <c r="J843" s="123"/>
      <c r="K843" s="123"/>
      <c r="L843" s="123"/>
      <c r="M843" s="123"/>
      <c r="N843" s="162" t="str">
        <f>VLOOKUP($B842,D1_2!$B$132:$AL$258,22,FALSE)&amp;""</f>
        <v/>
      </c>
      <c r="O843" s="173"/>
      <c r="P843" s="189" t="s">
        <v>410</v>
      </c>
      <c r="Q843" s="205" t="str">
        <f>VLOOKUP($B842,D1_2!$B$132:$AL$258,23,FALSE)&amp;""</f>
        <v/>
      </c>
      <c r="R843" s="222"/>
      <c r="S843" s="162" t="str">
        <f>VLOOKUP($B842,D1_2!$B$132:$AL$258,24,FALSE)&amp;""</f>
        <v/>
      </c>
      <c r="T843" s="173"/>
      <c r="U843" s="189" t="s">
        <v>410</v>
      </c>
      <c r="V843" s="205" t="str">
        <f>VLOOKUP($B842,D1_2!$B$132:$AL$258,25,FALSE)&amp;""</f>
        <v/>
      </c>
      <c r="W843" s="222"/>
      <c r="X843" s="162" t="str">
        <f>VLOOKUP($B842,D1_2!$B$132:$AL$258,26,FALSE)&amp;""</f>
        <v/>
      </c>
      <c r="Y843" s="173"/>
      <c r="Z843" s="189" t="s">
        <v>410</v>
      </c>
      <c r="AA843" s="205" t="str">
        <f>VLOOKUP($B842,D1_2!$B$132:$AL$258,27,FALSE)&amp;""</f>
        <v/>
      </c>
      <c r="AB843" s="222"/>
      <c r="AC843" s="162" t="str">
        <f>VLOOKUP($B842,D1_2!$B$132:$AL$258,28,FALSE)&amp;""</f>
        <v/>
      </c>
      <c r="AD843" s="173"/>
      <c r="AE843" s="189" t="s">
        <v>410</v>
      </c>
      <c r="AF843" s="205" t="str">
        <f>VLOOKUP($B842,D1_2!$B$132:$AL$258,29,FALSE)&amp;""</f>
        <v/>
      </c>
      <c r="AG843" s="222"/>
      <c r="AH843" s="162" t="str">
        <f>VLOOKUP($B842,D1_2!$B$132:$AL$258,30,FALSE)&amp;""</f>
        <v/>
      </c>
      <c r="AI843" s="173"/>
      <c r="AJ843" s="189" t="s">
        <v>410</v>
      </c>
      <c r="AK843" s="205" t="str">
        <f>VLOOKUP($B842,D1_2!$B$132:$AL$258,31,FALSE)&amp;""</f>
        <v/>
      </c>
      <c r="AL843" s="222"/>
      <c r="AM843" s="162" t="str">
        <f>VLOOKUP($B842,D1_2!$B$132:$AL$258,32,FALSE)&amp;""</f>
        <v/>
      </c>
      <c r="AN843" s="173"/>
      <c r="AO843" s="189" t="s">
        <v>410</v>
      </c>
      <c r="AP843" s="205" t="str">
        <f>VLOOKUP($B842,D1_2!$B$132:$AL$258,33,FALSE)&amp;""</f>
        <v/>
      </c>
      <c r="AQ843" s="222"/>
      <c r="AR843" s="162" t="str">
        <f>VLOOKUP($B842,D1_2!$B$132:$AL$258,34,FALSE)&amp;""</f>
        <v/>
      </c>
      <c r="AS843" s="173"/>
      <c r="AT843" s="189" t="s">
        <v>410</v>
      </c>
      <c r="AU843" s="205" t="str">
        <f>VLOOKUP($B842,D1_2!$B$132:$AL$258,35,FALSE)&amp;""</f>
        <v/>
      </c>
      <c r="AV843" s="222"/>
      <c r="AW843" s="162" t="str">
        <f>VLOOKUP($B842,D1_2!$B$132:$AL$258,36,FALSE)&amp;""</f>
        <v/>
      </c>
      <c r="AX843" s="173"/>
      <c r="AY843" s="189" t="s">
        <v>410</v>
      </c>
      <c r="AZ843" s="205" t="str">
        <f>VLOOKUP($B842,D1_2!$B$132:$AL$258,37,FALSE)&amp;""</f>
        <v/>
      </c>
      <c r="BA843" s="222"/>
    </row>
    <row r="844" spans="2:53" s="1" customFormat="1">
      <c r="B844" s="27"/>
      <c r="C844" s="79"/>
      <c r="D844" s="79"/>
      <c r="E844" s="79"/>
      <c r="F844" s="109"/>
      <c r="G844" s="124" t="s">
        <v>5593</v>
      </c>
      <c r="H844" s="124"/>
      <c r="I844" s="124"/>
      <c r="J844" s="124"/>
      <c r="K844" s="124"/>
      <c r="L844" s="124"/>
      <c r="M844" s="124"/>
      <c r="N844" s="167" t="str">
        <f>VLOOKUP($B842,D1_2!$B$259:$AL$385,22,FALSE)&amp;""</f>
        <v/>
      </c>
      <c r="O844" s="174"/>
      <c r="P844" s="190" t="s">
        <v>410</v>
      </c>
      <c r="Q844" s="206" t="str">
        <f>VLOOKUP($B842,D1_2!$B$259:$AL$385,23,FALSE)&amp;""</f>
        <v/>
      </c>
      <c r="R844" s="216"/>
      <c r="S844" s="167" t="str">
        <f>VLOOKUP($B842,D1_2!$B$259:$AL$385,24,FALSE)&amp;""</f>
        <v/>
      </c>
      <c r="T844" s="174"/>
      <c r="U844" s="190" t="s">
        <v>410</v>
      </c>
      <c r="V844" s="206" t="str">
        <f>VLOOKUP($B842,D1_2!$B$259:$AL$385,25,FALSE)&amp;""</f>
        <v/>
      </c>
      <c r="W844" s="216"/>
      <c r="X844" s="167" t="str">
        <f>VLOOKUP($B842,D1_2!$B$259:$AL$385,26,FALSE)&amp;""</f>
        <v/>
      </c>
      <c r="Y844" s="174"/>
      <c r="Z844" s="190" t="s">
        <v>410</v>
      </c>
      <c r="AA844" s="206" t="str">
        <f>VLOOKUP($B842,D1_2!$B$259:$AL$385,27,FALSE)&amp;""</f>
        <v/>
      </c>
      <c r="AB844" s="216"/>
      <c r="AC844" s="167" t="str">
        <f>VLOOKUP($B842,D1_2!$B$259:$AL$385,28,FALSE)&amp;""</f>
        <v/>
      </c>
      <c r="AD844" s="174"/>
      <c r="AE844" s="190" t="s">
        <v>410</v>
      </c>
      <c r="AF844" s="206" t="str">
        <f>VLOOKUP($B842,D1_2!$B$259:$AL$385,29,FALSE)&amp;""</f>
        <v/>
      </c>
      <c r="AG844" s="216"/>
      <c r="AH844" s="167" t="str">
        <f>VLOOKUP($B842,D1_2!$B$259:$AL$385,30,FALSE)&amp;""</f>
        <v/>
      </c>
      <c r="AI844" s="174"/>
      <c r="AJ844" s="190" t="s">
        <v>410</v>
      </c>
      <c r="AK844" s="206" t="str">
        <f>VLOOKUP($B842,D1_2!$B$259:$AL$385,31,FALSE)&amp;""</f>
        <v/>
      </c>
      <c r="AL844" s="216"/>
      <c r="AM844" s="167" t="str">
        <f>VLOOKUP($B842,D1_2!$B$259:$AL$385,32,FALSE)&amp;""</f>
        <v/>
      </c>
      <c r="AN844" s="174"/>
      <c r="AO844" s="190" t="s">
        <v>410</v>
      </c>
      <c r="AP844" s="206" t="str">
        <f>VLOOKUP($B842,D1_2!$B$259:$AL$385,33,FALSE)&amp;""</f>
        <v/>
      </c>
      <c r="AQ844" s="216"/>
      <c r="AR844" s="167" t="str">
        <f>VLOOKUP($B842,D1_2!$B$259:$AL$385,34,FALSE)&amp;""</f>
        <v/>
      </c>
      <c r="AS844" s="174"/>
      <c r="AT844" s="190" t="s">
        <v>410</v>
      </c>
      <c r="AU844" s="206" t="str">
        <f>VLOOKUP($B842,D1_2!$B$259:$AL$385,35,FALSE)&amp;""</f>
        <v/>
      </c>
      <c r="AV844" s="216"/>
      <c r="AW844" s="167" t="str">
        <f>VLOOKUP($B842,D1_2!$B$259:$AL$385,36,FALSE)&amp;""</f>
        <v/>
      </c>
      <c r="AX844" s="174"/>
      <c r="AY844" s="190" t="s">
        <v>410</v>
      </c>
      <c r="AZ844" s="206" t="str">
        <f>VLOOKUP($B842,D1_2!$B$259:$AL$385,37,FALSE)&amp;""</f>
        <v/>
      </c>
      <c r="BA844" s="216"/>
    </row>
    <row r="845" spans="2:53" s="1" customFormat="1" ht="14.25" customHeight="1">
      <c r="B845" s="26" t="s">
        <v>6932</v>
      </c>
      <c r="C845" s="78"/>
      <c r="D845" s="78"/>
      <c r="E845" s="78"/>
      <c r="F845" s="107"/>
      <c r="G845" s="122" t="s">
        <v>6009</v>
      </c>
      <c r="H845" s="122"/>
      <c r="I845" s="122"/>
      <c r="J845" s="122"/>
      <c r="K845" s="122"/>
      <c r="L845" s="122"/>
      <c r="M845" s="122"/>
      <c r="N845" s="160" t="str">
        <f>VLOOKUP($B845,D1_2!$B$5:$AL$131,22,FALSE)&amp;""</f>
        <v/>
      </c>
      <c r="O845" s="172"/>
      <c r="P845" s="188" t="s">
        <v>410</v>
      </c>
      <c r="Q845" s="204" t="str">
        <f>VLOOKUP($B845,D1_2!$B$5:$AL$131,23,FALSE)&amp;""</f>
        <v/>
      </c>
      <c r="R845" s="215"/>
      <c r="S845" s="160" t="str">
        <f>VLOOKUP($B845,D1_2!$B$5:$AL$131,24,FALSE)&amp;""</f>
        <v/>
      </c>
      <c r="T845" s="172"/>
      <c r="U845" s="188" t="s">
        <v>410</v>
      </c>
      <c r="V845" s="204" t="str">
        <f>VLOOKUP($B845,D1_2!$B$5:$AL$131,25,FALSE)&amp;""</f>
        <v/>
      </c>
      <c r="W845" s="215"/>
      <c r="X845" s="160" t="str">
        <f>VLOOKUP($B845,D1_2!$B$5:$AL$131,26,FALSE)&amp;""</f>
        <v/>
      </c>
      <c r="Y845" s="172"/>
      <c r="Z845" s="188" t="s">
        <v>410</v>
      </c>
      <c r="AA845" s="204" t="str">
        <f>VLOOKUP($B845,D1_2!$B$5:$AL$131,27,FALSE)&amp;""</f>
        <v/>
      </c>
      <c r="AB845" s="215"/>
      <c r="AC845" s="160" t="str">
        <f>VLOOKUP($B845,D1_2!$B$5:$AL$131,28,FALSE)&amp;""</f>
        <v/>
      </c>
      <c r="AD845" s="172"/>
      <c r="AE845" s="188" t="s">
        <v>410</v>
      </c>
      <c r="AF845" s="204" t="str">
        <f>VLOOKUP($B845,D1_2!$B$5:$AL$131,29,FALSE)&amp;""</f>
        <v/>
      </c>
      <c r="AG845" s="215"/>
      <c r="AH845" s="160" t="str">
        <f>VLOOKUP($B845,D1_2!$B$5:$AL$131,30,FALSE)&amp;""</f>
        <v/>
      </c>
      <c r="AI845" s="172"/>
      <c r="AJ845" s="188" t="s">
        <v>410</v>
      </c>
      <c r="AK845" s="204" t="str">
        <f>VLOOKUP($B845,D1_2!$B$5:$AL$131,31,FALSE)&amp;""</f>
        <v/>
      </c>
      <c r="AL845" s="215"/>
      <c r="AM845" s="160" t="str">
        <f>VLOOKUP($B845,D1_2!$B$5:$AL$131,32,FALSE)&amp;""</f>
        <v/>
      </c>
      <c r="AN845" s="172"/>
      <c r="AO845" s="188" t="s">
        <v>410</v>
      </c>
      <c r="AP845" s="204" t="str">
        <f>VLOOKUP($B845,D1_2!$B$5:$AL$131,33,FALSE)&amp;""</f>
        <v/>
      </c>
      <c r="AQ845" s="215"/>
      <c r="AR845" s="160" t="str">
        <f>VLOOKUP($B845,D1_2!$B$5:$AL$131,34,FALSE)&amp;""</f>
        <v/>
      </c>
      <c r="AS845" s="172"/>
      <c r="AT845" s="188" t="s">
        <v>410</v>
      </c>
      <c r="AU845" s="204" t="str">
        <f>VLOOKUP($B845,D1_2!$B$5:$AL$131,35,FALSE)&amp;""</f>
        <v/>
      </c>
      <c r="AV845" s="215"/>
      <c r="AW845" s="160" t="str">
        <f>VLOOKUP($B845,D1_2!$B$5:$AL$131,36,FALSE)&amp;""</f>
        <v/>
      </c>
      <c r="AX845" s="172"/>
      <c r="AY845" s="188" t="s">
        <v>410</v>
      </c>
      <c r="AZ845" s="204" t="str">
        <f>VLOOKUP($B845,D1_2!$B$5:$AL$131,37,FALSE)&amp;""</f>
        <v/>
      </c>
      <c r="BA845" s="215"/>
    </row>
    <row r="846" spans="2:53" s="1" customFormat="1">
      <c r="B846" s="28"/>
      <c r="C846" s="80"/>
      <c r="D846" s="80"/>
      <c r="E846" s="80"/>
      <c r="F846" s="108"/>
      <c r="G846" s="123" t="s">
        <v>5759</v>
      </c>
      <c r="H846" s="123"/>
      <c r="I846" s="123"/>
      <c r="J846" s="123"/>
      <c r="K846" s="123"/>
      <c r="L846" s="123"/>
      <c r="M846" s="123"/>
      <c r="N846" s="162" t="str">
        <f>VLOOKUP($B845,D1_2!$B$132:$AL$258,22,FALSE)&amp;""</f>
        <v/>
      </c>
      <c r="O846" s="173"/>
      <c r="P846" s="189" t="s">
        <v>410</v>
      </c>
      <c r="Q846" s="205" t="str">
        <f>VLOOKUP($B845,D1_2!$B$132:$AL$258,23,FALSE)&amp;""</f>
        <v/>
      </c>
      <c r="R846" s="222"/>
      <c r="S846" s="162" t="str">
        <f>VLOOKUP($B845,D1_2!$B$132:$AL$258,24,FALSE)&amp;""</f>
        <v/>
      </c>
      <c r="T846" s="173"/>
      <c r="U846" s="189" t="s">
        <v>410</v>
      </c>
      <c r="V846" s="205" t="str">
        <f>VLOOKUP($B845,D1_2!$B$132:$AL$258,25,FALSE)&amp;""</f>
        <v/>
      </c>
      <c r="W846" s="222"/>
      <c r="X846" s="162" t="str">
        <f>VLOOKUP($B845,D1_2!$B$132:$AL$258,26,FALSE)&amp;""</f>
        <v/>
      </c>
      <c r="Y846" s="173"/>
      <c r="Z846" s="189" t="s">
        <v>410</v>
      </c>
      <c r="AA846" s="205" t="str">
        <f>VLOOKUP($B845,D1_2!$B$132:$AL$258,27,FALSE)&amp;""</f>
        <v/>
      </c>
      <c r="AB846" s="222"/>
      <c r="AC846" s="162" t="str">
        <f>VLOOKUP($B845,D1_2!$B$132:$AL$258,28,FALSE)&amp;""</f>
        <v/>
      </c>
      <c r="AD846" s="173"/>
      <c r="AE846" s="189" t="s">
        <v>410</v>
      </c>
      <c r="AF846" s="205" t="str">
        <f>VLOOKUP($B845,D1_2!$B$132:$AL$258,29,FALSE)&amp;""</f>
        <v/>
      </c>
      <c r="AG846" s="222"/>
      <c r="AH846" s="162" t="str">
        <f>VLOOKUP($B845,D1_2!$B$132:$AL$258,30,FALSE)&amp;""</f>
        <v/>
      </c>
      <c r="AI846" s="173"/>
      <c r="AJ846" s="189" t="s">
        <v>410</v>
      </c>
      <c r="AK846" s="205" t="str">
        <f>VLOOKUP($B845,D1_2!$B$132:$AL$258,31,FALSE)&amp;""</f>
        <v/>
      </c>
      <c r="AL846" s="222"/>
      <c r="AM846" s="162" t="str">
        <f>VLOOKUP($B845,D1_2!$B$132:$AL$258,32,FALSE)&amp;""</f>
        <v/>
      </c>
      <c r="AN846" s="173"/>
      <c r="AO846" s="189" t="s">
        <v>410</v>
      </c>
      <c r="AP846" s="205" t="str">
        <f>VLOOKUP($B845,D1_2!$B$132:$AL$258,33,FALSE)&amp;""</f>
        <v/>
      </c>
      <c r="AQ846" s="222"/>
      <c r="AR846" s="162" t="str">
        <f>VLOOKUP($B845,D1_2!$B$132:$AL$258,34,FALSE)&amp;""</f>
        <v/>
      </c>
      <c r="AS846" s="173"/>
      <c r="AT846" s="189" t="s">
        <v>410</v>
      </c>
      <c r="AU846" s="205" t="str">
        <f>VLOOKUP($B845,D1_2!$B$132:$AL$258,35,FALSE)&amp;""</f>
        <v/>
      </c>
      <c r="AV846" s="222"/>
      <c r="AW846" s="162" t="str">
        <f>VLOOKUP($B845,D1_2!$B$132:$AL$258,36,FALSE)&amp;""</f>
        <v/>
      </c>
      <c r="AX846" s="173"/>
      <c r="AY846" s="189" t="s">
        <v>410</v>
      </c>
      <c r="AZ846" s="205" t="str">
        <f>VLOOKUP($B845,D1_2!$B$132:$AL$258,37,FALSE)&amp;""</f>
        <v/>
      </c>
      <c r="BA846" s="222"/>
    </row>
    <row r="847" spans="2:53" s="1" customFormat="1">
      <c r="B847" s="27"/>
      <c r="C847" s="79"/>
      <c r="D847" s="79"/>
      <c r="E847" s="79"/>
      <c r="F847" s="109"/>
      <c r="G847" s="124" t="s">
        <v>5593</v>
      </c>
      <c r="H847" s="124"/>
      <c r="I847" s="124"/>
      <c r="J847" s="124"/>
      <c r="K847" s="124"/>
      <c r="L847" s="124"/>
      <c r="M847" s="124"/>
      <c r="N847" s="167" t="str">
        <f>VLOOKUP($B845,D1_2!$B$259:$AL$385,22,FALSE)&amp;""</f>
        <v/>
      </c>
      <c r="O847" s="174"/>
      <c r="P847" s="190" t="s">
        <v>410</v>
      </c>
      <c r="Q847" s="206" t="str">
        <f>VLOOKUP($B845,D1_2!$B$259:$AL$385,23,FALSE)&amp;""</f>
        <v/>
      </c>
      <c r="R847" s="216"/>
      <c r="S847" s="167" t="str">
        <f>VLOOKUP($B845,D1_2!$B$259:$AL$385,24,FALSE)&amp;""</f>
        <v/>
      </c>
      <c r="T847" s="174"/>
      <c r="U847" s="190" t="s">
        <v>410</v>
      </c>
      <c r="V847" s="206" t="str">
        <f>VLOOKUP($B845,D1_2!$B$259:$AL$385,25,FALSE)&amp;""</f>
        <v/>
      </c>
      <c r="W847" s="216"/>
      <c r="X847" s="167" t="str">
        <f>VLOOKUP($B845,D1_2!$B$259:$AL$385,26,FALSE)&amp;""</f>
        <v/>
      </c>
      <c r="Y847" s="174"/>
      <c r="Z847" s="190" t="s">
        <v>410</v>
      </c>
      <c r="AA847" s="206" t="str">
        <f>VLOOKUP($B845,D1_2!$B$259:$AL$385,27,FALSE)&amp;""</f>
        <v/>
      </c>
      <c r="AB847" s="216"/>
      <c r="AC847" s="167" t="str">
        <f>VLOOKUP($B845,D1_2!$B$259:$AL$385,28,FALSE)&amp;""</f>
        <v/>
      </c>
      <c r="AD847" s="174"/>
      <c r="AE847" s="190" t="s">
        <v>410</v>
      </c>
      <c r="AF847" s="206" t="str">
        <f>VLOOKUP($B845,D1_2!$B$259:$AL$385,29,FALSE)&amp;""</f>
        <v/>
      </c>
      <c r="AG847" s="216"/>
      <c r="AH847" s="167" t="str">
        <f>VLOOKUP($B845,D1_2!$B$259:$AL$385,30,FALSE)&amp;""</f>
        <v/>
      </c>
      <c r="AI847" s="174"/>
      <c r="AJ847" s="190" t="s">
        <v>410</v>
      </c>
      <c r="AK847" s="206" t="str">
        <f>VLOOKUP($B845,D1_2!$B$259:$AL$385,31,FALSE)&amp;""</f>
        <v/>
      </c>
      <c r="AL847" s="216"/>
      <c r="AM847" s="167" t="str">
        <f>VLOOKUP($B845,D1_2!$B$259:$AL$385,32,FALSE)&amp;""</f>
        <v/>
      </c>
      <c r="AN847" s="174"/>
      <c r="AO847" s="190" t="s">
        <v>410</v>
      </c>
      <c r="AP847" s="206" t="str">
        <f>VLOOKUP($B845,D1_2!$B$259:$AL$385,33,FALSE)&amp;""</f>
        <v/>
      </c>
      <c r="AQ847" s="216"/>
      <c r="AR847" s="167" t="str">
        <f>VLOOKUP($B845,D1_2!$B$259:$AL$385,34,FALSE)&amp;""</f>
        <v/>
      </c>
      <c r="AS847" s="174"/>
      <c r="AT847" s="190" t="s">
        <v>410</v>
      </c>
      <c r="AU847" s="206" t="str">
        <f>VLOOKUP($B845,D1_2!$B$259:$AL$385,35,FALSE)&amp;""</f>
        <v/>
      </c>
      <c r="AV847" s="216"/>
      <c r="AW847" s="167" t="str">
        <f>VLOOKUP($B845,D1_2!$B$259:$AL$385,36,FALSE)&amp;""</f>
        <v/>
      </c>
      <c r="AX847" s="174"/>
      <c r="AY847" s="190" t="s">
        <v>410</v>
      </c>
      <c r="AZ847" s="206" t="str">
        <f>VLOOKUP($B845,D1_2!$B$259:$AL$385,37,FALSE)&amp;""</f>
        <v/>
      </c>
      <c r="BA847" s="216"/>
    </row>
    <row r="848" spans="2:53" s="1" customFormat="1" ht="14.25" customHeight="1">
      <c r="B848" s="26" t="s">
        <v>6933</v>
      </c>
      <c r="C848" s="78"/>
      <c r="D848" s="78"/>
      <c r="E848" s="78"/>
      <c r="F848" s="107"/>
      <c r="G848" s="122" t="s">
        <v>6009</v>
      </c>
      <c r="H848" s="122"/>
      <c r="I848" s="122"/>
      <c r="J848" s="122"/>
      <c r="K848" s="122"/>
      <c r="L848" s="122"/>
      <c r="M848" s="122"/>
      <c r="N848" s="160" t="str">
        <f>VLOOKUP($B848,D1_2!$B$5:$AL$131,22,FALSE)&amp;""</f>
        <v/>
      </c>
      <c r="O848" s="172"/>
      <c r="P848" s="188" t="s">
        <v>410</v>
      </c>
      <c r="Q848" s="204" t="str">
        <f>VLOOKUP($B848,D1_2!$B$5:$AL$131,23,FALSE)&amp;""</f>
        <v/>
      </c>
      <c r="R848" s="215"/>
      <c r="S848" s="160" t="str">
        <f>VLOOKUP($B848,D1_2!$B$5:$AL$131,24,FALSE)&amp;""</f>
        <v/>
      </c>
      <c r="T848" s="172"/>
      <c r="U848" s="188" t="s">
        <v>410</v>
      </c>
      <c r="V848" s="204" t="str">
        <f>VLOOKUP($B848,D1_2!$B$5:$AL$131,25,FALSE)&amp;""</f>
        <v/>
      </c>
      <c r="W848" s="215"/>
      <c r="X848" s="160" t="str">
        <f>VLOOKUP($B848,D1_2!$B$5:$AL$131,26,FALSE)&amp;""</f>
        <v/>
      </c>
      <c r="Y848" s="172"/>
      <c r="Z848" s="188" t="s">
        <v>410</v>
      </c>
      <c r="AA848" s="204" t="str">
        <f>VLOOKUP($B848,D1_2!$B$5:$AL$131,27,FALSE)&amp;""</f>
        <v/>
      </c>
      <c r="AB848" s="215"/>
      <c r="AC848" s="160" t="str">
        <f>VLOOKUP($B848,D1_2!$B$5:$AL$131,28,FALSE)&amp;""</f>
        <v/>
      </c>
      <c r="AD848" s="172"/>
      <c r="AE848" s="188" t="s">
        <v>410</v>
      </c>
      <c r="AF848" s="204" t="str">
        <f>VLOOKUP($B848,D1_2!$B$5:$AL$131,29,FALSE)&amp;""</f>
        <v/>
      </c>
      <c r="AG848" s="215"/>
      <c r="AH848" s="160" t="str">
        <f>VLOOKUP($B848,D1_2!$B$5:$AL$131,30,FALSE)&amp;""</f>
        <v/>
      </c>
      <c r="AI848" s="172"/>
      <c r="AJ848" s="188" t="s">
        <v>410</v>
      </c>
      <c r="AK848" s="204" t="str">
        <f>VLOOKUP($B848,D1_2!$B$5:$AL$131,31,FALSE)&amp;""</f>
        <v/>
      </c>
      <c r="AL848" s="215"/>
      <c r="AM848" s="160" t="str">
        <f>VLOOKUP($B848,D1_2!$B$5:$AL$131,32,FALSE)&amp;""</f>
        <v/>
      </c>
      <c r="AN848" s="172"/>
      <c r="AO848" s="188" t="s">
        <v>410</v>
      </c>
      <c r="AP848" s="204" t="str">
        <f>VLOOKUP($B848,D1_2!$B$5:$AL$131,33,FALSE)&amp;""</f>
        <v/>
      </c>
      <c r="AQ848" s="215"/>
      <c r="AR848" s="160" t="str">
        <f>VLOOKUP($B848,D1_2!$B$5:$AL$131,34,FALSE)&amp;""</f>
        <v/>
      </c>
      <c r="AS848" s="172"/>
      <c r="AT848" s="188" t="s">
        <v>410</v>
      </c>
      <c r="AU848" s="204" t="str">
        <f>VLOOKUP($B848,D1_2!$B$5:$AL$131,35,FALSE)&amp;""</f>
        <v/>
      </c>
      <c r="AV848" s="215"/>
      <c r="AW848" s="160" t="str">
        <f>VLOOKUP($B848,D1_2!$B$5:$AL$131,36,FALSE)&amp;""</f>
        <v/>
      </c>
      <c r="AX848" s="172"/>
      <c r="AY848" s="188" t="s">
        <v>410</v>
      </c>
      <c r="AZ848" s="204" t="str">
        <f>VLOOKUP($B848,D1_2!$B$5:$AL$131,37,FALSE)&amp;""</f>
        <v/>
      </c>
      <c r="BA848" s="215"/>
    </row>
    <row r="849" spans="2:53" s="1" customFormat="1">
      <c r="B849" s="28"/>
      <c r="C849" s="80"/>
      <c r="D849" s="80"/>
      <c r="E849" s="80"/>
      <c r="F849" s="108"/>
      <c r="G849" s="123" t="s">
        <v>5759</v>
      </c>
      <c r="H849" s="123"/>
      <c r="I849" s="123"/>
      <c r="J849" s="123"/>
      <c r="K849" s="123"/>
      <c r="L849" s="123"/>
      <c r="M849" s="123"/>
      <c r="N849" s="162" t="str">
        <f>VLOOKUP($B848,D1_2!$B$132:$AL$258,22,FALSE)&amp;""</f>
        <v/>
      </c>
      <c r="O849" s="173"/>
      <c r="P849" s="189" t="s">
        <v>410</v>
      </c>
      <c r="Q849" s="205" t="str">
        <f>VLOOKUP($B848,D1_2!$B$132:$AL$258,23,FALSE)&amp;""</f>
        <v/>
      </c>
      <c r="R849" s="222"/>
      <c r="S849" s="162" t="str">
        <f>VLOOKUP($B848,D1_2!$B$132:$AL$258,24,FALSE)&amp;""</f>
        <v/>
      </c>
      <c r="T849" s="173"/>
      <c r="U849" s="189" t="s">
        <v>410</v>
      </c>
      <c r="V849" s="205" t="str">
        <f>VLOOKUP($B848,D1_2!$B$132:$AL$258,25,FALSE)&amp;""</f>
        <v/>
      </c>
      <c r="W849" s="222"/>
      <c r="X849" s="162" t="str">
        <f>VLOOKUP($B848,D1_2!$B$132:$AL$258,26,FALSE)&amp;""</f>
        <v/>
      </c>
      <c r="Y849" s="173"/>
      <c r="Z849" s="189" t="s">
        <v>410</v>
      </c>
      <c r="AA849" s="205" t="str">
        <f>VLOOKUP($B848,D1_2!$B$132:$AL$258,27,FALSE)&amp;""</f>
        <v/>
      </c>
      <c r="AB849" s="222"/>
      <c r="AC849" s="162" t="str">
        <f>VLOOKUP($B848,D1_2!$B$132:$AL$258,28,FALSE)&amp;""</f>
        <v/>
      </c>
      <c r="AD849" s="173"/>
      <c r="AE849" s="189" t="s">
        <v>410</v>
      </c>
      <c r="AF849" s="205" t="str">
        <f>VLOOKUP($B848,D1_2!$B$132:$AL$258,29,FALSE)&amp;""</f>
        <v/>
      </c>
      <c r="AG849" s="222"/>
      <c r="AH849" s="162" t="str">
        <f>VLOOKUP($B848,D1_2!$B$132:$AL$258,30,FALSE)&amp;""</f>
        <v/>
      </c>
      <c r="AI849" s="173"/>
      <c r="AJ849" s="189" t="s">
        <v>410</v>
      </c>
      <c r="AK849" s="205" t="str">
        <f>VLOOKUP($B848,D1_2!$B$132:$AL$258,31,FALSE)&amp;""</f>
        <v/>
      </c>
      <c r="AL849" s="222"/>
      <c r="AM849" s="162" t="str">
        <f>VLOOKUP($B848,D1_2!$B$132:$AL$258,32,FALSE)&amp;""</f>
        <v/>
      </c>
      <c r="AN849" s="173"/>
      <c r="AO849" s="189" t="s">
        <v>410</v>
      </c>
      <c r="AP849" s="205" t="str">
        <f>VLOOKUP($B848,D1_2!$B$132:$AL$258,33,FALSE)&amp;""</f>
        <v/>
      </c>
      <c r="AQ849" s="222"/>
      <c r="AR849" s="162" t="str">
        <f>VLOOKUP($B848,D1_2!$B$132:$AL$258,34,FALSE)&amp;""</f>
        <v/>
      </c>
      <c r="AS849" s="173"/>
      <c r="AT849" s="189" t="s">
        <v>410</v>
      </c>
      <c r="AU849" s="205" t="str">
        <f>VLOOKUP($B848,D1_2!$B$132:$AL$258,35,FALSE)&amp;""</f>
        <v/>
      </c>
      <c r="AV849" s="222"/>
      <c r="AW849" s="162" t="str">
        <f>VLOOKUP($B848,D1_2!$B$132:$AL$258,36,FALSE)&amp;""</f>
        <v/>
      </c>
      <c r="AX849" s="173"/>
      <c r="AY849" s="189" t="s">
        <v>410</v>
      </c>
      <c r="AZ849" s="205" t="str">
        <f>VLOOKUP($B848,D1_2!$B$132:$AL$258,37,FALSE)&amp;""</f>
        <v/>
      </c>
      <c r="BA849" s="222"/>
    </row>
    <row r="850" spans="2:53" s="1" customFormat="1">
      <c r="B850" s="27"/>
      <c r="C850" s="79"/>
      <c r="D850" s="79"/>
      <c r="E850" s="79"/>
      <c r="F850" s="109"/>
      <c r="G850" s="124" t="s">
        <v>5593</v>
      </c>
      <c r="H850" s="124"/>
      <c r="I850" s="124"/>
      <c r="J850" s="124"/>
      <c r="K850" s="124"/>
      <c r="L850" s="124"/>
      <c r="M850" s="124"/>
      <c r="N850" s="167" t="str">
        <f>VLOOKUP($B848,D1_2!$B$259:$AL$385,22,FALSE)&amp;""</f>
        <v/>
      </c>
      <c r="O850" s="174"/>
      <c r="P850" s="190" t="s">
        <v>410</v>
      </c>
      <c r="Q850" s="206" t="str">
        <f>VLOOKUP($B848,D1_2!$B$259:$AL$385,23,FALSE)&amp;""</f>
        <v/>
      </c>
      <c r="R850" s="216"/>
      <c r="S850" s="167" t="str">
        <f>VLOOKUP($B848,D1_2!$B$259:$AL$385,24,FALSE)&amp;""</f>
        <v/>
      </c>
      <c r="T850" s="174"/>
      <c r="U850" s="190" t="s">
        <v>410</v>
      </c>
      <c r="V850" s="206" t="str">
        <f>VLOOKUP($B848,D1_2!$B$259:$AL$385,25,FALSE)&amp;""</f>
        <v/>
      </c>
      <c r="W850" s="216"/>
      <c r="X850" s="167" t="str">
        <f>VLOOKUP($B848,D1_2!$B$259:$AL$385,26,FALSE)&amp;""</f>
        <v/>
      </c>
      <c r="Y850" s="174"/>
      <c r="Z850" s="190" t="s">
        <v>410</v>
      </c>
      <c r="AA850" s="206" t="str">
        <f>VLOOKUP($B848,D1_2!$B$259:$AL$385,27,FALSE)&amp;""</f>
        <v/>
      </c>
      <c r="AB850" s="216"/>
      <c r="AC850" s="167" t="str">
        <f>VLOOKUP($B848,D1_2!$B$259:$AL$385,28,FALSE)&amp;""</f>
        <v/>
      </c>
      <c r="AD850" s="174"/>
      <c r="AE850" s="190" t="s">
        <v>410</v>
      </c>
      <c r="AF850" s="206" t="str">
        <f>VLOOKUP($B848,D1_2!$B$259:$AL$385,29,FALSE)&amp;""</f>
        <v/>
      </c>
      <c r="AG850" s="216"/>
      <c r="AH850" s="167" t="str">
        <f>VLOOKUP($B848,D1_2!$B$259:$AL$385,30,FALSE)&amp;""</f>
        <v/>
      </c>
      <c r="AI850" s="174"/>
      <c r="AJ850" s="190" t="s">
        <v>410</v>
      </c>
      <c r="AK850" s="206" t="str">
        <f>VLOOKUP($B848,D1_2!$B$259:$AL$385,31,FALSE)&amp;""</f>
        <v/>
      </c>
      <c r="AL850" s="216"/>
      <c r="AM850" s="167" t="str">
        <f>VLOOKUP($B848,D1_2!$B$259:$AL$385,32,FALSE)&amp;""</f>
        <v/>
      </c>
      <c r="AN850" s="174"/>
      <c r="AO850" s="190" t="s">
        <v>410</v>
      </c>
      <c r="AP850" s="206" t="str">
        <f>VLOOKUP($B848,D1_2!$B$259:$AL$385,33,FALSE)&amp;""</f>
        <v/>
      </c>
      <c r="AQ850" s="216"/>
      <c r="AR850" s="167" t="str">
        <f>VLOOKUP($B848,D1_2!$B$259:$AL$385,34,FALSE)&amp;""</f>
        <v/>
      </c>
      <c r="AS850" s="174"/>
      <c r="AT850" s="190" t="s">
        <v>410</v>
      </c>
      <c r="AU850" s="206" t="str">
        <f>VLOOKUP($B848,D1_2!$B$259:$AL$385,35,FALSE)&amp;""</f>
        <v/>
      </c>
      <c r="AV850" s="216"/>
      <c r="AW850" s="167" t="str">
        <f>VLOOKUP($B848,D1_2!$B$259:$AL$385,36,FALSE)&amp;""</f>
        <v/>
      </c>
      <c r="AX850" s="174"/>
      <c r="AY850" s="190" t="s">
        <v>410</v>
      </c>
      <c r="AZ850" s="206" t="str">
        <f>VLOOKUP($B848,D1_2!$B$259:$AL$385,37,FALSE)&amp;""</f>
        <v/>
      </c>
      <c r="BA850" s="216"/>
    </row>
    <row r="851" spans="2:53" s="1" customFormat="1" ht="14.25" customHeight="1">
      <c r="B851" s="26" t="s">
        <v>1709</v>
      </c>
      <c r="C851" s="78"/>
      <c r="D851" s="78"/>
      <c r="E851" s="78"/>
      <c r="F851" s="107"/>
      <c r="G851" s="122" t="s">
        <v>6009</v>
      </c>
      <c r="H851" s="122"/>
      <c r="I851" s="122"/>
      <c r="J851" s="122"/>
      <c r="K851" s="122"/>
      <c r="L851" s="122"/>
      <c r="M851" s="122"/>
      <c r="N851" s="160" t="str">
        <f>VLOOKUP($B851,D1_2!$B$5:$AL$131,22,FALSE)&amp;""</f>
        <v/>
      </c>
      <c r="O851" s="172"/>
      <c r="P851" s="188" t="s">
        <v>410</v>
      </c>
      <c r="Q851" s="204" t="str">
        <f>VLOOKUP($B851,D1_2!$B$5:$AL$131,23,FALSE)&amp;""</f>
        <v/>
      </c>
      <c r="R851" s="215"/>
      <c r="S851" s="160" t="str">
        <f>VLOOKUP($B851,D1_2!$B$5:$AL$131,24,FALSE)&amp;""</f>
        <v/>
      </c>
      <c r="T851" s="172"/>
      <c r="U851" s="188" t="s">
        <v>410</v>
      </c>
      <c r="V851" s="204" t="str">
        <f>VLOOKUP($B851,D1_2!$B$5:$AL$131,25,FALSE)&amp;""</f>
        <v/>
      </c>
      <c r="W851" s="215"/>
      <c r="X851" s="160" t="str">
        <f>VLOOKUP($B851,D1_2!$B$5:$AL$131,26,FALSE)&amp;""</f>
        <v/>
      </c>
      <c r="Y851" s="172"/>
      <c r="Z851" s="188" t="s">
        <v>410</v>
      </c>
      <c r="AA851" s="204" t="str">
        <f>VLOOKUP($B851,D1_2!$B$5:$AL$131,27,FALSE)&amp;""</f>
        <v/>
      </c>
      <c r="AB851" s="215"/>
      <c r="AC851" s="160" t="str">
        <f>VLOOKUP($B851,D1_2!$B$5:$AL$131,28,FALSE)&amp;""</f>
        <v/>
      </c>
      <c r="AD851" s="172"/>
      <c r="AE851" s="188" t="s">
        <v>410</v>
      </c>
      <c r="AF851" s="204" t="str">
        <f>VLOOKUP($B851,D1_2!$B$5:$AL$131,29,FALSE)&amp;""</f>
        <v/>
      </c>
      <c r="AG851" s="215"/>
      <c r="AH851" s="160" t="str">
        <f>VLOOKUP($B851,D1_2!$B$5:$AL$131,30,FALSE)&amp;""</f>
        <v/>
      </c>
      <c r="AI851" s="172"/>
      <c r="AJ851" s="188" t="s">
        <v>410</v>
      </c>
      <c r="AK851" s="204" t="str">
        <f>VLOOKUP($B851,D1_2!$B$5:$AL$131,31,FALSE)&amp;""</f>
        <v/>
      </c>
      <c r="AL851" s="215"/>
      <c r="AM851" s="160" t="str">
        <f>VLOOKUP($B851,D1_2!$B$5:$AL$131,32,FALSE)&amp;""</f>
        <v/>
      </c>
      <c r="AN851" s="172"/>
      <c r="AO851" s="188" t="s">
        <v>410</v>
      </c>
      <c r="AP851" s="204" t="str">
        <f>VLOOKUP($B851,D1_2!$B$5:$AL$131,33,FALSE)&amp;""</f>
        <v/>
      </c>
      <c r="AQ851" s="215"/>
      <c r="AR851" s="160" t="str">
        <f>VLOOKUP($B851,D1_2!$B$5:$AL$131,34,FALSE)&amp;""</f>
        <v/>
      </c>
      <c r="AS851" s="172"/>
      <c r="AT851" s="188" t="s">
        <v>410</v>
      </c>
      <c r="AU851" s="204" t="str">
        <f>VLOOKUP($B851,D1_2!$B$5:$AL$131,35,FALSE)&amp;""</f>
        <v/>
      </c>
      <c r="AV851" s="215"/>
      <c r="AW851" s="160" t="str">
        <f>VLOOKUP($B851,D1_2!$B$5:$AL$131,36,FALSE)&amp;""</f>
        <v/>
      </c>
      <c r="AX851" s="172"/>
      <c r="AY851" s="188" t="s">
        <v>410</v>
      </c>
      <c r="AZ851" s="204" t="str">
        <f>VLOOKUP($B851,D1_2!$B$5:$AL$131,37,FALSE)&amp;""</f>
        <v/>
      </c>
      <c r="BA851" s="215"/>
    </row>
    <row r="852" spans="2:53" s="1" customFormat="1">
      <c r="B852" s="28"/>
      <c r="C852" s="80"/>
      <c r="D852" s="80"/>
      <c r="E852" s="80"/>
      <c r="F852" s="108"/>
      <c r="G852" s="123" t="s">
        <v>5759</v>
      </c>
      <c r="H852" s="123"/>
      <c r="I852" s="123"/>
      <c r="J852" s="123"/>
      <c r="K852" s="123"/>
      <c r="L852" s="123"/>
      <c r="M852" s="123"/>
      <c r="N852" s="162" t="str">
        <f>VLOOKUP($B851,D1_2!$B$132:$AL$258,22,FALSE)&amp;""</f>
        <v/>
      </c>
      <c r="O852" s="173"/>
      <c r="P852" s="189" t="s">
        <v>410</v>
      </c>
      <c r="Q852" s="205" t="str">
        <f>VLOOKUP($B851,D1_2!$B$132:$AL$258,23,FALSE)&amp;""</f>
        <v/>
      </c>
      <c r="R852" s="222"/>
      <c r="S852" s="162" t="str">
        <f>VLOOKUP($B851,D1_2!$B$132:$AL$258,24,FALSE)&amp;""</f>
        <v/>
      </c>
      <c r="T852" s="173"/>
      <c r="U852" s="189" t="s">
        <v>410</v>
      </c>
      <c r="V852" s="205" t="str">
        <f>VLOOKUP($B851,D1_2!$B$132:$AL$258,25,FALSE)&amp;""</f>
        <v/>
      </c>
      <c r="W852" s="222"/>
      <c r="X852" s="162" t="str">
        <f>VLOOKUP($B851,D1_2!$B$132:$AL$258,26,FALSE)&amp;""</f>
        <v/>
      </c>
      <c r="Y852" s="173"/>
      <c r="Z852" s="189" t="s">
        <v>410</v>
      </c>
      <c r="AA852" s="205" t="str">
        <f>VLOOKUP($B851,D1_2!$B$132:$AL$258,27,FALSE)&amp;""</f>
        <v/>
      </c>
      <c r="AB852" s="222"/>
      <c r="AC852" s="162" t="str">
        <f>VLOOKUP($B851,D1_2!$B$132:$AL$258,28,FALSE)&amp;""</f>
        <v/>
      </c>
      <c r="AD852" s="173"/>
      <c r="AE852" s="189" t="s">
        <v>410</v>
      </c>
      <c r="AF852" s="205" t="str">
        <f>VLOOKUP($B851,D1_2!$B$132:$AL$258,29,FALSE)&amp;""</f>
        <v/>
      </c>
      <c r="AG852" s="222"/>
      <c r="AH852" s="162" t="str">
        <f>VLOOKUP($B851,D1_2!$B$132:$AL$258,30,FALSE)&amp;""</f>
        <v/>
      </c>
      <c r="AI852" s="173"/>
      <c r="AJ852" s="189" t="s">
        <v>410</v>
      </c>
      <c r="AK852" s="205" t="str">
        <f>VLOOKUP($B851,D1_2!$B$132:$AL$258,31,FALSE)&amp;""</f>
        <v/>
      </c>
      <c r="AL852" s="222"/>
      <c r="AM852" s="162" t="str">
        <f>VLOOKUP($B851,D1_2!$B$132:$AL$258,32,FALSE)&amp;""</f>
        <v/>
      </c>
      <c r="AN852" s="173"/>
      <c r="AO852" s="189" t="s">
        <v>410</v>
      </c>
      <c r="AP852" s="205" t="str">
        <f>VLOOKUP($B851,D1_2!$B$132:$AL$258,33,FALSE)&amp;""</f>
        <v/>
      </c>
      <c r="AQ852" s="222"/>
      <c r="AR852" s="162" t="str">
        <f>VLOOKUP($B851,D1_2!$B$132:$AL$258,34,FALSE)&amp;""</f>
        <v/>
      </c>
      <c r="AS852" s="173"/>
      <c r="AT852" s="189" t="s">
        <v>410</v>
      </c>
      <c r="AU852" s="205" t="str">
        <f>VLOOKUP($B851,D1_2!$B$132:$AL$258,35,FALSE)&amp;""</f>
        <v/>
      </c>
      <c r="AV852" s="222"/>
      <c r="AW852" s="162" t="str">
        <f>VLOOKUP($B851,D1_2!$B$132:$AL$258,36,FALSE)&amp;""</f>
        <v/>
      </c>
      <c r="AX852" s="173"/>
      <c r="AY852" s="189" t="s">
        <v>410</v>
      </c>
      <c r="AZ852" s="205" t="str">
        <f>VLOOKUP($B851,D1_2!$B$132:$AL$258,37,FALSE)&amp;""</f>
        <v/>
      </c>
      <c r="BA852" s="222"/>
    </row>
    <row r="853" spans="2:53" s="1" customFormat="1">
      <c r="B853" s="27"/>
      <c r="C853" s="79"/>
      <c r="D853" s="79"/>
      <c r="E853" s="79"/>
      <c r="F853" s="109"/>
      <c r="G853" s="124" t="s">
        <v>5593</v>
      </c>
      <c r="H853" s="124"/>
      <c r="I853" s="124"/>
      <c r="J853" s="124"/>
      <c r="K853" s="124"/>
      <c r="L853" s="124"/>
      <c r="M853" s="124"/>
      <c r="N853" s="167" t="str">
        <f>VLOOKUP($B851,D1_2!$B$259:$AL$385,22,FALSE)&amp;""</f>
        <v/>
      </c>
      <c r="O853" s="174"/>
      <c r="P853" s="190" t="s">
        <v>410</v>
      </c>
      <c r="Q853" s="206" t="str">
        <f>VLOOKUP($B851,D1_2!$B$259:$AL$385,23,FALSE)&amp;""</f>
        <v/>
      </c>
      <c r="R853" s="216"/>
      <c r="S853" s="167" t="str">
        <f>VLOOKUP($B851,D1_2!$B$259:$AL$385,24,FALSE)&amp;""</f>
        <v/>
      </c>
      <c r="T853" s="174"/>
      <c r="U853" s="190" t="s">
        <v>410</v>
      </c>
      <c r="V853" s="206" t="str">
        <f>VLOOKUP($B851,D1_2!$B$259:$AL$385,25,FALSE)&amp;""</f>
        <v/>
      </c>
      <c r="W853" s="216"/>
      <c r="X853" s="167" t="str">
        <f>VLOOKUP($B851,D1_2!$B$259:$AL$385,26,FALSE)&amp;""</f>
        <v/>
      </c>
      <c r="Y853" s="174"/>
      <c r="Z853" s="190" t="s">
        <v>410</v>
      </c>
      <c r="AA853" s="206" t="str">
        <f>VLOOKUP($B851,D1_2!$B$259:$AL$385,27,FALSE)&amp;""</f>
        <v/>
      </c>
      <c r="AB853" s="216"/>
      <c r="AC853" s="167" t="str">
        <f>VLOOKUP($B851,D1_2!$B$259:$AL$385,28,FALSE)&amp;""</f>
        <v/>
      </c>
      <c r="AD853" s="174"/>
      <c r="AE853" s="190" t="s">
        <v>410</v>
      </c>
      <c r="AF853" s="206" t="str">
        <f>VLOOKUP($B851,D1_2!$B$259:$AL$385,29,FALSE)&amp;""</f>
        <v/>
      </c>
      <c r="AG853" s="216"/>
      <c r="AH853" s="167" t="str">
        <f>VLOOKUP($B851,D1_2!$B$259:$AL$385,30,FALSE)&amp;""</f>
        <v/>
      </c>
      <c r="AI853" s="174"/>
      <c r="AJ853" s="190" t="s">
        <v>410</v>
      </c>
      <c r="AK853" s="206" t="str">
        <f>VLOOKUP($B851,D1_2!$B$259:$AL$385,31,FALSE)&amp;""</f>
        <v/>
      </c>
      <c r="AL853" s="216"/>
      <c r="AM853" s="167" t="str">
        <f>VLOOKUP($B851,D1_2!$B$259:$AL$385,32,FALSE)&amp;""</f>
        <v/>
      </c>
      <c r="AN853" s="174"/>
      <c r="AO853" s="190" t="s">
        <v>410</v>
      </c>
      <c r="AP853" s="206" t="str">
        <f>VLOOKUP($B851,D1_2!$B$259:$AL$385,33,FALSE)&amp;""</f>
        <v/>
      </c>
      <c r="AQ853" s="216"/>
      <c r="AR853" s="167" t="str">
        <f>VLOOKUP($B851,D1_2!$B$259:$AL$385,34,FALSE)&amp;""</f>
        <v/>
      </c>
      <c r="AS853" s="174"/>
      <c r="AT853" s="190" t="s">
        <v>410</v>
      </c>
      <c r="AU853" s="206" t="str">
        <f>VLOOKUP($B851,D1_2!$B$259:$AL$385,35,FALSE)&amp;""</f>
        <v/>
      </c>
      <c r="AV853" s="216"/>
      <c r="AW853" s="167" t="str">
        <f>VLOOKUP($B851,D1_2!$B$259:$AL$385,36,FALSE)&amp;""</f>
        <v/>
      </c>
      <c r="AX853" s="174"/>
      <c r="AY853" s="190" t="s">
        <v>410</v>
      </c>
      <c r="AZ853" s="206" t="str">
        <f>VLOOKUP($B851,D1_2!$B$259:$AL$385,37,FALSE)&amp;""</f>
        <v/>
      </c>
      <c r="BA853" s="216"/>
    </row>
    <row r="854" spans="2:53" s="1" customFormat="1" ht="14.25" customHeight="1">
      <c r="B854" s="26" t="s">
        <v>1438</v>
      </c>
      <c r="C854" s="78"/>
      <c r="D854" s="78"/>
      <c r="E854" s="78"/>
      <c r="F854" s="107"/>
      <c r="G854" s="122" t="s">
        <v>6009</v>
      </c>
      <c r="H854" s="122"/>
      <c r="I854" s="122"/>
      <c r="J854" s="122"/>
      <c r="K854" s="122"/>
      <c r="L854" s="122"/>
      <c r="M854" s="122"/>
      <c r="N854" s="160" t="str">
        <f>VLOOKUP($B854,D1_2!$B$5:$AL$131,22,FALSE)&amp;""</f>
        <v/>
      </c>
      <c r="O854" s="172"/>
      <c r="P854" s="188" t="s">
        <v>410</v>
      </c>
      <c r="Q854" s="204" t="str">
        <f>VLOOKUP($B854,D1_2!$B$5:$AL$131,23,FALSE)&amp;""</f>
        <v/>
      </c>
      <c r="R854" s="215"/>
      <c r="S854" s="160" t="str">
        <f>VLOOKUP($B854,D1_2!$B$5:$AL$131,24,FALSE)&amp;""</f>
        <v/>
      </c>
      <c r="T854" s="172"/>
      <c r="U854" s="188" t="s">
        <v>410</v>
      </c>
      <c r="V854" s="204" t="str">
        <f>VLOOKUP($B854,D1_2!$B$5:$AL$131,25,FALSE)&amp;""</f>
        <v/>
      </c>
      <c r="W854" s="215"/>
      <c r="X854" s="160" t="str">
        <f>VLOOKUP($B854,D1_2!$B$5:$AL$131,26,FALSE)&amp;""</f>
        <v/>
      </c>
      <c r="Y854" s="172"/>
      <c r="Z854" s="188" t="s">
        <v>410</v>
      </c>
      <c r="AA854" s="204" t="str">
        <f>VLOOKUP($B854,D1_2!$B$5:$AL$131,27,FALSE)&amp;""</f>
        <v/>
      </c>
      <c r="AB854" s="215"/>
      <c r="AC854" s="160" t="str">
        <f>VLOOKUP($B854,D1_2!$B$5:$AL$131,28,FALSE)&amp;""</f>
        <v/>
      </c>
      <c r="AD854" s="172"/>
      <c r="AE854" s="188" t="s">
        <v>410</v>
      </c>
      <c r="AF854" s="204" t="str">
        <f>VLOOKUP($B854,D1_2!$B$5:$AL$131,29,FALSE)&amp;""</f>
        <v/>
      </c>
      <c r="AG854" s="215"/>
      <c r="AH854" s="160" t="str">
        <f>VLOOKUP($B854,D1_2!$B$5:$AL$131,30,FALSE)&amp;""</f>
        <v/>
      </c>
      <c r="AI854" s="172"/>
      <c r="AJ854" s="188" t="s">
        <v>410</v>
      </c>
      <c r="AK854" s="204" t="str">
        <f>VLOOKUP($B854,D1_2!$B$5:$AL$131,31,FALSE)&amp;""</f>
        <v/>
      </c>
      <c r="AL854" s="215"/>
      <c r="AM854" s="160" t="str">
        <f>VLOOKUP($B854,D1_2!$B$5:$AL$131,32,FALSE)&amp;""</f>
        <v/>
      </c>
      <c r="AN854" s="172"/>
      <c r="AO854" s="188" t="s">
        <v>410</v>
      </c>
      <c r="AP854" s="204" t="str">
        <f>VLOOKUP($B854,D1_2!$B$5:$AL$131,33,FALSE)&amp;""</f>
        <v/>
      </c>
      <c r="AQ854" s="215"/>
      <c r="AR854" s="160" t="str">
        <f>VLOOKUP($B854,D1_2!$B$5:$AL$131,34,FALSE)&amp;""</f>
        <v/>
      </c>
      <c r="AS854" s="172"/>
      <c r="AT854" s="188" t="s">
        <v>410</v>
      </c>
      <c r="AU854" s="204" t="str">
        <f>VLOOKUP($B854,D1_2!$B$5:$AL$131,35,FALSE)&amp;""</f>
        <v/>
      </c>
      <c r="AV854" s="215"/>
      <c r="AW854" s="160" t="str">
        <f>VLOOKUP($B854,D1_2!$B$5:$AL$131,36,FALSE)&amp;""</f>
        <v/>
      </c>
      <c r="AX854" s="172"/>
      <c r="AY854" s="188" t="s">
        <v>410</v>
      </c>
      <c r="AZ854" s="204" t="str">
        <f>VLOOKUP($B854,D1_2!$B$5:$AL$131,37,FALSE)&amp;""</f>
        <v/>
      </c>
      <c r="BA854" s="215"/>
    </row>
    <row r="855" spans="2:53" s="1" customFormat="1">
      <c r="B855" s="28"/>
      <c r="C855" s="80"/>
      <c r="D855" s="80"/>
      <c r="E855" s="80"/>
      <c r="F855" s="108"/>
      <c r="G855" s="123" t="s">
        <v>5759</v>
      </c>
      <c r="H855" s="123"/>
      <c r="I855" s="123"/>
      <c r="J855" s="123"/>
      <c r="K855" s="123"/>
      <c r="L855" s="123"/>
      <c r="M855" s="123"/>
      <c r="N855" s="162" t="str">
        <f>VLOOKUP($B854,D1_2!$B$132:$AL$258,22,FALSE)&amp;""</f>
        <v/>
      </c>
      <c r="O855" s="173"/>
      <c r="P855" s="189" t="s">
        <v>410</v>
      </c>
      <c r="Q855" s="205" t="str">
        <f>VLOOKUP($B854,D1_2!$B$132:$AL$258,23,FALSE)&amp;""</f>
        <v/>
      </c>
      <c r="R855" s="222"/>
      <c r="S855" s="162" t="str">
        <f>VLOOKUP($B854,D1_2!$B$132:$AL$258,24,FALSE)&amp;""</f>
        <v/>
      </c>
      <c r="T855" s="173"/>
      <c r="U855" s="189" t="s">
        <v>410</v>
      </c>
      <c r="V855" s="205" t="str">
        <f>VLOOKUP($B854,D1_2!$B$132:$AL$258,25,FALSE)&amp;""</f>
        <v/>
      </c>
      <c r="W855" s="222"/>
      <c r="X855" s="162" t="str">
        <f>VLOOKUP($B854,D1_2!$B$132:$AL$258,26,FALSE)&amp;""</f>
        <v/>
      </c>
      <c r="Y855" s="173"/>
      <c r="Z855" s="189" t="s">
        <v>410</v>
      </c>
      <c r="AA855" s="205" t="str">
        <f>VLOOKUP($B854,D1_2!$B$132:$AL$258,27,FALSE)&amp;""</f>
        <v/>
      </c>
      <c r="AB855" s="222"/>
      <c r="AC855" s="162" t="str">
        <f>VLOOKUP($B854,D1_2!$B$132:$AL$258,28,FALSE)&amp;""</f>
        <v/>
      </c>
      <c r="AD855" s="173"/>
      <c r="AE855" s="189" t="s">
        <v>410</v>
      </c>
      <c r="AF855" s="205" t="str">
        <f>VLOOKUP($B854,D1_2!$B$132:$AL$258,29,FALSE)&amp;""</f>
        <v/>
      </c>
      <c r="AG855" s="222"/>
      <c r="AH855" s="162" t="str">
        <f>VLOOKUP($B854,D1_2!$B$132:$AL$258,30,FALSE)&amp;""</f>
        <v/>
      </c>
      <c r="AI855" s="173"/>
      <c r="AJ855" s="189" t="s">
        <v>410</v>
      </c>
      <c r="AK855" s="205" t="str">
        <f>VLOOKUP($B854,D1_2!$B$132:$AL$258,31,FALSE)&amp;""</f>
        <v/>
      </c>
      <c r="AL855" s="222"/>
      <c r="AM855" s="162" t="str">
        <f>VLOOKUP($B854,D1_2!$B$132:$AL$258,32,FALSE)&amp;""</f>
        <v/>
      </c>
      <c r="AN855" s="173"/>
      <c r="AO855" s="189" t="s">
        <v>410</v>
      </c>
      <c r="AP855" s="205" t="str">
        <f>VLOOKUP($B854,D1_2!$B$132:$AL$258,33,FALSE)&amp;""</f>
        <v/>
      </c>
      <c r="AQ855" s="222"/>
      <c r="AR855" s="162" t="str">
        <f>VLOOKUP($B854,D1_2!$B$132:$AL$258,34,FALSE)&amp;""</f>
        <v/>
      </c>
      <c r="AS855" s="173"/>
      <c r="AT855" s="189" t="s">
        <v>410</v>
      </c>
      <c r="AU855" s="205" t="str">
        <f>VLOOKUP($B854,D1_2!$B$132:$AL$258,35,FALSE)&amp;""</f>
        <v/>
      </c>
      <c r="AV855" s="222"/>
      <c r="AW855" s="162" t="str">
        <f>VLOOKUP($B854,D1_2!$B$132:$AL$258,36,FALSE)&amp;""</f>
        <v/>
      </c>
      <c r="AX855" s="173"/>
      <c r="AY855" s="189" t="s">
        <v>410</v>
      </c>
      <c r="AZ855" s="205" t="str">
        <f>VLOOKUP($B854,D1_2!$B$132:$AL$258,37,FALSE)&amp;""</f>
        <v/>
      </c>
      <c r="BA855" s="222"/>
    </row>
    <row r="856" spans="2:53" s="1" customFormat="1">
      <c r="B856" s="27"/>
      <c r="C856" s="79"/>
      <c r="D856" s="79"/>
      <c r="E856" s="79"/>
      <c r="F856" s="109"/>
      <c r="G856" s="124" t="s">
        <v>5593</v>
      </c>
      <c r="H856" s="124"/>
      <c r="I856" s="124"/>
      <c r="J856" s="124"/>
      <c r="K856" s="124"/>
      <c r="L856" s="124"/>
      <c r="M856" s="124"/>
      <c r="N856" s="167" t="str">
        <f>VLOOKUP($B854,D1_2!$B$259:$AL$385,22,FALSE)&amp;""</f>
        <v/>
      </c>
      <c r="O856" s="174"/>
      <c r="P856" s="190" t="s">
        <v>410</v>
      </c>
      <c r="Q856" s="206" t="str">
        <f>VLOOKUP($B854,D1_2!$B$259:$AL$385,23,FALSE)&amp;""</f>
        <v/>
      </c>
      <c r="R856" s="216"/>
      <c r="S856" s="167" t="str">
        <f>VLOOKUP($B854,D1_2!$B$259:$AL$385,24,FALSE)&amp;""</f>
        <v/>
      </c>
      <c r="T856" s="174"/>
      <c r="U856" s="190" t="s">
        <v>410</v>
      </c>
      <c r="V856" s="206" t="str">
        <f>VLOOKUP($B854,D1_2!$B$259:$AL$385,25,FALSE)&amp;""</f>
        <v/>
      </c>
      <c r="W856" s="216"/>
      <c r="X856" s="167" t="str">
        <f>VLOOKUP($B854,D1_2!$B$259:$AL$385,26,FALSE)&amp;""</f>
        <v/>
      </c>
      <c r="Y856" s="174"/>
      <c r="Z856" s="190" t="s">
        <v>410</v>
      </c>
      <c r="AA856" s="206" t="str">
        <f>VLOOKUP($B854,D1_2!$B$259:$AL$385,27,FALSE)&amp;""</f>
        <v/>
      </c>
      <c r="AB856" s="216"/>
      <c r="AC856" s="167" t="str">
        <f>VLOOKUP($B854,D1_2!$B$259:$AL$385,28,FALSE)&amp;""</f>
        <v/>
      </c>
      <c r="AD856" s="174"/>
      <c r="AE856" s="190" t="s">
        <v>410</v>
      </c>
      <c r="AF856" s="206" t="str">
        <f>VLOOKUP($B854,D1_2!$B$259:$AL$385,29,FALSE)&amp;""</f>
        <v/>
      </c>
      <c r="AG856" s="216"/>
      <c r="AH856" s="167" t="str">
        <f>VLOOKUP($B854,D1_2!$B$259:$AL$385,30,FALSE)&amp;""</f>
        <v/>
      </c>
      <c r="AI856" s="174"/>
      <c r="AJ856" s="190" t="s">
        <v>410</v>
      </c>
      <c r="AK856" s="206" t="str">
        <f>VLOOKUP($B854,D1_2!$B$259:$AL$385,31,FALSE)&amp;""</f>
        <v/>
      </c>
      <c r="AL856" s="216"/>
      <c r="AM856" s="167" t="str">
        <f>VLOOKUP($B854,D1_2!$B$259:$AL$385,32,FALSE)&amp;""</f>
        <v/>
      </c>
      <c r="AN856" s="174"/>
      <c r="AO856" s="190" t="s">
        <v>410</v>
      </c>
      <c r="AP856" s="206" t="str">
        <f>VLOOKUP($B854,D1_2!$B$259:$AL$385,33,FALSE)&amp;""</f>
        <v/>
      </c>
      <c r="AQ856" s="216"/>
      <c r="AR856" s="167" t="str">
        <f>VLOOKUP($B854,D1_2!$B$259:$AL$385,34,FALSE)&amp;""</f>
        <v/>
      </c>
      <c r="AS856" s="174"/>
      <c r="AT856" s="190" t="s">
        <v>410</v>
      </c>
      <c r="AU856" s="206" t="str">
        <f>VLOOKUP($B854,D1_2!$B$259:$AL$385,35,FALSE)&amp;""</f>
        <v/>
      </c>
      <c r="AV856" s="216"/>
      <c r="AW856" s="167" t="str">
        <f>VLOOKUP($B854,D1_2!$B$259:$AL$385,36,FALSE)&amp;""</f>
        <v/>
      </c>
      <c r="AX856" s="174"/>
      <c r="AY856" s="190" t="s">
        <v>410</v>
      </c>
      <c r="AZ856" s="206" t="str">
        <f>VLOOKUP($B854,D1_2!$B$259:$AL$385,37,FALSE)&amp;""</f>
        <v/>
      </c>
      <c r="BA856" s="216"/>
    </row>
    <row r="857" spans="2:53" s="1" customFormat="1" ht="14.25" customHeight="1">
      <c r="B857" s="26" t="s">
        <v>6897</v>
      </c>
      <c r="C857" s="78"/>
      <c r="D857" s="78"/>
      <c r="E857" s="78"/>
      <c r="F857" s="107"/>
      <c r="G857" s="122" t="s">
        <v>6009</v>
      </c>
      <c r="H857" s="122"/>
      <c r="I857" s="122"/>
      <c r="J857" s="122"/>
      <c r="K857" s="122"/>
      <c r="L857" s="122"/>
      <c r="M857" s="122"/>
      <c r="N857" s="160" t="str">
        <f>VLOOKUP($B857,D1_2!$B$5:$AL$131,22,FALSE)&amp;""</f>
        <v/>
      </c>
      <c r="O857" s="172"/>
      <c r="P857" s="188" t="s">
        <v>410</v>
      </c>
      <c r="Q857" s="204" t="str">
        <f>VLOOKUP($B857,D1_2!$B$5:$AL$131,23,FALSE)&amp;""</f>
        <v/>
      </c>
      <c r="R857" s="215"/>
      <c r="S857" s="160" t="str">
        <f>VLOOKUP($B857,D1_2!$B$5:$AL$131,24,FALSE)&amp;""</f>
        <v/>
      </c>
      <c r="T857" s="172"/>
      <c r="U857" s="188" t="s">
        <v>410</v>
      </c>
      <c r="V857" s="204" t="str">
        <f>VLOOKUP($B857,D1_2!$B$5:$AL$131,25,FALSE)&amp;""</f>
        <v/>
      </c>
      <c r="W857" s="215"/>
      <c r="X857" s="160" t="str">
        <f>VLOOKUP($B857,D1_2!$B$5:$AL$131,26,FALSE)&amp;""</f>
        <v/>
      </c>
      <c r="Y857" s="172"/>
      <c r="Z857" s="188" t="s">
        <v>410</v>
      </c>
      <c r="AA857" s="204" t="str">
        <f>VLOOKUP($B857,D1_2!$B$5:$AL$131,27,FALSE)&amp;""</f>
        <v/>
      </c>
      <c r="AB857" s="215"/>
      <c r="AC857" s="160" t="str">
        <f>VLOOKUP($B857,D1_2!$B$5:$AL$131,28,FALSE)&amp;""</f>
        <v/>
      </c>
      <c r="AD857" s="172"/>
      <c r="AE857" s="188" t="s">
        <v>410</v>
      </c>
      <c r="AF857" s="204" t="str">
        <f>VLOOKUP($B857,D1_2!$B$5:$AL$131,29,FALSE)&amp;""</f>
        <v/>
      </c>
      <c r="AG857" s="215"/>
      <c r="AH857" s="160" t="str">
        <f>VLOOKUP($B857,D1_2!$B$5:$AL$131,30,FALSE)&amp;""</f>
        <v/>
      </c>
      <c r="AI857" s="172"/>
      <c r="AJ857" s="188" t="s">
        <v>410</v>
      </c>
      <c r="AK857" s="204" t="str">
        <f>VLOOKUP($B857,D1_2!$B$5:$AL$131,31,FALSE)&amp;""</f>
        <v/>
      </c>
      <c r="AL857" s="215"/>
      <c r="AM857" s="160" t="str">
        <f>VLOOKUP($B857,D1_2!$B$5:$AL$131,32,FALSE)&amp;""</f>
        <v/>
      </c>
      <c r="AN857" s="172"/>
      <c r="AO857" s="188" t="s">
        <v>410</v>
      </c>
      <c r="AP857" s="204" t="str">
        <f>VLOOKUP($B857,D1_2!$B$5:$AL$131,33,FALSE)&amp;""</f>
        <v/>
      </c>
      <c r="AQ857" s="215"/>
      <c r="AR857" s="160" t="str">
        <f>VLOOKUP($B857,D1_2!$B$5:$AL$131,34,FALSE)&amp;""</f>
        <v/>
      </c>
      <c r="AS857" s="172"/>
      <c r="AT857" s="188" t="s">
        <v>410</v>
      </c>
      <c r="AU857" s="204" t="str">
        <f>VLOOKUP($B857,D1_2!$B$5:$AL$131,35,FALSE)&amp;""</f>
        <v/>
      </c>
      <c r="AV857" s="215"/>
      <c r="AW857" s="160" t="str">
        <f>VLOOKUP($B857,D1_2!$B$5:$AL$131,36,FALSE)&amp;""</f>
        <v/>
      </c>
      <c r="AX857" s="172"/>
      <c r="AY857" s="188" t="s">
        <v>410</v>
      </c>
      <c r="AZ857" s="204" t="str">
        <f>VLOOKUP($B857,D1_2!$B$5:$AL$131,37,FALSE)&amp;""</f>
        <v/>
      </c>
      <c r="BA857" s="215"/>
    </row>
    <row r="858" spans="2:53" s="1" customFormat="1">
      <c r="B858" s="28"/>
      <c r="C858" s="80"/>
      <c r="D858" s="80"/>
      <c r="E858" s="80"/>
      <c r="F858" s="108"/>
      <c r="G858" s="123" t="s">
        <v>5759</v>
      </c>
      <c r="H858" s="123"/>
      <c r="I858" s="123"/>
      <c r="J858" s="123"/>
      <c r="K858" s="123"/>
      <c r="L858" s="123"/>
      <c r="M858" s="123"/>
      <c r="N858" s="162" t="str">
        <f>VLOOKUP($B857,D1_2!$B$132:$AL$258,22,FALSE)&amp;""</f>
        <v/>
      </c>
      <c r="O858" s="173"/>
      <c r="P858" s="189" t="s">
        <v>410</v>
      </c>
      <c r="Q858" s="205" t="str">
        <f>VLOOKUP($B857,D1_2!$B$132:$AL$258,23,FALSE)&amp;""</f>
        <v/>
      </c>
      <c r="R858" s="222"/>
      <c r="S858" s="162" t="str">
        <f>VLOOKUP($B857,D1_2!$B$132:$AL$258,24,FALSE)&amp;""</f>
        <v/>
      </c>
      <c r="T858" s="173"/>
      <c r="U858" s="189" t="s">
        <v>410</v>
      </c>
      <c r="V858" s="205" t="str">
        <f>VLOOKUP($B857,D1_2!$B$132:$AL$258,25,FALSE)&amp;""</f>
        <v/>
      </c>
      <c r="W858" s="222"/>
      <c r="X858" s="162" t="str">
        <f>VLOOKUP($B857,D1_2!$B$132:$AL$258,26,FALSE)&amp;""</f>
        <v/>
      </c>
      <c r="Y858" s="173"/>
      <c r="Z858" s="189" t="s">
        <v>410</v>
      </c>
      <c r="AA858" s="205" t="str">
        <f>VLOOKUP($B857,D1_2!$B$132:$AL$258,27,FALSE)&amp;""</f>
        <v/>
      </c>
      <c r="AB858" s="222"/>
      <c r="AC858" s="162" t="str">
        <f>VLOOKUP($B857,D1_2!$B$132:$AL$258,28,FALSE)&amp;""</f>
        <v/>
      </c>
      <c r="AD858" s="173"/>
      <c r="AE858" s="189" t="s">
        <v>410</v>
      </c>
      <c r="AF858" s="205" t="str">
        <f>VLOOKUP($B857,D1_2!$B$132:$AL$258,29,FALSE)&amp;""</f>
        <v/>
      </c>
      <c r="AG858" s="222"/>
      <c r="AH858" s="162" t="str">
        <f>VLOOKUP($B857,D1_2!$B$132:$AL$258,30,FALSE)&amp;""</f>
        <v/>
      </c>
      <c r="AI858" s="173"/>
      <c r="AJ858" s="189" t="s">
        <v>410</v>
      </c>
      <c r="AK858" s="205" t="str">
        <f>VLOOKUP($B857,D1_2!$B$132:$AL$258,31,FALSE)&amp;""</f>
        <v/>
      </c>
      <c r="AL858" s="222"/>
      <c r="AM858" s="162" t="str">
        <f>VLOOKUP($B857,D1_2!$B$132:$AL$258,32,FALSE)&amp;""</f>
        <v/>
      </c>
      <c r="AN858" s="173"/>
      <c r="AO858" s="189" t="s">
        <v>410</v>
      </c>
      <c r="AP858" s="205" t="str">
        <f>VLOOKUP($B857,D1_2!$B$132:$AL$258,33,FALSE)&amp;""</f>
        <v/>
      </c>
      <c r="AQ858" s="222"/>
      <c r="AR858" s="162" t="str">
        <f>VLOOKUP($B857,D1_2!$B$132:$AL$258,34,FALSE)&amp;""</f>
        <v/>
      </c>
      <c r="AS858" s="173"/>
      <c r="AT858" s="189" t="s">
        <v>410</v>
      </c>
      <c r="AU858" s="205" t="str">
        <f>VLOOKUP($B857,D1_2!$B$132:$AL$258,35,FALSE)&amp;""</f>
        <v/>
      </c>
      <c r="AV858" s="222"/>
      <c r="AW858" s="162" t="str">
        <f>VLOOKUP($B857,D1_2!$B$132:$AL$258,36,FALSE)&amp;""</f>
        <v/>
      </c>
      <c r="AX858" s="173"/>
      <c r="AY858" s="189" t="s">
        <v>410</v>
      </c>
      <c r="AZ858" s="205" t="str">
        <f>VLOOKUP($B857,D1_2!$B$132:$AL$258,37,FALSE)&amp;""</f>
        <v/>
      </c>
      <c r="BA858" s="222"/>
    </row>
    <row r="859" spans="2:53" s="1" customFormat="1">
      <c r="B859" s="27"/>
      <c r="C859" s="79"/>
      <c r="D859" s="79"/>
      <c r="E859" s="79"/>
      <c r="F859" s="109"/>
      <c r="G859" s="124" t="s">
        <v>5593</v>
      </c>
      <c r="H859" s="124"/>
      <c r="I859" s="124"/>
      <c r="J859" s="124"/>
      <c r="K859" s="124"/>
      <c r="L859" s="124"/>
      <c r="M859" s="124"/>
      <c r="N859" s="167" t="str">
        <f>VLOOKUP($B857,D1_2!$B$259:$AL$385,22,FALSE)&amp;""</f>
        <v/>
      </c>
      <c r="O859" s="174"/>
      <c r="P859" s="190" t="s">
        <v>410</v>
      </c>
      <c r="Q859" s="206" t="str">
        <f>VLOOKUP($B857,D1_2!$B$259:$AL$385,23,FALSE)&amp;""</f>
        <v/>
      </c>
      <c r="R859" s="216"/>
      <c r="S859" s="167" t="str">
        <f>VLOOKUP($B857,D1_2!$B$259:$AL$385,24,FALSE)&amp;""</f>
        <v/>
      </c>
      <c r="T859" s="174"/>
      <c r="U859" s="190" t="s">
        <v>410</v>
      </c>
      <c r="V859" s="206" t="str">
        <f>VLOOKUP($B857,D1_2!$B$259:$AL$385,25,FALSE)&amp;""</f>
        <v/>
      </c>
      <c r="W859" s="216"/>
      <c r="X859" s="167" t="str">
        <f>VLOOKUP($B857,D1_2!$B$259:$AL$385,26,FALSE)&amp;""</f>
        <v/>
      </c>
      <c r="Y859" s="174"/>
      <c r="Z859" s="190" t="s">
        <v>410</v>
      </c>
      <c r="AA859" s="206" t="str">
        <f>VLOOKUP($B857,D1_2!$B$259:$AL$385,27,FALSE)&amp;""</f>
        <v/>
      </c>
      <c r="AB859" s="216"/>
      <c r="AC859" s="167" t="str">
        <f>VLOOKUP($B857,D1_2!$B$259:$AL$385,28,FALSE)&amp;""</f>
        <v/>
      </c>
      <c r="AD859" s="174"/>
      <c r="AE859" s="190" t="s">
        <v>410</v>
      </c>
      <c r="AF859" s="206" t="str">
        <f>VLOOKUP($B857,D1_2!$B$259:$AL$385,29,FALSE)&amp;""</f>
        <v/>
      </c>
      <c r="AG859" s="216"/>
      <c r="AH859" s="167" t="str">
        <f>VLOOKUP($B857,D1_2!$B$259:$AL$385,30,FALSE)&amp;""</f>
        <v/>
      </c>
      <c r="AI859" s="174"/>
      <c r="AJ859" s="190" t="s">
        <v>410</v>
      </c>
      <c r="AK859" s="206" t="str">
        <f>VLOOKUP($B857,D1_2!$B$259:$AL$385,31,FALSE)&amp;""</f>
        <v/>
      </c>
      <c r="AL859" s="216"/>
      <c r="AM859" s="167" t="str">
        <f>VLOOKUP($B857,D1_2!$B$259:$AL$385,32,FALSE)&amp;""</f>
        <v/>
      </c>
      <c r="AN859" s="174"/>
      <c r="AO859" s="190" t="s">
        <v>410</v>
      </c>
      <c r="AP859" s="206" t="str">
        <f>VLOOKUP($B857,D1_2!$B$259:$AL$385,33,FALSE)&amp;""</f>
        <v/>
      </c>
      <c r="AQ859" s="216"/>
      <c r="AR859" s="167" t="str">
        <f>VLOOKUP($B857,D1_2!$B$259:$AL$385,34,FALSE)&amp;""</f>
        <v/>
      </c>
      <c r="AS859" s="174"/>
      <c r="AT859" s="190" t="s">
        <v>410</v>
      </c>
      <c r="AU859" s="206" t="str">
        <f>VLOOKUP($B857,D1_2!$B$259:$AL$385,35,FALSE)&amp;""</f>
        <v/>
      </c>
      <c r="AV859" s="216"/>
      <c r="AW859" s="167" t="str">
        <f>VLOOKUP($B857,D1_2!$B$259:$AL$385,36,FALSE)&amp;""</f>
        <v/>
      </c>
      <c r="AX859" s="174"/>
      <c r="AY859" s="190" t="s">
        <v>410</v>
      </c>
      <c r="AZ859" s="206" t="str">
        <f>VLOOKUP($B857,D1_2!$B$259:$AL$385,37,FALSE)&amp;""</f>
        <v/>
      </c>
      <c r="BA859" s="216"/>
    </row>
    <row r="860" spans="2:53" s="1" customFormat="1" ht="14.25" customHeight="1">
      <c r="B860" s="26" t="s">
        <v>4929</v>
      </c>
      <c r="C860" s="78"/>
      <c r="D860" s="78"/>
      <c r="E860" s="78"/>
      <c r="F860" s="107"/>
      <c r="G860" s="122" t="s">
        <v>6009</v>
      </c>
      <c r="H860" s="122"/>
      <c r="I860" s="122"/>
      <c r="J860" s="122"/>
      <c r="K860" s="122"/>
      <c r="L860" s="122"/>
      <c r="M860" s="122"/>
      <c r="N860" s="160" t="str">
        <f>VLOOKUP($B860,D1_2!$B$5:$AL$131,22,FALSE)&amp;""</f>
        <v/>
      </c>
      <c r="O860" s="172"/>
      <c r="P860" s="188" t="s">
        <v>410</v>
      </c>
      <c r="Q860" s="204" t="str">
        <f>VLOOKUP($B860,D1_2!$B$5:$AL$131,23,FALSE)&amp;""</f>
        <v/>
      </c>
      <c r="R860" s="215"/>
      <c r="S860" s="160" t="str">
        <f>VLOOKUP($B860,D1_2!$B$5:$AL$131,24,FALSE)&amp;""</f>
        <v/>
      </c>
      <c r="T860" s="172"/>
      <c r="U860" s="188" t="s">
        <v>410</v>
      </c>
      <c r="V860" s="204" t="str">
        <f>VLOOKUP($B860,D1_2!$B$5:$AL$131,25,FALSE)&amp;""</f>
        <v/>
      </c>
      <c r="W860" s="215"/>
      <c r="X860" s="160" t="str">
        <f>VLOOKUP($B860,D1_2!$B$5:$AL$131,26,FALSE)&amp;""</f>
        <v/>
      </c>
      <c r="Y860" s="172"/>
      <c r="Z860" s="188" t="s">
        <v>410</v>
      </c>
      <c r="AA860" s="204" t="str">
        <f>VLOOKUP($B860,D1_2!$B$5:$AL$131,27,FALSE)&amp;""</f>
        <v/>
      </c>
      <c r="AB860" s="215"/>
      <c r="AC860" s="160" t="str">
        <f>VLOOKUP($B860,D1_2!$B$5:$AL$131,28,FALSE)&amp;""</f>
        <v/>
      </c>
      <c r="AD860" s="172"/>
      <c r="AE860" s="188" t="s">
        <v>410</v>
      </c>
      <c r="AF860" s="204" t="str">
        <f>VLOOKUP($B860,D1_2!$B$5:$AL$131,29,FALSE)&amp;""</f>
        <v/>
      </c>
      <c r="AG860" s="215"/>
      <c r="AH860" s="160" t="str">
        <f>VLOOKUP($B860,D1_2!$B$5:$AL$131,30,FALSE)&amp;""</f>
        <v/>
      </c>
      <c r="AI860" s="172"/>
      <c r="AJ860" s="188" t="s">
        <v>410</v>
      </c>
      <c r="AK860" s="204" t="str">
        <f>VLOOKUP($B860,D1_2!$B$5:$AL$131,31,FALSE)&amp;""</f>
        <v/>
      </c>
      <c r="AL860" s="215"/>
      <c r="AM860" s="160" t="str">
        <f>VLOOKUP($B860,D1_2!$B$5:$AL$131,32,FALSE)&amp;""</f>
        <v/>
      </c>
      <c r="AN860" s="172"/>
      <c r="AO860" s="188" t="s">
        <v>410</v>
      </c>
      <c r="AP860" s="204" t="str">
        <f>VLOOKUP($B860,D1_2!$B$5:$AL$131,33,FALSE)&amp;""</f>
        <v/>
      </c>
      <c r="AQ860" s="215"/>
      <c r="AR860" s="160" t="str">
        <f>VLOOKUP($B860,D1_2!$B$5:$AL$131,34,FALSE)&amp;""</f>
        <v/>
      </c>
      <c r="AS860" s="172"/>
      <c r="AT860" s="188" t="s">
        <v>410</v>
      </c>
      <c r="AU860" s="204" t="str">
        <f>VLOOKUP($B860,D1_2!$B$5:$AL$131,35,FALSE)&amp;""</f>
        <v/>
      </c>
      <c r="AV860" s="215"/>
      <c r="AW860" s="160" t="str">
        <f>VLOOKUP($B860,D1_2!$B$5:$AL$131,36,FALSE)&amp;""</f>
        <v/>
      </c>
      <c r="AX860" s="172"/>
      <c r="AY860" s="188" t="s">
        <v>410</v>
      </c>
      <c r="AZ860" s="204" t="str">
        <f>VLOOKUP($B860,D1_2!$B$5:$AL$131,37,FALSE)&amp;""</f>
        <v/>
      </c>
      <c r="BA860" s="215"/>
    </row>
    <row r="861" spans="2:53" s="1" customFormat="1">
      <c r="B861" s="28"/>
      <c r="C861" s="80"/>
      <c r="D861" s="80"/>
      <c r="E861" s="80"/>
      <c r="F861" s="108"/>
      <c r="G861" s="123" t="s">
        <v>5759</v>
      </c>
      <c r="H861" s="123"/>
      <c r="I861" s="123"/>
      <c r="J861" s="123"/>
      <c r="K861" s="123"/>
      <c r="L861" s="123"/>
      <c r="M861" s="123"/>
      <c r="N861" s="162" t="str">
        <f>VLOOKUP($B860,D1_2!$B$132:$AL$258,22,FALSE)&amp;""</f>
        <v/>
      </c>
      <c r="O861" s="173"/>
      <c r="P861" s="189" t="s">
        <v>410</v>
      </c>
      <c r="Q861" s="205" t="str">
        <f>VLOOKUP($B860,D1_2!$B$132:$AL$258,23,FALSE)&amp;""</f>
        <v/>
      </c>
      <c r="R861" s="222"/>
      <c r="S861" s="162" t="str">
        <f>VLOOKUP($B860,D1_2!$B$132:$AL$258,24,FALSE)&amp;""</f>
        <v/>
      </c>
      <c r="T861" s="173"/>
      <c r="U861" s="189" t="s">
        <v>410</v>
      </c>
      <c r="V861" s="205" t="str">
        <f>VLOOKUP($B860,D1_2!$B$132:$AL$258,25,FALSE)&amp;""</f>
        <v/>
      </c>
      <c r="W861" s="222"/>
      <c r="X861" s="162" t="str">
        <f>VLOOKUP($B860,D1_2!$B$132:$AL$258,26,FALSE)&amp;""</f>
        <v/>
      </c>
      <c r="Y861" s="173"/>
      <c r="Z861" s="189" t="s">
        <v>410</v>
      </c>
      <c r="AA861" s="205" t="str">
        <f>VLOOKUP($B860,D1_2!$B$132:$AL$258,27,FALSE)&amp;""</f>
        <v/>
      </c>
      <c r="AB861" s="222"/>
      <c r="AC861" s="162" t="str">
        <f>VLOOKUP($B860,D1_2!$B$132:$AL$258,28,FALSE)&amp;""</f>
        <v/>
      </c>
      <c r="AD861" s="173"/>
      <c r="AE861" s="189" t="s">
        <v>410</v>
      </c>
      <c r="AF861" s="205" t="str">
        <f>VLOOKUP($B860,D1_2!$B$132:$AL$258,29,FALSE)&amp;""</f>
        <v/>
      </c>
      <c r="AG861" s="222"/>
      <c r="AH861" s="162" t="str">
        <f>VLOOKUP($B860,D1_2!$B$132:$AL$258,30,FALSE)&amp;""</f>
        <v/>
      </c>
      <c r="AI861" s="173"/>
      <c r="AJ861" s="189" t="s">
        <v>410</v>
      </c>
      <c r="AK861" s="205" t="str">
        <f>VLOOKUP($B860,D1_2!$B$132:$AL$258,31,FALSE)&amp;""</f>
        <v/>
      </c>
      <c r="AL861" s="222"/>
      <c r="AM861" s="162" t="str">
        <f>VLOOKUP($B860,D1_2!$B$132:$AL$258,32,FALSE)&amp;""</f>
        <v/>
      </c>
      <c r="AN861" s="173"/>
      <c r="AO861" s="189" t="s">
        <v>410</v>
      </c>
      <c r="AP861" s="205" t="str">
        <f>VLOOKUP($B860,D1_2!$B$132:$AL$258,33,FALSE)&amp;""</f>
        <v/>
      </c>
      <c r="AQ861" s="222"/>
      <c r="AR861" s="162" t="str">
        <f>VLOOKUP($B860,D1_2!$B$132:$AL$258,34,FALSE)&amp;""</f>
        <v/>
      </c>
      <c r="AS861" s="173"/>
      <c r="AT861" s="189" t="s">
        <v>410</v>
      </c>
      <c r="AU861" s="205" t="str">
        <f>VLOOKUP($B860,D1_2!$B$132:$AL$258,35,FALSE)&amp;""</f>
        <v/>
      </c>
      <c r="AV861" s="222"/>
      <c r="AW861" s="162" t="str">
        <f>VLOOKUP($B860,D1_2!$B$132:$AL$258,36,FALSE)&amp;""</f>
        <v/>
      </c>
      <c r="AX861" s="173"/>
      <c r="AY861" s="189" t="s">
        <v>410</v>
      </c>
      <c r="AZ861" s="205" t="str">
        <f>VLOOKUP($B860,D1_2!$B$132:$AL$258,37,FALSE)&amp;""</f>
        <v/>
      </c>
      <c r="BA861" s="222"/>
    </row>
    <row r="862" spans="2:53" s="1" customFormat="1">
      <c r="B862" s="27"/>
      <c r="C862" s="79"/>
      <c r="D862" s="79"/>
      <c r="E862" s="79"/>
      <c r="F862" s="109"/>
      <c r="G862" s="124" t="s">
        <v>5593</v>
      </c>
      <c r="H862" s="124"/>
      <c r="I862" s="124"/>
      <c r="J862" s="124"/>
      <c r="K862" s="124"/>
      <c r="L862" s="124"/>
      <c r="M862" s="124"/>
      <c r="N862" s="167" t="str">
        <f>VLOOKUP($B860,D1_2!$B$259:$AL$385,22,FALSE)&amp;""</f>
        <v/>
      </c>
      <c r="O862" s="174"/>
      <c r="P862" s="190" t="s">
        <v>410</v>
      </c>
      <c r="Q862" s="206" t="str">
        <f>VLOOKUP($B860,D1_2!$B$259:$AL$385,23,FALSE)&amp;""</f>
        <v/>
      </c>
      <c r="R862" s="216"/>
      <c r="S862" s="167" t="str">
        <f>VLOOKUP($B860,D1_2!$B$259:$AL$385,24,FALSE)&amp;""</f>
        <v/>
      </c>
      <c r="T862" s="174"/>
      <c r="U862" s="190" t="s">
        <v>410</v>
      </c>
      <c r="V862" s="206" t="str">
        <f>VLOOKUP($B860,D1_2!$B$259:$AL$385,25,FALSE)&amp;""</f>
        <v/>
      </c>
      <c r="W862" s="216"/>
      <c r="X862" s="167" t="str">
        <f>VLOOKUP($B860,D1_2!$B$259:$AL$385,26,FALSE)&amp;""</f>
        <v/>
      </c>
      <c r="Y862" s="174"/>
      <c r="Z862" s="190" t="s">
        <v>410</v>
      </c>
      <c r="AA862" s="206" t="str">
        <f>VLOOKUP($B860,D1_2!$B$259:$AL$385,27,FALSE)&amp;""</f>
        <v/>
      </c>
      <c r="AB862" s="216"/>
      <c r="AC862" s="167" t="str">
        <f>VLOOKUP($B860,D1_2!$B$259:$AL$385,28,FALSE)&amp;""</f>
        <v/>
      </c>
      <c r="AD862" s="174"/>
      <c r="AE862" s="190" t="s">
        <v>410</v>
      </c>
      <c r="AF862" s="206" t="str">
        <f>VLOOKUP($B860,D1_2!$B$259:$AL$385,29,FALSE)&amp;""</f>
        <v/>
      </c>
      <c r="AG862" s="216"/>
      <c r="AH862" s="167" t="str">
        <f>VLOOKUP($B860,D1_2!$B$259:$AL$385,30,FALSE)&amp;""</f>
        <v/>
      </c>
      <c r="AI862" s="174"/>
      <c r="AJ862" s="190" t="s">
        <v>410</v>
      </c>
      <c r="AK862" s="206" t="str">
        <f>VLOOKUP($B860,D1_2!$B$259:$AL$385,31,FALSE)&amp;""</f>
        <v/>
      </c>
      <c r="AL862" s="216"/>
      <c r="AM862" s="167" t="str">
        <f>VLOOKUP($B860,D1_2!$B$259:$AL$385,32,FALSE)&amp;""</f>
        <v/>
      </c>
      <c r="AN862" s="174"/>
      <c r="AO862" s="190" t="s">
        <v>410</v>
      </c>
      <c r="AP862" s="206" t="str">
        <f>VLOOKUP($B860,D1_2!$B$259:$AL$385,33,FALSE)&amp;""</f>
        <v/>
      </c>
      <c r="AQ862" s="216"/>
      <c r="AR862" s="167" t="str">
        <f>VLOOKUP($B860,D1_2!$B$259:$AL$385,34,FALSE)&amp;""</f>
        <v/>
      </c>
      <c r="AS862" s="174"/>
      <c r="AT862" s="190" t="s">
        <v>410</v>
      </c>
      <c r="AU862" s="206" t="str">
        <f>VLOOKUP($B860,D1_2!$B$259:$AL$385,35,FALSE)&amp;""</f>
        <v/>
      </c>
      <c r="AV862" s="216"/>
      <c r="AW862" s="167" t="str">
        <f>VLOOKUP($B860,D1_2!$B$259:$AL$385,36,FALSE)&amp;""</f>
        <v/>
      </c>
      <c r="AX862" s="174"/>
      <c r="AY862" s="190" t="s">
        <v>410</v>
      </c>
      <c r="AZ862" s="206" t="str">
        <f>VLOOKUP($B860,D1_2!$B$259:$AL$385,37,FALSE)&amp;""</f>
        <v/>
      </c>
      <c r="BA862" s="216"/>
    </row>
    <row r="863" spans="2:53" s="1" customFormat="1" ht="14.25" customHeight="1">
      <c r="B863" s="26" t="s">
        <v>4512</v>
      </c>
      <c r="C863" s="78"/>
      <c r="D863" s="78"/>
      <c r="E863" s="78"/>
      <c r="F863" s="107"/>
      <c r="G863" s="122" t="s">
        <v>6009</v>
      </c>
      <c r="H863" s="122"/>
      <c r="I863" s="122"/>
      <c r="J863" s="122"/>
      <c r="K863" s="122"/>
      <c r="L863" s="122"/>
      <c r="M863" s="122"/>
      <c r="N863" s="160" t="str">
        <f>VLOOKUP($B863,D1_2!$B$5:$AL$131,22,FALSE)&amp;""</f>
        <v/>
      </c>
      <c r="O863" s="172"/>
      <c r="P863" s="188" t="s">
        <v>410</v>
      </c>
      <c r="Q863" s="204" t="str">
        <f>VLOOKUP($B863,D1_2!$B$5:$AL$131,23,FALSE)&amp;""</f>
        <v/>
      </c>
      <c r="R863" s="215"/>
      <c r="S863" s="160" t="str">
        <f>VLOOKUP($B863,D1_2!$B$5:$AL$131,24,FALSE)&amp;""</f>
        <v/>
      </c>
      <c r="T863" s="172"/>
      <c r="U863" s="188" t="s">
        <v>410</v>
      </c>
      <c r="V863" s="204" t="str">
        <f>VLOOKUP($B863,D1_2!$B$5:$AL$131,25,FALSE)&amp;""</f>
        <v/>
      </c>
      <c r="W863" s="215"/>
      <c r="X863" s="160" t="str">
        <f>VLOOKUP($B863,D1_2!$B$5:$AL$131,26,FALSE)&amp;""</f>
        <v/>
      </c>
      <c r="Y863" s="172"/>
      <c r="Z863" s="188" t="s">
        <v>410</v>
      </c>
      <c r="AA863" s="204" t="str">
        <f>VLOOKUP($B863,D1_2!$B$5:$AL$131,27,FALSE)&amp;""</f>
        <v/>
      </c>
      <c r="AB863" s="215"/>
      <c r="AC863" s="160" t="str">
        <f>VLOOKUP($B863,D1_2!$B$5:$AL$131,28,FALSE)&amp;""</f>
        <v/>
      </c>
      <c r="AD863" s="172"/>
      <c r="AE863" s="188" t="s">
        <v>410</v>
      </c>
      <c r="AF863" s="204" t="str">
        <f>VLOOKUP($B863,D1_2!$B$5:$AL$131,29,FALSE)&amp;""</f>
        <v/>
      </c>
      <c r="AG863" s="215"/>
      <c r="AH863" s="160" t="str">
        <f>VLOOKUP($B863,D1_2!$B$5:$AL$131,30,FALSE)&amp;""</f>
        <v/>
      </c>
      <c r="AI863" s="172"/>
      <c r="AJ863" s="188" t="s">
        <v>410</v>
      </c>
      <c r="AK863" s="204" t="str">
        <f>VLOOKUP($B863,D1_2!$B$5:$AL$131,31,FALSE)&amp;""</f>
        <v/>
      </c>
      <c r="AL863" s="215"/>
      <c r="AM863" s="160" t="str">
        <f>VLOOKUP($B863,D1_2!$B$5:$AL$131,32,FALSE)&amp;""</f>
        <v/>
      </c>
      <c r="AN863" s="172"/>
      <c r="AO863" s="188" t="s">
        <v>410</v>
      </c>
      <c r="AP863" s="204" t="str">
        <f>VLOOKUP($B863,D1_2!$B$5:$AL$131,33,FALSE)&amp;""</f>
        <v/>
      </c>
      <c r="AQ863" s="215"/>
      <c r="AR863" s="160" t="str">
        <f>VLOOKUP($B863,D1_2!$B$5:$AL$131,34,FALSE)&amp;""</f>
        <v/>
      </c>
      <c r="AS863" s="172"/>
      <c r="AT863" s="188" t="s">
        <v>410</v>
      </c>
      <c r="AU863" s="204" t="str">
        <f>VLOOKUP($B863,D1_2!$B$5:$AL$131,35,FALSE)&amp;""</f>
        <v/>
      </c>
      <c r="AV863" s="215"/>
      <c r="AW863" s="160" t="str">
        <f>VLOOKUP($B863,D1_2!$B$5:$AL$131,36,FALSE)&amp;""</f>
        <v/>
      </c>
      <c r="AX863" s="172"/>
      <c r="AY863" s="188" t="s">
        <v>410</v>
      </c>
      <c r="AZ863" s="204" t="str">
        <f>VLOOKUP($B863,D1_2!$B$5:$AL$131,37,FALSE)&amp;""</f>
        <v/>
      </c>
      <c r="BA863" s="215"/>
    </row>
    <row r="864" spans="2:53" s="1" customFormat="1">
      <c r="B864" s="28"/>
      <c r="C864" s="80"/>
      <c r="D864" s="80"/>
      <c r="E864" s="80"/>
      <c r="F864" s="108"/>
      <c r="G864" s="123" t="s">
        <v>5759</v>
      </c>
      <c r="H864" s="123"/>
      <c r="I864" s="123"/>
      <c r="J864" s="123"/>
      <c r="K864" s="123"/>
      <c r="L864" s="123"/>
      <c r="M864" s="123"/>
      <c r="N864" s="162" t="str">
        <f>VLOOKUP($B863,D1_2!$B$132:$AL$258,22,FALSE)&amp;""</f>
        <v/>
      </c>
      <c r="O864" s="173"/>
      <c r="P864" s="189" t="s">
        <v>410</v>
      </c>
      <c r="Q864" s="205" t="str">
        <f>VLOOKUP($B863,D1_2!$B$132:$AL$258,23,FALSE)&amp;""</f>
        <v/>
      </c>
      <c r="R864" s="222"/>
      <c r="S864" s="162" t="str">
        <f>VLOOKUP($B863,D1_2!$B$132:$AL$258,24,FALSE)&amp;""</f>
        <v/>
      </c>
      <c r="T864" s="173"/>
      <c r="U864" s="189" t="s">
        <v>410</v>
      </c>
      <c r="V864" s="205" t="str">
        <f>VLOOKUP($B863,D1_2!$B$132:$AL$258,25,FALSE)&amp;""</f>
        <v/>
      </c>
      <c r="W864" s="222"/>
      <c r="X864" s="162" t="str">
        <f>VLOOKUP($B863,D1_2!$B$132:$AL$258,26,FALSE)&amp;""</f>
        <v/>
      </c>
      <c r="Y864" s="173"/>
      <c r="Z864" s="189" t="s">
        <v>410</v>
      </c>
      <c r="AA864" s="205" t="str">
        <f>VLOOKUP($B863,D1_2!$B$132:$AL$258,27,FALSE)&amp;""</f>
        <v/>
      </c>
      <c r="AB864" s="222"/>
      <c r="AC864" s="162" t="str">
        <f>VLOOKUP($B863,D1_2!$B$132:$AL$258,28,FALSE)&amp;""</f>
        <v/>
      </c>
      <c r="AD864" s="173"/>
      <c r="AE864" s="189" t="s">
        <v>410</v>
      </c>
      <c r="AF864" s="205" t="str">
        <f>VLOOKUP($B863,D1_2!$B$132:$AL$258,29,FALSE)&amp;""</f>
        <v/>
      </c>
      <c r="AG864" s="222"/>
      <c r="AH864" s="162" t="str">
        <f>VLOOKUP($B863,D1_2!$B$132:$AL$258,30,FALSE)&amp;""</f>
        <v/>
      </c>
      <c r="AI864" s="173"/>
      <c r="AJ864" s="189" t="s">
        <v>410</v>
      </c>
      <c r="AK864" s="205" t="str">
        <f>VLOOKUP($B863,D1_2!$B$132:$AL$258,31,FALSE)&amp;""</f>
        <v/>
      </c>
      <c r="AL864" s="222"/>
      <c r="AM864" s="162" t="str">
        <f>VLOOKUP($B863,D1_2!$B$132:$AL$258,32,FALSE)&amp;""</f>
        <v/>
      </c>
      <c r="AN864" s="173"/>
      <c r="AO864" s="189" t="s">
        <v>410</v>
      </c>
      <c r="AP864" s="205" t="str">
        <f>VLOOKUP($B863,D1_2!$B$132:$AL$258,33,FALSE)&amp;""</f>
        <v/>
      </c>
      <c r="AQ864" s="222"/>
      <c r="AR864" s="162" t="str">
        <f>VLOOKUP($B863,D1_2!$B$132:$AL$258,34,FALSE)&amp;""</f>
        <v/>
      </c>
      <c r="AS864" s="173"/>
      <c r="AT864" s="189" t="s">
        <v>410</v>
      </c>
      <c r="AU864" s="205" t="str">
        <f>VLOOKUP($B863,D1_2!$B$132:$AL$258,35,FALSE)&amp;""</f>
        <v/>
      </c>
      <c r="AV864" s="222"/>
      <c r="AW864" s="162" t="str">
        <f>VLOOKUP($B863,D1_2!$B$132:$AL$258,36,FALSE)&amp;""</f>
        <v/>
      </c>
      <c r="AX864" s="173"/>
      <c r="AY864" s="189" t="s">
        <v>410</v>
      </c>
      <c r="AZ864" s="205" t="str">
        <f>VLOOKUP($B863,D1_2!$B$132:$AL$258,37,FALSE)&amp;""</f>
        <v/>
      </c>
      <c r="BA864" s="222"/>
    </row>
    <row r="865" spans="2:53" s="1" customFormat="1">
      <c r="B865" s="27"/>
      <c r="C865" s="79"/>
      <c r="D865" s="79"/>
      <c r="E865" s="79"/>
      <c r="F865" s="109"/>
      <c r="G865" s="124" t="s">
        <v>5593</v>
      </c>
      <c r="H865" s="124"/>
      <c r="I865" s="124"/>
      <c r="J865" s="124"/>
      <c r="K865" s="124"/>
      <c r="L865" s="124"/>
      <c r="M865" s="124"/>
      <c r="N865" s="167" t="str">
        <f>VLOOKUP($B863,D1_2!$B$259:$AL$385,22,FALSE)&amp;""</f>
        <v/>
      </c>
      <c r="O865" s="174"/>
      <c r="P865" s="190" t="s">
        <v>410</v>
      </c>
      <c r="Q865" s="206" t="str">
        <f>VLOOKUP($B863,D1_2!$B$259:$AL$385,23,FALSE)&amp;""</f>
        <v/>
      </c>
      <c r="R865" s="216"/>
      <c r="S865" s="167" t="str">
        <f>VLOOKUP($B863,D1_2!$B$259:$AL$385,24,FALSE)&amp;""</f>
        <v/>
      </c>
      <c r="T865" s="174"/>
      <c r="U865" s="190" t="s">
        <v>410</v>
      </c>
      <c r="V865" s="206" t="str">
        <f>VLOOKUP($B863,D1_2!$B$259:$AL$385,25,FALSE)&amp;""</f>
        <v/>
      </c>
      <c r="W865" s="216"/>
      <c r="X865" s="167" t="str">
        <f>VLOOKUP($B863,D1_2!$B$259:$AL$385,26,FALSE)&amp;""</f>
        <v/>
      </c>
      <c r="Y865" s="174"/>
      <c r="Z865" s="190" t="s">
        <v>410</v>
      </c>
      <c r="AA865" s="206" t="str">
        <f>VLOOKUP($B863,D1_2!$B$259:$AL$385,27,FALSE)&amp;""</f>
        <v/>
      </c>
      <c r="AB865" s="216"/>
      <c r="AC865" s="167" t="str">
        <f>VLOOKUP($B863,D1_2!$B$259:$AL$385,28,FALSE)&amp;""</f>
        <v/>
      </c>
      <c r="AD865" s="174"/>
      <c r="AE865" s="190" t="s">
        <v>410</v>
      </c>
      <c r="AF865" s="206" t="str">
        <f>VLOOKUP($B863,D1_2!$B$259:$AL$385,29,FALSE)&amp;""</f>
        <v/>
      </c>
      <c r="AG865" s="216"/>
      <c r="AH865" s="167" t="str">
        <f>VLOOKUP($B863,D1_2!$B$259:$AL$385,30,FALSE)&amp;""</f>
        <v/>
      </c>
      <c r="AI865" s="174"/>
      <c r="AJ865" s="190" t="s">
        <v>410</v>
      </c>
      <c r="AK865" s="206" t="str">
        <f>VLOOKUP($B863,D1_2!$B$259:$AL$385,31,FALSE)&amp;""</f>
        <v/>
      </c>
      <c r="AL865" s="216"/>
      <c r="AM865" s="167" t="str">
        <f>VLOOKUP($B863,D1_2!$B$259:$AL$385,32,FALSE)&amp;""</f>
        <v/>
      </c>
      <c r="AN865" s="174"/>
      <c r="AO865" s="190" t="s">
        <v>410</v>
      </c>
      <c r="AP865" s="206" t="str">
        <f>VLOOKUP($B863,D1_2!$B$259:$AL$385,33,FALSE)&amp;""</f>
        <v/>
      </c>
      <c r="AQ865" s="216"/>
      <c r="AR865" s="167" t="str">
        <f>VLOOKUP($B863,D1_2!$B$259:$AL$385,34,FALSE)&amp;""</f>
        <v/>
      </c>
      <c r="AS865" s="174"/>
      <c r="AT865" s="190" t="s">
        <v>410</v>
      </c>
      <c r="AU865" s="206" t="str">
        <f>VLOOKUP($B863,D1_2!$B$259:$AL$385,35,FALSE)&amp;""</f>
        <v/>
      </c>
      <c r="AV865" s="216"/>
      <c r="AW865" s="167" t="str">
        <f>VLOOKUP($B863,D1_2!$B$259:$AL$385,36,FALSE)&amp;""</f>
        <v/>
      </c>
      <c r="AX865" s="174"/>
      <c r="AY865" s="190" t="s">
        <v>410</v>
      </c>
      <c r="AZ865" s="206" t="str">
        <f>VLOOKUP($B863,D1_2!$B$259:$AL$385,37,FALSE)&amp;""</f>
        <v/>
      </c>
      <c r="BA865" s="216"/>
    </row>
    <row r="866" spans="2:53" s="1" customFormat="1" ht="14.25" customHeight="1">
      <c r="B866" s="26" t="s">
        <v>1728</v>
      </c>
      <c r="C866" s="78"/>
      <c r="D866" s="78"/>
      <c r="E866" s="78"/>
      <c r="F866" s="107"/>
      <c r="G866" s="122" t="s">
        <v>6009</v>
      </c>
      <c r="H866" s="122"/>
      <c r="I866" s="122"/>
      <c r="J866" s="122"/>
      <c r="K866" s="122"/>
      <c r="L866" s="122"/>
      <c r="M866" s="122"/>
      <c r="N866" s="160" t="str">
        <f>VLOOKUP($B866,D1_2!$B$5:$AL$131,22,FALSE)&amp;""</f>
        <v/>
      </c>
      <c r="O866" s="172"/>
      <c r="P866" s="188" t="s">
        <v>410</v>
      </c>
      <c r="Q866" s="204" t="str">
        <f>VLOOKUP($B866,D1_2!$B$5:$AL$131,23,FALSE)&amp;""</f>
        <v/>
      </c>
      <c r="R866" s="215"/>
      <c r="S866" s="160" t="str">
        <f>VLOOKUP($B866,D1_2!$B$5:$AL$131,24,FALSE)&amp;""</f>
        <v/>
      </c>
      <c r="T866" s="172"/>
      <c r="U866" s="188" t="s">
        <v>410</v>
      </c>
      <c r="V866" s="204" t="str">
        <f>VLOOKUP($B866,D1_2!$B$5:$AL$131,25,FALSE)&amp;""</f>
        <v/>
      </c>
      <c r="W866" s="215"/>
      <c r="X866" s="160" t="str">
        <f>VLOOKUP($B866,D1_2!$B$5:$AL$131,26,FALSE)&amp;""</f>
        <v/>
      </c>
      <c r="Y866" s="172"/>
      <c r="Z866" s="188" t="s">
        <v>410</v>
      </c>
      <c r="AA866" s="204" t="str">
        <f>VLOOKUP($B866,D1_2!$B$5:$AL$131,27,FALSE)&amp;""</f>
        <v/>
      </c>
      <c r="AB866" s="215"/>
      <c r="AC866" s="160" t="str">
        <f>VLOOKUP($B866,D1_2!$B$5:$AL$131,28,FALSE)&amp;""</f>
        <v/>
      </c>
      <c r="AD866" s="172"/>
      <c r="AE866" s="188" t="s">
        <v>410</v>
      </c>
      <c r="AF866" s="204" t="str">
        <f>VLOOKUP($B866,D1_2!$B$5:$AL$131,29,FALSE)&amp;""</f>
        <v/>
      </c>
      <c r="AG866" s="215"/>
      <c r="AH866" s="160" t="str">
        <f>VLOOKUP($B866,D1_2!$B$5:$AL$131,30,FALSE)&amp;""</f>
        <v/>
      </c>
      <c r="AI866" s="172"/>
      <c r="AJ866" s="188" t="s">
        <v>410</v>
      </c>
      <c r="AK866" s="204" t="str">
        <f>VLOOKUP($B866,D1_2!$B$5:$AL$131,31,FALSE)&amp;""</f>
        <v/>
      </c>
      <c r="AL866" s="215"/>
      <c r="AM866" s="160" t="str">
        <f>VLOOKUP($B866,D1_2!$B$5:$AL$131,32,FALSE)&amp;""</f>
        <v/>
      </c>
      <c r="AN866" s="172"/>
      <c r="AO866" s="188" t="s">
        <v>410</v>
      </c>
      <c r="AP866" s="204" t="str">
        <f>VLOOKUP($B866,D1_2!$B$5:$AL$131,33,FALSE)&amp;""</f>
        <v/>
      </c>
      <c r="AQ866" s="215"/>
      <c r="AR866" s="160" t="str">
        <f>VLOOKUP($B866,D1_2!$B$5:$AL$131,34,FALSE)&amp;""</f>
        <v/>
      </c>
      <c r="AS866" s="172"/>
      <c r="AT866" s="188" t="s">
        <v>410</v>
      </c>
      <c r="AU866" s="204" t="str">
        <f>VLOOKUP($B866,D1_2!$B$5:$AL$131,35,FALSE)&amp;""</f>
        <v/>
      </c>
      <c r="AV866" s="215"/>
      <c r="AW866" s="160" t="str">
        <f>VLOOKUP($B866,D1_2!$B$5:$AL$131,36,FALSE)&amp;""</f>
        <v/>
      </c>
      <c r="AX866" s="172"/>
      <c r="AY866" s="188" t="s">
        <v>410</v>
      </c>
      <c r="AZ866" s="204" t="str">
        <f>VLOOKUP($B866,D1_2!$B$5:$AL$131,37,FALSE)&amp;""</f>
        <v/>
      </c>
      <c r="BA866" s="215"/>
    </row>
    <row r="867" spans="2:53" s="1" customFormat="1">
      <c r="B867" s="28"/>
      <c r="C867" s="80"/>
      <c r="D867" s="80"/>
      <c r="E867" s="80"/>
      <c r="F867" s="108"/>
      <c r="G867" s="123" t="s">
        <v>5759</v>
      </c>
      <c r="H867" s="123"/>
      <c r="I867" s="123"/>
      <c r="J867" s="123"/>
      <c r="K867" s="123"/>
      <c r="L867" s="123"/>
      <c r="M867" s="123"/>
      <c r="N867" s="162" t="str">
        <f>VLOOKUP($B866,D1_2!$B$132:$AL$258,22,FALSE)&amp;""</f>
        <v/>
      </c>
      <c r="O867" s="173"/>
      <c r="P867" s="189" t="s">
        <v>410</v>
      </c>
      <c r="Q867" s="205" t="str">
        <f>VLOOKUP($B866,D1_2!$B$132:$AL$258,23,FALSE)&amp;""</f>
        <v/>
      </c>
      <c r="R867" s="222"/>
      <c r="S867" s="162" t="str">
        <f>VLOOKUP($B866,D1_2!$B$132:$AL$258,24,FALSE)&amp;""</f>
        <v/>
      </c>
      <c r="T867" s="173"/>
      <c r="U867" s="189" t="s">
        <v>410</v>
      </c>
      <c r="V867" s="205" t="str">
        <f>VLOOKUP($B866,D1_2!$B$132:$AL$258,25,FALSE)&amp;""</f>
        <v/>
      </c>
      <c r="W867" s="222"/>
      <c r="X867" s="162" t="str">
        <f>VLOOKUP($B866,D1_2!$B$132:$AL$258,26,FALSE)&amp;""</f>
        <v/>
      </c>
      <c r="Y867" s="173"/>
      <c r="Z867" s="189" t="s">
        <v>410</v>
      </c>
      <c r="AA867" s="205" t="str">
        <f>VLOOKUP($B866,D1_2!$B$132:$AL$258,27,FALSE)&amp;""</f>
        <v/>
      </c>
      <c r="AB867" s="222"/>
      <c r="AC867" s="162" t="str">
        <f>VLOOKUP($B866,D1_2!$B$132:$AL$258,28,FALSE)&amp;""</f>
        <v/>
      </c>
      <c r="AD867" s="173"/>
      <c r="AE867" s="189" t="s">
        <v>410</v>
      </c>
      <c r="AF867" s="205" t="str">
        <f>VLOOKUP($B866,D1_2!$B$132:$AL$258,29,FALSE)&amp;""</f>
        <v/>
      </c>
      <c r="AG867" s="222"/>
      <c r="AH867" s="162" t="str">
        <f>VLOOKUP($B866,D1_2!$B$132:$AL$258,30,FALSE)&amp;""</f>
        <v/>
      </c>
      <c r="AI867" s="173"/>
      <c r="AJ867" s="189" t="s">
        <v>410</v>
      </c>
      <c r="AK867" s="205" t="str">
        <f>VLOOKUP($B866,D1_2!$B$132:$AL$258,31,FALSE)&amp;""</f>
        <v/>
      </c>
      <c r="AL867" s="222"/>
      <c r="AM867" s="162" t="str">
        <f>VLOOKUP($B866,D1_2!$B$132:$AL$258,32,FALSE)&amp;""</f>
        <v/>
      </c>
      <c r="AN867" s="173"/>
      <c r="AO867" s="189" t="s">
        <v>410</v>
      </c>
      <c r="AP867" s="205" t="str">
        <f>VLOOKUP($B866,D1_2!$B$132:$AL$258,33,FALSE)&amp;""</f>
        <v/>
      </c>
      <c r="AQ867" s="222"/>
      <c r="AR867" s="162" t="str">
        <f>VLOOKUP($B866,D1_2!$B$132:$AL$258,34,FALSE)&amp;""</f>
        <v/>
      </c>
      <c r="AS867" s="173"/>
      <c r="AT867" s="189" t="s">
        <v>410</v>
      </c>
      <c r="AU867" s="205" t="str">
        <f>VLOOKUP($B866,D1_2!$B$132:$AL$258,35,FALSE)&amp;""</f>
        <v/>
      </c>
      <c r="AV867" s="222"/>
      <c r="AW867" s="162" t="str">
        <f>VLOOKUP($B866,D1_2!$B$132:$AL$258,36,FALSE)&amp;""</f>
        <v/>
      </c>
      <c r="AX867" s="173"/>
      <c r="AY867" s="189" t="s">
        <v>410</v>
      </c>
      <c r="AZ867" s="205" t="str">
        <f>VLOOKUP($B866,D1_2!$B$132:$AL$258,37,FALSE)&amp;""</f>
        <v/>
      </c>
      <c r="BA867" s="222"/>
    </row>
    <row r="868" spans="2:53" s="1" customFormat="1">
      <c r="B868" s="27"/>
      <c r="C868" s="79"/>
      <c r="D868" s="79"/>
      <c r="E868" s="79"/>
      <c r="F868" s="109"/>
      <c r="G868" s="124" t="s">
        <v>5593</v>
      </c>
      <c r="H868" s="124"/>
      <c r="I868" s="124"/>
      <c r="J868" s="124"/>
      <c r="K868" s="124"/>
      <c r="L868" s="124"/>
      <c r="M868" s="124"/>
      <c r="N868" s="167" t="str">
        <f>VLOOKUP($B866,D1_2!$B$259:$AL$385,22,FALSE)&amp;""</f>
        <v/>
      </c>
      <c r="O868" s="174"/>
      <c r="P868" s="190" t="s">
        <v>410</v>
      </c>
      <c r="Q868" s="206" t="str">
        <f>VLOOKUP($B866,D1_2!$B$259:$AL$385,23,FALSE)&amp;""</f>
        <v/>
      </c>
      <c r="R868" s="216"/>
      <c r="S868" s="167" t="str">
        <f>VLOOKUP($B866,D1_2!$B$259:$AL$385,24,FALSE)&amp;""</f>
        <v/>
      </c>
      <c r="T868" s="174"/>
      <c r="U868" s="190" t="s">
        <v>410</v>
      </c>
      <c r="V868" s="206" t="str">
        <f>VLOOKUP($B866,D1_2!$B$259:$AL$385,25,FALSE)&amp;""</f>
        <v/>
      </c>
      <c r="W868" s="216"/>
      <c r="X868" s="167" t="str">
        <f>VLOOKUP($B866,D1_2!$B$259:$AL$385,26,FALSE)&amp;""</f>
        <v/>
      </c>
      <c r="Y868" s="174"/>
      <c r="Z868" s="190" t="s">
        <v>410</v>
      </c>
      <c r="AA868" s="206" t="str">
        <f>VLOOKUP($B866,D1_2!$B$259:$AL$385,27,FALSE)&amp;""</f>
        <v/>
      </c>
      <c r="AB868" s="216"/>
      <c r="AC868" s="167" t="str">
        <f>VLOOKUP($B866,D1_2!$B$259:$AL$385,28,FALSE)&amp;""</f>
        <v/>
      </c>
      <c r="AD868" s="174"/>
      <c r="AE868" s="190" t="s">
        <v>410</v>
      </c>
      <c r="AF868" s="206" t="str">
        <f>VLOOKUP($B866,D1_2!$B$259:$AL$385,29,FALSE)&amp;""</f>
        <v/>
      </c>
      <c r="AG868" s="216"/>
      <c r="AH868" s="167" t="str">
        <f>VLOOKUP($B866,D1_2!$B$259:$AL$385,30,FALSE)&amp;""</f>
        <v/>
      </c>
      <c r="AI868" s="174"/>
      <c r="AJ868" s="190" t="s">
        <v>410</v>
      </c>
      <c r="AK868" s="206" t="str">
        <f>VLOOKUP($B866,D1_2!$B$259:$AL$385,31,FALSE)&amp;""</f>
        <v/>
      </c>
      <c r="AL868" s="216"/>
      <c r="AM868" s="167" t="str">
        <f>VLOOKUP($B866,D1_2!$B$259:$AL$385,32,FALSE)&amp;""</f>
        <v/>
      </c>
      <c r="AN868" s="174"/>
      <c r="AO868" s="190" t="s">
        <v>410</v>
      </c>
      <c r="AP868" s="206" t="str">
        <f>VLOOKUP($B866,D1_2!$B$259:$AL$385,33,FALSE)&amp;""</f>
        <v/>
      </c>
      <c r="AQ868" s="216"/>
      <c r="AR868" s="167" t="str">
        <f>VLOOKUP($B866,D1_2!$B$259:$AL$385,34,FALSE)&amp;""</f>
        <v/>
      </c>
      <c r="AS868" s="174"/>
      <c r="AT868" s="190" t="s">
        <v>410</v>
      </c>
      <c r="AU868" s="206" t="str">
        <f>VLOOKUP($B866,D1_2!$B$259:$AL$385,35,FALSE)&amp;""</f>
        <v/>
      </c>
      <c r="AV868" s="216"/>
      <c r="AW868" s="167" t="str">
        <f>VLOOKUP($B866,D1_2!$B$259:$AL$385,36,FALSE)&amp;""</f>
        <v/>
      </c>
      <c r="AX868" s="174"/>
      <c r="AY868" s="190" t="s">
        <v>410</v>
      </c>
      <c r="AZ868" s="206" t="str">
        <f>VLOOKUP($B866,D1_2!$B$259:$AL$385,37,FALSE)&amp;""</f>
        <v/>
      </c>
      <c r="BA868" s="216"/>
    </row>
    <row r="869" spans="2:53" s="1" customFormat="1" ht="14.25" customHeight="1">
      <c r="B869" s="26" t="s">
        <v>1430</v>
      </c>
      <c r="C869" s="78"/>
      <c r="D869" s="78"/>
      <c r="E869" s="78"/>
      <c r="F869" s="107"/>
      <c r="G869" s="122" t="s">
        <v>6009</v>
      </c>
      <c r="H869" s="122"/>
      <c r="I869" s="122"/>
      <c r="J869" s="122"/>
      <c r="K869" s="122"/>
      <c r="L869" s="122"/>
      <c r="M869" s="122"/>
      <c r="N869" s="160" t="str">
        <f>VLOOKUP($B869,D1_2!$B$5:$AL$131,22,FALSE)&amp;""</f>
        <v/>
      </c>
      <c r="O869" s="172"/>
      <c r="P869" s="188" t="s">
        <v>410</v>
      </c>
      <c r="Q869" s="204" t="str">
        <f>VLOOKUP($B869,D1_2!$B$5:$AL$131,23,FALSE)&amp;""</f>
        <v/>
      </c>
      <c r="R869" s="215"/>
      <c r="S869" s="160" t="str">
        <f>VLOOKUP($B869,D1_2!$B$5:$AL$131,24,FALSE)&amp;""</f>
        <v/>
      </c>
      <c r="T869" s="172"/>
      <c r="U869" s="188" t="s">
        <v>410</v>
      </c>
      <c r="V869" s="204" t="str">
        <f>VLOOKUP($B869,D1_2!$B$5:$AL$131,25,FALSE)&amp;""</f>
        <v/>
      </c>
      <c r="W869" s="215"/>
      <c r="X869" s="160" t="str">
        <f>VLOOKUP($B869,D1_2!$B$5:$AL$131,26,FALSE)&amp;""</f>
        <v/>
      </c>
      <c r="Y869" s="172"/>
      <c r="Z869" s="188" t="s">
        <v>410</v>
      </c>
      <c r="AA869" s="204" t="str">
        <f>VLOOKUP($B869,D1_2!$B$5:$AL$131,27,FALSE)&amp;""</f>
        <v/>
      </c>
      <c r="AB869" s="215"/>
      <c r="AC869" s="160" t="str">
        <f>VLOOKUP($B869,D1_2!$B$5:$AL$131,28,FALSE)&amp;""</f>
        <v/>
      </c>
      <c r="AD869" s="172"/>
      <c r="AE869" s="188" t="s">
        <v>410</v>
      </c>
      <c r="AF869" s="204" t="str">
        <f>VLOOKUP($B869,D1_2!$B$5:$AL$131,29,FALSE)&amp;""</f>
        <v/>
      </c>
      <c r="AG869" s="215"/>
      <c r="AH869" s="160" t="str">
        <f>VLOOKUP($B869,D1_2!$B$5:$AL$131,30,FALSE)&amp;""</f>
        <v/>
      </c>
      <c r="AI869" s="172"/>
      <c r="AJ869" s="188" t="s">
        <v>410</v>
      </c>
      <c r="AK869" s="204" t="str">
        <f>VLOOKUP($B869,D1_2!$B$5:$AL$131,31,FALSE)&amp;""</f>
        <v/>
      </c>
      <c r="AL869" s="215"/>
      <c r="AM869" s="160" t="str">
        <f>VLOOKUP($B869,D1_2!$B$5:$AL$131,32,FALSE)&amp;""</f>
        <v/>
      </c>
      <c r="AN869" s="172"/>
      <c r="AO869" s="188" t="s">
        <v>410</v>
      </c>
      <c r="AP869" s="204" t="str">
        <f>VLOOKUP($B869,D1_2!$B$5:$AL$131,33,FALSE)&amp;""</f>
        <v/>
      </c>
      <c r="AQ869" s="215"/>
      <c r="AR869" s="160" t="str">
        <f>VLOOKUP($B869,D1_2!$B$5:$AL$131,34,FALSE)&amp;""</f>
        <v/>
      </c>
      <c r="AS869" s="172"/>
      <c r="AT869" s="188" t="s">
        <v>410</v>
      </c>
      <c r="AU869" s="204" t="str">
        <f>VLOOKUP($B869,D1_2!$B$5:$AL$131,35,FALSE)&amp;""</f>
        <v/>
      </c>
      <c r="AV869" s="215"/>
      <c r="AW869" s="160" t="str">
        <f>VLOOKUP($B869,D1_2!$B$5:$AL$131,36,FALSE)&amp;""</f>
        <v/>
      </c>
      <c r="AX869" s="172"/>
      <c r="AY869" s="188" t="s">
        <v>410</v>
      </c>
      <c r="AZ869" s="204" t="str">
        <f>VLOOKUP($B869,D1_2!$B$5:$AL$131,37,FALSE)&amp;""</f>
        <v/>
      </c>
      <c r="BA869" s="215"/>
    </row>
    <row r="870" spans="2:53" s="1" customFormat="1">
      <c r="B870" s="28"/>
      <c r="C870" s="80"/>
      <c r="D870" s="80"/>
      <c r="E870" s="80"/>
      <c r="F870" s="108"/>
      <c r="G870" s="123" t="s">
        <v>5759</v>
      </c>
      <c r="H870" s="123"/>
      <c r="I870" s="123"/>
      <c r="J870" s="123"/>
      <c r="K870" s="123"/>
      <c r="L870" s="123"/>
      <c r="M870" s="123"/>
      <c r="N870" s="162" t="str">
        <f>VLOOKUP($B869,D1_2!$B$132:$AL$258,22,FALSE)&amp;""</f>
        <v/>
      </c>
      <c r="O870" s="173"/>
      <c r="P870" s="189" t="s">
        <v>410</v>
      </c>
      <c r="Q870" s="205" t="str">
        <f>VLOOKUP($B869,D1_2!$B$132:$AL$258,23,FALSE)&amp;""</f>
        <v/>
      </c>
      <c r="R870" s="222"/>
      <c r="S870" s="162" t="str">
        <f>VLOOKUP($B869,D1_2!$B$132:$AL$258,24,FALSE)&amp;""</f>
        <v/>
      </c>
      <c r="T870" s="173"/>
      <c r="U870" s="189" t="s">
        <v>410</v>
      </c>
      <c r="V870" s="205" t="str">
        <f>VLOOKUP($B869,D1_2!$B$132:$AL$258,25,FALSE)&amp;""</f>
        <v/>
      </c>
      <c r="W870" s="222"/>
      <c r="X870" s="162" t="str">
        <f>VLOOKUP($B869,D1_2!$B$132:$AL$258,26,FALSE)&amp;""</f>
        <v/>
      </c>
      <c r="Y870" s="173"/>
      <c r="Z870" s="189" t="s">
        <v>410</v>
      </c>
      <c r="AA870" s="205" t="str">
        <f>VLOOKUP($B869,D1_2!$B$132:$AL$258,27,FALSE)&amp;""</f>
        <v/>
      </c>
      <c r="AB870" s="222"/>
      <c r="AC870" s="162" t="str">
        <f>VLOOKUP($B869,D1_2!$B$132:$AL$258,28,FALSE)&amp;""</f>
        <v/>
      </c>
      <c r="AD870" s="173"/>
      <c r="AE870" s="189" t="s">
        <v>410</v>
      </c>
      <c r="AF870" s="205" t="str">
        <f>VLOOKUP($B869,D1_2!$B$132:$AL$258,29,FALSE)&amp;""</f>
        <v/>
      </c>
      <c r="AG870" s="222"/>
      <c r="AH870" s="162" t="str">
        <f>VLOOKUP($B869,D1_2!$B$132:$AL$258,30,FALSE)&amp;""</f>
        <v/>
      </c>
      <c r="AI870" s="173"/>
      <c r="AJ870" s="189" t="s">
        <v>410</v>
      </c>
      <c r="AK870" s="205" t="str">
        <f>VLOOKUP($B869,D1_2!$B$132:$AL$258,31,FALSE)&amp;""</f>
        <v/>
      </c>
      <c r="AL870" s="222"/>
      <c r="AM870" s="162" t="str">
        <f>VLOOKUP($B869,D1_2!$B$132:$AL$258,32,FALSE)&amp;""</f>
        <v/>
      </c>
      <c r="AN870" s="173"/>
      <c r="AO870" s="189" t="s">
        <v>410</v>
      </c>
      <c r="AP870" s="205" t="str">
        <f>VLOOKUP($B869,D1_2!$B$132:$AL$258,33,FALSE)&amp;""</f>
        <v/>
      </c>
      <c r="AQ870" s="222"/>
      <c r="AR870" s="162" t="str">
        <f>VLOOKUP($B869,D1_2!$B$132:$AL$258,34,FALSE)&amp;""</f>
        <v/>
      </c>
      <c r="AS870" s="173"/>
      <c r="AT870" s="189" t="s">
        <v>410</v>
      </c>
      <c r="AU870" s="205" t="str">
        <f>VLOOKUP($B869,D1_2!$B$132:$AL$258,35,FALSE)&amp;""</f>
        <v/>
      </c>
      <c r="AV870" s="222"/>
      <c r="AW870" s="162" t="str">
        <f>VLOOKUP($B869,D1_2!$B$132:$AL$258,36,FALSE)&amp;""</f>
        <v/>
      </c>
      <c r="AX870" s="173"/>
      <c r="AY870" s="189" t="s">
        <v>410</v>
      </c>
      <c r="AZ870" s="205" t="str">
        <f>VLOOKUP($B869,D1_2!$B$132:$AL$258,37,FALSE)&amp;""</f>
        <v/>
      </c>
      <c r="BA870" s="222"/>
    </row>
    <row r="871" spans="2:53" s="1" customFormat="1">
      <c r="B871" s="27"/>
      <c r="C871" s="79"/>
      <c r="D871" s="79"/>
      <c r="E871" s="79"/>
      <c r="F871" s="109"/>
      <c r="G871" s="124" t="s">
        <v>5593</v>
      </c>
      <c r="H871" s="124"/>
      <c r="I871" s="124"/>
      <c r="J871" s="124"/>
      <c r="K871" s="124"/>
      <c r="L871" s="124"/>
      <c r="M871" s="124"/>
      <c r="N871" s="167" t="str">
        <f>VLOOKUP($B869,D1_2!$B$259:$AL$385,22,FALSE)&amp;""</f>
        <v/>
      </c>
      <c r="O871" s="174"/>
      <c r="P871" s="190" t="s">
        <v>410</v>
      </c>
      <c r="Q871" s="206" t="str">
        <f>VLOOKUP($B869,D1_2!$B$259:$AL$385,23,FALSE)&amp;""</f>
        <v/>
      </c>
      <c r="R871" s="216"/>
      <c r="S871" s="167" t="str">
        <f>VLOOKUP($B869,D1_2!$B$259:$AL$385,24,FALSE)&amp;""</f>
        <v/>
      </c>
      <c r="T871" s="174"/>
      <c r="U871" s="190" t="s">
        <v>410</v>
      </c>
      <c r="V871" s="206" t="str">
        <f>VLOOKUP($B869,D1_2!$B$259:$AL$385,25,FALSE)&amp;""</f>
        <v/>
      </c>
      <c r="W871" s="216"/>
      <c r="X871" s="167" t="str">
        <f>VLOOKUP($B869,D1_2!$B$259:$AL$385,26,FALSE)&amp;""</f>
        <v/>
      </c>
      <c r="Y871" s="174"/>
      <c r="Z871" s="190" t="s">
        <v>410</v>
      </c>
      <c r="AA871" s="206" t="str">
        <f>VLOOKUP($B869,D1_2!$B$259:$AL$385,27,FALSE)&amp;""</f>
        <v/>
      </c>
      <c r="AB871" s="216"/>
      <c r="AC871" s="167" t="str">
        <f>VLOOKUP($B869,D1_2!$B$259:$AL$385,28,FALSE)&amp;""</f>
        <v/>
      </c>
      <c r="AD871" s="174"/>
      <c r="AE871" s="190" t="s">
        <v>410</v>
      </c>
      <c r="AF871" s="206" t="str">
        <f>VLOOKUP($B869,D1_2!$B$259:$AL$385,29,FALSE)&amp;""</f>
        <v/>
      </c>
      <c r="AG871" s="216"/>
      <c r="AH871" s="167" t="str">
        <f>VLOOKUP($B869,D1_2!$B$259:$AL$385,30,FALSE)&amp;""</f>
        <v/>
      </c>
      <c r="AI871" s="174"/>
      <c r="AJ871" s="190" t="s">
        <v>410</v>
      </c>
      <c r="AK871" s="206" t="str">
        <f>VLOOKUP($B869,D1_2!$B$259:$AL$385,31,FALSE)&amp;""</f>
        <v/>
      </c>
      <c r="AL871" s="216"/>
      <c r="AM871" s="167" t="str">
        <f>VLOOKUP($B869,D1_2!$B$259:$AL$385,32,FALSE)&amp;""</f>
        <v/>
      </c>
      <c r="AN871" s="174"/>
      <c r="AO871" s="190" t="s">
        <v>410</v>
      </c>
      <c r="AP871" s="206" t="str">
        <f>VLOOKUP($B869,D1_2!$B$259:$AL$385,33,FALSE)&amp;""</f>
        <v/>
      </c>
      <c r="AQ871" s="216"/>
      <c r="AR871" s="167" t="str">
        <f>VLOOKUP($B869,D1_2!$B$259:$AL$385,34,FALSE)&amp;""</f>
        <v/>
      </c>
      <c r="AS871" s="174"/>
      <c r="AT871" s="190" t="s">
        <v>410</v>
      </c>
      <c r="AU871" s="206" t="str">
        <f>VLOOKUP($B869,D1_2!$B$259:$AL$385,35,FALSE)&amp;""</f>
        <v/>
      </c>
      <c r="AV871" s="216"/>
      <c r="AW871" s="167" t="str">
        <f>VLOOKUP($B869,D1_2!$B$259:$AL$385,36,FALSE)&amp;""</f>
        <v/>
      </c>
      <c r="AX871" s="174"/>
      <c r="AY871" s="190" t="s">
        <v>410</v>
      </c>
      <c r="AZ871" s="206" t="str">
        <f>VLOOKUP($B869,D1_2!$B$259:$AL$385,37,FALSE)&amp;""</f>
        <v/>
      </c>
      <c r="BA871" s="216"/>
    </row>
    <row r="872" spans="2:53" s="1" customFormat="1" ht="14.25" customHeight="1">
      <c r="B872" s="26" t="s">
        <v>682</v>
      </c>
      <c r="C872" s="78"/>
      <c r="D872" s="78"/>
      <c r="E872" s="78"/>
      <c r="F872" s="107"/>
      <c r="G872" s="122" t="s">
        <v>6009</v>
      </c>
      <c r="H872" s="122"/>
      <c r="I872" s="122"/>
      <c r="J872" s="122"/>
      <c r="K872" s="122"/>
      <c r="L872" s="122"/>
      <c r="M872" s="122"/>
      <c r="N872" s="160" t="str">
        <f>VLOOKUP($B872,D1_2!$B$5:$AL$131,22,FALSE)&amp;""</f>
        <v/>
      </c>
      <c r="O872" s="172"/>
      <c r="P872" s="188" t="s">
        <v>410</v>
      </c>
      <c r="Q872" s="204" t="str">
        <f>VLOOKUP($B872,D1_2!$B$5:$AL$131,23,FALSE)&amp;""</f>
        <v/>
      </c>
      <c r="R872" s="215"/>
      <c r="S872" s="160" t="str">
        <f>VLOOKUP($B872,D1_2!$B$5:$AL$131,24,FALSE)&amp;""</f>
        <v/>
      </c>
      <c r="T872" s="172"/>
      <c r="U872" s="188" t="s">
        <v>410</v>
      </c>
      <c r="V872" s="204" t="str">
        <f>VLOOKUP($B872,D1_2!$B$5:$AL$131,25,FALSE)&amp;""</f>
        <v/>
      </c>
      <c r="W872" s="215"/>
      <c r="X872" s="160" t="str">
        <f>VLOOKUP($B872,D1_2!$B$5:$AL$131,26,FALSE)&amp;""</f>
        <v/>
      </c>
      <c r="Y872" s="172"/>
      <c r="Z872" s="188" t="s">
        <v>410</v>
      </c>
      <c r="AA872" s="204" t="str">
        <f>VLOOKUP($B872,D1_2!$B$5:$AL$131,27,FALSE)&amp;""</f>
        <v/>
      </c>
      <c r="AB872" s="215"/>
      <c r="AC872" s="160" t="str">
        <f>VLOOKUP($B872,D1_2!$B$5:$AL$131,28,FALSE)&amp;""</f>
        <v/>
      </c>
      <c r="AD872" s="172"/>
      <c r="AE872" s="188" t="s">
        <v>410</v>
      </c>
      <c r="AF872" s="204" t="str">
        <f>VLOOKUP($B872,D1_2!$B$5:$AL$131,29,FALSE)&amp;""</f>
        <v/>
      </c>
      <c r="AG872" s="215"/>
      <c r="AH872" s="160" t="str">
        <f>VLOOKUP($B872,D1_2!$B$5:$AL$131,30,FALSE)&amp;""</f>
        <v/>
      </c>
      <c r="AI872" s="172"/>
      <c r="AJ872" s="188" t="s">
        <v>410</v>
      </c>
      <c r="AK872" s="204" t="str">
        <f>VLOOKUP($B872,D1_2!$B$5:$AL$131,31,FALSE)&amp;""</f>
        <v/>
      </c>
      <c r="AL872" s="215"/>
      <c r="AM872" s="160" t="str">
        <f>VLOOKUP($B872,D1_2!$B$5:$AL$131,32,FALSE)&amp;""</f>
        <v/>
      </c>
      <c r="AN872" s="172"/>
      <c r="AO872" s="188" t="s">
        <v>410</v>
      </c>
      <c r="AP872" s="204" t="str">
        <f>VLOOKUP($B872,D1_2!$B$5:$AL$131,33,FALSE)&amp;""</f>
        <v/>
      </c>
      <c r="AQ872" s="215"/>
      <c r="AR872" s="160" t="str">
        <f>VLOOKUP($B872,D1_2!$B$5:$AL$131,34,FALSE)&amp;""</f>
        <v/>
      </c>
      <c r="AS872" s="172"/>
      <c r="AT872" s="188" t="s">
        <v>410</v>
      </c>
      <c r="AU872" s="204" t="str">
        <f>VLOOKUP($B872,D1_2!$B$5:$AL$131,35,FALSE)&amp;""</f>
        <v/>
      </c>
      <c r="AV872" s="215"/>
      <c r="AW872" s="160" t="str">
        <f>VLOOKUP($B872,D1_2!$B$5:$AL$131,36,FALSE)&amp;""</f>
        <v/>
      </c>
      <c r="AX872" s="172"/>
      <c r="AY872" s="188" t="s">
        <v>410</v>
      </c>
      <c r="AZ872" s="204" t="str">
        <f>VLOOKUP($B872,D1_2!$B$5:$AL$131,37,FALSE)&amp;""</f>
        <v/>
      </c>
      <c r="BA872" s="215"/>
    </row>
    <row r="873" spans="2:53" s="1" customFormat="1">
      <c r="B873" s="28"/>
      <c r="C873" s="80"/>
      <c r="D873" s="80"/>
      <c r="E873" s="80"/>
      <c r="F873" s="108"/>
      <c r="G873" s="123" t="s">
        <v>5759</v>
      </c>
      <c r="H873" s="123"/>
      <c r="I873" s="123"/>
      <c r="J873" s="123"/>
      <c r="K873" s="123"/>
      <c r="L873" s="123"/>
      <c r="M873" s="123"/>
      <c r="N873" s="162" t="str">
        <f>VLOOKUP($B872,D1_2!$B$132:$AL$258,22,FALSE)&amp;""</f>
        <v/>
      </c>
      <c r="O873" s="173"/>
      <c r="P873" s="189" t="s">
        <v>410</v>
      </c>
      <c r="Q873" s="205" t="str">
        <f>VLOOKUP($B872,D1_2!$B$132:$AL$258,23,FALSE)&amp;""</f>
        <v/>
      </c>
      <c r="R873" s="222"/>
      <c r="S873" s="162" t="str">
        <f>VLOOKUP($B872,D1_2!$B$132:$AL$258,24,FALSE)&amp;""</f>
        <v/>
      </c>
      <c r="T873" s="173"/>
      <c r="U873" s="189" t="s">
        <v>410</v>
      </c>
      <c r="V873" s="205" t="str">
        <f>VLOOKUP($B872,D1_2!$B$132:$AL$258,25,FALSE)&amp;""</f>
        <v/>
      </c>
      <c r="W873" s="222"/>
      <c r="X873" s="162" t="str">
        <f>VLOOKUP($B872,D1_2!$B$132:$AL$258,26,FALSE)&amp;""</f>
        <v/>
      </c>
      <c r="Y873" s="173"/>
      <c r="Z873" s="189" t="s">
        <v>410</v>
      </c>
      <c r="AA873" s="205" t="str">
        <f>VLOOKUP($B872,D1_2!$B$132:$AL$258,27,FALSE)&amp;""</f>
        <v/>
      </c>
      <c r="AB873" s="222"/>
      <c r="AC873" s="162" t="str">
        <f>VLOOKUP($B872,D1_2!$B$132:$AL$258,28,FALSE)&amp;""</f>
        <v/>
      </c>
      <c r="AD873" s="173"/>
      <c r="AE873" s="189" t="s">
        <v>410</v>
      </c>
      <c r="AF873" s="205" t="str">
        <f>VLOOKUP($B872,D1_2!$B$132:$AL$258,29,FALSE)&amp;""</f>
        <v/>
      </c>
      <c r="AG873" s="222"/>
      <c r="AH873" s="162" t="str">
        <f>VLOOKUP($B872,D1_2!$B$132:$AL$258,30,FALSE)&amp;""</f>
        <v/>
      </c>
      <c r="AI873" s="173"/>
      <c r="AJ873" s="189" t="s">
        <v>410</v>
      </c>
      <c r="AK873" s="205" t="str">
        <f>VLOOKUP($B872,D1_2!$B$132:$AL$258,31,FALSE)&amp;""</f>
        <v/>
      </c>
      <c r="AL873" s="222"/>
      <c r="AM873" s="162" t="str">
        <f>VLOOKUP($B872,D1_2!$B$132:$AL$258,32,FALSE)&amp;""</f>
        <v/>
      </c>
      <c r="AN873" s="173"/>
      <c r="AO873" s="189" t="s">
        <v>410</v>
      </c>
      <c r="AP873" s="205" t="str">
        <f>VLOOKUP($B872,D1_2!$B$132:$AL$258,33,FALSE)&amp;""</f>
        <v/>
      </c>
      <c r="AQ873" s="222"/>
      <c r="AR873" s="162" t="str">
        <f>VLOOKUP($B872,D1_2!$B$132:$AL$258,34,FALSE)&amp;""</f>
        <v/>
      </c>
      <c r="AS873" s="173"/>
      <c r="AT873" s="189" t="s">
        <v>410</v>
      </c>
      <c r="AU873" s="205" t="str">
        <f>VLOOKUP($B872,D1_2!$B$132:$AL$258,35,FALSE)&amp;""</f>
        <v/>
      </c>
      <c r="AV873" s="222"/>
      <c r="AW873" s="162" t="str">
        <f>VLOOKUP($B872,D1_2!$B$132:$AL$258,36,FALSE)&amp;""</f>
        <v/>
      </c>
      <c r="AX873" s="173"/>
      <c r="AY873" s="189" t="s">
        <v>410</v>
      </c>
      <c r="AZ873" s="205" t="str">
        <f>VLOOKUP($B872,D1_2!$B$132:$AL$258,37,FALSE)&amp;""</f>
        <v/>
      </c>
      <c r="BA873" s="222"/>
    </row>
    <row r="874" spans="2:53" s="1" customFormat="1">
      <c r="B874" s="27"/>
      <c r="C874" s="79"/>
      <c r="D874" s="79"/>
      <c r="E874" s="79"/>
      <c r="F874" s="109"/>
      <c r="G874" s="124" t="s">
        <v>5593</v>
      </c>
      <c r="H874" s="124"/>
      <c r="I874" s="124"/>
      <c r="J874" s="124"/>
      <c r="K874" s="124"/>
      <c r="L874" s="124"/>
      <c r="M874" s="124"/>
      <c r="N874" s="167" t="str">
        <f>VLOOKUP($B872,D1_2!$B$259:$AL$385,22,FALSE)&amp;""</f>
        <v/>
      </c>
      <c r="O874" s="174"/>
      <c r="P874" s="190" t="s">
        <v>410</v>
      </c>
      <c r="Q874" s="206" t="str">
        <f>VLOOKUP($B872,D1_2!$B$259:$AL$385,23,FALSE)&amp;""</f>
        <v/>
      </c>
      <c r="R874" s="216"/>
      <c r="S874" s="167" t="str">
        <f>VLOOKUP($B872,D1_2!$B$259:$AL$385,24,FALSE)&amp;""</f>
        <v/>
      </c>
      <c r="T874" s="174"/>
      <c r="U874" s="190" t="s">
        <v>410</v>
      </c>
      <c r="V874" s="206" t="str">
        <f>VLOOKUP($B872,D1_2!$B$259:$AL$385,25,FALSE)&amp;""</f>
        <v/>
      </c>
      <c r="W874" s="216"/>
      <c r="X874" s="167" t="str">
        <f>VLOOKUP($B872,D1_2!$B$259:$AL$385,26,FALSE)&amp;""</f>
        <v/>
      </c>
      <c r="Y874" s="174"/>
      <c r="Z874" s="190" t="s">
        <v>410</v>
      </c>
      <c r="AA874" s="206" t="str">
        <f>VLOOKUP($B872,D1_2!$B$259:$AL$385,27,FALSE)&amp;""</f>
        <v/>
      </c>
      <c r="AB874" s="216"/>
      <c r="AC874" s="167" t="str">
        <f>VLOOKUP($B872,D1_2!$B$259:$AL$385,28,FALSE)&amp;""</f>
        <v/>
      </c>
      <c r="AD874" s="174"/>
      <c r="AE874" s="190" t="s">
        <v>410</v>
      </c>
      <c r="AF874" s="206" t="str">
        <f>VLOOKUP($B872,D1_2!$B$259:$AL$385,29,FALSE)&amp;""</f>
        <v/>
      </c>
      <c r="AG874" s="216"/>
      <c r="AH874" s="167" t="str">
        <f>VLOOKUP($B872,D1_2!$B$259:$AL$385,30,FALSE)&amp;""</f>
        <v/>
      </c>
      <c r="AI874" s="174"/>
      <c r="AJ874" s="190" t="s">
        <v>410</v>
      </c>
      <c r="AK874" s="206" t="str">
        <f>VLOOKUP($B872,D1_2!$B$259:$AL$385,31,FALSE)&amp;""</f>
        <v/>
      </c>
      <c r="AL874" s="216"/>
      <c r="AM874" s="167" t="str">
        <f>VLOOKUP($B872,D1_2!$B$259:$AL$385,32,FALSE)&amp;""</f>
        <v/>
      </c>
      <c r="AN874" s="174"/>
      <c r="AO874" s="190" t="s">
        <v>410</v>
      </c>
      <c r="AP874" s="206" t="str">
        <f>VLOOKUP($B872,D1_2!$B$259:$AL$385,33,FALSE)&amp;""</f>
        <v/>
      </c>
      <c r="AQ874" s="216"/>
      <c r="AR874" s="167" t="str">
        <f>VLOOKUP($B872,D1_2!$B$259:$AL$385,34,FALSE)&amp;""</f>
        <v/>
      </c>
      <c r="AS874" s="174"/>
      <c r="AT874" s="190" t="s">
        <v>410</v>
      </c>
      <c r="AU874" s="206" t="str">
        <f>VLOOKUP($B872,D1_2!$B$259:$AL$385,35,FALSE)&amp;""</f>
        <v/>
      </c>
      <c r="AV874" s="216"/>
      <c r="AW874" s="167" t="str">
        <f>VLOOKUP($B872,D1_2!$B$259:$AL$385,36,FALSE)&amp;""</f>
        <v/>
      </c>
      <c r="AX874" s="174"/>
      <c r="AY874" s="190" t="s">
        <v>410</v>
      </c>
      <c r="AZ874" s="206" t="str">
        <f>VLOOKUP($B872,D1_2!$B$259:$AL$385,37,FALSE)&amp;""</f>
        <v/>
      </c>
      <c r="BA874" s="216"/>
    </row>
    <row r="875" spans="2:53" s="1" customFormat="1" ht="14.25" customHeight="1">
      <c r="B875" s="26" t="s">
        <v>1234</v>
      </c>
      <c r="C875" s="78"/>
      <c r="D875" s="78"/>
      <c r="E875" s="78"/>
      <c r="F875" s="107"/>
      <c r="G875" s="122" t="s">
        <v>6009</v>
      </c>
      <c r="H875" s="122"/>
      <c r="I875" s="122"/>
      <c r="J875" s="122"/>
      <c r="K875" s="122"/>
      <c r="L875" s="122"/>
      <c r="M875" s="122"/>
      <c r="N875" s="160" t="str">
        <f>VLOOKUP($B875,D1_2!$B$5:$AL$131,22,FALSE)&amp;""</f>
        <v/>
      </c>
      <c r="O875" s="172"/>
      <c r="P875" s="188" t="s">
        <v>410</v>
      </c>
      <c r="Q875" s="204" t="str">
        <f>VLOOKUP($B875,D1_2!$B$5:$AL$131,23,FALSE)&amp;""</f>
        <v/>
      </c>
      <c r="R875" s="215"/>
      <c r="S875" s="160" t="str">
        <f>VLOOKUP($B875,D1_2!$B$5:$AL$131,24,FALSE)&amp;""</f>
        <v/>
      </c>
      <c r="T875" s="172"/>
      <c r="U875" s="188" t="s">
        <v>410</v>
      </c>
      <c r="V875" s="204" t="str">
        <f>VLOOKUP($B875,D1_2!$B$5:$AL$131,25,FALSE)&amp;""</f>
        <v/>
      </c>
      <c r="W875" s="215"/>
      <c r="X875" s="160" t="str">
        <f>VLOOKUP($B875,D1_2!$B$5:$AL$131,26,FALSE)&amp;""</f>
        <v/>
      </c>
      <c r="Y875" s="172"/>
      <c r="Z875" s="188" t="s">
        <v>410</v>
      </c>
      <c r="AA875" s="204" t="str">
        <f>VLOOKUP($B875,D1_2!$B$5:$AL$131,27,FALSE)&amp;""</f>
        <v/>
      </c>
      <c r="AB875" s="215"/>
      <c r="AC875" s="160" t="str">
        <f>VLOOKUP($B875,D1_2!$B$5:$AL$131,28,FALSE)&amp;""</f>
        <v/>
      </c>
      <c r="AD875" s="172"/>
      <c r="AE875" s="188" t="s">
        <v>410</v>
      </c>
      <c r="AF875" s="204" t="str">
        <f>VLOOKUP($B875,D1_2!$B$5:$AL$131,29,FALSE)&amp;""</f>
        <v/>
      </c>
      <c r="AG875" s="215"/>
      <c r="AH875" s="160" t="str">
        <f>VLOOKUP($B875,D1_2!$B$5:$AL$131,30,FALSE)&amp;""</f>
        <v/>
      </c>
      <c r="AI875" s="172"/>
      <c r="AJ875" s="188" t="s">
        <v>410</v>
      </c>
      <c r="AK875" s="204" t="str">
        <f>VLOOKUP($B875,D1_2!$B$5:$AL$131,31,FALSE)&amp;""</f>
        <v/>
      </c>
      <c r="AL875" s="215"/>
      <c r="AM875" s="160" t="str">
        <f>VLOOKUP($B875,D1_2!$B$5:$AL$131,32,FALSE)&amp;""</f>
        <v/>
      </c>
      <c r="AN875" s="172"/>
      <c r="AO875" s="188" t="s">
        <v>410</v>
      </c>
      <c r="AP875" s="204" t="str">
        <f>VLOOKUP($B875,D1_2!$B$5:$AL$131,33,FALSE)&amp;""</f>
        <v/>
      </c>
      <c r="AQ875" s="215"/>
      <c r="AR875" s="160" t="str">
        <f>VLOOKUP($B875,D1_2!$B$5:$AL$131,34,FALSE)&amp;""</f>
        <v/>
      </c>
      <c r="AS875" s="172"/>
      <c r="AT875" s="188" t="s">
        <v>410</v>
      </c>
      <c r="AU875" s="204" t="str">
        <f>VLOOKUP($B875,D1_2!$B$5:$AL$131,35,FALSE)&amp;""</f>
        <v/>
      </c>
      <c r="AV875" s="215"/>
      <c r="AW875" s="160" t="str">
        <f>VLOOKUP($B875,D1_2!$B$5:$AL$131,36,FALSE)&amp;""</f>
        <v/>
      </c>
      <c r="AX875" s="172"/>
      <c r="AY875" s="188" t="s">
        <v>410</v>
      </c>
      <c r="AZ875" s="204" t="str">
        <f>VLOOKUP($B875,D1_2!$B$5:$AL$131,37,FALSE)&amp;""</f>
        <v/>
      </c>
      <c r="BA875" s="215"/>
    </row>
    <row r="876" spans="2:53" s="1" customFormat="1">
      <c r="B876" s="28"/>
      <c r="C876" s="80"/>
      <c r="D876" s="80"/>
      <c r="E876" s="80"/>
      <c r="F876" s="108"/>
      <c r="G876" s="123" t="s">
        <v>5759</v>
      </c>
      <c r="H876" s="123"/>
      <c r="I876" s="123"/>
      <c r="J876" s="123"/>
      <c r="K876" s="123"/>
      <c r="L876" s="123"/>
      <c r="M876" s="123"/>
      <c r="N876" s="162" t="str">
        <f>VLOOKUP($B875,D1_2!$B$132:$AL$258,22,FALSE)&amp;""</f>
        <v/>
      </c>
      <c r="O876" s="173"/>
      <c r="P876" s="189" t="s">
        <v>410</v>
      </c>
      <c r="Q876" s="205" t="str">
        <f>VLOOKUP($B875,D1_2!$B$132:$AL$258,23,FALSE)&amp;""</f>
        <v/>
      </c>
      <c r="R876" s="222"/>
      <c r="S876" s="162" t="str">
        <f>VLOOKUP($B875,D1_2!$B$132:$AL$258,24,FALSE)&amp;""</f>
        <v/>
      </c>
      <c r="T876" s="173"/>
      <c r="U876" s="189" t="s">
        <v>410</v>
      </c>
      <c r="V876" s="205" t="str">
        <f>VLOOKUP($B875,D1_2!$B$132:$AL$258,25,FALSE)&amp;""</f>
        <v/>
      </c>
      <c r="W876" s="222"/>
      <c r="X876" s="162" t="str">
        <f>VLOOKUP($B875,D1_2!$B$132:$AL$258,26,FALSE)&amp;""</f>
        <v/>
      </c>
      <c r="Y876" s="173"/>
      <c r="Z876" s="189" t="s">
        <v>410</v>
      </c>
      <c r="AA876" s="205" t="str">
        <f>VLOOKUP($B875,D1_2!$B$132:$AL$258,27,FALSE)&amp;""</f>
        <v/>
      </c>
      <c r="AB876" s="222"/>
      <c r="AC876" s="162" t="str">
        <f>VLOOKUP($B875,D1_2!$B$132:$AL$258,28,FALSE)&amp;""</f>
        <v/>
      </c>
      <c r="AD876" s="173"/>
      <c r="AE876" s="189" t="s">
        <v>410</v>
      </c>
      <c r="AF876" s="205" t="str">
        <f>VLOOKUP($B875,D1_2!$B$132:$AL$258,29,FALSE)&amp;""</f>
        <v/>
      </c>
      <c r="AG876" s="222"/>
      <c r="AH876" s="162" t="str">
        <f>VLOOKUP($B875,D1_2!$B$132:$AL$258,30,FALSE)&amp;""</f>
        <v/>
      </c>
      <c r="AI876" s="173"/>
      <c r="AJ876" s="189" t="s">
        <v>410</v>
      </c>
      <c r="AK876" s="205" t="str">
        <f>VLOOKUP($B875,D1_2!$B$132:$AL$258,31,FALSE)&amp;""</f>
        <v/>
      </c>
      <c r="AL876" s="222"/>
      <c r="AM876" s="162" t="str">
        <f>VLOOKUP($B875,D1_2!$B$132:$AL$258,32,FALSE)&amp;""</f>
        <v/>
      </c>
      <c r="AN876" s="173"/>
      <c r="AO876" s="189" t="s">
        <v>410</v>
      </c>
      <c r="AP876" s="205" t="str">
        <f>VLOOKUP($B875,D1_2!$B$132:$AL$258,33,FALSE)&amp;""</f>
        <v/>
      </c>
      <c r="AQ876" s="222"/>
      <c r="AR876" s="162" t="str">
        <f>VLOOKUP($B875,D1_2!$B$132:$AL$258,34,FALSE)&amp;""</f>
        <v/>
      </c>
      <c r="AS876" s="173"/>
      <c r="AT876" s="189" t="s">
        <v>410</v>
      </c>
      <c r="AU876" s="205" t="str">
        <f>VLOOKUP($B875,D1_2!$B$132:$AL$258,35,FALSE)&amp;""</f>
        <v/>
      </c>
      <c r="AV876" s="222"/>
      <c r="AW876" s="162" t="str">
        <f>VLOOKUP($B875,D1_2!$B$132:$AL$258,36,FALSE)&amp;""</f>
        <v/>
      </c>
      <c r="AX876" s="173"/>
      <c r="AY876" s="189" t="s">
        <v>410</v>
      </c>
      <c r="AZ876" s="205" t="str">
        <f>VLOOKUP($B875,D1_2!$B$132:$AL$258,37,FALSE)&amp;""</f>
        <v/>
      </c>
      <c r="BA876" s="222"/>
    </row>
    <row r="877" spans="2:53" s="1" customFormat="1">
      <c r="B877" s="27"/>
      <c r="C877" s="79"/>
      <c r="D877" s="79"/>
      <c r="E877" s="79"/>
      <c r="F877" s="109"/>
      <c r="G877" s="124" t="s">
        <v>5593</v>
      </c>
      <c r="H877" s="124"/>
      <c r="I877" s="124"/>
      <c r="J877" s="124"/>
      <c r="K877" s="124"/>
      <c r="L877" s="124"/>
      <c r="M877" s="124"/>
      <c r="N877" s="167" t="str">
        <f>VLOOKUP($B875,D1_2!$B$259:$AL$385,22,FALSE)&amp;""</f>
        <v/>
      </c>
      <c r="O877" s="174"/>
      <c r="P877" s="190" t="s">
        <v>410</v>
      </c>
      <c r="Q877" s="206" t="str">
        <f>VLOOKUP($B875,D1_2!$B$259:$AL$385,23,FALSE)&amp;""</f>
        <v/>
      </c>
      <c r="R877" s="216"/>
      <c r="S877" s="167" t="str">
        <f>VLOOKUP($B875,D1_2!$B$259:$AL$385,24,FALSE)&amp;""</f>
        <v/>
      </c>
      <c r="T877" s="174"/>
      <c r="U877" s="190" t="s">
        <v>410</v>
      </c>
      <c r="V877" s="206" t="str">
        <f>VLOOKUP($B875,D1_2!$B$259:$AL$385,25,FALSE)&amp;""</f>
        <v/>
      </c>
      <c r="W877" s="216"/>
      <c r="X877" s="167" t="str">
        <f>VLOOKUP($B875,D1_2!$B$259:$AL$385,26,FALSE)&amp;""</f>
        <v/>
      </c>
      <c r="Y877" s="174"/>
      <c r="Z877" s="190" t="s">
        <v>410</v>
      </c>
      <c r="AA877" s="206" t="str">
        <f>VLOOKUP($B875,D1_2!$B$259:$AL$385,27,FALSE)&amp;""</f>
        <v/>
      </c>
      <c r="AB877" s="216"/>
      <c r="AC877" s="167" t="str">
        <f>VLOOKUP($B875,D1_2!$B$259:$AL$385,28,FALSE)&amp;""</f>
        <v/>
      </c>
      <c r="AD877" s="174"/>
      <c r="AE877" s="190" t="s">
        <v>410</v>
      </c>
      <c r="AF877" s="206" t="str">
        <f>VLOOKUP($B875,D1_2!$B$259:$AL$385,29,FALSE)&amp;""</f>
        <v/>
      </c>
      <c r="AG877" s="216"/>
      <c r="AH877" s="167" t="str">
        <f>VLOOKUP($B875,D1_2!$B$259:$AL$385,30,FALSE)&amp;""</f>
        <v/>
      </c>
      <c r="AI877" s="174"/>
      <c r="AJ877" s="190" t="s">
        <v>410</v>
      </c>
      <c r="AK877" s="206" t="str">
        <f>VLOOKUP($B875,D1_2!$B$259:$AL$385,31,FALSE)&amp;""</f>
        <v/>
      </c>
      <c r="AL877" s="216"/>
      <c r="AM877" s="167" t="str">
        <f>VLOOKUP($B875,D1_2!$B$259:$AL$385,32,FALSE)&amp;""</f>
        <v/>
      </c>
      <c r="AN877" s="174"/>
      <c r="AO877" s="190" t="s">
        <v>410</v>
      </c>
      <c r="AP877" s="206" t="str">
        <f>VLOOKUP($B875,D1_2!$B$259:$AL$385,33,FALSE)&amp;""</f>
        <v/>
      </c>
      <c r="AQ877" s="216"/>
      <c r="AR877" s="167" t="str">
        <f>VLOOKUP($B875,D1_2!$B$259:$AL$385,34,FALSE)&amp;""</f>
        <v/>
      </c>
      <c r="AS877" s="174"/>
      <c r="AT877" s="190" t="s">
        <v>410</v>
      </c>
      <c r="AU877" s="206" t="str">
        <f>VLOOKUP($B875,D1_2!$B$259:$AL$385,35,FALSE)&amp;""</f>
        <v/>
      </c>
      <c r="AV877" s="216"/>
      <c r="AW877" s="167" t="str">
        <f>VLOOKUP($B875,D1_2!$B$259:$AL$385,36,FALSE)&amp;""</f>
        <v/>
      </c>
      <c r="AX877" s="174"/>
      <c r="AY877" s="190" t="s">
        <v>410</v>
      </c>
      <c r="AZ877" s="206" t="str">
        <f>VLOOKUP($B875,D1_2!$B$259:$AL$385,37,FALSE)&amp;""</f>
        <v/>
      </c>
      <c r="BA877" s="216"/>
    </row>
    <row r="878" spans="2:53" s="1" customFormat="1" ht="14.25" customHeight="1">
      <c r="B878" s="26" t="s">
        <v>2688</v>
      </c>
      <c r="C878" s="78"/>
      <c r="D878" s="78"/>
      <c r="E878" s="78"/>
      <c r="F878" s="107"/>
      <c r="G878" s="122" t="s">
        <v>6009</v>
      </c>
      <c r="H878" s="122"/>
      <c r="I878" s="122"/>
      <c r="J878" s="122"/>
      <c r="K878" s="122"/>
      <c r="L878" s="122"/>
      <c r="M878" s="122"/>
      <c r="N878" s="160" t="str">
        <f>VLOOKUP($B878,D1_2!$B$5:$AL$131,22,FALSE)&amp;""</f>
        <v/>
      </c>
      <c r="O878" s="172"/>
      <c r="P878" s="188" t="s">
        <v>410</v>
      </c>
      <c r="Q878" s="204" t="str">
        <f>VLOOKUP($B878,D1_2!$B$5:$AL$131,23,FALSE)&amp;""</f>
        <v/>
      </c>
      <c r="R878" s="215"/>
      <c r="S878" s="160" t="str">
        <f>VLOOKUP($B878,D1_2!$B$5:$AL$131,24,FALSE)&amp;""</f>
        <v/>
      </c>
      <c r="T878" s="172"/>
      <c r="U878" s="188" t="s">
        <v>410</v>
      </c>
      <c r="V878" s="204" t="str">
        <f>VLOOKUP($B878,D1_2!$B$5:$AL$131,25,FALSE)&amp;""</f>
        <v/>
      </c>
      <c r="W878" s="215"/>
      <c r="X878" s="160" t="str">
        <f>VLOOKUP($B878,D1_2!$B$5:$AL$131,26,FALSE)&amp;""</f>
        <v/>
      </c>
      <c r="Y878" s="172"/>
      <c r="Z878" s="188" t="s">
        <v>410</v>
      </c>
      <c r="AA878" s="204" t="str">
        <f>VLOOKUP($B878,D1_2!$B$5:$AL$131,27,FALSE)&amp;""</f>
        <v/>
      </c>
      <c r="AB878" s="215"/>
      <c r="AC878" s="160" t="str">
        <f>VLOOKUP($B878,D1_2!$B$5:$AL$131,28,FALSE)&amp;""</f>
        <v/>
      </c>
      <c r="AD878" s="172"/>
      <c r="AE878" s="188" t="s">
        <v>410</v>
      </c>
      <c r="AF878" s="204" t="str">
        <f>VLOOKUP($B878,D1_2!$B$5:$AL$131,29,FALSE)&amp;""</f>
        <v/>
      </c>
      <c r="AG878" s="215"/>
      <c r="AH878" s="160" t="str">
        <f>VLOOKUP($B878,D1_2!$B$5:$AL$131,30,FALSE)&amp;""</f>
        <v/>
      </c>
      <c r="AI878" s="172"/>
      <c r="AJ878" s="188" t="s">
        <v>410</v>
      </c>
      <c r="AK878" s="204" t="str">
        <f>VLOOKUP($B878,D1_2!$B$5:$AL$131,31,FALSE)&amp;""</f>
        <v/>
      </c>
      <c r="AL878" s="215"/>
      <c r="AM878" s="160" t="str">
        <f>VLOOKUP($B878,D1_2!$B$5:$AL$131,32,FALSE)&amp;""</f>
        <v/>
      </c>
      <c r="AN878" s="172"/>
      <c r="AO878" s="188" t="s">
        <v>410</v>
      </c>
      <c r="AP878" s="204" t="str">
        <f>VLOOKUP($B878,D1_2!$B$5:$AL$131,33,FALSE)&amp;""</f>
        <v/>
      </c>
      <c r="AQ878" s="215"/>
      <c r="AR878" s="160" t="str">
        <f>VLOOKUP($B878,D1_2!$B$5:$AL$131,34,FALSE)&amp;""</f>
        <v/>
      </c>
      <c r="AS878" s="172"/>
      <c r="AT878" s="188" t="s">
        <v>410</v>
      </c>
      <c r="AU878" s="204" t="str">
        <f>VLOOKUP($B878,D1_2!$B$5:$AL$131,35,FALSE)&amp;""</f>
        <v/>
      </c>
      <c r="AV878" s="215"/>
      <c r="AW878" s="160" t="str">
        <f>VLOOKUP($B878,D1_2!$B$5:$AL$131,36,FALSE)&amp;""</f>
        <v/>
      </c>
      <c r="AX878" s="172"/>
      <c r="AY878" s="188" t="s">
        <v>410</v>
      </c>
      <c r="AZ878" s="204" t="str">
        <f>VLOOKUP($B878,D1_2!$B$5:$AL$131,37,FALSE)&amp;""</f>
        <v/>
      </c>
      <c r="BA878" s="215"/>
    </row>
    <row r="879" spans="2:53" s="1" customFormat="1">
      <c r="B879" s="28"/>
      <c r="C879" s="80"/>
      <c r="D879" s="80"/>
      <c r="E879" s="80"/>
      <c r="F879" s="108"/>
      <c r="G879" s="123" t="s">
        <v>5759</v>
      </c>
      <c r="H879" s="123"/>
      <c r="I879" s="123"/>
      <c r="J879" s="123"/>
      <c r="K879" s="123"/>
      <c r="L879" s="123"/>
      <c r="M879" s="123"/>
      <c r="N879" s="162" t="str">
        <f>VLOOKUP($B878,D1_2!$B$132:$AL$258,22,FALSE)&amp;""</f>
        <v/>
      </c>
      <c r="O879" s="173"/>
      <c r="P879" s="189" t="s">
        <v>410</v>
      </c>
      <c r="Q879" s="205" t="str">
        <f>VLOOKUP($B878,D1_2!$B$132:$AL$258,23,FALSE)&amp;""</f>
        <v/>
      </c>
      <c r="R879" s="222"/>
      <c r="S879" s="162" t="str">
        <f>VLOOKUP($B878,D1_2!$B$132:$AL$258,24,FALSE)&amp;""</f>
        <v/>
      </c>
      <c r="T879" s="173"/>
      <c r="U879" s="189" t="s">
        <v>410</v>
      </c>
      <c r="V879" s="205" t="str">
        <f>VLOOKUP($B878,D1_2!$B$132:$AL$258,25,FALSE)&amp;""</f>
        <v/>
      </c>
      <c r="W879" s="222"/>
      <c r="X879" s="162" t="str">
        <f>VLOOKUP($B878,D1_2!$B$132:$AL$258,26,FALSE)&amp;""</f>
        <v/>
      </c>
      <c r="Y879" s="173"/>
      <c r="Z879" s="189" t="s">
        <v>410</v>
      </c>
      <c r="AA879" s="205" t="str">
        <f>VLOOKUP($B878,D1_2!$B$132:$AL$258,27,FALSE)&amp;""</f>
        <v/>
      </c>
      <c r="AB879" s="222"/>
      <c r="AC879" s="162" t="str">
        <f>VLOOKUP($B878,D1_2!$B$132:$AL$258,28,FALSE)&amp;""</f>
        <v/>
      </c>
      <c r="AD879" s="173"/>
      <c r="AE879" s="189" t="s">
        <v>410</v>
      </c>
      <c r="AF879" s="205" t="str">
        <f>VLOOKUP($B878,D1_2!$B$132:$AL$258,29,FALSE)&amp;""</f>
        <v/>
      </c>
      <c r="AG879" s="222"/>
      <c r="AH879" s="162" t="str">
        <f>VLOOKUP($B878,D1_2!$B$132:$AL$258,30,FALSE)&amp;""</f>
        <v/>
      </c>
      <c r="AI879" s="173"/>
      <c r="AJ879" s="189" t="s">
        <v>410</v>
      </c>
      <c r="AK879" s="205" t="str">
        <f>VLOOKUP($B878,D1_2!$B$132:$AL$258,31,FALSE)&amp;""</f>
        <v/>
      </c>
      <c r="AL879" s="222"/>
      <c r="AM879" s="162" t="str">
        <f>VLOOKUP($B878,D1_2!$B$132:$AL$258,32,FALSE)&amp;""</f>
        <v/>
      </c>
      <c r="AN879" s="173"/>
      <c r="AO879" s="189" t="s">
        <v>410</v>
      </c>
      <c r="AP879" s="205" t="str">
        <f>VLOOKUP($B878,D1_2!$B$132:$AL$258,33,FALSE)&amp;""</f>
        <v/>
      </c>
      <c r="AQ879" s="222"/>
      <c r="AR879" s="162" t="str">
        <f>VLOOKUP($B878,D1_2!$B$132:$AL$258,34,FALSE)&amp;""</f>
        <v/>
      </c>
      <c r="AS879" s="173"/>
      <c r="AT879" s="189" t="s">
        <v>410</v>
      </c>
      <c r="AU879" s="205" t="str">
        <f>VLOOKUP($B878,D1_2!$B$132:$AL$258,35,FALSE)&amp;""</f>
        <v/>
      </c>
      <c r="AV879" s="222"/>
      <c r="AW879" s="162" t="str">
        <f>VLOOKUP($B878,D1_2!$B$132:$AL$258,36,FALSE)&amp;""</f>
        <v/>
      </c>
      <c r="AX879" s="173"/>
      <c r="AY879" s="189" t="s">
        <v>410</v>
      </c>
      <c r="AZ879" s="205" t="str">
        <f>VLOOKUP($B878,D1_2!$B$132:$AL$258,37,FALSE)&amp;""</f>
        <v/>
      </c>
      <c r="BA879" s="222"/>
    </row>
    <row r="880" spans="2:53" s="1" customFormat="1">
      <c r="B880" s="27"/>
      <c r="C880" s="79"/>
      <c r="D880" s="79"/>
      <c r="E880" s="79"/>
      <c r="F880" s="109"/>
      <c r="G880" s="124" t="s">
        <v>5593</v>
      </c>
      <c r="H880" s="124"/>
      <c r="I880" s="124"/>
      <c r="J880" s="124"/>
      <c r="K880" s="124"/>
      <c r="L880" s="124"/>
      <c r="M880" s="124"/>
      <c r="N880" s="167" t="str">
        <f>VLOOKUP($B878,D1_2!$B$259:$AL$385,22,FALSE)&amp;""</f>
        <v/>
      </c>
      <c r="O880" s="174"/>
      <c r="P880" s="190" t="s">
        <v>410</v>
      </c>
      <c r="Q880" s="206" t="str">
        <f>VLOOKUP($B878,D1_2!$B$259:$AL$385,23,FALSE)&amp;""</f>
        <v/>
      </c>
      <c r="R880" s="216"/>
      <c r="S880" s="167" t="str">
        <f>VLOOKUP($B878,D1_2!$B$259:$AL$385,24,FALSE)&amp;""</f>
        <v/>
      </c>
      <c r="T880" s="174"/>
      <c r="U880" s="190" t="s">
        <v>410</v>
      </c>
      <c r="V880" s="206" t="str">
        <f>VLOOKUP($B878,D1_2!$B$259:$AL$385,25,FALSE)&amp;""</f>
        <v/>
      </c>
      <c r="W880" s="216"/>
      <c r="X880" s="167" t="str">
        <f>VLOOKUP($B878,D1_2!$B$259:$AL$385,26,FALSE)&amp;""</f>
        <v/>
      </c>
      <c r="Y880" s="174"/>
      <c r="Z880" s="190" t="s">
        <v>410</v>
      </c>
      <c r="AA880" s="206" t="str">
        <f>VLOOKUP($B878,D1_2!$B$259:$AL$385,27,FALSE)&amp;""</f>
        <v/>
      </c>
      <c r="AB880" s="216"/>
      <c r="AC880" s="167" t="str">
        <f>VLOOKUP($B878,D1_2!$B$259:$AL$385,28,FALSE)&amp;""</f>
        <v/>
      </c>
      <c r="AD880" s="174"/>
      <c r="AE880" s="190" t="s">
        <v>410</v>
      </c>
      <c r="AF880" s="206" t="str">
        <f>VLOOKUP($B878,D1_2!$B$259:$AL$385,29,FALSE)&amp;""</f>
        <v/>
      </c>
      <c r="AG880" s="216"/>
      <c r="AH880" s="167" t="str">
        <f>VLOOKUP($B878,D1_2!$B$259:$AL$385,30,FALSE)&amp;""</f>
        <v/>
      </c>
      <c r="AI880" s="174"/>
      <c r="AJ880" s="190" t="s">
        <v>410</v>
      </c>
      <c r="AK880" s="206" t="str">
        <f>VLOOKUP($B878,D1_2!$B$259:$AL$385,31,FALSE)&amp;""</f>
        <v/>
      </c>
      <c r="AL880" s="216"/>
      <c r="AM880" s="167" t="str">
        <f>VLOOKUP($B878,D1_2!$B$259:$AL$385,32,FALSE)&amp;""</f>
        <v/>
      </c>
      <c r="AN880" s="174"/>
      <c r="AO880" s="190" t="s">
        <v>410</v>
      </c>
      <c r="AP880" s="206" t="str">
        <f>VLOOKUP($B878,D1_2!$B$259:$AL$385,33,FALSE)&amp;""</f>
        <v/>
      </c>
      <c r="AQ880" s="216"/>
      <c r="AR880" s="167" t="str">
        <f>VLOOKUP($B878,D1_2!$B$259:$AL$385,34,FALSE)&amp;""</f>
        <v/>
      </c>
      <c r="AS880" s="174"/>
      <c r="AT880" s="190" t="s">
        <v>410</v>
      </c>
      <c r="AU880" s="206" t="str">
        <f>VLOOKUP($B878,D1_2!$B$259:$AL$385,35,FALSE)&amp;""</f>
        <v/>
      </c>
      <c r="AV880" s="216"/>
      <c r="AW880" s="167" t="str">
        <f>VLOOKUP($B878,D1_2!$B$259:$AL$385,36,FALSE)&amp;""</f>
        <v/>
      </c>
      <c r="AX880" s="174"/>
      <c r="AY880" s="190" t="s">
        <v>410</v>
      </c>
      <c r="AZ880" s="206" t="str">
        <f>VLOOKUP($B878,D1_2!$B$259:$AL$385,37,FALSE)&amp;""</f>
        <v/>
      </c>
      <c r="BA880" s="216"/>
    </row>
    <row r="881" spans="2:53" s="1" customFormat="1" ht="14.25" customHeight="1">
      <c r="B881" s="26" t="s">
        <v>1037</v>
      </c>
      <c r="C881" s="78"/>
      <c r="D881" s="78"/>
      <c r="E881" s="78"/>
      <c r="F881" s="107"/>
      <c r="G881" s="122" t="s">
        <v>6009</v>
      </c>
      <c r="H881" s="122"/>
      <c r="I881" s="122"/>
      <c r="J881" s="122"/>
      <c r="K881" s="122"/>
      <c r="L881" s="122"/>
      <c r="M881" s="122"/>
      <c r="N881" s="160" t="str">
        <f>VLOOKUP($B881,D1_2!$B$5:$AL$131,22,FALSE)&amp;""</f>
        <v/>
      </c>
      <c r="O881" s="172"/>
      <c r="P881" s="188" t="s">
        <v>410</v>
      </c>
      <c r="Q881" s="204" t="str">
        <f>VLOOKUP($B881,D1_2!$B$5:$AL$131,23,FALSE)&amp;""</f>
        <v/>
      </c>
      <c r="R881" s="215"/>
      <c r="S881" s="160" t="str">
        <f>VLOOKUP($B881,D1_2!$B$5:$AL$131,24,FALSE)&amp;""</f>
        <v/>
      </c>
      <c r="T881" s="172"/>
      <c r="U881" s="188" t="s">
        <v>410</v>
      </c>
      <c r="V881" s="204" t="str">
        <f>VLOOKUP($B881,D1_2!$B$5:$AL$131,25,FALSE)&amp;""</f>
        <v/>
      </c>
      <c r="W881" s="215"/>
      <c r="X881" s="160" t="str">
        <f>VLOOKUP($B881,D1_2!$B$5:$AL$131,26,FALSE)&amp;""</f>
        <v/>
      </c>
      <c r="Y881" s="172"/>
      <c r="Z881" s="188" t="s">
        <v>410</v>
      </c>
      <c r="AA881" s="204" t="str">
        <f>VLOOKUP($B881,D1_2!$B$5:$AL$131,27,FALSE)&amp;""</f>
        <v/>
      </c>
      <c r="AB881" s="215"/>
      <c r="AC881" s="160" t="str">
        <f>VLOOKUP($B881,D1_2!$B$5:$AL$131,28,FALSE)&amp;""</f>
        <v/>
      </c>
      <c r="AD881" s="172"/>
      <c r="AE881" s="188" t="s">
        <v>410</v>
      </c>
      <c r="AF881" s="204" t="str">
        <f>VLOOKUP($B881,D1_2!$B$5:$AL$131,29,FALSE)&amp;""</f>
        <v/>
      </c>
      <c r="AG881" s="215"/>
      <c r="AH881" s="160" t="str">
        <f>VLOOKUP($B881,D1_2!$B$5:$AL$131,30,FALSE)&amp;""</f>
        <v/>
      </c>
      <c r="AI881" s="172"/>
      <c r="AJ881" s="188" t="s">
        <v>410</v>
      </c>
      <c r="AK881" s="204" t="str">
        <f>VLOOKUP($B881,D1_2!$B$5:$AL$131,31,FALSE)&amp;""</f>
        <v/>
      </c>
      <c r="AL881" s="215"/>
      <c r="AM881" s="160" t="str">
        <f>VLOOKUP($B881,D1_2!$B$5:$AL$131,32,FALSE)&amp;""</f>
        <v/>
      </c>
      <c r="AN881" s="172"/>
      <c r="AO881" s="188" t="s">
        <v>410</v>
      </c>
      <c r="AP881" s="204" t="str">
        <f>VLOOKUP($B881,D1_2!$B$5:$AL$131,33,FALSE)&amp;""</f>
        <v/>
      </c>
      <c r="AQ881" s="215"/>
      <c r="AR881" s="160" t="str">
        <f>VLOOKUP($B881,D1_2!$B$5:$AL$131,34,FALSE)&amp;""</f>
        <v/>
      </c>
      <c r="AS881" s="172"/>
      <c r="AT881" s="188" t="s">
        <v>410</v>
      </c>
      <c r="AU881" s="204" t="str">
        <f>VLOOKUP($B881,D1_2!$B$5:$AL$131,35,FALSE)&amp;""</f>
        <v/>
      </c>
      <c r="AV881" s="215"/>
      <c r="AW881" s="160" t="str">
        <f>VLOOKUP($B881,D1_2!$B$5:$AL$131,36,FALSE)&amp;""</f>
        <v/>
      </c>
      <c r="AX881" s="172"/>
      <c r="AY881" s="188" t="s">
        <v>410</v>
      </c>
      <c r="AZ881" s="204" t="str">
        <f>VLOOKUP($B881,D1_2!$B$5:$AL$131,37,FALSE)&amp;""</f>
        <v/>
      </c>
      <c r="BA881" s="215"/>
    </row>
    <row r="882" spans="2:53" s="1" customFormat="1">
      <c r="B882" s="28"/>
      <c r="C882" s="80"/>
      <c r="D882" s="80"/>
      <c r="E882" s="80"/>
      <c r="F882" s="108"/>
      <c r="G882" s="123" t="s">
        <v>5759</v>
      </c>
      <c r="H882" s="123"/>
      <c r="I882" s="123"/>
      <c r="J882" s="123"/>
      <c r="K882" s="123"/>
      <c r="L882" s="123"/>
      <c r="M882" s="123"/>
      <c r="N882" s="162" t="str">
        <f>VLOOKUP($B881,D1_2!$B$132:$AL$258,22,FALSE)&amp;""</f>
        <v/>
      </c>
      <c r="O882" s="173"/>
      <c r="P882" s="189" t="s">
        <v>410</v>
      </c>
      <c r="Q882" s="205" t="str">
        <f>VLOOKUP($B881,D1_2!$B$132:$AL$258,23,FALSE)&amp;""</f>
        <v/>
      </c>
      <c r="R882" s="222"/>
      <c r="S882" s="162" t="str">
        <f>VLOOKUP($B881,D1_2!$B$132:$AL$258,24,FALSE)&amp;""</f>
        <v/>
      </c>
      <c r="T882" s="173"/>
      <c r="U882" s="189" t="s">
        <v>410</v>
      </c>
      <c r="V882" s="205" t="str">
        <f>VLOOKUP($B881,D1_2!$B$132:$AL$258,25,FALSE)&amp;""</f>
        <v/>
      </c>
      <c r="W882" s="222"/>
      <c r="X882" s="162" t="str">
        <f>VLOOKUP($B881,D1_2!$B$132:$AL$258,26,FALSE)&amp;""</f>
        <v/>
      </c>
      <c r="Y882" s="173"/>
      <c r="Z882" s="189" t="s">
        <v>410</v>
      </c>
      <c r="AA882" s="205" t="str">
        <f>VLOOKUP($B881,D1_2!$B$132:$AL$258,27,FALSE)&amp;""</f>
        <v/>
      </c>
      <c r="AB882" s="222"/>
      <c r="AC882" s="162" t="str">
        <f>VLOOKUP($B881,D1_2!$B$132:$AL$258,28,FALSE)&amp;""</f>
        <v/>
      </c>
      <c r="AD882" s="173"/>
      <c r="AE882" s="189" t="s">
        <v>410</v>
      </c>
      <c r="AF882" s="205" t="str">
        <f>VLOOKUP($B881,D1_2!$B$132:$AL$258,29,FALSE)&amp;""</f>
        <v/>
      </c>
      <c r="AG882" s="222"/>
      <c r="AH882" s="162" t="str">
        <f>VLOOKUP($B881,D1_2!$B$132:$AL$258,30,FALSE)&amp;""</f>
        <v/>
      </c>
      <c r="AI882" s="173"/>
      <c r="AJ882" s="189" t="s">
        <v>410</v>
      </c>
      <c r="AK882" s="205" t="str">
        <f>VLOOKUP($B881,D1_2!$B$132:$AL$258,31,FALSE)&amp;""</f>
        <v/>
      </c>
      <c r="AL882" s="222"/>
      <c r="AM882" s="162" t="str">
        <f>VLOOKUP($B881,D1_2!$B$132:$AL$258,32,FALSE)&amp;""</f>
        <v/>
      </c>
      <c r="AN882" s="173"/>
      <c r="AO882" s="189" t="s">
        <v>410</v>
      </c>
      <c r="AP882" s="205" t="str">
        <f>VLOOKUP($B881,D1_2!$B$132:$AL$258,33,FALSE)&amp;""</f>
        <v/>
      </c>
      <c r="AQ882" s="222"/>
      <c r="AR882" s="162" t="str">
        <f>VLOOKUP($B881,D1_2!$B$132:$AL$258,34,FALSE)&amp;""</f>
        <v/>
      </c>
      <c r="AS882" s="173"/>
      <c r="AT882" s="189" t="s">
        <v>410</v>
      </c>
      <c r="AU882" s="205" t="str">
        <f>VLOOKUP($B881,D1_2!$B$132:$AL$258,35,FALSE)&amp;""</f>
        <v/>
      </c>
      <c r="AV882" s="222"/>
      <c r="AW882" s="162" t="str">
        <f>VLOOKUP($B881,D1_2!$B$132:$AL$258,36,FALSE)&amp;""</f>
        <v/>
      </c>
      <c r="AX882" s="173"/>
      <c r="AY882" s="189" t="s">
        <v>410</v>
      </c>
      <c r="AZ882" s="205" t="str">
        <f>VLOOKUP($B881,D1_2!$B$132:$AL$258,37,FALSE)&amp;""</f>
        <v/>
      </c>
      <c r="BA882" s="222"/>
    </row>
    <row r="883" spans="2:53" s="1" customFormat="1">
      <c r="B883" s="27"/>
      <c r="C883" s="79"/>
      <c r="D883" s="79"/>
      <c r="E883" s="79"/>
      <c r="F883" s="109"/>
      <c r="G883" s="124" t="s">
        <v>5593</v>
      </c>
      <c r="H883" s="124"/>
      <c r="I883" s="124"/>
      <c r="J883" s="124"/>
      <c r="K883" s="124"/>
      <c r="L883" s="124"/>
      <c r="M883" s="124"/>
      <c r="N883" s="167" t="str">
        <f>VLOOKUP($B881,D1_2!$B$259:$AL$385,22,FALSE)&amp;""</f>
        <v/>
      </c>
      <c r="O883" s="174"/>
      <c r="P883" s="190" t="s">
        <v>410</v>
      </c>
      <c r="Q883" s="206" t="str">
        <f>VLOOKUP($B881,D1_2!$B$259:$AL$385,23,FALSE)&amp;""</f>
        <v/>
      </c>
      <c r="R883" s="216"/>
      <c r="S883" s="167" t="str">
        <f>VLOOKUP($B881,D1_2!$B$259:$AL$385,24,FALSE)&amp;""</f>
        <v/>
      </c>
      <c r="T883" s="174"/>
      <c r="U883" s="190" t="s">
        <v>410</v>
      </c>
      <c r="V883" s="206" t="str">
        <f>VLOOKUP($B881,D1_2!$B$259:$AL$385,25,FALSE)&amp;""</f>
        <v/>
      </c>
      <c r="W883" s="216"/>
      <c r="X883" s="167" t="str">
        <f>VLOOKUP($B881,D1_2!$B$259:$AL$385,26,FALSE)&amp;""</f>
        <v/>
      </c>
      <c r="Y883" s="174"/>
      <c r="Z883" s="190" t="s">
        <v>410</v>
      </c>
      <c r="AA883" s="206" t="str">
        <f>VLOOKUP($B881,D1_2!$B$259:$AL$385,27,FALSE)&amp;""</f>
        <v/>
      </c>
      <c r="AB883" s="216"/>
      <c r="AC883" s="167" t="str">
        <f>VLOOKUP($B881,D1_2!$B$259:$AL$385,28,FALSE)&amp;""</f>
        <v/>
      </c>
      <c r="AD883" s="174"/>
      <c r="AE883" s="190" t="s">
        <v>410</v>
      </c>
      <c r="AF883" s="206" t="str">
        <f>VLOOKUP($B881,D1_2!$B$259:$AL$385,29,FALSE)&amp;""</f>
        <v/>
      </c>
      <c r="AG883" s="216"/>
      <c r="AH883" s="167" t="str">
        <f>VLOOKUP($B881,D1_2!$B$259:$AL$385,30,FALSE)&amp;""</f>
        <v/>
      </c>
      <c r="AI883" s="174"/>
      <c r="AJ883" s="190" t="s">
        <v>410</v>
      </c>
      <c r="AK883" s="206" t="str">
        <f>VLOOKUP($B881,D1_2!$B$259:$AL$385,31,FALSE)&amp;""</f>
        <v/>
      </c>
      <c r="AL883" s="216"/>
      <c r="AM883" s="167" t="str">
        <f>VLOOKUP($B881,D1_2!$B$259:$AL$385,32,FALSE)&amp;""</f>
        <v/>
      </c>
      <c r="AN883" s="174"/>
      <c r="AO883" s="190" t="s">
        <v>410</v>
      </c>
      <c r="AP883" s="206" t="str">
        <f>VLOOKUP($B881,D1_2!$B$259:$AL$385,33,FALSE)&amp;""</f>
        <v/>
      </c>
      <c r="AQ883" s="216"/>
      <c r="AR883" s="167" t="str">
        <f>VLOOKUP($B881,D1_2!$B$259:$AL$385,34,FALSE)&amp;""</f>
        <v/>
      </c>
      <c r="AS883" s="174"/>
      <c r="AT883" s="190" t="s">
        <v>410</v>
      </c>
      <c r="AU883" s="206" t="str">
        <f>VLOOKUP($B881,D1_2!$B$259:$AL$385,35,FALSE)&amp;""</f>
        <v/>
      </c>
      <c r="AV883" s="216"/>
      <c r="AW883" s="167" t="str">
        <f>VLOOKUP($B881,D1_2!$B$259:$AL$385,36,FALSE)&amp;""</f>
        <v/>
      </c>
      <c r="AX883" s="174"/>
      <c r="AY883" s="190" t="s">
        <v>410</v>
      </c>
      <c r="AZ883" s="206" t="str">
        <f>VLOOKUP($B881,D1_2!$B$259:$AL$385,37,FALSE)&amp;""</f>
        <v/>
      </c>
      <c r="BA883" s="216"/>
    </row>
    <row r="884" spans="2:53" s="1" customFormat="1" ht="14.25" customHeight="1">
      <c r="B884" s="26" t="s">
        <v>4086</v>
      </c>
      <c r="C884" s="78"/>
      <c r="D884" s="78"/>
      <c r="E884" s="78"/>
      <c r="F884" s="107"/>
      <c r="G884" s="122" t="s">
        <v>6009</v>
      </c>
      <c r="H884" s="122"/>
      <c r="I884" s="122"/>
      <c r="J884" s="122"/>
      <c r="K884" s="122"/>
      <c r="L884" s="122"/>
      <c r="M884" s="122"/>
      <c r="N884" s="160" t="str">
        <f>VLOOKUP($B884,D1_2!$B$5:$AL$131,22,FALSE)&amp;""</f>
        <v/>
      </c>
      <c r="O884" s="172"/>
      <c r="P884" s="188" t="s">
        <v>410</v>
      </c>
      <c r="Q884" s="204" t="str">
        <f>VLOOKUP($B884,D1_2!$B$5:$AL$131,23,FALSE)&amp;""</f>
        <v/>
      </c>
      <c r="R884" s="215"/>
      <c r="S884" s="160" t="str">
        <f>VLOOKUP($B884,D1_2!$B$5:$AL$131,24,FALSE)&amp;""</f>
        <v/>
      </c>
      <c r="T884" s="172"/>
      <c r="U884" s="188" t="s">
        <v>410</v>
      </c>
      <c r="V884" s="204" t="str">
        <f>VLOOKUP($B884,D1_2!$B$5:$AL$131,25,FALSE)&amp;""</f>
        <v/>
      </c>
      <c r="W884" s="215"/>
      <c r="X884" s="160" t="str">
        <f>VLOOKUP($B884,D1_2!$B$5:$AL$131,26,FALSE)&amp;""</f>
        <v/>
      </c>
      <c r="Y884" s="172"/>
      <c r="Z884" s="188" t="s">
        <v>410</v>
      </c>
      <c r="AA884" s="204" t="str">
        <f>VLOOKUP($B884,D1_2!$B$5:$AL$131,27,FALSE)&amp;""</f>
        <v/>
      </c>
      <c r="AB884" s="215"/>
      <c r="AC884" s="160" t="str">
        <f>VLOOKUP($B884,D1_2!$B$5:$AL$131,28,FALSE)&amp;""</f>
        <v/>
      </c>
      <c r="AD884" s="172"/>
      <c r="AE884" s="188" t="s">
        <v>410</v>
      </c>
      <c r="AF884" s="204" t="str">
        <f>VLOOKUP($B884,D1_2!$B$5:$AL$131,29,FALSE)&amp;""</f>
        <v/>
      </c>
      <c r="AG884" s="215"/>
      <c r="AH884" s="160" t="str">
        <f>VLOOKUP($B884,D1_2!$B$5:$AL$131,30,FALSE)&amp;""</f>
        <v/>
      </c>
      <c r="AI884" s="172"/>
      <c r="AJ884" s="188" t="s">
        <v>410</v>
      </c>
      <c r="AK884" s="204" t="str">
        <f>VLOOKUP($B884,D1_2!$B$5:$AL$131,31,FALSE)&amp;""</f>
        <v/>
      </c>
      <c r="AL884" s="215"/>
      <c r="AM884" s="160" t="str">
        <f>VLOOKUP($B884,D1_2!$B$5:$AL$131,32,FALSE)&amp;""</f>
        <v/>
      </c>
      <c r="AN884" s="172"/>
      <c r="AO884" s="188" t="s">
        <v>410</v>
      </c>
      <c r="AP884" s="204" t="str">
        <f>VLOOKUP($B884,D1_2!$B$5:$AL$131,33,FALSE)&amp;""</f>
        <v/>
      </c>
      <c r="AQ884" s="215"/>
      <c r="AR884" s="160" t="str">
        <f>VLOOKUP($B884,D1_2!$B$5:$AL$131,34,FALSE)&amp;""</f>
        <v/>
      </c>
      <c r="AS884" s="172"/>
      <c r="AT884" s="188" t="s">
        <v>410</v>
      </c>
      <c r="AU884" s="204" t="str">
        <f>VLOOKUP($B884,D1_2!$B$5:$AL$131,35,FALSE)&amp;""</f>
        <v/>
      </c>
      <c r="AV884" s="215"/>
      <c r="AW884" s="160" t="str">
        <f>VLOOKUP($B884,D1_2!$B$5:$AL$131,36,FALSE)&amp;""</f>
        <v/>
      </c>
      <c r="AX884" s="172"/>
      <c r="AY884" s="188" t="s">
        <v>410</v>
      </c>
      <c r="AZ884" s="204" t="str">
        <f>VLOOKUP($B884,D1_2!$B$5:$AL$131,37,FALSE)&amp;""</f>
        <v/>
      </c>
      <c r="BA884" s="215"/>
    </row>
    <row r="885" spans="2:53" s="1" customFormat="1">
      <c r="B885" s="28"/>
      <c r="C885" s="80"/>
      <c r="D885" s="80"/>
      <c r="E885" s="80"/>
      <c r="F885" s="108"/>
      <c r="G885" s="123" t="s">
        <v>5759</v>
      </c>
      <c r="H885" s="123"/>
      <c r="I885" s="123"/>
      <c r="J885" s="123"/>
      <c r="K885" s="123"/>
      <c r="L885" s="123"/>
      <c r="M885" s="123"/>
      <c r="N885" s="162" t="str">
        <f>VLOOKUP($B884,D1_2!$B$132:$AL$258,22,FALSE)&amp;""</f>
        <v/>
      </c>
      <c r="O885" s="173"/>
      <c r="P885" s="189" t="s">
        <v>410</v>
      </c>
      <c r="Q885" s="205" t="str">
        <f>VLOOKUP($B884,D1_2!$B$132:$AL$258,23,FALSE)&amp;""</f>
        <v/>
      </c>
      <c r="R885" s="222"/>
      <c r="S885" s="162" t="str">
        <f>VLOOKUP($B884,D1_2!$B$132:$AL$258,24,FALSE)&amp;""</f>
        <v/>
      </c>
      <c r="T885" s="173"/>
      <c r="U885" s="189" t="s">
        <v>410</v>
      </c>
      <c r="V885" s="205" t="str">
        <f>VLOOKUP($B884,D1_2!$B$132:$AL$258,25,FALSE)&amp;""</f>
        <v/>
      </c>
      <c r="W885" s="222"/>
      <c r="X885" s="162" t="str">
        <f>VLOOKUP($B884,D1_2!$B$132:$AL$258,26,FALSE)&amp;""</f>
        <v/>
      </c>
      <c r="Y885" s="173"/>
      <c r="Z885" s="189" t="s">
        <v>410</v>
      </c>
      <c r="AA885" s="205" t="str">
        <f>VLOOKUP($B884,D1_2!$B$132:$AL$258,27,FALSE)&amp;""</f>
        <v/>
      </c>
      <c r="AB885" s="222"/>
      <c r="AC885" s="162" t="str">
        <f>VLOOKUP($B884,D1_2!$B$132:$AL$258,28,FALSE)&amp;""</f>
        <v/>
      </c>
      <c r="AD885" s="173"/>
      <c r="AE885" s="189" t="s">
        <v>410</v>
      </c>
      <c r="AF885" s="205" t="str">
        <f>VLOOKUP($B884,D1_2!$B$132:$AL$258,29,FALSE)&amp;""</f>
        <v/>
      </c>
      <c r="AG885" s="222"/>
      <c r="AH885" s="162" t="str">
        <f>VLOOKUP($B884,D1_2!$B$132:$AL$258,30,FALSE)&amp;""</f>
        <v/>
      </c>
      <c r="AI885" s="173"/>
      <c r="AJ885" s="189" t="s">
        <v>410</v>
      </c>
      <c r="AK885" s="205" t="str">
        <f>VLOOKUP($B884,D1_2!$B$132:$AL$258,31,FALSE)&amp;""</f>
        <v/>
      </c>
      <c r="AL885" s="222"/>
      <c r="AM885" s="162" t="str">
        <f>VLOOKUP($B884,D1_2!$B$132:$AL$258,32,FALSE)&amp;""</f>
        <v/>
      </c>
      <c r="AN885" s="173"/>
      <c r="AO885" s="189" t="s">
        <v>410</v>
      </c>
      <c r="AP885" s="205" t="str">
        <f>VLOOKUP($B884,D1_2!$B$132:$AL$258,33,FALSE)&amp;""</f>
        <v/>
      </c>
      <c r="AQ885" s="222"/>
      <c r="AR885" s="162" t="str">
        <f>VLOOKUP($B884,D1_2!$B$132:$AL$258,34,FALSE)&amp;""</f>
        <v/>
      </c>
      <c r="AS885" s="173"/>
      <c r="AT885" s="189" t="s">
        <v>410</v>
      </c>
      <c r="AU885" s="205" t="str">
        <f>VLOOKUP($B884,D1_2!$B$132:$AL$258,35,FALSE)&amp;""</f>
        <v/>
      </c>
      <c r="AV885" s="222"/>
      <c r="AW885" s="162" t="str">
        <f>VLOOKUP($B884,D1_2!$B$132:$AL$258,36,FALSE)&amp;""</f>
        <v/>
      </c>
      <c r="AX885" s="173"/>
      <c r="AY885" s="189" t="s">
        <v>410</v>
      </c>
      <c r="AZ885" s="205" t="str">
        <f>VLOOKUP($B884,D1_2!$B$132:$AL$258,37,FALSE)&amp;""</f>
        <v/>
      </c>
      <c r="BA885" s="222"/>
    </row>
    <row r="886" spans="2:53" s="1" customFormat="1">
      <c r="B886" s="27"/>
      <c r="C886" s="79"/>
      <c r="D886" s="79"/>
      <c r="E886" s="79"/>
      <c r="F886" s="109"/>
      <c r="G886" s="124" t="s">
        <v>5593</v>
      </c>
      <c r="H886" s="124"/>
      <c r="I886" s="124"/>
      <c r="J886" s="124"/>
      <c r="K886" s="124"/>
      <c r="L886" s="124"/>
      <c r="M886" s="124"/>
      <c r="N886" s="167" t="str">
        <f>VLOOKUP($B884,D1_2!$B$259:$AL$385,22,FALSE)&amp;""</f>
        <v/>
      </c>
      <c r="O886" s="174"/>
      <c r="P886" s="190" t="s">
        <v>410</v>
      </c>
      <c r="Q886" s="206" t="str">
        <f>VLOOKUP($B884,D1_2!$B$259:$AL$385,23,FALSE)&amp;""</f>
        <v/>
      </c>
      <c r="R886" s="216"/>
      <c r="S886" s="167" t="str">
        <f>VLOOKUP($B884,D1_2!$B$259:$AL$385,24,FALSE)&amp;""</f>
        <v/>
      </c>
      <c r="T886" s="174"/>
      <c r="U886" s="190" t="s">
        <v>410</v>
      </c>
      <c r="V886" s="206" t="str">
        <f>VLOOKUP($B884,D1_2!$B$259:$AL$385,25,FALSE)&amp;""</f>
        <v/>
      </c>
      <c r="W886" s="216"/>
      <c r="X886" s="167" t="str">
        <f>VLOOKUP($B884,D1_2!$B$259:$AL$385,26,FALSE)&amp;""</f>
        <v/>
      </c>
      <c r="Y886" s="174"/>
      <c r="Z886" s="190" t="s">
        <v>410</v>
      </c>
      <c r="AA886" s="206" t="str">
        <f>VLOOKUP($B884,D1_2!$B$259:$AL$385,27,FALSE)&amp;""</f>
        <v/>
      </c>
      <c r="AB886" s="216"/>
      <c r="AC886" s="167" t="str">
        <f>VLOOKUP($B884,D1_2!$B$259:$AL$385,28,FALSE)&amp;""</f>
        <v/>
      </c>
      <c r="AD886" s="174"/>
      <c r="AE886" s="190" t="s">
        <v>410</v>
      </c>
      <c r="AF886" s="206" t="str">
        <f>VLOOKUP($B884,D1_2!$B$259:$AL$385,29,FALSE)&amp;""</f>
        <v/>
      </c>
      <c r="AG886" s="216"/>
      <c r="AH886" s="167" t="str">
        <f>VLOOKUP($B884,D1_2!$B$259:$AL$385,30,FALSE)&amp;""</f>
        <v/>
      </c>
      <c r="AI886" s="174"/>
      <c r="AJ886" s="190" t="s">
        <v>410</v>
      </c>
      <c r="AK886" s="206" t="str">
        <f>VLOOKUP($B884,D1_2!$B$259:$AL$385,31,FALSE)&amp;""</f>
        <v/>
      </c>
      <c r="AL886" s="216"/>
      <c r="AM886" s="167" t="str">
        <f>VLOOKUP($B884,D1_2!$B$259:$AL$385,32,FALSE)&amp;""</f>
        <v/>
      </c>
      <c r="AN886" s="174"/>
      <c r="AO886" s="190" t="s">
        <v>410</v>
      </c>
      <c r="AP886" s="206" t="str">
        <f>VLOOKUP($B884,D1_2!$B$259:$AL$385,33,FALSE)&amp;""</f>
        <v/>
      </c>
      <c r="AQ886" s="216"/>
      <c r="AR886" s="167" t="str">
        <f>VLOOKUP($B884,D1_2!$B$259:$AL$385,34,FALSE)&amp;""</f>
        <v/>
      </c>
      <c r="AS886" s="174"/>
      <c r="AT886" s="190" t="s">
        <v>410</v>
      </c>
      <c r="AU886" s="206" t="str">
        <f>VLOOKUP($B884,D1_2!$B$259:$AL$385,35,FALSE)&amp;""</f>
        <v/>
      </c>
      <c r="AV886" s="216"/>
      <c r="AW886" s="167" t="str">
        <f>VLOOKUP($B884,D1_2!$B$259:$AL$385,36,FALSE)&amp;""</f>
        <v/>
      </c>
      <c r="AX886" s="174"/>
      <c r="AY886" s="190" t="s">
        <v>410</v>
      </c>
      <c r="AZ886" s="206" t="str">
        <f>VLOOKUP($B884,D1_2!$B$259:$AL$385,37,FALSE)&amp;""</f>
        <v/>
      </c>
      <c r="BA886" s="216"/>
    </row>
    <row r="887" spans="2:53" s="1" customFormat="1" ht="14.25" customHeight="1">
      <c r="B887" s="26" t="s">
        <v>1059</v>
      </c>
      <c r="C887" s="78"/>
      <c r="D887" s="78"/>
      <c r="E887" s="78"/>
      <c r="F887" s="107"/>
      <c r="G887" s="122" t="s">
        <v>6009</v>
      </c>
      <c r="H887" s="122"/>
      <c r="I887" s="122"/>
      <c r="J887" s="122"/>
      <c r="K887" s="122"/>
      <c r="L887" s="122"/>
      <c r="M887" s="122"/>
      <c r="N887" s="160" t="str">
        <f>VLOOKUP($B887,D1_2!$B$5:$AL$131,22,FALSE)&amp;""</f>
        <v/>
      </c>
      <c r="O887" s="172"/>
      <c r="P887" s="188" t="s">
        <v>410</v>
      </c>
      <c r="Q887" s="204" t="str">
        <f>VLOOKUP($B887,D1_2!$B$5:$AL$131,23,FALSE)&amp;""</f>
        <v/>
      </c>
      <c r="R887" s="215"/>
      <c r="S887" s="160" t="str">
        <f>VLOOKUP($B887,D1_2!$B$5:$AL$131,24,FALSE)&amp;""</f>
        <v/>
      </c>
      <c r="T887" s="172"/>
      <c r="U887" s="188" t="s">
        <v>410</v>
      </c>
      <c r="V887" s="204" t="str">
        <f>VLOOKUP($B887,D1_2!$B$5:$AL$131,25,FALSE)&amp;""</f>
        <v/>
      </c>
      <c r="W887" s="215"/>
      <c r="X887" s="160" t="str">
        <f>VLOOKUP($B887,D1_2!$B$5:$AL$131,26,FALSE)&amp;""</f>
        <v/>
      </c>
      <c r="Y887" s="172"/>
      <c r="Z887" s="188" t="s">
        <v>410</v>
      </c>
      <c r="AA887" s="204" t="str">
        <f>VLOOKUP($B887,D1_2!$B$5:$AL$131,27,FALSE)&amp;""</f>
        <v/>
      </c>
      <c r="AB887" s="215"/>
      <c r="AC887" s="160" t="str">
        <f>VLOOKUP($B887,D1_2!$B$5:$AL$131,28,FALSE)&amp;""</f>
        <v/>
      </c>
      <c r="AD887" s="172"/>
      <c r="AE887" s="188" t="s">
        <v>410</v>
      </c>
      <c r="AF887" s="204" t="str">
        <f>VLOOKUP($B887,D1_2!$B$5:$AL$131,29,FALSE)&amp;""</f>
        <v/>
      </c>
      <c r="AG887" s="215"/>
      <c r="AH887" s="160" t="str">
        <f>VLOOKUP($B887,D1_2!$B$5:$AL$131,30,FALSE)&amp;""</f>
        <v/>
      </c>
      <c r="AI887" s="172"/>
      <c r="AJ887" s="188" t="s">
        <v>410</v>
      </c>
      <c r="AK887" s="204" t="str">
        <f>VLOOKUP($B887,D1_2!$B$5:$AL$131,31,FALSE)&amp;""</f>
        <v/>
      </c>
      <c r="AL887" s="215"/>
      <c r="AM887" s="160" t="str">
        <f>VLOOKUP($B887,D1_2!$B$5:$AL$131,32,FALSE)&amp;""</f>
        <v/>
      </c>
      <c r="AN887" s="172"/>
      <c r="AO887" s="188" t="s">
        <v>410</v>
      </c>
      <c r="AP887" s="204" t="str">
        <f>VLOOKUP($B887,D1_2!$B$5:$AL$131,33,FALSE)&amp;""</f>
        <v/>
      </c>
      <c r="AQ887" s="215"/>
      <c r="AR887" s="160" t="str">
        <f>VLOOKUP($B887,D1_2!$B$5:$AL$131,34,FALSE)&amp;""</f>
        <v/>
      </c>
      <c r="AS887" s="172"/>
      <c r="AT887" s="188" t="s">
        <v>410</v>
      </c>
      <c r="AU887" s="204" t="str">
        <f>VLOOKUP($B887,D1_2!$B$5:$AL$131,35,FALSE)&amp;""</f>
        <v/>
      </c>
      <c r="AV887" s="215"/>
      <c r="AW887" s="160" t="str">
        <f>VLOOKUP($B887,D1_2!$B$5:$AL$131,36,FALSE)&amp;""</f>
        <v/>
      </c>
      <c r="AX887" s="172"/>
      <c r="AY887" s="188" t="s">
        <v>410</v>
      </c>
      <c r="AZ887" s="204" t="str">
        <f>VLOOKUP($B887,D1_2!$B$5:$AL$131,37,FALSE)&amp;""</f>
        <v/>
      </c>
      <c r="BA887" s="215"/>
    </row>
    <row r="888" spans="2:53" s="1" customFormat="1">
      <c r="B888" s="28"/>
      <c r="C888" s="80"/>
      <c r="D888" s="80"/>
      <c r="E888" s="80"/>
      <c r="F888" s="108"/>
      <c r="G888" s="123" t="s">
        <v>5759</v>
      </c>
      <c r="H888" s="123"/>
      <c r="I888" s="123"/>
      <c r="J888" s="123"/>
      <c r="K888" s="123"/>
      <c r="L888" s="123"/>
      <c r="M888" s="123"/>
      <c r="N888" s="162" t="str">
        <f>VLOOKUP($B887,D1_2!$B$132:$AL$258,22,FALSE)&amp;""</f>
        <v/>
      </c>
      <c r="O888" s="173"/>
      <c r="P888" s="189" t="s">
        <v>410</v>
      </c>
      <c r="Q888" s="205" t="str">
        <f>VLOOKUP($B887,D1_2!$B$132:$AL$258,23,FALSE)&amp;""</f>
        <v/>
      </c>
      <c r="R888" s="222"/>
      <c r="S888" s="162" t="str">
        <f>VLOOKUP($B887,D1_2!$B$132:$AL$258,24,FALSE)&amp;""</f>
        <v/>
      </c>
      <c r="T888" s="173"/>
      <c r="U888" s="189" t="s">
        <v>410</v>
      </c>
      <c r="V888" s="205" t="str">
        <f>VLOOKUP($B887,D1_2!$B$132:$AL$258,25,FALSE)&amp;""</f>
        <v/>
      </c>
      <c r="W888" s="222"/>
      <c r="X888" s="162" t="str">
        <f>VLOOKUP($B887,D1_2!$B$132:$AL$258,26,FALSE)&amp;""</f>
        <v/>
      </c>
      <c r="Y888" s="173"/>
      <c r="Z888" s="189" t="s">
        <v>410</v>
      </c>
      <c r="AA888" s="205" t="str">
        <f>VLOOKUP($B887,D1_2!$B$132:$AL$258,27,FALSE)&amp;""</f>
        <v/>
      </c>
      <c r="AB888" s="222"/>
      <c r="AC888" s="162" t="str">
        <f>VLOOKUP($B887,D1_2!$B$132:$AL$258,28,FALSE)&amp;""</f>
        <v/>
      </c>
      <c r="AD888" s="173"/>
      <c r="AE888" s="189" t="s">
        <v>410</v>
      </c>
      <c r="AF888" s="205" t="str">
        <f>VLOOKUP($B887,D1_2!$B$132:$AL$258,29,FALSE)&amp;""</f>
        <v/>
      </c>
      <c r="AG888" s="222"/>
      <c r="AH888" s="162" t="str">
        <f>VLOOKUP($B887,D1_2!$B$132:$AL$258,30,FALSE)&amp;""</f>
        <v/>
      </c>
      <c r="AI888" s="173"/>
      <c r="AJ888" s="189" t="s">
        <v>410</v>
      </c>
      <c r="AK888" s="205" t="str">
        <f>VLOOKUP($B887,D1_2!$B$132:$AL$258,31,FALSE)&amp;""</f>
        <v/>
      </c>
      <c r="AL888" s="222"/>
      <c r="AM888" s="162" t="str">
        <f>VLOOKUP($B887,D1_2!$B$132:$AL$258,32,FALSE)&amp;""</f>
        <v/>
      </c>
      <c r="AN888" s="173"/>
      <c r="AO888" s="189" t="s">
        <v>410</v>
      </c>
      <c r="AP888" s="205" t="str">
        <f>VLOOKUP($B887,D1_2!$B$132:$AL$258,33,FALSE)&amp;""</f>
        <v/>
      </c>
      <c r="AQ888" s="222"/>
      <c r="AR888" s="162" t="str">
        <f>VLOOKUP($B887,D1_2!$B$132:$AL$258,34,FALSE)&amp;""</f>
        <v/>
      </c>
      <c r="AS888" s="173"/>
      <c r="AT888" s="189" t="s">
        <v>410</v>
      </c>
      <c r="AU888" s="205" t="str">
        <f>VLOOKUP($B887,D1_2!$B$132:$AL$258,35,FALSE)&amp;""</f>
        <v/>
      </c>
      <c r="AV888" s="222"/>
      <c r="AW888" s="162" t="str">
        <f>VLOOKUP($B887,D1_2!$B$132:$AL$258,36,FALSE)&amp;""</f>
        <v/>
      </c>
      <c r="AX888" s="173"/>
      <c r="AY888" s="189" t="s">
        <v>410</v>
      </c>
      <c r="AZ888" s="205" t="str">
        <f>VLOOKUP($B887,D1_2!$B$132:$AL$258,37,FALSE)&amp;""</f>
        <v/>
      </c>
      <c r="BA888" s="222"/>
    </row>
    <row r="889" spans="2:53" s="1" customFormat="1">
      <c r="B889" s="27"/>
      <c r="C889" s="79"/>
      <c r="D889" s="79"/>
      <c r="E889" s="79"/>
      <c r="F889" s="109"/>
      <c r="G889" s="124" t="s">
        <v>5593</v>
      </c>
      <c r="H889" s="124"/>
      <c r="I889" s="124"/>
      <c r="J889" s="124"/>
      <c r="K889" s="124"/>
      <c r="L889" s="124"/>
      <c r="M889" s="124"/>
      <c r="N889" s="167" t="str">
        <f>VLOOKUP($B887,D1_2!$B$259:$AL$385,22,FALSE)&amp;""</f>
        <v/>
      </c>
      <c r="O889" s="174"/>
      <c r="P889" s="190" t="s">
        <v>410</v>
      </c>
      <c r="Q889" s="206" t="str">
        <f>VLOOKUP($B887,D1_2!$B$259:$AL$385,23,FALSE)&amp;""</f>
        <v/>
      </c>
      <c r="R889" s="216"/>
      <c r="S889" s="167" t="str">
        <f>VLOOKUP($B887,D1_2!$B$259:$AL$385,24,FALSE)&amp;""</f>
        <v/>
      </c>
      <c r="T889" s="174"/>
      <c r="U889" s="190" t="s">
        <v>410</v>
      </c>
      <c r="V889" s="206" t="str">
        <f>VLOOKUP($B887,D1_2!$B$259:$AL$385,25,FALSE)&amp;""</f>
        <v/>
      </c>
      <c r="W889" s="216"/>
      <c r="X889" s="167" t="str">
        <f>VLOOKUP($B887,D1_2!$B$259:$AL$385,26,FALSE)&amp;""</f>
        <v/>
      </c>
      <c r="Y889" s="174"/>
      <c r="Z889" s="190" t="s">
        <v>410</v>
      </c>
      <c r="AA889" s="206" t="str">
        <f>VLOOKUP($B887,D1_2!$B$259:$AL$385,27,FALSE)&amp;""</f>
        <v/>
      </c>
      <c r="AB889" s="216"/>
      <c r="AC889" s="167" t="str">
        <f>VLOOKUP($B887,D1_2!$B$259:$AL$385,28,FALSE)&amp;""</f>
        <v/>
      </c>
      <c r="AD889" s="174"/>
      <c r="AE889" s="190" t="s">
        <v>410</v>
      </c>
      <c r="AF889" s="206" t="str">
        <f>VLOOKUP($B887,D1_2!$B$259:$AL$385,29,FALSE)&amp;""</f>
        <v/>
      </c>
      <c r="AG889" s="216"/>
      <c r="AH889" s="167" t="str">
        <f>VLOOKUP($B887,D1_2!$B$259:$AL$385,30,FALSE)&amp;""</f>
        <v/>
      </c>
      <c r="AI889" s="174"/>
      <c r="AJ889" s="190" t="s">
        <v>410</v>
      </c>
      <c r="AK889" s="206" t="str">
        <f>VLOOKUP($B887,D1_2!$B$259:$AL$385,31,FALSE)&amp;""</f>
        <v/>
      </c>
      <c r="AL889" s="216"/>
      <c r="AM889" s="167" t="str">
        <f>VLOOKUP($B887,D1_2!$B$259:$AL$385,32,FALSE)&amp;""</f>
        <v/>
      </c>
      <c r="AN889" s="174"/>
      <c r="AO889" s="190" t="s">
        <v>410</v>
      </c>
      <c r="AP889" s="206" t="str">
        <f>VLOOKUP($B887,D1_2!$B$259:$AL$385,33,FALSE)&amp;""</f>
        <v/>
      </c>
      <c r="AQ889" s="216"/>
      <c r="AR889" s="167" t="str">
        <f>VLOOKUP($B887,D1_2!$B$259:$AL$385,34,FALSE)&amp;""</f>
        <v/>
      </c>
      <c r="AS889" s="174"/>
      <c r="AT889" s="190" t="s">
        <v>410</v>
      </c>
      <c r="AU889" s="206" t="str">
        <f>VLOOKUP($B887,D1_2!$B$259:$AL$385,35,FALSE)&amp;""</f>
        <v/>
      </c>
      <c r="AV889" s="216"/>
      <c r="AW889" s="167" t="str">
        <f>VLOOKUP($B887,D1_2!$B$259:$AL$385,36,FALSE)&amp;""</f>
        <v/>
      </c>
      <c r="AX889" s="174"/>
      <c r="AY889" s="190" t="s">
        <v>410</v>
      </c>
      <c r="AZ889" s="206" t="str">
        <f>VLOOKUP($B887,D1_2!$B$259:$AL$385,37,FALSE)&amp;""</f>
        <v/>
      </c>
      <c r="BA889" s="216"/>
    </row>
    <row r="890" spans="2:53" s="1" customFormat="1" ht="14.25" customHeight="1">
      <c r="B890" s="26" t="s">
        <v>1745</v>
      </c>
      <c r="C890" s="78"/>
      <c r="D890" s="78"/>
      <c r="E890" s="78"/>
      <c r="F890" s="107"/>
      <c r="G890" s="122" t="s">
        <v>6009</v>
      </c>
      <c r="H890" s="122"/>
      <c r="I890" s="122"/>
      <c r="J890" s="122"/>
      <c r="K890" s="122"/>
      <c r="L890" s="122"/>
      <c r="M890" s="122"/>
      <c r="N890" s="160" t="str">
        <f>VLOOKUP($B890,D1_2!$B$5:$AL$131,22,FALSE)&amp;""</f>
        <v/>
      </c>
      <c r="O890" s="172"/>
      <c r="P890" s="188" t="s">
        <v>410</v>
      </c>
      <c r="Q890" s="204" t="str">
        <f>VLOOKUP($B890,D1_2!$B$5:$AL$131,23,FALSE)&amp;""</f>
        <v/>
      </c>
      <c r="R890" s="215"/>
      <c r="S890" s="160" t="str">
        <f>VLOOKUP($B890,D1_2!$B$5:$AL$131,24,FALSE)&amp;""</f>
        <v/>
      </c>
      <c r="T890" s="172"/>
      <c r="U890" s="188" t="s">
        <v>410</v>
      </c>
      <c r="V890" s="204" t="str">
        <f>VLOOKUP($B890,D1_2!$B$5:$AL$131,25,FALSE)&amp;""</f>
        <v/>
      </c>
      <c r="W890" s="215"/>
      <c r="X890" s="160" t="str">
        <f>VLOOKUP($B890,D1_2!$B$5:$AL$131,26,FALSE)&amp;""</f>
        <v/>
      </c>
      <c r="Y890" s="172"/>
      <c r="Z890" s="188" t="s">
        <v>410</v>
      </c>
      <c r="AA890" s="204" t="str">
        <f>VLOOKUP($B890,D1_2!$B$5:$AL$131,27,FALSE)&amp;""</f>
        <v/>
      </c>
      <c r="AB890" s="215"/>
      <c r="AC890" s="160" t="str">
        <f>VLOOKUP($B890,D1_2!$B$5:$AL$131,28,FALSE)&amp;""</f>
        <v/>
      </c>
      <c r="AD890" s="172"/>
      <c r="AE890" s="188" t="s">
        <v>410</v>
      </c>
      <c r="AF890" s="204" t="str">
        <f>VLOOKUP($B890,D1_2!$B$5:$AL$131,29,FALSE)&amp;""</f>
        <v/>
      </c>
      <c r="AG890" s="215"/>
      <c r="AH890" s="160" t="str">
        <f>VLOOKUP($B890,D1_2!$B$5:$AL$131,30,FALSE)&amp;""</f>
        <v/>
      </c>
      <c r="AI890" s="172"/>
      <c r="AJ890" s="188" t="s">
        <v>410</v>
      </c>
      <c r="AK890" s="204" t="str">
        <f>VLOOKUP($B890,D1_2!$B$5:$AL$131,31,FALSE)&amp;""</f>
        <v/>
      </c>
      <c r="AL890" s="215"/>
      <c r="AM890" s="160" t="str">
        <f>VLOOKUP($B890,D1_2!$B$5:$AL$131,32,FALSE)&amp;""</f>
        <v/>
      </c>
      <c r="AN890" s="172"/>
      <c r="AO890" s="188" t="s">
        <v>410</v>
      </c>
      <c r="AP890" s="204" t="str">
        <f>VLOOKUP($B890,D1_2!$B$5:$AL$131,33,FALSE)&amp;""</f>
        <v/>
      </c>
      <c r="AQ890" s="215"/>
      <c r="AR890" s="160" t="str">
        <f>VLOOKUP($B890,D1_2!$B$5:$AL$131,34,FALSE)&amp;""</f>
        <v/>
      </c>
      <c r="AS890" s="172"/>
      <c r="AT890" s="188" t="s">
        <v>410</v>
      </c>
      <c r="AU890" s="204" t="str">
        <f>VLOOKUP($B890,D1_2!$B$5:$AL$131,35,FALSE)&amp;""</f>
        <v/>
      </c>
      <c r="AV890" s="215"/>
      <c r="AW890" s="160" t="str">
        <f>VLOOKUP($B890,D1_2!$B$5:$AL$131,36,FALSE)&amp;""</f>
        <v/>
      </c>
      <c r="AX890" s="172"/>
      <c r="AY890" s="188" t="s">
        <v>410</v>
      </c>
      <c r="AZ890" s="204" t="str">
        <f>VLOOKUP($B890,D1_2!$B$5:$AL$131,37,FALSE)&amp;""</f>
        <v/>
      </c>
      <c r="BA890" s="215"/>
    </row>
    <row r="891" spans="2:53" s="1" customFormat="1">
      <c r="B891" s="28"/>
      <c r="C891" s="80"/>
      <c r="D891" s="80"/>
      <c r="E891" s="80"/>
      <c r="F891" s="108"/>
      <c r="G891" s="123" t="s">
        <v>5759</v>
      </c>
      <c r="H891" s="123"/>
      <c r="I891" s="123"/>
      <c r="J891" s="123"/>
      <c r="K891" s="123"/>
      <c r="L891" s="123"/>
      <c r="M891" s="123"/>
      <c r="N891" s="162" t="str">
        <f>VLOOKUP($B890,D1_2!$B$132:$AL$258,22,FALSE)&amp;""</f>
        <v/>
      </c>
      <c r="O891" s="173"/>
      <c r="P891" s="189" t="s">
        <v>410</v>
      </c>
      <c r="Q891" s="205" t="str">
        <f>VLOOKUP($B890,D1_2!$B$132:$AL$258,23,FALSE)&amp;""</f>
        <v/>
      </c>
      <c r="R891" s="222"/>
      <c r="S891" s="162" t="str">
        <f>VLOOKUP($B890,D1_2!$B$132:$AL$258,24,FALSE)&amp;""</f>
        <v/>
      </c>
      <c r="T891" s="173"/>
      <c r="U891" s="189" t="s">
        <v>410</v>
      </c>
      <c r="V891" s="205" t="str">
        <f>VLOOKUP($B890,D1_2!$B$132:$AL$258,25,FALSE)&amp;""</f>
        <v/>
      </c>
      <c r="W891" s="222"/>
      <c r="X891" s="162" t="str">
        <f>VLOOKUP($B890,D1_2!$B$132:$AL$258,26,FALSE)&amp;""</f>
        <v/>
      </c>
      <c r="Y891" s="173"/>
      <c r="Z891" s="189" t="s">
        <v>410</v>
      </c>
      <c r="AA891" s="205" t="str">
        <f>VLOOKUP($B890,D1_2!$B$132:$AL$258,27,FALSE)&amp;""</f>
        <v/>
      </c>
      <c r="AB891" s="222"/>
      <c r="AC891" s="162" t="str">
        <f>VLOOKUP($B890,D1_2!$B$132:$AL$258,28,FALSE)&amp;""</f>
        <v/>
      </c>
      <c r="AD891" s="173"/>
      <c r="AE891" s="189" t="s">
        <v>410</v>
      </c>
      <c r="AF891" s="205" t="str">
        <f>VLOOKUP($B890,D1_2!$B$132:$AL$258,29,FALSE)&amp;""</f>
        <v/>
      </c>
      <c r="AG891" s="222"/>
      <c r="AH891" s="162" t="str">
        <f>VLOOKUP($B890,D1_2!$B$132:$AL$258,30,FALSE)&amp;""</f>
        <v/>
      </c>
      <c r="AI891" s="173"/>
      <c r="AJ891" s="189" t="s">
        <v>410</v>
      </c>
      <c r="AK891" s="205" t="str">
        <f>VLOOKUP($B890,D1_2!$B$132:$AL$258,31,FALSE)&amp;""</f>
        <v/>
      </c>
      <c r="AL891" s="222"/>
      <c r="AM891" s="162" t="str">
        <f>VLOOKUP($B890,D1_2!$B$132:$AL$258,32,FALSE)&amp;""</f>
        <v/>
      </c>
      <c r="AN891" s="173"/>
      <c r="AO891" s="189" t="s">
        <v>410</v>
      </c>
      <c r="AP891" s="205" t="str">
        <f>VLOOKUP($B890,D1_2!$B$132:$AL$258,33,FALSE)&amp;""</f>
        <v/>
      </c>
      <c r="AQ891" s="222"/>
      <c r="AR891" s="162" t="str">
        <f>VLOOKUP($B890,D1_2!$B$132:$AL$258,34,FALSE)&amp;""</f>
        <v/>
      </c>
      <c r="AS891" s="173"/>
      <c r="AT891" s="189" t="s">
        <v>410</v>
      </c>
      <c r="AU891" s="205" t="str">
        <f>VLOOKUP($B890,D1_2!$B$132:$AL$258,35,FALSE)&amp;""</f>
        <v/>
      </c>
      <c r="AV891" s="222"/>
      <c r="AW891" s="162" t="str">
        <f>VLOOKUP($B890,D1_2!$B$132:$AL$258,36,FALSE)&amp;""</f>
        <v/>
      </c>
      <c r="AX891" s="173"/>
      <c r="AY891" s="189" t="s">
        <v>410</v>
      </c>
      <c r="AZ891" s="205" t="str">
        <f>VLOOKUP($B890,D1_2!$B$132:$AL$258,37,FALSE)&amp;""</f>
        <v/>
      </c>
      <c r="BA891" s="222"/>
    </row>
    <row r="892" spans="2:53" s="1" customFormat="1">
      <c r="B892" s="27"/>
      <c r="C892" s="79"/>
      <c r="D892" s="79"/>
      <c r="E892" s="79"/>
      <c r="F892" s="109"/>
      <c r="G892" s="124" t="s">
        <v>5593</v>
      </c>
      <c r="H892" s="124"/>
      <c r="I892" s="124"/>
      <c r="J892" s="124"/>
      <c r="K892" s="124"/>
      <c r="L892" s="124"/>
      <c r="M892" s="124"/>
      <c r="N892" s="167" t="str">
        <f>VLOOKUP($B890,D1_2!$B$259:$AL$385,22,FALSE)&amp;""</f>
        <v/>
      </c>
      <c r="O892" s="174"/>
      <c r="P892" s="190" t="s">
        <v>410</v>
      </c>
      <c r="Q892" s="206" t="str">
        <f>VLOOKUP($B890,D1_2!$B$259:$AL$385,23,FALSE)&amp;""</f>
        <v/>
      </c>
      <c r="R892" s="216"/>
      <c r="S892" s="167" t="str">
        <f>VLOOKUP($B890,D1_2!$B$259:$AL$385,24,FALSE)&amp;""</f>
        <v/>
      </c>
      <c r="T892" s="174"/>
      <c r="U892" s="190" t="s">
        <v>410</v>
      </c>
      <c r="V892" s="206" t="str">
        <f>VLOOKUP($B890,D1_2!$B$259:$AL$385,25,FALSE)&amp;""</f>
        <v/>
      </c>
      <c r="W892" s="216"/>
      <c r="X892" s="167" t="str">
        <f>VLOOKUP($B890,D1_2!$B$259:$AL$385,26,FALSE)&amp;""</f>
        <v/>
      </c>
      <c r="Y892" s="174"/>
      <c r="Z892" s="190" t="s">
        <v>410</v>
      </c>
      <c r="AA892" s="206" t="str">
        <f>VLOOKUP($B890,D1_2!$B$259:$AL$385,27,FALSE)&amp;""</f>
        <v/>
      </c>
      <c r="AB892" s="216"/>
      <c r="AC892" s="167" t="str">
        <f>VLOOKUP($B890,D1_2!$B$259:$AL$385,28,FALSE)&amp;""</f>
        <v/>
      </c>
      <c r="AD892" s="174"/>
      <c r="AE892" s="190" t="s">
        <v>410</v>
      </c>
      <c r="AF892" s="206" t="str">
        <f>VLOOKUP($B890,D1_2!$B$259:$AL$385,29,FALSE)&amp;""</f>
        <v/>
      </c>
      <c r="AG892" s="216"/>
      <c r="AH892" s="167" t="str">
        <f>VLOOKUP($B890,D1_2!$B$259:$AL$385,30,FALSE)&amp;""</f>
        <v/>
      </c>
      <c r="AI892" s="174"/>
      <c r="AJ892" s="190" t="s">
        <v>410</v>
      </c>
      <c r="AK892" s="206" t="str">
        <f>VLOOKUP($B890,D1_2!$B$259:$AL$385,31,FALSE)&amp;""</f>
        <v/>
      </c>
      <c r="AL892" s="216"/>
      <c r="AM892" s="167" t="str">
        <f>VLOOKUP($B890,D1_2!$B$259:$AL$385,32,FALSE)&amp;""</f>
        <v/>
      </c>
      <c r="AN892" s="174"/>
      <c r="AO892" s="190" t="s">
        <v>410</v>
      </c>
      <c r="AP892" s="206" t="str">
        <f>VLOOKUP($B890,D1_2!$B$259:$AL$385,33,FALSE)&amp;""</f>
        <v/>
      </c>
      <c r="AQ892" s="216"/>
      <c r="AR892" s="167" t="str">
        <f>VLOOKUP($B890,D1_2!$B$259:$AL$385,34,FALSE)&amp;""</f>
        <v/>
      </c>
      <c r="AS892" s="174"/>
      <c r="AT892" s="190" t="s">
        <v>410</v>
      </c>
      <c r="AU892" s="206" t="str">
        <f>VLOOKUP($B890,D1_2!$B$259:$AL$385,35,FALSE)&amp;""</f>
        <v/>
      </c>
      <c r="AV892" s="216"/>
      <c r="AW892" s="167" t="str">
        <f>VLOOKUP($B890,D1_2!$B$259:$AL$385,36,FALSE)&amp;""</f>
        <v/>
      </c>
      <c r="AX892" s="174"/>
      <c r="AY892" s="190" t="s">
        <v>410</v>
      </c>
      <c r="AZ892" s="206" t="str">
        <f>VLOOKUP($B890,D1_2!$B$259:$AL$385,37,FALSE)&amp;""</f>
        <v/>
      </c>
      <c r="BA892" s="216"/>
    </row>
    <row r="893" spans="2:53" s="1" customFormat="1" ht="14.25" customHeight="1">
      <c r="B893" s="26" t="s">
        <v>6793</v>
      </c>
      <c r="C893" s="78"/>
      <c r="D893" s="78"/>
      <c r="E893" s="78"/>
      <c r="F893" s="107"/>
      <c r="G893" s="122" t="s">
        <v>6009</v>
      </c>
      <c r="H893" s="122"/>
      <c r="I893" s="122"/>
      <c r="J893" s="122"/>
      <c r="K893" s="122"/>
      <c r="L893" s="122"/>
      <c r="M893" s="122"/>
      <c r="N893" s="160" t="str">
        <f>VLOOKUP($B893,D1_2!$B$5:$AL$131,22,FALSE)&amp;""</f>
        <v/>
      </c>
      <c r="O893" s="172"/>
      <c r="P893" s="188" t="s">
        <v>410</v>
      </c>
      <c r="Q893" s="204" t="str">
        <f>VLOOKUP($B893,D1_2!$B$5:$AL$131,23,FALSE)&amp;""</f>
        <v/>
      </c>
      <c r="R893" s="215"/>
      <c r="S893" s="160" t="str">
        <f>VLOOKUP($B893,D1_2!$B$5:$AL$131,24,FALSE)&amp;""</f>
        <v/>
      </c>
      <c r="T893" s="172"/>
      <c r="U893" s="188" t="s">
        <v>410</v>
      </c>
      <c r="V893" s="204" t="str">
        <f>VLOOKUP($B893,D1_2!$B$5:$AL$131,25,FALSE)&amp;""</f>
        <v/>
      </c>
      <c r="W893" s="215"/>
      <c r="X893" s="160" t="str">
        <f>VLOOKUP($B893,D1_2!$B$5:$AL$131,26,FALSE)&amp;""</f>
        <v/>
      </c>
      <c r="Y893" s="172"/>
      <c r="Z893" s="188" t="s">
        <v>410</v>
      </c>
      <c r="AA893" s="204" t="str">
        <f>VLOOKUP($B893,D1_2!$B$5:$AL$131,27,FALSE)&amp;""</f>
        <v/>
      </c>
      <c r="AB893" s="215"/>
      <c r="AC893" s="160" t="str">
        <f>VLOOKUP($B893,D1_2!$B$5:$AL$131,28,FALSE)&amp;""</f>
        <v/>
      </c>
      <c r="AD893" s="172"/>
      <c r="AE893" s="188" t="s">
        <v>410</v>
      </c>
      <c r="AF893" s="204" t="str">
        <f>VLOOKUP($B893,D1_2!$B$5:$AL$131,29,FALSE)&amp;""</f>
        <v/>
      </c>
      <c r="AG893" s="215"/>
      <c r="AH893" s="160" t="str">
        <f>VLOOKUP($B893,D1_2!$B$5:$AL$131,30,FALSE)&amp;""</f>
        <v/>
      </c>
      <c r="AI893" s="172"/>
      <c r="AJ893" s="188" t="s">
        <v>410</v>
      </c>
      <c r="AK893" s="204" t="str">
        <f>VLOOKUP($B893,D1_2!$B$5:$AL$131,31,FALSE)&amp;""</f>
        <v/>
      </c>
      <c r="AL893" s="215"/>
      <c r="AM893" s="160" t="str">
        <f>VLOOKUP($B893,D1_2!$B$5:$AL$131,32,FALSE)&amp;""</f>
        <v/>
      </c>
      <c r="AN893" s="172"/>
      <c r="AO893" s="188" t="s">
        <v>410</v>
      </c>
      <c r="AP893" s="204" t="str">
        <f>VLOOKUP($B893,D1_2!$B$5:$AL$131,33,FALSE)&amp;""</f>
        <v/>
      </c>
      <c r="AQ893" s="215"/>
      <c r="AR893" s="160" t="str">
        <f>VLOOKUP($B893,D1_2!$B$5:$AL$131,34,FALSE)&amp;""</f>
        <v/>
      </c>
      <c r="AS893" s="172"/>
      <c r="AT893" s="188" t="s">
        <v>410</v>
      </c>
      <c r="AU893" s="204" t="str">
        <f>VLOOKUP($B893,D1_2!$B$5:$AL$131,35,FALSE)&amp;""</f>
        <v/>
      </c>
      <c r="AV893" s="215"/>
      <c r="AW893" s="160" t="str">
        <f>VLOOKUP($B893,D1_2!$B$5:$AL$131,36,FALSE)&amp;""</f>
        <v/>
      </c>
      <c r="AX893" s="172"/>
      <c r="AY893" s="188" t="s">
        <v>410</v>
      </c>
      <c r="AZ893" s="204" t="str">
        <f>VLOOKUP($B893,D1_2!$B$5:$AL$131,37,FALSE)&amp;""</f>
        <v/>
      </c>
      <c r="BA893" s="215"/>
    </row>
    <row r="894" spans="2:53" s="1" customFormat="1">
      <c r="B894" s="28"/>
      <c r="C894" s="80"/>
      <c r="D894" s="80"/>
      <c r="E894" s="80"/>
      <c r="F894" s="108"/>
      <c r="G894" s="123" t="s">
        <v>5759</v>
      </c>
      <c r="H894" s="123"/>
      <c r="I894" s="123"/>
      <c r="J894" s="123"/>
      <c r="K894" s="123"/>
      <c r="L894" s="123"/>
      <c r="M894" s="123"/>
      <c r="N894" s="162" t="str">
        <f>VLOOKUP($B893,D1_2!$B$132:$AL$258,22,FALSE)&amp;""</f>
        <v/>
      </c>
      <c r="O894" s="173"/>
      <c r="P894" s="189" t="s">
        <v>410</v>
      </c>
      <c r="Q894" s="205" t="str">
        <f>VLOOKUP($B893,D1_2!$B$132:$AL$258,23,FALSE)&amp;""</f>
        <v/>
      </c>
      <c r="R894" s="222"/>
      <c r="S894" s="162" t="str">
        <f>VLOOKUP($B893,D1_2!$B$132:$AL$258,24,FALSE)&amp;""</f>
        <v/>
      </c>
      <c r="T894" s="173"/>
      <c r="U894" s="189" t="s">
        <v>410</v>
      </c>
      <c r="V894" s="205" t="str">
        <f>VLOOKUP($B893,D1_2!$B$132:$AL$258,25,FALSE)&amp;""</f>
        <v/>
      </c>
      <c r="W894" s="222"/>
      <c r="X894" s="162" t="str">
        <f>VLOOKUP($B893,D1_2!$B$132:$AL$258,26,FALSE)&amp;""</f>
        <v/>
      </c>
      <c r="Y894" s="173"/>
      <c r="Z894" s="189" t="s">
        <v>410</v>
      </c>
      <c r="AA894" s="205" t="str">
        <f>VLOOKUP($B893,D1_2!$B$132:$AL$258,27,FALSE)&amp;""</f>
        <v/>
      </c>
      <c r="AB894" s="222"/>
      <c r="AC894" s="162" t="str">
        <f>VLOOKUP($B893,D1_2!$B$132:$AL$258,28,FALSE)&amp;""</f>
        <v/>
      </c>
      <c r="AD894" s="173"/>
      <c r="AE894" s="189" t="s">
        <v>410</v>
      </c>
      <c r="AF894" s="205" t="str">
        <f>VLOOKUP($B893,D1_2!$B$132:$AL$258,29,FALSE)&amp;""</f>
        <v/>
      </c>
      <c r="AG894" s="222"/>
      <c r="AH894" s="162" t="str">
        <f>VLOOKUP($B893,D1_2!$B$132:$AL$258,30,FALSE)&amp;""</f>
        <v/>
      </c>
      <c r="AI894" s="173"/>
      <c r="AJ894" s="189" t="s">
        <v>410</v>
      </c>
      <c r="AK894" s="205" t="str">
        <f>VLOOKUP($B893,D1_2!$B$132:$AL$258,31,FALSE)&amp;""</f>
        <v/>
      </c>
      <c r="AL894" s="222"/>
      <c r="AM894" s="162" t="str">
        <f>VLOOKUP($B893,D1_2!$B$132:$AL$258,32,FALSE)&amp;""</f>
        <v/>
      </c>
      <c r="AN894" s="173"/>
      <c r="AO894" s="189" t="s">
        <v>410</v>
      </c>
      <c r="AP894" s="205" t="str">
        <f>VLOOKUP($B893,D1_2!$B$132:$AL$258,33,FALSE)&amp;""</f>
        <v/>
      </c>
      <c r="AQ894" s="222"/>
      <c r="AR894" s="162" t="str">
        <f>VLOOKUP($B893,D1_2!$B$132:$AL$258,34,FALSE)&amp;""</f>
        <v/>
      </c>
      <c r="AS894" s="173"/>
      <c r="AT894" s="189" t="s">
        <v>410</v>
      </c>
      <c r="AU894" s="205" t="str">
        <f>VLOOKUP($B893,D1_2!$B$132:$AL$258,35,FALSE)&amp;""</f>
        <v/>
      </c>
      <c r="AV894" s="222"/>
      <c r="AW894" s="162" t="str">
        <f>VLOOKUP($B893,D1_2!$B$132:$AL$258,36,FALSE)&amp;""</f>
        <v/>
      </c>
      <c r="AX894" s="173"/>
      <c r="AY894" s="189" t="s">
        <v>410</v>
      </c>
      <c r="AZ894" s="205" t="str">
        <f>VLOOKUP($B893,D1_2!$B$132:$AL$258,37,FALSE)&amp;""</f>
        <v/>
      </c>
      <c r="BA894" s="222"/>
    </row>
    <row r="895" spans="2:53" s="1" customFormat="1">
      <c r="B895" s="27"/>
      <c r="C895" s="79"/>
      <c r="D895" s="79"/>
      <c r="E895" s="79"/>
      <c r="F895" s="109"/>
      <c r="G895" s="124" t="s">
        <v>5593</v>
      </c>
      <c r="H895" s="124"/>
      <c r="I895" s="124"/>
      <c r="J895" s="124"/>
      <c r="K895" s="124"/>
      <c r="L895" s="124"/>
      <c r="M895" s="124"/>
      <c r="N895" s="167" t="str">
        <f>VLOOKUP($B893,D1_2!$B$259:$AL$385,22,FALSE)&amp;""</f>
        <v/>
      </c>
      <c r="O895" s="174"/>
      <c r="P895" s="190" t="s">
        <v>410</v>
      </c>
      <c r="Q895" s="206" t="str">
        <f>VLOOKUP($B893,D1_2!$B$259:$AL$385,23,FALSE)&amp;""</f>
        <v/>
      </c>
      <c r="R895" s="216"/>
      <c r="S895" s="167" t="str">
        <f>VLOOKUP($B893,D1_2!$B$259:$AL$385,24,FALSE)&amp;""</f>
        <v/>
      </c>
      <c r="T895" s="174"/>
      <c r="U895" s="190" t="s">
        <v>410</v>
      </c>
      <c r="V895" s="206" t="str">
        <f>VLOOKUP($B893,D1_2!$B$259:$AL$385,25,FALSE)&amp;""</f>
        <v/>
      </c>
      <c r="W895" s="216"/>
      <c r="X895" s="167" t="str">
        <f>VLOOKUP($B893,D1_2!$B$259:$AL$385,26,FALSE)&amp;""</f>
        <v/>
      </c>
      <c r="Y895" s="174"/>
      <c r="Z895" s="190" t="s">
        <v>410</v>
      </c>
      <c r="AA895" s="206" t="str">
        <f>VLOOKUP($B893,D1_2!$B$259:$AL$385,27,FALSE)&amp;""</f>
        <v/>
      </c>
      <c r="AB895" s="216"/>
      <c r="AC895" s="167" t="str">
        <f>VLOOKUP($B893,D1_2!$B$259:$AL$385,28,FALSE)&amp;""</f>
        <v/>
      </c>
      <c r="AD895" s="174"/>
      <c r="AE895" s="190" t="s">
        <v>410</v>
      </c>
      <c r="AF895" s="206" t="str">
        <f>VLOOKUP($B893,D1_2!$B$259:$AL$385,29,FALSE)&amp;""</f>
        <v/>
      </c>
      <c r="AG895" s="216"/>
      <c r="AH895" s="167" t="str">
        <f>VLOOKUP($B893,D1_2!$B$259:$AL$385,30,FALSE)&amp;""</f>
        <v/>
      </c>
      <c r="AI895" s="174"/>
      <c r="AJ895" s="190" t="s">
        <v>410</v>
      </c>
      <c r="AK895" s="206" t="str">
        <f>VLOOKUP($B893,D1_2!$B$259:$AL$385,31,FALSE)&amp;""</f>
        <v/>
      </c>
      <c r="AL895" s="216"/>
      <c r="AM895" s="167" t="str">
        <f>VLOOKUP($B893,D1_2!$B$259:$AL$385,32,FALSE)&amp;""</f>
        <v/>
      </c>
      <c r="AN895" s="174"/>
      <c r="AO895" s="190" t="s">
        <v>410</v>
      </c>
      <c r="AP895" s="206" t="str">
        <f>VLOOKUP($B893,D1_2!$B$259:$AL$385,33,FALSE)&amp;""</f>
        <v/>
      </c>
      <c r="AQ895" s="216"/>
      <c r="AR895" s="167" t="str">
        <f>VLOOKUP($B893,D1_2!$B$259:$AL$385,34,FALSE)&amp;""</f>
        <v/>
      </c>
      <c r="AS895" s="174"/>
      <c r="AT895" s="190" t="s">
        <v>410</v>
      </c>
      <c r="AU895" s="206" t="str">
        <f>VLOOKUP($B893,D1_2!$B$259:$AL$385,35,FALSE)&amp;""</f>
        <v/>
      </c>
      <c r="AV895" s="216"/>
      <c r="AW895" s="167" t="str">
        <f>VLOOKUP($B893,D1_2!$B$259:$AL$385,36,FALSE)&amp;""</f>
        <v/>
      </c>
      <c r="AX895" s="174"/>
      <c r="AY895" s="190" t="s">
        <v>410</v>
      </c>
      <c r="AZ895" s="206" t="str">
        <f>VLOOKUP($B893,D1_2!$B$259:$AL$385,37,FALSE)&amp;""</f>
        <v/>
      </c>
      <c r="BA895" s="216"/>
    </row>
    <row r="896" spans="2:53" s="1" customFormat="1" ht="14.25" customHeight="1">
      <c r="B896" s="26" t="s">
        <v>6934</v>
      </c>
      <c r="C896" s="78"/>
      <c r="D896" s="78"/>
      <c r="E896" s="78"/>
      <c r="F896" s="107"/>
      <c r="G896" s="122" t="s">
        <v>6009</v>
      </c>
      <c r="H896" s="122"/>
      <c r="I896" s="122"/>
      <c r="J896" s="122"/>
      <c r="K896" s="122"/>
      <c r="L896" s="122"/>
      <c r="M896" s="122"/>
      <c r="N896" s="160" t="str">
        <f>VLOOKUP($B896,D1_2!$B$5:$AL$131,22,FALSE)&amp;""</f>
        <v/>
      </c>
      <c r="O896" s="172"/>
      <c r="P896" s="188" t="s">
        <v>410</v>
      </c>
      <c r="Q896" s="204" t="str">
        <f>VLOOKUP($B896,D1_2!$B$5:$AL$131,23,FALSE)&amp;""</f>
        <v/>
      </c>
      <c r="R896" s="215"/>
      <c r="S896" s="160" t="str">
        <f>VLOOKUP($B896,D1_2!$B$5:$AL$131,24,FALSE)&amp;""</f>
        <v/>
      </c>
      <c r="T896" s="172"/>
      <c r="U896" s="188" t="s">
        <v>410</v>
      </c>
      <c r="V896" s="204" t="str">
        <f>VLOOKUP($B896,D1_2!$B$5:$AL$131,25,FALSE)&amp;""</f>
        <v/>
      </c>
      <c r="W896" s="215"/>
      <c r="X896" s="160" t="str">
        <f>VLOOKUP($B896,D1_2!$B$5:$AL$131,26,FALSE)&amp;""</f>
        <v/>
      </c>
      <c r="Y896" s="172"/>
      <c r="Z896" s="188" t="s">
        <v>410</v>
      </c>
      <c r="AA896" s="204" t="str">
        <f>VLOOKUP($B896,D1_2!$B$5:$AL$131,27,FALSE)&amp;""</f>
        <v/>
      </c>
      <c r="AB896" s="215"/>
      <c r="AC896" s="160" t="str">
        <f>VLOOKUP($B896,D1_2!$B$5:$AL$131,28,FALSE)&amp;""</f>
        <v/>
      </c>
      <c r="AD896" s="172"/>
      <c r="AE896" s="188" t="s">
        <v>410</v>
      </c>
      <c r="AF896" s="204" t="str">
        <f>VLOOKUP($B896,D1_2!$B$5:$AL$131,29,FALSE)&amp;""</f>
        <v/>
      </c>
      <c r="AG896" s="215"/>
      <c r="AH896" s="160" t="str">
        <f>VLOOKUP($B896,D1_2!$B$5:$AL$131,30,FALSE)&amp;""</f>
        <v/>
      </c>
      <c r="AI896" s="172"/>
      <c r="AJ896" s="188" t="s">
        <v>410</v>
      </c>
      <c r="AK896" s="204" t="str">
        <f>VLOOKUP($B896,D1_2!$B$5:$AL$131,31,FALSE)&amp;""</f>
        <v/>
      </c>
      <c r="AL896" s="215"/>
      <c r="AM896" s="160" t="str">
        <f>VLOOKUP($B896,D1_2!$B$5:$AL$131,32,FALSE)&amp;""</f>
        <v/>
      </c>
      <c r="AN896" s="172"/>
      <c r="AO896" s="188" t="s">
        <v>410</v>
      </c>
      <c r="AP896" s="204" t="str">
        <f>VLOOKUP($B896,D1_2!$B$5:$AL$131,33,FALSE)&amp;""</f>
        <v/>
      </c>
      <c r="AQ896" s="215"/>
      <c r="AR896" s="160" t="str">
        <f>VLOOKUP($B896,D1_2!$B$5:$AL$131,34,FALSE)&amp;""</f>
        <v/>
      </c>
      <c r="AS896" s="172"/>
      <c r="AT896" s="188" t="s">
        <v>410</v>
      </c>
      <c r="AU896" s="204" t="str">
        <f>VLOOKUP($B896,D1_2!$B$5:$AL$131,35,FALSE)&amp;""</f>
        <v/>
      </c>
      <c r="AV896" s="215"/>
      <c r="AW896" s="160" t="str">
        <f>VLOOKUP($B896,D1_2!$B$5:$AL$131,36,FALSE)&amp;""</f>
        <v/>
      </c>
      <c r="AX896" s="172"/>
      <c r="AY896" s="188" t="s">
        <v>410</v>
      </c>
      <c r="AZ896" s="204" t="str">
        <f>VLOOKUP($B896,D1_2!$B$5:$AL$131,37,FALSE)&amp;""</f>
        <v/>
      </c>
      <c r="BA896" s="215"/>
    </row>
    <row r="897" spans="2:53" s="1" customFormat="1">
      <c r="B897" s="28"/>
      <c r="C897" s="80"/>
      <c r="D897" s="80"/>
      <c r="E897" s="80"/>
      <c r="F897" s="108"/>
      <c r="G897" s="123" t="s">
        <v>5759</v>
      </c>
      <c r="H897" s="123"/>
      <c r="I897" s="123"/>
      <c r="J897" s="123"/>
      <c r="K897" s="123"/>
      <c r="L897" s="123"/>
      <c r="M897" s="123"/>
      <c r="N897" s="162" t="str">
        <f>VLOOKUP($B896,D1_2!$B$132:$AL$258,22,FALSE)&amp;""</f>
        <v/>
      </c>
      <c r="O897" s="173"/>
      <c r="P897" s="189" t="s">
        <v>410</v>
      </c>
      <c r="Q897" s="205" t="str">
        <f>VLOOKUP($B896,D1_2!$B$132:$AL$258,23,FALSE)&amp;""</f>
        <v/>
      </c>
      <c r="R897" s="222"/>
      <c r="S897" s="162" t="str">
        <f>VLOOKUP($B896,D1_2!$B$132:$AL$258,24,FALSE)&amp;""</f>
        <v/>
      </c>
      <c r="T897" s="173"/>
      <c r="U897" s="189" t="s">
        <v>410</v>
      </c>
      <c r="V897" s="205" t="str">
        <f>VLOOKUP($B896,D1_2!$B$132:$AL$258,25,FALSE)&amp;""</f>
        <v/>
      </c>
      <c r="W897" s="222"/>
      <c r="X897" s="162" t="str">
        <f>VLOOKUP($B896,D1_2!$B$132:$AL$258,26,FALSE)&amp;""</f>
        <v/>
      </c>
      <c r="Y897" s="173"/>
      <c r="Z897" s="189" t="s">
        <v>410</v>
      </c>
      <c r="AA897" s="205" t="str">
        <f>VLOOKUP($B896,D1_2!$B$132:$AL$258,27,FALSE)&amp;""</f>
        <v/>
      </c>
      <c r="AB897" s="222"/>
      <c r="AC897" s="162" t="str">
        <f>VLOOKUP($B896,D1_2!$B$132:$AL$258,28,FALSE)&amp;""</f>
        <v/>
      </c>
      <c r="AD897" s="173"/>
      <c r="AE897" s="189" t="s">
        <v>410</v>
      </c>
      <c r="AF897" s="205" t="str">
        <f>VLOOKUP($B896,D1_2!$B$132:$AL$258,29,FALSE)&amp;""</f>
        <v/>
      </c>
      <c r="AG897" s="222"/>
      <c r="AH897" s="162" t="str">
        <f>VLOOKUP($B896,D1_2!$B$132:$AL$258,30,FALSE)&amp;""</f>
        <v/>
      </c>
      <c r="AI897" s="173"/>
      <c r="AJ897" s="189" t="s">
        <v>410</v>
      </c>
      <c r="AK897" s="205" t="str">
        <f>VLOOKUP($B896,D1_2!$B$132:$AL$258,31,FALSE)&amp;""</f>
        <v/>
      </c>
      <c r="AL897" s="222"/>
      <c r="AM897" s="162" t="str">
        <f>VLOOKUP($B896,D1_2!$B$132:$AL$258,32,FALSE)&amp;""</f>
        <v/>
      </c>
      <c r="AN897" s="173"/>
      <c r="AO897" s="189" t="s">
        <v>410</v>
      </c>
      <c r="AP897" s="205" t="str">
        <f>VLOOKUP($B896,D1_2!$B$132:$AL$258,33,FALSE)&amp;""</f>
        <v/>
      </c>
      <c r="AQ897" s="222"/>
      <c r="AR897" s="162" t="str">
        <f>VLOOKUP($B896,D1_2!$B$132:$AL$258,34,FALSE)&amp;""</f>
        <v/>
      </c>
      <c r="AS897" s="173"/>
      <c r="AT897" s="189" t="s">
        <v>410</v>
      </c>
      <c r="AU897" s="205" t="str">
        <f>VLOOKUP($B896,D1_2!$B$132:$AL$258,35,FALSE)&amp;""</f>
        <v/>
      </c>
      <c r="AV897" s="222"/>
      <c r="AW897" s="162" t="str">
        <f>VLOOKUP($B896,D1_2!$B$132:$AL$258,36,FALSE)&amp;""</f>
        <v/>
      </c>
      <c r="AX897" s="173"/>
      <c r="AY897" s="189" t="s">
        <v>410</v>
      </c>
      <c r="AZ897" s="205" t="str">
        <f>VLOOKUP($B896,D1_2!$B$132:$AL$258,37,FALSE)&amp;""</f>
        <v/>
      </c>
      <c r="BA897" s="222"/>
    </row>
    <row r="898" spans="2:53" s="1" customFormat="1">
      <c r="B898" s="27"/>
      <c r="C898" s="79"/>
      <c r="D898" s="79"/>
      <c r="E898" s="79"/>
      <c r="F898" s="109"/>
      <c r="G898" s="124" t="s">
        <v>5593</v>
      </c>
      <c r="H898" s="124"/>
      <c r="I898" s="124"/>
      <c r="J898" s="124"/>
      <c r="K898" s="124"/>
      <c r="L898" s="124"/>
      <c r="M898" s="124"/>
      <c r="N898" s="167" t="str">
        <f>VLOOKUP($B896,D1_2!$B$259:$AL$385,22,FALSE)&amp;""</f>
        <v/>
      </c>
      <c r="O898" s="174"/>
      <c r="P898" s="190" t="s">
        <v>410</v>
      </c>
      <c r="Q898" s="206" t="str">
        <f>VLOOKUP($B896,D1_2!$B$259:$AL$385,23,FALSE)&amp;""</f>
        <v/>
      </c>
      <c r="R898" s="216"/>
      <c r="S898" s="167" t="str">
        <f>VLOOKUP($B896,D1_2!$B$259:$AL$385,24,FALSE)&amp;""</f>
        <v/>
      </c>
      <c r="T898" s="174"/>
      <c r="U898" s="190" t="s">
        <v>410</v>
      </c>
      <c r="V898" s="206" t="str">
        <f>VLOOKUP($B896,D1_2!$B$259:$AL$385,25,FALSE)&amp;""</f>
        <v/>
      </c>
      <c r="W898" s="216"/>
      <c r="X898" s="167" t="str">
        <f>VLOOKUP($B896,D1_2!$B$259:$AL$385,26,FALSE)&amp;""</f>
        <v/>
      </c>
      <c r="Y898" s="174"/>
      <c r="Z898" s="190" t="s">
        <v>410</v>
      </c>
      <c r="AA898" s="206" t="str">
        <f>VLOOKUP($B896,D1_2!$B$259:$AL$385,27,FALSE)&amp;""</f>
        <v/>
      </c>
      <c r="AB898" s="216"/>
      <c r="AC898" s="167" t="str">
        <f>VLOOKUP($B896,D1_2!$B$259:$AL$385,28,FALSE)&amp;""</f>
        <v/>
      </c>
      <c r="AD898" s="174"/>
      <c r="AE898" s="190" t="s">
        <v>410</v>
      </c>
      <c r="AF898" s="206" t="str">
        <f>VLOOKUP($B896,D1_2!$B$259:$AL$385,29,FALSE)&amp;""</f>
        <v/>
      </c>
      <c r="AG898" s="216"/>
      <c r="AH898" s="167" t="str">
        <f>VLOOKUP($B896,D1_2!$B$259:$AL$385,30,FALSE)&amp;""</f>
        <v/>
      </c>
      <c r="AI898" s="174"/>
      <c r="AJ898" s="190" t="s">
        <v>410</v>
      </c>
      <c r="AK898" s="206" t="str">
        <f>VLOOKUP($B896,D1_2!$B$259:$AL$385,31,FALSE)&amp;""</f>
        <v/>
      </c>
      <c r="AL898" s="216"/>
      <c r="AM898" s="167" t="str">
        <f>VLOOKUP($B896,D1_2!$B$259:$AL$385,32,FALSE)&amp;""</f>
        <v/>
      </c>
      <c r="AN898" s="174"/>
      <c r="AO898" s="190" t="s">
        <v>410</v>
      </c>
      <c r="AP898" s="206" t="str">
        <f>VLOOKUP($B896,D1_2!$B$259:$AL$385,33,FALSE)&amp;""</f>
        <v/>
      </c>
      <c r="AQ898" s="216"/>
      <c r="AR898" s="167" t="str">
        <f>VLOOKUP($B896,D1_2!$B$259:$AL$385,34,FALSE)&amp;""</f>
        <v/>
      </c>
      <c r="AS898" s="174"/>
      <c r="AT898" s="190" t="s">
        <v>410</v>
      </c>
      <c r="AU898" s="206" t="str">
        <f>VLOOKUP($B896,D1_2!$B$259:$AL$385,35,FALSE)&amp;""</f>
        <v/>
      </c>
      <c r="AV898" s="216"/>
      <c r="AW898" s="167" t="str">
        <f>VLOOKUP($B896,D1_2!$B$259:$AL$385,36,FALSE)&amp;""</f>
        <v/>
      </c>
      <c r="AX898" s="174"/>
      <c r="AY898" s="190" t="s">
        <v>410</v>
      </c>
      <c r="AZ898" s="206" t="str">
        <f>VLOOKUP($B896,D1_2!$B$259:$AL$385,37,FALSE)&amp;""</f>
        <v/>
      </c>
      <c r="BA898" s="216"/>
    </row>
    <row r="899" spans="2:53" s="1" customFormat="1" ht="14.25" customHeight="1">
      <c r="B899" s="26" t="s">
        <v>6935</v>
      </c>
      <c r="C899" s="78"/>
      <c r="D899" s="78"/>
      <c r="E899" s="78"/>
      <c r="F899" s="107"/>
      <c r="G899" s="122" t="s">
        <v>6009</v>
      </c>
      <c r="H899" s="122"/>
      <c r="I899" s="122"/>
      <c r="J899" s="122"/>
      <c r="K899" s="122"/>
      <c r="L899" s="122"/>
      <c r="M899" s="122"/>
      <c r="N899" s="160" t="str">
        <f>VLOOKUP($B899,D1_2!$B$5:$AL$131,22,FALSE)&amp;""</f>
        <v/>
      </c>
      <c r="O899" s="172"/>
      <c r="P899" s="188" t="s">
        <v>410</v>
      </c>
      <c r="Q899" s="204" t="str">
        <f>VLOOKUP($B899,D1_2!$B$5:$AL$131,23,FALSE)&amp;""</f>
        <v/>
      </c>
      <c r="R899" s="215"/>
      <c r="S899" s="160" t="str">
        <f>VLOOKUP($B899,D1_2!$B$5:$AL$131,24,FALSE)&amp;""</f>
        <v/>
      </c>
      <c r="T899" s="172"/>
      <c r="U899" s="188" t="s">
        <v>410</v>
      </c>
      <c r="V899" s="204" t="str">
        <f>VLOOKUP($B899,D1_2!$B$5:$AL$131,25,FALSE)&amp;""</f>
        <v/>
      </c>
      <c r="W899" s="215"/>
      <c r="X899" s="160" t="str">
        <f>VLOOKUP($B899,D1_2!$B$5:$AL$131,26,FALSE)&amp;""</f>
        <v/>
      </c>
      <c r="Y899" s="172"/>
      <c r="Z899" s="188" t="s">
        <v>410</v>
      </c>
      <c r="AA899" s="204" t="str">
        <f>VLOOKUP($B899,D1_2!$B$5:$AL$131,27,FALSE)&amp;""</f>
        <v/>
      </c>
      <c r="AB899" s="215"/>
      <c r="AC899" s="160" t="str">
        <f>VLOOKUP($B899,D1_2!$B$5:$AL$131,28,FALSE)&amp;""</f>
        <v/>
      </c>
      <c r="AD899" s="172"/>
      <c r="AE899" s="188" t="s">
        <v>410</v>
      </c>
      <c r="AF899" s="204" t="str">
        <f>VLOOKUP($B899,D1_2!$B$5:$AL$131,29,FALSE)&amp;""</f>
        <v/>
      </c>
      <c r="AG899" s="215"/>
      <c r="AH899" s="160" t="str">
        <f>VLOOKUP($B899,D1_2!$B$5:$AL$131,30,FALSE)&amp;""</f>
        <v/>
      </c>
      <c r="AI899" s="172"/>
      <c r="AJ899" s="188" t="s">
        <v>410</v>
      </c>
      <c r="AK899" s="204" t="str">
        <f>VLOOKUP($B899,D1_2!$B$5:$AL$131,31,FALSE)&amp;""</f>
        <v/>
      </c>
      <c r="AL899" s="215"/>
      <c r="AM899" s="160" t="str">
        <f>VLOOKUP($B899,D1_2!$B$5:$AL$131,32,FALSE)&amp;""</f>
        <v/>
      </c>
      <c r="AN899" s="172"/>
      <c r="AO899" s="188" t="s">
        <v>410</v>
      </c>
      <c r="AP899" s="204" t="str">
        <f>VLOOKUP($B899,D1_2!$B$5:$AL$131,33,FALSE)&amp;""</f>
        <v/>
      </c>
      <c r="AQ899" s="215"/>
      <c r="AR899" s="160" t="str">
        <f>VLOOKUP($B899,D1_2!$B$5:$AL$131,34,FALSE)&amp;""</f>
        <v/>
      </c>
      <c r="AS899" s="172"/>
      <c r="AT899" s="188" t="s">
        <v>410</v>
      </c>
      <c r="AU899" s="204" t="str">
        <f>VLOOKUP($B899,D1_2!$B$5:$AL$131,35,FALSE)&amp;""</f>
        <v/>
      </c>
      <c r="AV899" s="215"/>
      <c r="AW899" s="160" t="str">
        <f>VLOOKUP($B899,D1_2!$B$5:$AL$131,36,FALSE)&amp;""</f>
        <v/>
      </c>
      <c r="AX899" s="172"/>
      <c r="AY899" s="188" t="s">
        <v>410</v>
      </c>
      <c r="AZ899" s="204" t="str">
        <f>VLOOKUP($B899,D1_2!$B$5:$AL$131,37,FALSE)&amp;""</f>
        <v/>
      </c>
      <c r="BA899" s="215"/>
    </row>
    <row r="900" spans="2:53" s="1" customFormat="1">
      <c r="B900" s="28"/>
      <c r="C900" s="80"/>
      <c r="D900" s="80"/>
      <c r="E900" s="80"/>
      <c r="F900" s="108"/>
      <c r="G900" s="123" t="s">
        <v>5759</v>
      </c>
      <c r="H900" s="123"/>
      <c r="I900" s="123"/>
      <c r="J900" s="123"/>
      <c r="K900" s="123"/>
      <c r="L900" s="123"/>
      <c r="M900" s="123"/>
      <c r="N900" s="162" t="str">
        <f>VLOOKUP($B899,D1_2!$B$132:$AL$258,22,FALSE)&amp;""</f>
        <v/>
      </c>
      <c r="O900" s="173"/>
      <c r="P900" s="189" t="s">
        <v>410</v>
      </c>
      <c r="Q900" s="205" t="str">
        <f>VLOOKUP($B899,D1_2!$B$132:$AL$258,23,FALSE)&amp;""</f>
        <v/>
      </c>
      <c r="R900" s="222"/>
      <c r="S900" s="162" t="str">
        <f>VLOOKUP($B899,D1_2!$B$132:$AL$258,24,FALSE)&amp;""</f>
        <v/>
      </c>
      <c r="T900" s="173"/>
      <c r="U900" s="189" t="s">
        <v>410</v>
      </c>
      <c r="V900" s="205" t="str">
        <f>VLOOKUP($B899,D1_2!$B$132:$AL$258,25,FALSE)&amp;""</f>
        <v/>
      </c>
      <c r="W900" s="222"/>
      <c r="X900" s="162" t="str">
        <f>VLOOKUP($B899,D1_2!$B$132:$AL$258,26,FALSE)&amp;""</f>
        <v/>
      </c>
      <c r="Y900" s="173"/>
      <c r="Z900" s="189" t="s">
        <v>410</v>
      </c>
      <c r="AA900" s="205" t="str">
        <f>VLOOKUP($B899,D1_2!$B$132:$AL$258,27,FALSE)&amp;""</f>
        <v/>
      </c>
      <c r="AB900" s="222"/>
      <c r="AC900" s="162" t="str">
        <f>VLOOKUP($B899,D1_2!$B$132:$AL$258,28,FALSE)&amp;""</f>
        <v/>
      </c>
      <c r="AD900" s="173"/>
      <c r="AE900" s="189" t="s">
        <v>410</v>
      </c>
      <c r="AF900" s="205" t="str">
        <f>VLOOKUP($B899,D1_2!$B$132:$AL$258,29,FALSE)&amp;""</f>
        <v/>
      </c>
      <c r="AG900" s="222"/>
      <c r="AH900" s="162" t="str">
        <f>VLOOKUP($B899,D1_2!$B$132:$AL$258,30,FALSE)&amp;""</f>
        <v/>
      </c>
      <c r="AI900" s="173"/>
      <c r="AJ900" s="189" t="s">
        <v>410</v>
      </c>
      <c r="AK900" s="205" t="str">
        <f>VLOOKUP($B899,D1_2!$B$132:$AL$258,31,FALSE)&amp;""</f>
        <v/>
      </c>
      <c r="AL900" s="222"/>
      <c r="AM900" s="162" t="str">
        <f>VLOOKUP($B899,D1_2!$B$132:$AL$258,32,FALSE)&amp;""</f>
        <v/>
      </c>
      <c r="AN900" s="173"/>
      <c r="AO900" s="189" t="s">
        <v>410</v>
      </c>
      <c r="AP900" s="205" t="str">
        <f>VLOOKUP($B899,D1_2!$B$132:$AL$258,33,FALSE)&amp;""</f>
        <v/>
      </c>
      <c r="AQ900" s="222"/>
      <c r="AR900" s="162" t="str">
        <f>VLOOKUP($B899,D1_2!$B$132:$AL$258,34,FALSE)&amp;""</f>
        <v/>
      </c>
      <c r="AS900" s="173"/>
      <c r="AT900" s="189" t="s">
        <v>410</v>
      </c>
      <c r="AU900" s="205" t="str">
        <f>VLOOKUP($B899,D1_2!$B$132:$AL$258,35,FALSE)&amp;""</f>
        <v/>
      </c>
      <c r="AV900" s="222"/>
      <c r="AW900" s="162" t="str">
        <f>VLOOKUP($B899,D1_2!$B$132:$AL$258,36,FALSE)&amp;""</f>
        <v/>
      </c>
      <c r="AX900" s="173"/>
      <c r="AY900" s="189" t="s">
        <v>410</v>
      </c>
      <c r="AZ900" s="205" t="str">
        <f>VLOOKUP($B899,D1_2!$B$132:$AL$258,37,FALSE)&amp;""</f>
        <v/>
      </c>
      <c r="BA900" s="222"/>
    </row>
    <row r="901" spans="2:53" s="1" customFormat="1">
      <c r="B901" s="27"/>
      <c r="C901" s="79"/>
      <c r="D901" s="79"/>
      <c r="E901" s="79"/>
      <c r="F901" s="109"/>
      <c r="G901" s="124" t="s">
        <v>5593</v>
      </c>
      <c r="H901" s="124"/>
      <c r="I901" s="124"/>
      <c r="J901" s="124"/>
      <c r="K901" s="124"/>
      <c r="L901" s="124"/>
      <c r="M901" s="124"/>
      <c r="N901" s="167" t="str">
        <f>VLOOKUP($B899,D1_2!$B$259:$AL$385,22,FALSE)&amp;""</f>
        <v/>
      </c>
      <c r="O901" s="174"/>
      <c r="P901" s="190" t="s">
        <v>410</v>
      </c>
      <c r="Q901" s="206" t="str">
        <f>VLOOKUP($B899,D1_2!$B$259:$AL$385,23,FALSE)&amp;""</f>
        <v/>
      </c>
      <c r="R901" s="216"/>
      <c r="S901" s="167" t="str">
        <f>VLOOKUP($B899,D1_2!$B$259:$AL$385,24,FALSE)&amp;""</f>
        <v/>
      </c>
      <c r="T901" s="174"/>
      <c r="U901" s="190" t="s">
        <v>410</v>
      </c>
      <c r="V901" s="206" t="str">
        <f>VLOOKUP($B899,D1_2!$B$259:$AL$385,25,FALSE)&amp;""</f>
        <v/>
      </c>
      <c r="W901" s="216"/>
      <c r="X901" s="167" t="str">
        <f>VLOOKUP($B899,D1_2!$B$259:$AL$385,26,FALSE)&amp;""</f>
        <v/>
      </c>
      <c r="Y901" s="174"/>
      <c r="Z901" s="190" t="s">
        <v>410</v>
      </c>
      <c r="AA901" s="206" t="str">
        <f>VLOOKUP($B899,D1_2!$B$259:$AL$385,27,FALSE)&amp;""</f>
        <v/>
      </c>
      <c r="AB901" s="216"/>
      <c r="AC901" s="167" t="str">
        <f>VLOOKUP($B899,D1_2!$B$259:$AL$385,28,FALSE)&amp;""</f>
        <v/>
      </c>
      <c r="AD901" s="174"/>
      <c r="AE901" s="190" t="s">
        <v>410</v>
      </c>
      <c r="AF901" s="206" t="str">
        <f>VLOOKUP($B899,D1_2!$B$259:$AL$385,29,FALSE)&amp;""</f>
        <v/>
      </c>
      <c r="AG901" s="216"/>
      <c r="AH901" s="167" t="str">
        <f>VLOOKUP($B899,D1_2!$B$259:$AL$385,30,FALSE)&amp;""</f>
        <v/>
      </c>
      <c r="AI901" s="174"/>
      <c r="AJ901" s="190" t="s">
        <v>410</v>
      </c>
      <c r="AK901" s="206" t="str">
        <f>VLOOKUP($B899,D1_2!$B$259:$AL$385,31,FALSE)&amp;""</f>
        <v/>
      </c>
      <c r="AL901" s="216"/>
      <c r="AM901" s="167" t="str">
        <f>VLOOKUP($B899,D1_2!$B$259:$AL$385,32,FALSE)&amp;""</f>
        <v/>
      </c>
      <c r="AN901" s="174"/>
      <c r="AO901" s="190" t="s">
        <v>410</v>
      </c>
      <c r="AP901" s="206" t="str">
        <f>VLOOKUP($B899,D1_2!$B$259:$AL$385,33,FALSE)&amp;""</f>
        <v/>
      </c>
      <c r="AQ901" s="216"/>
      <c r="AR901" s="167" t="str">
        <f>VLOOKUP($B899,D1_2!$B$259:$AL$385,34,FALSE)&amp;""</f>
        <v/>
      </c>
      <c r="AS901" s="174"/>
      <c r="AT901" s="190" t="s">
        <v>410</v>
      </c>
      <c r="AU901" s="206" t="str">
        <f>VLOOKUP($B899,D1_2!$B$259:$AL$385,35,FALSE)&amp;""</f>
        <v/>
      </c>
      <c r="AV901" s="216"/>
      <c r="AW901" s="167" t="str">
        <f>VLOOKUP($B899,D1_2!$B$259:$AL$385,36,FALSE)&amp;""</f>
        <v/>
      </c>
      <c r="AX901" s="174"/>
      <c r="AY901" s="190" t="s">
        <v>410</v>
      </c>
      <c r="AZ901" s="206" t="str">
        <f>VLOOKUP($B899,D1_2!$B$259:$AL$385,37,FALSE)&amp;""</f>
        <v/>
      </c>
      <c r="BA901" s="216"/>
    </row>
    <row r="902" spans="2:53" s="1" customFormat="1" ht="14.25" customHeight="1">
      <c r="B902" s="26" t="s">
        <v>6936</v>
      </c>
      <c r="C902" s="78"/>
      <c r="D902" s="78"/>
      <c r="E902" s="78"/>
      <c r="F902" s="107"/>
      <c r="G902" s="122" t="s">
        <v>6009</v>
      </c>
      <c r="H902" s="122"/>
      <c r="I902" s="122"/>
      <c r="J902" s="122"/>
      <c r="K902" s="122"/>
      <c r="L902" s="122"/>
      <c r="M902" s="122"/>
      <c r="N902" s="160" t="str">
        <f>VLOOKUP($B902,D1_2!$B$5:$AL$131,22,FALSE)&amp;""</f>
        <v/>
      </c>
      <c r="O902" s="172"/>
      <c r="P902" s="188" t="s">
        <v>410</v>
      </c>
      <c r="Q902" s="204" t="str">
        <f>VLOOKUP($B902,D1_2!$B$5:$AL$131,23,FALSE)&amp;""</f>
        <v/>
      </c>
      <c r="R902" s="215"/>
      <c r="S902" s="160" t="str">
        <f>VLOOKUP($B902,D1_2!$B$5:$AL$131,24,FALSE)&amp;""</f>
        <v/>
      </c>
      <c r="T902" s="172"/>
      <c r="U902" s="188" t="s">
        <v>410</v>
      </c>
      <c r="V902" s="204" t="str">
        <f>VLOOKUP($B902,D1_2!$B$5:$AL$131,25,FALSE)&amp;""</f>
        <v/>
      </c>
      <c r="W902" s="215"/>
      <c r="X902" s="160" t="str">
        <f>VLOOKUP($B902,D1_2!$B$5:$AL$131,26,FALSE)&amp;""</f>
        <v/>
      </c>
      <c r="Y902" s="172"/>
      <c r="Z902" s="188" t="s">
        <v>410</v>
      </c>
      <c r="AA902" s="204" t="str">
        <f>VLOOKUP($B902,D1_2!$B$5:$AL$131,27,FALSE)&amp;""</f>
        <v/>
      </c>
      <c r="AB902" s="215"/>
      <c r="AC902" s="160" t="str">
        <f>VLOOKUP($B902,D1_2!$B$5:$AL$131,28,FALSE)&amp;""</f>
        <v/>
      </c>
      <c r="AD902" s="172"/>
      <c r="AE902" s="188" t="s">
        <v>410</v>
      </c>
      <c r="AF902" s="204" t="str">
        <f>VLOOKUP($B902,D1_2!$B$5:$AL$131,29,FALSE)&amp;""</f>
        <v/>
      </c>
      <c r="AG902" s="215"/>
      <c r="AH902" s="160" t="str">
        <f>VLOOKUP($B902,D1_2!$B$5:$AL$131,30,FALSE)&amp;""</f>
        <v/>
      </c>
      <c r="AI902" s="172"/>
      <c r="AJ902" s="188" t="s">
        <v>410</v>
      </c>
      <c r="AK902" s="204" t="str">
        <f>VLOOKUP($B902,D1_2!$B$5:$AL$131,31,FALSE)&amp;""</f>
        <v/>
      </c>
      <c r="AL902" s="215"/>
      <c r="AM902" s="160" t="str">
        <f>VLOOKUP($B902,D1_2!$B$5:$AL$131,32,FALSE)&amp;""</f>
        <v/>
      </c>
      <c r="AN902" s="172"/>
      <c r="AO902" s="188" t="s">
        <v>410</v>
      </c>
      <c r="AP902" s="204" t="str">
        <f>VLOOKUP($B902,D1_2!$B$5:$AL$131,33,FALSE)&amp;""</f>
        <v/>
      </c>
      <c r="AQ902" s="215"/>
      <c r="AR902" s="160" t="str">
        <f>VLOOKUP($B902,D1_2!$B$5:$AL$131,34,FALSE)&amp;""</f>
        <v/>
      </c>
      <c r="AS902" s="172"/>
      <c r="AT902" s="188" t="s">
        <v>410</v>
      </c>
      <c r="AU902" s="204" t="str">
        <f>VLOOKUP($B902,D1_2!$B$5:$AL$131,35,FALSE)&amp;""</f>
        <v/>
      </c>
      <c r="AV902" s="215"/>
      <c r="AW902" s="160" t="str">
        <f>VLOOKUP($B902,D1_2!$B$5:$AL$131,36,FALSE)&amp;""</f>
        <v/>
      </c>
      <c r="AX902" s="172"/>
      <c r="AY902" s="188" t="s">
        <v>410</v>
      </c>
      <c r="AZ902" s="204" t="str">
        <f>VLOOKUP($B902,D1_2!$B$5:$AL$131,37,FALSE)&amp;""</f>
        <v/>
      </c>
      <c r="BA902" s="215"/>
    </row>
    <row r="903" spans="2:53" s="1" customFormat="1">
      <c r="B903" s="28"/>
      <c r="C903" s="80"/>
      <c r="D903" s="80"/>
      <c r="E903" s="80"/>
      <c r="F903" s="108"/>
      <c r="G903" s="123" t="s">
        <v>5759</v>
      </c>
      <c r="H903" s="123"/>
      <c r="I903" s="123"/>
      <c r="J903" s="123"/>
      <c r="K903" s="123"/>
      <c r="L903" s="123"/>
      <c r="M903" s="123"/>
      <c r="N903" s="162" t="str">
        <f>VLOOKUP($B902,D1_2!$B$132:$AL$258,22,FALSE)&amp;""</f>
        <v/>
      </c>
      <c r="O903" s="173"/>
      <c r="P903" s="189" t="s">
        <v>410</v>
      </c>
      <c r="Q903" s="205" t="str">
        <f>VLOOKUP($B902,D1_2!$B$132:$AL$258,23,FALSE)&amp;""</f>
        <v/>
      </c>
      <c r="R903" s="222"/>
      <c r="S903" s="162" t="str">
        <f>VLOOKUP($B902,D1_2!$B$132:$AL$258,24,FALSE)&amp;""</f>
        <v/>
      </c>
      <c r="T903" s="173"/>
      <c r="U903" s="189" t="s">
        <v>410</v>
      </c>
      <c r="V903" s="205" t="str">
        <f>VLOOKUP($B902,D1_2!$B$132:$AL$258,25,FALSE)&amp;""</f>
        <v/>
      </c>
      <c r="W903" s="222"/>
      <c r="X903" s="162" t="str">
        <f>VLOOKUP($B902,D1_2!$B$132:$AL$258,26,FALSE)&amp;""</f>
        <v/>
      </c>
      <c r="Y903" s="173"/>
      <c r="Z903" s="189" t="s">
        <v>410</v>
      </c>
      <c r="AA903" s="205" t="str">
        <f>VLOOKUP($B902,D1_2!$B$132:$AL$258,27,FALSE)&amp;""</f>
        <v/>
      </c>
      <c r="AB903" s="222"/>
      <c r="AC903" s="162" t="str">
        <f>VLOOKUP($B902,D1_2!$B$132:$AL$258,28,FALSE)&amp;""</f>
        <v/>
      </c>
      <c r="AD903" s="173"/>
      <c r="AE903" s="189" t="s">
        <v>410</v>
      </c>
      <c r="AF903" s="205" t="str">
        <f>VLOOKUP($B902,D1_2!$B$132:$AL$258,29,FALSE)&amp;""</f>
        <v/>
      </c>
      <c r="AG903" s="222"/>
      <c r="AH903" s="162" t="str">
        <f>VLOOKUP($B902,D1_2!$B$132:$AL$258,30,FALSE)&amp;""</f>
        <v/>
      </c>
      <c r="AI903" s="173"/>
      <c r="AJ903" s="189" t="s">
        <v>410</v>
      </c>
      <c r="AK903" s="205" t="str">
        <f>VLOOKUP($B902,D1_2!$B$132:$AL$258,31,FALSE)&amp;""</f>
        <v/>
      </c>
      <c r="AL903" s="222"/>
      <c r="AM903" s="162" t="str">
        <f>VLOOKUP($B902,D1_2!$B$132:$AL$258,32,FALSE)&amp;""</f>
        <v/>
      </c>
      <c r="AN903" s="173"/>
      <c r="AO903" s="189" t="s">
        <v>410</v>
      </c>
      <c r="AP903" s="205" t="str">
        <f>VLOOKUP($B902,D1_2!$B$132:$AL$258,33,FALSE)&amp;""</f>
        <v/>
      </c>
      <c r="AQ903" s="222"/>
      <c r="AR903" s="162" t="str">
        <f>VLOOKUP($B902,D1_2!$B$132:$AL$258,34,FALSE)&amp;""</f>
        <v/>
      </c>
      <c r="AS903" s="173"/>
      <c r="AT903" s="189" t="s">
        <v>410</v>
      </c>
      <c r="AU903" s="205" t="str">
        <f>VLOOKUP($B902,D1_2!$B$132:$AL$258,35,FALSE)&amp;""</f>
        <v/>
      </c>
      <c r="AV903" s="222"/>
      <c r="AW903" s="162" t="str">
        <f>VLOOKUP($B902,D1_2!$B$132:$AL$258,36,FALSE)&amp;""</f>
        <v/>
      </c>
      <c r="AX903" s="173"/>
      <c r="AY903" s="189" t="s">
        <v>410</v>
      </c>
      <c r="AZ903" s="205" t="str">
        <f>VLOOKUP($B902,D1_2!$B$132:$AL$258,37,FALSE)&amp;""</f>
        <v/>
      </c>
      <c r="BA903" s="222"/>
    </row>
    <row r="904" spans="2:53" s="1" customFormat="1">
      <c r="B904" s="27"/>
      <c r="C904" s="79"/>
      <c r="D904" s="79"/>
      <c r="E904" s="79"/>
      <c r="F904" s="109"/>
      <c r="G904" s="124" t="s">
        <v>5593</v>
      </c>
      <c r="H904" s="124"/>
      <c r="I904" s="124"/>
      <c r="J904" s="124"/>
      <c r="K904" s="124"/>
      <c r="L904" s="124"/>
      <c r="M904" s="124"/>
      <c r="N904" s="167" t="str">
        <f>VLOOKUP($B902,D1_2!$B$259:$AL$385,22,FALSE)&amp;""</f>
        <v/>
      </c>
      <c r="O904" s="174"/>
      <c r="P904" s="190" t="s">
        <v>410</v>
      </c>
      <c r="Q904" s="206" t="str">
        <f>VLOOKUP($B902,D1_2!$B$259:$AL$385,23,FALSE)&amp;""</f>
        <v/>
      </c>
      <c r="R904" s="216"/>
      <c r="S904" s="167" t="str">
        <f>VLOOKUP($B902,D1_2!$B$259:$AL$385,24,FALSE)&amp;""</f>
        <v/>
      </c>
      <c r="T904" s="174"/>
      <c r="U904" s="190" t="s">
        <v>410</v>
      </c>
      <c r="V904" s="206" t="str">
        <f>VLOOKUP($B902,D1_2!$B$259:$AL$385,25,FALSE)&amp;""</f>
        <v/>
      </c>
      <c r="W904" s="216"/>
      <c r="X904" s="167" t="str">
        <f>VLOOKUP($B902,D1_2!$B$259:$AL$385,26,FALSE)&amp;""</f>
        <v/>
      </c>
      <c r="Y904" s="174"/>
      <c r="Z904" s="190" t="s">
        <v>410</v>
      </c>
      <c r="AA904" s="206" t="str">
        <f>VLOOKUP($B902,D1_2!$B$259:$AL$385,27,FALSE)&amp;""</f>
        <v/>
      </c>
      <c r="AB904" s="216"/>
      <c r="AC904" s="167" t="str">
        <f>VLOOKUP($B902,D1_2!$B$259:$AL$385,28,FALSE)&amp;""</f>
        <v/>
      </c>
      <c r="AD904" s="174"/>
      <c r="AE904" s="190" t="s">
        <v>410</v>
      </c>
      <c r="AF904" s="206" t="str">
        <f>VLOOKUP($B902,D1_2!$B$259:$AL$385,29,FALSE)&amp;""</f>
        <v/>
      </c>
      <c r="AG904" s="216"/>
      <c r="AH904" s="167" t="str">
        <f>VLOOKUP($B902,D1_2!$B$259:$AL$385,30,FALSE)&amp;""</f>
        <v/>
      </c>
      <c r="AI904" s="174"/>
      <c r="AJ904" s="190" t="s">
        <v>410</v>
      </c>
      <c r="AK904" s="206" t="str">
        <f>VLOOKUP($B902,D1_2!$B$259:$AL$385,31,FALSE)&amp;""</f>
        <v/>
      </c>
      <c r="AL904" s="216"/>
      <c r="AM904" s="167" t="str">
        <f>VLOOKUP($B902,D1_2!$B$259:$AL$385,32,FALSE)&amp;""</f>
        <v/>
      </c>
      <c r="AN904" s="174"/>
      <c r="AO904" s="190" t="s">
        <v>410</v>
      </c>
      <c r="AP904" s="206" t="str">
        <f>VLOOKUP($B902,D1_2!$B$259:$AL$385,33,FALSE)&amp;""</f>
        <v/>
      </c>
      <c r="AQ904" s="216"/>
      <c r="AR904" s="167" t="str">
        <f>VLOOKUP($B902,D1_2!$B$259:$AL$385,34,FALSE)&amp;""</f>
        <v/>
      </c>
      <c r="AS904" s="174"/>
      <c r="AT904" s="190" t="s">
        <v>410</v>
      </c>
      <c r="AU904" s="206" t="str">
        <f>VLOOKUP($B902,D1_2!$B$259:$AL$385,35,FALSE)&amp;""</f>
        <v/>
      </c>
      <c r="AV904" s="216"/>
      <c r="AW904" s="167" t="str">
        <f>VLOOKUP($B902,D1_2!$B$259:$AL$385,36,FALSE)&amp;""</f>
        <v/>
      </c>
      <c r="AX904" s="174"/>
      <c r="AY904" s="190" t="s">
        <v>410</v>
      </c>
      <c r="AZ904" s="206" t="str">
        <f>VLOOKUP($B902,D1_2!$B$259:$AL$385,37,FALSE)&amp;""</f>
        <v/>
      </c>
      <c r="BA904" s="216"/>
    </row>
    <row r="905" spans="2:53" s="1" customFormat="1" ht="14.25" customHeight="1">
      <c r="B905" s="26" t="s">
        <v>4911</v>
      </c>
      <c r="C905" s="78"/>
      <c r="D905" s="78"/>
      <c r="E905" s="78"/>
      <c r="F905" s="107"/>
      <c r="G905" s="122" t="s">
        <v>6009</v>
      </c>
      <c r="H905" s="122"/>
      <c r="I905" s="122"/>
      <c r="J905" s="122"/>
      <c r="K905" s="122"/>
      <c r="L905" s="122"/>
      <c r="M905" s="122"/>
      <c r="N905" s="160" t="str">
        <f>VLOOKUP($B905,D1_2!$B$5:$AL$131,22,FALSE)&amp;""</f>
        <v/>
      </c>
      <c r="O905" s="172"/>
      <c r="P905" s="188" t="s">
        <v>410</v>
      </c>
      <c r="Q905" s="204" t="str">
        <f>VLOOKUP($B905,D1_2!$B$5:$AL$131,23,FALSE)&amp;""</f>
        <v/>
      </c>
      <c r="R905" s="215"/>
      <c r="S905" s="160" t="str">
        <f>VLOOKUP($B905,D1_2!$B$5:$AL$131,24,FALSE)&amp;""</f>
        <v/>
      </c>
      <c r="T905" s="172"/>
      <c r="U905" s="188" t="s">
        <v>410</v>
      </c>
      <c r="V905" s="204" t="str">
        <f>VLOOKUP($B905,D1_2!$B$5:$AL$131,25,FALSE)&amp;""</f>
        <v/>
      </c>
      <c r="W905" s="215"/>
      <c r="X905" s="160" t="str">
        <f>VLOOKUP($B905,D1_2!$B$5:$AL$131,26,FALSE)&amp;""</f>
        <v/>
      </c>
      <c r="Y905" s="172"/>
      <c r="Z905" s="188" t="s">
        <v>410</v>
      </c>
      <c r="AA905" s="204" t="str">
        <f>VLOOKUP($B905,D1_2!$B$5:$AL$131,27,FALSE)&amp;""</f>
        <v/>
      </c>
      <c r="AB905" s="215"/>
      <c r="AC905" s="160" t="str">
        <f>VLOOKUP($B905,D1_2!$B$5:$AL$131,28,FALSE)&amp;""</f>
        <v/>
      </c>
      <c r="AD905" s="172"/>
      <c r="AE905" s="188" t="s">
        <v>410</v>
      </c>
      <c r="AF905" s="204" t="str">
        <f>VLOOKUP($B905,D1_2!$B$5:$AL$131,29,FALSE)&amp;""</f>
        <v/>
      </c>
      <c r="AG905" s="215"/>
      <c r="AH905" s="160" t="str">
        <f>VLOOKUP($B905,D1_2!$B$5:$AL$131,30,FALSE)&amp;""</f>
        <v/>
      </c>
      <c r="AI905" s="172"/>
      <c r="AJ905" s="188" t="s">
        <v>410</v>
      </c>
      <c r="AK905" s="204" t="str">
        <f>VLOOKUP($B905,D1_2!$B$5:$AL$131,31,FALSE)&amp;""</f>
        <v/>
      </c>
      <c r="AL905" s="215"/>
      <c r="AM905" s="160" t="str">
        <f>VLOOKUP($B905,D1_2!$B$5:$AL$131,32,FALSE)&amp;""</f>
        <v/>
      </c>
      <c r="AN905" s="172"/>
      <c r="AO905" s="188" t="s">
        <v>410</v>
      </c>
      <c r="AP905" s="204" t="str">
        <f>VLOOKUP($B905,D1_2!$B$5:$AL$131,33,FALSE)&amp;""</f>
        <v/>
      </c>
      <c r="AQ905" s="215"/>
      <c r="AR905" s="160" t="str">
        <f>VLOOKUP($B905,D1_2!$B$5:$AL$131,34,FALSE)&amp;""</f>
        <v/>
      </c>
      <c r="AS905" s="172"/>
      <c r="AT905" s="188" t="s">
        <v>410</v>
      </c>
      <c r="AU905" s="204" t="str">
        <f>VLOOKUP($B905,D1_2!$B$5:$AL$131,35,FALSE)&amp;""</f>
        <v/>
      </c>
      <c r="AV905" s="215"/>
      <c r="AW905" s="160" t="str">
        <f>VLOOKUP($B905,D1_2!$B$5:$AL$131,36,FALSE)&amp;""</f>
        <v/>
      </c>
      <c r="AX905" s="172"/>
      <c r="AY905" s="188" t="s">
        <v>410</v>
      </c>
      <c r="AZ905" s="204" t="str">
        <f>VLOOKUP($B905,D1_2!$B$5:$AL$131,37,FALSE)&amp;""</f>
        <v/>
      </c>
      <c r="BA905" s="215"/>
    </row>
    <row r="906" spans="2:53" s="1" customFormat="1">
      <c r="B906" s="28"/>
      <c r="C906" s="80"/>
      <c r="D906" s="80"/>
      <c r="E906" s="80"/>
      <c r="F906" s="108"/>
      <c r="G906" s="123" t="s">
        <v>5759</v>
      </c>
      <c r="H906" s="123"/>
      <c r="I906" s="123"/>
      <c r="J906" s="123"/>
      <c r="K906" s="123"/>
      <c r="L906" s="123"/>
      <c r="M906" s="123"/>
      <c r="N906" s="162" t="str">
        <f>VLOOKUP($B905,D1_2!$B$132:$AL$258,22,FALSE)&amp;""</f>
        <v/>
      </c>
      <c r="O906" s="173"/>
      <c r="P906" s="189" t="s">
        <v>410</v>
      </c>
      <c r="Q906" s="205" t="str">
        <f>VLOOKUP($B905,D1_2!$B$132:$AL$258,23,FALSE)&amp;""</f>
        <v/>
      </c>
      <c r="R906" s="222"/>
      <c r="S906" s="162" t="str">
        <f>VLOOKUP($B905,D1_2!$B$132:$AL$258,24,FALSE)&amp;""</f>
        <v/>
      </c>
      <c r="T906" s="173"/>
      <c r="U906" s="189" t="s">
        <v>410</v>
      </c>
      <c r="V906" s="205" t="str">
        <f>VLOOKUP($B905,D1_2!$B$132:$AL$258,25,FALSE)&amp;""</f>
        <v/>
      </c>
      <c r="W906" s="222"/>
      <c r="X906" s="162" t="str">
        <f>VLOOKUP($B905,D1_2!$B$132:$AL$258,26,FALSE)&amp;""</f>
        <v/>
      </c>
      <c r="Y906" s="173"/>
      <c r="Z906" s="189" t="s">
        <v>410</v>
      </c>
      <c r="AA906" s="205" t="str">
        <f>VLOOKUP($B905,D1_2!$B$132:$AL$258,27,FALSE)&amp;""</f>
        <v/>
      </c>
      <c r="AB906" s="222"/>
      <c r="AC906" s="162" t="str">
        <f>VLOOKUP($B905,D1_2!$B$132:$AL$258,28,FALSE)&amp;""</f>
        <v/>
      </c>
      <c r="AD906" s="173"/>
      <c r="AE906" s="189" t="s">
        <v>410</v>
      </c>
      <c r="AF906" s="205" t="str">
        <f>VLOOKUP($B905,D1_2!$B$132:$AL$258,29,FALSE)&amp;""</f>
        <v/>
      </c>
      <c r="AG906" s="222"/>
      <c r="AH906" s="162" t="str">
        <f>VLOOKUP($B905,D1_2!$B$132:$AL$258,30,FALSE)&amp;""</f>
        <v/>
      </c>
      <c r="AI906" s="173"/>
      <c r="AJ906" s="189" t="s">
        <v>410</v>
      </c>
      <c r="AK906" s="205" t="str">
        <f>VLOOKUP($B905,D1_2!$B$132:$AL$258,31,FALSE)&amp;""</f>
        <v/>
      </c>
      <c r="AL906" s="222"/>
      <c r="AM906" s="162" t="str">
        <f>VLOOKUP($B905,D1_2!$B$132:$AL$258,32,FALSE)&amp;""</f>
        <v/>
      </c>
      <c r="AN906" s="173"/>
      <c r="AO906" s="189" t="s">
        <v>410</v>
      </c>
      <c r="AP906" s="205" t="str">
        <f>VLOOKUP($B905,D1_2!$B$132:$AL$258,33,FALSE)&amp;""</f>
        <v/>
      </c>
      <c r="AQ906" s="222"/>
      <c r="AR906" s="162" t="str">
        <f>VLOOKUP($B905,D1_2!$B$132:$AL$258,34,FALSE)&amp;""</f>
        <v/>
      </c>
      <c r="AS906" s="173"/>
      <c r="AT906" s="189" t="s">
        <v>410</v>
      </c>
      <c r="AU906" s="205" t="str">
        <f>VLOOKUP($B905,D1_2!$B$132:$AL$258,35,FALSE)&amp;""</f>
        <v/>
      </c>
      <c r="AV906" s="222"/>
      <c r="AW906" s="162" t="str">
        <f>VLOOKUP($B905,D1_2!$B$132:$AL$258,36,FALSE)&amp;""</f>
        <v/>
      </c>
      <c r="AX906" s="173"/>
      <c r="AY906" s="189" t="s">
        <v>410</v>
      </c>
      <c r="AZ906" s="205" t="str">
        <f>VLOOKUP($B905,D1_2!$B$132:$AL$258,37,FALSE)&amp;""</f>
        <v/>
      </c>
      <c r="BA906" s="222"/>
    </row>
    <row r="907" spans="2:53" s="1" customFormat="1">
      <c r="B907" s="27"/>
      <c r="C907" s="79"/>
      <c r="D907" s="79"/>
      <c r="E907" s="79"/>
      <c r="F907" s="109"/>
      <c r="G907" s="124" t="s">
        <v>5593</v>
      </c>
      <c r="H907" s="124"/>
      <c r="I907" s="124"/>
      <c r="J907" s="124"/>
      <c r="K907" s="124"/>
      <c r="L907" s="124"/>
      <c r="M907" s="124"/>
      <c r="N907" s="167" t="str">
        <f>VLOOKUP($B905,D1_2!$B$259:$AL$385,22,FALSE)&amp;""</f>
        <v/>
      </c>
      <c r="O907" s="174"/>
      <c r="P907" s="190" t="s">
        <v>410</v>
      </c>
      <c r="Q907" s="206" t="str">
        <f>VLOOKUP($B905,D1_2!$B$259:$AL$385,23,FALSE)&amp;""</f>
        <v/>
      </c>
      <c r="R907" s="216"/>
      <c r="S907" s="167" t="str">
        <f>VLOOKUP($B905,D1_2!$B$259:$AL$385,24,FALSE)&amp;""</f>
        <v/>
      </c>
      <c r="T907" s="174"/>
      <c r="U907" s="190" t="s">
        <v>410</v>
      </c>
      <c r="V907" s="206" t="str">
        <f>VLOOKUP($B905,D1_2!$B$259:$AL$385,25,FALSE)&amp;""</f>
        <v/>
      </c>
      <c r="W907" s="216"/>
      <c r="X907" s="167" t="str">
        <f>VLOOKUP($B905,D1_2!$B$259:$AL$385,26,FALSE)&amp;""</f>
        <v/>
      </c>
      <c r="Y907" s="174"/>
      <c r="Z907" s="190" t="s">
        <v>410</v>
      </c>
      <c r="AA907" s="206" t="str">
        <f>VLOOKUP($B905,D1_2!$B$259:$AL$385,27,FALSE)&amp;""</f>
        <v/>
      </c>
      <c r="AB907" s="216"/>
      <c r="AC907" s="167" t="str">
        <f>VLOOKUP($B905,D1_2!$B$259:$AL$385,28,FALSE)&amp;""</f>
        <v/>
      </c>
      <c r="AD907" s="174"/>
      <c r="AE907" s="190" t="s">
        <v>410</v>
      </c>
      <c r="AF907" s="206" t="str">
        <f>VLOOKUP($B905,D1_2!$B$259:$AL$385,29,FALSE)&amp;""</f>
        <v/>
      </c>
      <c r="AG907" s="216"/>
      <c r="AH907" s="167" t="str">
        <f>VLOOKUP($B905,D1_2!$B$259:$AL$385,30,FALSE)&amp;""</f>
        <v/>
      </c>
      <c r="AI907" s="174"/>
      <c r="AJ907" s="190" t="s">
        <v>410</v>
      </c>
      <c r="AK907" s="206" t="str">
        <f>VLOOKUP($B905,D1_2!$B$259:$AL$385,31,FALSE)&amp;""</f>
        <v/>
      </c>
      <c r="AL907" s="216"/>
      <c r="AM907" s="167" t="str">
        <f>VLOOKUP($B905,D1_2!$B$259:$AL$385,32,FALSE)&amp;""</f>
        <v/>
      </c>
      <c r="AN907" s="174"/>
      <c r="AO907" s="190" t="s">
        <v>410</v>
      </c>
      <c r="AP907" s="206" t="str">
        <f>VLOOKUP($B905,D1_2!$B$259:$AL$385,33,FALSE)&amp;""</f>
        <v/>
      </c>
      <c r="AQ907" s="216"/>
      <c r="AR907" s="167" t="str">
        <f>VLOOKUP($B905,D1_2!$B$259:$AL$385,34,FALSE)&amp;""</f>
        <v/>
      </c>
      <c r="AS907" s="174"/>
      <c r="AT907" s="190" t="s">
        <v>410</v>
      </c>
      <c r="AU907" s="206" t="str">
        <f>VLOOKUP($B905,D1_2!$B$259:$AL$385,35,FALSE)&amp;""</f>
        <v/>
      </c>
      <c r="AV907" s="216"/>
      <c r="AW907" s="167" t="str">
        <f>VLOOKUP($B905,D1_2!$B$259:$AL$385,36,FALSE)&amp;""</f>
        <v/>
      </c>
      <c r="AX907" s="174"/>
      <c r="AY907" s="190" t="s">
        <v>410</v>
      </c>
      <c r="AZ907" s="206" t="str">
        <f>VLOOKUP($B905,D1_2!$B$259:$AL$385,37,FALSE)&amp;""</f>
        <v/>
      </c>
      <c r="BA907" s="216"/>
    </row>
    <row r="908" spans="2:53" s="1" customFormat="1" ht="14.25" customHeight="1">
      <c r="B908" s="26" t="s">
        <v>6937</v>
      </c>
      <c r="C908" s="78"/>
      <c r="D908" s="78"/>
      <c r="E908" s="78"/>
      <c r="F908" s="107"/>
      <c r="G908" s="122" t="s">
        <v>6009</v>
      </c>
      <c r="H908" s="122"/>
      <c r="I908" s="122"/>
      <c r="J908" s="122"/>
      <c r="K908" s="122"/>
      <c r="L908" s="122"/>
      <c r="M908" s="122"/>
      <c r="N908" s="160" t="str">
        <f>VLOOKUP($B908,D1_2!$B$5:$AL$131,22,FALSE)&amp;""</f>
        <v/>
      </c>
      <c r="O908" s="172"/>
      <c r="P908" s="188" t="s">
        <v>410</v>
      </c>
      <c r="Q908" s="204" t="str">
        <f>VLOOKUP($B908,D1_2!$B$5:$AL$131,23,FALSE)&amp;""</f>
        <v/>
      </c>
      <c r="R908" s="215"/>
      <c r="S908" s="160" t="str">
        <f>VLOOKUP($B908,D1_2!$B$5:$AL$131,24,FALSE)&amp;""</f>
        <v/>
      </c>
      <c r="T908" s="172"/>
      <c r="U908" s="188" t="s">
        <v>410</v>
      </c>
      <c r="V908" s="204" t="str">
        <f>VLOOKUP($B908,D1_2!$B$5:$AL$131,25,FALSE)&amp;""</f>
        <v/>
      </c>
      <c r="W908" s="215"/>
      <c r="X908" s="160" t="str">
        <f>VLOOKUP($B908,D1_2!$B$5:$AL$131,26,FALSE)&amp;""</f>
        <v/>
      </c>
      <c r="Y908" s="172"/>
      <c r="Z908" s="188" t="s">
        <v>410</v>
      </c>
      <c r="AA908" s="204" t="str">
        <f>VLOOKUP($B908,D1_2!$B$5:$AL$131,27,FALSE)&amp;""</f>
        <v/>
      </c>
      <c r="AB908" s="215"/>
      <c r="AC908" s="160" t="str">
        <f>VLOOKUP($B908,D1_2!$B$5:$AL$131,28,FALSE)&amp;""</f>
        <v/>
      </c>
      <c r="AD908" s="172"/>
      <c r="AE908" s="188" t="s">
        <v>410</v>
      </c>
      <c r="AF908" s="204" t="str">
        <f>VLOOKUP($B908,D1_2!$B$5:$AL$131,29,FALSE)&amp;""</f>
        <v/>
      </c>
      <c r="AG908" s="215"/>
      <c r="AH908" s="160" t="str">
        <f>VLOOKUP($B908,D1_2!$B$5:$AL$131,30,FALSE)&amp;""</f>
        <v/>
      </c>
      <c r="AI908" s="172"/>
      <c r="AJ908" s="188" t="s">
        <v>410</v>
      </c>
      <c r="AK908" s="204" t="str">
        <f>VLOOKUP($B908,D1_2!$B$5:$AL$131,31,FALSE)&amp;""</f>
        <v/>
      </c>
      <c r="AL908" s="215"/>
      <c r="AM908" s="160" t="str">
        <f>VLOOKUP($B908,D1_2!$B$5:$AL$131,32,FALSE)&amp;""</f>
        <v/>
      </c>
      <c r="AN908" s="172"/>
      <c r="AO908" s="188" t="s">
        <v>410</v>
      </c>
      <c r="AP908" s="204" t="str">
        <f>VLOOKUP($B908,D1_2!$B$5:$AL$131,33,FALSE)&amp;""</f>
        <v/>
      </c>
      <c r="AQ908" s="215"/>
      <c r="AR908" s="160" t="str">
        <f>VLOOKUP($B908,D1_2!$B$5:$AL$131,34,FALSE)&amp;""</f>
        <v/>
      </c>
      <c r="AS908" s="172"/>
      <c r="AT908" s="188" t="s">
        <v>410</v>
      </c>
      <c r="AU908" s="204" t="str">
        <f>VLOOKUP($B908,D1_2!$B$5:$AL$131,35,FALSE)&amp;""</f>
        <v/>
      </c>
      <c r="AV908" s="215"/>
      <c r="AW908" s="160" t="str">
        <f>VLOOKUP($B908,D1_2!$B$5:$AL$131,36,FALSE)&amp;""</f>
        <v/>
      </c>
      <c r="AX908" s="172"/>
      <c r="AY908" s="188" t="s">
        <v>410</v>
      </c>
      <c r="AZ908" s="204" t="str">
        <f>VLOOKUP($B908,D1_2!$B$5:$AL$131,37,FALSE)&amp;""</f>
        <v/>
      </c>
      <c r="BA908" s="215"/>
    </row>
    <row r="909" spans="2:53" s="1" customFormat="1">
      <c r="B909" s="28"/>
      <c r="C909" s="80"/>
      <c r="D909" s="80"/>
      <c r="E909" s="80"/>
      <c r="F909" s="108"/>
      <c r="G909" s="123" t="s">
        <v>5759</v>
      </c>
      <c r="H909" s="123"/>
      <c r="I909" s="123"/>
      <c r="J909" s="123"/>
      <c r="K909" s="123"/>
      <c r="L909" s="123"/>
      <c r="M909" s="123"/>
      <c r="N909" s="162" t="str">
        <f>VLOOKUP($B908,D1_2!$B$132:$AL$258,22,FALSE)&amp;""</f>
        <v/>
      </c>
      <c r="O909" s="173"/>
      <c r="P909" s="189" t="s">
        <v>410</v>
      </c>
      <c r="Q909" s="205" t="str">
        <f>VLOOKUP($B908,D1_2!$B$132:$AL$258,23,FALSE)&amp;""</f>
        <v/>
      </c>
      <c r="R909" s="222"/>
      <c r="S909" s="162" t="str">
        <f>VLOOKUP($B908,D1_2!$B$132:$AL$258,24,FALSE)&amp;""</f>
        <v/>
      </c>
      <c r="T909" s="173"/>
      <c r="U909" s="189" t="s">
        <v>410</v>
      </c>
      <c r="V909" s="205" t="str">
        <f>VLOOKUP($B908,D1_2!$B$132:$AL$258,25,FALSE)&amp;""</f>
        <v/>
      </c>
      <c r="W909" s="222"/>
      <c r="X909" s="162" t="str">
        <f>VLOOKUP($B908,D1_2!$B$132:$AL$258,26,FALSE)&amp;""</f>
        <v/>
      </c>
      <c r="Y909" s="173"/>
      <c r="Z909" s="189" t="s">
        <v>410</v>
      </c>
      <c r="AA909" s="205" t="str">
        <f>VLOOKUP($B908,D1_2!$B$132:$AL$258,27,FALSE)&amp;""</f>
        <v/>
      </c>
      <c r="AB909" s="222"/>
      <c r="AC909" s="162" t="str">
        <f>VLOOKUP($B908,D1_2!$B$132:$AL$258,28,FALSE)&amp;""</f>
        <v/>
      </c>
      <c r="AD909" s="173"/>
      <c r="AE909" s="189" t="s">
        <v>410</v>
      </c>
      <c r="AF909" s="205" t="str">
        <f>VLOOKUP($B908,D1_2!$B$132:$AL$258,29,FALSE)&amp;""</f>
        <v/>
      </c>
      <c r="AG909" s="222"/>
      <c r="AH909" s="162" t="str">
        <f>VLOOKUP($B908,D1_2!$B$132:$AL$258,30,FALSE)&amp;""</f>
        <v/>
      </c>
      <c r="AI909" s="173"/>
      <c r="AJ909" s="189" t="s">
        <v>410</v>
      </c>
      <c r="AK909" s="205" t="str">
        <f>VLOOKUP($B908,D1_2!$B$132:$AL$258,31,FALSE)&amp;""</f>
        <v/>
      </c>
      <c r="AL909" s="222"/>
      <c r="AM909" s="162" t="str">
        <f>VLOOKUP($B908,D1_2!$B$132:$AL$258,32,FALSE)&amp;""</f>
        <v/>
      </c>
      <c r="AN909" s="173"/>
      <c r="AO909" s="189" t="s">
        <v>410</v>
      </c>
      <c r="AP909" s="205" t="str">
        <f>VLOOKUP($B908,D1_2!$B$132:$AL$258,33,FALSE)&amp;""</f>
        <v/>
      </c>
      <c r="AQ909" s="222"/>
      <c r="AR909" s="162" t="str">
        <f>VLOOKUP($B908,D1_2!$B$132:$AL$258,34,FALSE)&amp;""</f>
        <v/>
      </c>
      <c r="AS909" s="173"/>
      <c r="AT909" s="189" t="s">
        <v>410</v>
      </c>
      <c r="AU909" s="205" t="str">
        <f>VLOOKUP($B908,D1_2!$B$132:$AL$258,35,FALSE)&amp;""</f>
        <v/>
      </c>
      <c r="AV909" s="222"/>
      <c r="AW909" s="162" t="str">
        <f>VLOOKUP($B908,D1_2!$B$132:$AL$258,36,FALSE)&amp;""</f>
        <v/>
      </c>
      <c r="AX909" s="173"/>
      <c r="AY909" s="189" t="s">
        <v>410</v>
      </c>
      <c r="AZ909" s="205" t="str">
        <f>VLOOKUP($B908,D1_2!$B$132:$AL$258,37,FALSE)&amp;""</f>
        <v/>
      </c>
      <c r="BA909" s="222"/>
    </row>
    <row r="910" spans="2:53" s="1" customFormat="1">
      <c r="B910" s="27"/>
      <c r="C910" s="79"/>
      <c r="D910" s="79"/>
      <c r="E910" s="79"/>
      <c r="F910" s="109"/>
      <c r="G910" s="124" t="s">
        <v>5593</v>
      </c>
      <c r="H910" s="124"/>
      <c r="I910" s="124"/>
      <c r="J910" s="124"/>
      <c r="K910" s="124"/>
      <c r="L910" s="124"/>
      <c r="M910" s="124"/>
      <c r="N910" s="167" t="str">
        <f>VLOOKUP($B908,D1_2!$B$259:$AL$385,22,FALSE)&amp;""</f>
        <v/>
      </c>
      <c r="O910" s="174"/>
      <c r="P910" s="190" t="s">
        <v>410</v>
      </c>
      <c r="Q910" s="206" t="str">
        <f>VLOOKUP($B908,D1_2!$B$259:$AL$385,23,FALSE)&amp;""</f>
        <v/>
      </c>
      <c r="R910" s="216"/>
      <c r="S910" s="167" t="str">
        <f>VLOOKUP($B908,D1_2!$B$259:$AL$385,24,FALSE)&amp;""</f>
        <v/>
      </c>
      <c r="T910" s="174"/>
      <c r="U910" s="190" t="s">
        <v>410</v>
      </c>
      <c r="V910" s="206" t="str">
        <f>VLOOKUP($B908,D1_2!$B$259:$AL$385,25,FALSE)&amp;""</f>
        <v/>
      </c>
      <c r="W910" s="216"/>
      <c r="X910" s="167" t="str">
        <f>VLOOKUP($B908,D1_2!$B$259:$AL$385,26,FALSE)&amp;""</f>
        <v/>
      </c>
      <c r="Y910" s="174"/>
      <c r="Z910" s="190" t="s">
        <v>410</v>
      </c>
      <c r="AA910" s="206" t="str">
        <f>VLOOKUP($B908,D1_2!$B$259:$AL$385,27,FALSE)&amp;""</f>
        <v/>
      </c>
      <c r="AB910" s="216"/>
      <c r="AC910" s="167" t="str">
        <f>VLOOKUP($B908,D1_2!$B$259:$AL$385,28,FALSE)&amp;""</f>
        <v/>
      </c>
      <c r="AD910" s="174"/>
      <c r="AE910" s="190" t="s">
        <v>410</v>
      </c>
      <c r="AF910" s="206" t="str">
        <f>VLOOKUP($B908,D1_2!$B$259:$AL$385,29,FALSE)&amp;""</f>
        <v/>
      </c>
      <c r="AG910" s="216"/>
      <c r="AH910" s="167" t="str">
        <f>VLOOKUP($B908,D1_2!$B$259:$AL$385,30,FALSE)&amp;""</f>
        <v/>
      </c>
      <c r="AI910" s="174"/>
      <c r="AJ910" s="190" t="s">
        <v>410</v>
      </c>
      <c r="AK910" s="206" t="str">
        <f>VLOOKUP($B908,D1_2!$B$259:$AL$385,31,FALSE)&amp;""</f>
        <v/>
      </c>
      <c r="AL910" s="216"/>
      <c r="AM910" s="167" t="str">
        <f>VLOOKUP($B908,D1_2!$B$259:$AL$385,32,FALSE)&amp;""</f>
        <v/>
      </c>
      <c r="AN910" s="174"/>
      <c r="AO910" s="190" t="s">
        <v>410</v>
      </c>
      <c r="AP910" s="206" t="str">
        <f>VLOOKUP($B908,D1_2!$B$259:$AL$385,33,FALSE)&amp;""</f>
        <v/>
      </c>
      <c r="AQ910" s="216"/>
      <c r="AR910" s="167" t="str">
        <f>VLOOKUP($B908,D1_2!$B$259:$AL$385,34,FALSE)&amp;""</f>
        <v/>
      </c>
      <c r="AS910" s="174"/>
      <c r="AT910" s="190" t="s">
        <v>410</v>
      </c>
      <c r="AU910" s="206" t="str">
        <f>VLOOKUP($B908,D1_2!$B$259:$AL$385,35,FALSE)&amp;""</f>
        <v/>
      </c>
      <c r="AV910" s="216"/>
      <c r="AW910" s="167" t="str">
        <f>VLOOKUP($B908,D1_2!$B$259:$AL$385,36,FALSE)&amp;""</f>
        <v/>
      </c>
      <c r="AX910" s="174"/>
      <c r="AY910" s="190" t="s">
        <v>410</v>
      </c>
      <c r="AZ910" s="206" t="str">
        <f>VLOOKUP($B908,D1_2!$B$259:$AL$385,37,FALSE)&amp;""</f>
        <v/>
      </c>
      <c r="BA910" s="216"/>
    </row>
    <row r="911" spans="2:53" s="1" customFormat="1" ht="14.25" customHeight="1">
      <c r="B911" s="26" t="s">
        <v>6938</v>
      </c>
      <c r="C911" s="78"/>
      <c r="D911" s="78"/>
      <c r="E911" s="78"/>
      <c r="F911" s="107"/>
      <c r="G911" s="122" t="s">
        <v>6009</v>
      </c>
      <c r="H911" s="122"/>
      <c r="I911" s="122"/>
      <c r="J911" s="122"/>
      <c r="K911" s="122"/>
      <c r="L911" s="122"/>
      <c r="M911" s="122"/>
      <c r="N911" s="160" t="str">
        <f>VLOOKUP($B911,D1_2!$B$5:$AL$131,22,FALSE)&amp;""</f>
        <v/>
      </c>
      <c r="O911" s="172"/>
      <c r="P911" s="188" t="s">
        <v>410</v>
      </c>
      <c r="Q911" s="204" t="str">
        <f>VLOOKUP($B911,D1_2!$B$5:$AL$131,23,FALSE)&amp;""</f>
        <v/>
      </c>
      <c r="R911" s="215"/>
      <c r="S911" s="160" t="str">
        <f>VLOOKUP($B911,D1_2!$B$5:$AL$131,24,FALSE)&amp;""</f>
        <v/>
      </c>
      <c r="T911" s="172"/>
      <c r="U911" s="188" t="s">
        <v>410</v>
      </c>
      <c r="V911" s="204" t="str">
        <f>VLOOKUP($B911,D1_2!$B$5:$AL$131,25,FALSE)&amp;""</f>
        <v/>
      </c>
      <c r="W911" s="215"/>
      <c r="X911" s="160" t="str">
        <f>VLOOKUP($B911,D1_2!$B$5:$AL$131,26,FALSE)&amp;""</f>
        <v/>
      </c>
      <c r="Y911" s="172"/>
      <c r="Z911" s="188" t="s">
        <v>410</v>
      </c>
      <c r="AA911" s="204" t="str">
        <f>VLOOKUP($B911,D1_2!$B$5:$AL$131,27,FALSE)&amp;""</f>
        <v/>
      </c>
      <c r="AB911" s="215"/>
      <c r="AC911" s="160" t="str">
        <f>VLOOKUP($B911,D1_2!$B$5:$AL$131,28,FALSE)&amp;""</f>
        <v/>
      </c>
      <c r="AD911" s="172"/>
      <c r="AE911" s="188" t="s">
        <v>410</v>
      </c>
      <c r="AF911" s="204" t="str">
        <f>VLOOKUP($B911,D1_2!$B$5:$AL$131,29,FALSE)&amp;""</f>
        <v/>
      </c>
      <c r="AG911" s="215"/>
      <c r="AH911" s="160" t="str">
        <f>VLOOKUP($B911,D1_2!$B$5:$AL$131,30,FALSE)&amp;""</f>
        <v/>
      </c>
      <c r="AI911" s="172"/>
      <c r="AJ911" s="188" t="s">
        <v>410</v>
      </c>
      <c r="AK911" s="204" t="str">
        <f>VLOOKUP($B911,D1_2!$B$5:$AL$131,31,FALSE)&amp;""</f>
        <v/>
      </c>
      <c r="AL911" s="215"/>
      <c r="AM911" s="160" t="str">
        <f>VLOOKUP($B911,D1_2!$B$5:$AL$131,32,FALSE)&amp;""</f>
        <v/>
      </c>
      <c r="AN911" s="172"/>
      <c r="AO911" s="188" t="s">
        <v>410</v>
      </c>
      <c r="AP911" s="204" t="str">
        <f>VLOOKUP($B911,D1_2!$B$5:$AL$131,33,FALSE)&amp;""</f>
        <v/>
      </c>
      <c r="AQ911" s="215"/>
      <c r="AR911" s="160" t="str">
        <f>VLOOKUP($B911,D1_2!$B$5:$AL$131,34,FALSE)&amp;""</f>
        <v/>
      </c>
      <c r="AS911" s="172"/>
      <c r="AT911" s="188" t="s">
        <v>410</v>
      </c>
      <c r="AU911" s="204" t="str">
        <f>VLOOKUP($B911,D1_2!$B$5:$AL$131,35,FALSE)&amp;""</f>
        <v/>
      </c>
      <c r="AV911" s="215"/>
      <c r="AW911" s="160" t="str">
        <f>VLOOKUP($B911,D1_2!$B$5:$AL$131,36,FALSE)&amp;""</f>
        <v/>
      </c>
      <c r="AX911" s="172"/>
      <c r="AY911" s="188" t="s">
        <v>410</v>
      </c>
      <c r="AZ911" s="204" t="str">
        <f>VLOOKUP($B911,D1_2!$B$5:$AL$131,37,FALSE)&amp;""</f>
        <v/>
      </c>
      <c r="BA911" s="215"/>
    </row>
    <row r="912" spans="2:53" s="1" customFormat="1">
      <c r="B912" s="28"/>
      <c r="C912" s="80"/>
      <c r="D912" s="80"/>
      <c r="E912" s="80"/>
      <c r="F912" s="108"/>
      <c r="G912" s="123" t="s">
        <v>5759</v>
      </c>
      <c r="H912" s="123"/>
      <c r="I912" s="123"/>
      <c r="J912" s="123"/>
      <c r="K912" s="123"/>
      <c r="L912" s="123"/>
      <c r="M912" s="123"/>
      <c r="N912" s="162" t="str">
        <f>VLOOKUP($B911,D1_2!$B$132:$AL$258,22,FALSE)&amp;""</f>
        <v/>
      </c>
      <c r="O912" s="173"/>
      <c r="P912" s="189" t="s">
        <v>410</v>
      </c>
      <c r="Q912" s="205" t="str">
        <f>VLOOKUP($B911,D1_2!$B$132:$AL$258,23,FALSE)&amp;""</f>
        <v/>
      </c>
      <c r="R912" s="222"/>
      <c r="S912" s="162" t="str">
        <f>VLOOKUP($B911,D1_2!$B$132:$AL$258,24,FALSE)&amp;""</f>
        <v/>
      </c>
      <c r="T912" s="173"/>
      <c r="U912" s="189" t="s">
        <v>410</v>
      </c>
      <c r="V912" s="205" t="str">
        <f>VLOOKUP($B911,D1_2!$B$132:$AL$258,25,FALSE)&amp;""</f>
        <v/>
      </c>
      <c r="W912" s="222"/>
      <c r="X912" s="162" t="str">
        <f>VLOOKUP($B911,D1_2!$B$132:$AL$258,26,FALSE)&amp;""</f>
        <v/>
      </c>
      <c r="Y912" s="173"/>
      <c r="Z912" s="189" t="s">
        <v>410</v>
      </c>
      <c r="AA912" s="205" t="str">
        <f>VLOOKUP($B911,D1_2!$B$132:$AL$258,27,FALSE)&amp;""</f>
        <v/>
      </c>
      <c r="AB912" s="222"/>
      <c r="AC912" s="162" t="str">
        <f>VLOOKUP($B911,D1_2!$B$132:$AL$258,28,FALSE)&amp;""</f>
        <v/>
      </c>
      <c r="AD912" s="173"/>
      <c r="AE912" s="189" t="s">
        <v>410</v>
      </c>
      <c r="AF912" s="205" t="str">
        <f>VLOOKUP($B911,D1_2!$B$132:$AL$258,29,FALSE)&amp;""</f>
        <v/>
      </c>
      <c r="AG912" s="222"/>
      <c r="AH912" s="162" t="str">
        <f>VLOOKUP($B911,D1_2!$B$132:$AL$258,30,FALSE)&amp;""</f>
        <v/>
      </c>
      <c r="AI912" s="173"/>
      <c r="AJ912" s="189" t="s">
        <v>410</v>
      </c>
      <c r="AK912" s="205" t="str">
        <f>VLOOKUP($B911,D1_2!$B$132:$AL$258,31,FALSE)&amp;""</f>
        <v/>
      </c>
      <c r="AL912" s="222"/>
      <c r="AM912" s="162" t="str">
        <f>VLOOKUP($B911,D1_2!$B$132:$AL$258,32,FALSE)&amp;""</f>
        <v/>
      </c>
      <c r="AN912" s="173"/>
      <c r="AO912" s="189" t="s">
        <v>410</v>
      </c>
      <c r="AP912" s="205" t="str">
        <f>VLOOKUP($B911,D1_2!$B$132:$AL$258,33,FALSE)&amp;""</f>
        <v/>
      </c>
      <c r="AQ912" s="222"/>
      <c r="AR912" s="162" t="str">
        <f>VLOOKUP($B911,D1_2!$B$132:$AL$258,34,FALSE)&amp;""</f>
        <v/>
      </c>
      <c r="AS912" s="173"/>
      <c r="AT912" s="189" t="s">
        <v>410</v>
      </c>
      <c r="AU912" s="205" t="str">
        <f>VLOOKUP($B911,D1_2!$B$132:$AL$258,35,FALSE)&amp;""</f>
        <v/>
      </c>
      <c r="AV912" s="222"/>
      <c r="AW912" s="162" t="str">
        <f>VLOOKUP($B911,D1_2!$B$132:$AL$258,36,FALSE)&amp;""</f>
        <v/>
      </c>
      <c r="AX912" s="173"/>
      <c r="AY912" s="189" t="s">
        <v>410</v>
      </c>
      <c r="AZ912" s="205" t="str">
        <f>VLOOKUP($B911,D1_2!$B$132:$AL$258,37,FALSE)&amp;""</f>
        <v/>
      </c>
      <c r="BA912" s="222"/>
    </row>
    <row r="913" spans="2:53" s="1" customFormat="1">
      <c r="B913" s="27"/>
      <c r="C913" s="79"/>
      <c r="D913" s="79"/>
      <c r="E913" s="79"/>
      <c r="F913" s="109"/>
      <c r="G913" s="124" t="s">
        <v>5593</v>
      </c>
      <c r="H913" s="124"/>
      <c r="I913" s="124"/>
      <c r="J913" s="124"/>
      <c r="K913" s="124"/>
      <c r="L913" s="124"/>
      <c r="M913" s="124"/>
      <c r="N913" s="167" t="str">
        <f>VLOOKUP($B911,D1_2!$B$259:$AL$385,22,FALSE)&amp;""</f>
        <v/>
      </c>
      <c r="O913" s="174"/>
      <c r="P913" s="190" t="s">
        <v>410</v>
      </c>
      <c r="Q913" s="206" t="str">
        <f>VLOOKUP($B911,D1_2!$B$259:$AL$385,23,FALSE)&amp;""</f>
        <v/>
      </c>
      <c r="R913" s="216"/>
      <c r="S913" s="167" t="str">
        <f>VLOOKUP($B911,D1_2!$B$259:$AL$385,24,FALSE)&amp;""</f>
        <v/>
      </c>
      <c r="T913" s="174"/>
      <c r="U913" s="190" t="s">
        <v>410</v>
      </c>
      <c r="V913" s="206" t="str">
        <f>VLOOKUP($B911,D1_2!$B$259:$AL$385,25,FALSE)&amp;""</f>
        <v/>
      </c>
      <c r="W913" s="216"/>
      <c r="X913" s="167" t="str">
        <f>VLOOKUP($B911,D1_2!$B$259:$AL$385,26,FALSE)&amp;""</f>
        <v/>
      </c>
      <c r="Y913" s="174"/>
      <c r="Z913" s="190" t="s">
        <v>410</v>
      </c>
      <c r="AA913" s="206" t="str">
        <f>VLOOKUP($B911,D1_2!$B$259:$AL$385,27,FALSE)&amp;""</f>
        <v/>
      </c>
      <c r="AB913" s="216"/>
      <c r="AC913" s="167" t="str">
        <f>VLOOKUP($B911,D1_2!$B$259:$AL$385,28,FALSE)&amp;""</f>
        <v/>
      </c>
      <c r="AD913" s="174"/>
      <c r="AE913" s="190" t="s">
        <v>410</v>
      </c>
      <c r="AF913" s="206" t="str">
        <f>VLOOKUP($B911,D1_2!$B$259:$AL$385,29,FALSE)&amp;""</f>
        <v/>
      </c>
      <c r="AG913" s="216"/>
      <c r="AH913" s="167" t="str">
        <f>VLOOKUP($B911,D1_2!$B$259:$AL$385,30,FALSE)&amp;""</f>
        <v/>
      </c>
      <c r="AI913" s="174"/>
      <c r="AJ913" s="190" t="s">
        <v>410</v>
      </c>
      <c r="AK913" s="206" t="str">
        <f>VLOOKUP($B911,D1_2!$B$259:$AL$385,31,FALSE)&amp;""</f>
        <v/>
      </c>
      <c r="AL913" s="216"/>
      <c r="AM913" s="167" t="str">
        <f>VLOOKUP($B911,D1_2!$B$259:$AL$385,32,FALSE)&amp;""</f>
        <v/>
      </c>
      <c r="AN913" s="174"/>
      <c r="AO913" s="190" t="s">
        <v>410</v>
      </c>
      <c r="AP913" s="206" t="str">
        <f>VLOOKUP($B911,D1_2!$B$259:$AL$385,33,FALSE)&amp;""</f>
        <v/>
      </c>
      <c r="AQ913" s="216"/>
      <c r="AR913" s="167" t="str">
        <f>VLOOKUP($B911,D1_2!$B$259:$AL$385,34,FALSE)&amp;""</f>
        <v/>
      </c>
      <c r="AS913" s="174"/>
      <c r="AT913" s="190" t="s">
        <v>410</v>
      </c>
      <c r="AU913" s="206" t="str">
        <f>VLOOKUP($B911,D1_2!$B$259:$AL$385,35,FALSE)&amp;""</f>
        <v/>
      </c>
      <c r="AV913" s="216"/>
      <c r="AW913" s="167" t="str">
        <f>VLOOKUP($B911,D1_2!$B$259:$AL$385,36,FALSE)&amp;""</f>
        <v/>
      </c>
      <c r="AX913" s="174"/>
      <c r="AY913" s="190" t="s">
        <v>410</v>
      </c>
      <c r="AZ913" s="206" t="str">
        <f>VLOOKUP($B911,D1_2!$B$259:$AL$385,37,FALSE)&amp;""</f>
        <v/>
      </c>
      <c r="BA913" s="216"/>
    </row>
    <row r="914" spans="2:53" s="1" customFormat="1" ht="14.25" customHeight="1">
      <c r="B914" s="26" t="s">
        <v>6939</v>
      </c>
      <c r="C914" s="78"/>
      <c r="D914" s="78"/>
      <c r="E914" s="78"/>
      <c r="F914" s="107"/>
      <c r="G914" s="122" t="s">
        <v>6009</v>
      </c>
      <c r="H914" s="122"/>
      <c r="I914" s="122"/>
      <c r="J914" s="122"/>
      <c r="K914" s="122"/>
      <c r="L914" s="122"/>
      <c r="M914" s="122"/>
      <c r="N914" s="160" t="str">
        <f>VLOOKUP($B914,D1_2!$B$5:$AL$131,22,FALSE)&amp;""</f>
        <v/>
      </c>
      <c r="O914" s="172"/>
      <c r="P914" s="188" t="s">
        <v>410</v>
      </c>
      <c r="Q914" s="204" t="str">
        <f>VLOOKUP($B914,D1_2!$B$5:$AL$131,23,FALSE)&amp;""</f>
        <v/>
      </c>
      <c r="R914" s="215"/>
      <c r="S914" s="160" t="str">
        <f>VLOOKUP($B914,D1_2!$B$5:$AL$131,24,FALSE)&amp;""</f>
        <v/>
      </c>
      <c r="T914" s="172"/>
      <c r="U914" s="188" t="s">
        <v>410</v>
      </c>
      <c r="V914" s="204" t="str">
        <f>VLOOKUP($B914,D1_2!$B$5:$AL$131,25,FALSE)&amp;""</f>
        <v/>
      </c>
      <c r="W914" s="215"/>
      <c r="X914" s="160" t="str">
        <f>VLOOKUP($B914,D1_2!$B$5:$AL$131,26,FALSE)&amp;""</f>
        <v/>
      </c>
      <c r="Y914" s="172"/>
      <c r="Z914" s="188" t="s">
        <v>410</v>
      </c>
      <c r="AA914" s="204" t="str">
        <f>VLOOKUP($B914,D1_2!$B$5:$AL$131,27,FALSE)&amp;""</f>
        <v/>
      </c>
      <c r="AB914" s="215"/>
      <c r="AC914" s="160" t="str">
        <f>VLOOKUP($B914,D1_2!$B$5:$AL$131,28,FALSE)&amp;""</f>
        <v/>
      </c>
      <c r="AD914" s="172"/>
      <c r="AE914" s="188" t="s">
        <v>410</v>
      </c>
      <c r="AF914" s="204" t="str">
        <f>VLOOKUP($B914,D1_2!$B$5:$AL$131,29,FALSE)&amp;""</f>
        <v/>
      </c>
      <c r="AG914" s="215"/>
      <c r="AH914" s="160" t="str">
        <f>VLOOKUP($B914,D1_2!$B$5:$AL$131,30,FALSE)&amp;""</f>
        <v/>
      </c>
      <c r="AI914" s="172"/>
      <c r="AJ914" s="188" t="s">
        <v>410</v>
      </c>
      <c r="AK914" s="204" t="str">
        <f>VLOOKUP($B914,D1_2!$B$5:$AL$131,31,FALSE)&amp;""</f>
        <v/>
      </c>
      <c r="AL914" s="215"/>
      <c r="AM914" s="160" t="str">
        <f>VLOOKUP($B914,D1_2!$B$5:$AL$131,32,FALSE)&amp;""</f>
        <v/>
      </c>
      <c r="AN914" s="172"/>
      <c r="AO914" s="188" t="s">
        <v>410</v>
      </c>
      <c r="AP914" s="204" t="str">
        <f>VLOOKUP($B914,D1_2!$B$5:$AL$131,33,FALSE)&amp;""</f>
        <v/>
      </c>
      <c r="AQ914" s="215"/>
      <c r="AR914" s="160" t="str">
        <f>VLOOKUP($B914,D1_2!$B$5:$AL$131,34,FALSE)&amp;""</f>
        <v/>
      </c>
      <c r="AS914" s="172"/>
      <c r="AT914" s="188" t="s">
        <v>410</v>
      </c>
      <c r="AU914" s="204" t="str">
        <f>VLOOKUP($B914,D1_2!$B$5:$AL$131,35,FALSE)&amp;""</f>
        <v/>
      </c>
      <c r="AV914" s="215"/>
      <c r="AW914" s="160" t="str">
        <f>VLOOKUP($B914,D1_2!$B$5:$AL$131,36,FALSE)&amp;""</f>
        <v/>
      </c>
      <c r="AX914" s="172"/>
      <c r="AY914" s="188" t="s">
        <v>410</v>
      </c>
      <c r="AZ914" s="204" t="str">
        <f>VLOOKUP($B914,D1_2!$B$5:$AL$131,37,FALSE)&amp;""</f>
        <v/>
      </c>
      <c r="BA914" s="215"/>
    </row>
    <row r="915" spans="2:53" s="1" customFormat="1">
      <c r="B915" s="28"/>
      <c r="C915" s="80"/>
      <c r="D915" s="80"/>
      <c r="E915" s="80"/>
      <c r="F915" s="108"/>
      <c r="G915" s="123" t="s">
        <v>5759</v>
      </c>
      <c r="H915" s="123"/>
      <c r="I915" s="123"/>
      <c r="J915" s="123"/>
      <c r="K915" s="123"/>
      <c r="L915" s="123"/>
      <c r="M915" s="123"/>
      <c r="N915" s="162" t="str">
        <f>VLOOKUP($B914,D1_2!$B$132:$AL$258,22,FALSE)&amp;""</f>
        <v/>
      </c>
      <c r="O915" s="173"/>
      <c r="P915" s="189" t="s">
        <v>410</v>
      </c>
      <c r="Q915" s="205" t="str">
        <f>VLOOKUP($B914,D1_2!$B$132:$AL$258,23,FALSE)&amp;""</f>
        <v/>
      </c>
      <c r="R915" s="222"/>
      <c r="S915" s="162" t="str">
        <f>VLOOKUP($B914,D1_2!$B$132:$AL$258,24,FALSE)&amp;""</f>
        <v/>
      </c>
      <c r="T915" s="173"/>
      <c r="U915" s="189" t="s">
        <v>410</v>
      </c>
      <c r="V915" s="205" t="str">
        <f>VLOOKUP($B914,D1_2!$B$132:$AL$258,25,FALSE)&amp;""</f>
        <v/>
      </c>
      <c r="W915" s="222"/>
      <c r="X915" s="162" t="str">
        <f>VLOOKUP($B914,D1_2!$B$132:$AL$258,26,FALSE)&amp;""</f>
        <v/>
      </c>
      <c r="Y915" s="173"/>
      <c r="Z915" s="189" t="s">
        <v>410</v>
      </c>
      <c r="AA915" s="205" t="str">
        <f>VLOOKUP($B914,D1_2!$B$132:$AL$258,27,FALSE)&amp;""</f>
        <v/>
      </c>
      <c r="AB915" s="222"/>
      <c r="AC915" s="162" t="str">
        <f>VLOOKUP($B914,D1_2!$B$132:$AL$258,28,FALSE)&amp;""</f>
        <v/>
      </c>
      <c r="AD915" s="173"/>
      <c r="AE915" s="189" t="s">
        <v>410</v>
      </c>
      <c r="AF915" s="205" t="str">
        <f>VLOOKUP($B914,D1_2!$B$132:$AL$258,29,FALSE)&amp;""</f>
        <v/>
      </c>
      <c r="AG915" s="222"/>
      <c r="AH915" s="162" t="str">
        <f>VLOOKUP($B914,D1_2!$B$132:$AL$258,30,FALSE)&amp;""</f>
        <v/>
      </c>
      <c r="AI915" s="173"/>
      <c r="AJ915" s="189" t="s">
        <v>410</v>
      </c>
      <c r="AK915" s="205" t="str">
        <f>VLOOKUP($B914,D1_2!$B$132:$AL$258,31,FALSE)&amp;""</f>
        <v/>
      </c>
      <c r="AL915" s="222"/>
      <c r="AM915" s="162" t="str">
        <f>VLOOKUP($B914,D1_2!$B$132:$AL$258,32,FALSE)&amp;""</f>
        <v/>
      </c>
      <c r="AN915" s="173"/>
      <c r="AO915" s="189" t="s">
        <v>410</v>
      </c>
      <c r="AP915" s="205" t="str">
        <f>VLOOKUP($B914,D1_2!$B$132:$AL$258,33,FALSE)&amp;""</f>
        <v/>
      </c>
      <c r="AQ915" s="222"/>
      <c r="AR915" s="162" t="str">
        <f>VLOOKUP($B914,D1_2!$B$132:$AL$258,34,FALSE)&amp;""</f>
        <v/>
      </c>
      <c r="AS915" s="173"/>
      <c r="AT915" s="189" t="s">
        <v>410</v>
      </c>
      <c r="AU915" s="205" t="str">
        <f>VLOOKUP($B914,D1_2!$B$132:$AL$258,35,FALSE)&amp;""</f>
        <v/>
      </c>
      <c r="AV915" s="222"/>
      <c r="AW915" s="162" t="str">
        <f>VLOOKUP($B914,D1_2!$B$132:$AL$258,36,FALSE)&amp;""</f>
        <v/>
      </c>
      <c r="AX915" s="173"/>
      <c r="AY915" s="189" t="s">
        <v>410</v>
      </c>
      <c r="AZ915" s="205" t="str">
        <f>VLOOKUP($B914,D1_2!$B$132:$AL$258,37,FALSE)&amp;""</f>
        <v/>
      </c>
      <c r="BA915" s="222"/>
    </row>
    <row r="916" spans="2:53" s="1" customFormat="1">
      <c r="B916" s="28"/>
      <c r="C916" s="80"/>
      <c r="D916" s="80"/>
      <c r="E916" s="80"/>
      <c r="F916" s="108"/>
      <c r="G916" s="124" t="s">
        <v>5593</v>
      </c>
      <c r="H916" s="124"/>
      <c r="I916" s="124"/>
      <c r="J916" s="124"/>
      <c r="K916" s="124"/>
      <c r="L916" s="124"/>
      <c r="M916" s="124"/>
      <c r="N916" s="168" t="str">
        <f>VLOOKUP($B914,D1_2!$B$259:$AL$385,22,FALSE)&amp;""</f>
        <v/>
      </c>
      <c r="O916" s="156"/>
      <c r="P916" s="191" t="s">
        <v>410</v>
      </c>
      <c r="Q916" s="207" t="str">
        <f>VLOOKUP($B914,D1_2!$B$259:$AL$385,23,FALSE)&amp;""</f>
        <v/>
      </c>
      <c r="R916" s="223"/>
      <c r="S916" s="168" t="str">
        <f>VLOOKUP($B914,D1_2!$B$259:$AL$385,24,FALSE)&amp;""</f>
        <v/>
      </c>
      <c r="T916" s="156"/>
      <c r="U916" s="191" t="s">
        <v>410</v>
      </c>
      <c r="V916" s="207" t="str">
        <f>VLOOKUP($B914,D1_2!$B$259:$AL$385,25,FALSE)&amp;""</f>
        <v/>
      </c>
      <c r="W916" s="223"/>
      <c r="X916" s="168" t="str">
        <f>VLOOKUP($B914,D1_2!$B$259:$AL$385,26,FALSE)&amp;""</f>
        <v/>
      </c>
      <c r="Y916" s="156"/>
      <c r="Z916" s="191" t="s">
        <v>410</v>
      </c>
      <c r="AA916" s="207" t="str">
        <f>VLOOKUP($B914,D1_2!$B$259:$AL$385,27,FALSE)&amp;""</f>
        <v/>
      </c>
      <c r="AB916" s="223"/>
      <c r="AC916" s="168" t="str">
        <f>VLOOKUP($B914,D1_2!$B$259:$AL$385,28,FALSE)&amp;""</f>
        <v/>
      </c>
      <c r="AD916" s="156"/>
      <c r="AE916" s="191" t="s">
        <v>410</v>
      </c>
      <c r="AF916" s="207" t="str">
        <f>VLOOKUP($B914,D1_2!$B$259:$AL$385,29,FALSE)&amp;""</f>
        <v/>
      </c>
      <c r="AG916" s="223"/>
      <c r="AH916" s="168" t="str">
        <f>VLOOKUP($B914,D1_2!$B$259:$AL$385,30,FALSE)&amp;""</f>
        <v/>
      </c>
      <c r="AI916" s="156"/>
      <c r="AJ916" s="191" t="s">
        <v>410</v>
      </c>
      <c r="AK916" s="207" t="str">
        <f>VLOOKUP($B914,D1_2!$B$259:$AL$385,31,FALSE)&amp;""</f>
        <v/>
      </c>
      <c r="AL916" s="223"/>
      <c r="AM916" s="168" t="str">
        <f>VLOOKUP($B914,D1_2!$B$259:$AL$385,32,FALSE)&amp;""</f>
        <v/>
      </c>
      <c r="AN916" s="156"/>
      <c r="AO916" s="191" t="s">
        <v>410</v>
      </c>
      <c r="AP916" s="207" t="str">
        <f>VLOOKUP($B914,D1_2!$B$259:$AL$385,33,FALSE)&amp;""</f>
        <v/>
      </c>
      <c r="AQ916" s="223"/>
      <c r="AR916" s="168" t="str">
        <f>VLOOKUP($B914,D1_2!$B$259:$AL$385,34,FALSE)&amp;""</f>
        <v/>
      </c>
      <c r="AS916" s="156"/>
      <c r="AT916" s="191" t="s">
        <v>410</v>
      </c>
      <c r="AU916" s="207" t="str">
        <f>VLOOKUP($B914,D1_2!$B$259:$AL$385,35,FALSE)&amp;""</f>
        <v/>
      </c>
      <c r="AV916" s="223"/>
      <c r="AW916" s="168" t="str">
        <f>VLOOKUP($B914,D1_2!$B$259:$AL$385,36,FALSE)&amp;""</f>
        <v/>
      </c>
      <c r="AX916" s="156"/>
      <c r="AY916" s="191" t="s">
        <v>410</v>
      </c>
      <c r="AZ916" s="207" t="str">
        <f>VLOOKUP($B914,D1_2!$B$259:$AL$385,37,FALSE)&amp;""</f>
        <v/>
      </c>
      <c r="BA916" s="223"/>
    </row>
    <row r="917" spans="2:53" s="1" customFormat="1" ht="14.25" customHeight="1">
      <c r="B917" s="26" t="s">
        <v>6940</v>
      </c>
      <c r="C917" s="78"/>
      <c r="D917" s="78"/>
      <c r="E917" s="78"/>
      <c r="F917" s="107"/>
      <c r="G917" s="122" t="s">
        <v>6009</v>
      </c>
      <c r="H917" s="122"/>
      <c r="I917" s="122"/>
      <c r="J917" s="122"/>
      <c r="K917" s="122"/>
      <c r="L917" s="122"/>
      <c r="M917" s="122"/>
      <c r="N917" s="160" t="str">
        <f>VLOOKUP($B917,D1_2!$B$5:$AL$131,22,FALSE)&amp;""</f>
        <v/>
      </c>
      <c r="O917" s="172"/>
      <c r="P917" s="188" t="s">
        <v>410</v>
      </c>
      <c r="Q917" s="204" t="str">
        <f>VLOOKUP($B917,D1_2!$B$5:$AL$131,23,FALSE)&amp;""</f>
        <v/>
      </c>
      <c r="R917" s="215"/>
      <c r="S917" s="160" t="str">
        <f>VLOOKUP($B917,D1_2!$B$5:$AL$131,24,FALSE)&amp;""</f>
        <v/>
      </c>
      <c r="T917" s="172"/>
      <c r="U917" s="188" t="s">
        <v>410</v>
      </c>
      <c r="V917" s="204" t="str">
        <f>VLOOKUP($B917,D1_2!$B$5:$AL$131,25,FALSE)&amp;""</f>
        <v/>
      </c>
      <c r="W917" s="215"/>
      <c r="X917" s="160" t="str">
        <f>VLOOKUP($B917,D1_2!$B$5:$AL$131,26,FALSE)&amp;""</f>
        <v/>
      </c>
      <c r="Y917" s="172"/>
      <c r="Z917" s="188" t="s">
        <v>410</v>
      </c>
      <c r="AA917" s="204" t="str">
        <f>VLOOKUP($B917,D1_2!$B$5:$AL$131,27,FALSE)&amp;""</f>
        <v/>
      </c>
      <c r="AB917" s="215"/>
      <c r="AC917" s="160" t="str">
        <f>VLOOKUP($B917,D1_2!$B$5:$AL$131,28,FALSE)&amp;""</f>
        <v/>
      </c>
      <c r="AD917" s="172"/>
      <c r="AE917" s="188" t="s">
        <v>410</v>
      </c>
      <c r="AF917" s="204" t="str">
        <f>VLOOKUP($B917,D1_2!$B$5:$AL$131,29,FALSE)&amp;""</f>
        <v/>
      </c>
      <c r="AG917" s="215"/>
      <c r="AH917" s="160" t="str">
        <f>VLOOKUP($B917,D1_2!$B$5:$AL$131,30,FALSE)&amp;""</f>
        <v/>
      </c>
      <c r="AI917" s="172"/>
      <c r="AJ917" s="188" t="s">
        <v>410</v>
      </c>
      <c r="AK917" s="204" t="str">
        <f>VLOOKUP($B917,D1_2!$B$5:$AL$131,31,FALSE)&amp;""</f>
        <v/>
      </c>
      <c r="AL917" s="215"/>
      <c r="AM917" s="160" t="str">
        <f>VLOOKUP($B917,D1_2!$B$5:$AL$131,32,FALSE)&amp;""</f>
        <v/>
      </c>
      <c r="AN917" s="172"/>
      <c r="AO917" s="188" t="s">
        <v>410</v>
      </c>
      <c r="AP917" s="204" t="str">
        <f>VLOOKUP($B917,D1_2!$B$5:$AL$131,33,FALSE)&amp;""</f>
        <v/>
      </c>
      <c r="AQ917" s="215"/>
      <c r="AR917" s="160" t="str">
        <f>VLOOKUP($B917,D1_2!$B$5:$AL$131,34,FALSE)&amp;""</f>
        <v/>
      </c>
      <c r="AS917" s="172"/>
      <c r="AT917" s="188" t="s">
        <v>410</v>
      </c>
      <c r="AU917" s="204" t="str">
        <f>VLOOKUP($B917,D1_2!$B$5:$AL$131,35,FALSE)&amp;""</f>
        <v/>
      </c>
      <c r="AV917" s="215"/>
      <c r="AW917" s="160" t="str">
        <f>VLOOKUP($B917,D1_2!$B$5:$AL$131,36,FALSE)&amp;""</f>
        <v/>
      </c>
      <c r="AX917" s="172"/>
      <c r="AY917" s="188" t="s">
        <v>410</v>
      </c>
      <c r="AZ917" s="204" t="str">
        <f>VLOOKUP($B917,D1_2!$B$5:$AL$131,37,FALSE)&amp;""</f>
        <v/>
      </c>
      <c r="BA917" s="215"/>
    </row>
    <row r="918" spans="2:53" s="1" customFormat="1">
      <c r="B918" s="28"/>
      <c r="C918" s="80"/>
      <c r="D918" s="80"/>
      <c r="E918" s="80"/>
      <c r="F918" s="108"/>
      <c r="G918" s="123" t="s">
        <v>5759</v>
      </c>
      <c r="H918" s="123"/>
      <c r="I918" s="123"/>
      <c r="J918" s="123"/>
      <c r="K918" s="123"/>
      <c r="L918" s="123"/>
      <c r="M918" s="123"/>
      <c r="N918" s="162" t="str">
        <f>VLOOKUP($B917,D1_2!$B$132:$AL$258,22,FALSE)&amp;""</f>
        <v/>
      </c>
      <c r="O918" s="173"/>
      <c r="P918" s="189" t="s">
        <v>410</v>
      </c>
      <c r="Q918" s="205" t="str">
        <f>VLOOKUP($B917,D1_2!$B$132:$AL$258,23,FALSE)&amp;""</f>
        <v/>
      </c>
      <c r="R918" s="222"/>
      <c r="S918" s="162" t="str">
        <f>VLOOKUP($B917,D1_2!$B$132:$AL$258,24,FALSE)&amp;""</f>
        <v/>
      </c>
      <c r="T918" s="173"/>
      <c r="U918" s="189" t="s">
        <v>410</v>
      </c>
      <c r="V918" s="205" t="str">
        <f>VLOOKUP($B917,D1_2!$B$132:$AL$258,25,FALSE)&amp;""</f>
        <v/>
      </c>
      <c r="W918" s="222"/>
      <c r="X918" s="162" t="str">
        <f>VLOOKUP($B917,D1_2!$B$132:$AL$258,26,FALSE)&amp;""</f>
        <v/>
      </c>
      <c r="Y918" s="173"/>
      <c r="Z918" s="189" t="s">
        <v>410</v>
      </c>
      <c r="AA918" s="205" t="str">
        <f>VLOOKUP($B917,D1_2!$B$132:$AL$258,27,FALSE)&amp;""</f>
        <v/>
      </c>
      <c r="AB918" s="222"/>
      <c r="AC918" s="162" t="str">
        <f>VLOOKUP($B917,D1_2!$B$132:$AL$258,28,FALSE)&amp;""</f>
        <v/>
      </c>
      <c r="AD918" s="173"/>
      <c r="AE918" s="189" t="s">
        <v>410</v>
      </c>
      <c r="AF918" s="205" t="str">
        <f>VLOOKUP($B917,D1_2!$B$132:$AL$258,29,FALSE)&amp;""</f>
        <v/>
      </c>
      <c r="AG918" s="222"/>
      <c r="AH918" s="162" t="str">
        <f>VLOOKUP($B917,D1_2!$B$132:$AL$258,30,FALSE)&amp;""</f>
        <v/>
      </c>
      <c r="AI918" s="173"/>
      <c r="AJ918" s="189" t="s">
        <v>410</v>
      </c>
      <c r="AK918" s="205" t="str">
        <f>VLOOKUP($B917,D1_2!$B$132:$AL$258,31,FALSE)&amp;""</f>
        <v/>
      </c>
      <c r="AL918" s="222"/>
      <c r="AM918" s="162" t="str">
        <f>VLOOKUP($B917,D1_2!$B$132:$AL$258,32,FALSE)&amp;""</f>
        <v/>
      </c>
      <c r="AN918" s="173"/>
      <c r="AO918" s="189" t="s">
        <v>410</v>
      </c>
      <c r="AP918" s="205" t="str">
        <f>VLOOKUP($B917,D1_2!$B$132:$AL$258,33,FALSE)&amp;""</f>
        <v/>
      </c>
      <c r="AQ918" s="222"/>
      <c r="AR918" s="162" t="str">
        <f>VLOOKUP($B917,D1_2!$B$132:$AL$258,34,FALSE)&amp;""</f>
        <v/>
      </c>
      <c r="AS918" s="173"/>
      <c r="AT918" s="189" t="s">
        <v>410</v>
      </c>
      <c r="AU918" s="205" t="str">
        <f>VLOOKUP($B917,D1_2!$B$132:$AL$258,35,FALSE)&amp;""</f>
        <v/>
      </c>
      <c r="AV918" s="222"/>
      <c r="AW918" s="162" t="str">
        <f>VLOOKUP($B917,D1_2!$B$132:$AL$258,36,FALSE)&amp;""</f>
        <v/>
      </c>
      <c r="AX918" s="173"/>
      <c r="AY918" s="189" t="s">
        <v>410</v>
      </c>
      <c r="AZ918" s="205" t="str">
        <f>VLOOKUP($B917,D1_2!$B$132:$AL$258,37,FALSE)&amp;""</f>
        <v/>
      </c>
      <c r="BA918" s="222"/>
    </row>
    <row r="919" spans="2:53" s="1" customFormat="1">
      <c r="B919" s="27"/>
      <c r="C919" s="79"/>
      <c r="D919" s="79"/>
      <c r="E919" s="79"/>
      <c r="F919" s="109"/>
      <c r="G919" s="124" t="s">
        <v>5593</v>
      </c>
      <c r="H919" s="124"/>
      <c r="I919" s="124"/>
      <c r="J919" s="124"/>
      <c r="K919" s="124"/>
      <c r="L919" s="124"/>
      <c r="M919" s="124"/>
      <c r="N919" s="167" t="str">
        <f>VLOOKUP($B917,D1_2!$B$259:$AL$385,22,FALSE)&amp;""</f>
        <v/>
      </c>
      <c r="O919" s="174"/>
      <c r="P919" s="190" t="s">
        <v>410</v>
      </c>
      <c r="Q919" s="206" t="str">
        <f>VLOOKUP($B917,D1_2!$B$259:$AL$385,23,FALSE)&amp;""</f>
        <v/>
      </c>
      <c r="R919" s="216"/>
      <c r="S919" s="167" t="str">
        <f>VLOOKUP($B917,D1_2!$B$259:$AL$385,24,FALSE)&amp;""</f>
        <v/>
      </c>
      <c r="T919" s="174"/>
      <c r="U919" s="190" t="s">
        <v>410</v>
      </c>
      <c r="V919" s="206" t="str">
        <f>VLOOKUP($B917,D1_2!$B$259:$AL$385,25,FALSE)&amp;""</f>
        <v/>
      </c>
      <c r="W919" s="216"/>
      <c r="X919" s="167" t="str">
        <f>VLOOKUP($B917,D1_2!$B$259:$AL$385,26,FALSE)&amp;""</f>
        <v/>
      </c>
      <c r="Y919" s="174"/>
      <c r="Z919" s="190" t="s">
        <v>410</v>
      </c>
      <c r="AA919" s="206" t="str">
        <f>VLOOKUP($B917,D1_2!$B$259:$AL$385,27,FALSE)&amp;""</f>
        <v/>
      </c>
      <c r="AB919" s="216"/>
      <c r="AC919" s="167" t="str">
        <f>VLOOKUP($B917,D1_2!$B$259:$AL$385,28,FALSE)&amp;""</f>
        <v/>
      </c>
      <c r="AD919" s="174"/>
      <c r="AE919" s="190" t="s">
        <v>410</v>
      </c>
      <c r="AF919" s="206" t="str">
        <f>VLOOKUP($B917,D1_2!$B$259:$AL$385,29,FALSE)&amp;""</f>
        <v/>
      </c>
      <c r="AG919" s="216"/>
      <c r="AH919" s="167" t="str">
        <f>VLOOKUP($B917,D1_2!$B$259:$AL$385,30,FALSE)&amp;""</f>
        <v/>
      </c>
      <c r="AI919" s="174"/>
      <c r="AJ919" s="190" t="s">
        <v>410</v>
      </c>
      <c r="AK919" s="206" t="str">
        <f>VLOOKUP($B917,D1_2!$B$259:$AL$385,31,FALSE)&amp;""</f>
        <v/>
      </c>
      <c r="AL919" s="216"/>
      <c r="AM919" s="167" t="str">
        <f>VLOOKUP($B917,D1_2!$B$259:$AL$385,32,FALSE)&amp;""</f>
        <v/>
      </c>
      <c r="AN919" s="174"/>
      <c r="AO919" s="190" t="s">
        <v>410</v>
      </c>
      <c r="AP919" s="206" t="str">
        <f>VLOOKUP($B917,D1_2!$B$259:$AL$385,33,FALSE)&amp;""</f>
        <v/>
      </c>
      <c r="AQ919" s="216"/>
      <c r="AR919" s="167" t="str">
        <f>VLOOKUP($B917,D1_2!$B$259:$AL$385,34,FALSE)&amp;""</f>
        <v/>
      </c>
      <c r="AS919" s="174"/>
      <c r="AT919" s="190" t="s">
        <v>410</v>
      </c>
      <c r="AU919" s="206" t="str">
        <f>VLOOKUP($B917,D1_2!$B$259:$AL$385,35,FALSE)&amp;""</f>
        <v/>
      </c>
      <c r="AV919" s="216"/>
      <c r="AW919" s="167" t="str">
        <f>VLOOKUP($B917,D1_2!$B$259:$AL$385,36,FALSE)&amp;""</f>
        <v/>
      </c>
      <c r="AX919" s="174"/>
      <c r="AY919" s="190" t="s">
        <v>410</v>
      </c>
      <c r="AZ919" s="206" t="str">
        <f>VLOOKUP($B917,D1_2!$B$259:$AL$385,37,FALSE)&amp;""</f>
        <v/>
      </c>
      <c r="BA919" s="216"/>
    </row>
    <row r="920" spans="2:53" s="1" customFormat="1" ht="14.25" customHeight="1">
      <c r="B920" s="28" t="s">
        <v>6941</v>
      </c>
      <c r="C920" s="80"/>
      <c r="D920" s="80"/>
      <c r="E920" s="80"/>
      <c r="F920" s="108"/>
      <c r="G920" s="122" t="s">
        <v>6009</v>
      </c>
      <c r="H920" s="122"/>
      <c r="I920" s="122"/>
      <c r="J920" s="122"/>
      <c r="K920" s="122"/>
      <c r="L920" s="122"/>
      <c r="M920" s="122"/>
      <c r="N920" s="169" t="str">
        <f>VLOOKUP($B920,D1_2!$B$5:$AL$131,22,FALSE)&amp;""</f>
        <v/>
      </c>
      <c r="O920" s="155"/>
      <c r="P920" s="192" t="s">
        <v>410</v>
      </c>
      <c r="Q920" s="208" t="str">
        <f>VLOOKUP($B920,D1_2!$B$5:$AL$131,23,FALSE)&amp;""</f>
        <v/>
      </c>
      <c r="R920" s="224"/>
      <c r="S920" s="169" t="str">
        <f>VLOOKUP($B920,D1_2!$B$5:$AL$131,24,FALSE)&amp;""</f>
        <v/>
      </c>
      <c r="T920" s="155"/>
      <c r="U920" s="192" t="s">
        <v>410</v>
      </c>
      <c r="V920" s="208" t="str">
        <f>VLOOKUP($B920,D1_2!$B$5:$AL$131,25,FALSE)&amp;""</f>
        <v/>
      </c>
      <c r="W920" s="224"/>
      <c r="X920" s="169" t="str">
        <f>VLOOKUP($B920,D1_2!$B$5:$AL$131,26,FALSE)&amp;""</f>
        <v/>
      </c>
      <c r="Y920" s="155"/>
      <c r="Z920" s="192" t="s">
        <v>410</v>
      </c>
      <c r="AA920" s="208" t="str">
        <f>VLOOKUP($B920,D1_2!$B$5:$AL$131,27,FALSE)&amp;""</f>
        <v/>
      </c>
      <c r="AB920" s="224"/>
      <c r="AC920" s="169" t="str">
        <f>VLOOKUP($B920,D1_2!$B$5:$AL$131,28,FALSE)&amp;""</f>
        <v/>
      </c>
      <c r="AD920" s="155"/>
      <c r="AE920" s="192" t="s">
        <v>410</v>
      </c>
      <c r="AF920" s="208" t="str">
        <f>VLOOKUP($B920,D1_2!$B$5:$AL$131,29,FALSE)&amp;""</f>
        <v/>
      </c>
      <c r="AG920" s="224"/>
      <c r="AH920" s="169" t="str">
        <f>VLOOKUP($B920,D1_2!$B$5:$AL$131,30,FALSE)&amp;""</f>
        <v/>
      </c>
      <c r="AI920" s="155"/>
      <c r="AJ920" s="192" t="s">
        <v>410</v>
      </c>
      <c r="AK920" s="208" t="str">
        <f>VLOOKUP($B920,D1_2!$B$5:$AL$131,31,FALSE)&amp;""</f>
        <v/>
      </c>
      <c r="AL920" s="224"/>
      <c r="AM920" s="169" t="str">
        <f>VLOOKUP($B920,D1_2!$B$5:$AL$131,32,FALSE)&amp;""</f>
        <v/>
      </c>
      <c r="AN920" s="155"/>
      <c r="AO920" s="192" t="s">
        <v>410</v>
      </c>
      <c r="AP920" s="208" t="str">
        <f>VLOOKUP($B920,D1_2!$B$5:$AL$131,33,FALSE)&amp;""</f>
        <v/>
      </c>
      <c r="AQ920" s="224"/>
      <c r="AR920" s="169" t="str">
        <f>VLOOKUP($B920,D1_2!$B$5:$AL$131,34,FALSE)&amp;""</f>
        <v/>
      </c>
      <c r="AS920" s="155"/>
      <c r="AT920" s="192" t="s">
        <v>410</v>
      </c>
      <c r="AU920" s="208" t="str">
        <f>VLOOKUP($B920,D1_2!$B$5:$AL$131,35,FALSE)&amp;""</f>
        <v/>
      </c>
      <c r="AV920" s="224"/>
      <c r="AW920" s="169" t="str">
        <f>VLOOKUP($B920,D1_2!$B$5:$AL$131,36,FALSE)&amp;""</f>
        <v/>
      </c>
      <c r="AX920" s="155"/>
      <c r="AY920" s="192" t="s">
        <v>410</v>
      </c>
      <c r="AZ920" s="208" t="str">
        <f>VLOOKUP($B920,D1_2!$B$5:$AL$131,37,FALSE)&amp;""</f>
        <v/>
      </c>
      <c r="BA920" s="224"/>
    </row>
    <row r="921" spans="2:53" s="1" customFormat="1">
      <c r="B921" s="28"/>
      <c r="C921" s="80"/>
      <c r="D921" s="80"/>
      <c r="E921" s="80"/>
      <c r="F921" s="108"/>
      <c r="G921" s="123" t="s">
        <v>5759</v>
      </c>
      <c r="H921" s="123"/>
      <c r="I921" s="123"/>
      <c r="J921" s="123"/>
      <c r="K921" s="123"/>
      <c r="L921" s="123"/>
      <c r="M921" s="123"/>
      <c r="N921" s="162" t="str">
        <f>VLOOKUP($B920,D1_2!$B$132:$AL$258,22,FALSE)&amp;""</f>
        <v/>
      </c>
      <c r="O921" s="173"/>
      <c r="P921" s="189" t="s">
        <v>410</v>
      </c>
      <c r="Q921" s="205" t="str">
        <f>VLOOKUP($B920,D1_2!$B$132:$AL$258,23,FALSE)&amp;""</f>
        <v/>
      </c>
      <c r="R921" s="222"/>
      <c r="S921" s="162" t="str">
        <f>VLOOKUP($B920,D1_2!$B$132:$AL$258,24,FALSE)&amp;""</f>
        <v/>
      </c>
      <c r="T921" s="173"/>
      <c r="U921" s="189" t="s">
        <v>410</v>
      </c>
      <c r="V921" s="205" t="str">
        <f>VLOOKUP($B920,D1_2!$B$132:$AL$258,25,FALSE)&amp;""</f>
        <v/>
      </c>
      <c r="W921" s="222"/>
      <c r="X921" s="162" t="str">
        <f>VLOOKUP($B920,D1_2!$B$132:$AL$258,26,FALSE)&amp;""</f>
        <v/>
      </c>
      <c r="Y921" s="173"/>
      <c r="Z921" s="189" t="s">
        <v>410</v>
      </c>
      <c r="AA921" s="205" t="str">
        <f>VLOOKUP($B920,D1_2!$B$132:$AL$258,27,FALSE)&amp;""</f>
        <v/>
      </c>
      <c r="AB921" s="222"/>
      <c r="AC921" s="162" t="str">
        <f>VLOOKUP($B920,D1_2!$B$132:$AL$258,28,FALSE)&amp;""</f>
        <v/>
      </c>
      <c r="AD921" s="173"/>
      <c r="AE921" s="189" t="s">
        <v>410</v>
      </c>
      <c r="AF921" s="205" t="str">
        <f>VLOOKUP($B920,D1_2!$B$132:$AL$258,29,FALSE)&amp;""</f>
        <v/>
      </c>
      <c r="AG921" s="222"/>
      <c r="AH921" s="162" t="str">
        <f>VLOOKUP($B920,D1_2!$B$132:$AL$258,30,FALSE)&amp;""</f>
        <v/>
      </c>
      <c r="AI921" s="173"/>
      <c r="AJ921" s="189" t="s">
        <v>410</v>
      </c>
      <c r="AK921" s="205" t="str">
        <f>VLOOKUP($B920,D1_2!$B$132:$AL$258,31,FALSE)&amp;""</f>
        <v/>
      </c>
      <c r="AL921" s="222"/>
      <c r="AM921" s="162" t="str">
        <f>VLOOKUP($B920,D1_2!$B$132:$AL$258,32,FALSE)&amp;""</f>
        <v/>
      </c>
      <c r="AN921" s="173"/>
      <c r="AO921" s="189" t="s">
        <v>410</v>
      </c>
      <c r="AP921" s="205" t="str">
        <f>VLOOKUP($B920,D1_2!$B$132:$AL$258,33,FALSE)&amp;""</f>
        <v/>
      </c>
      <c r="AQ921" s="222"/>
      <c r="AR921" s="162" t="str">
        <f>VLOOKUP($B920,D1_2!$B$132:$AL$258,34,FALSE)&amp;""</f>
        <v/>
      </c>
      <c r="AS921" s="173"/>
      <c r="AT921" s="189" t="s">
        <v>410</v>
      </c>
      <c r="AU921" s="205" t="str">
        <f>VLOOKUP($B920,D1_2!$B$132:$AL$258,35,FALSE)&amp;""</f>
        <v/>
      </c>
      <c r="AV921" s="222"/>
      <c r="AW921" s="162" t="str">
        <f>VLOOKUP($B920,D1_2!$B$132:$AL$258,36,FALSE)&amp;""</f>
        <v/>
      </c>
      <c r="AX921" s="173"/>
      <c r="AY921" s="189" t="s">
        <v>410</v>
      </c>
      <c r="AZ921" s="205" t="str">
        <f>VLOOKUP($B920,D1_2!$B$132:$AL$258,37,FALSE)&amp;""</f>
        <v/>
      </c>
      <c r="BA921" s="222"/>
    </row>
    <row r="922" spans="2:53" s="1" customFormat="1">
      <c r="B922" s="27"/>
      <c r="C922" s="79"/>
      <c r="D922" s="79"/>
      <c r="E922" s="79"/>
      <c r="F922" s="109"/>
      <c r="G922" s="124" t="s">
        <v>5593</v>
      </c>
      <c r="H922" s="124"/>
      <c r="I922" s="124"/>
      <c r="J922" s="124"/>
      <c r="K922" s="124"/>
      <c r="L922" s="124"/>
      <c r="M922" s="124"/>
      <c r="N922" s="167" t="str">
        <f>VLOOKUP($B920,D1_2!$B$259:$AL$385,22,FALSE)&amp;""</f>
        <v/>
      </c>
      <c r="O922" s="174"/>
      <c r="P922" s="190" t="s">
        <v>410</v>
      </c>
      <c r="Q922" s="206" t="str">
        <f>VLOOKUP($B920,D1_2!$B$259:$AL$385,23,FALSE)&amp;""</f>
        <v/>
      </c>
      <c r="R922" s="216"/>
      <c r="S922" s="167" t="str">
        <f>VLOOKUP($B920,D1_2!$B$259:$AL$385,24,FALSE)&amp;""</f>
        <v/>
      </c>
      <c r="T922" s="174"/>
      <c r="U922" s="190" t="s">
        <v>410</v>
      </c>
      <c r="V922" s="206" t="str">
        <f>VLOOKUP($B920,D1_2!$B$259:$AL$385,25,FALSE)&amp;""</f>
        <v/>
      </c>
      <c r="W922" s="216"/>
      <c r="X922" s="167" t="str">
        <f>VLOOKUP($B920,D1_2!$B$259:$AL$385,26,FALSE)&amp;""</f>
        <v/>
      </c>
      <c r="Y922" s="174"/>
      <c r="Z922" s="190" t="s">
        <v>410</v>
      </c>
      <c r="AA922" s="206" t="str">
        <f>VLOOKUP($B920,D1_2!$B$259:$AL$385,27,FALSE)&amp;""</f>
        <v/>
      </c>
      <c r="AB922" s="216"/>
      <c r="AC922" s="167" t="str">
        <f>VLOOKUP($B920,D1_2!$B$259:$AL$385,28,FALSE)&amp;""</f>
        <v/>
      </c>
      <c r="AD922" s="174"/>
      <c r="AE922" s="190" t="s">
        <v>410</v>
      </c>
      <c r="AF922" s="206" t="str">
        <f>VLOOKUP($B920,D1_2!$B$259:$AL$385,29,FALSE)&amp;""</f>
        <v/>
      </c>
      <c r="AG922" s="216"/>
      <c r="AH922" s="167" t="str">
        <f>VLOOKUP($B920,D1_2!$B$259:$AL$385,30,FALSE)&amp;""</f>
        <v/>
      </c>
      <c r="AI922" s="174"/>
      <c r="AJ922" s="190" t="s">
        <v>410</v>
      </c>
      <c r="AK922" s="206" t="str">
        <f>VLOOKUP($B920,D1_2!$B$259:$AL$385,31,FALSE)&amp;""</f>
        <v/>
      </c>
      <c r="AL922" s="216"/>
      <c r="AM922" s="167" t="str">
        <f>VLOOKUP($B920,D1_2!$B$259:$AL$385,32,FALSE)&amp;""</f>
        <v/>
      </c>
      <c r="AN922" s="174"/>
      <c r="AO922" s="190" t="s">
        <v>410</v>
      </c>
      <c r="AP922" s="206" t="str">
        <f>VLOOKUP($B920,D1_2!$B$259:$AL$385,33,FALSE)&amp;""</f>
        <v/>
      </c>
      <c r="AQ922" s="216"/>
      <c r="AR922" s="167" t="str">
        <f>VLOOKUP($B920,D1_2!$B$259:$AL$385,34,FALSE)&amp;""</f>
        <v/>
      </c>
      <c r="AS922" s="174"/>
      <c r="AT922" s="190" t="s">
        <v>410</v>
      </c>
      <c r="AU922" s="206" t="str">
        <f>VLOOKUP($B920,D1_2!$B$259:$AL$385,35,FALSE)&amp;""</f>
        <v/>
      </c>
      <c r="AV922" s="216"/>
      <c r="AW922" s="167" t="str">
        <f>VLOOKUP($B920,D1_2!$B$259:$AL$385,36,FALSE)&amp;""</f>
        <v/>
      </c>
      <c r="AX922" s="174"/>
      <c r="AY922" s="190" t="s">
        <v>410</v>
      </c>
      <c r="AZ922" s="206" t="str">
        <f>VLOOKUP($B920,D1_2!$B$259:$AL$385,37,FALSE)&amp;""</f>
        <v/>
      </c>
      <c r="BA922" s="216"/>
    </row>
    <row r="923" spans="2:53" s="1" customFormat="1" ht="14.25" customHeight="1">
      <c r="B923" s="26" t="s">
        <v>688</v>
      </c>
      <c r="C923" s="78"/>
      <c r="D923" s="78"/>
      <c r="E923" s="78"/>
      <c r="F923" s="107"/>
      <c r="G923" s="122" t="s">
        <v>6009</v>
      </c>
      <c r="H923" s="122"/>
      <c r="I923" s="122"/>
      <c r="J923" s="122"/>
      <c r="K923" s="122"/>
      <c r="L923" s="122"/>
      <c r="M923" s="122"/>
      <c r="N923" s="160" t="str">
        <f>VLOOKUP($B923,D1_2!$B$5:$AL$131,22,FALSE)&amp;""</f>
        <v/>
      </c>
      <c r="O923" s="172"/>
      <c r="P923" s="188" t="s">
        <v>410</v>
      </c>
      <c r="Q923" s="204" t="str">
        <f>VLOOKUP($B923,D1_2!$B$5:$AL$131,23,FALSE)&amp;""</f>
        <v/>
      </c>
      <c r="R923" s="215"/>
      <c r="S923" s="160" t="str">
        <f>VLOOKUP($B923,D1_2!$B$5:$AL$131,24,FALSE)&amp;""</f>
        <v/>
      </c>
      <c r="T923" s="172"/>
      <c r="U923" s="188" t="s">
        <v>410</v>
      </c>
      <c r="V923" s="204" t="str">
        <f>VLOOKUP($B923,D1_2!$B$5:$AL$131,25,FALSE)&amp;""</f>
        <v/>
      </c>
      <c r="W923" s="215"/>
      <c r="X923" s="160" t="str">
        <f>VLOOKUP($B923,D1_2!$B$5:$AL$131,26,FALSE)&amp;""</f>
        <v/>
      </c>
      <c r="Y923" s="172"/>
      <c r="Z923" s="188" t="s">
        <v>410</v>
      </c>
      <c r="AA923" s="204" t="str">
        <f>VLOOKUP($B923,D1_2!$B$5:$AL$131,27,FALSE)&amp;""</f>
        <v/>
      </c>
      <c r="AB923" s="215"/>
      <c r="AC923" s="160" t="str">
        <f>VLOOKUP($B923,D1_2!$B$5:$AL$131,28,FALSE)&amp;""</f>
        <v/>
      </c>
      <c r="AD923" s="172"/>
      <c r="AE923" s="188" t="s">
        <v>410</v>
      </c>
      <c r="AF923" s="204" t="str">
        <f>VLOOKUP($B923,D1_2!$B$5:$AL$131,29,FALSE)&amp;""</f>
        <v/>
      </c>
      <c r="AG923" s="215"/>
      <c r="AH923" s="160" t="str">
        <f>VLOOKUP($B923,D1_2!$B$5:$AL$131,30,FALSE)&amp;""</f>
        <v/>
      </c>
      <c r="AI923" s="172"/>
      <c r="AJ923" s="188" t="s">
        <v>410</v>
      </c>
      <c r="AK923" s="204" t="str">
        <f>VLOOKUP($B923,D1_2!$B$5:$AL$131,31,FALSE)&amp;""</f>
        <v/>
      </c>
      <c r="AL923" s="215"/>
      <c r="AM923" s="160" t="str">
        <f>VLOOKUP($B923,D1_2!$B$5:$AL$131,32,FALSE)&amp;""</f>
        <v/>
      </c>
      <c r="AN923" s="172"/>
      <c r="AO923" s="188" t="s">
        <v>410</v>
      </c>
      <c r="AP923" s="204" t="str">
        <f>VLOOKUP($B923,D1_2!$B$5:$AL$131,33,FALSE)&amp;""</f>
        <v/>
      </c>
      <c r="AQ923" s="215"/>
      <c r="AR923" s="160" t="str">
        <f>VLOOKUP($B923,D1_2!$B$5:$AL$131,34,FALSE)&amp;""</f>
        <v/>
      </c>
      <c r="AS923" s="172"/>
      <c r="AT923" s="188" t="s">
        <v>410</v>
      </c>
      <c r="AU923" s="204" t="str">
        <f>VLOOKUP($B923,D1_2!$B$5:$AL$131,35,FALSE)&amp;""</f>
        <v/>
      </c>
      <c r="AV923" s="215"/>
      <c r="AW923" s="160" t="str">
        <f>VLOOKUP($B923,D1_2!$B$5:$AL$131,36,FALSE)&amp;""</f>
        <v/>
      </c>
      <c r="AX923" s="172"/>
      <c r="AY923" s="188" t="s">
        <v>410</v>
      </c>
      <c r="AZ923" s="204" t="str">
        <f>VLOOKUP($B923,D1_2!$B$5:$AL$131,37,FALSE)&amp;""</f>
        <v/>
      </c>
      <c r="BA923" s="215"/>
    </row>
    <row r="924" spans="2:53" s="1" customFormat="1">
      <c r="B924" s="28"/>
      <c r="C924" s="80"/>
      <c r="D924" s="80"/>
      <c r="E924" s="80"/>
      <c r="F924" s="108"/>
      <c r="G924" s="123" t="s">
        <v>5759</v>
      </c>
      <c r="H924" s="123"/>
      <c r="I924" s="123"/>
      <c r="J924" s="123"/>
      <c r="K924" s="123"/>
      <c r="L924" s="123"/>
      <c r="M924" s="123"/>
      <c r="N924" s="162" t="str">
        <f>VLOOKUP($B923,D1_2!$B$132:$AL$258,22,FALSE)&amp;""</f>
        <v/>
      </c>
      <c r="O924" s="173"/>
      <c r="P924" s="189" t="s">
        <v>410</v>
      </c>
      <c r="Q924" s="205" t="str">
        <f>VLOOKUP($B923,D1_2!$B$132:$AL$258,23,FALSE)&amp;""</f>
        <v/>
      </c>
      <c r="R924" s="222"/>
      <c r="S924" s="162" t="str">
        <f>VLOOKUP($B923,D1_2!$B$132:$AL$258,24,FALSE)&amp;""</f>
        <v/>
      </c>
      <c r="T924" s="173"/>
      <c r="U924" s="189" t="s">
        <v>410</v>
      </c>
      <c r="V924" s="205" t="str">
        <f>VLOOKUP($B923,D1_2!$B$132:$AL$258,25,FALSE)&amp;""</f>
        <v/>
      </c>
      <c r="W924" s="222"/>
      <c r="X924" s="162" t="str">
        <f>VLOOKUP($B923,D1_2!$B$132:$AL$258,26,FALSE)&amp;""</f>
        <v/>
      </c>
      <c r="Y924" s="173"/>
      <c r="Z924" s="189" t="s">
        <v>410</v>
      </c>
      <c r="AA924" s="205" t="str">
        <f>VLOOKUP($B923,D1_2!$B$132:$AL$258,27,FALSE)&amp;""</f>
        <v/>
      </c>
      <c r="AB924" s="222"/>
      <c r="AC924" s="162" t="str">
        <f>VLOOKUP($B923,D1_2!$B$132:$AL$258,28,FALSE)&amp;""</f>
        <v/>
      </c>
      <c r="AD924" s="173"/>
      <c r="AE924" s="189" t="s">
        <v>410</v>
      </c>
      <c r="AF924" s="205" t="str">
        <f>VLOOKUP($B923,D1_2!$B$132:$AL$258,29,FALSE)&amp;""</f>
        <v/>
      </c>
      <c r="AG924" s="222"/>
      <c r="AH924" s="162" t="str">
        <f>VLOOKUP($B923,D1_2!$B$132:$AL$258,30,FALSE)&amp;""</f>
        <v/>
      </c>
      <c r="AI924" s="173"/>
      <c r="AJ924" s="189" t="s">
        <v>410</v>
      </c>
      <c r="AK924" s="205" t="str">
        <f>VLOOKUP($B923,D1_2!$B$132:$AL$258,31,FALSE)&amp;""</f>
        <v/>
      </c>
      <c r="AL924" s="222"/>
      <c r="AM924" s="162" t="str">
        <f>VLOOKUP($B923,D1_2!$B$132:$AL$258,32,FALSE)&amp;""</f>
        <v/>
      </c>
      <c r="AN924" s="173"/>
      <c r="AO924" s="189" t="s">
        <v>410</v>
      </c>
      <c r="AP924" s="205" t="str">
        <f>VLOOKUP($B923,D1_2!$B$132:$AL$258,33,FALSE)&amp;""</f>
        <v/>
      </c>
      <c r="AQ924" s="222"/>
      <c r="AR924" s="162" t="str">
        <f>VLOOKUP($B923,D1_2!$B$132:$AL$258,34,FALSE)&amp;""</f>
        <v/>
      </c>
      <c r="AS924" s="173"/>
      <c r="AT924" s="189" t="s">
        <v>410</v>
      </c>
      <c r="AU924" s="205" t="str">
        <f>VLOOKUP($B923,D1_2!$B$132:$AL$258,35,FALSE)&amp;""</f>
        <v/>
      </c>
      <c r="AV924" s="222"/>
      <c r="AW924" s="162" t="str">
        <f>VLOOKUP($B923,D1_2!$B$132:$AL$258,36,FALSE)&amp;""</f>
        <v/>
      </c>
      <c r="AX924" s="173"/>
      <c r="AY924" s="189" t="s">
        <v>410</v>
      </c>
      <c r="AZ924" s="205" t="str">
        <f>VLOOKUP($B923,D1_2!$B$132:$AL$258,37,FALSE)&amp;""</f>
        <v/>
      </c>
      <c r="BA924" s="222"/>
    </row>
    <row r="925" spans="2:53" s="1" customFormat="1">
      <c r="B925" s="27"/>
      <c r="C925" s="79"/>
      <c r="D925" s="79"/>
      <c r="E925" s="79"/>
      <c r="F925" s="109"/>
      <c r="G925" s="124" t="s">
        <v>5593</v>
      </c>
      <c r="H925" s="124"/>
      <c r="I925" s="124"/>
      <c r="J925" s="124"/>
      <c r="K925" s="124"/>
      <c r="L925" s="124"/>
      <c r="M925" s="124"/>
      <c r="N925" s="167" t="str">
        <f>VLOOKUP($B923,D1_2!$B$259:$AL$385,22,FALSE)&amp;""</f>
        <v/>
      </c>
      <c r="O925" s="174"/>
      <c r="P925" s="190" t="s">
        <v>410</v>
      </c>
      <c r="Q925" s="206" t="str">
        <f>VLOOKUP($B923,D1_2!$B$259:$AL$385,23,FALSE)&amp;""</f>
        <v/>
      </c>
      <c r="R925" s="216"/>
      <c r="S925" s="167" t="str">
        <f>VLOOKUP($B923,D1_2!$B$259:$AL$385,24,FALSE)&amp;""</f>
        <v/>
      </c>
      <c r="T925" s="174"/>
      <c r="U925" s="190" t="s">
        <v>410</v>
      </c>
      <c r="V925" s="206" t="str">
        <f>VLOOKUP($B923,D1_2!$B$259:$AL$385,25,FALSE)&amp;""</f>
        <v/>
      </c>
      <c r="W925" s="216"/>
      <c r="X925" s="167" t="str">
        <f>VLOOKUP($B923,D1_2!$B$259:$AL$385,26,FALSE)&amp;""</f>
        <v/>
      </c>
      <c r="Y925" s="174"/>
      <c r="Z925" s="190" t="s">
        <v>410</v>
      </c>
      <c r="AA925" s="206" t="str">
        <f>VLOOKUP($B923,D1_2!$B$259:$AL$385,27,FALSE)&amp;""</f>
        <v/>
      </c>
      <c r="AB925" s="216"/>
      <c r="AC925" s="167" t="str">
        <f>VLOOKUP($B923,D1_2!$B$259:$AL$385,28,FALSE)&amp;""</f>
        <v/>
      </c>
      <c r="AD925" s="174"/>
      <c r="AE925" s="190" t="s">
        <v>410</v>
      </c>
      <c r="AF925" s="206" t="str">
        <f>VLOOKUP($B923,D1_2!$B$259:$AL$385,29,FALSE)&amp;""</f>
        <v/>
      </c>
      <c r="AG925" s="216"/>
      <c r="AH925" s="167" t="str">
        <f>VLOOKUP($B923,D1_2!$B$259:$AL$385,30,FALSE)&amp;""</f>
        <v/>
      </c>
      <c r="AI925" s="174"/>
      <c r="AJ925" s="190" t="s">
        <v>410</v>
      </c>
      <c r="AK925" s="206" t="str">
        <f>VLOOKUP($B923,D1_2!$B$259:$AL$385,31,FALSE)&amp;""</f>
        <v/>
      </c>
      <c r="AL925" s="216"/>
      <c r="AM925" s="167" t="str">
        <f>VLOOKUP($B923,D1_2!$B$259:$AL$385,32,FALSE)&amp;""</f>
        <v/>
      </c>
      <c r="AN925" s="174"/>
      <c r="AO925" s="190" t="s">
        <v>410</v>
      </c>
      <c r="AP925" s="206" t="str">
        <f>VLOOKUP($B923,D1_2!$B$259:$AL$385,33,FALSE)&amp;""</f>
        <v/>
      </c>
      <c r="AQ925" s="216"/>
      <c r="AR925" s="167" t="str">
        <f>VLOOKUP($B923,D1_2!$B$259:$AL$385,34,FALSE)&amp;""</f>
        <v/>
      </c>
      <c r="AS925" s="174"/>
      <c r="AT925" s="190" t="s">
        <v>410</v>
      </c>
      <c r="AU925" s="206" t="str">
        <f>VLOOKUP($B923,D1_2!$B$259:$AL$385,35,FALSE)&amp;""</f>
        <v/>
      </c>
      <c r="AV925" s="216"/>
      <c r="AW925" s="167" t="str">
        <f>VLOOKUP($B923,D1_2!$B$259:$AL$385,36,FALSE)&amp;""</f>
        <v/>
      </c>
      <c r="AX925" s="174"/>
      <c r="AY925" s="190" t="s">
        <v>410</v>
      </c>
      <c r="AZ925" s="206" t="str">
        <f>VLOOKUP($B923,D1_2!$B$259:$AL$385,37,FALSE)&amp;""</f>
        <v/>
      </c>
      <c r="BA925" s="216"/>
    </row>
    <row r="926" spans="2:53" s="1" customFormat="1" ht="14.25" customHeight="1">
      <c r="B926" s="26" t="s">
        <v>6942</v>
      </c>
      <c r="C926" s="78"/>
      <c r="D926" s="78"/>
      <c r="E926" s="78"/>
      <c r="F926" s="107"/>
      <c r="G926" s="122" t="s">
        <v>6009</v>
      </c>
      <c r="H926" s="122"/>
      <c r="I926" s="122"/>
      <c r="J926" s="122"/>
      <c r="K926" s="122"/>
      <c r="L926" s="122"/>
      <c r="M926" s="122"/>
      <c r="N926" s="160" t="str">
        <f>VLOOKUP($B926,D1_2!$B$5:$AL$131,22,FALSE)&amp;""</f>
        <v/>
      </c>
      <c r="O926" s="172"/>
      <c r="P926" s="188" t="s">
        <v>410</v>
      </c>
      <c r="Q926" s="204" t="str">
        <f>VLOOKUP($B926,D1_2!$B$5:$AL$131,23,FALSE)&amp;""</f>
        <v/>
      </c>
      <c r="R926" s="215"/>
      <c r="S926" s="160" t="str">
        <f>VLOOKUP($B926,D1_2!$B$5:$AL$131,24,FALSE)&amp;""</f>
        <v/>
      </c>
      <c r="T926" s="172"/>
      <c r="U926" s="188" t="s">
        <v>410</v>
      </c>
      <c r="V926" s="204" t="str">
        <f>VLOOKUP($B926,D1_2!$B$5:$AL$131,25,FALSE)&amp;""</f>
        <v/>
      </c>
      <c r="W926" s="215"/>
      <c r="X926" s="160" t="str">
        <f>VLOOKUP($B926,D1_2!$B$5:$AL$131,26,FALSE)&amp;""</f>
        <v/>
      </c>
      <c r="Y926" s="172"/>
      <c r="Z926" s="188" t="s">
        <v>410</v>
      </c>
      <c r="AA926" s="204" t="str">
        <f>VLOOKUP($B926,D1_2!$B$5:$AL$131,27,FALSE)&amp;""</f>
        <v/>
      </c>
      <c r="AB926" s="215"/>
      <c r="AC926" s="160" t="str">
        <f>VLOOKUP($B926,D1_2!$B$5:$AL$131,28,FALSE)&amp;""</f>
        <v/>
      </c>
      <c r="AD926" s="172"/>
      <c r="AE926" s="188" t="s">
        <v>410</v>
      </c>
      <c r="AF926" s="204" t="str">
        <f>VLOOKUP($B926,D1_2!$B$5:$AL$131,29,FALSE)&amp;""</f>
        <v/>
      </c>
      <c r="AG926" s="215"/>
      <c r="AH926" s="160" t="str">
        <f>VLOOKUP($B926,D1_2!$B$5:$AL$131,30,FALSE)&amp;""</f>
        <v/>
      </c>
      <c r="AI926" s="172"/>
      <c r="AJ926" s="188" t="s">
        <v>410</v>
      </c>
      <c r="AK926" s="204" t="str">
        <f>VLOOKUP($B926,D1_2!$B$5:$AL$131,31,FALSE)&amp;""</f>
        <v/>
      </c>
      <c r="AL926" s="215"/>
      <c r="AM926" s="160" t="str">
        <f>VLOOKUP($B926,D1_2!$B$5:$AL$131,32,FALSE)&amp;""</f>
        <v/>
      </c>
      <c r="AN926" s="172"/>
      <c r="AO926" s="188" t="s">
        <v>410</v>
      </c>
      <c r="AP926" s="204" t="str">
        <f>VLOOKUP($B926,D1_2!$B$5:$AL$131,33,FALSE)&amp;""</f>
        <v/>
      </c>
      <c r="AQ926" s="215"/>
      <c r="AR926" s="160" t="str">
        <f>VLOOKUP($B926,D1_2!$B$5:$AL$131,34,FALSE)&amp;""</f>
        <v/>
      </c>
      <c r="AS926" s="172"/>
      <c r="AT926" s="188" t="s">
        <v>410</v>
      </c>
      <c r="AU926" s="204" t="str">
        <f>VLOOKUP($B926,D1_2!$B$5:$AL$131,35,FALSE)&amp;""</f>
        <v/>
      </c>
      <c r="AV926" s="215"/>
      <c r="AW926" s="160" t="str">
        <f>VLOOKUP($B926,D1_2!$B$5:$AL$131,36,FALSE)&amp;""</f>
        <v/>
      </c>
      <c r="AX926" s="172"/>
      <c r="AY926" s="188" t="s">
        <v>410</v>
      </c>
      <c r="AZ926" s="204" t="str">
        <f>VLOOKUP($B926,D1_2!$B$5:$AL$131,37,FALSE)&amp;""</f>
        <v/>
      </c>
      <c r="BA926" s="215"/>
    </row>
    <row r="927" spans="2:53" s="1" customFormat="1">
      <c r="B927" s="28"/>
      <c r="C927" s="80"/>
      <c r="D927" s="80"/>
      <c r="E927" s="80"/>
      <c r="F927" s="108"/>
      <c r="G927" s="123" t="s">
        <v>5759</v>
      </c>
      <c r="H927" s="123"/>
      <c r="I927" s="123"/>
      <c r="J927" s="123"/>
      <c r="K927" s="123"/>
      <c r="L927" s="123"/>
      <c r="M927" s="123"/>
      <c r="N927" s="162" t="str">
        <f>VLOOKUP($B926,D1_2!$B$132:$AL$258,22,FALSE)&amp;""</f>
        <v/>
      </c>
      <c r="O927" s="173"/>
      <c r="P927" s="189" t="s">
        <v>410</v>
      </c>
      <c r="Q927" s="205" t="str">
        <f>VLOOKUP($B926,D1_2!$B$132:$AL$258,23,FALSE)&amp;""</f>
        <v/>
      </c>
      <c r="R927" s="222"/>
      <c r="S927" s="162" t="str">
        <f>VLOOKUP($B926,D1_2!$B$132:$AL$258,24,FALSE)&amp;""</f>
        <v/>
      </c>
      <c r="T927" s="173"/>
      <c r="U927" s="189" t="s">
        <v>410</v>
      </c>
      <c r="V927" s="205" t="str">
        <f>VLOOKUP($B926,D1_2!$B$132:$AL$258,25,FALSE)&amp;""</f>
        <v/>
      </c>
      <c r="W927" s="222"/>
      <c r="X927" s="162" t="str">
        <f>VLOOKUP($B926,D1_2!$B$132:$AL$258,26,FALSE)&amp;""</f>
        <v/>
      </c>
      <c r="Y927" s="173"/>
      <c r="Z927" s="189" t="s">
        <v>410</v>
      </c>
      <c r="AA927" s="205" t="str">
        <f>VLOOKUP($B926,D1_2!$B$132:$AL$258,27,FALSE)&amp;""</f>
        <v/>
      </c>
      <c r="AB927" s="222"/>
      <c r="AC927" s="162" t="str">
        <f>VLOOKUP($B926,D1_2!$B$132:$AL$258,28,FALSE)&amp;""</f>
        <v/>
      </c>
      <c r="AD927" s="173"/>
      <c r="AE927" s="189" t="s">
        <v>410</v>
      </c>
      <c r="AF927" s="205" t="str">
        <f>VLOOKUP($B926,D1_2!$B$132:$AL$258,29,FALSE)&amp;""</f>
        <v/>
      </c>
      <c r="AG927" s="222"/>
      <c r="AH927" s="162" t="str">
        <f>VLOOKUP($B926,D1_2!$B$132:$AL$258,30,FALSE)&amp;""</f>
        <v/>
      </c>
      <c r="AI927" s="173"/>
      <c r="AJ927" s="189" t="s">
        <v>410</v>
      </c>
      <c r="AK927" s="205" t="str">
        <f>VLOOKUP($B926,D1_2!$B$132:$AL$258,31,FALSE)&amp;""</f>
        <v/>
      </c>
      <c r="AL927" s="222"/>
      <c r="AM927" s="162" t="str">
        <f>VLOOKUP($B926,D1_2!$B$132:$AL$258,32,FALSE)&amp;""</f>
        <v/>
      </c>
      <c r="AN927" s="173"/>
      <c r="AO927" s="189" t="s">
        <v>410</v>
      </c>
      <c r="AP927" s="205" t="str">
        <f>VLOOKUP($B926,D1_2!$B$132:$AL$258,33,FALSE)&amp;""</f>
        <v/>
      </c>
      <c r="AQ927" s="222"/>
      <c r="AR927" s="162" t="str">
        <f>VLOOKUP($B926,D1_2!$B$132:$AL$258,34,FALSE)&amp;""</f>
        <v/>
      </c>
      <c r="AS927" s="173"/>
      <c r="AT927" s="189" t="s">
        <v>410</v>
      </c>
      <c r="AU927" s="205" t="str">
        <f>VLOOKUP($B926,D1_2!$B$132:$AL$258,35,FALSE)&amp;""</f>
        <v/>
      </c>
      <c r="AV927" s="222"/>
      <c r="AW927" s="162" t="str">
        <f>VLOOKUP($B926,D1_2!$B$132:$AL$258,36,FALSE)&amp;""</f>
        <v/>
      </c>
      <c r="AX927" s="173"/>
      <c r="AY927" s="189" t="s">
        <v>410</v>
      </c>
      <c r="AZ927" s="205" t="str">
        <f>VLOOKUP($B926,D1_2!$B$132:$AL$258,37,FALSE)&amp;""</f>
        <v/>
      </c>
      <c r="BA927" s="222"/>
    </row>
    <row r="928" spans="2:53" s="1" customFormat="1">
      <c r="B928" s="27"/>
      <c r="C928" s="79"/>
      <c r="D928" s="79"/>
      <c r="E928" s="79"/>
      <c r="F928" s="109"/>
      <c r="G928" s="124" t="s">
        <v>5593</v>
      </c>
      <c r="H928" s="124"/>
      <c r="I928" s="124"/>
      <c r="J928" s="124"/>
      <c r="K928" s="124"/>
      <c r="L928" s="124"/>
      <c r="M928" s="124"/>
      <c r="N928" s="167" t="str">
        <f>VLOOKUP($B926,D1_2!$B$259:$AL$385,22,FALSE)&amp;""</f>
        <v/>
      </c>
      <c r="O928" s="174"/>
      <c r="P928" s="190" t="s">
        <v>410</v>
      </c>
      <c r="Q928" s="206" t="str">
        <f>VLOOKUP($B926,D1_2!$B$259:$AL$385,23,FALSE)&amp;""</f>
        <v/>
      </c>
      <c r="R928" s="216"/>
      <c r="S928" s="167" t="str">
        <f>VLOOKUP($B926,D1_2!$B$259:$AL$385,24,FALSE)&amp;""</f>
        <v/>
      </c>
      <c r="T928" s="174"/>
      <c r="U928" s="190" t="s">
        <v>410</v>
      </c>
      <c r="V928" s="206" t="str">
        <f>VLOOKUP($B926,D1_2!$B$259:$AL$385,25,FALSE)&amp;""</f>
        <v/>
      </c>
      <c r="W928" s="216"/>
      <c r="X928" s="167" t="str">
        <f>VLOOKUP($B926,D1_2!$B$259:$AL$385,26,FALSE)&amp;""</f>
        <v/>
      </c>
      <c r="Y928" s="174"/>
      <c r="Z928" s="190" t="s">
        <v>410</v>
      </c>
      <c r="AA928" s="206" t="str">
        <f>VLOOKUP($B926,D1_2!$B$259:$AL$385,27,FALSE)&amp;""</f>
        <v/>
      </c>
      <c r="AB928" s="216"/>
      <c r="AC928" s="167" t="str">
        <f>VLOOKUP($B926,D1_2!$B$259:$AL$385,28,FALSE)&amp;""</f>
        <v/>
      </c>
      <c r="AD928" s="174"/>
      <c r="AE928" s="190" t="s">
        <v>410</v>
      </c>
      <c r="AF928" s="206" t="str">
        <f>VLOOKUP($B926,D1_2!$B$259:$AL$385,29,FALSE)&amp;""</f>
        <v/>
      </c>
      <c r="AG928" s="216"/>
      <c r="AH928" s="167" t="str">
        <f>VLOOKUP($B926,D1_2!$B$259:$AL$385,30,FALSE)&amp;""</f>
        <v/>
      </c>
      <c r="AI928" s="174"/>
      <c r="AJ928" s="190" t="s">
        <v>410</v>
      </c>
      <c r="AK928" s="206" t="str">
        <f>VLOOKUP($B926,D1_2!$B$259:$AL$385,31,FALSE)&amp;""</f>
        <v/>
      </c>
      <c r="AL928" s="216"/>
      <c r="AM928" s="167" t="str">
        <f>VLOOKUP($B926,D1_2!$B$259:$AL$385,32,FALSE)&amp;""</f>
        <v/>
      </c>
      <c r="AN928" s="174"/>
      <c r="AO928" s="190" t="s">
        <v>410</v>
      </c>
      <c r="AP928" s="206" t="str">
        <f>VLOOKUP($B926,D1_2!$B$259:$AL$385,33,FALSE)&amp;""</f>
        <v/>
      </c>
      <c r="AQ928" s="216"/>
      <c r="AR928" s="167" t="str">
        <f>VLOOKUP($B926,D1_2!$B$259:$AL$385,34,FALSE)&amp;""</f>
        <v/>
      </c>
      <c r="AS928" s="174"/>
      <c r="AT928" s="190" t="s">
        <v>410</v>
      </c>
      <c r="AU928" s="206" t="str">
        <f>VLOOKUP($B926,D1_2!$B$259:$AL$385,35,FALSE)&amp;""</f>
        <v/>
      </c>
      <c r="AV928" s="216"/>
      <c r="AW928" s="167" t="str">
        <f>VLOOKUP($B926,D1_2!$B$259:$AL$385,36,FALSE)&amp;""</f>
        <v/>
      </c>
      <c r="AX928" s="174"/>
      <c r="AY928" s="190" t="s">
        <v>410</v>
      </c>
      <c r="AZ928" s="206" t="str">
        <f>VLOOKUP($B926,D1_2!$B$259:$AL$385,37,FALSE)&amp;""</f>
        <v/>
      </c>
      <c r="BA928" s="216"/>
    </row>
    <row r="929" spans="2:53" s="1" customFormat="1" ht="14.25" customHeight="1">
      <c r="B929" s="26" t="s">
        <v>239</v>
      </c>
      <c r="C929" s="78"/>
      <c r="D929" s="78"/>
      <c r="E929" s="78"/>
      <c r="F929" s="107"/>
      <c r="G929" s="122" t="s">
        <v>6009</v>
      </c>
      <c r="H929" s="122"/>
      <c r="I929" s="122"/>
      <c r="J929" s="122"/>
      <c r="K929" s="122"/>
      <c r="L929" s="122"/>
      <c r="M929" s="122"/>
      <c r="N929" s="160" t="str">
        <f>VLOOKUP($B929,D1_2!$B$5:$AL$131,22,FALSE)&amp;""</f>
        <v/>
      </c>
      <c r="O929" s="172"/>
      <c r="P929" s="188" t="s">
        <v>410</v>
      </c>
      <c r="Q929" s="204" t="str">
        <f>VLOOKUP($B929,D1_2!$B$5:$AL$131,23,FALSE)&amp;""</f>
        <v/>
      </c>
      <c r="R929" s="215"/>
      <c r="S929" s="160" t="str">
        <f>VLOOKUP($B929,D1_2!$B$5:$AL$131,24,FALSE)&amp;""</f>
        <v/>
      </c>
      <c r="T929" s="172"/>
      <c r="U929" s="188" t="s">
        <v>410</v>
      </c>
      <c r="V929" s="204" t="str">
        <f>VLOOKUP($B929,D1_2!$B$5:$AL$131,25,FALSE)&amp;""</f>
        <v/>
      </c>
      <c r="W929" s="215"/>
      <c r="X929" s="160" t="str">
        <f>VLOOKUP($B929,D1_2!$B$5:$AL$131,26,FALSE)&amp;""</f>
        <v/>
      </c>
      <c r="Y929" s="172"/>
      <c r="Z929" s="188" t="s">
        <v>410</v>
      </c>
      <c r="AA929" s="204" t="str">
        <f>VLOOKUP($B929,D1_2!$B$5:$AL$131,27,FALSE)&amp;""</f>
        <v/>
      </c>
      <c r="AB929" s="215"/>
      <c r="AC929" s="160" t="str">
        <f>VLOOKUP($B929,D1_2!$B$5:$AL$131,28,FALSE)&amp;""</f>
        <v/>
      </c>
      <c r="AD929" s="172"/>
      <c r="AE929" s="188" t="s">
        <v>410</v>
      </c>
      <c r="AF929" s="204" t="str">
        <f>VLOOKUP($B929,D1_2!$B$5:$AL$131,29,FALSE)&amp;""</f>
        <v/>
      </c>
      <c r="AG929" s="215"/>
      <c r="AH929" s="160" t="str">
        <f>VLOOKUP($B929,D1_2!$B$5:$AL$131,30,FALSE)&amp;""</f>
        <v/>
      </c>
      <c r="AI929" s="172"/>
      <c r="AJ929" s="188" t="s">
        <v>410</v>
      </c>
      <c r="AK929" s="204" t="str">
        <f>VLOOKUP($B929,D1_2!$B$5:$AL$131,31,FALSE)&amp;""</f>
        <v/>
      </c>
      <c r="AL929" s="215"/>
      <c r="AM929" s="160" t="str">
        <f>VLOOKUP($B929,D1_2!$B$5:$AL$131,32,FALSE)&amp;""</f>
        <v/>
      </c>
      <c r="AN929" s="172"/>
      <c r="AO929" s="188" t="s">
        <v>410</v>
      </c>
      <c r="AP929" s="204" t="str">
        <f>VLOOKUP($B929,D1_2!$B$5:$AL$131,33,FALSE)&amp;""</f>
        <v/>
      </c>
      <c r="AQ929" s="215"/>
      <c r="AR929" s="160" t="str">
        <f>VLOOKUP($B929,D1_2!$B$5:$AL$131,34,FALSE)&amp;""</f>
        <v/>
      </c>
      <c r="AS929" s="172"/>
      <c r="AT929" s="188" t="s">
        <v>410</v>
      </c>
      <c r="AU929" s="204" t="str">
        <f>VLOOKUP($B929,D1_2!$B$5:$AL$131,35,FALSE)&amp;""</f>
        <v/>
      </c>
      <c r="AV929" s="215"/>
      <c r="AW929" s="160" t="str">
        <f>VLOOKUP($B929,D1_2!$B$5:$AL$131,36,FALSE)&amp;""</f>
        <v/>
      </c>
      <c r="AX929" s="172"/>
      <c r="AY929" s="188" t="s">
        <v>410</v>
      </c>
      <c r="AZ929" s="204" t="str">
        <f>VLOOKUP($B929,D1_2!$B$5:$AL$131,37,FALSE)&amp;""</f>
        <v/>
      </c>
      <c r="BA929" s="215"/>
    </row>
    <row r="930" spans="2:53" s="1" customFormat="1">
      <c r="B930" s="28"/>
      <c r="C930" s="80"/>
      <c r="D930" s="80"/>
      <c r="E930" s="80"/>
      <c r="F930" s="108"/>
      <c r="G930" s="123" t="s">
        <v>5759</v>
      </c>
      <c r="H930" s="123"/>
      <c r="I930" s="123"/>
      <c r="J930" s="123"/>
      <c r="K930" s="123"/>
      <c r="L930" s="123"/>
      <c r="M930" s="123"/>
      <c r="N930" s="162" t="str">
        <f>VLOOKUP($B929,D1_2!$B$132:$AL$258,22,FALSE)&amp;""</f>
        <v/>
      </c>
      <c r="O930" s="173"/>
      <c r="P930" s="189" t="s">
        <v>410</v>
      </c>
      <c r="Q930" s="205" t="str">
        <f>VLOOKUP($B929,D1_2!$B$132:$AL$258,23,FALSE)&amp;""</f>
        <v/>
      </c>
      <c r="R930" s="222"/>
      <c r="S930" s="162" t="str">
        <f>VLOOKUP($B929,D1_2!$B$132:$AL$258,24,FALSE)&amp;""</f>
        <v/>
      </c>
      <c r="T930" s="173"/>
      <c r="U930" s="189" t="s">
        <v>410</v>
      </c>
      <c r="V930" s="205" t="str">
        <f>VLOOKUP($B929,D1_2!$B$132:$AL$258,25,FALSE)&amp;""</f>
        <v/>
      </c>
      <c r="W930" s="222"/>
      <c r="X930" s="162" t="str">
        <f>VLOOKUP($B929,D1_2!$B$132:$AL$258,26,FALSE)&amp;""</f>
        <v/>
      </c>
      <c r="Y930" s="173"/>
      <c r="Z930" s="189" t="s">
        <v>410</v>
      </c>
      <c r="AA930" s="205" t="str">
        <f>VLOOKUP($B929,D1_2!$B$132:$AL$258,27,FALSE)&amp;""</f>
        <v/>
      </c>
      <c r="AB930" s="222"/>
      <c r="AC930" s="162" t="str">
        <f>VLOOKUP($B929,D1_2!$B$132:$AL$258,28,FALSE)&amp;""</f>
        <v/>
      </c>
      <c r="AD930" s="173"/>
      <c r="AE930" s="189" t="s">
        <v>410</v>
      </c>
      <c r="AF930" s="205" t="str">
        <f>VLOOKUP($B929,D1_2!$B$132:$AL$258,29,FALSE)&amp;""</f>
        <v/>
      </c>
      <c r="AG930" s="222"/>
      <c r="AH930" s="162" t="str">
        <f>VLOOKUP($B929,D1_2!$B$132:$AL$258,30,FALSE)&amp;""</f>
        <v/>
      </c>
      <c r="AI930" s="173"/>
      <c r="AJ930" s="189" t="s">
        <v>410</v>
      </c>
      <c r="AK930" s="205" t="str">
        <f>VLOOKUP($B929,D1_2!$B$132:$AL$258,31,FALSE)&amp;""</f>
        <v/>
      </c>
      <c r="AL930" s="222"/>
      <c r="AM930" s="162" t="str">
        <f>VLOOKUP($B929,D1_2!$B$132:$AL$258,32,FALSE)&amp;""</f>
        <v/>
      </c>
      <c r="AN930" s="173"/>
      <c r="AO930" s="189" t="s">
        <v>410</v>
      </c>
      <c r="AP930" s="205" t="str">
        <f>VLOOKUP($B929,D1_2!$B$132:$AL$258,33,FALSE)&amp;""</f>
        <v/>
      </c>
      <c r="AQ930" s="222"/>
      <c r="AR930" s="162" t="str">
        <f>VLOOKUP($B929,D1_2!$B$132:$AL$258,34,FALSE)&amp;""</f>
        <v/>
      </c>
      <c r="AS930" s="173"/>
      <c r="AT930" s="189" t="s">
        <v>410</v>
      </c>
      <c r="AU930" s="205" t="str">
        <f>VLOOKUP($B929,D1_2!$B$132:$AL$258,35,FALSE)&amp;""</f>
        <v/>
      </c>
      <c r="AV930" s="222"/>
      <c r="AW930" s="162" t="str">
        <f>VLOOKUP($B929,D1_2!$B$132:$AL$258,36,FALSE)&amp;""</f>
        <v/>
      </c>
      <c r="AX930" s="173"/>
      <c r="AY930" s="189" t="s">
        <v>410</v>
      </c>
      <c r="AZ930" s="205" t="str">
        <f>VLOOKUP($B929,D1_2!$B$132:$AL$258,37,FALSE)&amp;""</f>
        <v/>
      </c>
      <c r="BA930" s="222"/>
    </row>
    <row r="931" spans="2:53" s="1" customFormat="1">
      <c r="B931" s="27"/>
      <c r="C931" s="79"/>
      <c r="D931" s="79"/>
      <c r="E931" s="79"/>
      <c r="F931" s="109"/>
      <c r="G931" s="124" t="s">
        <v>5593</v>
      </c>
      <c r="H931" s="124"/>
      <c r="I931" s="124"/>
      <c r="J931" s="124"/>
      <c r="K931" s="124"/>
      <c r="L931" s="124"/>
      <c r="M931" s="124"/>
      <c r="N931" s="167" t="str">
        <f>VLOOKUP($B929,D1_2!$B$259:$AL$385,22,FALSE)&amp;""</f>
        <v/>
      </c>
      <c r="O931" s="174"/>
      <c r="P931" s="190" t="s">
        <v>410</v>
      </c>
      <c r="Q931" s="206" t="str">
        <f>VLOOKUP($B929,D1_2!$B$259:$AL$385,23,FALSE)&amp;""</f>
        <v/>
      </c>
      <c r="R931" s="216"/>
      <c r="S931" s="167" t="str">
        <f>VLOOKUP($B929,D1_2!$B$259:$AL$385,24,FALSE)&amp;""</f>
        <v/>
      </c>
      <c r="T931" s="174"/>
      <c r="U931" s="190" t="s">
        <v>410</v>
      </c>
      <c r="V931" s="206" t="str">
        <f>VLOOKUP($B929,D1_2!$B$259:$AL$385,25,FALSE)&amp;""</f>
        <v/>
      </c>
      <c r="W931" s="216"/>
      <c r="X931" s="167" t="str">
        <f>VLOOKUP($B929,D1_2!$B$259:$AL$385,26,FALSE)&amp;""</f>
        <v/>
      </c>
      <c r="Y931" s="174"/>
      <c r="Z931" s="190" t="s">
        <v>410</v>
      </c>
      <c r="AA931" s="206" t="str">
        <f>VLOOKUP($B929,D1_2!$B$259:$AL$385,27,FALSE)&amp;""</f>
        <v/>
      </c>
      <c r="AB931" s="216"/>
      <c r="AC931" s="167" t="str">
        <f>VLOOKUP($B929,D1_2!$B$259:$AL$385,28,FALSE)&amp;""</f>
        <v/>
      </c>
      <c r="AD931" s="174"/>
      <c r="AE931" s="190" t="s">
        <v>410</v>
      </c>
      <c r="AF931" s="206" t="str">
        <f>VLOOKUP($B929,D1_2!$B$259:$AL$385,29,FALSE)&amp;""</f>
        <v/>
      </c>
      <c r="AG931" s="216"/>
      <c r="AH931" s="167" t="str">
        <f>VLOOKUP($B929,D1_2!$B$259:$AL$385,30,FALSE)&amp;""</f>
        <v/>
      </c>
      <c r="AI931" s="174"/>
      <c r="AJ931" s="190" t="s">
        <v>410</v>
      </c>
      <c r="AK931" s="206" t="str">
        <f>VLOOKUP($B929,D1_2!$B$259:$AL$385,31,FALSE)&amp;""</f>
        <v/>
      </c>
      <c r="AL931" s="216"/>
      <c r="AM931" s="167" t="str">
        <f>VLOOKUP($B929,D1_2!$B$259:$AL$385,32,FALSE)&amp;""</f>
        <v/>
      </c>
      <c r="AN931" s="174"/>
      <c r="AO931" s="190" t="s">
        <v>410</v>
      </c>
      <c r="AP931" s="206" t="str">
        <f>VLOOKUP($B929,D1_2!$B$259:$AL$385,33,FALSE)&amp;""</f>
        <v/>
      </c>
      <c r="AQ931" s="216"/>
      <c r="AR931" s="167" t="str">
        <f>VLOOKUP($B929,D1_2!$B$259:$AL$385,34,FALSE)&amp;""</f>
        <v/>
      </c>
      <c r="AS931" s="174"/>
      <c r="AT931" s="190" t="s">
        <v>410</v>
      </c>
      <c r="AU931" s="206" t="str">
        <f>VLOOKUP($B929,D1_2!$B$259:$AL$385,35,FALSE)&amp;""</f>
        <v/>
      </c>
      <c r="AV931" s="216"/>
      <c r="AW931" s="167" t="str">
        <f>VLOOKUP($B929,D1_2!$B$259:$AL$385,36,FALSE)&amp;""</f>
        <v/>
      </c>
      <c r="AX931" s="174"/>
      <c r="AY931" s="190" t="s">
        <v>410</v>
      </c>
      <c r="AZ931" s="206" t="str">
        <f>VLOOKUP($B929,D1_2!$B$259:$AL$385,37,FALSE)&amp;""</f>
        <v/>
      </c>
      <c r="BA931" s="216"/>
    </row>
    <row r="932" spans="2:53" s="1" customFormat="1" ht="14.25" customHeight="1">
      <c r="B932" s="26" t="s">
        <v>1126</v>
      </c>
      <c r="C932" s="78"/>
      <c r="D932" s="78"/>
      <c r="E932" s="78"/>
      <c r="F932" s="107"/>
      <c r="G932" s="122" t="s">
        <v>6009</v>
      </c>
      <c r="H932" s="122"/>
      <c r="I932" s="122"/>
      <c r="J932" s="122"/>
      <c r="K932" s="122"/>
      <c r="L932" s="122"/>
      <c r="M932" s="122"/>
      <c r="N932" s="160" t="str">
        <f>VLOOKUP($B932,D1_2!$B$5:$AL$131,22,FALSE)&amp;""</f>
        <v/>
      </c>
      <c r="O932" s="172"/>
      <c r="P932" s="188" t="s">
        <v>410</v>
      </c>
      <c r="Q932" s="204" t="str">
        <f>VLOOKUP($B932,D1_2!$B$5:$AL$131,23,FALSE)&amp;""</f>
        <v/>
      </c>
      <c r="R932" s="215"/>
      <c r="S932" s="160" t="str">
        <f>VLOOKUP($B932,D1_2!$B$5:$AL$131,24,FALSE)&amp;""</f>
        <v/>
      </c>
      <c r="T932" s="172"/>
      <c r="U932" s="188" t="s">
        <v>410</v>
      </c>
      <c r="V932" s="204" t="str">
        <f>VLOOKUP($B932,D1_2!$B$5:$AL$131,25,FALSE)&amp;""</f>
        <v/>
      </c>
      <c r="W932" s="215"/>
      <c r="X932" s="160" t="str">
        <f>VLOOKUP($B932,D1_2!$B$5:$AL$131,26,FALSE)&amp;""</f>
        <v/>
      </c>
      <c r="Y932" s="172"/>
      <c r="Z932" s="188" t="s">
        <v>410</v>
      </c>
      <c r="AA932" s="204" t="str">
        <f>VLOOKUP($B932,D1_2!$B$5:$AL$131,27,FALSE)&amp;""</f>
        <v/>
      </c>
      <c r="AB932" s="215"/>
      <c r="AC932" s="160" t="str">
        <f>VLOOKUP($B932,D1_2!$B$5:$AL$131,28,FALSE)&amp;""</f>
        <v/>
      </c>
      <c r="AD932" s="172"/>
      <c r="AE932" s="188" t="s">
        <v>410</v>
      </c>
      <c r="AF932" s="204" t="str">
        <f>VLOOKUP($B932,D1_2!$B$5:$AL$131,29,FALSE)&amp;""</f>
        <v/>
      </c>
      <c r="AG932" s="215"/>
      <c r="AH932" s="160" t="str">
        <f>VLOOKUP($B932,D1_2!$B$5:$AL$131,30,FALSE)&amp;""</f>
        <v/>
      </c>
      <c r="AI932" s="172"/>
      <c r="AJ932" s="188" t="s">
        <v>410</v>
      </c>
      <c r="AK932" s="204" t="str">
        <f>VLOOKUP($B932,D1_2!$B$5:$AL$131,31,FALSE)&amp;""</f>
        <v/>
      </c>
      <c r="AL932" s="215"/>
      <c r="AM932" s="160" t="str">
        <f>VLOOKUP($B932,D1_2!$B$5:$AL$131,32,FALSE)&amp;""</f>
        <v/>
      </c>
      <c r="AN932" s="172"/>
      <c r="AO932" s="188" t="s">
        <v>410</v>
      </c>
      <c r="AP932" s="204" t="str">
        <f>VLOOKUP($B932,D1_2!$B$5:$AL$131,33,FALSE)&amp;""</f>
        <v/>
      </c>
      <c r="AQ932" s="215"/>
      <c r="AR932" s="160" t="str">
        <f>VLOOKUP($B932,D1_2!$B$5:$AL$131,34,FALSE)&amp;""</f>
        <v/>
      </c>
      <c r="AS932" s="172"/>
      <c r="AT932" s="188" t="s">
        <v>410</v>
      </c>
      <c r="AU932" s="204" t="str">
        <f>VLOOKUP($B932,D1_2!$B$5:$AL$131,35,FALSE)&amp;""</f>
        <v/>
      </c>
      <c r="AV932" s="215"/>
      <c r="AW932" s="160" t="str">
        <f>VLOOKUP($B932,D1_2!$B$5:$AL$131,36,FALSE)&amp;""</f>
        <v/>
      </c>
      <c r="AX932" s="172"/>
      <c r="AY932" s="188" t="s">
        <v>410</v>
      </c>
      <c r="AZ932" s="204" t="str">
        <f>VLOOKUP($B932,D1_2!$B$5:$AL$131,37,FALSE)&amp;""</f>
        <v/>
      </c>
      <c r="BA932" s="215"/>
    </row>
    <row r="933" spans="2:53" s="1" customFormat="1">
      <c r="B933" s="28"/>
      <c r="C933" s="80"/>
      <c r="D933" s="80"/>
      <c r="E933" s="80"/>
      <c r="F933" s="108"/>
      <c r="G933" s="123" t="s">
        <v>5759</v>
      </c>
      <c r="H933" s="123"/>
      <c r="I933" s="123"/>
      <c r="J933" s="123"/>
      <c r="K933" s="123"/>
      <c r="L933" s="123"/>
      <c r="M933" s="123"/>
      <c r="N933" s="162" t="str">
        <f>VLOOKUP($B932,D1_2!$B$132:$AL$258,22,FALSE)&amp;""</f>
        <v/>
      </c>
      <c r="O933" s="173"/>
      <c r="P933" s="189" t="s">
        <v>410</v>
      </c>
      <c r="Q933" s="205" t="str">
        <f>VLOOKUP($B932,D1_2!$B$132:$AL$258,23,FALSE)&amp;""</f>
        <v/>
      </c>
      <c r="R933" s="222"/>
      <c r="S933" s="162" t="str">
        <f>VLOOKUP($B932,D1_2!$B$132:$AL$258,24,FALSE)&amp;""</f>
        <v/>
      </c>
      <c r="T933" s="173"/>
      <c r="U933" s="189" t="s">
        <v>410</v>
      </c>
      <c r="V933" s="205" t="str">
        <f>VLOOKUP($B932,D1_2!$B$132:$AL$258,25,FALSE)&amp;""</f>
        <v/>
      </c>
      <c r="W933" s="222"/>
      <c r="X933" s="162" t="str">
        <f>VLOOKUP($B932,D1_2!$B$132:$AL$258,26,FALSE)&amp;""</f>
        <v/>
      </c>
      <c r="Y933" s="173"/>
      <c r="Z933" s="189" t="s">
        <v>410</v>
      </c>
      <c r="AA933" s="205" t="str">
        <f>VLOOKUP($B932,D1_2!$B$132:$AL$258,27,FALSE)&amp;""</f>
        <v/>
      </c>
      <c r="AB933" s="222"/>
      <c r="AC933" s="162" t="str">
        <f>VLOOKUP($B932,D1_2!$B$132:$AL$258,28,FALSE)&amp;""</f>
        <v/>
      </c>
      <c r="AD933" s="173"/>
      <c r="AE933" s="189" t="s">
        <v>410</v>
      </c>
      <c r="AF933" s="205" t="str">
        <f>VLOOKUP($B932,D1_2!$B$132:$AL$258,29,FALSE)&amp;""</f>
        <v/>
      </c>
      <c r="AG933" s="222"/>
      <c r="AH933" s="162" t="str">
        <f>VLOOKUP($B932,D1_2!$B$132:$AL$258,30,FALSE)&amp;""</f>
        <v/>
      </c>
      <c r="AI933" s="173"/>
      <c r="AJ933" s="189" t="s">
        <v>410</v>
      </c>
      <c r="AK933" s="205" t="str">
        <f>VLOOKUP($B932,D1_2!$B$132:$AL$258,31,FALSE)&amp;""</f>
        <v/>
      </c>
      <c r="AL933" s="222"/>
      <c r="AM933" s="162" t="str">
        <f>VLOOKUP($B932,D1_2!$B$132:$AL$258,32,FALSE)&amp;""</f>
        <v/>
      </c>
      <c r="AN933" s="173"/>
      <c r="AO933" s="189" t="s">
        <v>410</v>
      </c>
      <c r="AP933" s="205" t="str">
        <f>VLOOKUP($B932,D1_2!$B$132:$AL$258,33,FALSE)&amp;""</f>
        <v/>
      </c>
      <c r="AQ933" s="222"/>
      <c r="AR933" s="162" t="str">
        <f>VLOOKUP($B932,D1_2!$B$132:$AL$258,34,FALSE)&amp;""</f>
        <v/>
      </c>
      <c r="AS933" s="173"/>
      <c r="AT933" s="189" t="s">
        <v>410</v>
      </c>
      <c r="AU933" s="205" t="str">
        <f>VLOOKUP($B932,D1_2!$B$132:$AL$258,35,FALSE)&amp;""</f>
        <v/>
      </c>
      <c r="AV933" s="222"/>
      <c r="AW933" s="162" t="str">
        <f>VLOOKUP($B932,D1_2!$B$132:$AL$258,36,FALSE)&amp;""</f>
        <v/>
      </c>
      <c r="AX933" s="173"/>
      <c r="AY933" s="189" t="s">
        <v>410</v>
      </c>
      <c r="AZ933" s="205" t="str">
        <f>VLOOKUP($B932,D1_2!$B$132:$AL$258,37,FALSE)&amp;""</f>
        <v/>
      </c>
      <c r="BA933" s="222"/>
    </row>
    <row r="934" spans="2:53" s="1" customFormat="1">
      <c r="B934" s="27"/>
      <c r="C934" s="79"/>
      <c r="D934" s="79"/>
      <c r="E934" s="79"/>
      <c r="F934" s="109"/>
      <c r="G934" s="124" t="s">
        <v>5593</v>
      </c>
      <c r="H934" s="124"/>
      <c r="I934" s="124"/>
      <c r="J934" s="124"/>
      <c r="K934" s="124"/>
      <c r="L934" s="124"/>
      <c r="M934" s="124"/>
      <c r="N934" s="167" t="str">
        <f>VLOOKUP($B932,D1_2!$B$259:$AL$385,22,FALSE)&amp;""</f>
        <v/>
      </c>
      <c r="O934" s="174"/>
      <c r="P934" s="190" t="s">
        <v>410</v>
      </c>
      <c r="Q934" s="206" t="str">
        <f>VLOOKUP($B932,D1_2!$B$259:$AL$385,23,FALSE)&amp;""</f>
        <v/>
      </c>
      <c r="R934" s="216"/>
      <c r="S934" s="167" t="str">
        <f>VLOOKUP($B932,D1_2!$B$259:$AL$385,24,FALSE)&amp;""</f>
        <v/>
      </c>
      <c r="T934" s="174"/>
      <c r="U934" s="190" t="s">
        <v>410</v>
      </c>
      <c r="V934" s="206" t="str">
        <f>VLOOKUP($B932,D1_2!$B$259:$AL$385,25,FALSE)&amp;""</f>
        <v/>
      </c>
      <c r="W934" s="216"/>
      <c r="X934" s="167" t="str">
        <f>VLOOKUP($B932,D1_2!$B$259:$AL$385,26,FALSE)&amp;""</f>
        <v/>
      </c>
      <c r="Y934" s="174"/>
      <c r="Z934" s="190" t="s">
        <v>410</v>
      </c>
      <c r="AA934" s="206" t="str">
        <f>VLOOKUP($B932,D1_2!$B$259:$AL$385,27,FALSE)&amp;""</f>
        <v/>
      </c>
      <c r="AB934" s="216"/>
      <c r="AC934" s="167" t="str">
        <f>VLOOKUP($B932,D1_2!$B$259:$AL$385,28,FALSE)&amp;""</f>
        <v/>
      </c>
      <c r="AD934" s="174"/>
      <c r="AE934" s="190" t="s">
        <v>410</v>
      </c>
      <c r="AF934" s="206" t="str">
        <f>VLOOKUP($B932,D1_2!$B$259:$AL$385,29,FALSE)&amp;""</f>
        <v/>
      </c>
      <c r="AG934" s="216"/>
      <c r="AH934" s="167" t="str">
        <f>VLOOKUP($B932,D1_2!$B$259:$AL$385,30,FALSE)&amp;""</f>
        <v/>
      </c>
      <c r="AI934" s="174"/>
      <c r="AJ934" s="190" t="s">
        <v>410</v>
      </c>
      <c r="AK934" s="206" t="str">
        <f>VLOOKUP($B932,D1_2!$B$259:$AL$385,31,FALSE)&amp;""</f>
        <v/>
      </c>
      <c r="AL934" s="216"/>
      <c r="AM934" s="167" t="str">
        <f>VLOOKUP($B932,D1_2!$B$259:$AL$385,32,FALSE)&amp;""</f>
        <v/>
      </c>
      <c r="AN934" s="174"/>
      <c r="AO934" s="190" t="s">
        <v>410</v>
      </c>
      <c r="AP934" s="206" t="str">
        <f>VLOOKUP($B932,D1_2!$B$259:$AL$385,33,FALSE)&amp;""</f>
        <v/>
      </c>
      <c r="AQ934" s="216"/>
      <c r="AR934" s="167" t="str">
        <f>VLOOKUP($B932,D1_2!$B$259:$AL$385,34,FALSE)&amp;""</f>
        <v/>
      </c>
      <c r="AS934" s="174"/>
      <c r="AT934" s="190" t="s">
        <v>410</v>
      </c>
      <c r="AU934" s="206" t="str">
        <f>VLOOKUP($B932,D1_2!$B$259:$AL$385,35,FALSE)&amp;""</f>
        <v/>
      </c>
      <c r="AV934" s="216"/>
      <c r="AW934" s="167" t="str">
        <f>VLOOKUP($B932,D1_2!$B$259:$AL$385,36,FALSE)&amp;""</f>
        <v/>
      </c>
      <c r="AX934" s="174"/>
      <c r="AY934" s="190" t="s">
        <v>410</v>
      </c>
      <c r="AZ934" s="206" t="str">
        <f>VLOOKUP($B932,D1_2!$B$259:$AL$385,37,FALSE)&amp;""</f>
        <v/>
      </c>
      <c r="BA934" s="216"/>
    </row>
    <row r="935" spans="2:53" s="1" customFormat="1" ht="14.25" customHeight="1">
      <c r="B935" s="26" t="s">
        <v>6904</v>
      </c>
      <c r="C935" s="78"/>
      <c r="D935" s="78"/>
      <c r="E935" s="78"/>
      <c r="F935" s="107"/>
      <c r="G935" s="122" t="s">
        <v>6009</v>
      </c>
      <c r="H935" s="122"/>
      <c r="I935" s="122"/>
      <c r="J935" s="122"/>
      <c r="K935" s="122"/>
      <c r="L935" s="122"/>
      <c r="M935" s="122"/>
      <c r="N935" s="160" t="str">
        <f>VLOOKUP($B935,D1_2!$B$5:$AL$131,22,FALSE)&amp;""</f>
        <v/>
      </c>
      <c r="O935" s="172"/>
      <c r="P935" s="188" t="s">
        <v>410</v>
      </c>
      <c r="Q935" s="204" t="str">
        <f>VLOOKUP($B935,D1_2!$B$5:$AL$131,23,FALSE)&amp;""</f>
        <v/>
      </c>
      <c r="R935" s="215"/>
      <c r="S935" s="160" t="str">
        <f>VLOOKUP($B935,D1_2!$B$5:$AL$131,24,FALSE)&amp;""</f>
        <v/>
      </c>
      <c r="T935" s="172"/>
      <c r="U935" s="188" t="s">
        <v>410</v>
      </c>
      <c r="V935" s="204" t="str">
        <f>VLOOKUP($B935,D1_2!$B$5:$AL$131,25,FALSE)&amp;""</f>
        <v/>
      </c>
      <c r="W935" s="215"/>
      <c r="X935" s="160" t="str">
        <f>VLOOKUP($B935,D1_2!$B$5:$AL$131,26,FALSE)&amp;""</f>
        <v/>
      </c>
      <c r="Y935" s="172"/>
      <c r="Z935" s="188" t="s">
        <v>410</v>
      </c>
      <c r="AA935" s="204" t="str">
        <f>VLOOKUP($B935,D1_2!$B$5:$AL$131,27,FALSE)&amp;""</f>
        <v/>
      </c>
      <c r="AB935" s="215"/>
      <c r="AC935" s="160" t="str">
        <f>VLOOKUP($B935,D1_2!$B$5:$AL$131,28,FALSE)&amp;""</f>
        <v/>
      </c>
      <c r="AD935" s="172"/>
      <c r="AE935" s="188" t="s">
        <v>410</v>
      </c>
      <c r="AF935" s="204" t="str">
        <f>VLOOKUP($B935,D1_2!$B$5:$AL$131,29,FALSE)&amp;""</f>
        <v/>
      </c>
      <c r="AG935" s="215"/>
      <c r="AH935" s="160" t="str">
        <f>VLOOKUP($B935,D1_2!$B$5:$AL$131,30,FALSE)&amp;""</f>
        <v/>
      </c>
      <c r="AI935" s="172"/>
      <c r="AJ935" s="188" t="s">
        <v>410</v>
      </c>
      <c r="AK935" s="204" t="str">
        <f>VLOOKUP($B935,D1_2!$B$5:$AL$131,31,FALSE)&amp;""</f>
        <v/>
      </c>
      <c r="AL935" s="215"/>
      <c r="AM935" s="160" t="str">
        <f>VLOOKUP($B935,D1_2!$B$5:$AL$131,32,FALSE)&amp;""</f>
        <v/>
      </c>
      <c r="AN935" s="172"/>
      <c r="AO935" s="188" t="s">
        <v>410</v>
      </c>
      <c r="AP935" s="204" t="str">
        <f>VLOOKUP($B935,D1_2!$B$5:$AL$131,33,FALSE)&amp;""</f>
        <v/>
      </c>
      <c r="AQ935" s="215"/>
      <c r="AR935" s="160" t="str">
        <f>VLOOKUP($B935,D1_2!$B$5:$AL$131,34,FALSE)&amp;""</f>
        <v/>
      </c>
      <c r="AS935" s="172"/>
      <c r="AT935" s="188" t="s">
        <v>410</v>
      </c>
      <c r="AU935" s="204" t="str">
        <f>VLOOKUP($B935,D1_2!$B$5:$AL$131,35,FALSE)&amp;""</f>
        <v/>
      </c>
      <c r="AV935" s="215"/>
      <c r="AW935" s="160" t="str">
        <f>VLOOKUP($B935,D1_2!$B$5:$AL$131,36,FALSE)&amp;""</f>
        <v/>
      </c>
      <c r="AX935" s="172"/>
      <c r="AY935" s="188" t="s">
        <v>410</v>
      </c>
      <c r="AZ935" s="204" t="str">
        <f>VLOOKUP($B935,D1_2!$B$5:$AL$131,37,FALSE)&amp;""</f>
        <v/>
      </c>
      <c r="BA935" s="215"/>
    </row>
    <row r="936" spans="2:53" s="1" customFormat="1">
      <c r="B936" s="28"/>
      <c r="C936" s="80"/>
      <c r="D936" s="80"/>
      <c r="E936" s="80"/>
      <c r="F936" s="108"/>
      <c r="G936" s="123" t="s">
        <v>5759</v>
      </c>
      <c r="H936" s="123"/>
      <c r="I936" s="123"/>
      <c r="J936" s="123"/>
      <c r="K936" s="123"/>
      <c r="L936" s="123"/>
      <c r="M936" s="123"/>
      <c r="N936" s="162" t="str">
        <f>VLOOKUP($B935,D1_2!$B$132:$AL$258,22,FALSE)&amp;""</f>
        <v/>
      </c>
      <c r="O936" s="173"/>
      <c r="P936" s="189" t="s">
        <v>410</v>
      </c>
      <c r="Q936" s="205" t="str">
        <f>VLOOKUP($B935,D1_2!$B$132:$AL$258,23,FALSE)&amp;""</f>
        <v/>
      </c>
      <c r="R936" s="222"/>
      <c r="S936" s="162" t="str">
        <f>VLOOKUP($B935,D1_2!$B$132:$AL$258,24,FALSE)&amp;""</f>
        <v/>
      </c>
      <c r="T936" s="173"/>
      <c r="U936" s="189" t="s">
        <v>410</v>
      </c>
      <c r="V936" s="205" t="str">
        <f>VLOOKUP($B935,D1_2!$B$132:$AL$258,25,FALSE)&amp;""</f>
        <v/>
      </c>
      <c r="W936" s="222"/>
      <c r="X936" s="162" t="str">
        <f>VLOOKUP($B935,D1_2!$B$132:$AL$258,26,FALSE)&amp;""</f>
        <v/>
      </c>
      <c r="Y936" s="173"/>
      <c r="Z936" s="189" t="s">
        <v>410</v>
      </c>
      <c r="AA936" s="205" t="str">
        <f>VLOOKUP($B935,D1_2!$B$132:$AL$258,27,FALSE)&amp;""</f>
        <v/>
      </c>
      <c r="AB936" s="222"/>
      <c r="AC936" s="162" t="str">
        <f>VLOOKUP($B935,D1_2!$B$132:$AL$258,28,FALSE)&amp;""</f>
        <v/>
      </c>
      <c r="AD936" s="173"/>
      <c r="AE936" s="189" t="s">
        <v>410</v>
      </c>
      <c r="AF936" s="205" t="str">
        <f>VLOOKUP($B935,D1_2!$B$132:$AL$258,29,FALSE)&amp;""</f>
        <v/>
      </c>
      <c r="AG936" s="222"/>
      <c r="AH936" s="162" t="str">
        <f>VLOOKUP($B935,D1_2!$B$132:$AL$258,30,FALSE)&amp;""</f>
        <v/>
      </c>
      <c r="AI936" s="173"/>
      <c r="AJ936" s="189" t="s">
        <v>410</v>
      </c>
      <c r="AK936" s="205" t="str">
        <f>VLOOKUP($B935,D1_2!$B$132:$AL$258,31,FALSE)&amp;""</f>
        <v/>
      </c>
      <c r="AL936" s="222"/>
      <c r="AM936" s="162" t="str">
        <f>VLOOKUP($B935,D1_2!$B$132:$AL$258,32,FALSE)&amp;""</f>
        <v/>
      </c>
      <c r="AN936" s="173"/>
      <c r="AO936" s="189" t="s">
        <v>410</v>
      </c>
      <c r="AP936" s="205" t="str">
        <f>VLOOKUP($B935,D1_2!$B$132:$AL$258,33,FALSE)&amp;""</f>
        <v/>
      </c>
      <c r="AQ936" s="222"/>
      <c r="AR936" s="162" t="str">
        <f>VLOOKUP($B935,D1_2!$B$132:$AL$258,34,FALSE)&amp;""</f>
        <v/>
      </c>
      <c r="AS936" s="173"/>
      <c r="AT936" s="189" t="s">
        <v>410</v>
      </c>
      <c r="AU936" s="205" t="str">
        <f>VLOOKUP($B935,D1_2!$B$132:$AL$258,35,FALSE)&amp;""</f>
        <v/>
      </c>
      <c r="AV936" s="222"/>
      <c r="AW936" s="162" t="str">
        <f>VLOOKUP($B935,D1_2!$B$132:$AL$258,36,FALSE)&amp;""</f>
        <v/>
      </c>
      <c r="AX936" s="173"/>
      <c r="AY936" s="189" t="s">
        <v>410</v>
      </c>
      <c r="AZ936" s="205" t="str">
        <f>VLOOKUP($B935,D1_2!$B$132:$AL$258,37,FALSE)&amp;""</f>
        <v/>
      </c>
      <c r="BA936" s="222"/>
    </row>
    <row r="937" spans="2:53" s="1" customFormat="1">
      <c r="B937" s="27"/>
      <c r="C937" s="79"/>
      <c r="D937" s="79"/>
      <c r="E937" s="79"/>
      <c r="F937" s="109"/>
      <c r="G937" s="124" t="s">
        <v>5593</v>
      </c>
      <c r="H937" s="124"/>
      <c r="I937" s="124"/>
      <c r="J937" s="124"/>
      <c r="K937" s="124"/>
      <c r="L937" s="124"/>
      <c r="M937" s="124"/>
      <c r="N937" s="167" t="str">
        <f>VLOOKUP($B935,D1_2!$B$259:$AL$385,22,FALSE)&amp;""</f>
        <v/>
      </c>
      <c r="O937" s="174"/>
      <c r="P937" s="190" t="s">
        <v>410</v>
      </c>
      <c r="Q937" s="206" t="str">
        <f>VLOOKUP($B935,D1_2!$B$259:$AL$385,23,FALSE)&amp;""</f>
        <v/>
      </c>
      <c r="R937" s="216"/>
      <c r="S937" s="167" t="str">
        <f>VLOOKUP($B935,D1_2!$B$259:$AL$385,24,FALSE)&amp;""</f>
        <v/>
      </c>
      <c r="T937" s="174"/>
      <c r="U937" s="190" t="s">
        <v>410</v>
      </c>
      <c r="V937" s="206" t="str">
        <f>VLOOKUP($B935,D1_2!$B$259:$AL$385,25,FALSE)&amp;""</f>
        <v/>
      </c>
      <c r="W937" s="216"/>
      <c r="X937" s="167" t="str">
        <f>VLOOKUP($B935,D1_2!$B$259:$AL$385,26,FALSE)&amp;""</f>
        <v/>
      </c>
      <c r="Y937" s="174"/>
      <c r="Z937" s="190" t="s">
        <v>410</v>
      </c>
      <c r="AA937" s="206" t="str">
        <f>VLOOKUP($B935,D1_2!$B$259:$AL$385,27,FALSE)&amp;""</f>
        <v/>
      </c>
      <c r="AB937" s="216"/>
      <c r="AC937" s="167" t="str">
        <f>VLOOKUP($B935,D1_2!$B$259:$AL$385,28,FALSE)&amp;""</f>
        <v/>
      </c>
      <c r="AD937" s="174"/>
      <c r="AE937" s="190" t="s">
        <v>410</v>
      </c>
      <c r="AF937" s="206" t="str">
        <f>VLOOKUP($B935,D1_2!$B$259:$AL$385,29,FALSE)&amp;""</f>
        <v/>
      </c>
      <c r="AG937" s="216"/>
      <c r="AH937" s="167" t="str">
        <f>VLOOKUP($B935,D1_2!$B$259:$AL$385,30,FALSE)&amp;""</f>
        <v/>
      </c>
      <c r="AI937" s="174"/>
      <c r="AJ937" s="190" t="s">
        <v>410</v>
      </c>
      <c r="AK937" s="206" t="str">
        <f>VLOOKUP($B935,D1_2!$B$259:$AL$385,31,FALSE)&amp;""</f>
        <v/>
      </c>
      <c r="AL937" s="216"/>
      <c r="AM937" s="167" t="str">
        <f>VLOOKUP($B935,D1_2!$B$259:$AL$385,32,FALSE)&amp;""</f>
        <v/>
      </c>
      <c r="AN937" s="174"/>
      <c r="AO937" s="190" t="s">
        <v>410</v>
      </c>
      <c r="AP937" s="206" t="str">
        <f>VLOOKUP($B935,D1_2!$B$259:$AL$385,33,FALSE)&amp;""</f>
        <v/>
      </c>
      <c r="AQ937" s="216"/>
      <c r="AR937" s="167" t="str">
        <f>VLOOKUP($B935,D1_2!$B$259:$AL$385,34,FALSE)&amp;""</f>
        <v/>
      </c>
      <c r="AS937" s="174"/>
      <c r="AT937" s="190" t="s">
        <v>410</v>
      </c>
      <c r="AU937" s="206" t="str">
        <f>VLOOKUP($B935,D1_2!$B$259:$AL$385,35,FALSE)&amp;""</f>
        <v/>
      </c>
      <c r="AV937" s="216"/>
      <c r="AW937" s="167" t="str">
        <f>VLOOKUP($B935,D1_2!$B$259:$AL$385,36,FALSE)&amp;""</f>
        <v/>
      </c>
      <c r="AX937" s="174"/>
      <c r="AY937" s="190" t="s">
        <v>410</v>
      </c>
      <c r="AZ937" s="206" t="str">
        <f>VLOOKUP($B935,D1_2!$B$259:$AL$385,37,FALSE)&amp;""</f>
        <v/>
      </c>
      <c r="BA937" s="216"/>
    </row>
    <row r="938" spans="2:53" s="1" customFormat="1" ht="14.25" customHeight="1">
      <c r="B938" s="26" t="s">
        <v>1577</v>
      </c>
      <c r="C938" s="78"/>
      <c r="D938" s="78"/>
      <c r="E938" s="78"/>
      <c r="F938" s="107"/>
      <c r="G938" s="122" t="s">
        <v>6009</v>
      </c>
      <c r="H938" s="122"/>
      <c r="I938" s="122"/>
      <c r="J938" s="122"/>
      <c r="K938" s="122"/>
      <c r="L938" s="122"/>
      <c r="M938" s="122"/>
      <c r="N938" s="160" t="str">
        <f>VLOOKUP($B938,D1_2!$B$5:$AL$131,22,FALSE)&amp;""</f>
        <v/>
      </c>
      <c r="O938" s="172"/>
      <c r="P938" s="188" t="s">
        <v>410</v>
      </c>
      <c r="Q938" s="204" t="str">
        <f>VLOOKUP($B938,D1_2!$B$5:$AL$131,23,FALSE)&amp;""</f>
        <v/>
      </c>
      <c r="R938" s="215"/>
      <c r="S938" s="160" t="str">
        <f>VLOOKUP($B938,D1_2!$B$5:$AL$131,24,FALSE)&amp;""</f>
        <v/>
      </c>
      <c r="T938" s="172"/>
      <c r="U938" s="188" t="s">
        <v>410</v>
      </c>
      <c r="V938" s="204" t="str">
        <f>VLOOKUP($B938,D1_2!$B$5:$AL$131,25,FALSE)&amp;""</f>
        <v/>
      </c>
      <c r="W938" s="215"/>
      <c r="X938" s="160" t="str">
        <f>VLOOKUP($B938,D1_2!$B$5:$AL$131,26,FALSE)&amp;""</f>
        <v/>
      </c>
      <c r="Y938" s="172"/>
      <c r="Z938" s="188" t="s">
        <v>410</v>
      </c>
      <c r="AA938" s="204" t="str">
        <f>VLOOKUP($B938,D1_2!$B$5:$AL$131,27,FALSE)&amp;""</f>
        <v/>
      </c>
      <c r="AB938" s="215"/>
      <c r="AC938" s="160" t="str">
        <f>VLOOKUP($B938,D1_2!$B$5:$AL$131,28,FALSE)&amp;""</f>
        <v/>
      </c>
      <c r="AD938" s="172"/>
      <c r="AE938" s="188" t="s">
        <v>410</v>
      </c>
      <c r="AF938" s="204" t="str">
        <f>VLOOKUP($B938,D1_2!$B$5:$AL$131,29,FALSE)&amp;""</f>
        <v/>
      </c>
      <c r="AG938" s="215"/>
      <c r="AH938" s="160" t="str">
        <f>VLOOKUP($B938,D1_2!$B$5:$AL$131,30,FALSE)&amp;""</f>
        <v/>
      </c>
      <c r="AI938" s="172"/>
      <c r="AJ938" s="188" t="s">
        <v>410</v>
      </c>
      <c r="AK938" s="204" t="str">
        <f>VLOOKUP($B938,D1_2!$B$5:$AL$131,31,FALSE)&amp;""</f>
        <v/>
      </c>
      <c r="AL938" s="215"/>
      <c r="AM938" s="160" t="str">
        <f>VLOOKUP($B938,D1_2!$B$5:$AL$131,32,FALSE)&amp;""</f>
        <v/>
      </c>
      <c r="AN938" s="172"/>
      <c r="AO938" s="188" t="s">
        <v>410</v>
      </c>
      <c r="AP938" s="204" t="str">
        <f>VLOOKUP($B938,D1_2!$B$5:$AL$131,33,FALSE)&amp;""</f>
        <v/>
      </c>
      <c r="AQ938" s="215"/>
      <c r="AR938" s="160" t="str">
        <f>VLOOKUP($B938,D1_2!$B$5:$AL$131,34,FALSE)&amp;""</f>
        <v/>
      </c>
      <c r="AS938" s="172"/>
      <c r="AT938" s="188" t="s">
        <v>410</v>
      </c>
      <c r="AU938" s="204" t="str">
        <f>VLOOKUP($B938,D1_2!$B$5:$AL$131,35,FALSE)&amp;""</f>
        <v/>
      </c>
      <c r="AV938" s="215"/>
      <c r="AW938" s="160" t="str">
        <f>VLOOKUP($B938,D1_2!$B$5:$AL$131,36,FALSE)&amp;""</f>
        <v/>
      </c>
      <c r="AX938" s="172"/>
      <c r="AY938" s="188" t="s">
        <v>410</v>
      </c>
      <c r="AZ938" s="204" t="str">
        <f>VLOOKUP($B938,D1_2!$B$5:$AL$131,37,FALSE)&amp;""</f>
        <v/>
      </c>
      <c r="BA938" s="215"/>
    </row>
    <row r="939" spans="2:53" s="1" customFormat="1">
      <c r="B939" s="28"/>
      <c r="C939" s="80"/>
      <c r="D939" s="80"/>
      <c r="E939" s="80"/>
      <c r="F939" s="108"/>
      <c r="G939" s="123" t="s">
        <v>5759</v>
      </c>
      <c r="H939" s="123"/>
      <c r="I939" s="123"/>
      <c r="J939" s="123"/>
      <c r="K939" s="123"/>
      <c r="L939" s="123"/>
      <c r="M939" s="123"/>
      <c r="N939" s="162" t="str">
        <f>VLOOKUP($B938,D1_2!$B$132:$AL$258,22,FALSE)&amp;""</f>
        <v/>
      </c>
      <c r="O939" s="173"/>
      <c r="P939" s="189" t="s">
        <v>410</v>
      </c>
      <c r="Q939" s="205" t="str">
        <f>VLOOKUP($B938,D1_2!$B$132:$AL$258,23,FALSE)&amp;""</f>
        <v/>
      </c>
      <c r="R939" s="222"/>
      <c r="S939" s="162" t="str">
        <f>VLOOKUP($B938,D1_2!$B$132:$AL$258,24,FALSE)&amp;""</f>
        <v/>
      </c>
      <c r="T939" s="173"/>
      <c r="U939" s="189" t="s">
        <v>410</v>
      </c>
      <c r="V939" s="205" t="str">
        <f>VLOOKUP($B938,D1_2!$B$132:$AL$258,25,FALSE)&amp;""</f>
        <v/>
      </c>
      <c r="W939" s="222"/>
      <c r="X939" s="162" t="str">
        <f>VLOOKUP($B938,D1_2!$B$132:$AL$258,26,FALSE)&amp;""</f>
        <v/>
      </c>
      <c r="Y939" s="173"/>
      <c r="Z939" s="189" t="s">
        <v>410</v>
      </c>
      <c r="AA939" s="205" t="str">
        <f>VLOOKUP($B938,D1_2!$B$132:$AL$258,27,FALSE)&amp;""</f>
        <v/>
      </c>
      <c r="AB939" s="222"/>
      <c r="AC939" s="162" t="str">
        <f>VLOOKUP($B938,D1_2!$B$132:$AL$258,28,FALSE)&amp;""</f>
        <v/>
      </c>
      <c r="AD939" s="173"/>
      <c r="AE939" s="189" t="s">
        <v>410</v>
      </c>
      <c r="AF939" s="205" t="str">
        <f>VLOOKUP($B938,D1_2!$B$132:$AL$258,29,FALSE)&amp;""</f>
        <v/>
      </c>
      <c r="AG939" s="222"/>
      <c r="AH939" s="162" t="str">
        <f>VLOOKUP($B938,D1_2!$B$132:$AL$258,30,FALSE)&amp;""</f>
        <v/>
      </c>
      <c r="AI939" s="173"/>
      <c r="AJ939" s="189" t="s">
        <v>410</v>
      </c>
      <c r="AK939" s="205" t="str">
        <f>VLOOKUP($B938,D1_2!$B$132:$AL$258,31,FALSE)&amp;""</f>
        <v/>
      </c>
      <c r="AL939" s="222"/>
      <c r="AM939" s="162" t="str">
        <f>VLOOKUP($B938,D1_2!$B$132:$AL$258,32,FALSE)&amp;""</f>
        <v/>
      </c>
      <c r="AN939" s="173"/>
      <c r="AO939" s="189" t="s">
        <v>410</v>
      </c>
      <c r="AP939" s="205" t="str">
        <f>VLOOKUP($B938,D1_2!$B$132:$AL$258,33,FALSE)&amp;""</f>
        <v/>
      </c>
      <c r="AQ939" s="222"/>
      <c r="AR939" s="162" t="str">
        <f>VLOOKUP($B938,D1_2!$B$132:$AL$258,34,FALSE)&amp;""</f>
        <v/>
      </c>
      <c r="AS939" s="173"/>
      <c r="AT939" s="189" t="s">
        <v>410</v>
      </c>
      <c r="AU939" s="205" t="str">
        <f>VLOOKUP($B938,D1_2!$B$132:$AL$258,35,FALSE)&amp;""</f>
        <v/>
      </c>
      <c r="AV939" s="222"/>
      <c r="AW939" s="162" t="str">
        <f>VLOOKUP($B938,D1_2!$B$132:$AL$258,36,FALSE)&amp;""</f>
        <v/>
      </c>
      <c r="AX939" s="173"/>
      <c r="AY939" s="189" t="s">
        <v>410</v>
      </c>
      <c r="AZ939" s="205" t="str">
        <f>VLOOKUP($B938,D1_2!$B$132:$AL$258,37,FALSE)&amp;""</f>
        <v/>
      </c>
      <c r="BA939" s="222"/>
    </row>
    <row r="940" spans="2:53" s="1" customFormat="1">
      <c r="B940" s="27"/>
      <c r="C940" s="79"/>
      <c r="D940" s="79"/>
      <c r="E940" s="79"/>
      <c r="F940" s="109"/>
      <c r="G940" s="124" t="s">
        <v>5593</v>
      </c>
      <c r="H940" s="124"/>
      <c r="I940" s="124"/>
      <c r="J940" s="124"/>
      <c r="K940" s="124"/>
      <c r="L940" s="124"/>
      <c r="M940" s="124"/>
      <c r="N940" s="167" t="str">
        <f>VLOOKUP($B938,D1_2!$B$259:$AL$385,22,FALSE)&amp;""</f>
        <v/>
      </c>
      <c r="O940" s="174"/>
      <c r="P940" s="190" t="s">
        <v>410</v>
      </c>
      <c r="Q940" s="206" t="str">
        <f>VLOOKUP($B938,D1_2!$B$259:$AL$385,23,FALSE)&amp;""</f>
        <v/>
      </c>
      <c r="R940" s="216"/>
      <c r="S940" s="167" t="str">
        <f>VLOOKUP($B938,D1_2!$B$259:$AL$385,24,FALSE)&amp;""</f>
        <v/>
      </c>
      <c r="T940" s="174"/>
      <c r="U940" s="190" t="s">
        <v>410</v>
      </c>
      <c r="V940" s="206" t="str">
        <f>VLOOKUP($B938,D1_2!$B$259:$AL$385,25,FALSE)&amp;""</f>
        <v/>
      </c>
      <c r="W940" s="216"/>
      <c r="X940" s="167" t="str">
        <f>VLOOKUP($B938,D1_2!$B$259:$AL$385,26,FALSE)&amp;""</f>
        <v/>
      </c>
      <c r="Y940" s="174"/>
      <c r="Z940" s="190" t="s">
        <v>410</v>
      </c>
      <c r="AA940" s="206" t="str">
        <f>VLOOKUP($B938,D1_2!$B$259:$AL$385,27,FALSE)&amp;""</f>
        <v/>
      </c>
      <c r="AB940" s="216"/>
      <c r="AC940" s="167" t="str">
        <f>VLOOKUP($B938,D1_2!$B$259:$AL$385,28,FALSE)&amp;""</f>
        <v/>
      </c>
      <c r="AD940" s="174"/>
      <c r="AE940" s="190" t="s">
        <v>410</v>
      </c>
      <c r="AF940" s="206" t="str">
        <f>VLOOKUP($B938,D1_2!$B$259:$AL$385,29,FALSE)&amp;""</f>
        <v/>
      </c>
      <c r="AG940" s="216"/>
      <c r="AH940" s="167" t="str">
        <f>VLOOKUP($B938,D1_2!$B$259:$AL$385,30,FALSE)&amp;""</f>
        <v/>
      </c>
      <c r="AI940" s="174"/>
      <c r="AJ940" s="190" t="s">
        <v>410</v>
      </c>
      <c r="AK940" s="206" t="str">
        <f>VLOOKUP($B938,D1_2!$B$259:$AL$385,31,FALSE)&amp;""</f>
        <v/>
      </c>
      <c r="AL940" s="216"/>
      <c r="AM940" s="167" t="str">
        <f>VLOOKUP($B938,D1_2!$B$259:$AL$385,32,FALSE)&amp;""</f>
        <v/>
      </c>
      <c r="AN940" s="174"/>
      <c r="AO940" s="190" t="s">
        <v>410</v>
      </c>
      <c r="AP940" s="206" t="str">
        <f>VLOOKUP($B938,D1_2!$B$259:$AL$385,33,FALSE)&amp;""</f>
        <v/>
      </c>
      <c r="AQ940" s="216"/>
      <c r="AR940" s="167" t="str">
        <f>VLOOKUP($B938,D1_2!$B$259:$AL$385,34,FALSE)&amp;""</f>
        <v/>
      </c>
      <c r="AS940" s="174"/>
      <c r="AT940" s="190" t="s">
        <v>410</v>
      </c>
      <c r="AU940" s="206" t="str">
        <f>VLOOKUP($B938,D1_2!$B$259:$AL$385,35,FALSE)&amp;""</f>
        <v/>
      </c>
      <c r="AV940" s="216"/>
      <c r="AW940" s="167" t="str">
        <f>VLOOKUP($B938,D1_2!$B$259:$AL$385,36,FALSE)&amp;""</f>
        <v/>
      </c>
      <c r="AX940" s="174"/>
      <c r="AY940" s="190" t="s">
        <v>410</v>
      </c>
      <c r="AZ940" s="206" t="str">
        <f>VLOOKUP($B938,D1_2!$B$259:$AL$385,37,FALSE)&amp;""</f>
        <v/>
      </c>
      <c r="BA940" s="216"/>
    </row>
    <row r="941" spans="2:53" s="1" customFormat="1" ht="14.25" customHeight="1">
      <c r="B941" s="26" t="s">
        <v>6147</v>
      </c>
      <c r="C941" s="78"/>
      <c r="D941" s="78"/>
      <c r="E941" s="78"/>
      <c r="F941" s="107"/>
      <c r="G941" s="122" t="s">
        <v>6009</v>
      </c>
      <c r="H941" s="122"/>
      <c r="I941" s="122"/>
      <c r="J941" s="122"/>
      <c r="K941" s="122"/>
      <c r="L941" s="122"/>
      <c r="M941" s="122"/>
      <c r="N941" s="160" t="str">
        <f>VLOOKUP($B941,D1_2!$B$5:$AL$131,22,FALSE)&amp;""</f>
        <v/>
      </c>
      <c r="O941" s="172"/>
      <c r="P941" s="188" t="s">
        <v>410</v>
      </c>
      <c r="Q941" s="204" t="str">
        <f>VLOOKUP($B941,D1_2!$B$5:$AL$131,23,FALSE)&amp;""</f>
        <v/>
      </c>
      <c r="R941" s="215"/>
      <c r="S941" s="160" t="str">
        <f>VLOOKUP($B941,D1_2!$B$5:$AL$131,24,FALSE)&amp;""</f>
        <v/>
      </c>
      <c r="T941" s="172"/>
      <c r="U941" s="188" t="s">
        <v>410</v>
      </c>
      <c r="V941" s="204" t="str">
        <f>VLOOKUP($B941,D1_2!$B$5:$AL$131,25,FALSE)&amp;""</f>
        <v/>
      </c>
      <c r="W941" s="215"/>
      <c r="X941" s="160" t="str">
        <f>VLOOKUP($B941,D1_2!$B$5:$AL$131,26,FALSE)&amp;""</f>
        <v/>
      </c>
      <c r="Y941" s="172"/>
      <c r="Z941" s="188" t="s">
        <v>410</v>
      </c>
      <c r="AA941" s="204" t="str">
        <f>VLOOKUP($B941,D1_2!$B$5:$AL$131,27,FALSE)&amp;""</f>
        <v/>
      </c>
      <c r="AB941" s="215"/>
      <c r="AC941" s="160" t="str">
        <f>VLOOKUP($B941,D1_2!$B$5:$AL$131,28,FALSE)&amp;""</f>
        <v/>
      </c>
      <c r="AD941" s="172"/>
      <c r="AE941" s="188" t="s">
        <v>410</v>
      </c>
      <c r="AF941" s="204" t="str">
        <f>VLOOKUP($B941,D1_2!$B$5:$AL$131,29,FALSE)&amp;""</f>
        <v/>
      </c>
      <c r="AG941" s="215"/>
      <c r="AH941" s="160" t="str">
        <f>VLOOKUP($B941,D1_2!$B$5:$AL$131,30,FALSE)&amp;""</f>
        <v/>
      </c>
      <c r="AI941" s="172"/>
      <c r="AJ941" s="188" t="s">
        <v>410</v>
      </c>
      <c r="AK941" s="204" t="str">
        <f>VLOOKUP($B941,D1_2!$B$5:$AL$131,31,FALSE)&amp;""</f>
        <v/>
      </c>
      <c r="AL941" s="215"/>
      <c r="AM941" s="160" t="str">
        <f>VLOOKUP($B941,D1_2!$B$5:$AL$131,32,FALSE)&amp;""</f>
        <v/>
      </c>
      <c r="AN941" s="172"/>
      <c r="AO941" s="188" t="s">
        <v>410</v>
      </c>
      <c r="AP941" s="204" t="str">
        <f>VLOOKUP($B941,D1_2!$B$5:$AL$131,33,FALSE)&amp;""</f>
        <v/>
      </c>
      <c r="AQ941" s="215"/>
      <c r="AR941" s="160" t="str">
        <f>VLOOKUP($B941,D1_2!$B$5:$AL$131,34,FALSE)&amp;""</f>
        <v/>
      </c>
      <c r="AS941" s="172"/>
      <c r="AT941" s="188" t="s">
        <v>410</v>
      </c>
      <c r="AU941" s="204" t="str">
        <f>VLOOKUP($B941,D1_2!$B$5:$AL$131,35,FALSE)&amp;""</f>
        <v/>
      </c>
      <c r="AV941" s="215"/>
      <c r="AW941" s="160" t="str">
        <f>VLOOKUP($B941,D1_2!$B$5:$AL$131,36,FALSE)&amp;""</f>
        <v/>
      </c>
      <c r="AX941" s="172"/>
      <c r="AY941" s="188" t="s">
        <v>410</v>
      </c>
      <c r="AZ941" s="204" t="str">
        <f>VLOOKUP($B941,D1_2!$B$5:$AL$131,37,FALSE)&amp;""</f>
        <v/>
      </c>
      <c r="BA941" s="215"/>
    </row>
    <row r="942" spans="2:53" s="1" customFormat="1">
      <c r="B942" s="28"/>
      <c r="C942" s="80"/>
      <c r="D942" s="80"/>
      <c r="E942" s="80"/>
      <c r="F942" s="108"/>
      <c r="G942" s="123" t="s">
        <v>5759</v>
      </c>
      <c r="H942" s="123"/>
      <c r="I942" s="123"/>
      <c r="J942" s="123"/>
      <c r="K942" s="123"/>
      <c r="L942" s="123"/>
      <c r="M942" s="123"/>
      <c r="N942" s="162" t="str">
        <f>VLOOKUP($B941,D1_2!$B$132:$AL$258,22,FALSE)&amp;""</f>
        <v/>
      </c>
      <c r="O942" s="173"/>
      <c r="P942" s="189" t="s">
        <v>410</v>
      </c>
      <c r="Q942" s="205" t="str">
        <f>VLOOKUP($B941,D1_2!$B$132:$AL$258,23,FALSE)&amp;""</f>
        <v/>
      </c>
      <c r="R942" s="222"/>
      <c r="S942" s="162" t="str">
        <f>VLOOKUP($B941,D1_2!$B$132:$AL$258,24,FALSE)&amp;""</f>
        <v/>
      </c>
      <c r="T942" s="173"/>
      <c r="U942" s="189" t="s">
        <v>410</v>
      </c>
      <c r="V942" s="205" t="str">
        <f>VLOOKUP($B941,D1_2!$B$132:$AL$258,25,FALSE)&amp;""</f>
        <v/>
      </c>
      <c r="W942" s="222"/>
      <c r="X942" s="162" t="str">
        <f>VLOOKUP($B941,D1_2!$B$132:$AL$258,26,FALSE)&amp;""</f>
        <v/>
      </c>
      <c r="Y942" s="173"/>
      <c r="Z942" s="189" t="s">
        <v>410</v>
      </c>
      <c r="AA942" s="205" t="str">
        <f>VLOOKUP($B941,D1_2!$B$132:$AL$258,27,FALSE)&amp;""</f>
        <v/>
      </c>
      <c r="AB942" s="222"/>
      <c r="AC942" s="162" t="str">
        <f>VLOOKUP($B941,D1_2!$B$132:$AL$258,28,FALSE)&amp;""</f>
        <v/>
      </c>
      <c r="AD942" s="173"/>
      <c r="AE942" s="189" t="s">
        <v>410</v>
      </c>
      <c r="AF942" s="205" t="str">
        <f>VLOOKUP($B941,D1_2!$B$132:$AL$258,29,FALSE)&amp;""</f>
        <v/>
      </c>
      <c r="AG942" s="222"/>
      <c r="AH942" s="162" t="str">
        <f>VLOOKUP($B941,D1_2!$B$132:$AL$258,30,FALSE)&amp;""</f>
        <v/>
      </c>
      <c r="AI942" s="173"/>
      <c r="AJ942" s="189" t="s">
        <v>410</v>
      </c>
      <c r="AK942" s="205" t="str">
        <f>VLOOKUP($B941,D1_2!$B$132:$AL$258,31,FALSE)&amp;""</f>
        <v/>
      </c>
      <c r="AL942" s="222"/>
      <c r="AM942" s="162" t="str">
        <f>VLOOKUP($B941,D1_2!$B$132:$AL$258,32,FALSE)&amp;""</f>
        <v/>
      </c>
      <c r="AN942" s="173"/>
      <c r="AO942" s="189" t="s">
        <v>410</v>
      </c>
      <c r="AP942" s="205" t="str">
        <f>VLOOKUP($B941,D1_2!$B$132:$AL$258,33,FALSE)&amp;""</f>
        <v/>
      </c>
      <c r="AQ942" s="222"/>
      <c r="AR942" s="162" t="str">
        <f>VLOOKUP($B941,D1_2!$B$132:$AL$258,34,FALSE)&amp;""</f>
        <v/>
      </c>
      <c r="AS942" s="173"/>
      <c r="AT942" s="189" t="s">
        <v>410</v>
      </c>
      <c r="AU942" s="205" t="str">
        <f>VLOOKUP($B941,D1_2!$B$132:$AL$258,35,FALSE)&amp;""</f>
        <v/>
      </c>
      <c r="AV942" s="222"/>
      <c r="AW942" s="162" t="str">
        <f>VLOOKUP($B941,D1_2!$B$132:$AL$258,36,FALSE)&amp;""</f>
        <v/>
      </c>
      <c r="AX942" s="173"/>
      <c r="AY942" s="189" t="s">
        <v>410</v>
      </c>
      <c r="AZ942" s="205" t="str">
        <f>VLOOKUP($B941,D1_2!$B$132:$AL$258,37,FALSE)&amp;""</f>
        <v/>
      </c>
      <c r="BA942" s="222"/>
    </row>
    <row r="943" spans="2:53" s="1" customFormat="1">
      <c r="B943" s="27"/>
      <c r="C943" s="79"/>
      <c r="D943" s="79"/>
      <c r="E943" s="79"/>
      <c r="F943" s="109"/>
      <c r="G943" s="124" t="s">
        <v>5593</v>
      </c>
      <c r="H943" s="124"/>
      <c r="I943" s="124"/>
      <c r="J943" s="124"/>
      <c r="K943" s="124"/>
      <c r="L943" s="124"/>
      <c r="M943" s="124"/>
      <c r="N943" s="167" t="str">
        <f>VLOOKUP($B941,D1_2!$B$259:$AL$385,22,FALSE)&amp;""</f>
        <v/>
      </c>
      <c r="O943" s="174"/>
      <c r="P943" s="190" t="s">
        <v>410</v>
      </c>
      <c r="Q943" s="206" t="str">
        <f>VLOOKUP($B941,D1_2!$B$259:$AL$385,23,FALSE)&amp;""</f>
        <v/>
      </c>
      <c r="R943" s="216"/>
      <c r="S943" s="167" t="str">
        <f>VLOOKUP($B941,D1_2!$B$259:$AL$385,24,FALSE)&amp;""</f>
        <v/>
      </c>
      <c r="T943" s="174"/>
      <c r="U943" s="190" t="s">
        <v>410</v>
      </c>
      <c r="V943" s="206" t="str">
        <f>VLOOKUP($B941,D1_2!$B$259:$AL$385,25,FALSE)&amp;""</f>
        <v/>
      </c>
      <c r="W943" s="216"/>
      <c r="X943" s="167" t="str">
        <f>VLOOKUP($B941,D1_2!$B$259:$AL$385,26,FALSE)&amp;""</f>
        <v/>
      </c>
      <c r="Y943" s="174"/>
      <c r="Z943" s="190" t="s">
        <v>410</v>
      </c>
      <c r="AA943" s="206" t="str">
        <f>VLOOKUP($B941,D1_2!$B$259:$AL$385,27,FALSE)&amp;""</f>
        <v/>
      </c>
      <c r="AB943" s="216"/>
      <c r="AC943" s="167" t="str">
        <f>VLOOKUP($B941,D1_2!$B$259:$AL$385,28,FALSE)&amp;""</f>
        <v/>
      </c>
      <c r="AD943" s="174"/>
      <c r="AE943" s="190" t="s">
        <v>410</v>
      </c>
      <c r="AF943" s="206" t="str">
        <f>VLOOKUP($B941,D1_2!$B$259:$AL$385,29,FALSE)&amp;""</f>
        <v/>
      </c>
      <c r="AG943" s="216"/>
      <c r="AH943" s="167" t="str">
        <f>VLOOKUP($B941,D1_2!$B$259:$AL$385,30,FALSE)&amp;""</f>
        <v/>
      </c>
      <c r="AI943" s="174"/>
      <c r="AJ943" s="190" t="s">
        <v>410</v>
      </c>
      <c r="AK943" s="206" t="str">
        <f>VLOOKUP($B941,D1_2!$B$259:$AL$385,31,FALSE)&amp;""</f>
        <v/>
      </c>
      <c r="AL943" s="216"/>
      <c r="AM943" s="167" t="str">
        <f>VLOOKUP($B941,D1_2!$B$259:$AL$385,32,FALSE)&amp;""</f>
        <v/>
      </c>
      <c r="AN943" s="174"/>
      <c r="AO943" s="190" t="s">
        <v>410</v>
      </c>
      <c r="AP943" s="206" t="str">
        <f>VLOOKUP($B941,D1_2!$B$259:$AL$385,33,FALSE)&amp;""</f>
        <v/>
      </c>
      <c r="AQ943" s="216"/>
      <c r="AR943" s="167" t="str">
        <f>VLOOKUP($B941,D1_2!$B$259:$AL$385,34,FALSE)&amp;""</f>
        <v/>
      </c>
      <c r="AS943" s="174"/>
      <c r="AT943" s="190" t="s">
        <v>410</v>
      </c>
      <c r="AU943" s="206" t="str">
        <f>VLOOKUP($B941,D1_2!$B$259:$AL$385,35,FALSE)&amp;""</f>
        <v/>
      </c>
      <c r="AV943" s="216"/>
      <c r="AW943" s="167" t="str">
        <f>VLOOKUP($B941,D1_2!$B$259:$AL$385,36,FALSE)&amp;""</f>
        <v/>
      </c>
      <c r="AX943" s="174"/>
      <c r="AY943" s="190" t="s">
        <v>410</v>
      </c>
      <c r="AZ943" s="206" t="str">
        <f>VLOOKUP($B941,D1_2!$B$259:$AL$385,37,FALSE)&amp;""</f>
        <v/>
      </c>
      <c r="BA943" s="216"/>
    </row>
    <row r="944" spans="2:53" s="1" customFormat="1" ht="14.25" customHeight="1">
      <c r="B944" s="26" t="s">
        <v>2858</v>
      </c>
      <c r="C944" s="78"/>
      <c r="D944" s="78"/>
      <c r="E944" s="78"/>
      <c r="F944" s="107"/>
      <c r="G944" s="122" t="s">
        <v>6009</v>
      </c>
      <c r="H944" s="122"/>
      <c r="I944" s="122"/>
      <c r="J944" s="122"/>
      <c r="K944" s="122"/>
      <c r="L944" s="122"/>
      <c r="M944" s="122"/>
      <c r="N944" s="160" t="str">
        <f>VLOOKUP($B944,D1_2!$B$5:$AL$131,22,FALSE)&amp;""</f>
        <v/>
      </c>
      <c r="O944" s="172"/>
      <c r="P944" s="188" t="s">
        <v>410</v>
      </c>
      <c r="Q944" s="204" t="str">
        <f>VLOOKUP($B944,D1_2!$B$5:$AL$131,23,FALSE)&amp;""</f>
        <v/>
      </c>
      <c r="R944" s="215"/>
      <c r="S944" s="160" t="str">
        <f>VLOOKUP($B944,D1_2!$B$5:$AL$131,24,FALSE)&amp;""</f>
        <v/>
      </c>
      <c r="T944" s="172"/>
      <c r="U944" s="188" t="s">
        <v>410</v>
      </c>
      <c r="V944" s="204" t="str">
        <f>VLOOKUP($B944,D1_2!$B$5:$AL$131,25,FALSE)&amp;""</f>
        <v/>
      </c>
      <c r="W944" s="215"/>
      <c r="X944" s="160" t="str">
        <f>VLOOKUP($B944,D1_2!$B$5:$AL$131,26,FALSE)&amp;""</f>
        <v/>
      </c>
      <c r="Y944" s="172"/>
      <c r="Z944" s="188" t="s">
        <v>410</v>
      </c>
      <c r="AA944" s="204" t="str">
        <f>VLOOKUP($B944,D1_2!$B$5:$AL$131,27,FALSE)&amp;""</f>
        <v/>
      </c>
      <c r="AB944" s="215"/>
      <c r="AC944" s="160" t="str">
        <f>VLOOKUP($B944,D1_2!$B$5:$AL$131,28,FALSE)&amp;""</f>
        <v/>
      </c>
      <c r="AD944" s="172"/>
      <c r="AE944" s="188" t="s">
        <v>410</v>
      </c>
      <c r="AF944" s="204" t="str">
        <f>VLOOKUP($B944,D1_2!$B$5:$AL$131,29,FALSE)&amp;""</f>
        <v/>
      </c>
      <c r="AG944" s="215"/>
      <c r="AH944" s="160" t="str">
        <f>VLOOKUP($B944,D1_2!$B$5:$AL$131,30,FALSE)&amp;""</f>
        <v/>
      </c>
      <c r="AI944" s="172"/>
      <c r="AJ944" s="188" t="s">
        <v>410</v>
      </c>
      <c r="AK944" s="204" t="str">
        <f>VLOOKUP($B944,D1_2!$B$5:$AL$131,31,FALSE)&amp;""</f>
        <v/>
      </c>
      <c r="AL944" s="215"/>
      <c r="AM944" s="160" t="str">
        <f>VLOOKUP($B944,D1_2!$B$5:$AL$131,32,FALSE)&amp;""</f>
        <v/>
      </c>
      <c r="AN944" s="172"/>
      <c r="AO944" s="188" t="s">
        <v>410</v>
      </c>
      <c r="AP944" s="204" t="str">
        <f>VLOOKUP($B944,D1_2!$B$5:$AL$131,33,FALSE)&amp;""</f>
        <v/>
      </c>
      <c r="AQ944" s="215"/>
      <c r="AR944" s="160" t="str">
        <f>VLOOKUP($B944,D1_2!$B$5:$AL$131,34,FALSE)&amp;""</f>
        <v/>
      </c>
      <c r="AS944" s="172"/>
      <c r="AT944" s="188" t="s">
        <v>410</v>
      </c>
      <c r="AU944" s="204" t="str">
        <f>VLOOKUP($B944,D1_2!$B$5:$AL$131,35,FALSE)&amp;""</f>
        <v/>
      </c>
      <c r="AV944" s="215"/>
      <c r="AW944" s="160" t="str">
        <f>VLOOKUP($B944,D1_2!$B$5:$AL$131,36,FALSE)&amp;""</f>
        <v/>
      </c>
      <c r="AX944" s="172"/>
      <c r="AY944" s="188" t="s">
        <v>410</v>
      </c>
      <c r="AZ944" s="204" t="str">
        <f>VLOOKUP($B944,D1_2!$B$5:$AL$131,37,FALSE)&amp;""</f>
        <v/>
      </c>
      <c r="BA944" s="215"/>
    </row>
    <row r="945" spans="2:53" s="1" customFormat="1">
      <c r="B945" s="28"/>
      <c r="C945" s="80"/>
      <c r="D945" s="80"/>
      <c r="E945" s="80"/>
      <c r="F945" s="108"/>
      <c r="G945" s="123" t="s">
        <v>5759</v>
      </c>
      <c r="H945" s="123"/>
      <c r="I945" s="123"/>
      <c r="J945" s="123"/>
      <c r="K945" s="123"/>
      <c r="L945" s="123"/>
      <c r="M945" s="123"/>
      <c r="N945" s="162" t="str">
        <f>VLOOKUP($B944,D1_2!$B$132:$AL$258,22,FALSE)&amp;""</f>
        <v/>
      </c>
      <c r="O945" s="173"/>
      <c r="P945" s="189" t="s">
        <v>410</v>
      </c>
      <c r="Q945" s="205" t="str">
        <f>VLOOKUP($B944,D1_2!$B$132:$AL$258,23,FALSE)&amp;""</f>
        <v/>
      </c>
      <c r="R945" s="222"/>
      <c r="S945" s="162" t="str">
        <f>VLOOKUP($B944,D1_2!$B$132:$AL$258,24,FALSE)&amp;""</f>
        <v/>
      </c>
      <c r="T945" s="173"/>
      <c r="U945" s="189" t="s">
        <v>410</v>
      </c>
      <c r="V945" s="205" t="str">
        <f>VLOOKUP($B944,D1_2!$B$132:$AL$258,25,FALSE)&amp;""</f>
        <v/>
      </c>
      <c r="W945" s="222"/>
      <c r="X945" s="162" t="str">
        <f>VLOOKUP($B944,D1_2!$B$132:$AL$258,26,FALSE)&amp;""</f>
        <v/>
      </c>
      <c r="Y945" s="173"/>
      <c r="Z945" s="189" t="s">
        <v>410</v>
      </c>
      <c r="AA945" s="205" t="str">
        <f>VLOOKUP($B944,D1_2!$B$132:$AL$258,27,FALSE)&amp;""</f>
        <v/>
      </c>
      <c r="AB945" s="222"/>
      <c r="AC945" s="162" t="str">
        <f>VLOOKUP($B944,D1_2!$B$132:$AL$258,28,FALSE)&amp;""</f>
        <v/>
      </c>
      <c r="AD945" s="173"/>
      <c r="AE945" s="189" t="s">
        <v>410</v>
      </c>
      <c r="AF945" s="205" t="str">
        <f>VLOOKUP($B944,D1_2!$B$132:$AL$258,29,FALSE)&amp;""</f>
        <v/>
      </c>
      <c r="AG945" s="222"/>
      <c r="AH945" s="162" t="str">
        <f>VLOOKUP($B944,D1_2!$B$132:$AL$258,30,FALSE)&amp;""</f>
        <v/>
      </c>
      <c r="AI945" s="173"/>
      <c r="AJ945" s="189" t="s">
        <v>410</v>
      </c>
      <c r="AK945" s="205" t="str">
        <f>VLOOKUP($B944,D1_2!$B$132:$AL$258,31,FALSE)&amp;""</f>
        <v/>
      </c>
      <c r="AL945" s="222"/>
      <c r="AM945" s="162" t="str">
        <f>VLOOKUP($B944,D1_2!$B$132:$AL$258,32,FALSE)&amp;""</f>
        <v/>
      </c>
      <c r="AN945" s="173"/>
      <c r="AO945" s="189" t="s">
        <v>410</v>
      </c>
      <c r="AP945" s="205" t="str">
        <f>VLOOKUP($B944,D1_2!$B$132:$AL$258,33,FALSE)&amp;""</f>
        <v/>
      </c>
      <c r="AQ945" s="222"/>
      <c r="AR945" s="162" t="str">
        <f>VLOOKUP($B944,D1_2!$B$132:$AL$258,34,FALSE)&amp;""</f>
        <v/>
      </c>
      <c r="AS945" s="173"/>
      <c r="AT945" s="189" t="s">
        <v>410</v>
      </c>
      <c r="AU945" s="205" t="str">
        <f>VLOOKUP($B944,D1_2!$B$132:$AL$258,35,FALSE)&amp;""</f>
        <v/>
      </c>
      <c r="AV945" s="222"/>
      <c r="AW945" s="162" t="str">
        <f>VLOOKUP($B944,D1_2!$B$132:$AL$258,36,FALSE)&amp;""</f>
        <v/>
      </c>
      <c r="AX945" s="173"/>
      <c r="AY945" s="189" t="s">
        <v>410</v>
      </c>
      <c r="AZ945" s="205" t="str">
        <f>VLOOKUP($B944,D1_2!$B$132:$AL$258,37,FALSE)&amp;""</f>
        <v/>
      </c>
      <c r="BA945" s="222"/>
    </row>
    <row r="946" spans="2:53" s="1" customFormat="1">
      <c r="B946" s="27"/>
      <c r="C946" s="79"/>
      <c r="D946" s="79"/>
      <c r="E946" s="79"/>
      <c r="F946" s="109"/>
      <c r="G946" s="124" t="s">
        <v>5593</v>
      </c>
      <c r="H946" s="124"/>
      <c r="I946" s="124"/>
      <c r="J946" s="124"/>
      <c r="K946" s="124"/>
      <c r="L946" s="124"/>
      <c r="M946" s="124"/>
      <c r="N946" s="167" t="str">
        <f>VLOOKUP($B944,D1_2!$B$259:$AL$385,22,FALSE)&amp;""</f>
        <v/>
      </c>
      <c r="O946" s="174"/>
      <c r="P946" s="190" t="s">
        <v>410</v>
      </c>
      <c r="Q946" s="206" t="str">
        <f>VLOOKUP($B944,D1_2!$B$259:$AL$385,23,FALSE)&amp;""</f>
        <v/>
      </c>
      <c r="R946" s="216"/>
      <c r="S946" s="167" t="str">
        <f>VLOOKUP($B944,D1_2!$B$259:$AL$385,24,FALSE)&amp;""</f>
        <v/>
      </c>
      <c r="T946" s="174"/>
      <c r="U946" s="190" t="s">
        <v>410</v>
      </c>
      <c r="V946" s="206" t="str">
        <f>VLOOKUP($B944,D1_2!$B$259:$AL$385,25,FALSE)&amp;""</f>
        <v/>
      </c>
      <c r="W946" s="216"/>
      <c r="X946" s="167" t="str">
        <f>VLOOKUP($B944,D1_2!$B$259:$AL$385,26,FALSE)&amp;""</f>
        <v/>
      </c>
      <c r="Y946" s="174"/>
      <c r="Z946" s="190" t="s">
        <v>410</v>
      </c>
      <c r="AA946" s="206" t="str">
        <f>VLOOKUP($B944,D1_2!$B$259:$AL$385,27,FALSE)&amp;""</f>
        <v/>
      </c>
      <c r="AB946" s="216"/>
      <c r="AC946" s="167" t="str">
        <f>VLOOKUP($B944,D1_2!$B$259:$AL$385,28,FALSE)&amp;""</f>
        <v/>
      </c>
      <c r="AD946" s="174"/>
      <c r="AE946" s="190" t="s">
        <v>410</v>
      </c>
      <c r="AF946" s="206" t="str">
        <f>VLOOKUP($B944,D1_2!$B$259:$AL$385,29,FALSE)&amp;""</f>
        <v/>
      </c>
      <c r="AG946" s="216"/>
      <c r="AH946" s="167" t="str">
        <f>VLOOKUP($B944,D1_2!$B$259:$AL$385,30,FALSE)&amp;""</f>
        <v/>
      </c>
      <c r="AI946" s="174"/>
      <c r="AJ946" s="190" t="s">
        <v>410</v>
      </c>
      <c r="AK946" s="206" t="str">
        <f>VLOOKUP($B944,D1_2!$B$259:$AL$385,31,FALSE)&amp;""</f>
        <v/>
      </c>
      <c r="AL946" s="216"/>
      <c r="AM946" s="167" t="str">
        <f>VLOOKUP($B944,D1_2!$B$259:$AL$385,32,FALSE)&amp;""</f>
        <v/>
      </c>
      <c r="AN946" s="174"/>
      <c r="AO946" s="190" t="s">
        <v>410</v>
      </c>
      <c r="AP946" s="206" t="str">
        <f>VLOOKUP($B944,D1_2!$B$259:$AL$385,33,FALSE)&amp;""</f>
        <v/>
      </c>
      <c r="AQ946" s="216"/>
      <c r="AR946" s="167" t="str">
        <f>VLOOKUP($B944,D1_2!$B$259:$AL$385,34,FALSE)&amp;""</f>
        <v/>
      </c>
      <c r="AS946" s="174"/>
      <c r="AT946" s="190" t="s">
        <v>410</v>
      </c>
      <c r="AU946" s="206" t="str">
        <f>VLOOKUP($B944,D1_2!$B$259:$AL$385,35,FALSE)&amp;""</f>
        <v/>
      </c>
      <c r="AV946" s="216"/>
      <c r="AW946" s="167" t="str">
        <f>VLOOKUP($B944,D1_2!$B$259:$AL$385,36,FALSE)&amp;""</f>
        <v/>
      </c>
      <c r="AX946" s="174"/>
      <c r="AY946" s="190" t="s">
        <v>410</v>
      </c>
      <c r="AZ946" s="206" t="str">
        <f>VLOOKUP($B944,D1_2!$B$259:$AL$385,37,FALSE)&amp;""</f>
        <v/>
      </c>
      <c r="BA946" s="216"/>
    </row>
    <row r="947" spans="2:53" s="1" customFormat="1" ht="14.25" customHeight="1">
      <c r="B947" s="26" t="s">
        <v>1819</v>
      </c>
      <c r="C947" s="78"/>
      <c r="D947" s="78"/>
      <c r="E947" s="78"/>
      <c r="F947" s="107"/>
      <c r="G947" s="122" t="s">
        <v>6009</v>
      </c>
      <c r="H947" s="122"/>
      <c r="I947" s="122"/>
      <c r="J947" s="122"/>
      <c r="K947" s="122"/>
      <c r="L947" s="122"/>
      <c r="M947" s="122"/>
      <c r="N947" s="160" t="str">
        <f>VLOOKUP($B947,D1_2!$B$5:$AL$131,22,FALSE)&amp;""</f>
        <v/>
      </c>
      <c r="O947" s="172"/>
      <c r="P947" s="188" t="s">
        <v>410</v>
      </c>
      <c r="Q947" s="204" t="str">
        <f>VLOOKUP($B947,D1_2!$B$5:$AL$131,23,FALSE)&amp;""</f>
        <v/>
      </c>
      <c r="R947" s="215"/>
      <c r="S947" s="160" t="str">
        <f>VLOOKUP($B947,D1_2!$B$5:$AL$131,24,FALSE)&amp;""</f>
        <v/>
      </c>
      <c r="T947" s="172"/>
      <c r="U947" s="188" t="s">
        <v>410</v>
      </c>
      <c r="V947" s="204" t="str">
        <f>VLOOKUP($B947,D1_2!$B$5:$AL$131,25,FALSE)&amp;""</f>
        <v/>
      </c>
      <c r="W947" s="215"/>
      <c r="X947" s="160" t="str">
        <f>VLOOKUP($B947,D1_2!$B$5:$AL$131,26,FALSE)&amp;""</f>
        <v/>
      </c>
      <c r="Y947" s="172"/>
      <c r="Z947" s="188" t="s">
        <v>410</v>
      </c>
      <c r="AA947" s="204" t="str">
        <f>VLOOKUP($B947,D1_2!$B$5:$AL$131,27,FALSE)&amp;""</f>
        <v/>
      </c>
      <c r="AB947" s="215"/>
      <c r="AC947" s="160" t="str">
        <f>VLOOKUP($B947,D1_2!$B$5:$AL$131,28,FALSE)&amp;""</f>
        <v/>
      </c>
      <c r="AD947" s="172"/>
      <c r="AE947" s="188" t="s">
        <v>410</v>
      </c>
      <c r="AF947" s="204" t="str">
        <f>VLOOKUP($B947,D1_2!$B$5:$AL$131,29,FALSE)&amp;""</f>
        <v/>
      </c>
      <c r="AG947" s="215"/>
      <c r="AH947" s="160" t="str">
        <f>VLOOKUP($B947,D1_2!$B$5:$AL$131,30,FALSE)&amp;""</f>
        <v/>
      </c>
      <c r="AI947" s="172"/>
      <c r="AJ947" s="188" t="s">
        <v>410</v>
      </c>
      <c r="AK947" s="204" t="str">
        <f>VLOOKUP($B947,D1_2!$B$5:$AL$131,31,FALSE)&amp;""</f>
        <v/>
      </c>
      <c r="AL947" s="215"/>
      <c r="AM947" s="160" t="str">
        <f>VLOOKUP($B947,D1_2!$B$5:$AL$131,32,FALSE)&amp;""</f>
        <v/>
      </c>
      <c r="AN947" s="172"/>
      <c r="AO947" s="188" t="s">
        <v>410</v>
      </c>
      <c r="AP947" s="204" t="str">
        <f>VLOOKUP($B947,D1_2!$B$5:$AL$131,33,FALSE)&amp;""</f>
        <v/>
      </c>
      <c r="AQ947" s="215"/>
      <c r="AR947" s="160" t="str">
        <f>VLOOKUP($B947,D1_2!$B$5:$AL$131,34,FALSE)&amp;""</f>
        <v/>
      </c>
      <c r="AS947" s="172"/>
      <c r="AT947" s="188" t="s">
        <v>410</v>
      </c>
      <c r="AU947" s="204" t="str">
        <f>VLOOKUP($B947,D1_2!$B$5:$AL$131,35,FALSE)&amp;""</f>
        <v/>
      </c>
      <c r="AV947" s="215"/>
      <c r="AW947" s="160" t="str">
        <f>VLOOKUP($B947,D1_2!$B$5:$AL$131,36,FALSE)&amp;""</f>
        <v/>
      </c>
      <c r="AX947" s="172"/>
      <c r="AY947" s="188" t="s">
        <v>410</v>
      </c>
      <c r="AZ947" s="204" t="str">
        <f>VLOOKUP($B947,D1_2!$B$5:$AL$131,37,FALSE)&amp;""</f>
        <v/>
      </c>
      <c r="BA947" s="215"/>
    </row>
    <row r="948" spans="2:53" s="1" customFormat="1">
      <c r="B948" s="28"/>
      <c r="C948" s="80"/>
      <c r="D948" s="80"/>
      <c r="E948" s="80"/>
      <c r="F948" s="108"/>
      <c r="G948" s="123" t="s">
        <v>5759</v>
      </c>
      <c r="H948" s="123"/>
      <c r="I948" s="123"/>
      <c r="J948" s="123"/>
      <c r="K948" s="123"/>
      <c r="L948" s="123"/>
      <c r="M948" s="123"/>
      <c r="N948" s="162" t="str">
        <f>VLOOKUP($B947,D1_2!$B$132:$AL$258,22,FALSE)&amp;""</f>
        <v/>
      </c>
      <c r="O948" s="173"/>
      <c r="P948" s="189" t="s">
        <v>410</v>
      </c>
      <c r="Q948" s="205" t="str">
        <f>VLOOKUP($B947,D1_2!$B$132:$AL$258,23,FALSE)&amp;""</f>
        <v/>
      </c>
      <c r="R948" s="222"/>
      <c r="S948" s="162" t="str">
        <f>VLOOKUP($B947,D1_2!$B$132:$AL$258,24,FALSE)&amp;""</f>
        <v/>
      </c>
      <c r="T948" s="173"/>
      <c r="U948" s="189" t="s">
        <v>410</v>
      </c>
      <c r="V948" s="205" t="str">
        <f>VLOOKUP($B947,D1_2!$B$132:$AL$258,25,FALSE)&amp;""</f>
        <v/>
      </c>
      <c r="W948" s="222"/>
      <c r="X948" s="162" t="str">
        <f>VLOOKUP($B947,D1_2!$B$132:$AL$258,26,FALSE)&amp;""</f>
        <v/>
      </c>
      <c r="Y948" s="173"/>
      <c r="Z948" s="189" t="s">
        <v>410</v>
      </c>
      <c r="AA948" s="205" t="str">
        <f>VLOOKUP($B947,D1_2!$B$132:$AL$258,27,FALSE)&amp;""</f>
        <v/>
      </c>
      <c r="AB948" s="222"/>
      <c r="AC948" s="162" t="str">
        <f>VLOOKUP($B947,D1_2!$B$132:$AL$258,28,FALSE)&amp;""</f>
        <v/>
      </c>
      <c r="AD948" s="173"/>
      <c r="AE948" s="189" t="s">
        <v>410</v>
      </c>
      <c r="AF948" s="205" t="str">
        <f>VLOOKUP($B947,D1_2!$B$132:$AL$258,29,FALSE)&amp;""</f>
        <v/>
      </c>
      <c r="AG948" s="222"/>
      <c r="AH948" s="162" t="str">
        <f>VLOOKUP($B947,D1_2!$B$132:$AL$258,30,FALSE)&amp;""</f>
        <v/>
      </c>
      <c r="AI948" s="173"/>
      <c r="AJ948" s="189" t="s">
        <v>410</v>
      </c>
      <c r="AK948" s="205" t="str">
        <f>VLOOKUP($B947,D1_2!$B$132:$AL$258,31,FALSE)&amp;""</f>
        <v/>
      </c>
      <c r="AL948" s="222"/>
      <c r="AM948" s="162" t="str">
        <f>VLOOKUP($B947,D1_2!$B$132:$AL$258,32,FALSE)&amp;""</f>
        <v/>
      </c>
      <c r="AN948" s="173"/>
      <c r="AO948" s="189" t="s">
        <v>410</v>
      </c>
      <c r="AP948" s="205" t="str">
        <f>VLOOKUP($B947,D1_2!$B$132:$AL$258,33,FALSE)&amp;""</f>
        <v/>
      </c>
      <c r="AQ948" s="222"/>
      <c r="AR948" s="162" t="str">
        <f>VLOOKUP($B947,D1_2!$B$132:$AL$258,34,FALSE)&amp;""</f>
        <v/>
      </c>
      <c r="AS948" s="173"/>
      <c r="AT948" s="189" t="s">
        <v>410</v>
      </c>
      <c r="AU948" s="205" t="str">
        <f>VLOOKUP($B947,D1_2!$B$132:$AL$258,35,FALSE)&amp;""</f>
        <v/>
      </c>
      <c r="AV948" s="222"/>
      <c r="AW948" s="162" t="str">
        <f>VLOOKUP($B947,D1_2!$B$132:$AL$258,36,FALSE)&amp;""</f>
        <v/>
      </c>
      <c r="AX948" s="173"/>
      <c r="AY948" s="189" t="s">
        <v>410</v>
      </c>
      <c r="AZ948" s="205" t="str">
        <f>VLOOKUP($B947,D1_2!$B$132:$AL$258,37,FALSE)&amp;""</f>
        <v/>
      </c>
      <c r="BA948" s="222"/>
    </row>
    <row r="949" spans="2:53" s="1" customFormat="1">
      <c r="B949" s="27"/>
      <c r="C949" s="79"/>
      <c r="D949" s="79"/>
      <c r="E949" s="79"/>
      <c r="F949" s="109"/>
      <c r="G949" s="124" t="s">
        <v>5593</v>
      </c>
      <c r="H949" s="124"/>
      <c r="I949" s="124"/>
      <c r="J949" s="124"/>
      <c r="K949" s="124"/>
      <c r="L949" s="124"/>
      <c r="M949" s="124"/>
      <c r="N949" s="167" t="str">
        <f>VLOOKUP($B947,D1_2!$B$259:$AL$385,22,FALSE)&amp;""</f>
        <v/>
      </c>
      <c r="O949" s="174"/>
      <c r="P949" s="190" t="s">
        <v>410</v>
      </c>
      <c r="Q949" s="206" t="str">
        <f>VLOOKUP($B947,D1_2!$B$259:$AL$385,23,FALSE)&amp;""</f>
        <v/>
      </c>
      <c r="R949" s="216"/>
      <c r="S949" s="167" t="str">
        <f>VLOOKUP($B947,D1_2!$B$259:$AL$385,24,FALSE)&amp;""</f>
        <v/>
      </c>
      <c r="T949" s="174"/>
      <c r="U949" s="190" t="s">
        <v>410</v>
      </c>
      <c r="V949" s="206" t="str">
        <f>VLOOKUP($B947,D1_2!$B$259:$AL$385,25,FALSE)&amp;""</f>
        <v/>
      </c>
      <c r="W949" s="216"/>
      <c r="X949" s="167" t="str">
        <f>VLOOKUP($B947,D1_2!$B$259:$AL$385,26,FALSE)&amp;""</f>
        <v/>
      </c>
      <c r="Y949" s="174"/>
      <c r="Z949" s="190" t="s">
        <v>410</v>
      </c>
      <c r="AA949" s="206" t="str">
        <f>VLOOKUP($B947,D1_2!$B$259:$AL$385,27,FALSE)&amp;""</f>
        <v/>
      </c>
      <c r="AB949" s="216"/>
      <c r="AC949" s="167" t="str">
        <f>VLOOKUP($B947,D1_2!$B$259:$AL$385,28,FALSE)&amp;""</f>
        <v/>
      </c>
      <c r="AD949" s="174"/>
      <c r="AE949" s="190" t="s">
        <v>410</v>
      </c>
      <c r="AF949" s="206" t="str">
        <f>VLOOKUP($B947,D1_2!$B$259:$AL$385,29,FALSE)&amp;""</f>
        <v/>
      </c>
      <c r="AG949" s="216"/>
      <c r="AH949" s="167" t="str">
        <f>VLOOKUP($B947,D1_2!$B$259:$AL$385,30,FALSE)&amp;""</f>
        <v/>
      </c>
      <c r="AI949" s="174"/>
      <c r="AJ949" s="190" t="s">
        <v>410</v>
      </c>
      <c r="AK949" s="206" t="str">
        <f>VLOOKUP($B947,D1_2!$B$259:$AL$385,31,FALSE)&amp;""</f>
        <v/>
      </c>
      <c r="AL949" s="216"/>
      <c r="AM949" s="167" t="str">
        <f>VLOOKUP($B947,D1_2!$B$259:$AL$385,32,FALSE)&amp;""</f>
        <v/>
      </c>
      <c r="AN949" s="174"/>
      <c r="AO949" s="190" t="s">
        <v>410</v>
      </c>
      <c r="AP949" s="206" t="str">
        <f>VLOOKUP($B947,D1_2!$B$259:$AL$385,33,FALSE)&amp;""</f>
        <v/>
      </c>
      <c r="AQ949" s="216"/>
      <c r="AR949" s="167" t="str">
        <f>VLOOKUP($B947,D1_2!$B$259:$AL$385,34,FALSE)&amp;""</f>
        <v/>
      </c>
      <c r="AS949" s="174"/>
      <c r="AT949" s="190" t="s">
        <v>410</v>
      </c>
      <c r="AU949" s="206" t="str">
        <f>VLOOKUP($B947,D1_2!$B$259:$AL$385,35,FALSE)&amp;""</f>
        <v/>
      </c>
      <c r="AV949" s="216"/>
      <c r="AW949" s="167" t="str">
        <f>VLOOKUP($B947,D1_2!$B$259:$AL$385,36,FALSE)&amp;""</f>
        <v/>
      </c>
      <c r="AX949" s="174"/>
      <c r="AY949" s="190" t="s">
        <v>410</v>
      </c>
      <c r="AZ949" s="206" t="str">
        <f>VLOOKUP($B947,D1_2!$B$259:$AL$385,37,FALSE)&amp;""</f>
        <v/>
      </c>
      <c r="BA949" s="216"/>
    </row>
    <row r="950" spans="2:53" s="1" customFormat="1" ht="14.25" customHeight="1">
      <c r="B950" s="26" t="s">
        <v>1824</v>
      </c>
      <c r="C950" s="78"/>
      <c r="D950" s="78"/>
      <c r="E950" s="78"/>
      <c r="F950" s="107"/>
      <c r="G950" s="122" t="s">
        <v>6009</v>
      </c>
      <c r="H950" s="122"/>
      <c r="I950" s="122"/>
      <c r="J950" s="122"/>
      <c r="K950" s="122"/>
      <c r="L950" s="122"/>
      <c r="M950" s="122"/>
      <c r="N950" s="160" t="str">
        <f>VLOOKUP($B950,D1_2!$B$5:$AL$131,22,FALSE)&amp;""</f>
        <v/>
      </c>
      <c r="O950" s="172"/>
      <c r="P950" s="188" t="s">
        <v>410</v>
      </c>
      <c r="Q950" s="204" t="str">
        <f>VLOOKUP($B950,D1_2!$B$5:$AL$131,23,FALSE)&amp;""</f>
        <v/>
      </c>
      <c r="R950" s="215"/>
      <c r="S950" s="160" t="str">
        <f>VLOOKUP($B950,D1_2!$B$5:$AL$131,24,FALSE)&amp;""</f>
        <v/>
      </c>
      <c r="T950" s="172"/>
      <c r="U950" s="188" t="s">
        <v>410</v>
      </c>
      <c r="V950" s="204" t="str">
        <f>VLOOKUP($B950,D1_2!$B$5:$AL$131,25,FALSE)&amp;""</f>
        <v/>
      </c>
      <c r="W950" s="215"/>
      <c r="X950" s="160" t="str">
        <f>VLOOKUP($B950,D1_2!$B$5:$AL$131,26,FALSE)&amp;""</f>
        <v/>
      </c>
      <c r="Y950" s="172"/>
      <c r="Z950" s="188" t="s">
        <v>410</v>
      </c>
      <c r="AA950" s="204" t="str">
        <f>VLOOKUP($B950,D1_2!$B$5:$AL$131,27,FALSE)&amp;""</f>
        <v/>
      </c>
      <c r="AB950" s="215"/>
      <c r="AC950" s="160" t="str">
        <f>VLOOKUP($B950,D1_2!$B$5:$AL$131,28,FALSE)&amp;""</f>
        <v/>
      </c>
      <c r="AD950" s="172"/>
      <c r="AE950" s="188" t="s">
        <v>410</v>
      </c>
      <c r="AF950" s="204" t="str">
        <f>VLOOKUP($B950,D1_2!$B$5:$AL$131,29,FALSE)&amp;""</f>
        <v/>
      </c>
      <c r="AG950" s="215"/>
      <c r="AH950" s="160" t="str">
        <f>VLOOKUP($B950,D1_2!$B$5:$AL$131,30,FALSE)&amp;""</f>
        <v/>
      </c>
      <c r="AI950" s="172"/>
      <c r="AJ950" s="188" t="s">
        <v>410</v>
      </c>
      <c r="AK950" s="204" t="str">
        <f>VLOOKUP($B950,D1_2!$B$5:$AL$131,31,FALSE)&amp;""</f>
        <v/>
      </c>
      <c r="AL950" s="215"/>
      <c r="AM950" s="160" t="str">
        <f>VLOOKUP($B950,D1_2!$B$5:$AL$131,32,FALSE)&amp;""</f>
        <v/>
      </c>
      <c r="AN950" s="172"/>
      <c r="AO950" s="188" t="s">
        <v>410</v>
      </c>
      <c r="AP950" s="204" t="str">
        <f>VLOOKUP($B950,D1_2!$B$5:$AL$131,33,FALSE)&amp;""</f>
        <v/>
      </c>
      <c r="AQ950" s="215"/>
      <c r="AR950" s="160" t="str">
        <f>VLOOKUP($B950,D1_2!$B$5:$AL$131,34,FALSE)&amp;""</f>
        <v/>
      </c>
      <c r="AS950" s="172"/>
      <c r="AT950" s="188" t="s">
        <v>410</v>
      </c>
      <c r="AU950" s="204" t="str">
        <f>VLOOKUP($B950,D1_2!$B$5:$AL$131,35,FALSE)&amp;""</f>
        <v/>
      </c>
      <c r="AV950" s="215"/>
      <c r="AW950" s="160" t="str">
        <f>VLOOKUP($B950,D1_2!$B$5:$AL$131,36,FALSE)&amp;""</f>
        <v/>
      </c>
      <c r="AX950" s="172"/>
      <c r="AY950" s="188" t="s">
        <v>410</v>
      </c>
      <c r="AZ950" s="204" t="str">
        <f>VLOOKUP($B950,D1_2!$B$5:$AL$131,37,FALSE)&amp;""</f>
        <v/>
      </c>
      <c r="BA950" s="215"/>
    </row>
    <row r="951" spans="2:53" s="1" customFormat="1">
      <c r="B951" s="28"/>
      <c r="C951" s="80"/>
      <c r="D951" s="80"/>
      <c r="E951" s="80"/>
      <c r="F951" s="108"/>
      <c r="G951" s="123" t="s">
        <v>5759</v>
      </c>
      <c r="H951" s="123"/>
      <c r="I951" s="123"/>
      <c r="J951" s="123"/>
      <c r="K951" s="123"/>
      <c r="L951" s="123"/>
      <c r="M951" s="123"/>
      <c r="N951" s="162" t="str">
        <f>VLOOKUP($B950,D1_2!$B$132:$AL$258,22,FALSE)&amp;""</f>
        <v/>
      </c>
      <c r="O951" s="173"/>
      <c r="P951" s="189" t="s">
        <v>410</v>
      </c>
      <c r="Q951" s="205" t="str">
        <f>VLOOKUP($B950,D1_2!$B$132:$AL$258,23,FALSE)&amp;""</f>
        <v/>
      </c>
      <c r="R951" s="222"/>
      <c r="S951" s="162" t="str">
        <f>VLOOKUP($B950,D1_2!$B$132:$AL$258,24,FALSE)&amp;""</f>
        <v/>
      </c>
      <c r="T951" s="173"/>
      <c r="U951" s="189" t="s">
        <v>410</v>
      </c>
      <c r="V951" s="205" t="str">
        <f>VLOOKUP($B950,D1_2!$B$132:$AL$258,25,FALSE)&amp;""</f>
        <v/>
      </c>
      <c r="W951" s="222"/>
      <c r="X951" s="162" t="str">
        <f>VLOOKUP($B950,D1_2!$B$132:$AL$258,26,FALSE)&amp;""</f>
        <v/>
      </c>
      <c r="Y951" s="173"/>
      <c r="Z951" s="189" t="s">
        <v>410</v>
      </c>
      <c r="AA951" s="205" t="str">
        <f>VLOOKUP($B950,D1_2!$B$132:$AL$258,27,FALSE)&amp;""</f>
        <v/>
      </c>
      <c r="AB951" s="222"/>
      <c r="AC951" s="162" t="str">
        <f>VLOOKUP($B950,D1_2!$B$132:$AL$258,28,FALSE)&amp;""</f>
        <v/>
      </c>
      <c r="AD951" s="173"/>
      <c r="AE951" s="189" t="s">
        <v>410</v>
      </c>
      <c r="AF951" s="205" t="str">
        <f>VLOOKUP($B950,D1_2!$B$132:$AL$258,29,FALSE)&amp;""</f>
        <v/>
      </c>
      <c r="AG951" s="222"/>
      <c r="AH951" s="162" t="str">
        <f>VLOOKUP($B950,D1_2!$B$132:$AL$258,30,FALSE)&amp;""</f>
        <v/>
      </c>
      <c r="AI951" s="173"/>
      <c r="AJ951" s="189" t="s">
        <v>410</v>
      </c>
      <c r="AK951" s="205" t="str">
        <f>VLOOKUP($B950,D1_2!$B$132:$AL$258,31,FALSE)&amp;""</f>
        <v/>
      </c>
      <c r="AL951" s="222"/>
      <c r="AM951" s="162" t="str">
        <f>VLOOKUP($B950,D1_2!$B$132:$AL$258,32,FALSE)&amp;""</f>
        <v/>
      </c>
      <c r="AN951" s="173"/>
      <c r="AO951" s="189" t="s">
        <v>410</v>
      </c>
      <c r="AP951" s="205" t="str">
        <f>VLOOKUP($B950,D1_2!$B$132:$AL$258,33,FALSE)&amp;""</f>
        <v/>
      </c>
      <c r="AQ951" s="222"/>
      <c r="AR951" s="162" t="str">
        <f>VLOOKUP($B950,D1_2!$B$132:$AL$258,34,FALSE)&amp;""</f>
        <v/>
      </c>
      <c r="AS951" s="173"/>
      <c r="AT951" s="189" t="s">
        <v>410</v>
      </c>
      <c r="AU951" s="205" t="str">
        <f>VLOOKUP($B950,D1_2!$B$132:$AL$258,35,FALSE)&amp;""</f>
        <v/>
      </c>
      <c r="AV951" s="222"/>
      <c r="AW951" s="162" t="str">
        <f>VLOOKUP($B950,D1_2!$B$132:$AL$258,36,FALSE)&amp;""</f>
        <v/>
      </c>
      <c r="AX951" s="173"/>
      <c r="AY951" s="189" t="s">
        <v>410</v>
      </c>
      <c r="AZ951" s="205" t="str">
        <f>VLOOKUP($B950,D1_2!$B$132:$AL$258,37,FALSE)&amp;""</f>
        <v/>
      </c>
      <c r="BA951" s="222"/>
    </row>
    <row r="952" spans="2:53" s="1" customFormat="1">
      <c r="B952" s="27"/>
      <c r="C952" s="79"/>
      <c r="D952" s="79"/>
      <c r="E952" s="79"/>
      <c r="F952" s="109"/>
      <c r="G952" s="124" t="s">
        <v>5593</v>
      </c>
      <c r="H952" s="124"/>
      <c r="I952" s="124"/>
      <c r="J952" s="124"/>
      <c r="K952" s="124"/>
      <c r="L952" s="124"/>
      <c r="M952" s="124"/>
      <c r="N952" s="167" t="str">
        <f>VLOOKUP($B950,D1_2!$B$259:$AL$385,22,FALSE)&amp;""</f>
        <v/>
      </c>
      <c r="O952" s="174"/>
      <c r="P952" s="190" t="s">
        <v>410</v>
      </c>
      <c r="Q952" s="206" t="str">
        <f>VLOOKUP($B950,D1_2!$B$259:$AL$385,23,FALSE)&amp;""</f>
        <v/>
      </c>
      <c r="R952" s="216"/>
      <c r="S952" s="167" t="str">
        <f>VLOOKUP($B950,D1_2!$B$259:$AL$385,24,FALSE)&amp;""</f>
        <v/>
      </c>
      <c r="T952" s="174"/>
      <c r="U952" s="190" t="s">
        <v>410</v>
      </c>
      <c r="V952" s="206" t="str">
        <f>VLOOKUP($B950,D1_2!$B$259:$AL$385,25,FALSE)&amp;""</f>
        <v/>
      </c>
      <c r="W952" s="216"/>
      <c r="X952" s="167" t="str">
        <f>VLOOKUP($B950,D1_2!$B$259:$AL$385,26,FALSE)&amp;""</f>
        <v/>
      </c>
      <c r="Y952" s="174"/>
      <c r="Z952" s="190" t="s">
        <v>410</v>
      </c>
      <c r="AA952" s="206" t="str">
        <f>VLOOKUP($B950,D1_2!$B$259:$AL$385,27,FALSE)&amp;""</f>
        <v/>
      </c>
      <c r="AB952" s="216"/>
      <c r="AC952" s="167" t="str">
        <f>VLOOKUP($B950,D1_2!$B$259:$AL$385,28,FALSE)&amp;""</f>
        <v/>
      </c>
      <c r="AD952" s="174"/>
      <c r="AE952" s="190" t="s">
        <v>410</v>
      </c>
      <c r="AF952" s="206" t="str">
        <f>VLOOKUP($B950,D1_2!$B$259:$AL$385,29,FALSE)&amp;""</f>
        <v/>
      </c>
      <c r="AG952" s="216"/>
      <c r="AH952" s="167" t="str">
        <f>VLOOKUP($B950,D1_2!$B$259:$AL$385,30,FALSE)&amp;""</f>
        <v/>
      </c>
      <c r="AI952" s="174"/>
      <c r="AJ952" s="190" t="s">
        <v>410</v>
      </c>
      <c r="AK952" s="206" t="str">
        <f>VLOOKUP($B950,D1_2!$B$259:$AL$385,31,FALSE)&amp;""</f>
        <v/>
      </c>
      <c r="AL952" s="216"/>
      <c r="AM952" s="167" t="str">
        <f>VLOOKUP($B950,D1_2!$B$259:$AL$385,32,FALSE)&amp;""</f>
        <v/>
      </c>
      <c r="AN952" s="174"/>
      <c r="AO952" s="190" t="s">
        <v>410</v>
      </c>
      <c r="AP952" s="206" t="str">
        <f>VLOOKUP($B950,D1_2!$B$259:$AL$385,33,FALSE)&amp;""</f>
        <v/>
      </c>
      <c r="AQ952" s="216"/>
      <c r="AR952" s="167" t="str">
        <f>VLOOKUP($B950,D1_2!$B$259:$AL$385,34,FALSE)&amp;""</f>
        <v/>
      </c>
      <c r="AS952" s="174"/>
      <c r="AT952" s="190" t="s">
        <v>410</v>
      </c>
      <c r="AU952" s="206" t="str">
        <f>VLOOKUP($B950,D1_2!$B$259:$AL$385,35,FALSE)&amp;""</f>
        <v/>
      </c>
      <c r="AV952" s="216"/>
      <c r="AW952" s="167" t="str">
        <f>VLOOKUP($B950,D1_2!$B$259:$AL$385,36,FALSE)&amp;""</f>
        <v/>
      </c>
      <c r="AX952" s="174"/>
      <c r="AY952" s="190" t="s">
        <v>410</v>
      </c>
      <c r="AZ952" s="206" t="str">
        <f>VLOOKUP($B950,D1_2!$B$259:$AL$385,37,FALSE)&amp;""</f>
        <v/>
      </c>
      <c r="BA952" s="216"/>
    </row>
    <row r="953" spans="2:53" s="1" customFormat="1" ht="14.25" customHeight="1">
      <c r="B953" s="26" t="s">
        <v>1827</v>
      </c>
      <c r="C953" s="78"/>
      <c r="D953" s="78"/>
      <c r="E953" s="78"/>
      <c r="F953" s="107"/>
      <c r="G953" s="122" t="s">
        <v>6009</v>
      </c>
      <c r="H953" s="122"/>
      <c r="I953" s="122"/>
      <c r="J953" s="122"/>
      <c r="K953" s="122"/>
      <c r="L953" s="122"/>
      <c r="M953" s="122"/>
      <c r="N953" s="160" t="str">
        <f>VLOOKUP($B953,D1_2!$B$5:$AL$131,22,FALSE)&amp;""</f>
        <v/>
      </c>
      <c r="O953" s="172"/>
      <c r="P953" s="188" t="s">
        <v>410</v>
      </c>
      <c r="Q953" s="204" t="str">
        <f>VLOOKUP($B953,D1_2!$B$5:$AL$131,23,FALSE)&amp;""</f>
        <v/>
      </c>
      <c r="R953" s="215"/>
      <c r="S953" s="160" t="str">
        <f>VLOOKUP($B953,D1_2!$B$5:$AL$131,24,FALSE)&amp;""</f>
        <v/>
      </c>
      <c r="T953" s="172"/>
      <c r="U953" s="188" t="s">
        <v>410</v>
      </c>
      <c r="V953" s="204" t="str">
        <f>VLOOKUP($B953,D1_2!$B$5:$AL$131,25,FALSE)&amp;""</f>
        <v/>
      </c>
      <c r="W953" s="215"/>
      <c r="X953" s="160" t="str">
        <f>VLOOKUP($B953,D1_2!$B$5:$AL$131,26,FALSE)&amp;""</f>
        <v/>
      </c>
      <c r="Y953" s="172"/>
      <c r="Z953" s="188" t="s">
        <v>410</v>
      </c>
      <c r="AA953" s="204" t="str">
        <f>VLOOKUP($B953,D1_2!$B$5:$AL$131,27,FALSE)&amp;""</f>
        <v/>
      </c>
      <c r="AB953" s="215"/>
      <c r="AC953" s="160" t="str">
        <f>VLOOKUP($B953,D1_2!$B$5:$AL$131,28,FALSE)&amp;""</f>
        <v/>
      </c>
      <c r="AD953" s="172"/>
      <c r="AE953" s="188" t="s">
        <v>410</v>
      </c>
      <c r="AF953" s="204" t="str">
        <f>VLOOKUP($B953,D1_2!$B$5:$AL$131,29,FALSE)&amp;""</f>
        <v/>
      </c>
      <c r="AG953" s="215"/>
      <c r="AH953" s="160" t="str">
        <f>VLOOKUP($B953,D1_2!$B$5:$AL$131,30,FALSE)&amp;""</f>
        <v/>
      </c>
      <c r="AI953" s="172"/>
      <c r="AJ953" s="188" t="s">
        <v>410</v>
      </c>
      <c r="AK953" s="204" t="str">
        <f>VLOOKUP($B953,D1_2!$B$5:$AL$131,31,FALSE)&amp;""</f>
        <v/>
      </c>
      <c r="AL953" s="215"/>
      <c r="AM953" s="160" t="str">
        <f>VLOOKUP($B953,D1_2!$B$5:$AL$131,32,FALSE)&amp;""</f>
        <v/>
      </c>
      <c r="AN953" s="172"/>
      <c r="AO953" s="188" t="s">
        <v>410</v>
      </c>
      <c r="AP953" s="204" t="str">
        <f>VLOOKUP($B953,D1_2!$B$5:$AL$131,33,FALSE)&amp;""</f>
        <v/>
      </c>
      <c r="AQ953" s="215"/>
      <c r="AR953" s="160" t="str">
        <f>VLOOKUP($B953,D1_2!$B$5:$AL$131,34,FALSE)&amp;""</f>
        <v/>
      </c>
      <c r="AS953" s="172"/>
      <c r="AT953" s="188" t="s">
        <v>410</v>
      </c>
      <c r="AU953" s="204" t="str">
        <f>VLOOKUP($B953,D1_2!$B$5:$AL$131,35,FALSE)&amp;""</f>
        <v/>
      </c>
      <c r="AV953" s="215"/>
      <c r="AW953" s="160" t="str">
        <f>VLOOKUP($B953,D1_2!$B$5:$AL$131,36,FALSE)&amp;""</f>
        <v/>
      </c>
      <c r="AX953" s="172"/>
      <c r="AY953" s="188" t="s">
        <v>410</v>
      </c>
      <c r="AZ953" s="204" t="str">
        <f>VLOOKUP($B953,D1_2!$B$5:$AL$131,37,FALSE)&amp;""</f>
        <v/>
      </c>
      <c r="BA953" s="215"/>
    </row>
    <row r="954" spans="2:53" s="1" customFormat="1">
      <c r="B954" s="28"/>
      <c r="C954" s="80"/>
      <c r="D954" s="80"/>
      <c r="E954" s="80"/>
      <c r="F954" s="108"/>
      <c r="G954" s="123" t="s">
        <v>5759</v>
      </c>
      <c r="H954" s="123"/>
      <c r="I954" s="123"/>
      <c r="J954" s="123"/>
      <c r="K954" s="123"/>
      <c r="L954" s="123"/>
      <c r="M954" s="123"/>
      <c r="N954" s="162" t="str">
        <f>VLOOKUP($B953,D1_2!$B$132:$AL$258,22,FALSE)&amp;""</f>
        <v/>
      </c>
      <c r="O954" s="173"/>
      <c r="P954" s="189" t="s">
        <v>410</v>
      </c>
      <c r="Q954" s="205" t="str">
        <f>VLOOKUP($B953,D1_2!$B$132:$AL$258,23,FALSE)&amp;""</f>
        <v/>
      </c>
      <c r="R954" s="222"/>
      <c r="S954" s="162" t="str">
        <f>VLOOKUP($B953,D1_2!$B$132:$AL$258,24,FALSE)&amp;""</f>
        <v/>
      </c>
      <c r="T954" s="173"/>
      <c r="U954" s="189" t="s">
        <v>410</v>
      </c>
      <c r="V954" s="205" t="str">
        <f>VLOOKUP($B953,D1_2!$B$132:$AL$258,25,FALSE)&amp;""</f>
        <v/>
      </c>
      <c r="W954" s="222"/>
      <c r="X954" s="162" t="str">
        <f>VLOOKUP($B953,D1_2!$B$132:$AL$258,26,FALSE)&amp;""</f>
        <v/>
      </c>
      <c r="Y954" s="173"/>
      <c r="Z954" s="189" t="s">
        <v>410</v>
      </c>
      <c r="AA954" s="205" t="str">
        <f>VLOOKUP($B953,D1_2!$B$132:$AL$258,27,FALSE)&amp;""</f>
        <v/>
      </c>
      <c r="AB954" s="222"/>
      <c r="AC954" s="162" t="str">
        <f>VLOOKUP($B953,D1_2!$B$132:$AL$258,28,FALSE)&amp;""</f>
        <v/>
      </c>
      <c r="AD954" s="173"/>
      <c r="AE954" s="189" t="s">
        <v>410</v>
      </c>
      <c r="AF954" s="205" t="str">
        <f>VLOOKUP($B953,D1_2!$B$132:$AL$258,29,FALSE)&amp;""</f>
        <v/>
      </c>
      <c r="AG954" s="222"/>
      <c r="AH954" s="162" t="str">
        <f>VLOOKUP($B953,D1_2!$B$132:$AL$258,30,FALSE)&amp;""</f>
        <v/>
      </c>
      <c r="AI954" s="173"/>
      <c r="AJ954" s="189" t="s">
        <v>410</v>
      </c>
      <c r="AK954" s="205" t="str">
        <f>VLOOKUP($B953,D1_2!$B$132:$AL$258,31,FALSE)&amp;""</f>
        <v/>
      </c>
      <c r="AL954" s="222"/>
      <c r="AM954" s="162" t="str">
        <f>VLOOKUP($B953,D1_2!$B$132:$AL$258,32,FALSE)&amp;""</f>
        <v/>
      </c>
      <c r="AN954" s="173"/>
      <c r="AO954" s="189" t="s">
        <v>410</v>
      </c>
      <c r="AP954" s="205" t="str">
        <f>VLOOKUP($B953,D1_2!$B$132:$AL$258,33,FALSE)&amp;""</f>
        <v/>
      </c>
      <c r="AQ954" s="222"/>
      <c r="AR954" s="162" t="str">
        <f>VLOOKUP($B953,D1_2!$B$132:$AL$258,34,FALSE)&amp;""</f>
        <v/>
      </c>
      <c r="AS954" s="173"/>
      <c r="AT954" s="189" t="s">
        <v>410</v>
      </c>
      <c r="AU954" s="205" t="str">
        <f>VLOOKUP($B953,D1_2!$B$132:$AL$258,35,FALSE)&amp;""</f>
        <v/>
      </c>
      <c r="AV954" s="222"/>
      <c r="AW954" s="162" t="str">
        <f>VLOOKUP($B953,D1_2!$B$132:$AL$258,36,FALSE)&amp;""</f>
        <v/>
      </c>
      <c r="AX954" s="173"/>
      <c r="AY954" s="189" t="s">
        <v>410</v>
      </c>
      <c r="AZ954" s="205" t="str">
        <f>VLOOKUP($B953,D1_2!$B$132:$AL$258,37,FALSE)&amp;""</f>
        <v/>
      </c>
      <c r="BA954" s="222"/>
    </row>
    <row r="955" spans="2:53" s="1" customFormat="1">
      <c r="B955" s="27"/>
      <c r="C955" s="79"/>
      <c r="D955" s="79"/>
      <c r="E955" s="79"/>
      <c r="F955" s="109"/>
      <c r="G955" s="124" t="s">
        <v>5593</v>
      </c>
      <c r="H955" s="124"/>
      <c r="I955" s="124"/>
      <c r="J955" s="124"/>
      <c r="K955" s="124"/>
      <c r="L955" s="124"/>
      <c r="M955" s="124"/>
      <c r="N955" s="167" t="str">
        <f>VLOOKUP($B953,D1_2!$B$259:$AL$385,22,FALSE)&amp;""</f>
        <v/>
      </c>
      <c r="O955" s="174"/>
      <c r="P955" s="190" t="s">
        <v>410</v>
      </c>
      <c r="Q955" s="206" t="str">
        <f>VLOOKUP($B953,D1_2!$B$259:$AL$385,23,FALSE)&amp;""</f>
        <v/>
      </c>
      <c r="R955" s="216"/>
      <c r="S955" s="167" t="str">
        <f>VLOOKUP($B953,D1_2!$B$259:$AL$385,24,FALSE)&amp;""</f>
        <v/>
      </c>
      <c r="T955" s="174"/>
      <c r="U955" s="190" t="s">
        <v>410</v>
      </c>
      <c r="V955" s="206" t="str">
        <f>VLOOKUP($B953,D1_2!$B$259:$AL$385,25,FALSE)&amp;""</f>
        <v/>
      </c>
      <c r="W955" s="216"/>
      <c r="X955" s="167" t="str">
        <f>VLOOKUP($B953,D1_2!$B$259:$AL$385,26,FALSE)&amp;""</f>
        <v/>
      </c>
      <c r="Y955" s="174"/>
      <c r="Z955" s="190" t="s">
        <v>410</v>
      </c>
      <c r="AA955" s="206" t="str">
        <f>VLOOKUP($B953,D1_2!$B$259:$AL$385,27,FALSE)&amp;""</f>
        <v/>
      </c>
      <c r="AB955" s="216"/>
      <c r="AC955" s="167" t="str">
        <f>VLOOKUP($B953,D1_2!$B$259:$AL$385,28,FALSE)&amp;""</f>
        <v/>
      </c>
      <c r="AD955" s="174"/>
      <c r="AE955" s="190" t="s">
        <v>410</v>
      </c>
      <c r="AF955" s="206" t="str">
        <f>VLOOKUP($B953,D1_2!$B$259:$AL$385,29,FALSE)&amp;""</f>
        <v/>
      </c>
      <c r="AG955" s="216"/>
      <c r="AH955" s="167" t="str">
        <f>VLOOKUP($B953,D1_2!$B$259:$AL$385,30,FALSE)&amp;""</f>
        <v/>
      </c>
      <c r="AI955" s="174"/>
      <c r="AJ955" s="190" t="s">
        <v>410</v>
      </c>
      <c r="AK955" s="206" t="str">
        <f>VLOOKUP($B953,D1_2!$B$259:$AL$385,31,FALSE)&amp;""</f>
        <v/>
      </c>
      <c r="AL955" s="216"/>
      <c r="AM955" s="167" t="str">
        <f>VLOOKUP($B953,D1_2!$B$259:$AL$385,32,FALSE)&amp;""</f>
        <v/>
      </c>
      <c r="AN955" s="174"/>
      <c r="AO955" s="190" t="s">
        <v>410</v>
      </c>
      <c r="AP955" s="206" t="str">
        <f>VLOOKUP($B953,D1_2!$B$259:$AL$385,33,FALSE)&amp;""</f>
        <v/>
      </c>
      <c r="AQ955" s="216"/>
      <c r="AR955" s="167" t="str">
        <f>VLOOKUP($B953,D1_2!$B$259:$AL$385,34,FALSE)&amp;""</f>
        <v/>
      </c>
      <c r="AS955" s="174"/>
      <c r="AT955" s="190" t="s">
        <v>410</v>
      </c>
      <c r="AU955" s="206" t="str">
        <f>VLOOKUP($B953,D1_2!$B$259:$AL$385,35,FALSE)&amp;""</f>
        <v/>
      </c>
      <c r="AV955" s="216"/>
      <c r="AW955" s="167" t="str">
        <f>VLOOKUP($B953,D1_2!$B$259:$AL$385,36,FALSE)&amp;""</f>
        <v/>
      </c>
      <c r="AX955" s="174"/>
      <c r="AY955" s="190" t="s">
        <v>410</v>
      </c>
      <c r="AZ955" s="206" t="str">
        <f>VLOOKUP($B953,D1_2!$B$259:$AL$385,37,FALSE)&amp;""</f>
        <v/>
      </c>
      <c r="BA955" s="216"/>
    </row>
    <row r="956" spans="2:53" s="1" customFormat="1" ht="14.25" customHeight="1">
      <c r="B956" s="26" t="s">
        <v>6531</v>
      </c>
      <c r="C956" s="78"/>
      <c r="D956" s="78"/>
      <c r="E956" s="78"/>
      <c r="F956" s="107"/>
      <c r="G956" s="122" t="s">
        <v>6009</v>
      </c>
      <c r="H956" s="122"/>
      <c r="I956" s="122"/>
      <c r="J956" s="122"/>
      <c r="K956" s="122"/>
      <c r="L956" s="122"/>
      <c r="M956" s="122"/>
      <c r="N956" s="160" t="str">
        <f>VLOOKUP($B956,D1_2!$B$5:$AL$131,22,FALSE)&amp;""</f>
        <v/>
      </c>
      <c r="O956" s="172"/>
      <c r="P956" s="188" t="s">
        <v>410</v>
      </c>
      <c r="Q956" s="204" t="str">
        <f>VLOOKUP($B956,D1_2!$B$5:$AL$131,23,FALSE)&amp;""</f>
        <v/>
      </c>
      <c r="R956" s="215"/>
      <c r="S956" s="160" t="str">
        <f>VLOOKUP($B956,D1_2!$B$5:$AL$131,24,FALSE)&amp;""</f>
        <v/>
      </c>
      <c r="T956" s="172"/>
      <c r="U956" s="188" t="s">
        <v>410</v>
      </c>
      <c r="V956" s="204" t="str">
        <f>VLOOKUP($B956,D1_2!$B$5:$AL$131,25,FALSE)&amp;""</f>
        <v/>
      </c>
      <c r="W956" s="215"/>
      <c r="X956" s="160" t="str">
        <f>VLOOKUP($B956,D1_2!$B$5:$AL$131,26,FALSE)&amp;""</f>
        <v/>
      </c>
      <c r="Y956" s="172"/>
      <c r="Z956" s="188" t="s">
        <v>410</v>
      </c>
      <c r="AA956" s="204" t="str">
        <f>VLOOKUP($B956,D1_2!$B$5:$AL$131,27,FALSE)&amp;""</f>
        <v/>
      </c>
      <c r="AB956" s="215"/>
      <c r="AC956" s="160" t="str">
        <f>VLOOKUP($B956,D1_2!$B$5:$AL$131,28,FALSE)&amp;""</f>
        <v/>
      </c>
      <c r="AD956" s="172"/>
      <c r="AE956" s="188" t="s">
        <v>410</v>
      </c>
      <c r="AF956" s="204" t="str">
        <f>VLOOKUP($B956,D1_2!$B$5:$AL$131,29,FALSE)&amp;""</f>
        <v/>
      </c>
      <c r="AG956" s="215"/>
      <c r="AH956" s="160" t="str">
        <f>VLOOKUP($B956,D1_2!$B$5:$AL$131,30,FALSE)&amp;""</f>
        <v/>
      </c>
      <c r="AI956" s="172"/>
      <c r="AJ956" s="188" t="s">
        <v>410</v>
      </c>
      <c r="AK956" s="204" t="str">
        <f>VLOOKUP($B956,D1_2!$B$5:$AL$131,31,FALSE)&amp;""</f>
        <v/>
      </c>
      <c r="AL956" s="215"/>
      <c r="AM956" s="160" t="str">
        <f>VLOOKUP($B956,D1_2!$B$5:$AL$131,32,FALSE)&amp;""</f>
        <v/>
      </c>
      <c r="AN956" s="172"/>
      <c r="AO956" s="188" t="s">
        <v>410</v>
      </c>
      <c r="AP956" s="204" t="str">
        <f>VLOOKUP($B956,D1_2!$B$5:$AL$131,33,FALSE)&amp;""</f>
        <v/>
      </c>
      <c r="AQ956" s="215"/>
      <c r="AR956" s="160" t="str">
        <f>VLOOKUP($B956,D1_2!$B$5:$AL$131,34,FALSE)&amp;""</f>
        <v/>
      </c>
      <c r="AS956" s="172"/>
      <c r="AT956" s="188" t="s">
        <v>410</v>
      </c>
      <c r="AU956" s="204" t="str">
        <f>VLOOKUP($B956,D1_2!$B$5:$AL$131,35,FALSE)&amp;""</f>
        <v/>
      </c>
      <c r="AV956" s="215"/>
      <c r="AW956" s="160" t="str">
        <f>VLOOKUP($B956,D1_2!$B$5:$AL$131,36,FALSE)&amp;""</f>
        <v/>
      </c>
      <c r="AX956" s="172"/>
      <c r="AY956" s="188" t="s">
        <v>410</v>
      </c>
      <c r="AZ956" s="204" t="str">
        <f>VLOOKUP($B956,D1_2!$B$5:$AL$131,37,FALSE)&amp;""</f>
        <v/>
      </c>
      <c r="BA956" s="215"/>
    </row>
    <row r="957" spans="2:53" s="1" customFormat="1">
      <c r="B957" s="28"/>
      <c r="C957" s="80"/>
      <c r="D957" s="80"/>
      <c r="E957" s="80"/>
      <c r="F957" s="108"/>
      <c r="G957" s="123" t="s">
        <v>5759</v>
      </c>
      <c r="H957" s="123"/>
      <c r="I957" s="123"/>
      <c r="J957" s="123"/>
      <c r="K957" s="123"/>
      <c r="L957" s="123"/>
      <c r="M957" s="123"/>
      <c r="N957" s="162" t="str">
        <f>VLOOKUP($B956,D1_2!$B$132:$AL$258,22,FALSE)&amp;""</f>
        <v/>
      </c>
      <c r="O957" s="173"/>
      <c r="P957" s="189" t="s">
        <v>410</v>
      </c>
      <c r="Q957" s="205" t="str">
        <f>VLOOKUP($B956,D1_2!$B$132:$AL$258,23,FALSE)&amp;""</f>
        <v/>
      </c>
      <c r="R957" s="222"/>
      <c r="S957" s="162" t="str">
        <f>VLOOKUP($B956,D1_2!$B$132:$AL$258,24,FALSE)&amp;""</f>
        <v/>
      </c>
      <c r="T957" s="173"/>
      <c r="U957" s="189" t="s">
        <v>410</v>
      </c>
      <c r="V957" s="205" t="str">
        <f>VLOOKUP($B956,D1_2!$B$132:$AL$258,25,FALSE)&amp;""</f>
        <v/>
      </c>
      <c r="W957" s="222"/>
      <c r="X957" s="162" t="str">
        <f>VLOOKUP($B956,D1_2!$B$132:$AL$258,26,FALSE)&amp;""</f>
        <v/>
      </c>
      <c r="Y957" s="173"/>
      <c r="Z957" s="189" t="s">
        <v>410</v>
      </c>
      <c r="AA957" s="205" t="str">
        <f>VLOOKUP($B956,D1_2!$B$132:$AL$258,27,FALSE)&amp;""</f>
        <v/>
      </c>
      <c r="AB957" s="222"/>
      <c r="AC957" s="162" t="str">
        <f>VLOOKUP($B956,D1_2!$B$132:$AL$258,28,FALSE)&amp;""</f>
        <v/>
      </c>
      <c r="AD957" s="173"/>
      <c r="AE957" s="189" t="s">
        <v>410</v>
      </c>
      <c r="AF957" s="205" t="str">
        <f>VLOOKUP($B956,D1_2!$B$132:$AL$258,29,FALSE)&amp;""</f>
        <v/>
      </c>
      <c r="AG957" s="222"/>
      <c r="AH957" s="162" t="str">
        <f>VLOOKUP($B956,D1_2!$B$132:$AL$258,30,FALSE)&amp;""</f>
        <v/>
      </c>
      <c r="AI957" s="173"/>
      <c r="AJ957" s="189" t="s">
        <v>410</v>
      </c>
      <c r="AK957" s="205" t="str">
        <f>VLOOKUP($B956,D1_2!$B$132:$AL$258,31,FALSE)&amp;""</f>
        <v/>
      </c>
      <c r="AL957" s="222"/>
      <c r="AM957" s="162" t="str">
        <f>VLOOKUP($B956,D1_2!$B$132:$AL$258,32,FALSE)&amp;""</f>
        <v/>
      </c>
      <c r="AN957" s="173"/>
      <c r="AO957" s="189" t="s">
        <v>410</v>
      </c>
      <c r="AP957" s="205" t="str">
        <f>VLOOKUP($B956,D1_2!$B$132:$AL$258,33,FALSE)&amp;""</f>
        <v/>
      </c>
      <c r="AQ957" s="222"/>
      <c r="AR957" s="162" t="str">
        <f>VLOOKUP($B956,D1_2!$B$132:$AL$258,34,FALSE)&amp;""</f>
        <v/>
      </c>
      <c r="AS957" s="173"/>
      <c r="AT957" s="189" t="s">
        <v>410</v>
      </c>
      <c r="AU957" s="205" t="str">
        <f>VLOOKUP($B956,D1_2!$B$132:$AL$258,35,FALSE)&amp;""</f>
        <v/>
      </c>
      <c r="AV957" s="222"/>
      <c r="AW957" s="162" t="str">
        <f>VLOOKUP($B956,D1_2!$B$132:$AL$258,36,FALSE)&amp;""</f>
        <v/>
      </c>
      <c r="AX957" s="173"/>
      <c r="AY957" s="189" t="s">
        <v>410</v>
      </c>
      <c r="AZ957" s="205" t="str">
        <f>VLOOKUP($B956,D1_2!$B$132:$AL$258,37,FALSE)&amp;""</f>
        <v/>
      </c>
      <c r="BA957" s="222"/>
    </row>
    <row r="958" spans="2:53" s="1" customFormat="1">
      <c r="B958" s="27"/>
      <c r="C958" s="79"/>
      <c r="D958" s="79"/>
      <c r="E958" s="79"/>
      <c r="F958" s="109"/>
      <c r="G958" s="124" t="s">
        <v>5593</v>
      </c>
      <c r="H958" s="124"/>
      <c r="I958" s="124"/>
      <c r="J958" s="124"/>
      <c r="K958" s="124"/>
      <c r="L958" s="124"/>
      <c r="M958" s="124"/>
      <c r="N958" s="167" t="str">
        <f>VLOOKUP($B956,D1_2!$B$259:$AL$385,22,FALSE)&amp;""</f>
        <v/>
      </c>
      <c r="O958" s="174"/>
      <c r="P958" s="190" t="s">
        <v>410</v>
      </c>
      <c r="Q958" s="206" t="str">
        <f>VLOOKUP($B956,D1_2!$B$259:$AL$385,23,FALSE)&amp;""</f>
        <v/>
      </c>
      <c r="R958" s="216"/>
      <c r="S958" s="167" t="str">
        <f>VLOOKUP($B956,D1_2!$B$259:$AL$385,24,FALSE)&amp;""</f>
        <v/>
      </c>
      <c r="T958" s="174"/>
      <c r="U958" s="190" t="s">
        <v>410</v>
      </c>
      <c r="V958" s="206" t="str">
        <f>VLOOKUP($B956,D1_2!$B$259:$AL$385,25,FALSE)&amp;""</f>
        <v/>
      </c>
      <c r="W958" s="216"/>
      <c r="X958" s="167" t="str">
        <f>VLOOKUP($B956,D1_2!$B$259:$AL$385,26,FALSE)&amp;""</f>
        <v/>
      </c>
      <c r="Y958" s="174"/>
      <c r="Z958" s="190" t="s">
        <v>410</v>
      </c>
      <c r="AA958" s="206" t="str">
        <f>VLOOKUP($B956,D1_2!$B$259:$AL$385,27,FALSE)&amp;""</f>
        <v/>
      </c>
      <c r="AB958" s="216"/>
      <c r="AC958" s="167" t="str">
        <f>VLOOKUP($B956,D1_2!$B$259:$AL$385,28,FALSE)&amp;""</f>
        <v/>
      </c>
      <c r="AD958" s="174"/>
      <c r="AE958" s="190" t="s">
        <v>410</v>
      </c>
      <c r="AF958" s="206" t="str">
        <f>VLOOKUP($B956,D1_2!$B$259:$AL$385,29,FALSE)&amp;""</f>
        <v/>
      </c>
      <c r="AG958" s="216"/>
      <c r="AH958" s="167" t="str">
        <f>VLOOKUP($B956,D1_2!$B$259:$AL$385,30,FALSE)&amp;""</f>
        <v/>
      </c>
      <c r="AI958" s="174"/>
      <c r="AJ958" s="190" t="s">
        <v>410</v>
      </c>
      <c r="AK958" s="206" t="str">
        <f>VLOOKUP($B956,D1_2!$B$259:$AL$385,31,FALSE)&amp;""</f>
        <v/>
      </c>
      <c r="AL958" s="216"/>
      <c r="AM958" s="167" t="str">
        <f>VLOOKUP($B956,D1_2!$B$259:$AL$385,32,FALSE)&amp;""</f>
        <v/>
      </c>
      <c r="AN958" s="174"/>
      <c r="AO958" s="190" t="s">
        <v>410</v>
      </c>
      <c r="AP958" s="206" t="str">
        <f>VLOOKUP($B956,D1_2!$B$259:$AL$385,33,FALSE)&amp;""</f>
        <v/>
      </c>
      <c r="AQ958" s="216"/>
      <c r="AR958" s="167" t="str">
        <f>VLOOKUP($B956,D1_2!$B$259:$AL$385,34,FALSE)&amp;""</f>
        <v/>
      </c>
      <c r="AS958" s="174"/>
      <c r="AT958" s="190" t="s">
        <v>410</v>
      </c>
      <c r="AU958" s="206" t="str">
        <f>VLOOKUP($B956,D1_2!$B$259:$AL$385,35,FALSE)&amp;""</f>
        <v/>
      </c>
      <c r="AV958" s="216"/>
      <c r="AW958" s="167" t="str">
        <f>VLOOKUP($B956,D1_2!$B$259:$AL$385,36,FALSE)&amp;""</f>
        <v/>
      </c>
      <c r="AX958" s="174"/>
      <c r="AY958" s="190" t="s">
        <v>410</v>
      </c>
      <c r="AZ958" s="206" t="str">
        <f>VLOOKUP($B956,D1_2!$B$259:$AL$385,37,FALSE)&amp;""</f>
        <v/>
      </c>
      <c r="BA958" s="216"/>
    </row>
    <row r="959" spans="2:53" s="1" customFormat="1" ht="14.25" customHeight="1">
      <c r="B959" s="26" t="s">
        <v>5237</v>
      </c>
      <c r="C959" s="78"/>
      <c r="D959" s="78"/>
      <c r="E959" s="78"/>
      <c r="F959" s="107"/>
      <c r="G959" s="122" t="s">
        <v>6009</v>
      </c>
      <c r="H959" s="122"/>
      <c r="I959" s="122"/>
      <c r="J959" s="122"/>
      <c r="K959" s="122"/>
      <c r="L959" s="122"/>
      <c r="M959" s="122"/>
      <c r="N959" s="160" t="str">
        <f>VLOOKUP($B959,D1_2!$B$5:$AL$131,22,FALSE)&amp;""</f>
        <v/>
      </c>
      <c r="O959" s="172"/>
      <c r="P959" s="188" t="s">
        <v>410</v>
      </c>
      <c r="Q959" s="204" t="str">
        <f>VLOOKUP($B959,D1_2!$B$5:$AL$131,23,FALSE)&amp;""</f>
        <v/>
      </c>
      <c r="R959" s="215"/>
      <c r="S959" s="160" t="str">
        <f>VLOOKUP($B959,D1_2!$B$5:$AL$131,24,FALSE)&amp;""</f>
        <v/>
      </c>
      <c r="T959" s="172"/>
      <c r="U959" s="188" t="s">
        <v>410</v>
      </c>
      <c r="V959" s="204" t="str">
        <f>VLOOKUP($B959,D1_2!$B$5:$AL$131,25,FALSE)&amp;""</f>
        <v/>
      </c>
      <c r="W959" s="215"/>
      <c r="X959" s="160" t="str">
        <f>VLOOKUP($B959,D1_2!$B$5:$AL$131,26,FALSE)&amp;""</f>
        <v/>
      </c>
      <c r="Y959" s="172"/>
      <c r="Z959" s="188" t="s">
        <v>410</v>
      </c>
      <c r="AA959" s="204" t="str">
        <f>VLOOKUP($B959,D1_2!$B$5:$AL$131,27,FALSE)&amp;""</f>
        <v/>
      </c>
      <c r="AB959" s="215"/>
      <c r="AC959" s="160" t="str">
        <f>VLOOKUP($B959,D1_2!$B$5:$AL$131,28,FALSE)&amp;""</f>
        <v/>
      </c>
      <c r="AD959" s="172"/>
      <c r="AE959" s="188" t="s">
        <v>410</v>
      </c>
      <c r="AF959" s="204" t="str">
        <f>VLOOKUP($B959,D1_2!$B$5:$AL$131,29,FALSE)&amp;""</f>
        <v/>
      </c>
      <c r="AG959" s="215"/>
      <c r="AH959" s="160" t="str">
        <f>VLOOKUP($B959,D1_2!$B$5:$AL$131,30,FALSE)&amp;""</f>
        <v/>
      </c>
      <c r="AI959" s="172"/>
      <c r="AJ959" s="188" t="s">
        <v>410</v>
      </c>
      <c r="AK959" s="204" t="str">
        <f>VLOOKUP($B959,D1_2!$B$5:$AL$131,31,FALSE)&amp;""</f>
        <v/>
      </c>
      <c r="AL959" s="215"/>
      <c r="AM959" s="160" t="str">
        <f>VLOOKUP($B959,D1_2!$B$5:$AL$131,32,FALSE)&amp;""</f>
        <v/>
      </c>
      <c r="AN959" s="172"/>
      <c r="AO959" s="188" t="s">
        <v>410</v>
      </c>
      <c r="AP959" s="204" t="str">
        <f>VLOOKUP($B959,D1_2!$B$5:$AL$131,33,FALSE)&amp;""</f>
        <v/>
      </c>
      <c r="AQ959" s="215"/>
      <c r="AR959" s="160" t="str">
        <f>VLOOKUP($B959,D1_2!$B$5:$AL$131,34,FALSE)&amp;""</f>
        <v/>
      </c>
      <c r="AS959" s="172"/>
      <c r="AT959" s="188" t="s">
        <v>410</v>
      </c>
      <c r="AU959" s="204" t="str">
        <f>VLOOKUP($B959,D1_2!$B$5:$AL$131,35,FALSE)&amp;""</f>
        <v/>
      </c>
      <c r="AV959" s="215"/>
      <c r="AW959" s="160" t="str">
        <f>VLOOKUP($B959,D1_2!$B$5:$AL$131,36,FALSE)&amp;""</f>
        <v/>
      </c>
      <c r="AX959" s="172"/>
      <c r="AY959" s="188" t="s">
        <v>410</v>
      </c>
      <c r="AZ959" s="204" t="str">
        <f>VLOOKUP($B959,D1_2!$B$5:$AL$131,37,FALSE)&amp;""</f>
        <v/>
      </c>
      <c r="BA959" s="215"/>
    </row>
    <row r="960" spans="2:53" s="1" customFormat="1">
      <c r="B960" s="28"/>
      <c r="C960" s="80"/>
      <c r="D960" s="80"/>
      <c r="E960" s="80"/>
      <c r="F960" s="108"/>
      <c r="G960" s="123" t="s">
        <v>5759</v>
      </c>
      <c r="H960" s="123"/>
      <c r="I960" s="123"/>
      <c r="J960" s="123"/>
      <c r="K960" s="123"/>
      <c r="L960" s="123"/>
      <c r="M960" s="123"/>
      <c r="N960" s="162" t="str">
        <f>VLOOKUP($B959,D1_2!$B$132:$AL$258,22,FALSE)&amp;""</f>
        <v/>
      </c>
      <c r="O960" s="173"/>
      <c r="P960" s="189" t="s">
        <v>410</v>
      </c>
      <c r="Q960" s="205" t="str">
        <f>VLOOKUP($B959,D1_2!$B$132:$AL$258,23,FALSE)&amp;""</f>
        <v/>
      </c>
      <c r="R960" s="222"/>
      <c r="S960" s="162" t="str">
        <f>VLOOKUP($B959,D1_2!$B$132:$AL$258,24,FALSE)&amp;""</f>
        <v/>
      </c>
      <c r="T960" s="173"/>
      <c r="U960" s="189" t="s">
        <v>410</v>
      </c>
      <c r="V960" s="205" t="str">
        <f>VLOOKUP($B959,D1_2!$B$132:$AL$258,25,FALSE)&amp;""</f>
        <v/>
      </c>
      <c r="W960" s="222"/>
      <c r="X960" s="162" t="str">
        <f>VLOOKUP($B959,D1_2!$B$132:$AL$258,26,FALSE)&amp;""</f>
        <v/>
      </c>
      <c r="Y960" s="173"/>
      <c r="Z960" s="189" t="s">
        <v>410</v>
      </c>
      <c r="AA960" s="205" t="str">
        <f>VLOOKUP($B959,D1_2!$B$132:$AL$258,27,FALSE)&amp;""</f>
        <v/>
      </c>
      <c r="AB960" s="222"/>
      <c r="AC960" s="162" t="str">
        <f>VLOOKUP($B959,D1_2!$B$132:$AL$258,28,FALSE)&amp;""</f>
        <v/>
      </c>
      <c r="AD960" s="173"/>
      <c r="AE960" s="189" t="s">
        <v>410</v>
      </c>
      <c r="AF960" s="205" t="str">
        <f>VLOOKUP($B959,D1_2!$B$132:$AL$258,29,FALSE)&amp;""</f>
        <v/>
      </c>
      <c r="AG960" s="222"/>
      <c r="AH960" s="162" t="str">
        <f>VLOOKUP($B959,D1_2!$B$132:$AL$258,30,FALSE)&amp;""</f>
        <v/>
      </c>
      <c r="AI960" s="173"/>
      <c r="AJ960" s="189" t="s">
        <v>410</v>
      </c>
      <c r="AK960" s="205" t="str">
        <f>VLOOKUP($B959,D1_2!$B$132:$AL$258,31,FALSE)&amp;""</f>
        <v/>
      </c>
      <c r="AL960" s="222"/>
      <c r="AM960" s="162" t="str">
        <f>VLOOKUP($B959,D1_2!$B$132:$AL$258,32,FALSE)&amp;""</f>
        <v/>
      </c>
      <c r="AN960" s="173"/>
      <c r="AO960" s="189" t="s">
        <v>410</v>
      </c>
      <c r="AP960" s="205" t="str">
        <f>VLOOKUP($B959,D1_2!$B$132:$AL$258,33,FALSE)&amp;""</f>
        <v/>
      </c>
      <c r="AQ960" s="222"/>
      <c r="AR960" s="162" t="str">
        <f>VLOOKUP($B959,D1_2!$B$132:$AL$258,34,FALSE)&amp;""</f>
        <v/>
      </c>
      <c r="AS960" s="173"/>
      <c r="AT960" s="189" t="s">
        <v>410</v>
      </c>
      <c r="AU960" s="205" t="str">
        <f>VLOOKUP($B959,D1_2!$B$132:$AL$258,35,FALSE)&amp;""</f>
        <v/>
      </c>
      <c r="AV960" s="222"/>
      <c r="AW960" s="162" t="str">
        <f>VLOOKUP($B959,D1_2!$B$132:$AL$258,36,FALSE)&amp;""</f>
        <v/>
      </c>
      <c r="AX960" s="173"/>
      <c r="AY960" s="189" t="s">
        <v>410</v>
      </c>
      <c r="AZ960" s="205" t="str">
        <f>VLOOKUP($B959,D1_2!$B$132:$AL$258,37,FALSE)&amp;""</f>
        <v/>
      </c>
      <c r="BA960" s="222"/>
    </row>
    <row r="961" spans="2:53" s="1" customFormat="1">
      <c r="B961" s="27"/>
      <c r="C961" s="79"/>
      <c r="D961" s="79"/>
      <c r="E961" s="79"/>
      <c r="F961" s="109"/>
      <c r="G961" s="124" t="s">
        <v>5593</v>
      </c>
      <c r="H961" s="124"/>
      <c r="I961" s="124"/>
      <c r="J961" s="124"/>
      <c r="K961" s="124"/>
      <c r="L961" s="124"/>
      <c r="M961" s="124"/>
      <c r="N961" s="167" t="str">
        <f>VLOOKUP($B959,D1_2!$B$259:$AL$385,22,FALSE)&amp;""</f>
        <v/>
      </c>
      <c r="O961" s="174"/>
      <c r="P961" s="190" t="s">
        <v>410</v>
      </c>
      <c r="Q961" s="206" t="str">
        <f>VLOOKUP($B959,D1_2!$B$259:$AL$385,23,FALSE)&amp;""</f>
        <v/>
      </c>
      <c r="R961" s="216"/>
      <c r="S961" s="167" t="str">
        <f>VLOOKUP($B959,D1_2!$B$259:$AL$385,24,FALSE)&amp;""</f>
        <v/>
      </c>
      <c r="T961" s="174"/>
      <c r="U961" s="190" t="s">
        <v>410</v>
      </c>
      <c r="V961" s="206" t="str">
        <f>VLOOKUP($B959,D1_2!$B$259:$AL$385,25,FALSE)&amp;""</f>
        <v/>
      </c>
      <c r="W961" s="216"/>
      <c r="X961" s="167" t="str">
        <f>VLOOKUP($B959,D1_2!$B$259:$AL$385,26,FALSE)&amp;""</f>
        <v/>
      </c>
      <c r="Y961" s="174"/>
      <c r="Z961" s="190" t="s">
        <v>410</v>
      </c>
      <c r="AA961" s="206" t="str">
        <f>VLOOKUP($B959,D1_2!$B$259:$AL$385,27,FALSE)&amp;""</f>
        <v/>
      </c>
      <c r="AB961" s="216"/>
      <c r="AC961" s="167" t="str">
        <f>VLOOKUP($B959,D1_2!$B$259:$AL$385,28,FALSE)&amp;""</f>
        <v/>
      </c>
      <c r="AD961" s="174"/>
      <c r="AE961" s="190" t="s">
        <v>410</v>
      </c>
      <c r="AF961" s="206" t="str">
        <f>VLOOKUP($B959,D1_2!$B$259:$AL$385,29,FALSE)&amp;""</f>
        <v/>
      </c>
      <c r="AG961" s="216"/>
      <c r="AH961" s="167" t="str">
        <f>VLOOKUP($B959,D1_2!$B$259:$AL$385,30,FALSE)&amp;""</f>
        <v/>
      </c>
      <c r="AI961" s="174"/>
      <c r="AJ961" s="190" t="s">
        <v>410</v>
      </c>
      <c r="AK961" s="206" t="str">
        <f>VLOOKUP($B959,D1_2!$B$259:$AL$385,31,FALSE)&amp;""</f>
        <v/>
      </c>
      <c r="AL961" s="216"/>
      <c r="AM961" s="167" t="str">
        <f>VLOOKUP($B959,D1_2!$B$259:$AL$385,32,FALSE)&amp;""</f>
        <v/>
      </c>
      <c r="AN961" s="174"/>
      <c r="AO961" s="190" t="s">
        <v>410</v>
      </c>
      <c r="AP961" s="206" t="str">
        <f>VLOOKUP($B959,D1_2!$B$259:$AL$385,33,FALSE)&amp;""</f>
        <v/>
      </c>
      <c r="AQ961" s="216"/>
      <c r="AR961" s="167" t="str">
        <f>VLOOKUP($B959,D1_2!$B$259:$AL$385,34,FALSE)&amp;""</f>
        <v/>
      </c>
      <c r="AS961" s="174"/>
      <c r="AT961" s="190" t="s">
        <v>410</v>
      </c>
      <c r="AU961" s="206" t="str">
        <f>VLOOKUP($B959,D1_2!$B$259:$AL$385,35,FALSE)&amp;""</f>
        <v/>
      </c>
      <c r="AV961" s="216"/>
      <c r="AW961" s="167" t="str">
        <f>VLOOKUP($B959,D1_2!$B$259:$AL$385,36,FALSE)&amp;""</f>
        <v/>
      </c>
      <c r="AX961" s="174"/>
      <c r="AY961" s="190" t="s">
        <v>410</v>
      </c>
      <c r="AZ961" s="206" t="str">
        <f>VLOOKUP($B959,D1_2!$B$259:$AL$385,37,FALSE)&amp;""</f>
        <v/>
      </c>
      <c r="BA961" s="216"/>
    </row>
    <row r="962" spans="2:53" s="1" customFormat="1" ht="14.25" customHeight="1">
      <c r="B962" s="26" t="s">
        <v>2449</v>
      </c>
      <c r="C962" s="78"/>
      <c r="D962" s="78"/>
      <c r="E962" s="78"/>
      <c r="F962" s="107"/>
      <c r="G962" s="122" t="s">
        <v>6009</v>
      </c>
      <c r="H962" s="122"/>
      <c r="I962" s="122"/>
      <c r="J962" s="122"/>
      <c r="K962" s="122"/>
      <c r="L962" s="122"/>
      <c r="M962" s="122"/>
      <c r="N962" s="160" t="str">
        <f>VLOOKUP($B962,D1_2!$B$5:$AL$131,22,FALSE)&amp;""</f>
        <v/>
      </c>
      <c r="O962" s="172"/>
      <c r="P962" s="188" t="s">
        <v>410</v>
      </c>
      <c r="Q962" s="204" t="str">
        <f>VLOOKUP($B962,D1_2!$B$5:$AL$131,23,FALSE)&amp;""</f>
        <v/>
      </c>
      <c r="R962" s="215"/>
      <c r="S962" s="160" t="str">
        <f>VLOOKUP($B962,D1_2!$B$5:$AL$131,24,FALSE)&amp;""</f>
        <v/>
      </c>
      <c r="T962" s="172"/>
      <c r="U962" s="188" t="s">
        <v>410</v>
      </c>
      <c r="V962" s="204" t="str">
        <f>VLOOKUP($B962,D1_2!$B$5:$AL$131,25,FALSE)&amp;""</f>
        <v/>
      </c>
      <c r="W962" s="215"/>
      <c r="X962" s="160" t="str">
        <f>VLOOKUP($B962,D1_2!$B$5:$AL$131,26,FALSE)&amp;""</f>
        <v/>
      </c>
      <c r="Y962" s="172"/>
      <c r="Z962" s="188" t="s">
        <v>410</v>
      </c>
      <c r="AA962" s="204" t="str">
        <f>VLOOKUP($B962,D1_2!$B$5:$AL$131,27,FALSE)&amp;""</f>
        <v/>
      </c>
      <c r="AB962" s="215"/>
      <c r="AC962" s="160" t="str">
        <f>VLOOKUP($B962,D1_2!$B$5:$AL$131,28,FALSE)&amp;""</f>
        <v/>
      </c>
      <c r="AD962" s="172"/>
      <c r="AE962" s="188" t="s">
        <v>410</v>
      </c>
      <c r="AF962" s="204" t="str">
        <f>VLOOKUP($B962,D1_2!$B$5:$AL$131,29,FALSE)&amp;""</f>
        <v/>
      </c>
      <c r="AG962" s="215"/>
      <c r="AH962" s="160" t="str">
        <f>VLOOKUP($B962,D1_2!$B$5:$AL$131,30,FALSE)&amp;""</f>
        <v/>
      </c>
      <c r="AI962" s="172"/>
      <c r="AJ962" s="188" t="s">
        <v>410</v>
      </c>
      <c r="AK962" s="204" t="str">
        <f>VLOOKUP($B962,D1_2!$B$5:$AL$131,31,FALSE)&amp;""</f>
        <v/>
      </c>
      <c r="AL962" s="215"/>
      <c r="AM962" s="160" t="str">
        <f>VLOOKUP($B962,D1_2!$B$5:$AL$131,32,FALSE)&amp;""</f>
        <v/>
      </c>
      <c r="AN962" s="172"/>
      <c r="AO962" s="188" t="s">
        <v>410</v>
      </c>
      <c r="AP962" s="204" t="str">
        <f>VLOOKUP($B962,D1_2!$B$5:$AL$131,33,FALSE)&amp;""</f>
        <v/>
      </c>
      <c r="AQ962" s="215"/>
      <c r="AR962" s="160" t="str">
        <f>VLOOKUP($B962,D1_2!$B$5:$AL$131,34,FALSE)&amp;""</f>
        <v/>
      </c>
      <c r="AS962" s="172"/>
      <c r="AT962" s="188" t="s">
        <v>410</v>
      </c>
      <c r="AU962" s="204" t="str">
        <f>VLOOKUP($B962,D1_2!$B$5:$AL$131,35,FALSE)&amp;""</f>
        <v/>
      </c>
      <c r="AV962" s="215"/>
      <c r="AW962" s="160" t="str">
        <f>VLOOKUP($B962,D1_2!$B$5:$AL$131,36,FALSE)&amp;""</f>
        <v/>
      </c>
      <c r="AX962" s="172"/>
      <c r="AY962" s="188" t="s">
        <v>410</v>
      </c>
      <c r="AZ962" s="204" t="str">
        <f>VLOOKUP($B962,D1_2!$B$5:$AL$131,37,FALSE)&amp;""</f>
        <v/>
      </c>
      <c r="BA962" s="215"/>
    </row>
    <row r="963" spans="2:53" s="1" customFormat="1">
      <c r="B963" s="28"/>
      <c r="C963" s="80"/>
      <c r="D963" s="80"/>
      <c r="E963" s="80"/>
      <c r="F963" s="108"/>
      <c r="G963" s="123" t="s">
        <v>5759</v>
      </c>
      <c r="H963" s="123"/>
      <c r="I963" s="123"/>
      <c r="J963" s="123"/>
      <c r="K963" s="123"/>
      <c r="L963" s="123"/>
      <c r="M963" s="123"/>
      <c r="N963" s="162" t="str">
        <f>VLOOKUP($B962,D1_2!$B$132:$AL$258,22,FALSE)&amp;""</f>
        <v/>
      </c>
      <c r="O963" s="173"/>
      <c r="P963" s="189" t="s">
        <v>410</v>
      </c>
      <c r="Q963" s="205" t="str">
        <f>VLOOKUP($B962,D1_2!$B$132:$AL$258,23,FALSE)&amp;""</f>
        <v/>
      </c>
      <c r="R963" s="222"/>
      <c r="S963" s="162" t="str">
        <f>VLOOKUP($B962,D1_2!$B$132:$AL$258,24,FALSE)&amp;""</f>
        <v/>
      </c>
      <c r="T963" s="173"/>
      <c r="U963" s="189" t="s">
        <v>410</v>
      </c>
      <c r="V963" s="205" t="str">
        <f>VLOOKUP($B962,D1_2!$B$132:$AL$258,25,FALSE)&amp;""</f>
        <v/>
      </c>
      <c r="W963" s="222"/>
      <c r="X963" s="162" t="str">
        <f>VLOOKUP($B962,D1_2!$B$132:$AL$258,26,FALSE)&amp;""</f>
        <v/>
      </c>
      <c r="Y963" s="173"/>
      <c r="Z963" s="189" t="s">
        <v>410</v>
      </c>
      <c r="AA963" s="205" t="str">
        <f>VLOOKUP($B962,D1_2!$B$132:$AL$258,27,FALSE)&amp;""</f>
        <v/>
      </c>
      <c r="AB963" s="222"/>
      <c r="AC963" s="162" t="str">
        <f>VLOOKUP($B962,D1_2!$B$132:$AL$258,28,FALSE)&amp;""</f>
        <v/>
      </c>
      <c r="AD963" s="173"/>
      <c r="AE963" s="189" t="s">
        <v>410</v>
      </c>
      <c r="AF963" s="205" t="str">
        <f>VLOOKUP($B962,D1_2!$B$132:$AL$258,29,FALSE)&amp;""</f>
        <v/>
      </c>
      <c r="AG963" s="222"/>
      <c r="AH963" s="162" t="str">
        <f>VLOOKUP($B962,D1_2!$B$132:$AL$258,30,FALSE)&amp;""</f>
        <v/>
      </c>
      <c r="AI963" s="173"/>
      <c r="AJ963" s="189" t="s">
        <v>410</v>
      </c>
      <c r="AK963" s="205" t="str">
        <f>VLOOKUP($B962,D1_2!$B$132:$AL$258,31,FALSE)&amp;""</f>
        <v/>
      </c>
      <c r="AL963" s="222"/>
      <c r="AM963" s="162" t="str">
        <f>VLOOKUP($B962,D1_2!$B$132:$AL$258,32,FALSE)&amp;""</f>
        <v/>
      </c>
      <c r="AN963" s="173"/>
      <c r="AO963" s="189" t="s">
        <v>410</v>
      </c>
      <c r="AP963" s="205" t="str">
        <f>VLOOKUP($B962,D1_2!$B$132:$AL$258,33,FALSE)&amp;""</f>
        <v/>
      </c>
      <c r="AQ963" s="222"/>
      <c r="AR963" s="162" t="str">
        <f>VLOOKUP($B962,D1_2!$B$132:$AL$258,34,FALSE)&amp;""</f>
        <v/>
      </c>
      <c r="AS963" s="173"/>
      <c r="AT963" s="189" t="s">
        <v>410</v>
      </c>
      <c r="AU963" s="205" t="str">
        <f>VLOOKUP($B962,D1_2!$B$132:$AL$258,35,FALSE)&amp;""</f>
        <v/>
      </c>
      <c r="AV963" s="222"/>
      <c r="AW963" s="162" t="str">
        <f>VLOOKUP($B962,D1_2!$B$132:$AL$258,36,FALSE)&amp;""</f>
        <v/>
      </c>
      <c r="AX963" s="173"/>
      <c r="AY963" s="189" t="s">
        <v>410</v>
      </c>
      <c r="AZ963" s="205" t="str">
        <f>VLOOKUP($B962,D1_2!$B$132:$AL$258,37,FALSE)&amp;""</f>
        <v/>
      </c>
      <c r="BA963" s="222"/>
    </row>
    <row r="964" spans="2:53" s="1" customFormat="1">
      <c r="B964" s="27"/>
      <c r="C964" s="79"/>
      <c r="D964" s="79"/>
      <c r="E964" s="79"/>
      <c r="F964" s="109"/>
      <c r="G964" s="124" t="s">
        <v>5593</v>
      </c>
      <c r="H964" s="124"/>
      <c r="I964" s="124"/>
      <c r="J964" s="124"/>
      <c r="K964" s="124"/>
      <c r="L964" s="124"/>
      <c r="M964" s="124"/>
      <c r="N964" s="167" t="str">
        <f>VLOOKUP($B962,D1_2!$B$259:$AL$385,22,FALSE)&amp;""</f>
        <v/>
      </c>
      <c r="O964" s="174"/>
      <c r="P964" s="190" t="s">
        <v>410</v>
      </c>
      <c r="Q964" s="206" t="str">
        <f>VLOOKUP($B962,D1_2!$B$259:$AL$385,23,FALSE)&amp;""</f>
        <v/>
      </c>
      <c r="R964" s="216"/>
      <c r="S964" s="167" t="str">
        <f>VLOOKUP($B962,D1_2!$B$259:$AL$385,24,FALSE)&amp;""</f>
        <v/>
      </c>
      <c r="T964" s="174"/>
      <c r="U964" s="190" t="s">
        <v>410</v>
      </c>
      <c r="V964" s="206" t="str">
        <f>VLOOKUP($B962,D1_2!$B$259:$AL$385,25,FALSE)&amp;""</f>
        <v/>
      </c>
      <c r="W964" s="216"/>
      <c r="X964" s="167" t="str">
        <f>VLOOKUP($B962,D1_2!$B$259:$AL$385,26,FALSE)&amp;""</f>
        <v/>
      </c>
      <c r="Y964" s="174"/>
      <c r="Z964" s="190" t="s">
        <v>410</v>
      </c>
      <c r="AA964" s="206" t="str">
        <f>VLOOKUP($B962,D1_2!$B$259:$AL$385,27,FALSE)&amp;""</f>
        <v/>
      </c>
      <c r="AB964" s="216"/>
      <c r="AC964" s="167" t="str">
        <f>VLOOKUP($B962,D1_2!$B$259:$AL$385,28,FALSE)&amp;""</f>
        <v/>
      </c>
      <c r="AD964" s="174"/>
      <c r="AE964" s="190" t="s">
        <v>410</v>
      </c>
      <c r="AF964" s="206" t="str">
        <f>VLOOKUP($B962,D1_2!$B$259:$AL$385,29,FALSE)&amp;""</f>
        <v/>
      </c>
      <c r="AG964" s="216"/>
      <c r="AH964" s="167" t="str">
        <f>VLOOKUP($B962,D1_2!$B$259:$AL$385,30,FALSE)&amp;""</f>
        <v/>
      </c>
      <c r="AI964" s="174"/>
      <c r="AJ964" s="190" t="s">
        <v>410</v>
      </c>
      <c r="AK964" s="206" t="str">
        <f>VLOOKUP($B962,D1_2!$B$259:$AL$385,31,FALSE)&amp;""</f>
        <v/>
      </c>
      <c r="AL964" s="216"/>
      <c r="AM964" s="167" t="str">
        <f>VLOOKUP($B962,D1_2!$B$259:$AL$385,32,FALSE)&amp;""</f>
        <v/>
      </c>
      <c r="AN964" s="174"/>
      <c r="AO964" s="190" t="s">
        <v>410</v>
      </c>
      <c r="AP964" s="206" t="str">
        <f>VLOOKUP($B962,D1_2!$B$259:$AL$385,33,FALSE)&amp;""</f>
        <v/>
      </c>
      <c r="AQ964" s="216"/>
      <c r="AR964" s="167" t="str">
        <f>VLOOKUP($B962,D1_2!$B$259:$AL$385,34,FALSE)&amp;""</f>
        <v/>
      </c>
      <c r="AS964" s="174"/>
      <c r="AT964" s="190" t="s">
        <v>410</v>
      </c>
      <c r="AU964" s="206" t="str">
        <f>VLOOKUP($B962,D1_2!$B$259:$AL$385,35,FALSE)&amp;""</f>
        <v/>
      </c>
      <c r="AV964" s="216"/>
      <c r="AW964" s="167" t="str">
        <f>VLOOKUP($B962,D1_2!$B$259:$AL$385,36,FALSE)&amp;""</f>
        <v/>
      </c>
      <c r="AX964" s="174"/>
      <c r="AY964" s="190" t="s">
        <v>410</v>
      </c>
      <c r="AZ964" s="206" t="str">
        <f>VLOOKUP($B962,D1_2!$B$259:$AL$385,37,FALSE)&amp;""</f>
        <v/>
      </c>
      <c r="BA964" s="216"/>
    </row>
    <row r="965" spans="2:53" s="1" customFormat="1" ht="14.25" customHeight="1">
      <c r="B965" s="26" t="s">
        <v>5206</v>
      </c>
      <c r="C965" s="78"/>
      <c r="D965" s="78"/>
      <c r="E965" s="78"/>
      <c r="F965" s="107"/>
      <c r="G965" s="122" t="s">
        <v>6009</v>
      </c>
      <c r="H965" s="122"/>
      <c r="I965" s="122"/>
      <c r="J965" s="122"/>
      <c r="K965" s="122"/>
      <c r="L965" s="122"/>
      <c r="M965" s="122"/>
      <c r="N965" s="160" t="str">
        <f>VLOOKUP($B965,D1_2!$B$5:$AL$131,22,FALSE)&amp;""</f>
        <v/>
      </c>
      <c r="O965" s="172"/>
      <c r="P965" s="188" t="s">
        <v>410</v>
      </c>
      <c r="Q965" s="204" t="str">
        <f>VLOOKUP($B965,D1_2!$B$5:$AL$131,23,FALSE)&amp;""</f>
        <v/>
      </c>
      <c r="R965" s="215"/>
      <c r="S965" s="160" t="str">
        <f>VLOOKUP($B965,D1_2!$B$5:$AL$131,24,FALSE)&amp;""</f>
        <v/>
      </c>
      <c r="T965" s="172"/>
      <c r="U965" s="188" t="s">
        <v>410</v>
      </c>
      <c r="V965" s="204" t="str">
        <f>VLOOKUP($B965,D1_2!$B$5:$AL$131,25,FALSE)&amp;""</f>
        <v/>
      </c>
      <c r="W965" s="215"/>
      <c r="X965" s="160" t="str">
        <f>VLOOKUP($B965,D1_2!$B$5:$AL$131,26,FALSE)&amp;""</f>
        <v/>
      </c>
      <c r="Y965" s="172"/>
      <c r="Z965" s="188" t="s">
        <v>410</v>
      </c>
      <c r="AA965" s="204" t="str">
        <f>VLOOKUP($B965,D1_2!$B$5:$AL$131,27,FALSE)&amp;""</f>
        <v/>
      </c>
      <c r="AB965" s="215"/>
      <c r="AC965" s="160" t="str">
        <f>VLOOKUP($B965,D1_2!$B$5:$AL$131,28,FALSE)&amp;""</f>
        <v/>
      </c>
      <c r="AD965" s="172"/>
      <c r="AE965" s="188" t="s">
        <v>410</v>
      </c>
      <c r="AF965" s="204" t="str">
        <f>VLOOKUP($B965,D1_2!$B$5:$AL$131,29,FALSE)&amp;""</f>
        <v/>
      </c>
      <c r="AG965" s="215"/>
      <c r="AH965" s="160" t="str">
        <f>VLOOKUP($B965,D1_2!$B$5:$AL$131,30,FALSE)&amp;""</f>
        <v/>
      </c>
      <c r="AI965" s="172"/>
      <c r="AJ965" s="188" t="s">
        <v>410</v>
      </c>
      <c r="AK965" s="204" t="str">
        <f>VLOOKUP($B965,D1_2!$B$5:$AL$131,31,FALSE)&amp;""</f>
        <v/>
      </c>
      <c r="AL965" s="215"/>
      <c r="AM965" s="160" t="str">
        <f>VLOOKUP($B965,D1_2!$B$5:$AL$131,32,FALSE)&amp;""</f>
        <v/>
      </c>
      <c r="AN965" s="172"/>
      <c r="AO965" s="188" t="s">
        <v>410</v>
      </c>
      <c r="AP965" s="204" t="str">
        <f>VLOOKUP($B965,D1_2!$B$5:$AL$131,33,FALSE)&amp;""</f>
        <v/>
      </c>
      <c r="AQ965" s="215"/>
      <c r="AR965" s="160" t="str">
        <f>VLOOKUP($B965,D1_2!$B$5:$AL$131,34,FALSE)&amp;""</f>
        <v/>
      </c>
      <c r="AS965" s="172"/>
      <c r="AT965" s="188" t="s">
        <v>410</v>
      </c>
      <c r="AU965" s="204" t="str">
        <f>VLOOKUP($B965,D1_2!$B$5:$AL$131,35,FALSE)&amp;""</f>
        <v/>
      </c>
      <c r="AV965" s="215"/>
      <c r="AW965" s="160" t="str">
        <f>VLOOKUP($B965,D1_2!$B$5:$AL$131,36,FALSE)&amp;""</f>
        <v/>
      </c>
      <c r="AX965" s="172"/>
      <c r="AY965" s="188" t="s">
        <v>410</v>
      </c>
      <c r="AZ965" s="204" t="str">
        <f>VLOOKUP($B965,D1_2!$B$5:$AL$131,37,FALSE)&amp;""</f>
        <v/>
      </c>
      <c r="BA965" s="215"/>
    </row>
    <row r="966" spans="2:53" s="1" customFormat="1">
      <c r="B966" s="28"/>
      <c r="C966" s="80"/>
      <c r="D966" s="80"/>
      <c r="E966" s="80"/>
      <c r="F966" s="108"/>
      <c r="G966" s="123" t="s">
        <v>5759</v>
      </c>
      <c r="H966" s="123"/>
      <c r="I966" s="123"/>
      <c r="J966" s="123"/>
      <c r="K966" s="123"/>
      <c r="L966" s="123"/>
      <c r="M966" s="123"/>
      <c r="N966" s="162" t="str">
        <f>VLOOKUP($B965,D1_2!$B$132:$AL$258,22,FALSE)&amp;""</f>
        <v/>
      </c>
      <c r="O966" s="173"/>
      <c r="P966" s="189" t="s">
        <v>410</v>
      </c>
      <c r="Q966" s="205" t="str">
        <f>VLOOKUP($B965,D1_2!$B$132:$AL$258,23,FALSE)&amp;""</f>
        <v/>
      </c>
      <c r="R966" s="222"/>
      <c r="S966" s="162" t="str">
        <f>VLOOKUP($B965,D1_2!$B$132:$AL$258,24,FALSE)&amp;""</f>
        <v/>
      </c>
      <c r="T966" s="173"/>
      <c r="U966" s="189" t="s">
        <v>410</v>
      </c>
      <c r="V966" s="205" t="str">
        <f>VLOOKUP($B965,D1_2!$B$132:$AL$258,25,FALSE)&amp;""</f>
        <v/>
      </c>
      <c r="W966" s="222"/>
      <c r="X966" s="162" t="str">
        <f>VLOOKUP($B965,D1_2!$B$132:$AL$258,26,FALSE)&amp;""</f>
        <v/>
      </c>
      <c r="Y966" s="173"/>
      <c r="Z966" s="189" t="s">
        <v>410</v>
      </c>
      <c r="AA966" s="205" t="str">
        <f>VLOOKUP($B965,D1_2!$B$132:$AL$258,27,FALSE)&amp;""</f>
        <v/>
      </c>
      <c r="AB966" s="222"/>
      <c r="AC966" s="162" t="str">
        <f>VLOOKUP($B965,D1_2!$B$132:$AL$258,28,FALSE)&amp;""</f>
        <v/>
      </c>
      <c r="AD966" s="173"/>
      <c r="AE966" s="189" t="s">
        <v>410</v>
      </c>
      <c r="AF966" s="205" t="str">
        <f>VLOOKUP($B965,D1_2!$B$132:$AL$258,29,FALSE)&amp;""</f>
        <v/>
      </c>
      <c r="AG966" s="222"/>
      <c r="AH966" s="162" t="str">
        <f>VLOOKUP($B965,D1_2!$B$132:$AL$258,30,FALSE)&amp;""</f>
        <v/>
      </c>
      <c r="AI966" s="173"/>
      <c r="AJ966" s="189" t="s">
        <v>410</v>
      </c>
      <c r="AK966" s="205" t="str">
        <f>VLOOKUP($B965,D1_2!$B$132:$AL$258,31,FALSE)&amp;""</f>
        <v/>
      </c>
      <c r="AL966" s="222"/>
      <c r="AM966" s="162" t="str">
        <f>VLOOKUP($B965,D1_2!$B$132:$AL$258,32,FALSE)&amp;""</f>
        <v/>
      </c>
      <c r="AN966" s="173"/>
      <c r="AO966" s="189" t="s">
        <v>410</v>
      </c>
      <c r="AP966" s="205" t="str">
        <f>VLOOKUP($B965,D1_2!$B$132:$AL$258,33,FALSE)&amp;""</f>
        <v/>
      </c>
      <c r="AQ966" s="222"/>
      <c r="AR966" s="162" t="str">
        <f>VLOOKUP($B965,D1_2!$B$132:$AL$258,34,FALSE)&amp;""</f>
        <v/>
      </c>
      <c r="AS966" s="173"/>
      <c r="AT966" s="189" t="s">
        <v>410</v>
      </c>
      <c r="AU966" s="205" t="str">
        <f>VLOOKUP($B965,D1_2!$B$132:$AL$258,35,FALSE)&amp;""</f>
        <v/>
      </c>
      <c r="AV966" s="222"/>
      <c r="AW966" s="162" t="str">
        <f>VLOOKUP($B965,D1_2!$B$132:$AL$258,36,FALSE)&amp;""</f>
        <v/>
      </c>
      <c r="AX966" s="173"/>
      <c r="AY966" s="189" t="s">
        <v>410</v>
      </c>
      <c r="AZ966" s="205" t="str">
        <f>VLOOKUP($B965,D1_2!$B$132:$AL$258,37,FALSE)&amp;""</f>
        <v/>
      </c>
      <c r="BA966" s="222"/>
    </row>
    <row r="967" spans="2:53" s="1" customFormat="1">
      <c r="B967" s="27"/>
      <c r="C967" s="79"/>
      <c r="D967" s="79"/>
      <c r="E967" s="79"/>
      <c r="F967" s="109"/>
      <c r="G967" s="124" t="s">
        <v>5593</v>
      </c>
      <c r="H967" s="124"/>
      <c r="I967" s="124"/>
      <c r="J967" s="124"/>
      <c r="K967" s="124"/>
      <c r="L967" s="124"/>
      <c r="M967" s="124"/>
      <c r="N967" s="167" t="str">
        <f>VLOOKUP($B965,D1_2!$B$259:$AL$385,22,FALSE)&amp;""</f>
        <v/>
      </c>
      <c r="O967" s="174"/>
      <c r="P967" s="190" t="s">
        <v>410</v>
      </c>
      <c r="Q967" s="206" t="str">
        <f>VLOOKUP($B965,D1_2!$B$259:$AL$385,23,FALSE)&amp;""</f>
        <v/>
      </c>
      <c r="R967" s="216"/>
      <c r="S967" s="167" t="str">
        <f>VLOOKUP($B965,D1_2!$B$259:$AL$385,24,FALSE)&amp;""</f>
        <v/>
      </c>
      <c r="T967" s="174"/>
      <c r="U967" s="190" t="s">
        <v>410</v>
      </c>
      <c r="V967" s="206" t="str">
        <f>VLOOKUP($B965,D1_2!$B$259:$AL$385,25,FALSE)&amp;""</f>
        <v/>
      </c>
      <c r="W967" s="216"/>
      <c r="X967" s="167" t="str">
        <f>VLOOKUP($B965,D1_2!$B$259:$AL$385,26,FALSE)&amp;""</f>
        <v/>
      </c>
      <c r="Y967" s="174"/>
      <c r="Z967" s="190" t="s">
        <v>410</v>
      </c>
      <c r="AA967" s="206" t="str">
        <f>VLOOKUP($B965,D1_2!$B$259:$AL$385,27,FALSE)&amp;""</f>
        <v/>
      </c>
      <c r="AB967" s="216"/>
      <c r="AC967" s="167" t="str">
        <f>VLOOKUP($B965,D1_2!$B$259:$AL$385,28,FALSE)&amp;""</f>
        <v/>
      </c>
      <c r="AD967" s="174"/>
      <c r="AE967" s="190" t="s">
        <v>410</v>
      </c>
      <c r="AF967" s="206" t="str">
        <f>VLOOKUP($B965,D1_2!$B$259:$AL$385,29,FALSE)&amp;""</f>
        <v/>
      </c>
      <c r="AG967" s="216"/>
      <c r="AH967" s="167" t="str">
        <f>VLOOKUP($B965,D1_2!$B$259:$AL$385,30,FALSE)&amp;""</f>
        <v/>
      </c>
      <c r="AI967" s="174"/>
      <c r="AJ967" s="190" t="s">
        <v>410</v>
      </c>
      <c r="AK967" s="206" t="str">
        <f>VLOOKUP($B965,D1_2!$B$259:$AL$385,31,FALSE)&amp;""</f>
        <v/>
      </c>
      <c r="AL967" s="216"/>
      <c r="AM967" s="167" t="str">
        <f>VLOOKUP($B965,D1_2!$B$259:$AL$385,32,FALSE)&amp;""</f>
        <v/>
      </c>
      <c r="AN967" s="174"/>
      <c r="AO967" s="190" t="s">
        <v>410</v>
      </c>
      <c r="AP967" s="206" t="str">
        <f>VLOOKUP($B965,D1_2!$B$259:$AL$385,33,FALSE)&amp;""</f>
        <v/>
      </c>
      <c r="AQ967" s="216"/>
      <c r="AR967" s="167" t="str">
        <f>VLOOKUP($B965,D1_2!$B$259:$AL$385,34,FALSE)&amp;""</f>
        <v/>
      </c>
      <c r="AS967" s="174"/>
      <c r="AT967" s="190" t="s">
        <v>410</v>
      </c>
      <c r="AU967" s="206" t="str">
        <f>VLOOKUP($B965,D1_2!$B$259:$AL$385,35,FALSE)&amp;""</f>
        <v/>
      </c>
      <c r="AV967" s="216"/>
      <c r="AW967" s="167" t="str">
        <f>VLOOKUP($B965,D1_2!$B$259:$AL$385,36,FALSE)&amp;""</f>
        <v/>
      </c>
      <c r="AX967" s="174"/>
      <c r="AY967" s="190" t="s">
        <v>410</v>
      </c>
      <c r="AZ967" s="206" t="str">
        <f>VLOOKUP($B965,D1_2!$B$259:$AL$385,37,FALSE)&amp;""</f>
        <v/>
      </c>
      <c r="BA967" s="216"/>
    </row>
    <row r="968" spans="2:53" s="1" customFormat="1" ht="14.25" customHeight="1">
      <c r="B968" s="26" t="s">
        <v>6943</v>
      </c>
      <c r="C968" s="78"/>
      <c r="D968" s="78"/>
      <c r="E968" s="78"/>
      <c r="F968" s="107"/>
      <c r="G968" s="122" t="s">
        <v>6009</v>
      </c>
      <c r="H968" s="122"/>
      <c r="I968" s="122"/>
      <c r="J968" s="122"/>
      <c r="K968" s="122"/>
      <c r="L968" s="122"/>
      <c r="M968" s="122"/>
      <c r="N968" s="160" t="str">
        <f>VLOOKUP($B968,D1_2!$B$5:$AL$131,22,FALSE)&amp;""</f>
        <v/>
      </c>
      <c r="O968" s="172"/>
      <c r="P968" s="188" t="s">
        <v>410</v>
      </c>
      <c r="Q968" s="204" t="str">
        <f>VLOOKUP($B968,D1_2!$B$5:$AL$131,23,FALSE)&amp;""</f>
        <v/>
      </c>
      <c r="R968" s="215"/>
      <c r="S968" s="160" t="str">
        <f>VLOOKUP($B968,D1_2!$B$5:$AL$131,24,FALSE)&amp;""</f>
        <v/>
      </c>
      <c r="T968" s="172"/>
      <c r="U968" s="188" t="s">
        <v>410</v>
      </c>
      <c r="V968" s="204" t="str">
        <f>VLOOKUP($B968,D1_2!$B$5:$AL$131,25,FALSE)&amp;""</f>
        <v/>
      </c>
      <c r="W968" s="215"/>
      <c r="X968" s="160" t="str">
        <f>VLOOKUP($B968,D1_2!$B$5:$AL$131,26,FALSE)&amp;""</f>
        <v/>
      </c>
      <c r="Y968" s="172"/>
      <c r="Z968" s="188" t="s">
        <v>410</v>
      </c>
      <c r="AA968" s="204" t="str">
        <f>VLOOKUP($B968,D1_2!$B$5:$AL$131,27,FALSE)&amp;""</f>
        <v/>
      </c>
      <c r="AB968" s="215"/>
      <c r="AC968" s="160" t="str">
        <f>VLOOKUP($B968,D1_2!$B$5:$AL$131,28,FALSE)&amp;""</f>
        <v/>
      </c>
      <c r="AD968" s="172"/>
      <c r="AE968" s="188" t="s">
        <v>410</v>
      </c>
      <c r="AF968" s="204" t="str">
        <f>VLOOKUP($B968,D1_2!$B$5:$AL$131,29,FALSE)&amp;""</f>
        <v/>
      </c>
      <c r="AG968" s="215"/>
      <c r="AH968" s="160" t="str">
        <f>VLOOKUP($B968,D1_2!$B$5:$AL$131,30,FALSE)&amp;""</f>
        <v/>
      </c>
      <c r="AI968" s="172"/>
      <c r="AJ968" s="188" t="s">
        <v>410</v>
      </c>
      <c r="AK968" s="204" t="str">
        <f>VLOOKUP($B968,D1_2!$B$5:$AL$131,31,FALSE)&amp;""</f>
        <v/>
      </c>
      <c r="AL968" s="215"/>
      <c r="AM968" s="160" t="str">
        <f>VLOOKUP($B968,D1_2!$B$5:$AL$131,32,FALSE)&amp;""</f>
        <v/>
      </c>
      <c r="AN968" s="172"/>
      <c r="AO968" s="188" t="s">
        <v>410</v>
      </c>
      <c r="AP968" s="204" t="str">
        <f>VLOOKUP($B968,D1_2!$B$5:$AL$131,33,FALSE)&amp;""</f>
        <v/>
      </c>
      <c r="AQ968" s="215"/>
      <c r="AR968" s="160" t="str">
        <f>VLOOKUP($B968,D1_2!$B$5:$AL$131,34,FALSE)&amp;""</f>
        <v/>
      </c>
      <c r="AS968" s="172"/>
      <c r="AT968" s="188" t="s">
        <v>410</v>
      </c>
      <c r="AU968" s="204" t="str">
        <f>VLOOKUP($B968,D1_2!$B$5:$AL$131,35,FALSE)&amp;""</f>
        <v/>
      </c>
      <c r="AV968" s="215"/>
      <c r="AW968" s="160" t="str">
        <f>VLOOKUP($B968,D1_2!$B$5:$AL$131,36,FALSE)&amp;""</f>
        <v/>
      </c>
      <c r="AX968" s="172"/>
      <c r="AY968" s="188" t="s">
        <v>410</v>
      </c>
      <c r="AZ968" s="204" t="str">
        <f>VLOOKUP($B968,D1_2!$B$5:$AL$131,37,FALSE)&amp;""</f>
        <v/>
      </c>
      <c r="BA968" s="215"/>
    </row>
    <row r="969" spans="2:53" s="1" customFormat="1">
      <c r="B969" s="28"/>
      <c r="C969" s="80"/>
      <c r="D969" s="80"/>
      <c r="E969" s="80"/>
      <c r="F969" s="108"/>
      <c r="G969" s="123" t="s">
        <v>5759</v>
      </c>
      <c r="H969" s="123"/>
      <c r="I969" s="123"/>
      <c r="J969" s="123"/>
      <c r="K969" s="123"/>
      <c r="L969" s="123"/>
      <c r="M969" s="123"/>
      <c r="N969" s="162" t="str">
        <f>VLOOKUP($B968,D1_2!$B$132:$AL$258,22,FALSE)&amp;""</f>
        <v/>
      </c>
      <c r="O969" s="173"/>
      <c r="P969" s="189" t="s">
        <v>410</v>
      </c>
      <c r="Q969" s="205" t="str">
        <f>VLOOKUP($B968,D1_2!$B$132:$AL$258,23,FALSE)&amp;""</f>
        <v/>
      </c>
      <c r="R969" s="222"/>
      <c r="S969" s="162" t="str">
        <f>VLOOKUP($B968,D1_2!$B$132:$AL$258,24,FALSE)&amp;""</f>
        <v/>
      </c>
      <c r="T969" s="173"/>
      <c r="U969" s="189" t="s">
        <v>410</v>
      </c>
      <c r="V969" s="205" t="str">
        <f>VLOOKUP($B968,D1_2!$B$132:$AL$258,25,FALSE)&amp;""</f>
        <v/>
      </c>
      <c r="W969" s="222"/>
      <c r="X969" s="162" t="str">
        <f>VLOOKUP($B968,D1_2!$B$132:$AL$258,26,FALSE)&amp;""</f>
        <v/>
      </c>
      <c r="Y969" s="173"/>
      <c r="Z969" s="189" t="s">
        <v>410</v>
      </c>
      <c r="AA969" s="205" t="str">
        <f>VLOOKUP($B968,D1_2!$B$132:$AL$258,27,FALSE)&amp;""</f>
        <v/>
      </c>
      <c r="AB969" s="222"/>
      <c r="AC969" s="162" t="str">
        <f>VLOOKUP($B968,D1_2!$B$132:$AL$258,28,FALSE)&amp;""</f>
        <v/>
      </c>
      <c r="AD969" s="173"/>
      <c r="AE969" s="189" t="s">
        <v>410</v>
      </c>
      <c r="AF969" s="205" t="str">
        <f>VLOOKUP($B968,D1_2!$B$132:$AL$258,29,FALSE)&amp;""</f>
        <v/>
      </c>
      <c r="AG969" s="222"/>
      <c r="AH969" s="162" t="str">
        <f>VLOOKUP($B968,D1_2!$B$132:$AL$258,30,FALSE)&amp;""</f>
        <v/>
      </c>
      <c r="AI969" s="173"/>
      <c r="AJ969" s="189" t="s">
        <v>410</v>
      </c>
      <c r="AK969" s="205" t="str">
        <f>VLOOKUP($B968,D1_2!$B$132:$AL$258,31,FALSE)&amp;""</f>
        <v/>
      </c>
      <c r="AL969" s="222"/>
      <c r="AM969" s="162" t="str">
        <f>VLOOKUP($B968,D1_2!$B$132:$AL$258,32,FALSE)&amp;""</f>
        <v/>
      </c>
      <c r="AN969" s="173"/>
      <c r="AO969" s="189" t="s">
        <v>410</v>
      </c>
      <c r="AP969" s="205" t="str">
        <f>VLOOKUP($B968,D1_2!$B$132:$AL$258,33,FALSE)&amp;""</f>
        <v/>
      </c>
      <c r="AQ969" s="222"/>
      <c r="AR969" s="162" t="str">
        <f>VLOOKUP($B968,D1_2!$B$132:$AL$258,34,FALSE)&amp;""</f>
        <v/>
      </c>
      <c r="AS969" s="173"/>
      <c r="AT969" s="189" t="s">
        <v>410</v>
      </c>
      <c r="AU969" s="205" t="str">
        <f>VLOOKUP($B968,D1_2!$B$132:$AL$258,35,FALSE)&amp;""</f>
        <v/>
      </c>
      <c r="AV969" s="222"/>
      <c r="AW969" s="162" t="str">
        <f>VLOOKUP($B968,D1_2!$B$132:$AL$258,36,FALSE)&amp;""</f>
        <v/>
      </c>
      <c r="AX969" s="173"/>
      <c r="AY969" s="189" t="s">
        <v>410</v>
      </c>
      <c r="AZ969" s="205" t="str">
        <f>VLOOKUP($B968,D1_2!$B$132:$AL$258,37,FALSE)&amp;""</f>
        <v/>
      </c>
      <c r="BA969" s="222"/>
    </row>
    <row r="970" spans="2:53" s="1" customFormat="1">
      <c r="B970" s="27"/>
      <c r="C970" s="79"/>
      <c r="D970" s="79"/>
      <c r="E970" s="79"/>
      <c r="F970" s="109"/>
      <c r="G970" s="124" t="s">
        <v>5593</v>
      </c>
      <c r="H970" s="124"/>
      <c r="I970" s="124"/>
      <c r="J970" s="124"/>
      <c r="K970" s="124"/>
      <c r="L970" s="124"/>
      <c r="M970" s="124"/>
      <c r="N970" s="167" t="str">
        <f>VLOOKUP($B968,D1_2!$B$259:$AL$385,22,FALSE)&amp;""</f>
        <v/>
      </c>
      <c r="O970" s="174"/>
      <c r="P970" s="190" t="s">
        <v>410</v>
      </c>
      <c r="Q970" s="206" t="str">
        <f>VLOOKUP($B968,D1_2!$B$259:$AL$385,23,FALSE)&amp;""</f>
        <v/>
      </c>
      <c r="R970" s="216"/>
      <c r="S970" s="167" t="str">
        <f>VLOOKUP($B968,D1_2!$B$259:$AL$385,24,FALSE)&amp;""</f>
        <v/>
      </c>
      <c r="T970" s="174"/>
      <c r="U970" s="190" t="s">
        <v>410</v>
      </c>
      <c r="V970" s="206" t="str">
        <f>VLOOKUP($B968,D1_2!$B$259:$AL$385,25,FALSE)&amp;""</f>
        <v/>
      </c>
      <c r="W970" s="216"/>
      <c r="X970" s="167" t="str">
        <f>VLOOKUP($B968,D1_2!$B$259:$AL$385,26,FALSE)&amp;""</f>
        <v/>
      </c>
      <c r="Y970" s="174"/>
      <c r="Z970" s="190" t="s">
        <v>410</v>
      </c>
      <c r="AA970" s="206" t="str">
        <f>VLOOKUP($B968,D1_2!$B$259:$AL$385,27,FALSE)&amp;""</f>
        <v/>
      </c>
      <c r="AB970" s="216"/>
      <c r="AC970" s="167" t="str">
        <f>VLOOKUP($B968,D1_2!$B$259:$AL$385,28,FALSE)&amp;""</f>
        <v/>
      </c>
      <c r="AD970" s="174"/>
      <c r="AE970" s="190" t="s">
        <v>410</v>
      </c>
      <c r="AF970" s="206" t="str">
        <f>VLOOKUP($B968,D1_2!$B$259:$AL$385,29,FALSE)&amp;""</f>
        <v/>
      </c>
      <c r="AG970" s="216"/>
      <c r="AH970" s="167" t="str">
        <f>VLOOKUP($B968,D1_2!$B$259:$AL$385,30,FALSE)&amp;""</f>
        <v/>
      </c>
      <c r="AI970" s="174"/>
      <c r="AJ970" s="190" t="s">
        <v>410</v>
      </c>
      <c r="AK970" s="206" t="str">
        <f>VLOOKUP($B968,D1_2!$B$259:$AL$385,31,FALSE)&amp;""</f>
        <v/>
      </c>
      <c r="AL970" s="216"/>
      <c r="AM970" s="167" t="str">
        <f>VLOOKUP($B968,D1_2!$B$259:$AL$385,32,FALSE)&amp;""</f>
        <v/>
      </c>
      <c r="AN970" s="174"/>
      <c r="AO970" s="190" t="s">
        <v>410</v>
      </c>
      <c r="AP970" s="206" t="str">
        <f>VLOOKUP($B968,D1_2!$B$259:$AL$385,33,FALSE)&amp;""</f>
        <v/>
      </c>
      <c r="AQ970" s="216"/>
      <c r="AR970" s="167" t="str">
        <f>VLOOKUP($B968,D1_2!$B$259:$AL$385,34,FALSE)&amp;""</f>
        <v/>
      </c>
      <c r="AS970" s="174"/>
      <c r="AT970" s="190" t="s">
        <v>410</v>
      </c>
      <c r="AU970" s="206" t="str">
        <f>VLOOKUP($B968,D1_2!$B$259:$AL$385,35,FALSE)&amp;""</f>
        <v/>
      </c>
      <c r="AV970" s="216"/>
      <c r="AW970" s="167" t="str">
        <f>VLOOKUP($B968,D1_2!$B$259:$AL$385,36,FALSE)&amp;""</f>
        <v/>
      </c>
      <c r="AX970" s="174"/>
      <c r="AY970" s="190" t="s">
        <v>410</v>
      </c>
      <c r="AZ970" s="206" t="str">
        <f>VLOOKUP($B968,D1_2!$B$259:$AL$385,37,FALSE)&amp;""</f>
        <v/>
      </c>
      <c r="BA970" s="216"/>
    </row>
    <row r="971" spans="2:53" s="1" customFormat="1" ht="14.25" customHeight="1">
      <c r="B971" s="26" t="s">
        <v>6263</v>
      </c>
      <c r="C971" s="78"/>
      <c r="D971" s="78"/>
      <c r="E971" s="78"/>
      <c r="F971" s="107"/>
      <c r="G971" s="122" t="s">
        <v>6009</v>
      </c>
      <c r="H971" s="122"/>
      <c r="I971" s="122"/>
      <c r="J971" s="122"/>
      <c r="K971" s="122"/>
      <c r="L971" s="122"/>
      <c r="M971" s="122"/>
      <c r="N971" s="160" t="str">
        <f>VLOOKUP($B971,D1_2!$B$5:$AL$131,22,FALSE)&amp;""</f>
        <v/>
      </c>
      <c r="O971" s="172"/>
      <c r="P971" s="188" t="s">
        <v>410</v>
      </c>
      <c r="Q971" s="204" t="str">
        <f>VLOOKUP($B971,D1_2!$B$5:$AL$131,23,FALSE)&amp;""</f>
        <v/>
      </c>
      <c r="R971" s="215"/>
      <c r="S971" s="160" t="str">
        <f>VLOOKUP($B971,D1_2!$B$5:$AL$131,24,FALSE)&amp;""</f>
        <v/>
      </c>
      <c r="T971" s="172"/>
      <c r="U971" s="188" t="s">
        <v>410</v>
      </c>
      <c r="V971" s="204" t="str">
        <f>VLOOKUP($B971,D1_2!$B$5:$AL$131,25,FALSE)&amp;""</f>
        <v/>
      </c>
      <c r="W971" s="215"/>
      <c r="X971" s="160" t="str">
        <f>VLOOKUP($B971,D1_2!$B$5:$AL$131,26,FALSE)&amp;""</f>
        <v/>
      </c>
      <c r="Y971" s="172"/>
      <c r="Z971" s="188" t="s">
        <v>410</v>
      </c>
      <c r="AA971" s="204" t="str">
        <f>VLOOKUP($B971,D1_2!$B$5:$AL$131,27,FALSE)&amp;""</f>
        <v/>
      </c>
      <c r="AB971" s="215"/>
      <c r="AC971" s="160" t="str">
        <f>VLOOKUP($B971,D1_2!$B$5:$AL$131,28,FALSE)&amp;""</f>
        <v/>
      </c>
      <c r="AD971" s="172"/>
      <c r="AE971" s="188" t="s">
        <v>410</v>
      </c>
      <c r="AF971" s="204" t="str">
        <f>VLOOKUP($B971,D1_2!$B$5:$AL$131,29,FALSE)&amp;""</f>
        <v/>
      </c>
      <c r="AG971" s="215"/>
      <c r="AH971" s="160" t="str">
        <f>VLOOKUP($B971,D1_2!$B$5:$AL$131,30,FALSE)&amp;""</f>
        <v/>
      </c>
      <c r="AI971" s="172"/>
      <c r="AJ971" s="188" t="s">
        <v>410</v>
      </c>
      <c r="AK971" s="204" t="str">
        <f>VLOOKUP($B971,D1_2!$B$5:$AL$131,31,FALSE)&amp;""</f>
        <v/>
      </c>
      <c r="AL971" s="215"/>
      <c r="AM971" s="160" t="str">
        <f>VLOOKUP($B971,D1_2!$B$5:$AL$131,32,FALSE)&amp;""</f>
        <v/>
      </c>
      <c r="AN971" s="172"/>
      <c r="AO971" s="188" t="s">
        <v>410</v>
      </c>
      <c r="AP971" s="204" t="str">
        <f>VLOOKUP($B971,D1_2!$B$5:$AL$131,33,FALSE)&amp;""</f>
        <v/>
      </c>
      <c r="AQ971" s="215"/>
      <c r="AR971" s="160" t="str">
        <f>VLOOKUP($B971,D1_2!$B$5:$AL$131,34,FALSE)&amp;""</f>
        <v/>
      </c>
      <c r="AS971" s="172"/>
      <c r="AT971" s="188" t="s">
        <v>410</v>
      </c>
      <c r="AU971" s="204" t="str">
        <f>VLOOKUP($B971,D1_2!$B$5:$AL$131,35,FALSE)&amp;""</f>
        <v/>
      </c>
      <c r="AV971" s="215"/>
      <c r="AW971" s="160" t="str">
        <f>VLOOKUP($B971,D1_2!$B$5:$AL$131,36,FALSE)&amp;""</f>
        <v/>
      </c>
      <c r="AX971" s="172"/>
      <c r="AY971" s="188" t="s">
        <v>410</v>
      </c>
      <c r="AZ971" s="204" t="str">
        <f>VLOOKUP($B971,D1_2!$B$5:$AL$131,37,FALSE)&amp;""</f>
        <v/>
      </c>
      <c r="BA971" s="215"/>
    </row>
    <row r="972" spans="2:53" s="1" customFormat="1">
      <c r="B972" s="28"/>
      <c r="C972" s="80"/>
      <c r="D972" s="80"/>
      <c r="E972" s="80"/>
      <c r="F972" s="108"/>
      <c r="G972" s="123" t="s">
        <v>5759</v>
      </c>
      <c r="H972" s="123"/>
      <c r="I972" s="123"/>
      <c r="J972" s="123"/>
      <c r="K972" s="123"/>
      <c r="L972" s="123"/>
      <c r="M972" s="123"/>
      <c r="N972" s="162" t="str">
        <f>VLOOKUP($B971,D1_2!$B$132:$AL$258,22,FALSE)&amp;""</f>
        <v/>
      </c>
      <c r="O972" s="173"/>
      <c r="P972" s="189" t="s">
        <v>410</v>
      </c>
      <c r="Q972" s="205" t="str">
        <f>VLOOKUP($B971,D1_2!$B$132:$AL$258,23,FALSE)&amp;""</f>
        <v/>
      </c>
      <c r="R972" s="222"/>
      <c r="S972" s="162" t="str">
        <f>VLOOKUP($B971,D1_2!$B$132:$AL$258,24,FALSE)&amp;""</f>
        <v/>
      </c>
      <c r="T972" s="173"/>
      <c r="U972" s="189" t="s">
        <v>410</v>
      </c>
      <c r="V972" s="205" t="str">
        <f>VLOOKUP($B971,D1_2!$B$132:$AL$258,25,FALSE)&amp;""</f>
        <v/>
      </c>
      <c r="W972" s="222"/>
      <c r="X972" s="162" t="str">
        <f>VLOOKUP($B971,D1_2!$B$132:$AL$258,26,FALSE)&amp;""</f>
        <v/>
      </c>
      <c r="Y972" s="173"/>
      <c r="Z972" s="189" t="s">
        <v>410</v>
      </c>
      <c r="AA972" s="205" t="str">
        <f>VLOOKUP($B971,D1_2!$B$132:$AL$258,27,FALSE)&amp;""</f>
        <v/>
      </c>
      <c r="AB972" s="222"/>
      <c r="AC972" s="162" t="str">
        <f>VLOOKUP($B971,D1_2!$B$132:$AL$258,28,FALSE)&amp;""</f>
        <v/>
      </c>
      <c r="AD972" s="173"/>
      <c r="AE972" s="189" t="s">
        <v>410</v>
      </c>
      <c r="AF972" s="205" t="str">
        <f>VLOOKUP($B971,D1_2!$B$132:$AL$258,29,FALSE)&amp;""</f>
        <v/>
      </c>
      <c r="AG972" s="222"/>
      <c r="AH972" s="162" t="str">
        <f>VLOOKUP($B971,D1_2!$B$132:$AL$258,30,FALSE)&amp;""</f>
        <v/>
      </c>
      <c r="AI972" s="173"/>
      <c r="AJ972" s="189" t="s">
        <v>410</v>
      </c>
      <c r="AK972" s="205" t="str">
        <f>VLOOKUP($B971,D1_2!$B$132:$AL$258,31,FALSE)&amp;""</f>
        <v/>
      </c>
      <c r="AL972" s="222"/>
      <c r="AM972" s="162" t="str">
        <f>VLOOKUP($B971,D1_2!$B$132:$AL$258,32,FALSE)&amp;""</f>
        <v/>
      </c>
      <c r="AN972" s="173"/>
      <c r="AO972" s="189" t="s">
        <v>410</v>
      </c>
      <c r="AP972" s="205" t="str">
        <f>VLOOKUP($B971,D1_2!$B$132:$AL$258,33,FALSE)&amp;""</f>
        <v/>
      </c>
      <c r="AQ972" s="222"/>
      <c r="AR972" s="162" t="str">
        <f>VLOOKUP($B971,D1_2!$B$132:$AL$258,34,FALSE)&amp;""</f>
        <v/>
      </c>
      <c r="AS972" s="173"/>
      <c r="AT972" s="189" t="s">
        <v>410</v>
      </c>
      <c r="AU972" s="205" t="str">
        <f>VLOOKUP($B971,D1_2!$B$132:$AL$258,35,FALSE)&amp;""</f>
        <v/>
      </c>
      <c r="AV972" s="222"/>
      <c r="AW972" s="162" t="str">
        <f>VLOOKUP($B971,D1_2!$B$132:$AL$258,36,FALSE)&amp;""</f>
        <v/>
      </c>
      <c r="AX972" s="173"/>
      <c r="AY972" s="189" t="s">
        <v>410</v>
      </c>
      <c r="AZ972" s="205" t="str">
        <f>VLOOKUP($B971,D1_2!$B$132:$AL$258,37,FALSE)&amp;""</f>
        <v/>
      </c>
      <c r="BA972" s="222"/>
    </row>
    <row r="973" spans="2:53" s="1" customFormat="1">
      <c r="B973" s="27"/>
      <c r="C973" s="79"/>
      <c r="D973" s="79"/>
      <c r="E973" s="79"/>
      <c r="F973" s="109"/>
      <c r="G973" s="124" t="s">
        <v>5593</v>
      </c>
      <c r="H973" s="124"/>
      <c r="I973" s="124"/>
      <c r="J973" s="124"/>
      <c r="K973" s="124"/>
      <c r="L973" s="124"/>
      <c r="M973" s="124"/>
      <c r="N973" s="167" t="str">
        <f>VLOOKUP($B971,D1_2!$B$259:$AL$385,22,FALSE)&amp;""</f>
        <v/>
      </c>
      <c r="O973" s="174"/>
      <c r="P973" s="190" t="s">
        <v>410</v>
      </c>
      <c r="Q973" s="206" t="str">
        <f>VLOOKUP($B971,D1_2!$B$259:$AL$385,23,FALSE)&amp;""</f>
        <v/>
      </c>
      <c r="R973" s="216"/>
      <c r="S973" s="167" t="str">
        <f>VLOOKUP($B971,D1_2!$B$259:$AL$385,24,FALSE)&amp;""</f>
        <v/>
      </c>
      <c r="T973" s="174"/>
      <c r="U973" s="190" t="s">
        <v>410</v>
      </c>
      <c r="V973" s="206" t="str">
        <f>VLOOKUP($B971,D1_2!$B$259:$AL$385,25,FALSE)&amp;""</f>
        <v/>
      </c>
      <c r="W973" s="216"/>
      <c r="X973" s="167" t="str">
        <f>VLOOKUP($B971,D1_2!$B$259:$AL$385,26,FALSE)&amp;""</f>
        <v/>
      </c>
      <c r="Y973" s="174"/>
      <c r="Z973" s="190" t="s">
        <v>410</v>
      </c>
      <c r="AA973" s="206" t="str">
        <f>VLOOKUP($B971,D1_2!$B$259:$AL$385,27,FALSE)&amp;""</f>
        <v/>
      </c>
      <c r="AB973" s="216"/>
      <c r="AC973" s="167" t="str">
        <f>VLOOKUP($B971,D1_2!$B$259:$AL$385,28,FALSE)&amp;""</f>
        <v/>
      </c>
      <c r="AD973" s="174"/>
      <c r="AE973" s="190" t="s">
        <v>410</v>
      </c>
      <c r="AF973" s="206" t="str">
        <f>VLOOKUP($B971,D1_2!$B$259:$AL$385,29,FALSE)&amp;""</f>
        <v/>
      </c>
      <c r="AG973" s="216"/>
      <c r="AH973" s="167" t="str">
        <f>VLOOKUP($B971,D1_2!$B$259:$AL$385,30,FALSE)&amp;""</f>
        <v/>
      </c>
      <c r="AI973" s="174"/>
      <c r="AJ973" s="190" t="s">
        <v>410</v>
      </c>
      <c r="AK973" s="206" t="str">
        <f>VLOOKUP($B971,D1_2!$B$259:$AL$385,31,FALSE)&amp;""</f>
        <v/>
      </c>
      <c r="AL973" s="216"/>
      <c r="AM973" s="167" t="str">
        <f>VLOOKUP($B971,D1_2!$B$259:$AL$385,32,FALSE)&amp;""</f>
        <v/>
      </c>
      <c r="AN973" s="174"/>
      <c r="AO973" s="190" t="s">
        <v>410</v>
      </c>
      <c r="AP973" s="206" t="str">
        <f>VLOOKUP($B971,D1_2!$B$259:$AL$385,33,FALSE)&amp;""</f>
        <v/>
      </c>
      <c r="AQ973" s="216"/>
      <c r="AR973" s="167" t="str">
        <f>VLOOKUP($B971,D1_2!$B$259:$AL$385,34,FALSE)&amp;""</f>
        <v/>
      </c>
      <c r="AS973" s="174"/>
      <c r="AT973" s="190" t="s">
        <v>410</v>
      </c>
      <c r="AU973" s="206" t="str">
        <f>VLOOKUP($B971,D1_2!$B$259:$AL$385,35,FALSE)&amp;""</f>
        <v/>
      </c>
      <c r="AV973" s="216"/>
      <c r="AW973" s="167" t="str">
        <f>VLOOKUP($B971,D1_2!$B$259:$AL$385,36,FALSE)&amp;""</f>
        <v/>
      </c>
      <c r="AX973" s="174"/>
      <c r="AY973" s="190" t="s">
        <v>410</v>
      </c>
      <c r="AZ973" s="206" t="str">
        <f>VLOOKUP($B971,D1_2!$B$259:$AL$385,37,FALSE)&amp;""</f>
        <v/>
      </c>
      <c r="BA973" s="216"/>
    </row>
    <row r="974" spans="2:53" s="1" customFormat="1" ht="14.25" customHeight="1">
      <c r="B974" s="26" t="s">
        <v>3849</v>
      </c>
      <c r="C974" s="78"/>
      <c r="D974" s="78"/>
      <c r="E974" s="78"/>
      <c r="F974" s="107"/>
      <c r="G974" s="122" t="s">
        <v>6009</v>
      </c>
      <c r="H974" s="122"/>
      <c r="I974" s="122"/>
      <c r="J974" s="122"/>
      <c r="K974" s="122"/>
      <c r="L974" s="122"/>
      <c r="M974" s="122"/>
      <c r="N974" s="160" t="str">
        <f>VLOOKUP($B974,D1_2!$B$5:$AL$131,22,FALSE)&amp;""</f>
        <v/>
      </c>
      <c r="O974" s="172"/>
      <c r="P974" s="188" t="s">
        <v>410</v>
      </c>
      <c r="Q974" s="204" t="str">
        <f>VLOOKUP($B974,D1_2!$B$5:$AL$131,23,FALSE)&amp;""</f>
        <v/>
      </c>
      <c r="R974" s="215"/>
      <c r="S974" s="160" t="str">
        <f>VLOOKUP($B974,D1_2!$B$5:$AL$131,24,FALSE)&amp;""</f>
        <v/>
      </c>
      <c r="T974" s="172"/>
      <c r="U974" s="188" t="s">
        <v>410</v>
      </c>
      <c r="V974" s="204" t="str">
        <f>VLOOKUP($B974,D1_2!$B$5:$AL$131,25,FALSE)&amp;""</f>
        <v/>
      </c>
      <c r="W974" s="215"/>
      <c r="X974" s="160" t="str">
        <f>VLOOKUP($B974,D1_2!$B$5:$AL$131,26,FALSE)&amp;""</f>
        <v/>
      </c>
      <c r="Y974" s="172"/>
      <c r="Z974" s="188" t="s">
        <v>410</v>
      </c>
      <c r="AA974" s="204" t="str">
        <f>VLOOKUP($B974,D1_2!$B$5:$AL$131,27,FALSE)&amp;""</f>
        <v/>
      </c>
      <c r="AB974" s="215"/>
      <c r="AC974" s="160" t="str">
        <f>VLOOKUP($B974,D1_2!$B$5:$AL$131,28,FALSE)&amp;""</f>
        <v/>
      </c>
      <c r="AD974" s="172"/>
      <c r="AE974" s="188" t="s">
        <v>410</v>
      </c>
      <c r="AF974" s="204" t="str">
        <f>VLOOKUP($B974,D1_2!$B$5:$AL$131,29,FALSE)&amp;""</f>
        <v/>
      </c>
      <c r="AG974" s="215"/>
      <c r="AH974" s="160" t="str">
        <f>VLOOKUP($B974,D1_2!$B$5:$AL$131,30,FALSE)&amp;""</f>
        <v/>
      </c>
      <c r="AI974" s="172"/>
      <c r="AJ974" s="188" t="s">
        <v>410</v>
      </c>
      <c r="AK974" s="204" t="str">
        <f>VLOOKUP($B974,D1_2!$B$5:$AL$131,31,FALSE)&amp;""</f>
        <v/>
      </c>
      <c r="AL974" s="215"/>
      <c r="AM974" s="160" t="str">
        <f>VLOOKUP($B974,D1_2!$B$5:$AL$131,32,FALSE)&amp;""</f>
        <v/>
      </c>
      <c r="AN974" s="172"/>
      <c r="AO974" s="188" t="s">
        <v>410</v>
      </c>
      <c r="AP974" s="204" t="str">
        <f>VLOOKUP($B974,D1_2!$B$5:$AL$131,33,FALSE)&amp;""</f>
        <v/>
      </c>
      <c r="AQ974" s="215"/>
      <c r="AR974" s="160" t="str">
        <f>VLOOKUP($B974,D1_2!$B$5:$AL$131,34,FALSE)&amp;""</f>
        <v/>
      </c>
      <c r="AS974" s="172"/>
      <c r="AT974" s="188" t="s">
        <v>410</v>
      </c>
      <c r="AU974" s="204" t="str">
        <f>VLOOKUP($B974,D1_2!$B$5:$AL$131,35,FALSE)&amp;""</f>
        <v/>
      </c>
      <c r="AV974" s="215"/>
      <c r="AW974" s="160" t="str">
        <f>VLOOKUP($B974,D1_2!$B$5:$AL$131,36,FALSE)&amp;""</f>
        <v/>
      </c>
      <c r="AX974" s="172"/>
      <c r="AY974" s="188" t="s">
        <v>410</v>
      </c>
      <c r="AZ974" s="204" t="str">
        <f>VLOOKUP($B974,D1_2!$B$5:$AL$131,37,FALSE)&amp;""</f>
        <v/>
      </c>
      <c r="BA974" s="215"/>
    </row>
    <row r="975" spans="2:53" s="1" customFormat="1">
      <c r="B975" s="28"/>
      <c r="C975" s="80"/>
      <c r="D975" s="80"/>
      <c r="E975" s="80"/>
      <c r="F975" s="108"/>
      <c r="G975" s="123" t="s">
        <v>5759</v>
      </c>
      <c r="H975" s="123"/>
      <c r="I975" s="123"/>
      <c r="J975" s="123"/>
      <c r="K975" s="123"/>
      <c r="L975" s="123"/>
      <c r="M975" s="123"/>
      <c r="N975" s="162" t="str">
        <f>VLOOKUP($B974,D1_2!$B$132:$AL$258,22,FALSE)&amp;""</f>
        <v/>
      </c>
      <c r="O975" s="173"/>
      <c r="P975" s="189" t="s">
        <v>410</v>
      </c>
      <c r="Q975" s="205" t="str">
        <f>VLOOKUP($B974,D1_2!$B$132:$AL$258,23,FALSE)&amp;""</f>
        <v/>
      </c>
      <c r="R975" s="222"/>
      <c r="S975" s="162" t="str">
        <f>VLOOKUP($B974,D1_2!$B$132:$AL$258,24,FALSE)&amp;""</f>
        <v/>
      </c>
      <c r="T975" s="173"/>
      <c r="U975" s="189" t="s">
        <v>410</v>
      </c>
      <c r="V975" s="205" t="str">
        <f>VLOOKUP($B974,D1_2!$B$132:$AL$258,25,FALSE)&amp;""</f>
        <v/>
      </c>
      <c r="W975" s="222"/>
      <c r="X975" s="162" t="str">
        <f>VLOOKUP($B974,D1_2!$B$132:$AL$258,26,FALSE)&amp;""</f>
        <v/>
      </c>
      <c r="Y975" s="173"/>
      <c r="Z975" s="189" t="s">
        <v>410</v>
      </c>
      <c r="AA975" s="205" t="str">
        <f>VLOOKUP($B974,D1_2!$B$132:$AL$258,27,FALSE)&amp;""</f>
        <v/>
      </c>
      <c r="AB975" s="222"/>
      <c r="AC975" s="162" t="str">
        <f>VLOOKUP($B974,D1_2!$B$132:$AL$258,28,FALSE)&amp;""</f>
        <v/>
      </c>
      <c r="AD975" s="173"/>
      <c r="AE975" s="189" t="s">
        <v>410</v>
      </c>
      <c r="AF975" s="205" t="str">
        <f>VLOOKUP($B974,D1_2!$B$132:$AL$258,29,FALSE)&amp;""</f>
        <v/>
      </c>
      <c r="AG975" s="222"/>
      <c r="AH975" s="162" t="str">
        <f>VLOOKUP($B974,D1_2!$B$132:$AL$258,30,FALSE)&amp;""</f>
        <v/>
      </c>
      <c r="AI975" s="173"/>
      <c r="AJ975" s="189" t="s">
        <v>410</v>
      </c>
      <c r="AK975" s="205" t="str">
        <f>VLOOKUP($B974,D1_2!$B$132:$AL$258,31,FALSE)&amp;""</f>
        <v/>
      </c>
      <c r="AL975" s="222"/>
      <c r="AM975" s="162" t="str">
        <f>VLOOKUP($B974,D1_2!$B$132:$AL$258,32,FALSE)&amp;""</f>
        <v/>
      </c>
      <c r="AN975" s="173"/>
      <c r="AO975" s="189" t="s">
        <v>410</v>
      </c>
      <c r="AP975" s="205" t="str">
        <f>VLOOKUP($B974,D1_2!$B$132:$AL$258,33,FALSE)&amp;""</f>
        <v/>
      </c>
      <c r="AQ975" s="222"/>
      <c r="AR975" s="162" t="str">
        <f>VLOOKUP($B974,D1_2!$B$132:$AL$258,34,FALSE)&amp;""</f>
        <v/>
      </c>
      <c r="AS975" s="173"/>
      <c r="AT975" s="189" t="s">
        <v>410</v>
      </c>
      <c r="AU975" s="205" t="str">
        <f>VLOOKUP($B974,D1_2!$B$132:$AL$258,35,FALSE)&amp;""</f>
        <v/>
      </c>
      <c r="AV975" s="222"/>
      <c r="AW975" s="162" t="str">
        <f>VLOOKUP($B974,D1_2!$B$132:$AL$258,36,FALSE)&amp;""</f>
        <v/>
      </c>
      <c r="AX975" s="173"/>
      <c r="AY975" s="189" t="s">
        <v>410</v>
      </c>
      <c r="AZ975" s="205" t="str">
        <f>VLOOKUP($B974,D1_2!$B$132:$AL$258,37,FALSE)&amp;""</f>
        <v/>
      </c>
      <c r="BA975" s="222"/>
    </row>
    <row r="976" spans="2:53" s="1" customFormat="1">
      <c r="B976" s="27"/>
      <c r="C976" s="79"/>
      <c r="D976" s="79"/>
      <c r="E976" s="79"/>
      <c r="F976" s="109"/>
      <c r="G976" s="124" t="s">
        <v>5593</v>
      </c>
      <c r="H976" s="124"/>
      <c r="I976" s="124"/>
      <c r="J976" s="124"/>
      <c r="K976" s="124"/>
      <c r="L976" s="124"/>
      <c r="M976" s="124"/>
      <c r="N976" s="167" t="str">
        <f>VLOOKUP($B974,D1_2!$B$259:$AL$385,22,FALSE)&amp;""</f>
        <v/>
      </c>
      <c r="O976" s="174"/>
      <c r="P976" s="190" t="s">
        <v>410</v>
      </c>
      <c r="Q976" s="206" t="str">
        <f>VLOOKUP($B974,D1_2!$B$259:$AL$385,23,FALSE)&amp;""</f>
        <v/>
      </c>
      <c r="R976" s="216"/>
      <c r="S976" s="167" t="str">
        <f>VLOOKUP($B974,D1_2!$B$259:$AL$385,24,FALSE)&amp;""</f>
        <v/>
      </c>
      <c r="T976" s="174"/>
      <c r="U976" s="190" t="s">
        <v>410</v>
      </c>
      <c r="V976" s="206" t="str">
        <f>VLOOKUP($B974,D1_2!$B$259:$AL$385,25,FALSE)&amp;""</f>
        <v/>
      </c>
      <c r="W976" s="216"/>
      <c r="X976" s="167" t="str">
        <f>VLOOKUP($B974,D1_2!$B$259:$AL$385,26,FALSE)&amp;""</f>
        <v/>
      </c>
      <c r="Y976" s="174"/>
      <c r="Z976" s="190" t="s">
        <v>410</v>
      </c>
      <c r="AA976" s="206" t="str">
        <f>VLOOKUP($B974,D1_2!$B$259:$AL$385,27,FALSE)&amp;""</f>
        <v/>
      </c>
      <c r="AB976" s="216"/>
      <c r="AC976" s="167" t="str">
        <f>VLOOKUP($B974,D1_2!$B$259:$AL$385,28,FALSE)&amp;""</f>
        <v/>
      </c>
      <c r="AD976" s="174"/>
      <c r="AE976" s="190" t="s">
        <v>410</v>
      </c>
      <c r="AF976" s="206" t="str">
        <f>VLOOKUP($B974,D1_2!$B$259:$AL$385,29,FALSE)&amp;""</f>
        <v/>
      </c>
      <c r="AG976" s="216"/>
      <c r="AH976" s="167" t="str">
        <f>VLOOKUP($B974,D1_2!$B$259:$AL$385,30,FALSE)&amp;""</f>
        <v/>
      </c>
      <c r="AI976" s="174"/>
      <c r="AJ976" s="190" t="s">
        <v>410</v>
      </c>
      <c r="AK976" s="206" t="str">
        <f>VLOOKUP($B974,D1_2!$B$259:$AL$385,31,FALSE)&amp;""</f>
        <v/>
      </c>
      <c r="AL976" s="216"/>
      <c r="AM976" s="167" t="str">
        <f>VLOOKUP($B974,D1_2!$B$259:$AL$385,32,FALSE)&amp;""</f>
        <v/>
      </c>
      <c r="AN976" s="174"/>
      <c r="AO976" s="190" t="s">
        <v>410</v>
      </c>
      <c r="AP976" s="206" t="str">
        <f>VLOOKUP($B974,D1_2!$B$259:$AL$385,33,FALSE)&amp;""</f>
        <v/>
      </c>
      <c r="AQ976" s="216"/>
      <c r="AR976" s="167" t="str">
        <f>VLOOKUP($B974,D1_2!$B$259:$AL$385,34,FALSE)&amp;""</f>
        <v/>
      </c>
      <c r="AS976" s="174"/>
      <c r="AT976" s="190" t="s">
        <v>410</v>
      </c>
      <c r="AU976" s="206" t="str">
        <f>VLOOKUP($B974,D1_2!$B$259:$AL$385,35,FALSE)&amp;""</f>
        <v/>
      </c>
      <c r="AV976" s="216"/>
      <c r="AW976" s="167" t="str">
        <f>VLOOKUP($B974,D1_2!$B$259:$AL$385,36,FALSE)&amp;""</f>
        <v/>
      </c>
      <c r="AX976" s="174"/>
      <c r="AY976" s="190" t="s">
        <v>410</v>
      </c>
      <c r="AZ976" s="206" t="str">
        <f>VLOOKUP($B974,D1_2!$B$259:$AL$385,37,FALSE)&amp;""</f>
        <v/>
      </c>
      <c r="BA976" s="216"/>
    </row>
    <row r="977" spans="2:53" s="1" customFormat="1" ht="14.25" customHeight="1">
      <c r="B977" s="26" t="s">
        <v>5806</v>
      </c>
      <c r="C977" s="78"/>
      <c r="D977" s="78"/>
      <c r="E977" s="78"/>
      <c r="F977" s="107"/>
      <c r="G977" s="122" t="s">
        <v>6009</v>
      </c>
      <c r="H977" s="122"/>
      <c r="I977" s="122"/>
      <c r="J977" s="122"/>
      <c r="K977" s="122"/>
      <c r="L977" s="122"/>
      <c r="M977" s="122"/>
      <c r="N977" s="160" t="str">
        <f>VLOOKUP($B977,D1_2!$B$5:$AL$131,22,FALSE)&amp;""</f>
        <v/>
      </c>
      <c r="O977" s="172"/>
      <c r="P977" s="188" t="s">
        <v>410</v>
      </c>
      <c r="Q977" s="204" t="str">
        <f>VLOOKUP($B977,D1_2!$B$5:$AL$131,23,FALSE)&amp;""</f>
        <v/>
      </c>
      <c r="R977" s="215"/>
      <c r="S977" s="160" t="str">
        <f>VLOOKUP($B977,D1_2!$B$5:$AL$131,24,FALSE)&amp;""</f>
        <v/>
      </c>
      <c r="T977" s="172"/>
      <c r="U977" s="188" t="s">
        <v>410</v>
      </c>
      <c r="V977" s="204" t="str">
        <f>VLOOKUP($B977,D1_2!$B$5:$AL$131,25,FALSE)&amp;""</f>
        <v/>
      </c>
      <c r="W977" s="215"/>
      <c r="X977" s="160" t="str">
        <f>VLOOKUP($B977,D1_2!$B$5:$AL$131,26,FALSE)&amp;""</f>
        <v/>
      </c>
      <c r="Y977" s="172"/>
      <c r="Z977" s="188" t="s">
        <v>410</v>
      </c>
      <c r="AA977" s="204" t="str">
        <f>VLOOKUP($B977,D1_2!$B$5:$AL$131,27,FALSE)&amp;""</f>
        <v/>
      </c>
      <c r="AB977" s="215"/>
      <c r="AC977" s="160" t="str">
        <f>VLOOKUP($B977,D1_2!$B$5:$AL$131,28,FALSE)&amp;""</f>
        <v/>
      </c>
      <c r="AD977" s="172"/>
      <c r="AE977" s="188" t="s">
        <v>410</v>
      </c>
      <c r="AF977" s="204" t="str">
        <f>VLOOKUP($B977,D1_2!$B$5:$AL$131,29,FALSE)&amp;""</f>
        <v/>
      </c>
      <c r="AG977" s="215"/>
      <c r="AH977" s="160" t="str">
        <f>VLOOKUP($B977,D1_2!$B$5:$AL$131,30,FALSE)&amp;""</f>
        <v/>
      </c>
      <c r="AI977" s="172"/>
      <c r="AJ977" s="188" t="s">
        <v>410</v>
      </c>
      <c r="AK977" s="204" t="str">
        <f>VLOOKUP($B977,D1_2!$B$5:$AL$131,31,FALSE)&amp;""</f>
        <v/>
      </c>
      <c r="AL977" s="215"/>
      <c r="AM977" s="160" t="str">
        <f>VLOOKUP($B977,D1_2!$B$5:$AL$131,32,FALSE)&amp;""</f>
        <v/>
      </c>
      <c r="AN977" s="172"/>
      <c r="AO977" s="188" t="s">
        <v>410</v>
      </c>
      <c r="AP977" s="204" t="str">
        <f>VLOOKUP($B977,D1_2!$B$5:$AL$131,33,FALSE)&amp;""</f>
        <v/>
      </c>
      <c r="AQ977" s="215"/>
      <c r="AR977" s="160" t="str">
        <f>VLOOKUP($B977,D1_2!$B$5:$AL$131,34,FALSE)&amp;""</f>
        <v/>
      </c>
      <c r="AS977" s="172"/>
      <c r="AT977" s="188" t="s">
        <v>410</v>
      </c>
      <c r="AU977" s="204" t="str">
        <f>VLOOKUP($B977,D1_2!$B$5:$AL$131,35,FALSE)&amp;""</f>
        <v/>
      </c>
      <c r="AV977" s="215"/>
      <c r="AW977" s="160" t="str">
        <f>VLOOKUP($B977,D1_2!$B$5:$AL$131,36,FALSE)&amp;""</f>
        <v/>
      </c>
      <c r="AX977" s="172"/>
      <c r="AY977" s="188" t="s">
        <v>410</v>
      </c>
      <c r="AZ977" s="204" t="str">
        <f>VLOOKUP($B977,D1_2!$B$5:$AL$131,37,FALSE)&amp;""</f>
        <v/>
      </c>
      <c r="BA977" s="215"/>
    </row>
    <row r="978" spans="2:53" s="1" customFormat="1">
      <c r="B978" s="28"/>
      <c r="C978" s="80"/>
      <c r="D978" s="80"/>
      <c r="E978" s="80"/>
      <c r="F978" s="108"/>
      <c r="G978" s="123" t="s">
        <v>5759</v>
      </c>
      <c r="H978" s="123"/>
      <c r="I978" s="123"/>
      <c r="J978" s="123"/>
      <c r="K978" s="123"/>
      <c r="L978" s="123"/>
      <c r="M978" s="123"/>
      <c r="N978" s="162" t="str">
        <f>VLOOKUP($B977,D1_2!$B$132:$AL$258,22,FALSE)&amp;""</f>
        <v/>
      </c>
      <c r="O978" s="173"/>
      <c r="P978" s="189" t="s">
        <v>410</v>
      </c>
      <c r="Q978" s="205" t="str">
        <f>VLOOKUP($B977,D1_2!$B$132:$AL$258,23,FALSE)&amp;""</f>
        <v/>
      </c>
      <c r="R978" s="222"/>
      <c r="S978" s="162" t="str">
        <f>VLOOKUP($B977,D1_2!$B$132:$AL$258,24,FALSE)&amp;""</f>
        <v/>
      </c>
      <c r="T978" s="173"/>
      <c r="U978" s="189" t="s">
        <v>410</v>
      </c>
      <c r="V978" s="205" t="str">
        <f>VLOOKUP($B977,D1_2!$B$132:$AL$258,25,FALSE)&amp;""</f>
        <v/>
      </c>
      <c r="W978" s="222"/>
      <c r="X978" s="162" t="str">
        <f>VLOOKUP($B977,D1_2!$B$132:$AL$258,26,FALSE)&amp;""</f>
        <v/>
      </c>
      <c r="Y978" s="173"/>
      <c r="Z978" s="189" t="s">
        <v>410</v>
      </c>
      <c r="AA978" s="205" t="str">
        <f>VLOOKUP($B977,D1_2!$B$132:$AL$258,27,FALSE)&amp;""</f>
        <v/>
      </c>
      <c r="AB978" s="222"/>
      <c r="AC978" s="162" t="str">
        <f>VLOOKUP($B977,D1_2!$B$132:$AL$258,28,FALSE)&amp;""</f>
        <v/>
      </c>
      <c r="AD978" s="173"/>
      <c r="AE978" s="189" t="s">
        <v>410</v>
      </c>
      <c r="AF978" s="205" t="str">
        <f>VLOOKUP($B977,D1_2!$B$132:$AL$258,29,FALSE)&amp;""</f>
        <v/>
      </c>
      <c r="AG978" s="222"/>
      <c r="AH978" s="162" t="str">
        <f>VLOOKUP($B977,D1_2!$B$132:$AL$258,30,FALSE)&amp;""</f>
        <v/>
      </c>
      <c r="AI978" s="173"/>
      <c r="AJ978" s="189" t="s">
        <v>410</v>
      </c>
      <c r="AK978" s="205" t="str">
        <f>VLOOKUP($B977,D1_2!$B$132:$AL$258,31,FALSE)&amp;""</f>
        <v/>
      </c>
      <c r="AL978" s="222"/>
      <c r="AM978" s="162" t="str">
        <f>VLOOKUP($B977,D1_2!$B$132:$AL$258,32,FALSE)&amp;""</f>
        <v/>
      </c>
      <c r="AN978" s="173"/>
      <c r="AO978" s="189" t="s">
        <v>410</v>
      </c>
      <c r="AP978" s="205" t="str">
        <f>VLOOKUP($B977,D1_2!$B$132:$AL$258,33,FALSE)&amp;""</f>
        <v/>
      </c>
      <c r="AQ978" s="222"/>
      <c r="AR978" s="162" t="str">
        <f>VLOOKUP($B977,D1_2!$B$132:$AL$258,34,FALSE)&amp;""</f>
        <v/>
      </c>
      <c r="AS978" s="173"/>
      <c r="AT978" s="189" t="s">
        <v>410</v>
      </c>
      <c r="AU978" s="205" t="str">
        <f>VLOOKUP($B977,D1_2!$B$132:$AL$258,35,FALSE)&amp;""</f>
        <v/>
      </c>
      <c r="AV978" s="222"/>
      <c r="AW978" s="162" t="str">
        <f>VLOOKUP($B977,D1_2!$B$132:$AL$258,36,FALSE)&amp;""</f>
        <v/>
      </c>
      <c r="AX978" s="173"/>
      <c r="AY978" s="189" t="s">
        <v>410</v>
      </c>
      <c r="AZ978" s="205" t="str">
        <f>VLOOKUP($B977,D1_2!$B$132:$AL$258,37,FALSE)&amp;""</f>
        <v/>
      </c>
      <c r="BA978" s="222"/>
    </row>
    <row r="979" spans="2:53" s="1" customFormat="1">
      <c r="B979" s="27"/>
      <c r="C979" s="79"/>
      <c r="D979" s="79"/>
      <c r="E979" s="79"/>
      <c r="F979" s="109"/>
      <c r="G979" s="124" t="s">
        <v>5593</v>
      </c>
      <c r="H979" s="124"/>
      <c r="I979" s="124"/>
      <c r="J979" s="124"/>
      <c r="K979" s="124"/>
      <c r="L979" s="124"/>
      <c r="M979" s="124"/>
      <c r="N979" s="167" t="str">
        <f>VLOOKUP($B977,D1_2!$B$259:$AL$385,22,FALSE)&amp;""</f>
        <v/>
      </c>
      <c r="O979" s="174"/>
      <c r="P979" s="190" t="s">
        <v>410</v>
      </c>
      <c r="Q979" s="206" t="str">
        <f>VLOOKUP($B977,D1_2!$B$259:$AL$385,23,FALSE)&amp;""</f>
        <v/>
      </c>
      <c r="R979" s="216"/>
      <c r="S979" s="167" t="str">
        <f>VLOOKUP($B977,D1_2!$B$259:$AL$385,24,FALSE)&amp;""</f>
        <v/>
      </c>
      <c r="T979" s="174"/>
      <c r="U979" s="190" t="s">
        <v>410</v>
      </c>
      <c r="V979" s="206" t="str">
        <f>VLOOKUP($B977,D1_2!$B$259:$AL$385,25,FALSE)&amp;""</f>
        <v/>
      </c>
      <c r="W979" s="216"/>
      <c r="X979" s="167" t="str">
        <f>VLOOKUP($B977,D1_2!$B$259:$AL$385,26,FALSE)&amp;""</f>
        <v/>
      </c>
      <c r="Y979" s="174"/>
      <c r="Z979" s="190" t="s">
        <v>410</v>
      </c>
      <c r="AA979" s="206" t="str">
        <f>VLOOKUP($B977,D1_2!$B$259:$AL$385,27,FALSE)&amp;""</f>
        <v/>
      </c>
      <c r="AB979" s="216"/>
      <c r="AC979" s="167" t="str">
        <f>VLOOKUP($B977,D1_2!$B$259:$AL$385,28,FALSE)&amp;""</f>
        <v/>
      </c>
      <c r="AD979" s="174"/>
      <c r="AE979" s="190" t="s">
        <v>410</v>
      </c>
      <c r="AF979" s="206" t="str">
        <f>VLOOKUP($B977,D1_2!$B$259:$AL$385,29,FALSE)&amp;""</f>
        <v/>
      </c>
      <c r="AG979" s="216"/>
      <c r="AH979" s="167" t="str">
        <f>VLOOKUP($B977,D1_2!$B$259:$AL$385,30,FALSE)&amp;""</f>
        <v/>
      </c>
      <c r="AI979" s="174"/>
      <c r="AJ979" s="190" t="s">
        <v>410</v>
      </c>
      <c r="AK979" s="206" t="str">
        <f>VLOOKUP($B977,D1_2!$B$259:$AL$385,31,FALSE)&amp;""</f>
        <v/>
      </c>
      <c r="AL979" s="216"/>
      <c r="AM979" s="167" t="str">
        <f>VLOOKUP($B977,D1_2!$B$259:$AL$385,32,FALSE)&amp;""</f>
        <v/>
      </c>
      <c r="AN979" s="174"/>
      <c r="AO979" s="190" t="s">
        <v>410</v>
      </c>
      <c r="AP979" s="206" t="str">
        <f>VLOOKUP($B977,D1_2!$B$259:$AL$385,33,FALSE)&amp;""</f>
        <v/>
      </c>
      <c r="AQ979" s="216"/>
      <c r="AR979" s="167" t="str">
        <f>VLOOKUP($B977,D1_2!$B$259:$AL$385,34,FALSE)&amp;""</f>
        <v/>
      </c>
      <c r="AS979" s="174"/>
      <c r="AT979" s="190" t="s">
        <v>410</v>
      </c>
      <c r="AU979" s="206" t="str">
        <f>VLOOKUP($B977,D1_2!$B$259:$AL$385,35,FALSE)&amp;""</f>
        <v/>
      </c>
      <c r="AV979" s="216"/>
      <c r="AW979" s="167" t="str">
        <f>VLOOKUP($B977,D1_2!$B$259:$AL$385,36,FALSE)&amp;""</f>
        <v/>
      </c>
      <c r="AX979" s="174"/>
      <c r="AY979" s="190" t="s">
        <v>410</v>
      </c>
      <c r="AZ979" s="206" t="str">
        <f>VLOOKUP($B977,D1_2!$B$259:$AL$385,37,FALSE)&amp;""</f>
        <v/>
      </c>
      <c r="BA979" s="216"/>
    </row>
    <row r="980" spans="2:53" s="1" customFormat="1" ht="14.25" customHeight="1">
      <c r="B980" s="26" t="s">
        <v>6944</v>
      </c>
      <c r="C980" s="78"/>
      <c r="D980" s="78"/>
      <c r="E980" s="78"/>
      <c r="F980" s="107"/>
      <c r="G980" s="122" t="s">
        <v>6009</v>
      </c>
      <c r="H980" s="122"/>
      <c r="I980" s="122"/>
      <c r="J980" s="122"/>
      <c r="K980" s="122"/>
      <c r="L980" s="122"/>
      <c r="M980" s="122"/>
      <c r="N980" s="160" t="str">
        <f>VLOOKUP($B980,D1_2!$B$5:$AL$131,22,FALSE)&amp;""</f>
        <v/>
      </c>
      <c r="O980" s="172"/>
      <c r="P980" s="188" t="s">
        <v>410</v>
      </c>
      <c r="Q980" s="204" t="str">
        <f>VLOOKUP($B980,D1_2!$B$5:$AL$131,23,FALSE)&amp;""</f>
        <v/>
      </c>
      <c r="R980" s="215"/>
      <c r="S980" s="160" t="str">
        <f>VLOOKUP($B980,D1_2!$B$5:$AL$131,24,FALSE)&amp;""</f>
        <v/>
      </c>
      <c r="T980" s="172"/>
      <c r="U980" s="188" t="s">
        <v>410</v>
      </c>
      <c r="V980" s="204" t="str">
        <f>VLOOKUP($B980,D1_2!$B$5:$AL$131,25,FALSE)&amp;""</f>
        <v/>
      </c>
      <c r="W980" s="215"/>
      <c r="X980" s="160" t="str">
        <f>VLOOKUP($B980,D1_2!$B$5:$AL$131,26,FALSE)&amp;""</f>
        <v/>
      </c>
      <c r="Y980" s="172"/>
      <c r="Z980" s="188" t="s">
        <v>410</v>
      </c>
      <c r="AA980" s="204" t="str">
        <f>VLOOKUP($B980,D1_2!$B$5:$AL$131,27,FALSE)&amp;""</f>
        <v/>
      </c>
      <c r="AB980" s="215"/>
      <c r="AC980" s="160" t="str">
        <f>VLOOKUP($B980,D1_2!$B$5:$AL$131,28,FALSE)&amp;""</f>
        <v/>
      </c>
      <c r="AD980" s="172"/>
      <c r="AE980" s="188" t="s">
        <v>410</v>
      </c>
      <c r="AF980" s="204" t="str">
        <f>VLOOKUP($B980,D1_2!$B$5:$AL$131,29,FALSE)&amp;""</f>
        <v/>
      </c>
      <c r="AG980" s="215"/>
      <c r="AH980" s="160" t="str">
        <f>VLOOKUP($B980,D1_2!$B$5:$AL$131,30,FALSE)&amp;""</f>
        <v/>
      </c>
      <c r="AI980" s="172"/>
      <c r="AJ980" s="188" t="s">
        <v>410</v>
      </c>
      <c r="AK980" s="204" t="str">
        <f>VLOOKUP($B980,D1_2!$B$5:$AL$131,31,FALSE)&amp;""</f>
        <v/>
      </c>
      <c r="AL980" s="215"/>
      <c r="AM980" s="160" t="str">
        <f>VLOOKUP($B980,D1_2!$B$5:$AL$131,32,FALSE)&amp;""</f>
        <v/>
      </c>
      <c r="AN980" s="172"/>
      <c r="AO980" s="188" t="s">
        <v>410</v>
      </c>
      <c r="AP980" s="204" t="str">
        <f>VLOOKUP($B980,D1_2!$B$5:$AL$131,33,FALSE)&amp;""</f>
        <v/>
      </c>
      <c r="AQ980" s="215"/>
      <c r="AR980" s="160" t="str">
        <f>VLOOKUP($B980,D1_2!$B$5:$AL$131,34,FALSE)&amp;""</f>
        <v/>
      </c>
      <c r="AS980" s="172"/>
      <c r="AT980" s="188" t="s">
        <v>410</v>
      </c>
      <c r="AU980" s="204" t="str">
        <f>VLOOKUP($B980,D1_2!$B$5:$AL$131,35,FALSE)&amp;""</f>
        <v/>
      </c>
      <c r="AV980" s="215"/>
      <c r="AW980" s="160" t="str">
        <f>VLOOKUP($B980,D1_2!$B$5:$AL$131,36,FALSE)&amp;""</f>
        <v/>
      </c>
      <c r="AX980" s="172"/>
      <c r="AY980" s="188" t="s">
        <v>410</v>
      </c>
      <c r="AZ980" s="204" t="str">
        <f>VLOOKUP($B980,D1_2!$B$5:$AL$131,37,FALSE)&amp;""</f>
        <v/>
      </c>
      <c r="BA980" s="215"/>
    </row>
    <row r="981" spans="2:53" s="1" customFormat="1">
      <c r="B981" s="28"/>
      <c r="C981" s="80"/>
      <c r="D981" s="80"/>
      <c r="E981" s="80"/>
      <c r="F981" s="108"/>
      <c r="G981" s="123" t="s">
        <v>5759</v>
      </c>
      <c r="H981" s="123"/>
      <c r="I981" s="123"/>
      <c r="J981" s="123"/>
      <c r="K981" s="123"/>
      <c r="L981" s="123"/>
      <c r="M981" s="123"/>
      <c r="N981" s="162" t="str">
        <f>VLOOKUP($B980,D1_2!$B$132:$AL$258,22,FALSE)&amp;""</f>
        <v/>
      </c>
      <c r="O981" s="173"/>
      <c r="P981" s="189" t="s">
        <v>410</v>
      </c>
      <c r="Q981" s="205" t="str">
        <f>VLOOKUP($B980,D1_2!$B$132:$AL$258,23,FALSE)&amp;""</f>
        <v/>
      </c>
      <c r="R981" s="222"/>
      <c r="S981" s="162" t="str">
        <f>VLOOKUP($B980,D1_2!$B$132:$AL$258,24,FALSE)&amp;""</f>
        <v/>
      </c>
      <c r="T981" s="173"/>
      <c r="U981" s="189" t="s">
        <v>410</v>
      </c>
      <c r="V981" s="205" t="str">
        <f>VLOOKUP($B980,D1_2!$B$132:$AL$258,25,FALSE)&amp;""</f>
        <v/>
      </c>
      <c r="W981" s="222"/>
      <c r="X981" s="162" t="str">
        <f>VLOOKUP($B980,D1_2!$B$132:$AL$258,26,FALSE)&amp;""</f>
        <v/>
      </c>
      <c r="Y981" s="173"/>
      <c r="Z981" s="189" t="s">
        <v>410</v>
      </c>
      <c r="AA981" s="205" t="str">
        <f>VLOOKUP($B980,D1_2!$B$132:$AL$258,27,FALSE)&amp;""</f>
        <v/>
      </c>
      <c r="AB981" s="222"/>
      <c r="AC981" s="162" t="str">
        <f>VLOOKUP($B980,D1_2!$B$132:$AL$258,28,FALSE)&amp;""</f>
        <v/>
      </c>
      <c r="AD981" s="173"/>
      <c r="AE981" s="189" t="s">
        <v>410</v>
      </c>
      <c r="AF981" s="205" t="str">
        <f>VLOOKUP($B980,D1_2!$B$132:$AL$258,29,FALSE)&amp;""</f>
        <v/>
      </c>
      <c r="AG981" s="222"/>
      <c r="AH981" s="162" t="str">
        <f>VLOOKUP($B980,D1_2!$B$132:$AL$258,30,FALSE)&amp;""</f>
        <v/>
      </c>
      <c r="AI981" s="173"/>
      <c r="AJ981" s="189" t="s">
        <v>410</v>
      </c>
      <c r="AK981" s="205" t="str">
        <f>VLOOKUP($B980,D1_2!$B$132:$AL$258,31,FALSE)&amp;""</f>
        <v/>
      </c>
      <c r="AL981" s="222"/>
      <c r="AM981" s="162" t="str">
        <f>VLOOKUP($B980,D1_2!$B$132:$AL$258,32,FALSE)&amp;""</f>
        <v/>
      </c>
      <c r="AN981" s="173"/>
      <c r="AO981" s="189" t="s">
        <v>410</v>
      </c>
      <c r="AP981" s="205" t="str">
        <f>VLOOKUP($B980,D1_2!$B$132:$AL$258,33,FALSE)&amp;""</f>
        <v/>
      </c>
      <c r="AQ981" s="222"/>
      <c r="AR981" s="162" t="str">
        <f>VLOOKUP($B980,D1_2!$B$132:$AL$258,34,FALSE)&amp;""</f>
        <v/>
      </c>
      <c r="AS981" s="173"/>
      <c r="AT981" s="189" t="s">
        <v>410</v>
      </c>
      <c r="AU981" s="205" t="str">
        <f>VLOOKUP($B980,D1_2!$B$132:$AL$258,35,FALSE)&amp;""</f>
        <v/>
      </c>
      <c r="AV981" s="222"/>
      <c r="AW981" s="162" t="str">
        <f>VLOOKUP($B980,D1_2!$B$132:$AL$258,36,FALSE)&amp;""</f>
        <v/>
      </c>
      <c r="AX981" s="173"/>
      <c r="AY981" s="189" t="s">
        <v>410</v>
      </c>
      <c r="AZ981" s="205" t="str">
        <f>VLOOKUP($B980,D1_2!$B$132:$AL$258,37,FALSE)&amp;""</f>
        <v/>
      </c>
      <c r="BA981" s="222"/>
    </row>
    <row r="982" spans="2:53" s="1" customFormat="1">
      <c r="B982" s="27"/>
      <c r="C982" s="79"/>
      <c r="D982" s="79"/>
      <c r="E982" s="79"/>
      <c r="F982" s="109"/>
      <c r="G982" s="124" t="s">
        <v>5593</v>
      </c>
      <c r="H982" s="124"/>
      <c r="I982" s="124"/>
      <c r="J982" s="124"/>
      <c r="K982" s="124"/>
      <c r="L982" s="124"/>
      <c r="M982" s="124"/>
      <c r="N982" s="167" t="str">
        <f>VLOOKUP($B980,D1_2!$B$259:$AL$385,22,FALSE)&amp;""</f>
        <v/>
      </c>
      <c r="O982" s="174"/>
      <c r="P982" s="190" t="s">
        <v>410</v>
      </c>
      <c r="Q982" s="206" t="str">
        <f>VLOOKUP($B980,D1_2!$B$259:$AL$385,23,FALSE)&amp;""</f>
        <v/>
      </c>
      <c r="R982" s="216"/>
      <c r="S982" s="167" t="str">
        <f>VLOOKUP($B980,D1_2!$B$259:$AL$385,24,FALSE)&amp;""</f>
        <v/>
      </c>
      <c r="T982" s="174"/>
      <c r="U982" s="190" t="s">
        <v>410</v>
      </c>
      <c r="V982" s="206" t="str">
        <f>VLOOKUP($B980,D1_2!$B$259:$AL$385,25,FALSE)&amp;""</f>
        <v/>
      </c>
      <c r="W982" s="216"/>
      <c r="X982" s="167" t="str">
        <f>VLOOKUP($B980,D1_2!$B$259:$AL$385,26,FALSE)&amp;""</f>
        <v/>
      </c>
      <c r="Y982" s="174"/>
      <c r="Z982" s="190" t="s">
        <v>410</v>
      </c>
      <c r="AA982" s="206" t="str">
        <f>VLOOKUP($B980,D1_2!$B$259:$AL$385,27,FALSE)&amp;""</f>
        <v/>
      </c>
      <c r="AB982" s="216"/>
      <c r="AC982" s="167" t="str">
        <f>VLOOKUP($B980,D1_2!$B$259:$AL$385,28,FALSE)&amp;""</f>
        <v/>
      </c>
      <c r="AD982" s="174"/>
      <c r="AE982" s="190" t="s">
        <v>410</v>
      </c>
      <c r="AF982" s="206" t="str">
        <f>VLOOKUP($B980,D1_2!$B$259:$AL$385,29,FALSE)&amp;""</f>
        <v/>
      </c>
      <c r="AG982" s="216"/>
      <c r="AH982" s="167" t="str">
        <f>VLOOKUP($B980,D1_2!$B$259:$AL$385,30,FALSE)&amp;""</f>
        <v/>
      </c>
      <c r="AI982" s="174"/>
      <c r="AJ982" s="190" t="s">
        <v>410</v>
      </c>
      <c r="AK982" s="206" t="str">
        <f>VLOOKUP($B980,D1_2!$B$259:$AL$385,31,FALSE)&amp;""</f>
        <v/>
      </c>
      <c r="AL982" s="216"/>
      <c r="AM982" s="167" t="str">
        <f>VLOOKUP($B980,D1_2!$B$259:$AL$385,32,FALSE)&amp;""</f>
        <v/>
      </c>
      <c r="AN982" s="174"/>
      <c r="AO982" s="190" t="s">
        <v>410</v>
      </c>
      <c r="AP982" s="206" t="str">
        <f>VLOOKUP($B980,D1_2!$B$259:$AL$385,33,FALSE)&amp;""</f>
        <v/>
      </c>
      <c r="AQ982" s="216"/>
      <c r="AR982" s="167" t="str">
        <f>VLOOKUP($B980,D1_2!$B$259:$AL$385,34,FALSE)&amp;""</f>
        <v/>
      </c>
      <c r="AS982" s="174"/>
      <c r="AT982" s="190" t="s">
        <v>410</v>
      </c>
      <c r="AU982" s="206" t="str">
        <f>VLOOKUP($B980,D1_2!$B$259:$AL$385,35,FALSE)&amp;""</f>
        <v/>
      </c>
      <c r="AV982" s="216"/>
      <c r="AW982" s="167" t="str">
        <f>VLOOKUP($B980,D1_2!$B$259:$AL$385,36,FALSE)&amp;""</f>
        <v/>
      </c>
      <c r="AX982" s="174"/>
      <c r="AY982" s="190" t="s">
        <v>410</v>
      </c>
      <c r="AZ982" s="206" t="str">
        <f>VLOOKUP($B980,D1_2!$B$259:$AL$385,37,FALSE)&amp;""</f>
        <v/>
      </c>
      <c r="BA982" s="216"/>
    </row>
    <row r="983" spans="2:53" s="1" customFormat="1" ht="14.25" customHeight="1">
      <c r="B983" s="26" t="s">
        <v>157</v>
      </c>
      <c r="C983" s="78"/>
      <c r="D983" s="78"/>
      <c r="E983" s="78"/>
      <c r="F983" s="107"/>
      <c r="G983" s="122" t="s">
        <v>6009</v>
      </c>
      <c r="H983" s="122"/>
      <c r="I983" s="122"/>
      <c r="J983" s="122"/>
      <c r="K983" s="122"/>
      <c r="L983" s="122"/>
      <c r="M983" s="122"/>
      <c r="N983" s="160" t="str">
        <f>VLOOKUP($B983,D1_2!$B$5:$AL$131,22,FALSE)&amp;""</f>
        <v/>
      </c>
      <c r="O983" s="172"/>
      <c r="P983" s="188" t="s">
        <v>410</v>
      </c>
      <c r="Q983" s="204" t="str">
        <f>VLOOKUP($B983,D1_2!$B$5:$AL$131,23,FALSE)&amp;""</f>
        <v/>
      </c>
      <c r="R983" s="215"/>
      <c r="S983" s="160" t="str">
        <f>VLOOKUP($B983,D1_2!$B$5:$AL$131,24,FALSE)&amp;""</f>
        <v/>
      </c>
      <c r="T983" s="172"/>
      <c r="U983" s="188" t="s">
        <v>410</v>
      </c>
      <c r="V983" s="204" t="str">
        <f>VLOOKUP($B983,D1_2!$B$5:$AL$131,25,FALSE)&amp;""</f>
        <v/>
      </c>
      <c r="W983" s="215"/>
      <c r="X983" s="160" t="str">
        <f>VLOOKUP($B983,D1_2!$B$5:$AL$131,26,FALSE)&amp;""</f>
        <v/>
      </c>
      <c r="Y983" s="172"/>
      <c r="Z983" s="188" t="s">
        <v>410</v>
      </c>
      <c r="AA983" s="204" t="str">
        <f>VLOOKUP($B983,D1_2!$B$5:$AL$131,27,FALSE)&amp;""</f>
        <v/>
      </c>
      <c r="AB983" s="215"/>
      <c r="AC983" s="160" t="str">
        <f>VLOOKUP($B983,D1_2!$B$5:$AL$131,28,FALSE)&amp;""</f>
        <v/>
      </c>
      <c r="AD983" s="172"/>
      <c r="AE983" s="188" t="s">
        <v>410</v>
      </c>
      <c r="AF983" s="204" t="str">
        <f>VLOOKUP($B983,D1_2!$B$5:$AL$131,29,FALSE)&amp;""</f>
        <v/>
      </c>
      <c r="AG983" s="215"/>
      <c r="AH983" s="160" t="str">
        <f>VLOOKUP($B983,D1_2!$B$5:$AL$131,30,FALSE)&amp;""</f>
        <v/>
      </c>
      <c r="AI983" s="172"/>
      <c r="AJ983" s="188" t="s">
        <v>410</v>
      </c>
      <c r="AK983" s="204" t="str">
        <f>VLOOKUP($B983,D1_2!$B$5:$AL$131,31,FALSE)&amp;""</f>
        <v/>
      </c>
      <c r="AL983" s="215"/>
      <c r="AM983" s="160" t="str">
        <f>VLOOKUP($B983,D1_2!$B$5:$AL$131,32,FALSE)&amp;""</f>
        <v/>
      </c>
      <c r="AN983" s="172"/>
      <c r="AO983" s="188" t="s">
        <v>410</v>
      </c>
      <c r="AP983" s="204" t="str">
        <f>VLOOKUP($B983,D1_2!$B$5:$AL$131,33,FALSE)&amp;""</f>
        <v/>
      </c>
      <c r="AQ983" s="215"/>
      <c r="AR983" s="160" t="str">
        <f>VLOOKUP($B983,D1_2!$B$5:$AL$131,34,FALSE)&amp;""</f>
        <v/>
      </c>
      <c r="AS983" s="172"/>
      <c r="AT983" s="188" t="s">
        <v>410</v>
      </c>
      <c r="AU983" s="204" t="str">
        <f>VLOOKUP($B983,D1_2!$B$5:$AL$131,35,FALSE)&amp;""</f>
        <v/>
      </c>
      <c r="AV983" s="215"/>
      <c r="AW983" s="160" t="str">
        <f>VLOOKUP($B983,D1_2!$B$5:$AL$131,36,FALSE)&amp;""</f>
        <v/>
      </c>
      <c r="AX983" s="172"/>
      <c r="AY983" s="188" t="s">
        <v>410</v>
      </c>
      <c r="AZ983" s="204" t="str">
        <f>VLOOKUP($B983,D1_2!$B$5:$AL$131,37,FALSE)&amp;""</f>
        <v/>
      </c>
      <c r="BA983" s="215"/>
    </row>
    <row r="984" spans="2:53" s="1" customFormat="1">
      <c r="B984" s="28"/>
      <c r="C984" s="80"/>
      <c r="D984" s="80"/>
      <c r="E984" s="80"/>
      <c r="F984" s="108"/>
      <c r="G984" s="123" t="s">
        <v>5759</v>
      </c>
      <c r="H984" s="123"/>
      <c r="I984" s="123"/>
      <c r="J984" s="123"/>
      <c r="K984" s="123"/>
      <c r="L984" s="123"/>
      <c r="M984" s="123"/>
      <c r="N984" s="162" t="str">
        <f>VLOOKUP($B983,D1_2!$B$132:$AL$258,22,FALSE)&amp;""</f>
        <v/>
      </c>
      <c r="O984" s="173"/>
      <c r="P984" s="189" t="s">
        <v>410</v>
      </c>
      <c r="Q984" s="205" t="str">
        <f>VLOOKUP($B983,D1_2!$B$132:$AL$258,23,FALSE)&amp;""</f>
        <v/>
      </c>
      <c r="R984" s="222"/>
      <c r="S984" s="162" t="str">
        <f>VLOOKUP($B983,D1_2!$B$132:$AL$258,24,FALSE)&amp;""</f>
        <v/>
      </c>
      <c r="T984" s="173"/>
      <c r="U984" s="189" t="s">
        <v>410</v>
      </c>
      <c r="V984" s="205" t="str">
        <f>VLOOKUP($B983,D1_2!$B$132:$AL$258,25,FALSE)&amp;""</f>
        <v/>
      </c>
      <c r="W984" s="222"/>
      <c r="X984" s="162" t="str">
        <f>VLOOKUP($B983,D1_2!$B$132:$AL$258,26,FALSE)&amp;""</f>
        <v/>
      </c>
      <c r="Y984" s="173"/>
      <c r="Z984" s="189" t="s">
        <v>410</v>
      </c>
      <c r="AA984" s="205" t="str">
        <f>VLOOKUP($B983,D1_2!$B$132:$AL$258,27,FALSE)&amp;""</f>
        <v/>
      </c>
      <c r="AB984" s="222"/>
      <c r="AC984" s="162" t="str">
        <f>VLOOKUP($B983,D1_2!$B$132:$AL$258,28,FALSE)&amp;""</f>
        <v/>
      </c>
      <c r="AD984" s="173"/>
      <c r="AE984" s="189" t="s">
        <v>410</v>
      </c>
      <c r="AF984" s="205" t="str">
        <f>VLOOKUP($B983,D1_2!$B$132:$AL$258,29,FALSE)&amp;""</f>
        <v/>
      </c>
      <c r="AG984" s="222"/>
      <c r="AH984" s="162" t="str">
        <f>VLOOKUP($B983,D1_2!$B$132:$AL$258,30,FALSE)&amp;""</f>
        <v/>
      </c>
      <c r="AI984" s="173"/>
      <c r="AJ984" s="189" t="s">
        <v>410</v>
      </c>
      <c r="AK984" s="205" t="str">
        <f>VLOOKUP($B983,D1_2!$B$132:$AL$258,31,FALSE)&amp;""</f>
        <v/>
      </c>
      <c r="AL984" s="222"/>
      <c r="AM984" s="162" t="str">
        <f>VLOOKUP($B983,D1_2!$B$132:$AL$258,32,FALSE)&amp;""</f>
        <v/>
      </c>
      <c r="AN984" s="173"/>
      <c r="AO984" s="189" t="s">
        <v>410</v>
      </c>
      <c r="AP984" s="205" t="str">
        <f>VLOOKUP($B983,D1_2!$B$132:$AL$258,33,FALSE)&amp;""</f>
        <v/>
      </c>
      <c r="AQ984" s="222"/>
      <c r="AR984" s="162" t="str">
        <f>VLOOKUP($B983,D1_2!$B$132:$AL$258,34,FALSE)&amp;""</f>
        <v/>
      </c>
      <c r="AS984" s="173"/>
      <c r="AT984" s="189" t="s">
        <v>410</v>
      </c>
      <c r="AU984" s="205" t="str">
        <f>VLOOKUP($B983,D1_2!$B$132:$AL$258,35,FALSE)&amp;""</f>
        <v/>
      </c>
      <c r="AV984" s="222"/>
      <c r="AW984" s="162" t="str">
        <f>VLOOKUP($B983,D1_2!$B$132:$AL$258,36,FALSE)&amp;""</f>
        <v/>
      </c>
      <c r="AX984" s="173"/>
      <c r="AY984" s="189" t="s">
        <v>410</v>
      </c>
      <c r="AZ984" s="205" t="str">
        <f>VLOOKUP($B983,D1_2!$B$132:$AL$258,37,FALSE)&amp;""</f>
        <v/>
      </c>
      <c r="BA984" s="222"/>
    </row>
    <row r="985" spans="2:53" s="1" customFormat="1">
      <c r="B985" s="27"/>
      <c r="C985" s="79"/>
      <c r="D985" s="79"/>
      <c r="E985" s="79"/>
      <c r="F985" s="109"/>
      <c r="G985" s="124" t="s">
        <v>5593</v>
      </c>
      <c r="H985" s="124"/>
      <c r="I985" s="124"/>
      <c r="J985" s="124"/>
      <c r="K985" s="124"/>
      <c r="L985" s="124"/>
      <c r="M985" s="124"/>
      <c r="N985" s="167" t="str">
        <f>VLOOKUP($B983,D1_2!$B$259:$AL$385,22,FALSE)&amp;""</f>
        <v/>
      </c>
      <c r="O985" s="174"/>
      <c r="P985" s="190" t="s">
        <v>410</v>
      </c>
      <c r="Q985" s="206" t="str">
        <f>VLOOKUP($B983,D1_2!$B$259:$AL$385,23,FALSE)&amp;""</f>
        <v/>
      </c>
      <c r="R985" s="216"/>
      <c r="S985" s="167" t="str">
        <f>VLOOKUP($B983,D1_2!$B$259:$AL$385,24,FALSE)&amp;""</f>
        <v/>
      </c>
      <c r="T985" s="174"/>
      <c r="U985" s="190" t="s">
        <v>410</v>
      </c>
      <c r="V985" s="206" t="str">
        <f>VLOOKUP($B983,D1_2!$B$259:$AL$385,25,FALSE)&amp;""</f>
        <v/>
      </c>
      <c r="W985" s="216"/>
      <c r="X985" s="167" t="str">
        <f>VLOOKUP($B983,D1_2!$B$259:$AL$385,26,FALSE)&amp;""</f>
        <v/>
      </c>
      <c r="Y985" s="174"/>
      <c r="Z985" s="190" t="s">
        <v>410</v>
      </c>
      <c r="AA985" s="206" t="str">
        <f>VLOOKUP($B983,D1_2!$B$259:$AL$385,27,FALSE)&amp;""</f>
        <v/>
      </c>
      <c r="AB985" s="216"/>
      <c r="AC985" s="167" t="str">
        <f>VLOOKUP($B983,D1_2!$B$259:$AL$385,28,FALSE)&amp;""</f>
        <v/>
      </c>
      <c r="AD985" s="174"/>
      <c r="AE985" s="190" t="s">
        <v>410</v>
      </c>
      <c r="AF985" s="206" t="str">
        <f>VLOOKUP($B983,D1_2!$B$259:$AL$385,29,FALSE)&amp;""</f>
        <v/>
      </c>
      <c r="AG985" s="216"/>
      <c r="AH985" s="167" t="str">
        <f>VLOOKUP($B983,D1_2!$B$259:$AL$385,30,FALSE)&amp;""</f>
        <v/>
      </c>
      <c r="AI985" s="174"/>
      <c r="AJ985" s="190" t="s">
        <v>410</v>
      </c>
      <c r="AK985" s="206" t="str">
        <f>VLOOKUP($B983,D1_2!$B$259:$AL$385,31,FALSE)&amp;""</f>
        <v/>
      </c>
      <c r="AL985" s="216"/>
      <c r="AM985" s="167" t="str">
        <f>VLOOKUP($B983,D1_2!$B$259:$AL$385,32,FALSE)&amp;""</f>
        <v/>
      </c>
      <c r="AN985" s="174"/>
      <c r="AO985" s="190" t="s">
        <v>410</v>
      </c>
      <c r="AP985" s="206" t="str">
        <f>VLOOKUP($B983,D1_2!$B$259:$AL$385,33,FALSE)&amp;""</f>
        <v/>
      </c>
      <c r="AQ985" s="216"/>
      <c r="AR985" s="167" t="str">
        <f>VLOOKUP($B983,D1_2!$B$259:$AL$385,34,FALSE)&amp;""</f>
        <v/>
      </c>
      <c r="AS985" s="174"/>
      <c r="AT985" s="190" t="s">
        <v>410</v>
      </c>
      <c r="AU985" s="206" t="str">
        <f>VLOOKUP($B983,D1_2!$B$259:$AL$385,35,FALSE)&amp;""</f>
        <v/>
      </c>
      <c r="AV985" s="216"/>
      <c r="AW985" s="167" t="str">
        <f>VLOOKUP($B983,D1_2!$B$259:$AL$385,36,FALSE)&amp;""</f>
        <v/>
      </c>
      <c r="AX985" s="174"/>
      <c r="AY985" s="190" t="s">
        <v>410</v>
      </c>
      <c r="AZ985" s="206" t="str">
        <f>VLOOKUP($B983,D1_2!$B$259:$AL$385,37,FALSE)&amp;""</f>
        <v/>
      </c>
      <c r="BA985" s="216"/>
    </row>
    <row r="986" spans="2:53" s="1" customFormat="1" ht="14.25" customHeight="1">
      <c r="B986" s="26" t="s">
        <v>6945</v>
      </c>
      <c r="C986" s="78"/>
      <c r="D986" s="78"/>
      <c r="E986" s="78"/>
      <c r="F986" s="107"/>
      <c r="G986" s="122" t="s">
        <v>6009</v>
      </c>
      <c r="H986" s="122"/>
      <c r="I986" s="122"/>
      <c r="J986" s="122"/>
      <c r="K986" s="122"/>
      <c r="L986" s="122"/>
      <c r="M986" s="122"/>
      <c r="N986" s="160" t="str">
        <f>VLOOKUP($B986,D1_2!$B$5:$AL$131,22,FALSE)&amp;""</f>
        <v/>
      </c>
      <c r="O986" s="172"/>
      <c r="P986" s="188" t="s">
        <v>410</v>
      </c>
      <c r="Q986" s="204" t="str">
        <f>VLOOKUP($B986,D1_2!$B$5:$AL$131,23,FALSE)&amp;""</f>
        <v/>
      </c>
      <c r="R986" s="215"/>
      <c r="S986" s="160" t="str">
        <f>VLOOKUP($B986,D1_2!$B$5:$AL$131,24,FALSE)&amp;""</f>
        <v/>
      </c>
      <c r="T986" s="172"/>
      <c r="U986" s="188" t="s">
        <v>410</v>
      </c>
      <c r="V986" s="204" t="str">
        <f>VLOOKUP($B986,D1_2!$B$5:$AL$131,25,FALSE)&amp;""</f>
        <v/>
      </c>
      <c r="W986" s="215"/>
      <c r="X986" s="160" t="str">
        <f>VLOOKUP($B986,D1_2!$B$5:$AL$131,26,FALSE)&amp;""</f>
        <v/>
      </c>
      <c r="Y986" s="172"/>
      <c r="Z986" s="188" t="s">
        <v>410</v>
      </c>
      <c r="AA986" s="204" t="str">
        <f>VLOOKUP($B986,D1_2!$B$5:$AL$131,27,FALSE)&amp;""</f>
        <v/>
      </c>
      <c r="AB986" s="215"/>
      <c r="AC986" s="160" t="str">
        <f>VLOOKUP($B986,D1_2!$B$5:$AL$131,28,FALSE)&amp;""</f>
        <v/>
      </c>
      <c r="AD986" s="172"/>
      <c r="AE986" s="188" t="s">
        <v>410</v>
      </c>
      <c r="AF986" s="204" t="str">
        <f>VLOOKUP($B986,D1_2!$B$5:$AL$131,29,FALSE)&amp;""</f>
        <v/>
      </c>
      <c r="AG986" s="215"/>
      <c r="AH986" s="160" t="str">
        <f>VLOOKUP($B986,D1_2!$B$5:$AL$131,30,FALSE)&amp;""</f>
        <v/>
      </c>
      <c r="AI986" s="172"/>
      <c r="AJ986" s="188" t="s">
        <v>410</v>
      </c>
      <c r="AK986" s="204" t="str">
        <f>VLOOKUP($B986,D1_2!$B$5:$AL$131,31,FALSE)&amp;""</f>
        <v/>
      </c>
      <c r="AL986" s="215"/>
      <c r="AM986" s="160" t="str">
        <f>VLOOKUP($B986,D1_2!$B$5:$AL$131,32,FALSE)&amp;""</f>
        <v/>
      </c>
      <c r="AN986" s="172"/>
      <c r="AO986" s="188" t="s">
        <v>410</v>
      </c>
      <c r="AP986" s="204" t="str">
        <f>VLOOKUP($B986,D1_2!$B$5:$AL$131,33,FALSE)&amp;""</f>
        <v/>
      </c>
      <c r="AQ986" s="215"/>
      <c r="AR986" s="160" t="str">
        <f>VLOOKUP($B986,D1_2!$B$5:$AL$131,34,FALSE)&amp;""</f>
        <v/>
      </c>
      <c r="AS986" s="172"/>
      <c r="AT986" s="188" t="s">
        <v>410</v>
      </c>
      <c r="AU986" s="204" t="str">
        <f>VLOOKUP($B986,D1_2!$B$5:$AL$131,35,FALSE)&amp;""</f>
        <v/>
      </c>
      <c r="AV986" s="215"/>
      <c r="AW986" s="160" t="str">
        <f>VLOOKUP($B986,D1_2!$B$5:$AL$131,36,FALSE)&amp;""</f>
        <v/>
      </c>
      <c r="AX986" s="172"/>
      <c r="AY986" s="188" t="s">
        <v>410</v>
      </c>
      <c r="AZ986" s="204" t="str">
        <f>VLOOKUP($B986,D1_2!$B$5:$AL$131,37,FALSE)&amp;""</f>
        <v/>
      </c>
      <c r="BA986" s="215"/>
    </row>
    <row r="987" spans="2:53" s="1" customFormat="1">
      <c r="B987" s="28"/>
      <c r="C987" s="80"/>
      <c r="D987" s="80"/>
      <c r="E987" s="80"/>
      <c r="F987" s="108"/>
      <c r="G987" s="123" t="s">
        <v>5759</v>
      </c>
      <c r="H987" s="123"/>
      <c r="I987" s="123"/>
      <c r="J987" s="123"/>
      <c r="K987" s="123"/>
      <c r="L987" s="123"/>
      <c r="M987" s="123"/>
      <c r="N987" s="162" t="str">
        <f>VLOOKUP($B986,D1_2!$B$132:$AL$258,22,FALSE)&amp;""</f>
        <v/>
      </c>
      <c r="O987" s="173"/>
      <c r="P987" s="189" t="s">
        <v>410</v>
      </c>
      <c r="Q987" s="205" t="str">
        <f>VLOOKUP($B986,D1_2!$B$132:$AL$258,23,FALSE)&amp;""</f>
        <v/>
      </c>
      <c r="R987" s="222"/>
      <c r="S987" s="162" t="str">
        <f>VLOOKUP($B986,D1_2!$B$132:$AL$258,24,FALSE)&amp;""</f>
        <v/>
      </c>
      <c r="T987" s="173"/>
      <c r="U987" s="189" t="s">
        <v>410</v>
      </c>
      <c r="V987" s="205" t="str">
        <f>VLOOKUP($B986,D1_2!$B$132:$AL$258,25,FALSE)&amp;""</f>
        <v/>
      </c>
      <c r="W987" s="222"/>
      <c r="X987" s="162" t="str">
        <f>VLOOKUP($B986,D1_2!$B$132:$AL$258,26,FALSE)&amp;""</f>
        <v/>
      </c>
      <c r="Y987" s="173"/>
      <c r="Z987" s="189" t="s">
        <v>410</v>
      </c>
      <c r="AA987" s="205" t="str">
        <f>VLOOKUP($B986,D1_2!$B$132:$AL$258,27,FALSE)&amp;""</f>
        <v/>
      </c>
      <c r="AB987" s="222"/>
      <c r="AC987" s="162" t="str">
        <f>VLOOKUP($B986,D1_2!$B$132:$AL$258,28,FALSE)&amp;""</f>
        <v/>
      </c>
      <c r="AD987" s="173"/>
      <c r="AE987" s="189" t="s">
        <v>410</v>
      </c>
      <c r="AF987" s="205" t="str">
        <f>VLOOKUP($B986,D1_2!$B$132:$AL$258,29,FALSE)&amp;""</f>
        <v/>
      </c>
      <c r="AG987" s="222"/>
      <c r="AH987" s="162" t="str">
        <f>VLOOKUP($B986,D1_2!$B$132:$AL$258,30,FALSE)&amp;""</f>
        <v/>
      </c>
      <c r="AI987" s="173"/>
      <c r="AJ987" s="189" t="s">
        <v>410</v>
      </c>
      <c r="AK987" s="205" t="str">
        <f>VLOOKUP($B986,D1_2!$B$132:$AL$258,31,FALSE)&amp;""</f>
        <v/>
      </c>
      <c r="AL987" s="222"/>
      <c r="AM987" s="162" t="str">
        <f>VLOOKUP($B986,D1_2!$B$132:$AL$258,32,FALSE)&amp;""</f>
        <v/>
      </c>
      <c r="AN987" s="173"/>
      <c r="AO987" s="189" t="s">
        <v>410</v>
      </c>
      <c r="AP987" s="205" t="str">
        <f>VLOOKUP($B986,D1_2!$B$132:$AL$258,33,FALSE)&amp;""</f>
        <v/>
      </c>
      <c r="AQ987" s="222"/>
      <c r="AR987" s="162" t="str">
        <f>VLOOKUP($B986,D1_2!$B$132:$AL$258,34,FALSE)&amp;""</f>
        <v/>
      </c>
      <c r="AS987" s="173"/>
      <c r="AT987" s="189" t="s">
        <v>410</v>
      </c>
      <c r="AU987" s="205" t="str">
        <f>VLOOKUP($B986,D1_2!$B$132:$AL$258,35,FALSE)&amp;""</f>
        <v/>
      </c>
      <c r="AV987" s="222"/>
      <c r="AW987" s="162" t="str">
        <f>VLOOKUP($B986,D1_2!$B$132:$AL$258,36,FALSE)&amp;""</f>
        <v/>
      </c>
      <c r="AX987" s="173"/>
      <c r="AY987" s="189" t="s">
        <v>410</v>
      </c>
      <c r="AZ987" s="205" t="str">
        <f>VLOOKUP($B986,D1_2!$B$132:$AL$258,37,FALSE)&amp;""</f>
        <v/>
      </c>
      <c r="BA987" s="222"/>
    </row>
    <row r="988" spans="2:53" s="1" customFormat="1">
      <c r="B988" s="27"/>
      <c r="C988" s="79"/>
      <c r="D988" s="79"/>
      <c r="E988" s="79"/>
      <c r="F988" s="109"/>
      <c r="G988" s="124" t="s">
        <v>5593</v>
      </c>
      <c r="H988" s="124"/>
      <c r="I988" s="124"/>
      <c r="J988" s="124"/>
      <c r="K988" s="124"/>
      <c r="L988" s="124"/>
      <c r="M988" s="124"/>
      <c r="N988" s="167" t="str">
        <f>VLOOKUP($B986,D1_2!$B$259:$AL$385,22,FALSE)&amp;""</f>
        <v/>
      </c>
      <c r="O988" s="174"/>
      <c r="P988" s="190" t="s">
        <v>410</v>
      </c>
      <c r="Q988" s="206" t="str">
        <f>VLOOKUP($B986,D1_2!$B$259:$AL$385,23,FALSE)&amp;""</f>
        <v/>
      </c>
      <c r="R988" s="216"/>
      <c r="S988" s="167" t="str">
        <f>VLOOKUP($B986,D1_2!$B$259:$AL$385,24,FALSE)&amp;""</f>
        <v/>
      </c>
      <c r="T988" s="174"/>
      <c r="U988" s="190" t="s">
        <v>410</v>
      </c>
      <c r="V988" s="206" t="str">
        <f>VLOOKUP($B986,D1_2!$B$259:$AL$385,25,FALSE)&amp;""</f>
        <v/>
      </c>
      <c r="W988" s="216"/>
      <c r="X988" s="167" t="str">
        <f>VLOOKUP($B986,D1_2!$B$259:$AL$385,26,FALSE)&amp;""</f>
        <v/>
      </c>
      <c r="Y988" s="174"/>
      <c r="Z988" s="190" t="s">
        <v>410</v>
      </c>
      <c r="AA988" s="206" t="str">
        <f>VLOOKUP($B986,D1_2!$B$259:$AL$385,27,FALSE)&amp;""</f>
        <v/>
      </c>
      <c r="AB988" s="216"/>
      <c r="AC988" s="167" t="str">
        <f>VLOOKUP($B986,D1_2!$B$259:$AL$385,28,FALSE)&amp;""</f>
        <v/>
      </c>
      <c r="AD988" s="174"/>
      <c r="AE988" s="190" t="s">
        <v>410</v>
      </c>
      <c r="AF988" s="206" t="str">
        <f>VLOOKUP($B986,D1_2!$B$259:$AL$385,29,FALSE)&amp;""</f>
        <v/>
      </c>
      <c r="AG988" s="216"/>
      <c r="AH988" s="167" t="str">
        <f>VLOOKUP($B986,D1_2!$B$259:$AL$385,30,FALSE)&amp;""</f>
        <v/>
      </c>
      <c r="AI988" s="174"/>
      <c r="AJ988" s="190" t="s">
        <v>410</v>
      </c>
      <c r="AK988" s="206" t="str">
        <f>VLOOKUP($B986,D1_2!$B$259:$AL$385,31,FALSE)&amp;""</f>
        <v/>
      </c>
      <c r="AL988" s="216"/>
      <c r="AM988" s="167" t="str">
        <f>VLOOKUP($B986,D1_2!$B$259:$AL$385,32,FALSE)&amp;""</f>
        <v/>
      </c>
      <c r="AN988" s="174"/>
      <c r="AO988" s="190" t="s">
        <v>410</v>
      </c>
      <c r="AP988" s="206" t="str">
        <f>VLOOKUP($B986,D1_2!$B$259:$AL$385,33,FALSE)&amp;""</f>
        <v/>
      </c>
      <c r="AQ988" s="216"/>
      <c r="AR988" s="167" t="str">
        <f>VLOOKUP($B986,D1_2!$B$259:$AL$385,34,FALSE)&amp;""</f>
        <v/>
      </c>
      <c r="AS988" s="174"/>
      <c r="AT988" s="190" t="s">
        <v>410</v>
      </c>
      <c r="AU988" s="206" t="str">
        <f>VLOOKUP($B986,D1_2!$B$259:$AL$385,35,FALSE)&amp;""</f>
        <v/>
      </c>
      <c r="AV988" s="216"/>
      <c r="AW988" s="167" t="str">
        <f>VLOOKUP($B986,D1_2!$B$259:$AL$385,36,FALSE)&amp;""</f>
        <v/>
      </c>
      <c r="AX988" s="174"/>
      <c r="AY988" s="190" t="s">
        <v>410</v>
      </c>
      <c r="AZ988" s="206" t="str">
        <f>VLOOKUP($B986,D1_2!$B$259:$AL$385,37,FALSE)&amp;""</f>
        <v/>
      </c>
      <c r="BA988" s="216"/>
    </row>
    <row r="989" spans="2:53" s="1" customFormat="1" ht="14.25" customHeight="1">
      <c r="B989" s="26" t="s">
        <v>1874</v>
      </c>
      <c r="C989" s="78"/>
      <c r="D989" s="78"/>
      <c r="E989" s="78"/>
      <c r="F989" s="107"/>
      <c r="G989" s="122" t="s">
        <v>6009</v>
      </c>
      <c r="H989" s="122"/>
      <c r="I989" s="122"/>
      <c r="J989" s="122"/>
      <c r="K989" s="122"/>
      <c r="L989" s="122"/>
      <c r="M989" s="122"/>
      <c r="N989" s="160" t="str">
        <f>VLOOKUP($B989,D1_2!$B$5:$AL$131,22,FALSE)&amp;""</f>
        <v/>
      </c>
      <c r="O989" s="172"/>
      <c r="P989" s="188" t="s">
        <v>410</v>
      </c>
      <c r="Q989" s="204" t="str">
        <f>VLOOKUP($B989,D1_2!$B$5:$AL$131,23,FALSE)&amp;""</f>
        <v/>
      </c>
      <c r="R989" s="215"/>
      <c r="S989" s="160" t="str">
        <f>VLOOKUP($B989,D1_2!$B$5:$AL$131,24,FALSE)&amp;""</f>
        <v/>
      </c>
      <c r="T989" s="172"/>
      <c r="U989" s="188" t="s">
        <v>410</v>
      </c>
      <c r="V989" s="204" t="str">
        <f>VLOOKUP($B989,D1_2!$B$5:$AL$131,25,FALSE)&amp;""</f>
        <v/>
      </c>
      <c r="W989" s="215"/>
      <c r="X989" s="160" t="str">
        <f>VLOOKUP($B989,D1_2!$B$5:$AL$131,26,FALSE)&amp;""</f>
        <v/>
      </c>
      <c r="Y989" s="172"/>
      <c r="Z989" s="188" t="s">
        <v>410</v>
      </c>
      <c r="AA989" s="204" t="str">
        <f>VLOOKUP($B989,D1_2!$B$5:$AL$131,27,FALSE)&amp;""</f>
        <v/>
      </c>
      <c r="AB989" s="215"/>
      <c r="AC989" s="160" t="str">
        <f>VLOOKUP($B989,D1_2!$B$5:$AL$131,28,FALSE)&amp;""</f>
        <v/>
      </c>
      <c r="AD989" s="172"/>
      <c r="AE989" s="188" t="s">
        <v>410</v>
      </c>
      <c r="AF989" s="204" t="str">
        <f>VLOOKUP($B989,D1_2!$B$5:$AL$131,29,FALSE)&amp;""</f>
        <v/>
      </c>
      <c r="AG989" s="215"/>
      <c r="AH989" s="160" t="str">
        <f>VLOOKUP($B989,D1_2!$B$5:$AL$131,30,FALSE)&amp;""</f>
        <v/>
      </c>
      <c r="AI989" s="172"/>
      <c r="AJ989" s="188" t="s">
        <v>410</v>
      </c>
      <c r="AK989" s="204" t="str">
        <f>VLOOKUP($B989,D1_2!$B$5:$AL$131,31,FALSE)&amp;""</f>
        <v/>
      </c>
      <c r="AL989" s="215"/>
      <c r="AM989" s="160" t="str">
        <f>VLOOKUP($B989,D1_2!$B$5:$AL$131,32,FALSE)&amp;""</f>
        <v/>
      </c>
      <c r="AN989" s="172"/>
      <c r="AO989" s="188" t="s">
        <v>410</v>
      </c>
      <c r="AP989" s="204" t="str">
        <f>VLOOKUP($B989,D1_2!$B$5:$AL$131,33,FALSE)&amp;""</f>
        <v/>
      </c>
      <c r="AQ989" s="215"/>
      <c r="AR989" s="160" t="str">
        <f>VLOOKUP($B989,D1_2!$B$5:$AL$131,34,FALSE)&amp;""</f>
        <v/>
      </c>
      <c r="AS989" s="172"/>
      <c r="AT989" s="188" t="s">
        <v>410</v>
      </c>
      <c r="AU989" s="204" t="str">
        <f>VLOOKUP($B989,D1_2!$B$5:$AL$131,35,FALSE)&amp;""</f>
        <v/>
      </c>
      <c r="AV989" s="215"/>
      <c r="AW989" s="160" t="str">
        <f>VLOOKUP($B989,D1_2!$B$5:$AL$131,36,FALSE)&amp;""</f>
        <v/>
      </c>
      <c r="AX989" s="172"/>
      <c r="AY989" s="188" t="s">
        <v>410</v>
      </c>
      <c r="AZ989" s="204" t="str">
        <f>VLOOKUP($B989,D1_2!$B$5:$AL$131,37,FALSE)&amp;""</f>
        <v/>
      </c>
      <c r="BA989" s="215"/>
    </row>
    <row r="990" spans="2:53" s="1" customFormat="1">
      <c r="B990" s="28"/>
      <c r="C990" s="80"/>
      <c r="D990" s="80"/>
      <c r="E990" s="80"/>
      <c r="F990" s="108"/>
      <c r="G990" s="123" t="s">
        <v>5759</v>
      </c>
      <c r="H990" s="123"/>
      <c r="I990" s="123"/>
      <c r="J990" s="123"/>
      <c r="K990" s="123"/>
      <c r="L990" s="123"/>
      <c r="M990" s="123"/>
      <c r="N990" s="162" t="str">
        <f>VLOOKUP($B989,D1_2!$B$132:$AL$258,22,FALSE)&amp;""</f>
        <v/>
      </c>
      <c r="O990" s="173"/>
      <c r="P990" s="189" t="s">
        <v>410</v>
      </c>
      <c r="Q990" s="205" t="str">
        <f>VLOOKUP($B989,D1_2!$B$132:$AL$258,23,FALSE)&amp;""</f>
        <v/>
      </c>
      <c r="R990" s="222"/>
      <c r="S990" s="162" t="str">
        <f>VLOOKUP($B989,D1_2!$B$132:$AL$258,24,FALSE)&amp;""</f>
        <v/>
      </c>
      <c r="T990" s="173"/>
      <c r="U990" s="189" t="s">
        <v>410</v>
      </c>
      <c r="V990" s="205" t="str">
        <f>VLOOKUP($B989,D1_2!$B$132:$AL$258,25,FALSE)&amp;""</f>
        <v/>
      </c>
      <c r="W990" s="222"/>
      <c r="X990" s="162" t="str">
        <f>VLOOKUP($B989,D1_2!$B$132:$AL$258,26,FALSE)&amp;""</f>
        <v/>
      </c>
      <c r="Y990" s="173"/>
      <c r="Z990" s="189" t="s">
        <v>410</v>
      </c>
      <c r="AA990" s="205" t="str">
        <f>VLOOKUP($B989,D1_2!$B$132:$AL$258,27,FALSE)&amp;""</f>
        <v/>
      </c>
      <c r="AB990" s="222"/>
      <c r="AC990" s="162" t="str">
        <f>VLOOKUP($B989,D1_2!$B$132:$AL$258,28,FALSE)&amp;""</f>
        <v/>
      </c>
      <c r="AD990" s="173"/>
      <c r="AE990" s="189" t="s">
        <v>410</v>
      </c>
      <c r="AF990" s="205" t="str">
        <f>VLOOKUP($B989,D1_2!$B$132:$AL$258,29,FALSE)&amp;""</f>
        <v/>
      </c>
      <c r="AG990" s="222"/>
      <c r="AH990" s="162" t="str">
        <f>VLOOKUP($B989,D1_2!$B$132:$AL$258,30,FALSE)&amp;""</f>
        <v/>
      </c>
      <c r="AI990" s="173"/>
      <c r="AJ990" s="189" t="s">
        <v>410</v>
      </c>
      <c r="AK990" s="205" t="str">
        <f>VLOOKUP($B989,D1_2!$B$132:$AL$258,31,FALSE)&amp;""</f>
        <v/>
      </c>
      <c r="AL990" s="222"/>
      <c r="AM990" s="162" t="str">
        <f>VLOOKUP($B989,D1_2!$B$132:$AL$258,32,FALSE)&amp;""</f>
        <v/>
      </c>
      <c r="AN990" s="173"/>
      <c r="AO990" s="189" t="s">
        <v>410</v>
      </c>
      <c r="AP990" s="205" t="str">
        <f>VLOOKUP($B989,D1_2!$B$132:$AL$258,33,FALSE)&amp;""</f>
        <v/>
      </c>
      <c r="AQ990" s="222"/>
      <c r="AR990" s="162" t="str">
        <f>VLOOKUP($B989,D1_2!$B$132:$AL$258,34,FALSE)&amp;""</f>
        <v/>
      </c>
      <c r="AS990" s="173"/>
      <c r="AT990" s="189" t="s">
        <v>410</v>
      </c>
      <c r="AU990" s="205" t="str">
        <f>VLOOKUP($B989,D1_2!$B$132:$AL$258,35,FALSE)&amp;""</f>
        <v/>
      </c>
      <c r="AV990" s="222"/>
      <c r="AW990" s="162" t="str">
        <f>VLOOKUP($B989,D1_2!$B$132:$AL$258,36,FALSE)&amp;""</f>
        <v/>
      </c>
      <c r="AX990" s="173"/>
      <c r="AY990" s="189" t="s">
        <v>410</v>
      </c>
      <c r="AZ990" s="205" t="str">
        <f>VLOOKUP($B989,D1_2!$B$132:$AL$258,37,FALSE)&amp;""</f>
        <v/>
      </c>
      <c r="BA990" s="222"/>
    </row>
    <row r="991" spans="2:53" s="1" customFormat="1">
      <c r="B991" s="27"/>
      <c r="C991" s="79"/>
      <c r="D991" s="79"/>
      <c r="E991" s="79"/>
      <c r="F991" s="109"/>
      <c r="G991" s="124" t="s">
        <v>5593</v>
      </c>
      <c r="H991" s="124"/>
      <c r="I991" s="124"/>
      <c r="J991" s="124"/>
      <c r="K991" s="124"/>
      <c r="L991" s="124"/>
      <c r="M991" s="124"/>
      <c r="N991" s="167" t="str">
        <f>VLOOKUP($B989,D1_2!$B$259:$AL$385,22,FALSE)&amp;""</f>
        <v/>
      </c>
      <c r="O991" s="174"/>
      <c r="P991" s="190" t="s">
        <v>410</v>
      </c>
      <c r="Q991" s="206" t="str">
        <f>VLOOKUP($B989,D1_2!$B$259:$AL$385,23,FALSE)&amp;""</f>
        <v/>
      </c>
      <c r="R991" s="216"/>
      <c r="S991" s="167" t="str">
        <f>VLOOKUP($B989,D1_2!$B$259:$AL$385,24,FALSE)&amp;""</f>
        <v/>
      </c>
      <c r="T991" s="174"/>
      <c r="U991" s="190" t="s">
        <v>410</v>
      </c>
      <c r="V991" s="206" t="str">
        <f>VLOOKUP($B989,D1_2!$B$259:$AL$385,25,FALSE)&amp;""</f>
        <v/>
      </c>
      <c r="W991" s="216"/>
      <c r="X991" s="167" t="str">
        <f>VLOOKUP($B989,D1_2!$B$259:$AL$385,26,FALSE)&amp;""</f>
        <v/>
      </c>
      <c r="Y991" s="174"/>
      <c r="Z991" s="190" t="s">
        <v>410</v>
      </c>
      <c r="AA991" s="206" t="str">
        <f>VLOOKUP($B989,D1_2!$B$259:$AL$385,27,FALSE)&amp;""</f>
        <v/>
      </c>
      <c r="AB991" s="216"/>
      <c r="AC991" s="167" t="str">
        <f>VLOOKUP($B989,D1_2!$B$259:$AL$385,28,FALSE)&amp;""</f>
        <v/>
      </c>
      <c r="AD991" s="174"/>
      <c r="AE991" s="190" t="s">
        <v>410</v>
      </c>
      <c r="AF991" s="206" t="str">
        <f>VLOOKUP($B989,D1_2!$B$259:$AL$385,29,FALSE)&amp;""</f>
        <v/>
      </c>
      <c r="AG991" s="216"/>
      <c r="AH991" s="167" t="str">
        <f>VLOOKUP($B989,D1_2!$B$259:$AL$385,30,FALSE)&amp;""</f>
        <v/>
      </c>
      <c r="AI991" s="174"/>
      <c r="AJ991" s="190" t="s">
        <v>410</v>
      </c>
      <c r="AK991" s="206" t="str">
        <f>VLOOKUP($B989,D1_2!$B$259:$AL$385,31,FALSE)&amp;""</f>
        <v/>
      </c>
      <c r="AL991" s="216"/>
      <c r="AM991" s="167" t="str">
        <f>VLOOKUP($B989,D1_2!$B$259:$AL$385,32,FALSE)&amp;""</f>
        <v/>
      </c>
      <c r="AN991" s="174"/>
      <c r="AO991" s="190" t="s">
        <v>410</v>
      </c>
      <c r="AP991" s="206" t="str">
        <f>VLOOKUP($B989,D1_2!$B$259:$AL$385,33,FALSE)&amp;""</f>
        <v/>
      </c>
      <c r="AQ991" s="216"/>
      <c r="AR991" s="167" t="str">
        <f>VLOOKUP($B989,D1_2!$B$259:$AL$385,34,FALSE)&amp;""</f>
        <v/>
      </c>
      <c r="AS991" s="174"/>
      <c r="AT991" s="190" t="s">
        <v>410</v>
      </c>
      <c r="AU991" s="206" t="str">
        <f>VLOOKUP($B989,D1_2!$B$259:$AL$385,35,FALSE)&amp;""</f>
        <v/>
      </c>
      <c r="AV991" s="216"/>
      <c r="AW991" s="167" t="str">
        <f>VLOOKUP($B989,D1_2!$B$259:$AL$385,36,FALSE)&amp;""</f>
        <v/>
      </c>
      <c r="AX991" s="174"/>
      <c r="AY991" s="190" t="s">
        <v>410</v>
      </c>
      <c r="AZ991" s="206" t="str">
        <f>VLOOKUP($B989,D1_2!$B$259:$AL$385,37,FALSE)&amp;""</f>
        <v/>
      </c>
      <c r="BA991" s="216"/>
    </row>
    <row r="992" spans="2:53" s="1" customFormat="1" ht="14.25" customHeight="1">
      <c r="B992" s="26" t="s">
        <v>1877</v>
      </c>
      <c r="C992" s="78"/>
      <c r="D992" s="78"/>
      <c r="E992" s="78"/>
      <c r="F992" s="107"/>
      <c r="G992" s="122" t="s">
        <v>6009</v>
      </c>
      <c r="H992" s="122"/>
      <c r="I992" s="122"/>
      <c r="J992" s="122"/>
      <c r="K992" s="122"/>
      <c r="L992" s="122"/>
      <c r="M992" s="122"/>
      <c r="N992" s="160" t="str">
        <f>VLOOKUP($B992,D1_2!$B$5:$AL$131,22,FALSE)&amp;""</f>
        <v/>
      </c>
      <c r="O992" s="172"/>
      <c r="P992" s="188" t="s">
        <v>410</v>
      </c>
      <c r="Q992" s="204" t="str">
        <f>VLOOKUP($B992,D1_2!$B$5:$AL$131,23,FALSE)&amp;""</f>
        <v/>
      </c>
      <c r="R992" s="215"/>
      <c r="S992" s="160" t="str">
        <f>VLOOKUP($B992,D1_2!$B$5:$AL$131,24,FALSE)&amp;""</f>
        <v/>
      </c>
      <c r="T992" s="172"/>
      <c r="U992" s="188" t="s">
        <v>410</v>
      </c>
      <c r="V992" s="204" t="str">
        <f>VLOOKUP($B992,D1_2!$B$5:$AL$131,25,FALSE)&amp;""</f>
        <v/>
      </c>
      <c r="W992" s="215"/>
      <c r="X992" s="160" t="str">
        <f>VLOOKUP($B992,D1_2!$B$5:$AL$131,26,FALSE)&amp;""</f>
        <v/>
      </c>
      <c r="Y992" s="172"/>
      <c r="Z992" s="188" t="s">
        <v>410</v>
      </c>
      <c r="AA992" s="204" t="str">
        <f>VLOOKUP($B992,D1_2!$B$5:$AL$131,27,FALSE)&amp;""</f>
        <v/>
      </c>
      <c r="AB992" s="215"/>
      <c r="AC992" s="160" t="str">
        <f>VLOOKUP($B992,D1_2!$B$5:$AL$131,28,FALSE)&amp;""</f>
        <v/>
      </c>
      <c r="AD992" s="172"/>
      <c r="AE992" s="188" t="s">
        <v>410</v>
      </c>
      <c r="AF992" s="204" t="str">
        <f>VLOOKUP($B992,D1_2!$B$5:$AL$131,29,FALSE)&amp;""</f>
        <v/>
      </c>
      <c r="AG992" s="215"/>
      <c r="AH992" s="160" t="str">
        <f>VLOOKUP($B992,D1_2!$B$5:$AL$131,30,FALSE)&amp;""</f>
        <v/>
      </c>
      <c r="AI992" s="172"/>
      <c r="AJ992" s="188" t="s">
        <v>410</v>
      </c>
      <c r="AK992" s="204" t="str">
        <f>VLOOKUP($B992,D1_2!$B$5:$AL$131,31,FALSE)&amp;""</f>
        <v/>
      </c>
      <c r="AL992" s="215"/>
      <c r="AM992" s="160" t="str">
        <f>VLOOKUP($B992,D1_2!$B$5:$AL$131,32,FALSE)&amp;""</f>
        <v/>
      </c>
      <c r="AN992" s="172"/>
      <c r="AO992" s="188" t="s">
        <v>410</v>
      </c>
      <c r="AP992" s="204" t="str">
        <f>VLOOKUP($B992,D1_2!$B$5:$AL$131,33,FALSE)&amp;""</f>
        <v/>
      </c>
      <c r="AQ992" s="215"/>
      <c r="AR992" s="160" t="str">
        <f>VLOOKUP($B992,D1_2!$B$5:$AL$131,34,FALSE)&amp;""</f>
        <v/>
      </c>
      <c r="AS992" s="172"/>
      <c r="AT992" s="188" t="s">
        <v>410</v>
      </c>
      <c r="AU992" s="204" t="str">
        <f>VLOOKUP($B992,D1_2!$B$5:$AL$131,35,FALSE)&amp;""</f>
        <v/>
      </c>
      <c r="AV992" s="215"/>
      <c r="AW992" s="160" t="str">
        <f>VLOOKUP($B992,D1_2!$B$5:$AL$131,36,FALSE)&amp;""</f>
        <v/>
      </c>
      <c r="AX992" s="172"/>
      <c r="AY992" s="188" t="s">
        <v>410</v>
      </c>
      <c r="AZ992" s="204" t="str">
        <f>VLOOKUP($B992,D1_2!$B$5:$AL$131,37,FALSE)&amp;""</f>
        <v/>
      </c>
      <c r="BA992" s="215"/>
    </row>
    <row r="993" spans="2:53" s="1" customFormat="1">
      <c r="B993" s="28"/>
      <c r="C993" s="80"/>
      <c r="D993" s="80"/>
      <c r="E993" s="80"/>
      <c r="F993" s="108"/>
      <c r="G993" s="123" t="s">
        <v>5759</v>
      </c>
      <c r="H993" s="123"/>
      <c r="I993" s="123"/>
      <c r="J993" s="123"/>
      <c r="K993" s="123"/>
      <c r="L993" s="123"/>
      <c r="M993" s="123"/>
      <c r="N993" s="162" t="str">
        <f>VLOOKUP($B992,D1_2!$B$132:$AL$258,22,FALSE)&amp;""</f>
        <v/>
      </c>
      <c r="O993" s="173"/>
      <c r="P993" s="189" t="s">
        <v>410</v>
      </c>
      <c r="Q993" s="205" t="str">
        <f>VLOOKUP($B992,D1_2!$B$132:$AL$258,23,FALSE)&amp;""</f>
        <v/>
      </c>
      <c r="R993" s="222"/>
      <c r="S993" s="162" t="str">
        <f>VLOOKUP($B992,D1_2!$B$132:$AL$258,24,FALSE)&amp;""</f>
        <v/>
      </c>
      <c r="T993" s="173"/>
      <c r="U993" s="189" t="s">
        <v>410</v>
      </c>
      <c r="V993" s="205" t="str">
        <f>VLOOKUP($B992,D1_2!$B$132:$AL$258,25,FALSE)&amp;""</f>
        <v/>
      </c>
      <c r="W993" s="222"/>
      <c r="X993" s="162" t="str">
        <f>VLOOKUP($B992,D1_2!$B$132:$AL$258,26,FALSE)&amp;""</f>
        <v/>
      </c>
      <c r="Y993" s="173"/>
      <c r="Z993" s="189" t="s">
        <v>410</v>
      </c>
      <c r="AA993" s="205" t="str">
        <f>VLOOKUP($B992,D1_2!$B$132:$AL$258,27,FALSE)&amp;""</f>
        <v/>
      </c>
      <c r="AB993" s="222"/>
      <c r="AC993" s="162" t="str">
        <f>VLOOKUP($B992,D1_2!$B$132:$AL$258,28,FALSE)&amp;""</f>
        <v/>
      </c>
      <c r="AD993" s="173"/>
      <c r="AE993" s="189" t="s">
        <v>410</v>
      </c>
      <c r="AF993" s="205" t="str">
        <f>VLOOKUP($B992,D1_2!$B$132:$AL$258,29,FALSE)&amp;""</f>
        <v/>
      </c>
      <c r="AG993" s="222"/>
      <c r="AH993" s="162" t="str">
        <f>VLOOKUP($B992,D1_2!$B$132:$AL$258,30,FALSE)&amp;""</f>
        <v/>
      </c>
      <c r="AI993" s="173"/>
      <c r="AJ993" s="189" t="s">
        <v>410</v>
      </c>
      <c r="AK993" s="205" t="str">
        <f>VLOOKUP($B992,D1_2!$B$132:$AL$258,31,FALSE)&amp;""</f>
        <v/>
      </c>
      <c r="AL993" s="222"/>
      <c r="AM993" s="162" t="str">
        <f>VLOOKUP($B992,D1_2!$B$132:$AL$258,32,FALSE)&amp;""</f>
        <v/>
      </c>
      <c r="AN993" s="173"/>
      <c r="AO993" s="189" t="s">
        <v>410</v>
      </c>
      <c r="AP993" s="205" t="str">
        <f>VLOOKUP($B992,D1_2!$B$132:$AL$258,33,FALSE)&amp;""</f>
        <v/>
      </c>
      <c r="AQ993" s="222"/>
      <c r="AR993" s="162" t="str">
        <f>VLOOKUP($B992,D1_2!$B$132:$AL$258,34,FALSE)&amp;""</f>
        <v/>
      </c>
      <c r="AS993" s="173"/>
      <c r="AT993" s="189" t="s">
        <v>410</v>
      </c>
      <c r="AU993" s="205" t="str">
        <f>VLOOKUP($B992,D1_2!$B$132:$AL$258,35,FALSE)&amp;""</f>
        <v/>
      </c>
      <c r="AV993" s="222"/>
      <c r="AW993" s="162" t="str">
        <f>VLOOKUP($B992,D1_2!$B$132:$AL$258,36,FALSE)&amp;""</f>
        <v/>
      </c>
      <c r="AX993" s="173"/>
      <c r="AY993" s="189" t="s">
        <v>410</v>
      </c>
      <c r="AZ993" s="205" t="str">
        <f>VLOOKUP($B992,D1_2!$B$132:$AL$258,37,FALSE)&amp;""</f>
        <v/>
      </c>
      <c r="BA993" s="222"/>
    </row>
    <row r="994" spans="2:53" s="1" customFormat="1">
      <c r="B994" s="27"/>
      <c r="C994" s="79"/>
      <c r="D994" s="79"/>
      <c r="E994" s="79"/>
      <c r="F994" s="109"/>
      <c r="G994" s="124" t="s">
        <v>5593</v>
      </c>
      <c r="H994" s="124"/>
      <c r="I994" s="124"/>
      <c r="J994" s="124"/>
      <c r="K994" s="124"/>
      <c r="L994" s="124"/>
      <c r="M994" s="124"/>
      <c r="N994" s="167" t="str">
        <f>VLOOKUP($B992,D1_2!$B$259:$AL$385,22,FALSE)&amp;""</f>
        <v/>
      </c>
      <c r="O994" s="174"/>
      <c r="P994" s="190" t="s">
        <v>410</v>
      </c>
      <c r="Q994" s="206" t="str">
        <f>VLOOKUP($B992,D1_2!$B$259:$AL$385,23,FALSE)&amp;""</f>
        <v/>
      </c>
      <c r="R994" s="216"/>
      <c r="S994" s="167" t="str">
        <f>VLOOKUP($B992,D1_2!$B$259:$AL$385,24,FALSE)&amp;""</f>
        <v/>
      </c>
      <c r="T994" s="174"/>
      <c r="U994" s="190" t="s">
        <v>410</v>
      </c>
      <c r="V994" s="206" t="str">
        <f>VLOOKUP($B992,D1_2!$B$259:$AL$385,25,FALSE)&amp;""</f>
        <v/>
      </c>
      <c r="W994" s="216"/>
      <c r="X994" s="167" t="str">
        <f>VLOOKUP($B992,D1_2!$B$259:$AL$385,26,FALSE)&amp;""</f>
        <v/>
      </c>
      <c r="Y994" s="174"/>
      <c r="Z994" s="190" t="s">
        <v>410</v>
      </c>
      <c r="AA994" s="206" t="str">
        <f>VLOOKUP($B992,D1_2!$B$259:$AL$385,27,FALSE)&amp;""</f>
        <v/>
      </c>
      <c r="AB994" s="216"/>
      <c r="AC994" s="167" t="str">
        <f>VLOOKUP($B992,D1_2!$B$259:$AL$385,28,FALSE)&amp;""</f>
        <v/>
      </c>
      <c r="AD994" s="174"/>
      <c r="AE994" s="190" t="s">
        <v>410</v>
      </c>
      <c r="AF994" s="206" t="str">
        <f>VLOOKUP($B992,D1_2!$B$259:$AL$385,29,FALSE)&amp;""</f>
        <v/>
      </c>
      <c r="AG994" s="216"/>
      <c r="AH994" s="167" t="str">
        <f>VLOOKUP($B992,D1_2!$B$259:$AL$385,30,FALSE)&amp;""</f>
        <v/>
      </c>
      <c r="AI994" s="174"/>
      <c r="AJ994" s="190" t="s">
        <v>410</v>
      </c>
      <c r="AK994" s="206" t="str">
        <f>VLOOKUP($B992,D1_2!$B$259:$AL$385,31,FALSE)&amp;""</f>
        <v/>
      </c>
      <c r="AL994" s="216"/>
      <c r="AM994" s="167" t="str">
        <f>VLOOKUP($B992,D1_2!$B$259:$AL$385,32,FALSE)&amp;""</f>
        <v/>
      </c>
      <c r="AN994" s="174"/>
      <c r="AO994" s="190" t="s">
        <v>410</v>
      </c>
      <c r="AP994" s="206" t="str">
        <f>VLOOKUP($B992,D1_2!$B$259:$AL$385,33,FALSE)&amp;""</f>
        <v/>
      </c>
      <c r="AQ994" s="216"/>
      <c r="AR994" s="167" t="str">
        <f>VLOOKUP($B992,D1_2!$B$259:$AL$385,34,FALSE)&amp;""</f>
        <v/>
      </c>
      <c r="AS994" s="174"/>
      <c r="AT994" s="190" t="s">
        <v>410</v>
      </c>
      <c r="AU994" s="206" t="str">
        <f>VLOOKUP($B992,D1_2!$B$259:$AL$385,35,FALSE)&amp;""</f>
        <v/>
      </c>
      <c r="AV994" s="216"/>
      <c r="AW994" s="167" t="str">
        <f>VLOOKUP($B992,D1_2!$B$259:$AL$385,36,FALSE)&amp;""</f>
        <v/>
      </c>
      <c r="AX994" s="174"/>
      <c r="AY994" s="190" t="s">
        <v>410</v>
      </c>
      <c r="AZ994" s="206" t="str">
        <f>VLOOKUP($B992,D1_2!$B$259:$AL$385,37,FALSE)&amp;""</f>
        <v/>
      </c>
      <c r="BA994" s="216"/>
    </row>
    <row r="995" spans="2:53" s="1" customFormat="1" ht="14.25" customHeight="1">
      <c r="B995" s="26" t="s">
        <v>6946</v>
      </c>
      <c r="C995" s="78"/>
      <c r="D995" s="78"/>
      <c r="E995" s="78"/>
      <c r="F995" s="107"/>
      <c r="G995" s="122" t="s">
        <v>6009</v>
      </c>
      <c r="H995" s="122"/>
      <c r="I995" s="122"/>
      <c r="J995" s="122"/>
      <c r="K995" s="122"/>
      <c r="L995" s="122"/>
      <c r="M995" s="122"/>
      <c r="N995" s="160" t="str">
        <f>VLOOKUP($B995,D1_2!$B$5:$AL$131,22,FALSE)&amp;""</f>
        <v/>
      </c>
      <c r="O995" s="172"/>
      <c r="P995" s="188" t="s">
        <v>410</v>
      </c>
      <c r="Q995" s="204" t="str">
        <f>VLOOKUP($B995,D1_2!$B$5:$AL$131,23,FALSE)&amp;""</f>
        <v/>
      </c>
      <c r="R995" s="215"/>
      <c r="S995" s="160" t="str">
        <f>VLOOKUP($B995,D1_2!$B$5:$AL$131,24,FALSE)&amp;""</f>
        <v/>
      </c>
      <c r="T995" s="172"/>
      <c r="U995" s="188" t="s">
        <v>410</v>
      </c>
      <c r="V995" s="204" t="str">
        <f>VLOOKUP($B995,D1_2!$B$5:$AL$131,25,FALSE)&amp;""</f>
        <v/>
      </c>
      <c r="W995" s="215"/>
      <c r="X995" s="160" t="str">
        <f>VLOOKUP($B995,D1_2!$B$5:$AL$131,26,FALSE)&amp;""</f>
        <v/>
      </c>
      <c r="Y995" s="172"/>
      <c r="Z995" s="188" t="s">
        <v>410</v>
      </c>
      <c r="AA995" s="204" t="str">
        <f>VLOOKUP($B995,D1_2!$B$5:$AL$131,27,FALSE)&amp;""</f>
        <v/>
      </c>
      <c r="AB995" s="215"/>
      <c r="AC995" s="160" t="str">
        <f>VLOOKUP($B995,D1_2!$B$5:$AL$131,28,FALSE)&amp;""</f>
        <v/>
      </c>
      <c r="AD995" s="172"/>
      <c r="AE995" s="188" t="s">
        <v>410</v>
      </c>
      <c r="AF995" s="204" t="str">
        <f>VLOOKUP($B995,D1_2!$B$5:$AL$131,29,FALSE)&amp;""</f>
        <v/>
      </c>
      <c r="AG995" s="215"/>
      <c r="AH995" s="160" t="str">
        <f>VLOOKUP($B995,D1_2!$B$5:$AL$131,30,FALSE)&amp;""</f>
        <v/>
      </c>
      <c r="AI995" s="172"/>
      <c r="AJ995" s="188" t="s">
        <v>410</v>
      </c>
      <c r="AK995" s="204" t="str">
        <f>VLOOKUP($B995,D1_2!$B$5:$AL$131,31,FALSE)&amp;""</f>
        <v/>
      </c>
      <c r="AL995" s="215"/>
      <c r="AM995" s="160" t="str">
        <f>VLOOKUP($B995,D1_2!$B$5:$AL$131,32,FALSE)&amp;""</f>
        <v/>
      </c>
      <c r="AN995" s="172"/>
      <c r="AO995" s="188" t="s">
        <v>410</v>
      </c>
      <c r="AP995" s="204" t="str">
        <f>VLOOKUP($B995,D1_2!$B$5:$AL$131,33,FALSE)&amp;""</f>
        <v/>
      </c>
      <c r="AQ995" s="215"/>
      <c r="AR995" s="160" t="str">
        <f>VLOOKUP($B995,D1_2!$B$5:$AL$131,34,FALSE)&amp;""</f>
        <v/>
      </c>
      <c r="AS995" s="172"/>
      <c r="AT995" s="188" t="s">
        <v>410</v>
      </c>
      <c r="AU995" s="204" t="str">
        <f>VLOOKUP($B995,D1_2!$B$5:$AL$131,35,FALSE)&amp;""</f>
        <v/>
      </c>
      <c r="AV995" s="215"/>
      <c r="AW995" s="160" t="str">
        <f>VLOOKUP($B995,D1_2!$B$5:$AL$131,36,FALSE)&amp;""</f>
        <v/>
      </c>
      <c r="AX995" s="172"/>
      <c r="AY995" s="188" t="s">
        <v>410</v>
      </c>
      <c r="AZ995" s="204" t="str">
        <f>VLOOKUP($B995,D1_2!$B$5:$AL$131,37,FALSE)&amp;""</f>
        <v/>
      </c>
      <c r="BA995" s="215"/>
    </row>
    <row r="996" spans="2:53" s="1" customFormat="1">
      <c r="B996" s="28"/>
      <c r="C996" s="80"/>
      <c r="D996" s="80"/>
      <c r="E996" s="80"/>
      <c r="F996" s="108"/>
      <c r="G996" s="123" t="s">
        <v>5759</v>
      </c>
      <c r="H996" s="123"/>
      <c r="I996" s="123"/>
      <c r="J996" s="123"/>
      <c r="K996" s="123"/>
      <c r="L996" s="123"/>
      <c r="M996" s="123"/>
      <c r="N996" s="162" t="str">
        <f>VLOOKUP($B995,D1_2!$B$132:$AL$258,22,FALSE)&amp;""</f>
        <v/>
      </c>
      <c r="O996" s="173"/>
      <c r="P996" s="189" t="s">
        <v>410</v>
      </c>
      <c r="Q996" s="205" t="str">
        <f>VLOOKUP($B995,D1_2!$B$132:$AL$258,23,FALSE)&amp;""</f>
        <v/>
      </c>
      <c r="R996" s="222"/>
      <c r="S996" s="162" t="str">
        <f>VLOOKUP($B995,D1_2!$B$132:$AL$258,24,FALSE)&amp;""</f>
        <v/>
      </c>
      <c r="T996" s="173"/>
      <c r="U996" s="189" t="s">
        <v>410</v>
      </c>
      <c r="V996" s="205" t="str">
        <f>VLOOKUP($B995,D1_2!$B$132:$AL$258,25,FALSE)&amp;""</f>
        <v/>
      </c>
      <c r="W996" s="222"/>
      <c r="X996" s="162" t="str">
        <f>VLOOKUP($B995,D1_2!$B$132:$AL$258,26,FALSE)&amp;""</f>
        <v/>
      </c>
      <c r="Y996" s="173"/>
      <c r="Z996" s="189" t="s">
        <v>410</v>
      </c>
      <c r="AA996" s="205" t="str">
        <f>VLOOKUP($B995,D1_2!$B$132:$AL$258,27,FALSE)&amp;""</f>
        <v/>
      </c>
      <c r="AB996" s="222"/>
      <c r="AC996" s="162" t="str">
        <f>VLOOKUP($B995,D1_2!$B$132:$AL$258,28,FALSE)&amp;""</f>
        <v/>
      </c>
      <c r="AD996" s="173"/>
      <c r="AE996" s="189" t="s">
        <v>410</v>
      </c>
      <c r="AF996" s="205" t="str">
        <f>VLOOKUP($B995,D1_2!$B$132:$AL$258,29,FALSE)&amp;""</f>
        <v/>
      </c>
      <c r="AG996" s="222"/>
      <c r="AH996" s="162" t="str">
        <f>VLOOKUP($B995,D1_2!$B$132:$AL$258,30,FALSE)&amp;""</f>
        <v/>
      </c>
      <c r="AI996" s="173"/>
      <c r="AJ996" s="189" t="s">
        <v>410</v>
      </c>
      <c r="AK996" s="205" t="str">
        <f>VLOOKUP($B995,D1_2!$B$132:$AL$258,31,FALSE)&amp;""</f>
        <v/>
      </c>
      <c r="AL996" s="222"/>
      <c r="AM996" s="162" t="str">
        <f>VLOOKUP($B995,D1_2!$B$132:$AL$258,32,FALSE)&amp;""</f>
        <v/>
      </c>
      <c r="AN996" s="173"/>
      <c r="AO996" s="189" t="s">
        <v>410</v>
      </c>
      <c r="AP996" s="205" t="str">
        <f>VLOOKUP($B995,D1_2!$B$132:$AL$258,33,FALSE)&amp;""</f>
        <v/>
      </c>
      <c r="AQ996" s="222"/>
      <c r="AR996" s="162" t="str">
        <f>VLOOKUP($B995,D1_2!$B$132:$AL$258,34,FALSE)&amp;""</f>
        <v/>
      </c>
      <c r="AS996" s="173"/>
      <c r="AT996" s="189" t="s">
        <v>410</v>
      </c>
      <c r="AU996" s="205" t="str">
        <f>VLOOKUP($B995,D1_2!$B$132:$AL$258,35,FALSE)&amp;""</f>
        <v/>
      </c>
      <c r="AV996" s="222"/>
      <c r="AW996" s="162" t="str">
        <f>VLOOKUP($B995,D1_2!$B$132:$AL$258,36,FALSE)&amp;""</f>
        <v/>
      </c>
      <c r="AX996" s="173"/>
      <c r="AY996" s="189" t="s">
        <v>410</v>
      </c>
      <c r="AZ996" s="205" t="str">
        <f>VLOOKUP($B995,D1_2!$B$132:$AL$258,37,FALSE)&amp;""</f>
        <v/>
      </c>
      <c r="BA996" s="222"/>
    </row>
    <row r="997" spans="2:53" s="1" customFormat="1">
      <c r="B997" s="27"/>
      <c r="C997" s="79"/>
      <c r="D997" s="79"/>
      <c r="E997" s="79"/>
      <c r="F997" s="109"/>
      <c r="G997" s="124" t="s">
        <v>5593</v>
      </c>
      <c r="H997" s="124"/>
      <c r="I997" s="124"/>
      <c r="J997" s="124"/>
      <c r="K997" s="124"/>
      <c r="L997" s="124"/>
      <c r="M997" s="124"/>
      <c r="N997" s="167" t="str">
        <f>VLOOKUP($B995,D1_2!$B$259:$AL$385,22,FALSE)&amp;""</f>
        <v/>
      </c>
      <c r="O997" s="174"/>
      <c r="P997" s="190" t="s">
        <v>410</v>
      </c>
      <c r="Q997" s="206" t="str">
        <f>VLOOKUP($B995,D1_2!$B$259:$AL$385,23,FALSE)&amp;""</f>
        <v/>
      </c>
      <c r="R997" s="216"/>
      <c r="S997" s="167" t="str">
        <f>VLOOKUP($B995,D1_2!$B$259:$AL$385,24,FALSE)&amp;""</f>
        <v/>
      </c>
      <c r="T997" s="174"/>
      <c r="U997" s="190" t="s">
        <v>410</v>
      </c>
      <c r="V997" s="206" t="str">
        <f>VLOOKUP($B995,D1_2!$B$259:$AL$385,25,FALSE)&amp;""</f>
        <v/>
      </c>
      <c r="W997" s="216"/>
      <c r="X997" s="167" t="str">
        <f>VLOOKUP($B995,D1_2!$B$259:$AL$385,26,FALSE)&amp;""</f>
        <v/>
      </c>
      <c r="Y997" s="174"/>
      <c r="Z997" s="190" t="s">
        <v>410</v>
      </c>
      <c r="AA997" s="206" t="str">
        <f>VLOOKUP($B995,D1_2!$B$259:$AL$385,27,FALSE)&amp;""</f>
        <v/>
      </c>
      <c r="AB997" s="216"/>
      <c r="AC997" s="167" t="str">
        <f>VLOOKUP($B995,D1_2!$B$259:$AL$385,28,FALSE)&amp;""</f>
        <v/>
      </c>
      <c r="AD997" s="174"/>
      <c r="AE997" s="190" t="s">
        <v>410</v>
      </c>
      <c r="AF997" s="206" t="str">
        <f>VLOOKUP($B995,D1_2!$B$259:$AL$385,29,FALSE)&amp;""</f>
        <v/>
      </c>
      <c r="AG997" s="216"/>
      <c r="AH997" s="167" t="str">
        <f>VLOOKUP($B995,D1_2!$B$259:$AL$385,30,FALSE)&amp;""</f>
        <v/>
      </c>
      <c r="AI997" s="174"/>
      <c r="AJ997" s="190" t="s">
        <v>410</v>
      </c>
      <c r="AK997" s="206" t="str">
        <f>VLOOKUP($B995,D1_2!$B$259:$AL$385,31,FALSE)&amp;""</f>
        <v/>
      </c>
      <c r="AL997" s="216"/>
      <c r="AM997" s="167" t="str">
        <f>VLOOKUP($B995,D1_2!$B$259:$AL$385,32,FALSE)&amp;""</f>
        <v/>
      </c>
      <c r="AN997" s="174"/>
      <c r="AO997" s="190" t="s">
        <v>410</v>
      </c>
      <c r="AP997" s="206" t="str">
        <f>VLOOKUP($B995,D1_2!$B$259:$AL$385,33,FALSE)&amp;""</f>
        <v/>
      </c>
      <c r="AQ997" s="216"/>
      <c r="AR997" s="167" t="str">
        <f>VLOOKUP($B995,D1_2!$B$259:$AL$385,34,FALSE)&amp;""</f>
        <v/>
      </c>
      <c r="AS997" s="174"/>
      <c r="AT997" s="190" t="s">
        <v>410</v>
      </c>
      <c r="AU997" s="206" t="str">
        <f>VLOOKUP($B995,D1_2!$B$259:$AL$385,35,FALSE)&amp;""</f>
        <v/>
      </c>
      <c r="AV997" s="216"/>
      <c r="AW997" s="167" t="str">
        <f>VLOOKUP($B995,D1_2!$B$259:$AL$385,36,FALSE)&amp;""</f>
        <v/>
      </c>
      <c r="AX997" s="174"/>
      <c r="AY997" s="190" t="s">
        <v>410</v>
      </c>
      <c r="AZ997" s="206" t="str">
        <f>VLOOKUP($B995,D1_2!$B$259:$AL$385,37,FALSE)&amp;""</f>
        <v/>
      </c>
      <c r="BA997" s="216"/>
    </row>
    <row r="998" spans="2:53" s="1" customFormat="1" ht="14.25" customHeight="1">
      <c r="B998" s="26" t="s">
        <v>973</v>
      </c>
      <c r="C998" s="78"/>
      <c r="D998" s="78"/>
      <c r="E998" s="78"/>
      <c r="F998" s="107"/>
      <c r="G998" s="122" t="s">
        <v>6009</v>
      </c>
      <c r="H998" s="122"/>
      <c r="I998" s="122"/>
      <c r="J998" s="122"/>
      <c r="K998" s="122"/>
      <c r="L998" s="122"/>
      <c r="M998" s="122"/>
      <c r="N998" s="160" t="str">
        <f>VLOOKUP($B998,D1_2!$B$5:$AL$131,22,FALSE)&amp;""</f>
        <v/>
      </c>
      <c r="O998" s="172"/>
      <c r="P998" s="188" t="s">
        <v>410</v>
      </c>
      <c r="Q998" s="204" t="str">
        <f>VLOOKUP($B998,D1_2!$B$5:$AL$131,23,FALSE)&amp;""</f>
        <v/>
      </c>
      <c r="R998" s="215"/>
      <c r="S998" s="160" t="str">
        <f>VLOOKUP($B998,D1_2!$B$5:$AL$131,24,FALSE)&amp;""</f>
        <v/>
      </c>
      <c r="T998" s="172"/>
      <c r="U998" s="188" t="s">
        <v>410</v>
      </c>
      <c r="V998" s="204" t="str">
        <f>VLOOKUP($B998,D1_2!$B$5:$AL$131,25,FALSE)&amp;""</f>
        <v/>
      </c>
      <c r="W998" s="215"/>
      <c r="X998" s="160" t="str">
        <f>VLOOKUP($B998,D1_2!$B$5:$AL$131,26,FALSE)&amp;""</f>
        <v/>
      </c>
      <c r="Y998" s="172"/>
      <c r="Z998" s="188" t="s">
        <v>410</v>
      </c>
      <c r="AA998" s="204" t="str">
        <f>VLOOKUP($B998,D1_2!$B$5:$AL$131,27,FALSE)&amp;""</f>
        <v/>
      </c>
      <c r="AB998" s="215"/>
      <c r="AC998" s="160" t="str">
        <f>VLOOKUP($B998,D1_2!$B$5:$AL$131,28,FALSE)&amp;""</f>
        <v/>
      </c>
      <c r="AD998" s="172"/>
      <c r="AE998" s="188" t="s">
        <v>410</v>
      </c>
      <c r="AF998" s="204" t="str">
        <f>VLOOKUP($B998,D1_2!$B$5:$AL$131,29,FALSE)&amp;""</f>
        <v/>
      </c>
      <c r="AG998" s="215"/>
      <c r="AH998" s="160" t="str">
        <f>VLOOKUP($B998,D1_2!$B$5:$AL$131,30,FALSE)&amp;""</f>
        <v/>
      </c>
      <c r="AI998" s="172"/>
      <c r="AJ998" s="188" t="s">
        <v>410</v>
      </c>
      <c r="AK998" s="204" t="str">
        <f>VLOOKUP($B998,D1_2!$B$5:$AL$131,31,FALSE)&amp;""</f>
        <v/>
      </c>
      <c r="AL998" s="215"/>
      <c r="AM998" s="160" t="str">
        <f>VLOOKUP($B998,D1_2!$B$5:$AL$131,32,FALSE)&amp;""</f>
        <v/>
      </c>
      <c r="AN998" s="172"/>
      <c r="AO998" s="188" t="s">
        <v>410</v>
      </c>
      <c r="AP998" s="204" t="str">
        <f>VLOOKUP($B998,D1_2!$B$5:$AL$131,33,FALSE)&amp;""</f>
        <v/>
      </c>
      <c r="AQ998" s="215"/>
      <c r="AR998" s="160" t="str">
        <f>VLOOKUP($B998,D1_2!$B$5:$AL$131,34,FALSE)&amp;""</f>
        <v/>
      </c>
      <c r="AS998" s="172"/>
      <c r="AT998" s="188" t="s">
        <v>410</v>
      </c>
      <c r="AU998" s="204" t="str">
        <f>VLOOKUP($B998,D1_2!$B$5:$AL$131,35,FALSE)&amp;""</f>
        <v/>
      </c>
      <c r="AV998" s="215"/>
      <c r="AW998" s="160" t="str">
        <f>VLOOKUP($B998,D1_2!$B$5:$AL$131,36,FALSE)&amp;""</f>
        <v/>
      </c>
      <c r="AX998" s="172"/>
      <c r="AY998" s="188" t="s">
        <v>410</v>
      </c>
      <c r="AZ998" s="204" t="str">
        <f>VLOOKUP($B998,D1_2!$B$5:$AL$131,37,FALSE)&amp;""</f>
        <v/>
      </c>
      <c r="BA998" s="215"/>
    </row>
    <row r="999" spans="2:53" s="1" customFormat="1">
      <c r="B999" s="28"/>
      <c r="C999" s="80"/>
      <c r="D999" s="80"/>
      <c r="E999" s="80"/>
      <c r="F999" s="108"/>
      <c r="G999" s="123" t="s">
        <v>5759</v>
      </c>
      <c r="H999" s="123"/>
      <c r="I999" s="123"/>
      <c r="J999" s="123"/>
      <c r="K999" s="123"/>
      <c r="L999" s="123"/>
      <c r="M999" s="123"/>
      <c r="N999" s="162" t="str">
        <f>VLOOKUP($B998,D1_2!$B$132:$AL$258,22,FALSE)&amp;""</f>
        <v/>
      </c>
      <c r="O999" s="173"/>
      <c r="P999" s="189" t="s">
        <v>410</v>
      </c>
      <c r="Q999" s="205" t="str">
        <f>VLOOKUP($B998,D1_2!$B$132:$AL$258,23,FALSE)&amp;""</f>
        <v/>
      </c>
      <c r="R999" s="222"/>
      <c r="S999" s="162" t="str">
        <f>VLOOKUP($B998,D1_2!$B$132:$AL$258,24,FALSE)&amp;""</f>
        <v/>
      </c>
      <c r="T999" s="173"/>
      <c r="U999" s="189" t="s">
        <v>410</v>
      </c>
      <c r="V999" s="205" t="str">
        <f>VLOOKUP($B998,D1_2!$B$132:$AL$258,25,FALSE)&amp;""</f>
        <v/>
      </c>
      <c r="W999" s="222"/>
      <c r="X999" s="162" t="str">
        <f>VLOOKUP($B998,D1_2!$B$132:$AL$258,26,FALSE)&amp;""</f>
        <v/>
      </c>
      <c r="Y999" s="173"/>
      <c r="Z999" s="189" t="s">
        <v>410</v>
      </c>
      <c r="AA999" s="205" t="str">
        <f>VLOOKUP($B998,D1_2!$B$132:$AL$258,27,FALSE)&amp;""</f>
        <v/>
      </c>
      <c r="AB999" s="222"/>
      <c r="AC999" s="162" t="str">
        <f>VLOOKUP($B998,D1_2!$B$132:$AL$258,28,FALSE)&amp;""</f>
        <v/>
      </c>
      <c r="AD999" s="173"/>
      <c r="AE999" s="189" t="s">
        <v>410</v>
      </c>
      <c r="AF999" s="205" t="str">
        <f>VLOOKUP($B998,D1_2!$B$132:$AL$258,29,FALSE)&amp;""</f>
        <v/>
      </c>
      <c r="AG999" s="222"/>
      <c r="AH999" s="162" t="str">
        <f>VLOOKUP($B998,D1_2!$B$132:$AL$258,30,FALSE)&amp;""</f>
        <v/>
      </c>
      <c r="AI999" s="173"/>
      <c r="AJ999" s="189" t="s">
        <v>410</v>
      </c>
      <c r="AK999" s="205" t="str">
        <f>VLOOKUP($B998,D1_2!$B$132:$AL$258,31,FALSE)&amp;""</f>
        <v/>
      </c>
      <c r="AL999" s="222"/>
      <c r="AM999" s="162" t="str">
        <f>VLOOKUP($B998,D1_2!$B$132:$AL$258,32,FALSE)&amp;""</f>
        <v/>
      </c>
      <c r="AN999" s="173"/>
      <c r="AO999" s="189" t="s">
        <v>410</v>
      </c>
      <c r="AP999" s="205" t="str">
        <f>VLOOKUP($B998,D1_2!$B$132:$AL$258,33,FALSE)&amp;""</f>
        <v/>
      </c>
      <c r="AQ999" s="222"/>
      <c r="AR999" s="162" t="str">
        <f>VLOOKUP($B998,D1_2!$B$132:$AL$258,34,FALSE)&amp;""</f>
        <v/>
      </c>
      <c r="AS999" s="173"/>
      <c r="AT999" s="189" t="s">
        <v>410</v>
      </c>
      <c r="AU999" s="205" t="str">
        <f>VLOOKUP($B998,D1_2!$B$132:$AL$258,35,FALSE)&amp;""</f>
        <v/>
      </c>
      <c r="AV999" s="222"/>
      <c r="AW999" s="162" t="str">
        <f>VLOOKUP($B998,D1_2!$B$132:$AL$258,36,FALSE)&amp;""</f>
        <v/>
      </c>
      <c r="AX999" s="173"/>
      <c r="AY999" s="189" t="s">
        <v>410</v>
      </c>
      <c r="AZ999" s="205" t="str">
        <f>VLOOKUP($B998,D1_2!$B$132:$AL$258,37,FALSE)&amp;""</f>
        <v/>
      </c>
      <c r="BA999" s="222"/>
    </row>
    <row r="1000" spans="2:53" s="1" customFormat="1">
      <c r="B1000" s="27"/>
      <c r="C1000" s="79"/>
      <c r="D1000" s="79"/>
      <c r="E1000" s="79"/>
      <c r="F1000" s="109"/>
      <c r="G1000" s="124" t="s">
        <v>5593</v>
      </c>
      <c r="H1000" s="124"/>
      <c r="I1000" s="124"/>
      <c r="J1000" s="124"/>
      <c r="K1000" s="124"/>
      <c r="L1000" s="124"/>
      <c r="M1000" s="124"/>
      <c r="N1000" s="167" t="str">
        <f>VLOOKUP($B998,D1_2!$B$259:$AL$385,22,FALSE)&amp;""</f>
        <v/>
      </c>
      <c r="O1000" s="174"/>
      <c r="P1000" s="190" t="s">
        <v>410</v>
      </c>
      <c r="Q1000" s="206" t="str">
        <f>VLOOKUP($B998,D1_2!$B$259:$AL$385,23,FALSE)&amp;""</f>
        <v/>
      </c>
      <c r="R1000" s="216"/>
      <c r="S1000" s="167" t="str">
        <f>VLOOKUP($B998,D1_2!$B$259:$AL$385,24,FALSE)&amp;""</f>
        <v/>
      </c>
      <c r="T1000" s="174"/>
      <c r="U1000" s="190" t="s">
        <v>410</v>
      </c>
      <c r="V1000" s="206" t="str">
        <f>VLOOKUP($B998,D1_2!$B$259:$AL$385,25,FALSE)&amp;""</f>
        <v/>
      </c>
      <c r="W1000" s="216"/>
      <c r="X1000" s="167" t="str">
        <f>VLOOKUP($B998,D1_2!$B$259:$AL$385,26,FALSE)&amp;""</f>
        <v/>
      </c>
      <c r="Y1000" s="174"/>
      <c r="Z1000" s="190" t="s">
        <v>410</v>
      </c>
      <c r="AA1000" s="206" t="str">
        <f>VLOOKUP($B998,D1_2!$B$259:$AL$385,27,FALSE)&amp;""</f>
        <v/>
      </c>
      <c r="AB1000" s="216"/>
      <c r="AC1000" s="167" t="str">
        <f>VLOOKUP($B998,D1_2!$B$259:$AL$385,28,FALSE)&amp;""</f>
        <v/>
      </c>
      <c r="AD1000" s="174"/>
      <c r="AE1000" s="190" t="s">
        <v>410</v>
      </c>
      <c r="AF1000" s="206" t="str">
        <f>VLOOKUP($B998,D1_2!$B$259:$AL$385,29,FALSE)&amp;""</f>
        <v/>
      </c>
      <c r="AG1000" s="216"/>
      <c r="AH1000" s="167" t="str">
        <f>VLOOKUP($B998,D1_2!$B$259:$AL$385,30,FALSE)&amp;""</f>
        <v/>
      </c>
      <c r="AI1000" s="174"/>
      <c r="AJ1000" s="190" t="s">
        <v>410</v>
      </c>
      <c r="AK1000" s="206" t="str">
        <f>VLOOKUP($B998,D1_2!$B$259:$AL$385,31,FALSE)&amp;""</f>
        <v/>
      </c>
      <c r="AL1000" s="216"/>
      <c r="AM1000" s="167" t="str">
        <f>VLOOKUP($B998,D1_2!$B$259:$AL$385,32,FALSE)&amp;""</f>
        <v/>
      </c>
      <c r="AN1000" s="174"/>
      <c r="AO1000" s="190" t="s">
        <v>410</v>
      </c>
      <c r="AP1000" s="206" t="str">
        <f>VLOOKUP($B998,D1_2!$B$259:$AL$385,33,FALSE)&amp;""</f>
        <v/>
      </c>
      <c r="AQ1000" s="216"/>
      <c r="AR1000" s="167" t="str">
        <f>VLOOKUP($B998,D1_2!$B$259:$AL$385,34,FALSE)&amp;""</f>
        <v/>
      </c>
      <c r="AS1000" s="174"/>
      <c r="AT1000" s="190" t="s">
        <v>410</v>
      </c>
      <c r="AU1000" s="206" t="str">
        <f>VLOOKUP($B998,D1_2!$B$259:$AL$385,35,FALSE)&amp;""</f>
        <v/>
      </c>
      <c r="AV1000" s="216"/>
      <c r="AW1000" s="167" t="str">
        <f>VLOOKUP($B998,D1_2!$B$259:$AL$385,36,FALSE)&amp;""</f>
        <v/>
      </c>
      <c r="AX1000" s="174"/>
      <c r="AY1000" s="190" t="s">
        <v>410</v>
      </c>
      <c r="AZ1000" s="206" t="str">
        <f>VLOOKUP($B998,D1_2!$B$259:$AL$385,37,FALSE)&amp;""</f>
        <v/>
      </c>
      <c r="BA1000" s="216"/>
    </row>
    <row r="1001" spans="2:53" s="1" customFormat="1" ht="14.25" customHeight="1">
      <c r="B1001" s="26" t="s">
        <v>6947</v>
      </c>
      <c r="C1001" s="78"/>
      <c r="D1001" s="78"/>
      <c r="E1001" s="78"/>
      <c r="F1001" s="107"/>
      <c r="G1001" s="122" t="s">
        <v>6009</v>
      </c>
      <c r="H1001" s="122"/>
      <c r="I1001" s="122"/>
      <c r="J1001" s="122"/>
      <c r="K1001" s="122"/>
      <c r="L1001" s="122"/>
      <c r="M1001" s="122"/>
      <c r="N1001" s="160" t="str">
        <f>VLOOKUP($B1001,D1_2!$B$5:$AL$131,22,FALSE)&amp;""</f>
        <v/>
      </c>
      <c r="O1001" s="172"/>
      <c r="P1001" s="188" t="s">
        <v>410</v>
      </c>
      <c r="Q1001" s="204" t="str">
        <f>VLOOKUP($B1001,D1_2!$B$5:$AL$131,23,FALSE)&amp;""</f>
        <v/>
      </c>
      <c r="R1001" s="215"/>
      <c r="S1001" s="160" t="str">
        <f>VLOOKUP($B1001,D1_2!$B$5:$AL$131,24,FALSE)&amp;""</f>
        <v/>
      </c>
      <c r="T1001" s="172"/>
      <c r="U1001" s="188" t="s">
        <v>410</v>
      </c>
      <c r="V1001" s="204" t="str">
        <f>VLOOKUP($B1001,D1_2!$B$5:$AL$131,25,FALSE)&amp;""</f>
        <v/>
      </c>
      <c r="W1001" s="215"/>
      <c r="X1001" s="160" t="str">
        <f>VLOOKUP($B1001,D1_2!$B$5:$AL$131,26,FALSE)&amp;""</f>
        <v/>
      </c>
      <c r="Y1001" s="172"/>
      <c r="Z1001" s="188" t="s">
        <v>410</v>
      </c>
      <c r="AA1001" s="204" t="str">
        <f>VLOOKUP($B1001,D1_2!$B$5:$AL$131,27,FALSE)&amp;""</f>
        <v/>
      </c>
      <c r="AB1001" s="215"/>
      <c r="AC1001" s="160" t="str">
        <f>VLOOKUP($B1001,D1_2!$B$5:$AL$131,28,FALSE)&amp;""</f>
        <v/>
      </c>
      <c r="AD1001" s="172"/>
      <c r="AE1001" s="188" t="s">
        <v>410</v>
      </c>
      <c r="AF1001" s="204" t="str">
        <f>VLOOKUP($B1001,D1_2!$B$5:$AL$131,29,FALSE)&amp;""</f>
        <v/>
      </c>
      <c r="AG1001" s="215"/>
      <c r="AH1001" s="160" t="str">
        <f>VLOOKUP($B1001,D1_2!$B$5:$AL$131,30,FALSE)&amp;""</f>
        <v/>
      </c>
      <c r="AI1001" s="172"/>
      <c r="AJ1001" s="188" t="s">
        <v>410</v>
      </c>
      <c r="AK1001" s="204" t="str">
        <f>VLOOKUP($B1001,D1_2!$B$5:$AL$131,31,FALSE)&amp;""</f>
        <v/>
      </c>
      <c r="AL1001" s="215"/>
      <c r="AM1001" s="160" t="str">
        <f>VLOOKUP($B1001,D1_2!$B$5:$AL$131,32,FALSE)&amp;""</f>
        <v/>
      </c>
      <c r="AN1001" s="172"/>
      <c r="AO1001" s="188" t="s">
        <v>410</v>
      </c>
      <c r="AP1001" s="204" t="str">
        <f>VLOOKUP($B1001,D1_2!$B$5:$AL$131,33,FALSE)&amp;""</f>
        <v/>
      </c>
      <c r="AQ1001" s="215"/>
      <c r="AR1001" s="160" t="str">
        <f>VLOOKUP($B1001,D1_2!$B$5:$AL$131,34,FALSE)&amp;""</f>
        <v/>
      </c>
      <c r="AS1001" s="172"/>
      <c r="AT1001" s="188" t="s">
        <v>410</v>
      </c>
      <c r="AU1001" s="204" t="str">
        <f>VLOOKUP($B1001,D1_2!$B$5:$AL$131,35,FALSE)&amp;""</f>
        <v/>
      </c>
      <c r="AV1001" s="215"/>
      <c r="AW1001" s="160" t="str">
        <f>VLOOKUP($B1001,D1_2!$B$5:$AL$131,36,FALSE)&amp;""</f>
        <v/>
      </c>
      <c r="AX1001" s="172"/>
      <c r="AY1001" s="188" t="s">
        <v>410</v>
      </c>
      <c r="AZ1001" s="204" t="str">
        <f>VLOOKUP($B1001,D1_2!$B$5:$AL$131,37,FALSE)&amp;""</f>
        <v/>
      </c>
      <c r="BA1001" s="215"/>
    </row>
    <row r="1002" spans="2:53" s="1" customFormat="1">
      <c r="B1002" s="28"/>
      <c r="C1002" s="80"/>
      <c r="D1002" s="80"/>
      <c r="E1002" s="80"/>
      <c r="F1002" s="108"/>
      <c r="G1002" s="123" t="s">
        <v>5759</v>
      </c>
      <c r="H1002" s="123"/>
      <c r="I1002" s="123"/>
      <c r="J1002" s="123"/>
      <c r="K1002" s="123"/>
      <c r="L1002" s="123"/>
      <c r="M1002" s="123"/>
      <c r="N1002" s="162" t="str">
        <f>VLOOKUP($B1001,D1_2!$B$132:$AL$258,22,FALSE)&amp;""</f>
        <v/>
      </c>
      <c r="O1002" s="173"/>
      <c r="P1002" s="189" t="s">
        <v>410</v>
      </c>
      <c r="Q1002" s="205" t="str">
        <f>VLOOKUP($B1001,D1_2!$B$132:$AL$258,23,FALSE)&amp;""</f>
        <v/>
      </c>
      <c r="R1002" s="222"/>
      <c r="S1002" s="162" t="str">
        <f>VLOOKUP($B1001,D1_2!$B$132:$AL$258,24,FALSE)&amp;""</f>
        <v/>
      </c>
      <c r="T1002" s="173"/>
      <c r="U1002" s="189" t="s">
        <v>410</v>
      </c>
      <c r="V1002" s="205" t="str">
        <f>VLOOKUP($B1001,D1_2!$B$132:$AL$258,25,FALSE)&amp;""</f>
        <v/>
      </c>
      <c r="W1002" s="222"/>
      <c r="X1002" s="162" t="str">
        <f>VLOOKUP($B1001,D1_2!$B$132:$AL$258,26,FALSE)&amp;""</f>
        <v/>
      </c>
      <c r="Y1002" s="173"/>
      <c r="Z1002" s="189" t="s">
        <v>410</v>
      </c>
      <c r="AA1002" s="205" t="str">
        <f>VLOOKUP($B1001,D1_2!$B$132:$AL$258,27,FALSE)&amp;""</f>
        <v/>
      </c>
      <c r="AB1002" s="222"/>
      <c r="AC1002" s="162" t="str">
        <f>VLOOKUP($B1001,D1_2!$B$132:$AL$258,28,FALSE)&amp;""</f>
        <v/>
      </c>
      <c r="AD1002" s="173"/>
      <c r="AE1002" s="189" t="s">
        <v>410</v>
      </c>
      <c r="AF1002" s="205" t="str">
        <f>VLOOKUP($B1001,D1_2!$B$132:$AL$258,29,FALSE)&amp;""</f>
        <v/>
      </c>
      <c r="AG1002" s="222"/>
      <c r="AH1002" s="162" t="str">
        <f>VLOOKUP($B1001,D1_2!$B$132:$AL$258,30,FALSE)&amp;""</f>
        <v/>
      </c>
      <c r="AI1002" s="173"/>
      <c r="AJ1002" s="189" t="s">
        <v>410</v>
      </c>
      <c r="AK1002" s="205" t="str">
        <f>VLOOKUP($B1001,D1_2!$B$132:$AL$258,31,FALSE)&amp;""</f>
        <v/>
      </c>
      <c r="AL1002" s="222"/>
      <c r="AM1002" s="162" t="str">
        <f>VLOOKUP($B1001,D1_2!$B$132:$AL$258,32,FALSE)&amp;""</f>
        <v/>
      </c>
      <c r="AN1002" s="173"/>
      <c r="AO1002" s="189" t="s">
        <v>410</v>
      </c>
      <c r="AP1002" s="205" t="str">
        <f>VLOOKUP($B1001,D1_2!$B$132:$AL$258,33,FALSE)&amp;""</f>
        <v/>
      </c>
      <c r="AQ1002" s="222"/>
      <c r="AR1002" s="162" t="str">
        <f>VLOOKUP($B1001,D1_2!$B$132:$AL$258,34,FALSE)&amp;""</f>
        <v/>
      </c>
      <c r="AS1002" s="173"/>
      <c r="AT1002" s="189" t="s">
        <v>410</v>
      </c>
      <c r="AU1002" s="205" t="str">
        <f>VLOOKUP($B1001,D1_2!$B$132:$AL$258,35,FALSE)&amp;""</f>
        <v/>
      </c>
      <c r="AV1002" s="222"/>
      <c r="AW1002" s="162" t="str">
        <f>VLOOKUP($B1001,D1_2!$B$132:$AL$258,36,FALSE)&amp;""</f>
        <v/>
      </c>
      <c r="AX1002" s="173"/>
      <c r="AY1002" s="189" t="s">
        <v>410</v>
      </c>
      <c r="AZ1002" s="205" t="str">
        <f>VLOOKUP($B1001,D1_2!$B$132:$AL$258,37,FALSE)&amp;""</f>
        <v/>
      </c>
      <c r="BA1002" s="222"/>
    </row>
    <row r="1003" spans="2:53" s="1" customFormat="1">
      <c r="B1003" s="27"/>
      <c r="C1003" s="79"/>
      <c r="D1003" s="79"/>
      <c r="E1003" s="79"/>
      <c r="F1003" s="109"/>
      <c r="G1003" s="124" t="s">
        <v>5593</v>
      </c>
      <c r="H1003" s="124"/>
      <c r="I1003" s="124"/>
      <c r="J1003" s="124"/>
      <c r="K1003" s="124"/>
      <c r="L1003" s="124"/>
      <c r="M1003" s="124"/>
      <c r="N1003" s="167" t="str">
        <f>VLOOKUP($B1001,D1_2!$B$259:$AL$385,22,FALSE)&amp;""</f>
        <v/>
      </c>
      <c r="O1003" s="174"/>
      <c r="P1003" s="190" t="s">
        <v>410</v>
      </c>
      <c r="Q1003" s="206" t="str">
        <f>VLOOKUP($B1001,D1_2!$B$259:$AL$385,23,FALSE)&amp;""</f>
        <v/>
      </c>
      <c r="R1003" s="216"/>
      <c r="S1003" s="167" t="str">
        <f>VLOOKUP($B1001,D1_2!$B$259:$AL$385,24,FALSE)&amp;""</f>
        <v/>
      </c>
      <c r="T1003" s="174"/>
      <c r="U1003" s="190" t="s">
        <v>410</v>
      </c>
      <c r="V1003" s="206" t="str">
        <f>VLOOKUP($B1001,D1_2!$B$259:$AL$385,25,FALSE)&amp;""</f>
        <v/>
      </c>
      <c r="W1003" s="216"/>
      <c r="X1003" s="167" t="str">
        <f>VLOOKUP($B1001,D1_2!$B$259:$AL$385,26,FALSE)&amp;""</f>
        <v/>
      </c>
      <c r="Y1003" s="174"/>
      <c r="Z1003" s="190" t="s">
        <v>410</v>
      </c>
      <c r="AA1003" s="206" t="str">
        <f>VLOOKUP($B1001,D1_2!$B$259:$AL$385,27,FALSE)&amp;""</f>
        <v/>
      </c>
      <c r="AB1003" s="216"/>
      <c r="AC1003" s="167" t="str">
        <f>VLOOKUP($B1001,D1_2!$B$259:$AL$385,28,FALSE)&amp;""</f>
        <v/>
      </c>
      <c r="AD1003" s="174"/>
      <c r="AE1003" s="190" t="s">
        <v>410</v>
      </c>
      <c r="AF1003" s="206" t="str">
        <f>VLOOKUP($B1001,D1_2!$B$259:$AL$385,29,FALSE)&amp;""</f>
        <v/>
      </c>
      <c r="AG1003" s="216"/>
      <c r="AH1003" s="167" t="str">
        <f>VLOOKUP($B1001,D1_2!$B$259:$AL$385,30,FALSE)&amp;""</f>
        <v/>
      </c>
      <c r="AI1003" s="174"/>
      <c r="AJ1003" s="190" t="s">
        <v>410</v>
      </c>
      <c r="AK1003" s="206" t="str">
        <f>VLOOKUP($B1001,D1_2!$B$259:$AL$385,31,FALSE)&amp;""</f>
        <v/>
      </c>
      <c r="AL1003" s="216"/>
      <c r="AM1003" s="167" t="str">
        <f>VLOOKUP($B1001,D1_2!$B$259:$AL$385,32,FALSE)&amp;""</f>
        <v/>
      </c>
      <c r="AN1003" s="174"/>
      <c r="AO1003" s="190" t="s">
        <v>410</v>
      </c>
      <c r="AP1003" s="206" t="str">
        <f>VLOOKUP($B1001,D1_2!$B$259:$AL$385,33,FALSE)&amp;""</f>
        <v/>
      </c>
      <c r="AQ1003" s="216"/>
      <c r="AR1003" s="167" t="str">
        <f>VLOOKUP($B1001,D1_2!$B$259:$AL$385,34,FALSE)&amp;""</f>
        <v/>
      </c>
      <c r="AS1003" s="174"/>
      <c r="AT1003" s="190" t="s">
        <v>410</v>
      </c>
      <c r="AU1003" s="206" t="str">
        <f>VLOOKUP($B1001,D1_2!$B$259:$AL$385,35,FALSE)&amp;""</f>
        <v/>
      </c>
      <c r="AV1003" s="216"/>
      <c r="AW1003" s="167" t="str">
        <f>VLOOKUP($B1001,D1_2!$B$259:$AL$385,36,FALSE)&amp;""</f>
        <v/>
      </c>
      <c r="AX1003" s="174"/>
      <c r="AY1003" s="190" t="s">
        <v>410</v>
      </c>
      <c r="AZ1003" s="206" t="str">
        <f>VLOOKUP($B1001,D1_2!$B$259:$AL$385,37,FALSE)&amp;""</f>
        <v/>
      </c>
      <c r="BA1003" s="216"/>
    </row>
    <row r="1004" spans="2:53" s="1" customFormat="1" ht="14.25" customHeight="1">
      <c r="B1004" s="26" t="s">
        <v>4175</v>
      </c>
      <c r="C1004" s="78"/>
      <c r="D1004" s="78"/>
      <c r="E1004" s="78"/>
      <c r="F1004" s="107"/>
      <c r="G1004" s="122" t="s">
        <v>6009</v>
      </c>
      <c r="H1004" s="122"/>
      <c r="I1004" s="122"/>
      <c r="J1004" s="122"/>
      <c r="K1004" s="122"/>
      <c r="L1004" s="122"/>
      <c r="M1004" s="122"/>
      <c r="N1004" s="160" t="str">
        <f>VLOOKUP($B1004,D1_2!$B$5:$AL$131,22,FALSE)&amp;""</f>
        <v/>
      </c>
      <c r="O1004" s="172"/>
      <c r="P1004" s="188" t="s">
        <v>410</v>
      </c>
      <c r="Q1004" s="204" t="str">
        <f>VLOOKUP($B1004,D1_2!$B$5:$AL$131,23,FALSE)&amp;""</f>
        <v/>
      </c>
      <c r="R1004" s="215"/>
      <c r="S1004" s="160" t="str">
        <f>VLOOKUP($B1004,D1_2!$B$5:$AL$131,24,FALSE)&amp;""</f>
        <v/>
      </c>
      <c r="T1004" s="172"/>
      <c r="U1004" s="188" t="s">
        <v>410</v>
      </c>
      <c r="V1004" s="204" t="str">
        <f>VLOOKUP($B1004,D1_2!$B$5:$AL$131,25,FALSE)&amp;""</f>
        <v/>
      </c>
      <c r="W1004" s="215"/>
      <c r="X1004" s="160" t="str">
        <f>VLOOKUP($B1004,D1_2!$B$5:$AL$131,26,FALSE)&amp;""</f>
        <v/>
      </c>
      <c r="Y1004" s="172"/>
      <c r="Z1004" s="188" t="s">
        <v>410</v>
      </c>
      <c r="AA1004" s="204" t="str">
        <f>VLOOKUP($B1004,D1_2!$B$5:$AL$131,27,FALSE)&amp;""</f>
        <v/>
      </c>
      <c r="AB1004" s="215"/>
      <c r="AC1004" s="160" t="str">
        <f>VLOOKUP($B1004,D1_2!$B$5:$AL$131,28,FALSE)&amp;""</f>
        <v/>
      </c>
      <c r="AD1004" s="172"/>
      <c r="AE1004" s="188" t="s">
        <v>410</v>
      </c>
      <c r="AF1004" s="204" t="str">
        <f>VLOOKUP($B1004,D1_2!$B$5:$AL$131,29,FALSE)&amp;""</f>
        <v/>
      </c>
      <c r="AG1004" s="215"/>
      <c r="AH1004" s="160" t="str">
        <f>VLOOKUP($B1004,D1_2!$B$5:$AL$131,30,FALSE)&amp;""</f>
        <v/>
      </c>
      <c r="AI1004" s="172"/>
      <c r="AJ1004" s="188" t="s">
        <v>410</v>
      </c>
      <c r="AK1004" s="204" t="str">
        <f>VLOOKUP($B1004,D1_2!$B$5:$AL$131,31,FALSE)&amp;""</f>
        <v/>
      </c>
      <c r="AL1004" s="215"/>
      <c r="AM1004" s="160" t="str">
        <f>VLOOKUP($B1004,D1_2!$B$5:$AL$131,32,FALSE)&amp;""</f>
        <v/>
      </c>
      <c r="AN1004" s="172"/>
      <c r="AO1004" s="188" t="s">
        <v>410</v>
      </c>
      <c r="AP1004" s="204" t="str">
        <f>VLOOKUP($B1004,D1_2!$B$5:$AL$131,33,FALSE)&amp;""</f>
        <v/>
      </c>
      <c r="AQ1004" s="215"/>
      <c r="AR1004" s="160" t="str">
        <f>VLOOKUP($B1004,D1_2!$B$5:$AL$131,34,FALSE)&amp;""</f>
        <v/>
      </c>
      <c r="AS1004" s="172"/>
      <c r="AT1004" s="188" t="s">
        <v>410</v>
      </c>
      <c r="AU1004" s="204" t="str">
        <f>VLOOKUP($B1004,D1_2!$B$5:$AL$131,35,FALSE)&amp;""</f>
        <v/>
      </c>
      <c r="AV1004" s="215"/>
      <c r="AW1004" s="160" t="str">
        <f>VLOOKUP($B1004,D1_2!$B$5:$AL$131,36,FALSE)&amp;""</f>
        <v/>
      </c>
      <c r="AX1004" s="172"/>
      <c r="AY1004" s="188" t="s">
        <v>410</v>
      </c>
      <c r="AZ1004" s="204" t="str">
        <f>VLOOKUP($B1004,D1_2!$B$5:$AL$131,37,FALSE)&amp;""</f>
        <v/>
      </c>
      <c r="BA1004" s="215"/>
    </row>
    <row r="1005" spans="2:53" s="1" customFormat="1">
      <c r="B1005" s="28"/>
      <c r="C1005" s="80"/>
      <c r="D1005" s="80"/>
      <c r="E1005" s="80"/>
      <c r="F1005" s="108"/>
      <c r="G1005" s="123" t="s">
        <v>5759</v>
      </c>
      <c r="H1005" s="123"/>
      <c r="I1005" s="123"/>
      <c r="J1005" s="123"/>
      <c r="K1005" s="123"/>
      <c r="L1005" s="123"/>
      <c r="M1005" s="123"/>
      <c r="N1005" s="162" t="str">
        <f>VLOOKUP($B1004,D1_2!$B$132:$AL$258,22,FALSE)&amp;""</f>
        <v/>
      </c>
      <c r="O1005" s="173"/>
      <c r="P1005" s="189" t="s">
        <v>410</v>
      </c>
      <c r="Q1005" s="205" t="str">
        <f>VLOOKUP($B1004,D1_2!$B$132:$AL$258,23,FALSE)&amp;""</f>
        <v/>
      </c>
      <c r="R1005" s="222"/>
      <c r="S1005" s="162" t="str">
        <f>VLOOKUP($B1004,D1_2!$B$132:$AL$258,24,FALSE)&amp;""</f>
        <v/>
      </c>
      <c r="T1005" s="173"/>
      <c r="U1005" s="189" t="s">
        <v>410</v>
      </c>
      <c r="V1005" s="205" t="str">
        <f>VLOOKUP($B1004,D1_2!$B$132:$AL$258,25,FALSE)&amp;""</f>
        <v/>
      </c>
      <c r="W1005" s="222"/>
      <c r="X1005" s="162" t="str">
        <f>VLOOKUP($B1004,D1_2!$B$132:$AL$258,26,FALSE)&amp;""</f>
        <v/>
      </c>
      <c r="Y1005" s="173"/>
      <c r="Z1005" s="189" t="s">
        <v>410</v>
      </c>
      <c r="AA1005" s="205" t="str">
        <f>VLOOKUP($B1004,D1_2!$B$132:$AL$258,27,FALSE)&amp;""</f>
        <v/>
      </c>
      <c r="AB1005" s="222"/>
      <c r="AC1005" s="162" t="str">
        <f>VLOOKUP($B1004,D1_2!$B$132:$AL$258,28,FALSE)&amp;""</f>
        <v/>
      </c>
      <c r="AD1005" s="173"/>
      <c r="AE1005" s="189" t="s">
        <v>410</v>
      </c>
      <c r="AF1005" s="205" t="str">
        <f>VLOOKUP($B1004,D1_2!$B$132:$AL$258,29,FALSE)&amp;""</f>
        <v/>
      </c>
      <c r="AG1005" s="222"/>
      <c r="AH1005" s="162" t="str">
        <f>VLOOKUP($B1004,D1_2!$B$132:$AL$258,30,FALSE)&amp;""</f>
        <v/>
      </c>
      <c r="AI1005" s="173"/>
      <c r="AJ1005" s="189" t="s">
        <v>410</v>
      </c>
      <c r="AK1005" s="205" t="str">
        <f>VLOOKUP($B1004,D1_2!$B$132:$AL$258,31,FALSE)&amp;""</f>
        <v/>
      </c>
      <c r="AL1005" s="222"/>
      <c r="AM1005" s="162" t="str">
        <f>VLOOKUP($B1004,D1_2!$B$132:$AL$258,32,FALSE)&amp;""</f>
        <v/>
      </c>
      <c r="AN1005" s="173"/>
      <c r="AO1005" s="189" t="s">
        <v>410</v>
      </c>
      <c r="AP1005" s="205" t="str">
        <f>VLOOKUP($B1004,D1_2!$B$132:$AL$258,33,FALSE)&amp;""</f>
        <v/>
      </c>
      <c r="AQ1005" s="222"/>
      <c r="AR1005" s="162" t="str">
        <f>VLOOKUP($B1004,D1_2!$B$132:$AL$258,34,FALSE)&amp;""</f>
        <v/>
      </c>
      <c r="AS1005" s="173"/>
      <c r="AT1005" s="189" t="s">
        <v>410</v>
      </c>
      <c r="AU1005" s="205" t="str">
        <f>VLOOKUP($B1004,D1_2!$B$132:$AL$258,35,FALSE)&amp;""</f>
        <v/>
      </c>
      <c r="AV1005" s="222"/>
      <c r="AW1005" s="162" t="str">
        <f>VLOOKUP($B1004,D1_2!$B$132:$AL$258,36,FALSE)&amp;""</f>
        <v/>
      </c>
      <c r="AX1005" s="173"/>
      <c r="AY1005" s="189" t="s">
        <v>410</v>
      </c>
      <c r="AZ1005" s="205" t="str">
        <f>VLOOKUP($B1004,D1_2!$B$132:$AL$258,37,FALSE)&amp;""</f>
        <v/>
      </c>
      <c r="BA1005" s="222"/>
    </row>
    <row r="1006" spans="2:53" s="1" customFormat="1">
      <c r="B1006" s="27"/>
      <c r="C1006" s="79"/>
      <c r="D1006" s="79"/>
      <c r="E1006" s="79"/>
      <c r="F1006" s="109"/>
      <c r="G1006" s="124" t="s">
        <v>5593</v>
      </c>
      <c r="H1006" s="124"/>
      <c r="I1006" s="124"/>
      <c r="J1006" s="124"/>
      <c r="K1006" s="124"/>
      <c r="L1006" s="124"/>
      <c r="M1006" s="124"/>
      <c r="N1006" s="167" t="str">
        <f>VLOOKUP($B1004,D1_2!$B$259:$AL$385,22,FALSE)&amp;""</f>
        <v/>
      </c>
      <c r="O1006" s="174"/>
      <c r="P1006" s="190" t="s">
        <v>410</v>
      </c>
      <c r="Q1006" s="206" t="str">
        <f>VLOOKUP($B1004,D1_2!$B$259:$AL$385,23,FALSE)&amp;""</f>
        <v/>
      </c>
      <c r="R1006" s="216"/>
      <c r="S1006" s="167" t="str">
        <f>VLOOKUP($B1004,D1_2!$B$259:$AL$385,24,FALSE)&amp;""</f>
        <v/>
      </c>
      <c r="T1006" s="174"/>
      <c r="U1006" s="190" t="s">
        <v>410</v>
      </c>
      <c r="V1006" s="206" t="str">
        <f>VLOOKUP($B1004,D1_2!$B$259:$AL$385,25,FALSE)&amp;""</f>
        <v/>
      </c>
      <c r="W1006" s="216"/>
      <c r="X1006" s="167" t="str">
        <f>VLOOKUP($B1004,D1_2!$B$259:$AL$385,26,FALSE)&amp;""</f>
        <v/>
      </c>
      <c r="Y1006" s="174"/>
      <c r="Z1006" s="190" t="s">
        <v>410</v>
      </c>
      <c r="AA1006" s="206" t="str">
        <f>VLOOKUP($B1004,D1_2!$B$259:$AL$385,27,FALSE)&amp;""</f>
        <v/>
      </c>
      <c r="AB1006" s="216"/>
      <c r="AC1006" s="167" t="str">
        <f>VLOOKUP($B1004,D1_2!$B$259:$AL$385,28,FALSE)&amp;""</f>
        <v/>
      </c>
      <c r="AD1006" s="174"/>
      <c r="AE1006" s="190" t="s">
        <v>410</v>
      </c>
      <c r="AF1006" s="206" t="str">
        <f>VLOOKUP($B1004,D1_2!$B$259:$AL$385,29,FALSE)&amp;""</f>
        <v/>
      </c>
      <c r="AG1006" s="216"/>
      <c r="AH1006" s="167" t="str">
        <f>VLOOKUP($B1004,D1_2!$B$259:$AL$385,30,FALSE)&amp;""</f>
        <v/>
      </c>
      <c r="AI1006" s="174"/>
      <c r="AJ1006" s="190" t="s">
        <v>410</v>
      </c>
      <c r="AK1006" s="206" t="str">
        <f>VLOOKUP($B1004,D1_2!$B$259:$AL$385,31,FALSE)&amp;""</f>
        <v/>
      </c>
      <c r="AL1006" s="216"/>
      <c r="AM1006" s="167" t="str">
        <f>VLOOKUP($B1004,D1_2!$B$259:$AL$385,32,FALSE)&amp;""</f>
        <v/>
      </c>
      <c r="AN1006" s="174"/>
      <c r="AO1006" s="190" t="s">
        <v>410</v>
      </c>
      <c r="AP1006" s="206" t="str">
        <f>VLOOKUP($B1004,D1_2!$B$259:$AL$385,33,FALSE)&amp;""</f>
        <v/>
      </c>
      <c r="AQ1006" s="216"/>
      <c r="AR1006" s="167" t="str">
        <f>VLOOKUP($B1004,D1_2!$B$259:$AL$385,34,FALSE)&amp;""</f>
        <v/>
      </c>
      <c r="AS1006" s="174"/>
      <c r="AT1006" s="190" t="s">
        <v>410</v>
      </c>
      <c r="AU1006" s="206" t="str">
        <f>VLOOKUP($B1004,D1_2!$B$259:$AL$385,35,FALSE)&amp;""</f>
        <v/>
      </c>
      <c r="AV1006" s="216"/>
      <c r="AW1006" s="167" t="str">
        <f>VLOOKUP($B1004,D1_2!$B$259:$AL$385,36,FALSE)&amp;""</f>
        <v/>
      </c>
      <c r="AX1006" s="174"/>
      <c r="AY1006" s="190" t="s">
        <v>410</v>
      </c>
      <c r="AZ1006" s="206" t="str">
        <f>VLOOKUP($B1004,D1_2!$B$259:$AL$385,37,FALSE)&amp;""</f>
        <v/>
      </c>
      <c r="BA1006" s="216"/>
    </row>
    <row r="1007" spans="2:53" s="1" customFormat="1" ht="14.25" customHeight="1">
      <c r="B1007" s="26" t="s">
        <v>655</v>
      </c>
      <c r="C1007" s="78"/>
      <c r="D1007" s="78"/>
      <c r="E1007" s="78"/>
      <c r="F1007" s="107"/>
      <c r="G1007" s="122" t="s">
        <v>6009</v>
      </c>
      <c r="H1007" s="122"/>
      <c r="I1007" s="122"/>
      <c r="J1007" s="122"/>
      <c r="K1007" s="122"/>
      <c r="L1007" s="122"/>
      <c r="M1007" s="122"/>
      <c r="N1007" s="160" t="str">
        <f>VLOOKUP($B1007,D1_2!$B$5:$AL$131,22,FALSE)&amp;""</f>
        <v/>
      </c>
      <c r="O1007" s="172"/>
      <c r="P1007" s="188" t="s">
        <v>410</v>
      </c>
      <c r="Q1007" s="204" t="str">
        <f>VLOOKUP($B1007,D1_2!$B$5:$AL$131,23,FALSE)&amp;""</f>
        <v/>
      </c>
      <c r="R1007" s="215"/>
      <c r="S1007" s="160" t="str">
        <f>VLOOKUP($B1007,D1_2!$B$5:$AL$131,24,FALSE)&amp;""</f>
        <v/>
      </c>
      <c r="T1007" s="172"/>
      <c r="U1007" s="188" t="s">
        <v>410</v>
      </c>
      <c r="V1007" s="204" t="str">
        <f>VLOOKUP($B1007,D1_2!$B$5:$AL$131,25,FALSE)&amp;""</f>
        <v/>
      </c>
      <c r="W1007" s="215"/>
      <c r="X1007" s="160" t="str">
        <f>VLOOKUP($B1007,D1_2!$B$5:$AL$131,26,FALSE)&amp;""</f>
        <v/>
      </c>
      <c r="Y1007" s="172"/>
      <c r="Z1007" s="188" t="s">
        <v>410</v>
      </c>
      <c r="AA1007" s="204" t="str">
        <f>VLOOKUP($B1007,D1_2!$B$5:$AL$131,27,FALSE)&amp;""</f>
        <v/>
      </c>
      <c r="AB1007" s="215"/>
      <c r="AC1007" s="160" t="str">
        <f>VLOOKUP($B1007,D1_2!$B$5:$AL$131,28,FALSE)&amp;""</f>
        <v/>
      </c>
      <c r="AD1007" s="172"/>
      <c r="AE1007" s="188" t="s">
        <v>410</v>
      </c>
      <c r="AF1007" s="204" t="str">
        <f>VLOOKUP($B1007,D1_2!$B$5:$AL$131,29,FALSE)&amp;""</f>
        <v/>
      </c>
      <c r="AG1007" s="215"/>
      <c r="AH1007" s="160" t="str">
        <f>VLOOKUP($B1007,D1_2!$B$5:$AL$131,30,FALSE)&amp;""</f>
        <v/>
      </c>
      <c r="AI1007" s="172"/>
      <c r="AJ1007" s="188" t="s">
        <v>410</v>
      </c>
      <c r="AK1007" s="204" t="str">
        <f>VLOOKUP($B1007,D1_2!$B$5:$AL$131,31,FALSE)&amp;""</f>
        <v/>
      </c>
      <c r="AL1007" s="215"/>
      <c r="AM1007" s="160" t="str">
        <f>VLOOKUP($B1007,D1_2!$B$5:$AL$131,32,FALSE)&amp;""</f>
        <v/>
      </c>
      <c r="AN1007" s="172"/>
      <c r="AO1007" s="188" t="s">
        <v>410</v>
      </c>
      <c r="AP1007" s="204" t="str">
        <f>VLOOKUP($B1007,D1_2!$B$5:$AL$131,33,FALSE)&amp;""</f>
        <v/>
      </c>
      <c r="AQ1007" s="215"/>
      <c r="AR1007" s="160" t="str">
        <f>VLOOKUP($B1007,D1_2!$B$5:$AL$131,34,FALSE)&amp;""</f>
        <v/>
      </c>
      <c r="AS1007" s="172"/>
      <c r="AT1007" s="188" t="s">
        <v>410</v>
      </c>
      <c r="AU1007" s="204" t="str">
        <f>VLOOKUP($B1007,D1_2!$B$5:$AL$131,35,FALSE)&amp;""</f>
        <v/>
      </c>
      <c r="AV1007" s="215"/>
      <c r="AW1007" s="160" t="str">
        <f>VLOOKUP($B1007,D1_2!$B$5:$AL$131,36,FALSE)&amp;""</f>
        <v/>
      </c>
      <c r="AX1007" s="172"/>
      <c r="AY1007" s="188" t="s">
        <v>410</v>
      </c>
      <c r="AZ1007" s="204" t="str">
        <f>VLOOKUP($B1007,D1_2!$B$5:$AL$131,37,FALSE)&amp;""</f>
        <v/>
      </c>
      <c r="BA1007" s="215"/>
    </row>
    <row r="1008" spans="2:53" s="1" customFormat="1">
      <c r="B1008" s="28"/>
      <c r="C1008" s="80"/>
      <c r="D1008" s="80"/>
      <c r="E1008" s="80"/>
      <c r="F1008" s="108"/>
      <c r="G1008" s="123" t="s">
        <v>5759</v>
      </c>
      <c r="H1008" s="123"/>
      <c r="I1008" s="123"/>
      <c r="J1008" s="123"/>
      <c r="K1008" s="123"/>
      <c r="L1008" s="123"/>
      <c r="M1008" s="123"/>
      <c r="N1008" s="162" t="str">
        <f>VLOOKUP($B1007,D1_2!$B$132:$AL$258,22,FALSE)&amp;""</f>
        <v/>
      </c>
      <c r="O1008" s="173"/>
      <c r="P1008" s="189" t="s">
        <v>410</v>
      </c>
      <c r="Q1008" s="205" t="str">
        <f>VLOOKUP($B1007,D1_2!$B$132:$AL$258,23,FALSE)&amp;""</f>
        <v/>
      </c>
      <c r="R1008" s="222"/>
      <c r="S1008" s="162" t="str">
        <f>VLOOKUP($B1007,D1_2!$B$132:$AL$258,24,FALSE)&amp;""</f>
        <v/>
      </c>
      <c r="T1008" s="173"/>
      <c r="U1008" s="189" t="s">
        <v>410</v>
      </c>
      <c r="V1008" s="205" t="str">
        <f>VLOOKUP($B1007,D1_2!$B$132:$AL$258,25,FALSE)&amp;""</f>
        <v/>
      </c>
      <c r="W1008" s="222"/>
      <c r="X1008" s="162" t="str">
        <f>VLOOKUP($B1007,D1_2!$B$132:$AL$258,26,FALSE)&amp;""</f>
        <v/>
      </c>
      <c r="Y1008" s="173"/>
      <c r="Z1008" s="189" t="s">
        <v>410</v>
      </c>
      <c r="AA1008" s="205" t="str">
        <f>VLOOKUP($B1007,D1_2!$B$132:$AL$258,27,FALSE)&amp;""</f>
        <v/>
      </c>
      <c r="AB1008" s="222"/>
      <c r="AC1008" s="162" t="str">
        <f>VLOOKUP($B1007,D1_2!$B$132:$AL$258,28,FALSE)&amp;""</f>
        <v/>
      </c>
      <c r="AD1008" s="173"/>
      <c r="AE1008" s="189" t="s">
        <v>410</v>
      </c>
      <c r="AF1008" s="205" t="str">
        <f>VLOOKUP($B1007,D1_2!$B$132:$AL$258,29,FALSE)&amp;""</f>
        <v/>
      </c>
      <c r="AG1008" s="222"/>
      <c r="AH1008" s="162" t="str">
        <f>VLOOKUP($B1007,D1_2!$B$132:$AL$258,30,FALSE)&amp;""</f>
        <v/>
      </c>
      <c r="AI1008" s="173"/>
      <c r="AJ1008" s="189" t="s">
        <v>410</v>
      </c>
      <c r="AK1008" s="205" t="str">
        <f>VLOOKUP($B1007,D1_2!$B$132:$AL$258,31,FALSE)&amp;""</f>
        <v/>
      </c>
      <c r="AL1008" s="222"/>
      <c r="AM1008" s="162" t="str">
        <f>VLOOKUP($B1007,D1_2!$B$132:$AL$258,32,FALSE)&amp;""</f>
        <v/>
      </c>
      <c r="AN1008" s="173"/>
      <c r="AO1008" s="189" t="s">
        <v>410</v>
      </c>
      <c r="AP1008" s="205" t="str">
        <f>VLOOKUP($B1007,D1_2!$B$132:$AL$258,33,FALSE)&amp;""</f>
        <v/>
      </c>
      <c r="AQ1008" s="222"/>
      <c r="AR1008" s="162" t="str">
        <f>VLOOKUP($B1007,D1_2!$B$132:$AL$258,34,FALSE)&amp;""</f>
        <v/>
      </c>
      <c r="AS1008" s="173"/>
      <c r="AT1008" s="189" t="s">
        <v>410</v>
      </c>
      <c r="AU1008" s="205" t="str">
        <f>VLOOKUP($B1007,D1_2!$B$132:$AL$258,35,FALSE)&amp;""</f>
        <v/>
      </c>
      <c r="AV1008" s="222"/>
      <c r="AW1008" s="162" t="str">
        <f>VLOOKUP($B1007,D1_2!$B$132:$AL$258,36,FALSE)&amp;""</f>
        <v/>
      </c>
      <c r="AX1008" s="173"/>
      <c r="AY1008" s="189" t="s">
        <v>410</v>
      </c>
      <c r="AZ1008" s="205" t="str">
        <f>VLOOKUP($B1007,D1_2!$B$132:$AL$258,37,FALSE)&amp;""</f>
        <v/>
      </c>
      <c r="BA1008" s="222"/>
    </row>
    <row r="1009" spans="2:53" s="1" customFormat="1">
      <c r="B1009" s="27"/>
      <c r="C1009" s="79"/>
      <c r="D1009" s="79"/>
      <c r="E1009" s="79"/>
      <c r="F1009" s="109"/>
      <c r="G1009" s="124" t="s">
        <v>5593</v>
      </c>
      <c r="H1009" s="124"/>
      <c r="I1009" s="124"/>
      <c r="J1009" s="124"/>
      <c r="K1009" s="124"/>
      <c r="L1009" s="124"/>
      <c r="M1009" s="124"/>
      <c r="N1009" s="167" t="str">
        <f>VLOOKUP($B1007,D1_2!$B$259:$AL$385,22,FALSE)&amp;""</f>
        <v/>
      </c>
      <c r="O1009" s="174"/>
      <c r="P1009" s="190" t="s">
        <v>410</v>
      </c>
      <c r="Q1009" s="206" t="str">
        <f>VLOOKUP($B1007,D1_2!$B$259:$AL$385,23,FALSE)&amp;""</f>
        <v/>
      </c>
      <c r="R1009" s="216"/>
      <c r="S1009" s="167" t="str">
        <f>VLOOKUP($B1007,D1_2!$B$259:$AL$385,24,FALSE)&amp;""</f>
        <v/>
      </c>
      <c r="T1009" s="174"/>
      <c r="U1009" s="190" t="s">
        <v>410</v>
      </c>
      <c r="V1009" s="206" t="str">
        <f>VLOOKUP($B1007,D1_2!$B$259:$AL$385,25,FALSE)&amp;""</f>
        <v/>
      </c>
      <c r="W1009" s="216"/>
      <c r="X1009" s="167" t="str">
        <f>VLOOKUP($B1007,D1_2!$B$259:$AL$385,26,FALSE)&amp;""</f>
        <v/>
      </c>
      <c r="Y1009" s="174"/>
      <c r="Z1009" s="190" t="s">
        <v>410</v>
      </c>
      <c r="AA1009" s="206" t="str">
        <f>VLOOKUP($B1007,D1_2!$B$259:$AL$385,27,FALSE)&amp;""</f>
        <v/>
      </c>
      <c r="AB1009" s="216"/>
      <c r="AC1009" s="167" t="str">
        <f>VLOOKUP($B1007,D1_2!$B$259:$AL$385,28,FALSE)&amp;""</f>
        <v/>
      </c>
      <c r="AD1009" s="174"/>
      <c r="AE1009" s="190" t="s">
        <v>410</v>
      </c>
      <c r="AF1009" s="206" t="str">
        <f>VLOOKUP($B1007,D1_2!$B$259:$AL$385,29,FALSE)&amp;""</f>
        <v/>
      </c>
      <c r="AG1009" s="216"/>
      <c r="AH1009" s="167" t="str">
        <f>VLOOKUP($B1007,D1_2!$B$259:$AL$385,30,FALSE)&amp;""</f>
        <v/>
      </c>
      <c r="AI1009" s="174"/>
      <c r="AJ1009" s="190" t="s">
        <v>410</v>
      </c>
      <c r="AK1009" s="206" t="str">
        <f>VLOOKUP($B1007,D1_2!$B$259:$AL$385,31,FALSE)&amp;""</f>
        <v/>
      </c>
      <c r="AL1009" s="216"/>
      <c r="AM1009" s="167" t="str">
        <f>VLOOKUP($B1007,D1_2!$B$259:$AL$385,32,FALSE)&amp;""</f>
        <v/>
      </c>
      <c r="AN1009" s="174"/>
      <c r="AO1009" s="190" t="s">
        <v>410</v>
      </c>
      <c r="AP1009" s="206" t="str">
        <f>VLOOKUP($B1007,D1_2!$B$259:$AL$385,33,FALSE)&amp;""</f>
        <v/>
      </c>
      <c r="AQ1009" s="216"/>
      <c r="AR1009" s="167" t="str">
        <f>VLOOKUP($B1007,D1_2!$B$259:$AL$385,34,FALSE)&amp;""</f>
        <v/>
      </c>
      <c r="AS1009" s="174"/>
      <c r="AT1009" s="190" t="s">
        <v>410</v>
      </c>
      <c r="AU1009" s="206" t="str">
        <f>VLOOKUP($B1007,D1_2!$B$259:$AL$385,35,FALSE)&amp;""</f>
        <v/>
      </c>
      <c r="AV1009" s="216"/>
      <c r="AW1009" s="167" t="str">
        <f>VLOOKUP($B1007,D1_2!$B$259:$AL$385,36,FALSE)&amp;""</f>
        <v/>
      </c>
      <c r="AX1009" s="174"/>
      <c r="AY1009" s="190" t="s">
        <v>410</v>
      </c>
      <c r="AZ1009" s="206" t="str">
        <f>VLOOKUP($B1007,D1_2!$B$259:$AL$385,37,FALSE)&amp;""</f>
        <v/>
      </c>
      <c r="BA1009" s="216"/>
    </row>
    <row r="1010" spans="2:53" s="1" customFormat="1" ht="14.25" customHeight="1">
      <c r="B1010" s="26" t="s">
        <v>6948</v>
      </c>
      <c r="C1010" s="78"/>
      <c r="D1010" s="78"/>
      <c r="E1010" s="78"/>
      <c r="F1010" s="107"/>
      <c r="G1010" s="122" t="s">
        <v>6009</v>
      </c>
      <c r="H1010" s="122"/>
      <c r="I1010" s="122"/>
      <c r="J1010" s="122"/>
      <c r="K1010" s="122"/>
      <c r="L1010" s="122"/>
      <c r="M1010" s="122"/>
      <c r="N1010" s="160" t="str">
        <f>VLOOKUP($B1010,D1_2!$B$5:$AL$131,22,FALSE)&amp;""</f>
        <v/>
      </c>
      <c r="O1010" s="172"/>
      <c r="P1010" s="188" t="s">
        <v>410</v>
      </c>
      <c r="Q1010" s="204" t="str">
        <f>VLOOKUP($B1010,D1_2!$B$5:$AL$131,23,FALSE)&amp;""</f>
        <v/>
      </c>
      <c r="R1010" s="215"/>
      <c r="S1010" s="160" t="str">
        <f>VLOOKUP($B1010,D1_2!$B$5:$AL$131,24,FALSE)&amp;""</f>
        <v/>
      </c>
      <c r="T1010" s="172"/>
      <c r="U1010" s="188" t="s">
        <v>410</v>
      </c>
      <c r="V1010" s="204" t="str">
        <f>VLOOKUP($B1010,D1_2!$B$5:$AL$131,25,FALSE)&amp;""</f>
        <v/>
      </c>
      <c r="W1010" s="215"/>
      <c r="X1010" s="160" t="str">
        <f>VLOOKUP($B1010,D1_2!$B$5:$AL$131,26,FALSE)&amp;""</f>
        <v/>
      </c>
      <c r="Y1010" s="172"/>
      <c r="Z1010" s="188" t="s">
        <v>410</v>
      </c>
      <c r="AA1010" s="204" t="str">
        <f>VLOOKUP($B1010,D1_2!$B$5:$AL$131,27,FALSE)&amp;""</f>
        <v/>
      </c>
      <c r="AB1010" s="215"/>
      <c r="AC1010" s="160" t="str">
        <f>VLOOKUP($B1010,D1_2!$B$5:$AL$131,28,FALSE)&amp;""</f>
        <v/>
      </c>
      <c r="AD1010" s="172"/>
      <c r="AE1010" s="188" t="s">
        <v>410</v>
      </c>
      <c r="AF1010" s="204" t="str">
        <f>VLOOKUP($B1010,D1_2!$B$5:$AL$131,29,FALSE)&amp;""</f>
        <v/>
      </c>
      <c r="AG1010" s="215"/>
      <c r="AH1010" s="160" t="str">
        <f>VLOOKUP($B1010,D1_2!$B$5:$AL$131,30,FALSE)&amp;""</f>
        <v/>
      </c>
      <c r="AI1010" s="172"/>
      <c r="AJ1010" s="188" t="s">
        <v>410</v>
      </c>
      <c r="AK1010" s="204" t="str">
        <f>VLOOKUP($B1010,D1_2!$B$5:$AL$131,31,FALSE)&amp;""</f>
        <v/>
      </c>
      <c r="AL1010" s="215"/>
      <c r="AM1010" s="160" t="str">
        <f>VLOOKUP($B1010,D1_2!$B$5:$AL$131,32,FALSE)&amp;""</f>
        <v/>
      </c>
      <c r="AN1010" s="172"/>
      <c r="AO1010" s="188" t="s">
        <v>410</v>
      </c>
      <c r="AP1010" s="204" t="str">
        <f>VLOOKUP($B1010,D1_2!$B$5:$AL$131,33,FALSE)&amp;""</f>
        <v/>
      </c>
      <c r="AQ1010" s="215"/>
      <c r="AR1010" s="160" t="str">
        <f>VLOOKUP($B1010,D1_2!$B$5:$AL$131,34,FALSE)&amp;""</f>
        <v/>
      </c>
      <c r="AS1010" s="172"/>
      <c r="AT1010" s="188" t="s">
        <v>410</v>
      </c>
      <c r="AU1010" s="204" t="str">
        <f>VLOOKUP($B1010,D1_2!$B$5:$AL$131,35,FALSE)&amp;""</f>
        <v/>
      </c>
      <c r="AV1010" s="215"/>
      <c r="AW1010" s="160" t="str">
        <f>VLOOKUP($B1010,D1_2!$B$5:$AL$131,36,FALSE)&amp;""</f>
        <v/>
      </c>
      <c r="AX1010" s="172"/>
      <c r="AY1010" s="188" t="s">
        <v>410</v>
      </c>
      <c r="AZ1010" s="204" t="str">
        <f>VLOOKUP($B1010,D1_2!$B$5:$AL$131,37,FALSE)&amp;""</f>
        <v/>
      </c>
      <c r="BA1010" s="215"/>
    </row>
    <row r="1011" spans="2:53" s="1" customFormat="1">
      <c r="B1011" s="28"/>
      <c r="C1011" s="80"/>
      <c r="D1011" s="80"/>
      <c r="E1011" s="80"/>
      <c r="F1011" s="108"/>
      <c r="G1011" s="123" t="s">
        <v>5759</v>
      </c>
      <c r="H1011" s="123"/>
      <c r="I1011" s="123"/>
      <c r="J1011" s="123"/>
      <c r="K1011" s="123"/>
      <c r="L1011" s="123"/>
      <c r="M1011" s="123"/>
      <c r="N1011" s="162" t="str">
        <f>VLOOKUP($B1010,D1_2!$B$132:$AL$258,22,FALSE)&amp;""</f>
        <v/>
      </c>
      <c r="O1011" s="173"/>
      <c r="P1011" s="189" t="s">
        <v>410</v>
      </c>
      <c r="Q1011" s="205" t="str">
        <f>VLOOKUP($B1010,D1_2!$B$132:$AL$258,23,FALSE)&amp;""</f>
        <v/>
      </c>
      <c r="R1011" s="222"/>
      <c r="S1011" s="162" t="str">
        <f>VLOOKUP($B1010,D1_2!$B$132:$AL$258,24,FALSE)&amp;""</f>
        <v/>
      </c>
      <c r="T1011" s="173"/>
      <c r="U1011" s="189" t="s">
        <v>410</v>
      </c>
      <c r="V1011" s="205" t="str">
        <f>VLOOKUP($B1010,D1_2!$B$132:$AL$258,25,FALSE)&amp;""</f>
        <v/>
      </c>
      <c r="W1011" s="222"/>
      <c r="X1011" s="162" t="str">
        <f>VLOOKUP($B1010,D1_2!$B$132:$AL$258,26,FALSE)&amp;""</f>
        <v/>
      </c>
      <c r="Y1011" s="173"/>
      <c r="Z1011" s="189" t="s">
        <v>410</v>
      </c>
      <c r="AA1011" s="205" t="str">
        <f>VLOOKUP($B1010,D1_2!$B$132:$AL$258,27,FALSE)&amp;""</f>
        <v/>
      </c>
      <c r="AB1011" s="222"/>
      <c r="AC1011" s="162" t="str">
        <f>VLOOKUP($B1010,D1_2!$B$132:$AL$258,28,FALSE)&amp;""</f>
        <v/>
      </c>
      <c r="AD1011" s="173"/>
      <c r="AE1011" s="189" t="s">
        <v>410</v>
      </c>
      <c r="AF1011" s="205" t="str">
        <f>VLOOKUP($B1010,D1_2!$B$132:$AL$258,29,FALSE)&amp;""</f>
        <v/>
      </c>
      <c r="AG1011" s="222"/>
      <c r="AH1011" s="162" t="str">
        <f>VLOOKUP($B1010,D1_2!$B$132:$AL$258,30,FALSE)&amp;""</f>
        <v/>
      </c>
      <c r="AI1011" s="173"/>
      <c r="AJ1011" s="189" t="s">
        <v>410</v>
      </c>
      <c r="AK1011" s="205" t="str">
        <f>VLOOKUP($B1010,D1_2!$B$132:$AL$258,31,FALSE)&amp;""</f>
        <v/>
      </c>
      <c r="AL1011" s="222"/>
      <c r="AM1011" s="162" t="str">
        <f>VLOOKUP($B1010,D1_2!$B$132:$AL$258,32,FALSE)&amp;""</f>
        <v/>
      </c>
      <c r="AN1011" s="173"/>
      <c r="AO1011" s="189" t="s">
        <v>410</v>
      </c>
      <c r="AP1011" s="205" t="str">
        <f>VLOOKUP($B1010,D1_2!$B$132:$AL$258,33,FALSE)&amp;""</f>
        <v/>
      </c>
      <c r="AQ1011" s="222"/>
      <c r="AR1011" s="162" t="str">
        <f>VLOOKUP($B1010,D1_2!$B$132:$AL$258,34,FALSE)&amp;""</f>
        <v/>
      </c>
      <c r="AS1011" s="173"/>
      <c r="AT1011" s="189" t="s">
        <v>410</v>
      </c>
      <c r="AU1011" s="205" t="str">
        <f>VLOOKUP($B1010,D1_2!$B$132:$AL$258,35,FALSE)&amp;""</f>
        <v/>
      </c>
      <c r="AV1011" s="222"/>
      <c r="AW1011" s="162" t="str">
        <f>VLOOKUP($B1010,D1_2!$B$132:$AL$258,36,FALSE)&amp;""</f>
        <v/>
      </c>
      <c r="AX1011" s="173"/>
      <c r="AY1011" s="189" t="s">
        <v>410</v>
      </c>
      <c r="AZ1011" s="205" t="str">
        <f>VLOOKUP($B1010,D1_2!$B$132:$AL$258,37,FALSE)&amp;""</f>
        <v/>
      </c>
      <c r="BA1011" s="222"/>
    </row>
    <row r="1012" spans="2:53" s="1" customFormat="1">
      <c r="B1012" s="27"/>
      <c r="C1012" s="79"/>
      <c r="D1012" s="79"/>
      <c r="E1012" s="79"/>
      <c r="F1012" s="109"/>
      <c r="G1012" s="124" t="s">
        <v>5593</v>
      </c>
      <c r="H1012" s="124"/>
      <c r="I1012" s="124"/>
      <c r="J1012" s="124"/>
      <c r="K1012" s="124"/>
      <c r="L1012" s="124"/>
      <c r="M1012" s="124"/>
      <c r="N1012" s="167" t="str">
        <f>VLOOKUP($B1010,D1_2!$B$259:$AL$385,22,FALSE)&amp;""</f>
        <v/>
      </c>
      <c r="O1012" s="174"/>
      <c r="P1012" s="190" t="s">
        <v>410</v>
      </c>
      <c r="Q1012" s="206" t="str">
        <f>VLOOKUP($B1010,D1_2!$B$259:$AL$385,23,FALSE)&amp;""</f>
        <v/>
      </c>
      <c r="R1012" s="216"/>
      <c r="S1012" s="167" t="str">
        <f>VLOOKUP($B1010,D1_2!$B$259:$AL$385,24,FALSE)&amp;""</f>
        <v/>
      </c>
      <c r="T1012" s="174"/>
      <c r="U1012" s="190" t="s">
        <v>410</v>
      </c>
      <c r="V1012" s="206" t="str">
        <f>VLOOKUP($B1010,D1_2!$B$259:$AL$385,25,FALSE)&amp;""</f>
        <v/>
      </c>
      <c r="W1012" s="216"/>
      <c r="X1012" s="167" t="str">
        <f>VLOOKUP($B1010,D1_2!$B$259:$AL$385,26,FALSE)&amp;""</f>
        <v/>
      </c>
      <c r="Y1012" s="174"/>
      <c r="Z1012" s="190" t="s">
        <v>410</v>
      </c>
      <c r="AA1012" s="206" t="str">
        <f>VLOOKUP($B1010,D1_2!$B$259:$AL$385,27,FALSE)&amp;""</f>
        <v/>
      </c>
      <c r="AB1012" s="216"/>
      <c r="AC1012" s="167" t="str">
        <f>VLOOKUP($B1010,D1_2!$B$259:$AL$385,28,FALSE)&amp;""</f>
        <v/>
      </c>
      <c r="AD1012" s="174"/>
      <c r="AE1012" s="190" t="s">
        <v>410</v>
      </c>
      <c r="AF1012" s="206" t="str">
        <f>VLOOKUP($B1010,D1_2!$B$259:$AL$385,29,FALSE)&amp;""</f>
        <v/>
      </c>
      <c r="AG1012" s="216"/>
      <c r="AH1012" s="167" t="str">
        <f>VLOOKUP($B1010,D1_2!$B$259:$AL$385,30,FALSE)&amp;""</f>
        <v/>
      </c>
      <c r="AI1012" s="174"/>
      <c r="AJ1012" s="190" t="s">
        <v>410</v>
      </c>
      <c r="AK1012" s="206" t="str">
        <f>VLOOKUP($B1010,D1_2!$B$259:$AL$385,31,FALSE)&amp;""</f>
        <v/>
      </c>
      <c r="AL1012" s="216"/>
      <c r="AM1012" s="167" t="str">
        <f>VLOOKUP($B1010,D1_2!$B$259:$AL$385,32,FALSE)&amp;""</f>
        <v/>
      </c>
      <c r="AN1012" s="174"/>
      <c r="AO1012" s="190" t="s">
        <v>410</v>
      </c>
      <c r="AP1012" s="206" t="str">
        <f>VLOOKUP($B1010,D1_2!$B$259:$AL$385,33,FALSE)&amp;""</f>
        <v/>
      </c>
      <c r="AQ1012" s="216"/>
      <c r="AR1012" s="167" t="str">
        <f>VLOOKUP($B1010,D1_2!$B$259:$AL$385,34,FALSE)&amp;""</f>
        <v/>
      </c>
      <c r="AS1012" s="174"/>
      <c r="AT1012" s="190" t="s">
        <v>410</v>
      </c>
      <c r="AU1012" s="206" t="str">
        <f>VLOOKUP($B1010,D1_2!$B$259:$AL$385,35,FALSE)&amp;""</f>
        <v/>
      </c>
      <c r="AV1012" s="216"/>
      <c r="AW1012" s="167" t="str">
        <f>VLOOKUP($B1010,D1_2!$B$259:$AL$385,36,FALSE)&amp;""</f>
        <v/>
      </c>
      <c r="AX1012" s="174"/>
      <c r="AY1012" s="190" t="s">
        <v>410</v>
      </c>
      <c r="AZ1012" s="206" t="str">
        <f>VLOOKUP($B1010,D1_2!$B$259:$AL$385,37,FALSE)&amp;""</f>
        <v/>
      </c>
      <c r="BA1012" s="216"/>
    </row>
    <row r="1013" spans="2:53" s="1" customFormat="1" ht="14.25" customHeight="1">
      <c r="B1013" s="26" t="s">
        <v>6949</v>
      </c>
      <c r="C1013" s="78"/>
      <c r="D1013" s="78"/>
      <c r="E1013" s="78"/>
      <c r="F1013" s="107"/>
      <c r="G1013" s="122" t="s">
        <v>6009</v>
      </c>
      <c r="H1013" s="122"/>
      <c r="I1013" s="122"/>
      <c r="J1013" s="122"/>
      <c r="K1013" s="122"/>
      <c r="L1013" s="122"/>
      <c r="M1013" s="122"/>
      <c r="N1013" s="160" t="str">
        <f>VLOOKUP($B1013,D1_2!$B$5:$AL$131,22,FALSE)&amp;""</f>
        <v/>
      </c>
      <c r="O1013" s="172"/>
      <c r="P1013" s="188" t="s">
        <v>410</v>
      </c>
      <c r="Q1013" s="204" t="str">
        <f>VLOOKUP($B1013,D1_2!$B$5:$AL$131,23,FALSE)&amp;""</f>
        <v/>
      </c>
      <c r="R1013" s="215"/>
      <c r="S1013" s="160" t="str">
        <f>VLOOKUP($B1013,D1_2!$B$5:$AL$131,24,FALSE)&amp;""</f>
        <v/>
      </c>
      <c r="T1013" s="172"/>
      <c r="U1013" s="188" t="s">
        <v>410</v>
      </c>
      <c r="V1013" s="204" t="str">
        <f>VLOOKUP($B1013,D1_2!$B$5:$AL$131,25,FALSE)&amp;""</f>
        <v/>
      </c>
      <c r="W1013" s="215"/>
      <c r="X1013" s="160" t="str">
        <f>VLOOKUP($B1013,D1_2!$B$5:$AL$131,26,FALSE)&amp;""</f>
        <v/>
      </c>
      <c r="Y1013" s="172"/>
      <c r="Z1013" s="188" t="s">
        <v>410</v>
      </c>
      <c r="AA1013" s="204" t="str">
        <f>VLOOKUP($B1013,D1_2!$B$5:$AL$131,27,FALSE)&amp;""</f>
        <v/>
      </c>
      <c r="AB1013" s="215"/>
      <c r="AC1013" s="160" t="str">
        <f>VLOOKUP($B1013,D1_2!$B$5:$AL$131,28,FALSE)&amp;""</f>
        <v/>
      </c>
      <c r="AD1013" s="172"/>
      <c r="AE1013" s="188" t="s">
        <v>410</v>
      </c>
      <c r="AF1013" s="204" t="str">
        <f>VLOOKUP($B1013,D1_2!$B$5:$AL$131,29,FALSE)&amp;""</f>
        <v/>
      </c>
      <c r="AG1013" s="215"/>
      <c r="AH1013" s="160" t="str">
        <f>VLOOKUP($B1013,D1_2!$B$5:$AL$131,30,FALSE)&amp;""</f>
        <v/>
      </c>
      <c r="AI1013" s="172"/>
      <c r="AJ1013" s="188" t="s">
        <v>410</v>
      </c>
      <c r="AK1013" s="204" t="str">
        <f>VLOOKUP($B1013,D1_2!$B$5:$AL$131,31,FALSE)&amp;""</f>
        <v/>
      </c>
      <c r="AL1013" s="215"/>
      <c r="AM1013" s="160" t="str">
        <f>VLOOKUP($B1013,D1_2!$B$5:$AL$131,32,FALSE)&amp;""</f>
        <v/>
      </c>
      <c r="AN1013" s="172"/>
      <c r="AO1013" s="188" t="s">
        <v>410</v>
      </c>
      <c r="AP1013" s="204" t="str">
        <f>VLOOKUP($B1013,D1_2!$B$5:$AL$131,33,FALSE)&amp;""</f>
        <v/>
      </c>
      <c r="AQ1013" s="215"/>
      <c r="AR1013" s="160" t="str">
        <f>VLOOKUP($B1013,D1_2!$B$5:$AL$131,34,FALSE)&amp;""</f>
        <v/>
      </c>
      <c r="AS1013" s="172"/>
      <c r="AT1013" s="188" t="s">
        <v>410</v>
      </c>
      <c r="AU1013" s="204" t="str">
        <f>VLOOKUP($B1013,D1_2!$B$5:$AL$131,35,FALSE)&amp;""</f>
        <v/>
      </c>
      <c r="AV1013" s="215"/>
      <c r="AW1013" s="160" t="str">
        <f>VLOOKUP($B1013,D1_2!$B$5:$AL$131,36,FALSE)&amp;""</f>
        <v/>
      </c>
      <c r="AX1013" s="172"/>
      <c r="AY1013" s="188" t="s">
        <v>410</v>
      </c>
      <c r="AZ1013" s="204" t="str">
        <f>VLOOKUP($B1013,D1_2!$B$5:$AL$131,37,FALSE)&amp;""</f>
        <v/>
      </c>
      <c r="BA1013" s="215"/>
    </row>
    <row r="1014" spans="2:53" s="1" customFormat="1">
      <c r="B1014" s="28"/>
      <c r="C1014" s="80"/>
      <c r="D1014" s="80"/>
      <c r="E1014" s="80"/>
      <c r="F1014" s="108"/>
      <c r="G1014" s="123" t="s">
        <v>5759</v>
      </c>
      <c r="H1014" s="123"/>
      <c r="I1014" s="123"/>
      <c r="J1014" s="123"/>
      <c r="K1014" s="123"/>
      <c r="L1014" s="123"/>
      <c r="M1014" s="123"/>
      <c r="N1014" s="162" t="str">
        <f>VLOOKUP($B1013,D1_2!$B$132:$AL$258,22,FALSE)&amp;""</f>
        <v/>
      </c>
      <c r="O1014" s="173"/>
      <c r="P1014" s="189" t="s">
        <v>410</v>
      </c>
      <c r="Q1014" s="205" t="str">
        <f>VLOOKUP($B1013,D1_2!$B$132:$AL$258,23,FALSE)&amp;""</f>
        <v/>
      </c>
      <c r="R1014" s="222"/>
      <c r="S1014" s="162" t="str">
        <f>VLOOKUP($B1013,D1_2!$B$132:$AL$258,24,FALSE)&amp;""</f>
        <v/>
      </c>
      <c r="T1014" s="173"/>
      <c r="U1014" s="189" t="s">
        <v>410</v>
      </c>
      <c r="V1014" s="205" t="str">
        <f>VLOOKUP($B1013,D1_2!$B$132:$AL$258,25,FALSE)&amp;""</f>
        <v/>
      </c>
      <c r="W1014" s="222"/>
      <c r="X1014" s="162" t="str">
        <f>VLOOKUP($B1013,D1_2!$B$132:$AL$258,26,FALSE)&amp;""</f>
        <v/>
      </c>
      <c r="Y1014" s="173"/>
      <c r="Z1014" s="189" t="s">
        <v>410</v>
      </c>
      <c r="AA1014" s="205" t="str">
        <f>VLOOKUP($B1013,D1_2!$B$132:$AL$258,27,FALSE)&amp;""</f>
        <v/>
      </c>
      <c r="AB1014" s="222"/>
      <c r="AC1014" s="162" t="str">
        <f>VLOOKUP($B1013,D1_2!$B$132:$AL$258,28,FALSE)&amp;""</f>
        <v/>
      </c>
      <c r="AD1014" s="173"/>
      <c r="AE1014" s="189" t="s">
        <v>410</v>
      </c>
      <c r="AF1014" s="205" t="str">
        <f>VLOOKUP($B1013,D1_2!$B$132:$AL$258,29,FALSE)&amp;""</f>
        <v/>
      </c>
      <c r="AG1014" s="222"/>
      <c r="AH1014" s="162" t="str">
        <f>VLOOKUP($B1013,D1_2!$B$132:$AL$258,30,FALSE)&amp;""</f>
        <v/>
      </c>
      <c r="AI1014" s="173"/>
      <c r="AJ1014" s="189" t="s">
        <v>410</v>
      </c>
      <c r="AK1014" s="205" t="str">
        <f>VLOOKUP($B1013,D1_2!$B$132:$AL$258,31,FALSE)&amp;""</f>
        <v/>
      </c>
      <c r="AL1014" s="222"/>
      <c r="AM1014" s="162" t="str">
        <f>VLOOKUP($B1013,D1_2!$B$132:$AL$258,32,FALSE)&amp;""</f>
        <v/>
      </c>
      <c r="AN1014" s="173"/>
      <c r="AO1014" s="189" t="s">
        <v>410</v>
      </c>
      <c r="AP1014" s="205" t="str">
        <f>VLOOKUP($B1013,D1_2!$B$132:$AL$258,33,FALSE)&amp;""</f>
        <v/>
      </c>
      <c r="AQ1014" s="222"/>
      <c r="AR1014" s="162" t="str">
        <f>VLOOKUP($B1013,D1_2!$B$132:$AL$258,34,FALSE)&amp;""</f>
        <v/>
      </c>
      <c r="AS1014" s="173"/>
      <c r="AT1014" s="189" t="s">
        <v>410</v>
      </c>
      <c r="AU1014" s="205" t="str">
        <f>VLOOKUP($B1013,D1_2!$B$132:$AL$258,35,FALSE)&amp;""</f>
        <v/>
      </c>
      <c r="AV1014" s="222"/>
      <c r="AW1014" s="162" t="str">
        <f>VLOOKUP($B1013,D1_2!$B$132:$AL$258,36,FALSE)&amp;""</f>
        <v/>
      </c>
      <c r="AX1014" s="173"/>
      <c r="AY1014" s="189" t="s">
        <v>410</v>
      </c>
      <c r="AZ1014" s="205" t="str">
        <f>VLOOKUP($B1013,D1_2!$B$132:$AL$258,37,FALSE)&amp;""</f>
        <v/>
      </c>
      <c r="BA1014" s="222"/>
    </row>
    <row r="1015" spans="2:53" s="1" customFormat="1">
      <c r="B1015" s="27"/>
      <c r="C1015" s="79"/>
      <c r="D1015" s="79"/>
      <c r="E1015" s="79"/>
      <c r="F1015" s="109"/>
      <c r="G1015" s="124" t="s">
        <v>5593</v>
      </c>
      <c r="H1015" s="124"/>
      <c r="I1015" s="124"/>
      <c r="J1015" s="124"/>
      <c r="K1015" s="124"/>
      <c r="L1015" s="124"/>
      <c r="M1015" s="124"/>
      <c r="N1015" s="167" t="str">
        <f>VLOOKUP($B1013,D1_2!$B$259:$AL$385,22,FALSE)&amp;""</f>
        <v/>
      </c>
      <c r="O1015" s="174"/>
      <c r="P1015" s="190" t="s">
        <v>410</v>
      </c>
      <c r="Q1015" s="206" t="str">
        <f>VLOOKUP($B1013,D1_2!$B$259:$AL$385,23,FALSE)&amp;""</f>
        <v/>
      </c>
      <c r="R1015" s="216"/>
      <c r="S1015" s="167" t="str">
        <f>VLOOKUP($B1013,D1_2!$B$259:$AL$385,24,FALSE)&amp;""</f>
        <v/>
      </c>
      <c r="T1015" s="174"/>
      <c r="U1015" s="190" t="s">
        <v>410</v>
      </c>
      <c r="V1015" s="206" t="str">
        <f>VLOOKUP($B1013,D1_2!$B$259:$AL$385,25,FALSE)&amp;""</f>
        <v/>
      </c>
      <c r="W1015" s="216"/>
      <c r="X1015" s="167" t="str">
        <f>VLOOKUP($B1013,D1_2!$B$259:$AL$385,26,FALSE)&amp;""</f>
        <v/>
      </c>
      <c r="Y1015" s="174"/>
      <c r="Z1015" s="190" t="s">
        <v>410</v>
      </c>
      <c r="AA1015" s="206" t="str">
        <f>VLOOKUP($B1013,D1_2!$B$259:$AL$385,27,FALSE)&amp;""</f>
        <v/>
      </c>
      <c r="AB1015" s="216"/>
      <c r="AC1015" s="167" t="str">
        <f>VLOOKUP($B1013,D1_2!$B$259:$AL$385,28,FALSE)&amp;""</f>
        <v/>
      </c>
      <c r="AD1015" s="174"/>
      <c r="AE1015" s="190" t="s">
        <v>410</v>
      </c>
      <c r="AF1015" s="206" t="str">
        <f>VLOOKUP($B1013,D1_2!$B$259:$AL$385,29,FALSE)&amp;""</f>
        <v/>
      </c>
      <c r="AG1015" s="216"/>
      <c r="AH1015" s="167" t="str">
        <f>VLOOKUP($B1013,D1_2!$B$259:$AL$385,30,FALSE)&amp;""</f>
        <v/>
      </c>
      <c r="AI1015" s="174"/>
      <c r="AJ1015" s="190" t="s">
        <v>410</v>
      </c>
      <c r="AK1015" s="206" t="str">
        <f>VLOOKUP($B1013,D1_2!$B$259:$AL$385,31,FALSE)&amp;""</f>
        <v/>
      </c>
      <c r="AL1015" s="216"/>
      <c r="AM1015" s="167" t="str">
        <f>VLOOKUP($B1013,D1_2!$B$259:$AL$385,32,FALSE)&amp;""</f>
        <v/>
      </c>
      <c r="AN1015" s="174"/>
      <c r="AO1015" s="190" t="s">
        <v>410</v>
      </c>
      <c r="AP1015" s="206" t="str">
        <f>VLOOKUP($B1013,D1_2!$B$259:$AL$385,33,FALSE)&amp;""</f>
        <v/>
      </c>
      <c r="AQ1015" s="216"/>
      <c r="AR1015" s="167" t="str">
        <f>VLOOKUP($B1013,D1_2!$B$259:$AL$385,34,FALSE)&amp;""</f>
        <v/>
      </c>
      <c r="AS1015" s="174"/>
      <c r="AT1015" s="190" t="s">
        <v>410</v>
      </c>
      <c r="AU1015" s="206" t="str">
        <f>VLOOKUP($B1013,D1_2!$B$259:$AL$385,35,FALSE)&amp;""</f>
        <v/>
      </c>
      <c r="AV1015" s="216"/>
      <c r="AW1015" s="167" t="str">
        <f>VLOOKUP($B1013,D1_2!$B$259:$AL$385,36,FALSE)&amp;""</f>
        <v/>
      </c>
      <c r="AX1015" s="174"/>
      <c r="AY1015" s="190" t="s">
        <v>410</v>
      </c>
      <c r="AZ1015" s="206" t="str">
        <f>VLOOKUP($B1013,D1_2!$B$259:$AL$385,37,FALSE)&amp;""</f>
        <v/>
      </c>
      <c r="BA1015" s="216"/>
    </row>
    <row r="1016" spans="2:53" s="1" customFormat="1" ht="14.25" customHeight="1">
      <c r="B1016" s="26" t="s">
        <v>6950</v>
      </c>
      <c r="C1016" s="78"/>
      <c r="D1016" s="78"/>
      <c r="E1016" s="78"/>
      <c r="F1016" s="107"/>
      <c r="G1016" s="122" t="s">
        <v>6009</v>
      </c>
      <c r="H1016" s="122"/>
      <c r="I1016" s="122"/>
      <c r="J1016" s="122"/>
      <c r="K1016" s="122"/>
      <c r="L1016" s="122"/>
      <c r="M1016" s="122"/>
      <c r="N1016" s="160" t="str">
        <f>VLOOKUP($B1016,D1_2!$B$5:$AL$131,22,FALSE)&amp;""</f>
        <v/>
      </c>
      <c r="O1016" s="172"/>
      <c r="P1016" s="188" t="s">
        <v>410</v>
      </c>
      <c r="Q1016" s="204" t="str">
        <f>VLOOKUP($B1016,D1_2!$B$5:$AL$131,23,FALSE)&amp;""</f>
        <v/>
      </c>
      <c r="R1016" s="215"/>
      <c r="S1016" s="160" t="str">
        <f>VLOOKUP($B1016,D1_2!$B$5:$AL$131,24,FALSE)&amp;""</f>
        <v/>
      </c>
      <c r="T1016" s="172"/>
      <c r="U1016" s="188" t="s">
        <v>410</v>
      </c>
      <c r="V1016" s="204" t="str">
        <f>VLOOKUP($B1016,D1_2!$B$5:$AL$131,25,FALSE)&amp;""</f>
        <v/>
      </c>
      <c r="W1016" s="215"/>
      <c r="X1016" s="160" t="str">
        <f>VLOOKUP($B1016,D1_2!$B$5:$AL$131,26,FALSE)&amp;""</f>
        <v/>
      </c>
      <c r="Y1016" s="172"/>
      <c r="Z1016" s="188" t="s">
        <v>410</v>
      </c>
      <c r="AA1016" s="204" t="str">
        <f>VLOOKUP($B1016,D1_2!$B$5:$AL$131,27,FALSE)&amp;""</f>
        <v/>
      </c>
      <c r="AB1016" s="215"/>
      <c r="AC1016" s="160" t="str">
        <f>VLOOKUP($B1016,D1_2!$B$5:$AL$131,28,FALSE)&amp;""</f>
        <v/>
      </c>
      <c r="AD1016" s="172"/>
      <c r="AE1016" s="188" t="s">
        <v>410</v>
      </c>
      <c r="AF1016" s="204" t="str">
        <f>VLOOKUP($B1016,D1_2!$B$5:$AL$131,29,FALSE)&amp;""</f>
        <v/>
      </c>
      <c r="AG1016" s="215"/>
      <c r="AH1016" s="160" t="str">
        <f>VLOOKUP($B1016,D1_2!$B$5:$AL$131,30,FALSE)&amp;""</f>
        <v/>
      </c>
      <c r="AI1016" s="172"/>
      <c r="AJ1016" s="188" t="s">
        <v>410</v>
      </c>
      <c r="AK1016" s="204" t="str">
        <f>VLOOKUP($B1016,D1_2!$B$5:$AL$131,31,FALSE)&amp;""</f>
        <v/>
      </c>
      <c r="AL1016" s="215"/>
      <c r="AM1016" s="160" t="str">
        <f>VLOOKUP($B1016,D1_2!$B$5:$AL$131,32,FALSE)&amp;""</f>
        <v/>
      </c>
      <c r="AN1016" s="172"/>
      <c r="AO1016" s="188" t="s">
        <v>410</v>
      </c>
      <c r="AP1016" s="204" t="str">
        <f>VLOOKUP($B1016,D1_2!$B$5:$AL$131,33,FALSE)&amp;""</f>
        <v/>
      </c>
      <c r="AQ1016" s="215"/>
      <c r="AR1016" s="160" t="str">
        <f>VLOOKUP($B1016,D1_2!$B$5:$AL$131,34,FALSE)&amp;""</f>
        <v/>
      </c>
      <c r="AS1016" s="172"/>
      <c r="AT1016" s="188" t="s">
        <v>410</v>
      </c>
      <c r="AU1016" s="204" t="str">
        <f>VLOOKUP($B1016,D1_2!$B$5:$AL$131,35,FALSE)&amp;""</f>
        <v/>
      </c>
      <c r="AV1016" s="215"/>
      <c r="AW1016" s="160" t="str">
        <f>VLOOKUP($B1016,D1_2!$B$5:$AL$131,36,FALSE)&amp;""</f>
        <v/>
      </c>
      <c r="AX1016" s="172"/>
      <c r="AY1016" s="188" t="s">
        <v>410</v>
      </c>
      <c r="AZ1016" s="204" t="str">
        <f>VLOOKUP($B1016,D1_2!$B$5:$AL$131,37,FALSE)&amp;""</f>
        <v/>
      </c>
      <c r="BA1016" s="215"/>
    </row>
    <row r="1017" spans="2:53" s="1" customFormat="1">
      <c r="B1017" s="28"/>
      <c r="C1017" s="80"/>
      <c r="D1017" s="80"/>
      <c r="E1017" s="80"/>
      <c r="F1017" s="108"/>
      <c r="G1017" s="123" t="s">
        <v>5759</v>
      </c>
      <c r="H1017" s="123"/>
      <c r="I1017" s="123"/>
      <c r="J1017" s="123"/>
      <c r="K1017" s="123"/>
      <c r="L1017" s="123"/>
      <c r="M1017" s="123"/>
      <c r="N1017" s="162" t="str">
        <f>VLOOKUP($B1016,D1_2!$B$132:$AL$258,22,FALSE)&amp;""</f>
        <v/>
      </c>
      <c r="O1017" s="173"/>
      <c r="P1017" s="189" t="s">
        <v>410</v>
      </c>
      <c r="Q1017" s="205" t="str">
        <f>VLOOKUP($B1016,D1_2!$B$132:$AL$258,23,FALSE)&amp;""</f>
        <v/>
      </c>
      <c r="R1017" s="222"/>
      <c r="S1017" s="162" t="str">
        <f>VLOOKUP($B1016,D1_2!$B$132:$AL$258,24,FALSE)&amp;""</f>
        <v/>
      </c>
      <c r="T1017" s="173"/>
      <c r="U1017" s="189" t="s">
        <v>410</v>
      </c>
      <c r="V1017" s="205" t="str">
        <f>VLOOKUP($B1016,D1_2!$B$132:$AL$258,25,FALSE)&amp;""</f>
        <v/>
      </c>
      <c r="W1017" s="222"/>
      <c r="X1017" s="162" t="str">
        <f>VLOOKUP($B1016,D1_2!$B$132:$AL$258,26,FALSE)&amp;""</f>
        <v/>
      </c>
      <c r="Y1017" s="173"/>
      <c r="Z1017" s="189" t="s">
        <v>410</v>
      </c>
      <c r="AA1017" s="205" t="str">
        <f>VLOOKUP($B1016,D1_2!$B$132:$AL$258,27,FALSE)&amp;""</f>
        <v/>
      </c>
      <c r="AB1017" s="222"/>
      <c r="AC1017" s="162" t="str">
        <f>VLOOKUP($B1016,D1_2!$B$132:$AL$258,28,FALSE)&amp;""</f>
        <v/>
      </c>
      <c r="AD1017" s="173"/>
      <c r="AE1017" s="189" t="s">
        <v>410</v>
      </c>
      <c r="AF1017" s="205" t="str">
        <f>VLOOKUP($B1016,D1_2!$B$132:$AL$258,29,FALSE)&amp;""</f>
        <v/>
      </c>
      <c r="AG1017" s="222"/>
      <c r="AH1017" s="162" t="str">
        <f>VLOOKUP($B1016,D1_2!$B$132:$AL$258,30,FALSE)&amp;""</f>
        <v/>
      </c>
      <c r="AI1017" s="173"/>
      <c r="AJ1017" s="189" t="s">
        <v>410</v>
      </c>
      <c r="AK1017" s="205" t="str">
        <f>VLOOKUP($B1016,D1_2!$B$132:$AL$258,31,FALSE)&amp;""</f>
        <v/>
      </c>
      <c r="AL1017" s="222"/>
      <c r="AM1017" s="162" t="str">
        <f>VLOOKUP($B1016,D1_2!$B$132:$AL$258,32,FALSE)&amp;""</f>
        <v/>
      </c>
      <c r="AN1017" s="173"/>
      <c r="AO1017" s="189" t="s">
        <v>410</v>
      </c>
      <c r="AP1017" s="205" t="str">
        <f>VLOOKUP($B1016,D1_2!$B$132:$AL$258,33,FALSE)&amp;""</f>
        <v/>
      </c>
      <c r="AQ1017" s="222"/>
      <c r="AR1017" s="162" t="str">
        <f>VLOOKUP($B1016,D1_2!$B$132:$AL$258,34,FALSE)&amp;""</f>
        <v/>
      </c>
      <c r="AS1017" s="173"/>
      <c r="AT1017" s="189" t="s">
        <v>410</v>
      </c>
      <c r="AU1017" s="205" t="str">
        <f>VLOOKUP($B1016,D1_2!$B$132:$AL$258,35,FALSE)&amp;""</f>
        <v/>
      </c>
      <c r="AV1017" s="222"/>
      <c r="AW1017" s="162" t="str">
        <f>VLOOKUP($B1016,D1_2!$B$132:$AL$258,36,FALSE)&amp;""</f>
        <v/>
      </c>
      <c r="AX1017" s="173"/>
      <c r="AY1017" s="189" t="s">
        <v>410</v>
      </c>
      <c r="AZ1017" s="205" t="str">
        <f>VLOOKUP($B1016,D1_2!$B$132:$AL$258,37,FALSE)&amp;""</f>
        <v/>
      </c>
      <c r="BA1017" s="222"/>
    </row>
    <row r="1018" spans="2:53" s="1" customFormat="1">
      <c r="B1018" s="27"/>
      <c r="C1018" s="79"/>
      <c r="D1018" s="79"/>
      <c r="E1018" s="79"/>
      <c r="F1018" s="109"/>
      <c r="G1018" s="124" t="s">
        <v>5593</v>
      </c>
      <c r="H1018" s="124"/>
      <c r="I1018" s="124"/>
      <c r="J1018" s="124"/>
      <c r="K1018" s="124"/>
      <c r="L1018" s="124"/>
      <c r="M1018" s="124"/>
      <c r="N1018" s="167" t="str">
        <f>VLOOKUP($B1016,D1_2!$B$259:$AL$385,22,FALSE)&amp;""</f>
        <v/>
      </c>
      <c r="O1018" s="174"/>
      <c r="P1018" s="190" t="s">
        <v>410</v>
      </c>
      <c r="Q1018" s="206" t="str">
        <f>VLOOKUP($B1016,D1_2!$B$259:$AL$385,23,FALSE)&amp;""</f>
        <v/>
      </c>
      <c r="R1018" s="216"/>
      <c r="S1018" s="167" t="str">
        <f>VLOOKUP($B1016,D1_2!$B$259:$AL$385,24,FALSE)&amp;""</f>
        <v/>
      </c>
      <c r="T1018" s="174"/>
      <c r="U1018" s="190" t="s">
        <v>410</v>
      </c>
      <c r="V1018" s="206" t="str">
        <f>VLOOKUP($B1016,D1_2!$B$259:$AL$385,25,FALSE)&amp;""</f>
        <v/>
      </c>
      <c r="W1018" s="216"/>
      <c r="X1018" s="167" t="str">
        <f>VLOOKUP($B1016,D1_2!$B$259:$AL$385,26,FALSE)&amp;""</f>
        <v/>
      </c>
      <c r="Y1018" s="174"/>
      <c r="Z1018" s="190" t="s">
        <v>410</v>
      </c>
      <c r="AA1018" s="206" t="str">
        <f>VLOOKUP($B1016,D1_2!$B$259:$AL$385,27,FALSE)&amp;""</f>
        <v/>
      </c>
      <c r="AB1018" s="216"/>
      <c r="AC1018" s="167" t="str">
        <f>VLOOKUP($B1016,D1_2!$B$259:$AL$385,28,FALSE)&amp;""</f>
        <v/>
      </c>
      <c r="AD1018" s="174"/>
      <c r="AE1018" s="190" t="s">
        <v>410</v>
      </c>
      <c r="AF1018" s="206" t="str">
        <f>VLOOKUP($B1016,D1_2!$B$259:$AL$385,29,FALSE)&amp;""</f>
        <v/>
      </c>
      <c r="AG1018" s="216"/>
      <c r="AH1018" s="167" t="str">
        <f>VLOOKUP($B1016,D1_2!$B$259:$AL$385,30,FALSE)&amp;""</f>
        <v/>
      </c>
      <c r="AI1018" s="174"/>
      <c r="AJ1018" s="190" t="s">
        <v>410</v>
      </c>
      <c r="AK1018" s="206" t="str">
        <f>VLOOKUP($B1016,D1_2!$B$259:$AL$385,31,FALSE)&amp;""</f>
        <v/>
      </c>
      <c r="AL1018" s="216"/>
      <c r="AM1018" s="167" t="str">
        <f>VLOOKUP($B1016,D1_2!$B$259:$AL$385,32,FALSE)&amp;""</f>
        <v/>
      </c>
      <c r="AN1018" s="174"/>
      <c r="AO1018" s="190" t="s">
        <v>410</v>
      </c>
      <c r="AP1018" s="206" t="str">
        <f>VLOOKUP($B1016,D1_2!$B$259:$AL$385,33,FALSE)&amp;""</f>
        <v/>
      </c>
      <c r="AQ1018" s="216"/>
      <c r="AR1018" s="167" t="str">
        <f>VLOOKUP($B1016,D1_2!$B$259:$AL$385,34,FALSE)&amp;""</f>
        <v/>
      </c>
      <c r="AS1018" s="174"/>
      <c r="AT1018" s="190" t="s">
        <v>410</v>
      </c>
      <c r="AU1018" s="206" t="str">
        <f>VLOOKUP($B1016,D1_2!$B$259:$AL$385,35,FALSE)&amp;""</f>
        <v/>
      </c>
      <c r="AV1018" s="216"/>
      <c r="AW1018" s="167" t="str">
        <f>VLOOKUP($B1016,D1_2!$B$259:$AL$385,36,FALSE)&amp;""</f>
        <v/>
      </c>
      <c r="AX1018" s="174"/>
      <c r="AY1018" s="190" t="s">
        <v>410</v>
      </c>
      <c r="AZ1018" s="206" t="str">
        <f>VLOOKUP($B1016,D1_2!$B$259:$AL$385,37,FALSE)&amp;""</f>
        <v/>
      </c>
      <c r="BA1018" s="216"/>
    </row>
    <row r="1019" spans="2:53" s="1" customFormat="1" ht="14.25" customHeight="1">
      <c r="B1019" s="26" t="s">
        <v>1046</v>
      </c>
      <c r="C1019" s="78"/>
      <c r="D1019" s="78"/>
      <c r="E1019" s="78"/>
      <c r="F1019" s="107"/>
      <c r="G1019" s="122" t="s">
        <v>6009</v>
      </c>
      <c r="H1019" s="122"/>
      <c r="I1019" s="122"/>
      <c r="J1019" s="122"/>
      <c r="K1019" s="122"/>
      <c r="L1019" s="122"/>
      <c r="M1019" s="122"/>
      <c r="N1019" s="160" t="str">
        <f>VLOOKUP($B1019,D1_2!$B$5:$AL$131,22,FALSE)&amp;""</f>
        <v/>
      </c>
      <c r="O1019" s="172"/>
      <c r="P1019" s="188" t="s">
        <v>410</v>
      </c>
      <c r="Q1019" s="204" t="str">
        <f>VLOOKUP($B1019,D1_2!$B$5:$AL$131,23,FALSE)&amp;""</f>
        <v/>
      </c>
      <c r="R1019" s="215"/>
      <c r="S1019" s="160" t="str">
        <f>VLOOKUP($B1019,D1_2!$B$5:$AL$131,24,FALSE)&amp;""</f>
        <v/>
      </c>
      <c r="T1019" s="172"/>
      <c r="U1019" s="188" t="s">
        <v>410</v>
      </c>
      <c r="V1019" s="204" t="str">
        <f>VLOOKUP($B1019,D1_2!$B$5:$AL$131,25,FALSE)&amp;""</f>
        <v/>
      </c>
      <c r="W1019" s="215"/>
      <c r="X1019" s="160" t="str">
        <f>VLOOKUP($B1019,D1_2!$B$5:$AL$131,26,FALSE)&amp;""</f>
        <v/>
      </c>
      <c r="Y1019" s="172"/>
      <c r="Z1019" s="188" t="s">
        <v>410</v>
      </c>
      <c r="AA1019" s="204" t="str">
        <f>VLOOKUP($B1019,D1_2!$B$5:$AL$131,27,FALSE)&amp;""</f>
        <v/>
      </c>
      <c r="AB1019" s="215"/>
      <c r="AC1019" s="160" t="str">
        <f>VLOOKUP($B1019,D1_2!$B$5:$AL$131,28,FALSE)&amp;""</f>
        <v/>
      </c>
      <c r="AD1019" s="172"/>
      <c r="AE1019" s="188" t="s">
        <v>410</v>
      </c>
      <c r="AF1019" s="204" t="str">
        <f>VLOOKUP($B1019,D1_2!$B$5:$AL$131,29,FALSE)&amp;""</f>
        <v/>
      </c>
      <c r="AG1019" s="215"/>
      <c r="AH1019" s="160" t="str">
        <f>VLOOKUP($B1019,D1_2!$B$5:$AL$131,30,FALSE)&amp;""</f>
        <v/>
      </c>
      <c r="AI1019" s="172"/>
      <c r="AJ1019" s="188" t="s">
        <v>410</v>
      </c>
      <c r="AK1019" s="204" t="str">
        <f>VLOOKUP($B1019,D1_2!$B$5:$AL$131,31,FALSE)&amp;""</f>
        <v/>
      </c>
      <c r="AL1019" s="215"/>
      <c r="AM1019" s="160" t="str">
        <f>VLOOKUP($B1019,D1_2!$B$5:$AL$131,32,FALSE)&amp;""</f>
        <v/>
      </c>
      <c r="AN1019" s="172"/>
      <c r="AO1019" s="188" t="s">
        <v>410</v>
      </c>
      <c r="AP1019" s="204" t="str">
        <f>VLOOKUP($B1019,D1_2!$B$5:$AL$131,33,FALSE)&amp;""</f>
        <v/>
      </c>
      <c r="AQ1019" s="215"/>
      <c r="AR1019" s="160" t="str">
        <f>VLOOKUP($B1019,D1_2!$B$5:$AL$131,34,FALSE)&amp;""</f>
        <v/>
      </c>
      <c r="AS1019" s="172"/>
      <c r="AT1019" s="188" t="s">
        <v>410</v>
      </c>
      <c r="AU1019" s="204" t="str">
        <f>VLOOKUP($B1019,D1_2!$B$5:$AL$131,35,FALSE)&amp;""</f>
        <v/>
      </c>
      <c r="AV1019" s="215"/>
      <c r="AW1019" s="160" t="str">
        <f>VLOOKUP($B1019,D1_2!$B$5:$AL$131,36,FALSE)&amp;""</f>
        <v/>
      </c>
      <c r="AX1019" s="172"/>
      <c r="AY1019" s="188" t="s">
        <v>410</v>
      </c>
      <c r="AZ1019" s="204" t="str">
        <f>VLOOKUP($B1019,D1_2!$B$5:$AL$131,37,FALSE)&amp;""</f>
        <v/>
      </c>
      <c r="BA1019" s="215"/>
    </row>
    <row r="1020" spans="2:53" s="1" customFormat="1">
      <c r="B1020" s="28"/>
      <c r="C1020" s="80"/>
      <c r="D1020" s="80"/>
      <c r="E1020" s="80"/>
      <c r="F1020" s="108"/>
      <c r="G1020" s="123" t="s">
        <v>5759</v>
      </c>
      <c r="H1020" s="123"/>
      <c r="I1020" s="123"/>
      <c r="J1020" s="123"/>
      <c r="K1020" s="123"/>
      <c r="L1020" s="123"/>
      <c r="M1020" s="123"/>
      <c r="N1020" s="162" t="str">
        <f>VLOOKUP($B1019,D1_2!$B$132:$AL$258,22,FALSE)&amp;""</f>
        <v/>
      </c>
      <c r="O1020" s="173"/>
      <c r="P1020" s="189" t="s">
        <v>410</v>
      </c>
      <c r="Q1020" s="205" t="str">
        <f>VLOOKUP($B1019,D1_2!$B$132:$AL$258,23,FALSE)&amp;""</f>
        <v/>
      </c>
      <c r="R1020" s="222"/>
      <c r="S1020" s="162" t="str">
        <f>VLOOKUP($B1019,D1_2!$B$132:$AL$258,24,FALSE)&amp;""</f>
        <v/>
      </c>
      <c r="T1020" s="173"/>
      <c r="U1020" s="189" t="s">
        <v>410</v>
      </c>
      <c r="V1020" s="205" t="str">
        <f>VLOOKUP($B1019,D1_2!$B$132:$AL$258,25,FALSE)&amp;""</f>
        <v/>
      </c>
      <c r="W1020" s="222"/>
      <c r="X1020" s="162" t="str">
        <f>VLOOKUP($B1019,D1_2!$B$132:$AL$258,26,FALSE)&amp;""</f>
        <v/>
      </c>
      <c r="Y1020" s="173"/>
      <c r="Z1020" s="189" t="s">
        <v>410</v>
      </c>
      <c r="AA1020" s="205" t="str">
        <f>VLOOKUP($B1019,D1_2!$B$132:$AL$258,27,FALSE)&amp;""</f>
        <v/>
      </c>
      <c r="AB1020" s="222"/>
      <c r="AC1020" s="162" t="str">
        <f>VLOOKUP($B1019,D1_2!$B$132:$AL$258,28,FALSE)&amp;""</f>
        <v/>
      </c>
      <c r="AD1020" s="173"/>
      <c r="AE1020" s="189" t="s">
        <v>410</v>
      </c>
      <c r="AF1020" s="205" t="str">
        <f>VLOOKUP($B1019,D1_2!$B$132:$AL$258,29,FALSE)&amp;""</f>
        <v/>
      </c>
      <c r="AG1020" s="222"/>
      <c r="AH1020" s="162" t="str">
        <f>VLOOKUP($B1019,D1_2!$B$132:$AL$258,30,FALSE)&amp;""</f>
        <v/>
      </c>
      <c r="AI1020" s="173"/>
      <c r="AJ1020" s="189" t="s">
        <v>410</v>
      </c>
      <c r="AK1020" s="205" t="str">
        <f>VLOOKUP($B1019,D1_2!$B$132:$AL$258,31,FALSE)&amp;""</f>
        <v/>
      </c>
      <c r="AL1020" s="222"/>
      <c r="AM1020" s="162" t="str">
        <f>VLOOKUP($B1019,D1_2!$B$132:$AL$258,32,FALSE)&amp;""</f>
        <v/>
      </c>
      <c r="AN1020" s="173"/>
      <c r="AO1020" s="189" t="s">
        <v>410</v>
      </c>
      <c r="AP1020" s="205" t="str">
        <f>VLOOKUP($B1019,D1_2!$B$132:$AL$258,33,FALSE)&amp;""</f>
        <v/>
      </c>
      <c r="AQ1020" s="222"/>
      <c r="AR1020" s="162" t="str">
        <f>VLOOKUP($B1019,D1_2!$B$132:$AL$258,34,FALSE)&amp;""</f>
        <v/>
      </c>
      <c r="AS1020" s="173"/>
      <c r="AT1020" s="189" t="s">
        <v>410</v>
      </c>
      <c r="AU1020" s="205" t="str">
        <f>VLOOKUP($B1019,D1_2!$B$132:$AL$258,35,FALSE)&amp;""</f>
        <v/>
      </c>
      <c r="AV1020" s="222"/>
      <c r="AW1020" s="162" t="str">
        <f>VLOOKUP($B1019,D1_2!$B$132:$AL$258,36,FALSE)&amp;""</f>
        <v/>
      </c>
      <c r="AX1020" s="173"/>
      <c r="AY1020" s="189" t="s">
        <v>410</v>
      </c>
      <c r="AZ1020" s="205" t="str">
        <f>VLOOKUP($B1019,D1_2!$B$132:$AL$258,37,FALSE)&amp;""</f>
        <v/>
      </c>
      <c r="BA1020" s="222"/>
    </row>
    <row r="1021" spans="2:53" s="1" customFormat="1">
      <c r="B1021" s="27"/>
      <c r="C1021" s="79"/>
      <c r="D1021" s="79"/>
      <c r="E1021" s="79"/>
      <c r="F1021" s="109"/>
      <c r="G1021" s="124" t="s">
        <v>5593</v>
      </c>
      <c r="H1021" s="124"/>
      <c r="I1021" s="124"/>
      <c r="J1021" s="124"/>
      <c r="K1021" s="124"/>
      <c r="L1021" s="124"/>
      <c r="M1021" s="124"/>
      <c r="N1021" s="167" t="str">
        <f>VLOOKUP($B1019,D1_2!$B$259:$AL$385,22,FALSE)&amp;""</f>
        <v/>
      </c>
      <c r="O1021" s="174"/>
      <c r="P1021" s="190" t="s">
        <v>410</v>
      </c>
      <c r="Q1021" s="206" t="str">
        <f>VLOOKUP($B1019,D1_2!$B$259:$AL$385,23,FALSE)&amp;""</f>
        <v/>
      </c>
      <c r="R1021" s="216"/>
      <c r="S1021" s="167" t="str">
        <f>VLOOKUP($B1019,D1_2!$B$259:$AL$385,24,FALSE)&amp;""</f>
        <v/>
      </c>
      <c r="T1021" s="174"/>
      <c r="U1021" s="190" t="s">
        <v>410</v>
      </c>
      <c r="V1021" s="206" t="str">
        <f>VLOOKUP($B1019,D1_2!$B$259:$AL$385,25,FALSE)&amp;""</f>
        <v/>
      </c>
      <c r="W1021" s="216"/>
      <c r="X1021" s="167" t="str">
        <f>VLOOKUP($B1019,D1_2!$B$259:$AL$385,26,FALSE)&amp;""</f>
        <v/>
      </c>
      <c r="Y1021" s="174"/>
      <c r="Z1021" s="190" t="s">
        <v>410</v>
      </c>
      <c r="AA1021" s="206" t="str">
        <f>VLOOKUP($B1019,D1_2!$B$259:$AL$385,27,FALSE)&amp;""</f>
        <v/>
      </c>
      <c r="AB1021" s="216"/>
      <c r="AC1021" s="167" t="str">
        <f>VLOOKUP($B1019,D1_2!$B$259:$AL$385,28,FALSE)&amp;""</f>
        <v/>
      </c>
      <c r="AD1021" s="174"/>
      <c r="AE1021" s="190" t="s">
        <v>410</v>
      </c>
      <c r="AF1021" s="206" t="str">
        <f>VLOOKUP($B1019,D1_2!$B$259:$AL$385,29,FALSE)&amp;""</f>
        <v/>
      </c>
      <c r="AG1021" s="216"/>
      <c r="AH1021" s="167" t="str">
        <f>VLOOKUP($B1019,D1_2!$B$259:$AL$385,30,FALSE)&amp;""</f>
        <v/>
      </c>
      <c r="AI1021" s="174"/>
      <c r="AJ1021" s="190" t="s">
        <v>410</v>
      </c>
      <c r="AK1021" s="206" t="str">
        <f>VLOOKUP($B1019,D1_2!$B$259:$AL$385,31,FALSE)&amp;""</f>
        <v/>
      </c>
      <c r="AL1021" s="216"/>
      <c r="AM1021" s="167" t="str">
        <f>VLOOKUP($B1019,D1_2!$B$259:$AL$385,32,FALSE)&amp;""</f>
        <v/>
      </c>
      <c r="AN1021" s="174"/>
      <c r="AO1021" s="190" t="s">
        <v>410</v>
      </c>
      <c r="AP1021" s="206" t="str">
        <f>VLOOKUP($B1019,D1_2!$B$259:$AL$385,33,FALSE)&amp;""</f>
        <v/>
      </c>
      <c r="AQ1021" s="216"/>
      <c r="AR1021" s="167" t="str">
        <f>VLOOKUP($B1019,D1_2!$B$259:$AL$385,34,FALSE)&amp;""</f>
        <v/>
      </c>
      <c r="AS1021" s="174"/>
      <c r="AT1021" s="190" t="s">
        <v>410</v>
      </c>
      <c r="AU1021" s="206" t="str">
        <f>VLOOKUP($B1019,D1_2!$B$259:$AL$385,35,FALSE)&amp;""</f>
        <v/>
      </c>
      <c r="AV1021" s="216"/>
      <c r="AW1021" s="167" t="str">
        <f>VLOOKUP($B1019,D1_2!$B$259:$AL$385,36,FALSE)&amp;""</f>
        <v/>
      </c>
      <c r="AX1021" s="174"/>
      <c r="AY1021" s="190" t="s">
        <v>410</v>
      </c>
      <c r="AZ1021" s="206" t="str">
        <f>VLOOKUP($B1019,D1_2!$B$259:$AL$385,37,FALSE)&amp;""</f>
        <v/>
      </c>
      <c r="BA1021" s="216"/>
    </row>
    <row r="1022" spans="2:53" s="1" customFormat="1" ht="14.25" customHeight="1">
      <c r="B1022" s="26" t="s">
        <v>1659</v>
      </c>
      <c r="C1022" s="78"/>
      <c r="D1022" s="78"/>
      <c r="E1022" s="78"/>
      <c r="F1022" s="107"/>
      <c r="G1022" s="122" t="s">
        <v>6009</v>
      </c>
      <c r="H1022" s="122"/>
      <c r="I1022" s="122"/>
      <c r="J1022" s="122"/>
      <c r="K1022" s="122"/>
      <c r="L1022" s="122"/>
      <c r="M1022" s="122"/>
      <c r="N1022" s="160" t="str">
        <f>VLOOKUP($B1022,D1_2!$B$5:$AL$131,22,FALSE)&amp;""</f>
        <v/>
      </c>
      <c r="O1022" s="172"/>
      <c r="P1022" s="188" t="s">
        <v>410</v>
      </c>
      <c r="Q1022" s="204" t="str">
        <f>VLOOKUP($B1022,D1_2!$B$5:$AL$131,23,FALSE)&amp;""</f>
        <v/>
      </c>
      <c r="R1022" s="215"/>
      <c r="S1022" s="160" t="str">
        <f>VLOOKUP($B1022,D1_2!$B$5:$AL$131,24,FALSE)&amp;""</f>
        <v/>
      </c>
      <c r="T1022" s="172"/>
      <c r="U1022" s="188" t="s">
        <v>410</v>
      </c>
      <c r="V1022" s="204" t="str">
        <f>VLOOKUP($B1022,D1_2!$B$5:$AL$131,25,FALSE)&amp;""</f>
        <v/>
      </c>
      <c r="W1022" s="215"/>
      <c r="X1022" s="160" t="str">
        <f>VLOOKUP($B1022,D1_2!$B$5:$AL$131,26,FALSE)&amp;""</f>
        <v/>
      </c>
      <c r="Y1022" s="172"/>
      <c r="Z1022" s="188" t="s">
        <v>410</v>
      </c>
      <c r="AA1022" s="204" t="str">
        <f>VLOOKUP($B1022,D1_2!$B$5:$AL$131,27,FALSE)&amp;""</f>
        <v/>
      </c>
      <c r="AB1022" s="215"/>
      <c r="AC1022" s="160" t="str">
        <f>VLOOKUP($B1022,D1_2!$B$5:$AL$131,28,FALSE)&amp;""</f>
        <v/>
      </c>
      <c r="AD1022" s="172"/>
      <c r="AE1022" s="188" t="s">
        <v>410</v>
      </c>
      <c r="AF1022" s="204" t="str">
        <f>VLOOKUP($B1022,D1_2!$B$5:$AL$131,29,FALSE)&amp;""</f>
        <v/>
      </c>
      <c r="AG1022" s="215"/>
      <c r="AH1022" s="160" t="str">
        <f>VLOOKUP($B1022,D1_2!$B$5:$AL$131,30,FALSE)&amp;""</f>
        <v/>
      </c>
      <c r="AI1022" s="172"/>
      <c r="AJ1022" s="188" t="s">
        <v>410</v>
      </c>
      <c r="AK1022" s="204" t="str">
        <f>VLOOKUP($B1022,D1_2!$B$5:$AL$131,31,FALSE)&amp;""</f>
        <v/>
      </c>
      <c r="AL1022" s="215"/>
      <c r="AM1022" s="160" t="str">
        <f>VLOOKUP($B1022,D1_2!$B$5:$AL$131,32,FALSE)&amp;""</f>
        <v/>
      </c>
      <c r="AN1022" s="172"/>
      <c r="AO1022" s="188" t="s">
        <v>410</v>
      </c>
      <c r="AP1022" s="204" t="str">
        <f>VLOOKUP($B1022,D1_2!$B$5:$AL$131,33,FALSE)&amp;""</f>
        <v/>
      </c>
      <c r="AQ1022" s="215"/>
      <c r="AR1022" s="160" t="str">
        <f>VLOOKUP($B1022,D1_2!$B$5:$AL$131,34,FALSE)&amp;""</f>
        <v/>
      </c>
      <c r="AS1022" s="172"/>
      <c r="AT1022" s="188" t="s">
        <v>410</v>
      </c>
      <c r="AU1022" s="204" t="str">
        <f>VLOOKUP($B1022,D1_2!$B$5:$AL$131,35,FALSE)&amp;""</f>
        <v/>
      </c>
      <c r="AV1022" s="215"/>
      <c r="AW1022" s="160" t="str">
        <f>VLOOKUP($B1022,D1_2!$B$5:$AL$131,36,FALSE)&amp;""</f>
        <v/>
      </c>
      <c r="AX1022" s="172"/>
      <c r="AY1022" s="188" t="s">
        <v>410</v>
      </c>
      <c r="AZ1022" s="204" t="str">
        <f>VLOOKUP($B1022,D1_2!$B$5:$AL$131,37,FALSE)&amp;""</f>
        <v/>
      </c>
      <c r="BA1022" s="215"/>
    </row>
    <row r="1023" spans="2:53" s="1" customFormat="1">
      <c r="B1023" s="28"/>
      <c r="C1023" s="80"/>
      <c r="D1023" s="80"/>
      <c r="E1023" s="80"/>
      <c r="F1023" s="108"/>
      <c r="G1023" s="123" t="s">
        <v>5759</v>
      </c>
      <c r="H1023" s="123"/>
      <c r="I1023" s="123"/>
      <c r="J1023" s="123"/>
      <c r="K1023" s="123"/>
      <c r="L1023" s="123"/>
      <c r="M1023" s="123"/>
      <c r="N1023" s="162" t="str">
        <f>VLOOKUP($B1022,D1_2!$B$132:$AL$258,22,FALSE)&amp;""</f>
        <v/>
      </c>
      <c r="O1023" s="173"/>
      <c r="P1023" s="189" t="s">
        <v>410</v>
      </c>
      <c r="Q1023" s="205" t="str">
        <f>VLOOKUP($B1022,D1_2!$B$132:$AL$258,23,FALSE)&amp;""</f>
        <v/>
      </c>
      <c r="R1023" s="222"/>
      <c r="S1023" s="162" t="str">
        <f>VLOOKUP($B1022,D1_2!$B$132:$AL$258,24,FALSE)&amp;""</f>
        <v/>
      </c>
      <c r="T1023" s="173"/>
      <c r="U1023" s="189" t="s">
        <v>410</v>
      </c>
      <c r="V1023" s="205" t="str">
        <f>VLOOKUP($B1022,D1_2!$B$132:$AL$258,25,FALSE)&amp;""</f>
        <v/>
      </c>
      <c r="W1023" s="222"/>
      <c r="X1023" s="162" t="str">
        <f>VLOOKUP($B1022,D1_2!$B$132:$AL$258,26,FALSE)&amp;""</f>
        <v/>
      </c>
      <c r="Y1023" s="173"/>
      <c r="Z1023" s="189" t="s">
        <v>410</v>
      </c>
      <c r="AA1023" s="205" t="str">
        <f>VLOOKUP($B1022,D1_2!$B$132:$AL$258,27,FALSE)&amp;""</f>
        <v/>
      </c>
      <c r="AB1023" s="222"/>
      <c r="AC1023" s="162" t="str">
        <f>VLOOKUP($B1022,D1_2!$B$132:$AL$258,28,FALSE)&amp;""</f>
        <v/>
      </c>
      <c r="AD1023" s="173"/>
      <c r="AE1023" s="189" t="s">
        <v>410</v>
      </c>
      <c r="AF1023" s="205" t="str">
        <f>VLOOKUP($B1022,D1_2!$B$132:$AL$258,29,FALSE)&amp;""</f>
        <v/>
      </c>
      <c r="AG1023" s="222"/>
      <c r="AH1023" s="162" t="str">
        <f>VLOOKUP($B1022,D1_2!$B$132:$AL$258,30,FALSE)&amp;""</f>
        <v/>
      </c>
      <c r="AI1023" s="173"/>
      <c r="AJ1023" s="189" t="s">
        <v>410</v>
      </c>
      <c r="AK1023" s="205" t="str">
        <f>VLOOKUP($B1022,D1_2!$B$132:$AL$258,31,FALSE)&amp;""</f>
        <v/>
      </c>
      <c r="AL1023" s="222"/>
      <c r="AM1023" s="162" t="str">
        <f>VLOOKUP($B1022,D1_2!$B$132:$AL$258,32,FALSE)&amp;""</f>
        <v/>
      </c>
      <c r="AN1023" s="173"/>
      <c r="AO1023" s="189" t="s">
        <v>410</v>
      </c>
      <c r="AP1023" s="205" t="str">
        <f>VLOOKUP($B1022,D1_2!$B$132:$AL$258,33,FALSE)&amp;""</f>
        <v/>
      </c>
      <c r="AQ1023" s="222"/>
      <c r="AR1023" s="162" t="str">
        <f>VLOOKUP($B1022,D1_2!$B$132:$AL$258,34,FALSE)&amp;""</f>
        <v/>
      </c>
      <c r="AS1023" s="173"/>
      <c r="AT1023" s="189" t="s">
        <v>410</v>
      </c>
      <c r="AU1023" s="205" t="str">
        <f>VLOOKUP($B1022,D1_2!$B$132:$AL$258,35,FALSE)&amp;""</f>
        <v/>
      </c>
      <c r="AV1023" s="222"/>
      <c r="AW1023" s="162" t="str">
        <f>VLOOKUP($B1022,D1_2!$B$132:$AL$258,36,FALSE)&amp;""</f>
        <v/>
      </c>
      <c r="AX1023" s="173"/>
      <c r="AY1023" s="189" t="s">
        <v>410</v>
      </c>
      <c r="AZ1023" s="205" t="str">
        <f>VLOOKUP($B1022,D1_2!$B$132:$AL$258,37,FALSE)&amp;""</f>
        <v/>
      </c>
      <c r="BA1023" s="222"/>
    </row>
    <row r="1024" spans="2:53" s="1" customFormat="1">
      <c r="B1024" s="27"/>
      <c r="C1024" s="79"/>
      <c r="D1024" s="79"/>
      <c r="E1024" s="79"/>
      <c r="F1024" s="109"/>
      <c r="G1024" s="124" t="s">
        <v>5593</v>
      </c>
      <c r="H1024" s="124"/>
      <c r="I1024" s="124"/>
      <c r="J1024" s="124"/>
      <c r="K1024" s="124"/>
      <c r="L1024" s="124"/>
      <c r="M1024" s="124"/>
      <c r="N1024" s="167" t="str">
        <f>VLOOKUP($B1022,D1_2!$B$259:$AL$385,22,FALSE)&amp;""</f>
        <v/>
      </c>
      <c r="O1024" s="174"/>
      <c r="P1024" s="190" t="s">
        <v>410</v>
      </c>
      <c r="Q1024" s="206" t="str">
        <f>VLOOKUP($B1022,D1_2!$B$259:$AL$385,23,FALSE)&amp;""</f>
        <v/>
      </c>
      <c r="R1024" s="216"/>
      <c r="S1024" s="167" t="str">
        <f>VLOOKUP($B1022,D1_2!$B$259:$AL$385,24,FALSE)&amp;""</f>
        <v/>
      </c>
      <c r="T1024" s="174"/>
      <c r="U1024" s="190" t="s">
        <v>410</v>
      </c>
      <c r="V1024" s="206" t="str">
        <f>VLOOKUP($B1022,D1_2!$B$259:$AL$385,25,FALSE)&amp;""</f>
        <v/>
      </c>
      <c r="W1024" s="216"/>
      <c r="X1024" s="167" t="str">
        <f>VLOOKUP($B1022,D1_2!$B$259:$AL$385,26,FALSE)&amp;""</f>
        <v/>
      </c>
      <c r="Y1024" s="174"/>
      <c r="Z1024" s="190" t="s">
        <v>410</v>
      </c>
      <c r="AA1024" s="206" t="str">
        <f>VLOOKUP($B1022,D1_2!$B$259:$AL$385,27,FALSE)&amp;""</f>
        <v/>
      </c>
      <c r="AB1024" s="216"/>
      <c r="AC1024" s="167" t="str">
        <f>VLOOKUP($B1022,D1_2!$B$259:$AL$385,28,FALSE)&amp;""</f>
        <v/>
      </c>
      <c r="AD1024" s="174"/>
      <c r="AE1024" s="190" t="s">
        <v>410</v>
      </c>
      <c r="AF1024" s="206" t="str">
        <f>VLOOKUP($B1022,D1_2!$B$259:$AL$385,29,FALSE)&amp;""</f>
        <v/>
      </c>
      <c r="AG1024" s="216"/>
      <c r="AH1024" s="167" t="str">
        <f>VLOOKUP($B1022,D1_2!$B$259:$AL$385,30,FALSE)&amp;""</f>
        <v/>
      </c>
      <c r="AI1024" s="174"/>
      <c r="AJ1024" s="190" t="s">
        <v>410</v>
      </c>
      <c r="AK1024" s="206" t="str">
        <f>VLOOKUP($B1022,D1_2!$B$259:$AL$385,31,FALSE)&amp;""</f>
        <v/>
      </c>
      <c r="AL1024" s="216"/>
      <c r="AM1024" s="167" t="str">
        <f>VLOOKUP($B1022,D1_2!$B$259:$AL$385,32,FALSE)&amp;""</f>
        <v/>
      </c>
      <c r="AN1024" s="174"/>
      <c r="AO1024" s="190" t="s">
        <v>410</v>
      </c>
      <c r="AP1024" s="206" t="str">
        <f>VLOOKUP($B1022,D1_2!$B$259:$AL$385,33,FALSE)&amp;""</f>
        <v/>
      </c>
      <c r="AQ1024" s="216"/>
      <c r="AR1024" s="167" t="str">
        <f>VLOOKUP($B1022,D1_2!$B$259:$AL$385,34,FALSE)&amp;""</f>
        <v/>
      </c>
      <c r="AS1024" s="174"/>
      <c r="AT1024" s="190" t="s">
        <v>410</v>
      </c>
      <c r="AU1024" s="206" t="str">
        <f>VLOOKUP($B1022,D1_2!$B$259:$AL$385,35,FALSE)&amp;""</f>
        <v/>
      </c>
      <c r="AV1024" s="216"/>
      <c r="AW1024" s="167" t="str">
        <f>VLOOKUP($B1022,D1_2!$B$259:$AL$385,36,FALSE)&amp;""</f>
        <v/>
      </c>
      <c r="AX1024" s="174"/>
      <c r="AY1024" s="190" t="s">
        <v>410</v>
      </c>
      <c r="AZ1024" s="206" t="str">
        <f>VLOOKUP($B1022,D1_2!$B$259:$AL$385,37,FALSE)&amp;""</f>
        <v/>
      </c>
      <c r="BA1024" s="216"/>
    </row>
    <row r="1025" spans="2:53" s="1" customFormat="1" ht="14.25" customHeight="1">
      <c r="B1025" s="26" t="s">
        <v>1924</v>
      </c>
      <c r="C1025" s="78"/>
      <c r="D1025" s="78"/>
      <c r="E1025" s="78"/>
      <c r="F1025" s="107"/>
      <c r="G1025" s="122" t="s">
        <v>6009</v>
      </c>
      <c r="H1025" s="122"/>
      <c r="I1025" s="122"/>
      <c r="J1025" s="122"/>
      <c r="K1025" s="122"/>
      <c r="L1025" s="122"/>
      <c r="M1025" s="122"/>
      <c r="N1025" s="160" t="str">
        <f>VLOOKUP($B1025,D1_2!$B$5:$AL$131,22,FALSE)&amp;""</f>
        <v/>
      </c>
      <c r="O1025" s="172"/>
      <c r="P1025" s="188" t="s">
        <v>410</v>
      </c>
      <c r="Q1025" s="204" t="str">
        <f>VLOOKUP($B1025,D1_2!$B$5:$AL$131,23,FALSE)&amp;""</f>
        <v/>
      </c>
      <c r="R1025" s="215"/>
      <c r="S1025" s="160" t="str">
        <f>VLOOKUP($B1025,D1_2!$B$5:$AL$131,24,FALSE)&amp;""</f>
        <v/>
      </c>
      <c r="T1025" s="172"/>
      <c r="U1025" s="188" t="s">
        <v>410</v>
      </c>
      <c r="V1025" s="204" t="str">
        <f>VLOOKUP($B1025,D1_2!$B$5:$AL$131,25,FALSE)&amp;""</f>
        <v/>
      </c>
      <c r="W1025" s="215"/>
      <c r="X1025" s="160" t="str">
        <f>VLOOKUP($B1025,D1_2!$B$5:$AL$131,26,FALSE)&amp;""</f>
        <v/>
      </c>
      <c r="Y1025" s="172"/>
      <c r="Z1025" s="188" t="s">
        <v>410</v>
      </c>
      <c r="AA1025" s="204" t="str">
        <f>VLOOKUP($B1025,D1_2!$B$5:$AL$131,27,FALSE)&amp;""</f>
        <v/>
      </c>
      <c r="AB1025" s="215"/>
      <c r="AC1025" s="160" t="str">
        <f>VLOOKUP($B1025,D1_2!$B$5:$AL$131,28,FALSE)&amp;""</f>
        <v/>
      </c>
      <c r="AD1025" s="172"/>
      <c r="AE1025" s="188" t="s">
        <v>410</v>
      </c>
      <c r="AF1025" s="204" t="str">
        <f>VLOOKUP($B1025,D1_2!$B$5:$AL$131,29,FALSE)&amp;""</f>
        <v/>
      </c>
      <c r="AG1025" s="215"/>
      <c r="AH1025" s="160" t="str">
        <f>VLOOKUP($B1025,D1_2!$B$5:$AL$131,30,FALSE)&amp;""</f>
        <v/>
      </c>
      <c r="AI1025" s="172"/>
      <c r="AJ1025" s="188" t="s">
        <v>410</v>
      </c>
      <c r="AK1025" s="204" t="str">
        <f>VLOOKUP($B1025,D1_2!$B$5:$AL$131,31,FALSE)&amp;""</f>
        <v/>
      </c>
      <c r="AL1025" s="215"/>
      <c r="AM1025" s="160" t="str">
        <f>VLOOKUP($B1025,D1_2!$B$5:$AL$131,32,FALSE)&amp;""</f>
        <v/>
      </c>
      <c r="AN1025" s="172"/>
      <c r="AO1025" s="188" t="s">
        <v>410</v>
      </c>
      <c r="AP1025" s="204" t="str">
        <f>VLOOKUP($B1025,D1_2!$B$5:$AL$131,33,FALSE)&amp;""</f>
        <v/>
      </c>
      <c r="AQ1025" s="215"/>
      <c r="AR1025" s="160" t="str">
        <f>VLOOKUP($B1025,D1_2!$B$5:$AL$131,34,FALSE)&amp;""</f>
        <v/>
      </c>
      <c r="AS1025" s="172"/>
      <c r="AT1025" s="188" t="s">
        <v>410</v>
      </c>
      <c r="AU1025" s="204" t="str">
        <f>VLOOKUP($B1025,D1_2!$B$5:$AL$131,35,FALSE)&amp;""</f>
        <v/>
      </c>
      <c r="AV1025" s="215"/>
      <c r="AW1025" s="160" t="str">
        <f>VLOOKUP($B1025,D1_2!$B$5:$AL$131,36,FALSE)&amp;""</f>
        <v/>
      </c>
      <c r="AX1025" s="172"/>
      <c r="AY1025" s="188" t="s">
        <v>410</v>
      </c>
      <c r="AZ1025" s="204" t="str">
        <f>VLOOKUP($B1025,D1_2!$B$5:$AL$131,37,FALSE)&amp;""</f>
        <v/>
      </c>
      <c r="BA1025" s="215"/>
    </row>
    <row r="1026" spans="2:53" s="1" customFormat="1">
      <c r="B1026" s="28"/>
      <c r="C1026" s="80"/>
      <c r="D1026" s="80"/>
      <c r="E1026" s="80"/>
      <c r="F1026" s="108"/>
      <c r="G1026" s="123" t="s">
        <v>5759</v>
      </c>
      <c r="H1026" s="123"/>
      <c r="I1026" s="123"/>
      <c r="J1026" s="123"/>
      <c r="K1026" s="123"/>
      <c r="L1026" s="123"/>
      <c r="M1026" s="123"/>
      <c r="N1026" s="162" t="str">
        <f>VLOOKUP($B1025,D1_2!$B$132:$AL$258,22,FALSE)&amp;""</f>
        <v/>
      </c>
      <c r="O1026" s="173"/>
      <c r="P1026" s="189" t="s">
        <v>410</v>
      </c>
      <c r="Q1026" s="205" t="str">
        <f>VLOOKUP($B1025,D1_2!$B$132:$AL$258,23,FALSE)&amp;""</f>
        <v/>
      </c>
      <c r="R1026" s="222"/>
      <c r="S1026" s="162" t="str">
        <f>VLOOKUP($B1025,D1_2!$B$132:$AL$258,24,FALSE)&amp;""</f>
        <v/>
      </c>
      <c r="T1026" s="173"/>
      <c r="U1026" s="189" t="s">
        <v>410</v>
      </c>
      <c r="V1026" s="205" t="str">
        <f>VLOOKUP($B1025,D1_2!$B$132:$AL$258,25,FALSE)&amp;""</f>
        <v/>
      </c>
      <c r="W1026" s="222"/>
      <c r="X1026" s="162" t="str">
        <f>VLOOKUP($B1025,D1_2!$B$132:$AL$258,26,FALSE)&amp;""</f>
        <v/>
      </c>
      <c r="Y1026" s="173"/>
      <c r="Z1026" s="189" t="s">
        <v>410</v>
      </c>
      <c r="AA1026" s="205" t="str">
        <f>VLOOKUP($B1025,D1_2!$B$132:$AL$258,27,FALSE)&amp;""</f>
        <v/>
      </c>
      <c r="AB1026" s="222"/>
      <c r="AC1026" s="162" t="str">
        <f>VLOOKUP($B1025,D1_2!$B$132:$AL$258,28,FALSE)&amp;""</f>
        <v/>
      </c>
      <c r="AD1026" s="173"/>
      <c r="AE1026" s="189" t="s">
        <v>410</v>
      </c>
      <c r="AF1026" s="205" t="str">
        <f>VLOOKUP($B1025,D1_2!$B$132:$AL$258,29,FALSE)&amp;""</f>
        <v/>
      </c>
      <c r="AG1026" s="222"/>
      <c r="AH1026" s="162" t="str">
        <f>VLOOKUP($B1025,D1_2!$B$132:$AL$258,30,FALSE)&amp;""</f>
        <v/>
      </c>
      <c r="AI1026" s="173"/>
      <c r="AJ1026" s="189" t="s">
        <v>410</v>
      </c>
      <c r="AK1026" s="205" t="str">
        <f>VLOOKUP($B1025,D1_2!$B$132:$AL$258,31,FALSE)&amp;""</f>
        <v/>
      </c>
      <c r="AL1026" s="222"/>
      <c r="AM1026" s="162" t="str">
        <f>VLOOKUP($B1025,D1_2!$B$132:$AL$258,32,FALSE)&amp;""</f>
        <v/>
      </c>
      <c r="AN1026" s="173"/>
      <c r="AO1026" s="189" t="s">
        <v>410</v>
      </c>
      <c r="AP1026" s="205" t="str">
        <f>VLOOKUP($B1025,D1_2!$B$132:$AL$258,33,FALSE)&amp;""</f>
        <v/>
      </c>
      <c r="AQ1026" s="222"/>
      <c r="AR1026" s="162" t="str">
        <f>VLOOKUP($B1025,D1_2!$B$132:$AL$258,34,FALSE)&amp;""</f>
        <v/>
      </c>
      <c r="AS1026" s="173"/>
      <c r="AT1026" s="189" t="s">
        <v>410</v>
      </c>
      <c r="AU1026" s="205" t="str">
        <f>VLOOKUP($B1025,D1_2!$B$132:$AL$258,35,FALSE)&amp;""</f>
        <v/>
      </c>
      <c r="AV1026" s="222"/>
      <c r="AW1026" s="162" t="str">
        <f>VLOOKUP($B1025,D1_2!$B$132:$AL$258,36,FALSE)&amp;""</f>
        <v/>
      </c>
      <c r="AX1026" s="173"/>
      <c r="AY1026" s="189" t="s">
        <v>410</v>
      </c>
      <c r="AZ1026" s="205" t="str">
        <f>VLOOKUP($B1025,D1_2!$B$132:$AL$258,37,FALSE)&amp;""</f>
        <v/>
      </c>
      <c r="BA1026" s="222"/>
    </row>
    <row r="1027" spans="2:53" s="1" customFormat="1">
      <c r="B1027" s="27"/>
      <c r="C1027" s="79"/>
      <c r="D1027" s="79"/>
      <c r="E1027" s="79"/>
      <c r="F1027" s="109"/>
      <c r="G1027" s="124" t="s">
        <v>5593</v>
      </c>
      <c r="H1027" s="124"/>
      <c r="I1027" s="124"/>
      <c r="J1027" s="124"/>
      <c r="K1027" s="124"/>
      <c r="L1027" s="124"/>
      <c r="M1027" s="124"/>
      <c r="N1027" s="167" t="str">
        <f>VLOOKUP($B1025,D1_2!$B$259:$AL$385,22,FALSE)&amp;""</f>
        <v/>
      </c>
      <c r="O1027" s="174"/>
      <c r="P1027" s="190" t="s">
        <v>410</v>
      </c>
      <c r="Q1027" s="206" t="str">
        <f>VLOOKUP($B1025,D1_2!$B$259:$AL$385,23,FALSE)&amp;""</f>
        <v/>
      </c>
      <c r="R1027" s="216"/>
      <c r="S1027" s="167" t="str">
        <f>VLOOKUP($B1025,D1_2!$B$259:$AL$385,24,FALSE)&amp;""</f>
        <v/>
      </c>
      <c r="T1027" s="174"/>
      <c r="U1027" s="190" t="s">
        <v>410</v>
      </c>
      <c r="V1027" s="206" t="str">
        <f>VLOOKUP($B1025,D1_2!$B$259:$AL$385,25,FALSE)&amp;""</f>
        <v/>
      </c>
      <c r="W1027" s="216"/>
      <c r="X1027" s="167" t="str">
        <f>VLOOKUP($B1025,D1_2!$B$259:$AL$385,26,FALSE)&amp;""</f>
        <v/>
      </c>
      <c r="Y1027" s="174"/>
      <c r="Z1027" s="190" t="s">
        <v>410</v>
      </c>
      <c r="AA1027" s="206" t="str">
        <f>VLOOKUP($B1025,D1_2!$B$259:$AL$385,27,FALSE)&amp;""</f>
        <v/>
      </c>
      <c r="AB1027" s="216"/>
      <c r="AC1027" s="167" t="str">
        <f>VLOOKUP($B1025,D1_2!$B$259:$AL$385,28,FALSE)&amp;""</f>
        <v/>
      </c>
      <c r="AD1027" s="174"/>
      <c r="AE1027" s="190" t="s">
        <v>410</v>
      </c>
      <c r="AF1027" s="206" t="str">
        <f>VLOOKUP($B1025,D1_2!$B$259:$AL$385,29,FALSE)&amp;""</f>
        <v/>
      </c>
      <c r="AG1027" s="216"/>
      <c r="AH1027" s="167" t="str">
        <f>VLOOKUP($B1025,D1_2!$B$259:$AL$385,30,FALSE)&amp;""</f>
        <v/>
      </c>
      <c r="AI1027" s="174"/>
      <c r="AJ1027" s="190" t="s">
        <v>410</v>
      </c>
      <c r="AK1027" s="206" t="str">
        <f>VLOOKUP($B1025,D1_2!$B$259:$AL$385,31,FALSE)&amp;""</f>
        <v/>
      </c>
      <c r="AL1027" s="216"/>
      <c r="AM1027" s="167" t="str">
        <f>VLOOKUP($B1025,D1_2!$B$259:$AL$385,32,FALSE)&amp;""</f>
        <v/>
      </c>
      <c r="AN1027" s="174"/>
      <c r="AO1027" s="190" t="s">
        <v>410</v>
      </c>
      <c r="AP1027" s="206" t="str">
        <f>VLOOKUP($B1025,D1_2!$B$259:$AL$385,33,FALSE)&amp;""</f>
        <v/>
      </c>
      <c r="AQ1027" s="216"/>
      <c r="AR1027" s="167" t="str">
        <f>VLOOKUP($B1025,D1_2!$B$259:$AL$385,34,FALSE)&amp;""</f>
        <v/>
      </c>
      <c r="AS1027" s="174"/>
      <c r="AT1027" s="190" t="s">
        <v>410</v>
      </c>
      <c r="AU1027" s="206" t="str">
        <f>VLOOKUP($B1025,D1_2!$B$259:$AL$385,35,FALSE)&amp;""</f>
        <v/>
      </c>
      <c r="AV1027" s="216"/>
      <c r="AW1027" s="167" t="str">
        <f>VLOOKUP($B1025,D1_2!$B$259:$AL$385,36,FALSE)&amp;""</f>
        <v/>
      </c>
      <c r="AX1027" s="174"/>
      <c r="AY1027" s="190" t="s">
        <v>410</v>
      </c>
      <c r="AZ1027" s="206" t="str">
        <f>VLOOKUP($B1025,D1_2!$B$259:$AL$385,37,FALSE)&amp;""</f>
        <v/>
      </c>
      <c r="BA1027" s="216"/>
    </row>
    <row r="1028" spans="2:53" s="1" customFormat="1" ht="14.25" customHeight="1">
      <c r="B1028" s="26" t="s">
        <v>1930</v>
      </c>
      <c r="C1028" s="78"/>
      <c r="D1028" s="78"/>
      <c r="E1028" s="78"/>
      <c r="F1028" s="107"/>
      <c r="G1028" s="122" t="s">
        <v>6009</v>
      </c>
      <c r="H1028" s="122"/>
      <c r="I1028" s="122"/>
      <c r="J1028" s="122"/>
      <c r="K1028" s="122"/>
      <c r="L1028" s="122"/>
      <c r="M1028" s="122"/>
      <c r="N1028" s="160" t="str">
        <f>VLOOKUP($B1028,D1_2!$B$5:$AL$131,22,FALSE)&amp;""</f>
        <v/>
      </c>
      <c r="O1028" s="172"/>
      <c r="P1028" s="188" t="s">
        <v>410</v>
      </c>
      <c r="Q1028" s="204" t="str">
        <f>VLOOKUP($B1028,D1_2!$B$5:$AL$131,23,FALSE)&amp;""</f>
        <v/>
      </c>
      <c r="R1028" s="215"/>
      <c r="S1028" s="160" t="str">
        <f>VLOOKUP($B1028,D1_2!$B$5:$AL$131,24,FALSE)&amp;""</f>
        <v/>
      </c>
      <c r="T1028" s="172"/>
      <c r="U1028" s="188" t="s">
        <v>410</v>
      </c>
      <c r="V1028" s="204" t="str">
        <f>VLOOKUP($B1028,D1_2!$B$5:$AL$131,25,FALSE)&amp;""</f>
        <v/>
      </c>
      <c r="W1028" s="215"/>
      <c r="X1028" s="160" t="str">
        <f>VLOOKUP($B1028,D1_2!$B$5:$AL$131,26,FALSE)&amp;""</f>
        <v/>
      </c>
      <c r="Y1028" s="172"/>
      <c r="Z1028" s="188" t="s">
        <v>410</v>
      </c>
      <c r="AA1028" s="204" t="str">
        <f>VLOOKUP($B1028,D1_2!$B$5:$AL$131,27,FALSE)&amp;""</f>
        <v/>
      </c>
      <c r="AB1028" s="215"/>
      <c r="AC1028" s="160" t="str">
        <f>VLOOKUP($B1028,D1_2!$B$5:$AL$131,28,FALSE)&amp;""</f>
        <v/>
      </c>
      <c r="AD1028" s="172"/>
      <c r="AE1028" s="188" t="s">
        <v>410</v>
      </c>
      <c r="AF1028" s="204" t="str">
        <f>VLOOKUP($B1028,D1_2!$B$5:$AL$131,29,FALSE)&amp;""</f>
        <v/>
      </c>
      <c r="AG1028" s="215"/>
      <c r="AH1028" s="160" t="str">
        <f>VLOOKUP($B1028,D1_2!$B$5:$AL$131,30,FALSE)&amp;""</f>
        <v/>
      </c>
      <c r="AI1028" s="172"/>
      <c r="AJ1028" s="188" t="s">
        <v>410</v>
      </c>
      <c r="AK1028" s="204" t="str">
        <f>VLOOKUP($B1028,D1_2!$B$5:$AL$131,31,FALSE)&amp;""</f>
        <v/>
      </c>
      <c r="AL1028" s="215"/>
      <c r="AM1028" s="160" t="str">
        <f>VLOOKUP($B1028,D1_2!$B$5:$AL$131,32,FALSE)&amp;""</f>
        <v/>
      </c>
      <c r="AN1028" s="172"/>
      <c r="AO1028" s="188" t="s">
        <v>410</v>
      </c>
      <c r="AP1028" s="204" t="str">
        <f>VLOOKUP($B1028,D1_2!$B$5:$AL$131,33,FALSE)&amp;""</f>
        <v/>
      </c>
      <c r="AQ1028" s="215"/>
      <c r="AR1028" s="160" t="str">
        <f>VLOOKUP($B1028,D1_2!$B$5:$AL$131,34,FALSE)&amp;""</f>
        <v/>
      </c>
      <c r="AS1028" s="172"/>
      <c r="AT1028" s="188" t="s">
        <v>410</v>
      </c>
      <c r="AU1028" s="204" t="str">
        <f>VLOOKUP($B1028,D1_2!$B$5:$AL$131,35,FALSE)&amp;""</f>
        <v/>
      </c>
      <c r="AV1028" s="215"/>
      <c r="AW1028" s="160" t="str">
        <f>VLOOKUP($B1028,D1_2!$B$5:$AL$131,36,FALSE)&amp;""</f>
        <v/>
      </c>
      <c r="AX1028" s="172"/>
      <c r="AY1028" s="188" t="s">
        <v>410</v>
      </c>
      <c r="AZ1028" s="204" t="str">
        <f>VLOOKUP($B1028,D1_2!$B$5:$AL$131,37,FALSE)&amp;""</f>
        <v/>
      </c>
      <c r="BA1028" s="215"/>
    </row>
    <row r="1029" spans="2:53" s="1" customFormat="1">
      <c r="B1029" s="28"/>
      <c r="C1029" s="80"/>
      <c r="D1029" s="80"/>
      <c r="E1029" s="80"/>
      <c r="F1029" s="108"/>
      <c r="G1029" s="123" t="s">
        <v>5759</v>
      </c>
      <c r="H1029" s="123"/>
      <c r="I1029" s="123"/>
      <c r="J1029" s="123"/>
      <c r="K1029" s="123"/>
      <c r="L1029" s="123"/>
      <c r="M1029" s="123"/>
      <c r="N1029" s="162" t="str">
        <f>VLOOKUP($B1028,D1_2!$B$132:$AL$258,22,FALSE)&amp;""</f>
        <v/>
      </c>
      <c r="O1029" s="173"/>
      <c r="P1029" s="189" t="s">
        <v>410</v>
      </c>
      <c r="Q1029" s="205" t="str">
        <f>VLOOKUP($B1028,D1_2!$B$132:$AL$258,23,FALSE)&amp;""</f>
        <v/>
      </c>
      <c r="R1029" s="222"/>
      <c r="S1029" s="162" t="str">
        <f>VLOOKUP($B1028,D1_2!$B$132:$AL$258,24,FALSE)&amp;""</f>
        <v/>
      </c>
      <c r="T1029" s="173"/>
      <c r="U1029" s="189" t="s">
        <v>410</v>
      </c>
      <c r="V1029" s="205" t="str">
        <f>VLOOKUP($B1028,D1_2!$B$132:$AL$258,25,FALSE)&amp;""</f>
        <v/>
      </c>
      <c r="W1029" s="222"/>
      <c r="X1029" s="162" t="str">
        <f>VLOOKUP($B1028,D1_2!$B$132:$AL$258,26,FALSE)&amp;""</f>
        <v/>
      </c>
      <c r="Y1029" s="173"/>
      <c r="Z1029" s="189" t="s">
        <v>410</v>
      </c>
      <c r="AA1029" s="205" t="str">
        <f>VLOOKUP($B1028,D1_2!$B$132:$AL$258,27,FALSE)&amp;""</f>
        <v/>
      </c>
      <c r="AB1029" s="222"/>
      <c r="AC1029" s="162" t="str">
        <f>VLOOKUP($B1028,D1_2!$B$132:$AL$258,28,FALSE)&amp;""</f>
        <v/>
      </c>
      <c r="AD1029" s="173"/>
      <c r="AE1029" s="189" t="s">
        <v>410</v>
      </c>
      <c r="AF1029" s="205" t="str">
        <f>VLOOKUP($B1028,D1_2!$B$132:$AL$258,29,FALSE)&amp;""</f>
        <v/>
      </c>
      <c r="AG1029" s="222"/>
      <c r="AH1029" s="162" t="str">
        <f>VLOOKUP($B1028,D1_2!$B$132:$AL$258,30,FALSE)&amp;""</f>
        <v/>
      </c>
      <c r="AI1029" s="173"/>
      <c r="AJ1029" s="189" t="s">
        <v>410</v>
      </c>
      <c r="AK1029" s="205" t="str">
        <f>VLOOKUP($B1028,D1_2!$B$132:$AL$258,31,FALSE)&amp;""</f>
        <v/>
      </c>
      <c r="AL1029" s="222"/>
      <c r="AM1029" s="162" t="str">
        <f>VLOOKUP($B1028,D1_2!$B$132:$AL$258,32,FALSE)&amp;""</f>
        <v/>
      </c>
      <c r="AN1029" s="173"/>
      <c r="AO1029" s="189" t="s">
        <v>410</v>
      </c>
      <c r="AP1029" s="205" t="str">
        <f>VLOOKUP($B1028,D1_2!$B$132:$AL$258,33,FALSE)&amp;""</f>
        <v/>
      </c>
      <c r="AQ1029" s="222"/>
      <c r="AR1029" s="162" t="str">
        <f>VLOOKUP($B1028,D1_2!$B$132:$AL$258,34,FALSE)&amp;""</f>
        <v/>
      </c>
      <c r="AS1029" s="173"/>
      <c r="AT1029" s="189" t="s">
        <v>410</v>
      </c>
      <c r="AU1029" s="205" t="str">
        <f>VLOOKUP($B1028,D1_2!$B$132:$AL$258,35,FALSE)&amp;""</f>
        <v/>
      </c>
      <c r="AV1029" s="222"/>
      <c r="AW1029" s="162" t="str">
        <f>VLOOKUP($B1028,D1_2!$B$132:$AL$258,36,FALSE)&amp;""</f>
        <v/>
      </c>
      <c r="AX1029" s="173"/>
      <c r="AY1029" s="189" t="s">
        <v>410</v>
      </c>
      <c r="AZ1029" s="205" t="str">
        <f>VLOOKUP($B1028,D1_2!$B$132:$AL$258,37,FALSE)&amp;""</f>
        <v/>
      </c>
      <c r="BA1029" s="222"/>
    </row>
    <row r="1030" spans="2:53" s="1" customFormat="1">
      <c r="B1030" s="28"/>
      <c r="C1030" s="80"/>
      <c r="D1030" s="80"/>
      <c r="E1030" s="80"/>
      <c r="F1030" s="108"/>
      <c r="G1030" s="124" t="s">
        <v>5593</v>
      </c>
      <c r="H1030" s="124"/>
      <c r="I1030" s="124"/>
      <c r="J1030" s="124"/>
      <c r="K1030" s="124"/>
      <c r="L1030" s="124"/>
      <c r="M1030" s="124"/>
      <c r="N1030" s="168" t="str">
        <f>VLOOKUP($B1028,D1_2!$B$259:$AL$385,22,FALSE)&amp;""</f>
        <v/>
      </c>
      <c r="O1030" s="156"/>
      <c r="P1030" s="191" t="s">
        <v>410</v>
      </c>
      <c r="Q1030" s="207" t="str">
        <f>VLOOKUP($B1028,D1_2!$B$259:$AL$385,23,FALSE)&amp;""</f>
        <v/>
      </c>
      <c r="R1030" s="223"/>
      <c r="S1030" s="168" t="str">
        <f>VLOOKUP($B1028,D1_2!$B$259:$AL$385,24,FALSE)&amp;""</f>
        <v/>
      </c>
      <c r="T1030" s="156"/>
      <c r="U1030" s="191" t="s">
        <v>410</v>
      </c>
      <c r="V1030" s="207" t="str">
        <f>VLOOKUP($B1028,D1_2!$B$259:$AL$385,25,FALSE)&amp;""</f>
        <v/>
      </c>
      <c r="W1030" s="223"/>
      <c r="X1030" s="168" t="str">
        <f>VLOOKUP($B1028,D1_2!$B$259:$AL$385,26,FALSE)&amp;""</f>
        <v/>
      </c>
      <c r="Y1030" s="156"/>
      <c r="Z1030" s="191" t="s">
        <v>410</v>
      </c>
      <c r="AA1030" s="207" t="str">
        <f>VLOOKUP($B1028,D1_2!$B$259:$AL$385,27,FALSE)&amp;""</f>
        <v/>
      </c>
      <c r="AB1030" s="223"/>
      <c r="AC1030" s="168" t="str">
        <f>VLOOKUP($B1028,D1_2!$B$259:$AL$385,28,FALSE)&amp;""</f>
        <v/>
      </c>
      <c r="AD1030" s="156"/>
      <c r="AE1030" s="191" t="s">
        <v>410</v>
      </c>
      <c r="AF1030" s="207" t="str">
        <f>VLOOKUP($B1028,D1_2!$B$259:$AL$385,29,FALSE)&amp;""</f>
        <v/>
      </c>
      <c r="AG1030" s="223"/>
      <c r="AH1030" s="168" t="str">
        <f>VLOOKUP($B1028,D1_2!$B$259:$AL$385,30,FALSE)&amp;""</f>
        <v/>
      </c>
      <c r="AI1030" s="156"/>
      <c r="AJ1030" s="191" t="s">
        <v>410</v>
      </c>
      <c r="AK1030" s="207" t="str">
        <f>VLOOKUP($B1028,D1_2!$B$259:$AL$385,31,FALSE)&amp;""</f>
        <v/>
      </c>
      <c r="AL1030" s="223"/>
      <c r="AM1030" s="168" t="str">
        <f>VLOOKUP($B1028,D1_2!$B$259:$AL$385,32,FALSE)&amp;""</f>
        <v/>
      </c>
      <c r="AN1030" s="156"/>
      <c r="AO1030" s="191" t="s">
        <v>410</v>
      </c>
      <c r="AP1030" s="207" t="str">
        <f>VLOOKUP($B1028,D1_2!$B$259:$AL$385,33,FALSE)&amp;""</f>
        <v/>
      </c>
      <c r="AQ1030" s="223"/>
      <c r="AR1030" s="168" t="str">
        <f>VLOOKUP($B1028,D1_2!$B$259:$AL$385,34,FALSE)&amp;""</f>
        <v/>
      </c>
      <c r="AS1030" s="156"/>
      <c r="AT1030" s="191" t="s">
        <v>410</v>
      </c>
      <c r="AU1030" s="207" t="str">
        <f>VLOOKUP($B1028,D1_2!$B$259:$AL$385,35,FALSE)&amp;""</f>
        <v/>
      </c>
      <c r="AV1030" s="223"/>
      <c r="AW1030" s="168" t="str">
        <f>VLOOKUP($B1028,D1_2!$B$259:$AL$385,36,FALSE)&amp;""</f>
        <v/>
      </c>
      <c r="AX1030" s="156"/>
      <c r="AY1030" s="191" t="s">
        <v>410</v>
      </c>
      <c r="AZ1030" s="207" t="str">
        <f>VLOOKUP($B1028,D1_2!$B$259:$AL$385,37,FALSE)&amp;""</f>
        <v/>
      </c>
      <c r="BA1030" s="223"/>
    </row>
    <row r="1031" spans="2:53" s="1" customFormat="1" ht="14.25" customHeight="1">
      <c r="B1031" s="26" t="s">
        <v>2159</v>
      </c>
      <c r="C1031" s="78"/>
      <c r="D1031" s="78"/>
      <c r="E1031" s="78"/>
      <c r="F1031" s="107"/>
      <c r="G1031" s="122" t="s">
        <v>6009</v>
      </c>
      <c r="H1031" s="122"/>
      <c r="I1031" s="122"/>
      <c r="J1031" s="122"/>
      <c r="K1031" s="122"/>
      <c r="L1031" s="122"/>
      <c r="M1031" s="122"/>
      <c r="N1031" s="160" t="str">
        <f>VLOOKUP($B1031,D1_2!$B$5:$AL$131,22,FALSE)&amp;""</f>
        <v/>
      </c>
      <c r="O1031" s="172"/>
      <c r="P1031" s="188" t="s">
        <v>410</v>
      </c>
      <c r="Q1031" s="204" t="str">
        <f>VLOOKUP($B1031,D1_2!$B$5:$AL$131,23,FALSE)&amp;""</f>
        <v/>
      </c>
      <c r="R1031" s="215"/>
      <c r="S1031" s="160" t="str">
        <f>VLOOKUP($B1031,D1_2!$B$5:$AL$131,24,FALSE)&amp;""</f>
        <v/>
      </c>
      <c r="T1031" s="172"/>
      <c r="U1031" s="188" t="s">
        <v>410</v>
      </c>
      <c r="V1031" s="204" t="str">
        <f>VLOOKUP($B1031,D1_2!$B$5:$AL$131,25,FALSE)&amp;""</f>
        <v/>
      </c>
      <c r="W1031" s="215"/>
      <c r="X1031" s="160" t="str">
        <f>VLOOKUP($B1031,D1_2!$B$5:$AL$131,26,FALSE)&amp;""</f>
        <v/>
      </c>
      <c r="Y1031" s="172"/>
      <c r="Z1031" s="188" t="s">
        <v>410</v>
      </c>
      <c r="AA1031" s="204" t="str">
        <f>VLOOKUP($B1031,D1_2!$B$5:$AL$131,27,FALSE)&amp;""</f>
        <v/>
      </c>
      <c r="AB1031" s="215"/>
      <c r="AC1031" s="160" t="str">
        <f>VLOOKUP($B1031,D1_2!$B$5:$AL$131,28,FALSE)&amp;""</f>
        <v/>
      </c>
      <c r="AD1031" s="172"/>
      <c r="AE1031" s="188" t="s">
        <v>410</v>
      </c>
      <c r="AF1031" s="204" t="str">
        <f>VLOOKUP($B1031,D1_2!$B$5:$AL$131,29,FALSE)&amp;""</f>
        <v/>
      </c>
      <c r="AG1031" s="215"/>
      <c r="AH1031" s="160" t="str">
        <f>VLOOKUP($B1031,D1_2!$B$5:$AL$131,30,FALSE)&amp;""</f>
        <v/>
      </c>
      <c r="AI1031" s="172"/>
      <c r="AJ1031" s="188" t="s">
        <v>410</v>
      </c>
      <c r="AK1031" s="204" t="str">
        <f>VLOOKUP($B1031,D1_2!$B$5:$AL$131,31,FALSE)&amp;""</f>
        <v/>
      </c>
      <c r="AL1031" s="215"/>
      <c r="AM1031" s="160" t="str">
        <f>VLOOKUP($B1031,D1_2!$B$5:$AL$131,32,FALSE)&amp;""</f>
        <v/>
      </c>
      <c r="AN1031" s="172"/>
      <c r="AO1031" s="188" t="s">
        <v>410</v>
      </c>
      <c r="AP1031" s="204" t="str">
        <f>VLOOKUP($B1031,D1_2!$B$5:$AL$131,33,FALSE)&amp;""</f>
        <v/>
      </c>
      <c r="AQ1031" s="215"/>
      <c r="AR1031" s="160" t="str">
        <f>VLOOKUP($B1031,D1_2!$B$5:$AL$131,34,FALSE)&amp;""</f>
        <v/>
      </c>
      <c r="AS1031" s="172"/>
      <c r="AT1031" s="188" t="s">
        <v>410</v>
      </c>
      <c r="AU1031" s="204" t="str">
        <f>VLOOKUP($B1031,D1_2!$B$5:$AL$131,35,FALSE)&amp;""</f>
        <v/>
      </c>
      <c r="AV1031" s="215"/>
      <c r="AW1031" s="160" t="str">
        <f>VLOOKUP($B1031,D1_2!$B$5:$AL$131,36,FALSE)&amp;""</f>
        <v/>
      </c>
      <c r="AX1031" s="172"/>
      <c r="AY1031" s="188" t="s">
        <v>410</v>
      </c>
      <c r="AZ1031" s="204" t="str">
        <f>VLOOKUP($B1031,D1_2!$B$5:$AL$131,37,FALSE)&amp;""</f>
        <v/>
      </c>
      <c r="BA1031" s="215"/>
    </row>
    <row r="1032" spans="2:53" s="1" customFormat="1">
      <c r="B1032" s="28"/>
      <c r="C1032" s="80"/>
      <c r="D1032" s="80"/>
      <c r="E1032" s="80"/>
      <c r="F1032" s="108"/>
      <c r="G1032" s="123" t="s">
        <v>5759</v>
      </c>
      <c r="H1032" s="123"/>
      <c r="I1032" s="123"/>
      <c r="J1032" s="123"/>
      <c r="K1032" s="123"/>
      <c r="L1032" s="123"/>
      <c r="M1032" s="123"/>
      <c r="N1032" s="162" t="str">
        <f>VLOOKUP($B1031,D1_2!$B$132:$AL$258,22,FALSE)&amp;""</f>
        <v/>
      </c>
      <c r="O1032" s="173"/>
      <c r="P1032" s="189" t="s">
        <v>410</v>
      </c>
      <c r="Q1032" s="205" t="str">
        <f>VLOOKUP($B1031,D1_2!$B$132:$AL$258,23,FALSE)&amp;""</f>
        <v/>
      </c>
      <c r="R1032" s="222"/>
      <c r="S1032" s="162" t="str">
        <f>VLOOKUP($B1031,D1_2!$B$132:$AL$258,24,FALSE)&amp;""</f>
        <v/>
      </c>
      <c r="T1032" s="173"/>
      <c r="U1032" s="189" t="s">
        <v>410</v>
      </c>
      <c r="V1032" s="205" t="str">
        <f>VLOOKUP($B1031,D1_2!$B$132:$AL$258,25,FALSE)&amp;""</f>
        <v/>
      </c>
      <c r="W1032" s="222"/>
      <c r="X1032" s="162" t="str">
        <f>VLOOKUP($B1031,D1_2!$B$132:$AL$258,26,FALSE)&amp;""</f>
        <v/>
      </c>
      <c r="Y1032" s="173"/>
      <c r="Z1032" s="189" t="s">
        <v>410</v>
      </c>
      <c r="AA1032" s="205" t="str">
        <f>VLOOKUP($B1031,D1_2!$B$132:$AL$258,27,FALSE)&amp;""</f>
        <v/>
      </c>
      <c r="AB1032" s="222"/>
      <c r="AC1032" s="162" t="str">
        <f>VLOOKUP($B1031,D1_2!$B$132:$AL$258,28,FALSE)&amp;""</f>
        <v/>
      </c>
      <c r="AD1032" s="173"/>
      <c r="AE1032" s="189" t="s">
        <v>410</v>
      </c>
      <c r="AF1032" s="205" t="str">
        <f>VLOOKUP($B1031,D1_2!$B$132:$AL$258,29,FALSE)&amp;""</f>
        <v/>
      </c>
      <c r="AG1032" s="222"/>
      <c r="AH1032" s="162" t="str">
        <f>VLOOKUP($B1031,D1_2!$B$132:$AL$258,30,FALSE)&amp;""</f>
        <v/>
      </c>
      <c r="AI1032" s="173"/>
      <c r="AJ1032" s="189" t="s">
        <v>410</v>
      </c>
      <c r="AK1032" s="205" t="str">
        <f>VLOOKUP($B1031,D1_2!$B$132:$AL$258,31,FALSE)&amp;""</f>
        <v/>
      </c>
      <c r="AL1032" s="222"/>
      <c r="AM1032" s="162" t="str">
        <f>VLOOKUP($B1031,D1_2!$B$132:$AL$258,32,FALSE)&amp;""</f>
        <v/>
      </c>
      <c r="AN1032" s="173"/>
      <c r="AO1032" s="189" t="s">
        <v>410</v>
      </c>
      <c r="AP1032" s="205" t="str">
        <f>VLOOKUP($B1031,D1_2!$B$132:$AL$258,33,FALSE)&amp;""</f>
        <v/>
      </c>
      <c r="AQ1032" s="222"/>
      <c r="AR1032" s="162" t="str">
        <f>VLOOKUP($B1031,D1_2!$B$132:$AL$258,34,FALSE)&amp;""</f>
        <v/>
      </c>
      <c r="AS1032" s="173"/>
      <c r="AT1032" s="189" t="s">
        <v>410</v>
      </c>
      <c r="AU1032" s="205" t="str">
        <f>VLOOKUP($B1031,D1_2!$B$132:$AL$258,35,FALSE)&amp;""</f>
        <v/>
      </c>
      <c r="AV1032" s="222"/>
      <c r="AW1032" s="162" t="str">
        <f>VLOOKUP($B1031,D1_2!$B$132:$AL$258,36,FALSE)&amp;""</f>
        <v/>
      </c>
      <c r="AX1032" s="173"/>
      <c r="AY1032" s="189" t="s">
        <v>410</v>
      </c>
      <c r="AZ1032" s="205" t="str">
        <f>VLOOKUP($B1031,D1_2!$B$132:$AL$258,37,FALSE)&amp;""</f>
        <v/>
      </c>
      <c r="BA1032" s="222"/>
    </row>
    <row r="1033" spans="2:53" s="1" customFormat="1">
      <c r="B1033" s="27"/>
      <c r="C1033" s="79"/>
      <c r="D1033" s="79"/>
      <c r="E1033" s="79"/>
      <c r="F1033" s="109"/>
      <c r="G1033" s="124" t="s">
        <v>5593</v>
      </c>
      <c r="H1033" s="124"/>
      <c r="I1033" s="124"/>
      <c r="J1033" s="124"/>
      <c r="K1033" s="124"/>
      <c r="L1033" s="124"/>
      <c r="M1033" s="124"/>
      <c r="N1033" s="167" t="str">
        <f>VLOOKUP($B1031,D1_2!$B$259:$AL$385,22,FALSE)&amp;""</f>
        <v/>
      </c>
      <c r="O1033" s="174"/>
      <c r="P1033" s="190" t="s">
        <v>410</v>
      </c>
      <c r="Q1033" s="206" t="str">
        <f>VLOOKUP($B1031,D1_2!$B$259:$AL$385,23,FALSE)&amp;""</f>
        <v/>
      </c>
      <c r="R1033" s="216"/>
      <c r="S1033" s="167" t="str">
        <f>VLOOKUP($B1031,D1_2!$B$259:$AL$385,24,FALSE)&amp;""</f>
        <v/>
      </c>
      <c r="T1033" s="174"/>
      <c r="U1033" s="190" t="s">
        <v>410</v>
      </c>
      <c r="V1033" s="206" t="str">
        <f>VLOOKUP($B1031,D1_2!$B$259:$AL$385,25,FALSE)&amp;""</f>
        <v/>
      </c>
      <c r="W1033" s="216"/>
      <c r="X1033" s="167" t="str">
        <f>VLOOKUP($B1031,D1_2!$B$259:$AL$385,26,FALSE)&amp;""</f>
        <v/>
      </c>
      <c r="Y1033" s="174"/>
      <c r="Z1033" s="190" t="s">
        <v>410</v>
      </c>
      <c r="AA1033" s="206" t="str">
        <f>VLOOKUP($B1031,D1_2!$B$259:$AL$385,27,FALSE)&amp;""</f>
        <v/>
      </c>
      <c r="AB1033" s="216"/>
      <c r="AC1033" s="167" t="str">
        <f>VLOOKUP($B1031,D1_2!$B$259:$AL$385,28,FALSE)&amp;""</f>
        <v/>
      </c>
      <c r="AD1033" s="174"/>
      <c r="AE1033" s="190" t="s">
        <v>410</v>
      </c>
      <c r="AF1033" s="206" t="str">
        <f>VLOOKUP($B1031,D1_2!$B$259:$AL$385,29,FALSE)&amp;""</f>
        <v/>
      </c>
      <c r="AG1033" s="216"/>
      <c r="AH1033" s="167" t="str">
        <f>VLOOKUP($B1031,D1_2!$B$259:$AL$385,30,FALSE)&amp;""</f>
        <v/>
      </c>
      <c r="AI1033" s="174"/>
      <c r="AJ1033" s="190" t="s">
        <v>410</v>
      </c>
      <c r="AK1033" s="206" t="str">
        <f>VLOOKUP($B1031,D1_2!$B$259:$AL$385,31,FALSE)&amp;""</f>
        <v/>
      </c>
      <c r="AL1033" s="216"/>
      <c r="AM1033" s="167" t="str">
        <f>VLOOKUP($B1031,D1_2!$B$259:$AL$385,32,FALSE)&amp;""</f>
        <v/>
      </c>
      <c r="AN1033" s="174"/>
      <c r="AO1033" s="190" t="s">
        <v>410</v>
      </c>
      <c r="AP1033" s="206" t="str">
        <f>VLOOKUP($B1031,D1_2!$B$259:$AL$385,33,FALSE)&amp;""</f>
        <v/>
      </c>
      <c r="AQ1033" s="216"/>
      <c r="AR1033" s="167" t="str">
        <f>VLOOKUP($B1031,D1_2!$B$259:$AL$385,34,FALSE)&amp;""</f>
        <v/>
      </c>
      <c r="AS1033" s="174"/>
      <c r="AT1033" s="190" t="s">
        <v>410</v>
      </c>
      <c r="AU1033" s="206" t="str">
        <f>VLOOKUP($B1031,D1_2!$B$259:$AL$385,35,FALSE)&amp;""</f>
        <v/>
      </c>
      <c r="AV1033" s="216"/>
      <c r="AW1033" s="167" t="str">
        <f>VLOOKUP($B1031,D1_2!$B$259:$AL$385,36,FALSE)&amp;""</f>
        <v/>
      </c>
      <c r="AX1033" s="174"/>
      <c r="AY1033" s="190" t="s">
        <v>410</v>
      </c>
      <c r="AZ1033" s="206" t="str">
        <f>VLOOKUP($B1031,D1_2!$B$259:$AL$385,37,FALSE)&amp;""</f>
        <v/>
      </c>
      <c r="BA1033" s="216"/>
    </row>
    <row r="1034" spans="2:53" s="1" customFormat="1" ht="14.25" customHeight="1">
      <c r="B1034" s="28" t="s">
        <v>4605</v>
      </c>
      <c r="C1034" s="80"/>
      <c r="D1034" s="80"/>
      <c r="E1034" s="80"/>
      <c r="F1034" s="108"/>
      <c r="G1034" s="122" t="s">
        <v>6009</v>
      </c>
      <c r="H1034" s="122"/>
      <c r="I1034" s="122"/>
      <c r="J1034" s="122"/>
      <c r="K1034" s="122"/>
      <c r="L1034" s="122"/>
      <c r="M1034" s="122"/>
      <c r="N1034" s="169" t="str">
        <f>VLOOKUP($B1034,D1_2!$B$5:$AL$131,22,FALSE)&amp;""</f>
        <v/>
      </c>
      <c r="O1034" s="155"/>
      <c r="P1034" s="192" t="s">
        <v>410</v>
      </c>
      <c r="Q1034" s="208" t="str">
        <f>VLOOKUP($B1034,D1_2!$B$5:$AL$131,23,FALSE)&amp;""</f>
        <v/>
      </c>
      <c r="R1034" s="224"/>
      <c r="S1034" s="169" t="str">
        <f>VLOOKUP($B1034,D1_2!$B$5:$AL$131,24,FALSE)&amp;""</f>
        <v/>
      </c>
      <c r="T1034" s="155"/>
      <c r="U1034" s="192" t="s">
        <v>410</v>
      </c>
      <c r="V1034" s="208" t="str">
        <f>VLOOKUP($B1034,D1_2!$B$5:$AL$131,25,FALSE)&amp;""</f>
        <v/>
      </c>
      <c r="W1034" s="224"/>
      <c r="X1034" s="169" t="str">
        <f>VLOOKUP($B1034,D1_2!$B$5:$AL$131,26,FALSE)&amp;""</f>
        <v/>
      </c>
      <c r="Y1034" s="155"/>
      <c r="Z1034" s="192" t="s">
        <v>410</v>
      </c>
      <c r="AA1034" s="208" t="str">
        <f>VLOOKUP($B1034,D1_2!$B$5:$AL$131,27,FALSE)&amp;""</f>
        <v/>
      </c>
      <c r="AB1034" s="224"/>
      <c r="AC1034" s="169" t="str">
        <f>VLOOKUP($B1034,D1_2!$B$5:$AL$131,28,FALSE)&amp;""</f>
        <v/>
      </c>
      <c r="AD1034" s="155"/>
      <c r="AE1034" s="192" t="s">
        <v>410</v>
      </c>
      <c r="AF1034" s="208" t="str">
        <f>VLOOKUP($B1034,D1_2!$B$5:$AL$131,29,FALSE)&amp;""</f>
        <v/>
      </c>
      <c r="AG1034" s="224"/>
      <c r="AH1034" s="169" t="str">
        <f>VLOOKUP($B1034,D1_2!$B$5:$AL$131,30,FALSE)&amp;""</f>
        <v/>
      </c>
      <c r="AI1034" s="155"/>
      <c r="AJ1034" s="192" t="s">
        <v>410</v>
      </c>
      <c r="AK1034" s="208" t="str">
        <f>VLOOKUP($B1034,D1_2!$B$5:$AL$131,31,FALSE)&amp;""</f>
        <v/>
      </c>
      <c r="AL1034" s="224"/>
      <c r="AM1034" s="169" t="str">
        <f>VLOOKUP($B1034,D1_2!$B$5:$AL$131,32,FALSE)&amp;""</f>
        <v/>
      </c>
      <c r="AN1034" s="155"/>
      <c r="AO1034" s="192" t="s">
        <v>410</v>
      </c>
      <c r="AP1034" s="208" t="str">
        <f>VLOOKUP($B1034,D1_2!$B$5:$AL$131,33,FALSE)&amp;""</f>
        <v/>
      </c>
      <c r="AQ1034" s="224"/>
      <c r="AR1034" s="169" t="str">
        <f>VLOOKUP($B1034,D1_2!$B$5:$AL$131,34,FALSE)&amp;""</f>
        <v/>
      </c>
      <c r="AS1034" s="155"/>
      <c r="AT1034" s="192" t="s">
        <v>410</v>
      </c>
      <c r="AU1034" s="208" t="str">
        <f>VLOOKUP($B1034,D1_2!$B$5:$AL$131,35,FALSE)&amp;""</f>
        <v/>
      </c>
      <c r="AV1034" s="224"/>
      <c r="AW1034" s="169" t="str">
        <f>VLOOKUP($B1034,D1_2!$B$5:$AL$131,36,FALSE)&amp;""</f>
        <v/>
      </c>
      <c r="AX1034" s="155"/>
      <c r="AY1034" s="192" t="s">
        <v>410</v>
      </c>
      <c r="AZ1034" s="208" t="str">
        <f>VLOOKUP($B1034,D1_2!$B$5:$AL$131,37,FALSE)&amp;""</f>
        <v/>
      </c>
      <c r="BA1034" s="224"/>
    </row>
    <row r="1035" spans="2:53" s="1" customFormat="1">
      <c r="B1035" s="28"/>
      <c r="C1035" s="80"/>
      <c r="D1035" s="80"/>
      <c r="E1035" s="80"/>
      <c r="F1035" s="108"/>
      <c r="G1035" s="123" t="s">
        <v>5759</v>
      </c>
      <c r="H1035" s="123"/>
      <c r="I1035" s="123"/>
      <c r="J1035" s="123"/>
      <c r="K1035" s="123"/>
      <c r="L1035" s="123"/>
      <c r="M1035" s="123"/>
      <c r="N1035" s="162" t="str">
        <f>VLOOKUP($B1034,D1_2!$B$132:$AL$258,22,FALSE)&amp;""</f>
        <v/>
      </c>
      <c r="O1035" s="173"/>
      <c r="P1035" s="189" t="s">
        <v>410</v>
      </c>
      <c r="Q1035" s="205" t="str">
        <f>VLOOKUP($B1034,D1_2!$B$132:$AL$258,23,FALSE)&amp;""</f>
        <v/>
      </c>
      <c r="R1035" s="222"/>
      <c r="S1035" s="162" t="str">
        <f>VLOOKUP($B1034,D1_2!$B$132:$AL$258,24,FALSE)&amp;""</f>
        <v/>
      </c>
      <c r="T1035" s="173"/>
      <c r="U1035" s="189" t="s">
        <v>410</v>
      </c>
      <c r="V1035" s="205" t="str">
        <f>VLOOKUP($B1034,D1_2!$B$132:$AL$258,25,FALSE)&amp;""</f>
        <v/>
      </c>
      <c r="W1035" s="222"/>
      <c r="X1035" s="162" t="str">
        <f>VLOOKUP($B1034,D1_2!$B$132:$AL$258,26,FALSE)&amp;""</f>
        <v/>
      </c>
      <c r="Y1035" s="173"/>
      <c r="Z1035" s="189" t="s">
        <v>410</v>
      </c>
      <c r="AA1035" s="205" t="str">
        <f>VLOOKUP($B1034,D1_2!$B$132:$AL$258,27,FALSE)&amp;""</f>
        <v/>
      </c>
      <c r="AB1035" s="222"/>
      <c r="AC1035" s="162" t="str">
        <f>VLOOKUP($B1034,D1_2!$B$132:$AL$258,28,FALSE)&amp;""</f>
        <v/>
      </c>
      <c r="AD1035" s="173"/>
      <c r="AE1035" s="189" t="s">
        <v>410</v>
      </c>
      <c r="AF1035" s="205" t="str">
        <f>VLOOKUP($B1034,D1_2!$B$132:$AL$258,29,FALSE)&amp;""</f>
        <v/>
      </c>
      <c r="AG1035" s="222"/>
      <c r="AH1035" s="162" t="str">
        <f>VLOOKUP($B1034,D1_2!$B$132:$AL$258,30,FALSE)&amp;""</f>
        <v/>
      </c>
      <c r="AI1035" s="173"/>
      <c r="AJ1035" s="189" t="s">
        <v>410</v>
      </c>
      <c r="AK1035" s="205" t="str">
        <f>VLOOKUP($B1034,D1_2!$B$132:$AL$258,31,FALSE)&amp;""</f>
        <v/>
      </c>
      <c r="AL1035" s="222"/>
      <c r="AM1035" s="162" t="str">
        <f>VLOOKUP($B1034,D1_2!$B$132:$AL$258,32,FALSE)&amp;""</f>
        <v/>
      </c>
      <c r="AN1035" s="173"/>
      <c r="AO1035" s="189" t="s">
        <v>410</v>
      </c>
      <c r="AP1035" s="205" t="str">
        <f>VLOOKUP($B1034,D1_2!$B$132:$AL$258,33,FALSE)&amp;""</f>
        <v/>
      </c>
      <c r="AQ1035" s="222"/>
      <c r="AR1035" s="162" t="str">
        <f>VLOOKUP($B1034,D1_2!$B$132:$AL$258,34,FALSE)&amp;""</f>
        <v/>
      </c>
      <c r="AS1035" s="173"/>
      <c r="AT1035" s="189" t="s">
        <v>410</v>
      </c>
      <c r="AU1035" s="205" t="str">
        <f>VLOOKUP($B1034,D1_2!$B$132:$AL$258,35,FALSE)&amp;""</f>
        <v/>
      </c>
      <c r="AV1035" s="222"/>
      <c r="AW1035" s="162" t="str">
        <f>VLOOKUP($B1034,D1_2!$B$132:$AL$258,36,FALSE)&amp;""</f>
        <v/>
      </c>
      <c r="AX1035" s="173"/>
      <c r="AY1035" s="189" t="s">
        <v>410</v>
      </c>
      <c r="AZ1035" s="205" t="str">
        <f>VLOOKUP($B1034,D1_2!$B$132:$AL$258,37,FALSE)&amp;""</f>
        <v/>
      </c>
      <c r="BA1035" s="222"/>
    </row>
    <row r="1036" spans="2:53" s="1" customFormat="1">
      <c r="B1036" s="27"/>
      <c r="C1036" s="79"/>
      <c r="D1036" s="79"/>
      <c r="E1036" s="79"/>
      <c r="F1036" s="109"/>
      <c r="G1036" s="124" t="s">
        <v>5593</v>
      </c>
      <c r="H1036" s="124"/>
      <c r="I1036" s="124"/>
      <c r="J1036" s="124"/>
      <c r="K1036" s="124"/>
      <c r="L1036" s="124"/>
      <c r="M1036" s="124"/>
      <c r="N1036" s="167" t="str">
        <f>VLOOKUP($B1034,D1_2!$B$259:$AL$385,22,FALSE)&amp;""</f>
        <v/>
      </c>
      <c r="O1036" s="174"/>
      <c r="P1036" s="190" t="s">
        <v>410</v>
      </c>
      <c r="Q1036" s="206" t="str">
        <f>VLOOKUP($B1034,D1_2!$B$259:$AL$385,23,FALSE)&amp;""</f>
        <v/>
      </c>
      <c r="R1036" s="216"/>
      <c r="S1036" s="167" t="str">
        <f>VLOOKUP($B1034,D1_2!$B$259:$AL$385,24,FALSE)&amp;""</f>
        <v/>
      </c>
      <c r="T1036" s="174"/>
      <c r="U1036" s="190" t="s">
        <v>410</v>
      </c>
      <c r="V1036" s="206" t="str">
        <f>VLOOKUP($B1034,D1_2!$B$259:$AL$385,25,FALSE)&amp;""</f>
        <v/>
      </c>
      <c r="W1036" s="216"/>
      <c r="X1036" s="167" t="str">
        <f>VLOOKUP($B1034,D1_2!$B$259:$AL$385,26,FALSE)&amp;""</f>
        <v/>
      </c>
      <c r="Y1036" s="174"/>
      <c r="Z1036" s="190" t="s">
        <v>410</v>
      </c>
      <c r="AA1036" s="206" t="str">
        <f>VLOOKUP($B1034,D1_2!$B$259:$AL$385,27,FALSE)&amp;""</f>
        <v/>
      </c>
      <c r="AB1036" s="216"/>
      <c r="AC1036" s="167" t="str">
        <f>VLOOKUP($B1034,D1_2!$B$259:$AL$385,28,FALSE)&amp;""</f>
        <v/>
      </c>
      <c r="AD1036" s="174"/>
      <c r="AE1036" s="190" t="s">
        <v>410</v>
      </c>
      <c r="AF1036" s="206" t="str">
        <f>VLOOKUP($B1034,D1_2!$B$259:$AL$385,29,FALSE)&amp;""</f>
        <v/>
      </c>
      <c r="AG1036" s="216"/>
      <c r="AH1036" s="167" t="str">
        <f>VLOOKUP($B1034,D1_2!$B$259:$AL$385,30,FALSE)&amp;""</f>
        <v/>
      </c>
      <c r="AI1036" s="174"/>
      <c r="AJ1036" s="190" t="s">
        <v>410</v>
      </c>
      <c r="AK1036" s="206" t="str">
        <f>VLOOKUP($B1034,D1_2!$B$259:$AL$385,31,FALSE)&amp;""</f>
        <v/>
      </c>
      <c r="AL1036" s="216"/>
      <c r="AM1036" s="167" t="str">
        <f>VLOOKUP($B1034,D1_2!$B$259:$AL$385,32,FALSE)&amp;""</f>
        <v/>
      </c>
      <c r="AN1036" s="174"/>
      <c r="AO1036" s="190" t="s">
        <v>410</v>
      </c>
      <c r="AP1036" s="206" t="str">
        <f>VLOOKUP($B1034,D1_2!$B$259:$AL$385,33,FALSE)&amp;""</f>
        <v/>
      </c>
      <c r="AQ1036" s="216"/>
      <c r="AR1036" s="167" t="str">
        <f>VLOOKUP($B1034,D1_2!$B$259:$AL$385,34,FALSE)&amp;""</f>
        <v/>
      </c>
      <c r="AS1036" s="174"/>
      <c r="AT1036" s="190" t="s">
        <v>410</v>
      </c>
      <c r="AU1036" s="206" t="str">
        <f>VLOOKUP($B1034,D1_2!$B$259:$AL$385,35,FALSE)&amp;""</f>
        <v/>
      </c>
      <c r="AV1036" s="216"/>
      <c r="AW1036" s="167" t="str">
        <f>VLOOKUP($B1034,D1_2!$B$259:$AL$385,36,FALSE)&amp;""</f>
        <v/>
      </c>
      <c r="AX1036" s="174"/>
      <c r="AY1036" s="190" t="s">
        <v>410</v>
      </c>
      <c r="AZ1036" s="206" t="str">
        <f>VLOOKUP($B1034,D1_2!$B$259:$AL$385,37,FALSE)&amp;""</f>
        <v/>
      </c>
      <c r="BA1036" s="216"/>
    </row>
    <row r="1037" spans="2:53" s="1" customFormat="1" ht="14.25" customHeight="1">
      <c r="B1037" s="26" t="s">
        <v>6952</v>
      </c>
      <c r="C1037" s="78"/>
      <c r="D1037" s="78"/>
      <c r="E1037" s="78"/>
      <c r="F1037" s="107"/>
      <c r="G1037" s="122" t="s">
        <v>6009</v>
      </c>
      <c r="H1037" s="122"/>
      <c r="I1037" s="122"/>
      <c r="J1037" s="122"/>
      <c r="K1037" s="122"/>
      <c r="L1037" s="122"/>
      <c r="M1037" s="122"/>
      <c r="N1037" s="160" t="str">
        <f>VLOOKUP($B1037,D1_2!$B$5:$AL$131,22,FALSE)&amp;""</f>
        <v/>
      </c>
      <c r="O1037" s="172"/>
      <c r="P1037" s="188" t="s">
        <v>410</v>
      </c>
      <c r="Q1037" s="204" t="str">
        <f>VLOOKUP($B1037,D1_2!$B$5:$AL$131,23,FALSE)&amp;""</f>
        <v/>
      </c>
      <c r="R1037" s="215"/>
      <c r="S1037" s="160" t="str">
        <f>VLOOKUP($B1037,D1_2!$B$5:$AL$131,24,FALSE)&amp;""</f>
        <v/>
      </c>
      <c r="T1037" s="172"/>
      <c r="U1037" s="188" t="s">
        <v>410</v>
      </c>
      <c r="V1037" s="204" t="str">
        <f>VLOOKUP($B1037,D1_2!$B$5:$AL$131,25,FALSE)&amp;""</f>
        <v/>
      </c>
      <c r="W1037" s="215"/>
      <c r="X1037" s="160" t="str">
        <f>VLOOKUP($B1037,D1_2!$B$5:$AL$131,26,FALSE)&amp;""</f>
        <v/>
      </c>
      <c r="Y1037" s="172"/>
      <c r="Z1037" s="188" t="s">
        <v>410</v>
      </c>
      <c r="AA1037" s="204" t="str">
        <f>VLOOKUP($B1037,D1_2!$B$5:$AL$131,27,FALSE)&amp;""</f>
        <v/>
      </c>
      <c r="AB1037" s="215"/>
      <c r="AC1037" s="160" t="str">
        <f>VLOOKUP($B1037,D1_2!$B$5:$AL$131,28,FALSE)&amp;""</f>
        <v/>
      </c>
      <c r="AD1037" s="172"/>
      <c r="AE1037" s="188" t="s">
        <v>410</v>
      </c>
      <c r="AF1037" s="204" t="str">
        <f>VLOOKUP($B1037,D1_2!$B$5:$AL$131,29,FALSE)&amp;""</f>
        <v/>
      </c>
      <c r="AG1037" s="215"/>
      <c r="AH1037" s="160" t="str">
        <f>VLOOKUP($B1037,D1_2!$B$5:$AL$131,30,FALSE)&amp;""</f>
        <v/>
      </c>
      <c r="AI1037" s="172"/>
      <c r="AJ1037" s="188" t="s">
        <v>410</v>
      </c>
      <c r="AK1037" s="204" t="str">
        <f>VLOOKUP($B1037,D1_2!$B$5:$AL$131,31,FALSE)&amp;""</f>
        <v/>
      </c>
      <c r="AL1037" s="215"/>
      <c r="AM1037" s="160" t="str">
        <f>VLOOKUP($B1037,D1_2!$B$5:$AL$131,32,FALSE)&amp;""</f>
        <v/>
      </c>
      <c r="AN1037" s="172"/>
      <c r="AO1037" s="188" t="s">
        <v>410</v>
      </c>
      <c r="AP1037" s="204" t="str">
        <f>VLOOKUP($B1037,D1_2!$B$5:$AL$131,33,FALSE)&amp;""</f>
        <v/>
      </c>
      <c r="AQ1037" s="215"/>
      <c r="AR1037" s="160" t="str">
        <f>VLOOKUP($B1037,D1_2!$B$5:$AL$131,34,FALSE)&amp;""</f>
        <v/>
      </c>
      <c r="AS1037" s="172"/>
      <c r="AT1037" s="188" t="s">
        <v>410</v>
      </c>
      <c r="AU1037" s="204" t="str">
        <f>VLOOKUP($B1037,D1_2!$B$5:$AL$131,35,FALSE)&amp;""</f>
        <v/>
      </c>
      <c r="AV1037" s="215"/>
      <c r="AW1037" s="160" t="str">
        <f>VLOOKUP($B1037,D1_2!$B$5:$AL$131,36,FALSE)&amp;""</f>
        <v/>
      </c>
      <c r="AX1037" s="172"/>
      <c r="AY1037" s="188" t="s">
        <v>410</v>
      </c>
      <c r="AZ1037" s="204" t="str">
        <f>VLOOKUP($B1037,D1_2!$B$5:$AL$131,37,FALSE)&amp;""</f>
        <v/>
      </c>
      <c r="BA1037" s="215"/>
    </row>
    <row r="1038" spans="2:53" s="1" customFormat="1">
      <c r="B1038" s="28"/>
      <c r="C1038" s="80"/>
      <c r="D1038" s="80"/>
      <c r="E1038" s="80"/>
      <c r="F1038" s="108"/>
      <c r="G1038" s="123" t="s">
        <v>5759</v>
      </c>
      <c r="H1038" s="123"/>
      <c r="I1038" s="123"/>
      <c r="J1038" s="123"/>
      <c r="K1038" s="123"/>
      <c r="L1038" s="123"/>
      <c r="M1038" s="123"/>
      <c r="N1038" s="162" t="str">
        <f>VLOOKUP($B1037,D1_2!$B$132:$AL$258,22,FALSE)&amp;""</f>
        <v/>
      </c>
      <c r="O1038" s="173"/>
      <c r="P1038" s="189" t="s">
        <v>410</v>
      </c>
      <c r="Q1038" s="205" t="str">
        <f>VLOOKUP($B1037,D1_2!$B$132:$AL$258,23,FALSE)&amp;""</f>
        <v/>
      </c>
      <c r="R1038" s="222"/>
      <c r="S1038" s="162" t="str">
        <f>VLOOKUP($B1037,D1_2!$B$132:$AL$258,24,FALSE)&amp;""</f>
        <v/>
      </c>
      <c r="T1038" s="173"/>
      <c r="U1038" s="189" t="s">
        <v>410</v>
      </c>
      <c r="V1038" s="205" t="str">
        <f>VLOOKUP($B1037,D1_2!$B$132:$AL$258,25,FALSE)&amp;""</f>
        <v/>
      </c>
      <c r="W1038" s="222"/>
      <c r="X1038" s="162" t="str">
        <f>VLOOKUP($B1037,D1_2!$B$132:$AL$258,26,FALSE)&amp;""</f>
        <v/>
      </c>
      <c r="Y1038" s="173"/>
      <c r="Z1038" s="189" t="s">
        <v>410</v>
      </c>
      <c r="AA1038" s="205" t="str">
        <f>VLOOKUP($B1037,D1_2!$B$132:$AL$258,27,FALSE)&amp;""</f>
        <v/>
      </c>
      <c r="AB1038" s="222"/>
      <c r="AC1038" s="162" t="str">
        <f>VLOOKUP($B1037,D1_2!$B$132:$AL$258,28,FALSE)&amp;""</f>
        <v/>
      </c>
      <c r="AD1038" s="173"/>
      <c r="AE1038" s="189" t="s">
        <v>410</v>
      </c>
      <c r="AF1038" s="205" t="str">
        <f>VLOOKUP($B1037,D1_2!$B$132:$AL$258,29,FALSE)&amp;""</f>
        <v/>
      </c>
      <c r="AG1038" s="222"/>
      <c r="AH1038" s="162" t="str">
        <f>VLOOKUP($B1037,D1_2!$B$132:$AL$258,30,FALSE)&amp;""</f>
        <v/>
      </c>
      <c r="AI1038" s="173"/>
      <c r="AJ1038" s="189" t="s">
        <v>410</v>
      </c>
      <c r="AK1038" s="205" t="str">
        <f>VLOOKUP($B1037,D1_2!$B$132:$AL$258,31,FALSE)&amp;""</f>
        <v/>
      </c>
      <c r="AL1038" s="222"/>
      <c r="AM1038" s="162" t="str">
        <f>VLOOKUP($B1037,D1_2!$B$132:$AL$258,32,FALSE)&amp;""</f>
        <v/>
      </c>
      <c r="AN1038" s="173"/>
      <c r="AO1038" s="189" t="s">
        <v>410</v>
      </c>
      <c r="AP1038" s="205" t="str">
        <f>VLOOKUP($B1037,D1_2!$B$132:$AL$258,33,FALSE)&amp;""</f>
        <v/>
      </c>
      <c r="AQ1038" s="222"/>
      <c r="AR1038" s="162" t="str">
        <f>VLOOKUP($B1037,D1_2!$B$132:$AL$258,34,FALSE)&amp;""</f>
        <v/>
      </c>
      <c r="AS1038" s="173"/>
      <c r="AT1038" s="189" t="s">
        <v>410</v>
      </c>
      <c r="AU1038" s="205" t="str">
        <f>VLOOKUP($B1037,D1_2!$B$132:$AL$258,35,FALSE)&amp;""</f>
        <v/>
      </c>
      <c r="AV1038" s="222"/>
      <c r="AW1038" s="162" t="str">
        <f>VLOOKUP($B1037,D1_2!$B$132:$AL$258,36,FALSE)&amp;""</f>
        <v/>
      </c>
      <c r="AX1038" s="173"/>
      <c r="AY1038" s="189" t="s">
        <v>410</v>
      </c>
      <c r="AZ1038" s="205" t="str">
        <f>VLOOKUP($B1037,D1_2!$B$132:$AL$258,37,FALSE)&amp;""</f>
        <v/>
      </c>
      <c r="BA1038" s="222"/>
    </row>
    <row r="1039" spans="2:53" s="1" customFormat="1">
      <c r="B1039" s="27"/>
      <c r="C1039" s="79"/>
      <c r="D1039" s="79"/>
      <c r="E1039" s="79"/>
      <c r="F1039" s="109"/>
      <c r="G1039" s="124" t="s">
        <v>5593</v>
      </c>
      <c r="H1039" s="124"/>
      <c r="I1039" s="124"/>
      <c r="J1039" s="124"/>
      <c r="K1039" s="124"/>
      <c r="L1039" s="124"/>
      <c r="M1039" s="124"/>
      <c r="N1039" s="167" t="str">
        <f>VLOOKUP($B1037,D1_2!$B$259:$AL$385,22,FALSE)&amp;""</f>
        <v/>
      </c>
      <c r="O1039" s="174"/>
      <c r="P1039" s="190" t="s">
        <v>410</v>
      </c>
      <c r="Q1039" s="206" t="str">
        <f>VLOOKUP($B1037,D1_2!$B$259:$AL$385,23,FALSE)&amp;""</f>
        <v/>
      </c>
      <c r="R1039" s="216"/>
      <c r="S1039" s="167" t="str">
        <f>VLOOKUP($B1037,D1_2!$B$259:$AL$385,24,FALSE)&amp;""</f>
        <v/>
      </c>
      <c r="T1039" s="174"/>
      <c r="U1039" s="190" t="s">
        <v>410</v>
      </c>
      <c r="V1039" s="206" t="str">
        <f>VLOOKUP($B1037,D1_2!$B$259:$AL$385,25,FALSE)&amp;""</f>
        <v/>
      </c>
      <c r="W1039" s="216"/>
      <c r="X1039" s="167" t="str">
        <f>VLOOKUP($B1037,D1_2!$B$259:$AL$385,26,FALSE)&amp;""</f>
        <v/>
      </c>
      <c r="Y1039" s="174"/>
      <c r="Z1039" s="190" t="s">
        <v>410</v>
      </c>
      <c r="AA1039" s="206" t="str">
        <f>VLOOKUP($B1037,D1_2!$B$259:$AL$385,27,FALSE)&amp;""</f>
        <v/>
      </c>
      <c r="AB1039" s="216"/>
      <c r="AC1039" s="167" t="str">
        <f>VLOOKUP($B1037,D1_2!$B$259:$AL$385,28,FALSE)&amp;""</f>
        <v/>
      </c>
      <c r="AD1039" s="174"/>
      <c r="AE1039" s="190" t="s">
        <v>410</v>
      </c>
      <c r="AF1039" s="206" t="str">
        <f>VLOOKUP($B1037,D1_2!$B$259:$AL$385,29,FALSE)&amp;""</f>
        <v/>
      </c>
      <c r="AG1039" s="216"/>
      <c r="AH1039" s="167" t="str">
        <f>VLOOKUP($B1037,D1_2!$B$259:$AL$385,30,FALSE)&amp;""</f>
        <v/>
      </c>
      <c r="AI1039" s="174"/>
      <c r="AJ1039" s="190" t="s">
        <v>410</v>
      </c>
      <c r="AK1039" s="206" t="str">
        <f>VLOOKUP($B1037,D1_2!$B$259:$AL$385,31,FALSE)&amp;""</f>
        <v/>
      </c>
      <c r="AL1039" s="216"/>
      <c r="AM1039" s="167" t="str">
        <f>VLOOKUP($B1037,D1_2!$B$259:$AL$385,32,FALSE)&amp;""</f>
        <v/>
      </c>
      <c r="AN1039" s="174"/>
      <c r="AO1039" s="190" t="s">
        <v>410</v>
      </c>
      <c r="AP1039" s="206" t="str">
        <f>VLOOKUP($B1037,D1_2!$B$259:$AL$385,33,FALSE)&amp;""</f>
        <v/>
      </c>
      <c r="AQ1039" s="216"/>
      <c r="AR1039" s="167" t="str">
        <f>VLOOKUP($B1037,D1_2!$B$259:$AL$385,34,FALSE)&amp;""</f>
        <v/>
      </c>
      <c r="AS1039" s="174"/>
      <c r="AT1039" s="190" t="s">
        <v>410</v>
      </c>
      <c r="AU1039" s="206" t="str">
        <f>VLOOKUP($B1037,D1_2!$B$259:$AL$385,35,FALSE)&amp;""</f>
        <v/>
      </c>
      <c r="AV1039" s="216"/>
      <c r="AW1039" s="167" t="str">
        <f>VLOOKUP($B1037,D1_2!$B$259:$AL$385,36,FALSE)&amp;""</f>
        <v/>
      </c>
      <c r="AX1039" s="174"/>
      <c r="AY1039" s="190" t="s">
        <v>410</v>
      </c>
      <c r="AZ1039" s="206" t="str">
        <f>VLOOKUP($B1037,D1_2!$B$259:$AL$385,37,FALSE)&amp;""</f>
        <v/>
      </c>
      <c r="BA1039" s="216"/>
    </row>
    <row r="1040" spans="2:53" s="1" customFormat="1" ht="14.25" customHeight="1">
      <c r="B1040" s="26" t="s">
        <v>6953</v>
      </c>
      <c r="C1040" s="78"/>
      <c r="D1040" s="78"/>
      <c r="E1040" s="78"/>
      <c r="F1040" s="107"/>
      <c r="G1040" s="122" t="s">
        <v>6009</v>
      </c>
      <c r="H1040" s="122"/>
      <c r="I1040" s="122"/>
      <c r="J1040" s="122"/>
      <c r="K1040" s="122"/>
      <c r="L1040" s="122"/>
      <c r="M1040" s="122"/>
      <c r="N1040" s="160" t="str">
        <f>VLOOKUP($B1040,D1_2!$B$5:$AL$131,22,FALSE)&amp;""</f>
        <v/>
      </c>
      <c r="O1040" s="172"/>
      <c r="P1040" s="188" t="s">
        <v>410</v>
      </c>
      <c r="Q1040" s="204" t="str">
        <f>VLOOKUP($B1040,D1_2!$B$5:$AL$131,23,FALSE)&amp;""</f>
        <v/>
      </c>
      <c r="R1040" s="215"/>
      <c r="S1040" s="160" t="str">
        <f>VLOOKUP($B1040,D1_2!$B$5:$AL$131,24,FALSE)&amp;""</f>
        <v/>
      </c>
      <c r="T1040" s="172"/>
      <c r="U1040" s="188" t="s">
        <v>410</v>
      </c>
      <c r="V1040" s="204" t="str">
        <f>VLOOKUP($B1040,D1_2!$B$5:$AL$131,25,FALSE)&amp;""</f>
        <v/>
      </c>
      <c r="W1040" s="215"/>
      <c r="X1040" s="160" t="str">
        <f>VLOOKUP($B1040,D1_2!$B$5:$AL$131,26,FALSE)&amp;""</f>
        <v/>
      </c>
      <c r="Y1040" s="172"/>
      <c r="Z1040" s="188" t="s">
        <v>410</v>
      </c>
      <c r="AA1040" s="204" t="str">
        <f>VLOOKUP($B1040,D1_2!$B$5:$AL$131,27,FALSE)&amp;""</f>
        <v/>
      </c>
      <c r="AB1040" s="215"/>
      <c r="AC1040" s="160" t="str">
        <f>VLOOKUP($B1040,D1_2!$B$5:$AL$131,28,FALSE)&amp;""</f>
        <v/>
      </c>
      <c r="AD1040" s="172"/>
      <c r="AE1040" s="188" t="s">
        <v>410</v>
      </c>
      <c r="AF1040" s="204" t="str">
        <f>VLOOKUP($B1040,D1_2!$B$5:$AL$131,29,FALSE)&amp;""</f>
        <v/>
      </c>
      <c r="AG1040" s="215"/>
      <c r="AH1040" s="160" t="str">
        <f>VLOOKUP($B1040,D1_2!$B$5:$AL$131,30,FALSE)&amp;""</f>
        <v/>
      </c>
      <c r="AI1040" s="172"/>
      <c r="AJ1040" s="188" t="s">
        <v>410</v>
      </c>
      <c r="AK1040" s="204" t="str">
        <f>VLOOKUP($B1040,D1_2!$B$5:$AL$131,31,FALSE)&amp;""</f>
        <v/>
      </c>
      <c r="AL1040" s="215"/>
      <c r="AM1040" s="160" t="str">
        <f>VLOOKUP($B1040,D1_2!$B$5:$AL$131,32,FALSE)&amp;""</f>
        <v/>
      </c>
      <c r="AN1040" s="172"/>
      <c r="AO1040" s="188" t="s">
        <v>410</v>
      </c>
      <c r="AP1040" s="204" t="str">
        <f>VLOOKUP($B1040,D1_2!$B$5:$AL$131,33,FALSE)&amp;""</f>
        <v/>
      </c>
      <c r="AQ1040" s="215"/>
      <c r="AR1040" s="160" t="str">
        <f>VLOOKUP($B1040,D1_2!$B$5:$AL$131,34,FALSE)&amp;""</f>
        <v/>
      </c>
      <c r="AS1040" s="172"/>
      <c r="AT1040" s="188" t="s">
        <v>410</v>
      </c>
      <c r="AU1040" s="204" t="str">
        <f>VLOOKUP($B1040,D1_2!$B$5:$AL$131,35,FALSE)&amp;""</f>
        <v/>
      </c>
      <c r="AV1040" s="215"/>
      <c r="AW1040" s="160" t="str">
        <f>VLOOKUP($B1040,D1_2!$B$5:$AL$131,36,FALSE)&amp;""</f>
        <v/>
      </c>
      <c r="AX1040" s="172"/>
      <c r="AY1040" s="188" t="s">
        <v>410</v>
      </c>
      <c r="AZ1040" s="204" t="str">
        <f>VLOOKUP($B1040,D1_2!$B$5:$AL$131,37,FALSE)&amp;""</f>
        <v/>
      </c>
      <c r="BA1040" s="215"/>
    </row>
    <row r="1041" spans="2:53" s="1" customFormat="1">
      <c r="B1041" s="28"/>
      <c r="C1041" s="80"/>
      <c r="D1041" s="80"/>
      <c r="E1041" s="80"/>
      <c r="F1041" s="108"/>
      <c r="G1041" s="123" t="s">
        <v>5759</v>
      </c>
      <c r="H1041" s="123"/>
      <c r="I1041" s="123"/>
      <c r="J1041" s="123"/>
      <c r="K1041" s="123"/>
      <c r="L1041" s="123"/>
      <c r="M1041" s="123"/>
      <c r="N1041" s="162" t="str">
        <f>VLOOKUP($B1040,D1_2!$B$132:$AL$258,22,FALSE)&amp;""</f>
        <v/>
      </c>
      <c r="O1041" s="173"/>
      <c r="P1041" s="189" t="s">
        <v>410</v>
      </c>
      <c r="Q1041" s="205" t="str">
        <f>VLOOKUP($B1040,D1_2!$B$132:$AL$258,23,FALSE)&amp;""</f>
        <v/>
      </c>
      <c r="R1041" s="222"/>
      <c r="S1041" s="162" t="str">
        <f>VLOOKUP($B1040,D1_2!$B$132:$AL$258,24,FALSE)&amp;""</f>
        <v/>
      </c>
      <c r="T1041" s="173"/>
      <c r="U1041" s="189" t="s">
        <v>410</v>
      </c>
      <c r="V1041" s="205" t="str">
        <f>VLOOKUP($B1040,D1_2!$B$132:$AL$258,25,FALSE)&amp;""</f>
        <v/>
      </c>
      <c r="W1041" s="222"/>
      <c r="X1041" s="162" t="str">
        <f>VLOOKUP($B1040,D1_2!$B$132:$AL$258,26,FALSE)&amp;""</f>
        <v/>
      </c>
      <c r="Y1041" s="173"/>
      <c r="Z1041" s="189" t="s">
        <v>410</v>
      </c>
      <c r="AA1041" s="205" t="str">
        <f>VLOOKUP($B1040,D1_2!$B$132:$AL$258,27,FALSE)&amp;""</f>
        <v/>
      </c>
      <c r="AB1041" s="222"/>
      <c r="AC1041" s="162" t="str">
        <f>VLOOKUP($B1040,D1_2!$B$132:$AL$258,28,FALSE)&amp;""</f>
        <v/>
      </c>
      <c r="AD1041" s="173"/>
      <c r="AE1041" s="189" t="s">
        <v>410</v>
      </c>
      <c r="AF1041" s="205" t="str">
        <f>VLOOKUP($B1040,D1_2!$B$132:$AL$258,29,FALSE)&amp;""</f>
        <v/>
      </c>
      <c r="AG1041" s="222"/>
      <c r="AH1041" s="162" t="str">
        <f>VLOOKUP($B1040,D1_2!$B$132:$AL$258,30,FALSE)&amp;""</f>
        <v/>
      </c>
      <c r="AI1041" s="173"/>
      <c r="AJ1041" s="189" t="s">
        <v>410</v>
      </c>
      <c r="AK1041" s="205" t="str">
        <f>VLOOKUP($B1040,D1_2!$B$132:$AL$258,31,FALSE)&amp;""</f>
        <v/>
      </c>
      <c r="AL1041" s="222"/>
      <c r="AM1041" s="162" t="str">
        <f>VLOOKUP($B1040,D1_2!$B$132:$AL$258,32,FALSE)&amp;""</f>
        <v/>
      </c>
      <c r="AN1041" s="173"/>
      <c r="AO1041" s="189" t="s">
        <v>410</v>
      </c>
      <c r="AP1041" s="205" t="str">
        <f>VLOOKUP($B1040,D1_2!$B$132:$AL$258,33,FALSE)&amp;""</f>
        <v/>
      </c>
      <c r="AQ1041" s="222"/>
      <c r="AR1041" s="162" t="str">
        <f>VLOOKUP($B1040,D1_2!$B$132:$AL$258,34,FALSE)&amp;""</f>
        <v/>
      </c>
      <c r="AS1041" s="173"/>
      <c r="AT1041" s="189" t="s">
        <v>410</v>
      </c>
      <c r="AU1041" s="205" t="str">
        <f>VLOOKUP($B1040,D1_2!$B$132:$AL$258,35,FALSE)&amp;""</f>
        <v/>
      </c>
      <c r="AV1041" s="222"/>
      <c r="AW1041" s="162" t="str">
        <f>VLOOKUP($B1040,D1_2!$B$132:$AL$258,36,FALSE)&amp;""</f>
        <v/>
      </c>
      <c r="AX1041" s="173"/>
      <c r="AY1041" s="189" t="s">
        <v>410</v>
      </c>
      <c r="AZ1041" s="205" t="str">
        <f>VLOOKUP($B1040,D1_2!$B$132:$AL$258,37,FALSE)&amp;""</f>
        <v/>
      </c>
      <c r="BA1041" s="222"/>
    </row>
    <row r="1042" spans="2:53" s="1" customFormat="1">
      <c r="B1042" s="27"/>
      <c r="C1042" s="79"/>
      <c r="D1042" s="79"/>
      <c r="E1042" s="79"/>
      <c r="F1042" s="109"/>
      <c r="G1042" s="124" t="s">
        <v>5593</v>
      </c>
      <c r="H1042" s="124"/>
      <c r="I1042" s="124"/>
      <c r="J1042" s="124"/>
      <c r="K1042" s="124"/>
      <c r="L1042" s="124"/>
      <c r="M1042" s="124"/>
      <c r="N1042" s="167" t="str">
        <f>VLOOKUP($B1040,D1_2!$B$259:$AL$385,22,FALSE)&amp;""</f>
        <v/>
      </c>
      <c r="O1042" s="174"/>
      <c r="P1042" s="190" t="s">
        <v>410</v>
      </c>
      <c r="Q1042" s="206" t="str">
        <f>VLOOKUP($B1040,D1_2!$B$259:$AL$385,23,FALSE)&amp;""</f>
        <v/>
      </c>
      <c r="R1042" s="216"/>
      <c r="S1042" s="167" t="str">
        <f>VLOOKUP($B1040,D1_2!$B$259:$AL$385,24,FALSE)&amp;""</f>
        <v/>
      </c>
      <c r="T1042" s="174"/>
      <c r="U1042" s="190" t="s">
        <v>410</v>
      </c>
      <c r="V1042" s="206" t="str">
        <f>VLOOKUP($B1040,D1_2!$B$259:$AL$385,25,FALSE)&amp;""</f>
        <v/>
      </c>
      <c r="W1042" s="216"/>
      <c r="X1042" s="167" t="str">
        <f>VLOOKUP($B1040,D1_2!$B$259:$AL$385,26,FALSE)&amp;""</f>
        <v/>
      </c>
      <c r="Y1042" s="174"/>
      <c r="Z1042" s="190" t="s">
        <v>410</v>
      </c>
      <c r="AA1042" s="206" t="str">
        <f>VLOOKUP($B1040,D1_2!$B$259:$AL$385,27,FALSE)&amp;""</f>
        <v/>
      </c>
      <c r="AB1042" s="216"/>
      <c r="AC1042" s="167" t="str">
        <f>VLOOKUP($B1040,D1_2!$B$259:$AL$385,28,FALSE)&amp;""</f>
        <v/>
      </c>
      <c r="AD1042" s="174"/>
      <c r="AE1042" s="190" t="s">
        <v>410</v>
      </c>
      <c r="AF1042" s="206" t="str">
        <f>VLOOKUP($B1040,D1_2!$B$259:$AL$385,29,FALSE)&amp;""</f>
        <v/>
      </c>
      <c r="AG1042" s="216"/>
      <c r="AH1042" s="167" t="str">
        <f>VLOOKUP($B1040,D1_2!$B$259:$AL$385,30,FALSE)&amp;""</f>
        <v/>
      </c>
      <c r="AI1042" s="174"/>
      <c r="AJ1042" s="190" t="s">
        <v>410</v>
      </c>
      <c r="AK1042" s="206" t="str">
        <f>VLOOKUP($B1040,D1_2!$B$259:$AL$385,31,FALSE)&amp;""</f>
        <v/>
      </c>
      <c r="AL1042" s="216"/>
      <c r="AM1042" s="167" t="str">
        <f>VLOOKUP($B1040,D1_2!$B$259:$AL$385,32,FALSE)&amp;""</f>
        <v/>
      </c>
      <c r="AN1042" s="174"/>
      <c r="AO1042" s="190" t="s">
        <v>410</v>
      </c>
      <c r="AP1042" s="206" t="str">
        <f>VLOOKUP($B1040,D1_2!$B$259:$AL$385,33,FALSE)&amp;""</f>
        <v/>
      </c>
      <c r="AQ1042" s="216"/>
      <c r="AR1042" s="167" t="str">
        <f>VLOOKUP($B1040,D1_2!$B$259:$AL$385,34,FALSE)&amp;""</f>
        <v/>
      </c>
      <c r="AS1042" s="174"/>
      <c r="AT1042" s="190" t="s">
        <v>410</v>
      </c>
      <c r="AU1042" s="206" t="str">
        <f>VLOOKUP($B1040,D1_2!$B$259:$AL$385,35,FALSE)&amp;""</f>
        <v/>
      </c>
      <c r="AV1042" s="216"/>
      <c r="AW1042" s="167" t="str">
        <f>VLOOKUP($B1040,D1_2!$B$259:$AL$385,36,FALSE)&amp;""</f>
        <v/>
      </c>
      <c r="AX1042" s="174"/>
      <c r="AY1042" s="190" t="s">
        <v>410</v>
      </c>
      <c r="AZ1042" s="206" t="str">
        <f>VLOOKUP($B1040,D1_2!$B$259:$AL$385,37,FALSE)&amp;""</f>
        <v/>
      </c>
      <c r="BA1042" s="216"/>
    </row>
    <row r="1043" spans="2:53" s="1" customFormat="1" ht="14.25" customHeight="1">
      <c r="B1043" s="26" t="s">
        <v>100</v>
      </c>
      <c r="C1043" s="78"/>
      <c r="D1043" s="78"/>
      <c r="E1043" s="78"/>
      <c r="F1043" s="107"/>
      <c r="G1043" s="122" t="s">
        <v>6009</v>
      </c>
      <c r="H1043" s="122"/>
      <c r="I1043" s="122"/>
      <c r="J1043" s="122"/>
      <c r="K1043" s="122"/>
      <c r="L1043" s="122"/>
      <c r="M1043" s="122"/>
      <c r="N1043" s="160" t="str">
        <f>VLOOKUP($B1043,D1_2!$B$5:$AL$131,22,FALSE)&amp;""</f>
        <v/>
      </c>
      <c r="O1043" s="172"/>
      <c r="P1043" s="188" t="s">
        <v>410</v>
      </c>
      <c r="Q1043" s="204" t="str">
        <f>VLOOKUP($B1043,D1_2!$B$5:$AL$131,23,FALSE)&amp;""</f>
        <v/>
      </c>
      <c r="R1043" s="215"/>
      <c r="S1043" s="160" t="str">
        <f>VLOOKUP($B1043,D1_2!$B$5:$AL$131,24,FALSE)&amp;""</f>
        <v/>
      </c>
      <c r="T1043" s="172"/>
      <c r="U1043" s="188" t="s">
        <v>410</v>
      </c>
      <c r="V1043" s="204" t="str">
        <f>VLOOKUP($B1043,D1_2!$B$5:$AL$131,25,FALSE)&amp;""</f>
        <v/>
      </c>
      <c r="W1043" s="215"/>
      <c r="X1043" s="160" t="str">
        <f>VLOOKUP($B1043,D1_2!$B$5:$AL$131,26,FALSE)&amp;""</f>
        <v/>
      </c>
      <c r="Y1043" s="172"/>
      <c r="Z1043" s="188" t="s">
        <v>410</v>
      </c>
      <c r="AA1043" s="204" t="str">
        <f>VLOOKUP($B1043,D1_2!$B$5:$AL$131,27,FALSE)&amp;""</f>
        <v/>
      </c>
      <c r="AB1043" s="215"/>
      <c r="AC1043" s="160" t="str">
        <f>VLOOKUP($B1043,D1_2!$B$5:$AL$131,28,FALSE)&amp;""</f>
        <v/>
      </c>
      <c r="AD1043" s="172"/>
      <c r="AE1043" s="188" t="s">
        <v>410</v>
      </c>
      <c r="AF1043" s="204" t="str">
        <f>VLOOKUP($B1043,D1_2!$B$5:$AL$131,29,FALSE)&amp;""</f>
        <v/>
      </c>
      <c r="AG1043" s="215"/>
      <c r="AH1043" s="160" t="str">
        <f>VLOOKUP($B1043,D1_2!$B$5:$AL$131,30,FALSE)&amp;""</f>
        <v/>
      </c>
      <c r="AI1043" s="172"/>
      <c r="AJ1043" s="188" t="s">
        <v>410</v>
      </c>
      <c r="AK1043" s="204" t="str">
        <f>VLOOKUP($B1043,D1_2!$B$5:$AL$131,31,FALSE)&amp;""</f>
        <v/>
      </c>
      <c r="AL1043" s="215"/>
      <c r="AM1043" s="160" t="str">
        <f>VLOOKUP($B1043,D1_2!$B$5:$AL$131,32,FALSE)&amp;""</f>
        <v/>
      </c>
      <c r="AN1043" s="172"/>
      <c r="AO1043" s="188" t="s">
        <v>410</v>
      </c>
      <c r="AP1043" s="204" t="str">
        <f>VLOOKUP($B1043,D1_2!$B$5:$AL$131,33,FALSE)&amp;""</f>
        <v/>
      </c>
      <c r="AQ1043" s="215"/>
      <c r="AR1043" s="160" t="str">
        <f>VLOOKUP($B1043,D1_2!$B$5:$AL$131,34,FALSE)&amp;""</f>
        <v/>
      </c>
      <c r="AS1043" s="172"/>
      <c r="AT1043" s="188" t="s">
        <v>410</v>
      </c>
      <c r="AU1043" s="204" t="str">
        <f>VLOOKUP($B1043,D1_2!$B$5:$AL$131,35,FALSE)&amp;""</f>
        <v/>
      </c>
      <c r="AV1043" s="215"/>
      <c r="AW1043" s="160" t="str">
        <f>VLOOKUP($B1043,D1_2!$B$5:$AL$131,36,FALSE)&amp;""</f>
        <v/>
      </c>
      <c r="AX1043" s="172"/>
      <c r="AY1043" s="188" t="s">
        <v>410</v>
      </c>
      <c r="AZ1043" s="204" t="str">
        <f>VLOOKUP($B1043,D1_2!$B$5:$AL$131,37,FALSE)&amp;""</f>
        <v/>
      </c>
      <c r="BA1043" s="215"/>
    </row>
    <row r="1044" spans="2:53" s="1" customFormat="1">
      <c r="B1044" s="28"/>
      <c r="C1044" s="80"/>
      <c r="D1044" s="80"/>
      <c r="E1044" s="80"/>
      <c r="F1044" s="108"/>
      <c r="G1044" s="123" t="s">
        <v>5759</v>
      </c>
      <c r="H1044" s="123"/>
      <c r="I1044" s="123"/>
      <c r="J1044" s="123"/>
      <c r="K1044" s="123"/>
      <c r="L1044" s="123"/>
      <c r="M1044" s="123"/>
      <c r="N1044" s="162" t="str">
        <f>VLOOKUP($B1043,D1_2!$B$132:$AL$258,22,FALSE)&amp;""</f>
        <v/>
      </c>
      <c r="O1044" s="173"/>
      <c r="P1044" s="189" t="s">
        <v>410</v>
      </c>
      <c r="Q1044" s="205" t="str">
        <f>VLOOKUP($B1043,D1_2!$B$132:$AL$258,23,FALSE)&amp;""</f>
        <v/>
      </c>
      <c r="R1044" s="222"/>
      <c r="S1044" s="162" t="str">
        <f>VLOOKUP($B1043,D1_2!$B$132:$AL$258,24,FALSE)&amp;""</f>
        <v/>
      </c>
      <c r="T1044" s="173"/>
      <c r="U1044" s="189" t="s">
        <v>410</v>
      </c>
      <c r="V1044" s="205" t="str">
        <f>VLOOKUP($B1043,D1_2!$B$132:$AL$258,25,FALSE)&amp;""</f>
        <v/>
      </c>
      <c r="W1044" s="222"/>
      <c r="X1044" s="162" t="str">
        <f>VLOOKUP($B1043,D1_2!$B$132:$AL$258,26,FALSE)&amp;""</f>
        <v/>
      </c>
      <c r="Y1044" s="173"/>
      <c r="Z1044" s="189" t="s">
        <v>410</v>
      </c>
      <c r="AA1044" s="205" t="str">
        <f>VLOOKUP($B1043,D1_2!$B$132:$AL$258,27,FALSE)&amp;""</f>
        <v/>
      </c>
      <c r="AB1044" s="222"/>
      <c r="AC1044" s="162" t="str">
        <f>VLOOKUP($B1043,D1_2!$B$132:$AL$258,28,FALSE)&amp;""</f>
        <v/>
      </c>
      <c r="AD1044" s="173"/>
      <c r="AE1044" s="189" t="s">
        <v>410</v>
      </c>
      <c r="AF1044" s="205" t="str">
        <f>VLOOKUP($B1043,D1_2!$B$132:$AL$258,29,FALSE)&amp;""</f>
        <v/>
      </c>
      <c r="AG1044" s="222"/>
      <c r="AH1044" s="162" t="str">
        <f>VLOOKUP($B1043,D1_2!$B$132:$AL$258,30,FALSE)&amp;""</f>
        <v/>
      </c>
      <c r="AI1044" s="173"/>
      <c r="AJ1044" s="189" t="s">
        <v>410</v>
      </c>
      <c r="AK1044" s="205" t="str">
        <f>VLOOKUP($B1043,D1_2!$B$132:$AL$258,31,FALSE)&amp;""</f>
        <v/>
      </c>
      <c r="AL1044" s="222"/>
      <c r="AM1044" s="162" t="str">
        <f>VLOOKUP($B1043,D1_2!$B$132:$AL$258,32,FALSE)&amp;""</f>
        <v/>
      </c>
      <c r="AN1044" s="173"/>
      <c r="AO1044" s="189" t="s">
        <v>410</v>
      </c>
      <c r="AP1044" s="205" t="str">
        <f>VLOOKUP($B1043,D1_2!$B$132:$AL$258,33,FALSE)&amp;""</f>
        <v/>
      </c>
      <c r="AQ1044" s="222"/>
      <c r="AR1044" s="162" t="str">
        <f>VLOOKUP($B1043,D1_2!$B$132:$AL$258,34,FALSE)&amp;""</f>
        <v/>
      </c>
      <c r="AS1044" s="173"/>
      <c r="AT1044" s="189" t="s">
        <v>410</v>
      </c>
      <c r="AU1044" s="205" t="str">
        <f>VLOOKUP($B1043,D1_2!$B$132:$AL$258,35,FALSE)&amp;""</f>
        <v/>
      </c>
      <c r="AV1044" s="222"/>
      <c r="AW1044" s="162" t="str">
        <f>VLOOKUP($B1043,D1_2!$B$132:$AL$258,36,FALSE)&amp;""</f>
        <v/>
      </c>
      <c r="AX1044" s="173"/>
      <c r="AY1044" s="189" t="s">
        <v>410</v>
      </c>
      <c r="AZ1044" s="205" t="str">
        <f>VLOOKUP($B1043,D1_2!$B$132:$AL$258,37,FALSE)&amp;""</f>
        <v/>
      </c>
      <c r="BA1044" s="222"/>
    </row>
    <row r="1045" spans="2:53" s="1" customFormat="1">
      <c r="B1045" s="27"/>
      <c r="C1045" s="79"/>
      <c r="D1045" s="79"/>
      <c r="E1045" s="79"/>
      <c r="F1045" s="109"/>
      <c r="G1045" s="124" t="s">
        <v>5593</v>
      </c>
      <c r="H1045" s="124"/>
      <c r="I1045" s="124"/>
      <c r="J1045" s="124"/>
      <c r="K1045" s="124"/>
      <c r="L1045" s="124"/>
      <c r="M1045" s="124"/>
      <c r="N1045" s="167" t="str">
        <f>VLOOKUP($B1043,D1_2!$B$259:$AL$385,22,FALSE)&amp;""</f>
        <v/>
      </c>
      <c r="O1045" s="174"/>
      <c r="P1045" s="190" t="s">
        <v>410</v>
      </c>
      <c r="Q1045" s="206" t="str">
        <f>VLOOKUP($B1043,D1_2!$B$259:$AL$385,23,FALSE)&amp;""</f>
        <v/>
      </c>
      <c r="R1045" s="216"/>
      <c r="S1045" s="167" t="str">
        <f>VLOOKUP($B1043,D1_2!$B$259:$AL$385,24,FALSE)&amp;""</f>
        <v/>
      </c>
      <c r="T1045" s="174"/>
      <c r="U1045" s="190" t="s">
        <v>410</v>
      </c>
      <c r="V1045" s="206" t="str">
        <f>VLOOKUP($B1043,D1_2!$B$259:$AL$385,25,FALSE)&amp;""</f>
        <v/>
      </c>
      <c r="W1045" s="216"/>
      <c r="X1045" s="167" t="str">
        <f>VLOOKUP($B1043,D1_2!$B$259:$AL$385,26,FALSE)&amp;""</f>
        <v/>
      </c>
      <c r="Y1045" s="174"/>
      <c r="Z1045" s="190" t="s">
        <v>410</v>
      </c>
      <c r="AA1045" s="206" t="str">
        <f>VLOOKUP($B1043,D1_2!$B$259:$AL$385,27,FALSE)&amp;""</f>
        <v/>
      </c>
      <c r="AB1045" s="216"/>
      <c r="AC1045" s="167" t="str">
        <f>VLOOKUP($B1043,D1_2!$B$259:$AL$385,28,FALSE)&amp;""</f>
        <v/>
      </c>
      <c r="AD1045" s="174"/>
      <c r="AE1045" s="190" t="s">
        <v>410</v>
      </c>
      <c r="AF1045" s="206" t="str">
        <f>VLOOKUP($B1043,D1_2!$B$259:$AL$385,29,FALSE)&amp;""</f>
        <v/>
      </c>
      <c r="AG1045" s="216"/>
      <c r="AH1045" s="167" t="str">
        <f>VLOOKUP($B1043,D1_2!$B$259:$AL$385,30,FALSE)&amp;""</f>
        <v/>
      </c>
      <c r="AI1045" s="174"/>
      <c r="AJ1045" s="190" t="s">
        <v>410</v>
      </c>
      <c r="AK1045" s="206" t="str">
        <f>VLOOKUP($B1043,D1_2!$B$259:$AL$385,31,FALSE)&amp;""</f>
        <v/>
      </c>
      <c r="AL1045" s="216"/>
      <c r="AM1045" s="167" t="str">
        <f>VLOOKUP($B1043,D1_2!$B$259:$AL$385,32,FALSE)&amp;""</f>
        <v/>
      </c>
      <c r="AN1045" s="174"/>
      <c r="AO1045" s="190" t="s">
        <v>410</v>
      </c>
      <c r="AP1045" s="206" t="str">
        <f>VLOOKUP($B1043,D1_2!$B$259:$AL$385,33,FALSE)&amp;""</f>
        <v/>
      </c>
      <c r="AQ1045" s="216"/>
      <c r="AR1045" s="167" t="str">
        <f>VLOOKUP($B1043,D1_2!$B$259:$AL$385,34,FALSE)&amp;""</f>
        <v/>
      </c>
      <c r="AS1045" s="174"/>
      <c r="AT1045" s="190" t="s">
        <v>410</v>
      </c>
      <c r="AU1045" s="206" t="str">
        <f>VLOOKUP($B1043,D1_2!$B$259:$AL$385,35,FALSE)&amp;""</f>
        <v/>
      </c>
      <c r="AV1045" s="216"/>
      <c r="AW1045" s="167" t="str">
        <f>VLOOKUP($B1043,D1_2!$B$259:$AL$385,36,FALSE)&amp;""</f>
        <v/>
      </c>
      <c r="AX1045" s="174"/>
      <c r="AY1045" s="190" t="s">
        <v>410</v>
      </c>
      <c r="AZ1045" s="206" t="str">
        <f>VLOOKUP($B1043,D1_2!$B$259:$AL$385,37,FALSE)&amp;""</f>
        <v/>
      </c>
      <c r="BA1045" s="216"/>
    </row>
    <row r="1046" spans="2:53" s="1" customFormat="1" ht="14.25" customHeight="1">
      <c r="B1046" s="26" t="s">
        <v>1423</v>
      </c>
      <c r="C1046" s="78"/>
      <c r="D1046" s="78"/>
      <c r="E1046" s="78"/>
      <c r="F1046" s="107"/>
      <c r="G1046" s="122" t="s">
        <v>6009</v>
      </c>
      <c r="H1046" s="122"/>
      <c r="I1046" s="122"/>
      <c r="J1046" s="122"/>
      <c r="K1046" s="122"/>
      <c r="L1046" s="122"/>
      <c r="M1046" s="122"/>
      <c r="N1046" s="160" t="str">
        <f>VLOOKUP($B1046,D1_2!$B$5:$AL$131,22,FALSE)&amp;""</f>
        <v/>
      </c>
      <c r="O1046" s="172"/>
      <c r="P1046" s="188" t="s">
        <v>410</v>
      </c>
      <c r="Q1046" s="204" t="str">
        <f>VLOOKUP($B1046,D1_2!$B$5:$AL$131,23,FALSE)&amp;""</f>
        <v/>
      </c>
      <c r="R1046" s="215"/>
      <c r="S1046" s="160" t="str">
        <f>VLOOKUP($B1046,D1_2!$B$5:$AL$131,24,FALSE)&amp;""</f>
        <v/>
      </c>
      <c r="T1046" s="172"/>
      <c r="U1046" s="188" t="s">
        <v>410</v>
      </c>
      <c r="V1046" s="204" t="str">
        <f>VLOOKUP($B1046,D1_2!$B$5:$AL$131,25,FALSE)&amp;""</f>
        <v/>
      </c>
      <c r="W1046" s="215"/>
      <c r="X1046" s="160" t="str">
        <f>VLOOKUP($B1046,D1_2!$B$5:$AL$131,26,FALSE)&amp;""</f>
        <v/>
      </c>
      <c r="Y1046" s="172"/>
      <c r="Z1046" s="188" t="s">
        <v>410</v>
      </c>
      <c r="AA1046" s="204" t="str">
        <f>VLOOKUP($B1046,D1_2!$B$5:$AL$131,27,FALSE)&amp;""</f>
        <v/>
      </c>
      <c r="AB1046" s="215"/>
      <c r="AC1046" s="160" t="str">
        <f>VLOOKUP($B1046,D1_2!$B$5:$AL$131,28,FALSE)&amp;""</f>
        <v/>
      </c>
      <c r="AD1046" s="172"/>
      <c r="AE1046" s="188" t="s">
        <v>410</v>
      </c>
      <c r="AF1046" s="204" t="str">
        <f>VLOOKUP($B1046,D1_2!$B$5:$AL$131,29,FALSE)&amp;""</f>
        <v/>
      </c>
      <c r="AG1046" s="215"/>
      <c r="AH1046" s="160" t="str">
        <f>VLOOKUP($B1046,D1_2!$B$5:$AL$131,30,FALSE)&amp;""</f>
        <v/>
      </c>
      <c r="AI1046" s="172"/>
      <c r="AJ1046" s="188" t="s">
        <v>410</v>
      </c>
      <c r="AK1046" s="204" t="str">
        <f>VLOOKUP($B1046,D1_2!$B$5:$AL$131,31,FALSE)&amp;""</f>
        <v/>
      </c>
      <c r="AL1046" s="215"/>
      <c r="AM1046" s="160" t="str">
        <f>VLOOKUP($B1046,D1_2!$B$5:$AL$131,32,FALSE)&amp;""</f>
        <v/>
      </c>
      <c r="AN1046" s="172"/>
      <c r="AO1046" s="188" t="s">
        <v>410</v>
      </c>
      <c r="AP1046" s="204" t="str">
        <f>VLOOKUP($B1046,D1_2!$B$5:$AL$131,33,FALSE)&amp;""</f>
        <v/>
      </c>
      <c r="AQ1046" s="215"/>
      <c r="AR1046" s="160" t="str">
        <f>VLOOKUP($B1046,D1_2!$B$5:$AL$131,34,FALSE)&amp;""</f>
        <v/>
      </c>
      <c r="AS1046" s="172"/>
      <c r="AT1046" s="188" t="s">
        <v>410</v>
      </c>
      <c r="AU1046" s="204" t="str">
        <f>VLOOKUP($B1046,D1_2!$B$5:$AL$131,35,FALSE)&amp;""</f>
        <v/>
      </c>
      <c r="AV1046" s="215"/>
      <c r="AW1046" s="160" t="str">
        <f>VLOOKUP($B1046,D1_2!$B$5:$AL$131,36,FALSE)&amp;""</f>
        <v/>
      </c>
      <c r="AX1046" s="172"/>
      <c r="AY1046" s="188" t="s">
        <v>410</v>
      </c>
      <c r="AZ1046" s="204" t="str">
        <f>VLOOKUP($B1046,D1_2!$B$5:$AL$131,37,FALSE)&amp;""</f>
        <v/>
      </c>
      <c r="BA1046" s="215"/>
    </row>
    <row r="1047" spans="2:53" s="1" customFormat="1">
      <c r="B1047" s="28"/>
      <c r="C1047" s="80"/>
      <c r="D1047" s="80"/>
      <c r="E1047" s="80"/>
      <c r="F1047" s="108"/>
      <c r="G1047" s="123" t="s">
        <v>5759</v>
      </c>
      <c r="H1047" s="123"/>
      <c r="I1047" s="123"/>
      <c r="J1047" s="123"/>
      <c r="K1047" s="123"/>
      <c r="L1047" s="123"/>
      <c r="M1047" s="123"/>
      <c r="N1047" s="162" t="str">
        <f>VLOOKUP($B1046,D1_2!$B$132:$AL$258,22,FALSE)&amp;""</f>
        <v/>
      </c>
      <c r="O1047" s="173"/>
      <c r="P1047" s="189" t="s">
        <v>410</v>
      </c>
      <c r="Q1047" s="205" t="str">
        <f>VLOOKUP($B1046,D1_2!$B$132:$AL$258,23,FALSE)&amp;""</f>
        <v/>
      </c>
      <c r="R1047" s="222"/>
      <c r="S1047" s="162" t="str">
        <f>VLOOKUP($B1046,D1_2!$B$132:$AL$258,24,FALSE)&amp;""</f>
        <v/>
      </c>
      <c r="T1047" s="173"/>
      <c r="U1047" s="189" t="s">
        <v>410</v>
      </c>
      <c r="V1047" s="205" t="str">
        <f>VLOOKUP($B1046,D1_2!$B$132:$AL$258,25,FALSE)&amp;""</f>
        <v/>
      </c>
      <c r="W1047" s="222"/>
      <c r="X1047" s="162" t="str">
        <f>VLOOKUP($B1046,D1_2!$B$132:$AL$258,26,FALSE)&amp;""</f>
        <v/>
      </c>
      <c r="Y1047" s="173"/>
      <c r="Z1047" s="189" t="s">
        <v>410</v>
      </c>
      <c r="AA1047" s="205" t="str">
        <f>VLOOKUP($B1046,D1_2!$B$132:$AL$258,27,FALSE)&amp;""</f>
        <v/>
      </c>
      <c r="AB1047" s="222"/>
      <c r="AC1047" s="162" t="str">
        <f>VLOOKUP($B1046,D1_2!$B$132:$AL$258,28,FALSE)&amp;""</f>
        <v/>
      </c>
      <c r="AD1047" s="173"/>
      <c r="AE1047" s="189" t="s">
        <v>410</v>
      </c>
      <c r="AF1047" s="205" t="str">
        <f>VLOOKUP($B1046,D1_2!$B$132:$AL$258,29,FALSE)&amp;""</f>
        <v/>
      </c>
      <c r="AG1047" s="222"/>
      <c r="AH1047" s="162" t="str">
        <f>VLOOKUP($B1046,D1_2!$B$132:$AL$258,30,FALSE)&amp;""</f>
        <v/>
      </c>
      <c r="AI1047" s="173"/>
      <c r="AJ1047" s="189" t="s">
        <v>410</v>
      </c>
      <c r="AK1047" s="205" t="str">
        <f>VLOOKUP($B1046,D1_2!$B$132:$AL$258,31,FALSE)&amp;""</f>
        <v/>
      </c>
      <c r="AL1047" s="222"/>
      <c r="AM1047" s="162" t="str">
        <f>VLOOKUP($B1046,D1_2!$B$132:$AL$258,32,FALSE)&amp;""</f>
        <v/>
      </c>
      <c r="AN1047" s="173"/>
      <c r="AO1047" s="189" t="s">
        <v>410</v>
      </c>
      <c r="AP1047" s="205" t="str">
        <f>VLOOKUP($B1046,D1_2!$B$132:$AL$258,33,FALSE)&amp;""</f>
        <v/>
      </c>
      <c r="AQ1047" s="222"/>
      <c r="AR1047" s="162" t="str">
        <f>VLOOKUP($B1046,D1_2!$B$132:$AL$258,34,FALSE)&amp;""</f>
        <v/>
      </c>
      <c r="AS1047" s="173"/>
      <c r="AT1047" s="189" t="s">
        <v>410</v>
      </c>
      <c r="AU1047" s="205" t="str">
        <f>VLOOKUP($B1046,D1_2!$B$132:$AL$258,35,FALSE)&amp;""</f>
        <v/>
      </c>
      <c r="AV1047" s="222"/>
      <c r="AW1047" s="162" t="str">
        <f>VLOOKUP($B1046,D1_2!$B$132:$AL$258,36,FALSE)&amp;""</f>
        <v/>
      </c>
      <c r="AX1047" s="173"/>
      <c r="AY1047" s="189" t="s">
        <v>410</v>
      </c>
      <c r="AZ1047" s="205" t="str">
        <f>VLOOKUP($B1046,D1_2!$B$132:$AL$258,37,FALSE)&amp;""</f>
        <v/>
      </c>
      <c r="BA1047" s="222"/>
    </row>
    <row r="1048" spans="2:53" s="1" customFormat="1">
      <c r="B1048" s="27"/>
      <c r="C1048" s="79"/>
      <c r="D1048" s="79"/>
      <c r="E1048" s="79"/>
      <c r="F1048" s="109"/>
      <c r="G1048" s="124" t="s">
        <v>5593</v>
      </c>
      <c r="H1048" s="124"/>
      <c r="I1048" s="124"/>
      <c r="J1048" s="124"/>
      <c r="K1048" s="124"/>
      <c r="L1048" s="124"/>
      <c r="M1048" s="124"/>
      <c r="N1048" s="167" t="str">
        <f>VLOOKUP($B1046,D1_2!$B$259:$AL$385,22,FALSE)&amp;""</f>
        <v/>
      </c>
      <c r="O1048" s="174"/>
      <c r="P1048" s="190" t="s">
        <v>410</v>
      </c>
      <c r="Q1048" s="206" t="str">
        <f>VLOOKUP($B1046,D1_2!$B$259:$AL$385,23,FALSE)&amp;""</f>
        <v/>
      </c>
      <c r="R1048" s="216"/>
      <c r="S1048" s="167" t="str">
        <f>VLOOKUP($B1046,D1_2!$B$259:$AL$385,24,FALSE)&amp;""</f>
        <v/>
      </c>
      <c r="T1048" s="174"/>
      <c r="U1048" s="190" t="s">
        <v>410</v>
      </c>
      <c r="V1048" s="206" t="str">
        <f>VLOOKUP($B1046,D1_2!$B$259:$AL$385,25,FALSE)&amp;""</f>
        <v/>
      </c>
      <c r="W1048" s="216"/>
      <c r="X1048" s="167" t="str">
        <f>VLOOKUP($B1046,D1_2!$B$259:$AL$385,26,FALSE)&amp;""</f>
        <v/>
      </c>
      <c r="Y1048" s="174"/>
      <c r="Z1048" s="190" t="s">
        <v>410</v>
      </c>
      <c r="AA1048" s="206" t="str">
        <f>VLOOKUP($B1046,D1_2!$B$259:$AL$385,27,FALSE)&amp;""</f>
        <v/>
      </c>
      <c r="AB1048" s="216"/>
      <c r="AC1048" s="167" t="str">
        <f>VLOOKUP($B1046,D1_2!$B$259:$AL$385,28,FALSE)&amp;""</f>
        <v/>
      </c>
      <c r="AD1048" s="174"/>
      <c r="AE1048" s="190" t="s">
        <v>410</v>
      </c>
      <c r="AF1048" s="206" t="str">
        <f>VLOOKUP($B1046,D1_2!$B$259:$AL$385,29,FALSE)&amp;""</f>
        <v/>
      </c>
      <c r="AG1048" s="216"/>
      <c r="AH1048" s="167" t="str">
        <f>VLOOKUP($B1046,D1_2!$B$259:$AL$385,30,FALSE)&amp;""</f>
        <v/>
      </c>
      <c r="AI1048" s="174"/>
      <c r="AJ1048" s="190" t="s">
        <v>410</v>
      </c>
      <c r="AK1048" s="206" t="str">
        <f>VLOOKUP($B1046,D1_2!$B$259:$AL$385,31,FALSE)&amp;""</f>
        <v/>
      </c>
      <c r="AL1048" s="216"/>
      <c r="AM1048" s="167" t="str">
        <f>VLOOKUP($B1046,D1_2!$B$259:$AL$385,32,FALSE)&amp;""</f>
        <v/>
      </c>
      <c r="AN1048" s="174"/>
      <c r="AO1048" s="190" t="s">
        <v>410</v>
      </c>
      <c r="AP1048" s="206" t="str">
        <f>VLOOKUP($B1046,D1_2!$B$259:$AL$385,33,FALSE)&amp;""</f>
        <v/>
      </c>
      <c r="AQ1048" s="216"/>
      <c r="AR1048" s="167" t="str">
        <f>VLOOKUP($B1046,D1_2!$B$259:$AL$385,34,FALSE)&amp;""</f>
        <v/>
      </c>
      <c r="AS1048" s="174"/>
      <c r="AT1048" s="190" t="s">
        <v>410</v>
      </c>
      <c r="AU1048" s="206" t="str">
        <f>VLOOKUP($B1046,D1_2!$B$259:$AL$385,35,FALSE)&amp;""</f>
        <v/>
      </c>
      <c r="AV1048" s="216"/>
      <c r="AW1048" s="167" t="str">
        <f>VLOOKUP($B1046,D1_2!$B$259:$AL$385,36,FALSE)&amp;""</f>
        <v/>
      </c>
      <c r="AX1048" s="174"/>
      <c r="AY1048" s="190" t="s">
        <v>410</v>
      </c>
      <c r="AZ1048" s="206" t="str">
        <f>VLOOKUP($B1046,D1_2!$B$259:$AL$385,37,FALSE)&amp;""</f>
        <v/>
      </c>
      <c r="BA1048" s="216"/>
    </row>
    <row r="1049" spans="2:53" s="1" customFormat="1" ht="14.25" customHeight="1">
      <c r="B1049" s="26" t="s">
        <v>1969</v>
      </c>
      <c r="C1049" s="78"/>
      <c r="D1049" s="78"/>
      <c r="E1049" s="78"/>
      <c r="F1049" s="107"/>
      <c r="G1049" s="122" t="s">
        <v>6009</v>
      </c>
      <c r="H1049" s="122"/>
      <c r="I1049" s="122"/>
      <c r="J1049" s="122"/>
      <c r="K1049" s="122"/>
      <c r="L1049" s="122"/>
      <c r="M1049" s="122"/>
      <c r="N1049" s="160" t="str">
        <f>VLOOKUP($B1049,D1_2!$B$5:$AL$131,22,FALSE)&amp;""</f>
        <v/>
      </c>
      <c r="O1049" s="172"/>
      <c r="P1049" s="188" t="s">
        <v>410</v>
      </c>
      <c r="Q1049" s="204" t="str">
        <f>VLOOKUP($B1049,D1_2!$B$5:$AL$131,23,FALSE)&amp;""</f>
        <v/>
      </c>
      <c r="R1049" s="215"/>
      <c r="S1049" s="160" t="str">
        <f>VLOOKUP($B1049,D1_2!$B$5:$AL$131,24,FALSE)&amp;""</f>
        <v/>
      </c>
      <c r="T1049" s="172"/>
      <c r="U1049" s="188" t="s">
        <v>410</v>
      </c>
      <c r="V1049" s="204" t="str">
        <f>VLOOKUP($B1049,D1_2!$B$5:$AL$131,25,FALSE)&amp;""</f>
        <v/>
      </c>
      <c r="W1049" s="215"/>
      <c r="X1049" s="160" t="str">
        <f>VLOOKUP($B1049,D1_2!$B$5:$AL$131,26,FALSE)&amp;""</f>
        <v/>
      </c>
      <c r="Y1049" s="172"/>
      <c r="Z1049" s="188" t="s">
        <v>410</v>
      </c>
      <c r="AA1049" s="204" t="str">
        <f>VLOOKUP($B1049,D1_2!$B$5:$AL$131,27,FALSE)&amp;""</f>
        <v/>
      </c>
      <c r="AB1049" s="215"/>
      <c r="AC1049" s="160" t="str">
        <f>VLOOKUP($B1049,D1_2!$B$5:$AL$131,28,FALSE)&amp;""</f>
        <v/>
      </c>
      <c r="AD1049" s="172"/>
      <c r="AE1049" s="188" t="s">
        <v>410</v>
      </c>
      <c r="AF1049" s="204" t="str">
        <f>VLOOKUP($B1049,D1_2!$B$5:$AL$131,29,FALSE)&amp;""</f>
        <v/>
      </c>
      <c r="AG1049" s="215"/>
      <c r="AH1049" s="160" t="str">
        <f>VLOOKUP($B1049,D1_2!$B$5:$AL$131,30,FALSE)&amp;""</f>
        <v/>
      </c>
      <c r="AI1049" s="172"/>
      <c r="AJ1049" s="188" t="s">
        <v>410</v>
      </c>
      <c r="AK1049" s="204" t="str">
        <f>VLOOKUP($B1049,D1_2!$B$5:$AL$131,31,FALSE)&amp;""</f>
        <v/>
      </c>
      <c r="AL1049" s="215"/>
      <c r="AM1049" s="160" t="str">
        <f>VLOOKUP($B1049,D1_2!$B$5:$AL$131,32,FALSE)&amp;""</f>
        <v/>
      </c>
      <c r="AN1049" s="172"/>
      <c r="AO1049" s="188" t="s">
        <v>410</v>
      </c>
      <c r="AP1049" s="204" t="str">
        <f>VLOOKUP($B1049,D1_2!$B$5:$AL$131,33,FALSE)&amp;""</f>
        <v/>
      </c>
      <c r="AQ1049" s="215"/>
      <c r="AR1049" s="160" t="str">
        <f>VLOOKUP($B1049,D1_2!$B$5:$AL$131,34,FALSE)&amp;""</f>
        <v/>
      </c>
      <c r="AS1049" s="172"/>
      <c r="AT1049" s="188" t="s">
        <v>410</v>
      </c>
      <c r="AU1049" s="204" t="str">
        <f>VLOOKUP($B1049,D1_2!$B$5:$AL$131,35,FALSE)&amp;""</f>
        <v/>
      </c>
      <c r="AV1049" s="215"/>
      <c r="AW1049" s="160" t="str">
        <f>VLOOKUP($B1049,D1_2!$B$5:$AL$131,36,FALSE)&amp;""</f>
        <v/>
      </c>
      <c r="AX1049" s="172"/>
      <c r="AY1049" s="188" t="s">
        <v>410</v>
      </c>
      <c r="AZ1049" s="204" t="str">
        <f>VLOOKUP($B1049,D1_2!$B$5:$AL$131,37,FALSE)&amp;""</f>
        <v/>
      </c>
      <c r="BA1049" s="215"/>
    </row>
    <row r="1050" spans="2:53" s="1" customFormat="1">
      <c r="B1050" s="28"/>
      <c r="C1050" s="80"/>
      <c r="D1050" s="80"/>
      <c r="E1050" s="80"/>
      <c r="F1050" s="108"/>
      <c r="G1050" s="123" t="s">
        <v>5759</v>
      </c>
      <c r="H1050" s="123"/>
      <c r="I1050" s="123"/>
      <c r="J1050" s="123"/>
      <c r="K1050" s="123"/>
      <c r="L1050" s="123"/>
      <c r="M1050" s="123"/>
      <c r="N1050" s="162" t="str">
        <f>VLOOKUP($B1049,D1_2!$B$132:$AL$258,22,FALSE)&amp;""</f>
        <v/>
      </c>
      <c r="O1050" s="173"/>
      <c r="P1050" s="189" t="s">
        <v>410</v>
      </c>
      <c r="Q1050" s="205" t="str">
        <f>VLOOKUP($B1049,D1_2!$B$132:$AL$258,23,FALSE)&amp;""</f>
        <v/>
      </c>
      <c r="R1050" s="222"/>
      <c r="S1050" s="162" t="str">
        <f>VLOOKUP($B1049,D1_2!$B$132:$AL$258,24,FALSE)&amp;""</f>
        <v/>
      </c>
      <c r="T1050" s="173"/>
      <c r="U1050" s="189" t="s">
        <v>410</v>
      </c>
      <c r="V1050" s="205" t="str">
        <f>VLOOKUP($B1049,D1_2!$B$132:$AL$258,25,FALSE)&amp;""</f>
        <v/>
      </c>
      <c r="W1050" s="222"/>
      <c r="X1050" s="162" t="str">
        <f>VLOOKUP($B1049,D1_2!$B$132:$AL$258,26,FALSE)&amp;""</f>
        <v/>
      </c>
      <c r="Y1050" s="173"/>
      <c r="Z1050" s="189" t="s">
        <v>410</v>
      </c>
      <c r="AA1050" s="205" t="str">
        <f>VLOOKUP($B1049,D1_2!$B$132:$AL$258,27,FALSE)&amp;""</f>
        <v/>
      </c>
      <c r="AB1050" s="222"/>
      <c r="AC1050" s="162" t="str">
        <f>VLOOKUP($B1049,D1_2!$B$132:$AL$258,28,FALSE)&amp;""</f>
        <v/>
      </c>
      <c r="AD1050" s="173"/>
      <c r="AE1050" s="189" t="s">
        <v>410</v>
      </c>
      <c r="AF1050" s="205" t="str">
        <f>VLOOKUP($B1049,D1_2!$B$132:$AL$258,29,FALSE)&amp;""</f>
        <v/>
      </c>
      <c r="AG1050" s="222"/>
      <c r="AH1050" s="162" t="str">
        <f>VLOOKUP($B1049,D1_2!$B$132:$AL$258,30,FALSE)&amp;""</f>
        <v/>
      </c>
      <c r="AI1050" s="173"/>
      <c r="AJ1050" s="189" t="s">
        <v>410</v>
      </c>
      <c r="AK1050" s="205" t="str">
        <f>VLOOKUP($B1049,D1_2!$B$132:$AL$258,31,FALSE)&amp;""</f>
        <v/>
      </c>
      <c r="AL1050" s="222"/>
      <c r="AM1050" s="162" t="str">
        <f>VLOOKUP($B1049,D1_2!$B$132:$AL$258,32,FALSE)&amp;""</f>
        <v/>
      </c>
      <c r="AN1050" s="173"/>
      <c r="AO1050" s="189" t="s">
        <v>410</v>
      </c>
      <c r="AP1050" s="205" t="str">
        <f>VLOOKUP($B1049,D1_2!$B$132:$AL$258,33,FALSE)&amp;""</f>
        <v/>
      </c>
      <c r="AQ1050" s="222"/>
      <c r="AR1050" s="162" t="str">
        <f>VLOOKUP($B1049,D1_2!$B$132:$AL$258,34,FALSE)&amp;""</f>
        <v/>
      </c>
      <c r="AS1050" s="173"/>
      <c r="AT1050" s="189" t="s">
        <v>410</v>
      </c>
      <c r="AU1050" s="205" t="str">
        <f>VLOOKUP($B1049,D1_2!$B$132:$AL$258,35,FALSE)&amp;""</f>
        <v/>
      </c>
      <c r="AV1050" s="222"/>
      <c r="AW1050" s="162" t="str">
        <f>VLOOKUP($B1049,D1_2!$B$132:$AL$258,36,FALSE)&amp;""</f>
        <v/>
      </c>
      <c r="AX1050" s="173"/>
      <c r="AY1050" s="189" t="s">
        <v>410</v>
      </c>
      <c r="AZ1050" s="205" t="str">
        <f>VLOOKUP($B1049,D1_2!$B$132:$AL$258,37,FALSE)&amp;""</f>
        <v/>
      </c>
      <c r="BA1050" s="222"/>
    </row>
    <row r="1051" spans="2:53" s="1" customFormat="1">
      <c r="B1051" s="27"/>
      <c r="C1051" s="79"/>
      <c r="D1051" s="79"/>
      <c r="E1051" s="79"/>
      <c r="F1051" s="109"/>
      <c r="G1051" s="124" t="s">
        <v>5593</v>
      </c>
      <c r="H1051" s="124"/>
      <c r="I1051" s="124"/>
      <c r="J1051" s="124"/>
      <c r="K1051" s="124"/>
      <c r="L1051" s="124"/>
      <c r="M1051" s="124"/>
      <c r="N1051" s="167" t="str">
        <f>VLOOKUP($B1049,D1_2!$B$259:$AL$385,22,FALSE)&amp;""</f>
        <v/>
      </c>
      <c r="O1051" s="174"/>
      <c r="P1051" s="190" t="s">
        <v>410</v>
      </c>
      <c r="Q1051" s="206" t="str">
        <f>VLOOKUP($B1049,D1_2!$B$259:$AL$385,23,FALSE)&amp;""</f>
        <v/>
      </c>
      <c r="R1051" s="216"/>
      <c r="S1051" s="167" t="str">
        <f>VLOOKUP($B1049,D1_2!$B$259:$AL$385,24,FALSE)&amp;""</f>
        <v/>
      </c>
      <c r="T1051" s="174"/>
      <c r="U1051" s="190" t="s">
        <v>410</v>
      </c>
      <c r="V1051" s="206" t="str">
        <f>VLOOKUP($B1049,D1_2!$B$259:$AL$385,25,FALSE)&amp;""</f>
        <v/>
      </c>
      <c r="W1051" s="216"/>
      <c r="X1051" s="167" t="str">
        <f>VLOOKUP($B1049,D1_2!$B$259:$AL$385,26,FALSE)&amp;""</f>
        <v/>
      </c>
      <c r="Y1051" s="174"/>
      <c r="Z1051" s="190" t="s">
        <v>410</v>
      </c>
      <c r="AA1051" s="206" t="str">
        <f>VLOOKUP($B1049,D1_2!$B$259:$AL$385,27,FALSE)&amp;""</f>
        <v/>
      </c>
      <c r="AB1051" s="216"/>
      <c r="AC1051" s="167" t="str">
        <f>VLOOKUP($B1049,D1_2!$B$259:$AL$385,28,FALSE)&amp;""</f>
        <v/>
      </c>
      <c r="AD1051" s="174"/>
      <c r="AE1051" s="190" t="s">
        <v>410</v>
      </c>
      <c r="AF1051" s="206" t="str">
        <f>VLOOKUP($B1049,D1_2!$B$259:$AL$385,29,FALSE)&amp;""</f>
        <v/>
      </c>
      <c r="AG1051" s="216"/>
      <c r="AH1051" s="167" t="str">
        <f>VLOOKUP($B1049,D1_2!$B$259:$AL$385,30,FALSE)&amp;""</f>
        <v/>
      </c>
      <c r="AI1051" s="174"/>
      <c r="AJ1051" s="190" t="s">
        <v>410</v>
      </c>
      <c r="AK1051" s="206" t="str">
        <f>VLOOKUP($B1049,D1_2!$B$259:$AL$385,31,FALSE)&amp;""</f>
        <v/>
      </c>
      <c r="AL1051" s="216"/>
      <c r="AM1051" s="167" t="str">
        <f>VLOOKUP($B1049,D1_2!$B$259:$AL$385,32,FALSE)&amp;""</f>
        <v/>
      </c>
      <c r="AN1051" s="174"/>
      <c r="AO1051" s="190" t="s">
        <v>410</v>
      </c>
      <c r="AP1051" s="206" t="str">
        <f>VLOOKUP($B1049,D1_2!$B$259:$AL$385,33,FALSE)&amp;""</f>
        <v/>
      </c>
      <c r="AQ1051" s="216"/>
      <c r="AR1051" s="167" t="str">
        <f>VLOOKUP($B1049,D1_2!$B$259:$AL$385,34,FALSE)&amp;""</f>
        <v/>
      </c>
      <c r="AS1051" s="174"/>
      <c r="AT1051" s="190" t="s">
        <v>410</v>
      </c>
      <c r="AU1051" s="206" t="str">
        <f>VLOOKUP($B1049,D1_2!$B$259:$AL$385,35,FALSE)&amp;""</f>
        <v/>
      </c>
      <c r="AV1051" s="216"/>
      <c r="AW1051" s="167" t="str">
        <f>VLOOKUP($B1049,D1_2!$B$259:$AL$385,36,FALSE)&amp;""</f>
        <v/>
      </c>
      <c r="AX1051" s="174"/>
      <c r="AY1051" s="190" t="s">
        <v>410</v>
      </c>
      <c r="AZ1051" s="206" t="str">
        <f>VLOOKUP($B1049,D1_2!$B$259:$AL$385,37,FALSE)&amp;""</f>
        <v/>
      </c>
      <c r="BA1051" s="216"/>
    </row>
    <row r="1052" spans="2:53" s="1" customFormat="1" ht="14.25" customHeight="1">
      <c r="B1052" s="26" t="s">
        <v>1974</v>
      </c>
      <c r="C1052" s="78"/>
      <c r="D1052" s="78"/>
      <c r="E1052" s="78"/>
      <c r="F1052" s="107"/>
      <c r="G1052" s="122" t="s">
        <v>6009</v>
      </c>
      <c r="H1052" s="122"/>
      <c r="I1052" s="122"/>
      <c r="J1052" s="122"/>
      <c r="K1052" s="122"/>
      <c r="L1052" s="122"/>
      <c r="M1052" s="122"/>
      <c r="N1052" s="160" t="str">
        <f>VLOOKUP($B1052,D1_2!$B$5:$AL$131,22,FALSE)&amp;""</f>
        <v/>
      </c>
      <c r="O1052" s="172"/>
      <c r="P1052" s="188" t="s">
        <v>410</v>
      </c>
      <c r="Q1052" s="204" t="str">
        <f>VLOOKUP($B1052,D1_2!$B$5:$AL$131,23,FALSE)&amp;""</f>
        <v/>
      </c>
      <c r="R1052" s="215"/>
      <c r="S1052" s="160" t="str">
        <f>VLOOKUP($B1052,D1_2!$B$5:$AL$131,24,FALSE)&amp;""</f>
        <v/>
      </c>
      <c r="T1052" s="172"/>
      <c r="U1052" s="188" t="s">
        <v>410</v>
      </c>
      <c r="V1052" s="204" t="str">
        <f>VLOOKUP($B1052,D1_2!$B$5:$AL$131,25,FALSE)&amp;""</f>
        <v/>
      </c>
      <c r="W1052" s="215"/>
      <c r="X1052" s="160" t="str">
        <f>VLOOKUP($B1052,D1_2!$B$5:$AL$131,26,FALSE)&amp;""</f>
        <v/>
      </c>
      <c r="Y1052" s="172"/>
      <c r="Z1052" s="188" t="s">
        <v>410</v>
      </c>
      <c r="AA1052" s="204" t="str">
        <f>VLOOKUP($B1052,D1_2!$B$5:$AL$131,27,FALSE)&amp;""</f>
        <v/>
      </c>
      <c r="AB1052" s="215"/>
      <c r="AC1052" s="160" t="str">
        <f>VLOOKUP($B1052,D1_2!$B$5:$AL$131,28,FALSE)&amp;""</f>
        <v/>
      </c>
      <c r="AD1052" s="172"/>
      <c r="AE1052" s="188" t="s">
        <v>410</v>
      </c>
      <c r="AF1052" s="204" t="str">
        <f>VLOOKUP($B1052,D1_2!$B$5:$AL$131,29,FALSE)&amp;""</f>
        <v/>
      </c>
      <c r="AG1052" s="215"/>
      <c r="AH1052" s="160" t="str">
        <f>VLOOKUP($B1052,D1_2!$B$5:$AL$131,30,FALSE)&amp;""</f>
        <v/>
      </c>
      <c r="AI1052" s="172"/>
      <c r="AJ1052" s="188" t="s">
        <v>410</v>
      </c>
      <c r="AK1052" s="204" t="str">
        <f>VLOOKUP($B1052,D1_2!$B$5:$AL$131,31,FALSE)&amp;""</f>
        <v/>
      </c>
      <c r="AL1052" s="215"/>
      <c r="AM1052" s="160" t="str">
        <f>VLOOKUP($B1052,D1_2!$B$5:$AL$131,32,FALSE)&amp;""</f>
        <v/>
      </c>
      <c r="AN1052" s="172"/>
      <c r="AO1052" s="188" t="s">
        <v>410</v>
      </c>
      <c r="AP1052" s="204" t="str">
        <f>VLOOKUP($B1052,D1_2!$B$5:$AL$131,33,FALSE)&amp;""</f>
        <v/>
      </c>
      <c r="AQ1052" s="215"/>
      <c r="AR1052" s="160" t="str">
        <f>VLOOKUP($B1052,D1_2!$B$5:$AL$131,34,FALSE)&amp;""</f>
        <v/>
      </c>
      <c r="AS1052" s="172"/>
      <c r="AT1052" s="188" t="s">
        <v>410</v>
      </c>
      <c r="AU1052" s="204" t="str">
        <f>VLOOKUP($B1052,D1_2!$B$5:$AL$131,35,FALSE)&amp;""</f>
        <v/>
      </c>
      <c r="AV1052" s="215"/>
      <c r="AW1052" s="160" t="str">
        <f>VLOOKUP($B1052,D1_2!$B$5:$AL$131,36,FALSE)&amp;""</f>
        <v/>
      </c>
      <c r="AX1052" s="172"/>
      <c r="AY1052" s="188" t="s">
        <v>410</v>
      </c>
      <c r="AZ1052" s="204" t="str">
        <f>VLOOKUP($B1052,D1_2!$B$5:$AL$131,37,FALSE)&amp;""</f>
        <v/>
      </c>
      <c r="BA1052" s="215"/>
    </row>
    <row r="1053" spans="2:53" s="1" customFormat="1">
      <c r="B1053" s="28"/>
      <c r="C1053" s="80"/>
      <c r="D1053" s="80"/>
      <c r="E1053" s="80"/>
      <c r="F1053" s="108"/>
      <c r="G1053" s="123" t="s">
        <v>5759</v>
      </c>
      <c r="H1053" s="123"/>
      <c r="I1053" s="123"/>
      <c r="J1053" s="123"/>
      <c r="K1053" s="123"/>
      <c r="L1053" s="123"/>
      <c r="M1053" s="123"/>
      <c r="N1053" s="162" t="str">
        <f>VLOOKUP($B1052,D1_2!$B$132:$AL$258,22,FALSE)&amp;""</f>
        <v/>
      </c>
      <c r="O1053" s="173"/>
      <c r="P1053" s="189" t="s">
        <v>410</v>
      </c>
      <c r="Q1053" s="205" t="str">
        <f>VLOOKUP($B1052,D1_2!$B$132:$AL$258,23,FALSE)&amp;""</f>
        <v/>
      </c>
      <c r="R1053" s="222"/>
      <c r="S1053" s="162" t="str">
        <f>VLOOKUP($B1052,D1_2!$B$132:$AL$258,24,FALSE)&amp;""</f>
        <v/>
      </c>
      <c r="T1053" s="173"/>
      <c r="U1053" s="189" t="s">
        <v>410</v>
      </c>
      <c r="V1053" s="205" t="str">
        <f>VLOOKUP($B1052,D1_2!$B$132:$AL$258,25,FALSE)&amp;""</f>
        <v/>
      </c>
      <c r="W1053" s="222"/>
      <c r="X1053" s="162" t="str">
        <f>VLOOKUP($B1052,D1_2!$B$132:$AL$258,26,FALSE)&amp;""</f>
        <v/>
      </c>
      <c r="Y1053" s="173"/>
      <c r="Z1053" s="189" t="s">
        <v>410</v>
      </c>
      <c r="AA1053" s="205" t="str">
        <f>VLOOKUP($B1052,D1_2!$B$132:$AL$258,27,FALSE)&amp;""</f>
        <v/>
      </c>
      <c r="AB1053" s="222"/>
      <c r="AC1053" s="162" t="str">
        <f>VLOOKUP($B1052,D1_2!$B$132:$AL$258,28,FALSE)&amp;""</f>
        <v/>
      </c>
      <c r="AD1053" s="173"/>
      <c r="AE1053" s="189" t="s">
        <v>410</v>
      </c>
      <c r="AF1053" s="205" t="str">
        <f>VLOOKUP($B1052,D1_2!$B$132:$AL$258,29,FALSE)&amp;""</f>
        <v/>
      </c>
      <c r="AG1053" s="222"/>
      <c r="AH1053" s="162" t="str">
        <f>VLOOKUP($B1052,D1_2!$B$132:$AL$258,30,FALSE)&amp;""</f>
        <v/>
      </c>
      <c r="AI1053" s="173"/>
      <c r="AJ1053" s="189" t="s">
        <v>410</v>
      </c>
      <c r="AK1053" s="205" t="str">
        <f>VLOOKUP($B1052,D1_2!$B$132:$AL$258,31,FALSE)&amp;""</f>
        <v/>
      </c>
      <c r="AL1053" s="222"/>
      <c r="AM1053" s="162" t="str">
        <f>VLOOKUP($B1052,D1_2!$B$132:$AL$258,32,FALSE)&amp;""</f>
        <v/>
      </c>
      <c r="AN1053" s="173"/>
      <c r="AO1053" s="189" t="s">
        <v>410</v>
      </c>
      <c r="AP1053" s="205" t="str">
        <f>VLOOKUP($B1052,D1_2!$B$132:$AL$258,33,FALSE)&amp;""</f>
        <v/>
      </c>
      <c r="AQ1053" s="222"/>
      <c r="AR1053" s="162" t="str">
        <f>VLOOKUP($B1052,D1_2!$B$132:$AL$258,34,FALSE)&amp;""</f>
        <v/>
      </c>
      <c r="AS1053" s="173"/>
      <c r="AT1053" s="189" t="s">
        <v>410</v>
      </c>
      <c r="AU1053" s="205" t="str">
        <f>VLOOKUP($B1052,D1_2!$B$132:$AL$258,35,FALSE)&amp;""</f>
        <v/>
      </c>
      <c r="AV1053" s="222"/>
      <c r="AW1053" s="162" t="str">
        <f>VLOOKUP($B1052,D1_2!$B$132:$AL$258,36,FALSE)&amp;""</f>
        <v/>
      </c>
      <c r="AX1053" s="173"/>
      <c r="AY1053" s="189" t="s">
        <v>410</v>
      </c>
      <c r="AZ1053" s="205" t="str">
        <f>VLOOKUP($B1052,D1_2!$B$132:$AL$258,37,FALSE)&amp;""</f>
        <v/>
      </c>
      <c r="BA1053" s="222"/>
    </row>
    <row r="1054" spans="2:53" s="1" customFormat="1">
      <c r="B1054" s="27"/>
      <c r="C1054" s="79"/>
      <c r="D1054" s="79"/>
      <c r="E1054" s="79"/>
      <c r="F1054" s="109"/>
      <c r="G1054" s="124" t="s">
        <v>5593</v>
      </c>
      <c r="H1054" s="124"/>
      <c r="I1054" s="124"/>
      <c r="J1054" s="124"/>
      <c r="K1054" s="124"/>
      <c r="L1054" s="124"/>
      <c r="M1054" s="124"/>
      <c r="N1054" s="167" t="str">
        <f>VLOOKUP($B1052,D1_2!$B$259:$AL$385,22,FALSE)&amp;""</f>
        <v/>
      </c>
      <c r="O1054" s="174"/>
      <c r="P1054" s="190" t="s">
        <v>410</v>
      </c>
      <c r="Q1054" s="206" t="str">
        <f>VLOOKUP($B1052,D1_2!$B$259:$AL$385,23,FALSE)&amp;""</f>
        <v/>
      </c>
      <c r="R1054" s="216"/>
      <c r="S1054" s="167" t="str">
        <f>VLOOKUP($B1052,D1_2!$B$259:$AL$385,24,FALSE)&amp;""</f>
        <v/>
      </c>
      <c r="T1054" s="174"/>
      <c r="U1054" s="190" t="s">
        <v>410</v>
      </c>
      <c r="V1054" s="206" t="str">
        <f>VLOOKUP($B1052,D1_2!$B$259:$AL$385,25,FALSE)&amp;""</f>
        <v/>
      </c>
      <c r="W1054" s="216"/>
      <c r="X1054" s="167" t="str">
        <f>VLOOKUP($B1052,D1_2!$B$259:$AL$385,26,FALSE)&amp;""</f>
        <v/>
      </c>
      <c r="Y1054" s="174"/>
      <c r="Z1054" s="190" t="s">
        <v>410</v>
      </c>
      <c r="AA1054" s="206" t="str">
        <f>VLOOKUP($B1052,D1_2!$B$259:$AL$385,27,FALSE)&amp;""</f>
        <v/>
      </c>
      <c r="AB1054" s="216"/>
      <c r="AC1054" s="167" t="str">
        <f>VLOOKUP($B1052,D1_2!$B$259:$AL$385,28,FALSE)&amp;""</f>
        <v/>
      </c>
      <c r="AD1054" s="174"/>
      <c r="AE1054" s="190" t="s">
        <v>410</v>
      </c>
      <c r="AF1054" s="206" t="str">
        <f>VLOOKUP($B1052,D1_2!$B$259:$AL$385,29,FALSE)&amp;""</f>
        <v/>
      </c>
      <c r="AG1054" s="216"/>
      <c r="AH1054" s="167" t="str">
        <f>VLOOKUP($B1052,D1_2!$B$259:$AL$385,30,FALSE)&amp;""</f>
        <v/>
      </c>
      <c r="AI1054" s="174"/>
      <c r="AJ1054" s="190" t="s">
        <v>410</v>
      </c>
      <c r="AK1054" s="206" t="str">
        <f>VLOOKUP($B1052,D1_2!$B$259:$AL$385,31,FALSE)&amp;""</f>
        <v/>
      </c>
      <c r="AL1054" s="216"/>
      <c r="AM1054" s="167" t="str">
        <f>VLOOKUP($B1052,D1_2!$B$259:$AL$385,32,FALSE)&amp;""</f>
        <v/>
      </c>
      <c r="AN1054" s="174"/>
      <c r="AO1054" s="190" t="s">
        <v>410</v>
      </c>
      <c r="AP1054" s="206" t="str">
        <f>VLOOKUP($B1052,D1_2!$B$259:$AL$385,33,FALSE)&amp;""</f>
        <v/>
      </c>
      <c r="AQ1054" s="216"/>
      <c r="AR1054" s="167" t="str">
        <f>VLOOKUP($B1052,D1_2!$B$259:$AL$385,34,FALSE)&amp;""</f>
        <v/>
      </c>
      <c r="AS1054" s="174"/>
      <c r="AT1054" s="190" t="s">
        <v>410</v>
      </c>
      <c r="AU1054" s="206" t="str">
        <f>VLOOKUP($B1052,D1_2!$B$259:$AL$385,35,FALSE)&amp;""</f>
        <v/>
      </c>
      <c r="AV1054" s="216"/>
      <c r="AW1054" s="167" t="str">
        <f>VLOOKUP($B1052,D1_2!$B$259:$AL$385,36,FALSE)&amp;""</f>
        <v/>
      </c>
      <c r="AX1054" s="174"/>
      <c r="AY1054" s="190" t="s">
        <v>410</v>
      </c>
      <c r="AZ1054" s="206" t="str">
        <f>VLOOKUP($B1052,D1_2!$B$259:$AL$385,37,FALSE)&amp;""</f>
        <v/>
      </c>
      <c r="BA1054" s="216"/>
    </row>
    <row r="1055" spans="2:53" s="1" customFormat="1" ht="14.25" customHeight="1">
      <c r="B1055" s="26" t="s">
        <v>1976</v>
      </c>
      <c r="C1055" s="78"/>
      <c r="D1055" s="78"/>
      <c r="E1055" s="78"/>
      <c r="F1055" s="107"/>
      <c r="G1055" s="122" t="s">
        <v>6009</v>
      </c>
      <c r="H1055" s="122"/>
      <c r="I1055" s="122"/>
      <c r="J1055" s="122"/>
      <c r="K1055" s="122"/>
      <c r="L1055" s="122"/>
      <c r="M1055" s="122"/>
      <c r="N1055" s="160" t="str">
        <f>VLOOKUP($B1055,D1_2!$B$5:$AL$131,22,FALSE)&amp;""</f>
        <v/>
      </c>
      <c r="O1055" s="172"/>
      <c r="P1055" s="188" t="s">
        <v>410</v>
      </c>
      <c r="Q1055" s="204" t="str">
        <f>VLOOKUP($B1055,D1_2!$B$5:$AL$131,23,FALSE)&amp;""</f>
        <v/>
      </c>
      <c r="R1055" s="215"/>
      <c r="S1055" s="160" t="str">
        <f>VLOOKUP($B1055,D1_2!$B$5:$AL$131,24,FALSE)&amp;""</f>
        <v/>
      </c>
      <c r="T1055" s="172"/>
      <c r="U1055" s="188" t="s">
        <v>410</v>
      </c>
      <c r="V1055" s="204" t="str">
        <f>VLOOKUP($B1055,D1_2!$B$5:$AL$131,25,FALSE)&amp;""</f>
        <v/>
      </c>
      <c r="W1055" s="215"/>
      <c r="X1055" s="160" t="str">
        <f>VLOOKUP($B1055,D1_2!$B$5:$AL$131,26,FALSE)&amp;""</f>
        <v/>
      </c>
      <c r="Y1055" s="172"/>
      <c r="Z1055" s="188" t="s">
        <v>410</v>
      </c>
      <c r="AA1055" s="204" t="str">
        <f>VLOOKUP($B1055,D1_2!$B$5:$AL$131,27,FALSE)&amp;""</f>
        <v/>
      </c>
      <c r="AB1055" s="215"/>
      <c r="AC1055" s="160" t="str">
        <f>VLOOKUP($B1055,D1_2!$B$5:$AL$131,28,FALSE)&amp;""</f>
        <v/>
      </c>
      <c r="AD1055" s="172"/>
      <c r="AE1055" s="188" t="s">
        <v>410</v>
      </c>
      <c r="AF1055" s="204" t="str">
        <f>VLOOKUP($B1055,D1_2!$B$5:$AL$131,29,FALSE)&amp;""</f>
        <v/>
      </c>
      <c r="AG1055" s="215"/>
      <c r="AH1055" s="160" t="str">
        <f>VLOOKUP($B1055,D1_2!$B$5:$AL$131,30,FALSE)&amp;""</f>
        <v/>
      </c>
      <c r="AI1055" s="172"/>
      <c r="AJ1055" s="188" t="s">
        <v>410</v>
      </c>
      <c r="AK1055" s="204" t="str">
        <f>VLOOKUP($B1055,D1_2!$B$5:$AL$131,31,FALSE)&amp;""</f>
        <v/>
      </c>
      <c r="AL1055" s="215"/>
      <c r="AM1055" s="160" t="str">
        <f>VLOOKUP($B1055,D1_2!$B$5:$AL$131,32,FALSE)&amp;""</f>
        <v/>
      </c>
      <c r="AN1055" s="172"/>
      <c r="AO1055" s="188" t="s">
        <v>410</v>
      </c>
      <c r="AP1055" s="204" t="str">
        <f>VLOOKUP($B1055,D1_2!$B$5:$AL$131,33,FALSE)&amp;""</f>
        <v/>
      </c>
      <c r="AQ1055" s="215"/>
      <c r="AR1055" s="160" t="str">
        <f>VLOOKUP($B1055,D1_2!$B$5:$AL$131,34,FALSE)&amp;""</f>
        <v/>
      </c>
      <c r="AS1055" s="172"/>
      <c r="AT1055" s="188" t="s">
        <v>410</v>
      </c>
      <c r="AU1055" s="204" t="str">
        <f>VLOOKUP($B1055,D1_2!$B$5:$AL$131,35,FALSE)&amp;""</f>
        <v/>
      </c>
      <c r="AV1055" s="215"/>
      <c r="AW1055" s="160" t="str">
        <f>VLOOKUP($B1055,D1_2!$B$5:$AL$131,36,FALSE)&amp;""</f>
        <v/>
      </c>
      <c r="AX1055" s="172"/>
      <c r="AY1055" s="188" t="s">
        <v>410</v>
      </c>
      <c r="AZ1055" s="204" t="str">
        <f>VLOOKUP($B1055,D1_2!$B$5:$AL$131,37,FALSE)&amp;""</f>
        <v/>
      </c>
      <c r="BA1055" s="215"/>
    </row>
    <row r="1056" spans="2:53" s="1" customFormat="1">
      <c r="B1056" s="28"/>
      <c r="C1056" s="80"/>
      <c r="D1056" s="80"/>
      <c r="E1056" s="80"/>
      <c r="F1056" s="108"/>
      <c r="G1056" s="123" t="s">
        <v>5759</v>
      </c>
      <c r="H1056" s="123"/>
      <c r="I1056" s="123"/>
      <c r="J1056" s="123"/>
      <c r="K1056" s="123"/>
      <c r="L1056" s="123"/>
      <c r="M1056" s="123"/>
      <c r="N1056" s="162" t="str">
        <f>VLOOKUP($B1055,D1_2!$B$132:$AL$258,22,FALSE)&amp;""</f>
        <v/>
      </c>
      <c r="O1056" s="173"/>
      <c r="P1056" s="189" t="s">
        <v>410</v>
      </c>
      <c r="Q1056" s="205" t="str">
        <f>VLOOKUP($B1055,D1_2!$B$132:$AL$258,23,FALSE)&amp;""</f>
        <v/>
      </c>
      <c r="R1056" s="222"/>
      <c r="S1056" s="162" t="str">
        <f>VLOOKUP($B1055,D1_2!$B$132:$AL$258,24,FALSE)&amp;""</f>
        <v/>
      </c>
      <c r="T1056" s="173"/>
      <c r="U1056" s="189" t="s">
        <v>410</v>
      </c>
      <c r="V1056" s="205" t="str">
        <f>VLOOKUP($B1055,D1_2!$B$132:$AL$258,25,FALSE)&amp;""</f>
        <v/>
      </c>
      <c r="W1056" s="222"/>
      <c r="X1056" s="162" t="str">
        <f>VLOOKUP($B1055,D1_2!$B$132:$AL$258,26,FALSE)&amp;""</f>
        <v/>
      </c>
      <c r="Y1056" s="173"/>
      <c r="Z1056" s="189" t="s">
        <v>410</v>
      </c>
      <c r="AA1056" s="205" t="str">
        <f>VLOOKUP($B1055,D1_2!$B$132:$AL$258,27,FALSE)&amp;""</f>
        <v/>
      </c>
      <c r="AB1056" s="222"/>
      <c r="AC1056" s="162" t="str">
        <f>VLOOKUP($B1055,D1_2!$B$132:$AL$258,28,FALSE)&amp;""</f>
        <v/>
      </c>
      <c r="AD1056" s="173"/>
      <c r="AE1056" s="189" t="s">
        <v>410</v>
      </c>
      <c r="AF1056" s="205" t="str">
        <f>VLOOKUP($B1055,D1_2!$B$132:$AL$258,29,FALSE)&amp;""</f>
        <v/>
      </c>
      <c r="AG1056" s="222"/>
      <c r="AH1056" s="162" t="str">
        <f>VLOOKUP($B1055,D1_2!$B$132:$AL$258,30,FALSE)&amp;""</f>
        <v/>
      </c>
      <c r="AI1056" s="173"/>
      <c r="AJ1056" s="189" t="s">
        <v>410</v>
      </c>
      <c r="AK1056" s="205" t="str">
        <f>VLOOKUP($B1055,D1_2!$B$132:$AL$258,31,FALSE)&amp;""</f>
        <v/>
      </c>
      <c r="AL1056" s="222"/>
      <c r="AM1056" s="162" t="str">
        <f>VLOOKUP($B1055,D1_2!$B$132:$AL$258,32,FALSE)&amp;""</f>
        <v/>
      </c>
      <c r="AN1056" s="173"/>
      <c r="AO1056" s="189" t="s">
        <v>410</v>
      </c>
      <c r="AP1056" s="205" t="str">
        <f>VLOOKUP($B1055,D1_2!$B$132:$AL$258,33,FALSE)&amp;""</f>
        <v/>
      </c>
      <c r="AQ1056" s="222"/>
      <c r="AR1056" s="162" t="str">
        <f>VLOOKUP($B1055,D1_2!$B$132:$AL$258,34,FALSE)&amp;""</f>
        <v/>
      </c>
      <c r="AS1056" s="173"/>
      <c r="AT1056" s="189" t="s">
        <v>410</v>
      </c>
      <c r="AU1056" s="205" t="str">
        <f>VLOOKUP($B1055,D1_2!$B$132:$AL$258,35,FALSE)&amp;""</f>
        <v/>
      </c>
      <c r="AV1056" s="222"/>
      <c r="AW1056" s="162" t="str">
        <f>VLOOKUP($B1055,D1_2!$B$132:$AL$258,36,FALSE)&amp;""</f>
        <v/>
      </c>
      <c r="AX1056" s="173"/>
      <c r="AY1056" s="189" t="s">
        <v>410</v>
      </c>
      <c r="AZ1056" s="205" t="str">
        <f>VLOOKUP($B1055,D1_2!$B$132:$AL$258,37,FALSE)&amp;""</f>
        <v/>
      </c>
      <c r="BA1056" s="222"/>
    </row>
    <row r="1057" spans="2:53" s="1" customFormat="1">
      <c r="B1057" s="27"/>
      <c r="C1057" s="79"/>
      <c r="D1057" s="79"/>
      <c r="E1057" s="79"/>
      <c r="F1057" s="109"/>
      <c r="G1057" s="124" t="s">
        <v>5593</v>
      </c>
      <c r="H1057" s="124"/>
      <c r="I1057" s="124"/>
      <c r="J1057" s="124"/>
      <c r="K1057" s="124"/>
      <c r="L1057" s="124"/>
      <c r="M1057" s="124"/>
      <c r="N1057" s="167" t="str">
        <f>VLOOKUP($B1055,D1_2!$B$259:$AL$385,22,FALSE)&amp;""</f>
        <v/>
      </c>
      <c r="O1057" s="174"/>
      <c r="P1057" s="190" t="s">
        <v>410</v>
      </c>
      <c r="Q1057" s="206" t="str">
        <f>VLOOKUP($B1055,D1_2!$B$259:$AL$385,23,FALSE)&amp;""</f>
        <v/>
      </c>
      <c r="R1057" s="216"/>
      <c r="S1057" s="167" t="str">
        <f>VLOOKUP($B1055,D1_2!$B$259:$AL$385,24,FALSE)&amp;""</f>
        <v/>
      </c>
      <c r="T1057" s="174"/>
      <c r="U1057" s="190" t="s">
        <v>410</v>
      </c>
      <c r="V1057" s="206" t="str">
        <f>VLOOKUP($B1055,D1_2!$B$259:$AL$385,25,FALSE)&amp;""</f>
        <v/>
      </c>
      <c r="W1057" s="216"/>
      <c r="X1057" s="167" t="str">
        <f>VLOOKUP($B1055,D1_2!$B$259:$AL$385,26,FALSE)&amp;""</f>
        <v/>
      </c>
      <c r="Y1057" s="174"/>
      <c r="Z1057" s="190" t="s">
        <v>410</v>
      </c>
      <c r="AA1057" s="206" t="str">
        <f>VLOOKUP($B1055,D1_2!$B$259:$AL$385,27,FALSE)&amp;""</f>
        <v/>
      </c>
      <c r="AB1057" s="216"/>
      <c r="AC1057" s="167" t="str">
        <f>VLOOKUP($B1055,D1_2!$B$259:$AL$385,28,FALSE)&amp;""</f>
        <v/>
      </c>
      <c r="AD1057" s="174"/>
      <c r="AE1057" s="190" t="s">
        <v>410</v>
      </c>
      <c r="AF1057" s="206" t="str">
        <f>VLOOKUP($B1055,D1_2!$B$259:$AL$385,29,FALSE)&amp;""</f>
        <v/>
      </c>
      <c r="AG1057" s="216"/>
      <c r="AH1057" s="167" t="str">
        <f>VLOOKUP($B1055,D1_2!$B$259:$AL$385,30,FALSE)&amp;""</f>
        <v/>
      </c>
      <c r="AI1057" s="174"/>
      <c r="AJ1057" s="190" t="s">
        <v>410</v>
      </c>
      <c r="AK1057" s="206" t="str">
        <f>VLOOKUP($B1055,D1_2!$B$259:$AL$385,31,FALSE)&amp;""</f>
        <v/>
      </c>
      <c r="AL1057" s="216"/>
      <c r="AM1057" s="167" t="str">
        <f>VLOOKUP($B1055,D1_2!$B$259:$AL$385,32,FALSE)&amp;""</f>
        <v/>
      </c>
      <c r="AN1057" s="174"/>
      <c r="AO1057" s="190" t="s">
        <v>410</v>
      </c>
      <c r="AP1057" s="206" t="str">
        <f>VLOOKUP($B1055,D1_2!$B$259:$AL$385,33,FALSE)&amp;""</f>
        <v/>
      </c>
      <c r="AQ1057" s="216"/>
      <c r="AR1057" s="167" t="str">
        <f>VLOOKUP($B1055,D1_2!$B$259:$AL$385,34,FALSE)&amp;""</f>
        <v/>
      </c>
      <c r="AS1057" s="174"/>
      <c r="AT1057" s="190" t="s">
        <v>410</v>
      </c>
      <c r="AU1057" s="206" t="str">
        <f>VLOOKUP($B1055,D1_2!$B$259:$AL$385,35,FALSE)&amp;""</f>
        <v/>
      </c>
      <c r="AV1057" s="216"/>
      <c r="AW1057" s="167" t="str">
        <f>VLOOKUP($B1055,D1_2!$B$259:$AL$385,36,FALSE)&amp;""</f>
        <v/>
      </c>
      <c r="AX1057" s="174"/>
      <c r="AY1057" s="190" t="s">
        <v>410</v>
      </c>
      <c r="AZ1057" s="206" t="str">
        <f>VLOOKUP($B1055,D1_2!$B$259:$AL$385,37,FALSE)&amp;""</f>
        <v/>
      </c>
      <c r="BA1057" s="216"/>
    </row>
    <row r="1058" spans="2:53" s="1" customFormat="1" ht="14.25" customHeight="1">
      <c r="B1058" s="26" t="s">
        <v>6050</v>
      </c>
      <c r="C1058" s="78"/>
      <c r="D1058" s="78"/>
      <c r="E1058" s="78"/>
      <c r="F1058" s="107"/>
      <c r="G1058" s="122" t="s">
        <v>6009</v>
      </c>
      <c r="H1058" s="122"/>
      <c r="I1058" s="122"/>
      <c r="J1058" s="122"/>
      <c r="K1058" s="122"/>
      <c r="L1058" s="122"/>
      <c r="M1058" s="122"/>
      <c r="N1058" s="160" t="str">
        <f>VLOOKUP($B1058,D1_2!$B$5:$AL$131,22,FALSE)&amp;""</f>
        <v/>
      </c>
      <c r="O1058" s="172"/>
      <c r="P1058" s="188" t="s">
        <v>410</v>
      </c>
      <c r="Q1058" s="204" t="str">
        <f>VLOOKUP($B1058,D1_2!$B$5:$AL$131,23,FALSE)&amp;""</f>
        <v/>
      </c>
      <c r="R1058" s="215"/>
      <c r="S1058" s="160" t="str">
        <f>VLOOKUP($B1058,D1_2!$B$5:$AL$131,24,FALSE)&amp;""</f>
        <v/>
      </c>
      <c r="T1058" s="172"/>
      <c r="U1058" s="188" t="s">
        <v>410</v>
      </c>
      <c r="V1058" s="204" t="str">
        <f>VLOOKUP($B1058,D1_2!$B$5:$AL$131,25,FALSE)&amp;""</f>
        <v/>
      </c>
      <c r="W1058" s="215"/>
      <c r="X1058" s="160" t="str">
        <f>VLOOKUP($B1058,D1_2!$B$5:$AL$131,26,FALSE)&amp;""</f>
        <v/>
      </c>
      <c r="Y1058" s="172"/>
      <c r="Z1058" s="188" t="s">
        <v>410</v>
      </c>
      <c r="AA1058" s="204" t="str">
        <f>VLOOKUP($B1058,D1_2!$B$5:$AL$131,27,FALSE)&amp;""</f>
        <v/>
      </c>
      <c r="AB1058" s="215"/>
      <c r="AC1058" s="160" t="str">
        <f>VLOOKUP($B1058,D1_2!$B$5:$AL$131,28,FALSE)&amp;""</f>
        <v/>
      </c>
      <c r="AD1058" s="172"/>
      <c r="AE1058" s="188" t="s">
        <v>410</v>
      </c>
      <c r="AF1058" s="204" t="str">
        <f>VLOOKUP($B1058,D1_2!$B$5:$AL$131,29,FALSE)&amp;""</f>
        <v/>
      </c>
      <c r="AG1058" s="215"/>
      <c r="AH1058" s="160" t="str">
        <f>VLOOKUP($B1058,D1_2!$B$5:$AL$131,30,FALSE)&amp;""</f>
        <v/>
      </c>
      <c r="AI1058" s="172"/>
      <c r="AJ1058" s="188" t="s">
        <v>410</v>
      </c>
      <c r="AK1058" s="204" t="str">
        <f>VLOOKUP($B1058,D1_2!$B$5:$AL$131,31,FALSE)&amp;""</f>
        <v/>
      </c>
      <c r="AL1058" s="215"/>
      <c r="AM1058" s="160" t="str">
        <f>VLOOKUP($B1058,D1_2!$B$5:$AL$131,32,FALSE)&amp;""</f>
        <v/>
      </c>
      <c r="AN1058" s="172"/>
      <c r="AO1058" s="188" t="s">
        <v>410</v>
      </c>
      <c r="AP1058" s="204" t="str">
        <f>VLOOKUP($B1058,D1_2!$B$5:$AL$131,33,FALSE)&amp;""</f>
        <v/>
      </c>
      <c r="AQ1058" s="215"/>
      <c r="AR1058" s="160" t="str">
        <f>VLOOKUP($B1058,D1_2!$B$5:$AL$131,34,FALSE)&amp;""</f>
        <v/>
      </c>
      <c r="AS1058" s="172"/>
      <c r="AT1058" s="188" t="s">
        <v>410</v>
      </c>
      <c r="AU1058" s="204" t="str">
        <f>VLOOKUP($B1058,D1_2!$B$5:$AL$131,35,FALSE)&amp;""</f>
        <v/>
      </c>
      <c r="AV1058" s="215"/>
      <c r="AW1058" s="160" t="str">
        <f>VLOOKUP($B1058,D1_2!$B$5:$AL$131,36,FALSE)&amp;""</f>
        <v/>
      </c>
      <c r="AX1058" s="172"/>
      <c r="AY1058" s="188" t="s">
        <v>410</v>
      </c>
      <c r="AZ1058" s="204" t="str">
        <f>VLOOKUP($B1058,D1_2!$B$5:$AL$131,37,FALSE)&amp;""</f>
        <v/>
      </c>
      <c r="BA1058" s="215"/>
    </row>
    <row r="1059" spans="2:53" s="1" customFormat="1">
      <c r="B1059" s="28"/>
      <c r="C1059" s="80"/>
      <c r="D1059" s="80"/>
      <c r="E1059" s="80"/>
      <c r="F1059" s="108"/>
      <c r="G1059" s="123" t="s">
        <v>5759</v>
      </c>
      <c r="H1059" s="123"/>
      <c r="I1059" s="123"/>
      <c r="J1059" s="123"/>
      <c r="K1059" s="123"/>
      <c r="L1059" s="123"/>
      <c r="M1059" s="123"/>
      <c r="N1059" s="162" t="str">
        <f>VLOOKUP($B1058,D1_2!$B$132:$AL$258,22,FALSE)&amp;""</f>
        <v/>
      </c>
      <c r="O1059" s="173"/>
      <c r="P1059" s="189" t="s">
        <v>410</v>
      </c>
      <c r="Q1059" s="205" t="str">
        <f>VLOOKUP($B1058,D1_2!$B$132:$AL$258,23,FALSE)&amp;""</f>
        <v/>
      </c>
      <c r="R1059" s="222"/>
      <c r="S1059" s="162" t="str">
        <f>VLOOKUP($B1058,D1_2!$B$132:$AL$258,24,FALSE)&amp;""</f>
        <v/>
      </c>
      <c r="T1059" s="173"/>
      <c r="U1059" s="189" t="s">
        <v>410</v>
      </c>
      <c r="V1059" s="205" t="str">
        <f>VLOOKUP($B1058,D1_2!$B$132:$AL$258,25,FALSE)&amp;""</f>
        <v/>
      </c>
      <c r="W1059" s="222"/>
      <c r="X1059" s="162" t="str">
        <f>VLOOKUP($B1058,D1_2!$B$132:$AL$258,26,FALSE)&amp;""</f>
        <v/>
      </c>
      <c r="Y1059" s="173"/>
      <c r="Z1059" s="189" t="s">
        <v>410</v>
      </c>
      <c r="AA1059" s="205" t="str">
        <f>VLOOKUP($B1058,D1_2!$B$132:$AL$258,27,FALSE)&amp;""</f>
        <v/>
      </c>
      <c r="AB1059" s="222"/>
      <c r="AC1059" s="162" t="str">
        <f>VLOOKUP($B1058,D1_2!$B$132:$AL$258,28,FALSE)&amp;""</f>
        <v/>
      </c>
      <c r="AD1059" s="173"/>
      <c r="AE1059" s="189" t="s">
        <v>410</v>
      </c>
      <c r="AF1059" s="205" t="str">
        <f>VLOOKUP($B1058,D1_2!$B$132:$AL$258,29,FALSE)&amp;""</f>
        <v/>
      </c>
      <c r="AG1059" s="222"/>
      <c r="AH1059" s="162" t="str">
        <f>VLOOKUP($B1058,D1_2!$B$132:$AL$258,30,FALSE)&amp;""</f>
        <v/>
      </c>
      <c r="AI1059" s="173"/>
      <c r="AJ1059" s="189" t="s">
        <v>410</v>
      </c>
      <c r="AK1059" s="205" t="str">
        <f>VLOOKUP($B1058,D1_2!$B$132:$AL$258,31,FALSE)&amp;""</f>
        <v/>
      </c>
      <c r="AL1059" s="222"/>
      <c r="AM1059" s="162" t="str">
        <f>VLOOKUP($B1058,D1_2!$B$132:$AL$258,32,FALSE)&amp;""</f>
        <v/>
      </c>
      <c r="AN1059" s="173"/>
      <c r="AO1059" s="189" t="s">
        <v>410</v>
      </c>
      <c r="AP1059" s="205" t="str">
        <f>VLOOKUP($B1058,D1_2!$B$132:$AL$258,33,FALSE)&amp;""</f>
        <v/>
      </c>
      <c r="AQ1059" s="222"/>
      <c r="AR1059" s="162" t="str">
        <f>VLOOKUP($B1058,D1_2!$B$132:$AL$258,34,FALSE)&amp;""</f>
        <v/>
      </c>
      <c r="AS1059" s="173"/>
      <c r="AT1059" s="189" t="s">
        <v>410</v>
      </c>
      <c r="AU1059" s="205" t="str">
        <f>VLOOKUP($B1058,D1_2!$B$132:$AL$258,35,FALSE)&amp;""</f>
        <v/>
      </c>
      <c r="AV1059" s="222"/>
      <c r="AW1059" s="162" t="str">
        <f>VLOOKUP($B1058,D1_2!$B$132:$AL$258,36,FALSE)&amp;""</f>
        <v/>
      </c>
      <c r="AX1059" s="173"/>
      <c r="AY1059" s="189" t="s">
        <v>410</v>
      </c>
      <c r="AZ1059" s="205" t="str">
        <f>VLOOKUP($B1058,D1_2!$B$132:$AL$258,37,FALSE)&amp;""</f>
        <v/>
      </c>
      <c r="BA1059" s="222"/>
    </row>
    <row r="1060" spans="2:53" s="1" customFormat="1">
      <c r="B1060" s="28"/>
      <c r="C1060" s="80"/>
      <c r="D1060" s="80"/>
      <c r="E1060" s="80"/>
      <c r="F1060" s="108"/>
      <c r="G1060" s="124" t="s">
        <v>5593</v>
      </c>
      <c r="H1060" s="124"/>
      <c r="I1060" s="124"/>
      <c r="J1060" s="124"/>
      <c r="K1060" s="124"/>
      <c r="L1060" s="124"/>
      <c r="M1060" s="124"/>
      <c r="N1060" s="168" t="str">
        <f>VLOOKUP($B1058,D1_2!$B$259:$AL$385,22,FALSE)&amp;""</f>
        <v/>
      </c>
      <c r="O1060" s="156"/>
      <c r="P1060" s="191" t="s">
        <v>410</v>
      </c>
      <c r="Q1060" s="207" t="str">
        <f>VLOOKUP($B1058,D1_2!$B$259:$AL$385,23,FALSE)&amp;""</f>
        <v/>
      </c>
      <c r="R1060" s="223"/>
      <c r="S1060" s="168" t="str">
        <f>VLOOKUP($B1058,D1_2!$B$259:$AL$385,24,FALSE)&amp;""</f>
        <v/>
      </c>
      <c r="T1060" s="156"/>
      <c r="U1060" s="191" t="s">
        <v>410</v>
      </c>
      <c r="V1060" s="207" t="str">
        <f>VLOOKUP($B1058,D1_2!$B$259:$AL$385,25,FALSE)&amp;""</f>
        <v/>
      </c>
      <c r="W1060" s="223"/>
      <c r="X1060" s="168" t="str">
        <f>VLOOKUP($B1058,D1_2!$B$259:$AL$385,26,FALSE)&amp;""</f>
        <v/>
      </c>
      <c r="Y1060" s="156"/>
      <c r="Z1060" s="191" t="s">
        <v>410</v>
      </c>
      <c r="AA1060" s="207" t="str">
        <f>VLOOKUP($B1058,D1_2!$B$259:$AL$385,27,FALSE)&amp;""</f>
        <v/>
      </c>
      <c r="AB1060" s="223"/>
      <c r="AC1060" s="168" t="str">
        <f>VLOOKUP($B1058,D1_2!$B$259:$AL$385,28,FALSE)&amp;""</f>
        <v/>
      </c>
      <c r="AD1060" s="156"/>
      <c r="AE1060" s="191" t="s">
        <v>410</v>
      </c>
      <c r="AF1060" s="207" t="str">
        <f>VLOOKUP($B1058,D1_2!$B$259:$AL$385,29,FALSE)&amp;""</f>
        <v/>
      </c>
      <c r="AG1060" s="223"/>
      <c r="AH1060" s="168" t="str">
        <f>VLOOKUP($B1058,D1_2!$B$259:$AL$385,30,FALSE)&amp;""</f>
        <v/>
      </c>
      <c r="AI1060" s="156"/>
      <c r="AJ1060" s="191" t="s">
        <v>410</v>
      </c>
      <c r="AK1060" s="207" t="str">
        <f>VLOOKUP($B1058,D1_2!$B$259:$AL$385,31,FALSE)&amp;""</f>
        <v/>
      </c>
      <c r="AL1060" s="223"/>
      <c r="AM1060" s="168" t="str">
        <f>VLOOKUP($B1058,D1_2!$B$259:$AL$385,32,FALSE)&amp;""</f>
        <v/>
      </c>
      <c r="AN1060" s="156"/>
      <c r="AO1060" s="191" t="s">
        <v>410</v>
      </c>
      <c r="AP1060" s="207" t="str">
        <f>VLOOKUP($B1058,D1_2!$B$259:$AL$385,33,FALSE)&amp;""</f>
        <v/>
      </c>
      <c r="AQ1060" s="223"/>
      <c r="AR1060" s="168" t="str">
        <f>VLOOKUP($B1058,D1_2!$B$259:$AL$385,34,FALSE)&amp;""</f>
        <v/>
      </c>
      <c r="AS1060" s="156"/>
      <c r="AT1060" s="191" t="s">
        <v>410</v>
      </c>
      <c r="AU1060" s="207" t="str">
        <f>VLOOKUP($B1058,D1_2!$B$259:$AL$385,35,FALSE)&amp;""</f>
        <v/>
      </c>
      <c r="AV1060" s="223"/>
      <c r="AW1060" s="168" t="str">
        <f>VLOOKUP($B1058,D1_2!$B$259:$AL$385,36,FALSE)&amp;""</f>
        <v/>
      </c>
      <c r="AX1060" s="156"/>
      <c r="AY1060" s="191" t="s">
        <v>410</v>
      </c>
      <c r="AZ1060" s="207" t="str">
        <f>VLOOKUP($B1058,D1_2!$B$259:$AL$385,37,FALSE)&amp;""</f>
        <v/>
      </c>
      <c r="BA1060" s="223"/>
    </row>
    <row r="1061" spans="2:53" s="1" customFormat="1" ht="14.25" customHeight="1">
      <c r="B1061" s="26" t="s">
        <v>6954</v>
      </c>
      <c r="C1061" s="78"/>
      <c r="D1061" s="78"/>
      <c r="E1061" s="78"/>
      <c r="F1061" s="107"/>
      <c r="G1061" s="122" t="s">
        <v>6009</v>
      </c>
      <c r="H1061" s="122"/>
      <c r="I1061" s="122"/>
      <c r="J1061" s="122"/>
      <c r="K1061" s="122"/>
      <c r="L1061" s="122"/>
      <c r="M1061" s="122"/>
      <c r="N1061" s="160" t="str">
        <f>VLOOKUP($B1061,D1_2!$B$5:$AL$131,22,FALSE)&amp;""</f>
        <v/>
      </c>
      <c r="O1061" s="172"/>
      <c r="P1061" s="188" t="s">
        <v>410</v>
      </c>
      <c r="Q1061" s="204" t="str">
        <f>VLOOKUP($B1061,D1_2!$B$5:$AL$131,23,FALSE)&amp;""</f>
        <v/>
      </c>
      <c r="R1061" s="215"/>
      <c r="S1061" s="160" t="str">
        <f>VLOOKUP($B1061,D1_2!$B$5:$AL$131,24,FALSE)&amp;""</f>
        <v/>
      </c>
      <c r="T1061" s="172"/>
      <c r="U1061" s="188" t="s">
        <v>410</v>
      </c>
      <c r="V1061" s="204" t="str">
        <f>VLOOKUP($B1061,D1_2!$B$5:$AL$131,25,FALSE)&amp;""</f>
        <v/>
      </c>
      <c r="W1061" s="215"/>
      <c r="X1061" s="160" t="str">
        <f>VLOOKUP($B1061,D1_2!$B$5:$AL$131,26,FALSE)&amp;""</f>
        <v/>
      </c>
      <c r="Y1061" s="172"/>
      <c r="Z1061" s="188" t="s">
        <v>410</v>
      </c>
      <c r="AA1061" s="204" t="str">
        <f>VLOOKUP($B1061,D1_2!$B$5:$AL$131,27,FALSE)&amp;""</f>
        <v/>
      </c>
      <c r="AB1061" s="215"/>
      <c r="AC1061" s="160" t="str">
        <f>VLOOKUP($B1061,D1_2!$B$5:$AL$131,28,FALSE)&amp;""</f>
        <v/>
      </c>
      <c r="AD1061" s="172"/>
      <c r="AE1061" s="188" t="s">
        <v>410</v>
      </c>
      <c r="AF1061" s="204" t="str">
        <f>VLOOKUP($B1061,D1_2!$B$5:$AL$131,29,FALSE)&amp;""</f>
        <v/>
      </c>
      <c r="AG1061" s="215"/>
      <c r="AH1061" s="160" t="str">
        <f>VLOOKUP($B1061,D1_2!$B$5:$AL$131,30,FALSE)&amp;""</f>
        <v/>
      </c>
      <c r="AI1061" s="172"/>
      <c r="AJ1061" s="188" t="s">
        <v>410</v>
      </c>
      <c r="AK1061" s="204" t="str">
        <f>VLOOKUP($B1061,D1_2!$B$5:$AL$131,31,FALSE)&amp;""</f>
        <v/>
      </c>
      <c r="AL1061" s="215"/>
      <c r="AM1061" s="160" t="str">
        <f>VLOOKUP($B1061,D1_2!$B$5:$AL$131,32,FALSE)&amp;""</f>
        <v/>
      </c>
      <c r="AN1061" s="172"/>
      <c r="AO1061" s="188" t="s">
        <v>410</v>
      </c>
      <c r="AP1061" s="204" t="str">
        <f>VLOOKUP($B1061,D1_2!$B$5:$AL$131,33,FALSE)&amp;""</f>
        <v/>
      </c>
      <c r="AQ1061" s="215"/>
      <c r="AR1061" s="160" t="str">
        <f>VLOOKUP($B1061,D1_2!$B$5:$AL$131,34,FALSE)&amp;""</f>
        <v/>
      </c>
      <c r="AS1061" s="172"/>
      <c r="AT1061" s="188" t="s">
        <v>410</v>
      </c>
      <c r="AU1061" s="204" t="str">
        <f>VLOOKUP($B1061,D1_2!$B$5:$AL$131,35,FALSE)&amp;""</f>
        <v/>
      </c>
      <c r="AV1061" s="215"/>
      <c r="AW1061" s="160" t="str">
        <f>VLOOKUP($B1061,D1_2!$B$5:$AL$131,36,FALSE)&amp;""</f>
        <v/>
      </c>
      <c r="AX1061" s="172"/>
      <c r="AY1061" s="188" t="s">
        <v>410</v>
      </c>
      <c r="AZ1061" s="204" t="str">
        <f>VLOOKUP($B1061,D1_2!$B$5:$AL$131,37,FALSE)&amp;""</f>
        <v/>
      </c>
      <c r="BA1061" s="215"/>
    </row>
    <row r="1062" spans="2:53" s="1" customFormat="1">
      <c r="B1062" s="28"/>
      <c r="C1062" s="80"/>
      <c r="D1062" s="80"/>
      <c r="E1062" s="80"/>
      <c r="F1062" s="108"/>
      <c r="G1062" s="123" t="s">
        <v>5759</v>
      </c>
      <c r="H1062" s="123"/>
      <c r="I1062" s="123"/>
      <c r="J1062" s="123"/>
      <c r="K1062" s="123"/>
      <c r="L1062" s="123"/>
      <c r="M1062" s="123"/>
      <c r="N1062" s="162" t="str">
        <f>VLOOKUP($B1061,D1_2!$B$132:$AL$258,22,FALSE)&amp;""</f>
        <v/>
      </c>
      <c r="O1062" s="173"/>
      <c r="P1062" s="189" t="s">
        <v>410</v>
      </c>
      <c r="Q1062" s="205" t="str">
        <f>VLOOKUP($B1061,D1_2!$B$132:$AL$258,23,FALSE)&amp;""</f>
        <v/>
      </c>
      <c r="R1062" s="222"/>
      <c r="S1062" s="162" t="str">
        <f>VLOOKUP($B1061,D1_2!$B$132:$AL$258,24,FALSE)&amp;""</f>
        <v/>
      </c>
      <c r="T1062" s="173"/>
      <c r="U1062" s="189" t="s">
        <v>410</v>
      </c>
      <c r="V1062" s="205" t="str">
        <f>VLOOKUP($B1061,D1_2!$B$132:$AL$258,25,FALSE)&amp;""</f>
        <v/>
      </c>
      <c r="W1062" s="222"/>
      <c r="X1062" s="162" t="str">
        <f>VLOOKUP($B1061,D1_2!$B$132:$AL$258,26,FALSE)&amp;""</f>
        <v/>
      </c>
      <c r="Y1062" s="173"/>
      <c r="Z1062" s="189" t="s">
        <v>410</v>
      </c>
      <c r="AA1062" s="205" t="str">
        <f>VLOOKUP($B1061,D1_2!$B$132:$AL$258,27,FALSE)&amp;""</f>
        <v/>
      </c>
      <c r="AB1062" s="222"/>
      <c r="AC1062" s="162" t="str">
        <f>VLOOKUP($B1061,D1_2!$B$132:$AL$258,28,FALSE)&amp;""</f>
        <v/>
      </c>
      <c r="AD1062" s="173"/>
      <c r="AE1062" s="189" t="s">
        <v>410</v>
      </c>
      <c r="AF1062" s="205" t="str">
        <f>VLOOKUP($B1061,D1_2!$B$132:$AL$258,29,FALSE)&amp;""</f>
        <v/>
      </c>
      <c r="AG1062" s="222"/>
      <c r="AH1062" s="162" t="str">
        <f>VLOOKUP($B1061,D1_2!$B$132:$AL$258,30,FALSE)&amp;""</f>
        <v/>
      </c>
      <c r="AI1062" s="173"/>
      <c r="AJ1062" s="189" t="s">
        <v>410</v>
      </c>
      <c r="AK1062" s="205" t="str">
        <f>VLOOKUP($B1061,D1_2!$B$132:$AL$258,31,FALSE)&amp;""</f>
        <v/>
      </c>
      <c r="AL1062" s="222"/>
      <c r="AM1062" s="162" t="str">
        <f>VLOOKUP($B1061,D1_2!$B$132:$AL$258,32,FALSE)&amp;""</f>
        <v/>
      </c>
      <c r="AN1062" s="173"/>
      <c r="AO1062" s="189" t="s">
        <v>410</v>
      </c>
      <c r="AP1062" s="205" t="str">
        <f>VLOOKUP($B1061,D1_2!$B$132:$AL$258,33,FALSE)&amp;""</f>
        <v/>
      </c>
      <c r="AQ1062" s="222"/>
      <c r="AR1062" s="162" t="str">
        <f>VLOOKUP($B1061,D1_2!$B$132:$AL$258,34,FALSE)&amp;""</f>
        <v/>
      </c>
      <c r="AS1062" s="173"/>
      <c r="AT1062" s="189" t="s">
        <v>410</v>
      </c>
      <c r="AU1062" s="205" t="str">
        <f>VLOOKUP($B1061,D1_2!$B$132:$AL$258,35,FALSE)&amp;""</f>
        <v/>
      </c>
      <c r="AV1062" s="222"/>
      <c r="AW1062" s="162" t="str">
        <f>VLOOKUP($B1061,D1_2!$B$132:$AL$258,36,FALSE)&amp;""</f>
        <v/>
      </c>
      <c r="AX1062" s="173"/>
      <c r="AY1062" s="189" t="s">
        <v>410</v>
      </c>
      <c r="AZ1062" s="205" t="str">
        <f>VLOOKUP($B1061,D1_2!$B$132:$AL$258,37,FALSE)&amp;""</f>
        <v/>
      </c>
      <c r="BA1062" s="222"/>
    </row>
    <row r="1063" spans="2:53" s="1" customFormat="1">
      <c r="B1063" s="27"/>
      <c r="C1063" s="79"/>
      <c r="D1063" s="79"/>
      <c r="E1063" s="79"/>
      <c r="F1063" s="109"/>
      <c r="G1063" s="124" t="s">
        <v>5593</v>
      </c>
      <c r="H1063" s="124"/>
      <c r="I1063" s="124"/>
      <c r="J1063" s="124"/>
      <c r="K1063" s="124"/>
      <c r="L1063" s="124"/>
      <c r="M1063" s="124"/>
      <c r="N1063" s="167" t="str">
        <f>VLOOKUP($B1061,D1_2!$B$259:$AL$385,22,FALSE)&amp;""</f>
        <v/>
      </c>
      <c r="O1063" s="174"/>
      <c r="P1063" s="190" t="s">
        <v>410</v>
      </c>
      <c r="Q1063" s="206" t="str">
        <f>VLOOKUP($B1061,D1_2!$B$259:$AL$385,23,FALSE)&amp;""</f>
        <v/>
      </c>
      <c r="R1063" s="216"/>
      <c r="S1063" s="167" t="str">
        <f>VLOOKUP($B1061,D1_2!$B$259:$AL$385,24,FALSE)&amp;""</f>
        <v/>
      </c>
      <c r="T1063" s="174"/>
      <c r="U1063" s="190" t="s">
        <v>410</v>
      </c>
      <c r="V1063" s="206" t="str">
        <f>VLOOKUP($B1061,D1_2!$B$259:$AL$385,25,FALSE)&amp;""</f>
        <v/>
      </c>
      <c r="W1063" s="216"/>
      <c r="X1063" s="167" t="str">
        <f>VLOOKUP($B1061,D1_2!$B$259:$AL$385,26,FALSE)&amp;""</f>
        <v/>
      </c>
      <c r="Y1063" s="174"/>
      <c r="Z1063" s="190" t="s">
        <v>410</v>
      </c>
      <c r="AA1063" s="206" t="str">
        <f>VLOOKUP($B1061,D1_2!$B$259:$AL$385,27,FALSE)&amp;""</f>
        <v/>
      </c>
      <c r="AB1063" s="216"/>
      <c r="AC1063" s="167" t="str">
        <f>VLOOKUP($B1061,D1_2!$B$259:$AL$385,28,FALSE)&amp;""</f>
        <v/>
      </c>
      <c r="AD1063" s="174"/>
      <c r="AE1063" s="190" t="s">
        <v>410</v>
      </c>
      <c r="AF1063" s="206" t="str">
        <f>VLOOKUP($B1061,D1_2!$B$259:$AL$385,29,FALSE)&amp;""</f>
        <v/>
      </c>
      <c r="AG1063" s="216"/>
      <c r="AH1063" s="167" t="str">
        <f>VLOOKUP($B1061,D1_2!$B$259:$AL$385,30,FALSE)&amp;""</f>
        <v/>
      </c>
      <c r="AI1063" s="174"/>
      <c r="AJ1063" s="190" t="s">
        <v>410</v>
      </c>
      <c r="AK1063" s="206" t="str">
        <f>VLOOKUP($B1061,D1_2!$B$259:$AL$385,31,FALSE)&amp;""</f>
        <v/>
      </c>
      <c r="AL1063" s="216"/>
      <c r="AM1063" s="167" t="str">
        <f>VLOOKUP($B1061,D1_2!$B$259:$AL$385,32,FALSE)&amp;""</f>
        <v/>
      </c>
      <c r="AN1063" s="174"/>
      <c r="AO1063" s="190" t="s">
        <v>410</v>
      </c>
      <c r="AP1063" s="206" t="str">
        <f>VLOOKUP($B1061,D1_2!$B$259:$AL$385,33,FALSE)&amp;""</f>
        <v/>
      </c>
      <c r="AQ1063" s="216"/>
      <c r="AR1063" s="167" t="str">
        <f>VLOOKUP($B1061,D1_2!$B$259:$AL$385,34,FALSE)&amp;""</f>
        <v/>
      </c>
      <c r="AS1063" s="174"/>
      <c r="AT1063" s="190" t="s">
        <v>410</v>
      </c>
      <c r="AU1063" s="206" t="str">
        <f>VLOOKUP($B1061,D1_2!$B$259:$AL$385,35,FALSE)&amp;""</f>
        <v/>
      </c>
      <c r="AV1063" s="216"/>
      <c r="AW1063" s="167" t="str">
        <f>VLOOKUP($B1061,D1_2!$B$259:$AL$385,36,FALSE)&amp;""</f>
        <v/>
      </c>
      <c r="AX1063" s="174"/>
      <c r="AY1063" s="190" t="s">
        <v>410</v>
      </c>
      <c r="AZ1063" s="206" t="str">
        <f>VLOOKUP($B1061,D1_2!$B$259:$AL$385,37,FALSE)&amp;""</f>
        <v/>
      </c>
      <c r="BA1063" s="216"/>
    </row>
    <row r="1064" spans="2:53" s="1" customFormat="1" ht="14.25" customHeight="1">
      <c r="B1064" s="28" t="s">
        <v>1091</v>
      </c>
      <c r="C1064" s="80"/>
      <c r="D1064" s="80"/>
      <c r="E1064" s="80"/>
      <c r="F1064" s="108"/>
      <c r="G1064" s="122" t="s">
        <v>6009</v>
      </c>
      <c r="H1064" s="122"/>
      <c r="I1064" s="122"/>
      <c r="J1064" s="122"/>
      <c r="K1064" s="122"/>
      <c r="L1064" s="122"/>
      <c r="M1064" s="122"/>
      <c r="N1064" s="169" t="str">
        <f>VLOOKUP($B1064,D1_2!$B$5:$AL$131,22,FALSE)&amp;""</f>
        <v/>
      </c>
      <c r="O1064" s="155"/>
      <c r="P1064" s="192" t="s">
        <v>410</v>
      </c>
      <c r="Q1064" s="208" t="str">
        <f>VLOOKUP($B1064,D1_2!$B$5:$AL$131,23,FALSE)&amp;""</f>
        <v/>
      </c>
      <c r="R1064" s="224"/>
      <c r="S1064" s="169" t="str">
        <f>VLOOKUP($B1064,D1_2!$B$5:$AL$131,24,FALSE)&amp;""</f>
        <v/>
      </c>
      <c r="T1064" s="155"/>
      <c r="U1064" s="192" t="s">
        <v>410</v>
      </c>
      <c r="V1064" s="208" t="str">
        <f>VLOOKUP($B1064,D1_2!$B$5:$AL$131,25,FALSE)&amp;""</f>
        <v/>
      </c>
      <c r="W1064" s="224"/>
      <c r="X1064" s="169" t="str">
        <f>VLOOKUP($B1064,D1_2!$B$5:$AL$131,26,FALSE)&amp;""</f>
        <v/>
      </c>
      <c r="Y1064" s="155"/>
      <c r="Z1064" s="192" t="s">
        <v>410</v>
      </c>
      <c r="AA1064" s="208" t="str">
        <f>VLOOKUP($B1064,D1_2!$B$5:$AL$131,27,FALSE)&amp;""</f>
        <v/>
      </c>
      <c r="AB1064" s="224"/>
      <c r="AC1064" s="169" t="str">
        <f>VLOOKUP($B1064,D1_2!$B$5:$AL$131,28,FALSE)&amp;""</f>
        <v/>
      </c>
      <c r="AD1064" s="155"/>
      <c r="AE1064" s="192" t="s">
        <v>410</v>
      </c>
      <c r="AF1064" s="208" t="str">
        <f>VLOOKUP($B1064,D1_2!$B$5:$AL$131,29,FALSE)&amp;""</f>
        <v/>
      </c>
      <c r="AG1064" s="224"/>
      <c r="AH1064" s="169" t="str">
        <f>VLOOKUP($B1064,D1_2!$B$5:$AL$131,30,FALSE)&amp;""</f>
        <v/>
      </c>
      <c r="AI1064" s="155"/>
      <c r="AJ1064" s="192" t="s">
        <v>410</v>
      </c>
      <c r="AK1064" s="208" t="str">
        <f>VLOOKUP($B1064,D1_2!$B$5:$AL$131,31,FALSE)&amp;""</f>
        <v/>
      </c>
      <c r="AL1064" s="224"/>
      <c r="AM1064" s="169" t="str">
        <f>VLOOKUP($B1064,D1_2!$B$5:$AL$131,32,FALSE)&amp;""</f>
        <v/>
      </c>
      <c r="AN1064" s="155"/>
      <c r="AO1064" s="192" t="s">
        <v>410</v>
      </c>
      <c r="AP1064" s="208" t="str">
        <f>VLOOKUP($B1064,D1_2!$B$5:$AL$131,33,FALSE)&amp;""</f>
        <v/>
      </c>
      <c r="AQ1064" s="224"/>
      <c r="AR1064" s="169" t="str">
        <f>VLOOKUP($B1064,D1_2!$B$5:$AL$131,34,FALSE)&amp;""</f>
        <v/>
      </c>
      <c r="AS1064" s="155"/>
      <c r="AT1064" s="192" t="s">
        <v>410</v>
      </c>
      <c r="AU1064" s="208" t="str">
        <f>VLOOKUP($B1064,D1_2!$B$5:$AL$131,35,FALSE)&amp;""</f>
        <v/>
      </c>
      <c r="AV1064" s="224"/>
      <c r="AW1064" s="169" t="str">
        <f>VLOOKUP($B1064,D1_2!$B$5:$AL$131,36,FALSE)&amp;""</f>
        <v/>
      </c>
      <c r="AX1064" s="155"/>
      <c r="AY1064" s="192" t="s">
        <v>410</v>
      </c>
      <c r="AZ1064" s="208" t="str">
        <f>VLOOKUP($B1064,D1_2!$B$5:$AL$131,37,FALSE)&amp;""</f>
        <v/>
      </c>
      <c r="BA1064" s="224"/>
    </row>
    <row r="1065" spans="2:53" s="1" customFormat="1">
      <c r="B1065" s="28"/>
      <c r="C1065" s="80"/>
      <c r="D1065" s="80"/>
      <c r="E1065" s="80"/>
      <c r="F1065" s="108"/>
      <c r="G1065" s="123" t="s">
        <v>5759</v>
      </c>
      <c r="H1065" s="123"/>
      <c r="I1065" s="123"/>
      <c r="J1065" s="123"/>
      <c r="K1065" s="123"/>
      <c r="L1065" s="123"/>
      <c r="M1065" s="123"/>
      <c r="N1065" s="162" t="str">
        <f>VLOOKUP($B1064,D1_2!$B$132:$AL$258,22,FALSE)&amp;""</f>
        <v/>
      </c>
      <c r="O1065" s="173"/>
      <c r="P1065" s="189" t="s">
        <v>410</v>
      </c>
      <c r="Q1065" s="205" t="str">
        <f>VLOOKUP($B1064,D1_2!$B$132:$AL$258,23,FALSE)&amp;""</f>
        <v/>
      </c>
      <c r="R1065" s="222"/>
      <c r="S1065" s="162" t="str">
        <f>VLOOKUP($B1064,D1_2!$B$132:$AL$258,24,FALSE)&amp;""</f>
        <v/>
      </c>
      <c r="T1065" s="173"/>
      <c r="U1065" s="189" t="s">
        <v>410</v>
      </c>
      <c r="V1065" s="205" t="str">
        <f>VLOOKUP($B1064,D1_2!$B$132:$AL$258,25,FALSE)&amp;""</f>
        <v/>
      </c>
      <c r="W1065" s="222"/>
      <c r="X1065" s="162" t="str">
        <f>VLOOKUP($B1064,D1_2!$B$132:$AL$258,26,FALSE)&amp;""</f>
        <v/>
      </c>
      <c r="Y1065" s="173"/>
      <c r="Z1065" s="189" t="s">
        <v>410</v>
      </c>
      <c r="AA1065" s="205" t="str">
        <f>VLOOKUP($B1064,D1_2!$B$132:$AL$258,27,FALSE)&amp;""</f>
        <v/>
      </c>
      <c r="AB1065" s="222"/>
      <c r="AC1065" s="162" t="str">
        <f>VLOOKUP($B1064,D1_2!$B$132:$AL$258,28,FALSE)&amp;""</f>
        <v/>
      </c>
      <c r="AD1065" s="173"/>
      <c r="AE1065" s="189" t="s">
        <v>410</v>
      </c>
      <c r="AF1065" s="205" t="str">
        <f>VLOOKUP($B1064,D1_2!$B$132:$AL$258,29,FALSE)&amp;""</f>
        <v/>
      </c>
      <c r="AG1065" s="222"/>
      <c r="AH1065" s="162" t="str">
        <f>VLOOKUP($B1064,D1_2!$B$132:$AL$258,30,FALSE)&amp;""</f>
        <v/>
      </c>
      <c r="AI1065" s="173"/>
      <c r="AJ1065" s="189" t="s">
        <v>410</v>
      </c>
      <c r="AK1065" s="205" t="str">
        <f>VLOOKUP($B1064,D1_2!$B$132:$AL$258,31,FALSE)&amp;""</f>
        <v/>
      </c>
      <c r="AL1065" s="222"/>
      <c r="AM1065" s="162" t="str">
        <f>VLOOKUP($B1064,D1_2!$B$132:$AL$258,32,FALSE)&amp;""</f>
        <v/>
      </c>
      <c r="AN1065" s="173"/>
      <c r="AO1065" s="189" t="s">
        <v>410</v>
      </c>
      <c r="AP1065" s="205" t="str">
        <f>VLOOKUP($B1064,D1_2!$B$132:$AL$258,33,FALSE)&amp;""</f>
        <v/>
      </c>
      <c r="AQ1065" s="222"/>
      <c r="AR1065" s="162" t="str">
        <f>VLOOKUP($B1064,D1_2!$B$132:$AL$258,34,FALSE)&amp;""</f>
        <v/>
      </c>
      <c r="AS1065" s="173"/>
      <c r="AT1065" s="189" t="s">
        <v>410</v>
      </c>
      <c r="AU1065" s="205" t="str">
        <f>VLOOKUP($B1064,D1_2!$B$132:$AL$258,35,FALSE)&amp;""</f>
        <v/>
      </c>
      <c r="AV1065" s="222"/>
      <c r="AW1065" s="162" t="str">
        <f>VLOOKUP($B1064,D1_2!$B$132:$AL$258,36,FALSE)&amp;""</f>
        <v/>
      </c>
      <c r="AX1065" s="173"/>
      <c r="AY1065" s="189" t="s">
        <v>410</v>
      </c>
      <c r="AZ1065" s="205" t="str">
        <f>VLOOKUP($B1064,D1_2!$B$132:$AL$258,37,FALSE)&amp;""</f>
        <v/>
      </c>
      <c r="BA1065" s="222"/>
    </row>
    <row r="1066" spans="2:53" s="1" customFormat="1">
      <c r="B1066" s="27"/>
      <c r="C1066" s="79"/>
      <c r="D1066" s="79"/>
      <c r="E1066" s="79"/>
      <c r="F1066" s="109"/>
      <c r="G1066" s="124" t="s">
        <v>5593</v>
      </c>
      <c r="H1066" s="124"/>
      <c r="I1066" s="124"/>
      <c r="J1066" s="124"/>
      <c r="K1066" s="124"/>
      <c r="L1066" s="124"/>
      <c r="M1066" s="124"/>
      <c r="N1066" s="167" t="str">
        <f>VLOOKUP($B1064,D1_2!$B$259:$AL$385,22,FALSE)&amp;""</f>
        <v/>
      </c>
      <c r="O1066" s="174"/>
      <c r="P1066" s="190" t="s">
        <v>410</v>
      </c>
      <c r="Q1066" s="206" t="str">
        <f>VLOOKUP($B1064,D1_2!$B$259:$AL$385,23,FALSE)&amp;""</f>
        <v/>
      </c>
      <c r="R1066" s="216"/>
      <c r="S1066" s="167" t="str">
        <f>VLOOKUP($B1064,D1_2!$B$259:$AL$385,24,FALSE)&amp;""</f>
        <v/>
      </c>
      <c r="T1066" s="174"/>
      <c r="U1066" s="190" t="s">
        <v>410</v>
      </c>
      <c r="V1066" s="206" t="str">
        <f>VLOOKUP($B1064,D1_2!$B$259:$AL$385,25,FALSE)&amp;""</f>
        <v/>
      </c>
      <c r="W1066" s="216"/>
      <c r="X1066" s="167" t="str">
        <f>VLOOKUP($B1064,D1_2!$B$259:$AL$385,26,FALSE)&amp;""</f>
        <v/>
      </c>
      <c r="Y1066" s="174"/>
      <c r="Z1066" s="190" t="s">
        <v>410</v>
      </c>
      <c r="AA1066" s="206" t="str">
        <f>VLOOKUP($B1064,D1_2!$B$259:$AL$385,27,FALSE)&amp;""</f>
        <v/>
      </c>
      <c r="AB1066" s="216"/>
      <c r="AC1066" s="167" t="str">
        <f>VLOOKUP($B1064,D1_2!$B$259:$AL$385,28,FALSE)&amp;""</f>
        <v/>
      </c>
      <c r="AD1066" s="174"/>
      <c r="AE1066" s="190" t="s">
        <v>410</v>
      </c>
      <c r="AF1066" s="206" t="str">
        <f>VLOOKUP($B1064,D1_2!$B$259:$AL$385,29,FALSE)&amp;""</f>
        <v/>
      </c>
      <c r="AG1066" s="216"/>
      <c r="AH1066" s="167" t="str">
        <f>VLOOKUP($B1064,D1_2!$B$259:$AL$385,30,FALSE)&amp;""</f>
        <v/>
      </c>
      <c r="AI1066" s="174"/>
      <c r="AJ1066" s="190" t="s">
        <v>410</v>
      </c>
      <c r="AK1066" s="206" t="str">
        <f>VLOOKUP($B1064,D1_2!$B$259:$AL$385,31,FALSE)&amp;""</f>
        <v/>
      </c>
      <c r="AL1066" s="216"/>
      <c r="AM1066" s="167" t="str">
        <f>VLOOKUP($B1064,D1_2!$B$259:$AL$385,32,FALSE)&amp;""</f>
        <v/>
      </c>
      <c r="AN1066" s="174"/>
      <c r="AO1066" s="190" t="s">
        <v>410</v>
      </c>
      <c r="AP1066" s="206" t="str">
        <f>VLOOKUP($B1064,D1_2!$B$259:$AL$385,33,FALSE)&amp;""</f>
        <v/>
      </c>
      <c r="AQ1066" s="216"/>
      <c r="AR1066" s="167" t="str">
        <f>VLOOKUP($B1064,D1_2!$B$259:$AL$385,34,FALSE)&amp;""</f>
        <v/>
      </c>
      <c r="AS1066" s="174"/>
      <c r="AT1066" s="190" t="s">
        <v>410</v>
      </c>
      <c r="AU1066" s="206" t="str">
        <f>VLOOKUP($B1064,D1_2!$B$259:$AL$385,35,FALSE)&amp;""</f>
        <v/>
      </c>
      <c r="AV1066" s="216"/>
      <c r="AW1066" s="167" t="str">
        <f>VLOOKUP($B1064,D1_2!$B$259:$AL$385,36,FALSE)&amp;""</f>
        <v/>
      </c>
      <c r="AX1066" s="174"/>
      <c r="AY1066" s="190" t="s">
        <v>410</v>
      </c>
      <c r="AZ1066" s="206" t="str">
        <f>VLOOKUP($B1064,D1_2!$B$259:$AL$385,37,FALSE)&amp;""</f>
        <v/>
      </c>
      <c r="BA1066" s="216"/>
    </row>
    <row r="1067" spans="2:53" s="1" customFormat="1" ht="14.25" customHeight="1">
      <c r="B1067" s="26" t="s">
        <v>1710</v>
      </c>
      <c r="C1067" s="78"/>
      <c r="D1067" s="78"/>
      <c r="E1067" s="78"/>
      <c r="F1067" s="107"/>
      <c r="G1067" s="122" t="s">
        <v>6009</v>
      </c>
      <c r="H1067" s="122"/>
      <c r="I1067" s="122"/>
      <c r="J1067" s="122"/>
      <c r="K1067" s="122"/>
      <c r="L1067" s="122"/>
      <c r="M1067" s="122"/>
      <c r="N1067" s="160" t="str">
        <f>VLOOKUP($B1067,D1_2!$B$5:$AL$131,22,FALSE)&amp;""</f>
        <v/>
      </c>
      <c r="O1067" s="172"/>
      <c r="P1067" s="188" t="s">
        <v>410</v>
      </c>
      <c r="Q1067" s="204" t="str">
        <f>VLOOKUP($B1067,D1_2!$B$5:$AL$131,23,FALSE)&amp;""</f>
        <v/>
      </c>
      <c r="R1067" s="215"/>
      <c r="S1067" s="160" t="str">
        <f>VLOOKUP($B1067,D1_2!$B$5:$AL$131,24,FALSE)&amp;""</f>
        <v/>
      </c>
      <c r="T1067" s="172"/>
      <c r="U1067" s="188" t="s">
        <v>410</v>
      </c>
      <c r="V1067" s="204" t="str">
        <f>VLOOKUP($B1067,D1_2!$B$5:$AL$131,25,FALSE)&amp;""</f>
        <v/>
      </c>
      <c r="W1067" s="215"/>
      <c r="X1067" s="160" t="str">
        <f>VLOOKUP($B1067,D1_2!$B$5:$AL$131,26,FALSE)&amp;""</f>
        <v/>
      </c>
      <c r="Y1067" s="172"/>
      <c r="Z1067" s="188" t="s">
        <v>410</v>
      </c>
      <c r="AA1067" s="204" t="str">
        <f>VLOOKUP($B1067,D1_2!$B$5:$AL$131,27,FALSE)&amp;""</f>
        <v/>
      </c>
      <c r="AB1067" s="215"/>
      <c r="AC1067" s="160" t="str">
        <f>VLOOKUP($B1067,D1_2!$B$5:$AL$131,28,FALSE)&amp;""</f>
        <v/>
      </c>
      <c r="AD1067" s="172"/>
      <c r="AE1067" s="188" t="s">
        <v>410</v>
      </c>
      <c r="AF1067" s="204" t="str">
        <f>VLOOKUP($B1067,D1_2!$B$5:$AL$131,29,FALSE)&amp;""</f>
        <v/>
      </c>
      <c r="AG1067" s="215"/>
      <c r="AH1067" s="160" t="str">
        <f>VLOOKUP($B1067,D1_2!$B$5:$AL$131,30,FALSE)&amp;""</f>
        <v/>
      </c>
      <c r="AI1067" s="172"/>
      <c r="AJ1067" s="188" t="s">
        <v>410</v>
      </c>
      <c r="AK1067" s="204" t="str">
        <f>VLOOKUP($B1067,D1_2!$B$5:$AL$131,31,FALSE)&amp;""</f>
        <v/>
      </c>
      <c r="AL1067" s="215"/>
      <c r="AM1067" s="160" t="str">
        <f>VLOOKUP($B1067,D1_2!$B$5:$AL$131,32,FALSE)&amp;""</f>
        <v/>
      </c>
      <c r="AN1067" s="172"/>
      <c r="AO1067" s="188" t="s">
        <v>410</v>
      </c>
      <c r="AP1067" s="204" t="str">
        <f>VLOOKUP($B1067,D1_2!$B$5:$AL$131,33,FALSE)&amp;""</f>
        <v/>
      </c>
      <c r="AQ1067" s="215"/>
      <c r="AR1067" s="160" t="str">
        <f>VLOOKUP($B1067,D1_2!$B$5:$AL$131,34,FALSE)&amp;""</f>
        <v/>
      </c>
      <c r="AS1067" s="172"/>
      <c r="AT1067" s="188" t="s">
        <v>410</v>
      </c>
      <c r="AU1067" s="204" t="str">
        <f>VLOOKUP($B1067,D1_2!$B$5:$AL$131,35,FALSE)&amp;""</f>
        <v/>
      </c>
      <c r="AV1067" s="215"/>
      <c r="AW1067" s="160" t="str">
        <f>VLOOKUP($B1067,D1_2!$B$5:$AL$131,36,FALSE)&amp;""</f>
        <v/>
      </c>
      <c r="AX1067" s="172"/>
      <c r="AY1067" s="188" t="s">
        <v>410</v>
      </c>
      <c r="AZ1067" s="204" t="str">
        <f>VLOOKUP($B1067,D1_2!$B$5:$AL$131,37,FALSE)&amp;""</f>
        <v/>
      </c>
      <c r="BA1067" s="215"/>
    </row>
    <row r="1068" spans="2:53" s="1" customFormat="1">
      <c r="B1068" s="28"/>
      <c r="C1068" s="80"/>
      <c r="D1068" s="80"/>
      <c r="E1068" s="80"/>
      <c r="F1068" s="108"/>
      <c r="G1068" s="123" t="s">
        <v>5759</v>
      </c>
      <c r="H1068" s="123"/>
      <c r="I1068" s="123"/>
      <c r="J1068" s="123"/>
      <c r="K1068" s="123"/>
      <c r="L1068" s="123"/>
      <c r="M1068" s="123"/>
      <c r="N1068" s="162" t="str">
        <f>VLOOKUP($B1067,D1_2!$B$132:$AL$258,22,FALSE)&amp;""</f>
        <v/>
      </c>
      <c r="O1068" s="173"/>
      <c r="P1068" s="189" t="s">
        <v>410</v>
      </c>
      <c r="Q1068" s="205" t="str">
        <f>VLOOKUP($B1067,D1_2!$B$132:$AL$258,23,FALSE)&amp;""</f>
        <v/>
      </c>
      <c r="R1068" s="222"/>
      <c r="S1068" s="162" t="str">
        <f>VLOOKUP($B1067,D1_2!$B$132:$AL$258,24,FALSE)&amp;""</f>
        <v/>
      </c>
      <c r="T1068" s="173"/>
      <c r="U1068" s="189" t="s">
        <v>410</v>
      </c>
      <c r="V1068" s="205" t="str">
        <f>VLOOKUP($B1067,D1_2!$B$132:$AL$258,25,FALSE)&amp;""</f>
        <v/>
      </c>
      <c r="W1068" s="222"/>
      <c r="X1068" s="162" t="str">
        <f>VLOOKUP($B1067,D1_2!$B$132:$AL$258,26,FALSE)&amp;""</f>
        <v/>
      </c>
      <c r="Y1068" s="173"/>
      <c r="Z1068" s="189" t="s">
        <v>410</v>
      </c>
      <c r="AA1068" s="205" t="str">
        <f>VLOOKUP($B1067,D1_2!$B$132:$AL$258,27,FALSE)&amp;""</f>
        <v/>
      </c>
      <c r="AB1068" s="222"/>
      <c r="AC1068" s="162" t="str">
        <f>VLOOKUP($B1067,D1_2!$B$132:$AL$258,28,FALSE)&amp;""</f>
        <v/>
      </c>
      <c r="AD1068" s="173"/>
      <c r="AE1068" s="189" t="s">
        <v>410</v>
      </c>
      <c r="AF1068" s="205" t="str">
        <f>VLOOKUP($B1067,D1_2!$B$132:$AL$258,29,FALSE)&amp;""</f>
        <v/>
      </c>
      <c r="AG1068" s="222"/>
      <c r="AH1068" s="162" t="str">
        <f>VLOOKUP($B1067,D1_2!$B$132:$AL$258,30,FALSE)&amp;""</f>
        <v/>
      </c>
      <c r="AI1068" s="173"/>
      <c r="AJ1068" s="189" t="s">
        <v>410</v>
      </c>
      <c r="AK1068" s="205" t="str">
        <f>VLOOKUP($B1067,D1_2!$B$132:$AL$258,31,FALSE)&amp;""</f>
        <v/>
      </c>
      <c r="AL1068" s="222"/>
      <c r="AM1068" s="162" t="str">
        <f>VLOOKUP($B1067,D1_2!$B$132:$AL$258,32,FALSE)&amp;""</f>
        <v/>
      </c>
      <c r="AN1068" s="173"/>
      <c r="AO1068" s="189" t="s">
        <v>410</v>
      </c>
      <c r="AP1068" s="205" t="str">
        <f>VLOOKUP($B1067,D1_2!$B$132:$AL$258,33,FALSE)&amp;""</f>
        <v/>
      </c>
      <c r="AQ1068" s="222"/>
      <c r="AR1068" s="162" t="str">
        <f>VLOOKUP($B1067,D1_2!$B$132:$AL$258,34,FALSE)&amp;""</f>
        <v/>
      </c>
      <c r="AS1068" s="173"/>
      <c r="AT1068" s="189" t="s">
        <v>410</v>
      </c>
      <c r="AU1068" s="205" t="str">
        <f>VLOOKUP($B1067,D1_2!$B$132:$AL$258,35,FALSE)&amp;""</f>
        <v/>
      </c>
      <c r="AV1068" s="222"/>
      <c r="AW1068" s="162" t="str">
        <f>VLOOKUP($B1067,D1_2!$B$132:$AL$258,36,FALSE)&amp;""</f>
        <v/>
      </c>
      <c r="AX1068" s="173"/>
      <c r="AY1068" s="189" t="s">
        <v>410</v>
      </c>
      <c r="AZ1068" s="205" t="str">
        <f>VLOOKUP($B1067,D1_2!$B$132:$AL$258,37,FALSE)&amp;""</f>
        <v/>
      </c>
      <c r="BA1068" s="222"/>
    </row>
    <row r="1069" spans="2:53" s="1" customFormat="1">
      <c r="B1069" s="27"/>
      <c r="C1069" s="79"/>
      <c r="D1069" s="79"/>
      <c r="E1069" s="79"/>
      <c r="F1069" s="109"/>
      <c r="G1069" s="124" t="s">
        <v>5593</v>
      </c>
      <c r="H1069" s="124"/>
      <c r="I1069" s="124"/>
      <c r="J1069" s="124"/>
      <c r="K1069" s="124"/>
      <c r="L1069" s="124"/>
      <c r="M1069" s="124"/>
      <c r="N1069" s="167" t="str">
        <f>VLOOKUP($B1067,D1_2!$B$259:$AL$385,22,FALSE)&amp;""</f>
        <v/>
      </c>
      <c r="O1069" s="174"/>
      <c r="P1069" s="190" t="s">
        <v>410</v>
      </c>
      <c r="Q1069" s="206" t="str">
        <f>VLOOKUP($B1067,D1_2!$B$259:$AL$385,23,FALSE)&amp;""</f>
        <v/>
      </c>
      <c r="R1069" s="216"/>
      <c r="S1069" s="167" t="str">
        <f>VLOOKUP($B1067,D1_2!$B$259:$AL$385,24,FALSE)&amp;""</f>
        <v/>
      </c>
      <c r="T1069" s="174"/>
      <c r="U1069" s="190" t="s">
        <v>410</v>
      </c>
      <c r="V1069" s="206" t="str">
        <f>VLOOKUP($B1067,D1_2!$B$259:$AL$385,25,FALSE)&amp;""</f>
        <v/>
      </c>
      <c r="W1069" s="216"/>
      <c r="X1069" s="167" t="str">
        <f>VLOOKUP($B1067,D1_2!$B$259:$AL$385,26,FALSE)&amp;""</f>
        <v/>
      </c>
      <c r="Y1069" s="174"/>
      <c r="Z1069" s="190" t="s">
        <v>410</v>
      </c>
      <c r="AA1069" s="206" t="str">
        <f>VLOOKUP($B1067,D1_2!$B$259:$AL$385,27,FALSE)&amp;""</f>
        <v/>
      </c>
      <c r="AB1069" s="216"/>
      <c r="AC1069" s="167" t="str">
        <f>VLOOKUP($B1067,D1_2!$B$259:$AL$385,28,FALSE)&amp;""</f>
        <v/>
      </c>
      <c r="AD1069" s="174"/>
      <c r="AE1069" s="190" t="s">
        <v>410</v>
      </c>
      <c r="AF1069" s="206" t="str">
        <f>VLOOKUP($B1067,D1_2!$B$259:$AL$385,29,FALSE)&amp;""</f>
        <v/>
      </c>
      <c r="AG1069" s="216"/>
      <c r="AH1069" s="167" t="str">
        <f>VLOOKUP($B1067,D1_2!$B$259:$AL$385,30,FALSE)&amp;""</f>
        <v/>
      </c>
      <c r="AI1069" s="174"/>
      <c r="AJ1069" s="190" t="s">
        <v>410</v>
      </c>
      <c r="AK1069" s="206" t="str">
        <f>VLOOKUP($B1067,D1_2!$B$259:$AL$385,31,FALSE)&amp;""</f>
        <v/>
      </c>
      <c r="AL1069" s="216"/>
      <c r="AM1069" s="167" t="str">
        <f>VLOOKUP($B1067,D1_2!$B$259:$AL$385,32,FALSE)&amp;""</f>
        <v/>
      </c>
      <c r="AN1069" s="174"/>
      <c r="AO1069" s="190" t="s">
        <v>410</v>
      </c>
      <c r="AP1069" s="206" t="str">
        <f>VLOOKUP($B1067,D1_2!$B$259:$AL$385,33,FALSE)&amp;""</f>
        <v/>
      </c>
      <c r="AQ1069" s="216"/>
      <c r="AR1069" s="167" t="str">
        <f>VLOOKUP($B1067,D1_2!$B$259:$AL$385,34,FALSE)&amp;""</f>
        <v/>
      </c>
      <c r="AS1069" s="174"/>
      <c r="AT1069" s="190" t="s">
        <v>410</v>
      </c>
      <c r="AU1069" s="206" t="str">
        <f>VLOOKUP($B1067,D1_2!$B$259:$AL$385,35,FALSE)&amp;""</f>
        <v/>
      </c>
      <c r="AV1069" s="216"/>
      <c r="AW1069" s="167" t="str">
        <f>VLOOKUP($B1067,D1_2!$B$259:$AL$385,36,FALSE)&amp;""</f>
        <v/>
      </c>
      <c r="AX1069" s="174"/>
      <c r="AY1069" s="190" t="s">
        <v>410</v>
      </c>
      <c r="AZ1069" s="206" t="str">
        <f>VLOOKUP($B1067,D1_2!$B$259:$AL$385,37,FALSE)&amp;""</f>
        <v/>
      </c>
      <c r="BA1069" s="216"/>
    </row>
    <row r="1070" spans="2:53" s="1" customFormat="1" ht="14.25" customHeight="1">
      <c r="B1070" s="26" t="s">
        <v>1928</v>
      </c>
      <c r="C1070" s="78"/>
      <c r="D1070" s="78"/>
      <c r="E1070" s="78"/>
      <c r="F1070" s="107"/>
      <c r="G1070" s="122" t="s">
        <v>6009</v>
      </c>
      <c r="H1070" s="122"/>
      <c r="I1070" s="122"/>
      <c r="J1070" s="122"/>
      <c r="K1070" s="122"/>
      <c r="L1070" s="122"/>
      <c r="M1070" s="122"/>
      <c r="N1070" s="160" t="str">
        <f>VLOOKUP($B1070,D1_2!$B$5:$AL$131,22,FALSE)&amp;""</f>
        <v/>
      </c>
      <c r="O1070" s="172"/>
      <c r="P1070" s="188" t="s">
        <v>410</v>
      </c>
      <c r="Q1070" s="204" t="str">
        <f>VLOOKUP($B1070,D1_2!$B$5:$AL$131,23,FALSE)&amp;""</f>
        <v/>
      </c>
      <c r="R1070" s="215"/>
      <c r="S1070" s="160" t="str">
        <f>VLOOKUP($B1070,D1_2!$B$5:$AL$131,24,FALSE)&amp;""</f>
        <v/>
      </c>
      <c r="T1070" s="172"/>
      <c r="U1070" s="188" t="s">
        <v>410</v>
      </c>
      <c r="V1070" s="204" t="str">
        <f>VLOOKUP($B1070,D1_2!$B$5:$AL$131,25,FALSE)&amp;""</f>
        <v/>
      </c>
      <c r="W1070" s="215"/>
      <c r="X1070" s="160" t="str">
        <f>VLOOKUP($B1070,D1_2!$B$5:$AL$131,26,FALSE)&amp;""</f>
        <v/>
      </c>
      <c r="Y1070" s="172"/>
      <c r="Z1070" s="188" t="s">
        <v>410</v>
      </c>
      <c r="AA1070" s="204" t="str">
        <f>VLOOKUP($B1070,D1_2!$B$5:$AL$131,27,FALSE)&amp;""</f>
        <v/>
      </c>
      <c r="AB1070" s="215"/>
      <c r="AC1070" s="160" t="str">
        <f>VLOOKUP($B1070,D1_2!$B$5:$AL$131,28,FALSE)&amp;""</f>
        <v/>
      </c>
      <c r="AD1070" s="172"/>
      <c r="AE1070" s="188" t="s">
        <v>410</v>
      </c>
      <c r="AF1070" s="204" t="str">
        <f>VLOOKUP($B1070,D1_2!$B$5:$AL$131,29,FALSE)&amp;""</f>
        <v/>
      </c>
      <c r="AG1070" s="215"/>
      <c r="AH1070" s="160" t="str">
        <f>VLOOKUP($B1070,D1_2!$B$5:$AL$131,30,FALSE)&amp;""</f>
        <v/>
      </c>
      <c r="AI1070" s="172"/>
      <c r="AJ1070" s="188" t="s">
        <v>410</v>
      </c>
      <c r="AK1070" s="204" t="str">
        <f>VLOOKUP($B1070,D1_2!$B$5:$AL$131,31,FALSE)&amp;""</f>
        <v/>
      </c>
      <c r="AL1070" s="215"/>
      <c r="AM1070" s="160" t="str">
        <f>VLOOKUP($B1070,D1_2!$B$5:$AL$131,32,FALSE)&amp;""</f>
        <v/>
      </c>
      <c r="AN1070" s="172"/>
      <c r="AO1070" s="188" t="s">
        <v>410</v>
      </c>
      <c r="AP1070" s="204" t="str">
        <f>VLOOKUP($B1070,D1_2!$B$5:$AL$131,33,FALSE)&amp;""</f>
        <v/>
      </c>
      <c r="AQ1070" s="215"/>
      <c r="AR1070" s="160" t="str">
        <f>VLOOKUP($B1070,D1_2!$B$5:$AL$131,34,FALSE)&amp;""</f>
        <v/>
      </c>
      <c r="AS1070" s="172"/>
      <c r="AT1070" s="188" t="s">
        <v>410</v>
      </c>
      <c r="AU1070" s="204" t="str">
        <f>VLOOKUP($B1070,D1_2!$B$5:$AL$131,35,FALSE)&amp;""</f>
        <v/>
      </c>
      <c r="AV1070" s="215"/>
      <c r="AW1070" s="160" t="str">
        <f>VLOOKUP($B1070,D1_2!$B$5:$AL$131,36,FALSE)&amp;""</f>
        <v/>
      </c>
      <c r="AX1070" s="172"/>
      <c r="AY1070" s="188" t="s">
        <v>410</v>
      </c>
      <c r="AZ1070" s="204" t="str">
        <f>VLOOKUP($B1070,D1_2!$B$5:$AL$131,37,FALSE)&amp;""</f>
        <v/>
      </c>
      <c r="BA1070" s="215"/>
    </row>
    <row r="1071" spans="2:53" s="1" customFormat="1">
      <c r="B1071" s="28"/>
      <c r="C1071" s="80"/>
      <c r="D1071" s="80"/>
      <c r="E1071" s="80"/>
      <c r="F1071" s="108"/>
      <c r="G1071" s="123" t="s">
        <v>5759</v>
      </c>
      <c r="H1071" s="123"/>
      <c r="I1071" s="123"/>
      <c r="J1071" s="123"/>
      <c r="K1071" s="123"/>
      <c r="L1071" s="123"/>
      <c r="M1071" s="123"/>
      <c r="N1071" s="162" t="str">
        <f>VLOOKUP($B1070,D1_2!$B$132:$AL$258,22,FALSE)&amp;""</f>
        <v/>
      </c>
      <c r="O1071" s="173"/>
      <c r="P1071" s="189" t="s">
        <v>410</v>
      </c>
      <c r="Q1071" s="205" t="str">
        <f>VLOOKUP($B1070,D1_2!$B$132:$AL$258,23,FALSE)&amp;""</f>
        <v/>
      </c>
      <c r="R1071" s="222"/>
      <c r="S1071" s="162" t="str">
        <f>VLOOKUP($B1070,D1_2!$B$132:$AL$258,24,FALSE)&amp;""</f>
        <v/>
      </c>
      <c r="T1071" s="173"/>
      <c r="U1071" s="189" t="s">
        <v>410</v>
      </c>
      <c r="V1071" s="205" t="str">
        <f>VLOOKUP($B1070,D1_2!$B$132:$AL$258,25,FALSE)&amp;""</f>
        <v/>
      </c>
      <c r="W1071" s="222"/>
      <c r="X1071" s="162" t="str">
        <f>VLOOKUP($B1070,D1_2!$B$132:$AL$258,26,FALSE)&amp;""</f>
        <v/>
      </c>
      <c r="Y1071" s="173"/>
      <c r="Z1071" s="189" t="s">
        <v>410</v>
      </c>
      <c r="AA1071" s="205" t="str">
        <f>VLOOKUP($B1070,D1_2!$B$132:$AL$258,27,FALSE)&amp;""</f>
        <v/>
      </c>
      <c r="AB1071" s="222"/>
      <c r="AC1071" s="162" t="str">
        <f>VLOOKUP($B1070,D1_2!$B$132:$AL$258,28,FALSE)&amp;""</f>
        <v/>
      </c>
      <c r="AD1071" s="173"/>
      <c r="AE1071" s="189" t="s">
        <v>410</v>
      </c>
      <c r="AF1071" s="205" t="str">
        <f>VLOOKUP($B1070,D1_2!$B$132:$AL$258,29,FALSE)&amp;""</f>
        <v/>
      </c>
      <c r="AG1071" s="222"/>
      <c r="AH1071" s="162" t="str">
        <f>VLOOKUP($B1070,D1_2!$B$132:$AL$258,30,FALSE)&amp;""</f>
        <v/>
      </c>
      <c r="AI1071" s="173"/>
      <c r="AJ1071" s="189" t="s">
        <v>410</v>
      </c>
      <c r="AK1071" s="205" t="str">
        <f>VLOOKUP($B1070,D1_2!$B$132:$AL$258,31,FALSE)&amp;""</f>
        <v/>
      </c>
      <c r="AL1071" s="222"/>
      <c r="AM1071" s="162" t="str">
        <f>VLOOKUP($B1070,D1_2!$B$132:$AL$258,32,FALSE)&amp;""</f>
        <v/>
      </c>
      <c r="AN1071" s="173"/>
      <c r="AO1071" s="189" t="s">
        <v>410</v>
      </c>
      <c r="AP1071" s="205" t="str">
        <f>VLOOKUP($B1070,D1_2!$B$132:$AL$258,33,FALSE)&amp;""</f>
        <v/>
      </c>
      <c r="AQ1071" s="222"/>
      <c r="AR1071" s="162" t="str">
        <f>VLOOKUP($B1070,D1_2!$B$132:$AL$258,34,FALSE)&amp;""</f>
        <v/>
      </c>
      <c r="AS1071" s="173"/>
      <c r="AT1071" s="189" t="s">
        <v>410</v>
      </c>
      <c r="AU1071" s="205" t="str">
        <f>VLOOKUP($B1070,D1_2!$B$132:$AL$258,35,FALSE)&amp;""</f>
        <v/>
      </c>
      <c r="AV1071" s="222"/>
      <c r="AW1071" s="162" t="str">
        <f>VLOOKUP($B1070,D1_2!$B$132:$AL$258,36,FALSE)&amp;""</f>
        <v/>
      </c>
      <c r="AX1071" s="173"/>
      <c r="AY1071" s="189" t="s">
        <v>410</v>
      </c>
      <c r="AZ1071" s="205" t="str">
        <f>VLOOKUP($B1070,D1_2!$B$132:$AL$258,37,FALSE)&amp;""</f>
        <v/>
      </c>
      <c r="BA1071" s="222"/>
    </row>
    <row r="1072" spans="2:53" s="1" customFormat="1">
      <c r="B1072" s="27"/>
      <c r="C1072" s="79"/>
      <c r="D1072" s="79"/>
      <c r="E1072" s="79"/>
      <c r="F1072" s="109"/>
      <c r="G1072" s="124" t="s">
        <v>5593</v>
      </c>
      <c r="H1072" s="124"/>
      <c r="I1072" s="124"/>
      <c r="J1072" s="124"/>
      <c r="K1072" s="124"/>
      <c r="L1072" s="124"/>
      <c r="M1072" s="124"/>
      <c r="N1072" s="167" t="str">
        <f>VLOOKUP($B1070,D1_2!$B$259:$AL$385,22,FALSE)&amp;""</f>
        <v/>
      </c>
      <c r="O1072" s="174"/>
      <c r="P1072" s="190" t="s">
        <v>410</v>
      </c>
      <c r="Q1072" s="206" t="str">
        <f>VLOOKUP($B1070,D1_2!$B$259:$AL$385,23,FALSE)&amp;""</f>
        <v/>
      </c>
      <c r="R1072" s="216"/>
      <c r="S1072" s="167" t="str">
        <f>VLOOKUP($B1070,D1_2!$B$259:$AL$385,24,FALSE)&amp;""</f>
        <v/>
      </c>
      <c r="T1072" s="174"/>
      <c r="U1072" s="190" t="s">
        <v>410</v>
      </c>
      <c r="V1072" s="206" t="str">
        <f>VLOOKUP($B1070,D1_2!$B$259:$AL$385,25,FALSE)&amp;""</f>
        <v/>
      </c>
      <c r="W1072" s="216"/>
      <c r="X1072" s="167" t="str">
        <f>VLOOKUP($B1070,D1_2!$B$259:$AL$385,26,FALSE)&amp;""</f>
        <v/>
      </c>
      <c r="Y1072" s="174"/>
      <c r="Z1072" s="190" t="s">
        <v>410</v>
      </c>
      <c r="AA1072" s="206" t="str">
        <f>VLOOKUP($B1070,D1_2!$B$259:$AL$385,27,FALSE)&amp;""</f>
        <v/>
      </c>
      <c r="AB1072" s="216"/>
      <c r="AC1072" s="167" t="str">
        <f>VLOOKUP($B1070,D1_2!$B$259:$AL$385,28,FALSE)&amp;""</f>
        <v/>
      </c>
      <c r="AD1072" s="174"/>
      <c r="AE1072" s="190" t="s">
        <v>410</v>
      </c>
      <c r="AF1072" s="206" t="str">
        <f>VLOOKUP($B1070,D1_2!$B$259:$AL$385,29,FALSE)&amp;""</f>
        <v/>
      </c>
      <c r="AG1072" s="216"/>
      <c r="AH1072" s="167" t="str">
        <f>VLOOKUP($B1070,D1_2!$B$259:$AL$385,30,FALSE)&amp;""</f>
        <v/>
      </c>
      <c r="AI1072" s="174"/>
      <c r="AJ1072" s="190" t="s">
        <v>410</v>
      </c>
      <c r="AK1072" s="206" t="str">
        <f>VLOOKUP($B1070,D1_2!$B$259:$AL$385,31,FALSE)&amp;""</f>
        <v/>
      </c>
      <c r="AL1072" s="216"/>
      <c r="AM1072" s="167" t="str">
        <f>VLOOKUP($B1070,D1_2!$B$259:$AL$385,32,FALSE)&amp;""</f>
        <v/>
      </c>
      <c r="AN1072" s="174"/>
      <c r="AO1072" s="190" t="s">
        <v>410</v>
      </c>
      <c r="AP1072" s="206" t="str">
        <f>VLOOKUP($B1070,D1_2!$B$259:$AL$385,33,FALSE)&amp;""</f>
        <v/>
      </c>
      <c r="AQ1072" s="216"/>
      <c r="AR1072" s="167" t="str">
        <f>VLOOKUP($B1070,D1_2!$B$259:$AL$385,34,FALSE)&amp;""</f>
        <v/>
      </c>
      <c r="AS1072" s="174"/>
      <c r="AT1072" s="190" t="s">
        <v>410</v>
      </c>
      <c r="AU1072" s="206" t="str">
        <f>VLOOKUP($B1070,D1_2!$B$259:$AL$385,35,FALSE)&amp;""</f>
        <v/>
      </c>
      <c r="AV1072" s="216"/>
      <c r="AW1072" s="167" t="str">
        <f>VLOOKUP($B1070,D1_2!$B$259:$AL$385,36,FALSE)&amp;""</f>
        <v/>
      </c>
      <c r="AX1072" s="174"/>
      <c r="AY1072" s="190" t="s">
        <v>410</v>
      </c>
      <c r="AZ1072" s="206" t="str">
        <f>VLOOKUP($B1070,D1_2!$B$259:$AL$385,37,FALSE)&amp;""</f>
        <v/>
      </c>
      <c r="BA1072" s="216"/>
    </row>
    <row r="1073" spans="2:53" s="1" customFormat="1" ht="14.25" customHeight="1">
      <c r="B1073" s="26" t="s">
        <v>3429</v>
      </c>
      <c r="C1073" s="78"/>
      <c r="D1073" s="78"/>
      <c r="E1073" s="78"/>
      <c r="F1073" s="107"/>
      <c r="G1073" s="122" t="s">
        <v>6009</v>
      </c>
      <c r="H1073" s="122"/>
      <c r="I1073" s="122"/>
      <c r="J1073" s="122"/>
      <c r="K1073" s="122"/>
      <c r="L1073" s="122"/>
      <c r="M1073" s="122"/>
      <c r="N1073" s="160" t="str">
        <f>VLOOKUP($B1073,D1_2!$B$5:$AL$131,22,FALSE)&amp;""</f>
        <v/>
      </c>
      <c r="O1073" s="172"/>
      <c r="P1073" s="188" t="s">
        <v>410</v>
      </c>
      <c r="Q1073" s="204" t="str">
        <f>VLOOKUP($B1073,D1_2!$B$5:$AL$131,23,FALSE)&amp;""</f>
        <v/>
      </c>
      <c r="R1073" s="215"/>
      <c r="S1073" s="160" t="str">
        <f>VLOOKUP($B1073,D1_2!$B$5:$AL$131,24,FALSE)&amp;""</f>
        <v/>
      </c>
      <c r="T1073" s="172"/>
      <c r="U1073" s="188" t="s">
        <v>410</v>
      </c>
      <c r="V1073" s="204" t="str">
        <f>VLOOKUP($B1073,D1_2!$B$5:$AL$131,25,FALSE)&amp;""</f>
        <v/>
      </c>
      <c r="W1073" s="215"/>
      <c r="X1073" s="160" t="str">
        <f>VLOOKUP($B1073,D1_2!$B$5:$AL$131,26,FALSE)&amp;""</f>
        <v/>
      </c>
      <c r="Y1073" s="172"/>
      <c r="Z1073" s="188" t="s">
        <v>410</v>
      </c>
      <c r="AA1073" s="204" t="str">
        <f>VLOOKUP($B1073,D1_2!$B$5:$AL$131,27,FALSE)&amp;""</f>
        <v/>
      </c>
      <c r="AB1073" s="215"/>
      <c r="AC1073" s="160" t="str">
        <f>VLOOKUP($B1073,D1_2!$B$5:$AL$131,28,FALSE)&amp;""</f>
        <v/>
      </c>
      <c r="AD1073" s="172"/>
      <c r="AE1073" s="188" t="s">
        <v>410</v>
      </c>
      <c r="AF1073" s="204" t="str">
        <f>VLOOKUP($B1073,D1_2!$B$5:$AL$131,29,FALSE)&amp;""</f>
        <v/>
      </c>
      <c r="AG1073" s="215"/>
      <c r="AH1073" s="160" t="str">
        <f>VLOOKUP($B1073,D1_2!$B$5:$AL$131,30,FALSE)&amp;""</f>
        <v/>
      </c>
      <c r="AI1073" s="172"/>
      <c r="AJ1073" s="188" t="s">
        <v>410</v>
      </c>
      <c r="AK1073" s="204" t="str">
        <f>VLOOKUP($B1073,D1_2!$B$5:$AL$131,31,FALSE)&amp;""</f>
        <v/>
      </c>
      <c r="AL1073" s="215"/>
      <c r="AM1073" s="160" t="str">
        <f>VLOOKUP($B1073,D1_2!$B$5:$AL$131,32,FALSE)&amp;""</f>
        <v/>
      </c>
      <c r="AN1073" s="172"/>
      <c r="AO1073" s="188" t="s">
        <v>410</v>
      </c>
      <c r="AP1073" s="204" t="str">
        <f>VLOOKUP($B1073,D1_2!$B$5:$AL$131,33,FALSE)&amp;""</f>
        <v/>
      </c>
      <c r="AQ1073" s="215"/>
      <c r="AR1073" s="160" t="str">
        <f>VLOOKUP($B1073,D1_2!$B$5:$AL$131,34,FALSE)&amp;""</f>
        <v/>
      </c>
      <c r="AS1073" s="172"/>
      <c r="AT1073" s="188" t="s">
        <v>410</v>
      </c>
      <c r="AU1073" s="204" t="str">
        <f>VLOOKUP($B1073,D1_2!$B$5:$AL$131,35,FALSE)&amp;""</f>
        <v/>
      </c>
      <c r="AV1073" s="215"/>
      <c r="AW1073" s="160" t="str">
        <f>VLOOKUP($B1073,D1_2!$B$5:$AL$131,36,FALSE)&amp;""</f>
        <v/>
      </c>
      <c r="AX1073" s="172"/>
      <c r="AY1073" s="188" t="s">
        <v>410</v>
      </c>
      <c r="AZ1073" s="204" t="str">
        <f>VLOOKUP($B1073,D1_2!$B$5:$AL$131,37,FALSE)&amp;""</f>
        <v/>
      </c>
      <c r="BA1073" s="215"/>
    </row>
    <row r="1074" spans="2:53" s="1" customFormat="1">
      <c r="B1074" s="28"/>
      <c r="C1074" s="80"/>
      <c r="D1074" s="80"/>
      <c r="E1074" s="80"/>
      <c r="F1074" s="108"/>
      <c r="G1074" s="123" t="s">
        <v>5759</v>
      </c>
      <c r="H1074" s="123"/>
      <c r="I1074" s="123"/>
      <c r="J1074" s="123"/>
      <c r="K1074" s="123"/>
      <c r="L1074" s="123"/>
      <c r="M1074" s="123"/>
      <c r="N1074" s="162" t="str">
        <f>VLOOKUP($B1073,D1_2!$B$132:$AL$258,22,FALSE)&amp;""</f>
        <v/>
      </c>
      <c r="O1074" s="173"/>
      <c r="P1074" s="189" t="s">
        <v>410</v>
      </c>
      <c r="Q1074" s="205" t="str">
        <f>VLOOKUP($B1073,D1_2!$B$132:$AL$258,23,FALSE)&amp;""</f>
        <v/>
      </c>
      <c r="R1074" s="222"/>
      <c r="S1074" s="162" t="str">
        <f>VLOOKUP($B1073,D1_2!$B$132:$AL$258,24,FALSE)&amp;""</f>
        <v/>
      </c>
      <c r="T1074" s="173"/>
      <c r="U1074" s="189" t="s">
        <v>410</v>
      </c>
      <c r="V1074" s="205" t="str">
        <f>VLOOKUP($B1073,D1_2!$B$132:$AL$258,25,FALSE)&amp;""</f>
        <v/>
      </c>
      <c r="W1074" s="222"/>
      <c r="X1074" s="162" t="str">
        <f>VLOOKUP($B1073,D1_2!$B$132:$AL$258,26,FALSE)&amp;""</f>
        <v/>
      </c>
      <c r="Y1074" s="173"/>
      <c r="Z1074" s="189" t="s">
        <v>410</v>
      </c>
      <c r="AA1074" s="205" t="str">
        <f>VLOOKUP($B1073,D1_2!$B$132:$AL$258,27,FALSE)&amp;""</f>
        <v/>
      </c>
      <c r="AB1074" s="222"/>
      <c r="AC1074" s="162" t="str">
        <f>VLOOKUP($B1073,D1_2!$B$132:$AL$258,28,FALSE)&amp;""</f>
        <v/>
      </c>
      <c r="AD1074" s="173"/>
      <c r="AE1074" s="189" t="s">
        <v>410</v>
      </c>
      <c r="AF1074" s="205" t="str">
        <f>VLOOKUP($B1073,D1_2!$B$132:$AL$258,29,FALSE)&amp;""</f>
        <v/>
      </c>
      <c r="AG1074" s="222"/>
      <c r="AH1074" s="162" t="str">
        <f>VLOOKUP($B1073,D1_2!$B$132:$AL$258,30,FALSE)&amp;""</f>
        <v/>
      </c>
      <c r="AI1074" s="173"/>
      <c r="AJ1074" s="189" t="s">
        <v>410</v>
      </c>
      <c r="AK1074" s="205" t="str">
        <f>VLOOKUP($B1073,D1_2!$B$132:$AL$258,31,FALSE)&amp;""</f>
        <v/>
      </c>
      <c r="AL1074" s="222"/>
      <c r="AM1074" s="162" t="str">
        <f>VLOOKUP($B1073,D1_2!$B$132:$AL$258,32,FALSE)&amp;""</f>
        <v/>
      </c>
      <c r="AN1074" s="173"/>
      <c r="AO1074" s="189" t="s">
        <v>410</v>
      </c>
      <c r="AP1074" s="205" t="str">
        <f>VLOOKUP($B1073,D1_2!$B$132:$AL$258,33,FALSE)&amp;""</f>
        <v/>
      </c>
      <c r="AQ1074" s="222"/>
      <c r="AR1074" s="162" t="str">
        <f>VLOOKUP($B1073,D1_2!$B$132:$AL$258,34,FALSE)&amp;""</f>
        <v/>
      </c>
      <c r="AS1074" s="173"/>
      <c r="AT1074" s="189" t="s">
        <v>410</v>
      </c>
      <c r="AU1074" s="205" t="str">
        <f>VLOOKUP($B1073,D1_2!$B$132:$AL$258,35,FALSE)&amp;""</f>
        <v/>
      </c>
      <c r="AV1074" s="222"/>
      <c r="AW1074" s="162" t="str">
        <f>VLOOKUP($B1073,D1_2!$B$132:$AL$258,36,FALSE)&amp;""</f>
        <v/>
      </c>
      <c r="AX1074" s="173"/>
      <c r="AY1074" s="189" t="s">
        <v>410</v>
      </c>
      <c r="AZ1074" s="205" t="str">
        <f>VLOOKUP($B1073,D1_2!$B$132:$AL$258,37,FALSE)&amp;""</f>
        <v/>
      </c>
      <c r="BA1074" s="222"/>
    </row>
    <row r="1075" spans="2:53" s="1" customFormat="1">
      <c r="B1075" s="28"/>
      <c r="C1075" s="80"/>
      <c r="D1075" s="80"/>
      <c r="E1075" s="80"/>
      <c r="F1075" s="108"/>
      <c r="G1075" s="124" t="s">
        <v>5593</v>
      </c>
      <c r="H1075" s="124"/>
      <c r="I1075" s="124"/>
      <c r="J1075" s="124"/>
      <c r="K1075" s="124"/>
      <c r="L1075" s="124"/>
      <c r="M1075" s="124"/>
      <c r="N1075" s="168" t="str">
        <f>VLOOKUP($B1073,D1_2!$B$259:$AL$385,22,FALSE)&amp;""</f>
        <v/>
      </c>
      <c r="O1075" s="156"/>
      <c r="P1075" s="191" t="s">
        <v>410</v>
      </c>
      <c r="Q1075" s="207" t="str">
        <f>VLOOKUP($B1073,D1_2!$B$259:$AL$385,23,FALSE)&amp;""</f>
        <v/>
      </c>
      <c r="R1075" s="223"/>
      <c r="S1075" s="168" t="str">
        <f>VLOOKUP($B1073,D1_2!$B$259:$AL$385,24,FALSE)&amp;""</f>
        <v/>
      </c>
      <c r="T1075" s="156"/>
      <c r="U1075" s="191" t="s">
        <v>410</v>
      </c>
      <c r="V1075" s="207" t="str">
        <f>VLOOKUP($B1073,D1_2!$B$259:$AL$385,25,FALSE)&amp;""</f>
        <v/>
      </c>
      <c r="W1075" s="223"/>
      <c r="X1075" s="168" t="str">
        <f>VLOOKUP($B1073,D1_2!$B$259:$AL$385,26,FALSE)&amp;""</f>
        <v/>
      </c>
      <c r="Y1075" s="156"/>
      <c r="Z1075" s="191" t="s">
        <v>410</v>
      </c>
      <c r="AA1075" s="207" t="str">
        <f>VLOOKUP($B1073,D1_2!$B$259:$AL$385,27,FALSE)&amp;""</f>
        <v/>
      </c>
      <c r="AB1075" s="223"/>
      <c r="AC1075" s="168" t="str">
        <f>VLOOKUP($B1073,D1_2!$B$259:$AL$385,28,FALSE)&amp;""</f>
        <v/>
      </c>
      <c r="AD1075" s="156"/>
      <c r="AE1075" s="191" t="s">
        <v>410</v>
      </c>
      <c r="AF1075" s="207" t="str">
        <f>VLOOKUP($B1073,D1_2!$B$259:$AL$385,29,FALSE)&amp;""</f>
        <v/>
      </c>
      <c r="AG1075" s="223"/>
      <c r="AH1075" s="168" t="str">
        <f>VLOOKUP($B1073,D1_2!$B$259:$AL$385,30,FALSE)&amp;""</f>
        <v/>
      </c>
      <c r="AI1075" s="156"/>
      <c r="AJ1075" s="191" t="s">
        <v>410</v>
      </c>
      <c r="AK1075" s="207" t="str">
        <f>VLOOKUP($B1073,D1_2!$B$259:$AL$385,31,FALSE)&amp;""</f>
        <v/>
      </c>
      <c r="AL1075" s="223"/>
      <c r="AM1075" s="168" t="str">
        <f>VLOOKUP($B1073,D1_2!$B$259:$AL$385,32,FALSE)&amp;""</f>
        <v/>
      </c>
      <c r="AN1075" s="156"/>
      <c r="AO1075" s="191" t="s">
        <v>410</v>
      </c>
      <c r="AP1075" s="207" t="str">
        <f>VLOOKUP($B1073,D1_2!$B$259:$AL$385,33,FALSE)&amp;""</f>
        <v/>
      </c>
      <c r="AQ1075" s="223"/>
      <c r="AR1075" s="168" t="str">
        <f>VLOOKUP($B1073,D1_2!$B$259:$AL$385,34,FALSE)&amp;""</f>
        <v/>
      </c>
      <c r="AS1075" s="156"/>
      <c r="AT1075" s="191" t="s">
        <v>410</v>
      </c>
      <c r="AU1075" s="207" t="str">
        <f>VLOOKUP($B1073,D1_2!$B$259:$AL$385,35,FALSE)&amp;""</f>
        <v/>
      </c>
      <c r="AV1075" s="223"/>
      <c r="AW1075" s="168" t="str">
        <f>VLOOKUP($B1073,D1_2!$B$259:$AL$385,36,FALSE)&amp;""</f>
        <v/>
      </c>
      <c r="AX1075" s="156"/>
      <c r="AY1075" s="191" t="s">
        <v>410</v>
      </c>
      <c r="AZ1075" s="207" t="str">
        <f>VLOOKUP($B1073,D1_2!$B$259:$AL$385,37,FALSE)&amp;""</f>
        <v/>
      </c>
      <c r="BA1075" s="223"/>
    </row>
    <row r="1076" spans="2:53" s="1" customFormat="1" ht="14.25" customHeight="1">
      <c r="B1076" s="26" t="s">
        <v>6956</v>
      </c>
      <c r="C1076" s="78"/>
      <c r="D1076" s="78"/>
      <c r="E1076" s="78"/>
      <c r="F1076" s="107"/>
      <c r="G1076" s="122" t="s">
        <v>6009</v>
      </c>
      <c r="H1076" s="122"/>
      <c r="I1076" s="122"/>
      <c r="J1076" s="122"/>
      <c r="K1076" s="122"/>
      <c r="L1076" s="122"/>
      <c r="M1076" s="122"/>
      <c r="N1076" s="160" t="str">
        <f>VLOOKUP($B1076,D1_2!$B$5:$AL$131,22,FALSE)&amp;""</f>
        <v/>
      </c>
      <c r="O1076" s="172"/>
      <c r="P1076" s="188" t="s">
        <v>410</v>
      </c>
      <c r="Q1076" s="204" t="str">
        <f>VLOOKUP($B1076,D1_2!$B$5:$AL$131,23,FALSE)&amp;""</f>
        <v/>
      </c>
      <c r="R1076" s="215"/>
      <c r="S1076" s="160" t="str">
        <f>VLOOKUP($B1076,D1_2!$B$5:$AL$131,24,FALSE)&amp;""</f>
        <v/>
      </c>
      <c r="T1076" s="172"/>
      <c r="U1076" s="188" t="s">
        <v>410</v>
      </c>
      <c r="V1076" s="204" t="str">
        <f>VLOOKUP($B1076,D1_2!$B$5:$AL$131,25,FALSE)&amp;""</f>
        <v/>
      </c>
      <c r="W1076" s="215"/>
      <c r="X1076" s="160" t="str">
        <f>VLOOKUP($B1076,D1_2!$B$5:$AL$131,26,FALSE)&amp;""</f>
        <v/>
      </c>
      <c r="Y1076" s="172"/>
      <c r="Z1076" s="188" t="s">
        <v>410</v>
      </c>
      <c r="AA1076" s="204" t="str">
        <f>VLOOKUP($B1076,D1_2!$B$5:$AL$131,27,FALSE)&amp;""</f>
        <v/>
      </c>
      <c r="AB1076" s="215"/>
      <c r="AC1076" s="160" t="str">
        <f>VLOOKUP($B1076,D1_2!$B$5:$AL$131,28,FALSE)&amp;""</f>
        <v/>
      </c>
      <c r="AD1076" s="172"/>
      <c r="AE1076" s="188" t="s">
        <v>410</v>
      </c>
      <c r="AF1076" s="204" t="str">
        <f>VLOOKUP($B1076,D1_2!$B$5:$AL$131,29,FALSE)&amp;""</f>
        <v/>
      </c>
      <c r="AG1076" s="215"/>
      <c r="AH1076" s="160" t="str">
        <f>VLOOKUP($B1076,D1_2!$B$5:$AL$131,30,FALSE)&amp;""</f>
        <v/>
      </c>
      <c r="AI1076" s="172"/>
      <c r="AJ1076" s="188" t="s">
        <v>410</v>
      </c>
      <c r="AK1076" s="204" t="str">
        <f>VLOOKUP($B1076,D1_2!$B$5:$AL$131,31,FALSE)&amp;""</f>
        <v/>
      </c>
      <c r="AL1076" s="215"/>
      <c r="AM1076" s="160" t="str">
        <f>VLOOKUP($B1076,D1_2!$B$5:$AL$131,32,FALSE)&amp;""</f>
        <v/>
      </c>
      <c r="AN1076" s="172"/>
      <c r="AO1076" s="188" t="s">
        <v>410</v>
      </c>
      <c r="AP1076" s="204" t="str">
        <f>VLOOKUP($B1076,D1_2!$B$5:$AL$131,33,FALSE)&amp;""</f>
        <v/>
      </c>
      <c r="AQ1076" s="215"/>
      <c r="AR1076" s="160" t="str">
        <f>VLOOKUP($B1076,D1_2!$B$5:$AL$131,34,FALSE)&amp;""</f>
        <v/>
      </c>
      <c r="AS1076" s="172"/>
      <c r="AT1076" s="188" t="s">
        <v>410</v>
      </c>
      <c r="AU1076" s="204" t="str">
        <f>VLOOKUP($B1076,D1_2!$B$5:$AL$131,35,FALSE)&amp;""</f>
        <v/>
      </c>
      <c r="AV1076" s="215"/>
      <c r="AW1076" s="160" t="str">
        <f>VLOOKUP($B1076,D1_2!$B$5:$AL$131,36,FALSE)&amp;""</f>
        <v/>
      </c>
      <c r="AX1076" s="172"/>
      <c r="AY1076" s="188" t="s">
        <v>410</v>
      </c>
      <c r="AZ1076" s="204" t="str">
        <f>VLOOKUP($B1076,D1_2!$B$5:$AL$131,37,FALSE)&amp;""</f>
        <v/>
      </c>
      <c r="BA1076" s="215"/>
    </row>
    <row r="1077" spans="2:53" s="1" customFormat="1">
      <c r="B1077" s="28"/>
      <c r="C1077" s="80"/>
      <c r="D1077" s="80"/>
      <c r="E1077" s="80"/>
      <c r="F1077" s="108"/>
      <c r="G1077" s="123" t="s">
        <v>5759</v>
      </c>
      <c r="H1077" s="123"/>
      <c r="I1077" s="123"/>
      <c r="J1077" s="123"/>
      <c r="K1077" s="123"/>
      <c r="L1077" s="123"/>
      <c r="M1077" s="123"/>
      <c r="N1077" s="162" t="str">
        <f>VLOOKUP($B1076,D1_2!$B$132:$AL$258,22,FALSE)&amp;""</f>
        <v/>
      </c>
      <c r="O1077" s="173"/>
      <c r="P1077" s="189" t="s">
        <v>410</v>
      </c>
      <c r="Q1077" s="205" t="str">
        <f>VLOOKUP($B1076,D1_2!$B$132:$AL$258,23,FALSE)&amp;""</f>
        <v/>
      </c>
      <c r="R1077" s="222"/>
      <c r="S1077" s="162" t="str">
        <f>VLOOKUP($B1076,D1_2!$B$132:$AL$258,24,FALSE)&amp;""</f>
        <v/>
      </c>
      <c r="T1077" s="173"/>
      <c r="U1077" s="189" t="s">
        <v>410</v>
      </c>
      <c r="V1077" s="205" t="str">
        <f>VLOOKUP($B1076,D1_2!$B$132:$AL$258,25,FALSE)&amp;""</f>
        <v/>
      </c>
      <c r="W1077" s="222"/>
      <c r="X1077" s="162" t="str">
        <f>VLOOKUP($B1076,D1_2!$B$132:$AL$258,26,FALSE)&amp;""</f>
        <v/>
      </c>
      <c r="Y1077" s="173"/>
      <c r="Z1077" s="189" t="s">
        <v>410</v>
      </c>
      <c r="AA1077" s="205" t="str">
        <f>VLOOKUP($B1076,D1_2!$B$132:$AL$258,27,FALSE)&amp;""</f>
        <v/>
      </c>
      <c r="AB1077" s="222"/>
      <c r="AC1077" s="162" t="str">
        <f>VLOOKUP($B1076,D1_2!$B$132:$AL$258,28,FALSE)&amp;""</f>
        <v/>
      </c>
      <c r="AD1077" s="173"/>
      <c r="AE1077" s="189" t="s">
        <v>410</v>
      </c>
      <c r="AF1077" s="205" t="str">
        <f>VLOOKUP($B1076,D1_2!$B$132:$AL$258,29,FALSE)&amp;""</f>
        <v/>
      </c>
      <c r="AG1077" s="222"/>
      <c r="AH1077" s="162" t="str">
        <f>VLOOKUP($B1076,D1_2!$B$132:$AL$258,30,FALSE)&amp;""</f>
        <v/>
      </c>
      <c r="AI1077" s="173"/>
      <c r="AJ1077" s="189" t="s">
        <v>410</v>
      </c>
      <c r="AK1077" s="205" t="str">
        <f>VLOOKUP($B1076,D1_2!$B$132:$AL$258,31,FALSE)&amp;""</f>
        <v/>
      </c>
      <c r="AL1077" s="222"/>
      <c r="AM1077" s="162" t="str">
        <f>VLOOKUP($B1076,D1_2!$B$132:$AL$258,32,FALSE)&amp;""</f>
        <v/>
      </c>
      <c r="AN1077" s="173"/>
      <c r="AO1077" s="189" t="s">
        <v>410</v>
      </c>
      <c r="AP1077" s="205" t="str">
        <f>VLOOKUP($B1076,D1_2!$B$132:$AL$258,33,FALSE)&amp;""</f>
        <v/>
      </c>
      <c r="AQ1077" s="222"/>
      <c r="AR1077" s="162" t="str">
        <f>VLOOKUP($B1076,D1_2!$B$132:$AL$258,34,FALSE)&amp;""</f>
        <v/>
      </c>
      <c r="AS1077" s="173"/>
      <c r="AT1077" s="189" t="s">
        <v>410</v>
      </c>
      <c r="AU1077" s="205" t="str">
        <f>VLOOKUP($B1076,D1_2!$B$132:$AL$258,35,FALSE)&amp;""</f>
        <v/>
      </c>
      <c r="AV1077" s="222"/>
      <c r="AW1077" s="162" t="str">
        <f>VLOOKUP($B1076,D1_2!$B$132:$AL$258,36,FALSE)&amp;""</f>
        <v/>
      </c>
      <c r="AX1077" s="173"/>
      <c r="AY1077" s="189" t="s">
        <v>410</v>
      </c>
      <c r="AZ1077" s="205" t="str">
        <f>VLOOKUP($B1076,D1_2!$B$132:$AL$258,37,FALSE)&amp;""</f>
        <v/>
      </c>
      <c r="BA1077" s="222"/>
    </row>
    <row r="1078" spans="2:53" s="1" customFormat="1">
      <c r="B1078" s="27"/>
      <c r="C1078" s="79"/>
      <c r="D1078" s="79"/>
      <c r="E1078" s="79"/>
      <c r="F1078" s="109"/>
      <c r="G1078" s="124" t="s">
        <v>5593</v>
      </c>
      <c r="H1078" s="124"/>
      <c r="I1078" s="124"/>
      <c r="J1078" s="124"/>
      <c r="K1078" s="124"/>
      <c r="L1078" s="124"/>
      <c r="M1078" s="124"/>
      <c r="N1078" s="167" t="str">
        <f>VLOOKUP($B1076,D1_2!$B$259:$AL$385,22,FALSE)&amp;""</f>
        <v/>
      </c>
      <c r="O1078" s="174"/>
      <c r="P1078" s="190" t="s">
        <v>410</v>
      </c>
      <c r="Q1078" s="206" t="str">
        <f>VLOOKUP($B1076,D1_2!$B$259:$AL$385,23,FALSE)&amp;""</f>
        <v/>
      </c>
      <c r="R1078" s="216"/>
      <c r="S1078" s="167" t="str">
        <f>VLOOKUP($B1076,D1_2!$B$259:$AL$385,24,FALSE)&amp;""</f>
        <v/>
      </c>
      <c r="T1078" s="174"/>
      <c r="U1078" s="190" t="s">
        <v>410</v>
      </c>
      <c r="V1078" s="206" t="str">
        <f>VLOOKUP($B1076,D1_2!$B$259:$AL$385,25,FALSE)&amp;""</f>
        <v/>
      </c>
      <c r="W1078" s="216"/>
      <c r="X1078" s="167" t="str">
        <f>VLOOKUP($B1076,D1_2!$B$259:$AL$385,26,FALSE)&amp;""</f>
        <v/>
      </c>
      <c r="Y1078" s="174"/>
      <c r="Z1078" s="190" t="s">
        <v>410</v>
      </c>
      <c r="AA1078" s="206" t="str">
        <f>VLOOKUP($B1076,D1_2!$B$259:$AL$385,27,FALSE)&amp;""</f>
        <v/>
      </c>
      <c r="AB1078" s="216"/>
      <c r="AC1078" s="167" t="str">
        <f>VLOOKUP($B1076,D1_2!$B$259:$AL$385,28,FALSE)&amp;""</f>
        <v/>
      </c>
      <c r="AD1078" s="174"/>
      <c r="AE1078" s="190" t="s">
        <v>410</v>
      </c>
      <c r="AF1078" s="206" t="str">
        <f>VLOOKUP($B1076,D1_2!$B$259:$AL$385,29,FALSE)&amp;""</f>
        <v/>
      </c>
      <c r="AG1078" s="216"/>
      <c r="AH1078" s="167" t="str">
        <f>VLOOKUP($B1076,D1_2!$B$259:$AL$385,30,FALSE)&amp;""</f>
        <v/>
      </c>
      <c r="AI1078" s="174"/>
      <c r="AJ1078" s="190" t="s">
        <v>410</v>
      </c>
      <c r="AK1078" s="206" t="str">
        <f>VLOOKUP($B1076,D1_2!$B$259:$AL$385,31,FALSE)&amp;""</f>
        <v/>
      </c>
      <c r="AL1078" s="216"/>
      <c r="AM1078" s="167" t="str">
        <f>VLOOKUP($B1076,D1_2!$B$259:$AL$385,32,FALSE)&amp;""</f>
        <v/>
      </c>
      <c r="AN1078" s="174"/>
      <c r="AO1078" s="190" t="s">
        <v>410</v>
      </c>
      <c r="AP1078" s="206" t="str">
        <f>VLOOKUP($B1076,D1_2!$B$259:$AL$385,33,FALSE)&amp;""</f>
        <v/>
      </c>
      <c r="AQ1078" s="216"/>
      <c r="AR1078" s="167" t="str">
        <f>VLOOKUP($B1076,D1_2!$B$259:$AL$385,34,FALSE)&amp;""</f>
        <v/>
      </c>
      <c r="AS1078" s="174"/>
      <c r="AT1078" s="190" t="s">
        <v>410</v>
      </c>
      <c r="AU1078" s="206" t="str">
        <f>VLOOKUP($B1076,D1_2!$B$259:$AL$385,35,FALSE)&amp;""</f>
        <v/>
      </c>
      <c r="AV1078" s="216"/>
      <c r="AW1078" s="167" t="str">
        <f>VLOOKUP($B1076,D1_2!$B$259:$AL$385,36,FALSE)&amp;""</f>
        <v/>
      </c>
      <c r="AX1078" s="174"/>
      <c r="AY1078" s="190" t="s">
        <v>410</v>
      </c>
      <c r="AZ1078" s="206" t="str">
        <f>VLOOKUP($B1076,D1_2!$B$259:$AL$385,37,FALSE)&amp;""</f>
        <v/>
      </c>
      <c r="BA1078" s="216"/>
    </row>
    <row r="1079" spans="2:53" s="1" customFormat="1" ht="14.25" customHeight="1">
      <c r="B1079" s="28" t="s">
        <v>529</v>
      </c>
      <c r="C1079" s="80"/>
      <c r="D1079" s="80"/>
      <c r="E1079" s="80"/>
      <c r="F1079" s="108"/>
      <c r="G1079" s="122" t="s">
        <v>6009</v>
      </c>
      <c r="H1079" s="122"/>
      <c r="I1079" s="122"/>
      <c r="J1079" s="122"/>
      <c r="K1079" s="122"/>
      <c r="L1079" s="122"/>
      <c r="M1079" s="122"/>
      <c r="N1079" s="169" t="str">
        <f>VLOOKUP($B1079,D1_2!$B$5:$AL$131,22,FALSE)&amp;""</f>
        <v/>
      </c>
      <c r="O1079" s="155"/>
      <c r="P1079" s="192" t="s">
        <v>410</v>
      </c>
      <c r="Q1079" s="208" t="str">
        <f>VLOOKUP($B1079,D1_2!$B$5:$AL$131,23,FALSE)&amp;""</f>
        <v/>
      </c>
      <c r="R1079" s="224"/>
      <c r="S1079" s="169" t="str">
        <f>VLOOKUP($B1079,D1_2!$B$5:$AL$131,24,FALSE)&amp;""</f>
        <v/>
      </c>
      <c r="T1079" s="155"/>
      <c r="U1079" s="192" t="s">
        <v>410</v>
      </c>
      <c r="V1079" s="208" t="str">
        <f>VLOOKUP($B1079,D1_2!$B$5:$AL$131,25,FALSE)&amp;""</f>
        <v/>
      </c>
      <c r="W1079" s="224"/>
      <c r="X1079" s="169" t="str">
        <f>VLOOKUP($B1079,D1_2!$B$5:$AL$131,26,FALSE)&amp;""</f>
        <v/>
      </c>
      <c r="Y1079" s="155"/>
      <c r="Z1079" s="192" t="s">
        <v>410</v>
      </c>
      <c r="AA1079" s="208" t="str">
        <f>VLOOKUP($B1079,D1_2!$B$5:$AL$131,27,FALSE)&amp;""</f>
        <v/>
      </c>
      <c r="AB1079" s="224"/>
      <c r="AC1079" s="169" t="str">
        <f>VLOOKUP($B1079,D1_2!$B$5:$AL$131,28,FALSE)&amp;""</f>
        <v/>
      </c>
      <c r="AD1079" s="155"/>
      <c r="AE1079" s="192" t="s">
        <v>410</v>
      </c>
      <c r="AF1079" s="208" t="str">
        <f>VLOOKUP($B1079,D1_2!$B$5:$AL$131,29,FALSE)&amp;""</f>
        <v/>
      </c>
      <c r="AG1079" s="224"/>
      <c r="AH1079" s="169" t="str">
        <f>VLOOKUP($B1079,D1_2!$B$5:$AL$131,30,FALSE)&amp;""</f>
        <v/>
      </c>
      <c r="AI1079" s="155"/>
      <c r="AJ1079" s="192" t="s">
        <v>410</v>
      </c>
      <c r="AK1079" s="208" t="str">
        <f>VLOOKUP($B1079,D1_2!$B$5:$AL$131,31,FALSE)&amp;""</f>
        <v/>
      </c>
      <c r="AL1079" s="224"/>
      <c r="AM1079" s="169" t="str">
        <f>VLOOKUP($B1079,D1_2!$B$5:$AL$131,32,FALSE)&amp;""</f>
        <v/>
      </c>
      <c r="AN1079" s="155"/>
      <c r="AO1079" s="192" t="s">
        <v>410</v>
      </c>
      <c r="AP1079" s="208" t="str">
        <f>VLOOKUP($B1079,D1_2!$B$5:$AL$131,33,FALSE)&amp;""</f>
        <v/>
      </c>
      <c r="AQ1079" s="224"/>
      <c r="AR1079" s="169" t="str">
        <f>VLOOKUP($B1079,D1_2!$B$5:$AL$131,34,FALSE)&amp;""</f>
        <v/>
      </c>
      <c r="AS1079" s="155"/>
      <c r="AT1079" s="192" t="s">
        <v>410</v>
      </c>
      <c r="AU1079" s="208" t="str">
        <f>VLOOKUP($B1079,D1_2!$B$5:$AL$131,35,FALSE)&amp;""</f>
        <v/>
      </c>
      <c r="AV1079" s="224"/>
      <c r="AW1079" s="169" t="str">
        <f>VLOOKUP($B1079,D1_2!$B$5:$AL$131,36,FALSE)&amp;""</f>
        <v/>
      </c>
      <c r="AX1079" s="155"/>
      <c r="AY1079" s="192" t="s">
        <v>410</v>
      </c>
      <c r="AZ1079" s="208" t="str">
        <f>VLOOKUP($B1079,D1_2!$B$5:$AL$131,37,FALSE)&amp;""</f>
        <v/>
      </c>
      <c r="BA1079" s="224"/>
    </row>
    <row r="1080" spans="2:53" s="1" customFormat="1">
      <c r="B1080" s="28"/>
      <c r="C1080" s="80"/>
      <c r="D1080" s="80"/>
      <c r="E1080" s="80"/>
      <c r="F1080" s="108"/>
      <c r="G1080" s="123" t="s">
        <v>5759</v>
      </c>
      <c r="H1080" s="123"/>
      <c r="I1080" s="123"/>
      <c r="J1080" s="123"/>
      <c r="K1080" s="123"/>
      <c r="L1080" s="123"/>
      <c r="M1080" s="123"/>
      <c r="N1080" s="162" t="str">
        <f>VLOOKUP($B1079,D1_2!$B$132:$AL$258,22,FALSE)&amp;""</f>
        <v/>
      </c>
      <c r="O1080" s="173"/>
      <c r="P1080" s="189" t="s">
        <v>410</v>
      </c>
      <c r="Q1080" s="205" t="str">
        <f>VLOOKUP($B1079,D1_2!$B$132:$AL$258,23,FALSE)&amp;""</f>
        <v/>
      </c>
      <c r="R1080" s="222"/>
      <c r="S1080" s="162" t="str">
        <f>VLOOKUP($B1079,D1_2!$B$132:$AL$258,24,FALSE)&amp;""</f>
        <v/>
      </c>
      <c r="T1080" s="173"/>
      <c r="U1080" s="189" t="s">
        <v>410</v>
      </c>
      <c r="V1080" s="205" t="str">
        <f>VLOOKUP($B1079,D1_2!$B$132:$AL$258,25,FALSE)&amp;""</f>
        <v/>
      </c>
      <c r="W1080" s="222"/>
      <c r="X1080" s="162" t="str">
        <f>VLOOKUP($B1079,D1_2!$B$132:$AL$258,26,FALSE)&amp;""</f>
        <v/>
      </c>
      <c r="Y1080" s="173"/>
      <c r="Z1080" s="189" t="s">
        <v>410</v>
      </c>
      <c r="AA1080" s="205" t="str">
        <f>VLOOKUP($B1079,D1_2!$B$132:$AL$258,27,FALSE)&amp;""</f>
        <v/>
      </c>
      <c r="AB1080" s="222"/>
      <c r="AC1080" s="162" t="str">
        <f>VLOOKUP($B1079,D1_2!$B$132:$AL$258,28,FALSE)&amp;""</f>
        <v/>
      </c>
      <c r="AD1080" s="173"/>
      <c r="AE1080" s="189" t="s">
        <v>410</v>
      </c>
      <c r="AF1080" s="205" t="str">
        <f>VLOOKUP($B1079,D1_2!$B$132:$AL$258,29,FALSE)&amp;""</f>
        <v/>
      </c>
      <c r="AG1080" s="222"/>
      <c r="AH1080" s="162" t="str">
        <f>VLOOKUP($B1079,D1_2!$B$132:$AL$258,30,FALSE)&amp;""</f>
        <v/>
      </c>
      <c r="AI1080" s="173"/>
      <c r="AJ1080" s="189" t="s">
        <v>410</v>
      </c>
      <c r="AK1080" s="205" t="str">
        <f>VLOOKUP($B1079,D1_2!$B$132:$AL$258,31,FALSE)&amp;""</f>
        <v/>
      </c>
      <c r="AL1080" s="222"/>
      <c r="AM1080" s="162" t="str">
        <f>VLOOKUP($B1079,D1_2!$B$132:$AL$258,32,FALSE)&amp;""</f>
        <v/>
      </c>
      <c r="AN1080" s="173"/>
      <c r="AO1080" s="189" t="s">
        <v>410</v>
      </c>
      <c r="AP1080" s="205" t="str">
        <f>VLOOKUP($B1079,D1_2!$B$132:$AL$258,33,FALSE)&amp;""</f>
        <v/>
      </c>
      <c r="AQ1080" s="222"/>
      <c r="AR1080" s="162" t="str">
        <f>VLOOKUP($B1079,D1_2!$B$132:$AL$258,34,FALSE)&amp;""</f>
        <v/>
      </c>
      <c r="AS1080" s="173"/>
      <c r="AT1080" s="189" t="s">
        <v>410</v>
      </c>
      <c r="AU1080" s="205" t="str">
        <f>VLOOKUP($B1079,D1_2!$B$132:$AL$258,35,FALSE)&amp;""</f>
        <v/>
      </c>
      <c r="AV1080" s="222"/>
      <c r="AW1080" s="162" t="str">
        <f>VLOOKUP($B1079,D1_2!$B$132:$AL$258,36,FALSE)&amp;""</f>
        <v/>
      </c>
      <c r="AX1080" s="173"/>
      <c r="AY1080" s="189" t="s">
        <v>410</v>
      </c>
      <c r="AZ1080" s="205" t="str">
        <f>VLOOKUP($B1079,D1_2!$B$132:$AL$258,37,FALSE)&amp;""</f>
        <v/>
      </c>
      <c r="BA1080" s="222"/>
    </row>
    <row r="1081" spans="2:53" s="1" customFormat="1">
      <c r="B1081" s="28"/>
      <c r="C1081" s="80"/>
      <c r="D1081" s="80"/>
      <c r="E1081" s="80"/>
      <c r="F1081" s="108"/>
      <c r="G1081" s="124" t="s">
        <v>5593</v>
      </c>
      <c r="H1081" s="124"/>
      <c r="I1081" s="124"/>
      <c r="J1081" s="124"/>
      <c r="K1081" s="124"/>
      <c r="L1081" s="124"/>
      <c r="M1081" s="124"/>
      <c r="N1081" s="168" t="str">
        <f>VLOOKUP($B1079,D1_2!$B$259:$AL$385,22,FALSE)&amp;""</f>
        <v/>
      </c>
      <c r="O1081" s="156"/>
      <c r="P1081" s="191" t="s">
        <v>410</v>
      </c>
      <c r="Q1081" s="207" t="str">
        <f>VLOOKUP($B1079,D1_2!$B$259:$AL$385,23,FALSE)&amp;""</f>
        <v/>
      </c>
      <c r="R1081" s="223"/>
      <c r="S1081" s="168" t="str">
        <f>VLOOKUP($B1079,D1_2!$B$259:$AL$385,24,FALSE)&amp;""</f>
        <v/>
      </c>
      <c r="T1081" s="156"/>
      <c r="U1081" s="191" t="s">
        <v>410</v>
      </c>
      <c r="V1081" s="207" t="str">
        <f>VLOOKUP($B1079,D1_2!$B$259:$AL$385,25,FALSE)&amp;""</f>
        <v/>
      </c>
      <c r="W1081" s="223"/>
      <c r="X1081" s="168" t="str">
        <f>VLOOKUP($B1079,D1_2!$B$259:$AL$385,26,FALSE)&amp;""</f>
        <v/>
      </c>
      <c r="Y1081" s="156"/>
      <c r="Z1081" s="191" t="s">
        <v>410</v>
      </c>
      <c r="AA1081" s="207" t="str">
        <f>VLOOKUP($B1079,D1_2!$B$259:$AL$385,27,FALSE)&amp;""</f>
        <v/>
      </c>
      <c r="AB1081" s="223"/>
      <c r="AC1081" s="168" t="str">
        <f>VLOOKUP($B1079,D1_2!$B$259:$AL$385,28,FALSE)&amp;""</f>
        <v/>
      </c>
      <c r="AD1081" s="156"/>
      <c r="AE1081" s="191" t="s">
        <v>410</v>
      </c>
      <c r="AF1081" s="207" t="str">
        <f>VLOOKUP($B1079,D1_2!$B$259:$AL$385,29,FALSE)&amp;""</f>
        <v/>
      </c>
      <c r="AG1081" s="223"/>
      <c r="AH1081" s="168" t="str">
        <f>VLOOKUP($B1079,D1_2!$B$259:$AL$385,30,FALSE)&amp;""</f>
        <v/>
      </c>
      <c r="AI1081" s="156"/>
      <c r="AJ1081" s="191" t="s">
        <v>410</v>
      </c>
      <c r="AK1081" s="207" t="str">
        <f>VLOOKUP($B1079,D1_2!$B$259:$AL$385,31,FALSE)&amp;""</f>
        <v/>
      </c>
      <c r="AL1081" s="223"/>
      <c r="AM1081" s="168" t="str">
        <f>VLOOKUP($B1079,D1_2!$B$259:$AL$385,32,FALSE)&amp;""</f>
        <v/>
      </c>
      <c r="AN1081" s="156"/>
      <c r="AO1081" s="191" t="s">
        <v>410</v>
      </c>
      <c r="AP1081" s="207" t="str">
        <f>VLOOKUP($B1079,D1_2!$B$259:$AL$385,33,FALSE)&amp;""</f>
        <v/>
      </c>
      <c r="AQ1081" s="223"/>
      <c r="AR1081" s="168" t="str">
        <f>VLOOKUP($B1079,D1_2!$B$259:$AL$385,34,FALSE)&amp;""</f>
        <v/>
      </c>
      <c r="AS1081" s="156"/>
      <c r="AT1081" s="191" t="s">
        <v>410</v>
      </c>
      <c r="AU1081" s="207" t="str">
        <f>VLOOKUP($B1079,D1_2!$B$259:$AL$385,35,FALSE)&amp;""</f>
        <v/>
      </c>
      <c r="AV1081" s="223"/>
      <c r="AW1081" s="168" t="str">
        <f>VLOOKUP($B1079,D1_2!$B$259:$AL$385,36,FALSE)&amp;""</f>
        <v/>
      </c>
      <c r="AX1081" s="156"/>
      <c r="AY1081" s="191" t="s">
        <v>410</v>
      </c>
      <c r="AZ1081" s="207" t="str">
        <f>VLOOKUP($B1079,D1_2!$B$259:$AL$385,37,FALSE)&amp;""</f>
        <v/>
      </c>
      <c r="BA1081" s="223"/>
    </row>
    <row r="1082" spans="2:53" s="1" customFormat="1" ht="14.25" customHeight="1">
      <c r="B1082" s="26" t="s">
        <v>3987</v>
      </c>
      <c r="C1082" s="78"/>
      <c r="D1082" s="78"/>
      <c r="E1082" s="78"/>
      <c r="F1082" s="107"/>
      <c r="G1082" s="122" t="s">
        <v>6009</v>
      </c>
      <c r="H1082" s="122"/>
      <c r="I1082" s="122"/>
      <c r="J1082" s="122"/>
      <c r="K1082" s="122"/>
      <c r="L1082" s="122"/>
      <c r="M1082" s="122"/>
      <c r="N1082" s="160" t="str">
        <f>VLOOKUP($B1082,D1_2!$B$5:$AL$131,22,FALSE)&amp;""</f>
        <v/>
      </c>
      <c r="O1082" s="172"/>
      <c r="P1082" s="188" t="s">
        <v>410</v>
      </c>
      <c r="Q1082" s="204" t="str">
        <f>VLOOKUP($B1082,D1_2!$B$5:$AL$131,23,FALSE)&amp;""</f>
        <v/>
      </c>
      <c r="R1082" s="215"/>
      <c r="S1082" s="160" t="str">
        <f>VLOOKUP($B1082,D1_2!$B$5:$AL$131,24,FALSE)&amp;""</f>
        <v/>
      </c>
      <c r="T1082" s="172"/>
      <c r="U1082" s="188" t="s">
        <v>410</v>
      </c>
      <c r="V1082" s="204" t="str">
        <f>VLOOKUP($B1082,D1_2!$B$5:$AL$131,25,FALSE)&amp;""</f>
        <v/>
      </c>
      <c r="W1082" s="215"/>
      <c r="X1082" s="160" t="str">
        <f>VLOOKUP($B1082,D1_2!$B$5:$AL$131,26,FALSE)&amp;""</f>
        <v/>
      </c>
      <c r="Y1082" s="172"/>
      <c r="Z1082" s="188" t="s">
        <v>410</v>
      </c>
      <c r="AA1082" s="204" t="str">
        <f>VLOOKUP($B1082,D1_2!$B$5:$AL$131,27,FALSE)&amp;""</f>
        <v/>
      </c>
      <c r="AB1082" s="215"/>
      <c r="AC1082" s="160" t="str">
        <f>VLOOKUP($B1082,D1_2!$B$5:$AL$131,28,FALSE)&amp;""</f>
        <v/>
      </c>
      <c r="AD1082" s="172"/>
      <c r="AE1082" s="188" t="s">
        <v>410</v>
      </c>
      <c r="AF1082" s="204" t="str">
        <f>VLOOKUP($B1082,D1_2!$B$5:$AL$131,29,FALSE)&amp;""</f>
        <v/>
      </c>
      <c r="AG1082" s="215"/>
      <c r="AH1082" s="160" t="str">
        <f>VLOOKUP($B1082,D1_2!$B$5:$AL$131,30,FALSE)&amp;""</f>
        <v/>
      </c>
      <c r="AI1082" s="172"/>
      <c r="AJ1082" s="188" t="s">
        <v>410</v>
      </c>
      <c r="AK1082" s="204" t="str">
        <f>VLOOKUP($B1082,D1_2!$B$5:$AL$131,31,FALSE)&amp;""</f>
        <v/>
      </c>
      <c r="AL1082" s="215"/>
      <c r="AM1082" s="160" t="str">
        <f>VLOOKUP($B1082,D1_2!$B$5:$AL$131,32,FALSE)&amp;""</f>
        <v/>
      </c>
      <c r="AN1082" s="172"/>
      <c r="AO1082" s="188" t="s">
        <v>410</v>
      </c>
      <c r="AP1082" s="204" t="str">
        <f>VLOOKUP($B1082,D1_2!$B$5:$AL$131,33,FALSE)&amp;""</f>
        <v/>
      </c>
      <c r="AQ1082" s="215"/>
      <c r="AR1082" s="160" t="str">
        <f>VLOOKUP($B1082,D1_2!$B$5:$AL$131,34,FALSE)&amp;""</f>
        <v/>
      </c>
      <c r="AS1082" s="172"/>
      <c r="AT1082" s="188" t="s">
        <v>410</v>
      </c>
      <c r="AU1082" s="204" t="str">
        <f>VLOOKUP($B1082,D1_2!$B$5:$AL$131,35,FALSE)&amp;""</f>
        <v/>
      </c>
      <c r="AV1082" s="215"/>
      <c r="AW1082" s="160" t="str">
        <f>VLOOKUP($B1082,D1_2!$B$5:$AL$131,36,FALSE)&amp;""</f>
        <v/>
      </c>
      <c r="AX1082" s="172"/>
      <c r="AY1082" s="188" t="s">
        <v>410</v>
      </c>
      <c r="AZ1082" s="204" t="str">
        <f>VLOOKUP($B1082,D1_2!$B$5:$AL$131,37,FALSE)&amp;""</f>
        <v/>
      </c>
      <c r="BA1082" s="215"/>
    </row>
    <row r="1083" spans="2:53" s="1" customFormat="1">
      <c r="B1083" s="28"/>
      <c r="C1083" s="80"/>
      <c r="D1083" s="80"/>
      <c r="E1083" s="80"/>
      <c r="F1083" s="108"/>
      <c r="G1083" s="123" t="s">
        <v>5759</v>
      </c>
      <c r="H1083" s="123"/>
      <c r="I1083" s="123"/>
      <c r="J1083" s="123"/>
      <c r="K1083" s="123"/>
      <c r="L1083" s="123"/>
      <c r="M1083" s="123"/>
      <c r="N1083" s="162" t="str">
        <f>VLOOKUP($B1082,D1_2!$B$132:$AL$258,22,FALSE)&amp;""</f>
        <v/>
      </c>
      <c r="O1083" s="173"/>
      <c r="P1083" s="189" t="s">
        <v>410</v>
      </c>
      <c r="Q1083" s="205" t="str">
        <f>VLOOKUP($B1082,D1_2!$B$132:$AL$258,23,FALSE)&amp;""</f>
        <v/>
      </c>
      <c r="R1083" s="222"/>
      <c r="S1083" s="162" t="str">
        <f>VLOOKUP($B1082,D1_2!$B$132:$AL$258,24,FALSE)&amp;""</f>
        <v/>
      </c>
      <c r="T1083" s="173"/>
      <c r="U1083" s="189" t="s">
        <v>410</v>
      </c>
      <c r="V1083" s="205" t="str">
        <f>VLOOKUP($B1082,D1_2!$B$132:$AL$258,25,FALSE)&amp;""</f>
        <v/>
      </c>
      <c r="W1083" s="222"/>
      <c r="X1083" s="162" t="str">
        <f>VLOOKUP($B1082,D1_2!$B$132:$AL$258,26,FALSE)&amp;""</f>
        <v/>
      </c>
      <c r="Y1083" s="173"/>
      <c r="Z1083" s="189" t="s">
        <v>410</v>
      </c>
      <c r="AA1083" s="205" t="str">
        <f>VLOOKUP($B1082,D1_2!$B$132:$AL$258,27,FALSE)&amp;""</f>
        <v/>
      </c>
      <c r="AB1083" s="222"/>
      <c r="AC1083" s="162" t="str">
        <f>VLOOKUP($B1082,D1_2!$B$132:$AL$258,28,FALSE)&amp;""</f>
        <v/>
      </c>
      <c r="AD1083" s="173"/>
      <c r="AE1083" s="189" t="s">
        <v>410</v>
      </c>
      <c r="AF1083" s="205" t="str">
        <f>VLOOKUP($B1082,D1_2!$B$132:$AL$258,29,FALSE)&amp;""</f>
        <v/>
      </c>
      <c r="AG1083" s="222"/>
      <c r="AH1083" s="162" t="str">
        <f>VLOOKUP($B1082,D1_2!$B$132:$AL$258,30,FALSE)&amp;""</f>
        <v/>
      </c>
      <c r="AI1083" s="173"/>
      <c r="AJ1083" s="189" t="s">
        <v>410</v>
      </c>
      <c r="AK1083" s="205" t="str">
        <f>VLOOKUP($B1082,D1_2!$B$132:$AL$258,31,FALSE)&amp;""</f>
        <v/>
      </c>
      <c r="AL1083" s="222"/>
      <c r="AM1083" s="162" t="str">
        <f>VLOOKUP($B1082,D1_2!$B$132:$AL$258,32,FALSE)&amp;""</f>
        <v/>
      </c>
      <c r="AN1083" s="173"/>
      <c r="AO1083" s="189" t="s">
        <v>410</v>
      </c>
      <c r="AP1083" s="205" t="str">
        <f>VLOOKUP($B1082,D1_2!$B$132:$AL$258,33,FALSE)&amp;""</f>
        <v/>
      </c>
      <c r="AQ1083" s="222"/>
      <c r="AR1083" s="162" t="str">
        <f>VLOOKUP($B1082,D1_2!$B$132:$AL$258,34,FALSE)&amp;""</f>
        <v/>
      </c>
      <c r="AS1083" s="173"/>
      <c r="AT1083" s="189" t="s">
        <v>410</v>
      </c>
      <c r="AU1083" s="205" t="str">
        <f>VLOOKUP($B1082,D1_2!$B$132:$AL$258,35,FALSE)&amp;""</f>
        <v/>
      </c>
      <c r="AV1083" s="222"/>
      <c r="AW1083" s="162" t="str">
        <f>VLOOKUP($B1082,D1_2!$B$132:$AL$258,36,FALSE)&amp;""</f>
        <v/>
      </c>
      <c r="AX1083" s="173"/>
      <c r="AY1083" s="189" t="s">
        <v>410</v>
      </c>
      <c r="AZ1083" s="205" t="str">
        <f>VLOOKUP($B1082,D1_2!$B$132:$AL$258,37,FALSE)&amp;""</f>
        <v/>
      </c>
      <c r="BA1083" s="222"/>
    </row>
    <row r="1084" spans="2:53" s="1" customFormat="1">
      <c r="B1084" s="27"/>
      <c r="C1084" s="79"/>
      <c r="D1084" s="79"/>
      <c r="E1084" s="79"/>
      <c r="F1084" s="109"/>
      <c r="G1084" s="124" t="s">
        <v>5593</v>
      </c>
      <c r="H1084" s="124"/>
      <c r="I1084" s="124"/>
      <c r="J1084" s="124"/>
      <c r="K1084" s="124"/>
      <c r="L1084" s="124"/>
      <c r="M1084" s="124"/>
      <c r="N1084" s="167" t="str">
        <f>VLOOKUP($B1082,D1_2!$B$259:$AL$385,22,FALSE)&amp;""</f>
        <v/>
      </c>
      <c r="O1084" s="174"/>
      <c r="P1084" s="190" t="s">
        <v>410</v>
      </c>
      <c r="Q1084" s="206" t="str">
        <f>VLOOKUP($B1082,D1_2!$B$259:$AL$385,23,FALSE)&amp;""</f>
        <v/>
      </c>
      <c r="R1084" s="216"/>
      <c r="S1084" s="167" t="str">
        <f>VLOOKUP($B1082,D1_2!$B$259:$AL$385,24,FALSE)&amp;""</f>
        <v/>
      </c>
      <c r="T1084" s="174"/>
      <c r="U1084" s="190" t="s">
        <v>410</v>
      </c>
      <c r="V1084" s="206" t="str">
        <f>VLOOKUP($B1082,D1_2!$B$259:$AL$385,25,FALSE)&amp;""</f>
        <v/>
      </c>
      <c r="W1084" s="216"/>
      <c r="X1084" s="167" t="str">
        <f>VLOOKUP($B1082,D1_2!$B$259:$AL$385,26,FALSE)&amp;""</f>
        <v/>
      </c>
      <c r="Y1084" s="174"/>
      <c r="Z1084" s="190" t="s">
        <v>410</v>
      </c>
      <c r="AA1084" s="206" t="str">
        <f>VLOOKUP($B1082,D1_2!$B$259:$AL$385,27,FALSE)&amp;""</f>
        <v/>
      </c>
      <c r="AB1084" s="216"/>
      <c r="AC1084" s="167" t="str">
        <f>VLOOKUP($B1082,D1_2!$B$259:$AL$385,28,FALSE)&amp;""</f>
        <v/>
      </c>
      <c r="AD1084" s="174"/>
      <c r="AE1084" s="190" t="s">
        <v>410</v>
      </c>
      <c r="AF1084" s="206" t="str">
        <f>VLOOKUP($B1082,D1_2!$B$259:$AL$385,29,FALSE)&amp;""</f>
        <v/>
      </c>
      <c r="AG1084" s="216"/>
      <c r="AH1084" s="167" t="str">
        <f>VLOOKUP($B1082,D1_2!$B$259:$AL$385,30,FALSE)&amp;""</f>
        <v/>
      </c>
      <c r="AI1084" s="174"/>
      <c r="AJ1084" s="190" t="s">
        <v>410</v>
      </c>
      <c r="AK1084" s="206" t="str">
        <f>VLOOKUP($B1082,D1_2!$B$259:$AL$385,31,FALSE)&amp;""</f>
        <v/>
      </c>
      <c r="AL1084" s="216"/>
      <c r="AM1084" s="167" t="str">
        <f>VLOOKUP($B1082,D1_2!$B$259:$AL$385,32,FALSE)&amp;""</f>
        <v/>
      </c>
      <c r="AN1084" s="174"/>
      <c r="AO1084" s="190" t="s">
        <v>410</v>
      </c>
      <c r="AP1084" s="206" t="str">
        <f>VLOOKUP($B1082,D1_2!$B$259:$AL$385,33,FALSE)&amp;""</f>
        <v/>
      </c>
      <c r="AQ1084" s="216"/>
      <c r="AR1084" s="167" t="str">
        <f>VLOOKUP($B1082,D1_2!$B$259:$AL$385,34,FALSE)&amp;""</f>
        <v/>
      </c>
      <c r="AS1084" s="174"/>
      <c r="AT1084" s="190" t="s">
        <v>410</v>
      </c>
      <c r="AU1084" s="206" t="str">
        <f>VLOOKUP($B1082,D1_2!$B$259:$AL$385,35,FALSE)&amp;""</f>
        <v/>
      </c>
      <c r="AV1084" s="216"/>
      <c r="AW1084" s="167" t="str">
        <f>VLOOKUP($B1082,D1_2!$B$259:$AL$385,36,FALSE)&amp;""</f>
        <v/>
      </c>
      <c r="AX1084" s="174"/>
      <c r="AY1084" s="190" t="s">
        <v>410</v>
      </c>
      <c r="AZ1084" s="206" t="str">
        <f>VLOOKUP($B1082,D1_2!$B$259:$AL$385,37,FALSE)&amp;""</f>
        <v/>
      </c>
      <c r="BA1084" s="216"/>
    </row>
    <row r="1085" spans="2:53" s="1" customFormat="1" ht="14.25" customHeight="1">
      <c r="B1085" s="28" t="s">
        <v>1210</v>
      </c>
      <c r="C1085" s="80"/>
      <c r="D1085" s="80"/>
      <c r="E1085" s="80"/>
      <c r="F1085" s="108"/>
      <c r="G1085" s="122" t="s">
        <v>6009</v>
      </c>
      <c r="H1085" s="122"/>
      <c r="I1085" s="122"/>
      <c r="J1085" s="122"/>
      <c r="K1085" s="122"/>
      <c r="L1085" s="122"/>
      <c r="M1085" s="122"/>
      <c r="N1085" s="169" t="str">
        <f>VLOOKUP($B1085,D1_2!$B$5:$AL$131,22,FALSE)&amp;""</f>
        <v/>
      </c>
      <c r="O1085" s="155"/>
      <c r="P1085" s="192" t="s">
        <v>410</v>
      </c>
      <c r="Q1085" s="208" t="str">
        <f>VLOOKUP($B1085,D1_2!$B$5:$AL$131,23,FALSE)&amp;""</f>
        <v/>
      </c>
      <c r="R1085" s="224"/>
      <c r="S1085" s="169" t="str">
        <f>VLOOKUP($B1085,D1_2!$B$5:$AL$131,24,FALSE)&amp;""</f>
        <v/>
      </c>
      <c r="T1085" s="155"/>
      <c r="U1085" s="192" t="s">
        <v>410</v>
      </c>
      <c r="V1085" s="208" t="str">
        <f>VLOOKUP($B1085,D1_2!$B$5:$AL$131,25,FALSE)&amp;""</f>
        <v/>
      </c>
      <c r="W1085" s="224"/>
      <c r="X1085" s="169" t="str">
        <f>VLOOKUP($B1085,D1_2!$B$5:$AL$131,26,FALSE)&amp;""</f>
        <v/>
      </c>
      <c r="Y1085" s="155"/>
      <c r="Z1085" s="192" t="s">
        <v>410</v>
      </c>
      <c r="AA1085" s="208" t="str">
        <f>VLOOKUP($B1085,D1_2!$B$5:$AL$131,27,FALSE)&amp;""</f>
        <v/>
      </c>
      <c r="AB1085" s="224"/>
      <c r="AC1085" s="169" t="str">
        <f>VLOOKUP($B1085,D1_2!$B$5:$AL$131,28,FALSE)&amp;""</f>
        <v/>
      </c>
      <c r="AD1085" s="155"/>
      <c r="AE1085" s="192" t="s">
        <v>410</v>
      </c>
      <c r="AF1085" s="208" t="str">
        <f>VLOOKUP($B1085,D1_2!$B$5:$AL$131,29,FALSE)&amp;""</f>
        <v/>
      </c>
      <c r="AG1085" s="224"/>
      <c r="AH1085" s="169" t="str">
        <f>VLOOKUP($B1085,D1_2!$B$5:$AL$131,30,FALSE)&amp;""</f>
        <v/>
      </c>
      <c r="AI1085" s="155"/>
      <c r="AJ1085" s="192" t="s">
        <v>410</v>
      </c>
      <c r="AK1085" s="208" t="str">
        <f>VLOOKUP($B1085,D1_2!$B$5:$AL$131,31,FALSE)&amp;""</f>
        <v/>
      </c>
      <c r="AL1085" s="224"/>
      <c r="AM1085" s="169" t="str">
        <f>VLOOKUP($B1085,D1_2!$B$5:$AL$131,32,FALSE)&amp;""</f>
        <v/>
      </c>
      <c r="AN1085" s="155"/>
      <c r="AO1085" s="192" t="s">
        <v>410</v>
      </c>
      <c r="AP1085" s="208" t="str">
        <f>VLOOKUP($B1085,D1_2!$B$5:$AL$131,33,FALSE)&amp;""</f>
        <v/>
      </c>
      <c r="AQ1085" s="224"/>
      <c r="AR1085" s="169" t="str">
        <f>VLOOKUP($B1085,D1_2!$B$5:$AL$131,34,FALSE)&amp;""</f>
        <v/>
      </c>
      <c r="AS1085" s="155"/>
      <c r="AT1085" s="192" t="s">
        <v>410</v>
      </c>
      <c r="AU1085" s="208" t="str">
        <f>VLOOKUP($B1085,D1_2!$B$5:$AL$131,35,FALSE)&amp;""</f>
        <v/>
      </c>
      <c r="AV1085" s="224"/>
      <c r="AW1085" s="169" t="str">
        <f>VLOOKUP($B1085,D1_2!$B$5:$AL$131,36,FALSE)&amp;""</f>
        <v/>
      </c>
      <c r="AX1085" s="155"/>
      <c r="AY1085" s="192" t="s">
        <v>410</v>
      </c>
      <c r="AZ1085" s="208" t="str">
        <f>VLOOKUP($B1085,D1_2!$B$5:$AL$131,37,FALSE)&amp;""</f>
        <v/>
      </c>
      <c r="BA1085" s="224"/>
    </row>
    <row r="1086" spans="2:53" s="1" customFormat="1">
      <c r="B1086" s="28"/>
      <c r="C1086" s="80"/>
      <c r="D1086" s="80"/>
      <c r="E1086" s="80"/>
      <c r="F1086" s="108"/>
      <c r="G1086" s="123" t="s">
        <v>5759</v>
      </c>
      <c r="H1086" s="123"/>
      <c r="I1086" s="123"/>
      <c r="J1086" s="123"/>
      <c r="K1086" s="123"/>
      <c r="L1086" s="123"/>
      <c r="M1086" s="123"/>
      <c r="N1086" s="162" t="str">
        <f>VLOOKUP($B1085,D1_2!$B$132:$AL$258,22,FALSE)&amp;""</f>
        <v/>
      </c>
      <c r="O1086" s="173"/>
      <c r="P1086" s="189" t="s">
        <v>410</v>
      </c>
      <c r="Q1086" s="205" t="str">
        <f>VLOOKUP($B1085,D1_2!$B$132:$AL$258,23,FALSE)&amp;""</f>
        <v/>
      </c>
      <c r="R1086" s="222"/>
      <c r="S1086" s="162" t="str">
        <f>VLOOKUP($B1085,D1_2!$B$132:$AL$258,24,FALSE)&amp;""</f>
        <v/>
      </c>
      <c r="T1086" s="173"/>
      <c r="U1086" s="189" t="s">
        <v>410</v>
      </c>
      <c r="V1086" s="205" t="str">
        <f>VLOOKUP($B1085,D1_2!$B$132:$AL$258,25,FALSE)&amp;""</f>
        <v/>
      </c>
      <c r="W1086" s="222"/>
      <c r="X1086" s="162" t="str">
        <f>VLOOKUP($B1085,D1_2!$B$132:$AL$258,26,FALSE)&amp;""</f>
        <v/>
      </c>
      <c r="Y1086" s="173"/>
      <c r="Z1086" s="189" t="s">
        <v>410</v>
      </c>
      <c r="AA1086" s="205" t="str">
        <f>VLOOKUP($B1085,D1_2!$B$132:$AL$258,27,FALSE)&amp;""</f>
        <v/>
      </c>
      <c r="AB1086" s="222"/>
      <c r="AC1086" s="162" t="str">
        <f>VLOOKUP($B1085,D1_2!$B$132:$AL$258,28,FALSE)&amp;""</f>
        <v/>
      </c>
      <c r="AD1086" s="173"/>
      <c r="AE1086" s="189" t="s">
        <v>410</v>
      </c>
      <c r="AF1086" s="205" t="str">
        <f>VLOOKUP($B1085,D1_2!$B$132:$AL$258,29,FALSE)&amp;""</f>
        <v/>
      </c>
      <c r="AG1086" s="222"/>
      <c r="AH1086" s="162" t="str">
        <f>VLOOKUP($B1085,D1_2!$B$132:$AL$258,30,FALSE)&amp;""</f>
        <v/>
      </c>
      <c r="AI1086" s="173"/>
      <c r="AJ1086" s="189" t="s">
        <v>410</v>
      </c>
      <c r="AK1086" s="205" t="str">
        <f>VLOOKUP($B1085,D1_2!$B$132:$AL$258,31,FALSE)&amp;""</f>
        <v/>
      </c>
      <c r="AL1086" s="222"/>
      <c r="AM1086" s="162" t="str">
        <f>VLOOKUP($B1085,D1_2!$B$132:$AL$258,32,FALSE)&amp;""</f>
        <v/>
      </c>
      <c r="AN1086" s="173"/>
      <c r="AO1086" s="189" t="s">
        <v>410</v>
      </c>
      <c r="AP1086" s="205" t="str">
        <f>VLOOKUP($B1085,D1_2!$B$132:$AL$258,33,FALSE)&amp;""</f>
        <v/>
      </c>
      <c r="AQ1086" s="222"/>
      <c r="AR1086" s="162" t="str">
        <f>VLOOKUP($B1085,D1_2!$B$132:$AL$258,34,FALSE)&amp;""</f>
        <v/>
      </c>
      <c r="AS1086" s="173"/>
      <c r="AT1086" s="189" t="s">
        <v>410</v>
      </c>
      <c r="AU1086" s="205" t="str">
        <f>VLOOKUP($B1085,D1_2!$B$132:$AL$258,35,FALSE)&amp;""</f>
        <v/>
      </c>
      <c r="AV1086" s="222"/>
      <c r="AW1086" s="162" t="str">
        <f>VLOOKUP($B1085,D1_2!$B$132:$AL$258,36,FALSE)&amp;""</f>
        <v/>
      </c>
      <c r="AX1086" s="173"/>
      <c r="AY1086" s="189" t="s">
        <v>410</v>
      </c>
      <c r="AZ1086" s="205" t="str">
        <f>VLOOKUP($B1085,D1_2!$B$132:$AL$258,37,FALSE)&amp;""</f>
        <v/>
      </c>
      <c r="BA1086" s="222"/>
    </row>
    <row r="1087" spans="2:53" s="1" customFormat="1">
      <c r="B1087" s="27"/>
      <c r="C1087" s="79"/>
      <c r="D1087" s="79"/>
      <c r="E1087" s="79"/>
      <c r="F1087" s="109"/>
      <c r="G1087" s="124" t="s">
        <v>5593</v>
      </c>
      <c r="H1087" s="124"/>
      <c r="I1087" s="124"/>
      <c r="J1087" s="124"/>
      <c r="K1087" s="124"/>
      <c r="L1087" s="124"/>
      <c r="M1087" s="124"/>
      <c r="N1087" s="167" t="str">
        <f>VLOOKUP($B1085,D1_2!$B$259:$AL$385,22,FALSE)&amp;""</f>
        <v/>
      </c>
      <c r="O1087" s="174"/>
      <c r="P1087" s="190" t="s">
        <v>410</v>
      </c>
      <c r="Q1087" s="206" t="str">
        <f>VLOOKUP($B1085,D1_2!$B$259:$AL$385,23,FALSE)&amp;""</f>
        <v/>
      </c>
      <c r="R1087" s="216"/>
      <c r="S1087" s="167" t="str">
        <f>VLOOKUP($B1085,D1_2!$B$259:$AL$385,24,FALSE)&amp;""</f>
        <v/>
      </c>
      <c r="T1087" s="174"/>
      <c r="U1087" s="190" t="s">
        <v>410</v>
      </c>
      <c r="V1087" s="206" t="str">
        <f>VLOOKUP($B1085,D1_2!$B$259:$AL$385,25,FALSE)&amp;""</f>
        <v/>
      </c>
      <c r="W1087" s="216"/>
      <c r="X1087" s="167" t="str">
        <f>VLOOKUP($B1085,D1_2!$B$259:$AL$385,26,FALSE)&amp;""</f>
        <v/>
      </c>
      <c r="Y1087" s="174"/>
      <c r="Z1087" s="190" t="s">
        <v>410</v>
      </c>
      <c r="AA1087" s="206" t="str">
        <f>VLOOKUP($B1085,D1_2!$B$259:$AL$385,27,FALSE)&amp;""</f>
        <v/>
      </c>
      <c r="AB1087" s="216"/>
      <c r="AC1087" s="167" t="str">
        <f>VLOOKUP($B1085,D1_2!$B$259:$AL$385,28,FALSE)&amp;""</f>
        <v/>
      </c>
      <c r="AD1087" s="174"/>
      <c r="AE1087" s="190" t="s">
        <v>410</v>
      </c>
      <c r="AF1087" s="206" t="str">
        <f>VLOOKUP($B1085,D1_2!$B$259:$AL$385,29,FALSE)&amp;""</f>
        <v/>
      </c>
      <c r="AG1087" s="216"/>
      <c r="AH1087" s="167" t="str">
        <f>VLOOKUP($B1085,D1_2!$B$259:$AL$385,30,FALSE)&amp;""</f>
        <v/>
      </c>
      <c r="AI1087" s="174"/>
      <c r="AJ1087" s="190" t="s">
        <v>410</v>
      </c>
      <c r="AK1087" s="206" t="str">
        <f>VLOOKUP($B1085,D1_2!$B$259:$AL$385,31,FALSE)&amp;""</f>
        <v/>
      </c>
      <c r="AL1087" s="216"/>
      <c r="AM1087" s="167" t="str">
        <f>VLOOKUP($B1085,D1_2!$B$259:$AL$385,32,FALSE)&amp;""</f>
        <v/>
      </c>
      <c r="AN1087" s="174"/>
      <c r="AO1087" s="190" t="s">
        <v>410</v>
      </c>
      <c r="AP1087" s="206" t="str">
        <f>VLOOKUP($B1085,D1_2!$B$259:$AL$385,33,FALSE)&amp;""</f>
        <v/>
      </c>
      <c r="AQ1087" s="216"/>
      <c r="AR1087" s="167" t="str">
        <f>VLOOKUP($B1085,D1_2!$B$259:$AL$385,34,FALSE)&amp;""</f>
        <v/>
      </c>
      <c r="AS1087" s="174"/>
      <c r="AT1087" s="190" t="s">
        <v>410</v>
      </c>
      <c r="AU1087" s="206" t="str">
        <f>VLOOKUP($B1085,D1_2!$B$259:$AL$385,35,FALSE)&amp;""</f>
        <v/>
      </c>
      <c r="AV1087" s="216"/>
      <c r="AW1087" s="167" t="str">
        <f>VLOOKUP($B1085,D1_2!$B$259:$AL$385,36,FALSE)&amp;""</f>
        <v/>
      </c>
      <c r="AX1087" s="174"/>
      <c r="AY1087" s="190" t="s">
        <v>410</v>
      </c>
      <c r="AZ1087" s="206" t="str">
        <f>VLOOKUP($B1085,D1_2!$B$259:$AL$385,37,FALSE)&amp;""</f>
        <v/>
      </c>
      <c r="BA1087" s="216"/>
    </row>
    <row r="1088" spans="2:53" s="1" customFormat="1" ht="14.25" customHeight="1">
      <c r="B1088" s="26" t="s">
        <v>6957</v>
      </c>
      <c r="C1088" s="78"/>
      <c r="D1088" s="78"/>
      <c r="E1088" s="78"/>
      <c r="F1088" s="107"/>
      <c r="G1088" s="122" t="s">
        <v>6009</v>
      </c>
      <c r="H1088" s="122"/>
      <c r="I1088" s="122"/>
      <c r="J1088" s="122"/>
      <c r="K1088" s="122"/>
      <c r="L1088" s="122"/>
      <c r="M1088" s="122"/>
      <c r="N1088" s="160" t="str">
        <f>VLOOKUP($B1088,D1_2!$B$5:$AL$131,22,FALSE)&amp;""</f>
        <v/>
      </c>
      <c r="O1088" s="172"/>
      <c r="P1088" s="188" t="s">
        <v>410</v>
      </c>
      <c r="Q1088" s="204" t="str">
        <f>VLOOKUP($B1088,D1_2!$B$5:$AL$131,23,FALSE)&amp;""</f>
        <v/>
      </c>
      <c r="R1088" s="215"/>
      <c r="S1088" s="160" t="str">
        <f>VLOOKUP($B1088,D1_2!$B$5:$AL$131,24,FALSE)&amp;""</f>
        <v/>
      </c>
      <c r="T1088" s="172"/>
      <c r="U1088" s="188" t="s">
        <v>410</v>
      </c>
      <c r="V1088" s="204" t="str">
        <f>VLOOKUP($B1088,D1_2!$B$5:$AL$131,25,FALSE)&amp;""</f>
        <v/>
      </c>
      <c r="W1088" s="215"/>
      <c r="X1088" s="160" t="str">
        <f>VLOOKUP($B1088,D1_2!$B$5:$AL$131,26,FALSE)&amp;""</f>
        <v/>
      </c>
      <c r="Y1088" s="172"/>
      <c r="Z1088" s="188" t="s">
        <v>410</v>
      </c>
      <c r="AA1088" s="204" t="str">
        <f>VLOOKUP($B1088,D1_2!$B$5:$AL$131,27,FALSE)&amp;""</f>
        <v/>
      </c>
      <c r="AB1088" s="215"/>
      <c r="AC1088" s="160" t="str">
        <f>VLOOKUP($B1088,D1_2!$B$5:$AL$131,28,FALSE)&amp;""</f>
        <v/>
      </c>
      <c r="AD1088" s="172"/>
      <c r="AE1088" s="188" t="s">
        <v>410</v>
      </c>
      <c r="AF1088" s="204" t="str">
        <f>VLOOKUP($B1088,D1_2!$B$5:$AL$131,29,FALSE)&amp;""</f>
        <v/>
      </c>
      <c r="AG1088" s="215"/>
      <c r="AH1088" s="160" t="str">
        <f>VLOOKUP($B1088,D1_2!$B$5:$AL$131,30,FALSE)&amp;""</f>
        <v/>
      </c>
      <c r="AI1088" s="172"/>
      <c r="AJ1088" s="188" t="s">
        <v>410</v>
      </c>
      <c r="AK1088" s="204" t="str">
        <f>VLOOKUP($B1088,D1_2!$B$5:$AL$131,31,FALSE)&amp;""</f>
        <v/>
      </c>
      <c r="AL1088" s="215"/>
      <c r="AM1088" s="160" t="str">
        <f>VLOOKUP($B1088,D1_2!$B$5:$AL$131,32,FALSE)&amp;""</f>
        <v/>
      </c>
      <c r="AN1088" s="172"/>
      <c r="AO1088" s="188" t="s">
        <v>410</v>
      </c>
      <c r="AP1088" s="204" t="str">
        <f>VLOOKUP($B1088,D1_2!$B$5:$AL$131,33,FALSE)&amp;""</f>
        <v/>
      </c>
      <c r="AQ1088" s="215"/>
      <c r="AR1088" s="160" t="str">
        <f>VLOOKUP($B1088,D1_2!$B$5:$AL$131,34,FALSE)&amp;""</f>
        <v/>
      </c>
      <c r="AS1088" s="172"/>
      <c r="AT1088" s="188" t="s">
        <v>410</v>
      </c>
      <c r="AU1088" s="204" t="str">
        <f>VLOOKUP($B1088,D1_2!$B$5:$AL$131,35,FALSE)&amp;""</f>
        <v/>
      </c>
      <c r="AV1088" s="215"/>
      <c r="AW1088" s="160" t="str">
        <f>VLOOKUP($B1088,D1_2!$B$5:$AL$131,36,FALSE)&amp;""</f>
        <v/>
      </c>
      <c r="AX1088" s="172"/>
      <c r="AY1088" s="188" t="s">
        <v>410</v>
      </c>
      <c r="AZ1088" s="204" t="str">
        <f>VLOOKUP($B1088,D1_2!$B$5:$AL$131,37,FALSE)&amp;""</f>
        <v/>
      </c>
      <c r="BA1088" s="215"/>
    </row>
    <row r="1089" spans="2:53" s="1" customFormat="1">
      <c r="B1089" s="28"/>
      <c r="C1089" s="80"/>
      <c r="D1089" s="80"/>
      <c r="E1089" s="80"/>
      <c r="F1089" s="108"/>
      <c r="G1089" s="123" t="s">
        <v>5759</v>
      </c>
      <c r="H1089" s="123"/>
      <c r="I1089" s="123"/>
      <c r="J1089" s="123"/>
      <c r="K1089" s="123"/>
      <c r="L1089" s="123"/>
      <c r="M1089" s="123"/>
      <c r="N1089" s="162" t="str">
        <f>VLOOKUP($B1088,D1_2!$B$132:$AL$258,22,FALSE)&amp;""</f>
        <v/>
      </c>
      <c r="O1089" s="173"/>
      <c r="P1089" s="189" t="s">
        <v>410</v>
      </c>
      <c r="Q1089" s="205" t="str">
        <f>VLOOKUP($B1088,D1_2!$B$132:$AL$258,23,FALSE)&amp;""</f>
        <v/>
      </c>
      <c r="R1089" s="222"/>
      <c r="S1089" s="162" t="str">
        <f>VLOOKUP($B1088,D1_2!$B$132:$AL$258,24,FALSE)&amp;""</f>
        <v/>
      </c>
      <c r="T1089" s="173"/>
      <c r="U1089" s="189" t="s">
        <v>410</v>
      </c>
      <c r="V1089" s="205" t="str">
        <f>VLOOKUP($B1088,D1_2!$B$132:$AL$258,25,FALSE)&amp;""</f>
        <v/>
      </c>
      <c r="W1089" s="222"/>
      <c r="X1089" s="162" t="str">
        <f>VLOOKUP($B1088,D1_2!$B$132:$AL$258,26,FALSE)&amp;""</f>
        <v/>
      </c>
      <c r="Y1089" s="173"/>
      <c r="Z1089" s="189" t="s">
        <v>410</v>
      </c>
      <c r="AA1089" s="205" t="str">
        <f>VLOOKUP($B1088,D1_2!$B$132:$AL$258,27,FALSE)&amp;""</f>
        <v/>
      </c>
      <c r="AB1089" s="222"/>
      <c r="AC1089" s="162" t="str">
        <f>VLOOKUP($B1088,D1_2!$B$132:$AL$258,28,FALSE)&amp;""</f>
        <v/>
      </c>
      <c r="AD1089" s="173"/>
      <c r="AE1089" s="189" t="s">
        <v>410</v>
      </c>
      <c r="AF1089" s="205" t="str">
        <f>VLOOKUP($B1088,D1_2!$B$132:$AL$258,29,FALSE)&amp;""</f>
        <v/>
      </c>
      <c r="AG1089" s="222"/>
      <c r="AH1089" s="162" t="str">
        <f>VLOOKUP($B1088,D1_2!$B$132:$AL$258,30,FALSE)&amp;""</f>
        <v/>
      </c>
      <c r="AI1089" s="173"/>
      <c r="AJ1089" s="189" t="s">
        <v>410</v>
      </c>
      <c r="AK1089" s="205" t="str">
        <f>VLOOKUP($B1088,D1_2!$B$132:$AL$258,31,FALSE)&amp;""</f>
        <v/>
      </c>
      <c r="AL1089" s="222"/>
      <c r="AM1089" s="162" t="str">
        <f>VLOOKUP($B1088,D1_2!$B$132:$AL$258,32,FALSE)&amp;""</f>
        <v/>
      </c>
      <c r="AN1089" s="173"/>
      <c r="AO1089" s="189" t="s">
        <v>410</v>
      </c>
      <c r="AP1089" s="205" t="str">
        <f>VLOOKUP($B1088,D1_2!$B$132:$AL$258,33,FALSE)&amp;""</f>
        <v/>
      </c>
      <c r="AQ1089" s="222"/>
      <c r="AR1089" s="162" t="str">
        <f>VLOOKUP($B1088,D1_2!$B$132:$AL$258,34,FALSE)&amp;""</f>
        <v/>
      </c>
      <c r="AS1089" s="173"/>
      <c r="AT1089" s="189" t="s">
        <v>410</v>
      </c>
      <c r="AU1089" s="205" t="str">
        <f>VLOOKUP($B1088,D1_2!$B$132:$AL$258,35,FALSE)&amp;""</f>
        <v/>
      </c>
      <c r="AV1089" s="222"/>
      <c r="AW1089" s="162" t="str">
        <f>VLOOKUP($B1088,D1_2!$B$132:$AL$258,36,FALSE)&amp;""</f>
        <v/>
      </c>
      <c r="AX1089" s="173"/>
      <c r="AY1089" s="189" t="s">
        <v>410</v>
      </c>
      <c r="AZ1089" s="205" t="str">
        <f>VLOOKUP($B1088,D1_2!$B$132:$AL$258,37,FALSE)&amp;""</f>
        <v/>
      </c>
      <c r="BA1089" s="222"/>
    </row>
    <row r="1090" spans="2:53" s="1" customFormat="1">
      <c r="B1090" s="27"/>
      <c r="C1090" s="79"/>
      <c r="D1090" s="79"/>
      <c r="E1090" s="79"/>
      <c r="F1090" s="109"/>
      <c r="G1090" s="124" t="s">
        <v>5593</v>
      </c>
      <c r="H1090" s="124"/>
      <c r="I1090" s="124"/>
      <c r="J1090" s="124"/>
      <c r="K1090" s="124"/>
      <c r="L1090" s="124"/>
      <c r="M1090" s="124"/>
      <c r="N1090" s="167" t="str">
        <f>VLOOKUP($B1088,D1_2!$B$259:$AL$385,22,FALSE)&amp;""</f>
        <v/>
      </c>
      <c r="O1090" s="174"/>
      <c r="P1090" s="190" t="s">
        <v>410</v>
      </c>
      <c r="Q1090" s="206" t="str">
        <f>VLOOKUP($B1088,D1_2!$B$259:$AL$385,23,FALSE)&amp;""</f>
        <v/>
      </c>
      <c r="R1090" s="216"/>
      <c r="S1090" s="167" t="str">
        <f>VLOOKUP($B1088,D1_2!$B$259:$AL$385,24,FALSE)&amp;""</f>
        <v/>
      </c>
      <c r="T1090" s="174"/>
      <c r="U1090" s="190" t="s">
        <v>410</v>
      </c>
      <c r="V1090" s="206" t="str">
        <f>VLOOKUP($B1088,D1_2!$B$259:$AL$385,25,FALSE)&amp;""</f>
        <v/>
      </c>
      <c r="W1090" s="216"/>
      <c r="X1090" s="167" t="str">
        <f>VLOOKUP($B1088,D1_2!$B$259:$AL$385,26,FALSE)&amp;""</f>
        <v/>
      </c>
      <c r="Y1090" s="174"/>
      <c r="Z1090" s="190" t="s">
        <v>410</v>
      </c>
      <c r="AA1090" s="206" t="str">
        <f>VLOOKUP($B1088,D1_2!$B$259:$AL$385,27,FALSE)&amp;""</f>
        <v/>
      </c>
      <c r="AB1090" s="216"/>
      <c r="AC1090" s="167" t="str">
        <f>VLOOKUP($B1088,D1_2!$B$259:$AL$385,28,FALSE)&amp;""</f>
        <v/>
      </c>
      <c r="AD1090" s="174"/>
      <c r="AE1090" s="190" t="s">
        <v>410</v>
      </c>
      <c r="AF1090" s="206" t="str">
        <f>VLOOKUP($B1088,D1_2!$B$259:$AL$385,29,FALSE)&amp;""</f>
        <v/>
      </c>
      <c r="AG1090" s="216"/>
      <c r="AH1090" s="167" t="str">
        <f>VLOOKUP($B1088,D1_2!$B$259:$AL$385,30,FALSE)&amp;""</f>
        <v/>
      </c>
      <c r="AI1090" s="174"/>
      <c r="AJ1090" s="190" t="s">
        <v>410</v>
      </c>
      <c r="AK1090" s="206" t="str">
        <f>VLOOKUP($B1088,D1_2!$B$259:$AL$385,31,FALSE)&amp;""</f>
        <v/>
      </c>
      <c r="AL1090" s="216"/>
      <c r="AM1090" s="167" t="str">
        <f>VLOOKUP($B1088,D1_2!$B$259:$AL$385,32,FALSE)&amp;""</f>
        <v/>
      </c>
      <c r="AN1090" s="174"/>
      <c r="AO1090" s="190" t="s">
        <v>410</v>
      </c>
      <c r="AP1090" s="206" t="str">
        <f>VLOOKUP($B1088,D1_2!$B$259:$AL$385,33,FALSE)&amp;""</f>
        <v/>
      </c>
      <c r="AQ1090" s="216"/>
      <c r="AR1090" s="167" t="str">
        <f>VLOOKUP($B1088,D1_2!$B$259:$AL$385,34,FALSE)&amp;""</f>
        <v/>
      </c>
      <c r="AS1090" s="174"/>
      <c r="AT1090" s="190" t="s">
        <v>410</v>
      </c>
      <c r="AU1090" s="206" t="str">
        <f>VLOOKUP($B1088,D1_2!$B$259:$AL$385,35,FALSE)&amp;""</f>
        <v/>
      </c>
      <c r="AV1090" s="216"/>
      <c r="AW1090" s="167" t="str">
        <f>VLOOKUP($B1088,D1_2!$B$259:$AL$385,36,FALSE)&amp;""</f>
        <v/>
      </c>
      <c r="AX1090" s="174"/>
      <c r="AY1090" s="190" t="s">
        <v>410</v>
      </c>
      <c r="AZ1090" s="206" t="str">
        <f>VLOOKUP($B1088,D1_2!$B$259:$AL$385,37,FALSE)&amp;""</f>
        <v/>
      </c>
      <c r="BA1090" s="216"/>
    </row>
    <row r="1091" spans="2:53" s="1" customFormat="1" ht="14.25" customHeight="1">
      <c r="B1091" s="26" t="s">
        <v>6958</v>
      </c>
      <c r="C1091" s="78"/>
      <c r="D1091" s="78"/>
      <c r="E1091" s="78"/>
      <c r="F1091" s="107"/>
      <c r="G1091" s="122" t="s">
        <v>6009</v>
      </c>
      <c r="H1091" s="122"/>
      <c r="I1091" s="122"/>
      <c r="J1091" s="122"/>
      <c r="K1091" s="122"/>
      <c r="L1091" s="122"/>
      <c r="M1091" s="122"/>
      <c r="N1091" s="160" t="str">
        <f>VLOOKUP($B1091,D1_2!$B$5:$AL$131,22,FALSE)&amp;""</f>
        <v/>
      </c>
      <c r="O1091" s="172"/>
      <c r="P1091" s="188" t="s">
        <v>410</v>
      </c>
      <c r="Q1091" s="204" t="str">
        <f>VLOOKUP($B1091,D1_2!$B$5:$AL$131,23,FALSE)&amp;""</f>
        <v/>
      </c>
      <c r="R1091" s="215"/>
      <c r="S1091" s="160" t="str">
        <f>VLOOKUP($B1091,D1_2!$B$5:$AL$131,24,FALSE)&amp;""</f>
        <v/>
      </c>
      <c r="T1091" s="172"/>
      <c r="U1091" s="188" t="s">
        <v>410</v>
      </c>
      <c r="V1091" s="204" t="str">
        <f>VLOOKUP($B1091,D1_2!$B$5:$AL$131,25,FALSE)&amp;""</f>
        <v/>
      </c>
      <c r="W1091" s="215"/>
      <c r="X1091" s="160" t="str">
        <f>VLOOKUP($B1091,D1_2!$B$5:$AL$131,26,FALSE)&amp;""</f>
        <v/>
      </c>
      <c r="Y1091" s="172"/>
      <c r="Z1091" s="188" t="s">
        <v>410</v>
      </c>
      <c r="AA1091" s="204" t="str">
        <f>VLOOKUP($B1091,D1_2!$B$5:$AL$131,27,FALSE)&amp;""</f>
        <v/>
      </c>
      <c r="AB1091" s="215"/>
      <c r="AC1091" s="160" t="str">
        <f>VLOOKUP($B1091,D1_2!$B$5:$AL$131,28,FALSE)&amp;""</f>
        <v/>
      </c>
      <c r="AD1091" s="172"/>
      <c r="AE1091" s="188" t="s">
        <v>410</v>
      </c>
      <c r="AF1091" s="204" t="str">
        <f>VLOOKUP($B1091,D1_2!$B$5:$AL$131,29,FALSE)&amp;""</f>
        <v/>
      </c>
      <c r="AG1091" s="215"/>
      <c r="AH1091" s="160" t="str">
        <f>VLOOKUP($B1091,D1_2!$B$5:$AL$131,30,FALSE)&amp;""</f>
        <v/>
      </c>
      <c r="AI1091" s="172"/>
      <c r="AJ1091" s="188" t="s">
        <v>410</v>
      </c>
      <c r="AK1091" s="204" t="str">
        <f>VLOOKUP($B1091,D1_2!$B$5:$AL$131,31,FALSE)&amp;""</f>
        <v/>
      </c>
      <c r="AL1091" s="215"/>
      <c r="AM1091" s="160" t="str">
        <f>VLOOKUP($B1091,D1_2!$B$5:$AL$131,32,FALSE)&amp;""</f>
        <v/>
      </c>
      <c r="AN1091" s="172"/>
      <c r="AO1091" s="188" t="s">
        <v>410</v>
      </c>
      <c r="AP1091" s="204" t="str">
        <f>VLOOKUP($B1091,D1_2!$B$5:$AL$131,33,FALSE)&amp;""</f>
        <v/>
      </c>
      <c r="AQ1091" s="215"/>
      <c r="AR1091" s="160" t="str">
        <f>VLOOKUP($B1091,D1_2!$B$5:$AL$131,34,FALSE)&amp;""</f>
        <v/>
      </c>
      <c r="AS1091" s="172"/>
      <c r="AT1091" s="188" t="s">
        <v>410</v>
      </c>
      <c r="AU1091" s="204" t="str">
        <f>VLOOKUP($B1091,D1_2!$B$5:$AL$131,35,FALSE)&amp;""</f>
        <v/>
      </c>
      <c r="AV1091" s="215"/>
      <c r="AW1091" s="160" t="str">
        <f>VLOOKUP($B1091,D1_2!$B$5:$AL$131,36,FALSE)&amp;""</f>
        <v/>
      </c>
      <c r="AX1091" s="172"/>
      <c r="AY1091" s="188" t="s">
        <v>410</v>
      </c>
      <c r="AZ1091" s="204" t="str">
        <f>VLOOKUP($B1091,D1_2!$B$5:$AL$131,37,FALSE)&amp;""</f>
        <v/>
      </c>
      <c r="BA1091" s="215"/>
    </row>
    <row r="1092" spans="2:53" s="1" customFormat="1">
      <c r="B1092" s="28"/>
      <c r="C1092" s="80"/>
      <c r="D1092" s="80"/>
      <c r="E1092" s="80"/>
      <c r="F1092" s="108"/>
      <c r="G1092" s="123" t="s">
        <v>5759</v>
      </c>
      <c r="H1092" s="123"/>
      <c r="I1092" s="123"/>
      <c r="J1092" s="123"/>
      <c r="K1092" s="123"/>
      <c r="L1092" s="123"/>
      <c r="M1092" s="123"/>
      <c r="N1092" s="162" t="str">
        <f>VLOOKUP($B1091,D1_2!$B$132:$AL$258,22,FALSE)&amp;""</f>
        <v/>
      </c>
      <c r="O1092" s="173"/>
      <c r="P1092" s="189" t="s">
        <v>410</v>
      </c>
      <c r="Q1092" s="205" t="str">
        <f>VLOOKUP($B1091,D1_2!$B$132:$AL$258,23,FALSE)&amp;""</f>
        <v/>
      </c>
      <c r="R1092" s="222"/>
      <c r="S1092" s="162" t="str">
        <f>VLOOKUP($B1091,D1_2!$B$132:$AL$258,24,FALSE)&amp;""</f>
        <v/>
      </c>
      <c r="T1092" s="173"/>
      <c r="U1092" s="189" t="s">
        <v>410</v>
      </c>
      <c r="V1092" s="205" t="str">
        <f>VLOOKUP($B1091,D1_2!$B$132:$AL$258,25,FALSE)&amp;""</f>
        <v/>
      </c>
      <c r="W1092" s="222"/>
      <c r="X1092" s="162" t="str">
        <f>VLOOKUP($B1091,D1_2!$B$132:$AL$258,26,FALSE)&amp;""</f>
        <v/>
      </c>
      <c r="Y1092" s="173"/>
      <c r="Z1092" s="189" t="s">
        <v>410</v>
      </c>
      <c r="AA1092" s="205" t="str">
        <f>VLOOKUP($B1091,D1_2!$B$132:$AL$258,27,FALSE)&amp;""</f>
        <v/>
      </c>
      <c r="AB1092" s="222"/>
      <c r="AC1092" s="162" t="str">
        <f>VLOOKUP($B1091,D1_2!$B$132:$AL$258,28,FALSE)&amp;""</f>
        <v/>
      </c>
      <c r="AD1092" s="173"/>
      <c r="AE1092" s="189" t="s">
        <v>410</v>
      </c>
      <c r="AF1092" s="205" t="str">
        <f>VLOOKUP($B1091,D1_2!$B$132:$AL$258,29,FALSE)&amp;""</f>
        <v/>
      </c>
      <c r="AG1092" s="222"/>
      <c r="AH1092" s="162" t="str">
        <f>VLOOKUP($B1091,D1_2!$B$132:$AL$258,30,FALSE)&amp;""</f>
        <v/>
      </c>
      <c r="AI1092" s="173"/>
      <c r="AJ1092" s="189" t="s">
        <v>410</v>
      </c>
      <c r="AK1092" s="205" t="str">
        <f>VLOOKUP($B1091,D1_2!$B$132:$AL$258,31,FALSE)&amp;""</f>
        <v/>
      </c>
      <c r="AL1092" s="222"/>
      <c r="AM1092" s="162" t="str">
        <f>VLOOKUP($B1091,D1_2!$B$132:$AL$258,32,FALSE)&amp;""</f>
        <v/>
      </c>
      <c r="AN1092" s="173"/>
      <c r="AO1092" s="189" t="s">
        <v>410</v>
      </c>
      <c r="AP1092" s="205" t="str">
        <f>VLOOKUP($B1091,D1_2!$B$132:$AL$258,33,FALSE)&amp;""</f>
        <v/>
      </c>
      <c r="AQ1092" s="222"/>
      <c r="AR1092" s="162" t="str">
        <f>VLOOKUP($B1091,D1_2!$B$132:$AL$258,34,FALSE)&amp;""</f>
        <v/>
      </c>
      <c r="AS1092" s="173"/>
      <c r="AT1092" s="189" t="s">
        <v>410</v>
      </c>
      <c r="AU1092" s="205" t="str">
        <f>VLOOKUP($B1091,D1_2!$B$132:$AL$258,35,FALSE)&amp;""</f>
        <v/>
      </c>
      <c r="AV1092" s="222"/>
      <c r="AW1092" s="162" t="str">
        <f>VLOOKUP($B1091,D1_2!$B$132:$AL$258,36,FALSE)&amp;""</f>
        <v/>
      </c>
      <c r="AX1092" s="173"/>
      <c r="AY1092" s="189" t="s">
        <v>410</v>
      </c>
      <c r="AZ1092" s="205" t="str">
        <f>VLOOKUP($B1091,D1_2!$B$132:$AL$258,37,FALSE)&amp;""</f>
        <v/>
      </c>
      <c r="BA1092" s="222"/>
    </row>
    <row r="1093" spans="2:53" s="1" customFormat="1">
      <c r="B1093" s="28"/>
      <c r="C1093" s="80"/>
      <c r="D1093" s="80"/>
      <c r="E1093" s="80"/>
      <c r="F1093" s="108"/>
      <c r="G1093" s="124" t="s">
        <v>5593</v>
      </c>
      <c r="H1093" s="124"/>
      <c r="I1093" s="124"/>
      <c r="J1093" s="124"/>
      <c r="K1093" s="124"/>
      <c r="L1093" s="124"/>
      <c r="M1093" s="124"/>
      <c r="N1093" s="168" t="str">
        <f>VLOOKUP($B1091,D1_2!$B$259:$AL$385,22,FALSE)&amp;""</f>
        <v/>
      </c>
      <c r="O1093" s="156"/>
      <c r="P1093" s="191" t="s">
        <v>410</v>
      </c>
      <c r="Q1093" s="207" t="str">
        <f>VLOOKUP($B1091,D1_2!$B$259:$AL$385,23,FALSE)&amp;""</f>
        <v/>
      </c>
      <c r="R1093" s="223"/>
      <c r="S1093" s="168" t="str">
        <f>VLOOKUP($B1091,D1_2!$B$259:$AL$385,24,FALSE)&amp;""</f>
        <v/>
      </c>
      <c r="T1093" s="156"/>
      <c r="U1093" s="191" t="s">
        <v>410</v>
      </c>
      <c r="V1093" s="207" t="str">
        <f>VLOOKUP($B1091,D1_2!$B$259:$AL$385,25,FALSE)&amp;""</f>
        <v/>
      </c>
      <c r="W1093" s="223"/>
      <c r="X1093" s="168" t="str">
        <f>VLOOKUP($B1091,D1_2!$B$259:$AL$385,26,FALSE)&amp;""</f>
        <v/>
      </c>
      <c r="Y1093" s="156"/>
      <c r="Z1093" s="191" t="s">
        <v>410</v>
      </c>
      <c r="AA1093" s="207" t="str">
        <f>VLOOKUP($B1091,D1_2!$B$259:$AL$385,27,FALSE)&amp;""</f>
        <v/>
      </c>
      <c r="AB1093" s="223"/>
      <c r="AC1093" s="168" t="str">
        <f>VLOOKUP($B1091,D1_2!$B$259:$AL$385,28,FALSE)&amp;""</f>
        <v/>
      </c>
      <c r="AD1093" s="156"/>
      <c r="AE1093" s="191" t="s">
        <v>410</v>
      </c>
      <c r="AF1093" s="207" t="str">
        <f>VLOOKUP($B1091,D1_2!$B$259:$AL$385,29,FALSE)&amp;""</f>
        <v/>
      </c>
      <c r="AG1093" s="223"/>
      <c r="AH1093" s="168" t="str">
        <f>VLOOKUP($B1091,D1_2!$B$259:$AL$385,30,FALSE)&amp;""</f>
        <v/>
      </c>
      <c r="AI1093" s="156"/>
      <c r="AJ1093" s="191" t="s">
        <v>410</v>
      </c>
      <c r="AK1093" s="207" t="str">
        <f>VLOOKUP($B1091,D1_2!$B$259:$AL$385,31,FALSE)&amp;""</f>
        <v/>
      </c>
      <c r="AL1093" s="223"/>
      <c r="AM1093" s="168" t="str">
        <f>VLOOKUP($B1091,D1_2!$B$259:$AL$385,32,FALSE)&amp;""</f>
        <v/>
      </c>
      <c r="AN1093" s="156"/>
      <c r="AO1093" s="191" t="s">
        <v>410</v>
      </c>
      <c r="AP1093" s="207" t="str">
        <f>VLOOKUP($B1091,D1_2!$B$259:$AL$385,33,FALSE)&amp;""</f>
        <v/>
      </c>
      <c r="AQ1093" s="223"/>
      <c r="AR1093" s="168" t="str">
        <f>VLOOKUP($B1091,D1_2!$B$259:$AL$385,34,FALSE)&amp;""</f>
        <v/>
      </c>
      <c r="AS1093" s="156"/>
      <c r="AT1093" s="191" t="s">
        <v>410</v>
      </c>
      <c r="AU1093" s="207" t="str">
        <f>VLOOKUP($B1091,D1_2!$B$259:$AL$385,35,FALSE)&amp;""</f>
        <v/>
      </c>
      <c r="AV1093" s="223"/>
      <c r="AW1093" s="168" t="str">
        <f>VLOOKUP($B1091,D1_2!$B$259:$AL$385,36,FALSE)&amp;""</f>
        <v/>
      </c>
      <c r="AX1093" s="156"/>
      <c r="AY1093" s="191" t="s">
        <v>410</v>
      </c>
      <c r="AZ1093" s="207" t="str">
        <f>VLOOKUP($B1091,D1_2!$B$259:$AL$385,37,FALSE)&amp;""</f>
        <v/>
      </c>
      <c r="BA1093" s="223"/>
    </row>
    <row r="1094" spans="2:53" s="1" customFormat="1" ht="14.25" customHeight="1">
      <c r="B1094" s="26" t="s">
        <v>6344</v>
      </c>
      <c r="C1094" s="78"/>
      <c r="D1094" s="78"/>
      <c r="E1094" s="78"/>
      <c r="F1094" s="107"/>
      <c r="G1094" s="122" t="s">
        <v>6009</v>
      </c>
      <c r="H1094" s="122"/>
      <c r="I1094" s="122"/>
      <c r="J1094" s="122"/>
      <c r="K1094" s="122"/>
      <c r="L1094" s="122"/>
      <c r="M1094" s="122"/>
      <c r="N1094" s="160" t="str">
        <f>VLOOKUP($B1094,D1_2!$B$5:$AL$131,22,FALSE)&amp;""</f>
        <v/>
      </c>
      <c r="O1094" s="172"/>
      <c r="P1094" s="188" t="s">
        <v>410</v>
      </c>
      <c r="Q1094" s="204" t="str">
        <f>VLOOKUP($B1094,D1_2!$B$5:$AL$131,23,FALSE)&amp;""</f>
        <v/>
      </c>
      <c r="R1094" s="215"/>
      <c r="S1094" s="160" t="str">
        <f>VLOOKUP($B1094,D1_2!$B$5:$AL$131,24,FALSE)&amp;""</f>
        <v/>
      </c>
      <c r="T1094" s="172"/>
      <c r="U1094" s="188" t="s">
        <v>410</v>
      </c>
      <c r="V1094" s="204" t="str">
        <f>VLOOKUP($B1094,D1_2!$B$5:$AL$131,25,FALSE)&amp;""</f>
        <v/>
      </c>
      <c r="W1094" s="215"/>
      <c r="X1094" s="160" t="str">
        <f>VLOOKUP($B1094,D1_2!$B$5:$AL$131,26,FALSE)&amp;""</f>
        <v/>
      </c>
      <c r="Y1094" s="172"/>
      <c r="Z1094" s="188" t="s">
        <v>410</v>
      </c>
      <c r="AA1094" s="204" t="str">
        <f>VLOOKUP($B1094,D1_2!$B$5:$AL$131,27,FALSE)&amp;""</f>
        <v/>
      </c>
      <c r="AB1094" s="215"/>
      <c r="AC1094" s="160" t="str">
        <f>VLOOKUP($B1094,D1_2!$B$5:$AL$131,28,FALSE)&amp;""</f>
        <v/>
      </c>
      <c r="AD1094" s="172"/>
      <c r="AE1094" s="188" t="s">
        <v>410</v>
      </c>
      <c r="AF1094" s="204" t="str">
        <f>VLOOKUP($B1094,D1_2!$B$5:$AL$131,29,FALSE)&amp;""</f>
        <v/>
      </c>
      <c r="AG1094" s="215"/>
      <c r="AH1094" s="160" t="str">
        <f>VLOOKUP($B1094,D1_2!$B$5:$AL$131,30,FALSE)&amp;""</f>
        <v/>
      </c>
      <c r="AI1094" s="172"/>
      <c r="AJ1094" s="188" t="s">
        <v>410</v>
      </c>
      <c r="AK1094" s="204" t="str">
        <f>VLOOKUP($B1094,D1_2!$B$5:$AL$131,31,FALSE)&amp;""</f>
        <v/>
      </c>
      <c r="AL1094" s="215"/>
      <c r="AM1094" s="160" t="str">
        <f>VLOOKUP($B1094,D1_2!$B$5:$AL$131,32,FALSE)&amp;""</f>
        <v/>
      </c>
      <c r="AN1094" s="172"/>
      <c r="AO1094" s="188" t="s">
        <v>410</v>
      </c>
      <c r="AP1094" s="204" t="str">
        <f>VLOOKUP($B1094,D1_2!$B$5:$AL$131,33,FALSE)&amp;""</f>
        <v/>
      </c>
      <c r="AQ1094" s="215"/>
      <c r="AR1094" s="160" t="str">
        <f>VLOOKUP($B1094,D1_2!$B$5:$AL$131,34,FALSE)&amp;""</f>
        <v/>
      </c>
      <c r="AS1094" s="172"/>
      <c r="AT1094" s="188" t="s">
        <v>410</v>
      </c>
      <c r="AU1094" s="204" t="str">
        <f>VLOOKUP($B1094,D1_2!$B$5:$AL$131,35,FALSE)&amp;""</f>
        <v/>
      </c>
      <c r="AV1094" s="215"/>
      <c r="AW1094" s="160" t="str">
        <f>VLOOKUP($B1094,D1_2!$B$5:$AL$131,36,FALSE)&amp;""</f>
        <v/>
      </c>
      <c r="AX1094" s="172"/>
      <c r="AY1094" s="188" t="s">
        <v>410</v>
      </c>
      <c r="AZ1094" s="204" t="str">
        <f>VLOOKUP($B1094,D1_2!$B$5:$AL$131,37,FALSE)&amp;""</f>
        <v/>
      </c>
      <c r="BA1094" s="215"/>
    </row>
    <row r="1095" spans="2:53" s="1" customFormat="1">
      <c r="B1095" s="28"/>
      <c r="C1095" s="80"/>
      <c r="D1095" s="80"/>
      <c r="E1095" s="80"/>
      <c r="F1095" s="108"/>
      <c r="G1095" s="123" t="s">
        <v>5759</v>
      </c>
      <c r="H1095" s="123"/>
      <c r="I1095" s="123"/>
      <c r="J1095" s="123"/>
      <c r="K1095" s="123"/>
      <c r="L1095" s="123"/>
      <c r="M1095" s="123"/>
      <c r="N1095" s="162" t="str">
        <f>VLOOKUP($B1094,D1_2!$B$132:$AL$258,22,FALSE)&amp;""</f>
        <v/>
      </c>
      <c r="O1095" s="173"/>
      <c r="P1095" s="189" t="s">
        <v>410</v>
      </c>
      <c r="Q1095" s="205" t="str">
        <f>VLOOKUP($B1094,D1_2!$B$132:$AL$258,23,FALSE)&amp;""</f>
        <v/>
      </c>
      <c r="R1095" s="222"/>
      <c r="S1095" s="162" t="str">
        <f>VLOOKUP($B1094,D1_2!$B$132:$AL$258,24,FALSE)&amp;""</f>
        <v/>
      </c>
      <c r="T1095" s="173"/>
      <c r="U1095" s="189" t="s">
        <v>410</v>
      </c>
      <c r="V1095" s="205" t="str">
        <f>VLOOKUP($B1094,D1_2!$B$132:$AL$258,25,FALSE)&amp;""</f>
        <v/>
      </c>
      <c r="W1095" s="222"/>
      <c r="X1095" s="162" t="str">
        <f>VLOOKUP($B1094,D1_2!$B$132:$AL$258,26,FALSE)&amp;""</f>
        <v/>
      </c>
      <c r="Y1095" s="173"/>
      <c r="Z1095" s="189" t="s">
        <v>410</v>
      </c>
      <c r="AA1095" s="205" t="str">
        <f>VLOOKUP($B1094,D1_2!$B$132:$AL$258,27,FALSE)&amp;""</f>
        <v/>
      </c>
      <c r="AB1095" s="222"/>
      <c r="AC1095" s="162" t="str">
        <f>VLOOKUP($B1094,D1_2!$B$132:$AL$258,28,FALSE)&amp;""</f>
        <v/>
      </c>
      <c r="AD1095" s="173"/>
      <c r="AE1095" s="189" t="s">
        <v>410</v>
      </c>
      <c r="AF1095" s="205" t="str">
        <f>VLOOKUP($B1094,D1_2!$B$132:$AL$258,29,FALSE)&amp;""</f>
        <v/>
      </c>
      <c r="AG1095" s="222"/>
      <c r="AH1095" s="162" t="str">
        <f>VLOOKUP($B1094,D1_2!$B$132:$AL$258,30,FALSE)&amp;""</f>
        <v/>
      </c>
      <c r="AI1095" s="173"/>
      <c r="AJ1095" s="189" t="s">
        <v>410</v>
      </c>
      <c r="AK1095" s="205" t="str">
        <f>VLOOKUP($B1094,D1_2!$B$132:$AL$258,31,FALSE)&amp;""</f>
        <v/>
      </c>
      <c r="AL1095" s="222"/>
      <c r="AM1095" s="162" t="str">
        <f>VLOOKUP($B1094,D1_2!$B$132:$AL$258,32,FALSE)&amp;""</f>
        <v/>
      </c>
      <c r="AN1095" s="173"/>
      <c r="AO1095" s="189" t="s">
        <v>410</v>
      </c>
      <c r="AP1095" s="205" t="str">
        <f>VLOOKUP($B1094,D1_2!$B$132:$AL$258,33,FALSE)&amp;""</f>
        <v/>
      </c>
      <c r="AQ1095" s="222"/>
      <c r="AR1095" s="162" t="str">
        <f>VLOOKUP($B1094,D1_2!$B$132:$AL$258,34,FALSE)&amp;""</f>
        <v/>
      </c>
      <c r="AS1095" s="173"/>
      <c r="AT1095" s="189" t="s">
        <v>410</v>
      </c>
      <c r="AU1095" s="205" t="str">
        <f>VLOOKUP($B1094,D1_2!$B$132:$AL$258,35,FALSE)&amp;""</f>
        <v/>
      </c>
      <c r="AV1095" s="222"/>
      <c r="AW1095" s="162" t="str">
        <f>VLOOKUP($B1094,D1_2!$B$132:$AL$258,36,FALSE)&amp;""</f>
        <v/>
      </c>
      <c r="AX1095" s="173"/>
      <c r="AY1095" s="189" t="s">
        <v>410</v>
      </c>
      <c r="AZ1095" s="205" t="str">
        <f>VLOOKUP($B1094,D1_2!$B$132:$AL$258,37,FALSE)&amp;""</f>
        <v/>
      </c>
      <c r="BA1095" s="222"/>
    </row>
    <row r="1096" spans="2:53" s="1" customFormat="1">
      <c r="B1096" s="27"/>
      <c r="C1096" s="79"/>
      <c r="D1096" s="79"/>
      <c r="E1096" s="79"/>
      <c r="F1096" s="109"/>
      <c r="G1096" s="124" t="s">
        <v>5593</v>
      </c>
      <c r="H1096" s="124"/>
      <c r="I1096" s="124"/>
      <c r="J1096" s="124"/>
      <c r="K1096" s="124"/>
      <c r="L1096" s="124"/>
      <c r="M1096" s="124"/>
      <c r="N1096" s="167" t="str">
        <f>VLOOKUP($B1094,D1_2!$B$259:$AL$385,22,FALSE)&amp;""</f>
        <v/>
      </c>
      <c r="O1096" s="174"/>
      <c r="P1096" s="190" t="s">
        <v>410</v>
      </c>
      <c r="Q1096" s="206" t="str">
        <f>VLOOKUP($B1094,D1_2!$B$259:$AL$385,23,FALSE)&amp;""</f>
        <v/>
      </c>
      <c r="R1096" s="216"/>
      <c r="S1096" s="167" t="str">
        <f>VLOOKUP($B1094,D1_2!$B$259:$AL$385,24,FALSE)&amp;""</f>
        <v/>
      </c>
      <c r="T1096" s="174"/>
      <c r="U1096" s="190" t="s">
        <v>410</v>
      </c>
      <c r="V1096" s="206" t="str">
        <f>VLOOKUP($B1094,D1_2!$B$259:$AL$385,25,FALSE)&amp;""</f>
        <v/>
      </c>
      <c r="W1096" s="216"/>
      <c r="X1096" s="167" t="str">
        <f>VLOOKUP($B1094,D1_2!$B$259:$AL$385,26,FALSE)&amp;""</f>
        <v/>
      </c>
      <c r="Y1096" s="174"/>
      <c r="Z1096" s="190" t="s">
        <v>410</v>
      </c>
      <c r="AA1096" s="206" t="str">
        <f>VLOOKUP($B1094,D1_2!$B$259:$AL$385,27,FALSE)&amp;""</f>
        <v/>
      </c>
      <c r="AB1096" s="216"/>
      <c r="AC1096" s="167" t="str">
        <f>VLOOKUP($B1094,D1_2!$B$259:$AL$385,28,FALSE)&amp;""</f>
        <v/>
      </c>
      <c r="AD1096" s="174"/>
      <c r="AE1096" s="190" t="s">
        <v>410</v>
      </c>
      <c r="AF1096" s="206" t="str">
        <f>VLOOKUP($B1094,D1_2!$B$259:$AL$385,29,FALSE)&amp;""</f>
        <v/>
      </c>
      <c r="AG1096" s="216"/>
      <c r="AH1096" s="167" t="str">
        <f>VLOOKUP($B1094,D1_2!$B$259:$AL$385,30,FALSE)&amp;""</f>
        <v/>
      </c>
      <c r="AI1096" s="174"/>
      <c r="AJ1096" s="190" t="s">
        <v>410</v>
      </c>
      <c r="AK1096" s="206" t="str">
        <f>VLOOKUP($B1094,D1_2!$B$259:$AL$385,31,FALSE)&amp;""</f>
        <v/>
      </c>
      <c r="AL1096" s="216"/>
      <c r="AM1096" s="167" t="str">
        <f>VLOOKUP($B1094,D1_2!$B$259:$AL$385,32,FALSE)&amp;""</f>
        <v/>
      </c>
      <c r="AN1096" s="174"/>
      <c r="AO1096" s="190" t="s">
        <v>410</v>
      </c>
      <c r="AP1096" s="206" t="str">
        <f>VLOOKUP($B1094,D1_2!$B$259:$AL$385,33,FALSE)&amp;""</f>
        <v/>
      </c>
      <c r="AQ1096" s="216"/>
      <c r="AR1096" s="167" t="str">
        <f>VLOOKUP($B1094,D1_2!$B$259:$AL$385,34,FALSE)&amp;""</f>
        <v/>
      </c>
      <c r="AS1096" s="174"/>
      <c r="AT1096" s="190" t="s">
        <v>410</v>
      </c>
      <c r="AU1096" s="206" t="str">
        <f>VLOOKUP($B1094,D1_2!$B$259:$AL$385,35,FALSE)&amp;""</f>
        <v/>
      </c>
      <c r="AV1096" s="216"/>
      <c r="AW1096" s="167" t="str">
        <f>VLOOKUP($B1094,D1_2!$B$259:$AL$385,36,FALSE)&amp;""</f>
        <v/>
      </c>
      <c r="AX1096" s="174"/>
      <c r="AY1096" s="190" t="s">
        <v>410</v>
      </c>
      <c r="AZ1096" s="206" t="str">
        <f>VLOOKUP($B1094,D1_2!$B$259:$AL$385,37,FALSE)&amp;""</f>
        <v/>
      </c>
      <c r="BA1096" s="216"/>
    </row>
    <row r="1097" spans="2:53" s="1" customFormat="1" ht="14.25" customHeight="1">
      <c r="B1097" s="28" t="s">
        <v>6959</v>
      </c>
      <c r="C1097" s="80"/>
      <c r="D1097" s="80"/>
      <c r="E1097" s="80"/>
      <c r="F1097" s="108"/>
      <c r="G1097" s="122" t="s">
        <v>6009</v>
      </c>
      <c r="H1097" s="122"/>
      <c r="I1097" s="122"/>
      <c r="J1097" s="122"/>
      <c r="K1097" s="122"/>
      <c r="L1097" s="122"/>
      <c r="M1097" s="122"/>
      <c r="N1097" s="169" t="str">
        <f>VLOOKUP($B1097,D1_2!$B$5:$AL$131,22,FALSE)&amp;""</f>
        <v/>
      </c>
      <c r="O1097" s="155"/>
      <c r="P1097" s="192" t="s">
        <v>410</v>
      </c>
      <c r="Q1097" s="208" t="str">
        <f>VLOOKUP($B1097,D1_2!$B$5:$AL$131,23,FALSE)&amp;""</f>
        <v/>
      </c>
      <c r="R1097" s="224"/>
      <c r="S1097" s="169" t="str">
        <f>VLOOKUP($B1097,D1_2!$B$5:$AL$131,24,FALSE)&amp;""</f>
        <v/>
      </c>
      <c r="T1097" s="155"/>
      <c r="U1097" s="192" t="s">
        <v>410</v>
      </c>
      <c r="V1097" s="208" t="str">
        <f>VLOOKUP($B1097,D1_2!$B$5:$AL$131,25,FALSE)&amp;""</f>
        <v/>
      </c>
      <c r="W1097" s="224"/>
      <c r="X1097" s="169" t="str">
        <f>VLOOKUP($B1097,D1_2!$B$5:$AL$131,26,FALSE)&amp;""</f>
        <v/>
      </c>
      <c r="Y1097" s="155"/>
      <c r="Z1097" s="192" t="s">
        <v>410</v>
      </c>
      <c r="AA1097" s="208" t="str">
        <f>VLOOKUP($B1097,D1_2!$B$5:$AL$131,27,FALSE)&amp;""</f>
        <v/>
      </c>
      <c r="AB1097" s="224"/>
      <c r="AC1097" s="169" t="str">
        <f>VLOOKUP($B1097,D1_2!$B$5:$AL$131,28,FALSE)&amp;""</f>
        <v/>
      </c>
      <c r="AD1097" s="155"/>
      <c r="AE1097" s="192" t="s">
        <v>410</v>
      </c>
      <c r="AF1097" s="208" t="str">
        <f>VLOOKUP($B1097,D1_2!$B$5:$AL$131,29,FALSE)&amp;""</f>
        <v/>
      </c>
      <c r="AG1097" s="224"/>
      <c r="AH1097" s="169" t="str">
        <f>VLOOKUP($B1097,D1_2!$B$5:$AL$131,30,FALSE)&amp;""</f>
        <v/>
      </c>
      <c r="AI1097" s="155"/>
      <c r="AJ1097" s="192" t="s">
        <v>410</v>
      </c>
      <c r="AK1097" s="208" t="str">
        <f>VLOOKUP($B1097,D1_2!$B$5:$AL$131,31,FALSE)&amp;""</f>
        <v/>
      </c>
      <c r="AL1097" s="224"/>
      <c r="AM1097" s="169" t="str">
        <f>VLOOKUP($B1097,D1_2!$B$5:$AL$131,32,FALSE)&amp;""</f>
        <v/>
      </c>
      <c r="AN1097" s="155"/>
      <c r="AO1097" s="192" t="s">
        <v>410</v>
      </c>
      <c r="AP1097" s="208" t="str">
        <f>VLOOKUP($B1097,D1_2!$B$5:$AL$131,33,FALSE)&amp;""</f>
        <v/>
      </c>
      <c r="AQ1097" s="224"/>
      <c r="AR1097" s="169" t="str">
        <f>VLOOKUP($B1097,D1_2!$B$5:$AL$131,34,FALSE)&amp;""</f>
        <v/>
      </c>
      <c r="AS1097" s="155"/>
      <c r="AT1097" s="192" t="s">
        <v>410</v>
      </c>
      <c r="AU1097" s="208" t="str">
        <f>VLOOKUP($B1097,D1_2!$B$5:$AL$131,35,FALSE)&amp;""</f>
        <v/>
      </c>
      <c r="AV1097" s="224"/>
      <c r="AW1097" s="169" t="str">
        <f>VLOOKUP($B1097,D1_2!$B$5:$AL$131,36,FALSE)&amp;""</f>
        <v/>
      </c>
      <c r="AX1097" s="155"/>
      <c r="AY1097" s="192" t="s">
        <v>410</v>
      </c>
      <c r="AZ1097" s="208" t="str">
        <f>VLOOKUP($B1097,D1_2!$B$5:$AL$131,37,FALSE)&amp;""</f>
        <v/>
      </c>
      <c r="BA1097" s="224"/>
    </row>
    <row r="1098" spans="2:53" s="1" customFormat="1">
      <c r="B1098" s="28"/>
      <c r="C1098" s="80"/>
      <c r="D1098" s="80"/>
      <c r="E1098" s="80"/>
      <c r="F1098" s="108"/>
      <c r="G1098" s="123" t="s">
        <v>5759</v>
      </c>
      <c r="H1098" s="123"/>
      <c r="I1098" s="123"/>
      <c r="J1098" s="123"/>
      <c r="K1098" s="123"/>
      <c r="L1098" s="123"/>
      <c r="M1098" s="123"/>
      <c r="N1098" s="162" t="str">
        <f>VLOOKUP($B1097,D1_2!$B$132:$AL$258,22,FALSE)&amp;""</f>
        <v/>
      </c>
      <c r="O1098" s="173"/>
      <c r="P1098" s="189" t="s">
        <v>410</v>
      </c>
      <c r="Q1098" s="205" t="str">
        <f>VLOOKUP($B1097,D1_2!$B$132:$AL$258,23,FALSE)&amp;""</f>
        <v/>
      </c>
      <c r="R1098" s="222"/>
      <c r="S1098" s="162" t="str">
        <f>VLOOKUP($B1097,D1_2!$B$132:$AL$258,24,FALSE)&amp;""</f>
        <v/>
      </c>
      <c r="T1098" s="173"/>
      <c r="U1098" s="189" t="s">
        <v>410</v>
      </c>
      <c r="V1098" s="205" t="str">
        <f>VLOOKUP($B1097,D1_2!$B$132:$AL$258,25,FALSE)&amp;""</f>
        <v/>
      </c>
      <c r="W1098" s="222"/>
      <c r="X1098" s="162" t="str">
        <f>VLOOKUP($B1097,D1_2!$B$132:$AL$258,26,FALSE)&amp;""</f>
        <v/>
      </c>
      <c r="Y1098" s="173"/>
      <c r="Z1098" s="189" t="s">
        <v>410</v>
      </c>
      <c r="AA1098" s="205" t="str">
        <f>VLOOKUP($B1097,D1_2!$B$132:$AL$258,27,FALSE)&amp;""</f>
        <v/>
      </c>
      <c r="AB1098" s="222"/>
      <c r="AC1098" s="162" t="str">
        <f>VLOOKUP($B1097,D1_2!$B$132:$AL$258,28,FALSE)&amp;""</f>
        <v/>
      </c>
      <c r="AD1098" s="173"/>
      <c r="AE1098" s="189" t="s">
        <v>410</v>
      </c>
      <c r="AF1098" s="205" t="str">
        <f>VLOOKUP($B1097,D1_2!$B$132:$AL$258,29,FALSE)&amp;""</f>
        <v/>
      </c>
      <c r="AG1098" s="222"/>
      <c r="AH1098" s="162" t="str">
        <f>VLOOKUP($B1097,D1_2!$B$132:$AL$258,30,FALSE)&amp;""</f>
        <v/>
      </c>
      <c r="AI1098" s="173"/>
      <c r="AJ1098" s="189" t="s">
        <v>410</v>
      </c>
      <c r="AK1098" s="205" t="str">
        <f>VLOOKUP($B1097,D1_2!$B$132:$AL$258,31,FALSE)&amp;""</f>
        <v/>
      </c>
      <c r="AL1098" s="222"/>
      <c r="AM1098" s="162" t="str">
        <f>VLOOKUP($B1097,D1_2!$B$132:$AL$258,32,FALSE)&amp;""</f>
        <v/>
      </c>
      <c r="AN1098" s="173"/>
      <c r="AO1098" s="189" t="s">
        <v>410</v>
      </c>
      <c r="AP1098" s="205" t="str">
        <f>VLOOKUP($B1097,D1_2!$B$132:$AL$258,33,FALSE)&amp;""</f>
        <v/>
      </c>
      <c r="AQ1098" s="222"/>
      <c r="AR1098" s="162" t="str">
        <f>VLOOKUP($B1097,D1_2!$B$132:$AL$258,34,FALSE)&amp;""</f>
        <v/>
      </c>
      <c r="AS1098" s="173"/>
      <c r="AT1098" s="189" t="s">
        <v>410</v>
      </c>
      <c r="AU1098" s="205" t="str">
        <f>VLOOKUP($B1097,D1_2!$B$132:$AL$258,35,FALSE)&amp;""</f>
        <v/>
      </c>
      <c r="AV1098" s="222"/>
      <c r="AW1098" s="162" t="str">
        <f>VLOOKUP($B1097,D1_2!$B$132:$AL$258,36,FALSE)&amp;""</f>
        <v/>
      </c>
      <c r="AX1098" s="173"/>
      <c r="AY1098" s="189" t="s">
        <v>410</v>
      </c>
      <c r="AZ1098" s="205" t="str">
        <f>VLOOKUP($B1097,D1_2!$B$132:$AL$258,37,FALSE)&amp;""</f>
        <v/>
      </c>
      <c r="BA1098" s="222"/>
    </row>
    <row r="1099" spans="2:53" s="1" customFormat="1">
      <c r="B1099" s="27"/>
      <c r="C1099" s="79"/>
      <c r="D1099" s="79"/>
      <c r="E1099" s="79"/>
      <c r="F1099" s="109"/>
      <c r="G1099" s="124" t="s">
        <v>5593</v>
      </c>
      <c r="H1099" s="124"/>
      <c r="I1099" s="124"/>
      <c r="J1099" s="124"/>
      <c r="K1099" s="124"/>
      <c r="L1099" s="124"/>
      <c r="M1099" s="124"/>
      <c r="N1099" s="167" t="str">
        <f>VLOOKUP($B1097,D1_2!$B$259:$AL$385,22,FALSE)&amp;""</f>
        <v/>
      </c>
      <c r="O1099" s="174"/>
      <c r="P1099" s="190" t="s">
        <v>410</v>
      </c>
      <c r="Q1099" s="206" t="str">
        <f>VLOOKUP($B1097,D1_2!$B$259:$AL$385,23,FALSE)&amp;""</f>
        <v/>
      </c>
      <c r="R1099" s="216"/>
      <c r="S1099" s="167" t="str">
        <f>VLOOKUP($B1097,D1_2!$B$259:$AL$385,24,FALSE)&amp;""</f>
        <v/>
      </c>
      <c r="T1099" s="174"/>
      <c r="U1099" s="190" t="s">
        <v>410</v>
      </c>
      <c r="V1099" s="206" t="str">
        <f>VLOOKUP($B1097,D1_2!$B$259:$AL$385,25,FALSE)&amp;""</f>
        <v/>
      </c>
      <c r="W1099" s="216"/>
      <c r="X1099" s="167" t="str">
        <f>VLOOKUP($B1097,D1_2!$B$259:$AL$385,26,FALSE)&amp;""</f>
        <v/>
      </c>
      <c r="Y1099" s="174"/>
      <c r="Z1099" s="190" t="s">
        <v>410</v>
      </c>
      <c r="AA1099" s="206" t="str">
        <f>VLOOKUP($B1097,D1_2!$B$259:$AL$385,27,FALSE)&amp;""</f>
        <v/>
      </c>
      <c r="AB1099" s="216"/>
      <c r="AC1099" s="167" t="str">
        <f>VLOOKUP($B1097,D1_2!$B$259:$AL$385,28,FALSE)&amp;""</f>
        <v/>
      </c>
      <c r="AD1099" s="174"/>
      <c r="AE1099" s="190" t="s">
        <v>410</v>
      </c>
      <c r="AF1099" s="206" t="str">
        <f>VLOOKUP($B1097,D1_2!$B$259:$AL$385,29,FALSE)&amp;""</f>
        <v/>
      </c>
      <c r="AG1099" s="216"/>
      <c r="AH1099" s="167" t="str">
        <f>VLOOKUP($B1097,D1_2!$B$259:$AL$385,30,FALSE)&amp;""</f>
        <v/>
      </c>
      <c r="AI1099" s="174"/>
      <c r="AJ1099" s="190" t="s">
        <v>410</v>
      </c>
      <c r="AK1099" s="206" t="str">
        <f>VLOOKUP($B1097,D1_2!$B$259:$AL$385,31,FALSE)&amp;""</f>
        <v/>
      </c>
      <c r="AL1099" s="216"/>
      <c r="AM1099" s="167" t="str">
        <f>VLOOKUP($B1097,D1_2!$B$259:$AL$385,32,FALSE)&amp;""</f>
        <v/>
      </c>
      <c r="AN1099" s="174"/>
      <c r="AO1099" s="190" t="s">
        <v>410</v>
      </c>
      <c r="AP1099" s="206" t="str">
        <f>VLOOKUP($B1097,D1_2!$B$259:$AL$385,33,FALSE)&amp;""</f>
        <v/>
      </c>
      <c r="AQ1099" s="216"/>
      <c r="AR1099" s="167" t="str">
        <f>VLOOKUP($B1097,D1_2!$B$259:$AL$385,34,FALSE)&amp;""</f>
        <v/>
      </c>
      <c r="AS1099" s="174"/>
      <c r="AT1099" s="190" t="s">
        <v>410</v>
      </c>
      <c r="AU1099" s="206" t="str">
        <f>VLOOKUP($B1097,D1_2!$B$259:$AL$385,35,FALSE)&amp;""</f>
        <v/>
      </c>
      <c r="AV1099" s="216"/>
      <c r="AW1099" s="167" t="str">
        <f>VLOOKUP($B1097,D1_2!$B$259:$AL$385,36,FALSE)&amp;""</f>
        <v/>
      </c>
      <c r="AX1099" s="174"/>
      <c r="AY1099" s="190" t="s">
        <v>410</v>
      </c>
      <c r="AZ1099" s="206" t="str">
        <f>VLOOKUP($B1097,D1_2!$B$259:$AL$385,37,FALSE)&amp;""</f>
        <v/>
      </c>
      <c r="BA1099" s="216"/>
    </row>
    <row r="1100" spans="2:53" s="1" customFormat="1" ht="14.25" customHeight="1">
      <c r="B1100" s="26" t="s">
        <v>4330</v>
      </c>
      <c r="C1100" s="78"/>
      <c r="D1100" s="78"/>
      <c r="E1100" s="78"/>
      <c r="F1100" s="107"/>
      <c r="G1100" s="122" t="s">
        <v>6009</v>
      </c>
      <c r="H1100" s="122"/>
      <c r="I1100" s="122"/>
      <c r="J1100" s="122"/>
      <c r="K1100" s="122"/>
      <c r="L1100" s="122"/>
      <c r="M1100" s="122"/>
      <c r="N1100" s="160" t="str">
        <f>VLOOKUP($B1100,D1_2!$B$5:$AL$131,22,FALSE)&amp;""</f>
        <v/>
      </c>
      <c r="O1100" s="172"/>
      <c r="P1100" s="188" t="s">
        <v>410</v>
      </c>
      <c r="Q1100" s="204" t="str">
        <f>VLOOKUP($B1100,D1_2!$B$5:$AL$131,23,FALSE)&amp;""</f>
        <v/>
      </c>
      <c r="R1100" s="215"/>
      <c r="S1100" s="160" t="str">
        <f>VLOOKUP($B1100,D1_2!$B$5:$AL$131,24,FALSE)&amp;""</f>
        <v/>
      </c>
      <c r="T1100" s="172"/>
      <c r="U1100" s="188" t="s">
        <v>410</v>
      </c>
      <c r="V1100" s="204" t="str">
        <f>VLOOKUP($B1100,D1_2!$B$5:$AL$131,25,FALSE)&amp;""</f>
        <v/>
      </c>
      <c r="W1100" s="215"/>
      <c r="X1100" s="160" t="str">
        <f>VLOOKUP($B1100,D1_2!$B$5:$AL$131,26,FALSE)&amp;""</f>
        <v/>
      </c>
      <c r="Y1100" s="172"/>
      <c r="Z1100" s="188" t="s">
        <v>410</v>
      </c>
      <c r="AA1100" s="204" t="str">
        <f>VLOOKUP($B1100,D1_2!$B$5:$AL$131,27,FALSE)&amp;""</f>
        <v/>
      </c>
      <c r="AB1100" s="215"/>
      <c r="AC1100" s="160" t="str">
        <f>VLOOKUP($B1100,D1_2!$B$5:$AL$131,28,FALSE)&amp;""</f>
        <v/>
      </c>
      <c r="AD1100" s="172"/>
      <c r="AE1100" s="188" t="s">
        <v>410</v>
      </c>
      <c r="AF1100" s="204" t="str">
        <f>VLOOKUP($B1100,D1_2!$B$5:$AL$131,29,FALSE)&amp;""</f>
        <v/>
      </c>
      <c r="AG1100" s="215"/>
      <c r="AH1100" s="160" t="str">
        <f>VLOOKUP($B1100,D1_2!$B$5:$AL$131,30,FALSE)&amp;""</f>
        <v/>
      </c>
      <c r="AI1100" s="172"/>
      <c r="AJ1100" s="188" t="s">
        <v>410</v>
      </c>
      <c r="AK1100" s="204" t="str">
        <f>VLOOKUP($B1100,D1_2!$B$5:$AL$131,31,FALSE)&amp;""</f>
        <v/>
      </c>
      <c r="AL1100" s="215"/>
      <c r="AM1100" s="160" t="str">
        <f>VLOOKUP($B1100,D1_2!$B$5:$AL$131,32,FALSE)&amp;""</f>
        <v/>
      </c>
      <c r="AN1100" s="172"/>
      <c r="AO1100" s="188" t="s">
        <v>410</v>
      </c>
      <c r="AP1100" s="204" t="str">
        <f>VLOOKUP($B1100,D1_2!$B$5:$AL$131,33,FALSE)&amp;""</f>
        <v/>
      </c>
      <c r="AQ1100" s="215"/>
      <c r="AR1100" s="160" t="str">
        <f>VLOOKUP($B1100,D1_2!$B$5:$AL$131,34,FALSE)&amp;""</f>
        <v/>
      </c>
      <c r="AS1100" s="172"/>
      <c r="AT1100" s="188" t="s">
        <v>410</v>
      </c>
      <c r="AU1100" s="204" t="str">
        <f>VLOOKUP($B1100,D1_2!$B$5:$AL$131,35,FALSE)&amp;""</f>
        <v/>
      </c>
      <c r="AV1100" s="215"/>
      <c r="AW1100" s="160" t="str">
        <f>VLOOKUP($B1100,D1_2!$B$5:$AL$131,36,FALSE)&amp;""</f>
        <v/>
      </c>
      <c r="AX1100" s="172"/>
      <c r="AY1100" s="188" t="s">
        <v>410</v>
      </c>
      <c r="AZ1100" s="204" t="str">
        <f>VLOOKUP($B1100,D1_2!$B$5:$AL$131,37,FALSE)&amp;""</f>
        <v/>
      </c>
      <c r="BA1100" s="215"/>
    </row>
    <row r="1101" spans="2:53" s="1" customFormat="1">
      <c r="B1101" s="28"/>
      <c r="C1101" s="80"/>
      <c r="D1101" s="80"/>
      <c r="E1101" s="80"/>
      <c r="F1101" s="108"/>
      <c r="G1101" s="123" t="s">
        <v>5759</v>
      </c>
      <c r="H1101" s="123"/>
      <c r="I1101" s="123"/>
      <c r="J1101" s="123"/>
      <c r="K1101" s="123"/>
      <c r="L1101" s="123"/>
      <c r="M1101" s="123"/>
      <c r="N1101" s="162" t="str">
        <f>VLOOKUP($B1100,D1_2!$B$132:$AL$258,22,FALSE)&amp;""</f>
        <v/>
      </c>
      <c r="O1101" s="173"/>
      <c r="P1101" s="189" t="s">
        <v>410</v>
      </c>
      <c r="Q1101" s="205" t="str">
        <f>VLOOKUP($B1100,D1_2!$B$132:$AL$258,23,FALSE)&amp;""</f>
        <v/>
      </c>
      <c r="R1101" s="222"/>
      <c r="S1101" s="162" t="str">
        <f>VLOOKUP($B1100,D1_2!$B$132:$AL$258,24,FALSE)&amp;""</f>
        <v/>
      </c>
      <c r="T1101" s="173"/>
      <c r="U1101" s="189" t="s">
        <v>410</v>
      </c>
      <c r="V1101" s="205" t="str">
        <f>VLOOKUP($B1100,D1_2!$B$132:$AL$258,25,FALSE)&amp;""</f>
        <v/>
      </c>
      <c r="W1101" s="222"/>
      <c r="X1101" s="162" t="str">
        <f>VLOOKUP($B1100,D1_2!$B$132:$AL$258,26,FALSE)&amp;""</f>
        <v/>
      </c>
      <c r="Y1101" s="173"/>
      <c r="Z1101" s="189" t="s">
        <v>410</v>
      </c>
      <c r="AA1101" s="205" t="str">
        <f>VLOOKUP($B1100,D1_2!$B$132:$AL$258,27,FALSE)&amp;""</f>
        <v/>
      </c>
      <c r="AB1101" s="222"/>
      <c r="AC1101" s="162" t="str">
        <f>VLOOKUP($B1100,D1_2!$B$132:$AL$258,28,FALSE)&amp;""</f>
        <v/>
      </c>
      <c r="AD1101" s="173"/>
      <c r="AE1101" s="189" t="s">
        <v>410</v>
      </c>
      <c r="AF1101" s="205" t="str">
        <f>VLOOKUP($B1100,D1_2!$B$132:$AL$258,29,FALSE)&amp;""</f>
        <v/>
      </c>
      <c r="AG1101" s="222"/>
      <c r="AH1101" s="162" t="str">
        <f>VLOOKUP($B1100,D1_2!$B$132:$AL$258,30,FALSE)&amp;""</f>
        <v/>
      </c>
      <c r="AI1101" s="173"/>
      <c r="AJ1101" s="189" t="s">
        <v>410</v>
      </c>
      <c r="AK1101" s="205" t="str">
        <f>VLOOKUP($B1100,D1_2!$B$132:$AL$258,31,FALSE)&amp;""</f>
        <v/>
      </c>
      <c r="AL1101" s="222"/>
      <c r="AM1101" s="162" t="str">
        <f>VLOOKUP($B1100,D1_2!$B$132:$AL$258,32,FALSE)&amp;""</f>
        <v/>
      </c>
      <c r="AN1101" s="173"/>
      <c r="AO1101" s="189" t="s">
        <v>410</v>
      </c>
      <c r="AP1101" s="205" t="str">
        <f>VLOOKUP($B1100,D1_2!$B$132:$AL$258,33,FALSE)&amp;""</f>
        <v/>
      </c>
      <c r="AQ1101" s="222"/>
      <c r="AR1101" s="162" t="str">
        <f>VLOOKUP($B1100,D1_2!$B$132:$AL$258,34,FALSE)&amp;""</f>
        <v/>
      </c>
      <c r="AS1101" s="173"/>
      <c r="AT1101" s="189" t="s">
        <v>410</v>
      </c>
      <c r="AU1101" s="205" t="str">
        <f>VLOOKUP($B1100,D1_2!$B$132:$AL$258,35,FALSE)&amp;""</f>
        <v/>
      </c>
      <c r="AV1101" s="222"/>
      <c r="AW1101" s="162" t="str">
        <f>VLOOKUP($B1100,D1_2!$B$132:$AL$258,36,FALSE)&amp;""</f>
        <v/>
      </c>
      <c r="AX1101" s="173"/>
      <c r="AY1101" s="189" t="s">
        <v>410</v>
      </c>
      <c r="AZ1101" s="205" t="str">
        <f>VLOOKUP($B1100,D1_2!$B$132:$AL$258,37,FALSE)&amp;""</f>
        <v/>
      </c>
      <c r="BA1101" s="222"/>
    </row>
    <row r="1102" spans="2:53" s="1" customFormat="1">
      <c r="B1102" s="27"/>
      <c r="C1102" s="79"/>
      <c r="D1102" s="79"/>
      <c r="E1102" s="79"/>
      <c r="F1102" s="109"/>
      <c r="G1102" s="124" t="s">
        <v>5593</v>
      </c>
      <c r="H1102" s="124"/>
      <c r="I1102" s="124"/>
      <c r="J1102" s="124"/>
      <c r="K1102" s="124"/>
      <c r="L1102" s="124"/>
      <c r="M1102" s="124"/>
      <c r="N1102" s="167" t="str">
        <f>VLOOKUP($B1100,D1_2!$B$259:$AL$385,22,FALSE)&amp;""</f>
        <v/>
      </c>
      <c r="O1102" s="174"/>
      <c r="P1102" s="190" t="s">
        <v>410</v>
      </c>
      <c r="Q1102" s="206" t="str">
        <f>VLOOKUP($B1100,D1_2!$B$259:$AL$385,23,FALSE)&amp;""</f>
        <v/>
      </c>
      <c r="R1102" s="216"/>
      <c r="S1102" s="167" t="str">
        <f>VLOOKUP($B1100,D1_2!$B$259:$AL$385,24,FALSE)&amp;""</f>
        <v/>
      </c>
      <c r="T1102" s="174"/>
      <c r="U1102" s="190" t="s">
        <v>410</v>
      </c>
      <c r="V1102" s="206" t="str">
        <f>VLOOKUP($B1100,D1_2!$B$259:$AL$385,25,FALSE)&amp;""</f>
        <v/>
      </c>
      <c r="W1102" s="216"/>
      <c r="X1102" s="167" t="str">
        <f>VLOOKUP($B1100,D1_2!$B$259:$AL$385,26,FALSE)&amp;""</f>
        <v/>
      </c>
      <c r="Y1102" s="174"/>
      <c r="Z1102" s="190" t="s">
        <v>410</v>
      </c>
      <c r="AA1102" s="206" t="str">
        <f>VLOOKUP($B1100,D1_2!$B$259:$AL$385,27,FALSE)&amp;""</f>
        <v/>
      </c>
      <c r="AB1102" s="216"/>
      <c r="AC1102" s="167" t="str">
        <f>VLOOKUP($B1100,D1_2!$B$259:$AL$385,28,FALSE)&amp;""</f>
        <v/>
      </c>
      <c r="AD1102" s="174"/>
      <c r="AE1102" s="190" t="s">
        <v>410</v>
      </c>
      <c r="AF1102" s="206" t="str">
        <f>VLOOKUP($B1100,D1_2!$B$259:$AL$385,29,FALSE)&amp;""</f>
        <v/>
      </c>
      <c r="AG1102" s="216"/>
      <c r="AH1102" s="167" t="str">
        <f>VLOOKUP($B1100,D1_2!$B$259:$AL$385,30,FALSE)&amp;""</f>
        <v/>
      </c>
      <c r="AI1102" s="174"/>
      <c r="AJ1102" s="190" t="s">
        <v>410</v>
      </c>
      <c r="AK1102" s="206" t="str">
        <f>VLOOKUP($B1100,D1_2!$B$259:$AL$385,31,FALSE)&amp;""</f>
        <v/>
      </c>
      <c r="AL1102" s="216"/>
      <c r="AM1102" s="167" t="str">
        <f>VLOOKUP($B1100,D1_2!$B$259:$AL$385,32,FALSE)&amp;""</f>
        <v/>
      </c>
      <c r="AN1102" s="174"/>
      <c r="AO1102" s="190" t="s">
        <v>410</v>
      </c>
      <c r="AP1102" s="206" t="str">
        <f>VLOOKUP($B1100,D1_2!$B$259:$AL$385,33,FALSE)&amp;""</f>
        <v/>
      </c>
      <c r="AQ1102" s="216"/>
      <c r="AR1102" s="167" t="str">
        <f>VLOOKUP($B1100,D1_2!$B$259:$AL$385,34,FALSE)&amp;""</f>
        <v/>
      </c>
      <c r="AS1102" s="174"/>
      <c r="AT1102" s="190" t="s">
        <v>410</v>
      </c>
      <c r="AU1102" s="206" t="str">
        <f>VLOOKUP($B1100,D1_2!$B$259:$AL$385,35,FALSE)&amp;""</f>
        <v/>
      </c>
      <c r="AV1102" s="216"/>
      <c r="AW1102" s="167" t="str">
        <f>VLOOKUP($B1100,D1_2!$B$259:$AL$385,36,FALSE)&amp;""</f>
        <v/>
      </c>
      <c r="AX1102" s="174"/>
      <c r="AY1102" s="190" t="s">
        <v>410</v>
      </c>
      <c r="AZ1102" s="206" t="str">
        <f>VLOOKUP($B1100,D1_2!$B$259:$AL$385,37,FALSE)&amp;""</f>
        <v/>
      </c>
      <c r="BA1102" s="216"/>
    </row>
    <row r="1103" spans="2:53" s="1" customFormat="1" ht="14.25" customHeight="1">
      <c r="B1103" s="26" t="s">
        <v>320</v>
      </c>
      <c r="C1103" s="78"/>
      <c r="D1103" s="78"/>
      <c r="E1103" s="78"/>
      <c r="F1103" s="107"/>
      <c r="G1103" s="122" t="s">
        <v>6009</v>
      </c>
      <c r="H1103" s="122"/>
      <c r="I1103" s="122"/>
      <c r="J1103" s="122"/>
      <c r="K1103" s="122"/>
      <c r="L1103" s="122"/>
      <c r="M1103" s="122"/>
      <c r="N1103" s="160" t="str">
        <f>VLOOKUP($B1103,D1_2!$B$5:$AL$131,22,FALSE)&amp;""</f>
        <v/>
      </c>
      <c r="O1103" s="172"/>
      <c r="P1103" s="188" t="s">
        <v>410</v>
      </c>
      <c r="Q1103" s="204" t="str">
        <f>VLOOKUP($B1103,D1_2!$B$5:$AL$131,23,FALSE)&amp;""</f>
        <v/>
      </c>
      <c r="R1103" s="215"/>
      <c r="S1103" s="160" t="str">
        <f>VLOOKUP($B1103,D1_2!$B$5:$AL$131,24,FALSE)&amp;""</f>
        <v/>
      </c>
      <c r="T1103" s="172"/>
      <c r="U1103" s="188" t="s">
        <v>410</v>
      </c>
      <c r="V1103" s="204" t="str">
        <f>VLOOKUP($B1103,D1_2!$B$5:$AL$131,25,FALSE)&amp;""</f>
        <v/>
      </c>
      <c r="W1103" s="215"/>
      <c r="X1103" s="160" t="str">
        <f>VLOOKUP($B1103,D1_2!$B$5:$AL$131,26,FALSE)&amp;""</f>
        <v/>
      </c>
      <c r="Y1103" s="172"/>
      <c r="Z1103" s="188" t="s">
        <v>410</v>
      </c>
      <c r="AA1103" s="204" t="str">
        <f>VLOOKUP($B1103,D1_2!$B$5:$AL$131,27,FALSE)&amp;""</f>
        <v/>
      </c>
      <c r="AB1103" s="215"/>
      <c r="AC1103" s="160" t="str">
        <f>VLOOKUP($B1103,D1_2!$B$5:$AL$131,28,FALSE)&amp;""</f>
        <v/>
      </c>
      <c r="AD1103" s="172"/>
      <c r="AE1103" s="188" t="s">
        <v>410</v>
      </c>
      <c r="AF1103" s="204" t="str">
        <f>VLOOKUP($B1103,D1_2!$B$5:$AL$131,29,FALSE)&amp;""</f>
        <v/>
      </c>
      <c r="AG1103" s="215"/>
      <c r="AH1103" s="160" t="str">
        <f>VLOOKUP($B1103,D1_2!$B$5:$AL$131,30,FALSE)&amp;""</f>
        <v/>
      </c>
      <c r="AI1103" s="172"/>
      <c r="AJ1103" s="188" t="s">
        <v>410</v>
      </c>
      <c r="AK1103" s="204" t="str">
        <f>VLOOKUP($B1103,D1_2!$B$5:$AL$131,31,FALSE)&amp;""</f>
        <v/>
      </c>
      <c r="AL1103" s="215"/>
      <c r="AM1103" s="160" t="str">
        <f>VLOOKUP($B1103,D1_2!$B$5:$AL$131,32,FALSE)&amp;""</f>
        <v/>
      </c>
      <c r="AN1103" s="172"/>
      <c r="AO1103" s="188" t="s">
        <v>410</v>
      </c>
      <c r="AP1103" s="204" t="str">
        <f>VLOOKUP($B1103,D1_2!$B$5:$AL$131,33,FALSE)&amp;""</f>
        <v/>
      </c>
      <c r="AQ1103" s="215"/>
      <c r="AR1103" s="160" t="str">
        <f>VLOOKUP($B1103,D1_2!$B$5:$AL$131,34,FALSE)&amp;""</f>
        <v/>
      </c>
      <c r="AS1103" s="172"/>
      <c r="AT1103" s="188" t="s">
        <v>410</v>
      </c>
      <c r="AU1103" s="204" t="str">
        <f>VLOOKUP($B1103,D1_2!$B$5:$AL$131,35,FALSE)&amp;""</f>
        <v/>
      </c>
      <c r="AV1103" s="215"/>
      <c r="AW1103" s="160" t="str">
        <f>VLOOKUP($B1103,D1_2!$B$5:$AL$131,36,FALSE)&amp;""</f>
        <v/>
      </c>
      <c r="AX1103" s="172"/>
      <c r="AY1103" s="188" t="s">
        <v>410</v>
      </c>
      <c r="AZ1103" s="204" t="str">
        <f>VLOOKUP($B1103,D1_2!$B$5:$AL$131,37,FALSE)&amp;""</f>
        <v/>
      </c>
      <c r="BA1103" s="215"/>
    </row>
    <row r="1104" spans="2:53" s="1" customFormat="1">
      <c r="B1104" s="28"/>
      <c r="C1104" s="80"/>
      <c r="D1104" s="80"/>
      <c r="E1104" s="80"/>
      <c r="F1104" s="108"/>
      <c r="G1104" s="123" t="s">
        <v>5759</v>
      </c>
      <c r="H1104" s="123"/>
      <c r="I1104" s="123"/>
      <c r="J1104" s="123"/>
      <c r="K1104" s="123"/>
      <c r="L1104" s="123"/>
      <c r="M1104" s="123"/>
      <c r="N1104" s="162" t="str">
        <f>VLOOKUP($B1103,D1_2!$B$132:$AL$258,22,FALSE)&amp;""</f>
        <v/>
      </c>
      <c r="O1104" s="173"/>
      <c r="P1104" s="189" t="s">
        <v>410</v>
      </c>
      <c r="Q1104" s="205" t="str">
        <f>VLOOKUP($B1103,D1_2!$B$132:$AL$258,23,FALSE)&amp;""</f>
        <v/>
      </c>
      <c r="R1104" s="222"/>
      <c r="S1104" s="162" t="str">
        <f>VLOOKUP($B1103,D1_2!$B$132:$AL$258,24,FALSE)&amp;""</f>
        <v/>
      </c>
      <c r="T1104" s="173"/>
      <c r="U1104" s="189" t="s">
        <v>410</v>
      </c>
      <c r="V1104" s="205" t="str">
        <f>VLOOKUP($B1103,D1_2!$B$132:$AL$258,25,FALSE)&amp;""</f>
        <v/>
      </c>
      <c r="W1104" s="222"/>
      <c r="X1104" s="162" t="str">
        <f>VLOOKUP($B1103,D1_2!$B$132:$AL$258,26,FALSE)&amp;""</f>
        <v/>
      </c>
      <c r="Y1104" s="173"/>
      <c r="Z1104" s="189" t="s">
        <v>410</v>
      </c>
      <c r="AA1104" s="205" t="str">
        <f>VLOOKUP($B1103,D1_2!$B$132:$AL$258,27,FALSE)&amp;""</f>
        <v/>
      </c>
      <c r="AB1104" s="222"/>
      <c r="AC1104" s="162" t="str">
        <f>VLOOKUP($B1103,D1_2!$B$132:$AL$258,28,FALSE)&amp;""</f>
        <v/>
      </c>
      <c r="AD1104" s="173"/>
      <c r="AE1104" s="189" t="s">
        <v>410</v>
      </c>
      <c r="AF1104" s="205" t="str">
        <f>VLOOKUP($B1103,D1_2!$B$132:$AL$258,29,FALSE)&amp;""</f>
        <v/>
      </c>
      <c r="AG1104" s="222"/>
      <c r="AH1104" s="162" t="str">
        <f>VLOOKUP($B1103,D1_2!$B$132:$AL$258,30,FALSE)&amp;""</f>
        <v/>
      </c>
      <c r="AI1104" s="173"/>
      <c r="AJ1104" s="189" t="s">
        <v>410</v>
      </c>
      <c r="AK1104" s="205" t="str">
        <f>VLOOKUP($B1103,D1_2!$B$132:$AL$258,31,FALSE)&amp;""</f>
        <v/>
      </c>
      <c r="AL1104" s="222"/>
      <c r="AM1104" s="162" t="str">
        <f>VLOOKUP($B1103,D1_2!$B$132:$AL$258,32,FALSE)&amp;""</f>
        <v/>
      </c>
      <c r="AN1104" s="173"/>
      <c r="AO1104" s="189" t="s">
        <v>410</v>
      </c>
      <c r="AP1104" s="205" t="str">
        <f>VLOOKUP($B1103,D1_2!$B$132:$AL$258,33,FALSE)&amp;""</f>
        <v/>
      </c>
      <c r="AQ1104" s="222"/>
      <c r="AR1104" s="162" t="str">
        <f>VLOOKUP($B1103,D1_2!$B$132:$AL$258,34,FALSE)&amp;""</f>
        <v/>
      </c>
      <c r="AS1104" s="173"/>
      <c r="AT1104" s="189" t="s">
        <v>410</v>
      </c>
      <c r="AU1104" s="205" t="str">
        <f>VLOOKUP($B1103,D1_2!$B$132:$AL$258,35,FALSE)&amp;""</f>
        <v/>
      </c>
      <c r="AV1104" s="222"/>
      <c r="AW1104" s="162" t="str">
        <f>VLOOKUP($B1103,D1_2!$B$132:$AL$258,36,FALSE)&amp;""</f>
        <v/>
      </c>
      <c r="AX1104" s="173"/>
      <c r="AY1104" s="189" t="s">
        <v>410</v>
      </c>
      <c r="AZ1104" s="205" t="str">
        <f>VLOOKUP($B1103,D1_2!$B$132:$AL$258,37,FALSE)&amp;""</f>
        <v/>
      </c>
      <c r="BA1104" s="222"/>
    </row>
    <row r="1105" spans="2:53" s="1" customFormat="1">
      <c r="B1105" s="27"/>
      <c r="C1105" s="79"/>
      <c r="D1105" s="79"/>
      <c r="E1105" s="79"/>
      <c r="F1105" s="109"/>
      <c r="G1105" s="124" t="s">
        <v>5593</v>
      </c>
      <c r="H1105" s="124"/>
      <c r="I1105" s="124"/>
      <c r="J1105" s="124"/>
      <c r="K1105" s="124"/>
      <c r="L1105" s="124"/>
      <c r="M1105" s="124"/>
      <c r="N1105" s="167" t="str">
        <f>VLOOKUP($B1103,D1_2!$B$259:$AL$385,22,FALSE)&amp;""</f>
        <v/>
      </c>
      <c r="O1105" s="174"/>
      <c r="P1105" s="190" t="s">
        <v>410</v>
      </c>
      <c r="Q1105" s="206" t="str">
        <f>VLOOKUP($B1103,D1_2!$B$259:$AL$385,23,FALSE)&amp;""</f>
        <v/>
      </c>
      <c r="R1105" s="216"/>
      <c r="S1105" s="167" t="str">
        <f>VLOOKUP($B1103,D1_2!$B$259:$AL$385,24,FALSE)&amp;""</f>
        <v/>
      </c>
      <c r="T1105" s="174"/>
      <c r="U1105" s="190" t="s">
        <v>410</v>
      </c>
      <c r="V1105" s="206" t="str">
        <f>VLOOKUP($B1103,D1_2!$B$259:$AL$385,25,FALSE)&amp;""</f>
        <v/>
      </c>
      <c r="W1105" s="216"/>
      <c r="X1105" s="167" t="str">
        <f>VLOOKUP($B1103,D1_2!$B$259:$AL$385,26,FALSE)&amp;""</f>
        <v/>
      </c>
      <c r="Y1105" s="174"/>
      <c r="Z1105" s="190" t="s">
        <v>410</v>
      </c>
      <c r="AA1105" s="206" t="str">
        <f>VLOOKUP($B1103,D1_2!$B$259:$AL$385,27,FALSE)&amp;""</f>
        <v/>
      </c>
      <c r="AB1105" s="216"/>
      <c r="AC1105" s="167" t="str">
        <f>VLOOKUP($B1103,D1_2!$B$259:$AL$385,28,FALSE)&amp;""</f>
        <v/>
      </c>
      <c r="AD1105" s="174"/>
      <c r="AE1105" s="190" t="s">
        <v>410</v>
      </c>
      <c r="AF1105" s="206" t="str">
        <f>VLOOKUP($B1103,D1_2!$B$259:$AL$385,29,FALSE)&amp;""</f>
        <v/>
      </c>
      <c r="AG1105" s="216"/>
      <c r="AH1105" s="167" t="str">
        <f>VLOOKUP($B1103,D1_2!$B$259:$AL$385,30,FALSE)&amp;""</f>
        <v/>
      </c>
      <c r="AI1105" s="174"/>
      <c r="AJ1105" s="190" t="s">
        <v>410</v>
      </c>
      <c r="AK1105" s="206" t="str">
        <f>VLOOKUP($B1103,D1_2!$B$259:$AL$385,31,FALSE)&amp;""</f>
        <v/>
      </c>
      <c r="AL1105" s="216"/>
      <c r="AM1105" s="167" t="str">
        <f>VLOOKUP($B1103,D1_2!$B$259:$AL$385,32,FALSE)&amp;""</f>
        <v/>
      </c>
      <c r="AN1105" s="174"/>
      <c r="AO1105" s="190" t="s">
        <v>410</v>
      </c>
      <c r="AP1105" s="206" t="str">
        <f>VLOOKUP($B1103,D1_2!$B$259:$AL$385,33,FALSE)&amp;""</f>
        <v/>
      </c>
      <c r="AQ1105" s="216"/>
      <c r="AR1105" s="167" t="str">
        <f>VLOOKUP($B1103,D1_2!$B$259:$AL$385,34,FALSE)&amp;""</f>
        <v/>
      </c>
      <c r="AS1105" s="174"/>
      <c r="AT1105" s="190" t="s">
        <v>410</v>
      </c>
      <c r="AU1105" s="206" t="str">
        <f>VLOOKUP($B1103,D1_2!$B$259:$AL$385,35,FALSE)&amp;""</f>
        <v/>
      </c>
      <c r="AV1105" s="216"/>
      <c r="AW1105" s="167" t="str">
        <f>VLOOKUP($B1103,D1_2!$B$259:$AL$385,36,FALSE)&amp;""</f>
        <v/>
      </c>
      <c r="AX1105" s="174"/>
      <c r="AY1105" s="190" t="s">
        <v>410</v>
      </c>
      <c r="AZ1105" s="206" t="str">
        <f>VLOOKUP($B1103,D1_2!$B$259:$AL$385,37,FALSE)&amp;""</f>
        <v/>
      </c>
      <c r="BA1105" s="216"/>
    </row>
    <row r="1106" spans="2:53" s="1" customFormat="1" ht="14.25" customHeight="1">
      <c r="B1106" s="26" t="s">
        <v>6951</v>
      </c>
      <c r="C1106" s="78"/>
      <c r="D1106" s="78"/>
      <c r="E1106" s="78"/>
      <c r="F1106" s="107"/>
      <c r="G1106" s="122" t="s">
        <v>6009</v>
      </c>
      <c r="H1106" s="122"/>
      <c r="I1106" s="122"/>
      <c r="J1106" s="122"/>
      <c r="K1106" s="122"/>
      <c r="L1106" s="122"/>
      <c r="M1106" s="122"/>
      <c r="N1106" s="160" t="str">
        <f>VLOOKUP($B1106,D1_2!$B$5:$AL$131,22,FALSE)&amp;""</f>
        <v/>
      </c>
      <c r="O1106" s="172"/>
      <c r="P1106" s="188" t="s">
        <v>410</v>
      </c>
      <c r="Q1106" s="204" t="str">
        <f>VLOOKUP($B1106,D1_2!$B$5:$AL$131,23,FALSE)&amp;""</f>
        <v/>
      </c>
      <c r="R1106" s="215"/>
      <c r="S1106" s="160" t="str">
        <f>VLOOKUP($B1106,D1_2!$B$5:$AL$131,24,FALSE)&amp;""</f>
        <v/>
      </c>
      <c r="T1106" s="172"/>
      <c r="U1106" s="188" t="s">
        <v>410</v>
      </c>
      <c r="V1106" s="204" t="str">
        <f>VLOOKUP($B1106,D1_2!$B$5:$AL$131,25,FALSE)&amp;""</f>
        <v/>
      </c>
      <c r="W1106" s="215"/>
      <c r="X1106" s="160" t="str">
        <f>VLOOKUP($B1106,D1_2!$B$5:$AL$131,26,FALSE)&amp;""</f>
        <v/>
      </c>
      <c r="Y1106" s="172"/>
      <c r="Z1106" s="188" t="s">
        <v>410</v>
      </c>
      <c r="AA1106" s="204" t="str">
        <f>VLOOKUP($B1106,D1_2!$B$5:$AL$131,27,FALSE)&amp;""</f>
        <v/>
      </c>
      <c r="AB1106" s="215"/>
      <c r="AC1106" s="160" t="str">
        <f>VLOOKUP($B1106,D1_2!$B$5:$AL$131,28,FALSE)&amp;""</f>
        <v/>
      </c>
      <c r="AD1106" s="172"/>
      <c r="AE1106" s="188" t="s">
        <v>410</v>
      </c>
      <c r="AF1106" s="204" t="str">
        <f>VLOOKUP($B1106,D1_2!$B$5:$AL$131,29,FALSE)&amp;""</f>
        <v/>
      </c>
      <c r="AG1106" s="215"/>
      <c r="AH1106" s="160" t="str">
        <f>VLOOKUP($B1106,D1_2!$B$5:$AL$131,30,FALSE)&amp;""</f>
        <v/>
      </c>
      <c r="AI1106" s="172"/>
      <c r="AJ1106" s="188" t="s">
        <v>410</v>
      </c>
      <c r="AK1106" s="204" t="str">
        <f>VLOOKUP($B1106,D1_2!$B$5:$AL$131,31,FALSE)&amp;""</f>
        <v/>
      </c>
      <c r="AL1106" s="215"/>
      <c r="AM1106" s="160" t="str">
        <f>VLOOKUP($B1106,D1_2!$B$5:$AL$131,32,FALSE)&amp;""</f>
        <v/>
      </c>
      <c r="AN1106" s="172"/>
      <c r="AO1106" s="188" t="s">
        <v>410</v>
      </c>
      <c r="AP1106" s="204" t="str">
        <f>VLOOKUP($B1106,D1_2!$B$5:$AL$131,33,FALSE)&amp;""</f>
        <v/>
      </c>
      <c r="AQ1106" s="215"/>
      <c r="AR1106" s="160" t="str">
        <f>VLOOKUP($B1106,D1_2!$B$5:$AL$131,34,FALSE)&amp;""</f>
        <v/>
      </c>
      <c r="AS1106" s="172"/>
      <c r="AT1106" s="188" t="s">
        <v>410</v>
      </c>
      <c r="AU1106" s="204" t="str">
        <f>VLOOKUP($B1106,D1_2!$B$5:$AL$131,35,FALSE)&amp;""</f>
        <v/>
      </c>
      <c r="AV1106" s="215"/>
      <c r="AW1106" s="160" t="str">
        <f>VLOOKUP($B1106,D1_2!$B$5:$AL$131,36,FALSE)&amp;""</f>
        <v/>
      </c>
      <c r="AX1106" s="172"/>
      <c r="AY1106" s="188" t="s">
        <v>410</v>
      </c>
      <c r="AZ1106" s="204" t="str">
        <f>VLOOKUP($B1106,D1_2!$B$5:$AL$131,37,FALSE)&amp;""</f>
        <v/>
      </c>
      <c r="BA1106" s="215"/>
    </row>
    <row r="1107" spans="2:53" s="1" customFormat="1">
      <c r="B1107" s="28"/>
      <c r="C1107" s="80"/>
      <c r="D1107" s="80"/>
      <c r="E1107" s="80"/>
      <c r="F1107" s="108"/>
      <c r="G1107" s="123" t="s">
        <v>5759</v>
      </c>
      <c r="H1107" s="123"/>
      <c r="I1107" s="123"/>
      <c r="J1107" s="123"/>
      <c r="K1107" s="123"/>
      <c r="L1107" s="123"/>
      <c r="M1107" s="123"/>
      <c r="N1107" s="162" t="str">
        <f>VLOOKUP($B1106,D1_2!$B$132:$AL$258,22,FALSE)&amp;""</f>
        <v/>
      </c>
      <c r="O1107" s="173"/>
      <c r="P1107" s="189" t="s">
        <v>410</v>
      </c>
      <c r="Q1107" s="205" t="str">
        <f>VLOOKUP($B1106,D1_2!$B$132:$AL$258,23,FALSE)&amp;""</f>
        <v/>
      </c>
      <c r="R1107" s="222"/>
      <c r="S1107" s="162" t="str">
        <f>VLOOKUP($B1106,D1_2!$B$132:$AL$258,24,FALSE)&amp;""</f>
        <v/>
      </c>
      <c r="T1107" s="173"/>
      <c r="U1107" s="189" t="s">
        <v>410</v>
      </c>
      <c r="V1107" s="205" t="str">
        <f>VLOOKUP($B1106,D1_2!$B$132:$AL$258,25,FALSE)&amp;""</f>
        <v/>
      </c>
      <c r="W1107" s="222"/>
      <c r="X1107" s="162" t="str">
        <f>VLOOKUP($B1106,D1_2!$B$132:$AL$258,26,FALSE)&amp;""</f>
        <v/>
      </c>
      <c r="Y1107" s="173"/>
      <c r="Z1107" s="189" t="s">
        <v>410</v>
      </c>
      <c r="AA1107" s="205" t="str">
        <f>VLOOKUP($B1106,D1_2!$B$132:$AL$258,27,FALSE)&amp;""</f>
        <v/>
      </c>
      <c r="AB1107" s="222"/>
      <c r="AC1107" s="162" t="str">
        <f>VLOOKUP($B1106,D1_2!$B$132:$AL$258,28,FALSE)&amp;""</f>
        <v/>
      </c>
      <c r="AD1107" s="173"/>
      <c r="AE1107" s="189" t="s">
        <v>410</v>
      </c>
      <c r="AF1107" s="205" t="str">
        <f>VLOOKUP($B1106,D1_2!$B$132:$AL$258,29,FALSE)&amp;""</f>
        <v/>
      </c>
      <c r="AG1107" s="222"/>
      <c r="AH1107" s="162" t="str">
        <f>VLOOKUP($B1106,D1_2!$B$132:$AL$258,30,FALSE)&amp;""</f>
        <v/>
      </c>
      <c r="AI1107" s="173"/>
      <c r="AJ1107" s="189" t="s">
        <v>410</v>
      </c>
      <c r="AK1107" s="205" t="str">
        <f>VLOOKUP($B1106,D1_2!$B$132:$AL$258,31,FALSE)&amp;""</f>
        <v/>
      </c>
      <c r="AL1107" s="222"/>
      <c r="AM1107" s="162" t="str">
        <f>VLOOKUP($B1106,D1_2!$B$132:$AL$258,32,FALSE)&amp;""</f>
        <v/>
      </c>
      <c r="AN1107" s="173"/>
      <c r="AO1107" s="189" t="s">
        <v>410</v>
      </c>
      <c r="AP1107" s="205" t="str">
        <f>VLOOKUP($B1106,D1_2!$B$132:$AL$258,33,FALSE)&amp;""</f>
        <v/>
      </c>
      <c r="AQ1107" s="222"/>
      <c r="AR1107" s="162" t="str">
        <f>VLOOKUP($B1106,D1_2!$B$132:$AL$258,34,FALSE)&amp;""</f>
        <v/>
      </c>
      <c r="AS1107" s="173"/>
      <c r="AT1107" s="189" t="s">
        <v>410</v>
      </c>
      <c r="AU1107" s="205" t="str">
        <f>VLOOKUP($B1106,D1_2!$B$132:$AL$258,35,FALSE)&amp;""</f>
        <v/>
      </c>
      <c r="AV1107" s="222"/>
      <c r="AW1107" s="162" t="str">
        <f>VLOOKUP($B1106,D1_2!$B$132:$AL$258,36,FALSE)&amp;""</f>
        <v/>
      </c>
      <c r="AX1107" s="173"/>
      <c r="AY1107" s="189" t="s">
        <v>410</v>
      </c>
      <c r="AZ1107" s="205" t="str">
        <f>VLOOKUP($B1106,D1_2!$B$132:$AL$258,37,FALSE)&amp;""</f>
        <v/>
      </c>
      <c r="BA1107" s="222"/>
    </row>
    <row r="1108" spans="2:53" s="1" customFormat="1">
      <c r="B1108" s="27"/>
      <c r="C1108" s="79"/>
      <c r="D1108" s="79"/>
      <c r="E1108" s="79"/>
      <c r="F1108" s="109"/>
      <c r="G1108" s="124" t="s">
        <v>5593</v>
      </c>
      <c r="H1108" s="124"/>
      <c r="I1108" s="124"/>
      <c r="J1108" s="124"/>
      <c r="K1108" s="124"/>
      <c r="L1108" s="124"/>
      <c r="M1108" s="124"/>
      <c r="N1108" s="167" t="str">
        <f>VLOOKUP($B1106,D1_2!$B$259:$AL$385,22,FALSE)&amp;""</f>
        <v/>
      </c>
      <c r="O1108" s="174"/>
      <c r="P1108" s="190" t="s">
        <v>410</v>
      </c>
      <c r="Q1108" s="206" t="str">
        <f>VLOOKUP($B1106,D1_2!$B$259:$AL$385,23,FALSE)&amp;""</f>
        <v/>
      </c>
      <c r="R1108" s="216"/>
      <c r="S1108" s="167" t="str">
        <f>VLOOKUP($B1106,D1_2!$B$259:$AL$385,24,FALSE)&amp;""</f>
        <v/>
      </c>
      <c r="T1108" s="174"/>
      <c r="U1108" s="190" t="s">
        <v>410</v>
      </c>
      <c r="V1108" s="206" t="str">
        <f>VLOOKUP($B1106,D1_2!$B$259:$AL$385,25,FALSE)&amp;""</f>
        <v/>
      </c>
      <c r="W1108" s="216"/>
      <c r="X1108" s="167" t="str">
        <f>VLOOKUP($B1106,D1_2!$B$259:$AL$385,26,FALSE)&amp;""</f>
        <v/>
      </c>
      <c r="Y1108" s="174"/>
      <c r="Z1108" s="190" t="s">
        <v>410</v>
      </c>
      <c r="AA1108" s="206" t="str">
        <f>VLOOKUP($B1106,D1_2!$B$259:$AL$385,27,FALSE)&amp;""</f>
        <v/>
      </c>
      <c r="AB1108" s="216"/>
      <c r="AC1108" s="167" t="str">
        <f>VLOOKUP($B1106,D1_2!$B$259:$AL$385,28,FALSE)&amp;""</f>
        <v/>
      </c>
      <c r="AD1108" s="174"/>
      <c r="AE1108" s="190" t="s">
        <v>410</v>
      </c>
      <c r="AF1108" s="206" t="str">
        <f>VLOOKUP($B1106,D1_2!$B$259:$AL$385,29,FALSE)&amp;""</f>
        <v/>
      </c>
      <c r="AG1108" s="216"/>
      <c r="AH1108" s="167" t="str">
        <f>VLOOKUP($B1106,D1_2!$B$259:$AL$385,30,FALSE)&amp;""</f>
        <v/>
      </c>
      <c r="AI1108" s="174"/>
      <c r="AJ1108" s="190" t="s">
        <v>410</v>
      </c>
      <c r="AK1108" s="206" t="str">
        <f>VLOOKUP($B1106,D1_2!$B$259:$AL$385,31,FALSE)&amp;""</f>
        <v/>
      </c>
      <c r="AL1108" s="216"/>
      <c r="AM1108" s="167" t="str">
        <f>VLOOKUP($B1106,D1_2!$B$259:$AL$385,32,FALSE)&amp;""</f>
        <v/>
      </c>
      <c r="AN1108" s="174"/>
      <c r="AO1108" s="190" t="s">
        <v>410</v>
      </c>
      <c r="AP1108" s="206" t="str">
        <f>VLOOKUP($B1106,D1_2!$B$259:$AL$385,33,FALSE)&amp;""</f>
        <v/>
      </c>
      <c r="AQ1108" s="216"/>
      <c r="AR1108" s="167" t="str">
        <f>VLOOKUP($B1106,D1_2!$B$259:$AL$385,34,FALSE)&amp;""</f>
        <v/>
      </c>
      <c r="AS1108" s="174"/>
      <c r="AT1108" s="190" t="s">
        <v>410</v>
      </c>
      <c r="AU1108" s="206" t="str">
        <f>VLOOKUP($B1106,D1_2!$B$259:$AL$385,35,FALSE)&amp;""</f>
        <v/>
      </c>
      <c r="AV1108" s="216"/>
      <c r="AW1108" s="167" t="str">
        <f>VLOOKUP($B1106,D1_2!$B$259:$AL$385,36,FALSE)&amp;""</f>
        <v/>
      </c>
      <c r="AX1108" s="174"/>
      <c r="AY1108" s="190" t="s">
        <v>410</v>
      </c>
      <c r="AZ1108" s="206" t="str">
        <f>VLOOKUP($B1106,D1_2!$B$259:$AL$385,37,FALSE)&amp;""</f>
        <v/>
      </c>
      <c r="BA1108" s="216"/>
    </row>
    <row r="1109" spans="2:53" s="1" customFormat="1" ht="14.25" customHeight="1">
      <c r="B1109" s="26" t="s">
        <v>5923</v>
      </c>
      <c r="C1109" s="78"/>
      <c r="D1109" s="78"/>
      <c r="E1109" s="78"/>
      <c r="F1109" s="107"/>
      <c r="G1109" s="122" t="s">
        <v>6009</v>
      </c>
      <c r="H1109" s="122"/>
      <c r="I1109" s="122"/>
      <c r="J1109" s="122"/>
      <c r="K1109" s="122"/>
      <c r="L1109" s="122"/>
      <c r="M1109" s="122"/>
      <c r="N1109" s="160" t="str">
        <f>VLOOKUP($B1109,D1_2!$B$5:$AL$131,22,FALSE)&amp;""</f>
        <v/>
      </c>
      <c r="O1109" s="172"/>
      <c r="P1109" s="188" t="s">
        <v>410</v>
      </c>
      <c r="Q1109" s="204" t="str">
        <f>VLOOKUP($B1109,D1_2!$B$5:$AL$131,23,FALSE)&amp;""</f>
        <v/>
      </c>
      <c r="R1109" s="215"/>
      <c r="S1109" s="160" t="str">
        <f>VLOOKUP($B1109,D1_2!$B$5:$AL$131,24,FALSE)&amp;""</f>
        <v/>
      </c>
      <c r="T1109" s="172"/>
      <c r="U1109" s="188" t="s">
        <v>410</v>
      </c>
      <c r="V1109" s="204" t="str">
        <f>VLOOKUP($B1109,D1_2!$B$5:$AL$131,25,FALSE)&amp;""</f>
        <v/>
      </c>
      <c r="W1109" s="215"/>
      <c r="X1109" s="160" t="str">
        <f>VLOOKUP($B1109,D1_2!$B$5:$AL$131,26,FALSE)&amp;""</f>
        <v/>
      </c>
      <c r="Y1109" s="172"/>
      <c r="Z1109" s="188" t="s">
        <v>410</v>
      </c>
      <c r="AA1109" s="204" t="str">
        <f>VLOOKUP($B1109,D1_2!$B$5:$AL$131,27,FALSE)&amp;""</f>
        <v/>
      </c>
      <c r="AB1109" s="215"/>
      <c r="AC1109" s="160" t="str">
        <f>VLOOKUP($B1109,D1_2!$B$5:$AL$131,28,FALSE)&amp;""</f>
        <v/>
      </c>
      <c r="AD1109" s="172"/>
      <c r="AE1109" s="188" t="s">
        <v>410</v>
      </c>
      <c r="AF1109" s="204" t="str">
        <f>VLOOKUP($B1109,D1_2!$B$5:$AL$131,29,FALSE)&amp;""</f>
        <v/>
      </c>
      <c r="AG1109" s="215"/>
      <c r="AH1109" s="160" t="str">
        <f>VLOOKUP($B1109,D1_2!$B$5:$AL$131,30,FALSE)&amp;""</f>
        <v/>
      </c>
      <c r="AI1109" s="172"/>
      <c r="AJ1109" s="188" t="s">
        <v>410</v>
      </c>
      <c r="AK1109" s="204" t="str">
        <f>VLOOKUP($B1109,D1_2!$B$5:$AL$131,31,FALSE)&amp;""</f>
        <v/>
      </c>
      <c r="AL1109" s="215"/>
      <c r="AM1109" s="160" t="str">
        <f>VLOOKUP($B1109,D1_2!$B$5:$AL$131,32,FALSE)&amp;""</f>
        <v/>
      </c>
      <c r="AN1109" s="172"/>
      <c r="AO1109" s="188" t="s">
        <v>410</v>
      </c>
      <c r="AP1109" s="204" t="str">
        <f>VLOOKUP($B1109,D1_2!$B$5:$AL$131,33,FALSE)&amp;""</f>
        <v/>
      </c>
      <c r="AQ1109" s="215"/>
      <c r="AR1109" s="160" t="str">
        <f>VLOOKUP($B1109,D1_2!$B$5:$AL$131,34,FALSE)&amp;""</f>
        <v/>
      </c>
      <c r="AS1109" s="172"/>
      <c r="AT1109" s="188" t="s">
        <v>410</v>
      </c>
      <c r="AU1109" s="204" t="str">
        <f>VLOOKUP($B1109,D1_2!$B$5:$AL$131,35,FALSE)&amp;""</f>
        <v/>
      </c>
      <c r="AV1109" s="215"/>
      <c r="AW1109" s="160" t="str">
        <f>VLOOKUP($B1109,D1_2!$B$5:$AL$131,36,FALSE)&amp;""</f>
        <v/>
      </c>
      <c r="AX1109" s="172"/>
      <c r="AY1109" s="188" t="s">
        <v>410</v>
      </c>
      <c r="AZ1109" s="204" t="str">
        <f>VLOOKUP($B1109,D1_2!$B$5:$AL$131,37,FALSE)&amp;""</f>
        <v/>
      </c>
      <c r="BA1109" s="215"/>
    </row>
    <row r="1110" spans="2:53" s="1" customFormat="1">
      <c r="B1110" s="28"/>
      <c r="C1110" s="80"/>
      <c r="D1110" s="80"/>
      <c r="E1110" s="80"/>
      <c r="F1110" s="108"/>
      <c r="G1110" s="123" t="s">
        <v>5759</v>
      </c>
      <c r="H1110" s="123"/>
      <c r="I1110" s="123"/>
      <c r="J1110" s="123"/>
      <c r="K1110" s="123"/>
      <c r="L1110" s="123"/>
      <c r="M1110" s="123"/>
      <c r="N1110" s="162" t="str">
        <f>VLOOKUP($B1109,D1_2!$B$132:$AL$258,22,FALSE)&amp;""</f>
        <v/>
      </c>
      <c r="O1110" s="173"/>
      <c r="P1110" s="189" t="s">
        <v>410</v>
      </c>
      <c r="Q1110" s="205" t="str">
        <f>VLOOKUP($B1109,D1_2!$B$132:$AL$258,23,FALSE)&amp;""</f>
        <v/>
      </c>
      <c r="R1110" s="222"/>
      <c r="S1110" s="162" t="str">
        <f>VLOOKUP($B1109,D1_2!$B$132:$AL$258,24,FALSE)&amp;""</f>
        <v/>
      </c>
      <c r="T1110" s="173"/>
      <c r="U1110" s="189" t="s">
        <v>410</v>
      </c>
      <c r="V1110" s="205" t="str">
        <f>VLOOKUP($B1109,D1_2!$B$132:$AL$258,25,FALSE)&amp;""</f>
        <v/>
      </c>
      <c r="W1110" s="222"/>
      <c r="X1110" s="162" t="str">
        <f>VLOOKUP($B1109,D1_2!$B$132:$AL$258,26,FALSE)&amp;""</f>
        <v/>
      </c>
      <c r="Y1110" s="173"/>
      <c r="Z1110" s="189" t="s">
        <v>410</v>
      </c>
      <c r="AA1110" s="205" t="str">
        <f>VLOOKUP($B1109,D1_2!$B$132:$AL$258,27,FALSE)&amp;""</f>
        <v/>
      </c>
      <c r="AB1110" s="222"/>
      <c r="AC1110" s="162" t="str">
        <f>VLOOKUP($B1109,D1_2!$B$132:$AL$258,28,FALSE)&amp;""</f>
        <v/>
      </c>
      <c r="AD1110" s="173"/>
      <c r="AE1110" s="189" t="s">
        <v>410</v>
      </c>
      <c r="AF1110" s="205" t="str">
        <f>VLOOKUP($B1109,D1_2!$B$132:$AL$258,29,FALSE)&amp;""</f>
        <v/>
      </c>
      <c r="AG1110" s="222"/>
      <c r="AH1110" s="162" t="str">
        <f>VLOOKUP($B1109,D1_2!$B$132:$AL$258,30,FALSE)&amp;""</f>
        <v/>
      </c>
      <c r="AI1110" s="173"/>
      <c r="AJ1110" s="189" t="s">
        <v>410</v>
      </c>
      <c r="AK1110" s="205" t="str">
        <f>VLOOKUP($B1109,D1_2!$B$132:$AL$258,31,FALSE)&amp;""</f>
        <v/>
      </c>
      <c r="AL1110" s="222"/>
      <c r="AM1110" s="162" t="str">
        <f>VLOOKUP($B1109,D1_2!$B$132:$AL$258,32,FALSE)&amp;""</f>
        <v/>
      </c>
      <c r="AN1110" s="173"/>
      <c r="AO1110" s="189" t="s">
        <v>410</v>
      </c>
      <c r="AP1110" s="205" t="str">
        <f>VLOOKUP($B1109,D1_2!$B$132:$AL$258,33,FALSE)&amp;""</f>
        <v/>
      </c>
      <c r="AQ1110" s="222"/>
      <c r="AR1110" s="162" t="str">
        <f>VLOOKUP($B1109,D1_2!$B$132:$AL$258,34,FALSE)&amp;""</f>
        <v/>
      </c>
      <c r="AS1110" s="173"/>
      <c r="AT1110" s="189" t="s">
        <v>410</v>
      </c>
      <c r="AU1110" s="205" t="str">
        <f>VLOOKUP($B1109,D1_2!$B$132:$AL$258,35,FALSE)&amp;""</f>
        <v/>
      </c>
      <c r="AV1110" s="222"/>
      <c r="AW1110" s="162" t="str">
        <f>VLOOKUP($B1109,D1_2!$B$132:$AL$258,36,FALSE)&amp;""</f>
        <v/>
      </c>
      <c r="AX1110" s="173"/>
      <c r="AY1110" s="189" t="s">
        <v>410</v>
      </c>
      <c r="AZ1110" s="205" t="str">
        <f>VLOOKUP($B1109,D1_2!$B$132:$AL$258,37,FALSE)&amp;""</f>
        <v/>
      </c>
      <c r="BA1110" s="222"/>
    </row>
    <row r="1111" spans="2:53" s="1" customFormat="1">
      <c r="B1111" s="27"/>
      <c r="C1111" s="79"/>
      <c r="D1111" s="79"/>
      <c r="E1111" s="79"/>
      <c r="F1111" s="109"/>
      <c r="G1111" s="124" t="s">
        <v>5593</v>
      </c>
      <c r="H1111" s="124"/>
      <c r="I1111" s="124"/>
      <c r="J1111" s="124"/>
      <c r="K1111" s="124"/>
      <c r="L1111" s="124"/>
      <c r="M1111" s="124"/>
      <c r="N1111" s="167" t="str">
        <f>VLOOKUP($B1109,D1_2!$B$259:$AL$385,22,FALSE)&amp;""</f>
        <v/>
      </c>
      <c r="O1111" s="174"/>
      <c r="P1111" s="190" t="s">
        <v>410</v>
      </c>
      <c r="Q1111" s="206" t="str">
        <f>VLOOKUP($B1109,D1_2!$B$259:$AL$385,23,FALSE)&amp;""</f>
        <v/>
      </c>
      <c r="R1111" s="216"/>
      <c r="S1111" s="167" t="str">
        <f>VLOOKUP($B1109,D1_2!$B$259:$AL$385,24,FALSE)&amp;""</f>
        <v/>
      </c>
      <c r="T1111" s="174"/>
      <c r="U1111" s="190" t="s">
        <v>410</v>
      </c>
      <c r="V1111" s="206" t="str">
        <f>VLOOKUP($B1109,D1_2!$B$259:$AL$385,25,FALSE)&amp;""</f>
        <v/>
      </c>
      <c r="W1111" s="216"/>
      <c r="X1111" s="167" t="str">
        <f>VLOOKUP($B1109,D1_2!$B$259:$AL$385,26,FALSE)&amp;""</f>
        <v/>
      </c>
      <c r="Y1111" s="174"/>
      <c r="Z1111" s="190" t="s">
        <v>410</v>
      </c>
      <c r="AA1111" s="206" t="str">
        <f>VLOOKUP($B1109,D1_2!$B$259:$AL$385,27,FALSE)&amp;""</f>
        <v/>
      </c>
      <c r="AB1111" s="216"/>
      <c r="AC1111" s="167" t="str">
        <f>VLOOKUP($B1109,D1_2!$B$259:$AL$385,28,FALSE)&amp;""</f>
        <v/>
      </c>
      <c r="AD1111" s="174"/>
      <c r="AE1111" s="190" t="s">
        <v>410</v>
      </c>
      <c r="AF1111" s="206" t="str">
        <f>VLOOKUP($B1109,D1_2!$B$259:$AL$385,29,FALSE)&amp;""</f>
        <v/>
      </c>
      <c r="AG1111" s="216"/>
      <c r="AH1111" s="167" t="str">
        <f>VLOOKUP($B1109,D1_2!$B$259:$AL$385,30,FALSE)&amp;""</f>
        <v/>
      </c>
      <c r="AI1111" s="174"/>
      <c r="AJ1111" s="190" t="s">
        <v>410</v>
      </c>
      <c r="AK1111" s="206" t="str">
        <f>VLOOKUP($B1109,D1_2!$B$259:$AL$385,31,FALSE)&amp;""</f>
        <v/>
      </c>
      <c r="AL1111" s="216"/>
      <c r="AM1111" s="167" t="str">
        <f>VLOOKUP($B1109,D1_2!$B$259:$AL$385,32,FALSE)&amp;""</f>
        <v/>
      </c>
      <c r="AN1111" s="174"/>
      <c r="AO1111" s="190" t="s">
        <v>410</v>
      </c>
      <c r="AP1111" s="206" t="str">
        <f>VLOOKUP($B1109,D1_2!$B$259:$AL$385,33,FALSE)&amp;""</f>
        <v/>
      </c>
      <c r="AQ1111" s="216"/>
      <c r="AR1111" s="167" t="str">
        <f>VLOOKUP($B1109,D1_2!$B$259:$AL$385,34,FALSE)&amp;""</f>
        <v/>
      </c>
      <c r="AS1111" s="174"/>
      <c r="AT1111" s="190" t="s">
        <v>410</v>
      </c>
      <c r="AU1111" s="206" t="str">
        <f>VLOOKUP($B1109,D1_2!$B$259:$AL$385,35,FALSE)&amp;""</f>
        <v/>
      </c>
      <c r="AV1111" s="216"/>
      <c r="AW1111" s="167" t="str">
        <f>VLOOKUP($B1109,D1_2!$B$259:$AL$385,36,FALSE)&amp;""</f>
        <v/>
      </c>
      <c r="AX1111" s="174"/>
      <c r="AY1111" s="190" t="s">
        <v>410</v>
      </c>
      <c r="AZ1111" s="206" t="str">
        <f>VLOOKUP($B1109,D1_2!$B$259:$AL$385,37,FALSE)&amp;""</f>
        <v/>
      </c>
      <c r="BA1111" s="216"/>
    </row>
    <row r="1112" spans="2:53" s="1" customFormat="1" ht="14.25" customHeight="1">
      <c r="B1112" s="26" t="s">
        <v>2966</v>
      </c>
      <c r="C1112" s="78"/>
      <c r="D1112" s="78"/>
      <c r="E1112" s="78"/>
      <c r="F1112" s="107"/>
      <c r="G1112" s="122" t="s">
        <v>6009</v>
      </c>
      <c r="H1112" s="122"/>
      <c r="I1112" s="122"/>
      <c r="J1112" s="122"/>
      <c r="K1112" s="122"/>
      <c r="L1112" s="122"/>
      <c r="M1112" s="122"/>
      <c r="N1112" s="160" t="str">
        <f>VLOOKUP($B1112,D1_2!$B$5:$AL$131,22,FALSE)&amp;""</f>
        <v/>
      </c>
      <c r="O1112" s="172"/>
      <c r="P1112" s="188" t="s">
        <v>410</v>
      </c>
      <c r="Q1112" s="204" t="str">
        <f>VLOOKUP($B1112,D1_2!$B$5:$AL$131,23,FALSE)&amp;""</f>
        <v/>
      </c>
      <c r="R1112" s="215"/>
      <c r="S1112" s="160" t="str">
        <f>VLOOKUP($B1112,D1_2!$B$5:$AL$131,24,FALSE)&amp;""</f>
        <v/>
      </c>
      <c r="T1112" s="172"/>
      <c r="U1112" s="188" t="s">
        <v>410</v>
      </c>
      <c r="V1112" s="204" t="str">
        <f>VLOOKUP($B1112,D1_2!$B$5:$AL$131,25,FALSE)&amp;""</f>
        <v/>
      </c>
      <c r="W1112" s="215"/>
      <c r="X1112" s="160" t="str">
        <f>VLOOKUP($B1112,D1_2!$B$5:$AL$131,26,FALSE)&amp;""</f>
        <v/>
      </c>
      <c r="Y1112" s="172"/>
      <c r="Z1112" s="188" t="s">
        <v>410</v>
      </c>
      <c r="AA1112" s="204" t="str">
        <f>VLOOKUP($B1112,D1_2!$B$5:$AL$131,27,FALSE)&amp;""</f>
        <v/>
      </c>
      <c r="AB1112" s="215"/>
      <c r="AC1112" s="160" t="str">
        <f>VLOOKUP($B1112,D1_2!$B$5:$AL$131,28,FALSE)&amp;""</f>
        <v/>
      </c>
      <c r="AD1112" s="172"/>
      <c r="AE1112" s="188" t="s">
        <v>410</v>
      </c>
      <c r="AF1112" s="204" t="str">
        <f>VLOOKUP($B1112,D1_2!$B$5:$AL$131,29,FALSE)&amp;""</f>
        <v/>
      </c>
      <c r="AG1112" s="215"/>
      <c r="AH1112" s="160" t="str">
        <f>VLOOKUP($B1112,D1_2!$B$5:$AL$131,30,FALSE)&amp;""</f>
        <v/>
      </c>
      <c r="AI1112" s="172"/>
      <c r="AJ1112" s="188" t="s">
        <v>410</v>
      </c>
      <c r="AK1112" s="204" t="str">
        <f>VLOOKUP($B1112,D1_2!$B$5:$AL$131,31,FALSE)&amp;""</f>
        <v/>
      </c>
      <c r="AL1112" s="215"/>
      <c r="AM1112" s="160" t="str">
        <f>VLOOKUP($B1112,D1_2!$B$5:$AL$131,32,FALSE)&amp;""</f>
        <v/>
      </c>
      <c r="AN1112" s="172"/>
      <c r="AO1112" s="188" t="s">
        <v>410</v>
      </c>
      <c r="AP1112" s="204" t="str">
        <f>VLOOKUP($B1112,D1_2!$B$5:$AL$131,33,FALSE)&amp;""</f>
        <v/>
      </c>
      <c r="AQ1112" s="215"/>
      <c r="AR1112" s="160" t="str">
        <f>VLOOKUP($B1112,D1_2!$B$5:$AL$131,34,FALSE)&amp;""</f>
        <v/>
      </c>
      <c r="AS1112" s="172"/>
      <c r="AT1112" s="188" t="s">
        <v>410</v>
      </c>
      <c r="AU1112" s="204" t="str">
        <f>VLOOKUP($B1112,D1_2!$B$5:$AL$131,35,FALSE)&amp;""</f>
        <v/>
      </c>
      <c r="AV1112" s="215"/>
      <c r="AW1112" s="160" t="str">
        <f>VLOOKUP($B1112,D1_2!$B$5:$AL$131,36,FALSE)&amp;""</f>
        <v/>
      </c>
      <c r="AX1112" s="172"/>
      <c r="AY1112" s="188" t="s">
        <v>410</v>
      </c>
      <c r="AZ1112" s="204" t="str">
        <f>VLOOKUP($B1112,D1_2!$B$5:$AL$131,37,FALSE)&amp;""</f>
        <v/>
      </c>
      <c r="BA1112" s="215"/>
    </row>
    <row r="1113" spans="2:53" s="1" customFormat="1">
      <c r="B1113" s="28"/>
      <c r="C1113" s="80"/>
      <c r="D1113" s="80"/>
      <c r="E1113" s="80"/>
      <c r="F1113" s="108"/>
      <c r="G1113" s="123" t="s">
        <v>5759</v>
      </c>
      <c r="H1113" s="123"/>
      <c r="I1113" s="123"/>
      <c r="J1113" s="123"/>
      <c r="K1113" s="123"/>
      <c r="L1113" s="123"/>
      <c r="M1113" s="123"/>
      <c r="N1113" s="162" t="str">
        <f>VLOOKUP($B1112,D1_2!$B$132:$AL$258,22,FALSE)&amp;""</f>
        <v/>
      </c>
      <c r="O1113" s="173"/>
      <c r="P1113" s="189" t="s">
        <v>410</v>
      </c>
      <c r="Q1113" s="205" t="str">
        <f>VLOOKUP($B1112,D1_2!$B$132:$AL$258,23,FALSE)&amp;""</f>
        <v/>
      </c>
      <c r="R1113" s="222"/>
      <c r="S1113" s="162" t="str">
        <f>VLOOKUP($B1112,D1_2!$B$132:$AL$258,24,FALSE)&amp;""</f>
        <v/>
      </c>
      <c r="T1113" s="173"/>
      <c r="U1113" s="189" t="s">
        <v>410</v>
      </c>
      <c r="V1113" s="205" t="str">
        <f>VLOOKUP($B1112,D1_2!$B$132:$AL$258,25,FALSE)&amp;""</f>
        <v/>
      </c>
      <c r="W1113" s="222"/>
      <c r="X1113" s="162" t="str">
        <f>VLOOKUP($B1112,D1_2!$B$132:$AL$258,26,FALSE)&amp;""</f>
        <v/>
      </c>
      <c r="Y1113" s="173"/>
      <c r="Z1113" s="189" t="s">
        <v>410</v>
      </c>
      <c r="AA1113" s="205" t="str">
        <f>VLOOKUP($B1112,D1_2!$B$132:$AL$258,27,FALSE)&amp;""</f>
        <v/>
      </c>
      <c r="AB1113" s="222"/>
      <c r="AC1113" s="162" t="str">
        <f>VLOOKUP($B1112,D1_2!$B$132:$AL$258,28,FALSE)&amp;""</f>
        <v/>
      </c>
      <c r="AD1113" s="173"/>
      <c r="AE1113" s="189" t="s">
        <v>410</v>
      </c>
      <c r="AF1113" s="205" t="str">
        <f>VLOOKUP($B1112,D1_2!$B$132:$AL$258,29,FALSE)&amp;""</f>
        <v/>
      </c>
      <c r="AG1113" s="222"/>
      <c r="AH1113" s="162" t="str">
        <f>VLOOKUP($B1112,D1_2!$B$132:$AL$258,30,FALSE)&amp;""</f>
        <v/>
      </c>
      <c r="AI1113" s="173"/>
      <c r="AJ1113" s="189" t="s">
        <v>410</v>
      </c>
      <c r="AK1113" s="205" t="str">
        <f>VLOOKUP($B1112,D1_2!$B$132:$AL$258,31,FALSE)&amp;""</f>
        <v/>
      </c>
      <c r="AL1113" s="222"/>
      <c r="AM1113" s="162" t="str">
        <f>VLOOKUP($B1112,D1_2!$B$132:$AL$258,32,FALSE)&amp;""</f>
        <v/>
      </c>
      <c r="AN1113" s="173"/>
      <c r="AO1113" s="189" t="s">
        <v>410</v>
      </c>
      <c r="AP1113" s="205" t="str">
        <f>VLOOKUP($B1112,D1_2!$B$132:$AL$258,33,FALSE)&amp;""</f>
        <v/>
      </c>
      <c r="AQ1113" s="222"/>
      <c r="AR1113" s="162" t="str">
        <f>VLOOKUP($B1112,D1_2!$B$132:$AL$258,34,FALSE)&amp;""</f>
        <v/>
      </c>
      <c r="AS1113" s="173"/>
      <c r="AT1113" s="189" t="s">
        <v>410</v>
      </c>
      <c r="AU1113" s="205" t="str">
        <f>VLOOKUP($B1112,D1_2!$B$132:$AL$258,35,FALSE)&amp;""</f>
        <v/>
      </c>
      <c r="AV1113" s="222"/>
      <c r="AW1113" s="162" t="str">
        <f>VLOOKUP($B1112,D1_2!$B$132:$AL$258,36,FALSE)&amp;""</f>
        <v/>
      </c>
      <c r="AX1113" s="173"/>
      <c r="AY1113" s="189" t="s">
        <v>410</v>
      </c>
      <c r="AZ1113" s="205" t="str">
        <f>VLOOKUP($B1112,D1_2!$B$132:$AL$258,37,FALSE)&amp;""</f>
        <v/>
      </c>
      <c r="BA1113" s="222"/>
    </row>
    <row r="1114" spans="2:53" s="1" customFormat="1">
      <c r="B1114" s="27"/>
      <c r="C1114" s="79"/>
      <c r="D1114" s="79"/>
      <c r="E1114" s="79"/>
      <c r="F1114" s="109"/>
      <c r="G1114" s="124" t="s">
        <v>5593</v>
      </c>
      <c r="H1114" s="124"/>
      <c r="I1114" s="124"/>
      <c r="J1114" s="124"/>
      <c r="K1114" s="124"/>
      <c r="L1114" s="124"/>
      <c r="M1114" s="124"/>
      <c r="N1114" s="167" t="str">
        <f>VLOOKUP($B1112,D1_2!$B$259:$AL$385,22,FALSE)&amp;""</f>
        <v/>
      </c>
      <c r="O1114" s="174"/>
      <c r="P1114" s="190" t="s">
        <v>410</v>
      </c>
      <c r="Q1114" s="206" t="str">
        <f>VLOOKUP($B1112,D1_2!$B$259:$AL$385,23,FALSE)&amp;""</f>
        <v/>
      </c>
      <c r="R1114" s="216"/>
      <c r="S1114" s="167" t="str">
        <f>VLOOKUP($B1112,D1_2!$B$259:$AL$385,24,FALSE)&amp;""</f>
        <v/>
      </c>
      <c r="T1114" s="174"/>
      <c r="U1114" s="190" t="s">
        <v>410</v>
      </c>
      <c r="V1114" s="206" t="str">
        <f>VLOOKUP($B1112,D1_2!$B$259:$AL$385,25,FALSE)&amp;""</f>
        <v/>
      </c>
      <c r="W1114" s="216"/>
      <c r="X1114" s="167" t="str">
        <f>VLOOKUP($B1112,D1_2!$B$259:$AL$385,26,FALSE)&amp;""</f>
        <v/>
      </c>
      <c r="Y1114" s="174"/>
      <c r="Z1114" s="190" t="s">
        <v>410</v>
      </c>
      <c r="AA1114" s="206" t="str">
        <f>VLOOKUP($B1112,D1_2!$B$259:$AL$385,27,FALSE)&amp;""</f>
        <v/>
      </c>
      <c r="AB1114" s="216"/>
      <c r="AC1114" s="167" t="str">
        <f>VLOOKUP($B1112,D1_2!$B$259:$AL$385,28,FALSE)&amp;""</f>
        <v/>
      </c>
      <c r="AD1114" s="174"/>
      <c r="AE1114" s="190" t="s">
        <v>410</v>
      </c>
      <c r="AF1114" s="206" t="str">
        <f>VLOOKUP($B1112,D1_2!$B$259:$AL$385,29,FALSE)&amp;""</f>
        <v/>
      </c>
      <c r="AG1114" s="216"/>
      <c r="AH1114" s="167" t="str">
        <f>VLOOKUP($B1112,D1_2!$B$259:$AL$385,30,FALSE)&amp;""</f>
        <v/>
      </c>
      <c r="AI1114" s="174"/>
      <c r="AJ1114" s="190" t="s">
        <v>410</v>
      </c>
      <c r="AK1114" s="206" t="str">
        <f>VLOOKUP($B1112,D1_2!$B$259:$AL$385,31,FALSE)&amp;""</f>
        <v/>
      </c>
      <c r="AL1114" s="216"/>
      <c r="AM1114" s="167" t="str">
        <f>VLOOKUP($B1112,D1_2!$B$259:$AL$385,32,FALSE)&amp;""</f>
        <v/>
      </c>
      <c r="AN1114" s="174"/>
      <c r="AO1114" s="190" t="s">
        <v>410</v>
      </c>
      <c r="AP1114" s="206" t="str">
        <f>VLOOKUP($B1112,D1_2!$B$259:$AL$385,33,FALSE)&amp;""</f>
        <v/>
      </c>
      <c r="AQ1114" s="216"/>
      <c r="AR1114" s="167" t="str">
        <f>VLOOKUP($B1112,D1_2!$B$259:$AL$385,34,FALSE)&amp;""</f>
        <v/>
      </c>
      <c r="AS1114" s="174"/>
      <c r="AT1114" s="190" t="s">
        <v>410</v>
      </c>
      <c r="AU1114" s="206" t="str">
        <f>VLOOKUP($B1112,D1_2!$B$259:$AL$385,35,FALSE)&amp;""</f>
        <v/>
      </c>
      <c r="AV1114" s="216"/>
      <c r="AW1114" s="167" t="str">
        <f>VLOOKUP($B1112,D1_2!$B$259:$AL$385,36,FALSE)&amp;""</f>
        <v/>
      </c>
      <c r="AX1114" s="174"/>
      <c r="AY1114" s="190" t="s">
        <v>410</v>
      </c>
      <c r="AZ1114" s="206" t="str">
        <f>VLOOKUP($B1112,D1_2!$B$259:$AL$385,37,FALSE)&amp;""</f>
        <v/>
      </c>
      <c r="BA1114" s="216"/>
    </row>
    <row r="1115" spans="2:53" s="1" customFormat="1" ht="14.25" customHeight="1">
      <c r="B1115" s="26" t="s">
        <v>1955</v>
      </c>
      <c r="C1115" s="78"/>
      <c r="D1115" s="78"/>
      <c r="E1115" s="78"/>
      <c r="F1115" s="107"/>
      <c r="G1115" s="122" t="s">
        <v>6009</v>
      </c>
      <c r="H1115" s="122"/>
      <c r="I1115" s="122"/>
      <c r="J1115" s="122"/>
      <c r="K1115" s="122"/>
      <c r="L1115" s="122"/>
      <c r="M1115" s="122"/>
      <c r="N1115" s="160" t="str">
        <f>VLOOKUP($B1115,D1_2!$B$5:$AL$131,22,FALSE)&amp;""</f>
        <v/>
      </c>
      <c r="O1115" s="172"/>
      <c r="P1115" s="188" t="s">
        <v>410</v>
      </c>
      <c r="Q1115" s="204" t="str">
        <f>VLOOKUP($B1115,D1_2!$B$5:$AL$131,23,FALSE)&amp;""</f>
        <v/>
      </c>
      <c r="R1115" s="215"/>
      <c r="S1115" s="160" t="str">
        <f>VLOOKUP($B1115,D1_2!$B$5:$AL$131,24,FALSE)&amp;""</f>
        <v/>
      </c>
      <c r="T1115" s="172"/>
      <c r="U1115" s="188" t="s">
        <v>410</v>
      </c>
      <c r="V1115" s="204" t="str">
        <f>VLOOKUP($B1115,D1_2!$B$5:$AL$131,25,FALSE)&amp;""</f>
        <v/>
      </c>
      <c r="W1115" s="215"/>
      <c r="X1115" s="160" t="str">
        <f>VLOOKUP($B1115,D1_2!$B$5:$AL$131,26,FALSE)&amp;""</f>
        <v/>
      </c>
      <c r="Y1115" s="172"/>
      <c r="Z1115" s="188" t="s">
        <v>410</v>
      </c>
      <c r="AA1115" s="204" t="str">
        <f>VLOOKUP($B1115,D1_2!$B$5:$AL$131,27,FALSE)&amp;""</f>
        <v/>
      </c>
      <c r="AB1115" s="215"/>
      <c r="AC1115" s="160" t="str">
        <f>VLOOKUP($B1115,D1_2!$B$5:$AL$131,28,FALSE)&amp;""</f>
        <v/>
      </c>
      <c r="AD1115" s="172"/>
      <c r="AE1115" s="188" t="s">
        <v>410</v>
      </c>
      <c r="AF1115" s="204" t="str">
        <f>VLOOKUP($B1115,D1_2!$B$5:$AL$131,29,FALSE)&amp;""</f>
        <v/>
      </c>
      <c r="AG1115" s="215"/>
      <c r="AH1115" s="160" t="str">
        <f>VLOOKUP($B1115,D1_2!$B$5:$AL$131,30,FALSE)&amp;""</f>
        <v/>
      </c>
      <c r="AI1115" s="172"/>
      <c r="AJ1115" s="188" t="s">
        <v>410</v>
      </c>
      <c r="AK1115" s="204" t="str">
        <f>VLOOKUP($B1115,D1_2!$B$5:$AL$131,31,FALSE)&amp;""</f>
        <v/>
      </c>
      <c r="AL1115" s="215"/>
      <c r="AM1115" s="160" t="str">
        <f>VLOOKUP($B1115,D1_2!$B$5:$AL$131,32,FALSE)&amp;""</f>
        <v/>
      </c>
      <c r="AN1115" s="172"/>
      <c r="AO1115" s="188" t="s">
        <v>410</v>
      </c>
      <c r="AP1115" s="204" t="str">
        <f>VLOOKUP($B1115,D1_2!$B$5:$AL$131,33,FALSE)&amp;""</f>
        <v/>
      </c>
      <c r="AQ1115" s="215"/>
      <c r="AR1115" s="160" t="str">
        <f>VLOOKUP($B1115,D1_2!$B$5:$AL$131,34,FALSE)&amp;""</f>
        <v/>
      </c>
      <c r="AS1115" s="172"/>
      <c r="AT1115" s="188" t="s">
        <v>410</v>
      </c>
      <c r="AU1115" s="204" t="str">
        <f>VLOOKUP($B1115,D1_2!$B$5:$AL$131,35,FALSE)&amp;""</f>
        <v/>
      </c>
      <c r="AV1115" s="215"/>
      <c r="AW1115" s="160" t="str">
        <f>VLOOKUP($B1115,D1_2!$B$5:$AL$131,36,FALSE)&amp;""</f>
        <v/>
      </c>
      <c r="AX1115" s="172"/>
      <c r="AY1115" s="188" t="s">
        <v>410</v>
      </c>
      <c r="AZ1115" s="204" t="str">
        <f>VLOOKUP($B1115,D1_2!$B$5:$AL$131,37,FALSE)&amp;""</f>
        <v/>
      </c>
      <c r="BA1115" s="215"/>
    </row>
    <row r="1116" spans="2:53" s="1" customFormat="1">
      <c r="B1116" s="28"/>
      <c r="C1116" s="80"/>
      <c r="D1116" s="80"/>
      <c r="E1116" s="80"/>
      <c r="F1116" s="108"/>
      <c r="G1116" s="123" t="s">
        <v>5759</v>
      </c>
      <c r="H1116" s="123"/>
      <c r="I1116" s="123"/>
      <c r="J1116" s="123"/>
      <c r="K1116" s="123"/>
      <c r="L1116" s="123"/>
      <c r="M1116" s="123"/>
      <c r="N1116" s="162" t="str">
        <f>VLOOKUP($B1115,D1_2!$B$132:$AL$258,22,FALSE)&amp;""</f>
        <v/>
      </c>
      <c r="O1116" s="173"/>
      <c r="P1116" s="189" t="s">
        <v>410</v>
      </c>
      <c r="Q1116" s="205" t="str">
        <f>VLOOKUP($B1115,D1_2!$B$132:$AL$258,23,FALSE)&amp;""</f>
        <v/>
      </c>
      <c r="R1116" s="222"/>
      <c r="S1116" s="162" t="str">
        <f>VLOOKUP($B1115,D1_2!$B$132:$AL$258,24,FALSE)&amp;""</f>
        <v/>
      </c>
      <c r="T1116" s="173"/>
      <c r="U1116" s="189" t="s">
        <v>410</v>
      </c>
      <c r="V1116" s="205" t="str">
        <f>VLOOKUP($B1115,D1_2!$B$132:$AL$258,25,FALSE)&amp;""</f>
        <v/>
      </c>
      <c r="W1116" s="222"/>
      <c r="X1116" s="162" t="str">
        <f>VLOOKUP($B1115,D1_2!$B$132:$AL$258,26,FALSE)&amp;""</f>
        <v/>
      </c>
      <c r="Y1116" s="173"/>
      <c r="Z1116" s="189" t="s">
        <v>410</v>
      </c>
      <c r="AA1116" s="205" t="str">
        <f>VLOOKUP($B1115,D1_2!$B$132:$AL$258,27,FALSE)&amp;""</f>
        <v/>
      </c>
      <c r="AB1116" s="222"/>
      <c r="AC1116" s="162" t="str">
        <f>VLOOKUP($B1115,D1_2!$B$132:$AL$258,28,FALSE)&amp;""</f>
        <v/>
      </c>
      <c r="AD1116" s="173"/>
      <c r="AE1116" s="189" t="s">
        <v>410</v>
      </c>
      <c r="AF1116" s="205" t="str">
        <f>VLOOKUP($B1115,D1_2!$B$132:$AL$258,29,FALSE)&amp;""</f>
        <v/>
      </c>
      <c r="AG1116" s="222"/>
      <c r="AH1116" s="162" t="str">
        <f>VLOOKUP($B1115,D1_2!$B$132:$AL$258,30,FALSE)&amp;""</f>
        <v/>
      </c>
      <c r="AI1116" s="173"/>
      <c r="AJ1116" s="189" t="s">
        <v>410</v>
      </c>
      <c r="AK1116" s="205" t="str">
        <f>VLOOKUP($B1115,D1_2!$B$132:$AL$258,31,FALSE)&amp;""</f>
        <v/>
      </c>
      <c r="AL1116" s="222"/>
      <c r="AM1116" s="162" t="str">
        <f>VLOOKUP($B1115,D1_2!$B$132:$AL$258,32,FALSE)&amp;""</f>
        <v/>
      </c>
      <c r="AN1116" s="173"/>
      <c r="AO1116" s="189" t="s">
        <v>410</v>
      </c>
      <c r="AP1116" s="205" t="str">
        <f>VLOOKUP($B1115,D1_2!$B$132:$AL$258,33,FALSE)&amp;""</f>
        <v/>
      </c>
      <c r="AQ1116" s="222"/>
      <c r="AR1116" s="162" t="str">
        <f>VLOOKUP($B1115,D1_2!$B$132:$AL$258,34,FALSE)&amp;""</f>
        <v/>
      </c>
      <c r="AS1116" s="173"/>
      <c r="AT1116" s="189" t="s">
        <v>410</v>
      </c>
      <c r="AU1116" s="205" t="str">
        <f>VLOOKUP($B1115,D1_2!$B$132:$AL$258,35,FALSE)&amp;""</f>
        <v/>
      </c>
      <c r="AV1116" s="222"/>
      <c r="AW1116" s="162" t="str">
        <f>VLOOKUP($B1115,D1_2!$B$132:$AL$258,36,FALSE)&amp;""</f>
        <v/>
      </c>
      <c r="AX1116" s="173"/>
      <c r="AY1116" s="189" t="s">
        <v>410</v>
      </c>
      <c r="AZ1116" s="205" t="str">
        <f>VLOOKUP($B1115,D1_2!$B$132:$AL$258,37,FALSE)&amp;""</f>
        <v/>
      </c>
      <c r="BA1116" s="222"/>
    </row>
    <row r="1117" spans="2:53" s="1" customFormat="1">
      <c r="B1117" s="28"/>
      <c r="C1117" s="80"/>
      <c r="D1117" s="80"/>
      <c r="E1117" s="80"/>
      <c r="F1117" s="108"/>
      <c r="G1117" s="124" t="s">
        <v>5593</v>
      </c>
      <c r="H1117" s="124"/>
      <c r="I1117" s="124"/>
      <c r="J1117" s="124"/>
      <c r="K1117" s="124"/>
      <c r="L1117" s="124"/>
      <c r="M1117" s="124"/>
      <c r="N1117" s="168" t="str">
        <f>VLOOKUP($B1115,D1_2!$B$259:$AL$385,22,FALSE)&amp;""</f>
        <v/>
      </c>
      <c r="O1117" s="156"/>
      <c r="P1117" s="191" t="s">
        <v>410</v>
      </c>
      <c r="Q1117" s="207" t="str">
        <f>VLOOKUP($B1115,D1_2!$B$259:$AL$385,23,FALSE)&amp;""</f>
        <v/>
      </c>
      <c r="R1117" s="223"/>
      <c r="S1117" s="168" t="str">
        <f>VLOOKUP($B1115,D1_2!$B$259:$AL$385,24,FALSE)&amp;""</f>
        <v/>
      </c>
      <c r="T1117" s="156"/>
      <c r="U1117" s="191" t="s">
        <v>410</v>
      </c>
      <c r="V1117" s="207" t="str">
        <f>VLOOKUP($B1115,D1_2!$B$259:$AL$385,25,FALSE)&amp;""</f>
        <v/>
      </c>
      <c r="W1117" s="223"/>
      <c r="X1117" s="168" t="str">
        <f>VLOOKUP($B1115,D1_2!$B$259:$AL$385,26,FALSE)&amp;""</f>
        <v/>
      </c>
      <c r="Y1117" s="156"/>
      <c r="Z1117" s="191" t="s">
        <v>410</v>
      </c>
      <c r="AA1117" s="207" t="str">
        <f>VLOOKUP($B1115,D1_2!$B$259:$AL$385,27,FALSE)&amp;""</f>
        <v/>
      </c>
      <c r="AB1117" s="223"/>
      <c r="AC1117" s="168" t="str">
        <f>VLOOKUP($B1115,D1_2!$B$259:$AL$385,28,FALSE)&amp;""</f>
        <v/>
      </c>
      <c r="AD1117" s="156"/>
      <c r="AE1117" s="191" t="s">
        <v>410</v>
      </c>
      <c r="AF1117" s="207" t="str">
        <f>VLOOKUP($B1115,D1_2!$B$259:$AL$385,29,FALSE)&amp;""</f>
        <v/>
      </c>
      <c r="AG1117" s="223"/>
      <c r="AH1117" s="168" t="str">
        <f>VLOOKUP($B1115,D1_2!$B$259:$AL$385,30,FALSE)&amp;""</f>
        <v/>
      </c>
      <c r="AI1117" s="156"/>
      <c r="AJ1117" s="191" t="s">
        <v>410</v>
      </c>
      <c r="AK1117" s="207" t="str">
        <f>VLOOKUP($B1115,D1_2!$B$259:$AL$385,31,FALSE)&amp;""</f>
        <v/>
      </c>
      <c r="AL1117" s="223"/>
      <c r="AM1117" s="168" t="str">
        <f>VLOOKUP($B1115,D1_2!$B$259:$AL$385,32,FALSE)&amp;""</f>
        <v/>
      </c>
      <c r="AN1117" s="156"/>
      <c r="AO1117" s="191" t="s">
        <v>410</v>
      </c>
      <c r="AP1117" s="207" t="str">
        <f>VLOOKUP($B1115,D1_2!$B$259:$AL$385,33,FALSE)&amp;""</f>
        <v/>
      </c>
      <c r="AQ1117" s="223"/>
      <c r="AR1117" s="168" t="str">
        <f>VLOOKUP($B1115,D1_2!$B$259:$AL$385,34,FALSE)&amp;""</f>
        <v/>
      </c>
      <c r="AS1117" s="156"/>
      <c r="AT1117" s="191" t="s">
        <v>410</v>
      </c>
      <c r="AU1117" s="207" t="str">
        <f>VLOOKUP($B1115,D1_2!$B$259:$AL$385,35,FALSE)&amp;""</f>
        <v/>
      </c>
      <c r="AV1117" s="223"/>
      <c r="AW1117" s="168" t="str">
        <f>VLOOKUP($B1115,D1_2!$B$259:$AL$385,36,FALSE)&amp;""</f>
        <v/>
      </c>
      <c r="AX1117" s="156"/>
      <c r="AY1117" s="191" t="s">
        <v>410</v>
      </c>
      <c r="AZ1117" s="207" t="str">
        <f>VLOOKUP($B1115,D1_2!$B$259:$AL$385,37,FALSE)&amp;""</f>
        <v/>
      </c>
      <c r="BA1117" s="223"/>
    </row>
    <row r="1118" spans="2:53" s="1" customFormat="1" ht="14.25" customHeight="1">
      <c r="B1118" s="26" t="s">
        <v>6960</v>
      </c>
      <c r="C1118" s="78"/>
      <c r="D1118" s="78"/>
      <c r="E1118" s="78"/>
      <c r="F1118" s="107"/>
      <c r="G1118" s="122" t="s">
        <v>6009</v>
      </c>
      <c r="H1118" s="122"/>
      <c r="I1118" s="122"/>
      <c r="J1118" s="122"/>
      <c r="K1118" s="122"/>
      <c r="L1118" s="122"/>
      <c r="M1118" s="122"/>
      <c r="N1118" s="160" t="str">
        <f>VLOOKUP($B1118,D1_2!$B$5:$AL$131,22,FALSE)&amp;""</f>
        <v/>
      </c>
      <c r="O1118" s="172"/>
      <c r="P1118" s="188" t="s">
        <v>410</v>
      </c>
      <c r="Q1118" s="204" t="str">
        <f>VLOOKUP($B1118,D1_2!$B$5:$AL$131,23,FALSE)&amp;""</f>
        <v/>
      </c>
      <c r="R1118" s="215"/>
      <c r="S1118" s="160" t="str">
        <f>VLOOKUP($B1118,D1_2!$B$5:$AL$131,24,FALSE)&amp;""</f>
        <v/>
      </c>
      <c r="T1118" s="172"/>
      <c r="U1118" s="188" t="s">
        <v>410</v>
      </c>
      <c r="V1118" s="204" t="str">
        <f>VLOOKUP($B1118,D1_2!$B$5:$AL$131,25,FALSE)&amp;""</f>
        <v/>
      </c>
      <c r="W1118" s="215"/>
      <c r="X1118" s="160" t="str">
        <f>VLOOKUP($B1118,D1_2!$B$5:$AL$131,26,FALSE)&amp;""</f>
        <v/>
      </c>
      <c r="Y1118" s="172"/>
      <c r="Z1118" s="188" t="s">
        <v>410</v>
      </c>
      <c r="AA1118" s="204" t="str">
        <f>VLOOKUP($B1118,D1_2!$B$5:$AL$131,27,FALSE)&amp;""</f>
        <v/>
      </c>
      <c r="AB1118" s="215"/>
      <c r="AC1118" s="160" t="str">
        <f>VLOOKUP($B1118,D1_2!$B$5:$AL$131,28,FALSE)&amp;""</f>
        <v/>
      </c>
      <c r="AD1118" s="172"/>
      <c r="AE1118" s="188" t="s">
        <v>410</v>
      </c>
      <c r="AF1118" s="204" t="str">
        <f>VLOOKUP($B1118,D1_2!$B$5:$AL$131,29,FALSE)&amp;""</f>
        <v/>
      </c>
      <c r="AG1118" s="215"/>
      <c r="AH1118" s="160" t="str">
        <f>VLOOKUP($B1118,D1_2!$B$5:$AL$131,30,FALSE)&amp;""</f>
        <v/>
      </c>
      <c r="AI1118" s="172"/>
      <c r="AJ1118" s="188" t="s">
        <v>410</v>
      </c>
      <c r="AK1118" s="204" t="str">
        <f>VLOOKUP($B1118,D1_2!$B$5:$AL$131,31,FALSE)&amp;""</f>
        <v/>
      </c>
      <c r="AL1118" s="215"/>
      <c r="AM1118" s="160" t="str">
        <f>VLOOKUP($B1118,D1_2!$B$5:$AL$131,32,FALSE)&amp;""</f>
        <v/>
      </c>
      <c r="AN1118" s="172"/>
      <c r="AO1118" s="188" t="s">
        <v>410</v>
      </c>
      <c r="AP1118" s="204" t="str">
        <f>VLOOKUP($B1118,D1_2!$B$5:$AL$131,33,FALSE)&amp;""</f>
        <v/>
      </c>
      <c r="AQ1118" s="215"/>
      <c r="AR1118" s="160" t="str">
        <f>VLOOKUP($B1118,D1_2!$B$5:$AL$131,34,FALSE)&amp;""</f>
        <v/>
      </c>
      <c r="AS1118" s="172"/>
      <c r="AT1118" s="188" t="s">
        <v>410</v>
      </c>
      <c r="AU1118" s="204" t="str">
        <f>VLOOKUP($B1118,D1_2!$B$5:$AL$131,35,FALSE)&amp;""</f>
        <v/>
      </c>
      <c r="AV1118" s="215"/>
      <c r="AW1118" s="160" t="str">
        <f>VLOOKUP($B1118,D1_2!$B$5:$AL$131,36,FALSE)&amp;""</f>
        <v/>
      </c>
      <c r="AX1118" s="172"/>
      <c r="AY1118" s="188" t="s">
        <v>410</v>
      </c>
      <c r="AZ1118" s="204" t="str">
        <f>VLOOKUP($B1118,D1_2!$B$5:$AL$131,37,FALSE)&amp;""</f>
        <v/>
      </c>
      <c r="BA1118" s="215"/>
    </row>
    <row r="1119" spans="2:53" s="1" customFormat="1">
      <c r="B1119" s="28"/>
      <c r="C1119" s="80"/>
      <c r="D1119" s="80"/>
      <c r="E1119" s="80"/>
      <c r="F1119" s="108"/>
      <c r="G1119" s="123" t="s">
        <v>5759</v>
      </c>
      <c r="H1119" s="123"/>
      <c r="I1119" s="123"/>
      <c r="J1119" s="123"/>
      <c r="K1119" s="123"/>
      <c r="L1119" s="123"/>
      <c r="M1119" s="123"/>
      <c r="N1119" s="162" t="str">
        <f>VLOOKUP($B1118,D1_2!$B$132:$AL$258,22,FALSE)&amp;""</f>
        <v/>
      </c>
      <c r="O1119" s="173"/>
      <c r="P1119" s="189" t="s">
        <v>410</v>
      </c>
      <c r="Q1119" s="205" t="str">
        <f>VLOOKUP($B1118,D1_2!$B$132:$AL$258,23,FALSE)&amp;""</f>
        <v/>
      </c>
      <c r="R1119" s="222"/>
      <c r="S1119" s="162" t="str">
        <f>VLOOKUP($B1118,D1_2!$B$132:$AL$258,24,FALSE)&amp;""</f>
        <v/>
      </c>
      <c r="T1119" s="173"/>
      <c r="U1119" s="189" t="s">
        <v>410</v>
      </c>
      <c r="V1119" s="205" t="str">
        <f>VLOOKUP($B1118,D1_2!$B$132:$AL$258,25,FALSE)&amp;""</f>
        <v/>
      </c>
      <c r="W1119" s="222"/>
      <c r="X1119" s="162" t="str">
        <f>VLOOKUP($B1118,D1_2!$B$132:$AL$258,26,FALSE)&amp;""</f>
        <v/>
      </c>
      <c r="Y1119" s="173"/>
      <c r="Z1119" s="189" t="s">
        <v>410</v>
      </c>
      <c r="AA1119" s="205" t="str">
        <f>VLOOKUP($B1118,D1_2!$B$132:$AL$258,27,FALSE)&amp;""</f>
        <v/>
      </c>
      <c r="AB1119" s="222"/>
      <c r="AC1119" s="162" t="str">
        <f>VLOOKUP($B1118,D1_2!$B$132:$AL$258,28,FALSE)&amp;""</f>
        <v/>
      </c>
      <c r="AD1119" s="173"/>
      <c r="AE1119" s="189" t="s">
        <v>410</v>
      </c>
      <c r="AF1119" s="205" t="str">
        <f>VLOOKUP($B1118,D1_2!$B$132:$AL$258,29,FALSE)&amp;""</f>
        <v/>
      </c>
      <c r="AG1119" s="222"/>
      <c r="AH1119" s="162" t="str">
        <f>VLOOKUP($B1118,D1_2!$B$132:$AL$258,30,FALSE)&amp;""</f>
        <v/>
      </c>
      <c r="AI1119" s="173"/>
      <c r="AJ1119" s="189" t="s">
        <v>410</v>
      </c>
      <c r="AK1119" s="205" t="str">
        <f>VLOOKUP($B1118,D1_2!$B$132:$AL$258,31,FALSE)&amp;""</f>
        <v/>
      </c>
      <c r="AL1119" s="222"/>
      <c r="AM1119" s="162" t="str">
        <f>VLOOKUP($B1118,D1_2!$B$132:$AL$258,32,FALSE)&amp;""</f>
        <v/>
      </c>
      <c r="AN1119" s="173"/>
      <c r="AO1119" s="189" t="s">
        <v>410</v>
      </c>
      <c r="AP1119" s="205" t="str">
        <f>VLOOKUP($B1118,D1_2!$B$132:$AL$258,33,FALSE)&amp;""</f>
        <v/>
      </c>
      <c r="AQ1119" s="222"/>
      <c r="AR1119" s="162" t="str">
        <f>VLOOKUP($B1118,D1_2!$B$132:$AL$258,34,FALSE)&amp;""</f>
        <v/>
      </c>
      <c r="AS1119" s="173"/>
      <c r="AT1119" s="189" t="s">
        <v>410</v>
      </c>
      <c r="AU1119" s="205" t="str">
        <f>VLOOKUP($B1118,D1_2!$B$132:$AL$258,35,FALSE)&amp;""</f>
        <v/>
      </c>
      <c r="AV1119" s="222"/>
      <c r="AW1119" s="162" t="str">
        <f>VLOOKUP($B1118,D1_2!$B$132:$AL$258,36,FALSE)&amp;""</f>
        <v/>
      </c>
      <c r="AX1119" s="173"/>
      <c r="AY1119" s="189" t="s">
        <v>410</v>
      </c>
      <c r="AZ1119" s="205" t="str">
        <f>VLOOKUP($B1118,D1_2!$B$132:$AL$258,37,FALSE)&amp;""</f>
        <v/>
      </c>
      <c r="BA1119" s="222"/>
    </row>
    <row r="1120" spans="2:53" s="1" customFormat="1">
      <c r="B1120" s="27"/>
      <c r="C1120" s="79"/>
      <c r="D1120" s="79"/>
      <c r="E1120" s="79"/>
      <c r="F1120" s="109"/>
      <c r="G1120" s="124" t="s">
        <v>5593</v>
      </c>
      <c r="H1120" s="124"/>
      <c r="I1120" s="124"/>
      <c r="J1120" s="124"/>
      <c r="K1120" s="124"/>
      <c r="L1120" s="124"/>
      <c r="M1120" s="124"/>
      <c r="N1120" s="167" t="str">
        <f>VLOOKUP($B1118,D1_2!$B$259:$AL$385,22,FALSE)&amp;""</f>
        <v/>
      </c>
      <c r="O1120" s="174"/>
      <c r="P1120" s="190" t="s">
        <v>410</v>
      </c>
      <c r="Q1120" s="206" t="str">
        <f>VLOOKUP($B1118,D1_2!$B$259:$AL$385,23,FALSE)&amp;""</f>
        <v/>
      </c>
      <c r="R1120" s="216"/>
      <c r="S1120" s="167" t="str">
        <f>VLOOKUP($B1118,D1_2!$B$259:$AL$385,24,FALSE)&amp;""</f>
        <v/>
      </c>
      <c r="T1120" s="174"/>
      <c r="U1120" s="190" t="s">
        <v>410</v>
      </c>
      <c r="V1120" s="206" t="str">
        <f>VLOOKUP($B1118,D1_2!$B$259:$AL$385,25,FALSE)&amp;""</f>
        <v/>
      </c>
      <c r="W1120" s="216"/>
      <c r="X1120" s="167" t="str">
        <f>VLOOKUP($B1118,D1_2!$B$259:$AL$385,26,FALSE)&amp;""</f>
        <v/>
      </c>
      <c r="Y1120" s="174"/>
      <c r="Z1120" s="190" t="s">
        <v>410</v>
      </c>
      <c r="AA1120" s="206" t="str">
        <f>VLOOKUP($B1118,D1_2!$B$259:$AL$385,27,FALSE)&amp;""</f>
        <v/>
      </c>
      <c r="AB1120" s="216"/>
      <c r="AC1120" s="167" t="str">
        <f>VLOOKUP($B1118,D1_2!$B$259:$AL$385,28,FALSE)&amp;""</f>
        <v/>
      </c>
      <c r="AD1120" s="174"/>
      <c r="AE1120" s="190" t="s">
        <v>410</v>
      </c>
      <c r="AF1120" s="206" t="str">
        <f>VLOOKUP($B1118,D1_2!$B$259:$AL$385,29,FALSE)&amp;""</f>
        <v/>
      </c>
      <c r="AG1120" s="216"/>
      <c r="AH1120" s="167" t="str">
        <f>VLOOKUP($B1118,D1_2!$B$259:$AL$385,30,FALSE)&amp;""</f>
        <v/>
      </c>
      <c r="AI1120" s="174"/>
      <c r="AJ1120" s="190" t="s">
        <v>410</v>
      </c>
      <c r="AK1120" s="206" t="str">
        <f>VLOOKUP($B1118,D1_2!$B$259:$AL$385,31,FALSE)&amp;""</f>
        <v/>
      </c>
      <c r="AL1120" s="216"/>
      <c r="AM1120" s="167" t="str">
        <f>VLOOKUP($B1118,D1_2!$B$259:$AL$385,32,FALSE)&amp;""</f>
        <v/>
      </c>
      <c r="AN1120" s="174"/>
      <c r="AO1120" s="190" t="s">
        <v>410</v>
      </c>
      <c r="AP1120" s="206" t="str">
        <f>VLOOKUP($B1118,D1_2!$B$259:$AL$385,33,FALSE)&amp;""</f>
        <v/>
      </c>
      <c r="AQ1120" s="216"/>
      <c r="AR1120" s="167" t="str">
        <f>VLOOKUP($B1118,D1_2!$B$259:$AL$385,34,FALSE)&amp;""</f>
        <v/>
      </c>
      <c r="AS1120" s="174"/>
      <c r="AT1120" s="190" t="s">
        <v>410</v>
      </c>
      <c r="AU1120" s="206" t="str">
        <f>VLOOKUP($B1118,D1_2!$B$259:$AL$385,35,FALSE)&amp;""</f>
        <v/>
      </c>
      <c r="AV1120" s="216"/>
      <c r="AW1120" s="167" t="str">
        <f>VLOOKUP($B1118,D1_2!$B$259:$AL$385,36,FALSE)&amp;""</f>
        <v/>
      </c>
      <c r="AX1120" s="174"/>
      <c r="AY1120" s="190" t="s">
        <v>410</v>
      </c>
      <c r="AZ1120" s="206" t="str">
        <f>VLOOKUP($B1118,D1_2!$B$259:$AL$385,37,FALSE)&amp;""</f>
        <v/>
      </c>
      <c r="BA1120" s="216"/>
    </row>
    <row r="1121" spans="2:53" s="1" customFormat="1" ht="14.25" customHeight="1">
      <c r="B1121" s="26" t="s">
        <v>6961</v>
      </c>
      <c r="C1121" s="78"/>
      <c r="D1121" s="78"/>
      <c r="E1121" s="78"/>
      <c r="F1121" s="107"/>
      <c r="G1121" s="122" t="s">
        <v>6009</v>
      </c>
      <c r="H1121" s="122"/>
      <c r="I1121" s="122"/>
      <c r="J1121" s="122"/>
      <c r="K1121" s="122"/>
      <c r="L1121" s="122"/>
      <c r="M1121" s="122"/>
      <c r="N1121" s="160" t="str">
        <f>VLOOKUP($B1121,D1_2!$B$5:$AL$131,22,FALSE)&amp;""</f>
        <v/>
      </c>
      <c r="O1121" s="172"/>
      <c r="P1121" s="188" t="s">
        <v>410</v>
      </c>
      <c r="Q1121" s="204" t="str">
        <f>VLOOKUP($B1121,D1_2!$B$5:$AL$131,23,FALSE)&amp;""</f>
        <v/>
      </c>
      <c r="R1121" s="215"/>
      <c r="S1121" s="160" t="str">
        <f>VLOOKUP($B1121,D1_2!$B$5:$AL$131,24,FALSE)&amp;""</f>
        <v/>
      </c>
      <c r="T1121" s="172"/>
      <c r="U1121" s="188" t="s">
        <v>410</v>
      </c>
      <c r="V1121" s="204" t="str">
        <f>VLOOKUP($B1121,D1_2!$B$5:$AL$131,25,FALSE)&amp;""</f>
        <v/>
      </c>
      <c r="W1121" s="215"/>
      <c r="X1121" s="160" t="str">
        <f>VLOOKUP($B1121,D1_2!$B$5:$AL$131,26,FALSE)&amp;""</f>
        <v/>
      </c>
      <c r="Y1121" s="172"/>
      <c r="Z1121" s="188" t="s">
        <v>410</v>
      </c>
      <c r="AA1121" s="204" t="str">
        <f>VLOOKUP($B1121,D1_2!$B$5:$AL$131,27,FALSE)&amp;""</f>
        <v/>
      </c>
      <c r="AB1121" s="215"/>
      <c r="AC1121" s="160" t="str">
        <f>VLOOKUP($B1121,D1_2!$B$5:$AL$131,28,FALSE)&amp;""</f>
        <v/>
      </c>
      <c r="AD1121" s="172"/>
      <c r="AE1121" s="188" t="s">
        <v>410</v>
      </c>
      <c r="AF1121" s="204" t="str">
        <f>VLOOKUP($B1121,D1_2!$B$5:$AL$131,29,FALSE)&amp;""</f>
        <v/>
      </c>
      <c r="AG1121" s="215"/>
      <c r="AH1121" s="160" t="str">
        <f>VLOOKUP($B1121,D1_2!$B$5:$AL$131,30,FALSE)&amp;""</f>
        <v/>
      </c>
      <c r="AI1121" s="172"/>
      <c r="AJ1121" s="188" t="s">
        <v>410</v>
      </c>
      <c r="AK1121" s="204" t="str">
        <f>VLOOKUP($B1121,D1_2!$B$5:$AL$131,31,FALSE)&amp;""</f>
        <v/>
      </c>
      <c r="AL1121" s="215"/>
      <c r="AM1121" s="160" t="str">
        <f>VLOOKUP($B1121,D1_2!$B$5:$AL$131,32,FALSE)&amp;""</f>
        <v/>
      </c>
      <c r="AN1121" s="172"/>
      <c r="AO1121" s="188" t="s">
        <v>410</v>
      </c>
      <c r="AP1121" s="204" t="str">
        <f>VLOOKUP($B1121,D1_2!$B$5:$AL$131,33,FALSE)&amp;""</f>
        <v/>
      </c>
      <c r="AQ1121" s="215"/>
      <c r="AR1121" s="160" t="str">
        <f>VLOOKUP($B1121,D1_2!$B$5:$AL$131,34,FALSE)&amp;""</f>
        <v/>
      </c>
      <c r="AS1121" s="172"/>
      <c r="AT1121" s="188" t="s">
        <v>410</v>
      </c>
      <c r="AU1121" s="204" t="str">
        <f>VLOOKUP($B1121,D1_2!$B$5:$AL$131,35,FALSE)&amp;""</f>
        <v/>
      </c>
      <c r="AV1121" s="215"/>
      <c r="AW1121" s="160" t="str">
        <f>VLOOKUP($B1121,D1_2!$B$5:$AL$131,36,FALSE)&amp;""</f>
        <v/>
      </c>
      <c r="AX1121" s="172"/>
      <c r="AY1121" s="188" t="s">
        <v>410</v>
      </c>
      <c r="AZ1121" s="204" t="str">
        <f>VLOOKUP($B1121,D1_2!$B$5:$AL$131,37,FALSE)&amp;""</f>
        <v/>
      </c>
      <c r="BA1121" s="215"/>
    </row>
    <row r="1122" spans="2:53" s="1" customFormat="1">
      <c r="B1122" s="28"/>
      <c r="C1122" s="80"/>
      <c r="D1122" s="80"/>
      <c r="E1122" s="80"/>
      <c r="F1122" s="108"/>
      <c r="G1122" s="123" t="s">
        <v>5759</v>
      </c>
      <c r="H1122" s="123"/>
      <c r="I1122" s="123"/>
      <c r="J1122" s="123"/>
      <c r="K1122" s="123"/>
      <c r="L1122" s="123"/>
      <c r="M1122" s="123"/>
      <c r="N1122" s="162" t="str">
        <f>VLOOKUP($B1121,D1_2!$B$132:$AL$258,22,FALSE)&amp;""</f>
        <v/>
      </c>
      <c r="O1122" s="173"/>
      <c r="P1122" s="189" t="s">
        <v>410</v>
      </c>
      <c r="Q1122" s="205" t="str">
        <f>VLOOKUP($B1121,D1_2!$B$132:$AL$258,23,FALSE)&amp;""</f>
        <v/>
      </c>
      <c r="R1122" s="222"/>
      <c r="S1122" s="162" t="str">
        <f>VLOOKUP($B1121,D1_2!$B$132:$AL$258,24,FALSE)&amp;""</f>
        <v/>
      </c>
      <c r="T1122" s="173"/>
      <c r="U1122" s="189" t="s">
        <v>410</v>
      </c>
      <c r="V1122" s="205" t="str">
        <f>VLOOKUP($B1121,D1_2!$B$132:$AL$258,25,FALSE)&amp;""</f>
        <v/>
      </c>
      <c r="W1122" s="222"/>
      <c r="X1122" s="162" t="str">
        <f>VLOOKUP($B1121,D1_2!$B$132:$AL$258,26,FALSE)&amp;""</f>
        <v/>
      </c>
      <c r="Y1122" s="173"/>
      <c r="Z1122" s="189" t="s">
        <v>410</v>
      </c>
      <c r="AA1122" s="205" t="str">
        <f>VLOOKUP($B1121,D1_2!$B$132:$AL$258,27,FALSE)&amp;""</f>
        <v/>
      </c>
      <c r="AB1122" s="222"/>
      <c r="AC1122" s="162" t="str">
        <f>VLOOKUP($B1121,D1_2!$B$132:$AL$258,28,FALSE)&amp;""</f>
        <v/>
      </c>
      <c r="AD1122" s="173"/>
      <c r="AE1122" s="189" t="s">
        <v>410</v>
      </c>
      <c r="AF1122" s="205" t="str">
        <f>VLOOKUP($B1121,D1_2!$B$132:$AL$258,29,FALSE)&amp;""</f>
        <v/>
      </c>
      <c r="AG1122" s="222"/>
      <c r="AH1122" s="162" t="str">
        <f>VLOOKUP($B1121,D1_2!$B$132:$AL$258,30,FALSE)&amp;""</f>
        <v/>
      </c>
      <c r="AI1122" s="173"/>
      <c r="AJ1122" s="189" t="s">
        <v>410</v>
      </c>
      <c r="AK1122" s="205" t="str">
        <f>VLOOKUP($B1121,D1_2!$B$132:$AL$258,31,FALSE)&amp;""</f>
        <v/>
      </c>
      <c r="AL1122" s="222"/>
      <c r="AM1122" s="162" t="str">
        <f>VLOOKUP($B1121,D1_2!$B$132:$AL$258,32,FALSE)&amp;""</f>
        <v/>
      </c>
      <c r="AN1122" s="173"/>
      <c r="AO1122" s="189" t="s">
        <v>410</v>
      </c>
      <c r="AP1122" s="205" t="str">
        <f>VLOOKUP($B1121,D1_2!$B$132:$AL$258,33,FALSE)&amp;""</f>
        <v/>
      </c>
      <c r="AQ1122" s="222"/>
      <c r="AR1122" s="162" t="str">
        <f>VLOOKUP($B1121,D1_2!$B$132:$AL$258,34,FALSE)&amp;""</f>
        <v/>
      </c>
      <c r="AS1122" s="173"/>
      <c r="AT1122" s="189" t="s">
        <v>410</v>
      </c>
      <c r="AU1122" s="205" t="str">
        <f>VLOOKUP($B1121,D1_2!$B$132:$AL$258,35,FALSE)&amp;""</f>
        <v/>
      </c>
      <c r="AV1122" s="222"/>
      <c r="AW1122" s="162" t="str">
        <f>VLOOKUP($B1121,D1_2!$B$132:$AL$258,36,FALSE)&amp;""</f>
        <v/>
      </c>
      <c r="AX1122" s="173"/>
      <c r="AY1122" s="189" t="s">
        <v>410</v>
      </c>
      <c r="AZ1122" s="205" t="str">
        <f>VLOOKUP($B1121,D1_2!$B$132:$AL$258,37,FALSE)&amp;""</f>
        <v/>
      </c>
      <c r="BA1122" s="222"/>
    </row>
    <row r="1123" spans="2:53" s="1" customFormat="1">
      <c r="B1123" s="27"/>
      <c r="C1123" s="79"/>
      <c r="D1123" s="79"/>
      <c r="E1123" s="79"/>
      <c r="F1123" s="109"/>
      <c r="G1123" s="124" t="s">
        <v>5593</v>
      </c>
      <c r="H1123" s="124"/>
      <c r="I1123" s="124"/>
      <c r="J1123" s="124"/>
      <c r="K1123" s="124"/>
      <c r="L1123" s="124"/>
      <c r="M1123" s="124"/>
      <c r="N1123" s="167" t="str">
        <f>VLOOKUP($B1121,D1_2!$B$259:$AL$385,22,FALSE)&amp;""</f>
        <v/>
      </c>
      <c r="O1123" s="174"/>
      <c r="P1123" s="190" t="s">
        <v>410</v>
      </c>
      <c r="Q1123" s="206" t="str">
        <f>VLOOKUP($B1121,D1_2!$B$259:$AL$385,23,FALSE)&amp;""</f>
        <v/>
      </c>
      <c r="R1123" s="216"/>
      <c r="S1123" s="167" t="str">
        <f>VLOOKUP($B1121,D1_2!$B$259:$AL$385,24,FALSE)&amp;""</f>
        <v/>
      </c>
      <c r="T1123" s="174"/>
      <c r="U1123" s="190" t="s">
        <v>410</v>
      </c>
      <c r="V1123" s="206" t="str">
        <f>VLOOKUP($B1121,D1_2!$B$259:$AL$385,25,FALSE)&amp;""</f>
        <v/>
      </c>
      <c r="W1123" s="216"/>
      <c r="X1123" s="167" t="str">
        <f>VLOOKUP($B1121,D1_2!$B$259:$AL$385,26,FALSE)&amp;""</f>
        <v/>
      </c>
      <c r="Y1123" s="174"/>
      <c r="Z1123" s="190" t="s">
        <v>410</v>
      </c>
      <c r="AA1123" s="206" t="str">
        <f>VLOOKUP($B1121,D1_2!$B$259:$AL$385,27,FALSE)&amp;""</f>
        <v/>
      </c>
      <c r="AB1123" s="216"/>
      <c r="AC1123" s="167" t="str">
        <f>VLOOKUP($B1121,D1_2!$B$259:$AL$385,28,FALSE)&amp;""</f>
        <v/>
      </c>
      <c r="AD1123" s="174"/>
      <c r="AE1123" s="190" t="s">
        <v>410</v>
      </c>
      <c r="AF1123" s="206" t="str">
        <f>VLOOKUP($B1121,D1_2!$B$259:$AL$385,29,FALSE)&amp;""</f>
        <v/>
      </c>
      <c r="AG1123" s="216"/>
      <c r="AH1123" s="167" t="str">
        <f>VLOOKUP($B1121,D1_2!$B$259:$AL$385,30,FALSE)&amp;""</f>
        <v/>
      </c>
      <c r="AI1123" s="174"/>
      <c r="AJ1123" s="190" t="s">
        <v>410</v>
      </c>
      <c r="AK1123" s="206" t="str">
        <f>VLOOKUP($B1121,D1_2!$B$259:$AL$385,31,FALSE)&amp;""</f>
        <v/>
      </c>
      <c r="AL1123" s="216"/>
      <c r="AM1123" s="167" t="str">
        <f>VLOOKUP($B1121,D1_2!$B$259:$AL$385,32,FALSE)&amp;""</f>
        <v/>
      </c>
      <c r="AN1123" s="174"/>
      <c r="AO1123" s="190" t="s">
        <v>410</v>
      </c>
      <c r="AP1123" s="206" t="str">
        <f>VLOOKUP($B1121,D1_2!$B$259:$AL$385,33,FALSE)&amp;""</f>
        <v/>
      </c>
      <c r="AQ1123" s="216"/>
      <c r="AR1123" s="167" t="str">
        <f>VLOOKUP($B1121,D1_2!$B$259:$AL$385,34,FALSE)&amp;""</f>
        <v/>
      </c>
      <c r="AS1123" s="174"/>
      <c r="AT1123" s="190" t="s">
        <v>410</v>
      </c>
      <c r="AU1123" s="206" t="str">
        <f>VLOOKUP($B1121,D1_2!$B$259:$AL$385,35,FALSE)&amp;""</f>
        <v/>
      </c>
      <c r="AV1123" s="216"/>
      <c r="AW1123" s="167" t="str">
        <f>VLOOKUP($B1121,D1_2!$B$259:$AL$385,36,FALSE)&amp;""</f>
        <v/>
      </c>
      <c r="AX1123" s="174"/>
      <c r="AY1123" s="190" t="s">
        <v>410</v>
      </c>
      <c r="AZ1123" s="206" t="str">
        <f>VLOOKUP($B1121,D1_2!$B$259:$AL$385,37,FALSE)&amp;""</f>
        <v/>
      </c>
      <c r="BA1123" s="216"/>
    </row>
    <row r="1124" spans="2:53" s="1" customFormat="1" ht="14.25" customHeight="1">
      <c r="B1124" s="28" t="s">
        <v>905</v>
      </c>
      <c r="C1124" s="80"/>
      <c r="D1124" s="80"/>
      <c r="E1124" s="80"/>
      <c r="F1124" s="108"/>
      <c r="G1124" s="122" t="s">
        <v>6009</v>
      </c>
      <c r="H1124" s="122"/>
      <c r="I1124" s="122"/>
      <c r="J1124" s="122"/>
      <c r="K1124" s="122"/>
      <c r="L1124" s="122"/>
      <c r="M1124" s="122"/>
      <c r="N1124" s="169" t="str">
        <f>VLOOKUP($B1124,D1_2!$B$5:$AL$131,22,FALSE)&amp;""</f>
        <v/>
      </c>
      <c r="O1124" s="155"/>
      <c r="P1124" s="192" t="s">
        <v>410</v>
      </c>
      <c r="Q1124" s="208" t="str">
        <f>VLOOKUP($B1124,D1_2!$B$5:$AL$131,23,FALSE)&amp;""</f>
        <v/>
      </c>
      <c r="R1124" s="224"/>
      <c r="S1124" s="169" t="str">
        <f>VLOOKUP($B1124,D1_2!$B$5:$AL$131,24,FALSE)&amp;""</f>
        <v/>
      </c>
      <c r="T1124" s="155"/>
      <c r="U1124" s="192" t="s">
        <v>410</v>
      </c>
      <c r="V1124" s="208" t="str">
        <f>VLOOKUP($B1124,D1_2!$B$5:$AL$131,25,FALSE)&amp;""</f>
        <v/>
      </c>
      <c r="W1124" s="224"/>
      <c r="X1124" s="169" t="str">
        <f>VLOOKUP($B1124,D1_2!$B$5:$AL$131,26,FALSE)&amp;""</f>
        <v/>
      </c>
      <c r="Y1124" s="155"/>
      <c r="Z1124" s="192" t="s">
        <v>410</v>
      </c>
      <c r="AA1124" s="208" t="str">
        <f>VLOOKUP($B1124,D1_2!$B$5:$AL$131,27,FALSE)&amp;""</f>
        <v/>
      </c>
      <c r="AB1124" s="224"/>
      <c r="AC1124" s="169" t="str">
        <f>VLOOKUP($B1124,D1_2!$B$5:$AL$131,28,FALSE)&amp;""</f>
        <v/>
      </c>
      <c r="AD1124" s="155"/>
      <c r="AE1124" s="192" t="s">
        <v>410</v>
      </c>
      <c r="AF1124" s="208" t="str">
        <f>VLOOKUP($B1124,D1_2!$B$5:$AL$131,29,FALSE)&amp;""</f>
        <v/>
      </c>
      <c r="AG1124" s="224"/>
      <c r="AH1124" s="169" t="str">
        <f>VLOOKUP($B1124,D1_2!$B$5:$AL$131,30,FALSE)&amp;""</f>
        <v/>
      </c>
      <c r="AI1124" s="155"/>
      <c r="AJ1124" s="192" t="s">
        <v>410</v>
      </c>
      <c r="AK1124" s="208" t="str">
        <f>VLOOKUP($B1124,D1_2!$B$5:$AL$131,31,FALSE)&amp;""</f>
        <v/>
      </c>
      <c r="AL1124" s="224"/>
      <c r="AM1124" s="169" t="str">
        <f>VLOOKUP($B1124,D1_2!$B$5:$AL$131,32,FALSE)&amp;""</f>
        <v/>
      </c>
      <c r="AN1124" s="155"/>
      <c r="AO1124" s="192" t="s">
        <v>410</v>
      </c>
      <c r="AP1124" s="208" t="str">
        <f>VLOOKUP($B1124,D1_2!$B$5:$AL$131,33,FALSE)&amp;""</f>
        <v/>
      </c>
      <c r="AQ1124" s="224"/>
      <c r="AR1124" s="169" t="str">
        <f>VLOOKUP($B1124,D1_2!$B$5:$AL$131,34,FALSE)&amp;""</f>
        <v/>
      </c>
      <c r="AS1124" s="155"/>
      <c r="AT1124" s="192" t="s">
        <v>410</v>
      </c>
      <c r="AU1124" s="208" t="str">
        <f>VLOOKUP($B1124,D1_2!$B$5:$AL$131,35,FALSE)&amp;""</f>
        <v/>
      </c>
      <c r="AV1124" s="224"/>
      <c r="AW1124" s="169" t="str">
        <f>VLOOKUP($B1124,D1_2!$B$5:$AL$131,36,FALSE)&amp;""</f>
        <v/>
      </c>
      <c r="AX1124" s="155"/>
      <c r="AY1124" s="192" t="s">
        <v>410</v>
      </c>
      <c r="AZ1124" s="208" t="str">
        <f>VLOOKUP($B1124,D1_2!$B$5:$AL$131,37,FALSE)&amp;""</f>
        <v/>
      </c>
      <c r="BA1124" s="224"/>
    </row>
    <row r="1125" spans="2:53" s="1" customFormat="1">
      <c r="B1125" s="28"/>
      <c r="C1125" s="80"/>
      <c r="D1125" s="80"/>
      <c r="E1125" s="80"/>
      <c r="F1125" s="108"/>
      <c r="G1125" s="123" t="s">
        <v>5759</v>
      </c>
      <c r="H1125" s="123"/>
      <c r="I1125" s="123"/>
      <c r="J1125" s="123"/>
      <c r="K1125" s="123"/>
      <c r="L1125" s="123"/>
      <c r="M1125" s="123"/>
      <c r="N1125" s="162" t="str">
        <f>VLOOKUP($B1124,D1_2!$B$132:$AL$258,22,FALSE)&amp;""</f>
        <v/>
      </c>
      <c r="O1125" s="173"/>
      <c r="P1125" s="189" t="s">
        <v>410</v>
      </c>
      <c r="Q1125" s="205" t="str">
        <f>VLOOKUP($B1124,D1_2!$B$132:$AL$258,23,FALSE)&amp;""</f>
        <v/>
      </c>
      <c r="R1125" s="222"/>
      <c r="S1125" s="162" t="str">
        <f>VLOOKUP($B1124,D1_2!$B$132:$AL$258,24,FALSE)&amp;""</f>
        <v/>
      </c>
      <c r="T1125" s="173"/>
      <c r="U1125" s="189" t="s">
        <v>410</v>
      </c>
      <c r="V1125" s="205" t="str">
        <f>VLOOKUP($B1124,D1_2!$B$132:$AL$258,25,FALSE)&amp;""</f>
        <v/>
      </c>
      <c r="W1125" s="222"/>
      <c r="X1125" s="162" t="str">
        <f>VLOOKUP($B1124,D1_2!$B$132:$AL$258,26,FALSE)&amp;""</f>
        <v/>
      </c>
      <c r="Y1125" s="173"/>
      <c r="Z1125" s="189" t="s">
        <v>410</v>
      </c>
      <c r="AA1125" s="205" t="str">
        <f>VLOOKUP($B1124,D1_2!$B$132:$AL$258,27,FALSE)&amp;""</f>
        <v/>
      </c>
      <c r="AB1125" s="222"/>
      <c r="AC1125" s="162" t="str">
        <f>VLOOKUP($B1124,D1_2!$B$132:$AL$258,28,FALSE)&amp;""</f>
        <v/>
      </c>
      <c r="AD1125" s="173"/>
      <c r="AE1125" s="189" t="s">
        <v>410</v>
      </c>
      <c r="AF1125" s="205" t="str">
        <f>VLOOKUP($B1124,D1_2!$B$132:$AL$258,29,FALSE)&amp;""</f>
        <v/>
      </c>
      <c r="AG1125" s="222"/>
      <c r="AH1125" s="162" t="str">
        <f>VLOOKUP($B1124,D1_2!$B$132:$AL$258,30,FALSE)&amp;""</f>
        <v/>
      </c>
      <c r="AI1125" s="173"/>
      <c r="AJ1125" s="189" t="s">
        <v>410</v>
      </c>
      <c r="AK1125" s="205" t="str">
        <f>VLOOKUP($B1124,D1_2!$B$132:$AL$258,31,FALSE)&amp;""</f>
        <v/>
      </c>
      <c r="AL1125" s="222"/>
      <c r="AM1125" s="162" t="str">
        <f>VLOOKUP($B1124,D1_2!$B$132:$AL$258,32,FALSE)&amp;""</f>
        <v/>
      </c>
      <c r="AN1125" s="173"/>
      <c r="AO1125" s="189" t="s">
        <v>410</v>
      </c>
      <c r="AP1125" s="205" t="str">
        <f>VLOOKUP($B1124,D1_2!$B$132:$AL$258,33,FALSE)&amp;""</f>
        <v/>
      </c>
      <c r="AQ1125" s="222"/>
      <c r="AR1125" s="162" t="str">
        <f>VLOOKUP($B1124,D1_2!$B$132:$AL$258,34,FALSE)&amp;""</f>
        <v/>
      </c>
      <c r="AS1125" s="173"/>
      <c r="AT1125" s="189" t="s">
        <v>410</v>
      </c>
      <c r="AU1125" s="205" t="str">
        <f>VLOOKUP($B1124,D1_2!$B$132:$AL$258,35,FALSE)&amp;""</f>
        <v/>
      </c>
      <c r="AV1125" s="222"/>
      <c r="AW1125" s="162" t="str">
        <f>VLOOKUP($B1124,D1_2!$B$132:$AL$258,36,FALSE)&amp;""</f>
        <v/>
      </c>
      <c r="AX1125" s="173"/>
      <c r="AY1125" s="189" t="s">
        <v>410</v>
      </c>
      <c r="AZ1125" s="205" t="str">
        <f>VLOOKUP($B1124,D1_2!$B$132:$AL$258,37,FALSE)&amp;""</f>
        <v/>
      </c>
      <c r="BA1125" s="222"/>
    </row>
    <row r="1126" spans="2:53" s="1" customFormat="1">
      <c r="B1126" s="27"/>
      <c r="C1126" s="79"/>
      <c r="D1126" s="79"/>
      <c r="E1126" s="79"/>
      <c r="F1126" s="109"/>
      <c r="G1126" s="124" t="s">
        <v>5593</v>
      </c>
      <c r="H1126" s="124"/>
      <c r="I1126" s="124"/>
      <c r="J1126" s="124"/>
      <c r="K1126" s="124"/>
      <c r="L1126" s="124"/>
      <c r="M1126" s="124"/>
      <c r="N1126" s="167" t="str">
        <f>VLOOKUP($B1124,D1_2!$B$259:$AL$385,22,FALSE)&amp;""</f>
        <v/>
      </c>
      <c r="O1126" s="174"/>
      <c r="P1126" s="190" t="s">
        <v>410</v>
      </c>
      <c r="Q1126" s="206" t="str">
        <f>VLOOKUP($B1124,D1_2!$B$259:$AL$385,23,FALSE)&amp;""</f>
        <v/>
      </c>
      <c r="R1126" s="216"/>
      <c r="S1126" s="167" t="str">
        <f>VLOOKUP($B1124,D1_2!$B$259:$AL$385,24,FALSE)&amp;""</f>
        <v/>
      </c>
      <c r="T1126" s="174"/>
      <c r="U1126" s="190" t="s">
        <v>410</v>
      </c>
      <c r="V1126" s="206" t="str">
        <f>VLOOKUP($B1124,D1_2!$B$259:$AL$385,25,FALSE)&amp;""</f>
        <v/>
      </c>
      <c r="W1126" s="216"/>
      <c r="X1126" s="167" t="str">
        <f>VLOOKUP($B1124,D1_2!$B$259:$AL$385,26,FALSE)&amp;""</f>
        <v/>
      </c>
      <c r="Y1126" s="174"/>
      <c r="Z1126" s="190" t="s">
        <v>410</v>
      </c>
      <c r="AA1126" s="206" t="str">
        <f>VLOOKUP($B1124,D1_2!$B$259:$AL$385,27,FALSE)&amp;""</f>
        <v/>
      </c>
      <c r="AB1126" s="216"/>
      <c r="AC1126" s="167" t="str">
        <f>VLOOKUP($B1124,D1_2!$B$259:$AL$385,28,FALSE)&amp;""</f>
        <v/>
      </c>
      <c r="AD1126" s="174"/>
      <c r="AE1126" s="190" t="s">
        <v>410</v>
      </c>
      <c r="AF1126" s="206" t="str">
        <f>VLOOKUP($B1124,D1_2!$B$259:$AL$385,29,FALSE)&amp;""</f>
        <v/>
      </c>
      <c r="AG1126" s="216"/>
      <c r="AH1126" s="167" t="str">
        <f>VLOOKUP($B1124,D1_2!$B$259:$AL$385,30,FALSE)&amp;""</f>
        <v/>
      </c>
      <c r="AI1126" s="174"/>
      <c r="AJ1126" s="190" t="s">
        <v>410</v>
      </c>
      <c r="AK1126" s="206" t="str">
        <f>VLOOKUP($B1124,D1_2!$B$259:$AL$385,31,FALSE)&amp;""</f>
        <v/>
      </c>
      <c r="AL1126" s="216"/>
      <c r="AM1126" s="167" t="str">
        <f>VLOOKUP($B1124,D1_2!$B$259:$AL$385,32,FALSE)&amp;""</f>
        <v/>
      </c>
      <c r="AN1126" s="174"/>
      <c r="AO1126" s="190" t="s">
        <v>410</v>
      </c>
      <c r="AP1126" s="206" t="str">
        <f>VLOOKUP($B1124,D1_2!$B$259:$AL$385,33,FALSE)&amp;""</f>
        <v/>
      </c>
      <c r="AQ1126" s="216"/>
      <c r="AR1126" s="167" t="str">
        <f>VLOOKUP($B1124,D1_2!$B$259:$AL$385,34,FALSE)&amp;""</f>
        <v/>
      </c>
      <c r="AS1126" s="174"/>
      <c r="AT1126" s="190" t="s">
        <v>410</v>
      </c>
      <c r="AU1126" s="206" t="str">
        <f>VLOOKUP($B1124,D1_2!$B$259:$AL$385,35,FALSE)&amp;""</f>
        <v/>
      </c>
      <c r="AV1126" s="216"/>
      <c r="AW1126" s="167" t="str">
        <f>VLOOKUP($B1124,D1_2!$B$259:$AL$385,36,FALSE)&amp;""</f>
        <v/>
      </c>
      <c r="AX1126" s="174"/>
      <c r="AY1126" s="190" t="s">
        <v>410</v>
      </c>
      <c r="AZ1126" s="206" t="str">
        <f>VLOOKUP($B1124,D1_2!$B$259:$AL$385,37,FALSE)&amp;""</f>
        <v/>
      </c>
      <c r="BA1126" s="216"/>
    </row>
    <row r="1127" spans="2:53" s="1" customFormat="1" ht="14.25" customHeight="1">
      <c r="B1127" s="26" t="s">
        <v>1608</v>
      </c>
      <c r="C1127" s="78"/>
      <c r="D1127" s="78"/>
      <c r="E1127" s="78"/>
      <c r="F1127" s="107"/>
      <c r="G1127" s="122" t="s">
        <v>6009</v>
      </c>
      <c r="H1127" s="122"/>
      <c r="I1127" s="122"/>
      <c r="J1127" s="122"/>
      <c r="K1127" s="122"/>
      <c r="L1127" s="122"/>
      <c r="M1127" s="122"/>
      <c r="N1127" s="160" t="str">
        <f>VLOOKUP($B1127,D1_2!$B$5:$AL$131,22,FALSE)&amp;""</f>
        <v/>
      </c>
      <c r="O1127" s="172"/>
      <c r="P1127" s="188" t="s">
        <v>410</v>
      </c>
      <c r="Q1127" s="204" t="str">
        <f>VLOOKUP($B1127,D1_2!$B$5:$AL$131,23,FALSE)&amp;""</f>
        <v/>
      </c>
      <c r="R1127" s="215"/>
      <c r="S1127" s="160" t="str">
        <f>VLOOKUP($B1127,D1_2!$B$5:$AL$131,24,FALSE)&amp;""</f>
        <v/>
      </c>
      <c r="T1127" s="172"/>
      <c r="U1127" s="188" t="s">
        <v>410</v>
      </c>
      <c r="V1127" s="204" t="str">
        <f>VLOOKUP($B1127,D1_2!$B$5:$AL$131,25,FALSE)&amp;""</f>
        <v/>
      </c>
      <c r="W1127" s="215"/>
      <c r="X1127" s="160" t="str">
        <f>VLOOKUP($B1127,D1_2!$B$5:$AL$131,26,FALSE)&amp;""</f>
        <v/>
      </c>
      <c r="Y1127" s="172"/>
      <c r="Z1127" s="188" t="s">
        <v>410</v>
      </c>
      <c r="AA1127" s="204" t="str">
        <f>VLOOKUP($B1127,D1_2!$B$5:$AL$131,27,FALSE)&amp;""</f>
        <v/>
      </c>
      <c r="AB1127" s="215"/>
      <c r="AC1127" s="160" t="str">
        <f>VLOOKUP($B1127,D1_2!$B$5:$AL$131,28,FALSE)&amp;""</f>
        <v/>
      </c>
      <c r="AD1127" s="172"/>
      <c r="AE1127" s="188" t="s">
        <v>410</v>
      </c>
      <c r="AF1127" s="204" t="str">
        <f>VLOOKUP($B1127,D1_2!$B$5:$AL$131,29,FALSE)&amp;""</f>
        <v/>
      </c>
      <c r="AG1127" s="215"/>
      <c r="AH1127" s="160" t="str">
        <f>VLOOKUP($B1127,D1_2!$B$5:$AL$131,30,FALSE)&amp;""</f>
        <v/>
      </c>
      <c r="AI1127" s="172"/>
      <c r="AJ1127" s="188" t="s">
        <v>410</v>
      </c>
      <c r="AK1127" s="204" t="str">
        <f>VLOOKUP($B1127,D1_2!$B$5:$AL$131,31,FALSE)&amp;""</f>
        <v/>
      </c>
      <c r="AL1127" s="215"/>
      <c r="AM1127" s="160" t="str">
        <f>VLOOKUP($B1127,D1_2!$B$5:$AL$131,32,FALSE)&amp;""</f>
        <v/>
      </c>
      <c r="AN1127" s="172"/>
      <c r="AO1127" s="188" t="s">
        <v>410</v>
      </c>
      <c r="AP1127" s="204" t="str">
        <f>VLOOKUP($B1127,D1_2!$B$5:$AL$131,33,FALSE)&amp;""</f>
        <v/>
      </c>
      <c r="AQ1127" s="215"/>
      <c r="AR1127" s="160" t="str">
        <f>VLOOKUP($B1127,D1_2!$B$5:$AL$131,34,FALSE)&amp;""</f>
        <v/>
      </c>
      <c r="AS1127" s="172"/>
      <c r="AT1127" s="188" t="s">
        <v>410</v>
      </c>
      <c r="AU1127" s="204" t="str">
        <f>VLOOKUP($B1127,D1_2!$B$5:$AL$131,35,FALSE)&amp;""</f>
        <v/>
      </c>
      <c r="AV1127" s="215"/>
      <c r="AW1127" s="160" t="str">
        <f>VLOOKUP($B1127,D1_2!$B$5:$AL$131,36,FALSE)&amp;""</f>
        <v/>
      </c>
      <c r="AX1127" s="172"/>
      <c r="AY1127" s="188" t="s">
        <v>410</v>
      </c>
      <c r="AZ1127" s="204" t="str">
        <f>VLOOKUP($B1127,D1_2!$B$5:$AL$131,37,FALSE)&amp;""</f>
        <v/>
      </c>
      <c r="BA1127" s="215"/>
    </row>
    <row r="1128" spans="2:53" s="1" customFormat="1">
      <c r="B1128" s="28"/>
      <c r="C1128" s="80"/>
      <c r="D1128" s="80"/>
      <c r="E1128" s="80"/>
      <c r="F1128" s="108"/>
      <c r="G1128" s="123" t="s">
        <v>5759</v>
      </c>
      <c r="H1128" s="123"/>
      <c r="I1128" s="123"/>
      <c r="J1128" s="123"/>
      <c r="K1128" s="123"/>
      <c r="L1128" s="123"/>
      <c r="M1128" s="123"/>
      <c r="N1128" s="162" t="str">
        <f>VLOOKUP($B1127,D1_2!$B$132:$AL$258,22,FALSE)&amp;""</f>
        <v/>
      </c>
      <c r="O1128" s="173"/>
      <c r="P1128" s="189" t="s">
        <v>410</v>
      </c>
      <c r="Q1128" s="205" t="str">
        <f>VLOOKUP($B1127,D1_2!$B$132:$AL$258,23,FALSE)&amp;""</f>
        <v/>
      </c>
      <c r="R1128" s="222"/>
      <c r="S1128" s="162" t="str">
        <f>VLOOKUP($B1127,D1_2!$B$132:$AL$258,24,FALSE)&amp;""</f>
        <v/>
      </c>
      <c r="T1128" s="173"/>
      <c r="U1128" s="189" t="s">
        <v>410</v>
      </c>
      <c r="V1128" s="205" t="str">
        <f>VLOOKUP($B1127,D1_2!$B$132:$AL$258,25,FALSE)&amp;""</f>
        <v/>
      </c>
      <c r="W1128" s="222"/>
      <c r="X1128" s="162" t="str">
        <f>VLOOKUP($B1127,D1_2!$B$132:$AL$258,26,FALSE)&amp;""</f>
        <v/>
      </c>
      <c r="Y1128" s="173"/>
      <c r="Z1128" s="189" t="s">
        <v>410</v>
      </c>
      <c r="AA1128" s="205" t="str">
        <f>VLOOKUP($B1127,D1_2!$B$132:$AL$258,27,FALSE)&amp;""</f>
        <v/>
      </c>
      <c r="AB1128" s="222"/>
      <c r="AC1128" s="162" t="str">
        <f>VLOOKUP($B1127,D1_2!$B$132:$AL$258,28,FALSE)&amp;""</f>
        <v/>
      </c>
      <c r="AD1128" s="173"/>
      <c r="AE1128" s="189" t="s">
        <v>410</v>
      </c>
      <c r="AF1128" s="205" t="str">
        <f>VLOOKUP($B1127,D1_2!$B$132:$AL$258,29,FALSE)&amp;""</f>
        <v/>
      </c>
      <c r="AG1128" s="222"/>
      <c r="AH1128" s="162" t="str">
        <f>VLOOKUP($B1127,D1_2!$B$132:$AL$258,30,FALSE)&amp;""</f>
        <v/>
      </c>
      <c r="AI1128" s="173"/>
      <c r="AJ1128" s="189" t="s">
        <v>410</v>
      </c>
      <c r="AK1128" s="205" t="str">
        <f>VLOOKUP($B1127,D1_2!$B$132:$AL$258,31,FALSE)&amp;""</f>
        <v/>
      </c>
      <c r="AL1128" s="222"/>
      <c r="AM1128" s="162" t="str">
        <f>VLOOKUP($B1127,D1_2!$B$132:$AL$258,32,FALSE)&amp;""</f>
        <v/>
      </c>
      <c r="AN1128" s="173"/>
      <c r="AO1128" s="189" t="s">
        <v>410</v>
      </c>
      <c r="AP1128" s="205" t="str">
        <f>VLOOKUP($B1127,D1_2!$B$132:$AL$258,33,FALSE)&amp;""</f>
        <v/>
      </c>
      <c r="AQ1128" s="222"/>
      <c r="AR1128" s="162" t="str">
        <f>VLOOKUP($B1127,D1_2!$B$132:$AL$258,34,FALSE)&amp;""</f>
        <v/>
      </c>
      <c r="AS1128" s="173"/>
      <c r="AT1128" s="189" t="s">
        <v>410</v>
      </c>
      <c r="AU1128" s="205" t="str">
        <f>VLOOKUP($B1127,D1_2!$B$132:$AL$258,35,FALSE)&amp;""</f>
        <v/>
      </c>
      <c r="AV1128" s="222"/>
      <c r="AW1128" s="162" t="str">
        <f>VLOOKUP($B1127,D1_2!$B$132:$AL$258,36,FALSE)&amp;""</f>
        <v/>
      </c>
      <c r="AX1128" s="173"/>
      <c r="AY1128" s="189" t="s">
        <v>410</v>
      </c>
      <c r="AZ1128" s="205" t="str">
        <f>VLOOKUP($B1127,D1_2!$B$132:$AL$258,37,FALSE)&amp;""</f>
        <v/>
      </c>
      <c r="BA1128" s="222"/>
    </row>
    <row r="1129" spans="2:53" s="1" customFormat="1">
      <c r="B1129" s="27"/>
      <c r="C1129" s="79"/>
      <c r="D1129" s="79"/>
      <c r="E1129" s="79"/>
      <c r="F1129" s="109"/>
      <c r="G1129" s="124" t="s">
        <v>5593</v>
      </c>
      <c r="H1129" s="124"/>
      <c r="I1129" s="124"/>
      <c r="J1129" s="124"/>
      <c r="K1129" s="124"/>
      <c r="L1129" s="124"/>
      <c r="M1129" s="124"/>
      <c r="N1129" s="167" t="str">
        <f>VLOOKUP($B1127,D1_2!$B$259:$AL$385,22,FALSE)&amp;""</f>
        <v/>
      </c>
      <c r="O1129" s="174"/>
      <c r="P1129" s="190" t="s">
        <v>410</v>
      </c>
      <c r="Q1129" s="206" t="str">
        <f>VLOOKUP($B1127,D1_2!$B$259:$AL$385,23,FALSE)&amp;""</f>
        <v/>
      </c>
      <c r="R1129" s="216"/>
      <c r="S1129" s="167" t="str">
        <f>VLOOKUP($B1127,D1_2!$B$259:$AL$385,24,FALSE)&amp;""</f>
        <v/>
      </c>
      <c r="T1129" s="174"/>
      <c r="U1129" s="190" t="s">
        <v>410</v>
      </c>
      <c r="V1129" s="206" t="str">
        <f>VLOOKUP($B1127,D1_2!$B$259:$AL$385,25,FALSE)&amp;""</f>
        <v/>
      </c>
      <c r="W1129" s="216"/>
      <c r="X1129" s="167" t="str">
        <f>VLOOKUP($B1127,D1_2!$B$259:$AL$385,26,FALSE)&amp;""</f>
        <v/>
      </c>
      <c r="Y1129" s="174"/>
      <c r="Z1129" s="190" t="s">
        <v>410</v>
      </c>
      <c r="AA1129" s="206" t="str">
        <f>VLOOKUP($B1127,D1_2!$B$259:$AL$385,27,FALSE)&amp;""</f>
        <v/>
      </c>
      <c r="AB1129" s="216"/>
      <c r="AC1129" s="167" t="str">
        <f>VLOOKUP($B1127,D1_2!$B$259:$AL$385,28,FALSE)&amp;""</f>
        <v/>
      </c>
      <c r="AD1129" s="174"/>
      <c r="AE1129" s="190" t="s">
        <v>410</v>
      </c>
      <c r="AF1129" s="206" t="str">
        <f>VLOOKUP($B1127,D1_2!$B$259:$AL$385,29,FALSE)&amp;""</f>
        <v/>
      </c>
      <c r="AG1129" s="216"/>
      <c r="AH1129" s="167" t="str">
        <f>VLOOKUP($B1127,D1_2!$B$259:$AL$385,30,FALSE)&amp;""</f>
        <v/>
      </c>
      <c r="AI1129" s="174"/>
      <c r="AJ1129" s="190" t="s">
        <v>410</v>
      </c>
      <c r="AK1129" s="206" t="str">
        <f>VLOOKUP($B1127,D1_2!$B$259:$AL$385,31,FALSE)&amp;""</f>
        <v/>
      </c>
      <c r="AL1129" s="216"/>
      <c r="AM1129" s="167" t="str">
        <f>VLOOKUP($B1127,D1_2!$B$259:$AL$385,32,FALSE)&amp;""</f>
        <v/>
      </c>
      <c r="AN1129" s="174"/>
      <c r="AO1129" s="190" t="s">
        <v>410</v>
      </c>
      <c r="AP1129" s="206" t="str">
        <f>VLOOKUP($B1127,D1_2!$B$259:$AL$385,33,FALSE)&amp;""</f>
        <v/>
      </c>
      <c r="AQ1129" s="216"/>
      <c r="AR1129" s="167" t="str">
        <f>VLOOKUP($B1127,D1_2!$B$259:$AL$385,34,FALSE)&amp;""</f>
        <v/>
      </c>
      <c r="AS1129" s="174"/>
      <c r="AT1129" s="190" t="s">
        <v>410</v>
      </c>
      <c r="AU1129" s="206" t="str">
        <f>VLOOKUP($B1127,D1_2!$B$259:$AL$385,35,FALSE)&amp;""</f>
        <v/>
      </c>
      <c r="AV1129" s="216"/>
      <c r="AW1129" s="167" t="str">
        <f>VLOOKUP($B1127,D1_2!$B$259:$AL$385,36,FALSE)&amp;""</f>
        <v/>
      </c>
      <c r="AX1129" s="174"/>
      <c r="AY1129" s="190" t="s">
        <v>410</v>
      </c>
      <c r="AZ1129" s="206" t="str">
        <f>VLOOKUP($B1127,D1_2!$B$259:$AL$385,37,FALSE)&amp;""</f>
        <v/>
      </c>
      <c r="BA1129" s="216"/>
    </row>
    <row r="1130" spans="2:53" s="1" customFormat="1" ht="14.25" customHeight="1">
      <c r="B1130" s="26" t="s">
        <v>664</v>
      </c>
      <c r="C1130" s="78"/>
      <c r="D1130" s="78"/>
      <c r="E1130" s="78"/>
      <c r="F1130" s="107"/>
      <c r="G1130" s="122" t="s">
        <v>6009</v>
      </c>
      <c r="H1130" s="122"/>
      <c r="I1130" s="122"/>
      <c r="J1130" s="122"/>
      <c r="K1130" s="122"/>
      <c r="L1130" s="122"/>
      <c r="M1130" s="122"/>
      <c r="N1130" s="160" t="str">
        <f>VLOOKUP($B1130,D1_2!$B$5:$AL$131,22,FALSE)&amp;""</f>
        <v/>
      </c>
      <c r="O1130" s="172"/>
      <c r="P1130" s="188" t="s">
        <v>410</v>
      </c>
      <c r="Q1130" s="204" t="str">
        <f>VLOOKUP($B1130,D1_2!$B$5:$AL$131,23,FALSE)&amp;""</f>
        <v/>
      </c>
      <c r="R1130" s="215"/>
      <c r="S1130" s="160" t="str">
        <f>VLOOKUP($B1130,D1_2!$B$5:$AL$131,24,FALSE)&amp;""</f>
        <v/>
      </c>
      <c r="T1130" s="172"/>
      <c r="U1130" s="188" t="s">
        <v>410</v>
      </c>
      <c r="V1130" s="204" t="str">
        <f>VLOOKUP($B1130,D1_2!$B$5:$AL$131,25,FALSE)&amp;""</f>
        <v/>
      </c>
      <c r="W1130" s="215"/>
      <c r="X1130" s="160" t="str">
        <f>VLOOKUP($B1130,D1_2!$B$5:$AL$131,26,FALSE)&amp;""</f>
        <v/>
      </c>
      <c r="Y1130" s="172"/>
      <c r="Z1130" s="188" t="s">
        <v>410</v>
      </c>
      <c r="AA1130" s="204" t="str">
        <f>VLOOKUP($B1130,D1_2!$B$5:$AL$131,27,FALSE)&amp;""</f>
        <v/>
      </c>
      <c r="AB1130" s="215"/>
      <c r="AC1130" s="160" t="str">
        <f>VLOOKUP($B1130,D1_2!$B$5:$AL$131,28,FALSE)&amp;""</f>
        <v/>
      </c>
      <c r="AD1130" s="172"/>
      <c r="AE1130" s="188" t="s">
        <v>410</v>
      </c>
      <c r="AF1130" s="204" t="str">
        <f>VLOOKUP($B1130,D1_2!$B$5:$AL$131,29,FALSE)&amp;""</f>
        <v/>
      </c>
      <c r="AG1130" s="215"/>
      <c r="AH1130" s="160" t="str">
        <f>VLOOKUP($B1130,D1_2!$B$5:$AL$131,30,FALSE)&amp;""</f>
        <v/>
      </c>
      <c r="AI1130" s="172"/>
      <c r="AJ1130" s="188" t="s">
        <v>410</v>
      </c>
      <c r="AK1130" s="204" t="str">
        <f>VLOOKUP($B1130,D1_2!$B$5:$AL$131,31,FALSE)&amp;""</f>
        <v/>
      </c>
      <c r="AL1130" s="215"/>
      <c r="AM1130" s="160" t="str">
        <f>VLOOKUP($B1130,D1_2!$B$5:$AL$131,32,FALSE)&amp;""</f>
        <v/>
      </c>
      <c r="AN1130" s="172"/>
      <c r="AO1130" s="188" t="s">
        <v>410</v>
      </c>
      <c r="AP1130" s="204" t="str">
        <f>VLOOKUP($B1130,D1_2!$B$5:$AL$131,33,FALSE)&amp;""</f>
        <v/>
      </c>
      <c r="AQ1130" s="215"/>
      <c r="AR1130" s="160" t="str">
        <f>VLOOKUP($B1130,D1_2!$B$5:$AL$131,34,FALSE)&amp;""</f>
        <v/>
      </c>
      <c r="AS1130" s="172"/>
      <c r="AT1130" s="188" t="s">
        <v>410</v>
      </c>
      <c r="AU1130" s="204" t="str">
        <f>VLOOKUP($B1130,D1_2!$B$5:$AL$131,35,FALSE)&amp;""</f>
        <v/>
      </c>
      <c r="AV1130" s="215"/>
      <c r="AW1130" s="160" t="str">
        <f>VLOOKUP($B1130,D1_2!$B$5:$AL$131,36,FALSE)&amp;""</f>
        <v/>
      </c>
      <c r="AX1130" s="172"/>
      <c r="AY1130" s="188" t="s">
        <v>410</v>
      </c>
      <c r="AZ1130" s="204" t="str">
        <f>VLOOKUP($B1130,D1_2!$B$5:$AL$131,37,FALSE)&amp;""</f>
        <v/>
      </c>
      <c r="BA1130" s="215"/>
    </row>
    <row r="1131" spans="2:53" s="1" customFormat="1">
      <c r="B1131" s="28"/>
      <c r="C1131" s="80"/>
      <c r="D1131" s="80"/>
      <c r="E1131" s="80"/>
      <c r="F1131" s="108"/>
      <c r="G1131" s="123" t="s">
        <v>5759</v>
      </c>
      <c r="H1131" s="123"/>
      <c r="I1131" s="123"/>
      <c r="J1131" s="123"/>
      <c r="K1131" s="123"/>
      <c r="L1131" s="123"/>
      <c r="M1131" s="123"/>
      <c r="N1131" s="162" t="str">
        <f>VLOOKUP($B1130,D1_2!$B$132:$AL$258,22,FALSE)&amp;""</f>
        <v/>
      </c>
      <c r="O1131" s="173"/>
      <c r="P1131" s="189" t="s">
        <v>410</v>
      </c>
      <c r="Q1131" s="205" t="str">
        <f>VLOOKUP($B1130,D1_2!$B$132:$AL$258,23,FALSE)&amp;""</f>
        <v/>
      </c>
      <c r="R1131" s="222"/>
      <c r="S1131" s="162" t="str">
        <f>VLOOKUP($B1130,D1_2!$B$132:$AL$258,24,FALSE)&amp;""</f>
        <v/>
      </c>
      <c r="T1131" s="173"/>
      <c r="U1131" s="189" t="s">
        <v>410</v>
      </c>
      <c r="V1131" s="205" t="str">
        <f>VLOOKUP($B1130,D1_2!$B$132:$AL$258,25,FALSE)&amp;""</f>
        <v/>
      </c>
      <c r="W1131" s="222"/>
      <c r="X1131" s="162" t="str">
        <f>VLOOKUP($B1130,D1_2!$B$132:$AL$258,26,FALSE)&amp;""</f>
        <v/>
      </c>
      <c r="Y1131" s="173"/>
      <c r="Z1131" s="189" t="s">
        <v>410</v>
      </c>
      <c r="AA1131" s="205" t="str">
        <f>VLOOKUP($B1130,D1_2!$B$132:$AL$258,27,FALSE)&amp;""</f>
        <v/>
      </c>
      <c r="AB1131" s="222"/>
      <c r="AC1131" s="162" t="str">
        <f>VLOOKUP($B1130,D1_2!$B$132:$AL$258,28,FALSE)&amp;""</f>
        <v/>
      </c>
      <c r="AD1131" s="173"/>
      <c r="AE1131" s="189" t="s">
        <v>410</v>
      </c>
      <c r="AF1131" s="205" t="str">
        <f>VLOOKUP($B1130,D1_2!$B$132:$AL$258,29,FALSE)&amp;""</f>
        <v/>
      </c>
      <c r="AG1131" s="222"/>
      <c r="AH1131" s="162" t="str">
        <f>VLOOKUP($B1130,D1_2!$B$132:$AL$258,30,FALSE)&amp;""</f>
        <v/>
      </c>
      <c r="AI1131" s="173"/>
      <c r="AJ1131" s="189" t="s">
        <v>410</v>
      </c>
      <c r="AK1131" s="205" t="str">
        <f>VLOOKUP($B1130,D1_2!$B$132:$AL$258,31,FALSE)&amp;""</f>
        <v/>
      </c>
      <c r="AL1131" s="222"/>
      <c r="AM1131" s="162" t="str">
        <f>VLOOKUP($B1130,D1_2!$B$132:$AL$258,32,FALSE)&amp;""</f>
        <v/>
      </c>
      <c r="AN1131" s="173"/>
      <c r="AO1131" s="189" t="s">
        <v>410</v>
      </c>
      <c r="AP1131" s="205" t="str">
        <f>VLOOKUP($B1130,D1_2!$B$132:$AL$258,33,FALSE)&amp;""</f>
        <v/>
      </c>
      <c r="AQ1131" s="222"/>
      <c r="AR1131" s="162" t="str">
        <f>VLOOKUP($B1130,D1_2!$B$132:$AL$258,34,FALSE)&amp;""</f>
        <v/>
      </c>
      <c r="AS1131" s="173"/>
      <c r="AT1131" s="189" t="s">
        <v>410</v>
      </c>
      <c r="AU1131" s="205" t="str">
        <f>VLOOKUP($B1130,D1_2!$B$132:$AL$258,35,FALSE)&amp;""</f>
        <v/>
      </c>
      <c r="AV1131" s="222"/>
      <c r="AW1131" s="162" t="str">
        <f>VLOOKUP($B1130,D1_2!$B$132:$AL$258,36,FALSE)&amp;""</f>
        <v/>
      </c>
      <c r="AX1131" s="173"/>
      <c r="AY1131" s="189" t="s">
        <v>410</v>
      </c>
      <c r="AZ1131" s="205" t="str">
        <f>VLOOKUP($B1130,D1_2!$B$132:$AL$258,37,FALSE)&amp;""</f>
        <v/>
      </c>
      <c r="BA1131" s="222"/>
    </row>
    <row r="1132" spans="2:53" s="1" customFormat="1">
      <c r="B1132" s="27"/>
      <c r="C1132" s="79"/>
      <c r="D1132" s="79"/>
      <c r="E1132" s="79"/>
      <c r="F1132" s="109"/>
      <c r="G1132" s="124" t="s">
        <v>5593</v>
      </c>
      <c r="H1132" s="124"/>
      <c r="I1132" s="124"/>
      <c r="J1132" s="124"/>
      <c r="K1132" s="124"/>
      <c r="L1132" s="124"/>
      <c r="M1132" s="124"/>
      <c r="N1132" s="167" t="str">
        <f>VLOOKUP($B1130,D1_2!$B$259:$AL$385,22,FALSE)&amp;""</f>
        <v/>
      </c>
      <c r="O1132" s="174"/>
      <c r="P1132" s="190" t="s">
        <v>410</v>
      </c>
      <c r="Q1132" s="206" t="str">
        <f>VLOOKUP($B1130,D1_2!$B$259:$AL$385,23,FALSE)&amp;""</f>
        <v/>
      </c>
      <c r="R1132" s="216"/>
      <c r="S1132" s="167" t="str">
        <f>VLOOKUP($B1130,D1_2!$B$259:$AL$385,24,FALSE)&amp;""</f>
        <v/>
      </c>
      <c r="T1132" s="174"/>
      <c r="U1132" s="190" t="s">
        <v>410</v>
      </c>
      <c r="V1132" s="206" t="str">
        <f>VLOOKUP($B1130,D1_2!$B$259:$AL$385,25,FALSE)&amp;""</f>
        <v/>
      </c>
      <c r="W1132" s="216"/>
      <c r="X1132" s="167" t="str">
        <f>VLOOKUP($B1130,D1_2!$B$259:$AL$385,26,FALSE)&amp;""</f>
        <v/>
      </c>
      <c r="Y1132" s="174"/>
      <c r="Z1132" s="190" t="s">
        <v>410</v>
      </c>
      <c r="AA1132" s="206" t="str">
        <f>VLOOKUP($B1130,D1_2!$B$259:$AL$385,27,FALSE)&amp;""</f>
        <v/>
      </c>
      <c r="AB1132" s="216"/>
      <c r="AC1132" s="167" t="str">
        <f>VLOOKUP($B1130,D1_2!$B$259:$AL$385,28,FALSE)&amp;""</f>
        <v/>
      </c>
      <c r="AD1132" s="174"/>
      <c r="AE1132" s="190" t="s">
        <v>410</v>
      </c>
      <c r="AF1132" s="206" t="str">
        <f>VLOOKUP($B1130,D1_2!$B$259:$AL$385,29,FALSE)&amp;""</f>
        <v/>
      </c>
      <c r="AG1132" s="216"/>
      <c r="AH1132" s="167" t="str">
        <f>VLOOKUP($B1130,D1_2!$B$259:$AL$385,30,FALSE)&amp;""</f>
        <v/>
      </c>
      <c r="AI1132" s="174"/>
      <c r="AJ1132" s="190" t="s">
        <v>410</v>
      </c>
      <c r="AK1132" s="206" t="str">
        <f>VLOOKUP($B1130,D1_2!$B$259:$AL$385,31,FALSE)&amp;""</f>
        <v/>
      </c>
      <c r="AL1132" s="216"/>
      <c r="AM1132" s="167" t="str">
        <f>VLOOKUP($B1130,D1_2!$B$259:$AL$385,32,FALSE)&amp;""</f>
        <v/>
      </c>
      <c r="AN1132" s="174"/>
      <c r="AO1132" s="190" t="s">
        <v>410</v>
      </c>
      <c r="AP1132" s="206" t="str">
        <f>VLOOKUP($B1130,D1_2!$B$259:$AL$385,33,FALSE)&amp;""</f>
        <v/>
      </c>
      <c r="AQ1132" s="216"/>
      <c r="AR1132" s="167" t="str">
        <f>VLOOKUP($B1130,D1_2!$B$259:$AL$385,34,FALSE)&amp;""</f>
        <v/>
      </c>
      <c r="AS1132" s="174"/>
      <c r="AT1132" s="190" t="s">
        <v>410</v>
      </c>
      <c r="AU1132" s="206" t="str">
        <f>VLOOKUP($B1130,D1_2!$B$259:$AL$385,35,FALSE)&amp;""</f>
        <v/>
      </c>
      <c r="AV1132" s="216"/>
      <c r="AW1132" s="167" t="str">
        <f>VLOOKUP($B1130,D1_2!$B$259:$AL$385,36,FALSE)&amp;""</f>
        <v/>
      </c>
      <c r="AX1132" s="174"/>
      <c r="AY1132" s="190" t="s">
        <v>410</v>
      </c>
      <c r="AZ1132" s="206" t="str">
        <f>VLOOKUP($B1130,D1_2!$B$259:$AL$385,37,FALSE)&amp;""</f>
        <v/>
      </c>
      <c r="BA1132" s="216"/>
    </row>
    <row r="1133" spans="2:53" s="1" customFormat="1" ht="14.25" customHeight="1">
      <c r="B1133" s="26" t="s">
        <v>2038</v>
      </c>
      <c r="C1133" s="78"/>
      <c r="D1133" s="78"/>
      <c r="E1133" s="78"/>
      <c r="F1133" s="107"/>
      <c r="G1133" s="122" t="s">
        <v>6009</v>
      </c>
      <c r="H1133" s="122"/>
      <c r="I1133" s="122"/>
      <c r="J1133" s="122"/>
      <c r="K1133" s="122"/>
      <c r="L1133" s="122"/>
      <c r="M1133" s="122"/>
      <c r="N1133" s="160" t="str">
        <f>VLOOKUP($B1133,D1_2!$B$5:$AL$131,22,FALSE)&amp;""</f>
        <v/>
      </c>
      <c r="O1133" s="172"/>
      <c r="P1133" s="188" t="s">
        <v>410</v>
      </c>
      <c r="Q1133" s="204" t="str">
        <f>VLOOKUP($B1133,D1_2!$B$5:$AL$131,23,FALSE)&amp;""</f>
        <v/>
      </c>
      <c r="R1133" s="215"/>
      <c r="S1133" s="160" t="str">
        <f>VLOOKUP($B1133,D1_2!$B$5:$AL$131,24,FALSE)&amp;""</f>
        <v/>
      </c>
      <c r="T1133" s="172"/>
      <c r="U1133" s="188" t="s">
        <v>410</v>
      </c>
      <c r="V1133" s="204" t="str">
        <f>VLOOKUP($B1133,D1_2!$B$5:$AL$131,25,FALSE)&amp;""</f>
        <v/>
      </c>
      <c r="W1133" s="215"/>
      <c r="X1133" s="160" t="str">
        <f>VLOOKUP($B1133,D1_2!$B$5:$AL$131,26,FALSE)&amp;""</f>
        <v/>
      </c>
      <c r="Y1133" s="172"/>
      <c r="Z1133" s="188" t="s">
        <v>410</v>
      </c>
      <c r="AA1133" s="204" t="str">
        <f>VLOOKUP($B1133,D1_2!$B$5:$AL$131,27,FALSE)&amp;""</f>
        <v/>
      </c>
      <c r="AB1133" s="215"/>
      <c r="AC1133" s="160" t="str">
        <f>VLOOKUP($B1133,D1_2!$B$5:$AL$131,28,FALSE)&amp;""</f>
        <v/>
      </c>
      <c r="AD1133" s="172"/>
      <c r="AE1133" s="188" t="s">
        <v>410</v>
      </c>
      <c r="AF1133" s="204" t="str">
        <f>VLOOKUP($B1133,D1_2!$B$5:$AL$131,29,FALSE)&amp;""</f>
        <v/>
      </c>
      <c r="AG1133" s="215"/>
      <c r="AH1133" s="160" t="str">
        <f>VLOOKUP($B1133,D1_2!$B$5:$AL$131,30,FALSE)&amp;""</f>
        <v/>
      </c>
      <c r="AI1133" s="172"/>
      <c r="AJ1133" s="188" t="s">
        <v>410</v>
      </c>
      <c r="AK1133" s="204" t="str">
        <f>VLOOKUP($B1133,D1_2!$B$5:$AL$131,31,FALSE)&amp;""</f>
        <v/>
      </c>
      <c r="AL1133" s="215"/>
      <c r="AM1133" s="160" t="str">
        <f>VLOOKUP($B1133,D1_2!$B$5:$AL$131,32,FALSE)&amp;""</f>
        <v/>
      </c>
      <c r="AN1133" s="172"/>
      <c r="AO1133" s="188" t="s">
        <v>410</v>
      </c>
      <c r="AP1133" s="204" t="str">
        <f>VLOOKUP($B1133,D1_2!$B$5:$AL$131,33,FALSE)&amp;""</f>
        <v/>
      </c>
      <c r="AQ1133" s="215"/>
      <c r="AR1133" s="160" t="str">
        <f>VLOOKUP($B1133,D1_2!$B$5:$AL$131,34,FALSE)&amp;""</f>
        <v/>
      </c>
      <c r="AS1133" s="172"/>
      <c r="AT1133" s="188" t="s">
        <v>410</v>
      </c>
      <c r="AU1133" s="204" t="str">
        <f>VLOOKUP($B1133,D1_2!$B$5:$AL$131,35,FALSE)&amp;""</f>
        <v/>
      </c>
      <c r="AV1133" s="215"/>
      <c r="AW1133" s="160" t="str">
        <f>VLOOKUP($B1133,D1_2!$B$5:$AL$131,36,FALSE)&amp;""</f>
        <v/>
      </c>
      <c r="AX1133" s="172"/>
      <c r="AY1133" s="188" t="s">
        <v>410</v>
      </c>
      <c r="AZ1133" s="204" t="str">
        <f>VLOOKUP($B1133,D1_2!$B$5:$AL$131,37,FALSE)&amp;""</f>
        <v/>
      </c>
      <c r="BA1133" s="215"/>
    </row>
    <row r="1134" spans="2:53" s="1" customFormat="1">
      <c r="B1134" s="28"/>
      <c r="C1134" s="80"/>
      <c r="D1134" s="80"/>
      <c r="E1134" s="80"/>
      <c r="F1134" s="108"/>
      <c r="G1134" s="123" t="s">
        <v>5759</v>
      </c>
      <c r="H1134" s="123"/>
      <c r="I1134" s="123"/>
      <c r="J1134" s="123"/>
      <c r="K1134" s="123"/>
      <c r="L1134" s="123"/>
      <c r="M1134" s="123"/>
      <c r="N1134" s="162" t="str">
        <f>VLOOKUP($B1133,D1_2!$B$132:$AL$258,22,FALSE)&amp;""</f>
        <v/>
      </c>
      <c r="O1134" s="173"/>
      <c r="P1134" s="189" t="s">
        <v>410</v>
      </c>
      <c r="Q1134" s="205" t="str">
        <f>VLOOKUP($B1133,D1_2!$B$132:$AL$258,23,FALSE)&amp;""</f>
        <v/>
      </c>
      <c r="R1134" s="222"/>
      <c r="S1134" s="162" t="str">
        <f>VLOOKUP($B1133,D1_2!$B$132:$AL$258,24,FALSE)&amp;""</f>
        <v/>
      </c>
      <c r="T1134" s="173"/>
      <c r="U1134" s="189" t="s">
        <v>410</v>
      </c>
      <c r="V1134" s="205" t="str">
        <f>VLOOKUP($B1133,D1_2!$B$132:$AL$258,25,FALSE)&amp;""</f>
        <v/>
      </c>
      <c r="W1134" s="222"/>
      <c r="X1134" s="162" t="str">
        <f>VLOOKUP($B1133,D1_2!$B$132:$AL$258,26,FALSE)&amp;""</f>
        <v/>
      </c>
      <c r="Y1134" s="173"/>
      <c r="Z1134" s="189" t="s">
        <v>410</v>
      </c>
      <c r="AA1134" s="205" t="str">
        <f>VLOOKUP($B1133,D1_2!$B$132:$AL$258,27,FALSE)&amp;""</f>
        <v/>
      </c>
      <c r="AB1134" s="222"/>
      <c r="AC1134" s="162" t="str">
        <f>VLOOKUP($B1133,D1_2!$B$132:$AL$258,28,FALSE)&amp;""</f>
        <v/>
      </c>
      <c r="AD1134" s="173"/>
      <c r="AE1134" s="189" t="s">
        <v>410</v>
      </c>
      <c r="AF1134" s="205" t="str">
        <f>VLOOKUP($B1133,D1_2!$B$132:$AL$258,29,FALSE)&amp;""</f>
        <v/>
      </c>
      <c r="AG1134" s="222"/>
      <c r="AH1134" s="162" t="str">
        <f>VLOOKUP($B1133,D1_2!$B$132:$AL$258,30,FALSE)&amp;""</f>
        <v/>
      </c>
      <c r="AI1134" s="173"/>
      <c r="AJ1134" s="189" t="s">
        <v>410</v>
      </c>
      <c r="AK1134" s="205" t="str">
        <f>VLOOKUP($B1133,D1_2!$B$132:$AL$258,31,FALSE)&amp;""</f>
        <v/>
      </c>
      <c r="AL1134" s="222"/>
      <c r="AM1134" s="162" t="str">
        <f>VLOOKUP($B1133,D1_2!$B$132:$AL$258,32,FALSE)&amp;""</f>
        <v/>
      </c>
      <c r="AN1134" s="173"/>
      <c r="AO1134" s="189" t="s">
        <v>410</v>
      </c>
      <c r="AP1134" s="205" t="str">
        <f>VLOOKUP($B1133,D1_2!$B$132:$AL$258,33,FALSE)&amp;""</f>
        <v/>
      </c>
      <c r="AQ1134" s="222"/>
      <c r="AR1134" s="162" t="str">
        <f>VLOOKUP($B1133,D1_2!$B$132:$AL$258,34,FALSE)&amp;""</f>
        <v/>
      </c>
      <c r="AS1134" s="173"/>
      <c r="AT1134" s="189" t="s">
        <v>410</v>
      </c>
      <c r="AU1134" s="205" t="str">
        <f>VLOOKUP($B1133,D1_2!$B$132:$AL$258,35,FALSE)&amp;""</f>
        <v/>
      </c>
      <c r="AV1134" s="222"/>
      <c r="AW1134" s="162" t="str">
        <f>VLOOKUP($B1133,D1_2!$B$132:$AL$258,36,FALSE)&amp;""</f>
        <v/>
      </c>
      <c r="AX1134" s="173"/>
      <c r="AY1134" s="189" t="s">
        <v>410</v>
      </c>
      <c r="AZ1134" s="205" t="str">
        <f>VLOOKUP($B1133,D1_2!$B$132:$AL$258,37,FALSE)&amp;""</f>
        <v/>
      </c>
      <c r="BA1134" s="222"/>
    </row>
    <row r="1135" spans="2:53" s="1" customFormat="1">
      <c r="B1135" s="27"/>
      <c r="C1135" s="79"/>
      <c r="D1135" s="79"/>
      <c r="E1135" s="79"/>
      <c r="F1135" s="109"/>
      <c r="G1135" s="124" t="s">
        <v>5593</v>
      </c>
      <c r="H1135" s="124"/>
      <c r="I1135" s="124"/>
      <c r="J1135" s="124"/>
      <c r="K1135" s="124"/>
      <c r="L1135" s="124"/>
      <c r="M1135" s="124"/>
      <c r="N1135" s="167" t="str">
        <f>VLOOKUP($B1133,D1_2!$B$259:$AL$385,22,FALSE)&amp;""</f>
        <v/>
      </c>
      <c r="O1135" s="174"/>
      <c r="P1135" s="190" t="s">
        <v>410</v>
      </c>
      <c r="Q1135" s="206" t="str">
        <f>VLOOKUP($B1133,D1_2!$B$259:$AL$385,23,FALSE)&amp;""</f>
        <v/>
      </c>
      <c r="R1135" s="216"/>
      <c r="S1135" s="167" t="str">
        <f>VLOOKUP($B1133,D1_2!$B$259:$AL$385,24,FALSE)&amp;""</f>
        <v/>
      </c>
      <c r="T1135" s="174"/>
      <c r="U1135" s="190" t="s">
        <v>410</v>
      </c>
      <c r="V1135" s="206" t="str">
        <f>VLOOKUP($B1133,D1_2!$B$259:$AL$385,25,FALSE)&amp;""</f>
        <v/>
      </c>
      <c r="W1135" s="216"/>
      <c r="X1135" s="167" t="str">
        <f>VLOOKUP($B1133,D1_2!$B$259:$AL$385,26,FALSE)&amp;""</f>
        <v/>
      </c>
      <c r="Y1135" s="174"/>
      <c r="Z1135" s="190" t="s">
        <v>410</v>
      </c>
      <c r="AA1135" s="206" t="str">
        <f>VLOOKUP($B1133,D1_2!$B$259:$AL$385,27,FALSE)&amp;""</f>
        <v/>
      </c>
      <c r="AB1135" s="216"/>
      <c r="AC1135" s="167" t="str">
        <f>VLOOKUP($B1133,D1_2!$B$259:$AL$385,28,FALSE)&amp;""</f>
        <v/>
      </c>
      <c r="AD1135" s="174"/>
      <c r="AE1135" s="190" t="s">
        <v>410</v>
      </c>
      <c r="AF1135" s="206" t="str">
        <f>VLOOKUP($B1133,D1_2!$B$259:$AL$385,29,FALSE)&amp;""</f>
        <v/>
      </c>
      <c r="AG1135" s="216"/>
      <c r="AH1135" s="167" t="str">
        <f>VLOOKUP($B1133,D1_2!$B$259:$AL$385,30,FALSE)&amp;""</f>
        <v/>
      </c>
      <c r="AI1135" s="174"/>
      <c r="AJ1135" s="190" t="s">
        <v>410</v>
      </c>
      <c r="AK1135" s="206" t="str">
        <f>VLOOKUP($B1133,D1_2!$B$259:$AL$385,31,FALSE)&amp;""</f>
        <v/>
      </c>
      <c r="AL1135" s="216"/>
      <c r="AM1135" s="167" t="str">
        <f>VLOOKUP($B1133,D1_2!$B$259:$AL$385,32,FALSE)&amp;""</f>
        <v/>
      </c>
      <c r="AN1135" s="174"/>
      <c r="AO1135" s="190" t="s">
        <v>410</v>
      </c>
      <c r="AP1135" s="206" t="str">
        <f>VLOOKUP($B1133,D1_2!$B$259:$AL$385,33,FALSE)&amp;""</f>
        <v/>
      </c>
      <c r="AQ1135" s="216"/>
      <c r="AR1135" s="167" t="str">
        <f>VLOOKUP($B1133,D1_2!$B$259:$AL$385,34,FALSE)&amp;""</f>
        <v/>
      </c>
      <c r="AS1135" s="174"/>
      <c r="AT1135" s="190" t="s">
        <v>410</v>
      </c>
      <c r="AU1135" s="206" t="str">
        <f>VLOOKUP($B1133,D1_2!$B$259:$AL$385,35,FALSE)&amp;""</f>
        <v/>
      </c>
      <c r="AV1135" s="216"/>
      <c r="AW1135" s="167" t="str">
        <f>VLOOKUP($B1133,D1_2!$B$259:$AL$385,36,FALSE)&amp;""</f>
        <v/>
      </c>
      <c r="AX1135" s="174"/>
      <c r="AY1135" s="190" t="s">
        <v>410</v>
      </c>
      <c r="AZ1135" s="206" t="str">
        <f>VLOOKUP($B1133,D1_2!$B$259:$AL$385,37,FALSE)&amp;""</f>
        <v/>
      </c>
      <c r="BA1135" s="216"/>
    </row>
    <row r="1136" spans="2:53" s="1" customFormat="1" ht="14.25" customHeight="1">
      <c r="B1136" s="26" t="s">
        <v>6962</v>
      </c>
      <c r="C1136" s="78"/>
      <c r="D1136" s="78"/>
      <c r="E1136" s="78"/>
      <c r="F1136" s="107"/>
      <c r="G1136" s="122" t="s">
        <v>6009</v>
      </c>
      <c r="H1136" s="122"/>
      <c r="I1136" s="122"/>
      <c r="J1136" s="122"/>
      <c r="K1136" s="122"/>
      <c r="L1136" s="122"/>
      <c r="M1136" s="122"/>
      <c r="N1136" s="160" t="str">
        <f>VLOOKUP($B1136,D1_2!$B$5:$AL$131,22,FALSE)&amp;""</f>
        <v/>
      </c>
      <c r="O1136" s="172"/>
      <c r="P1136" s="188" t="s">
        <v>410</v>
      </c>
      <c r="Q1136" s="204" t="str">
        <f>VLOOKUP($B1136,D1_2!$B$5:$AL$131,23,FALSE)&amp;""</f>
        <v/>
      </c>
      <c r="R1136" s="215"/>
      <c r="S1136" s="160" t="str">
        <f>VLOOKUP($B1136,D1_2!$B$5:$AL$131,24,FALSE)&amp;""</f>
        <v/>
      </c>
      <c r="T1136" s="172"/>
      <c r="U1136" s="188" t="s">
        <v>410</v>
      </c>
      <c r="V1136" s="204" t="str">
        <f>VLOOKUP($B1136,D1_2!$B$5:$AL$131,25,FALSE)&amp;""</f>
        <v/>
      </c>
      <c r="W1136" s="215"/>
      <c r="X1136" s="160" t="str">
        <f>VLOOKUP($B1136,D1_2!$B$5:$AL$131,26,FALSE)&amp;""</f>
        <v/>
      </c>
      <c r="Y1136" s="172"/>
      <c r="Z1136" s="188" t="s">
        <v>410</v>
      </c>
      <c r="AA1136" s="204" t="str">
        <f>VLOOKUP($B1136,D1_2!$B$5:$AL$131,27,FALSE)&amp;""</f>
        <v/>
      </c>
      <c r="AB1136" s="215"/>
      <c r="AC1136" s="160" t="str">
        <f>VLOOKUP($B1136,D1_2!$B$5:$AL$131,28,FALSE)&amp;""</f>
        <v/>
      </c>
      <c r="AD1136" s="172"/>
      <c r="AE1136" s="188" t="s">
        <v>410</v>
      </c>
      <c r="AF1136" s="204" t="str">
        <f>VLOOKUP($B1136,D1_2!$B$5:$AL$131,29,FALSE)&amp;""</f>
        <v/>
      </c>
      <c r="AG1136" s="215"/>
      <c r="AH1136" s="160" t="str">
        <f>VLOOKUP($B1136,D1_2!$B$5:$AL$131,30,FALSE)&amp;""</f>
        <v/>
      </c>
      <c r="AI1136" s="172"/>
      <c r="AJ1136" s="188" t="s">
        <v>410</v>
      </c>
      <c r="AK1136" s="204" t="str">
        <f>VLOOKUP($B1136,D1_2!$B$5:$AL$131,31,FALSE)&amp;""</f>
        <v/>
      </c>
      <c r="AL1136" s="215"/>
      <c r="AM1136" s="160" t="str">
        <f>VLOOKUP($B1136,D1_2!$B$5:$AL$131,32,FALSE)&amp;""</f>
        <v/>
      </c>
      <c r="AN1136" s="172"/>
      <c r="AO1136" s="188" t="s">
        <v>410</v>
      </c>
      <c r="AP1136" s="204" t="str">
        <f>VLOOKUP($B1136,D1_2!$B$5:$AL$131,33,FALSE)&amp;""</f>
        <v/>
      </c>
      <c r="AQ1136" s="215"/>
      <c r="AR1136" s="160" t="str">
        <f>VLOOKUP($B1136,D1_2!$B$5:$AL$131,34,FALSE)&amp;""</f>
        <v/>
      </c>
      <c r="AS1136" s="172"/>
      <c r="AT1136" s="188" t="s">
        <v>410</v>
      </c>
      <c r="AU1136" s="204" t="str">
        <f>VLOOKUP($B1136,D1_2!$B$5:$AL$131,35,FALSE)&amp;""</f>
        <v/>
      </c>
      <c r="AV1136" s="215"/>
      <c r="AW1136" s="160" t="str">
        <f>VLOOKUP($B1136,D1_2!$B$5:$AL$131,36,FALSE)&amp;""</f>
        <v/>
      </c>
      <c r="AX1136" s="172"/>
      <c r="AY1136" s="188" t="s">
        <v>410</v>
      </c>
      <c r="AZ1136" s="204" t="str">
        <f>VLOOKUP($B1136,D1_2!$B$5:$AL$131,37,FALSE)&amp;""</f>
        <v/>
      </c>
      <c r="BA1136" s="215"/>
    </row>
    <row r="1137" spans="2:53" s="1" customFormat="1">
      <c r="B1137" s="28"/>
      <c r="C1137" s="80"/>
      <c r="D1137" s="80"/>
      <c r="E1137" s="80"/>
      <c r="F1137" s="108"/>
      <c r="G1137" s="123" t="s">
        <v>5759</v>
      </c>
      <c r="H1137" s="123"/>
      <c r="I1137" s="123"/>
      <c r="J1137" s="123"/>
      <c r="K1137" s="123"/>
      <c r="L1137" s="123"/>
      <c r="M1137" s="123"/>
      <c r="N1137" s="162" t="str">
        <f>VLOOKUP($B1136,D1_2!$B$132:$AL$258,22,FALSE)&amp;""</f>
        <v/>
      </c>
      <c r="O1137" s="173"/>
      <c r="P1137" s="189" t="s">
        <v>410</v>
      </c>
      <c r="Q1137" s="205" t="str">
        <f>VLOOKUP($B1136,D1_2!$B$132:$AL$258,23,FALSE)&amp;""</f>
        <v/>
      </c>
      <c r="R1137" s="222"/>
      <c r="S1137" s="162" t="str">
        <f>VLOOKUP($B1136,D1_2!$B$132:$AL$258,24,FALSE)&amp;""</f>
        <v/>
      </c>
      <c r="T1137" s="173"/>
      <c r="U1137" s="189" t="s">
        <v>410</v>
      </c>
      <c r="V1137" s="205" t="str">
        <f>VLOOKUP($B1136,D1_2!$B$132:$AL$258,25,FALSE)&amp;""</f>
        <v/>
      </c>
      <c r="W1137" s="222"/>
      <c r="X1137" s="162" t="str">
        <f>VLOOKUP($B1136,D1_2!$B$132:$AL$258,26,FALSE)&amp;""</f>
        <v/>
      </c>
      <c r="Y1137" s="173"/>
      <c r="Z1137" s="189" t="s">
        <v>410</v>
      </c>
      <c r="AA1137" s="205" t="str">
        <f>VLOOKUP($B1136,D1_2!$B$132:$AL$258,27,FALSE)&amp;""</f>
        <v/>
      </c>
      <c r="AB1137" s="222"/>
      <c r="AC1137" s="162" t="str">
        <f>VLOOKUP($B1136,D1_2!$B$132:$AL$258,28,FALSE)&amp;""</f>
        <v/>
      </c>
      <c r="AD1137" s="173"/>
      <c r="AE1137" s="189" t="s">
        <v>410</v>
      </c>
      <c r="AF1137" s="205" t="str">
        <f>VLOOKUP($B1136,D1_2!$B$132:$AL$258,29,FALSE)&amp;""</f>
        <v/>
      </c>
      <c r="AG1137" s="222"/>
      <c r="AH1137" s="162" t="str">
        <f>VLOOKUP($B1136,D1_2!$B$132:$AL$258,30,FALSE)&amp;""</f>
        <v/>
      </c>
      <c r="AI1137" s="173"/>
      <c r="AJ1137" s="189" t="s">
        <v>410</v>
      </c>
      <c r="AK1137" s="205" t="str">
        <f>VLOOKUP($B1136,D1_2!$B$132:$AL$258,31,FALSE)&amp;""</f>
        <v/>
      </c>
      <c r="AL1137" s="222"/>
      <c r="AM1137" s="162" t="str">
        <f>VLOOKUP($B1136,D1_2!$B$132:$AL$258,32,FALSE)&amp;""</f>
        <v/>
      </c>
      <c r="AN1137" s="173"/>
      <c r="AO1137" s="189" t="s">
        <v>410</v>
      </c>
      <c r="AP1137" s="205" t="str">
        <f>VLOOKUP($B1136,D1_2!$B$132:$AL$258,33,FALSE)&amp;""</f>
        <v/>
      </c>
      <c r="AQ1137" s="222"/>
      <c r="AR1137" s="162" t="str">
        <f>VLOOKUP($B1136,D1_2!$B$132:$AL$258,34,FALSE)&amp;""</f>
        <v/>
      </c>
      <c r="AS1137" s="173"/>
      <c r="AT1137" s="189" t="s">
        <v>410</v>
      </c>
      <c r="AU1137" s="205" t="str">
        <f>VLOOKUP($B1136,D1_2!$B$132:$AL$258,35,FALSE)&amp;""</f>
        <v/>
      </c>
      <c r="AV1137" s="222"/>
      <c r="AW1137" s="162" t="str">
        <f>VLOOKUP($B1136,D1_2!$B$132:$AL$258,36,FALSE)&amp;""</f>
        <v/>
      </c>
      <c r="AX1137" s="173"/>
      <c r="AY1137" s="189" t="s">
        <v>410</v>
      </c>
      <c r="AZ1137" s="205" t="str">
        <f>VLOOKUP($B1136,D1_2!$B$132:$AL$258,37,FALSE)&amp;""</f>
        <v/>
      </c>
      <c r="BA1137" s="222"/>
    </row>
    <row r="1138" spans="2:53" s="1" customFormat="1">
      <c r="B1138" s="28"/>
      <c r="C1138" s="80"/>
      <c r="D1138" s="80"/>
      <c r="E1138" s="80"/>
      <c r="F1138" s="108"/>
      <c r="G1138" s="124" t="s">
        <v>5593</v>
      </c>
      <c r="H1138" s="124"/>
      <c r="I1138" s="124"/>
      <c r="J1138" s="124"/>
      <c r="K1138" s="124"/>
      <c r="L1138" s="124"/>
      <c r="M1138" s="124"/>
      <c r="N1138" s="168" t="str">
        <f>VLOOKUP($B1136,D1_2!$B$259:$AL$385,22,FALSE)&amp;""</f>
        <v/>
      </c>
      <c r="O1138" s="156"/>
      <c r="P1138" s="191" t="s">
        <v>410</v>
      </c>
      <c r="Q1138" s="207" t="str">
        <f>VLOOKUP($B1136,D1_2!$B$259:$AL$385,23,FALSE)&amp;""</f>
        <v/>
      </c>
      <c r="R1138" s="223"/>
      <c r="S1138" s="168" t="str">
        <f>VLOOKUP($B1136,D1_2!$B$259:$AL$385,24,FALSE)&amp;""</f>
        <v/>
      </c>
      <c r="T1138" s="156"/>
      <c r="U1138" s="191" t="s">
        <v>410</v>
      </c>
      <c r="V1138" s="207" t="str">
        <f>VLOOKUP($B1136,D1_2!$B$259:$AL$385,25,FALSE)&amp;""</f>
        <v/>
      </c>
      <c r="W1138" s="223"/>
      <c r="X1138" s="168" t="str">
        <f>VLOOKUP($B1136,D1_2!$B$259:$AL$385,26,FALSE)&amp;""</f>
        <v/>
      </c>
      <c r="Y1138" s="156"/>
      <c r="Z1138" s="191" t="s">
        <v>410</v>
      </c>
      <c r="AA1138" s="207" t="str">
        <f>VLOOKUP($B1136,D1_2!$B$259:$AL$385,27,FALSE)&amp;""</f>
        <v/>
      </c>
      <c r="AB1138" s="223"/>
      <c r="AC1138" s="168" t="str">
        <f>VLOOKUP($B1136,D1_2!$B$259:$AL$385,28,FALSE)&amp;""</f>
        <v/>
      </c>
      <c r="AD1138" s="156"/>
      <c r="AE1138" s="191" t="s">
        <v>410</v>
      </c>
      <c r="AF1138" s="207" t="str">
        <f>VLOOKUP($B1136,D1_2!$B$259:$AL$385,29,FALSE)&amp;""</f>
        <v/>
      </c>
      <c r="AG1138" s="223"/>
      <c r="AH1138" s="168" t="str">
        <f>VLOOKUP($B1136,D1_2!$B$259:$AL$385,30,FALSE)&amp;""</f>
        <v/>
      </c>
      <c r="AI1138" s="156"/>
      <c r="AJ1138" s="191" t="s">
        <v>410</v>
      </c>
      <c r="AK1138" s="207" t="str">
        <f>VLOOKUP($B1136,D1_2!$B$259:$AL$385,31,FALSE)&amp;""</f>
        <v/>
      </c>
      <c r="AL1138" s="223"/>
      <c r="AM1138" s="168" t="str">
        <f>VLOOKUP($B1136,D1_2!$B$259:$AL$385,32,FALSE)&amp;""</f>
        <v/>
      </c>
      <c r="AN1138" s="156"/>
      <c r="AO1138" s="191" t="s">
        <v>410</v>
      </c>
      <c r="AP1138" s="207" t="str">
        <f>VLOOKUP($B1136,D1_2!$B$259:$AL$385,33,FALSE)&amp;""</f>
        <v/>
      </c>
      <c r="AQ1138" s="223"/>
      <c r="AR1138" s="168" t="str">
        <f>VLOOKUP($B1136,D1_2!$B$259:$AL$385,34,FALSE)&amp;""</f>
        <v/>
      </c>
      <c r="AS1138" s="156"/>
      <c r="AT1138" s="191" t="s">
        <v>410</v>
      </c>
      <c r="AU1138" s="207" t="str">
        <f>VLOOKUP($B1136,D1_2!$B$259:$AL$385,35,FALSE)&amp;""</f>
        <v/>
      </c>
      <c r="AV1138" s="223"/>
      <c r="AW1138" s="168" t="str">
        <f>VLOOKUP($B1136,D1_2!$B$259:$AL$385,36,FALSE)&amp;""</f>
        <v/>
      </c>
      <c r="AX1138" s="156"/>
      <c r="AY1138" s="191" t="s">
        <v>410</v>
      </c>
      <c r="AZ1138" s="207" t="str">
        <f>VLOOKUP($B1136,D1_2!$B$259:$AL$385,37,FALSE)&amp;""</f>
        <v/>
      </c>
      <c r="BA1138" s="223"/>
    </row>
    <row r="1139" spans="2:53" s="1" customFormat="1" ht="14.25" customHeight="1">
      <c r="B1139" s="26" t="s">
        <v>6964</v>
      </c>
      <c r="C1139" s="78"/>
      <c r="D1139" s="78"/>
      <c r="E1139" s="78"/>
      <c r="F1139" s="107"/>
      <c r="G1139" s="122" t="s">
        <v>6009</v>
      </c>
      <c r="H1139" s="122"/>
      <c r="I1139" s="122"/>
      <c r="J1139" s="122"/>
      <c r="K1139" s="122"/>
      <c r="L1139" s="122"/>
      <c r="M1139" s="122"/>
      <c r="N1139" s="160" t="str">
        <f>VLOOKUP($B1139,D1_2!$B$5:$AL$131,22,FALSE)&amp;""</f>
        <v/>
      </c>
      <c r="O1139" s="172"/>
      <c r="P1139" s="188" t="s">
        <v>410</v>
      </c>
      <c r="Q1139" s="204" t="str">
        <f>VLOOKUP($B1139,D1_2!$B$5:$AL$131,23,FALSE)&amp;""</f>
        <v/>
      </c>
      <c r="R1139" s="215"/>
      <c r="S1139" s="160" t="str">
        <f>VLOOKUP($B1139,D1_2!$B$5:$AL$131,24,FALSE)&amp;""</f>
        <v/>
      </c>
      <c r="T1139" s="172"/>
      <c r="U1139" s="188" t="s">
        <v>410</v>
      </c>
      <c r="V1139" s="204" t="str">
        <f>VLOOKUP($B1139,D1_2!$B$5:$AL$131,25,FALSE)&amp;""</f>
        <v/>
      </c>
      <c r="W1139" s="215"/>
      <c r="X1139" s="160" t="str">
        <f>VLOOKUP($B1139,D1_2!$B$5:$AL$131,26,FALSE)&amp;""</f>
        <v/>
      </c>
      <c r="Y1139" s="172"/>
      <c r="Z1139" s="188" t="s">
        <v>410</v>
      </c>
      <c r="AA1139" s="204" t="str">
        <f>VLOOKUP($B1139,D1_2!$B$5:$AL$131,27,FALSE)&amp;""</f>
        <v/>
      </c>
      <c r="AB1139" s="215"/>
      <c r="AC1139" s="160" t="str">
        <f>VLOOKUP($B1139,D1_2!$B$5:$AL$131,28,FALSE)&amp;""</f>
        <v/>
      </c>
      <c r="AD1139" s="172"/>
      <c r="AE1139" s="188" t="s">
        <v>410</v>
      </c>
      <c r="AF1139" s="204" t="str">
        <f>VLOOKUP($B1139,D1_2!$B$5:$AL$131,29,FALSE)&amp;""</f>
        <v/>
      </c>
      <c r="AG1139" s="215"/>
      <c r="AH1139" s="160" t="str">
        <f>VLOOKUP($B1139,D1_2!$B$5:$AL$131,30,FALSE)&amp;""</f>
        <v/>
      </c>
      <c r="AI1139" s="172"/>
      <c r="AJ1139" s="188" t="s">
        <v>410</v>
      </c>
      <c r="AK1139" s="204" t="str">
        <f>VLOOKUP($B1139,D1_2!$B$5:$AL$131,31,FALSE)&amp;""</f>
        <v/>
      </c>
      <c r="AL1139" s="215"/>
      <c r="AM1139" s="160" t="str">
        <f>VLOOKUP($B1139,D1_2!$B$5:$AL$131,32,FALSE)&amp;""</f>
        <v/>
      </c>
      <c r="AN1139" s="172"/>
      <c r="AO1139" s="188" t="s">
        <v>410</v>
      </c>
      <c r="AP1139" s="204" t="str">
        <f>VLOOKUP($B1139,D1_2!$B$5:$AL$131,33,FALSE)&amp;""</f>
        <v/>
      </c>
      <c r="AQ1139" s="215"/>
      <c r="AR1139" s="160" t="str">
        <f>VLOOKUP($B1139,D1_2!$B$5:$AL$131,34,FALSE)&amp;""</f>
        <v/>
      </c>
      <c r="AS1139" s="172"/>
      <c r="AT1139" s="188" t="s">
        <v>410</v>
      </c>
      <c r="AU1139" s="204" t="str">
        <f>VLOOKUP($B1139,D1_2!$B$5:$AL$131,35,FALSE)&amp;""</f>
        <v/>
      </c>
      <c r="AV1139" s="215"/>
      <c r="AW1139" s="160" t="str">
        <f>VLOOKUP($B1139,D1_2!$B$5:$AL$131,36,FALSE)&amp;""</f>
        <v/>
      </c>
      <c r="AX1139" s="172"/>
      <c r="AY1139" s="188" t="s">
        <v>410</v>
      </c>
      <c r="AZ1139" s="204" t="str">
        <f>VLOOKUP($B1139,D1_2!$B$5:$AL$131,37,FALSE)&amp;""</f>
        <v/>
      </c>
      <c r="BA1139" s="215"/>
    </row>
    <row r="1140" spans="2:53" s="1" customFormat="1">
      <c r="B1140" s="28"/>
      <c r="C1140" s="80"/>
      <c r="D1140" s="80"/>
      <c r="E1140" s="80"/>
      <c r="F1140" s="108"/>
      <c r="G1140" s="123" t="s">
        <v>5759</v>
      </c>
      <c r="H1140" s="123"/>
      <c r="I1140" s="123"/>
      <c r="J1140" s="123"/>
      <c r="K1140" s="123"/>
      <c r="L1140" s="123"/>
      <c r="M1140" s="123"/>
      <c r="N1140" s="162" t="str">
        <f>VLOOKUP($B1139,D1_2!$B$132:$AL$258,22,FALSE)&amp;""</f>
        <v/>
      </c>
      <c r="O1140" s="173"/>
      <c r="P1140" s="189" t="s">
        <v>410</v>
      </c>
      <c r="Q1140" s="205" t="str">
        <f>VLOOKUP($B1139,D1_2!$B$132:$AL$258,23,FALSE)&amp;""</f>
        <v/>
      </c>
      <c r="R1140" s="222"/>
      <c r="S1140" s="162" t="str">
        <f>VLOOKUP($B1139,D1_2!$B$132:$AL$258,24,FALSE)&amp;""</f>
        <v/>
      </c>
      <c r="T1140" s="173"/>
      <c r="U1140" s="189" t="s">
        <v>410</v>
      </c>
      <c r="V1140" s="205" t="str">
        <f>VLOOKUP($B1139,D1_2!$B$132:$AL$258,25,FALSE)&amp;""</f>
        <v/>
      </c>
      <c r="W1140" s="222"/>
      <c r="X1140" s="162" t="str">
        <f>VLOOKUP($B1139,D1_2!$B$132:$AL$258,26,FALSE)&amp;""</f>
        <v/>
      </c>
      <c r="Y1140" s="173"/>
      <c r="Z1140" s="189" t="s">
        <v>410</v>
      </c>
      <c r="AA1140" s="205" t="str">
        <f>VLOOKUP($B1139,D1_2!$B$132:$AL$258,27,FALSE)&amp;""</f>
        <v/>
      </c>
      <c r="AB1140" s="222"/>
      <c r="AC1140" s="162" t="str">
        <f>VLOOKUP($B1139,D1_2!$B$132:$AL$258,28,FALSE)&amp;""</f>
        <v/>
      </c>
      <c r="AD1140" s="173"/>
      <c r="AE1140" s="189" t="s">
        <v>410</v>
      </c>
      <c r="AF1140" s="205" t="str">
        <f>VLOOKUP($B1139,D1_2!$B$132:$AL$258,29,FALSE)&amp;""</f>
        <v/>
      </c>
      <c r="AG1140" s="222"/>
      <c r="AH1140" s="162" t="str">
        <f>VLOOKUP($B1139,D1_2!$B$132:$AL$258,30,FALSE)&amp;""</f>
        <v/>
      </c>
      <c r="AI1140" s="173"/>
      <c r="AJ1140" s="189" t="s">
        <v>410</v>
      </c>
      <c r="AK1140" s="205" t="str">
        <f>VLOOKUP($B1139,D1_2!$B$132:$AL$258,31,FALSE)&amp;""</f>
        <v/>
      </c>
      <c r="AL1140" s="222"/>
      <c r="AM1140" s="162" t="str">
        <f>VLOOKUP($B1139,D1_2!$B$132:$AL$258,32,FALSE)&amp;""</f>
        <v/>
      </c>
      <c r="AN1140" s="173"/>
      <c r="AO1140" s="189" t="s">
        <v>410</v>
      </c>
      <c r="AP1140" s="205" t="str">
        <f>VLOOKUP($B1139,D1_2!$B$132:$AL$258,33,FALSE)&amp;""</f>
        <v/>
      </c>
      <c r="AQ1140" s="222"/>
      <c r="AR1140" s="162" t="str">
        <f>VLOOKUP($B1139,D1_2!$B$132:$AL$258,34,FALSE)&amp;""</f>
        <v/>
      </c>
      <c r="AS1140" s="173"/>
      <c r="AT1140" s="189" t="s">
        <v>410</v>
      </c>
      <c r="AU1140" s="205" t="str">
        <f>VLOOKUP($B1139,D1_2!$B$132:$AL$258,35,FALSE)&amp;""</f>
        <v/>
      </c>
      <c r="AV1140" s="222"/>
      <c r="AW1140" s="162" t="str">
        <f>VLOOKUP($B1139,D1_2!$B$132:$AL$258,36,FALSE)&amp;""</f>
        <v/>
      </c>
      <c r="AX1140" s="173"/>
      <c r="AY1140" s="189" t="s">
        <v>410</v>
      </c>
      <c r="AZ1140" s="205" t="str">
        <f>VLOOKUP($B1139,D1_2!$B$132:$AL$258,37,FALSE)&amp;""</f>
        <v/>
      </c>
      <c r="BA1140" s="222"/>
    </row>
    <row r="1141" spans="2:53" s="1" customFormat="1">
      <c r="B1141" s="27"/>
      <c r="C1141" s="79"/>
      <c r="D1141" s="79"/>
      <c r="E1141" s="79"/>
      <c r="F1141" s="109"/>
      <c r="G1141" s="124" t="s">
        <v>5593</v>
      </c>
      <c r="H1141" s="124"/>
      <c r="I1141" s="124"/>
      <c r="J1141" s="124"/>
      <c r="K1141" s="124"/>
      <c r="L1141" s="124"/>
      <c r="M1141" s="124"/>
      <c r="N1141" s="167" t="str">
        <f>VLOOKUP($B1139,D1_2!$B$259:$AL$385,22,FALSE)&amp;""</f>
        <v/>
      </c>
      <c r="O1141" s="174"/>
      <c r="P1141" s="190" t="s">
        <v>410</v>
      </c>
      <c r="Q1141" s="206" t="str">
        <f>VLOOKUP($B1139,D1_2!$B$259:$AL$385,23,FALSE)&amp;""</f>
        <v/>
      </c>
      <c r="R1141" s="216"/>
      <c r="S1141" s="167" t="str">
        <f>VLOOKUP($B1139,D1_2!$B$259:$AL$385,24,FALSE)&amp;""</f>
        <v/>
      </c>
      <c r="T1141" s="174"/>
      <c r="U1141" s="190" t="s">
        <v>410</v>
      </c>
      <c r="V1141" s="206" t="str">
        <f>VLOOKUP($B1139,D1_2!$B$259:$AL$385,25,FALSE)&amp;""</f>
        <v/>
      </c>
      <c r="W1141" s="216"/>
      <c r="X1141" s="167" t="str">
        <f>VLOOKUP($B1139,D1_2!$B$259:$AL$385,26,FALSE)&amp;""</f>
        <v/>
      </c>
      <c r="Y1141" s="174"/>
      <c r="Z1141" s="190" t="s">
        <v>410</v>
      </c>
      <c r="AA1141" s="206" t="str">
        <f>VLOOKUP($B1139,D1_2!$B$259:$AL$385,27,FALSE)&amp;""</f>
        <v/>
      </c>
      <c r="AB1141" s="216"/>
      <c r="AC1141" s="167" t="str">
        <f>VLOOKUP($B1139,D1_2!$B$259:$AL$385,28,FALSE)&amp;""</f>
        <v/>
      </c>
      <c r="AD1141" s="174"/>
      <c r="AE1141" s="190" t="s">
        <v>410</v>
      </c>
      <c r="AF1141" s="206" t="str">
        <f>VLOOKUP($B1139,D1_2!$B$259:$AL$385,29,FALSE)&amp;""</f>
        <v/>
      </c>
      <c r="AG1141" s="216"/>
      <c r="AH1141" s="167" t="str">
        <f>VLOOKUP($B1139,D1_2!$B$259:$AL$385,30,FALSE)&amp;""</f>
        <v/>
      </c>
      <c r="AI1141" s="174"/>
      <c r="AJ1141" s="190" t="s">
        <v>410</v>
      </c>
      <c r="AK1141" s="206" t="str">
        <f>VLOOKUP($B1139,D1_2!$B$259:$AL$385,31,FALSE)&amp;""</f>
        <v/>
      </c>
      <c r="AL1141" s="216"/>
      <c r="AM1141" s="167" t="str">
        <f>VLOOKUP($B1139,D1_2!$B$259:$AL$385,32,FALSE)&amp;""</f>
        <v/>
      </c>
      <c r="AN1141" s="174"/>
      <c r="AO1141" s="190" t="s">
        <v>410</v>
      </c>
      <c r="AP1141" s="206" t="str">
        <f>VLOOKUP($B1139,D1_2!$B$259:$AL$385,33,FALSE)&amp;""</f>
        <v/>
      </c>
      <c r="AQ1141" s="216"/>
      <c r="AR1141" s="167" t="str">
        <f>VLOOKUP($B1139,D1_2!$B$259:$AL$385,34,FALSE)&amp;""</f>
        <v/>
      </c>
      <c r="AS1141" s="174"/>
      <c r="AT1141" s="190" t="s">
        <v>410</v>
      </c>
      <c r="AU1141" s="206" t="str">
        <f>VLOOKUP($B1139,D1_2!$B$259:$AL$385,35,FALSE)&amp;""</f>
        <v/>
      </c>
      <c r="AV1141" s="216"/>
      <c r="AW1141" s="167" t="str">
        <f>VLOOKUP($B1139,D1_2!$B$259:$AL$385,36,FALSE)&amp;""</f>
        <v/>
      </c>
      <c r="AX1141" s="174"/>
      <c r="AY1141" s="190" t="s">
        <v>410</v>
      </c>
      <c r="AZ1141" s="206" t="str">
        <f>VLOOKUP($B1139,D1_2!$B$259:$AL$385,37,FALSE)&amp;""</f>
        <v/>
      </c>
      <c r="BA1141" s="216"/>
    </row>
    <row r="1142" spans="2:53" s="1" customFormat="1" ht="14.25" customHeight="1">
      <c r="B1142" s="28" t="s">
        <v>2061</v>
      </c>
      <c r="C1142" s="80"/>
      <c r="D1142" s="80"/>
      <c r="E1142" s="80"/>
      <c r="F1142" s="108"/>
      <c r="G1142" s="122" t="s">
        <v>6009</v>
      </c>
      <c r="H1142" s="122"/>
      <c r="I1142" s="122"/>
      <c r="J1142" s="122"/>
      <c r="K1142" s="122"/>
      <c r="L1142" s="122"/>
      <c r="M1142" s="122"/>
      <c r="N1142" s="169" t="str">
        <f>VLOOKUP($B1142,D1_2!$B$5:$AL$131,22,FALSE)&amp;""</f>
        <v/>
      </c>
      <c r="O1142" s="155"/>
      <c r="P1142" s="192" t="s">
        <v>410</v>
      </c>
      <c r="Q1142" s="208" t="str">
        <f>VLOOKUP($B1142,D1_2!$B$5:$AL$131,23,FALSE)&amp;""</f>
        <v/>
      </c>
      <c r="R1142" s="224"/>
      <c r="S1142" s="169" t="str">
        <f>VLOOKUP($B1142,D1_2!$B$5:$AL$131,24,FALSE)&amp;""</f>
        <v/>
      </c>
      <c r="T1142" s="155"/>
      <c r="U1142" s="192" t="s">
        <v>410</v>
      </c>
      <c r="V1142" s="208" t="str">
        <f>VLOOKUP($B1142,D1_2!$B$5:$AL$131,25,FALSE)&amp;""</f>
        <v/>
      </c>
      <c r="W1142" s="224"/>
      <c r="X1142" s="169" t="str">
        <f>VLOOKUP($B1142,D1_2!$B$5:$AL$131,26,FALSE)&amp;""</f>
        <v/>
      </c>
      <c r="Y1142" s="155"/>
      <c r="Z1142" s="192" t="s">
        <v>410</v>
      </c>
      <c r="AA1142" s="208" t="str">
        <f>VLOOKUP($B1142,D1_2!$B$5:$AL$131,27,FALSE)&amp;""</f>
        <v/>
      </c>
      <c r="AB1142" s="224"/>
      <c r="AC1142" s="169" t="str">
        <f>VLOOKUP($B1142,D1_2!$B$5:$AL$131,28,FALSE)&amp;""</f>
        <v/>
      </c>
      <c r="AD1142" s="155"/>
      <c r="AE1142" s="192" t="s">
        <v>410</v>
      </c>
      <c r="AF1142" s="208" t="str">
        <f>VLOOKUP($B1142,D1_2!$B$5:$AL$131,29,FALSE)&amp;""</f>
        <v/>
      </c>
      <c r="AG1142" s="224"/>
      <c r="AH1142" s="169" t="str">
        <f>VLOOKUP($B1142,D1_2!$B$5:$AL$131,30,FALSE)&amp;""</f>
        <v/>
      </c>
      <c r="AI1142" s="155"/>
      <c r="AJ1142" s="192" t="s">
        <v>410</v>
      </c>
      <c r="AK1142" s="208" t="str">
        <f>VLOOKUP($B1142,D1_2!$B$5:$AL$131,31,FALSE)&amp;""</f>
        <v/>
      </c>
      <c r="AL1142" s="224"/>
      <c r="AM1142" s="169" t="str">
        <f>VLOOKUP($B1142,D1_2!$B$5:$AL$131,32,FALSE)&amp;""</f>
        <v/>
      </c>
      <c r="AN1142" s="155"/>
      <c r="AO1142" s="192" t="s">
        <v>410</v>
      </c>
      <c r="AP1142" s="208" t="str">
        <f>VLOOKUP($B1142,D1_2!$B$5:$AL$131,33,FALSE)&amp;""</f>
        <v/>
      </c>
      <c r="AQ1142" s="224"/>
      <c r="AR1142" s="169" t="str">
        <f>VLOOKUP($B1142,D1_2!$B$5:$AL$131,34,FALSE)&amp;""</f>
        <v/>
      </c>
      <c r="AS1142" s="155"/>
      <c r="AT1142" s="192" t="s">
        <v>410</v>
      </c>
      <c r="AU1142" s="208" t="str">
        <f>VLOOKUP($B1142,D1_2!$B$5:$AL$131,35,FALSE)&amp;""</f>
        <v/>
      </c>
      <c r="AV1142" s="224"/>
      <c r="AW1142" s="169" t="str">
        <f>VLOOKUP($B1142,D1_2!$B$5:$AL$131,36,FALSE)&amp;""</f>
        <v/>
      </c>
      <c r="AX1142" s="155"/>
      <c r="AY1142" s="192" t="s">
        <v>410</v>
      </c>
      <c r="AZ1142" s="208" t="str">
        <f>VLOOKUP($B1142,D1_2!$B$5:$AL$131,37,FALSE)&amp;""</f>
        <v/>
      </c>
      <c r="BA1142" s="224"/>
    </row>
    <row r="1143" spans="2:53" s="1" customFormat="1">
      <c r="B1143" s="28"/>
      <c r="C1143" s="80"/>
      <c r="D1143" s="80"/>
      <c r="E1143" s="80"/>
      <c r="F1143" s="108"/>
      <c r="G1143" s="123" t="s">
        <v>5759</v>
      </c>
      <c r="H1143" s="123"/>
      <c r="I1143" s="123"/>
      <c r="J1143" s="123"/>
      <c r="K1143" s="123"/>
      <c r="L1143" s="123"/>
      <c r="M1143" s="123"/>
      <c r="N1143" s="162" t="str">
        <f>VLOOKUP($B1142,D1_2!$B$132:$AL$258,22,FALSE)&amp;""</f>
        <v/>
      </c>
      <c r="O1143" s="173"/>
      <c r="P1143" s="189" t="s">
        <v>410</v>
      </c>
      <c r="Q1143" s="205" t="str">
        <f>VLOOKUP($B1142,D1_2!$B$132:$AL$258,23,FALSE)&amp;""</f>
        <v/>
      </c>
      <c r="R1143" s="222"/>
      <c r="S1143" s="162" t="str">
        <f>VLOOKUP($B1142,D1_2!$B$132:$AL$258,24,FALSE)&amp;""</f>
        <v/>
      </c>
      <c r="T1143" s="173"/>
      <c r="U1143" s="189" t="s">
        <v>410</v>
      </c>
      <c r="V1143" s="205" t="str">
        <f>VLOOKUP($B1142,D1_2!$B$132:$AL$258,25,FALSE)&amp;""</f>
        <v/>
      </c>
      <c r="W1143" s="222"/>
      <c r="X1143" s="162" t="str">
        <f>VLOOKUP($B1142,D1_2!$B$132:$AL$258,26,FALSE)&amp;""</f>
        <v/>
      </c>
      <c r="Y1143" s="173"/>
      <c r="Z1143" s="189" t="s">
        <v>410</v>
      </c>
      <c r="AA1143" s="205" t="str">
        <f>VLOOKUP($B1142,D1_2!$B$132:$AL$258,27,FALSE)&amp;""</f>
        <v/>
      </c>
      <c r="AB1143" s="222"/>
      <c r="AC1143" s="162" t="str">
        <f>VLOOKUP($B1142,D1_2!$B$132:$AL$258,28,FALSE)&amp;""</f>
        <v/>
      </c>
      <c r="AD1143" s="173"/>
      <c r="AE1143" s="189" t="s">
        <v>410</v>
      </c>
      <c r="AF1143" s="205" t="str">
        <f>VLOOKUP($B1142,D1_2!$B$132:$AL$258,29,FALSE)&amp;""</f>
        <v/>
      </c>
      <c r="AG1143" s="222"/>
      <c r="AH1143" s="162" t="str">
        <f>VLOOKUP($B1142,D1_2!$B$132:$AL$258,30,FALSE)&amp;""</f>
        <v/>
      </c>
      <c r="AI1143" s="173"/>
      <c r="AJ1143" s="189" t="s">
        <v>410</v>
      </c>
      <c r="AK1143" s="205" t="str">
        <f>VLOOKUP($B1142,D1_2!$B$132:$AL$258,31,FALSE)&amp;""</f>
        <v/>
      </c>
      <c r="AL1143" s="222"/>
      <c r="AM1143" s="162" t="str">
        <f>VLOOKUP($B1142,D1_2!$B$132:$AL$258,32,FALSE)&amp;""</f>
        <v/>
      </c>
      <c r="AN1143" s="173"/>
      <c r="AO1143" s="189" t="s">
        <v>410</v>
      </c>
      <c r="AP1143" s="205" t="str">
        <f>VLOOKUP($B1142,D1_2!$B$132:$AL$258,33,FALSE)&amp;""</f>
        <v/>
      </c>
      <c r="AQ1143" s="222"/>
      <c r="AR1143" s="162" t="str">
        <f>VLOOKUP($B1142,D1_2!$B$132:$AL$258,34,FALSE)&amp;""</f>
        <v/>
      </c>
      <c r="AS1143" s="173"/>
      <c r="AT1143" s="189" t="s">
        <v>410</v>
      </c>
      <c r="AU1143" s="205" t="str">
        <f>VLOOKUP($B1142,D1_2!$B$132:$AL$258,35,FALSE)&amp;""</f>
        <v/>
      </c>
      <c r="AV1143" s="222"/>
      <c r="AW1143" s="162" t="str">
        <f>VLOOKUP($B1142,D1_2!$B$132:$AL$258,36,FALSE)&amp;""</f>
        <v/>
      </c>
      <c r="AX1143" s="173"/>
      <c r="AY1143" s="189" t="s">
        <v>410</v>
      </c>
      <c r="AZ1143" s="205" t="str">
        <f>VLOOKUP($B1142,D1_2!$B$132:$AL$258,37,FALSE)&amp;""</f>
        <v/>
      </c>
      <c r="BA1143" s="222"/>
    </row>
    <row r="1144" spans="2:53" s="1" customFormat="1">
      <c r="B1144" s="27"/>
      <c r="C1144" s="79"/>
      <c r="D1144" s="79"/>
      <c r="E1144" s="79"/>
      <c r="F1144" s="109"/>
      <c r="G1144" s="124" t="s">
        <v>5593</v>
      </c>
      <c r="H1144" s="124"/>
      <c r="I1144" s="124"/>
      <c r="J1144" s="124"/>
      <c r="K1144" s="124"/>
      <c r="L1144" s="124"/>
      <c r="M1144" s="124"/>
      <c r="N1144" s="167" t="str">
        <f>VLOOKUP($B1142,D1_2!$B$259:$AL$385,22,FALSE)&amp;""</f>
        <v/>
      </c>
      <c r="O1144" s="174"/>
      <c r="P1144" s="190" t="s">
        <v>410</v>
      </c>
      <c r="Q1144" s="206" t="str">
        <f>VLOOKUP($B1142,D1_2!$B$259:$AL$385,23,FALSE)&amp;""</f>
        <v/>
      </c>
      <c r="R1144" s="216"/>
      <c r="S1144" s="167" t="str">
        <f>VLOOKUP($B1142,D1_2!$B$259:$AL$385,24,FALSE)&amp;""</f>
        <v/>
      </c>
      <c r="T1144" s="174"/>
      <c r="U1144" s="190" t="s">
        <v>410</v>
      </c>
      <c r="V1144" s="206" t="str">
        <f>VLOOKUP($B1142,D1_2!$B$259:$AL$385,25,FALSE)&amp;""</f>
        <v/>
      </c>
      <c r="W1144" s="216"/>
      <c r="X1144" s="167" t="str">
        <f>VLOOKUP($B1142,D1_2!$B$259:$AL$385,26,FALSE)&amp;""</f>
        <v/>
      </c>
      <c r="Y1144" s="174"/>
      <c r="Z1144" s="190" t="s">
        <v>410</v>
      </c>
      <c r="AA1144" s="206" t="str">
        <f>VLOOKUP($B1142,D1_2!$B$259:$AL$385,27,FALSE)&amp;""</f>
        <v/>
      </c>
      <c r="AB1144" s="216"/>
      <c r="AC1144" s="167" t="str">
        <f>VLOOKUP($B1142,D1_2!$B$259:$AL$385,28,FALSE)&amp;""</f>
        <v/>
      </c>
      <c r="AD1144" s="174"/>
      <c r="AE1144" s="190" t="s">
        <v>410</v>
      </c>
      <c r="AF1144" s="206" t="str">
        <f>VLOOKUP($B1142,D1_2!$B$259:$AL$385,29,FALSE)&amp;""</f>
        <v/>
      </c>
      <c r="AG1144" s="216"/>
      <c r="AH1144" s="167" t="str">
        <f>VLOOKUP($B1142,D1_2!$B$259:$AL$385,30,FALSE)&amp;""</f>
        <v/>
      </c>
      <c r="AI1144" s="174"/>
      <c r="AJ1144" s="190" t="s">
        <v>410</v>
      </c>
      <c r="AK1144" s="206" t="str">
        <f>VLOOKUP($B1142,D1_2!$B$259:$AL$385,31,FALSE)&amp;""</f>
        <v/>
      </c>
      <c r="AL1144" s="216"/>
      <c r="AM1144" s="167" t="str">
        <f>VLOOKUP($B1142,D1_2!$B$259:$AL$385,32,FALSE)&amp;""</f>
        <v/>
      </c>
      <c r="AN1144" s="174"/>
      <c r="AO1144" s="190" t="s">
        <v>410</v>
      </c>
      <c r="AP1144" s="206" t="str">
        <f>VLOOKUP($B1142,D1_2!$B$259:$AL$385,33,FALSE)&amp;""</f>
        <v/>
      </c>
      <c r="AQ1144" s="216"/>
      <c r="AR1144" s="167" t="str">
        <f>VLOOKUP($B1142,D1_2!$B$259:$AL$385,34,FALSE)&amp;""</f>
        <v/>
      </c>
      <c r="AS1144" s="174"/>
      <c r="AT1144" s="190" t="s">
        <v>410</v>
      </c>
      <c r="AU1144" s="206" t="str">
        <f>VLOOKUP($B1142,D1_2!$B$259:$AL$385,35,FALSE)&amp;""</f>
        <v/>
      </c>
      <c r="AV1144" s="216"/>
      <c r="AW1144" s="167" t="str">
        <f>VLOOKUP($B1142,D1_2!$B$259:$AL$385,36,FALSE)&amp;""</f>
        <v/>
      </c>
      <c r="AX1144" s="174"/>
      <c r="AY1144" s="190" t="s">
        <v>410</v>
      </c>
      <c r="AZ1144" s="206" t="str">
        <f>VLOOKUP($B1142,D1_2!$B$259:$AL$385,37,FALSE)&amp;""</f>
        <v/>
      </c>
      <c r="BA1144" s="216"/>
    </row>
    <row r="1145" spans="2:53" s="1" customFormat="1" ht="14.25" customHeight="1">
      <c r="B1145" s="26" t="s">
        <v>2072</v>
      </c>
      <c r="C1145" s="78"/>
      <c r="D1145" s="78"/>
      <c r="E1145" s="78"/>
      <c r="F1145" s="107"/>
      <c r="G1145" s="122" t="s">
        <v>6009</v>
      </c>
      <c r="H1145" s="122"/>
      <c r="I1145" s="122"/>
      <c r="J1145" s="122"/>
      <c r="K1145" s="122"/>
      <c r="L1145" s="122"/>
      <c r="M1145" s="122"/>
      <c r="N1145" s="160" t="str">
        <f>VLOOKUP($B1145,D1_2!$B$5:$AL$131,22,FALSE)&amp;""</f>
        <v/>
      </c>
      <c r="O1145" s="172"/>
      <c r="P1145" s="188" t="s">
        <v>410</v>
      </c>
      <c r="Q1145" s="204" t="str">
        <f>VLOOKUP($B1145,D1_2!$B$5:$AL$131,23,FALSE)&amp;""</f>
        <v/>
      </c>
      <c r="R1145" s="215"/>
      <c r="S1145" s="160" t="str">
        <f>VLOOKUP($B1145,D1_2!$B$5:$AL$131,24,FALSE)&amp;""</f>
        <v/>
      </c>
      <c r="T1145" s="172"/>
      <c r="U1145" s="188" t="s">
        <v>410</v>
      </c>
      <c r="V1145" s="204" t="str">
        <f>VLOOKUP($B1145,D1_2!$B$5:$AL$131,25,FALSE)&amp;""</f>
        <v/>
      </c>
      <c r="W1145" s="215"/>
      <c r="X1145" s="160" t="str">
        <f>VLOOKUP($B1145,D1_2!$B$5:$AL$131,26,FALSE)&amp;""</f>
        <v/>
      </c>
      <c r="Y1145" s="172"/>
      <c r="Z1145" s="188" t="s">
        <v>410</v>
      </c>
      <c r="AA1145" s="204" t="str">
        <f>VLOOKUP($B1145,D1_2!$B$5:$AL$131,27,FALSE)&amp;""</f>
        <v/>
      </c>
      <c r="AB1145" s="215"/>
      <c r="AC1145" s="160" t="str">
        <f>VLOOKUP($B1145,D1_2!$B$5:$AL$131,28,FALSE)&amp;""</f>
        <v/>
      </c>
      <c r="AD1145" s="172"/>
      <c r="AE1145" s="188" t="s">
        <v>410</v>
      </c>
      <c r="AF1145" s="204" t="str">
        <f>VLOOKUP($B1145,D1_2!$B$5:$AL$131,29,FALSE)&amp;""</f>
        <v/>
      </c>
      <c r="AG1145" s="215"/>
      <c r="AH1145" s="160" t="str">
        <f>VLOOKUP($B1145,D1_2!$B$5:$AL$131,30,FALSE)&amp;""</f>
        <v/>
      </c>
      <c r="AI1145" s="172"/>
      <c r="AJ1145" s="188" t="s">
        <v>410</v>
      </c>
      <c r="AK1145" s="204" t="str">
        <f>VLOOKUP($B1145,D1_2!$B$5:$AL$131,31,FALSE)&amp;""</f>
        <v/>
      </c>
      <c r="AL1145" s="215"/>
      <c r="AM1145" s="160" t="str">
        <f>VLOOKUP($B1145,D1_2!$B$5:$AL$131,32,FALSE)&amp;""</f>
        <v/>
      </c>
      <c r="AN1145" s="172"/>
      <c r="AO1145" s="188" t="s">
        <v>410</v>
      </c>
      <c r="AP1145" s="204" t="str">
        <f>VLOOKUP($B1145,D1_2!$B$5:$AL$131,33,FALSE)&amp;""</f>
        <v/>
      </c>
      <c r="AQ1145" s="215"/>
      <c r="AR1145" s="160" t="str">
        <f>VLOOKUP($B1145,D1_2!$B$5:$AL$131,34,FALSE)&amp;""</f>
        <v/>
      </c>
      <c r="AS1145" s="172"/>
      <c r="AT1145" s="188" t="s">
        <v>410</v>
      </c>
      <c r="AU1145" s="204" t="str">
        <f>VLOOKUP($B1145,D1_2!$B$5:$AL$131,35,FALSE)&amp;""</f>
        <v/>
      </c>
      <c r="AV1145" s="215"/>
      <c r="AW1145" s="160" t="str">
        <f>VLOOKUP($B1145,D1_2!$B$5:$AL$131,36,FALSE)&amp;""</f>
        <v/>
      </c>
      <c r="AX1145" s="172"/>
      <c r="AY1145" s="188" t="s">
        <v>410</v>
      </c>
      <c r="AZ1145" s="204" t="str">
        <f>VLOOKUP($B1145,D1_2!$B$5:$AL$131,37,FALSE)&amp;""</f>
        <v/>
      </c>
      <c r="BA1145" s="215"/>
    </row>
    <row r="1146" spans="2:53" s="1" customFormat="1">
      <c r="B1146" s="28"/>
      <c r="C1146" s="80"/>
      <c r="D1146" s="80"/>
      <c r="E1146" s="80"/>
      <c r="F1146" s="108"/>
      <c r="G1146" s="123" t="s">
        <v>5759</v>
      </c>
      <c r="H1146" s="123"/>
      <c r="I1146" s="123"/>
      <c r="J1146" s="123"/>
      <c r="K1146" s="123"/>
      <c r="L1146" s="123"/>
      <c r="M1146" s="123"/>
      <c r="N1146" s="162" t="str">
        <f>VLOOKUP($B1145,D1_2!$B$132:$AL$258,22,FALSE)&amp;""</f>
        <v/>
      </c>
      <c r="O1146" s="173"/>
      <c r="P1146" s="189" t="s">
        <v>410</v>
      </c>
      <c r="Q1146" s="205" t="str">
        <f>VLOOKUP($B1145,D1_2!$B$132:$AL$258,23,FALSE)&amp;""</f>
        <v/>
      </c>
      <c r="R1146" s="222"/>
      <c r="S1146" s="162" t="str">
        <f>VLOOKUP($B1145,D1_2!$B$132:$AL$258,24,FALSE)&amp;""</f>
        <v/>
      </c>
      <c r="T1146" s="173"/>
      <c r="U1146" s="189" t="s">
        <v>410</v>
      </c>
      <c r="V1146" s="205" t="str">
        <f>VLOOKUP($B1145,D1_2!$B$132:$AL$258,25,FALSE)&amp;""</f>
        <v/>
      </c>
      <c r="W1146" s="222"/>
      <c r="X1146" s="162" t="str">
        <f>VLOOKUP($B1145,D1_2!$B$132:$AL$258,26,FALSE)&amp;""</f>
        <v/>
      </c>
      <c r="Y1146" s="173"/>
      <c r="Z1146" s="189" t="s">
        <v>410</v>
      </c>
      <c r="AA1146" s="205" t="str">
        <f>VLOOKUP($B1145,D1_2!$B$132:$AL$258,27,FALSE)&amp;""</f>
        <v/>
      </c>
      <c r="AB1146" s="222"/>
      <c r="AC1146" s="162" t="str">
        <f>VLOOKUP($B1145,D1_2!$B$132:$AL$258,28,FALSE)&amp;""</f>
        <v/>
      </c>
      <c r="AD1146" s="173"/>
      <c r="AE1146" s="189" t="s">
        <v>410</v>
      </c>
      <c r="AF1146" s="205" t="str">
        <f>VLOOKUP($B1145,D1_2!$B$132:$AL$258,29,FALSE)&amp;""</f>
        <v/>
      </c>
      <c r="AG1146" s="222"/>
      <c r="AH1146" s="162" t="str">
        <f>VLOOKUP($B1145,D1_2!$B$132:$AL$258,30,FALSE)&amp;""</f>
        <v/>
      </c>
      <c r="AI1146" s="173"/>
      <c r="AJ1146" s="189" t="s">
        <v>410</v>
      </c>
      <c r="AK1146" s="205" t="str">
        <f>VLOOKUP($B1145,D1_2!$B$132:$AL$258,31,FALSE)&amp;""</f>
        <v/>
      </c>
      <c r="AL1146" s="222"/>
      <c r="AM1146" s="162" t="str">
        <f>VLOOKUP($B1145,D1_2!$B$132:$AL$258,32,FALSE)&amp;""</f>
        <v/>
      </c>
      <c r="AN1146" s="173"/>
      <c r="AO1146" s="189" t="s">
        <v>410</v>
      </c>
      <c r="AP1146" s="205" t="str">
        <f>VLOOKUP($B1145,D1_2!$B$132:$AL$258,33,FALSE)&amp;""</f>
        <v/>
      </c>
      <c r="AQ1146" s="222"/>
      <c r="AR1146" s="162" t="str">
        <f>VLOOKUP($B1145,D1_2!$B$132:$AL$258,34,FALSE)&amp;""</f>
        <v/>
      </c>
      <c r="AS1146" s="173"/>
      <c r="AT1146" s="189" t="s">
        <v>410</v>
      </c>
      <c r="AU1146" s="205" t="str">
        <f>VLOOKUP($B1145,D1_2!$B$132:$AL$258,35,FALSE)&amp;""</f>
        <v/>
      </c>
      <c r="AV1146" s="222"/>
      <c r="AW1146" s="162" t="str">
        <f>VLOOKUP($B1145,D1_2!$B$132:$AL$258,36,FALSE)&amp;""</f>
        <v/>
      </c>
      <c r="AX1146" s="173"/>
      <c r="AY1146" s="189" t="s">
        <v>410</v>
      </c>
      <c r="AZ1146" s="205" t="str">
        <f>VLOOKUP($B1145,D1_2!$B$132:$AL$258,37,FALSE)&amp;""</f>
        <v/>
      </c>
      <c r="BA1146" s="222"/>
    </row>
    <row r="1147" spans="2:53" s="1" customFormat="1">
      <c r="B1147" s="27"/>
      <c r="C1147" s="79"/>
      <c r="D1147" s="79"/>
      <c r="E1147" s="79"/>
      <c r="F1147" s="109"/>
      <c r="G1147" s="124" t="s">
        <v>5593</v>
      </c>
      <c r="H1147" s="124"/>
      <c r="I1147" s="124"/>
      <c r="J1147" s="124"/>
      <c r="K1147" s="124"/>
      <c r="L1147" s="124"/>
      <c r="M1147" s="124"/>
      <c r="N1147" s="167" t="str">
        <f>VLOOKUP($B1145,D1_2!$B$259:$AL$385,22,FALSE)&amp;""</f>
        <v/>
      </c>
      <c r="O1147" s="174"/>
      <c r="P1147" s="190" t="s">
        <v>410</v>
      </c>
      <c r="Q1147" s="206" t="str">
        <f>VLOOKUP($B1145,D1_2!$B$259:$AL$385,23,FALSE)&amp;""</f>
        <v/>
      </c>
      <c r="R1147" s="216"/>
      <c r="S1147" s="167" t="str">
        <f>VLOOKUP($B1145,D1_2!$B$259:$AL$385,24,FALSE)&amp;""</f>
        <v/>
      </c>
      <c r="T1147" s="174"/>
      <c r="U1147" s="190" t="s">
        <v>410</v>
      </c>
      <c r="V1147" s="206" t="str">
        <f>VLOOKUP($B1145,D1_2!$B$259:$AL$385,25,FALSE)&amp;""</f>
        <v/>
      </c>
      <c r="W1147" s="216"/>
      <c r="X1147" s="167" t="str">
        <f>VLOOKUP($B1145,D1_2!$B$259:$AL$385,26,FALSE)&amp;""</f>
        <v/>
      </c>
      <c r="Y1147" s="174"/>
      <c r="Z1147" s="190" t="s">
        <v>410</v>
      </c>
      <c r="AA1147" s="206" t="str">
        <f>VLOOKUP($B1145,D1_2!$B$259:$AL$385,27,FALSE)&amp;""</f>
        <v/>
      </c>
      <c r="AB1147" s="216"/>
      <c r="AC1147" s="167" t="str">
        <f>VLOOKUP($B1145,D1_2!$B$259:$AL$385,28,FALSE)&amp;""</f>
        <v/>
      </c>
      <c r="AD1147" s="174"/>
      <c r="AE1147" s="190" t="s">
        <v>410</v>
      </c>
      <c r="AF1147" s="206" t="str">
        <f>VLOOKUP($B1145,D1_2!$B$259:$AL$385,29,FALSE)&amp;""</f>
        <v/>
      </c>
      <c r="AG1147" s="216"/>
      <c r="AH1147" s="167" t="str">
        <f>VLOOKUP($B1145,D1_2!$B$259:$AL$385,30,FALSE)&amp;""</f>
        <v/>
      </c>
      <c r="AI1147" s="174"/>
      <c r="AJ1147" s="190" t="s">
        <v>410</v>
      </c>
      <c r="AK1147" s="206" t="str">
        <f>VLOOKUP($B1145,D1_2!$B$259:$AL$385,31,FALSE)&amp;""</f>
        <v/>
      </c>
      <c r="AL1147" s="216"/>
      <c r="AM1147" s="167" t="str">
        <f>VLOOKUP($B1145,D1_2!$B$259:$AL$385,32,FALSE)&amp;""</f>
        <v/>
      </c>
      <c r="AN1147" s="174"/>
      <c r="AO1147" s="190" t="s">
        <v>410</v>
      </c>
      <c r="AP1147" s="206" t="str">
        <f>VLOOKUP($B1145,D1_2!$B$259:$AL$385,33,FALSE)&amp;""</f>
        <v/>
      </c>
      <c r="AQ1147" s="216"/>
      <c r="AR1147" s="167" t="str">
        <f>VLOOKUP($B1145,D1_2!$B$259:$AL$385,34,FALSE)&amp;""</f>
        <v/>
      </c>
      <c r="AS1147" s="174"/>
      <c r="AT1147" s="190" t="s">
        <v>410</v>
      </c>
      <c r="AU1147" s="206" t="str">
        <f>VLOOKUP($B1145,D1_2!$B$259:$AL$385,35,FALSE)&amp;""</f>
        <v/>
      </c>
      <c r="AV1147" s="216"/>
      <c r="AW1147" s="167" t="str">
        <f>VLOOKUP($B1145,D1_2!$B$259:$AL$385,36,FALSE)&amp;""</f>
        <v/>
      </c>
      <c r="AX1147" s="174"/>
      <c r="AY1147" s="190" t="s">
        <v>410</v>
      </c>
      <c r="AZ1147" s="206" t="str">
        <f>VLOOKUP($B1145,D1_2!$B$259:$AL$385,37,FALSE)&amp;""</f>
        <v/>
      </c>
      <c r="BA1147" s="216"/>
    </row>
    <row r="1148" spans="2:53" s="1" customFormat="1" ht="14.25" customHeight="1">
      <c r="B1148" s="26" t="s">
        <v>697</v>
      </c>
      <c r="C1148" s="78"/>
      <c r="D1148" s="78"/>
      <c r="E1148" s="78"/>
      <c r="F1148" s="107"/>
      <c r="G1148" s="122" t="s">
        <v>6009</v>
      </c>
      <c r="H1148" s="122"/>
      <c r="I1148" s="122"/>
      <c r="J1148" s="122"/>
      <c r="K1148" s="122"/>
      <c r="L1148" s="122"/>
      <c r="M1148" s="122"/>
      <c r="N1148" s="160" t="str">
        <f>VLOOKUP($B1148,D1_2!$B$5:$AL$131,22,FALSE)&amp;""</f>
        <v/>
      </c>
      <c r="O1148" s="172"/>
      <c r="P1148" s="188" t="s">
        <v>410</v>
      </c>
      <c r="Q1148" s="204" t="str">
        <f>VLOOKUP($B1148,D1_2!$B$5:$AL$131,23,FALSE)&amp;""</f>
        <v/>
      </c>
      <c r="R1148" s="215"/>
      <c r="S1148" s="160" t="str">
        <f>VLOOKUP($B1148,D1_2!$B$5:$AL$131,24,FALSE)&amp;""</f>
        <v/>
      </c>
      <c r="T1148" s="172"/>
      <c r="U1148" s="188" t="s">
        <v>410</v>
      </c>
      <c r="V1148" s="204" t="str">
        <f>VLOOKUP($B1148,D1_2!$B$5:$AL$131,25,FALSE)&amp;""</f>
        <v/>
      </c>
      <c r="W1148" s="215"/>
      <c r="X1148" s="160" t="str">
        <f>VLOOKUP($B1148,D1_2!$B$5:$AL$131,26,FALSE)&amp;""</f>
        <v/>
      </c>
      <c r="Y1148" s="172"/>
      <c r="Z1148" s="188" t="s">
        <v>410</v>
      </c>
      <c r="AA1148" s="204" t="str">
        <f>VLOOKUP($B1148,D1_2!$B$5:$AL$131,27,FALSE)&amp;""</f>
        <v/>
      </c>
      <c r="AB1148" s="215"/>
      <c r="AC1148" s="160" t="str">
        <f>VLOOKUP($B1148,D1_2!$B$5:$AL$131,28,FALSE)&amp;""</f>
        <v/>
      </c>
      <c r="AD1148" s="172"/>
      <c r="AE1148" s="188" t="s">
        <v>410</v>
      </c>
      <c r="AF1148" s="204" t="str">
        <f>VLOOKUP($B1148,D1_2!$B$5:$AL$131,29,FALSE)&amp;""</f>
        <v/>
      </c>
      <c r="AG1148" s="215"/>
      <c r="AH1148" s="160" t="str">
        <f>VLOOKUP($B1148,D1_2!$B$5:$AL$131,30,FALSE)&amp;""</f>
        <v/>
      </c>
      <c r="AI1148" s="172"/>
      <c r="AJ1148" s="188" t="s">
        <v>410</v>
      </c>
      <c r="AK1148" s="204" t="str">
        <f>VLOOKUP($B1148,D1_2!$B$5:$AL$131,31,FALSE)&amp;""</f>
        <v/>
      </c>
      <c r="AL1148" s="215"/>
      <c r="AM1148" s="160" t="str">
        <f>VLOOKUP($B1148,D1_2!$B$5:$AL$131,32,FALSE)&amp;""</f>
        <v/>
      </c>
      <c r="AN1148" s="172"/>
      <c r="AO1148" s="188" t="s">
        <v>410</v>
      </c>
      <c r="AP1148" s="204" t="str">
        <f>VLOOKUP($B1148,D1_2!$B$5:$AL$131,33,FALSE)&amp;""</f>
        <v/>
      </c>
      <c r="AQ1148" s="215"/>
      <c r="AR1148" s="160" t="str">
        <f>VLOOKUP($B1148,D1_2!$B$5:$AL$131,34,FALSE)&amp;""</f>
        <v/>
      </c>
      <c r="AS1148" s="172"/>
      <c r="AT1148" s="188" t="s">
        <v>410</v>
      </c>
      <c r="AU1148" s="204" t="str">
        <f>VLOOKUP($B1148,D1_2!$B$5:$AL$131,35,FALSE)&amp;""</f>
        <v/>
      </c>
      <c r="AV1148" s="215"/>
      <c r="AW1148" s="160" t="str">
        <f>VLOOKUP($B1148,D1_2!$B$5:$AL$131,36,FALSE)&amp;""</f>
        <v/>
      </c>
      <c r="AX1148" s="172"/>
      <c r="AY1148" s="188" t="s">
        <v>410</v>
      </c>
      <c r="AZ1148" s="204" t="str">
        <f>VLOOKUP($B1148,D1_2!$B$5:$AL$131,37,FALSE)&amp;""</f>
        <v/>
      </c>
      <c r="BA1148" s="215"/>
    </row>
    <row r="1149" spans="2:53" s="1" customFormat="1">
      <c r="B1149" s="28"/>
      <c r="C1149" s="80"/>
      <c r="D1149" s="80"/>
      <c r="E1149" s="80"/>
      <c r="F1149" s="108"/>
      <c r="G1149" s="123" t="s">
        <v>5759</v>
      </c>
      <c r="H1149" s="123"/>
      <c r="I1149" s="123"/>
      <c r="J1149" s="123"/>
      <c r="K1149" s="123"/>
      <c r="L1149" s="123"/>
      <c r="M1149" s="123"/>
      <c r="N1149" s="162" t="str">
        <f>VLOOKUP($B1148,D1_2!$B$132:$AL$258,22,FALSE)&amp;""</f>
        <v/>
      </c>
      <c r="O1149" s="173"/>
      <c r="P1149" s="189" t="s">
        <v>410</v>
      </c>
      <c r="Q1149" s="205" t="str">
        <f>VLOOKUP($B1148,D1_2!$B$132:$AL$258,23,FALSE)&amp;""</f>
        <v/>
      </c>
      <c r="R1149" s="222"/>
      <c r="S1149" s="162" t="str">
        <f>VLOOKUP($B1148,D1_2!$B$132:$AL$258,24,FALSE)&amp;""</f>
        <v/>
      </c>
      <c r="T1149" s="173"/>
      <c r="U1149" s="189" t="s">
        <v>410</v>
      </c>
      <c r="V1149" s="205" t="str">
        <f>VLOOKUP($B1148,D1_2!$B$132:$AL$258,25,FALSE)&amp;""</f>
        <v/>
      </c>
      <c r="W1149" s="222"/>
      <c r="X1149" s="162" t="str">
        <f>VLOOKUP($B1148,D1_2!$B$132:$AL$258,26,FALSE)&amp;""</f>
        <v/>
      </c>
      <c r="Y1149" s="173"/>
      <c r="Z1149" s="189" t="s">
        <v>410</v>
      </c>
      <c r="AA1149" s="205" t="str">
        <f>VLOOKUP($B1148,D1_2!$B$132:$AL$258,27,FALSE)&amp;""</f>
        <v/>
      </c>
      <c r="AB1149" s="222"/>
      <c r="AC1149" s="162" t="str">
        <f>VLOOKUP($B1148,D1_2!$B$132:$AL$258,28,FALSE)&amp;""</f>
        <v/>
      </c>
      <c r="AD1149" s="173"/>
      <c r="AE1149" s="189" t="s">
        <v>410</v>
      </c>
      <c r="AF1149" s="205" t="str">
        <f>VLOOKUP($B1148,D1_2!$B$132:$AL$258,29,FALSE)&amp;""</f>
        <v/>
      </c>
      <c r="AG1149" s="222"/>
      <c r="AH1149" s="162" t="str">
        <f>VLOOKUP($B1148,D1_2!$B$132:$AL$258,30,FALSE)&amp;""</f>
        <v/>
      </c>
      <c r="AI1149" s="173"/>
      <c r="AJ1149" s="189" t="s">
        <v>410</v>
      </c>
      <c r="AK1149" s="205" t="str">
        <f>VLOOKUP($B1148,D1_2!$B$132:$AL$258,31,FALSE)&amp;""</f>
        <v/>
      </c>
      <c r="AL1149" s="222"/>
      <c r="AM1149" s="162" t="str">
        <f>VLOOKUP($B1148,D1_2!$B$132:$AL$258,32,FALSE)&amp;""</f>
        <v/>
      </c>
      <c r="AN1149" s="173"/>
      <c r="AO1149" s="189" t="s">
        <v>410</v>
      </c>
      <c r="AP1149" s="205" t="str">
        <f>VLOOKUP($B1148,D1_2!$B$132:$AL$258,33,FALSE)&amp;""</f>
        <v/>
      </c>
      <c r="AQ1149" s="222"/>
      <c r="AR1149" s="162" t="str">
        <f>VLOOKUP($B1148,D1_2!$B$132:$AL$258,34,FALSE)&amp;""</f>
        <v/>
      </c>
      <c r="AS1149" s="173"/>
      <c r="AT1149" s="189" t="s">
        <v>410</v>
      </c>
      <c r="AU1149" s="205" t="str">
        <f>VLOOKUP($B1148,D1_2!$B$132:$AL$258,35,FALSE)&amp;""</f>
        <v/>
      </c>
      <c r="AV1149" s="222"/>
      <c r="AW1149" s="162" t="str">
        <f>VLOOKUP($B1148,D1_2!$B$132:$AL$258,36,FALSE)&amp;""</f>
        <v/>
      </c>
      <c r="AX1149" s="173"/>
      <c r="AY1149" s="189" t="s">
        <v>410</v>
      </c>
      <c r="AZ1149" s="205" t="str">
        <f>VLOOKUP($B1148,D1_2!$B$132:$AL$258,37,FALSE)&amp;""</f>
        <v/>
      </c>
      <c r="BA1149" s="222"/>
    </row>
    <row r="1150" spans="2:53" s="1" customFormat="1">
      <c r="B1150" s="27"/>
      <c r="C1150" s="79"/>
      <c r="D1150" s="79"/>
      <c r="E1150" s="79"/>
      <c r="F1150" s="109"/>
      <c r="G1150" s="124" t="s">
        <v>5593</v>
      </c>
      <c r="H1150" s="124"/>
      <c r="I1150" s="124"/>
      <c r="J1150" s="124"/>
      <c r="K1150" s="124"/>
      <c r="L1150" s="124"/>
      <c r="M1150" s="124"/>
      <c r="N1150" s="167" t="str">
        <f>VLOOKUP($B1148,D1_2!$B$259:$AL$385,22,FALSE)&amp;""</f>
        <v/>
      </c>
      <c r="O1150" s="174"/>
      <c r="P1150" s="190" t="s">
        <v>410</v>
      </c>
      <c r="Q1150" s="206" t="str">
        <f>VLOOKUP($B1148,D1_2!$B$259:$AL$385,23,FALSE)&amp;""</f>
        <v/>
      </c>
      <c r="R1150" s="216"/>
      <c r="S1150" s="167" t="str">
        <f>VLOOKUP($B1148,D1_2!$B$259:$AL$385,24,FALSE)&amp;""</f>
        <v/>
      </c>
      <c r="T1150" s="174"/>
      <c r="U1150" s="190" t="s">
        <v>410</v>
      </c>
      <c r="V1150" s="206" t="str">
        <f>VLOOKUP($B1148,D1_2!$B$259:$AL$385,25,FALSE)&amp;""</f>
        <v/>
      </c>
      <c r="W1150" s="216"/>
      <c r="X1150" s="167" t="str">
        <f>VLOOKUP($B1148,D1_2!$B$259:$AL$385,26,FALSE)&amp;""</f>
        <v/>
      </c>
      <c r="Y1150" s="174"/>
      <c r="Z1150" s="190" t="s">
        <v>410</v>
      </c>
      <c r="AA1150" s="206" t="str">
        <f>VLOOKUP($B1148,D1_2!$B$259:$AL$385,27,FALSE)&amp;""</f>
        <v/>
      </c>
      <c r="AB1150" s="216"/>
      <c r="AC1150" s="167" t="str">
        <f>VLOOKUP($B1148,D1_2!$B$259:$AL$385,28,FALSE)&amp;""</f>
        <v/>
      </c>
      <c r="AD1150" s="174"/>
      <c r="AE1150" s="190" t="s">
        <v>410</v>
      </c>
      <c r="AF1150" s="206" t="str">
        <f>VLOOKUP($B1148,D1_2!$B$259:$AL$385,29,FALSE)&amp;""</f>
        <v/>
      </c>
      <c r="AG1150" s="216"/>
      <c r="AH1150" s="167" t="str">
        <f>VLOOKUP($B1148,D1_2!$B$259:$AL$385,30,FALSE)&amp;""</f>
        <v/>
      </c>
      <c r="AI1150" s="174"/>
      <c r="AJ1150" s="190" t="s">
        <v>410</v>
      </c>
      <c r="AK1150" s="206" t="str">
        <f>VLOOKUP($B1148,D1_2!$B$259:$AL$385,31,FALSE)&amp;""</f>
        <v/>
      </c>
      <c r="AL1150" s="216"/>
      <c r="AM1150" s="167" t="str">
        <f>VLOOKUP($B1148,D1_2!$B$259:$AL$385,32,FALSE)&amp;""</f>
        <v/>
      </c>
      <c r="AN1150" s="174"/>
      <c r="AO1150" s="190" t="s">
        <v>410</v>
      </c>
      <c r="AP1150" s="206" t="str">
        <f>VLOOKUP($B1148,D1_2!$B$259:$AL$385,33,FALSE)&amp;""</f>
        <v/>
      </c>
      <c r="AQ1150" s="216"/>
      <c r="AR1150" s="167" t="str">
        <f>VLOOKUP($B1148,D1_2!$B$259:$AL$385,34,FALSE)&amp;""</f>
        <v/>
      </c>
      <c r="AS1150" s="174"/>
      <c r="AT1150" s="190" t="s">
        <v>410</v>
      </c>
      <c r="AU1150" s="206" t="str">
        <f>VLOOKUP($B1148,D1_2!$B$259:$AL$385,35,FALSE)&amp;""</f>
        <v/>
      </c>
      <c r="AV1150" s="216"/>
      <c r="AW1150" s="167" t="str">
        <f>VLOOKUP($B1148,D1_2!$B$259:$AL$385,36,FALSE)&amp;""</f>
        <v/>
      </c>
      <c r="AX1150" s="174"/>
      <c r="AY1150" s="190" t="s">
        <v>410</v>
      </c>
      <c r="AZ1150" s="206" t="str">
        <f>VLOOKUP($B1148,D1_2!$B$259:$AL$385,37,FALSE)&amp;""</f>
        <v/>
      </c>
      <c r="BA1150" s="216"/>
    </row>
    <row r="1151" spans="2:53" s="1" customFormat="1" ht="14.25" customHeight="1">
      <c r="B1151" s="26" t="s">
        <v>236</v>
      </c>
      <c r="C1151" s="78"/>
      <c r="D1151" s="78"/>
      <c r="E1151" s="78"/>
      <c r="F1151" s="107"/>
      <c r="G1151" s="122" t="s">
        <v>6009</v>
      </c>
      <c r="H1151" s="122"/>
      <c r="I1151" s="122"/>
      <c r="J1151" s="122"/>
      <c r="K1151" s="122"/>
      <c r="L1151" s="122"/>
      <c r="M1151" s="122"/>
      <c r="N1151" s="160" t="str">
        <f>VLOOKUP($B1151,D1_2!$B$5:$AL$131,22,FALSE)&amp;""</f>
        <v/>
      </c>
      <c r="O1151" s="172"/>
      <c r="P1151" s="188" t="s">
        <v>410</v>
      </c>
      <c r="Q1151" s="204" t="str">
        <f>VLOOKUP($B1151,D1_2!$B$5:$AL$131,23,FALSE)&amp;""</f>
        <v/>
      </c>
      <c r="R1151" s="215"/>
      <c r="S1151" s="160" t="str">
        <f>VLOOKUP($B1151,D1_2!$B$5:$AL$131,24,FALSE)&amp;""</f>
        <v/>
      </c>
      <c r="T1151" s="172"/>
      <c r="U1151" s="188" t="s">
        <v>410</v>
      </c>
      <c r="V1151" s="204" t="str">
        <f>VLOOKUP($B1151,D1_2!$B$5:$AL$131,25,FALSE)&amp;""</f>
        <v/>
      </c>
      <c r="W1151" s="215"/>
      <c r="X1151" s="160" t="str">
        <f>VLOOKUP($B1151,D1_2!$B$5:$AL$131,26,FALSE)&amp;""</f>
        <v/>
      </c>
      <c r="Y1151" s="172"/>
      <c r="Z1151" s="188" t="s">
        <v>410</v>
      </c>
      <c r="AA1151" s="204" t="str">
        <f>VLOOKUP($B1151,D1_2!$B$5:$AL$131,27,FALSE)&amp;""</f>
        <v/>
      </c>
      <c r="AB1151" s="215"/>
      <c r="AC1151" s="160" t="str">
        <f>VLOOKUP($B1151,D1_2!$B$5:$AL$131,28,FALSE)&amp;""</f>
        <v/>
      </c>
      <c r="AD1151" s="172"/>
      <c r="AE1151" s="188" t="s">
        <v>410</v>
      </c>
      <c r="AF1151" s="204" t="str">
        <f>VLOOKUP($B1151,D1_2!$B$5:$AL$131,29,FALSE)&amp;""</f>
        <v/>
      </c>
      <c r="AG1151" s="215"/>
      <c r="AH1151" s="160" t="str">
        <f>VLOOKUP($B1151,D1_2!$B$5:$AL$131,30,FALSE)&amp;""</f>
        <v/>
      </c>
      <c r="AI1151" s="172"/>
      <c r="AJ1151" s="188" t="s">
        <v>410</v>
      </c>
      <c r="AK1151" s="204" t="str">
        <f>VLOOKUP($B1151,D1_2!$B$5:$AL$131,31,FALSE)&amp;""</f>
        <v/>
      </c>
      <c r="AL1151" s="215"/>
      <c r="AM1151" s="160" t="str">
        <f>VLOOKUP($B1151,D1_2!$B$5:$AL$131,32,FALSE)&amp;""</f>
        <v/>
      </c>
      <c r="AN1151" s="172"/>
      <c r="AO1151" s="188" t="s">
        <v>410</v>
      </c>
      <c r="AP1151" s="204" t="str">
        <f>VLOOKUP($B1151,D1_2!$B$5:$AL$131,33,FALSE)&amp;""</f>
        <v/>
      </c>
      <c r="AQ1151" s="215"/>
      <c r="AR1151" s="160" t="str">
        <f>VLOOKUP($B1151,D1_2!$B$5:$AL$131,34,FALSE)&amp;""</f>
        <v/>
      </c>
      <c r="AS1151" s="172"/>
      <c r="AT1151" s="188" t="s">
        <v>410</v>
      </c>
      <c r="AU1151" s="204" t="str">
        <f>VLOOKUP($B1151,D1_2!$B$5:$AL$131,35,FALSE)&amp;""</f>
        <v/>
      </c>
      <c r="AV1151" s="215"/>
      <c r="AW1151" s="160" t="str">
        <f>VLOOKUP($B1151,D1_2!$B$5:$AL$131,36,FALSE)&amp;""</f>
        <v/>
      </c>
      <c r="AX1151" s="172"/>
      <c r="AY1151" s="188" t="s">
        <v>410</v>
      </c>
      <c r="AZ1151" s="204" t="str">
        <f>VLOOKUP($B1151,D1_2!$B$5:$AL$131,37,FALSE)&amp;""</f>
        <v/>
      </c>
      <c r="BA1151" s="215"/>
    </row>
    <row r="1152" spans="2:53" s="1" customFormat="1">
      <c r="B1152" s="28"/>
      <c r="C1152" s="80"/>
      <c r="D1152" s="80"/>
      <c r="E1152" s="80"/>
      <c r="F1152" s="108"/>
      <c r="G1152" s="123" t="s">
        <v>5759</v>
      </c>
      <c r="H1152" s="123"/>
      <c r="I1152" s="123"/>
      <c r="J1152" s="123"/>
      <c r="K1152" s="123"/>
      <c r="L1152" s="123"/>
      <c r="M1152" s="123"/>
      <c r="N1152" s="162" t="str">
        <f>VLOOKUP($B1151,D1_2!$B$132:$AL$258,22,FALSE)&amp;""</f>
        <v/>
      </c>
      <c r="O1152" s="173"/>
      <c r="P1152" s="189" t="s">
        <v>410</v>
      </c>
      <c r="Q1152" s="205" t="str">
        <f>VLOOKUP($B1151,D1_2!$B$132:$AL$258,23,FALSE)&amp;""</f>
        <v/>
      </c>
      <c r="R1152" s="222"/>
      <c r="S1152" s="162" t="str">
        <f>VLOOKUP($B1151,D1_2!$B$132:$AL$258,24,FALSE)&amp;""</f>
        <v/>
      </c>
      <c r="T1152" s="173"/>
      <c r="U1152" s="189" t="s">
        <v>410</v>
      </c>
      <c r="V1152" s="205" t="str">
        <f>VLOOKUP($B1151,D1_2!$B$132:$AL$258,25,FALSE)&amp;""</f>
        <v/>
      </c>
      <c r="W1152" s="222"/>
      <c r="X1152" s="162" t="str">
        <f>VLOOKUP($B1151,D1_2!$B$132:$AL$258,26,FALSE)&amp;""</f>
        <v/>
      </c>
      <c r="Y1152" s="173"/>
      <c r="Z1152" s="189" t="s">
        <v>410</v>
      </c>
      <c r="AA1152" s="205" t="str">
        <f>VLOOKUP($B1151,D1_2!$B$132:$AL$258,27,FALSE)&amp;""</f>
        <v/>
      </c>
      <c r="AB1152" s="222"/>
      <c r="AC1152" s="162" t="str">
        <f>VLOOKUP($B1151,D1_2!$B$132:$AL$258,28,FALSE)&amp;""</f>
        <v/>
      </c>
      <c r="AD1152" s="173"/>
      <c r="AE1152" s="189" t="s">
        <v>410</v>
      </c>
      <c r="AF1152" s="205" t="str">
        <f>VLOOKUP($B1151,D1_2!$B$132:$AL$258,29,FALSE)&amp;""</f>
        <v/>
      </c>
      <c r="AG1152" s="222"/>
      <c r="AH1152" s="162" t="str">
        <f>VLOOKUP($B1151,D1_2!$B$132:$AL$258,30,FALSE)&amp;""</f>
        <v/>
      </c>
      <c r="AI1152" s="173"/>
      <c r="AJ1152" s="189" t="s">
        <v>410</v>
      </c>
      <c r="AK1152" s="205" t="str">
        <f>VLOOKUP($B1151,D1_2!$B$132:$AL$258,31,FALSE)&amp;""</f>
        <v/>
      </c>
      <c r="AL1152" s="222"/>
      <c r="AM1152" s="162" t="str">
        <f>VLOOKUP($B1151,D1_2!$B$132:$AL$258,32,FALSE)&amp;""</f>
        <v/>
      </c>
      <c r="AN1152" s="173"/>
      <c r="AO1152" s="189" t="s">
        <v>410</v>
      </c>
      <c r="AP1152" s="205" t="str">
        <f>VLOOKUP($B1151,D1_2!$B$132:$AL$258,33,FALSE)&amp;""</f>
        <v/>
      </c>
      <c r="AQ1152" s="222"/>
      <c r="AR1152" s="162" t="str">
        <f>VLOOKUP($B1151,D1_2!$B$132:$AL$258,34,FALSE)&amp;""</f>
        <v/>
      </c>
      <c r="AS1152" s="173"/>
      <c r="AT1152" s="189" t="s">
        <v>410</v>
      </c>
      <c r="AU1152" s="205" t="str">
        <f>VLOOKUP($B1151,D1_2!$B$132:$AL$258,35,FALSE)&amp;""</f>
        <v/>
      </c>
      <c r="AV1152" s="222"/>
      <c r="AW1152" s="162" t="str">
        <f>VLOOKUP($B1151,D1_2!$B$132:$AL$258,36,FALSE)&amp;""</f>
        <v/>
      </c>
      <c r="AX1152" s="173"/>
      <c r="AY1152" s="189" t="s">
        <v>410</v>
      </c>
      <c r="AZ1152" s="205" t="str">
        <f>VLOOKUP($B1151,D1_2!$B$132:$AL$258,37,FALSE)&amp;""</f>
        <v/>
      </c>
      <c r="BA1152" s="222"/>
    </row>
    <row r="1153" spans="2:53" s="1" customFormat="1">
      <c r="B1153" s="27"/>
      <c r="C1153" s="79"/>
      <c r="D1153" s="79"/>
      <c r="E1153" s="79"/>
      <c r="F1153" s="109"/>
      <c r="G1153" s="124" t="s">
        <v>5593</v>
      </c>
      <c r="H1153" s="124"/>
      <c r="I1153" s="124"/>
      <c r="J1153" s="124"/>
      <c r="K1153" s="124"/>
      <c r="L1153" s="124"/>
      <c r="M1153" s="124"/>
      <c r="N1153" s="167" t="str">
        <f>VLOOKUP($B1151,D1_2!$B$259:$AL$385,22,FALSE)&amp;""</f>
        <v/>
      </c>
      <c r="O1153" s="174"/>
      <c r="P1153" s="190" t="s">
        <v>410</v>
      </c>
      <c r="Q1153" s="206" t="str">
        <f>VLOOKUP($B1151,D1_2!$B$259:$AL$385,23,FALSE)&amp;""</f>
        <v/>
      </c>
      <c r="R1153" s="216"/>
      <c r="S1153" s="167" t="str">
        <f>VLOOKUP($B1151,D1_2!$B$259:$AL$385,24,FALSE)&amp;""</f>
        <v/>
      </c>
      <c r="T1153" s="174"/>
      <c r="U1153" s="190" t="s">
        <v>410</v>
      </c>
      <c r="V1153" s="206" t="str">
        <f>VLOOKUP($B1151,D1_2!$B$259:$AL$385,25,FALSE)&amp;""</f>
        <v/>
      </c>
      <c r="W1153" s="216"/>
      <c r="X1153" s="167" t="str">
        <f>VLOOKUP($B1151,D1_2!$B$259:$AL$385,26,FALSE)&amp;""</f>
        <v/>
      </c>
      <c r="Y1153" s="174"/>
      <c r="Z1153" s="190" t="s">
        <v>410</v>
      </c>
      <c r="AA1153" s="206" t="str">
        <f>VLOOKUP($B1151,D1_2!$B$259:$AL$385,27,FALSE)&amp;""</f>
        <v/>
      </c>
      <c r="AB1153" s="216"/>
      <c r="AC1153" s="167" t="str">
        <f>VLOOKUP($B1151,D1_2!$B$259:$AL$385,28,FALSE)&amp;""</f>
        <v/>
      </c>
      <c r="AD1153" s="174"/>
      <c r="AE1153" s="190" t="s">
        <v>410</v>
      </c>
      <c r="AF1153" s="206" t="str">
        <f>VLOOKUP($B1151,D1_2!$B$259:$AL$385,29,FALSE)&amp;""</f>
        <v/>
      </c>
      <c r="AG1153" s="216"/>
      <c r="AH1153" s="167" t="str">
        <f>VLOOKUP($B1151,D1_2!$B$259:$AL$385,30,FALSE)&amp;""</f>
        <v/>
      </c>
      <c r="AI1153" s="174"/>
      <c r="AJ1153" s="190" t="s">
        <v>410</v>
      </c>
      <c r="AK1153" s="206" t="str">
        <f>VLOOKUP($B1151,D1_2!$B$259:$AL$385,31,FALSE)&amp;""</f>
        <v/>
      </c>
      <c r="AL1153" s="216"/>
      <c r="AM1153" s="167" t="str">
        <f>VLOOKUP($B1151,D1_2!$B$259:$AL$385,32,FALSE)&amp;""</f>
        <v/>
      </c>
      <c r="AN1153" s="174"/>
      <c r="AO1153" s="190" t="s">
        <v>410</v>
      </c>
      <c r="AP1153" s="206" t="str">
        <f>VLOOKUP($B1151,D1_2!$B$259:$AL$385,33,FALSE)&amp;""</f>
        <v/>
      </c>
      <c r="AQ1153" s="216"/>
      <c r="AR1153" s="167" t="str">
        <f>VLOOKUP($B1151,D1_2!$B$259:$AL$385,34,FALSE)&amp;""</f>
        <v/>
      </c>
      <c r="AS1153" s="174"/>
      <c r="AT1153" s="190" t="s">
        <v>410</v>
      </c>
      <c r="AU1153" s="206" t="str">
        <f>VLOOKUP($B1151,D1_2!$B$259:$AL$385,35,FALSE)&amp;""</f>
        <v/>
      </c>
      <c r="AV1153" s="216"/>
      <c r="AW1153" s="167" t="str">
        <f>VLOOKUP($B1151,D1_2!$B$259:$AL$385,36,FALSE)&amp;""</f>
        <v/>
      </c>
      <c r="AX1153" s="174"/>
      <c r="AY1153" s="190" t="s">
        <v>410</v>
      </c>
      <c r="AZ1153" s="206" t="str">
        <f>VLOOKUP($B1151,D1_2!$B$259:$AL$385,37,FALSE)&amp;""</f>
        <v/>
      </c>
      <c r="BA1153" s="216"/>
    </row>
    <row r="1154" spans="2:53" s="1" customFormat="1" ht="14.25" customHeight="1">
      <c r="B1154" s="26" t="s">
        <v>3275</v>
      </c>
      <c r="C1154" s="78"/>
      <c r="D1154" s="78"/>
      <c r="E1154" s="78"/>
      <c r="F1154" s="107"/>
      <c r="G1154" s="122" t="s">
        <v>6009</v>
      </c>
      <c r="H1154" s="122"/>
      <c r="I1154" s="122"/>
      <c r="J1154" s="122"/>
      <c r="K1154" s="122"/>
      <c r="L1154" s="122"/>
      <c r="M1154" s="122"/>
      <c r="N1154" s="160" t="str">
        <f>VLOOKUP($B1154,D1_2!$B$5:$AL$131,22,FALSE)&amp;""</f>
        <v/>
      </c>
      <c r="O1154" s="172"/>
      <c r="P1154" s="188" t="s">
        <v>410</v>
      </c>
      <c r="Q1154" s="204" t="str">
        <f>VLOOKUP($B1154,D1_2!$B$5:$AL$131,23,FALSE)&amp;""</f>
        <v/>
      </c>
      <c r="R1154" s="215"/>
      <c r="S1154" s="160" t="str">
        <f>VLOOKUP($B1154,D1_2!$B$5:$AL$131,24,FALSE)&amp;""</f>
        <v/>
      </c>
      <c r="T1154" s="172"/>
      <c r="U1154" s="188" t="s">
        <v>410</v>
      </c>
      <c r="V1154" s="204" t="str">
        <f>VLOOKUP($B1154,D1_2!$B$5:$AL$131,25,FALSE)&amp;""</f>
        <v/>
      </c>
      <c r="W1154" s="215"/>
      <c r="X1154" s="160" t="str">
        <f>VLOOKUP($B1154,D1_2!$B$5:$AL$131,26,FALSE)&amp;""</f>
        <v/>
      </c>
      <c r="Y1154" s="172"/>
      <c r="Z1154" s="188" t="s">
        <v>410</v>
      </c>
      <c r="AA1154" s="204" t="str">
        <f>VLOOKUP($B1154,D1_2!$B$5:$AL$131,27,FALSE)&amp;""</f>
        <v/>
      </c>
      <c r="AB1154" s="215"/>
      <c r="AC1154" s="160" t="str">
        <f>VLOOKUP($B1154,D1_2!$B$5:$AL$131,28,FALSE)&amp;""</f>
        <v/>
      </c>
      <c r="AD1154" s="172"/>
      <c r="AE1154" s="188" t="s">
        <v>410</v>
      </c>
      <c r="AF1154" s="204" t="str">
        <f>VLOOKUP($B1154,D1_2!$B$5:$AL$131,29,FALSE)&amp;""</f>
        <v/>
      </c>
      <c r="AG1154" s="215"/>
      <c r="AH1154" s="160" t="str">
        <f>VLOOKUP($B1154,D1_2!$B$5:$AL$131,30,FALSE)&amp;""</f>
        <v/>
      </c>
      <c r="AI1154" s="172"/>
      <c r="AJ1154" s="188" t="s">
        <v>410</v>
      </c>
      <c r="AK1154" s="204" t="str">
        <f>VLOOKUP($B1154,D1_2!$B$5:$AL$131,31,FALSE)&amp;""</f>
        <v/>
      </c>
      <c r="AL1154" s="215"/>
      <c r="AM1154" s="160" t="str">
        <f>VLOOKUP($B1154,D1_2!$B$5:$AL$131,32,FALSE)&amp;""</f>
        <v/>
      </c>
      <c r="AN1154" s="172"/>
      <c r="AO1154" s="188" t="s">
        <v>410</v>
      </c>
      <c r="AP1154" s="204" t="str">
        <f>VLOOKUP($B1154,D1_2!$B$5:$AL$131,33,FALSE)&amp;""</f>
        <v/>
      </c>
      <c r="AQ1154" s="215"/>
      <c r="AR1154" s="160" t="str">
        <f>VLOOKUP($B1154,D1_2!$B$5:$AL$131,34,FALSE)&amp;""</f>
        <v/>
      </c>
      <c r="AS1154" s="172"/>
      <c r="AT1154" s="188" t="s">
        <v>410</v>
      </c>
      <c r="AU1154" s="204" t="str">
        <f>VLOOKUP($B1154,D1_2!$B$5:$AL$131,35,FALSE)&amp;""</f>
        <v/>
      </c>
      <c r="AV1154" s="215"/>
      <c r="AW1154" s="160" t="str">
        <f>VLOOKUP($B1154,D1_2!$B$5:$AL$131,36,FALSE)&amp;""</f>
        <v/>
      </c>
      <c r="AX1154" s="172"/>
      <c r="AY1154" s="188" t="s">
        <v>410</v>
      </c>
      <c r="AZ1154" s="204" t="str">
        <f>VLOOKUP($B1154,D1_2!$B$5:$AL$131,37,FALSE)&amp;""</f>
        <v/>
      </c>
      <c r="BA1154" s="215"/>
    </row>
    <row r="1155" spans="2:53" s="1" customFormat="1">
      <c r="B1155" s="28"/>
      <c r="C1155" s="80"/>
      <c r="D1155" s="80"/>
      <c r="E1155" s="80"/>
      <c r="F1155" s="108"/>
      <c r="G1155" s="123" t="s">
        <v>5759</v>
      </c>
      <c r="H1155" s="123"/>
      <c r="I1155" s="123"/>
      <c r="J1155" s="123"/>
      <c r="K1155" s="123"/>
      <c r="L1155" s="123"/>
      <c r="M1155" s="123"/>
      <c r="N1155" s="162" t="str">
        <f>VLOOKUP($B1154,D1_2!$B$132:$AL$258,22,FALSE)&amp;""</f>
        <v/>
      </c>
      <c r="O1155" s="173"/>
      <c r="P1155" s="189" t="s">
        <v>410</v>
      </c>
      <c r="Q1155" s="205" t="str">
        <f>VLOOKUP($B1154,D1_2!$B$132:$AL$258,23,FALSE)&amp;""</f>
        <v/>
      </c>
      <c r="R1155" s="222"/>
      <c r="S1155" s="162" t="str">
        <f>VLOOKUP($B1154,D1_2!$B$132:$AL$258,24,FALSE)&amp;""</f>
        <v/>
      </c>
      <c r="T1155" s="173"/>
      <c r="U1155" s="189" t="s">
        <v>410</v>
      </c>
      <c r="V1155" s="205" t="str">
        <f>VLOOKUP($B1154,D1_2!$B$132:$AL$258,25,FALSE)&amp;""</f>
        <v/>
      </c>
      <c r="W1155" s="222"/>
      <c r="X1155" s="162" t="str">
        <f>VLOOKUP($B1154,D1_2!$B$132:$AL$258,26,FALSE)&amp;""</f>
        <v/>
      </c>
      <c r="Y1155" s="173"/>
      <c r="Z1155" s="189" t="s">
        <v>410</v>
      </c>
      <c r="AA1155" s="205" t="str">
        <f>VLOOKUP($B1154,D1_2!$B$132:$AL$258,27,FALSE)&amp;""</f>
        <v/>
      </c>
      <c r="AB1155" s="222"/>
      <c r="AC1155" s="162" t="str">
        <f>VLOOKUP($B1154,D1_2!$B$132:$AL$258,28,FALSE)&amp;""</f>
        <v/>
      </c>
      <c r="AD1155" s="173"/>
      <c r="AE1155" s="189" t="s">
        <v>410</v>
      </c>
      <c r="AF1155" s="205" t="str">
        <f>VLOOKUP($B1154,D1_2!$B$132:$AL$258,29,FALSE)&amp;""</f>
        <v/>
      </c>
      <c r="AG1155" s="222"/>
      <c r="AH1155" s="162" t="str">
        <f>VLOOKUP($B1154,D1_2!$B$132:$AL$258,30,FALSE)&amp;""</f>
        <v/>
      </c>
      <c r="AI1155" s="173"/>
      <c r="AJ1155" s="189" t="s">
        <v>410</v>
      </c>
      <c r="AK1155" s="205" t="str">
        <f>VLOOKUP($B1154,D1_2!$B$132:$AL$258,31,FALSE)&amp;""</f>
        <v/>
      </c>
      <c r="AL1155" s="222"/>
      <c r="AM1155" s="162" t="str">
        <f>VLOOKUP($B1154,D1_2!$B$132:$AL$258,32,FALSE)&amp;""</f>
        <v/>
      </c>
      <c r="AN1155" s="173"/>
      <c r="AO1155" s="189" t="s">
        <v>410</v>
      </c>
      <c r="AP1155" s="205" t="str">
        <f>VLOOKUP($B1154,D1_2!$B$132:$AL$258,33,FALSE)&amp;""</f>
        <v/>
      </c>
      <c r="AQ1155" s="222"/>
      <c r="AR1155" s="162" t="str">
        <f>VLOOKUP($B1154,D1_2!$B$132:$AL$258,34,FALSE)&amp;""</f>
        <v/>
      </c>
      <c r="AS1155" s="173"/>
      <c r="AT1155" s="189" t="s">
        <v>410</v>
      </c>
      <c r="AU1155" s="205" t="str">
        <f>VLOOKUP($B1154,D1_2!$B$132:$AL$258,35,FALSE)&amp;""</f>
        <v/>
      </c>
      <c r="AV1155" s="222"/>
      <c r="AW1155" s="162" t="str">
        <f>VLOOKUP($B1154,D1_2!$B$132:$AL$258,36,FALSE)&amp;""</f>
        <v/>
      </c>
      <c r="AX1155" s="173"/>
      <c r="AY1155" s="189" t="s">
        <v>410</v>
      </c>
      <c r="AZ1155" s="205" t="str">
        <f>VLOOKUP($B1154,D1_2!$B$132:$AL$258,37,FALSE)&amp;""</f>
        <v/>
      </c>
      <c r="BA1155" s="222"/>
    </row>
    <row r="1156" spans="2:53" s="1" customFormat="1">
      <c r="B1156" s="28"/>
      <c r="C1156" s="80"/>
      <c r="D1156" s="80"/>
      <c r="E1156" s="80"/>
      <c r="F1156" s="108"/>
      <c r="G1156" s="124" t="s">
        <v>5593</v>
      </c>
      <c r="H1156" s="124"/>
      <c r="I1156" s="124"/>
      <c r="J1156" s="124"/>
      <c r="K1156" s="124"/>
      <c r="L1156" s="124"/>
      <c r="M1156" s="124"/>
      <c r="N1156" s="168" t="str">
        <f>VLOOKUP($B1154,D1_2!$B$259:$AL$385,22,FALSE)&amp;""</f>
        <v/>
      </c>
      <c r="O1156" s="156"/>
      <c r="P1156" s="191" t="s">
        <v>410</v>
      </c>
      <c r="Q1156" s="207" t="str">
        <f>VLOOKUP($B1154,D1_2!$B$259:$AL$385,23,FALSE)&amp;""</f>
        <v/>
      </c>
      <c r="R1156" s="223"/>
      <c r="S1156" s="168" t="str">
        <f>VLOOKUP($B1154,D1_2!$B$259:$AL$385,24,FALSE)&amp;""</f>
        <v/>
      </c>
      <c r="T1156" s="156"/>
      <c r="U1156" s="191" t="s">
        <v>410</v>
      </c>
      <c r="V1156" s="207" t="str">
        <f>VLOOKUP($B1154,D1_2!$B$259:$AL$385,25,FALSE)&amp;""</f>
        <v/>
      </c>
      <c r="W1156" s="223"/>
      <c r="X1156" s="168" t="str">
        <f>VLOOKUP($B1154,D1_2!$B$259:$AL$385,26,FALSE)&amp;""</f>
        <v/>
      </c>
      <c r="Y1156" s="156"/>
      <c r="Z1156" s="191" t="s">
        <v>410</v>
      </c>
      <c r="AA1156" s="207" t="str">
        <f>VLOOKUP($B1154,D1_2!$B$259:$AL$385,27,FALSE)&amp;""</f>
        <v/>
      </c>
      <c r="AB1156" s="223"/>
      <c r="AC1156" s="168" t="str">
        <f>VLOOKUP($B1154,D1_2!$B$259:$AL$385,28,FALSE)&amp;""</f>
        <v/>
      </c>
      <c r="AD1156" s="156"/>
      <c r="AE1156" s="191" t="s">
        <v>410</v>
      </c>
      <c r="AF1156" s="207" t="str">
        <f>VLOOKUP($B1154,D1_2!$B$259:$AL$385,29,FALSE)&amp;""</f>
        <v/>
      </c>
      <c r="AG1156" s="223"/>
      <c r="AH1156" s="168" t="str">
        <f>VLOOKUP($B1154,D1_2!$B$259:$AL$385,30,FALSE)&amp;""</f>
        <v/>
      </c>
      <c r="AI1156" s="156"/>
      <c r="AJ1156" s="191" t="s">
        <v>410</v>
      </c>
      <c r="AK1156" s="207" t="str">
        <f>VLOOKUP($B1154,D1_2!$B$259:$AL$385,31,FALSE)&amp;""</f>
        <v/>
      </c>
      <c r="AL1156" s="223"/>
      <c r="AM1156" s="168" t="str">
        <f>VLOOKUP($B1154,D1_2!$B$259:$AL$385,32,FALSE)&amp;""</f>
        <v/>
      </c>
      <c r="AN1156" s="156"/>
      <c r="AO1156" s="191" t="s">
        <v>410</v>
      </c>
      <c r="AP1156" s="207" t="str">
        <f>VLOOKUP($B1154,D1_2!$B$259:$AL$385,33,FALSE)&amp;""</f>
        <v/>
      </c>
      <c r="AQ1156" s="223"/>
      <c r="AR1156" s="168" t="str">
        <f>VLOOKUP($B1154,D1_2!$B$259:$AL$385,34,FALSE)&amp;""</f>
        <v/>
      </c>
      <c r="AS1156" s="156"/>
      <c r="AT1156" s="191" t="s">
        <v>410</v>
      </c>
      <c r="AU1156" s="207" t="str">
        <f>VLOOKUP($B1154,D1_2!$B$259:$AL$385,35,FALSE)&amp;""</f>
        <v/>
      </c>
      <c r="AV1156" s="223"/>
      <c r="AW1156" s="168" t="str">
        <f>VLOOKUP($B1154,D1_2!$B$259:$AL$385,36,FALSE)&amp;""</f>
        <v/>
      </c>
      <c r="AX1156" s="156"/>
      <c r="AY1156" s="191" t="s">
        <v>410</v>
      </c>
      <c r="AZ1156" s="207" t="str">
        <f>VLOOKUP($B1154,D1_2!$B$259:$AL$385,37,FALSE)&amp;""</f>
        <v/>
      </c>
      <c r="BA1156" s="223"/>
    </row>
    <row r="1157" spans="2:53" s="1" customFormat="1" ht="14.25" customHeight="1">
      <c r="B1157" s="26" t="s">
        <v>6468</v>
      </c>
      <c r="C1157" s="78"/>
      <c r="D1157" s="78"/>
      <c r="E1157" s="78"/>
      <c r="F1157" s="107"/>
      <c r="G1157" s="122" t="s">
        <v>6009</v>
      </c>
      <c r="H1157" s="122"/>
      <c r="I1157" s="122"/>
      <c r="J1157" s="122"/>
      <c r="K1157" s="122"/>
      <c r="L1157" s="122"/>
      <c r="M1157" s="122"/>
      <c r="N1157" s="160" t="str">
        <f>VLOOKUP($B1157,D1_2!$B$5:$AL$131,22,FALSE)&amp;""</f>
        <v/>
      </c>
      <c r="O1157" s="172"/>
      <c r="P1157" s="188" t="s">
        <v>410</v>
      </c>
      <c r="Q1157" s="204" t="str">
        <f>VLOOKUP($B1157,D1_2!$B$5:$AL$131,23,FALSE)&amp;""</f>
        <v/>
      </c>
      <c r="R1157" s="215"/>
      <c r="S1157" s="160" t="str">
        <f>VLOOKUP($B1157,D1_2!$B$5:$AL$131,24,FALSE)&amp;""</f>
        <v/>
      </c>
      <c r="T1157" s="172"/>
      <c r="U1157" s="188" t="s">
        <v>410</v>
      </c>
      <c r="V1157" s="204" t="str">
        <f>VLOOKUP($B1157,D1_2!$B$5:$AL$131,25,FALSE)&amp;""</f>
        <v/>
      </c>
      <c r="W1157" s="215"/>
      <c r="X1157" s="160" t="str">
        <f>VLOOKUP($B1157,D1_2!$B$5:$AL$131,26,FALSE)&amp;""</f>
        <v/>
      </c>
      <c r="Y1157" s="172"/>
      <c r="Z1157" s="188" t="s">
        <v>410</v>
      </c>
      <c r="AA1157" s="204" t="str">
        <f>VLOOKUP($B1157,D1_2!$B$5:$AL$131,27,FALSE)&amp;""</f>
        <v/>
      </c>
      <c r="AB1157" s="215"/>
      <c r="AC1157" s="160" t="str">
        <f>VLOOKUP($B1157,D1_2!$B$5:$AL$131,28,FALSE)&amp;""</f>
        <v/>
      </c>
      <c r="AD1157" s="172"/>
      <c r="AE1157" s="188" t="s">
        <v>410</v>
      </c>
      <c r="AF1157" s="204" t="str">
        <f>VLOOKUP($B1157,D1_2!$B$5:$AL$131,29,FALSE)&amp;""</f>
        <v/>
      </c>
      <c r="AG1157" s="215"/>
      <c r="AH1157" s="160" t="str">
        <f>VLOOKUP($B1157,D1_2!$B$5:$AL$131,30,FALSE)&amp;""</f>
        <v/>
      </c>
      <c r="AI1157" s="172"/>
      <c r="AJ1157" s="188" t="s">
        <v>410</v>
      </c>
      <c r="AK1157" s="204" t="str">
        <f>VLOOKUP($B1157,D1_2!$B$5:$AL$131,31,FALSE)&amp;""</f>
        <v/>
      </c>
      <c r="AL1157" s="215"/>
      <c r="AM1157" s="160" t="str">
        <f>VLOOKUP($B1157,D1_2!$B$5:$AL$131,32,FALSE)&amp;""</f>
        <v/>
      </c>
      <c r="AN1157" s="172"/>
      <c r="AO1157" s="188" t="s">
        <v>410</v>
      </c>
      <c r="AP1157" s="204" t="str">
        <f>VLOOKUP($B1157,D1_2!$B$5:$AL$131,33,FALSE)&amp;""</f>
        <v/>
      </c>
      <c r="AQ1157" s="215"/>
      <c r="AR1157" s="160" t="str">
        <f>VLOOKUP($B1157,D1_2!$B$5:$AL$131,34,FALSE)&amp;""</f>
        <v/>
      </c>
      <c r="AS1157" s="172"/>
      <c r="AT1157" s="188" t="s">
        <v>410</v>
      </c>
      <c r="AU1157" s="204" t="str">
        <f>VLOOKUP($B1157,D1_2!$B$5:$AL$131,35,FALSE)&amp;""</f>
        <v/>
      </c>
      <c r="AV1157" s="215"/>
      <c r="AW1157" s="160" t="str">
        <f>VLOOKUP($B1157,D1_2!$B$5:$AL$131,36,FALSE)&amp;""</f>
        <v/>
      </c>
      <c r="AX1157" s="172"/>
      <c r="AY1157" s="188" t="s">
        <v>410</v>
      </c>
      <c r="AZ1157" s="204" t="str">
        <f>VLOOKUP($B1157,D1_2!$B$5:$AL$131,37,FALSE)&amp;""</f>
        <v/>
      </c>
      <c r="BA1157" s="215"/>
    </row>
    <row r="1158" spans="2:53" s="1" customFormat="1">
      <c r="B1158" s="28"/>
      <c r="C1158" s="80"/>
      <c r="D1158" s="80"/>
      <c r="E1158" s="80"/>
      <c r="F1158" s="108"/>
      <c r="G1158" s="123" t="s">
        <v>5759</v>
      </c>
      <c r="H1158" s="123"/>
      <c r="I1158" s="123"/>
      <c r="J1158" s="123"/>
      <c r="K1158" s="123"/>
      <c r="L1158" s="123"/>
      <c r="M1158" s="123"/>
      <c r="N1158" s="162" t="str">
        <f>VLOOKUP($B1157,D1_2!$B$132:$AL$258,22,FALSE)&amp;""</f>
        <v/>
      </c>
      <c r="O1158" s="173"/>
      <c r="P1158" s="189" t="s">
        <v>410</v>
      </c>
      <c r="Q1158" s="205" t="str">
        <f>VLOOKUP($B1157,D1_2!$B$132:$AL$258,23,FALSE)&amp;""</f>
        <v/>
      </c>
      <c r="R1158" s="222"/>
      <c r="S1158" s="162" t="str">
        <f>VLOOKUP($B1157,D1_2!$B$132:$AL$258,24,FALSE)&amp;""</f>
        <v/>
      </c>
      <c r="T1158" s="173"/>
      <c r="U1158" s="189" t="s">
        <v>410</v>
      </c>
      <c r="V1158" s="205" t="str">
        <f>VLOOKUP($B1157,D1_2!$B$132:$AL$258,25,FALSE)&amp;""</f>
        <v/>
      </c>
      <c r="W1158" s="222"/>
      <c r="X1158" s="162" t="str">
        <f>VLOOKUP($B1157,D1_2!$B$132:$AL$258,26,FALSE)&amp;""</f>
        <v/>
      </c>
      <c r="Y1158" s="173"/>
      <c r="Z1158" s="189" t="s">
        <v>410</v>
      </c>
      <c r="AA1158" s="205" t="str">
        <f>VLOOKUP($B1157,D1_2!$B$132:$AL$258,27,FALSE)&amp;""</f>
        <v/>
      </c>
      <c r="AB1158" s="222"/>
      <c r="AC1158" s="162" t="str">
        <f>VLOOKUP($B1157,D1_2!$B$132:$AL$258,28,FALSE)&amp;""</f>
        <v/>
      </c>
      <c r="AD1158" s="173"/>
      <c r="AE1158" s="189" t="s">
        <v>410</v>
      </c>
      <c r="AF1158" s="205" t="str">
        <f>VLOOKUP($B1157,D1_2!$B$132:$AL$258,29,FALSE)&amp;""</f>
        <v/>
      </c>
      <c r="AG1158" s="222"/>
      <c r="AH1158" s="162" t="str">
        <f>VLOOKUP($B1157,D1_2!$B$132:$AL$258,30,FALSE)&amp;""</f>
        <v/>
      </c>
      <c r="AI1158" s="173"/>
      <c r="AJ1158" s="189" t="s">
        <v>410</v>
      </c>
      <c r="AK1158" s="205" t="str">
        <f>VLOOKUP($B1157,D1_2!$B$132:$AL$258,31,FALSE)&amp;""</f>
        <v/>
      </c>
      <c r="AL1158" s="222"/>
      <c r="AM1158" s="162" t="str">
        <f>VLOOKUP($B1157,D1_2!$B$132:$AL$258,32,FALSE)&amp;""</f>
        <v/>
      </c>
      <c r="AN1158" s="173"/>
      <c r="AO1158" s="189" t="s">
        <v>410</v>
      </c>
      <c r="AP1158" s="205" t="str">
        <f>VLOOKUP($B1157,D1_2!$B$132:$AL$258,33,FALSE)&amp;""</f>
        <v/>
      </c>
      <c r="AQ1158" s="222"/>
      <c r="AR1158" s="162" t="str">
        <f>VLOOKUP($B1157,D1_2!$B$132:$AL$258,34,FALSE)&amp;""</f>
        <v/>
      </c>
      <c r="AS1158" s="173"/>
      <c r="AT1158" s="189" t="s">
        <v>410</v>
      </c>
      <c r="AU1158" s="205" t="str">
        <f>VLOOKUP($B1157,D1_2!$B$132:$AL$258,35,FALSE)&amp;""</f>
        <v/>
      </c>
      <c r="AV1158" s="222"/>
      <c r="AW1158" s="162" t="str">
        <f>VLOOKUP($B1157,D1_2!$B$132:$AL$258,36,FALSE)&amp;""</f>
        <v/>
      </c>
      <c r="AX1158" s="173"/>
      <c r="AY1158" s="189" t="s">
        <v>410</v>
      </c>
      <c r="AZ1158" s="205" t="str">
        <f>VLOOKUP($B1157,D1_2!$B$132:$AL$258,37,FALSE)&amp;""</f>
        <v/>
      </c>
      <c r="BA1158" s="222"/>
    </row>
    <row r="1159" spans="2:53" s="1" customFormat="1">
      <c r="B1159" s="27"/>
      <c r="C1159" s="79"/>
      <c r="D1159" s="79"/>
      <c r="E1159" s="79"/>
      <c r="F1159" s="109"/>
      <c r="G1159" s="124" t="s">
        <v>5593</v>
      </c>
      <c r="H1159" s="124"/>
      <c r="I1159" s="124"/>
      <c r="J1159" s="124"/>
      <c r="K1159" s="124"/>
      <c r="L1159" s="124"/>
      <c r="M1159" s="124"/>
      <c r="N1159" s="167" t="str">
        <f>VLOOKUP($B1157,D1_2!$B$259:$AL$385,22,FALSE)&amp;""</f>
        <v/>
      </c>
      <c r="O1159" s="174"/>
      <c r="P1159" s="190" t="s">
        <v>410</v>
      </c>
      <c r="Q1159" s="206" t="str">
        <f>VLOOKUP($B1157,D1_2!$B$259:$AL$385,23,FALSE)&amp;""</f>
        <v/>
      </c>
      <c r="R1159" s="216"/>
      <c r="S1159" s="167" t="str">
        <f>VLOOKUP($B1157,D1_2!$B$259:$AL$385,24,FALSE)&amp;""</f>
        <v/>
      </c>
      <c r="T1159" s="174"/>
      <c r="U1159" s="190" t="s">
        <v>410</v>
      </c>
      <c r="V1159" s="206" t="str">
        <f>VLOOKUP($B1157,D1_2!$B$259:$AL$385,25,FALSE)&amp;""</f>
        <v/>
      </c>
      <c r="W1159" s="216"/>
      <c r="X1159" s="167" t="str">
        <f>VLOOKUP($B1157,D1_2!$B$259:$AL$385,26,FALSE)&amp;""</f>
        <v/>
      </c>
      <c r="Y1159" s="174"/>
      <c r="Z1159" s="190" t="s">
        <v>410</v>
      </c>
      <c r="AA1159" s="206" t="str">
        <f>VLOOKUP($B1157,D1_2!$B$259:$AL$385,27,FALSE)&amp;""</f>
        <v/>
      </c>
      <c r="AB1159" s="216"/>
      <c r="AC1159" s="167" t="str">
        <f>VLOOKUP($B1157,D1_2!$B$259:$AL$385,28,FALSE)&amp;""</f>
        <v/>
      </c>
      <c r="AD1159" s="174"/>
      <c r="AE1159" s="190" t="s">
        <v>410</v>
      </c>
      <c r="AF1159" s="206" t="str">
        <f>VLOOKUP($B1157,D1_2!$B$259:$AL$385,29,FALSE)&amp;""</f>
        <v/>
      </c>
      <c r="AG1159" s="216"/>
      <c r="AH1159" s="167" t="str">
        <f>VLOOKUP($B1157,D1_2!$B$259:$AL$385,30,FALSE)&amp;""</f>
        <v/>
      </c>
      <c r="AI1159" s="174"/>
      <c r="AJ1159" s="190" t="s">
        <v>410</v>
      </c>
      <c r="AK1159" s="206" t="str">
        <f>VLOOKUP($B1157,D1_2!$B$259:$AL$385,31,FALSE)&amp;""</f>
        <v/>
      </c>
      <c r="AL1159" s="216"/>
      <c r="AM1159" s="167" t="str">
        <f>VLOOKUP($B1157,D1_2!$B$259:$AL$385,32,FALSE)&amp;""</f>
        <v/>
      </c>
      <c r="AN1159" s="174"/>
      <c r="AO1159" s="190" t="s">
        <v>410</v>
      </c>
      <c r="AP1159" s="206" t="str">
        <f>VLOOKUP($B1157,D1_2!$B$259:$AL$385,33,FALSE)&amp;""</f>
        <v/>
      </c>
      <c r="AQ1159" s="216"/>
      <c r="AR1159" s="167" t="str">
        <f>VLOOKUP($B1157,D1_2!$B$259:$AL$385,34,FALSE)&amp;""</f>
        <v/>
      </c>
      <c r="AS1159" s="174"/>
      <c r="AT1159" s="190" t="s">
        <v>410</v>
      </c>
      <c r="AU1159" s="206" t="str">
        <f>VLOOKUP($B1157,D1_2!$B$259:$AL$385,35,FALSE)&amp;""</f>
        <v/>
      </c>
      <c r="AV1159" s="216"/>
      <c r="AW1159" s="167" t="str">
        <f>VLOOKUP($B1157,D1_2!$B$259:$AL$385,36,FALSE)&amp;""</f>
        <v/>
      </c>
      <c r="AX1159" s="174"/>
      <c r="AY1159" s="190" t="s">
        <v>410</v>
      </c>
      <c r="AZ1159" s="206" t="str">
        <f>VLOOKUP($B1157,D1_2!$B$259:$AL$385,37,FALSE)&amp;""</f>
        <v/>
      </c>
      <c r="BA1159" s="216"/>
    </row>
    <row r="1160" spans="2:53" s="1" customFormat="1" ht="14.25" customHeight="1">
      <c r="B1160" s="28" t="s">
        <v>6966</v>
      </c>
      <c r="C1160" s="80"/>
      <c r="D1160" s="80"/>
      <c r="E1160" s="80"/>
      <c r="F1160" s="108"/>
      <c r="G1160" s="122" t="s">
        <v>6009</v>
      </c>
      <c r="H1160" s="122"/>
      <c r="I1160" s="122"/>
      <c r="J1160" s="122"/>
      <c r="K1160" s="122"/>
      <c r="L1160" s="122"/>
      <c r="M1160" s="122"/>
      <c r="N1160" s="169" t="str">
        <f>VLOOKUP($B1160,D1_2!$B$5:$AL$131,22,FALSE)&amp;""</f>
        <v/>
      </c>
      <c r="O1160" s="155"/>
      <c r="P1160" s="192" t="s">
        <v>410</v>
      </c>
      <c r="Q1160" s="208" t="str">
        <f>VLOOKUP($B1160,D1_2!$B$5:$AL$131,23,FALSE)&amp;""</f>
        <v/>
      </c>
      <c r="R1160" s="224"/>
      <c r="S1160" s="169" t="str">
        <f>VLOOKUP($B1160,D1_2!$B$5:$AL$131,24,FALSE)&amp;""</f>
        <v/>
      </c>
      <c r="T1160" s="155"/>
      <c r="U1160" s="192" t="s">
        <v>410</v>
      </c>
      <c r="V1160" s="208" t="str">
        <f>VLOOKUP($B1160,D1_2!$B$5:$AL$131,25,FALSE)&amp;""</f>
        <v/>
      </c>
      <c r="W1160" s="224"/>
      <c r="X1160" s="169" t="str">
        <f>VLOOKUP($B1160,D1_2!$B$5:$AL$131,26,FALSE)&amp;""</f>
        <v/>
      </c>
      <c r="Y1160" s="155"/>
      <c r="Z1160" s="192" t="s">
        <v>410</v>
      </c>
      <c r="AA1160" s="208" t="str">
        <f>VLOOKUP($B1160,D1_2!$B$5:$AL$131,27,FALSE)&amp;""</f>
        <v/>
      </c>
      <c r="AB1160" s="224"/>
      <c r="AC1160" s="169" t="str">
        <f>VLOOKUP($B1160,D1_2!$B$5:$AL$131,28,FALSE)&amp;""</f>
        <v/>
      </c>
      <c r="AD1160" s="155"/>
      <c r="AE1160" s="192" t="s">
        <v>410</v>
      </c>
      <c r="AF1160" s="208" t="str">
        <f>VLOOKUP($B1160,D1_2!$B$5:$AL$131,29,FALSE)&amp;""</f>
        <v/>
      </c>
      <c r="AG1160" s="224"/>
      <c r="AH1160" s="169" t="str">
        <f>VLOOKUP($B1160,D1_2!$B$5:$AL$131,30,FALSE)&amp;""</f>
        <v/>
      </c>
      <c r="AI1160" s="155"/>
      <c r="AJ1160" s="192" t="s">
        <v>410</v>
      </c>
      <c r="AK1160" s="208" t="str">
        <f>VLOOKUP($B1160,D1_2!$B$5:$AL$131,31,FALSE)&amp;""</f>
        <v/>
      </c>
      <c r="AL1160" s="224"/>
      <c r="AM1160" s="169" t="str">
        <f>VLOOKUP($B1160,D1_2!$B$5:$AL$131,32,FALSE)&amp;""</f>
        <v/>
      </c>
      <c r="AN1160" s="155"/>
      <c r="AO1160" s="192" t="s">
        <v>410</v>
      </c>
      <c r="AP1160" s="208" t="str">
        <f>VLOOKUP($B1160,D1_2!$B$5:$AL$131,33,FALSE)&amp;""</f>
        <v/>
      </c>
      <c r="AQ1160" s="224"/>
      <c r="AR1160" s="169" t="str">
        <f>VLOOKUP($B1160,D1_2!$B$5:$AL$131,34,FALSE)&amp;""</f>
        <v/>
      </c>
      <c r="AS1160" s="155"/>
      <c r="AT1160" s="192" t="s">
        <v>410</v>
      </c>
      <c r="AU1160" s="208" t="str">
        <f>VLOOKUP($B1160,D1_2!$B$5:$AL$131,35,FALSE)&amp;""</f>
        <v/>
      </c>
      <c r="AV1160" s="224"/>
      <c r="AW1160" s="169" t="str">
        <f>VLOOKUP($B1160,D1_2!$B$5:$AL$131,36,FALSE)&amp;""</f>
        <v/>
      </c>
      <c r="AX1160" s="155"/>
      <c r="AY1160" s="192" t="s">
        <v>410</v>
      </c>
      <c r="AZ1160" s="208" t="str">
        <f>VLOOKUP($B1160,D1_2!$B$5:$AL$131,37,FALSE)&amp;""</f>
        <v/>
      </c>
      <c r="BA1160" s="224"/>
    </row>
    <row r="1161" spans="2:53" s="1" customFormat="1">
      <c r="B1161" s="28"/>
      <c r="C1161" s="80"/>
      <c r="D1161" s="80"/>
      <c r="E1161" s="80"/>
      <c r="F1161" s="108"/>
      <c r="G1161" s="123" t="s">
        <v>5759</v>
      </c>
      <c r="H1161" s="123"/>
      <c r="I1161" s="123"/>
      <c r="J1161" s="123"/>
      <c r="K1161" s="123"/>
      <c r="L1161" s="123"/>
      <c r="M1161" s="123"/>
      <c r="N1161" s="162" t="str">
        <f>VLOOKUP($B1160,D1_2!$B$132:$AL$258,22,FALSE)&amp;""</f>
        <v/>
      </c>
      <c r="O1161" s="173"/>
      <c r="P1161" s="189" t="s">
        <v>410</v>
      </c>
      <c r="Q1161" s="205" t="str">
        <f>VLOOKUP($B1160,D1_2!$B$132:$AL$258,23,FALSE)&amp;""</f>
        <v/>
      </c>
      <c r="R1161" s="222"/>
      <c r="S1161" s="162" t="str">
        <f>VLOOKUP($B1160,D1_2!$B$132:$AL$258,24,FALSE)&amp;""</f>
        <v/>
      </c>
      <c r="T1161" s="173"/>
      <c r="U1161" s="189" t="s">
        <v>410</v>
      </c>
      <c r="V1161" s="205" t="str">
        <f>VLOOKUP($B1160,D1_2!$B$132:$AL$258,25,FALSE)&amp;""</f>
        <v/>
      </c>
      <c r="W1161" s="222"/>
      <c r="X1161" s="162" t="str">
        <f>VLOOKUP($B1160,D1_2!$B$132:$AL$258,26,FALSE)&amp;""</f>
        <v/>
      </c>
      <c r="Y1161" s="173"/>
      <c r="Z1161" s="189" t="s">
        <v>410</v>
      </c>
      <c r="AA1161" s="205" t="str">
        <f>VLOOKUP($B1160,D1_2!$B$132:$AL$258,27,FALSE)&amp;""</f>
        <v/>
      </c>
      <c r="AB1161" s="222"/>
      <c r="AC1161" s="162" t="str">
        <f>VLOOKUP($B1160,D1_2!$B$132:$AL$258,28,FALSE)&amp;""</f>
        <v/>
      </c>
      <c r="AD1161" s="173"/>
      <c r="AE1161" s="189" t="s">
        <v>410</v>
      </c>
      <c r="AF1161" s="205" t="str">
        <f>VLOOKUP($B1160,D1_2!$B$132:$AL$258,29,FALSE)&amp;""</f>
        <v/>
      </c>
      <c r="AG1161" s="222"/>
      <c r="AH1161" s="162" t="str">
        <f>VLOOKUP($B1160,D1_2!$B$132:$AL$258,30,FALSE)&amp;""</f>
        <v/>
      </c>
      <c r="AI1161" s="173"/>
      <c r="AJ1161" s="189" t="s">
        <v>410</v>
      </c>
      <c r="AK1161" s="205" t="str">
        <f>VLOOKUP($B1160,D1_2!$B$132:$AL$258,31,FALSE)&amp;""</f>
        <v/>
      </c>
      <c r="AL1161" s="222"/>
      <c r="AM1161" s="162" t="str">
        <f>VLOOKUP($B1160,D1_2!$B$132:$AL$258,32,FALSE)&amp;""</f>
        <v/>
      </c>
      <c r="AN1161" s="173"/>
      <c r="AO1161" s="189" t="s">
        <v>410</v>
      </c>
      <c r="AP1161" s="205" t="str">
        <f>VLOOKUP($B1160,D1_2!$B$132:$AL$258,33,FALSE)&amp;""</f>
        <v/>
      </c>
      <c r="AQ1161" s="222"/>
      <c r="AR1161" s="162" t="str">
        <f>VLOOKUP($B1160,D1_2!$B$132:$AL$258,34,FALSE)&amp;""</f>
        <v/>
      </c>
      <c r="AS1161" s="173"/>
      <c r="AT1161" s="189" t="s">
        <v>410</v>
      </c>
      <c r="AU1161" s="205" t="str">
        <f>VLOOKUP($B1160,D1_2!$B$132:$AL$258,35,FALSE)&amp;""</f>
        <v/>
      </c>
      <c r="AV1161" s="222"/>
      <c r="AW1161" s="162" t="str">
        <f>VLOOKUP($B1160,D1_2!$B$132:$AL$258,36,FALSE)&amp;""</f>
        <v/>
      </c>
      <c r="AX1161" s="173"/>
      <c r="AY1161" s="189" t="s">
        <v>410</v>
      </c>
      <c r="AZ1161" s="205" t="str">
        <f>VLOOKUP($B1160,D1_2!$B$132:$AL$258,37,FALSE)&amp;""</f>
        <v/>
      </c>
      <c r="BA1161" s="222"/>
    </row>
    <row r="1162" spans="2:53" s="1" customFormat="1">
      <c r="B1162" s="27"/>
      <c r="C1162" s="79"/>
      <c r="D1162" s="79"/>
      <c r="E1162" s="79"/>
      <c r="F1162" s="109"/>
      <c r="G1162" s="124" t="s">
        <v>5593</v>
      </c>
      <c r="H1162" s="124"/>
      <c r="I1162" s="124"/>
      <c r="J1162" s="124"/>
      <c r="K1162" s="124"/>
      <c r="L1162" s="124"/>
      <c r="M1162" s="124"/>
      <c r="N1162" s="167" t="str">
        <f>VLOOKUP($B1160,D1_2!$B$259:$AL$385,22,FALSE)&amp;""</f>
        <v/>
      </c>
      <c r="O1162" s="174"/>
      <c r="P1162" s="190" t="s">
        <v>410</v>
      </c>
      <c r="Q1162" s="206" t="str">
        <f>VLOOKUP($B1160,D1_2!$B$259:$AL$385,23,FALSE)&amp;""</f>
        <v/>
      </c>
      <c r="R1162" s="216"/>
      <c r="S1162" s="167" t="str">
        <f>VLOOKUP($B1160,D1_2!$B$259:$AL$385,24,FALSE)&amp;""</f>
        <v/>
      </c>
      <c r="T1162" s="174"/>
      <c r="U1162" s="190" t="s">
        <v>410</v>
      </c>
      <c r="V1162" s="206" t="str">
        <f>VLOOKUP($B1160,D1_2!$B$259:$AL$385,25,FALSE)&amp;""</f>
        <v/>
      </c>
      <c r="W1162" s="216"/>
      <c r="X1162" s="167" t="str">
        <f>VLOOKUP($B1160,D1_2!$B$259:$AL$385,26,FALSE)&amp;""</f>
        <v/>
      </c>
      <c r="Y1162" s="174"/>
      <c r="Z1162" s="190" t="s">
        <v>410</v>
      </c>
      <c r="AA1162" s="206" t="str">
        <f>VLOOKUP($B1160,D1_2!$B$259:$AL$385,27,FALSE)&amp;""</f>
        <v/>
      </c>
      <c r="AB1162" s="216"/>
      <c r="AC1162" s="167" t="str">
        <f>VLOOKUP($B1160,D1_2!$B$259:$AL$385,28,FALSE)&amp;""</f>
        <v/>
      </c>
      <c r="AD1162" s="174"/>
      <c r="AE1162" s="190" t="s">
        <v>410</v>
      </c>
      <c r="AF1162" s="206" t="str">
        <f>VLOOKUP($B1160,D1_2!$B$259:$AL$385,29,FALSE)&amp;""</f>
        <v/>
      </c>
      <c r="AG1162" s="216"/>
      <c r="AH1162" s="167" t="str">
        <f>VLOOKUP($B1160,D1_2!$B$259:$AL$385,30,FALSE)&amp;""</f>
        <v/>
      </c>
      <c r="AI1162" s="174"/>
      <c r="AJ1162" s="190" t="s">
        <v>410</v>
      </c>
      <c r="AK1162" s="206" t="str">
        <f>VLOOKUP($B1160,D1_2!$B$259:$AL$385,31,FALSE)&amp;""</f>
        <v/>
      </c>
      <c r="AL1162" s="216"/>
      <c r="AM1162" s="167" t="str">
        <f>VLOOKUP($B1160,D1_2!$B$259:$AL$385,32,FALSE)&amp;""</f>
        <v/>
      </c>
      <c r="AN1162" s="174"/>
      <c r="AO1162" s="190" t="s">
        <v>410</v>
      </c>
      <c r="AP1162" s="206" t="str">
        <f>VLOOKUP($B1160,D1_2!$B$259:$AL$385,33,FALSE)&amp;""</f>
        <v/>
      </c>
      <c r="AQ1162" s="216"/>
      <c r="AR1162" s="167" t="str">
        <f>VLOOKUP($B1160,D1_2!$B$259:$AL$385,34,FALSE)&amp;""</f>
        <v/>
      </c>
      <c r="AS1162" s="174"/>
      <c r="AT1162" s="190" t="s">
        <v>410</v>
      </c>
      <c r="AU1162" s="206" t="str">
        <f>VLOOKUP($B1160,D1_2!$B$259:$AL$385,35,FALSE)&amp;""</f>
        <v/>
      </c>
      <c r="AV1162" s="216"/>
      <c r="AW1162" s="167" t="str">
        <f>VLOOKUP($B1160,D1_2!$B$259:$AL$385,36,FALSE)&amp;""</f>
        <v/>
      </c>
      <c r="AX1162" s="174"/>
      <c r="AY1162" s="190" t="s">
        <v>410</v>
      </c>
      <c r="AZ1162" s="206" t="str">
        <f>VLOOKUP($B1160,D1_2!$B$259:$AL$385,37,FALSE)&amp;""</f>
        <v/>
      </c>
      <c r="BA1162" s="216"/>
    </row>
    <row r="1163" spans="2:53" s="1" customFormat="1" ht="14.25" customHeight="1">
      <c r="B1163" s="26" t="s">
        <v>6967</v>
      </c>
      <c r="C1163" s="78"/>
      <c r="D1163" s="78"/>
      <c r="E1163" s="78"/>
      <c r="F1163" s="107"/>
      <c r="G1163" s="122" t="s">
        <v>6009</v>
      </c>
      <c r="H1163" s="122"/>
      <c r="I1163" s="122"/>
      <c r="J1163" s="122"/>
      <c r="K1163" s="122"/>
      <c r="L1163" s="122"/>
      <c r="M1163" s="122"/>
      <c r="N1163" s="160" t="str">
        <f>VLOOKUP($B1163,D1_2!$B$5:$AL$131,22,FALSE)&amp;""</f>
        <v/>
      </c>
      <c r="O1163" s="172"/>
      <c r="P1163" s="188" t="s">
        <v>410</v>
      </c>
      <c r="Q1163" s="204" t="str">
        <f>VLOOKUP($B1163,D1_2!$B$5:$AL$131,23,FALSE)&amp;""</f>
        <v/>
      </c>
      <c r="R1163" s="215"/>
      <c r="S1163" s="160" t="str">
        <f>VLOOKUP($B1163,D1_2!$B$5:$AL$131,24,FALSE)&amp;""</f>
        <v/>
      </c>
      <c r="T1163" s="172"/>
      <c r="U1163" s="188" t="s">
        <v>410</v>
      </c>
      <c r="V1163" s="204" t="str">
        <f>VLOOKUP($B1163,D1_2!$B$5:$AL$131,25,FALSE)&amp;""</f>
        <v/>
      </c>
      <c r="W1163" s="215"/>
      <c r="X1163" s="160" t="str">
        <f>VLOOKUP($B1163,D1_2!$B$5:$AL$131,26,FALSE)&amp;""</f>
        <v/>
      </c>
      <c r="Y1163" s="172"/>
      <c r="Z1163" s="188" t="s">
        <v>410</v>
      </c>
      <c r="AA1163" s="204" t="str">
        <f>VLOOKUP($B1163,D1_2!$B$5:$AL$131,27,FALSE)&amp;""</f>
        <v/>
      </c>
      <c r="AB1163" s="215"/>
      <c r="AC1163" s="160" t="str">
        <f>VLOOKUP($B1163,D1_2!$B$5:$AL$131,28,FALSE)&amp;""</f>
        <v/>
      </c>
      <c r="AD1163" s="172"/>
      <c r="AE1163" s="188" t="s">
        <v>410</v>
      </c>
      <c r="AF1163" s="204" t="str">
        <f>VLOOKUP($B1163,D1_2!$B$5:$AL$131,29,FALSE)&amp;""</f>
        <v/>
      </c>
      <c r="AG1163" s="215"/>
      <c r="AH1163" s="160" t="str">
        <f>VLOOKUP($B1163,D1_2!$B$5:$AL$131,30,FALSE)&amp;""</f>
        <v/>
      </c>
      <c r="AI1163" s="172"/>
      <c r="AJ1163" s="188" t="s">
        <v>410</v>
      </c>
      <c r="AK1163" s="204" t="str">
        <f>VLOOKUP($B1163,D1_2!$B$5:$AL$131,31,FALSE)&amp;""</f>
        <v/>
      </c>
      <c r="AL1163" s="215"/>
      <c r="AM1163" s="160" t="str">
        <f>VLOOKUP($B1163,D1_2!$B$5:$AL$131,32,FALSE)&amp;""</f>
        <v/>
      </c>
      <c r="AN1163" s="172"/>
      <c r="AO1163" s="188" t="s">
        <v>410</v>
      </c>
      <c r="AP1163" s="204" t="str">
        <f>VLOOKUP($B1163,D1_2!$B$5:$AL$131,33,FALSE)&amp;""</f>
        <v/>
      </c>
      <c r="AQ1163" s="215"/>
      <c r="AR1163" s="160" t="str">
        <f>VLOOKUP($B1163,D1_2!$B$5:$AL$131,34,FALSE)&amp;""</f>
        <v/>
      </c>
      <c r="AS1163" s="172"/>
      <c r="AT1163" s="188" t="s">
        <v>410</v>
      </c>
      <c r="AU1163" s="204" t="str">
        <f>VLOOKUP($B1163,D1_2!$B$5:$AL$131,35,FALSE)&amp;""</f>
        <v/>
      </c>
      <c r="AV1163" s="215"/>
      <c r="AW1163" s="160" t="str">
        <f>VLOOKUP($B1163,D1_2!$B$5:$AL$131,36,FALSE)&amp;""</f>
        <v/>
      </c>
      <c r="AX1163" s="172"/>
      <c r="AY1163" s="188" t="s">
        <v>410</v>
      </c>
      <c r="AZ1163" s="204" t="str">
        <f>VLOOKUP($B1163,D1_2!$B$5:$AL$131,37,FALSE)&amp;""</f>
        <v/>
      </c>
      <c r="BA1163" s="215"/>
    </row>
    <row r="1164" spans="2:53" s="1" customFormat="1">
      <c r="B1164" s="28"/>
      <c r="C1164" s="80"/>
      <c r="D1164" s="80"/>
      <c r="E1164" s="80"/>
      <c r="F1164" s="108"/>
      <c r="G1164" s="123" t="s">
        <v>5759</v>
      </c>
      <c r="H1164" s="123"/>
      <c r="I1164" s="123"/>
      <c r="J1164" s="123"/>
      <c r="K1164" s="123"/>
      <c r="L1164" s="123"/>
      <c r="M1164" s="123"/>
      <c r="N1164" s="162" t="str">
        <f>VLOOKUP($B1163,D1_2!$B$132:$AL$258,22,FALSE)&amp;""</f>
        <v/>
      </c>
      <c r="O1164" s="173"/>
      <c r="P1164" s="189" t="s">
        <v>410</v>
      </c>
      <c r="Q1164" s="205" t="str">
        <f>VLOOKUP($B1163,D1_2!$B$132:$AL$258,23,FALSE)&amp;""</f>
        <v/>
      </c>
      <c r="R1164" s="222"/>
      <c r="S1164" s="162" t="str">
        <f>VLOOKUP($B1163,D1_2!$B$132:$AL$258,24,FALSE)&amp;""</f>
        <v/>
      </c>
      <c r="T1164" s="173"/>
      <c r="U1164" s="189" t="s">
        <v>410</v>
      </c>
      <c r="V1164" s="205" t="str">
        <f>VLOOKUP($B1163,D1_2!$B$132:$AL$258,25,FALSE)&amp;""</f>
        <v/>
      </c>
      <c r="W1164" s="222"/>
      <c r="X1164" s="162" t="str">
        <f>VLOOKUP($B1163,D1_2!$B$132:$AL$258,26,FALSE)&amp;""</f>
        <v/>
      </c>
      <c r="Y1164" s="173"/>
      <c r="Z1164" s="189" t="s">
        <v>410</v>
      </c>
      <c r="AA1164" s="205" t="str">
        <f>VLOOKUP($B1163,D1_2!$B$132:$AL$258,27,FALSE)&amp;""</f>
        <v/>
      </c>
      <c r="AB1164" s="222"/>
      <c r="AC1164" s="162" t="str">
        <f>VLOOKUP($B1163,D1_2!$B$132:$AL$258,28,FALSE)&amp;""</f>
        <v/>
      </c>
      <c r="AD1164" s="173"/>
      <c r="AE1164" s="189" t="s">
        <v>410</v>
      </c>
      <c r="AF1164" s="205" t="str">
        <f>VLOOKUP($B1163,D1_2!$B$132:$AL$258,29,FALSE)&amp;""</f>
        <v/>
      </c>
      <c r="AG1164" s="222"/>
      <c r="AH1164" s="162" t="str">
        <f>VLOOKUP($B1163,D1_2!$B$132:$AL$258,30,FALSE)&amp;""</f>
        <v/>
      </c>
      <c r="AI1164" s="173"/>
      <c r="AJ1164" s="189" t="s">
        <v>410</v>
      </c>
      <c r="AK1164" s="205" t="str">
        <f>VLOOKUP($B1163,D1_2!$B$132:$AL$258,31,FALSE)&amp;""</f>
        <v/>
      </c>
      <c r="AL1164" s="222"/>
      <c r="AM1164" s="162" t="str">
        <f>VLOOKUP($B1163,D1_2!$B$132:$AL$258,32,FALSE)&amp;""</f>
        <v/>
      </c>
      <c r="AN1164" s="173"/>
      <c r="AO1164" s="189" t="s">
        <v>410</v>
      </c>
      <c r="AP1164" s="205" t="str">
        <f>VLOOKUP($B1163,D1_2!$B$132:$AL$258,33,FALSE)&amp;""</f>
        <v/>
      </c>
      <c r="AQ1164" s="222"/>
      <c r="AR1164" s="162" t="str">
        <f>VLOOKUP($B1163,D1_2!$B$132:$AL$258,34,FALSE)&amp;""</f>
        <v/>
      </c>
      <c r="AS1164" s="173"/>
      <c r="AT1164" s="189" t="s">
        <v>410</v>
      </c>
      <c r="AU1164" s="205" t="str">
        <f>VLOOKUP($B1163,D1_2!$B$132:$AL$258,35,FALSE)&amp;""</f>
        <v/>
      </c>
      <c r="AV1164" s="222"/>
      <c r="AW1164" s="162" t="str">
        <f>VLOOKUP($B1163,D1_2!$B$132:$AL$258,36,FALSE)&amp;""</f>
        <v/>
      </c>
      <c r="AX1164" s="173"/>
      <c r="AY1164" s="189" t="s">
        <v>410</v>
      </c>
      <c r="AZ1164" s="205" t="str">
        <f>VLOOKUP($B1163,D1_2!$B$132:$AL$258,37,FALSE)&amp;""</f>
        <v/>
      </c>
      <c r="BA1164" s="222"/>
    </row>
    <row r="1165" spans="2:53" s="1" customFormat="1">
      <c r="B1165" s="27"/>
      <c r="C1165" s="79"/>
      <c r="D1165" s="79"/>
      <c r="E1165" s="79"/>
      <c r="F1165" s="109"/>
      <c r="G1165" s="124" t="s">
        <v>5593</v>
      </c>
      <c r="H1165" s="124"/>
      <c r="I1165" s="124"/>
      <c r="J1165" s="124"/>
      <c r="K1165" s="124"/>
      <c r="L1165" s="124"/>
      <c r="M1165" s="124"/>
      <c r="N1165" s="167" t="str">
        <f>VLOOKUP($B1163,D1_2!$B$259:$AL$385,22,FALSE)&amp;""</f>
        <v/>
      </c>
      <c r="O1165" s="174"/>
      <c r="P1165" s="190" t="s">
        <v>410</v>
      </c>
      <c r="Q1165" s="206" t="str">
        <f>VLOOKUP($B1163,D1_2!$B$259:$AL$385,23,FALSE)&amp;""</f>
        <v/>
      </c>
      <c r="R1165" s="216"/>
      <c r="S1165" s="167" t="str">
        <f>VLOOKUP($B1163,D1_2!$B$259:$AL$385,24,FALSE)&amp;""</f>
        <v/>
      </c>
      <c r="T1165" s="174"/>
      <c r="U1165" s="190" t="s">
        <v>410</v>
      </c>
      <c r="V1165" s="206" t="str">
        <f>VLOOKUP($B1163,D1_2!$B$259:$AL$385,25,FALSE)&amp;""</f>
        <v/>
      </c>
      <c r="W1165" s="216"/>
      <c r="X1165" s="167" t="str">
        <f>VLOOKUP($B1163,D1_2!$B$259:$AL$385,26,FALSE)&amp;""</f>
        <v/>
      </c>
      <c r="Y1165" s="174"/>
      <c r="Z1165" s="190" t="s">
        <v>410</v>
      </c>
      <c r="AA1165" s="206" t="str">
        <f>VLOOKUP($B1163,D1_2!$B$259:$AL$385,27,FALSE)&amp;""</f>
        <v/>
      </c>
      <c r="AB1165" s="216"/>
      <c r="AC1165" s="167" t="str">
        <f>VLOOKUP($B1163,D1_2!$B$259:$AL$385,28,FALSE)&amp;""</f>
        <v/>
      </c>
      <c r="AD1165" s="174"/>
      <c r="AE1165" s="190" t="s">
        <v>410</v>
      </c>
      <c r="AF1165" s="206" t="str">
        <f>VLOOKUP($B1163,D1_2!$B$259:$AL$385,29,FALSE)&amp;""</f>
        <v/>
      </c>
      <c r="AG1165" s="216"/>
      <c r="AH1165" s="167" t="str">
        <f>VLOOKUP($B1163,D1_2!$B$259:$AL$385,30,FALSE)&amp;""</f>
        <v/>
      </c>
      <c r="AI1165" s="174"/>
      <c r="AJ1165" s="190" t="s">
        <v>410</v>
      </c>
      <c r="AK1165" s="206" t="str">
        <f>VLOOKUP($B1163,D1_2!$B$259:$AL$385,31,FALSE)&amp;""</f>
        <v/>
      </c>
      <c r="AL1165" s="216"/>
      <c r="AM1165" s="167" t="str">
        <f>VLOOKUP($B1163,D1_2!$B$259:$AL$385,32,FALSE)&amp;""</f>
        <v/>
      </c>
      <c r="AN1165" s="174"/>
      <c r="AO1165" s="190" t="s">
        <v>410</v>
      </c>
      <c r="AP1165" s="206" t="str">
        <f>VLOOKUP($B1163,D1_2!$B$259:$AL$385,33,FALSE)&amp;""</f>
        <v/>
      </c>
      <c r="AQ1165" s="216"/>
      <c r="AR1165" s="167" t="str">
        <f>VLOOKUP($B1163,D1_2!$B$259:$AL$385,34,FALSE)&amp;""</f>
        <v/>
      </c>
      <c r="AS1165" s="174"/>
      <c r="AT1165" s="190" t="s">
        <v>410</v>
      </c>
      <c r="AU1165" s="206" t="str">
        <f>VLOOKUP($B1163,D1_2!$B$259:$AL$385,35,FALSE)&amp;""</f>
        <v/>
      </c>
      <c r="AV1165" s="216"/>
      <c r="AW1165" s="167" t="str">
        <f>VLOOKUP($B1163,D1_2!$B$259:$AL$385,36,FALSE)&amp;""</f>
        <v/>
      </c>
      <c r="AX1165" s="174"/>
      <c r="AY1165" s="190" t="s">
        <v>410</v>
      </c>
      <c r="AZ1165" s="206" t="str">
        <f>VLOOKUP($B1163,D1_2!$B$259:$AL$385,37,FALSE)&amp;""</f>
        <v/>
      </c>
      <c r="BA1165" s="216"/>
    </row>
    <row r="1166" spans="2:53" s="1" customFormat="1" ht="14.25" customHeight="1">
      <c r="B1166" s="26" t="s">
        <v>2088</v>
      </c>
      <c r="C1166" s="78"/>
      <c r="D1166" s="78"/>
      <c r="E1166" s="78"/>
      <c r="F1166" s="107"/>
      <c r="G1166" s="122" t="s">
        <v>6009</v>
      </c>
      <c r="H1166" s="122"/>
      <c r="I1166" s="122"/>
      <c r="J1166" s="122"/>
      <c r="K1166" s="122"/>
      <c r="L1166" s="122"/>
      <c r="M1166" s="122"/>
      <c r="N1166" s="160" t="str">
        <f>VLOOKUP($B1166,D1_2!$B$5:$AL$131,22,FALSE)&amp;""</f>
        <v/>
      </c>
      <c r="O1166" s="172"/>
      <c r="P1166" s="188" t="s">
        <v>410</v>
      </c>
      <c r="Q1166" s="204" t="str">
        <f>VLOOKUP($B1166,D1_2!$B$5:$AL$131,23,FALSE)&amp;""</f>
        <v/>
      </c>
      <c r="R1166" s="215"/>
      <c r="S1166" s="160" t="str">
        <f>VLOOKUP($B1166,D1_2!$B$5:$AL$131,24,FALSE)&amp;""</f>
        <v/>
      </c>
      <c r="T1166" s="172"/>
      <c r="U1166" s="188" t="s">
        <v>410</v>
      </c>
      <c r="V1166" s="204" t="str">
        <f>VLOOKUP($B1166,D1_2!$B$5:$AL$131,25,FALSE)&amp;""</f>
        <v/>
      </c>
      <c r="W1166" s="215"/>
      <c r="X1166" s="160" t="str">
        <f>VLOOKUP($B1166,D1_2!$B$5:$AL$131,26,FALSE)&amp;""</f>
        <v/>
      </c>
      <c r="Y1166" s="172"/>
      <c r="Z1166" s="188" t="s">
        <v>410</v>
      </c>
      <c r="AA1166" s="204" t="str">
        <f>VLOOKUP($B1166,D1_2!$B$5:$AL$131,27,FALSE)&amp;""</f>
        <v/>
      </c>
      <c r="AB1166" s="215"/>
      <c r="AC1166" s="160" t="str">
        <f>VLOOKUP($B1166,D1_2!$B$5:$AL$131,28,FALSE)&amp;""</f>
        <v/>
      </c>
      <c r="AD1166" s="172"/>
      <c r="AE1166" s="188" t="s">
        <v>410</v>
      </c>
      <c r="AF1166" s="204" t="str">
        <f>VLOOKUP($B1166,D1_2!$B$5:$AL$131,29,FALSE)&amp;""</f>
        <v/>
      </c>
      <c r="AG1166" s="215"/>
      <c r="AH1166" s="160" t="str">
        <f>VLOOKUP($B1166,D1_2!$B$5:$AL$131,30,FALSE)&amp;""</f>
        <v/>
      </c>
      <c r="AI1166" s="172"/>
      <c r="AJ1166" s="188" t="s">
        <v>410</v>
      </c>
      <c r="AK1166" s="204" t="str">
        <f>VLOOKUP($B1166,D1_2!$B$5:$AL$131,31,FALSE)&amp;""</f>
        <v/>
      </c>
      <c r="AL1166" s="215"/>
      <c r="AM1166" s="160" t="str">
        <f>VLOOKUP($B1166,D1_2!$B$5:$AL$131,32,FALSE)&amp;""</f>
        <v/>
      </c>
      <c r="AN1166" s="172"/>
      <c r="AO1166" s="188" t="s">
        <v>410</v>
      </c>
      <c r="AP1166" s="204" t="str">
        <f>VLOOKUP($B1166,D1_2!$B$5:$AL$131,33,FALSE)&amp;""</f>
        <v/>
      </c>
      <c r="AQ1166" s="215"/>
      <c r="AR1166" s="160" t="str">
        <f>VLOOKUP($B1166,D1_2!$B$5:$AL$131,34,FALSE)&amp;""</f>
        <v/>
      </c>
      <c r="AS1166" s="172"/>
      <c r="AT1166" s="188" t="s">
        <v>410</v>
      </c>
      <c r="AU1166" s="204" t="str">
        <f>VLOOKUP($B1166,D1_2!$B$5:$AL$131,35,FALSE)&amp;""</f>
        <v/>
      </c>
      <c r="AV1166" s="215"/>
      <c r="AW1166" s="160" t="str">
        <f>VLOOKUP($B1166,D1_2!$B$5:$AL$131,36,FALSE)&amp;""</f>
        <v/>
      </c>
      <c r="AX1166" s="172"/>
      <c r="AY1166" s="188" t="s">
        <v>410</v>
      </c>
      <c r="AZ1166" s="204" t="str">
        <f>VLOOKUP($B1166,D1_2!$B$5:$AL$131,37,FALSE)&amp;""</f>
        <v/>
      </c>
      <c r="BA1166" s="215"/>
    </row>
    <row r="1167" spans="2:53" s="1" customFormat="1">
      <c r="B1167" s="28"/>
      <c r="C1167" s="80"/>
      <c r="D1167" s="80"/>
      <c r="E1167" s="80"/>
      <c r="F1167" s="108"/>
      <c r="G1167" s="123" t="s">
        <v>5759</v>
      </c>
      <c r="H1167" s="123"/>
      <c r="I1167" s="123"/>
      <c r="J1167" s="123"/>
      <c r="K1167" s="123"/>
      <c r="L1167" s="123"/>
      <c r="M1167" s="123"/>
      <c r="N1167" s="162" t="str">
        <f>VLOOKUP($B1166,D1_2!$B$132:$AL$258,22,FALSE)&amp;""</f>
        <v/>
      </c>
      <c r="O1167" s="173"/>
      <c r="P1167" s="189" t="s">
        <v>410</v>
      </c>
      <c r="Q1167" s="205" t="str">
        <f>VLOOKUP($B1166,D1_2!$B$132:$AL$258,23,FALSE)&amp;""</f>
        <v/>
      </c>
      <c r="R1167" s="222"/>
      <c r="S1167" s="162" t="str">
        <f>VLOOKUP($B1166,D1_2!$B$132:$AL$258,24,FALSE)&amp;""</f>
        <v/>
      </c>
      <c r="T1167" s="173"/>
      <c r="U1167" s="189" t="s">
        <v>410</v>
      </c>
      <c r="V1167" s="205" t="str">
        <f>VLOOKUP($B1166,D1_2!$B$132:$AL$258,25,FALSE)&amp;""</f>
        <v/>
      </c>
      <c r="W1167" s="222"/>
      <c r="X1167" s="162" t="str">
        <f>VLOOKUP($B1166,D1_2!$B$132:$AL$258,26,FALSE)&amp;""</f>
        <v/>
      </c>
      <c r="Y1167" s="173"/>
      <c r="Z1167" s="189" t="s">
        <v>410</v>
      </c>
      <c r="AA1167" s="205" t="str">
        <f>VLOOKUP($B1166,D1_2!$B$132:$AL$258,27,FALSE)&amp;""</f>
        <v/>
      </c>
      <c r="AB1167" s="222"/>
      <c r="AC1167" s="162" t="str">
        <f>VLOOKUP($B1166,D1_2!$B$132:$AL$258,28,FALSE)&amp;""</f>
        <v/>
      </c>
      <c r="AD1167" s="173"/>
      <c r="AE1167" s="189" t="s">
        <v>410</v>
      </c>
      <c r="AF1167" s="205" t="str">
        <f>VLOOKUP($B1166,D1_2!$B$132:$AL$258,29,FALSE)&amp;""</f>
        <v/>
      </c>
      <c r="AG1167" s="222"/>
      <c r="AH1167" s="162" t="str">
        <f>VLOOKUP($B1166,D1_2!$B$132:$AL$258,30,FALSE)&amp;""</f>
        <v/>
      </c>
      <c r="AI1167" s="173"/>
      <c r="AJ1167" s="189" t="s">
        <v>410</v>
      </c>
      <c r="AK1167" s="205" t="str">
        <f>VLOOKUP($B1166,D1_2!$B$132:$AL$258,31,FALSE)&amp;""</f>
        <v/>
      </c>
      <c r="AL1167" s="222"/>
      <c r="AM1167" s="162" t="str">
        <f>VLOOKUP($B1166,D1_2!$B$132:$AL$258,32,FALSE)&amp;""</f>
        <v/>
      </c>
      <c r="AN1167" s="173"/>
      <c r="AO1167" s="189" t="s">
        <v>410</v>
      </c>
      <c r="AP1167" s="205" t="str">
        <f>VLOOKUP($B1166,D1_2!$B$132:$AL$258,33,FALSE)&amp;""</f>
        <v/>
      </c>
      <c r="AQ1167" s="222"/>
      <c r="AR1167" s="162" t="str">
        <f>VLOOKUP($B1166,D1_2!$B$132:$AL$258,34,FALSE)&amp;""</f>
        <v/>
      </c>
      <c r="AS1167" s="173"/>
      <c r="AT1167" s="189" t="s">
        <v>410</v>
      </c>
      <c r="AU1167" s="205" t="str">
        <f>VLOOKUP($B1166,D1_2!$B$132:$AL$258,35,FALSE)&amp;""</f>
        <v/>
      </c>
      <c r="AV1167" s="222"/>
      <c r="AW1167" s="162" t="str">
        <f>VLOOKUP($B1166,D1_2!$B$132:$AL$258,36,FALSE)&amp;""</f>
        <v/>
      </c>
      <c r="AX1167" s="173"/>
      <c r="AY1167" s="189" t="s">
        <v>410</v>
      </c>
      <c r="AZ1167" s="205" t="str">
        <f>VLOOKUP($B1166,D1_2!$B$132:$AL$258,37,FALSE)&amp;""</f>
        <v/>
      </c>
      <c r="BA1167" s="222"/>
    </row>
    <row r="1168" spans="2:53" s="1" customFormat="1">
      <c r="B1168" s="27"/>
      <c r="C1168" s="79"/>
      <c r="D1168" s="79"/>
      <c r="E1168" s="79"/>
      <c r="F1168" s="109"/>
      <c r="G1168" s="124" t="s">
        <v>5593</v>
      </c>
      <c r="H1168" s="124"/>
      <c r="I1168" s="124"/>
      <c r="J1168" s="124"/>
      <c r="K1168" s="124"/>
      <c r="L1168" s="124"/>
      <c r="M1168" s="124"/>
      <c r="N1168" s="167" t="str">
        <f>VLOOKUP($B1166,D1_2!$B$259:$AL$385,22,FALSE)&amp;""</f>
        <v/>
      </c>
      <c r="O1168" s="174"/>
      <c r="P1168" s="190" t="s">
        <v>410</v>
      </c>
      <c r="Q1168" s="206" t="str">
        <f>VLOOKUP($B1166,D1_2!$B$259:$AL$385,23,FALSE)&amp;""</f>
        <v/>
      </c>
      <c r="R1168" s="216"/>
      <c r="S1168" s="167" t="str">
        <f>VLOOKUP($B1166,D1_2!$B$259:$AL$385,24,FALSE)&amp;""</f>
        <v/>
      </c>
      <c r="T1168" s="174"/>
      <c r="U1168" s="190" t="s">
        <v>410</v>
      </c>
      <c r="V1168" s="206" t="str">
        <f>VLOOKUP($B1166,D1_2!$B$259:$AL$385,25,FALSE)&amp;""</f>
        <v/>
      </c>
      <c r="W1168" s="216"/>
      <c r="X1168" s="167" t="str">
        <f>VLOOKUP($B1166,D1_2!$B$259:$AL$385,26,FALSE)&amp;""</f>
        <v/>
      </c>
      <c r="Y1168" s="174"/>
      <c r="Z1168" s="190" t="s">
        <v>410</v>
      </c>
      <c r="AA1168" s="206" t="str">
        <f>VLOOKUP($B1166,D1_2!$B$259:$AL$385,27,FALSE)&amp;""</f>
        <v/>
      </c>
      <c r="AB1168" s="216"/>
      <c r="AC1168" s="167" t="str">
        <f>VLOOKUP($B1166,D1_2!$B$259:$AL$385,28,FALSE)&amp;""</f>
        <v/>
      </c>
      <c r="AD1168" s="174"/>
      <c r="AE1168" s="190" t="s">
        <v>410</v>
      </c>
      <c r="AF1168" s="206" t="str">
        <f>VLOOKUP($B1166,D1_2!$B$259:$AL$385,29,FALSE)&amp;""</f>
        <v/>
      </c>
      <c r="AG1168" s="216"/>
      <c r="AH1168" s="167" t="str">
        <f>VLOOKUP($B1166,D1_2!$B$259:$AL$385,30,FALSE)&amp;""</f>
        <v/>
      </c>
      <c r="AI1168" s="174"/>
      <c r="AJ1168" s="190" t="s">
        <v>410</v>
      </c>
      <c r="AK1168" s="206" t="str">
        <f>VLOOKUP($B1166,D1_2!$B$259:$AL$385,31,FALSE)&amp;""</f>
        <v/>
      </c>
      <c r="AL1168" s="216"/>
      <c r="AM1168" s="167" t="str">
        <f>VLOOKUP($B1166,D1_2!$B$259:$AL$385,32,FALSE)&amp;""</f>
        <v/>
      </c>
      <c r="AN1168" s="174"/>
      <c r="AO1168" s="190" t="s">
        <v>410</v>
      </c>
      <c r="AP1168" s="206" t="str">
        <f>VLOOKUP($B1166,D1_2!$B$259:$AL$385,33,FALSE)&amp;""</f>
        <v/>
      </c>
      <c r="AQ1168" s="216"/>
      <c r="AR1168" s="167" t="str">
        <f>VLOOKUP($B1166,D1_2!$B$259:$AL$385,34,FALSE)&amp;""</f>
        <v/>
      </c>
      <c r="AS1168" s="174"/>
      <c r="AT1168" s="190" t="s">
        <v>410</v>
      </c>
      <c r="AU1168" s="206" t="str">
        <f>VLOOKUP($B1166,D1_2!$B$259:$AL$385,35,FALSE)&amp;""</f>
        <v/>
      </c>
      <c r="AV1168" s="216"/>
      <c r="AW1168" s="167" t="str">
        <f>VLOOKUP($B1166,D1_2!$B$259:$AL$385,36,FALSE)&amp;""</f>
        <v/>
      </c>
      <c r="AX1168" s="174"/>
      <c r="AY1168" s="190" t="s">
        <v>410</v>
      </c>
      <c r="AZ1168" s="206" t="str">
        <f>VLOOKUP($B1166,D1_2!$B$259:$AL$385,37,FALSE)&amp;""</f>
        <v/>
      </c>
      <c r="BA1168" s="216"/>
    </row>
    <row r="1169" spans="2:53" s="1" customFormat="1" ht="14.25" customHeight="1">
      <c r="B1169" s="26" t="s">
        <v>1392</v>
      </c>
      <c r="C1169" s="78"/>
      <c r="D1169" s="78"/>
      <c r="E1169" s="78"/>
      <c r="F1169" s="107"/>
      <c r="G1169" s="122" t="s">
        <v>6009</v>
      </c>
      <c r="H1169" s="122"/>
      <c r="I1169" s="122"/>
      <c r="J1169" s="122"/>
      <c r="K1169" s="122"/>
      <c r="L1169" s="122"/>
      <c r="M1169" s="122"/>
      <c r="N1169" s="160" t="str">
        <f>VLOOKUP($B1169,D1_2!$B$5:$AL$131,22,FALSE)&amp;""</f>
        <v/>
      </c>
      <c r="O1169" s="172"/>
      <c r="P1169" s="188" t="s">
        <v>410</v>
      </c>
      <c r="Q1169" s="204" t="str">
        <f>VLOOKUP($B1169,D1_2!$B$5:$AL$131,23,FALSE)&amp;""</f>
        <v/>
      </c>
      <c r="R1169" s="215"/>
      <c r="S1169" s="160" t="str">
        <f>VLOOKUP($B1169,D1_2!$B$5:$AL$131,24,FALSE)&amp;""</f>
        <v/>
      </c>
      <c r="T1169" s="172"/>
      <c r="U1169" s="188" t="s">
        <v>410</v>
      </c>
      <c r="V1169" s="204" t="str">
        <f>VLOOKUP($B1169,D1_2!$B$5:$AL$131,25,FALSE)&amp;""</f>
        <v/>
      </c>
      <c r="W1169" s="215"/>
      <c r="X1169" s="160" t="str">
        <f>VLOOKUP($B1169,D1_2!$B$5:$AL$131,26,FALSE)&amp;""</f>
        <v/>
      </c>
      <c r="Y1169" s="172"/>
      <c r="Z1169" s="188" t="s">
        <v>410</v>
      </c>
      <c r="AA1169" s="204" t="str">
        <f>VLOOKUP($B1169,D1_2!$B$5:$AL$131,27,FALSE)&amp;""</f>
        <v/>
      </c>
      <c r="AB1169" s="215"/>
      <c r="AC1169" s="160" t="str">
        <f>VLOOKUP($B1169,D1_2!$B$5:$AL$131,28,FALSE)&amp;""</f>
        <v/>
      </c>
      <c r="AD1169" s="172"/>
      <c r="AE1169" s="188" t="s">
        <v>410</v>
      </c>
      <c r="AF1169" s="204" t="str">
        <f>VLOOKUP($B1169,D1_2!$B$5:$AL$131,29,FALSE)&amp;""</f>
        <v/>
      </c>
      <c r="AG1169" s="215"/>
      <c r="AH1169" s="160" t="str">
        <f>VLOOKUP($B1169,D1_2!$B$5:$AL$131,30,FALSE)&amp;""</f>
        <v/>
      </c>
      <c r="AI1169" s="172"/>
      <c r="AJ1169" s="188" t="s">
        <v>410</v>
      </c>
      <c r="AK1169" s="204" t="str">
        <f>VLOOKUP($B1169,D1_2!$B$5:$AL$131,31,FALSE)&amp;""</f>
        <v/>
      </c>
      <c r="AL1169" s="215"/>
      <c r="AM1169" s="160" t="str">
        <f>VLOOKUP($B1169,D1_2!$B$5:$AL$131,32,FALSE)&amp;""</f>
        <v/>
      </c>
      <c r="AN1169" s="172"/>
      <c r="AO1169" s="188" t="s">
        <v>410</v>
      </c>
      <c r="AP1169" s="204" t="str">
        <f>VLOOKUP($B1169,D1_2!$B$5:$AL$131,33,FALSE)&amp;""</f>
        <v/>
      </c>
      <c r="AQ1169" s="215"/>
      <c r="AR1169" s="160" t="str">
        <f>VLOOKUP($B1169,D1_2!$B$5:$AL$131,34,FALSE)&amp;""</f>
        <v/>
      </c>
      <c r="AS1169" s="172"/>
      <c r="AT1169" s="188" t="s">
        <v>410</v>
      </c>
      <c r="AU1169" s="204" t="str">
        <f>VLOOKUP($B1169,D1_2!$B$5:$AL$131,35,FALSE)&amp;""</f>
        <v/>
      </c>
      <c r="AV1169" s="215"/>
      <c r="AW1169" s="160" t="str">
        <f>VLOOKUP($B1169,D1_2!$B$5:$AL$131,36,FALSE)&amp;""</f>
        <v/>
      </c>
      <c r="AX1169" s="172"/>
      <c r="AY1169" s="188" t="s">
        <v>410</v>
      </c>
      <c r="AZ1169" s="204" t="str">
        <f>VLOOKUP($B1169,D1_2!$B$5:$AL$131,37,FALSE)&amp;""</f>
        <v/>
      </c>
      <c r="BA1169" s="215"/>
    </row>
    <row r="1170" spans="2:53" s="1" customFormat="1">
      <c r="B1170" s="28"/>
      <c r="C1170" s="80"/>
      <c r="D1170" s="80"/>
      <c r="E1170" s="80"/>
      <c r="F1170" s="108"/>
      <c r="G1170" s="123" t="s">
        <v>5759</v>
      </c>
      <c r="H1170" s="123"/>
      <c r="I1170" s="123"/>
      <c r="J1170" s="123"/>
      <c r="K1170" s="123"/>
      <c r="L1170" s="123"/>
      <c r="M1170" s="123"/>
      <c r="N1170" s="162" t="str">
        <f>VLOOKUP($B1169,D1_2!$B$132:$AL$258,22,FALSE)&amp;""</f>
        <v/>
      </c>
      <c r="O1170" s="173"/>
      <c r="P1170" s="189" t="s">
        <v>410</v>
      </c>
      <c r="Q1170" s="205" t="str">
        <f>VLOOKUP($B1169,D1_2!$B$132:$AL$258,23,FALSE)&amp;""</f>
        <v/>
      </c>
      <c r="R1170" s="222"/>
      <c r="S1170" s="162" t="str">
        <f>VLOOKUP($B1169,D1_2!$B$132:$AL$258,24,FALSE)&amp;""</f>
        <v/>
      </c>
      <c r="T1170" s="173"/>
      <c r="U1170" s="189" t="s">
        <v>410</v>
      </c>
      <c r="V1170" s="205" t="str">
        <f>VLOOKUP($B1169,D1_2!$B$132:$AL$258,25,FALSE)&amp;""</f>
        <v/>
      </c>
      <c r="W1170" s="222"/>
      <c r="X1170" s="162" t="str">
        <f>VLOOKUP($B1169,D1_2!$B$132:$AL$258,26,FALSE)&amp;""</f>
        <v/>
      </c>
      <c r="Y1170" s="173"/>
      <c r="Z1170" s="189" t="s">
        <v>410</v>
      </c>
      <c r="AA1170" s="205" t="str">
        <f>VLOOKUP($B1169,D1_2!$B$132:$AL$258,27,FALSE)&amp;""</f>
        <v/>
      </c>
      <c r="AB1170" s="222"/>
      <c r="AC1170" s="162" t="str">
        <f>VLOOKUP($B1169,D1_2!$B$132:$AL$258,28,FALSE)&amp;""</f>
        <v/>
      </c>
      <c r="AD1170" s="173"/>
      <c r="AE1170" s="189" t="s">
        <v>410</v>
      </c>
      <c r="AF1170" s="205" t="str">
        <f>VLOOKUP($B1169,D1_2!$B$132:$AL$258,29,FALSE)&amp;""</f>
        <v/>
      </c>
      <c r="AG1170" s="222"/>
      <c r="AH1170" s="162" t="str">
        <f>VLOOKUP($B1169,D1_2!$B$132:$AL$258,30,FALSE)&amp;""</f>
        <v/>
      </c>
      <c r="AI1170" s="173"/>
      <c r="AJ1170" s="189" t="s">
        <v>410</v>
      </c>
      <c r="AK1170" s="205" t="str">
        <f>VLOOKUP($B1169,D1_2!$B$132:$AL$258,31,FALSE)&amp;""</f>
        <v/>
      </c>
      <c r="AL1170" s="222"/>
      <c r="AM1170" s="162" t="str">
        <f>VLOOKUP($B1169,D1_2!$B$132:$AL$258,32,FALSE)&amp;""</f>
        <v/>
      </c>
      <c r="AN1170" s="173"/>
      <c r="AO1170" s="189" t="s">
        <v>410</v>
      </c>
      <c r="AP1170" s="205" t="str">
        <f>VLOOKUP($B1169,D1_2!$B$132:$AL$258,33,FALSE)&amp;""</f>
        <v/>
      </c>
      <c r="AQ1170" s="222"/>
      <c r="AR1170" s="162" t="str">
        <f>VLOOKUP($B1169,D1_2!$B$132:$AL$258,34,FALSE)&amp;""</f>
        <v/>
      </c>
      <c r="AS1170" s="173"/>
      <c r="AT1170" s="189" t="s">
        <v>410</v>
      </c>
      <c r="AU1170" s="205" t="str">
        <f>VLOOKUP($B1169,D1_2!$B$132:$AL$258,35,FALSE)&amp;""</f>
        <v/>
      </c>
      <c r="AV1170" s="222"/>
      <c r="AW1170" s="162" t="str">
        <f>VLOOKUP($B1169,D1_2!$B$132:$AL$258,36,FALSE)&amp;""</f>
        <v/>
      </c>
      <c r="AX1170" s="173"/>
      <c r="AY1170" s="189" t="s">
        <v>410</v>
      </c>
      <c r="AZ1170" s="205" t="str">
        <f>VLOOKUP($B1169,D1_2!$B$132:$AL$258,37,FALSE)&amp;""</f>
        <v/>
      </c>
      <c r="BA1170" s="222"/>
    </row>
    <row r="1171" spans="2:53" s="1" customFormat="1">
      <c r="B1171" s="27"/>
      <c r="C1171" s="79"/>
      <c r="D1171" s="79"/>
      <c r="E1171" s="79"/>
      <c r="F1171" s="109"/>
      <c r="G1171" s="124" t="s">
        <v>5593</v>
      </c>
      <c r="H1171" s="124"/>
      <c r="I1171" s="124"/>
      <c r="J1171" s="124"/>
      <c r="K1171" s="124"/>
      <c r="L1171" s="124"/>
      <c r="M1171" s="124"/>
      <c r="N1171" s="167" t="str">
        <f>VLOOKUP($B1169,D1_2!$B$259:$AL$385,22,FALSE)&amp;""</f>
        <v/>
      </c>
      <c r="O1171" s="174"/>
      <c r="P1171" s="190" t="s">
        <v>410</v>
      </c>
      <c r="Q1171" s="206" t="str">
        <f>VLOOKUP($B1169,D1_2!$B$259:$AL$385,23,FALSE)&amp;""</f>
        <v/>
      </c>
      <c r="R1171" s="216"/>
      <c r="S1171" s="167" t="str">
        <f>VLOOKUP($B1169,D1_2!$B$259:$AL$385,24,FALSE)&amp;""</f>
        <v/>
      </c>
      <c r="T1171" s="174"/>
      <c r="U1171" s="190" t="s">
        <v>410</v>
      </c>
      <c r="V1171" s="206" t="str">
        <f>VLOOKUP($B1169,D1_2!$B$259:$AL$385,25,FALSE)&amp;""</f>
        <v/>
      </c>
      <c r="W1171" s="216"/>
      <c r="X1171" s="167" t="str">
        <f>VLOOKUP($B1169,D1_2!$B$259:$AL$385,26,FALSE)&amp;""</f>
        <v/>
      </c>
      <c r="Y1171" s="174"/>
      <c r="Z1171" s="190" t="s">
        <v>410</v>
      </c>
      <c r="AA1171" s="206" t="str">
        <f>VLOOKUP($B1169,D1_2!$B$259:$AL$385,27,FALSE)&amp;""</f>
        <v/>
      </c>
      <c r="AB1171" s="216"/>
      <c r="AC1171" s="167" t="str">
        <f>VLOOKUP($B1169,D1_2!$B$259:$AL$385,28,FALSE)&amp;""</f>
        <v/>
      </c>
      <c r="AD1171" s="174"/>
      <c r="AE1171" s="190" t="s">
        <v>410</v>
      </c>
      <c r="AF1171" s="206" t="str">
        <f>VLOOKUP($B1169,D1_2!$B$259:$AL$385,29,FALSE)&amp;""</f>
        <v/>
      </c>
      <c r="AG1171" s="216"/>
      <c r="AH1171" s="167" t="str">
        <f>VLOOKUP($B1169,D1_2!$B$259:$AL$385,30,FALSE)&amp;""</f>
        <v/>
      </c>
      <c r="AI1171" s="174"/>
      <c r="AJ1171" s="190" t="s">
        <v>410</v>
      </c>
      <c r="AK1171" s="206" t="str">
        <f>VLOOKUP($B1169,D1_2!$B$259:$AL$385,31,FALSE)&amp;""</f>
        <v/>
      </c>
      <c r="AL1171" s="216"/>
      <c r="AM1171" s="167" t="str">
        <f>VLOOKUP($B1169,D1_2!$B$259:$AL$385,32,FALSE)&amp;""</f>
        <v/>
      </c>
      <c r="AN1171" s="174"/>
      <c r="AO1171" s="190" t="s">
        <v>410</v>
      </c>
      <c r="AP1171" s="206" t="str">
        <f>VLOOKUP($B1169,D1_2!$B$259:$AL$385,33,FALSE)&amp;""</f>
        <v/>
      </c>
      <c r="AQ1171" s="216"/>
      <c r="AR1171" s="167" t="str">
        <f>VLOOKUP($B1169,D1_2!$B$259:$AL$385,34,FALSE)&amp;""</f>
        <v/>
      </c>
      <c r="AS1171" s="174"/>
      <c r="AT1171" s="190" t="s">
        <v>410</v>
      </c>
      <c r="AU1171" s="206" t="str">
        <f>VLOOKUP($B1169,D1_2!$B$259:$AL$385,35,FALSE)&amp;""</f>
        <v/>
      </c>
      <c r="AV1171" s="216"/>
      <c r="AW1171" s="167" t="str">
        <f>VLOOKUP($B1169,D1_2!$B$259:$AL$385,36,FALSE)&amp;""</f>
        <v/>
      </c>
      <c r="AX1171" s="174"/>
      <c r="AY1171" s="190" t="s">
        <v>410</v>
      </c>
      <c r="AZ1171" s="206" t="str">
        <f>VLOOKUP($B1169,D1_2!$B$259:$AL$385,37,FALSE)&amp;""</f>
        <v/>
      </c>
      <c r="BA1171" s="216"/>
    </row>
    <row r="1172" spans="2:53" s="1" customFormat="1" ht="14.25" customHeight="1">
      <c r="B1172" s="26" t="s">
        <v>2026</v>
      </c>
      <c r="C1172" s="78"/>
      <c r="D1172" s="78"/>
      <c r="E1172" s="78"/>
      <c r="F1172" s="107"/>
      <c r="G1172" s="122" t="s">
        <v>6009</v>
      </c>
      <c r="H1172" s="122"/>
      <c r="I1172" s="122"/>
      <c r="J1172" s="122"/>
      <c r="K1172" s="122"/>
      <c r="L1172" s="122"/>
      <c r="M1172" s="122"/>
      <c r="N1172" s="160" t="str">
        <f>VLOOKUP($B1172,D1_2!$B$5:$AL$131,22,FALSE)&amp;""</f>
        <v/>
      </c>
      <c r="O1172" s="172"/>
      <c r="P1172" s="188" t="s">
        <v>410</v>
      </c>
      <c r="Q1172" s="204" t="str">
        <f>VLOOKUP($B1172,D1_2!$B$5:$AL$131,23,FALSE)&amp;""</f>
        <v/>
      </c>
      <c r="R1172" s="215"/>
      <c r="S1172" s="160" t="str">
        <f>VLOOKUP($B1172,D1_2!$B$5:$AL$131,24,FALSE)&amp;""</f>
        <v/>
      </c>
      <c r="T1172" s="172"/>
      <c r="U1172" s="188" t="s">
        <v>410</v>
      </c>
      <c r="V1172" s="204" t="str">
        <f>VLOOKUP($B1172,D1_2!$B$5:$AL$131,25,FALSE)&amp;""</f>
        <v/>
      </c>
      <c r="W1172" s="215"/>
      <c r="X1172" s="160" t="str">
        <f>VLOOKUP($B1172,D1_2!$B$5:$AL$131,26,FALSE)&amp;""</f>
        <v/>
      </c>
      <c r="Y1172" s="172"/>
      <c r="Z1172" s="188" t="s">
        <v>410</v>
      </c>
      <c r="AA1172" s="204" t="str">
        <f>VLOOKUP($B1172,D1_2!$B$5:$AL$131,27,FALSE)&amp;""</f>
        <v/>
      </c>
      <c r="AB1172" s="215"/>
      <c r="AC1172" s="160" t="str">
        <f>VLOOKUP($B1172,D1_2!$B$5:$AL$131,28,FALSE)&amp;""</f>
        <v/>
      </c>
      <c r="AD1172" s="172"/>
      <c r="AE1172" s="188" t="s">
        <v>410</v>
      </c>
      <c r="AF1172" s="204" t="str">
        <f>VLOOKUP($B1172,D1_2!$B$5:$AL$131,29,FALSE)&amp;""</f>
        <v/>
      </c>
      <c r="AG1172" s="215"/>
      <c r="AH1172" s="160" t="str">
        <f>VLOOKUP($B1172,D1_2!$B$5:$AL$131,30,FALSE)&amp;""</f>
        <v/>
      </c>
      <c r="AI1172" s="172"/>
      <c r="AJ1172" s="188" t="s">
        <v>410</v>
      </c>
      <c r="AK1172" s="204" t="str">
        <f>VLOOKUP($B1172,D1_2!$B$5:$AL$131,31,FALSE)&amp;""</f>
        <v/>
      </c>
      <c r="AL1172" s="215"/>
      <c r="AM1172" s="160" t="str">
        <f>VLOOKUP($B1172,D1_2!$B$5:$AL$131,32,FALSE)&amp;""</f>
        <v/>
      </c>
      <c r="AN1172" s="172"/>
      <c r="AO1172" s="188" t="s">
        <v>410</v>
      </c>
      <c r="AP1172" s="204" t="str">
        <f>VLOOKUP($B1172,D1_2!$B$5:$AL$131,33,FALSE)&amp;""</f>
        <v/>
      </c>
      <c r="AQ1172" s="215"/>
      <c r="AR1172" s="160" t="str">
        <f>VLOOKUP($B1172,D1_2!$B$5:$AL$131,34,FALSE)&amp;""</f>
        <v/>
      </c>
      <c r="AS1172" s="172"/>
      <c r="AT1172" s="188" t="s">
        <v>410</v>
      </c>
      <c r="AU1172" s="204" t="str">
        <f>VLOOKUP($B1172,D1_2!$B$5:$AL$131,35,FALSE)&amp;""</f>
        <v/>
      </c>
      <c r="AV1172" s="215"/>
      <c r="AW1172" s="160" t="str">
        <f>VLOOKUP($B1172,D1_2!$B$5:$AL$131,36,FALSE)&amp;""</f>
        <v/>
      </c>
      <c r="AX1172" s="172"/>
      <c r="AY1172" s="188" t="s">
        <v>410</v>
      </c>
      <c r="AZ1172" s="204" t="str">
        <f>VLOOKUP($B1172,D1_2!$B$5:$AL$131,37,FALSE)&amp;""</f>
        <v/>
      </c>
      <c r="BA1172" s="215"/>
    </row>
    <row r="1173" spans="2:53" s="1" customFormat="1">
      <c r="B1173" s="28"/>
      <c r="C1173" s="80"/>
      <c r="D1173" s="80"/>
      <c r="E1173" s="80"/>
      <c r="F1173" s="108"/>
      <c r="G1173" s="123" t="s">
        <v>5759</v>
      </c>
      <c r="H1173" s="123"/>
      <c r="I1173" s="123"/>
      <c r="J1173" s="123"/>
      <c r="K1173" s="123"/>
      <c r="L1173" s="123"/>
      <c r="M1173" s="123"/>
      <c r="N1173" s="162" t="str">
        <f>VLOOKUP($B1172,D1_2!$B$132:$AL$258,22,FALSE)&amp;""</f>
        <v/>
      </c>
      <c r="O1173" s="173"/>
      <c r="P1173" s="189" t="s">
        <v>410</v>
      </c>
      <c r="Q1173" s="205" t="str">
        <f>VLOOKUP($B1172,D1_2!$B$132:$AL$258,23,FALSE)&amp;""</f>
        <v/>
      </c>
      <c r="R1173" s="222"/>
      <c r="S1173" s="162" t="str">
        <f>VLOOKUP($B1172,D1_2!$B$132:$AL$258,24,FALSE)&amp;""</f>
        <v/>
      </c>
      <c r="T1173" s="173"/>
      <c r="U1173" s="189" t="s">
        <v>410</v>
      </c>
      <c r="V1173" s="205" t="str">
        <f>VLOOKUP($B1172,D1_2!$B$132:$AL$258,25,FALSE)&amp;""</f>
        <v/>
      </c>
      <c r="W1173" s="222"/>
      <c r="X1173" s="162" t="str">
        <f>VLOOKUP($B1172,D1_2!$B$132:$AL$258,26,FALSE)&amp;""</f>
        <v/>
      </c>
      <c r="Y1173" s="173"/>
      <c r="Z1173" s="189" t="s">
        <v>410</v>
      </c>
      <c r="AA1173" s="205" t="str">
        <f>VLOOKUP($B1172,D1_2!$B$132:$AL$258,27,FALSE)&amp;""</f>
        <v/>
      </c>
      <c r="AB1173" s="222"/>
      <c r="AC1173" s="162" t="str">
        <f>VLOOKUP($B1172,D1_2!$B$132:$AL$258,28,FALSE)&amp;""</f>
        <v/>
      </c>
      <c r="AD1173" s="173"/>
      <c r="AE1173" s="189" t="s">
        <v>410</v>
      </c>
      <c r="AF1173" s="205" t="str">
        <f>VLOOKUP($B1172,D1_2!$B$132:$AL$258,29,FALSE)&amp;""</f>
        <v/>
      </c>
      <c r="AG1173" s="222"/>
      <c r="AH1173" s="162" t="str">
        <f>VLOOKUP($B1172,D1_2!$B$132:$AL$258,30,FALSE)&amp;""</f>
        <v/>
      </c>
      <c r="AI1173" s="173"/>
      <c r="AJ1173" s="189" t="s">
        <v>410</v>
      </c>
      <c r="AK1173" s="205" t="str">
        <f>VLOOKUP($B1172,D1_2!$B$132:$AL$258,31,FALSE)&amp;""</f>
        <v/>
      </c>
      <c r="AL1173" s="222"/>
      <c r="AM1173" s="162" t="str">
        <f>VLOOKUP($B1172,D1_2!$B$132:$AL$258,32,FALSE)&amp;""</f>
        <v/>
      </c>
      <c r="AN1173" s="173"/>
      <c r="AO1173" s="189" t="s">
        <v>410</v>
      </c>
      <c r="AP1173" s="205" t="str">
        <f>VLOOKUP($B1172,D1_2!$B$132:$AL$258,33,FALSE)&amp;""</f>
        <v/>
      </c>
      <c r="AQ1173" s="222"/>
      <c r="AR1173" s="162" t="str">
        <f>VLOOKUP($B1172,D1_2!$B$132:$AL$258,34,FALSE)&amp;""</f>
        <v/>
      </c>
      <c r="AS1173" s="173"/>
      <c r="AT1173" s="189" t="s">
        <v>410</v>
      </c>
      <c r="AU1173" s="205" t="str">
        <f>VLOOKUP($B1172,D1_2!$B$132:$AL$258,35,FALSE)&amp;""</f>
        <v/>
      </c>
      <c r="AV1173" s="222"/>
      <c r="AW1173" s="162" t="str">
        <f>VLOOKUP($B1172,D1_2!$B$132:$AL$258,36,FALSE)&amp;""</f>
        <v/>
      </c>
      <c r="AX1173" s="173"/>
      <c r="AY1173" s="189" t="s">
        <v>410</v>
      </c>
      <c r="AZ1173" s="205" t="str">
        <f>VLOOKUP($B1172,D1_2!$B$132:$AL$258,37,FALSE)&amp;""</f>
        <v/>
      </c>
      <c r="BA1173" s="222"/>
    </row>
    <row r="1174" spans="2:53" s="1" customFormat="1">
      <c r="B1174" s="27"/>
      <c r="C1174" s="79"/>
      <c r="D1174" s="79"/>
      <c r="E1174" s="79"/>
      <c r="F1174" s="109"/>
      <c r="G1174" s="124" t="s">
        <v>5593</v>
      </c>
      <c r="H1174" s="124"/>
      <c r="I1174" s="124"/>
      <c r="J1174" s="124"/>
      <c r="K1174" s="124"/>
      <c r="L1174" s="124"/>
      <c r="M1174" s="124"/>
      <c r="N1174" s="167" t="str">
        <f>VLOOKUP($B1172,D1_2!$B$259:$AL$385,22,FALSE)&amp;""</f>
        <v/>
      </c>
      <c r="O1174" s="174"/>
      <c r="P1174" s="190" t="s">
        <v>410</v>
      </c>
      <c r="Q1174" s="206" t="str">
        <f>VLOOKUP($B1172,D1_2!$B$259:$AL$385,23,FALSE)&amp;""</f>
        <v/>
      </c>
      <c r="R1174" s="216"/>
      <c r="S1174" s="167" t="str">
        <f>VLOOKUP($B1172,D1_2!$B$259:$AL$385,24,FALSE)&amp;""</f>
        <v/>
      </c>
      <c r="T1174" s="174"/>
      <c r="U1174" s="190" t="s">
        <v>410</v>
      </c>
      <c r="V1174" s="206" t="str">
        <f>VLOOKUP($B1172,D1_2!$B$259:$AL$385,25,FALSE)&amp;""</f>
        <v/>
      </c>
      <c r="W1174" s="216"/>
      <c r="X1174" s="167" t="str">
        <f>VLOOKUP($B1172,D1_2!$B$259:$AL$385,26,FALSE)&amp;""</f>
        <v/>
      </c>
      <c r="Y1174" s="174"/>
      <c r="Z1174" s="190" t="s">
        <v>410</v>
      </c>
      <c r="AA1174" s="206" t="str">
        <f>VLOOKUP($B1172,D1_2!$B$259:$AL$385,27,FALSE)&amp;""</f>
        <v/>
      </c>
      <c r="AB1174" s="216"/>
      <c r="AC1174" s="167" t="str">
        <f>VLOOKUP($B1172,D1_2!$B$259:$AL$385,28,FALSE)&amp;""</f>
        <v/>
      </c>
      <c r="AD1174" s="174"/>
      <c r="AE1174" s="190" t="s">
        <v>410</v>
      </c>
      <c r="AF1174" s="206" t="str">
        <f>VLOOKUP($B1172,D1_2!$B$259:$AL$385,29,FALSE)&amp;""</f>
        <v/>
      </c>
      <c r="AG1174" s="216"/>
      <c r="AH1174" s="167" t="str">
        <f>VLOOKUP($B1172,D1_2!$B$259:$AL$385,30,FALSE)&amp;""</f>
        <v/>
      </c>
      <c r="AI1174" s="174"/>
      <c r="AJ1174" s="190" t="s">
        <v>410</v>
      </c>
      <c r="AK1174" s="206" t="str">
        <f>VLOOKUP($B1172,D1_2!$B$259:$AL$385,31,FALSE)&amp;""</f>
        <v/>
      </c>
      <c r="AL1174" s="216"/>
      <c r="AM1174" s="167" t="str">
        <f>VLOOKUP($B1172,D1_2!$B$259:$AL$385,32,FALSE)&amp;""</f>
        <v/>
      </c>
      <c r="AN1174" s="174"/>
      <c r="AO1174" s="190" t="s">
        <v>410</v>
      </c>
      <c r="AP1174" s="206" t="str">
        <f>VLOOKUP($B1172,D1_2!$B$259:$AL$385,33,FALSE)&amp;""</f>
        <v/>
      </c>
      <c r="AQ1174" s="216"/>
      <c r="AR1174" s="167" t="str">
        <f>VLOOKUP($B1172,D1_2!$B$259:$AL$385,34,FALSE)&amp;""</f>
        <v/>
      </c>
      <c r="AS1174" s="174"/>
      <c r="AT1174" s="190" t="s">
        <v>410</v>
      </c>
      <c r="AU1174" s="206" t="str">
        <f>VLOOKUP($B1172,D1_2!$B$259:$AL$385,35,FALSE)&amp;""</f>
        <v/>
      </c>
      <c r="AV1174" s="216"/>
      <c r="AW1174" s="167" t="str">
        <f>VLOOKUP($B1172,D1_2!$B$259:$AL$385,36,FALSE)&amp;""</f>
        <v/>
      </c>
      <c r="AX1174" s="174"/>
      <c r="AY1174" s="190" t="s">
        <v>410</v>
      </c>
      <c r="AZ1174" s="206" t="str">
        <f>VLOOKUP($B1172,D1_2!$B$259:$AL$385,37,FALSE)&amp;""</f>
        <v/>
      </c>
      <c r="BA1174" s="216"/>
    </row>
    <row r="1175" spans="2:53" s="1" customFormat="1" ht="14.25" customHeight="1">
      <c r="B1175" s="26" t="s">
        <v>5967</v>
      </c>
      <c r="C1175" s="78"/>
      <c r="D1175" s="78"/>
      <c r="E1175" s="78"/>
      <c r="F1175" s="107"/>
      <c r="G1175" s="122" t="s">
        <v>6009</v>
      </c>
      <c r="H1175" s="122"/>
      <c r="I1175" s="122"/>
      <c r="J1175" s="122"/>
      <c r="K1175" s="122"/>
      <c r="L1175" s="122"/>
      <c r="M1175" s="122"/>
      <c r="N1175" s="160" t="str">
        <f>VLOOKUP($B1175,D1_2!$B$5:$AL$131,22,FALSE)&amp;""</f>
        <v/>
      </c>
      <c r="O1175" s="172"/>
      <c r="P1175" s="188" t="s">
        <v>410</v>
      </c>
      <c r="Q1175" s="204" t="str">
        <f>VLOOKUP($B1175,D1_2!$B$5:$AL$131,23,FALSE)&amp;""</f>
        <v/>
      </c>
      <c r="R1175" s="215"/>
      <c r="S1175" s="160" t="str">
        <f>VLOOKUP($B1175,D1_2!$B$5:$AL$131,24,FALSE)&amp;""</f>
        <v/>
      </c>
      <c r="T1175" s="172"/>
      <c r="U1175" s="188" t="s">
        <v>410</v>
      </c>
      <c r="V1175" s="204" t="str">
        <f>VLOOKUP($B1175,D1_2!$B$5:$AL$131,25,FALSE)&amp;""</f>
        <v/>
      </c>
      <c r="W1175" s="215"/>
      <c r="X1175" s="160" t="str">
        <f>VLOOKUP($B1175,D1_2!$B$5:$AL$131,26,FALSE)&amp;""</f>
        <v/>
      </c>
      <c r="Y1175" s="172"/>
      <c r="Z1175" s="188" t="s">
        <v>410</v>
      </c>
      <c r="AA1175" s="204" t="str">
        <f>VLOOKUP($B1175,D1_2!$B$5:$AL$131,27,FALSE)&amp;""</f>
        <v/>
      </c>
      <c r="AB1175" s="215"/>
      <c r="AC1175" s="160" t="str">
        <f>VLOOKUP($B1175,D1_2!$B$5:$AL$131,28,FALSE)&amp;""</f>
        <v/>
      </c>
      <c r="AD1175" s="172"/>
      <c r="AE1175" s="188" t="s">
        <v>410</v>
      </c>
      <c r="AF1175" s="204" t="str">
        <f>VLOOKUP($B1175,D1_2!$B$5:$AL$131,29,FALSE)&amp;""</f>
        <v/>
      </c>
      <c r="AG1175" s="215"/>
      <c r="AH1175" s="160" t="str">
        <f>VLOOKUP($B1175,D1_2!$B$5:$AL$131,30,FALSE)&amp;""</f>
        <v/>
      </c>
      <c r="AI1175" s="172"/>
      <c r="AJ1175" s="188" t="s">
        <v>410</v>
      </c>
      <c r="AK1175" s="204" t="str">
        <f>VLOOKUP($B1175,D1_2!$B$5:$AL$131,31,FALSE)&amp;""</f>
        <v/>
      </c>
      <c r="AL1175" s="215"/>
      <c r="AM1175" s="160" t="str">
        <f>VLOOKUP($B1175,D1_2!$B$5:$AL$131,32,FALSE)&amp;""</f>
        <v/>
      </c>
      <c r="AN1175" s="172"/>
      <c r="AO1175" s="188" t="s">
        <v>410</v>
      </c>
      <c r="AP1175" s="204" t="str">
        <f>VLOOKUP($B1175,D1_2!$B$5:$AL$131,33,FALSE)&amp;""</f>
        <v/>
      </c>
      <c r="AQ1175" s="215"/>
      <c r="AR1175" s="160" t="str">
        <f>VLOOKUP($B1175,D1_2!$B$5:$AL$131,34,FALSE)&amp;""</f>
        <v/>
      </c>
      <c r="AS1175" s="172"/>
      <c r="AT1175" s="188" t="s">
        <v>410</v>
      </c>
      <c r="AU1175" s="204" t="str">
        <f>VLOOKUP($B1175,D1_2!$B$5:$AL$131,35,FALSE)&amp;""</f>
        <v/>
      </c>
      <c r="AV1175" s="215"/>
      <c r="AW1175" s="160" t="str">
        <f>VLOOKUP($B1175,D1_2!$B$5:$AL$131,36,FALSE)&amp;""</f>
        <v/>
      </c>
      <c r="AX1175" s="172"/>
      <c r="AY1175" s="188" t="s">
        <v>410</v>
      </c>
      <c r="AZ1175" s="204" t="str">
        <f>VLOOKUP($B1175,D1_2!$B$5:$AL$131,37,FALSE)&amp;""</f>
        <v/>
      </c>
      <c r="BA1175" s="215"/>
    </row>
    <row r="1176" spans="2:53" s="1" customFormat="1">
      <c r="B1176" s="28"/>
      <c r="C1176" s="80"/>
      <c r="D1176" s="80"/>
      <c r="E1176" s="80"/>
      <c r="F1176" s="108"/>
      <c r="G1176" s="123" t="s">
        <v>5759</v>
      </c>
      <c r="H1176" s="123"/>
      <c r="I1176" s="123"/>
      <c r="J1176" s="123"/>
      <c r="K1176" s="123"/>
      <c r="L1176" s="123"/>
      <c r="M1176" s="123"/>
      <c r="N1176" s="162" t="str">
        <f>VLOOKUP($B1175,D1_2!$B$132:$AL$258,22,FALSE)&amp;""</f>
        <v/>
      </c>
      <c r="O1176" s="173"/>
      <c r="P1176" s="189" t="s">
        <v>410</v>
      </c>
      <c r="Q1176" s="205" t="str">
        <f>VLOOKUP($B1175,D1_2!$B$132:$AL$258,23,FALSE)&amp;""</f>
        <v/>
      </c>
      <c r="R1176" s="222"/>
      <c r="S1176" s="162" t="str">
        <f>VLOOKUP($B1175,D1_2!$B$132:$AL$258,24,FALSE)&amp;""</f>
        <v/>
      </c>
      <c r="T1176" s="173"/>
      <c r="U1176" s="189" t="s">
        <v>410</v>
      </c>
      <c r="V1176" s="205" t="str">
        <f>VLOOKUP($B1175,D1_2!$B$132:$AL$258,25,FALSE)&amp;""</f>
        <v/>
      </c>
      <c r="W1176" s="222"/>
      <c r="X1176" s="162" t="str">
        <f>VLOOKUP($B1175,D1_2!$B$132:$AL$258,26,FALSE)&amp;""</f>
        <v/>
      </c>
      <c r="Y1176" s="173"/>
      <c r="Z1176" s="189" t="s">
        <v>410</v>
      </c>
      <c r="AA1176" s="205" t="str">
        <f>VLOOKUP($B1175,D1_2!$B$132:$AL$258,27,FALSE)&amp;""</f>
        <v/>
      </c>
      <c r="AB1176" s="222"/>
      <c r="AC1176" s="162" t="str">
        <f>VLOOKUP($B1175,D1_2!$B$132:$AL$258,28,FALSE)&amp;""</f>
        <v/>
      </c>
      <c r="AD1176" s="173"/>
      <c r="AE1176" s="189" t="s">
        <v>410</v>
      </c>
      <c r="AF1176" s="205" t="str">
        <f>VLOOKUP($B1175,D1_2!$B$132:$AL$258,29,FALSE)&amp;""</f>
        <v/>
      </c>
      <c r="AG1176" s="222"/>
      <c r="AH1176" s="162" t="str">
        <f>VLOOKUP($B1175,D1_2!$B$132:$AL$258,30,FALSE)&amp;""</f>
        <v/>
      </c>
      <c r="AI1176" s="173"/>
      <c r="AJ1176" s="189" t="s">
        <v>410</v>
      </c>
      <c r="AK1176" s="205" t="str">
        <f>VLOOKUP($B1175,D1_2!$B$132:$AL$258,31,FALSE)&amp;""</f>
        <v/>
      </c>
      <c r="AL1176" s="222"/>
      <c r="AM1176" s="162" t="str">
        <f>VLOOKUP($B1175,D1_2!$B$132:$AL$258,32,FALSE)&amp;""</f>
        <v/>
      </c>
      <c r="AN1176" s="173"/>
      <c r="AO1176" s="189" t="s">
        <v>410</v>
      </c>
      <c r="AP1176" s="205" t="str">
        <f>VLOOKUP($B1175,D1_2!$B$132:$AL$258,33,FALSE)&amp;""</f>
        <v/>
      </c>
      <c r="AQ1176" s="222"/>
      <c r="AR1176" s="162" t="str">
        <f>VLOOKUP($B1175,D1_2!$B$132:$AL$258,34,FALSE)&amp;""</f>
        <v/>
      </c>
      <c r="AS1176" s="173"/>
      <c r="AT1176" s="189" t="s">
        <v>410</v>
      </c>
      <c r="AU1176" s="205" t="str">
        <f>VLOOKUP($B1175,D1_2!$B$132:$AL$258,35,FALSE)&amp;""</f>
        <v/>
      </c>
      <c r="AV1176" s="222"/>
      <c r="AW1176" s="162" t="str">
        <f>VLOOKUP($B1175,D1_2!$B$132:$AL$258,36,FALSE)&amp;""</f>
        <v/>
      </c>
      <c r="AX1176" s="173"/>
      <c r="AY1176" s="189" t="s">
        <v>410</v>
      </c>
      <c r="AZ1176" s="205" t="str">
        <f>VLOOKUP($B1175,D1_2!$B$132:$AL$258,37,FALSE)&amp;""</f>
        <v/>
      </c>
      <c r="BA1176" s="222"/>
    </row>
    <row r="1177" spans="2:53" s="1" customFormat="1">
      <c r="B1177" s="27"/>
      <c r="C1177" s="79"/>
      <c r="D1177" s="79"/>
      <c r="E1177" s="79"/>
      <c r="F1177" s="109"/>
      <c r="G1177" s="124" t="s">
        <v>5593</v>
      </c>
      <c r="H1177" s="124"/>
      <c r="I1177" s="124"/>
      <c r="J1177" s="124"/>
      <c r="K1177" s="124"/>
      <c r="L1177" s="124"/>
      <c r="M1177" s="124"/>
      <c r="N1177" s="167" t="str">
        <f>VLOOKUP($B1175,D1_2!$B$259:$AL$385,22,FALSE)&amp;""</f>
        <v/>
      </c>
      <c r="O1177" s="174"/>
      <c r="P1177" s="190" t="s">
        <v>410</v>
      </c>
      <c r="Q1177" s="206" t="str">
        <f>VLOOKUP($B1175,D1_2!$B$259:$AL$385,23,FALSE)&amp;""</f>
        <v/>
      </c>
      <c r="R1177" s="216"/>
      <c r="S1177" s="167" t="str">
        <f>VLOOKUP($B1175,D1_2!$B$259:$AL$385,24,FALSE)&amp;""</f>
        <v/>
      </c>
      <c r="T1177" s="174"/>
      <c r="U1177" s="190" t="s">
        <v>410</v>
      </c>
      <c r="V1177" s="206" t="str">
        <f>VLOOKUP($B1175,D1_2!$B$259:$AL$385,25,FALSE)&amp;""</f>
        <v/>
      </c>
      <c r="W1177" s="216"/>
      <c r="X1177" s="167" t="str">
        <f>VLOOKUP($B1175,D1_2!$B$259:$AL$385,26,FALSE)&amp;""</f>
        <v/>
      </c>
      <c r="Y1177" s="174"/>
      <c r="Z1177" s="190" t="s">
        <v>410</v>
      </c>
      <c r="AA1177" s="206" t="str">
        <f>VLOOKUP($B1175,D1_2!$B$259:$AL$385,27,FALSE)&amp;""</f>
        <v/>
      </c>
      <c r="AB1177" s="216"/>
      <c r="AC1177" s="167" t="str">
        <f>VLOOKUP($B1175,D1_2!$B$259:$AL$385,28,FALSE)&amp;""</f>
        <v/>
      </c>
      <c r="AD1177" s="174"/>
      <c r="AE1177" s="190" t="s">
        <v>410</v>
      </c>
      <c r="AF1177" s="206" t="str">
        <f>VLOOKUP($B1175,D1_2!$B$259:$AL$385,29,FALSE)&amp;""</f>
        <v/>
      </c>
      <c r="AG1177" s="216"/>
      <c r="AH1177" s="167" t="str">
        <f>VLOOKUP($B1175,D1_2!$B$259:$AL$385,30,FALSE)&amp;""</f>
        <v/>
      </c>
      <c r="AI1177" s="174"/>
      <c r="AJ1177" s="190" t="s">
        <v>410</v>
      </c>
      <c r="AK1177" s="206" t="str">
        <f>VLOOKUP($B1175,D1_2!$B$259:$AL$385,31,FALSE)&amp;""</f>
        <v/>
      </c>
      <c r="AL1177" s="216"/>
      <c r="AM1177" s="167" t="str">
        <f>VLOOKUP($B1175,D1_2!$B$259:$AL$385,32,FALSE)&amp;""</f>
        <v/>
      </c>
      <c r="AN1177" s="174"/>
      <c r="AO1177" s="190" t="s">
        <v>410</v>
      </c>
      <c r="AP1177" s="206" t="str">
        <f>VLOOKUP($B1175,D1_2!$B$259:$AL$385,33,FALSE)&amp;""</f>
        <v/>
      </c>
      <c r="AQ1177" s="216"/>
      <c r="AR1177" s="167" t="str">
        <f>VLOOKUP($B1175,D1_2!$B$259:$AL$385,34,FALSE)&amp;""</f>
        <v/>
      </c>
      <c r="AS1177" s="174"/>
      <c r="AT1177" s="190" t="s">
        <v>410</v>
      </c>
      <c r="AU1177" s="206" t="str">
        <f>VLOOKUP($B1175,D1_2!$B$259:$AL$385,35,FALSE)&amp;""</f>
        <v/>
      </c>
      <c r="AV1177" s="216"/>
      <c r="AW1177" s="167" t="str">
        <f>VLOOKUP($B1175,D1_2!$B$259:$AL$385,36,FALSE)&amp;""</f>
        <v/>
      </c>
      <c r="AX1177" s="174"/>
      <c r="AY1177" s="190" t="s">
        <v>410</v>
      </c>
      <c r="AZ1177" s="206" t="str">
        <f>VLOOKUP($B1175,D1_2!$B$259:$AL$385,37,FALSE)&amp;""</f>
        <v/>
      </c>
      <c r="BA1177" s="216"/>
    </row>
    <row r="1178" spans="2:53" s="1" customFormat="1" ht="14.25" customHeight="1">
      <c r="B1178" s="26" t="s">
        <v>2097</v>
      </c>
      <c r="C1178" s="78"/>
      <c r="D1178" s="78"/>
      <c r="E1178" s="78"/>
      <c r="F1178" s="107"/>
      <c r="G1178" s="122" t="s">
        <v>6009</v>
      </c>
      <c r="H1178" s="122"/>
      <c r="I1178" s="122"/>
      <c r="J1178" s="122"/>
      <c r="K1178" s="122"/>
      <c r="L1178" s="122"/>
      <c r="M1178" s="122"/>
      <c r="N1178" s="160" t="str">
        <f>VLOOKUP($B1178,D1_2!$B$5:$AL$131,22,FALSE)&amp;""</f>
        <v/>
      </c>
      <c r="O1178" s="172"/>
      <c r="P1178" s="188" t="s">
        <v>410</v>
      </c>
      <c r="Q1178" s="204" t="str">
        <f>VLOOKUP($B1178,D1_2!$B$5:$AL$131,23,FALSE)&amp;""</f>
        <v/>
      </c>
      <c r="R1178" s="215"/>
      <c r="S1178" s="160" t="str">
        <f>VLOOKUP($B1178,D1_2!$B$5:$AL$131,24,FALSE)&amp;""</f>
        <v/>
      </c>
      <c r="T1178" s="172"/>
      <c r="U1178" s="188" t="s">
        <v>410</v>
      </c>
      <c r="V1178" s="204" t="str">
        <f>VLOOKUP($B1178,D1_2!$B$5:$AL$131,25,FALSE)&amp;""</f>
        <v/>
      </c>
      <c r="W1178" s="215"/>
      <c r="X1178" s="160" t="str">
        <f>VLOOKUP($B1178,D1_2!$B$5:$AL$131,26,FALSE)&amp;""</f>
        <v/>
      </c>
      <c r="Y1178" s="172"/>
      <c r="Z1178" s="188" t="s">
        <v>410</v>
      </c>
      <c r="AA1178" s="204" t="str">
        <f>VLOOKUP($B1178,D1_2!$B$5:$AL$131,27,FALSE)&amp;""</f>
        <v/>
      </c>
      <c r="AB1178" s="215"/>
      <c r="AC1178" s="160" t="str">
        <f>VLOOKUP($B1178,D1_2!$B$5:$AL$131,28,FALSE)&amp;""</f>
        <v/>
      </c>
      <c r="AD1178" s="172"/>
      <c r="AE1178" s="188" t="s">
        <v>410</v>
      </c>
      <c r="AF1178" s="204" t="str">
        <f>VLOOKUP($B1178,D1_2!$B$5:$AL$131,29,FALSE)&amp;""</f>
        <v/>
      </c>
      <c r="AG1178" s="215"/>
      <c r="AH1178" s="160" t="str">
        <f>VLOOKUP($B1178,D1_2!$B$5:$AL$131,30,FALSE)&amp;""</f>
        <v/>
      </c>
      <c r="AI1178" s="172"/>
      <c r="AJ1178" s="188" t="s">
        <v>410</v>
      </c>
      <c r="AK1178" s="204" t="str">
        <f>VLOOKUP($B1178,D1_2!$B$5:$AL$131,31,FALSE)&amp;""</f>
        <v/>
      </c>
      <c r="AL1178" s="215"/>
      <c r="AM1178" s="160" t="str">
        <f>VLOOKUP($B1178,D1_2!$B$5:$AL$131,32,FALSE)&amp;""</f>
        <v/>
      </c>
      <c r="AN1178" s="172"/>
      <c r="AO1178" s="188" t="s">
        <v>410</v>
      </c>
      <c r="AP1178" s="204" t="str">
        <f>VLOOKUP($B1178,D1_2!$B$5:$AL$131,33,FALSE)&amp;""</f>
        <v/>
      </c>
      <c r="AQ1178" s="215"/>
      <c r="AR1178" s="160" t="str">
        <f>VLOOKUP($B1178,D1_2!$B$5:$AL$131,34,FALSE)&amp;""</f>
        <v/>
      </c>
      <c r="AS1178" s="172"/>
      <c r="AT1178" s="188" t="s">
        <v>410</v>
      </c>
      <c r="AU1178" s="204" t="str">
        <f>VLOOKUP($B1178,D1_2!$B$5:$AL$131,35,FALSE)&amp;""</f>
        <v/>
      </c>
      <c r="AV1178" s="215"/>
      <c r="AW1178" s="160" t="str">
        <f>VLOOKUP($B1178,D1_2!$B$5:$AL$131,36,FALSE)&amp;""</f>
        <v/>
      </c>
      <c r="AX1178" s="172"/>
      <c r="AY1178" s="188" t="s">
        <v>410</v>
      </c>
      <c r="AZ1178" s="204" t="str">
        <f>VLOOKUP($B1178,D1_2!$B$5:$AL$131,37,FALSE)&amp;""</f>
        <v/>
      </c>
      <c r="BA1178" s="215"/>
    </row>
    <row r="1179" spans="2:53" s="1" customFormat="1">
      <c r="B1179" s="28"/>
      <c r="C1179" s="80"/>
      <c r="D1179" s="80"/>
      <c r="E1179" s="80"/>
      <c r="F1179" s="108"/>
      <c r="G1179" s="123" t="s">
        <v>5759</v>
      </c>
      <c r="H1179" s="123"/>
      <c r="I1179" s="123"/>
      <c r="J1179" s="123"/>
      <c r="K1179" s="123"/>
      <c r="L1179" s="123"/>
      <c r="M1179" s="123"/>
      <c r="N1179" s="162" t="str">
        <f>VLOOKUP($B1178,D1_2!$B$132:$AL$258,22,FALSE)&amp;""</f>
        <v/>
      </c>
      <c r="O1179" s="173"/>
      <c r="P1179" s="189" t="s">
        <v>410</v>
      </c>
      <c r="Q1179" s="205" t="str">
        <f>VLOOKUP($B1178,D1_2!$B$132:$AL$258,23,FALSE)&amp;""</f>
        <v/>
      </c>
      <c r="R1179" s="222"/>
      <c r="S1179" s="162" t="str">
        <f>VLOOKUP($B1178,D1_2!$B$132:$AL$258,24,FALSE)&amp;""</f>
        <v/>
      </c>
      <c r="T1179" s="173"/>
      <c r="U1179" s="189" t="s">
        <v>410</v>
      </c>
      <c r="V1179" s="205" t="str">
        <f>VLOOKUP($B1178,D1_2!$B$132:$AL$258,25,FALSE)&amp;""</f>
        <v/>
      </c>
      <c r="W1179" s="222"/>
      <c r="X1179" s="162" t="str">
        <f>VLOOKUP($B1178,D1_2!$B$132:$AL$258,26,FALSE)&amp;""</f>
        <v/>
      </c>
      <c r="Y1179" s="173"/>
      <c r="Z1179" s="189" t="s">
        <v>410</v>
      </c>
      <c r="AA1179" s="205" t="str">
        <f>VLOOKUP($B1178,D1_2!$B$132:$AL$258,27,FALSE)&amp;""</f>
        <v/>
      </c>
      <c r="AB1179" s="222"/>
      <c r="AC1179" s="162" t="str">
        <f>VLOOKUP($B1178,D1_2!$B$132:$AL$258,28,FALSE)&amp;""</f>
        <v/>
      </c>
      <c r="AD1179" s="173"/>
      <c r="AE1179" s="189" t="s">
        <v>410</v>
      </c>
      <c r="AF1179" s="205" t="str">
        <f>VLOOKUP($B1178,D1_2!$B$132:$AL$258,29,FALSE)&amp;""</f>
        <v/>
      </c>
      <c r="AG1179" s="222"/>
      <c r="AH1179" s="162" t="str">
        <f>VLOOKUP($B1178,D1_2!$B$132:$AL$258,30,FALSE)&amp;""</f>
        <v/>
      </c>
      <c r="AI1179" s="173"/>
      <c r="AJ1179" s="189" t="s">
        <v>410</v>
      </c>
      <c r="AK1179" s="205" t="str">
        <f>VLOOKUP($B1178,D1_2!$B$132:$AL$258,31,FALSE)&amp;""</f>
        <v/>
      </c>
      <c r="AL1179" s="222"/>
      <c r="AM1179" s="162" t="str">
        <f>VLOOKUP($B1178,D1_2!$B$132:$AL$258,32,FALSE)&amp;""</f>
        <v/>
      </c>
      <c r="AN1179" s="173"/>
      <c r="AO1179" s="189" t="s">
        <v>410</v>
      </c>
      <c r="AP1179" s="205" t="str">
        <f>VLOOKUP($B1178,D1_2!$B$132:$AL$258,33,FALSE)&amp;""</f>
        <v/>
      </c>
      <c r="AQ1179" s="222"/>
      <c r="AR1179" s="162" t="str">
        <f>VLOOKUP($B1178,D1_2!$B$132:$AL$258,34,FALSE)&amp;""</f>
        <v/>
      </c>
      <c r="AS1179" s="173"/>
      <c r="AT1179" s="189" t="s">
        <v>410</v>
      </c>
      <c r="AU1179" s="205" t="str">
        <f>VLOOKUP($B1178,D1_2!$B$132:$AL$258,35,FALSE)&amp;""</f>
        <v/>
      </c>
      <c r="AV1179" s="222"/>
      <c r="AW1179" s="162" t="str">
        <f>VLOOKUP($B1178,D1_2!$B$132:$AL$258,36,FALSE)&amp;""</f>
        <v/>
      </c>
      <c r="AX1179" s="173"/>
      <c r="AY1179" s="189" t="s">
        <v>410</v>
      </c>
      <c r="AZ1179" s="205" t="str">
        <f>VLOOKUP($B1178,D1_2!$B$132:$AL$258,37,FALSE)&amp;""</f>
        <v/>
      </c>
      <c r="BA1179" s="222"/>
    </row>
    <row r="1180" spans="2:53" s="1" customFormat="1">
      <c r="B1180" s="27"/>
      <c r="C1180" s="79"/>
      <c r="D1180" s="79"/>
      <c r="E1180" s="79"/>
      <c r="F1180" s="109"/>
      <c r="G1180" s="124" t="s">
        <v>5593</v>
      </c>
      <c r="H1180" s="124"/>
      <c r="I1180" s="124"/>
      <c r="J1180" s="124"/>
      <c r="K1180" s="124"/>
      <c r="L1180" s="124"/>
      <c r="M1180" s="124"/>
      <c r="N1180" s="167" t="str">
        <f>VLOOKUP($B1178,D1_2!$B$259:$AL$385,22,FALSE)&amp;""</f>
        <v/>
      </c>
      <c r="O1180" s="174"/>
      <c r="P1180" s="190" t="s">
        <v>410</v>
      </c>
      <c r="Q1180" s="206" t="str">
        <f>VLOOKUP($B1178,D1_2!$B$259:$AL$385,23,FALSE)&amp;""</f>
        <v/>
      </c>
      <c r="R1180" s="216"/>
      <c r="S1180" s="167" t="str">
        <f>VLOOKUP($B1178,D1_2!$B$259:$AL$385,24,FALSE)&amp;""</f>
        <v/>
      </c>
      <c r="T1180" s="174"/>
      <c r="U1180" s="190" t="s">
        <v>410</v>
      </c>
      <c r="V1180" s="206" t="str">
        <f>VLOOKUP($B1178,D1_2!$B$259:$AL$385,25,FALSE)&amp;""</f>
        <v/>
      </c>
      <c r="W1180" s="216"/>
      <c r="X1180" s="167" t="str">
        <f>VLOOKUP($B1178,D1_2!$B$259:$AL$385,26,FALSE)&amp;""</f>
        <v/>
      </c>
      <c r="Y1180" s="174"/>
      <c r="Z1180" s="190" t="s">
        <v>410</v>
      </c>
      <c r="AA1180" s="206" t="str">
        <f>VLOOKUP($B1178,D1_2!$B$259:$AL$385,27,FALSE)&amp;""</f>
        <v/>
      </c>
      <c r="AB1180" s="216"/>
      <c r="AC1180" s="167" t="str">
        <f>VLOOKUP($B1178,D1_2!$B$259:$AL$385,28,FALSE)&amp;""</f>
        <v/>
      </c>
      <c r="AD1180" s="174"/>
      <c r="AE1180" s="190" t="s">
        <v>410</v>
      </c>
      <c r="AF1180" s="206" t="str">
        <f>VLOOKUP($B1178,D1_2!$B$259:$AL$385,29,FALSE)&amp;""</f>
        <v/>
      </c>
      <c r="AG1180" s="216"/>
      <c r="AH1180" s="167" t="str">
        <f>VLOOKUP($B1178,D1_2!$B$259:$AL$385,30,FALSE)&amp;""</f>
        <v/>
      </c>
      <c r="AI1180" s="174"/>
      <c r="AJ1180" s="190" t="s">
        <v>410</v>
      </c>
      <c r="AK1180" s="206" t="str">
        <f>VLOOKUP($B1178,D1_2!$B$259:$AL$385,31,FALSE)&amp;""</f>
        <v/>
      </c>
      <c r="AL1180" s="216"/>
      <c r="AM1180" s="167" t="str">
        <f>VLOOKUP($B1178,D1_2!$B$259:$AL$385,32,FALSE)&amp;""</f>
        <v/>
      </c>
      <c r="AN1180" s="174"/>
      <c r="AO1180" s="190" t="s">
        <v>410</v>
      </c>
      <c r="AP1180" s="206" t="str">
        <f>VLOOKUP($B1178,D1_2!$B$259:$AL$385,33,FALSE)&amp;""</f>
        <v/>
      </c>
      <c r="AQ1180" s="216"/>
      <c r="AR1180" s="167" t="str">
        <f>VLOOKUP($B1178,D1_2!$B$259:$AL$385,34,FALSE)&amp;""</f>
        <v/>
      </c>
      <c r="AS1180" s="174"/>
      <c r="AT1180" s="190" t="s">
        <v>410</v>
      </c>
      <c r="AU1180" s="206" t="str">
        <f>VLOOKUP($B1178,D1_2!$B$259:$AL$385,35,FALSE)&amp;""</f>
        <v/>
      </c>
      <c r="AV1180" s="216"/>
      <c r="AW1180" s="167" t="str">
        <f>VLOOKUP($B1178,D1_2!$B$259:$AL$385,36,FALSE)&amp;""</f>
        <v/>
      </c>
      <c r="AX1180" s="174"/>
      <c r="AY1180" s="190" t="s">
        <v>410</v>
      </c>
      <c r="AZ1180" s="206" t="str">
        <f>VLOOKUP($B1178,D1_2!$B$259:$AL$385,37,FALSE)&amp;""</f>
        <v/>
      </c>
      <c r="BA1180" s="216"/>
    </row>
    <row r="1181" spans="2:53" s="1" customFormat="1" ht="14.25" customHeight="1">
      <c r="B1181" s="26" t="s">
        <v>1235</v>
      </c>
      <c r="C1181" s="78"/>
      <c r="D1181" s="78"/>
      <c r="E1181" s="78"/>
      <c r="F1181" s="107"/>
      <c r="G1181" s="122" t="s">
        <v>6009</v>
      </c>
      <c r="H1181" s="122"/>
      <c r="I1181" s="122"/>
      <c r="J1181" s="122"/>
      <c r="K1181" s="122"/>
      <c r="L1181" s="122"/>
      <c r="M1181" s="122"/>
      <c r="N1181" s="160" t="str">
        <f>VLOOKUP($B1181,D1_2!$B$5:$AL$131,22,FALSE)&amp;""</f>
        <v/>
      </c>
      <c r="O1181" s="172"/>
      <c r="P1181" s="188" t="s">
        <v>410</v>
      </c>
      <c r="Q1181" s="204" t="str">
        <f>VLOOKUP($B1181,D1_2!$B$5:$AL$131,23,FALSE)&amp;""</f>
        <v/>
      </c>
      <c r="R1181" s="215"/>
      <c r="S1181" s="160" t="str">
        <f>VLOOKUP($B1181,D1_2!$B$5:$AL$131,24,FALSE)&amp;""</f>
        <v/>
      </c>
      <c r="T1181" s="172"/>
      <c r="U1181" s="188" t="s">
        <v>410</v>
      </c>
      <c r="V1181" s="204" t="str">
        <f>VLOOKUP($B1181,D1_2!$B$5:$AL$131,25,FALSE)&amp;""</f>
        <v/>
      </c>
      <c r="W1181" s="215"/>
      <c r="X1181" s="160" t="str">
        <f>VLOOKUP($B1181,D1_2!$B$5:$AL$131,26,FALSE)&amp;""</f>
        <v/>
      </c>
      <c r="Y1181" s="172"/>
      <c r="Z1181" s="188" t="s">
        <v>410</v>
      </c>
      <c r="AA1181" s="204" t="str">
        <f>VLOOKUP($B1181,D1_2!$B$5:$AL$131,27,FALSE)&amp;""</f>
        <v/>
      </c>
      <c r="AB1181" s="215"/>
      <c r="AC1181" s="160" t="str">
        <f>VLOOKUP($B1181,D1_2!$B$5:$AL$131,28,FALSE)&amp;""</f>
        <v/>
      </c>
      <c r="AD1181" s="172"/>
      <c r="AE1181" s="188" t="s">
        <v>410</v>
      </c>
      <c r="AF1181" s="204" t="str">
        <f>VLOOKUP($B1181,D1_2!$B$5:$AL$131,29,FALSE)&amp;""</f>
        <v/>
      </c>
      <c r="AG1181" s="215"/>
      <c r="AH1181" s="160" t="str">
        <f>VLOOKUP($B1181,D1_2!$B$5:$AL$131,30,FALSE)&amp;""</f>
        <v/>
      </c>
      <c r="AI1181" s="172"/>
      <c r="AJ1181" s="188" t="s">
        <v>410</v>
      </c>
      <c r="AK1181" s="204" t="str">
        <f>VLOOKUP($B1181,D1_2!$B$5:$AL$131,31,FALSE)&amp;""</f>
        <v/>
      </c>
      <c r="AL1181" s="215"/>
      <c r="AM1181" s="160" t="str">
        <f>VLOOKUP($B1181,D1_2!$B$5:$AL$131,32,FALSE)&amp;""</f>
        <v/>
      </c>
      <c r="AN1181" s="172"/>
      <c r="AO1181" s="188" t="s">
        <v>410</v>
      </c>
      <c r="AP1181" s="204" t="str">
        <f>VLOOKUP($B1181,D1_2!$B$5:$AL$131,33,FALSE)&amp;""</f>
        <v/>
      </c>
      <c r="AQ1181" s="215"/>
      <c r="AR1181" s="160" t="str">
        <f>VLOOKUP($B1181,D1_2!$B$5:$AL$131,34,FALSE)&amp;""</f>
        <v/>
      </c>
      <c r="AS1181" s="172"/>
      <c r="AT1181" s="188" t="s">
        <v>410</v>
      </c>
      <c r="AU1181" s="204" t="str">
        <f>VLOOKUP($B1181,D1_2!$B$5:$AL$131,35,FALSE)&amp;""</f>
        <v/>
      </c>
      <c r="AV1181" s="215"/>
      <c r="AW1181" s="160" t="str">
        <f>VLOOKUP($B1181,D1_2!$B$5:$AL$131,36,FALSE)&amp;""</f>
        <v/>
      </c>
      <c r="AX1181" s="172"/>
      <c r="AY1181" s="188" t="s">
        <v>410</v>
      </c>
      <c r="AZ1181" s="204" t="str">
        <f>VLOOKUP($B1181,D1_2!$B$5:$AL$131,37,FALSE)&amp;""</f>
        <v/>
      </c>
      <c r="BA1181" s="215"/>
    </row>
    <row r="1182" spans="2:53" s="1" customFormat="1">
      <c r="B1182" s="28"/>
      <c r="C1182" s="80"/>
      <c r="D1182" s="80"/>
      <c r="E1182" s="80"/>
      <c r="F1182" s="108"/>
      <c r="G1182" s="123" t="s">
        <v>5759</v>
      </c>
      <c r="H1182" s="123"/>
      <c r="I1182" s="123"/>
      <c r="J1182" s="123"/>
      <c r="K1182" s="123"/>
      <c r="L1182" s="123"/>
      <c r="M1182" s="123"/>
      <c r="N1182" s="162" t="str">
        <f>VLOOKUP($B1181,D1_2!$B$132:$AL$258,22,FALSE)&amp;""</f>
        <v/>
      </c>
      <c r="O1182" s="173"/>
      <c r="P1182" s="189" t="s">
        <v>410</v>
      </c>
      <c r="Q1182" s="205" t="str">
        <f>VLOOKUP($B1181,D1_2!$B$132:$AL$258,23,FALSE)&amp;""</f>
        <v/>
      </c>
      <c r="R1182" s="222"/>
      <c r="S1182" s="162" t="str">
        <f>VLOOKUP($B1181,D1_2!$B$132:$AL$258,24,FALSE)&amp;""</f>
        <v/>
      </c>
      <c r="T1182" s="173"/>
      <c r="U1182" s="189" t="s">
        <v>410</v>
      </c>
      <c r="V1182" s="205" t="str">
        <f>VLOOKUP($B1181,D1_2!$B$132:$AL$258,25,FALSE)&amp;""</f>
        <v/>
      </c>
      <c r="W1182" s="222"/>
      <c r="X1182" s="162" t="str">
        <f>VLOOKUP($B1181,D1_2!$B$132:$AL$258,26,FALSE)&amp;""</f>
        <v/>
      </c>
      <c r="Y1182" s="173"/>
      <c r="Z1182" s="189" t="s">
        <v>410</v>
      </c>
      <c r="AA1182" s="205" t="str">
        <f>VLOOKUP($B1181,D1_2!$B$132:$AL$258,27,FALSE)&amp;""</f>
        <v/>
      </c>
      <c r="AB1182" s="222"/>
      <c r="AC1182" s="162" t="str">
        <f>VLOOKUP($B1181,D1_2!$B$132:$AL$258,28,FALSE)&amp;""</f>
        <v/>
      </c>
      <c r="AD1182" s="173"/>
      <c r="AE1182" s="189" t="s">
        <v>410</v>
      </c>
      <c r="AF1182" s="205" t="str">
        <f>VLOOKUP($B1181,D1_2!$B$132:$AL$258,29,FALSE)&amp;""</f>
        <v/>
      </c>
      <c r="AG1182" s="222"/>
      <c r="AH1182" s="162" t="str">
        <f>VLOOKUP($B1181,D1_2!$B$132:$AL$258,30,FALSE)&amp;""</f>
        <v/>
      </c>
      <c r="AI1182" s="173"/>
      <c r="AJ1182" s="189" t="s">
        <v>410</v>
      </c>
      <c r="AK1182" s="205" t="str">
        <f>VLOOKUP($B1181,D1_2!$B$132:$AL$258,31,FALSE)&amp;""</f>
        <v/>
      </c>
      <c r="AL1182" s="222"/>
      <c r="AM1182" s="162" t="str">
        <f>VLOOKUP($B1181,D1_2!$B$132:$AL$258,32,FALSE)&amp;""</f>
        <v/>
      </c>
      <c r="AN1182" s="173"/>
      <c r="AO1182" s="189" t="s">
        <v>410</v>
      </c>
      <c r="AP1182" s="205" t="str">
        <f>VLOOKUP($B1181,D1_2!$B$132:$AL$258,33,FALSE)&amp;""</f>
        <v/>
      </c>
      <c r="AQ1182" s="222"/>
      <c r="AR1182" s="162" t="str">
        <f>VLOOKUP($B1181,D1_2!$B$132:$AL$258,34,FALSE)&amp;""</f>
        <v/>
      </c>
      <c r="AS1182" s="173"/>
      <c r="AT1182" s="189" t="s">
        <v>410</v>
      </c>
      <c r="AU1182" s="205" t="str">
        <f>VLOOKUP($B1181,D1_2!$B$132:$AL$258,35,FALSE)&amp;""</f>
        <v/>
      </c>
      <c r="AV1182" s="222"/>
      <c r="AW1182" s="162" t="str">
        <f>VLOOKUP($B1181,D1_2!$B$132:$AL$258,36,FALSE)&amp;""</f>
        <v/>
      </c>
      <c r="AX1182" s="173"/>
      <c r="AY1182" s="189" t="s">
        <v>410</v>
      </c>
      <c r="AZ1182" s="205" t="str">
        <f>VLOOKUP($B1181,D1_2!$B$132:$AL$258,37,FALSE)&amp;""</f>
        <v/>
      </c>
      <c r="BA1182" s="222"/>
    </row>
    <row r="1183" spans="2:53" s="1" customFormat="1">
      <c r="B1183" s="27"/>
      <c r="C1183" s="79"/>
      <c r="D1183" s="79"/>
      <c r="E1183" s="79"/>
      <c r="F1183" s="109"/>
      <c r="G1183" s="124" t="s">
        <v>5593</v>
      </c>
      <c r="H1183" s="124"/>
      <c r="I1183" s="124"/>
      <c r="J1183" s="124"/>
      <c r="K1183" s="124"/>
      <c r="L1183" s="124"/>
      <c r="M1183" s="124"/>
      <c r="N1183" s="167" t="str">
        <f>VLOOKUP($B1181,D1_2!$B$259:$AL$385,22,FALSE)&amp;""</f>
        <v/>
      </c>
      <c r="O1183" s="174"/>
      <c r="P1183" s="190" t="s">
        <v>410</v>
      </c>
      <c r="Q1183" s="206" t="str">
        <f>VLOOKUP($B1181,D1_2!$B$259:$AL$385,23,FALSE)&amp;""</f>
        <v/>
      </c>
      <c r="R1183" s="216"/>
      <c r="S1183" s="167" t="str">
        <f>VLOOKUP($B1181,D1_2!$B$259:$AL$385,24,FALSE)&amp;""</f>
        <v/>
      </c>
      <c r="T1183" s="174"/>
      <c r="U1183" s="190" t="s">
        <v>410</v>
      </c>
      <c r="V1183" s="206" t="str">
        <f>VLOOKUP($B1181,D1_2!$B$259:$AL$385,25,FALSE)&amp;""</f>
        <v/>
      </c>
      <c r="W1183" s="216"/>
      <c r="X1183" s="167" t="str">
        <f>VLOOKUP($B1181,D1_2!$B$259:$AL$385,26,FALSE)&amp;""</f>
        <v/>
      </c>
      <c r="Y1183" s="174"/>
      <c r="Z1183" s="190" t="s">
        <v>410</v>
      </c>
      <c r="AA1183" s="206" t="str">
        <f>VLOOKUP($B1181,D1_2!$B$259:$AL$385,27,FALSE)&amp;""</f>
        <v/>
      </c>
      <c r="AB1183" s="216"/>
      <c r="AC1183" s="167" t="str">
        <f>VLOOKUP($B1181,D1_2!$B$259:$AL$385,28,FALSE)&amp;""</f>
        <v/>
      </c>
      <c r="AD1183" s="174"/>
      <c r="AE1183" s="190" t="s">
        <v>410</v>
      </c>
      <c r="AF1183" s="206" t="str">
        <f>VLOOKUP($B1181,D1_2!$B$259:$AL$385,29,FALSE)&amp;""</f>
        <v/>
      </c>
      <c r="AG1183" s="216"/>
      <c r="AH1183" s="167" t="str">
        <f>VLOOKUP($B1181,D1_2!$B$259:$AL$385,30,FALSE)&amp;""</f>
        <v/>
      </c>
      <c r="AI1183" s="174"/>
      <c r="AJ1183" s="190" t="s">
        <v>410</v>
      </c>
      <c r="AK1183" s="206" t="str">
        <f>VLOOKUP($B1181,D1_2!$B$259:$AL$385,31,FALSE)&amp;""</f>
        <v/>
      </c>
      <c r="AL1183" s="216"/>
      <c r="AM1183" s="167" t="str">
        <f>VLOOKUP($B1181,D1_2!$B$259:$AL$385,32,FALSE)&amp;""</f>
        <v/>
      </c>
      <c r="AN1183" s="174"/>
      <c r="AO1183" s="190" t="s">
        <v>410</v>
      </c>
      <c r="AP1183" s="206" t="str">
        <f>VLOOKUP($B1181,D1_2!$B$259:$AL$385,33,FALSE)&amp;""</f>
        <v/>
      </c>
      <c r="AQ1183" s="216"/>
      <c r="AR1183" s="167" t="str">
        <f>VLOOKUP($B1181,D1_2!$B$259:$AL$385,34,FALSE)&amp;""</f>
        <v/>
      </c>
      <c r="AS1183" s="174"/>
      <c r="AT1183" s="190" t="s">
        <v>410</v>
      </c>
      <c r="AU1183" s="206" t="str">
        <f>VLOOKUP($B1181,D1_2!$B$259:$AL$385,35,FALSE)&amp;""</f>
        <v/>
      </c>
      <c r="AV1183" s="216"/>
      <c r="AW1183" s="167" t="str">
        <f>VLOOKUP($B1181,D1_2!$B$259:$AL$385,36,FALSE)&amp;""</f>
        <v/>
      </c>
      <c r="AX1183" s="174"/>
      <c r="AY1183" s="190" t="s">
        <v>410</v>
      </c>
      <c r="AZ1183" s="206" t="str">
        <f>VLOOKUP($B1181,D1_2!$B$259:$AL$385,37,FALSE)&amp;""</f>
        <v/>
      </c>
      <c r="BA1183" s="216"/>
    </row>
    <row r="1184" spans="2:53" s="1" customFormat="1" ht="14.25" customHeight="1">
      <c r="B1184" s="26" t="s">
        <v>2110</v>
      </c>
      <c r="C1184" s="78"/>
      <c r="D1184" s="78"/>
      <c r="E1184" s="78"/>
      <c r="F1184" s="107"/>
      <c r="G1184" s="122" t="s">
        <v>6009</v>
      </c>
      <c r="H1184" s="122"/>
      <c r="I1184" s="122"/>
      <c r="J1184" s="122"/>
      <c r="K1184" s="122"/>
      <c r="L1184" s="122"/>
      <c r="M1184" s="122"/>
      <c r="N1184" s="160" t="str">
        <f>VLOOKUP($B1184,D1_2!$B$5:$AL$131,22,FALSE)&amp;""</f>
        <v/>
      </c>
      <c r="O1184" s="172"/>
      <c r="P1184" s="188" t="s">
        <v>410</v>
      </c>
      <c r="Q1184" s="204" t="str">
        <f>VLOOKUP($B1184,D1_2!$B$5:$AL$131,23,FALSE)&amp;""</f>
        <v/>
      </c>
      <c r="R1184" s="215"/>
      <c r="S1184" s="160" t="str">
        <f>VLOOKUP($B1184,D1_2!$B$5:$AL$131,24,FALSE)&amp;""</f>
        <v/>
      </c>
      <c r="T1184" s="172"/>
      <c r="U1184" s="188" t="s">
        <v>410</v>
      </c>
      <c r="V1184" s="204" t="str">
        <f>VLOOKUP($B1184,D1_2!$B$5:$AL$131,25,FALSE)&amp;""</f>
        <v/>
      </c>
      <c r="W1184" s="215"/>
      <c r="X1184" s="160" t="str">
        <f>VLOOKUP($B1184,D1_2!$B$5:$AL$131,26,FALSE)&amp;""</f>
        <v/>
      </c>
      <c r="Y1184" s="172"/>
      <c r="Z1184" s="188" t="s">
        <v>410</v>
      </c>
      <c r="AA1184" s="204" t="str">
        <f>VLOOKUP($B1184,D1_2!$B$5:$AL$131,27,FALSE)&amp;""</f>
        <v/>
      </c>
      <c r="AB1184" s="215"/>
      <c r="AC1184" s="160" t="str">
        <f>VLOOKUP($B1184,D1_2!$B$5:$AL$131,28,FALSE)&amp;""</f>
        <v/>
      </c>
      <c r="AD1184" s="172"/>
      <c r="AE1184" s="188" t="s">
        <v>410</v>
      </c>
      <c r="AF1184" s="204" t="str">
        <f>VLOOKUP($B1184,D1_2!$B$5:$AL$131,29,FALSE)&amp;""</f>
        <v/>
      </c>
      <c r="AG1184" s="215"/>
      <c r="AH1184" s="160" t="str">
        <f>VLOOKUP($B1184,D1_2!$B$5:$AL$131,30,FALSE)&amp;""</f>
        <v/>
      </c>
      <c r="AI1184" s="172"/>
      <c r="AJ1184" s="188" t="s">
        <v>410</v>
      </c>
      <c r="AK1184" s="204" t="str">
        <f>VLOOKUP($B1184,D1_2!$B$5:$AL$131,31,FALSE)&amp;""</f>
        <v/>
      </c>
      <c r="AL1184" s="215"/>
      <c r="AM1184" s="160" t="str">
        <f>VLOOKUP($B1184,D1_2!$B$5:$AL$131,32,FALSE)&amp;""</f>
        <v/>
      </c>
      <c r="AN1184" s="172"/>
      <c r="AO1184" s="188" t="s">
        <v>410</v>
      </c>
      <c r="AP1184" s="204" t="str">
        <f>VLOOKUP($B1184,D1_2!$B$5:$AL$131,33,FALSE)&amp;""</f>
        <v/>
      </c>
      <c r="AQ1184" s="215"/>
      <c r="AR1184" s="160" t="str">
        <f>VLOOKUP($B1184,D1_2!$B$5:$AL$131,34,FALSE)&amp;""</f>
        <v/>
      </c>
      <c r="AS1184" s="172"/>
      <c r="AT1184" s="188" t="s">
        <v>410</v>
      </c>
      <c r="AU1184" s="204" t="str">
        <f>VLOOKUP($B1184,D1_2!$B$5:$AL$131,35,FALSE)&amp;""</f>
        <v/>
      </c>
      <c r="AV1184" s="215"/>
      <c r="AW1184" s="160" t="str">
        <f>VLOOKUP($B1184,D1_2!$B$5:$AL$131,36,FALSE)&amp;""</f>
        <v/>
      </c>
      <c r="AX1184" s="172"/>
      <c r="AY1184" s="188" t="s">
        <v>410</v>
      </c>
      <c r="AZ1184" s="204" t="str">
        <f>VLOOKUP($B1184,D1_2!$B$5:$AL$131,37,FALSE)&amp;""</f>
        <v/>
      </c>
      <c r="BA1184" s="215"/>
    </row>
    <row r="1185" spans="1:53" s="1" customFormat="1">
      <c r="A1185" s="1"/>
      <c r="B1185" s="28"/>
      <c r="C1185" s="80"/>
      <c r="D1185" s="80"/>
      <c r="E1185" s="80"/>
      <c r="F1185" s="108"/>
      <c r="G1185" s="123" t="s">
        <v>5759</v>
      </c>
      <c r="H1185" s="123"/>
      <c r="I1185" s="123"/>
      <c r="J1185" s="123"/>
      <c r="K1185" s="123"/>
      <c r="L1185" s="123"/>
      <c r="M1185" s="123"/>
      <c r="N1185" s="162" t="str">
        <f>VLOOKUP($B1184,D1_2!$B$132:$AL$258,22,FALSE)&amp;""</f>
        <v/>
      </c>
      <c r="O1185" s="173"/>
      <c r="P1185" s="189" t="s">
        <v>410</v>
      </c>
      <c r="Q1185" s="205" t="str">
        <f>VLOOKUP($B1184,D1_2!$B$132:$AL$258,23,FALSE)&amp;""</f>
        <v/>
      </c>
      <c r="R1185" s="222"/>
      <c r="S1185" s="162" t="str">
        <f>VLOOKUP($B1184,D1_2!$B$132:$AL$258,24,FALSE)&amp;""</f>
        <v/>
      </c>
      <c r="T1185" s="173"/>
      <c r="U1185" s="189" t="s">
        <v>410</v>
      </c>
      <c r="V1185" s="205" t="str">
        <f>VLOOKUP($B1184,D1_2!$B$132:$AL$258,25,FALSE)&amp;""</f>
        <v/>
      </c>
      <c r="W1185" s="222"/>
      <c r="X1185" s="162" t="str">
        <f>VLOOKUP($B1184,D1_2!$B$132:$AL$258,26,FALSE)&amp;""</f>
        <v/>
      </c>
      <c r="Y1185" s="173"/>
      <c r="Z1185" s="189" t="s">
        <v>410</v>
      </c>
      <c r="AA1185" s="205" t="str">
        <f>VLOOKUP($B1184,D1_2!$B$132:$AL$258,27,FALSE)&amp;""</f>
        <v/>
      </c>
      <c r="AB1185" s="222"/>
      <c r="AC1185" s="162" t="str">
        <f>VLOOKUP($B1184,D1_2!$B$132:$AL$258,28,FALSE)&amp;""</f>
        <v/>
      </c>
      <c r="AD1185" s="173"/>
      <c r="AE1185" s="189" t="s">
        <v>410</v>
      </c>
      <c r="AF1185" s="205" t="str">
        <f>VLOOKUP($B1184,D1_2!$B$132:$AL$258,29,FALSE)&amp;""</f>
        <v/>
      </c>
      <c r="AG1185" s="222"/>
      <c r="AH1185" s="162" t="str">
        <f>VLOOKUP($B1184,D1_2!$B$132:$AL$258,30,FALSE)&amp;""</f>
        <v/>
      </c>
      <c r="AI1185" s="173"/>
      <c r="AJ1185" s="189" t="s">
        <v>410</v>
      </c>
      <c r="AK1185" s="205" t="str">
        <f>VLOOKUP($B1184,D1_2!$B$132:$AL$258,31,FALSE)&amp;""</f>
        <v/>
      </c>
      <c r="AL1185" s="222"/>
      <c r="AM1185" s="162" t="str">
        <f>VLOOKUP($B1184,D1_2!$B$132:$AL$258,32,FALSE)&amp;""</f>
        <v/>
      </c>
      <c r="AN1185" s="173"/>
      <c r="AO1185" s="189" t="s">
        <v>410</v>
      </c>
      <c r="AP1185" s="205" t="str">
        <f>VLOOKUP($B1184,D1_2!$B$132:$AL$258,33,FALSE)&amp;""</f>
        <v/>
      </c>
      <c r="AQ1185" s="222"/>
      <c r="AR1185" s="162" t="str">
        <f>VLOOKUP($B1184,D1_2!$B$132:$AL$258,34,FALSE)&amp;""</f>
        <v/>
      </c>
      <c r="AS1185" s="173"/>
      <c r="AT1185" s="189" t="s">
        <v>410</v>
      </c>
      <c r="AU1185" s="205" t="str">
        <f>VLOOKUP($B1184,D1_2!$B$132:$AL$258,35,FALSE)&amp;""</f>
        <v/>
      </c>
      <c r="AV1185" s="222"/>
      <c r="AW1185" s="162" t="str">
        <f>VLOOKUP($B1184,D1_2!$B$132:$AL$258,36,FALSE)&amp;""</f>
        <v/>
      </c>
      <c r="AX1185" s="173"/>
      <c r="AY1185" s="189" t="s">
        <v>410</v>
      </c>
      <c r="AZ1185" s="205" t="str">
        <f>VLOOKUP($B1184,D1_2!$B$132:$AL$258,37,FALSE)&amp;""</f>
        <v/>
      </c>
      <c r="BA1185" s="222"/>
    </row>
    <row r="1186" spans="1:53" s="1" customFormat="1">
      <c r="A1186" s="1"/>
      <c r="B1186" s="27"/>
      <c r="C1186" s="79"/>
      <c r="D1186" s="79"/>
      <c r="E1186" s="79"/>
      <c r="F1186" s="109"/>
      <c r="G1186" s="124" t="s">
        <v>5593</v>
      </c>
      <c r="H1186" s="124"/>
      <c r="I1186" s="124"/>
      <c r="J1186" s="124"/>
      <c r="K1186" s="124"/>
      <c r="L1186" s="124"/>
      <c r="M1186" s="124"/>
      <c r="N1186" s="167" t="str">
        <f>VLOOKUP($B1184,D1_2!$B$259:$AL$385,22,FALSE)&amp;""</f>
        <v/>
      </c>
      <c r="O1186" s="174"/>
      <c r="P1186" s="190" t="s">
        <v>410</v>
      </c>
      <c r="Q1186" s="206" t="str">
        <f>VLOOKUP($B1184,D1_2!$B$259:$AL$385,23,FALSE)&amp;""</f>
        <v/>
      </c>
      <c r="R1186" s="216"/>
      <c r="S1186" s="167" t="str">
        <f>VLOOKUP($B1184,D1_2!$B$259:$AL$385,24,FALSE)&amp;""</f>
        <v/>
      </c>
      <c r="T1186" s="174"/>
      <c r="U1186" s="190" t="s">
        <v>410</v>
      </c>
      <c r="V1186" s="206" t="str">
        <f>VLOOKUP($B1184,D1_2!$B$259:$AL$385,25,FALSE)&amp;""</f>
        <v/>
      </c>
      <c r="W1186" s="216"/>
      <c r="X1186" s="167" t="str">
        <f>VLOOKUP($B1184,D1_2!$B$259:$AL$385,26,FALSE)&amp;""</f>
        <v/>
      </c>
      <c r="Y1186" s="174"/>
      <c r="Z1186" s="190" t="s">
        <v>410</v>
      </c>
      <c r="AA1186" s="206" t="str">
        <f>VLOOKUP($B1184,D1_2!$B$259:$AL$385,27,FALSE)&amp;""</f>
        <v/>
      </c>
      <c r="AB1186" s="216"/>
      <c r="AC1186" s="167" t="str">
        <f>VLOOKUP($B1184,D1_2!$B$259:$AL$385,28,FALSE)&amp;""</f>
        <v/>
      </c>
      <c r="AD1186" s="174"/>
      <c r="AE1186" s="190" t="s">
        <v>410</v>
      </c>
      <c r="AF1186" s="206" t="str">
        <f>VLOOKUP($B1184,D1_2!$B$259:$AL$385,29,FALSE)&amp;""</f>
        <v/>
      </c>
      <c r="AG1186" s="216"/>
      <c r="AH1186" s="167" t="str">
        <f>VLOOKUP($B1184,D1_2!$B$259:$AL$385,30,FALSE)&amp;""</f>
        <v/>
      </c>
      <c r="AI1186" s="174"/>
      <c r="AJ1186" s="190" t="s">
        <v>410</v>
      </c>
      <c r="AK1186" s="206" t="str">
        <f>VLOOKUP($B1184,D1_2!$B$259:$AL$385,31,FALSE)&amp;""</f>
        <v/>
      </c>
      <c r="AL1186" s="216"/>
      <c r="AM1186" s="167" t="str">
        <f>VLOOKUP($B1184,D1_2!$B$259:$AL$385,32,FALSE)&amp;""</f>
        <v/>
      </c>
      <c r="AN1186" s="174"/>
      <c r="AO1186" s="190" t="s">
        <v>410</v>
      </c>
      <c r="AP1186" s="206" t="str">
        <f>VLOOKUP($B1184,D1_2!$B$259:$AL$385,33,FALSE)&amp;""</f>
        <v/>
      </c>
      <c r="AQ1186" s="216"/>
      <c r="AR1186" s="167" t="str">
        <f>VLOOKUP($B1184,D1_2!$B$259:$AL$385,34,FALSE)&amp;""</f>
        <v/>
      </c>
      <c r="AS1186" s="174"/>
      <c r="AT1186" s="190" t="s">
        <v>410</v>
      </c>
      <c r="AU1186" s="206" t="str">
        <f>VLOOKUP($B1184,D1_2!$B$259:$AL$385,35,FALSE)&amp;""</f>
        <v/>
      </c>
      <c r="AV1186" s="216"/>
      <c r="AW1186" s="167" t="str">
        <f>VLOOKUP($B1184,D1_2!$B$259:$AL$385,36,FALSE)&amp;""</f>
        <v/>
      </c>
      <c r="AX1186" s="174"/>
      <c r="AY1186" s="190" t="s">
        <v>410</v>
      </c>
      <c r="AZ1186" s="206" t="str">
        <f>VLOOKUP($B1184,D1_2!$B$259:$AL$385,37,FALSE)&amp;""</f>
        <v/>
      </c>
      <c r="BA1186" s="216"/>
    </row>
    <row r="1187" spans="1:53" s="1" customFormat="1" ht="14.25" customHeight="1">
      <c r="A1187" s="1"/>
      <c r="B1187" s="26" t="s">
        <v>1982</v>
      </c>
      <c r="C1187" s="78"/>
      <c r="D1187" s="78"/>
      <c r="E1187" s="78"/>
      <c r="F1187" s="107"/>
      <c r="G1187" s="122" t="s">
        <v>6009</v>
      </c>
      <c r="H1187" s="122"/>
      <c r="I1187" s="122"/>
      <c r="J1187" s="122"/>
      <c r="K1187" s="122"/>
      <c r="L1187" s="122"/>
      <c r="M1187" s="122"/>
      <c r="N1187" s="160" t="str">
        <f>VLOOKUP($B1187,D1_2!$B$5:$AL$131,22,FALSE)&amp;""</f>
        <v/>
      </c>
      <c r="O1187" s="172"/>
      <c r="P1187" s="188" t="s">
        <v>410</v>
      </c>
      <c r="Q1187" s="204" t="str">
        <f>VLOOKUP($B1187,D1_2!$B$5:$AL$131,23,FALSE)&amp;""</f>
        <v/>
      </c>
      <c r="R1187" s="215"/>
      <c r="S1187" s="160" t="str">
        <f>VLOOKUP($B1187,D1_2!$B$5:$AL$131,24,FALSE)&amp;""</f>
        <v/>
      </c>
      <c r="T1187" s="172"/>
      <c r="U1187" s="188" t="s">
        <v>410</v>
      </c>
      <c r="V1187" s="204" t="str">
        <f>VLOOKUP($B1187,D1_2!$B$5:$AL$131,25,FALSE)&amp;""</f>
        <v/>
      </c>
      <c r="W1187" s="215"/>
      <c r="X1187" s="160" t="str">
        <f>VLOOKUP($B1187,D1_2!$B$5:$AL$131,26,FALSE)&amp;""</f>
        <v/>
      </c>
      <c r="Y1187" s="172"/>
      <c r="Z1187" s="188" t="s">
        <v>410</v>
      </c>
      <c r="AA1187" s="204" t="str">
        <f>VLOOKUP($B1187,D1_2!$B$5:$AL$131,27,FALSE)&amp;""</f>
        <v/>
      </c>
      <c r="AB1187" s="215"/>
      <c r="AC1187" s="160" t="str">
        <f>VLOOKUP($B1187,D1_2!$B$5:$AL$131,28,FALSE)&amp;""</f>
        <v/>
      </c>
      <c r="AD1187" s="172"/>
      <c r="AE1187" s="188" t="s">
        <v>410</v>
      </c>
      <c r="AF1187" s="204" t="str">
        <f>VLOOKUP($B1187,D1_2!$B$5:$AL$131,29,FALSE)&amp;""</f>
        <v/>
      </c>
      <c r="AG1187" s="215"/>
      <c r="AH1187" s="160" t="str">
        <f>VLOOKUP($B1187,D1_2!$B$5:$AL$131,30,FALSE)&amp;""</f>
        <v/>
      </c>
      <c r="AI1187" s="172"/>
      <c r="AJ1187" s="188" t="s">
        <v>410</v>
      </c>
      <c r="AK1187" s="204" t="str">
        <f>VLOOKUP($B1187,D1_2!$B$5:$AL$131,31,FALSE)&amp;""</f>
        <v/>
      </c>
      <c r="AL1187" s="215"/>
      <c r="AM1187" s="160" t="str">
        <f>VLOOKUP($B1187,D1_2!$B$5:$AL$131,32,FALSE)&amp;""</f>
        <v/>
      </c>
      <c r="AN1187" s="172"/>
      <c r="AO1187" s="188" t="s">
        <v>410</v>
      </c>
      <c r="AP1187" s="204" t="str">
        <f>VLOOKUP($B1187,D1_2!$B$5:$AL$131,33,FALSE)&amp;""</f>
        <v/>
      </c>
      <c r="AQ1187" s="215"/>
      <c r="AR1187" s="160" t="str">
        <f>VLOOKUP($B1187,D1_2!$B$5:$AL$131,34,FALSE)&amp;""</f>
        <v/>
      </c>
      <c r="AS1187" s="172"/>
      <c r="AT1187" s="188" t="s">
        <v>410</v>
      </c>
      <c r="AU1187" s="204" t="str">
        <f>VLOOKUP($B1187,D1_2!$B$5:$AL$131,35,FALSE)&amp;""</f>
        <v/>
      </c>
      <c r="AV1187" s="215"/>
      <c r="AW1187" s="160" t="str">
        <f>VLOOKUP($B1187,D1_2!$B$5:$AL$131,36,FALSE)&amp;""</f>
        <v/>
      </c>
      <c r="AX1187" s="172"/>
      <c r="AY1187" s="188" t="s">
        <v>410</v>
      </c>
      <c r="AZ1187" s="204" t="str">
        <f>VLOOKUP($B1187,D1_2!$B$5:$AL$131,37,FALSE)&amp;""</f>
        <v/>
      </c>
      <c r="BA1187" s="215"/>
    </row>
    <row r="1188" spans="1:53" s="1" customFormat="1">
      <c r="A1188" s="1"/>
      <c r="B1188" s="28"/>
      <c r="C1188" s="80"/>
      <c r="D1188" s="80"/>
      <c r="E1188" s="80"/>
      <c r="F1188" s="108"/>
      <c r="G1188" s="123" t="s">
        <v>5759</v>
      </c>
      <c r="H1188" s="123"/>
      <c r="I1188" s="123"/>
      <c r="J1188" s="123"/>
      <c r="K1188" s="123"/>
      <c r="L1188" s="123"/>
      <c r="M1188" s="123"/>
      <c r="N1188" s="162" t="str">
        <f>VLOOKUP($B1187,D1_2!$B$132:$AL$258,22,FALSE)&amp;""</f>
        <v/>
      </c>
      <c r="O1188" s="173"/>
      <c r="P1188" s="189" t="s">
        <v>410</v>
      </c>
      <c r="Q1188" s="205" t="str">
        <f>VLOOKUP($B1187,D1_2!$B$132:$AL$258,23,FALSE)&amp;""</f>
        <v/>
      </c>
      <c r="R1188" s="222"/>
      <c r="S1188" s="162" t="str">
        <f>VLOOKUP($B1187,D1_2!$B$132:$AL$258,24,FALSE)&amp;""</f>
        <v/>
      </c>
      <c r="T1188" s="173"/>
      <c r="U1188" s="189" t="s">
        <v>410</v>
      </c>
      <c r="V1188" s="205" t="str">
        <f>VLOOKUP($B1187,D1_2!$B$132:$AL$258,25,FALSE)&amp;""</f>
        <v/>
      </c>
      <c r="W1188" s="222"/>
      <c r="X1188" s="162" t="str">
        <f>VLOOKUP($B1187,D1_2!$B$132:$AL$258,26,FALSE)&amp;""</f>
        <v/>
      </c>
      <c r="Y1188" s="173"/>
      <c r="Z1188" s="189" t="s">
        <v>410</v>
      </c>
      <c r="AA1188" s="205" t="str">
        <f>VLOOKUP($B1187,D1_2!$B$132:$AL$258,27,FALSE)&amp;""</f>
        <v/>
      </c>
      <c r="AB1188" s="222"/>
      <c r="AC1188" s="162" t="str">
        <f>VLOOKUP($B1187,D1_2!$B$132:$AL$258,28,FALSE)&amp;""</f>
        <v/>
      </c>
      <c r="AD1188" s="173"/>
      <c r="AE1188" s="189" t="s">
        <v>410</v>
      </c>
      <c r="AF1188" s="205" t="str">
        <f>VLOOKUP($B1187,D1_2!$B$132:$AL$258,29,FALSE)&amp;""</f>
        <v/>
      </c>
      <c r="AG1188" s="222"/>
      <c r="AH1188" s="162" t="str">
        <f>VLOOKUP($B1187,D1_2!$B$132:$AL$258,30,FALSE)&amp;""</f>
        <v/>
      </c>
      <c r="AI1188" s="173"/>
      <c r="AJ1188" s="189" t="s">
        <v>410</v>
      </c>
      <c r="AK1188" s="205" t="str">
        <f>VLOOKUP($B1187,D1_2!$B$132:$AL$258,31,FALSE)&amp;""</f>
        <v/>
      </c>
      <c r="AL1188" s="222"/>
      <c r="AM1188" s="162" t="str">
        <f>VLOOKUP($B1187,D1_2!$B$132:$AL$258,32,FALSE)&amp;""</f>
        <v/>
      </c>
      <c r="AN1188" s="173"/>
      <c r="AO1188" s="189" t="s">
        <v>410</v>
      </c>
      <c r="AP1188" s="205" t="str">
        <f>VLOOKUP($B1187,D1_2!$B$132:$AL$258,33,FALSE)&amp;""</f>
        <v/>
      </c>
      <c r="AQ1188" s="222"/>
      <c r="AR1188" s="162" t="str">
        <f>VLOOKUP($B1187,D1_2!$B$132:$AL$258,34,FALSE)&amp;""</f>
        <v/>
      </c>
      <c r="AS1188" s="173"/>
      <c r="AT1188" s="189" t="s">
        <v>410</v>
      </c>
      <c r="AU1188" s="205" t="str">
        <f>VLOOKUP($B1187,D1_2!$B$132:$AL$258,35,FALSE)&amp;""</f>
        <v/>
      </c>
      <c r="AV1188" s="222"/>
      <c r="AW1188" s="162" t="str">
        <f>VLOOKUP($B1187,D1_2!$B$132:$AL$258,36,FALSE)&amp;""</f>
        <v/>
      </c>
      <c r="AX1188" s="173"/>
      <c r="AY1188" s="189" t="s">
        <v>410</v>
      </c>
      <c r="AZ1188" s="205" t="str">
        <f>VLOOKUP($B1187,D1_2!$B$132:$AL$258,37,FALSE)&amp;""</f>
        <v/>
      </c>
      <c r="BA1188" s="222"/>
    </row>
    <row r="1189" spans="1:53" s="1" customFormat="1">
      <c r="A1189" s="1"/>
      <c r="B1189" s="27"/>
      <c r="C1189" s="79"/>
      <c r="D1189" s="79"/>
      <c r="E1189" s="79"/>
      <c r="F1189" s="109"/>
      <c r="G1189" s="124" t="s">
        <v>5593</v>
      </c>
      <c r="H1189" s="124"/>
      <c r="I1189" s="124"/>
      <c r="J1189" s="124"/>
      <c r="K1189" s="124"/>
      <c r="L1189" s="124"/>
      <c r="M1189" s="124"/>
      <c r="N1189" s="167" t="str">
        <f>VLOOKUP($B1187,D1_2!$B$259:$AL$385,22,FALSE)&amp;""</f>
        <v/>
      </c>
      <c r="O1189" s="174"/>
      <c r="P1189" s="190" t="s">
        <v>410</v>
      </c>
      <c r="Q1189" s="206" t="str">
        <f>VLOOKUP($B1187,D1_2!$B$259:$AL$385,23,FALSE)&amp;""</f>
        <v/>
      </c>
      <c r="R1189" s="216"/>
      <c r="S1189" s="167" t="str">
        <f>VLOOKUP($B1187,D1_2!$B$259:$AL$385,24,FALSE)&amp;""</f>
        <v/>
      </c>
      <c r="T1189" s="174"/>
      <c r="U1189" s="190" t="s">
        <v>410</v>
      </c>
      <c r="V1189" s="206" t="str">
        <f>VLOOKUP($B1187,D1_2!$B$259:$AL$385,25,FALSE)&amp;""</f>
        <v/>
      </c>
      <c r="W1189" s="216"/>
      <c r="X1189" s="167" t="str">
        <f>VLOOKUP($B1187,D1_2!$B$259:$AL$385,26,FALSE)&amp;""</f>
        <v/>
      </c>
      <c r="Y1189" s="174"/>
      <c r="Z1189" s="190" t="s">
        <v>410</v>
      </c>
      <c r="AA1189" s="206" t="str">
        <f>VLOOKUP($B1187,D1_2!$B$259:$AL$385,27,FALSE)&amp;""</f>
        <v/>
      </c>
      <c r="AB1189" s="216"/>
      <c r="AC1189" s="167" t="str">
        <f>VLOOKUP($B1187,D1_2!$B$259:$AL$385,28,FALSE)&amp;""</f>
        <v/>
      </c>
      <c r="AD1189" s="174"/>
      <c r="AE1189" s="190" t="s">
        <v>410</v>
      </c>
      <c r="AF1189" s="206" t="str">
        <f>VLOOKUP($B1187,D1_2!$B$259:$AL$385,29,FALSE)&amp;""</f>
        <v/>
      </c>
      <c r="AG1189" s="216"/>
      <c r="AH1189" s="167" t="str">
        <f>VLOOKUP($B1187,D1_2!$B$259:$AL$385,30,FALSE)&amp;""</f>
        <v/>
      </c>
      <c r="AI1189" s="174"/>
      <c r="AJ1189" s="190" t="s">
        <v>410</v>
      </c>
      <c r="AK1189" s="206" t="str">
        <f>VLOOKUP($B1187,D1_2!$B$259:$AL$385,31,FALSE)&amp;""</f>
        <v/>
      </c>
      <c r="AL1189" s="216"/>
      <c r="AM1189" s="167" t="str">
        <f>VLOOKUP($B1187,D1_2!$B$259:$AL$385,32,FALSE)&amp;""</f>
        <v/>
      </c>
      <c r="AN1189" s="174"/>
      <c r="AO1189" s="190" t="s">
        <v>410</v>
      </c>
      <c r="AP1189" s="206" t="str">
        <f>VLOOKUP($B1187,D1_2!$B$259:$AL$385,33,FALSE)&amp;""</f>
        <v/>
      </c>
      <c r="AQ1189" s="216"/>
      <c r="AR1189" s="167" t="str">
        <f>VLOOKUP($B1187,D1_2!$B$259:$AL$385,34,FALSE)&amp;""</f>
        <v/>
      </c>
      <c r="AS1189" s="174"/>
      <c r="AT1189" s="190" t="s">
        <v>410</v>
      </c>
      <c r="AU1189" s="206" t="str">
        <f>VLOOKUP($B1187,D1_2!$B$259:$AL$385,35,FALSE)&amp;""</f>
        <v/>
      </c>
      <c r="AV1189" s="216"/>
      <c r="AW1189" s="167" t="str">
        <f>VLOOKUP($B1187,D1_2!$B$259:$AL$385,36,FALSE)&amp;""</f>
        <v/>
      </c>
      <c r="AX1189" s="174"/>
      <c r="AY1189" s="190" t="s">
        <v>410</v>
      </c>
      <c r="AZ1189" s="206" t="str">
        <f>VLOOKUP($B1187,D1_2!$B$259:$AL$385,37,FALSE)&amp;""</f>
        <v/>
      </c>
      <c r="BA1189" s="216"/>
    </row>
    <row r="1190" spans="1:53" s="1" customFormat="1" ht="14.25" customHeight="1">
      <c r="A1190" s="1"/>
      <c r="B1190" s="26" t="s">
        <v>2111</v>
      </c>
      <c r="C1190" s="78"/>
      <c r="D1190" s="78"/>
      <c r="E1190" s="78"/>
      <c r="F1190" s="107"/>
      <c r="G1190" s="122" t="s">
        <v>6009</v>
      </c>
      <c r="H1190" s="122"/>
      <c r="I1190" s="122"/>
      <c r="J1190" s="122"/>
      <c r="K1190" s="122"/>
      <c r="L1190" s="122"/>
      <c r="M1190" s="122"/>
      <c r="N1190" s="160" t="str">
        <f>VLOOKUP($B1190,D1_2!$B$5:$AL$131,22,FALSE)&amp;""</f>
        <v/>
      </c>
      <c r="O1190" s="172"/>
      <c r="P1190" s="188" t="s">
        <v>410</v>
      </c>
      <c r="Q1190" s="204" t="str">
        <f>VLOOKUP($B1190,D1_2!$B$5:$AL$131,23,FALSE)&amp;""</f>
        <v/>
      </c>
      <c r="R1190" s="215"/>
      <c r="S1190" s="160" t="str">
        <f>VLOOKUP($B1190,D1_2!$B$5:$AL$131,24,FALSE)&amp;""</f>
        <v/>
      </c>
      <c r="T1190" s="172"/>
      <c r="U1190" s="188" t="s">
        <v>410</v>
      </c>
      <c r="V1190" s="204" t="str">
        <f>VLOOKUP($B1190,D1_2!$B$5:$AL$131,25,FALSE)&amp;""</f>
        <v/>
      </c>
      <c r="W1190" s="215"/>
      <c r="X1190" s="160" t="str">
        <f>VLOOKUP($B1190,D1_2!$B$5:$AL$131,26,FALSE)&amp;""</f>
        <v/>
      </c>
      <c r="Y1190" s="172"/>
      <c r="Z1190" s="188" t="s">
        <v>410</v>
      </c>
      <c r="AA1190" s="204" t="str">
        <f>VLOOKUP($B1190,D1_2!$B$5:$AL$131,27,FALSE)&amp;""</f>
        <v/>
      </c>
      <c r="AB1190" s="215"/>
      <c r="AC1190" s="160" t="str">
        <f>VLOOKUP($B1190,D1_2!$B$5:$AL$131,28,FALSE)&amp;""</f>
        <v/>
      </c>
      <c r="AD1190" s="172"/>
      <c r="AE1190" s="188" t="s">
        <v>410</v>
      </c>
      <c r="AF1190" s="204" t="str">
        <f>VLOOKUP($B1190,D1_2!$B$5:$AL$131,29,FALSE)&amp;""</f>
        <v/>
      </c>
      <c r="AG1190" s="215"/>
      <c r="AH1190" s="160" t="str">
        <f>VLOOKUP($B1190,D1_2!$B$5:$AL$131,30,FALSE)&amp;""</f>
        <v/>
      </c>
      <c r="AI1190" s="172"/>
      <c r="AJ1190" s="188" t="s">
        <v>410</v>
      </c>
      <c r="AK1190" s="204" t="str">
        <f>VLOOKUP($B1190,D1_2!$B$5:$AL$131,31,FALSE)&amp;""</f>
        <v/>
      </c>
      <c r="AL1190" s="215"/>
      <c r="AM1190" s="160" t="str">
        <f>VLOOKUP($B1190,D1_2!$B$5:$AL$131,32,FALSE)&amp;""</f>
        <v/>
      </c>
      <c r="AN1190" s="172"/>
      <c r="AO1190" s="188" t="s">
        <v>410</v>
      </c>
      <c r="AP1190" s="204" t="str">
        <f>VLOOKUP($B1190,D1_2!$B$5:$AL$131,33,FALSE)&amp;""</f>
        <v/>
      </c>
      <c r="AQ1190" s="215"/>
      <c r="AR1190" s="160" t="str">
        <f>VLOOKUP($B1190,D1_2!$B$5:$AL$131,34,FALSE)&amp;""</f>
        <v/>
      </c>
      <c r="AS1190" s="172"/>
      <c r="AT1190" s="188" t="s">
        <v>410</v>
      </c>
      <c r="AU1190" s="204" t="str">
        <f>VLOOKUP($B1190,D1_2!$B$5:$AL$131,35,FALSE)&amp;""</f>
        <v/>
      </c>
      <c r="AV1190" s="215"/>
      <c r="AW1190" s="160" t="str">
        <f>VLOOKUP($B1190,D1_2!$B$5:$AL$131,36,FALSE)&amp;""</f>
        <v/>
      </c>
      <c r="AX1190" s="172"/>
      <c r="AY1190" s="188" t="s">
        <v>410</v>
      </c>
      <c r="AZ1190" s="204" t="str">
        <f>VLOOKUP($B1190,D1_2!$B$5:$AL$131,37,FALSE)&amp;""</f>
        <v/>
      </c>
      <c r="BA1190" s="215"/>
    </row>
    <row r="1191" spans="1:53">
      <c r="B1191" s="28"/>
      <c r="C1191" s="80"/>
      <c r="D1191" s="80"/>
      <c r="E1191" s="80"/>
      <c r="F1191" s="108"/>
      <c r="G1191" s="123" t="s">
        <v>5759</v>
      </c>
      <c r="H1191" s="123"/>
      <c r="I1191" s="123"/>
      <c r="J1191" s="123"/>
      <c r="K1191" s="123"/>
      <c r="L1191" s="123"/>
      <c r="M1191" s="123"/>
      <c r="N1191" s="162" t="str">
        <f>VLOOKUP($B1190,D1_2!$B$132:$AL$258,22,FALSE)&amp;""</f>
        <v/>
      </c>
      <c r="O1191" s="173"/>
      <c r="P1191" s="189" t="s">
        <v>410</v>
      </c>
      <c r="Q1191" s="205" t="str">
        <f>VLOOKUP($B1190,D1_2!$B$132:$AL$258,23,FALSE)&amp;""</f>
        <v/>
      </c>
      <c r="R1191" s="222"/>
      <c r="S1191" s="162" t="str">
        <f>VLOOKUP($B1190,D1_2!$B$132:$AL$258,24,FALSE)&amp;""</f>
        <v/>
      </c>
      <c r="T1191" s="173"/>
      <c r="U1191" s="189" t="s">
        <v>410</v>
      </c>
      <c r="V1191" s="205" t="str">
        <f>VLOOKUP($B1190,D1_2!$B$132:$AL$258,25,FALSE)&amp;""</f>
        <v/>
      </c>
      <c r="W1191" s="222"/>
      <c r="X1191" s="162" t="str">
        <f>VLOOKUP($B1190,D1_2!$B$132:$AL$258,26,FALSE)&amp;""</f>
        <v/>
      </c>
      <c r="Y1191" s="173"/>
      <c r="Z1191" s="189" t="s">
        <v>410</v>
      </c>
      <c r="AA1191" s="205" t="str">
        <f>VLOOKUP($B1190,D1_2!$B$132:$AL$258,27,FALSE)&amp;""</f>
        <v/>
      </c>
      <c r="AB1191" s="222"/>
      <c r="AC1191" s="162" t="str">
        <f>VLOOKUP($B1190,D1_2!$B$132:$AL$258,28,FALSE)&amp;""</f>
        <v/>
      </c>
      <c r="AD1191" s="173"/>
      <c r="AE1191" s="189" t="s">
        <v>410</v>
      </c>
      <c r="AF1191" s="205" t="str">
        <f>VLOOKUP($B1190,D1_2!$B$132:$AL$258,29,FALSE)&amp;""</f>
        <v/>
      </c>
      <c r="AG1191" s="222"/>
      <c r="AH1191" s="162" t="str">
        <f>VLOOKUP($B1190,D1_2!$B$132:$AL$258,30,FALSE)&amp;""</f>
        <v/>
      </c>
      <c r="AI1191" s="173"/>
      <c r="AJ1191" s="189" t="s">
        <v>410</v>
      </c>
      <c r="AK1191" s="205" t="str">
        <f>VLOOKUP($B1190,D1_2!$B$132:$AL$258,31,FALSE)&amp;""</f>
        <v/>
      </c>
      <c r="AL1191" s="222"/>
      <c r="AM1191" s="162" t="str">
        <f>VLOOKUP($B1190,D1_2!$B$132:$AL$258,32,FALSE)&amp;""</f>
        <v/>
      </c>
      <c r="AN1191" s="173"/>
      <c r="AO1191" s="189" t="s">
        <v>410</v>
      </c>
      <c r="AP1191" s="205" t="str">
        <f>VLOOKUP($B1190,D1_2!$B$132:$AL$258,33,FALSE)&amp;""</f>
        <v/>
      </c>
      <c r="AQ1191" s="222"/>
      <c r="AR1191" s="162" t="str">
        <f>VLOOKUP($B1190,D1_2!$B$132:$AL$258,34,FALSE)&amp;""</f>
        <v/>
      </c>
      <c r="AS1191" s="173"/>
      <c r="AT1191" s="189" t="s">
        <v>410</v>
      </c>
      <c r="AU1191" s="205" t="str">
        <f>VLOOKUP($B1190,D1_2!$B$132:$AL$258,35,FALSE)&amp;""</f>
        <v/>
      </c>
      <c r="AV1191" s="222"/>
      <c r="AW1191" s="162" t="str">
        <f>VLOOKUP($B1190,D1_2!$B$132:$AL$258,36,FALSE)&amp;""</f>
        <v/>
      </c>
      <c r="AX1191" s="173"/>
      <c r="AY1191" s="189" t="s">
        <v>410</v>
      </c>
      <c r="AZ1191" s="205" t="str">
        <f>VLOOKUP($B1190,D1_2!$B$132:$AL$258,37,FALSE)&amp;""</f>
        <v/>
      </c>
      <c r="BA1191" s="222"/>
    </row>
    <row r="1192" spans="1:53">
      <c r="B1192" s="28"/>
      <c r="C1192" s="80"/>
      <c r="D1192" s="80"/>
      <c r="E1192" s="80"/>
      <c r="F1192" s="108"/>
      <c r="G1192" s="124" t="s">
        <v>5593</v>
      </c>
      <c r="H1192" s="124"/>
      <c r="I1192" s="124"/>
      <c r="J1192" s="124"/>
      <c r="K1192" s="124"/>
      <c r="L1192" s="124"/>
      <c r="M1192" s="124"/>
      <c r="N1192" s="168" t="str">
        <f>VLOOKUP($B1190,D1_2!$B$259:$AL$385,22,FALSE)&amp;""</f>
        <v/>
      </c>
      <c r="O1192" s="156"/>
      <c r="P1192" s="191" t="s">
        <v>410</v>
      </c>
      <c r="Q1192" s="207" t="str">
        <f>VLOOKUP($B1190,D1_2!$B$259:$AL$385,23,FALSE)&amp;""</f>
        <v/>
      </c>
      <c r="R1192" s="223"/>
      <c r="S1192" s="168" t="str">
        <f>VLOOKUP($B1190,D1_2!$B$259:$AL$385,24,FALSE)&amp;""</f>
        <v/>
      </c>
      <c r="T1192" s="156"/>
      <c r="U1192" s="191" t="s">
        <v>410</v>
      </c>
      <c r="V1192" s="207" t="str">
        <f>VLOOKUP($B1190,D1_2!$B$259:$AL$385,25,FALSE)&amp;""</f>
        <v/>
      </c>
      <c r="W1192" s="223"/>
      <c r="X1192" s="168" t="str">
        <f>VLOOKUP($B1190,D1_2!$B$259:$AL$385,26,FALSE)&amp;""</f>
        <v/>
      </c>
      <c r="Y1192" s="156"/>
      <c r="Z1192" s="191" t="s">
        <v>410</v>
      </c>
      <c r="AA1192" s="207" t="str">
        <f>VLOOKUP($B1190,D1_2!$B$259:$AL$385,27,FALSE)&amp;""</f>
        <v/>
      </c>
      <c r="AB1192" s="223"/>
      <c r="AC1192" s="168" t="str">
        <f>VLOOKUP($B1190,D1_2!$B$259:$AL$385,28,FALSE)&amp;""</f>
        <v/>
      </c>
      <c r="AD1192" s="156"/>
      <c r="AE1192" s="191" t="s">
        <v>410</v>
      </c>
      <c r="AF1192" s="207" t="str">
        <f>VLOOKUP($B1190,D1_2!$B$259:$AL$385,29,FALSE)&amp;""</f>
        <v/>
      </c>
      <c r="AG1192" s="223"/>
      <c r="AH1192" s="168" t="str">
        <f>VLOOKUP($B1190,D1_2!$B$259:$AL$385,30,FALSE)&amp;""</f>
        <v/>
      </c>
      <c r="AI1192" s="156"/>
      <c r="AJ1192" s="191" t="s">
        <v>410</v>
      </c>
      <c r="AK1192" s="207" t="str">
        <f>VLOOKUP($B1190,D1_2!$B$259:$AL$385,31,FALSE)&amp;""</f>
        <v/>
      </c>
      <c r="AL1192" s="223"/>
      <c r="AM1192" s="168" t="str">
        <f>VLOOKUP($B1190,D1_2!$B$259:$AL$385,32,FALSE)&amp;""</f>
        <v/>
      </c>
      <c r="AN1192" s="156"/>
      <c r="AO1192" s="191" t="s">
        <v>410</v>
      </c>
      <c r="AP1192" s="207" t="str">
        <f>VLOOKUP($B1190,D1_2!$B$259:$AL$385,33,FALSE)&amp;""</f>
        <v/>
      </c>
      <c r="AQ1192" s="223"/>
      <c r="AR1192" s="168" t="str">
        <f>VLOOKUP($B1190,D1_2!$B$259:$AL$385,34,FALSE)&amp;""</f>
        <v/>
      </c>
      <c r="AS1192" s="156"/>
      <c r="AT1192" s="191" t="s">
        <v>410</v>
      </c>
      <c r="AU1192" s="207" t="str">
        <f>VLOOKUP($B1190,D1_2!$B$259:$AL$385,35,FALSE)&amp;""</f>
        <v/>
      </c>
      <c r="AV1192" s="223"/>
      <c r="AW1192" s="168" t="str">
        <f>VLOOKUP($B1190,D1_2!$B$259:$AL$385,36,FALSE)&amp;""</f>
        <v/>
      </c>
      <c r="AX1192" s="156"/>
      <c r="AY1192" s="191" t="s">
        <v>410</v>
      </c>
      <c r="AZ1192" s="207" t="str">
        <f>VLOOKUP($B1190,D1_2!$B$259:$AL$385,37,FALSE)&amp;""</f>
        <v/>
      </c>
      <c r="BA1192" s="223"/>
    </row>
    <row r="1193" spans="1:53" ht="14.25" customHeight="1">
      <c r="B1193" s="26" t="s">
        <v>6968</v>
      </c>
      <c r="C1193" s="78"/>
      <c r="D1193" s="78"/>
      <c r="E1193" s="78"/>
      <c r="F1193" s="107"/>
      <c r="G1193" s="122" t="s">
        <v>6009</v>
      </c>
      <c r="H1193" s="122"/>
      <c r="I1193" s="122"/>
      <c r="J1193" s="122"/>
      <c r="K1193" s="122"/>
      <c r="L1193" s="122"/>
      <c r="M1193" s="122"/>
      <c r="N1193" s="160" t="str">
        <f>VLOOKUP($B1193,D1_2!$B$5:$AL$131,22,FALSE)&amp;""</f>
        <v/>
      </c>
      <c r="O1193" s="172"/>
      <c r="P1193" s="188" t="s">
        <v>410</v>
      </c>
      <c r="Q1193" s="204" t="str">
        <f>VLOOKUP($B1193,D1_2!$B$5:$AL$131,23,FALSE)&amp;""</f>
        <v/>
      </c>
      <c r="R1193" s="215"/>
      <c r="S1193" s="160" t="str">
        <f>VLOOKUP($B1193,D1_2!$B$5:$AL$131,24,FALSE)&amp;""</f>
        <v/>
      </c>
      <c r="T1193" s="172"/>
      <c r="U1193" s="188" t="s">
        <v>410</v>
      </c>
      <c r="V1193" s="204" t="str">
        <f>VLOOKUP($B1193,D1_2!$B$5:$AL$131,25,FALSE)&amp;""</f>
        <v/>
      </c>
      <c r="W1193" s="215"/>
      <c r="X1193" s="160" t="str">
        <f>VLOOKUP($B1193,D1_2!$B$5:$AL$131,26,FALSE)&amp;""</f>
        <v/>
      </c>
      <c r="Y1193" s="172"/>
      <c r="Z1193" s="188" t="s">
        <v>410</v>
      </c>
      <c r="AA1193" s="204" t="str">
        <f>VLOOKUP($B1193,D1_2!$B$5:$AL$131,27,FALSE)&amp;""</f>
        <v/>
      </c>
      <c r="AB1193" s="215"/>
      <c r="AC1193" s="160" t="str">
        <f>VLOOKUP($B1193,D1_2!$B$5:$AL$131,28,FALSE)&amp;""</f>
        <v/>
      </c>
      <c r="AD1193" s="172"/>
      <c r="AE1193" s="188" t="s">
        <v>410</v>
      </c>
      <c r="AF1193" s="204" t="str">
        <f>VLOOKUP($B1193,D1_2!$B$5:$AL$131,29,FALSE)&amp;""</f>
        <v/>
      </c>
      <c r="AG1193" s="215"/>
      <c r="AH1193" s="160" t="str">
        <f>VLOOKUP($B1193,D1_2!$B$5:$AL$131,30,FALSE)&amp;""</f>
        <v/>
      </c>
      <c r="AI1193" s="172"/>
      <c r="AJ1193" s="188" t="s">
        <v>410</v>
      </c>
      <c r="AK1193" s="204" t="str">
        <f>VLOOKUP($B1193,D1_2!$B$5:$AL$131,31,FALSE)&amp;""</f>
        <v/>
      </c>
      <c r="AL1193" s="215"/>
      <c r="AM1193" s="160" t="str">
        <f>VLOOKUP($B1193,D1_2!$B$5:$AL$131,32,FALSE)&amp;""</f>
        <v/>
      </c>
      <c r="AN1193" s="172"/>
      <c r="AO1193" s="188" t="s">
        <v>410</v>
      </c>
      <c r="AP1193" s="204" t="str">
        <f>VLOOKUP($B1193,D1_2!$B$5:$AL$131,33,FALSE)&amp;""</f>
        <v/>
      </c>
      <c r="AQ1193" s="215"/>
      <c r="AR1193" s="160" t="str">
        <f>VLOOKUP($B1193,D1_2!$B$5:$AL$131,34,FALSE)&amp;""</f>
        <v/>
      </c>
      <c r="AS1193" s="172"/>
      <c r="AT1193" s="188" t="s">
        <v>410</v>
      </c>
      <c r="AU1193" s="204" t="str">
        <f>VLOOKUP($B1193,D1_2!$B$5:$AL$131,35,FALSE)&amp;""</f>
        <v/>
      </c>
      <c r="AV1193" s="215"/>
      <c r="AW1193" s="160" t="str">
        <f>VLOOKUP($B1193,D1_2!$B$5:$AL$131,36,FALSE)&amp;""</f>
        <v/>
      </c>
      <c r="AX1193" s="172"/>
      <c r="AY1193" s="188" t="s">
        <v>410</v>
      </c>
      <c r="AZ1193" s="204" t="str">
        <f>VLOOKUP($B1193,D1_2!$B$5:$AL$131,37,FALSE)&amp;""</f>
        <v/>
      </c>
      <c r="BA1193" s="215"/>
    </row>
    <row r="1194" spans="1:53">
      <c r="B1194" s="28"/>
      <c r="C1194" s="80"/>
      <c r="D1194" s="80"/>
      <c r="E1194" s="80"/>
      <c r="F1194" s="108"/>
      <c r="G1194" s="123" t="s">
        <v>5759</v>
      </c>
      <c r="H1194" s="123"/>
      <c r="I1194" s="123"/>
      <c r="J1194" s="123"/>
      <c r="K1194" s="123"/>
      <c r="L1194" s="123"/>
      <c r="M1194" s="123"/>
      <c r="N1194" s="162" t="str">
        <f>VLOOKUP($B1193,D1_2!$B$132:$AL$258,22,FALSE)&amp;""</f>
        <v/>
      </c>
      <c r="O1194" s="173"/>
      <c r="P1194" s="189" t="s">
        <v>410</v>
      </c>
      <c r="Q1194" s="205" t="str">
        <f>VLOOKUP($B1193,D1_2!$B$132:$AL$258,23,FALSE)&amp;""</f>
        <v/>
      </c>
      <c r="R1194" s="222"/>
      <c r="S1194" s="162" t="str">
        <f>VLOOKUP($B1193,D1_2!$B$132:$AL$258,24,FALSE)&amp;""</f>
        <v/>
      </c>
      <c r="T1194" s="173"/>
      <c r="U1194" s="189" t="s">
        <v>410</v>
      </c>
      <c r="V1194" s="205" t="str">
        <f>VLOOKUP($B1193,D1_2!$B$132:$AL$258,25,FALSE)&amp;""</f>
        <v/>
      </c>
      <c r="W1194" s="222"/>
      <c r="X1194" s="162" t="str">
        <f>VLOOKUP($B1193,D1_2!$B$132:$AL$258,26,FALSE)&amp;""</f>
        <v/>
      </c>
      <c r="Y1194" s="173"/>
      <c r="Z1194" s="189" t="s">
        <v>410</v>
      </c>
      <c r="AA1194" s="205" t="str">
        <f>VLOOKUP($B1193,D1_2!$B$132:$AL$258,27,FALSE)&amp;""</f>
        <v/>
      </c>
      <c r="AB1194" s="222"/>
      <c r="AC1194" s="162" t="str">
        <f>VLOOKUP($B1193,D1_2!$B$132:$AL$258,28,FALSE)&amp;""</f>
        <v/>
      </c>
      <c r="AD1194" s="173"/>
      <c r="AE1194" s="189" t="s">
        <v>410</v>
      </c>
      <c r="AF1194" s="205" t="str">
        <f>VLOOKUP($B1193,D1_2!$B$132:$AL$258,29,FALSE)&amp;""</f>
        <v/>
      </c>
      <c r="AG1194" s="222"/>
      <c r="AH1194" s="162" t="str">
        <f>VLOOKUP($B1193,D1_2!$B$132:$AL$258,30,FALSE)&amp;""</f>
        <v/>
      </c>
      <c r="AI1194" s="173"/>
      <c r="AJ1194" s="189" t="s">
        <v>410</v>
      </c>
      <c r="AK1194" s="205" t="str">
        <f>VLOOKUP($B1193,D1_2!$B$132:$AL$258,31,FALSE)&amp;""</f>
        <v/>
      </c>
      <c r="AL1194" s="222"/>
      <c r="AM1194" s="162" t="str">
        <f>VLOOKUP($B1193,D1_2!$B$132:$AL$258,32,FALSE)&amp;""</f>
        <v/>
      </c>
      <c r="AN1194" s="173"/>
      <c r="AO1194" s="189" t="s">
        <v>410</v>
      </c>
      <c r="AP1194" s="205" t="str">
        <f>VLOOKUP($B1193,D1_2!$B$132:$AL$258,33,FALSE)&amp;""</f>
        <v/>
      </c>
      <c r="AQ1194" s="222"/>
      <c r="AR1194" s="162" t="str">
        <f>VLOOKUP($B1193,D1_2!$B$132:$AL$258,34,FALSE)&amp;""</f>
        <v/>
      </c>
      <c r="AS1194" s="173"/>
      <c r="AT1194" s="189" t="s">
        <v>410</v>
      </c>
      <c r="AU1194" s="205" t="str">
        <f>VLOOKUP($B1193,D1_2!$B$132:$AL$258,35,FALSE)&amp;""</f>
        <v/>
      </c>
      <c r="AV1194" s="222"/>
      <c r="AW1194" s="162" t="str">
        <f>VLOOKUP($B1193,D1_2!$B$132:$AL$258,36,FALSE)&amp;""</f>
        <v/>
      </c>
      <c r="AX1194" s="173"/>
      <c r="AY1194" s="189" t="s">
        <v>410</v>
      </c>
      <c r="AZ1194" s="205" t="str">
        <f>VLOOKUP($B1193,D1_2!$B$132:$AL$258,37,FALSE)&amp;""</f>
        <v/>
      </c>
      <c r="BA1194" s="222"/>
    </row>
    <row r="1195" spans="1:53">
      <c r="B1195" s="27"/>
      <c r="C1195" s="79"/>
      <c r="D1195" s="79"/>
      <c r="E1195" s="79"/>
      <c r="F1195" s="109"/>
      <c r="G1195" s="124" t="s">
        <v>5593</v>
      </c>
      <c r="H1195" s="124"/>
      <c r="I1195" s="124"/>
      <c r="J1195" s="124"/>
      <c r="K1195" s="124"/>
      <c r="L1195" s="124"/>
      <c r="M1195" s="124"/>
      <c r="N1195" s="167" t="str">
        <f>VLOOKUP($B1193,D1_2!$B$259:$AL$385,22,FALSE)&amp;""</f>
        <v/>
      </c>
      <c r="O1195" s="174"/>
      <c r="P1195" s="190" t="s">
        <v>410</v>
      </c>
      <c r="Q1195" s="206" t="str">
        <f>VLOOKUP($B1193,D1_2!$B$259:$AL$385,23,FALSE)&amp;""</f>
        <v/>
      </c>
      <c r="R1195" s="216"/>
      <c r="S1195" s="167" t="str">
        <f>VLOOKUP($B1193,D1_2!$B$259:$AL$385,24,FALSE)&amp;""</f>
        <v/>
      </c>
      <c r="T1195" s="174"/>
      <c r="U1195" s="190" t="s">
        <v>410</v>
      </c>
      <c r="V1195" s="206" t="str">
        <f>VLOOKUP($B1193,D1_2!$B$259:$AL$385,25,FALSE)&amp;""</f>
        <v/>
      </c>
      <c r="W1195" s="216"/>
      <c r="X1195" s="167" t="str">
        <f>VLOOKUP($B1193,D1_2!$B$259:$AL$385,26,FALSE)&amp;""</f>
        <v/>
      </c>
      <c r="Y1195" s="174"/>
      <c r="Z1195" s="190" t="s">
        <v>410</v>
      </c>
      <c r="AA1195" s="206" t="str">
        <f>VLOOKUP($B1193,D1_2!$B$259:$AL$385,27,FALSE)&amp;""</f>
        <v/>
      </c>
      <c r="AB1195" s="216"/>
      <c r="AC1195" s="167" t="str">
        <f>VLOOKUP($B1193,D1_2!$B$259:$AL$385,28,FALSE)&amp;""</f>
        <v/>
      </c>
      <c r="AD1195" s="174"/>
      <c r="AE1195" s="190" t="s">
        <v>410</v>
      </c>
      <c r="AF1195" s="206" t="str">
        <f>VLOOKUP($B1193,D1_2!$B$259:$AL$385,29,FALSE)&amp;""</f>
        <v/>
      </c>
      <c r="AG1195" s="216"/>
      <c r="AH1195" s="167" t="str">
        <f>VLOOKUP($B1193,D1_2!$B$259:$AL$385,30,FALSE)&amp;""</f>
        <v/>
      </c>
      <c r="AI1195" s="174"/>
      <c r="AJ1195" s="190" t="s">
        <v>410</v>
      </c>
      <c r="AK1195" s="206" t="str">
        <f>VLOOKUP($B1193,D1_2!$B$259:$AL$385,31,FALSE)&amp;""</f>
        <v/>
      </c>
      <c r="AL1195" s="216"/>
      <c r="AM1195" s="167" t="str">
        <f>VLOOKUP($B1193,D1_2!$B$259:$AL$385,32,FALSE)&amp;""</f>
        <v/>
      </c>
      <c r="AN1195" s="174"/>
      <c r="AO1195" s="190" t="s">
        <v>410</v>
      </c>
      <c r="AP1195" s="206" t="str">
        <f>VLOOKUP($B1193,D1_2!$B$259:$AL$385,33,FALSE)&amp;""</f>
        <v/>
      </c>
      <c r="AQ1195" s="216"/>
      <c r="AR1195" s="167" t="str">
        <f>VLOOKUP($B1193,D1_2!$B$259:$AL$385,34,FALSE)&amp;""</f>
        <v/>
      </c>
      <c r="AS1195" s="174"/>
      <c r="AT1195" s="190" t="s">
        <v>410</v>
      </c>
      <c r="AU1195" s="206" t="str">
        <f>VLOOKUP($B1193,D1_2!$B$259:$AL$385,35,FALSE)&amp;""</f>
        <v/>
      </c>
      <c r="AV1195" s="216"/>
      <c r="AW1195" s="167" t="str">
        <f>VLOOKUP($B1193,D1_2!$B$259:$AL$385,36,FALSE)&amp;""</f>
        <v/>
      </c>
      <c r="AX1195" s="174"/>
      <c r="AY1195" s="190" t="s">
        <v>410</v>
      </c>
      <c r="AZ1195" s="206" t="str">
        <f>VLOOKUP($B1193,D1_2!$B$259:$AL$385,37,FALSE)&amp;""</f>
        <v/>
      </c>
      <c r="BA1195" s="216"/>
    </row>
    <row r="1196" spans="1:53" ht="13.5" customHeight="1">
      <c r="B1196" s="1" t="s">
        <v>7704</v>
      </c>
      <c r="AJ1196" s="7"/>
      <c r="AL1196" s="1"/>
    </row>
    <row r="1197" spans="1:53">
      <c r="AJ1197" s="7"/>
      <c r="AL1197" s="1"/>
    </row>
    <row r="1198" spans="1:53">
      <c r="A1198" s="6" t="s">
        <v>7618</v>
      </c>
      <c r="AJ1198" s="7"/>
      <c r="AL1198" s="1"/>
    </row>
    <row r="1199" spans="1:53">
      <c r="AJ1199" s="7"/>
      <c r="AL1199" s="1"/>
    </row>
    <row r="1200" spans="1:53">
      <c r="B1200" s="12" t="s">
        <v>7125</v>
      </c>
      <c r="C1200" s="15"/>
      <c r="D1200" s="15"/>
      <c r="E1200" s="15"/>
      <c r="F1200" s="15"/>
      <c r="G1200" s="15"/>
      <c r="H1200" s="15"/>
      <c r="I1200" s="15"/>
      <c r="J1200" s="15"/>
      <c r="K1200" s="15"/>
      <c r="L1200" s="140"/>
      <c r="M1200" s="11" t="s">
        <v>310</v>
      </c>
      <c r="N1200" s="143"/>
      <c r="O1200" s="11" t="s">
        <v>365</v>
      </c>
      <c r="P1200" s="143"/>
      <c r="Q1200" s="11" t="s">
        <v>117</v>
      </c>
      <c r="R1200" s="143"/>
      <c r="S1200" s="11" t="s">
        <v>372</v>
      </c>
      <c r="T1200" s="143"/>
      <c r="U1200" s="11" t="s">
        <v>229</v>
      </c>
      <c r="V1200" s="143"/>
      <c r="W1200" s="11" t="s">
        <v>206</v>
      </c>
      <c r="X1200" s="143"/>
      <c r="Y1200" s="11" t="s">
        <v>378</v>
      </c>
      <c r="Z1200" s="143"/>
      <c r="AL1200" s="1"/>
    </row>
    <row r="1201" spans="2:54">
      <c r="B1201" s="20"/>
      <c r="C1201" s="7"/>
      <c r="D1201" s="7"/>
      <c r="E1201" s="7"/>
      <c r="F1201" s="7"/>
      <c r="G1201" s="7"/>
      <c r="H1201" s="7"/>
      <c r="I1201" s="7"/>
      <c r="J1201" s="7"/>
      <c r="K1201" s="7"/>
      <c r="L1201" s="142"/>
      <c r="M1201" s="69" t="str">
        <f>'D1'!G82&amp;""</f>
        <v/>
      </c>
      <c r="N1201" s="170"/>
      <c r="O1201" s="69" t="str">
        <f>'D1'!G83&amp;""</f>
        <v/>
      </c>
      <c r="P1201" s="170"/>
      <c r="Q1201" s="69" t="str">
        <f>'D1'!G84&amp;""</f>
        <v/>
      </c>
      <c r="R1201" s="170"/>
      <c r="S1201" s="69" t="str">
        <f>'D1'!G85&amp;""</f>
        <v/>
      </c>
      <c r="T1201" s="170"/>
      <c r="U1201" s="69" t="str">
        <f>'D1'!G86&amp;""</f>
        <v/>
      </c>
      <c r="V1201" s="170"/>
      <c r="W1201" s="69" t="str">
        <f>'D1'!G87&amp;""</f>
        <v/>
      </c>
      <c r="X1201" s="170"/>
      <c r="Y1201" s="69" t="str">
        <f>'D1'!G88&amp;""</f>
        <v/>
      </c>
      <c r="Z1201" s="170"/>
      <c r="AB1201" s="1" t="s">
        <v>457</v>
      </c>
      <c r="AL1201" s="1"/>
      <c r="AO1201" s="1" t="s">
        <v>474</v>
      </c>
    </row>
    <row r="1202" spans="2:54">
      <c r="B1202" s="13"/>
      <c r="C1202" s="71"/>
      <c r="D1202" s="71"/>
      <c r="E1202" s="71"/>
      <c r="F1202" s="71"/>
      <c r="G1202" s="71"/>
      <c r="H1202" s="71"/>
      <c r="I1202" s="71"/>
      <c r="J1202" s="71"/>
      <c r="K1202" s="71"/>
      <c r="L1202" s="141"/>
      <c r="M1202" s="158"/>
      <c r="N1202" s="171"/>
      <c r="O1202" s="158"/>
      <c r="P1202" s="171"/>
      <c r="Q1202" s="158"/>
      <c r="R1202" s="171"/>
      <c r="S1202" s="158"/>
      <c r="T1202" s="171"/>
      <c r="U1202" s="158"/>
      <c r="V1202" s="171"/>
      <c r="W1202" s="158"/>
      <c r="X1202" s="171"/>
      <c r="Y1202" s="158"/>
      <c r="Z1202" s="171"/>
      <c r="AB1202" s="1" t="s">
        <v>4578</v>
      </c>
      <c r="AL1202" s="1"/>
      <c r="AO1202" s="11" t="s">
        <v>310</v>
      </c>
      <c r="AP1202" s="143"/>
      <c r="AQ1202" s="11" t="s">
        <v>365</v>
      </c>
      <c r="AR1202" s="143"/>
      <c r="AS1202" s="11" t="s">
        <v>117</v>
      </c>
      <c r="AT1202" s="143"/>
      <c r="AU1202" s="11" t="s">
        <v>372</v>
      </c>
      <c r="AV1202" s="143"/>
      <c r="AW1202" s="11" t="s">
        <v>229</v>
      </c>
      <c r="AX1202" s="143"/>
      <c r="AY1202" s="11" t="s">
        <v>206</v>
      </c>
      <c r="AZ1202" s="143"/>
      <c r="BA1202" s="11" t="s">
        <v>378</v>
      </c>
      <c r="BB1202" s="143"/>
    </row>
    <row r="1203" spans="2:54">
      <c r="B1203" s="7"/>
      <c r="C1203" s="7"/>
      <c r="D1203" s="7"/>
      <c r="E1203" s="7"/>
      <c r="F1203" s="7"/>
      <c r="G1203" s="7"/>
      <c r="H1203" s="7"/>
      <c r="I1203" s="7"/>
      <c r="J1203" s="7"/>
      <c r="K1203" s="7"/>
      <c r="L1203" s="7"/>
      <c r="M1203" s="159"/>
      <c r="N1203" s="159"/>
      <c r="O1203" s="159"/>
      <c r="P1203" s="159"/>
      <c r="Q1203" s="159"/>
      <c r="R1203" s="159"/>
      <c r="S1203" s="159"/>
      <c r="T1203" s="159"/>
      <c r="U1203" s="159"/>
      <c r="V1203" s="159"/>
      <c r="W1203" s="159"/>
      <c r="X1203" s="159"/>
      <c r="Y1203" s="159"/>
      <c r="Z1203" s="159"/>
      <c r="AL1203" s="1"/>
      <c r="AO1203" s="24"/>
      <c r="AP1203" s="104"/>
      <c r="AQ1203" s="24"/>
      <c r="AR1203" s="104"/>
      <c r="AS1203" s="24"/>
      <c r="AT1203" s="104"/>
      <c r="AU1203" s="24"/>
      <c r="AV1203" s="104"/>
      <c r="AW1203" s="24"/>
      <c r="AX1203" s="104"/>
      <c r="AY1203" s="24">
        <v>1</v>
      </c>
      <c r="AZ1203" s="104"/>
      <c r="BA1203" s="24">
        <v>2</v>
      </c>
      <c r="BB1203" s="104"/>
    </row>
    <row r="1204" spans="2:54" ht="14.25" customHeight="1">
      <c r="B1204" s="8" t="s">
        <v>7126</v>
      </c>
      <c r="C1204" s="65"/>
      <c r="D1204" s="65"/>
      <c r="E1204" s="65"/>
      <c r="F1204" s="65"/>
      <c r="G1204" s="65"/>
      <c r="H1204" s="65"/>
      <c r="I1204" s="65"/>
      <c r="J1204" s="65"/>
      <c r="K1204" s="65"/>
      <c r="L1204" s="136"/>
      <c r="M1204" s="126"/>
      <c r="N1204" s="126"/>
      <c r="O1204" s="126"/>
      <c r="P1204" s="126"/>
      <c r="Q1204" s="35" t="s">
        <v>310</v>
      </c>
      <c r="R1204" s="143"/>
      <c r="S1204" s="11" t="s">
        <v>365</v>
      </c>
      <c r="T1204" s="143"/>
      <c r="U1204" s="11" t="s">
        <v>117</v>
      </c>
      <c r="V1204" s="143"/>
      <c r="W1204" s="11" t="s">
        <v>372</v>
      </c>
      <c r="X1204" s="143"/>
      <c r="Y1204" s="11" t="s">
        <v>229</v>
      </c>
      <c r="Z1204" s="143"/>
      <c r="AA1204" s="11" t="s">
        <v>206</v>
      </c>
      <c r="AB1204" s="143"/>
      <c r="AC1204" s="11" t="s">
        <v>378</v>
      </c>
      <c r="AD1204" s="143"/>
      <c r="AO1204" s="9"/>
      <c r="AP1204" s="137"/>
      <c r="AQ1204" s="9"/>
      <c r="AR1204" s="137"/>
      <c r="AS1204" s="9"/>
      <c r="AT1204" s="137"/>
      <c r="AU1204" s="9"/>
      <c r="AV1204" s="137"/>
      <c r="AW1204" s="9"/>
      <c r="AX1204" s="137"/>
      <c r="AY1204" s="9"/>
      <c r="AZ1204" s="137"/>
      <c r="BA1204" s="9"/>
      <c r="BB1204" s="137"/>
    </row>
    <row r="1205" spans="2:54">
      <c r="B1205" s="31"/>
      <c r="C1205" s="1"/>
      <c r="D1205" s="1"/>
      <c r="E1205" s="1"/>
      <c r="F1205" s="1"/>
      <c r="G1205" s="1"/>
      <c r="H1205" s="1"/>
      <c r="I1205" s="1"/>
      <c r="J1205" s="1"/>
      <c r="K1205" s="1"/>
      <c r="L1205" s="67"/>
      <c r="M1205" s="16" t="s">
        <v>1648</v>
      </c>
      <c r="N1205" s="16"/>
      <c r="O1205" s="16"/>
      <c r="P1205" s="16"/>
      <c r="Q1205" s="69" t="str">
        <f>'D1'!G89&amp;""</f>
        <v/>
      </c>
      <c r="R1205" s="170"/>
      <c r="S1205" s="69" t="str">
        <f>'D1'!G90&amp;""</f>
        <v/>
      </c>
      <c r="T1205" s="170"/>
      <c r="U1205" s="69" t="str">
        <f>'D1'!G91&amp;""</f>
        <v/>
      </c>
      <c r="V1205" s="170"/>
      <c r="W1205" s="69" t="str">
        <f>'D1'!G92&amp;""</f>
        <v/>
      </c>
      <c r="X1205" s="170"/>
      <c r="Y1205" s="69" t="str">
        <f>'D1'!G93&amp;""</f>
        <v/>
      </c>
      <c r="Z1205" s="170"/>
      <c r="AA1205" s="69" t="str">
        <f>'D1'!G94&amp;""</f>
        <v/>
      </c>
      <c r="AB1205" s="170"/>
      <c r="AC1205" s="69" t="str">
        <f>'D1'!G95&amp;""</f>
        <v/>
      </c>
      <c r="AD1205" s="170"/>
      <c r="AF1205" s="1" t="s">
        <v>457</v>
      </c>
      <c r="AO1205" s="24">
        <v>3</v>
      </c>
      <c r="AP1205" s="104"/>
      <c r="AQ1205" s="24">
        <v>4</v>
      </c>
      <c r="AR1205" s="104"/>
      <c r="AS1205" s="24">
        <v>5</v>
      </c>
      <c r="AT1205" s="104"/>
      <c r="AU1205" s="24">
        <v>6</v>
      </c>
      <c r="AV1205" s="104"/>
      <c r="AW1205" s="24">
        <v>7</v>
      </c>
      <c r="AX1205" s="104"/>
      <c r="AY1205" s="24">
        <v>8</v>
      </c>
      <c r="AZ1205" s="104"/>
      <c r="BA1205" s="24">
        <v>9</v>
      </c>
      <c r="BB1205" s="104"/>
    </row>
    <row r="1206" spans="2:54">
      <c r="B1206" s="31"/>
      <c r="C1206" s="1"/>
      <c r="D1206" s="1"/>
      <c r="E1206" s="1"/>
      <c r="F1206" s="1"/>
      <c r="G1206" s="1"/>
      <c r="H1206" s="1"/>
      <c r="I1206" s="1"/>
      <c r="J1206" s="1"/>
      <c r="K1206" s="1"/>
      <c r="L1206" s="67"/>
      <c r="M1206" s="16"/>
      <c r="N1206" s="16"/>
      <c r="O1206" s="16"/>
      <c r="P1206" s="16"/>
      <c r="Q1206" s="158"/>
      <c r="R1206" s="171"/>
      <c r="S1206" s="158"/>
      <c r="T1206" s="171"/>
      <c r="U1206" s="158"/>
      <c r="V1206" s="171"/>
      <c r="W1206" s="158"/>
      <c r="X1206" s="171"/>
      <c r="Y1206" s="158"/>
      <c r="Z1206" s="171"/>
      <c r="AA1206" s="158"/>
      <c r="AB1206" s="171"/>
      <c r="AC1206" s="158"/>
      <c r="AD1206" s="171"/>
      <c r="AF1206" s="1" t="s">
        <v>4578</v>
      </c>
      <c r="AO1206" s="9"/>
      <c r="AP1206" s="137"/>
      <c r="AQ1206" s="9"/>
      <c r="AR1206" s="137"/>
      <c r="AS1206" s="9"/>
      <c r="AT1206" s="137"/>
      <c r="AU1206" s="9"/>
      <c r="AV1206" s="137"/>
      <c r="AW1206" s="9"/>
      <c r="AX1206" s="137"/>
      <c r="AY1206" s="9"/>
      <c r="AZ1206" s="137"/>
      <c r="BA1206" s="9"/>
      <c r="BB1206" s="137"/>
    </row>
    <row r="1207" spans="2:54">
      <c r="B1207" s="31"/>
      <c r="C1207" s="1"/>
      <c r="D1207" s="1"/>
      <c r="E1207" s="1"/>
      <c r="F1207" s="1"/>
      <c r="G1207" s="1"/>
      <c r="H1207" s="1"/>
      <c r="I1207" s="1"/>
      <c r="J1207" s="1"/>
      <c r="K1207" s="1"/>
      <c r="L1207" s="67"/>
      <c r="M1207" s="16" t="s">
        <v>6430</v>
      </c>
      <c r="N1207" s="16"/>
      <c r="O1207" s="16"/>
      <c r="P1207" s="16"/>
      <c r="Q1207" s="69" t="str">
        <f>'D1'!G96&amp;""</f>
        <v/>
      </c>
      <c r="R1207" s="170"/>
      <c r="S1207" s="69" t="str">
        <f>'D1'!G97&amp;""</f>
        <v/>
      </c>
      <c r="T1207" s="170"/>
      <c r="U1207" s="69" t="str">
        <f>'D1'!G98&amp;""</f>
        <v/>
      </c>
      <c r="V1207" s="170"/>
      <c r="W1207" s="69" t="str">
        <f>'D1'!G99&amp;""</f>
        <v/>
      </c>
      <c r="X1207" s="170"/>
      <c r="Y1207" s="69" t="str">
        <f>'D1'!G100&amp;""</f>
        <v/>
      </c>
      <c r="Z1207" s="170"/>
      <c r="AA1207" s="69" t="str">
        <f>'D1'!G101&amp;""</f>
        <v/>
      </c>
      <c r="AB1207" s="170"/>
      <c r="AC1207" s="69" t="str">
        <f>'D1'!G102&amp;""</f>
        <v/>
      </c>
      <c r="AD1207" s="170"/>
      <c r="AO1207" s="24">
        <v>10</v>
      </c>
      <c r="AP1207" s="104"/>
      <c r="AQ1207" s="24">
        <v>11</v>
      </c>
      <c r="AR1207" s="104"/>
      <c r="AS1207" s="24">
        <v>12</v>
      </c>
      <c r="AT1207" s="104"/>
      <c r="AU1207" s="24">
        <v>13</v>
      </c>
      <c r="AV1207" s="104"/>
      <c r="AW1207" s="24">
        <v>14</v>
      </c>
      <c r="AX1207" s="104"/>
      <c r="AY1207" s="24">
        <v>15</v>
      </c>
      <c r="AZ1207" s="104"/>
      <c r="BA1207" s="24">
        <v>16</v>
      </c>
      <c r="BB1207" s="104"/>
    </row>
    <row r="1208" spans="2:54">
      <c r="B1208" s="31"/>
      <c r="C1208" s="1"/>
      <c r="D1208" s="1"/>
      <c r="E1208" s="1"/>
      <c r="F1208" s="1"/>
      <c r="G1208" s="1"/>
      <c r="H1208" s="1"/>
      <c r="I1208" s="1"/>
      <c r="J1208" s="1"/>
      <c r="K1208" s="1"/>
      <c r="L1208" s="67"/>
      <c r="M1208" s="16"/>
      <c r="N1208" s="16"/>
      <c r="O1208" s="16"/>
      <c r="P1208" s="16"/>
      <c r="Q1208" s="158"/>
      <c r="R1208" s="171"/>
      <c r="S1208" s="158"/>
      <c r="T1208" s="171"/>
      <c r="U1208" s="158"/>
      <c r="V1208" s="171"/>
      <c r="W1208" s="158"/>
      <c r="X1208" s="171"/>
      <c r="Y1208" s="158"/>
      <c r="Z1208" s="171"/>
      <c r="AA1208" s="158"/>
      <c r="AB1208" s="171"/>
      <c r="AC1208" s="158"/>
      <c r="AD1208" s="171"/>
      <c r="AO1208" s="9"/>
      <c r="AP1208" s="137"/>
      <c r="AQ1208" s="9"/>
      <c r="AR1208" s="137"/>
      <c r="AS1208" s="9"/>
      <c r="AT1208" s="137"/>
      <c r="AU1208" s="9"/>
      <c r="AV1208" s="137"/>
      <c r="AW1208" s="9"/>
      <c r="AX1208" s="137"/>
      <c r="AY1208" s="9"/>
      <c r="AZ1208" s="137"/>
      <c r="BA1208" s="9"/>
      <c r="BB1208" s="137"/>
    </row>
    <row r="1209" spans="2:54">
      <c r="B1209" s="31"/>
      <c r="C1209" s="1"/>
      <c r="D1209" s="1"/>
      <c r="E1209" s="1"/>
      <c r="F1209" s="1"/>
      <c r="G1209" s="1"/>
      <c r="H1209" s="1"/>
      <c r="I1209" s="1"/>
      <c r="J1209" s="1"/>
      <c r="K1209" s="1"/>
      <c r="L1209" s="67"/>
      <c r="M1209" s="16" t="s">
        <v>6877</v>
      </c>
      <c r="N1209" s="16"/>
      <c r="O1209" s="16"/>
      <c r="P1209" s="16"/>
      <c r="Q1209" s="69" t="str">
        <f>'D1'!G103&amp;""</f>
        <v/>
      </c>
      <c r="R1209" s="170"/>
      <c r="S1209" s="69" t="str">
        <f>'D1'!G104&amp;""</f>
        <v/>
      </c>
      <c r="T1209" s="170"/>
      <c r="U1209" s="69" t="str">
        <f>'D1'!G105&amp;""</f>
        <v/>
      </c>
      <c r="V1209" s="170"/>
      <c r="W1209" s="69" t="str">
        <f>'D1'!G106&amp;""</f>
        <v/>
      </c>
      <c r="X1209" s="170"/>
      <c r="Y1209" s="69" t="str">
        <f>'D1'!G107&amp;""</f>
        <v/>
      </c>
      <c r="Z1209" s="170"/>
      <c r="AA1209" s="69" t="str">
        <f>'D1'!G108&amp;""</f>
        <v/>
      </c>
      <c r="AB1209" s="170"/>
      <c r="AC1209" s="69" t="str">
        <f>'D1'!G109&amp;""</f>
        <v/>
      </c>
      <c r="AD1209" s="170"/>
      <c r="AO1209" s="24">
        <v>17</v>
      </c>
      <c r="AP1209" s="104"/>
      <c r="AQ1209" s="24">
        <v>18</v>
      </c>
      <c r="AR1209" s="104"/>
      <c r="AS1209" s="24">
        <v>19</v>
      </c>
      <c r="AT1209" s="104"/>
      <c r="AU1209" s="24">
        <v>20</v>
      </c>
      <c r="AV1209" s="104"/>
      <c r="AW1209" s="24">
        <v>21</v>
      </c>
      <c r="AX1209" s="104"/>
      <c r="AY1209" s="24">
        <v>22</v>
      </c>
      <c r="AZ1209" s="104"/>
      <c r="BA1209" s="24">
        <v>23</v>
      </c>
      <c r="BB1209" s="104"/>
    </row>
    <row r="1210" spans="2:54">
      <c r="B1210" s="31"/>
      <c r="C1210" s="1"/>
      <c r="D1210" s="1"/>
      <c r="E1210" s="1"/>
      <c r="F1210" s="1"/>
      <c r="G1210" s="1"/>
      <c r="H1210" s="1"/>
      <c r="I1210" s="1"/>
      <c r="J1210" s="1"/>
      <c r="K1210" s="1"/>
      <c r="L1210" s="67"/>
      <c r="M1210" s="16"/>
      <c r="N1210" s="16"/>
      <c r="O1210" s="16"/>
      <c r="P1210" s="16"/>
      <c r="Q1210" s="158"/>
      <c r="R1210" s="171"/>
      <c r="S1210" s="158"/>
      <c r="T1210" s="171"/>
      <c r="U1210" s="158"/>
      <c r="V1210" s="171"/>
      <c r="W1210" s="158"/>
      <c r="X1210" s="171"/>
      <c r="Y1210" s="158"/>
      <c r="Z1210" s="171"/>
      <c r="AA1210" s="158"/>
      <c r="AB1210" s="171"/>
      <c r="AC1210" s="158"/>
      <c r="AD1210" s="171"/>
      <c r="AO1210" s="9"/>
      <c r="AP1210" s="137"/>
      <c r="AQ1210" s="9"/>
      <c r="AR1210" s="137"/>
      <c r="AS1210" s="9"/>
      <c r="AT1210" s="137"/>
      <c r="AU1210" s="9"/>
      <c r="AV1210" s="137"/>
      <c r="AW1210" s="9"/>
      <c r="AX1210" s="137"/>
      <c r="AY1210" s="9"/>
      <c r="AZ1210" s="137"/>
      <c r="BA1210" s="9"/>
      <c r="BB1210" s="137"/>
    </row>
    <row r="1211" spans="2:54">
      <c r="B1211" s="31"/>
      <c r="C1211" s="1"/>
      <c r="D1211" s="1"/>
      <c r="E1211" s="1"/>
      <c r="F1211" s="1"/>
      <c r="G1211" s="1"/>
      <c r="H1211" s="1"/>
      <c r="I1211" s="1"/>
      <c r="J1211" s="1"/>
      <c r="K1211" s="1"/>
      <c r="L1211" s="67"/>
      <c r="M1211" s="16" t="s">
        <v>7555</v>
      </c>
      <c r="N1211" s="16"/>
      <c r="O1211" s="16"/>
      <c r="P1211" s="16"/>
      <c r="Q1211" s="69" t="str">
        <f>'D1'!G110&amp;""</f>
        <v/>
      </c>
      <c r="R1211" s="170"/>
      <c r="S1211" s="69" t="str">
        <f>'D1'!G111&amp;""</f>
        <v/>
      </c>
      <c r="T1211" s="170"/>
      <c r="U1211" s="69" t="str">
        <f>'D1'!G112&amp;""</f>
        <v/>
      </c>
      <c r="V1211" s="170"/>
      <c r="W1211" s="69" t="str">
        <f>'D1'!G113&amp;""</f>
        <v/>
      </c>
      <c r="X1211" s="170"/>
      <c r="Y1211" s="69" t="str">
        <f>'D1'!G114&amp;""</f>
        <v/>
      </c>
      <c r="Z1211" s="170"/>
      <c r="AA1211" s="69" t="str">
        <f>'D1'!G115&amp;""</f>
        <v/>
      </c>
      <c r="AB1211" s="170"/>
      <c r="AC1211" s="69" t="str">
        <f>'D1'!G116&amp;""</f>
        <v/>
      </c>
      <c r="AD1211" s="170"/>
      <c r="AO1211" s="24">
        <v>24</v>
      </c>
      <c r="AP1211" s="104"/>
      <c r="AQ1211" s="24">
        <v>25</v>
      </c>
      <c r="AR1211" s="104"/>
      <c r="AS1211" s="24">
        <v>26</v>
      </c>
      <c r="AT1211" s="104"/>
      <c r="AU1211" s="24">
        <v>27</v>
      </c>
      <c r="AV1211" s="104"/>
      <c r="AW1211" s="24">
        <v>28</v>
      </c>
      <c r="AX1211" s="104"/>
      <c r="AY1211" s="24">
        <v>29</v>
      </c>
      <c r="AZ1211" s="104"/>
      <c r="BA1211" s="24">
        <v>30</v>
      </c>
      <c r="BB1211" s="104"/>
    </row>
    <row r="1212" spans="2:54">
      <c r="B1212" s="31"/>
      <c r="C1212" s="1"/>
      <c r="D1212" s="1"/>
      <c r="E1212" s="1"/>
      <c r="F1212" s="1"/>
      <c r="G1212" s="1"/>
      <c r="H1212" s="1"/>
      <c r="I1212" s="1"/>
      <c r="J1212" s="1"/>
      <c r="K1212" s="1"/>
      <c r="L1212" s="67"/>
      <c r="M1212" s="16"/>
      <c r="N1212" s="16"/>
      <c r="O1212" s="16"/>
      <c r="P1212" s="16"/>
      <c r="Q1212" s="158"/>
      <c r="R1212" s="171"/>
      <c r="S1212" s="158"/>
      <c r="T1212" s="171"/>
      <c r="U1212" s="158"/>
      <c r="V1212" s="171"/>
      <c r="W1212" s="158"/>
      <c r="X1212" s="171"/>
      <c r="Y1212" s="158"/>
      <c r="Z1212" s="171"/>
      <c r="AA1212" s="158"/>
      <c r="AB1212" s="171"/>
      <c r="AC1212" s="158"/>
      <c r="AD1212" s="171"/>
      <c r="AO1212" s="9"/>
      <c r="AP1212" s="137"/>
      <c r="AQ1212" s="9"/>
      <c r="AR1212" s="137"/>
      <c r="AS1212" s="9"/>
      <c r="AT1212" s="137"/>
      <c r="AU1212" s="9"/>
      <c r="AV1212" s="137"/>
      <c r="AW1212" s="9"/>
      <c r="AX1212" s="137"/>
      <c r="AY1212" s="9"/>
      <c r="AZ1212" s="137"/>
      <c r="BA1212" s="9"/>
      <c r="BB1212" s="137"/>
    </row>
    <row r="1213" spans="2:54" ht="14.25" customHeight="1">
      <c r="B1213" s="31"/>
      <c r="C1213" s="1"/>
      <c r="D1213" s="1"/>
      <c r="E1213" s="1"/>
      <c r="F1213" s="1"/>
      <c r="G1213" s="1"/>
      <c r="H1213" s="1"/>
      <c r="I1213" s="1"/>
      <c r="J1213" s="1"/>
      <c r="K1213" s="1"/>
      <c r="L1213" s="67"/>
      <c r="M1213" s="16" t="s">
        <v>6356</v>
      </c>
      <c r="N1213" s="16"/>
      <c r="O1213" s="16"/>
      <c r="P1213" s="16"/>
      <c r="Q1213" s="69" t="str">
        <f>'D1'!G117&amp;""</f>
        <v/>
      </c>
      <c r="R1213" s="170"/>
      <c r="S1213" s="69" t="str">
        <f>'D1'!G118&amp;""</f>
        <v/>
      </c>
      <c r="T1213" s="170"/>
      <c r="U1213" s="69" t="str">
        <f>'D1'!G119&amp;""</f>
        <v/>
      </c>
      <c r="V1213" s="170"/>
      <c r="W1213" s="69" t="str">
        <f>'D1'!G120&amp;""</f>
        <v/>
      </c>
      <c r="X1213" s="170"/>
      <c r="Y1213" s="69" t="str">
        <f>'D1'!G121&amp;""</f>
        <v/>
      </c>
      <c r="Z1213" s="170"/>
      <c r="AA1213" s="69" t="str">
        <f>'D1'!G122&amp;""</f>
        <v/>
      </c>
      <c r="AB1213" s="170"/>
      <c r="AC1213" s="69" t="str">
        <f>'D1'!G123&amp;""</f>
        <v/>
      </c>
      <c r="AD1213" s="170"/>
      <c r="AO1213" s="24">
        <v>31</v>
      </c>
      <c r="AP1213" s="104"/>
      <c r="AQ1213" s="24"/>
      <c r="AR1213" s="104"/>
      <c r="AS1213" s="24"/>
      <c r="AT1213" s="104"/>
      <c r="AU1213" s="24"/>
      <c r="AV1213" s="104"/>
      <c r="AW1213" s="24"/>
      <c r="AX1213" s="104"/>
      <c r="AY1213" s="24"/>
      <c r="AZ1213" s="104"/>
      <c r="BA1213" s="24"/>
      <c r="BB1213" s="104"/>
    </row>
    <row r="1214" spans="2:54">
      <c r="B1214" s="9"/>
      <c r="C1214" s="70"/>
      <c r="D1214" s="70"/>
      <c r="E1214" s="70"/>
      <c r="F1214" s="70"/>
      <c r="G1214" s="70"/>
      <c r="H1214" s="70"/>
      <c r="I1214" s="70"/>
      <c r="J1214" s="70"/>
      <c r="K1214" s="70"/>
      <c r="L1214" s="137"/>
      <c r="M1214" s="16"/>
      <c r="N1214" s="16"/>
      <c r="O1214" s="16"/>
      <c r="P1214" s="16"/>
      <c r="Q1214" s="158"/>
      <c r="R1214" s="171"/>
      <c r="S1214" s="158"/>
      <c r="T1214" s="171"/>
      <c r="U1214" s="158"/>
      <c r="V1214" s="171"/>
      <c r="W1214" s="158"/>
      <c r="X1214" s="171"/>
      <c r="Y1214" s="158"/>
      <c r="Z1214" s="171"/>
      <c r="AA1214" s="158"/>
      <c r="AB1214" s="171"/>
      <c r="AC1214" s="158"/>
      <c r="AD1214" s="171"/>
      <c r="AO1214" s="9"/>
      <c r="AP1214" s="137"/>
      <c r="AQ1214" s="9"/>
      <c r="AR1214" s="137"/>
      <c r="AS1214" s="9"/>
      <c r="AT1214" s="137"/>
      <c r="AU1214" s="9"/>
      <c r="AV1214" s="137"/>
      <c r="AW1214" s="9"/>
      <c r="AX1214" s="137"/>
      <c r="AY1214" s="9"/>
      <c r="AZ1214" s="137"/>
      <c r="BA1214" s="9"/>
      <c r="BB1214" s="137"/>
    </row>
    <row r="1215" spans="2:54">
      <c r="M1215" s="2"/>
      <c r="N1215" s="2"/>
      <c r="O1215" s="159"/>
      <c r="P1215" s="159"/>
      <c r="Q1215" s="159"/>
      <c r="R1215" s="159"/>
      <c r="S1215" s="159"/>
      <c r="T1215" s="159"/>
      <c r="U1215" s="159"/>
      <c r="V1215" s="159"/>
      <c r="W1215" s="159"/>
      <c r="X1215" s="159"/>
      <c r="Y1215" s="159"/>
      <c r="Z1215" s="159"/>
      <c r="AA1215" s="159"/>
      <c r="AB1215" s="159"/>
      <c r="AL1215" s="1"/>
    </row>
    <row r="1216" spans="2:54">
      <c r="B1216" s="11" t="s">
        <v>288</v>
      </c>
      <c r="C1216" s="35"/>
      <c r="D1216" s="35"/>
      <c r="E1216" s="35"/>
      <c r="F1216" s="35"/>
      <c r="G1216" s="35"/>
      <c r="H1216" s="35"/>
      <c r="I1216" s="35"/>
      <c r="J1216" s="35"/>
      <c r="K1216" s="143"/>
      <c r="L1216" s="11" t="s">
        <v>861</v>
      </c>
      <c r="M1216" s="143"/>
    </row>
    <row r="1217" spans="2:57">
      <c r="B1217" s="8" t="s">
        <v>6115</v>
      </c>
      <c r="C1217" s="65"/>
      <c r="D1217" s="65"/>
      <c r="E1217" s="65"/>
      <c r="F1217" s="65"/>
      <c r="G1217" s="65"/>
      <c r="H1217" s="65"/>
      <c r="I1217" s="65"/>
      <c r="J1217" s="65"/>
      <c r="K1217" s="136"/>
      <c r="L1217" s="130" t="str">
        <f>'D1'!G124&amp;""</f>
        <v/>
      </c>
      <c r="M1217" s="16"/>
      <c r="O1217" s="1" t="s">
        <v>457</v>
      </c>
    </row>
    <row r="1218" spans="2:57">
      <c r="B1218" s="9"/>
      <c r="C1218" s="70"/>
      <c r="D1218" s="70"/>
      <c r="E1218" s="70"/>
      <c r="F1218" s="70"/>
      <c r="G1218" s="70"/>
      <c r="H1218" s="70"/>
      <c r="I1218" s="70"/>
      <c r="J1218" s="70"/>
      <c r="K1218" s="137"/>
      <c r="L1218" s="16"/>
      <c r="M1218" s="16"/>
      <c r="O1218" s="1" t="s">
        <v>4578</v>
      </c>
      <c r="AL1218" s="1"/>
    </row>
    <row r="1219" spans="2:57">
      <c r="L1219" s="2"/>
      <c r="M1219" s="2"/>
      <c r="AL1219" s="1"/>
    </row>
    <row r="1220" spans="2:57">
      <c r="B1220" s="1" t="s">
        <v>5954</v>
      </c>
      <c r="AL1220" s="1"/>
    </row>
    <row r="1221" spans="2:57" ht="16.5" customHeight="1">
      <c r="B1221" s="32" t="str">
        <f>'D1'!G125&amp;""</f>
        <v/>
      </c>
      <c r="C1221" s="33"/>
      <c r="D1221" s="33"/>
      <c r="E1221" s="33"/>
      <c r="F1221" s="33"/>
      <c r="G1221" s="33"/>
      <c r="H1221" s="33"/>
      <c r="I1221" s="33"/>
      <c r="J1221" s="33"/>
      <c r="K1221" s="33"/>
      <c r="L1221" s="33"/>
      <c r="M1221" s="33"/>
      <c r="N1221" s="33"/>
      <c r="O1221" s="33"/>
      <c r="P1221" s="33"/>
      <c r="Q1221" s="33"/>
      <c r="R1221" s="33"/>
      <c r="S1221" s="33"/>
      <c r="T1221" s="33"/>
      <c r="U1221" s="33"/>
      <c r="V1221" s="33"/>
      <c r="W1221" s="33"/>
      <c r="X1221" s="33"/>
      <c r="Y1221" s="33"/>
      <c r="Z1221" s="33"/>
      <c r="AA1221" s="33"/>
      <c r="AB1221" s="33"/>
      <c r="AC1221" s="33"/>
      <c r="AD1221" s="33"/>
      <c r="AE1221" s="33"/>
      <c r="AF1221" s="33"/>
      <c r="AG1221" s="33"/>
      <c r="AH1221" s="33"/>
      <c r="AI1221" s="33"/>
      <c r="AJ1221" s="33"/>
      <c r="AK1221" s="33"/>
      <c r="AL1221" s="33"/>
      <c r="AM1221" s="33"/>
      <c r="AN1221" s="33"/>
      <c r="AO1221" s="33"/>
      <c r="AP1221" s="33"/>
      <c r="AQ1221" s="33"/>
      <c r="AR1221" s="33"/>
      <c r="AS1221" s="33"/>
      <c r="AT1221" s="33"/>
      <c r="AU1221" s="33"/>
      <c r="AV1221" s="33"/>
      <c r="AW1221" s="33"/>
      <c r="AX1221" s="33"/>
      <c r="AY1221" s="33"/>
      <c r="AZ1221" s="33"/>
      <c r="BA1221" s="33"/>
      <c r="BB1221" s="33"/>
      <c r="BC1221" s="33"/>
      <c r="BD1221" s="33"/>
      <c r="BE1221" s="33"/>
    </row>
    <row r="1222" spans="2:57">
      <c r="B1222" s="33"/>
      <c r="C1222" s="33"/>
      <c r="D1222" s="33"/>
      <c r="E1222" s="33"/>
      <c r="F1222" s="33"/>
      <c r="G1222" s="33"/>
      <c r="H1222" s="33"/>
      <c r="I1222" s="33"/>
      <c r="J1222" s="33"/>
      <c r="K1222" s="33"/>
      <c r="L1222" s="33"/>
      <c r="M1222" s="33"/>
      <c r="N1222" s="33"/>
      <c r="O1222" s="33"/>
      <c r="P1222" s="33"/>
      <c r="Q1222" s="33"/>
      <c r="R1222" s="33"/>
      <c r="S1222" s="33"/>
      <c r="T1222" s="33"/>
      <c r="U1222" s="33"/>
      <c r="V1222" s="33"/>
      <c r="W1222" s="33"/>
      <c r="X1222" s="33"/>
      <c r="Y1222" s="33"/>
      <c r="Z1222" s="33"/>
      <c r="AA1222" s="33"/>
      <c r="AB1222" s="33"/>
      <c r="AC1222" s="33"/>
      <c r="AD1222" s="33"/>
      <c r="AE1222" s="33"/>
      <c r="AF1222" s="33"/>
      <c r="AG1222" s="33"/>
      <c r="AH1222" s="33"/>
      <c r="AI1222" s="33"/>
      <c r="AJ1222" s="33"/>
      <c r="AK1222" s="33"/>
      <c r="AL1222" s="33"/>
      <c r="AM1222" s="33"/>
      <c r="AN1222" s="33"/>
      <c r="AO1222" s="33"/>
      <c r="AP1222" s="33"/>
      <c r="AQ1222" s="33"/>
      <c r="AR1222" s="33"/>
      <c r="AS1222" s="33"/>
      <c r="AT1222" s="33"/>
      <c r="AU1222" s="33"/>
      <c r="AV1222" s="33"/>
      <c r="AW1222" s="33"/>
      <c r="AX1222" s="33"/>
      <c r="AY1222" s="33"/>
      <c r="AZ1222" s="33"/>
      <c r="BA1222" s="33"/>
      <c r="BB1222" s="33"/>
      <c r="BC1222" s="33"/>
      <c r="BD1222" s="33"/>
      <c r="BE1222" s="33"/>
    </row>
    <row r="1223" spans="2:57">
      <c r="B1223" s="33"/>
      <c r="C1223" s="33"/>
      <c r="D1223" s="33"/>
      <c r="E1223" s="33"/>
      <c r="F1223" s="33"/>
      <c r="G1223" s="33"/>
      <c r="H1223" s="33"/>
      <c r="I1223" s="33"/>
      <c r="J1223" s="33"/>
      <c r="K1223" s="33"/>
      <c r="L1223" s="33"/>
      <c r="M1223" s="33"/>
      <c r="N1223" s="33"/>
      <c r="O1223" s="33"/>
      <c r="P1223" s="33"/>
      <c r="Q1223" s="33"/>
      <c r="R1223" s="33"/>
      <c r="S1223" s="33"/>
      <c r="T1223" s="33"/>
      <c r="U1223" s="33"/>
      <c r="V1223" s="33"/>
      <c r="W1223" s="33"/>
      <c r="X1223" s="33"/>
      <c r="Y1223" s="33"/>
      <c r="Z1223" s="33"/>
      <c r="AA1223" s="33"/>
      <c r="AB1223" s="33"/>
      <c r="AC1223" s="33"/>
      <c r="AD1223" s="33"/>
      <c r="AE1223" s="33"/>
      <c r="AF1223" s="33"/>
      <c r="AG1223" s="33"/>
      <c r="AH1223" s="33"/>
      <c r="AI1223" s="33"/>
      <c r="AJ1223" s="33"/>
      <c r="AK1223" s="33"/>
      <c r="AL1223" s="33"/>
      <c r="AM1223" s="33"/>
      <c r="AN1223" s="33"/>
      <c r="AO1223" s="33"/>
      <c r="AP1223" s="33"/>
      <c r="AQ1223" s="33"/>
      <c r="AR1223" s="33"/>
      <c r="AS1223" s="33"/>
      <c r="AT1223" s="33"/>
      <c r="AU1223" s="33"/>
      <c r="AV1223" s="33"/>
      <c r="AW1223" s="33"/>
      <c r="AX1223" s="33"/>
      <c r="AY1223" s="33"/>
      <c r="AZ1223" s="33"/>
      <c r="BA1223" s="33"/>
      <c r="BB1223" s="33"/>
      <c r="BC1223" s="33"/>
      <c r="BD1223" s="33"/>
      <c r="BE1223" s="33"/>
    </row>
    <row r="1224" spans="2:57">
      <c r="B1224" s="33"/>
      <c r="C1224" s="33"/>
      <c r="D1224" s="33"/>
      <c r="E1224" s="33"/>
      <c r="F1224" s="33"/>
      <c r="G1224" s="33"/>
      <c r="H1224" s="33"/>
      <c r="I1224" s="33"/>
      <c r="J1224" s="33"/>
      <c r="K1224" s="33"/>
      <c r="L1224" s="33"/>
      <c r="M1224" s="33"/>
      <c r="N1224" s="33"/>
      <c r="O1224" s="33"/>
      <c r="P1224" s="33"/>
      <c r="Q1224" s="33"/>
      <c r="R1224" s="33"/>
      <c r="S1224" s="33"/>
      <c r="T1224" s="33"/>
      <c r="U1224" s="33"/>
      <c r="V1224" s="33"/>
      <c r="W1224" s="33"/>
      <c r="X1224" s="33"/>
      <c r="Y1224" s="33"/>
      <c r="Z1224" s="33"/>
      <c r="AA1224" s="33"/>
      <c r="AB1224" s="33"/>
      <c r="AC1224" s="33"/>
      <c r="AD1224" s="33"/>
      <c r="AE1224" s="33"/>
      <c r="AF1224" s="33"/>
      <c r="AG1224" s="33"/>
      <c r="AH1224" s="33"/>
      <c r="AI1224" s="33"/>
      <c r="AJ1224" s="33"/>
      <c r="AK1224" s="33"/>
      <c r="AL1224" s="33"/>
      <c r="AM1224" s="33"/>
      <c r="AN1224" s="33"/>
      <c r="AO1224" s="33"/>
      <c r="AP1224" s="33"/>
      <c r="AQ1224" s="33"/>
      <c r="AR1224" s="33"/>
      <c r="AS1224" s="33"/>
      <c r="AT1224" s="33"/>
      <c r="AU1224" s="33"/>
      <c r="AV1224" s="33"/>
      <c r="AW1224" s="33"/>
      <c r="AX1224" s="33"/>
      <c r="AY1224" s="33"/>
      <c r="AZ1224" s="33"/>
      <c r="BA1224" s="33"/>
      <c r="BB1224" s="33"/>
      <c r="BC1224" s="33"/>
      <c r="BD1224" s="33"/>
      <c r="BE1224" s="33"/>
    </row>
    <row r="1225" spans="2:57">
      <c r="B1225" s="33"/>
      <c r="C1225" s="33"/>
      <c r="D1225" s="33"/>
      <c r="E1225" s="33"/>
      <c r="F1225" s="33"/>
      <c r="G1225" s="33"/>
      <c r="H1225" s="33"/>
      <c r="I1225" s="33"/>
      <c r="J1225" s="33"/>
      <c r="K1225" s="33"/>
      <c r="L1225" s="33"/>
      <c r="M1225" s="33"/>
      <c r="N1225" s="33"/>
      <c r="O1225" s="33"/>
      <c r="P1225" s="33"/>
      <c r="Q1225" s="33"/>
      <c r="R1225" s="33"/>
      <c r="S1225" s="33"/>
      <c r="T1225" s="33"/>
      <c r="U1225" s="33"/>
      <c r="V1225" s="33"/>
      <c r="W1225" s="33"/>
      <c r="X1225" s="33"/>
      <c r="Y1225" s="33"/>
      <c r="Z1225" s="33"/>
      <c r="AA1225" s="33"/>
      <c r="AB1225" s="33"/>
      <c r="AC1225" s="33"/>
      <c r="AD1225" s="33"/>
      <c r="AE1225" s="33"/>
      <c r="AF1225" s="33"/>
      <c r="AG1225" s="33"/>
      <c r="AH1225" s="33"/>
      <c r="AI1225" s="33"/>
      <c r="AJ1225" s="33"/>
      <c r="AK1225" s="33"/>
      <c r="AL1225" s="33"/>
      <c r="AM1225" s="33"/>
      <c r="AN1225" s="33"/>
      <c r="AO1225" s="33"/>
      <c r="AP1225" s="33"/>
      <c r="AQ1225" s="33"/>
      <c r="AR1225" s="33"/>
      <c r="AS1225" s="33"/>
      <c r="AT1225" s="33"/>
      <c r="AU1225" s="33"/>
      <c r="AV1225" s="33"/>
      <c r="AW1225" s="33"/>
      <c r="AX1225" s="33"/>
      <c r="AY1225" s="33"/>
      <c r="AZ1225" s="33"/>
      <c r="BA1225" s="33"/>
      <c r="BB1225" s="33"/>
      <c r="BC1225" s="33"/>
      <c r="BD1225" s="33"/>
      <c r="BE1225" s="33"/>
    </row>
    <row r="1226" spans="2:57">
      <c r="B1226" s="33"/>
      <c r="C1226" s="33"/>
      <c r="D1226" s="33"/>
      <c r="E1226" s="33"/>
      <c r="F1226" s="33"/>
      <c r="G1226" s="33"/>
      <c r="H1226" s="33"/>
      <c r="I1226" s="33"/>
      <c r="J1226" s="33"/>
      <c r="K1226" s="33"/>
      <c r="L1226" s="33"/>
      <c r="M1226" s="33"/>
      <c r="N1226" s="33"/>
      <c r="O1226" s="33"/>
      <c r="P1226" s="33"/>
      <c r="Q1226" s="33"/>
      <c r="R1226" s="33"/>
      <c r="S1226" s="33"/>
      <c r="T1226" s="33"/>
      <c r="U1226" s="33"/>
      <c r="V1226" s="33"/>
      <c r="W1226" s="33"/>
      <c r="X1226" s="33"/>
      <c r="Y1226" s="33"/>
      <c r="Z1226" s="33"/>
      <c r="AA1226" s="33"/>
      <c r="AB1226" s="33"/>
      <c r="AC1226" s="33"/>
      <c r="AD1226" s="33"/>
      <c r="AE1226" s="33"/>
      <c r="AF1226" s="33"/>
      <c r="AG1226" s="33"/>
      <c r="AH1226" s="33"/>
      <c r="AI1226" s="33"/>
      <c r="AJ1226" s="33"/>
      <c r="AK1226" s="33"/>
      <c r="AL1226" s="33"/>
      <c r="AM1226" s="33"/>
      <c r="AN1226" s="33"/>
      <c r="AO1226" s="33"/>
      <c r="AP1226" s="33"/>
      <c r="AQ1226" s="33"/>
      <c r="AR1226" s="33"/>
      <c r="AS1226" s="33"/>
      <c r="AT1226" s="33"/>
      <c r="AU1226" s="33"/>
      <c r="AV1226" s="33"/>
      <c r="AW1226" s="33"/>
      <c r="AX1226" s="33"/>
      <c r="AY1226" s="33"/>
      <c r="AZ1226" s="33"/>
      <c r="BA1226" s="33"/>
      <c r="BB1226" s="33"/>
      <c r="BC1226" s="33"/>
      <c r="BD1226" s="33"/>
      <c r="BE1226" s="33"/>
    </row>
    <row r="1227" spans="2:57">
      <c r="B1227" s="33"/>
      <c r="C1227" s="33"/>
      <c r="D1227" s="33"/>
      <c r="E1227" s="33"/>
      <c r="F1227" s="33"/>
      <c r="G1227" s="33"/>
      <c r="H1227" s="33"/>
      <c r="I1227" s="33"/>
      <c r="J1227" s="33"/>
      <c r="K1227" s="33"/>
      <c r="L1227" s="33"/>
      <c r="M1227" s="33"/>
      <c r="N1227" s="33"/>
      <c r="O1227" s="33"/>
      <c r="P1227" s="33"/>
      <c r="Q1227" s="33"/>
      <c r="R1227" s="33"/>
      <c r="S1227" s="33"/>
      <c r="T1227" s="33"/>
      <c r="U1227" s="33"/>
      <c r="V1227" s="33"/>
      <c r="W1227" s="33"/>
      <c r="X1227" s="33"/>
      <c r="Y1227" s="33"/>
      <c r="Z1227" s="33"/>
      <c r="AA1227" s="33"/>
      <c r="AB1227" s="33"/>
      <c r="AC1227" s="33"/>
      <c r="AD1227" s="33"/>
      <c r="AE1227" s="33"/>
      <c r="AF1227" s="33"/>
      <c r="AG1227" s="33"/>
      <c r="AH1227" s="33"/>
      <c r="AI1227" s="33"/>
      <c r="AJ1227" s="33"/>
      <c r="AK1227" s="33"/>
      <c r="AL1227" s="33"/>
      <c r="AM1227" s="33"/>
      <c r="AN1227" s="33"/>
      <c r="AO1227" s="33"/>
      <c r="AP1227" s="33"/>
      <c r="AQ1227" s="33"/>
      <c r="AR1227" s="33"/>
      <c r="AS1227" s="33"/>
      <c r="AT1227" s="33"/>
      <c r="AU1227" s="33"/>
      <c r="AV1227" s="33"/>
      <c r="AW1227" s="33"/>
      <c r="AX1227" s="33"/>
      <c r="AY1227" s="33"/>
      <c r="AZ1227" s="33"/>
      <c r="BA1227" s="33"/>
      <c r="BB1227" s="33"/>
      <c r="BC1227" s="33"/>
      <c r="BD1227" s="33"/>
      <c r="BE1227" s="33"/>
    </row>
    <row r="1228" spans="2:57">
      <c r="B1228" s="33"/>
      <c r="C1228" s="33"/>
      <c r="D1228" s="33"/>
      <c r="E1228" s="33"/>
      <c r="F1228" s="33"/>
      <c r="G1228" s="33"/>
      <c r="H1228" s="33"/>
      <c r="I1228" s="33"/>
      <c r="J1228" s="33"/>
      <c r="K1228" s="33"/>
      <c r="L1228" s="33"/>
      <c r="M1228" s="33"/>
      <c r="N1228" s="33"/>
      <c r="O1228" s="33"/>
      <c r="P1228" s="33"/>
      <c r="Q1228" s="33"/>
      <c r="R1228" s="33"/>
      <c r="S1228" s="33"/>
      <c r="T1228" s="33"/>
      <c r="U1228" s="33"/>
      <c r="V1228" s="33"/>
      <c r="W1228" s="33"/>
      <c r="X1228" s="33"/>
      <c r="Y1228" s="33"/>
      <c r="Z1228" s="33"/>
      <c r="AA1228" s="33"/>
      <c r="AB1228" s="33"/>
      <c r="AC1228" s="33"/>
      <c r="AD1228" s="33"/>
      <c r="AE1228" s="33"/>
      <c r="AF1228" s="33"/>
      <c r="AG1228" s="33"/>
      <c r="AH1228" s="33"/>
      <c r="AI1228" s="33"/>
      <c r="AJ1228" s="33"/>
      <c r="AK1228" s="33"/>
      <c r="AL1228" s="33"/>
      <c r="AM1228" s="33"/>
      <c r="AN1228" s="33"/>
      <c r="AO1228" s="33"/>
      <c r="AP1228" s="33"/>
      <c r="AQ1228" s="33"/>
      <c r="AR1228" s="33"/>
      <c r="AS1228" s="33"/>
      <c r="AT1228" s="33"/>
      <c r="AU1228" s="33"/>
      <c r="AV1228" s="33"/>
      <c r="AW1228" s="33"/>
      <c r="AX1228" s="33"/>
      <c r="AY1228" s="33"/>
      <c r="AZ1228" s="33"/>
      <c r="BA1228" s="33"/>
      <c r="BB1228" s="33"/>
      <c r="BC1228" s="33"/>
      <c r="BD1228" s="33"/>
      <c r="BE1228" s="33"/>
    </row>
    <row r="1229" spans="2:57">
      <c r="B1229" s="33"/>
      <c r="C1229" s="33"/>
      <c r="D1229" s="33"/>
      <c r="E1229" s="33"/>
      <c r="F1229" s="33"/>
      <c r="G1229" s="33"/>
      <c r="H1229" s="33"/>
      <c r="I1229" s="33"/>
      <c r="J1229" s="33"/>
      <c r="K1229" s="33"/>
      <c r="L1229" s="33"/>
      <c r="M1229" s="33"/>
      <c r="N1229" s="33"/>
      <c r="O1229" s="33"/>
      <c r="P1229" s="33"/>
      <c r="Q1229" s="33"/>
      <c r="R1229" s="33"/>
      <c r="S1229" s="33"/>
      <c r="T1229" s="33"/>
      <c r="U1229" s="33"/>
      <c r="V1229" s="33"/>
      <c r="W1229" s="33"/>
      <c r="X1229" s="33"/>
      <c r="Y1229" s="33"/>
      <c r="Z1229" s="33"/>
      <c r="AA1229" s="33"/>
      <c r="AB1229" s="33"/>
      <c r="AC1229" s="33"/>
      <c r="AD1229" s="33"/>
      <c r="AE1229" s="33"/>
      <c r="AF1229" s="33"/>
      <c r="AG1229" s="33"/>
      <c r="AH1229" s="33"/>
      <c r="AI1229" s="33"/>
      <c r="AJ1229" s="33"/>
      <c r="AK1229" s="33"/>
      <c r="AL1229" s="33"/>
      <c r="AM1229" s="33"/>
      <c r="AN1229" s="33"/>
      <c r="AO1229" s="33"/>
      <c r="AP1229" s="33"/>
      <c r="AQ1229" s="33"/>
      <c r="AR1229" s="33"/>
      <c r="AS1229" s="33"/>
      <c r="AT1229" s="33"/>
      <c r="AU1229" s="33"/>
      <c r="AV1229" s="33"/>
      <c r="AW1229" s="33"/>
      <c r="AX1229" s="33"/>
      <c r="AY1229" s="33"/>
      <c r="AZ1229" s="33"/>
      <c r="BA1229" s="33"/>
      <c r="BB1229" s="33"/>
      <c r="BC1229" s="33"/>
      <c r="BD1229" s="33"/>
      <c r="BE1229" s="33"/>
    </row>
    <row r="1230" spans="2:57">
      <c r="B1230" s="33"/>
      <c r="C1230" s="33"/>
      <c r="D1230" s="33"/>
      <c r="E1230" s="33"/>
      <c r="F1230" s="33"/>
      <c r="G1230" s="33"/>
      <c r="H1230" s="33"/>
      <c r="I1230" s="33"/>
      <c r="J1230" s="33"/>
      <c r="K1230" s="33"/>
      <c r="L1230" s="33"/>
      <c r="M1230" s="33"/>
      <c r="N1230" s="33"/>
      <c r="O1230" s="33"/>
      <c r="P1230" s="33"/>
      <c r="Q1230" s="33"/>
      <c r="R1230" s="33"/>
      <c r="S1230" s="33"/>
      <c r="T1230" s="33"/>
      <c r="U1230" s="33"/>
      <c r="V1230" s="33"/>
      <c r="W1230" s="33"/>
      <c r="X1230" s="33"/>
      <c r="Y1230" s="33"/>
      <c r="Z1230" s="33"/>
      <c r="AA1230" s="33"/>
      <c r="AB1230" s="33"/>
      <c r="AC1230" s="33"/>
      <c r="AD1230" s="33"/>
      <c r="AE1230" s="33"/>
      <c r="AF1230" s="33"/>
      <c r="AG1230" s="33"/>
      <c r="AH1230" s="33"/>
      <c r="AI1230" s="33"/>
      <c r="AJ1230" s="33"/>
      <c r="AK1230" s="33"/>
      <c r="AL1230" s="33"/>
      <c r="AM1230" s="33"/>
      <c r="AN1230" s="33"/>
      <c r="AO1230" s="33"/>
      <c r="AP1230" s="33"/>
      <c r="AQ1230" s="33"/>
      <c r="AR1230" s="33"/>
      <c r="AS1230" s="33"/>
      <c r="AT1230" s="33"/>
      <c r="AU1230" s="33"/>
      <c r="AV1230" s="33"/>
      <c r="AW1230" s="33"/>
      <c r="AX1230" s="33"/>
      <c r="AY1230" s="33"/>
      <c r="AZ1230" s="33"/>
      <c r="BA1230" s="33"/>
      <c r="BB1230" s="33"/>
      <c r="BC1230" s="33"/>
      <c r="BD1230" s="33"/>
      <c r="BE1230" s="33"/>
    </row>
    <row r="1231" spans="2:57">
      <c r="B1231" s="33"/>
      <c r="C1231" s="33"/>
      <c r="D1231" s="33"/>
      <c r="E1231" s="33"/>
      <c r="F1231" s="33"/>
      <c r="G1231" s="33"/>
      <c r="H1231" s="33"/>
      <c r="I1231" s="33"/>
      <c r="J1231" s="33"/>
      <c r="K1231" s="33"/>
      <c r="L1231" s="33"/>
      <c r="M1231" s="33"/>
      <c r="N1231" s="33"/>
      <c r="O1231" s="33"/>
      <c r="P1231" s="33"/>
      <c r="Q1231" s="33"/>
      <c r="R1231" s="33"/>
      <c r="S1231" s="33"/>
      <c r="T1231" s="33"/>
      <c r="U1231" s="33"/>
      <c r="V1231" s="33"/>
      <c r="W1231" s="33"/>
      <c r="X1231" s="33"/>
      <c r="Y1231" s="33"/>
      <c r="Z1231" s="33"/>
      <c r="AA1231" s="33"/>
      <c r="AB1231" s="33"/>
      <c r="AC1231" s="33"/>
      <c r="AD1231" s="33"/>
      <c r="AE1231" s="33"/>
      <c r="AF1231" s="33"/>
      <c r="AG1231" s="33"/>
      <c r="AH1231" s="33"/>
      <c r="AI1231" s="33"/>
      <c r="AJ1231" s="33"/>
      <c r="AK1231" s="33"/>
      <c r="AL1231" s="33"/>
      <c r="AM1231" s="33"/>
      <c r="AN1231" s="33"/>
      <c r="AO1231" s="33"/>
      <c r="AP1231" s="33"/>
      <c r="AQ1231" s="33"/>
      <c r="AR1231" s="33"/>
      <c r="AS1231" s="33"/>
      <c r="AT1231" s="33"/>
      <c r="AU1231" s="33"/>
      <c r="AV1231" s="33"/>
      <c r="AW1231" s="33"/>
      <c r="AX1231" s="33"/>
      <c r="AY1231" s="33"/>
      <c r="AZ1231" s="33"/>
      <c r="BA1231" s="33"/>
      <c r="BB1231" s="33"/>
      <c r="BC1231" s="33"/>
      <c r="BD1231" s="33"/>
      <c r="BE1231" s="33"/>
    </row>
    <row r="1232" spans="2:57">
      <c r="B1232" s="33"/>
      <c r="C1232" s="33"/>
      <c r="D1232" s="33"/>
      <c r="E1232" s="33"/>
      <c r="F1232" s="33"/>
      <c r="G1232" s="33"/>
      <c r="H1232" s="33"/>
      <c r="I1232" s="33"/>
      <c r="J1232" s="33"/>
      <c r="K1232" s="33"/>
      <c r="L1232" s="33"/>
      <c r="M1232" s="33"/>
      <c r="N1232" s="33"/>
      <c r="O1232" s="33"/>
      <c r="P1232" s="33"/>
      <c r="Q1232" s="33"/>
      <c r="R1232" s="33"/>
      <c r="S1232" s="33"/>
      <c r="T1232" s="33"/>
      <c r="U1232" s="33"/>
      <c r="V1232" s="33"/>
      <c r="W1232" s="33"/>
      <c r="X1232" s="33"/>
      <c r="Y1232" s="33"/>
      <c r="Z1232" s="33"/>
      <c r="AA1232" s="33"/>
      <c r="AB1232" s="33"/>
      <c r="AC1232" s="33"/>
      <c r="AD1232" s="33"/>
      <c r="AE1232" s="33"/>
      <c r="AF1232" s="33"/>
      <c r="AG1232" s="33"/>
      <c r="AH1232" s="33"/>
      <c r="AI1232" s="33"/>
      <c r="AJ1232" s="33"/>
      <c r="AK1232" s="33"/>
      <c r="AL1232" s="33"/>
      <c r="AM1232" s="33"/>
      <c r="AN1232" s="33"/>
      <c r="AO1232" s="33"/>
      <c r="AP1232" s="33"/>
      <c r="AQ1232" s="33"/>
      <c r="AR1232" s="33"/>
      <c r="AS1232" s="33"/>
      <c r="AT1232" s="33"/>
      <c r="AU1232" s="33"/>
      <c r="AV1232" s="33"/>
      <c r="AW1232" s="33"/>
      <c r="AX1232" s="33"/>
      <c r="AY1232" s="33"/>
      <c r="AZ1232" s="33"/>
      <c r="BA1232" s="33"/>
      <c r="BB1232" s="33"/>
      <c r="BC1232" s="33"/>
      <c r="BD1232" s="33"/>
      <c r="BE1232" s="33"/>
    </row>
    <row r="1233" spans="1:58">
      <c r="B1233" s="33"/>
      <c r="C1233" s="33"/>
      <c r="D1233" s="33"/>
      <c r="E1233" s="33"/>
      <c r="F1233" s="33"/>
      <c r="G1233" s="33"/>
      <c r="H1233" s="33"/>
      <c r="I1233" s="33"/>
      <c r="J1233" s="33"/>
      <c r="K1233" s="33"/>
      <c r="L1233" s="33"/>
      <c r="M1233" s="33"/>
      <c r="N1233" s="33"/>
      <c r="O1233" s="33"/>
      <c r="P1233" s="33"/>
      <c r="Q1233" s="33"/>
      <c r="R1233" s="33"/>
      <c r="S1233" s="33"/>
      <c r="T1233" s="33"/>
      <c r="U1233" s="33"/>
      <c r="V1233" s="33"/>
      <c r="W1233" s="33"/>
      <c r="X1233" s="33"/>
      <c r="Y1233" s="33"/>
      <c r="Z1233" s="33"/>
      <c r="AA1233" s="33"/>
      <c r="AB1233" s="33"/>
      <c r="AC1233" s="33"/>
      <c r="AD1233" s="33"/>
      <c r="AE1233" s="33"/>
      <c r="AF1233" s="33"/>
      <c r="AG1233" s="33"/>
      <c r="AH1233" s="33"/>
      <c r="AI1233" s="33"/>
      <c r="AJ1233" s="33"/>
      <c r="AK1233" s="33"/>
      <c r="AL1233" s="33"/>
      <c r="AM1233" s="33"/>
      <c r="AN1233" s="33"/>
      <c r="AO1233" s="33"/>
      <c r="AP1233" s="33"/>
      <c r="AQ1233" s="33"/>
      <c r="AR1233" s="33"/>
      <c r="AS1233" s="33"/>
      <c r="AT1233" s="33"/>
      <c r="AU1233" s="33"/>
      <c r="AV1233" s="33"/>
      <c r="AW1233" s="33"/>
      <c r="AX1233" s="33"/>
      <c r="AY1233" s="33"/>
      <c r="AZ1233" s="33"/>
      <c r="BA1233" s="33"/>
      <c r="BB1233" s="33"/>
      <c r="BC1233" s="33"/>
      <c r="BD1233" s="33"/>
      <c r="BE1233" s="33"/>
    </row>
    <row r="1234" spans="1:58">
      <c r="B1234" s="33"/>
      <c r="C1234" s="33"/>
      <c r="D1234" s="33"/>
      <c r="E1234" s="33"/>
      <c r="F1234" s="33"/>
      <c r="G1234" s="33"/>
      <c r="H1234" s="33"/>
      <c r="I1234" s="33"/>
      <c r="J1234" s="33"/>
      <c r="K1234" s="33"/>
      <c r="L1234" s="33"/>
      <c r="M1234" s="33"/>
      <c r="N1234" s="33"/>
      <c r="O1234" s="33"/>
      <c r="P1234" s="33"/>
      <c r="Q1234" s="33"/>
      <c r="R1234" s="33"/>
      <c r="S1234" s="33"/>
      <c r="T1234" s="33"/>
      <c r="U1234" s="33"/>
      <c r="V1234" s="33"/>
      <c r="W1234" s="33"/>
      <c r="X1234" s="33"/>
      <c r="Y1234" s="33"/>
      <c r="Z1234" s="33"/>
      <c r="AA1234" s="33"/>
      <c r="AB1234" s="33"/>
      <c r="AC1234" s="33"/>
      <c r="AD1234" s="33"/>
      <c r="AE1234" s="33"/>
      <c r="AF1234" s="33"/>
      <c r="AG1234" s="33"/>
      <c r="AH1234" s="33"/>
      <c r="AI1234" s="33"/>
      <c r="AJ1234" s="33"/>
      <c r="AK1234" s="33"/>
      <c r="AL1234" s="33"/>
      <c r="AM1234" s="33"/>
      <c r="AN1234" s="33"/>
      <c r="AO1234" s="33"/>
      <c r="AP1234" s="33"/>
      <c r="AQ1234" s="33"/>
      <c r="AR1234" s="33"/>
      <c r="AS1234" s="33"/>
      <c r="AT1234" s="33"/>
      <c r="AU1234" s="33"/>
      <c r="AV1234" s="33"/>
      <c r="AW1234" s="33"/>
      <c r="AX1234" s="33"/>
      <c r="AY1234" s="33"/>
      <c r="AZ1234" s="33"/>
      <c r="BA1234" s="33"/>
      <c r="BB1234" s="33"/>
      <c r="BC1234" s="33"/>
      <c r="BD1234" s="33"/>
      <c r="BE1234" s="33"/>
    </row>
    <row r="1235" spans="1:58">
      <c r="B1235" s="33"/>
      <c r="C1235" s="33"/>
      <c r="D1235" s="33"/>
      <c r="E1235" s="33"/>
      <c r="F1235" s="33"/>
      <c r="G1235" s="33"/>
      <c r="H1235" s="33"/>
      <c r="I1235" s="33"/>
      <c r="J1235" s="33"/>
      <c r="K1235" s="33"/>
      <c r="L1235" s="33"/>
      <c r="M1235" s="33"/>
      <c r="N1235" s="33"/>
      <c r="O1235" s="33"/>
      <c r="P1235" s="33"/>
      <c r="Q1235" s="33"/>
      <c r="R1235" s="33"/>
      <c r="S1235" s="33"/>
      <c r="T1235" s="33"/>
      <c r="U1235" s="33"/>
      <c r="V1235" s="33"/>
      <c r="W1235" s="33"/>
      <c r="X1235" s="33"/>
      <c r="Y1235" s="33"/>
      <c r="Z1235" s="33"/>
      <c r="AA1235" s="33"/>
      <c r="AB1235" s="33"/>
      <c r="AC1235" s="33"/>
      <c r="AD1235" s="33"/>
      <c r="AE1235" s="33"/>
      <c r="AF1235" s="33"/>
      <c r="AG1235" s="33"/>
      <c r="AH1235" s="33"/>
      <c r="AI1235" s="33"/>
      <c r="AJ1235" s="33"/>
      <c r="AK1235" s="33"/>
      <c r="AL1235" s="33"/>
      <c r="AM1235" s="33"/>
      <c r="AN1235" s="33"/>
      <c r="AO1235" s="33"/>
      <c r="AP1235" s="33"/>
      <c r="AQ1235" s="33"/>
      <c r="AR1235" s="33"/>
      <c r="AS1235" s="33"/>
      <c r="AT1235" s="33"/>
      <c r="AU1235" s="33"/>
      <c r="AV1235" s="33"/>
      <c r="AW1235" s="33"/>
      <c r="AX1235" s="33"/>
      <c r="AY1235" s="33"/>
      <c r="AZ1235" s="33"/>
      <c r="BA1235" s="33"/>
      <c r="BB1235" s="33"/>
      <c r="BC1235" s="33"/>
      <c r="BD1235" s="33"/>
      <c r="BE1235" s="33"/>
    </row>
    <row r="1236" spans="1:58">
      <c r="B1236" s="33"/>
      <c r="C1236" s="33"/>
      <c r="D1236" s="33"/>
      <c r="E1236" s="33"/>
      <c r="F1236" s="33"/>
      <c r="G1236" s="33"/>
      <c r="H1236" s="33"/>
      <c r="I1236" s="33"/>
      <c r="J1236" s="33"/>
      <c r="K1236" s="33"/>
      <c r="L1236" s="33"/>
      <c r="M1236" s="33"/>
      <c r="N1236" s="33"/>
      <c r="O1236" s="33"/>
      <c r="P1236" s="33"/>
      <c r="Q1236" s="33"/>
      <c r="R1236" s="33"/>
      <c r="S1236" s="33"/>
      <c r="T1236" s="33"/>
      <c r="U1236" s="33"/>
      <c r="V1236" s="33"/>
      <c r="W1236" s="33"/>
      <c r="X1236" s="33"/>
      <c r="Y1236" s="33"/>
      <c r="Z1236" s="33"/>
      <c r="AA1236" s="33"/>
      <c r="AB1236" s="33"/>
      <c r="AC1236" s="33"/>
      <c r="AD1236" s="33"/>
      <c r="AE1236" s="33"/>
      <c r="AF1236" s="33"/>
      <c r="AG1236" s="33"/>
      <c r="AH1236" s="33"/>
      <c r="AI1236" s="33"/>
      <c r="AJ1236" s="33"/>
      <c r="AK1236" s="33"/>
      <c r="AL1236" s="33"/>
      <c r="AM1236" s="33"/>
      <c r="AN1236" s="33"/>
      <c r="AO1236" s="33"/>
      <c r="AP1236" s="33"/>
      <c r="AQ1236" s="33"/>
      <c r="AR1236" s="33"/>
      <c r="AS1236" s="33"/>
      <c r="AT1236" s="33"/>
      <c r="AU1236" s="33"/>
      <c r="AV1236" s="33"/>
      <c r="AW1236" s="33"/>
      <c r="AX1236" s="33"/>
      <c r="AY1236" s="33"/>
      <c r="AZ1236" s="33"/>
      <c r="BA1236" s="33"/>
      <c r="BB1236" s="33"/>
      <c r="BC1236" s="33"/>
      <c r="BD1236" s="33"/>
      <c r="BE1236" s="33"/>
    </row>
    <row r="1237" spans="1:58">
      <c r="B1237" s="33"/>
      <c r="C1237" s="33"/>
      <c r="D1237" s="33"/>
      <c r="E1237" s="33"/>
      <c r="F1237" s="33"/>
      <c r="G1237" s="33"/>
      <c r="H1237" s="33"/>
      <c r="I1237" s="33"/>
      <c r="J1237" s="33"/>
      <c r="K1237" s="33"/>
      <c r="L1237" s="33"/>
      <c r="M1237" s="33"/>
      <c r="N1237" s="33"/>
      <c r="O1237" s="33"/>
      <c r="P1237" s="33"/>
      <c r="Q1237" s="33"/>
      <c r="R1237" s="33"/>
      <c r="S1237" s="33"/>
      <c r="T1237" s="33"/>
      <c r="U1237" s="33"/>
      <c r="V1237" s="33"/>
      <c r="W1237" s="33"/>
      <c r="X1237" s="33"/>
      <c r="Y1237" s="33"/>
      <c r="Z1237" s="33"/>
      <c r="AA1237" s="33"/>
      <c r="AB1237" s="33"/>
      <c r="AC1237" s="33"/>
      <c r="AD1237" s="33"/>
      <c r="AE1237" s="33"/>
      <c r="AF1237" s="33"/>
      <c r="AG1237" s="33"/>
      <c r="AH1237" s="33"/>
      <c r="AI1237" s="33"/>
      <c r="AJ1237" s="33"/>
      <c r="AK1237" s="33"/>
      <c r="AL1237" s="33"/>
      <c r="AM1237" s="33"/>
      <c r="AN1237" s="33"/>
      <c r="AO1237" s="33"/>
      <c r="AP1237" s="33"/>
      <c r="AQ1237" s="33"/>
      <c r="AR1237" s="33"/>
      <c r="AS1237" s="33"/>
      <c r="AT1237" s="33"/>
      <c r="AU1237" s="33"/>
      <c r="AV1237" s="33"/>
      <c r="AW1237" s="33"/>
      <c r="AX1237" s="33"/>
      <c r="AY1237" s="33"/>
      <c r="AZ1237" s="33"/>
      <c r="BA1237" s="33"/>
      <c r="BB1237" s="33"/>
      <c r="BC1237" s="33"/>
      <c r="BD1237" s="33"/>
      <c r="BE1237" s="33"/>
    </row>
    <row r="1238" spans="1:58">
      <c r="AL1238" s="1"/>
    </row>
    <row r="1239" spans="1:58">
      <c r="A1239" s="6" t="s">
        <v>5918</v>
      </c>
      <c r="AJ1239" s="7"/>
      <c r="AL1239" s="1"/>
    </row>
    <row r="1240" spans="1:58">
      <c r="BB1240" s="220"/>
      <c r="BC1240" s="220"/>
    </row>
    <row r="1241" spans="1:58" ht="16.5" customHeight="1">
      <c r="B1241" s="24" t="s">
        <v>3077</v>
      </c>
      <c r="C1241" s="76"/>
      <c r="D1241" s="76"/>
      <c r="E1241" s="76"/>
      <c r="F1241" s="104"/>
      <c r="G1241" s="16" t="s">
        <v>7603</v>
      </c>
      <c r="H1241" s="16"/>
      <c r="I1241" s="16"/>
      <c r="J1241" s="16"/>
      <c r="K1241" s="16"/>
      <c r="L1241" s="16"/>
      <c r="M1241" s="24" t="s">
        <v>7601</v>
      </c>
      <c r="N1241" s="76"/>
      <c r="O1241" s="76"/>
      <c r="P1241" s="76"/>
      <c r="Q1241" s="76"/>
      <c r="R1241" s="76"/>
      <c r="S1241" s="35"/>
      <c r="T1241" s="35"/>
      <c r="U1241" s="35"/>
      <c r="V1241" s="35"/>
      <c r="W1241" s="35"/>
      <c r="X1241" s="35"/>
      <c r="Y1241" s="35"/>
      <c r="Z1241" s="35"/>
      <c r="AA1241" s="35"/>
      <c r="AB1241" s="35"/>
      <c r="AC1241" s="35"/>
      <c r="AD1241" s="143"/>
      <c r="AE1241" s="16" t="s">
        <v>1262</v>
      </c>
      <c r="AF1241" s="16"/>
      <c r="AG1241" s="16"/>
      <c r="AH1241" s="16"/>
      <c r="AI1241" s="16"/>
      <c r="AJ1241" s="16"/>
      <c r="AK1241" s="16" t="s">
        <v>6003</v>
      </c>
      <c r="AL1241" s="16"/>
      <c r="AM1241" s="16"/>
      <c r="AN1241" s="16"/>
      <c r="AO1241" s="16"/>
      <c r="AP1241" s="16"/>
      <c r="AQ1241" s="16" t="s">
        <v>7604</v>
      </c>
      <c r="AR1241" s="16"/>
      <c r="AS1241" s="16"/>
      <c r="AT1241" s="16"/>
      <c r="AU1241" s="16"/>
      <c r="AV1241" s="16"/>
      <c r="AW1241" s="56" t="s">
        <v>7605</v>
      </c>
      <c r="AX1241" s="56"/>
      <c r="AY1241" s="56"/>
      <c r="AZ1241" s="56"/>
      <c r="BA1241" s="56"/>
      <c r="BB1241" s="56"/>
      <c r="BC1241" s="203"/>
      <c r="BF1241" s="346"/>
    </row>
    <row r="1242" spans="1:58">
      <c r="B1242" s="34"/>
      <c r="C1242" s="2"/>
      <c r="D1242" s="2"/>
      <c r="E1242" s="2"/>
      <c r="F1242" s="105"/>
      <c r="G1242" s="16"/>
      <c r="H1242" s="16"/>
      <c r="I1242" s="16"/>
      <c r="J1242" s="16"/>
      <c r="K1242" s="16"/>
      <c r="L1242" s="16"/>
      <c r="M1242" s="34"/>
      <c r="N1242" s="2"/>
      <c r="O1242" s="2"/>
      <c r="P1242" s="2"/>
      <c r="Q1242" s="2"/>
      <c r="R1242" s="105"/>
      <c r="S1242" s="234" t="s">
        <v>212</v>
      </c>
      <c r="T1242" s="247"/>
      <c r="U1242" s="247"/>
      <c r="V1242" s="247"/>
      <c r="W1242" s="247"/>
      <c r="X1242" s="270"/>
      <c r="Y1242" s="234" t="s">
        <v>7602</v>
      </c>
      <c r="Z1242" s="247"/>
      <c r="AA1242" s="247"/>
      <c r="AB1242" s="247"/>
      <c r="AC1242" s="247"/>
      <c r="AD1242" s="270"/>
      <c r="AE1242" s="16"/>
      <c r="AF1242" s="16"/>
      <c r="AG1242" s="16"/>
      <c r="AH1242" s="16"/>
      <c r="AI1242" s="16"/>
      <c r="AJ1242" s="16"/>
      <c r="AK1242" s="16"/>
      <c r="AL1242" s="16"/>
      <c r="AM1242" s="16"/>
      <c r="AN1242" s="16"/>
      <c r="AO1242" s="16"/>
      <c r="AP1242" s="16"/>
      <c r="AQ1242" s="16"/>
      <c r="AR1242" s="16"/>
      <c r="AS1242" s="16"/>
      <c r="AT1242" s="16"/>
      <c r="AU1242" s="16"/>
      <c r="AV1242" s="16"/>
      <c r="AW1242" s="56"/>
      <c r="AX1242" s="56"/>
      <c r="AY1242" s="56"/>
      <c r="AZ1242" s="56"/>
      <c r="BA1242" s="56"/>
      <c r="BB1242" s="56"/>
      <c r="BC1242" s="203"/>
      <c r="BF1242" s="346"/>
    </row>
    <row r="1243" spans="1:58">
      <c r="B1243" s="34"/>
      <c r="C1243" s="2"/>
      <c r="D1243" s="2"/>
      <c r="E1243" s="2"/>
      <c r="F1243" s="105"/>
      <c r="G1243" s="16"/>
      <c r="H1243" s="16"/>
      <c r="I1243" s="16"/>
      <c r="J1243" s="16"/>
      <c r="K1243" s="16"/>
      <c r="L1243" s="16"/>
      <c r="M1243" s="25"/>
      <c r="N1243" s="77"/>
      <c r="O1243" s="77"/>
      <c r="P1243" s="77"/>
      <c r="Q1243" s="77"/>
      <c r="R1243" s="106"/>
      <c r="S1243" s="235"/>
      <c r="T1243" s="248"/>
      <c r="U1243" s="248"/>
      <c r="V1243" s="248"/>
      <c r="W1243" s="248"/>
      <c r="X1243" s="271"/>
      <c r="Y1243" s="235"/>
      <c r="Z1243" s="248"/>
      <c r="AA1243" s="248"/>
      <c r="AB1243" s="248"/>
      <c r="AC1243" s="248"/>
      <c r="AD1243" s="271"/>
      <c r="AE1243" s="16"/>
      <c r="AF1243" s="16"/>
      <c r="AG1243" s="16"/>
      <c r="AH1243" s="16"/>
      <c r="AI1243" s="16"/>
      <c r="AJ1243" s="16"/>
      <c r="AK1243" s="16"/>
      <c r="AL1243" s="16"/>
      <c r="AM1243" s="16"/>
      <c r="AN1243" s="16"/>
      <c r="AO1243" s="16"/>
      <c r="AP1243" s="16"/>
      <c r="AQ1243" s="16"/>
      <c r="AR1243" s="16"/>
      <c r="AS1243" s="16"/>
      <c r="AT1243" s="16"/>
      <c r="AU1243" s="16"/>
      <c r="AV1243" s="16"/>
      <c r="AW1243" s="56"/>
      <c r="AX1243" s="56"/>
      <c r="AY1243" s="56"/>
      <c r="AZ1243" s="56"/>
      <c r="BA1243" s="56"/>
      <c r="BB1243" s="56"/>
      <c r="BC1243" s="203"/>
      <c r="BF1243" s="346"/>
    </row>
    <row r="1244" spans="1:58">
      <c r="B1244" s="34"/>
      <c r="C1244" s="2"/>
      <c r="D1244" s="2"/>
      <c r="E1244" s="2"/>
      <c r="F1244" s="105"/>
      <c r="G1244" s="125" t="str">
        <f>'D1'!G126&amp;""</f>
        <v/>
      </c>
      <c r="H1244" s="76"/>
      <c r="I1244" s="76"/>
      <c r="J1244" s="76"/>
      <c r="K1244" s="76" t="s">
        <v>3773</v>
      </c>
      <c r="L1244" s="104"/>
      <c r="M1244" s="69" t="str">
        <f>'D1'!G127&amp;""</f>
        <v/>
      </c>
      <c r="N1244" s="76"/>
      <c r="O1244" s="76"/>
      <c r="P1244" s="76"/>
      <c r="Q1244" s="76" t="s">
        <v>3773</v>
      </c>
      <c r="R1244" s="104"/>
      <c r="S1244" s="125" t="str">
        <f>'D1'!G128&amp;""</f>
        <v/>
      </c>
      <c r="T1244" s="76"/>
      <c r="U1244" s="76"/>
      <c r="V1244" s="76"/>
      <c r="W1244" s="76" t="s">
        <v>3773</v>
      </c>
      <c r="X1244" s="104"/>
      <c r="Y1244" s="125" t="str">
        <f>'D1'!G129&amp;""</f>
        <v/>
      </c>
      <c r="Z1244" s="76"/>
      <c r="AA1244" s="76"/>
      <c r="AB1244" s="76"/>
      <c r="AC1244" s="76" t="s">
        <v>3773</v>
      </c>
      <c r="AD1244" s="104"/>
      <c r="AE1244" s="125" t="str">
        <f>'D1'!G130&amp;""</f>
        <v/>
      </c>
      <c r="AF1244" s="76"/>
      <c r="AG1244" s="76"/>
      <c r="AH1244" s="76"/>
      <c r="AI1244" s="76" t="s">
        <v>3773</v>
      </c>
      <c r="AJ1244" s="104"/>
      <c r="AK1244" s="125" t="str">
        <f>'D1'!G132&amp;""</f>
        <v/>
      </c>
      <c r="AL1244" s="76"/>
      <c r="AM1244" s="76"/>
      <c r="AN1244" s="76"/>
      <c r="AO1244" s="76" t="s">
        <v>3773</v>
      </c>
      <c r="AP1244" s="104"/>
      <c r="AQ1244" s="125" t="str">
        <f>'D1'!G133&amp;""</f>
        <v/>
      </c>
      <c r="AR1244" s="76"/>
      <c r="AS1244" s="76"/>
      <c r="AT1244" s="76"/>
      <c r="AU1244" s="76" t="s">
        <v>3773</v>
      </c>
      <c r="AV1244" s="104"/>
      <c r="AW1244" s="69" t="str">
        <f>'D1'!G134&amp;""</f>
        <v/>
      </c>
      <c r="AX1244" s="76"/>
      <c r="AY1244" s="76"/>
      <c r="AZ1244" s="76"/>
      <c r="BA1244" s="76" t="s">
        <v>3773</v>
      </c>
      <c r="BB1244" s="104"/>
      <c r="BC1244" s="2"/>
      <c r="BF1244" s="346"/>
    </row>
    <row r="1245" spans="1:58">
      <c r="B1245" s="25"/>
      <c r="C1245" s="77"/>
      <c r="D1245" s="77"/>
      <c r="E1245" s="77"/>
      <c r="F1245" s="106"/>
      <c r="G1245" s="25"/>
      <c r="H1245" s="77"/>
      <c r="I1245" s="77"/>
      <c r="J1245" s="77"/>
      <c r="K1245" s="77"/>
      <c r="L1245" s="106"/>
      <c r="M1245" s="25"/>
      <c r="N1245" s="77"/>
      <c r="O1245" s="77"/>
      <c r="P1245" s="77"/>
      <c r="Q1245" s="77"/>
      <c r="R1245" s="106"/>
      <c r="S1245" s="25"/>
      <c r="T1245" s="77"/>
      <c r="U1245" s="77"/>
      <c r="V1245" s="77"/>
      <c r="W1245" s="77"/>
      <c r="X1245" s="106"/>
      <c r="Y1245" s="25"/>
      <c r="Z1245" s="77"/>
      <c r="AA1245" s="77"/>
      <c r="AB1245" s="77"/>
      <c r="AC1245" s="77"/>
      <c r="AD1245" s="106"/>
      <c r="AE1245" s="25"/>
      <c r="AF1245" s="77"/>
      <c r="AG1245" s="77"/>
      <c r="AH1245" s="77"/>
      <c r="AI1245" s="77"/>
      <c r="AJ1245" s="106"/>
      <c r="AK1245" s="25"/>
      <c r="AL1245" s="77"/>
      <c r="AM1245" s="77"/>
      <c r="AN1245" s="77"/>
      <c r="AO1245" s="77"/>
      <c r="AP1245" s="106"/>
      <c r="AQ1245" s="25"/>
      <c r="AR1245" s="77"/>
      <c r="AS1245" s="77"/>
      <c r="AT1245" s="77"/>
      <c r="AU1245" s="77"/>
      <c r="AV1245" s="106"/>
      <c r="AW1245" s="25"/>
      <c r="AX1245" s="77"/>
      <c r="AY1245" s="77"/>
      <c r="AZ1245" s="77"/>
      <c r="BA1245" s="77"/>
      <c r="BB1245" s="106"/>
      <c r="BC1245" s="2"/>
      <c r="BD1245" s="2"/>
      <c r="BE1245" s="2"/>
      <c r="BF1245" s="346"/>
    </row>
    <row r="1246" spans="1:58">
      <c r="B1246" s="2"/>
      <c r="C1246" s="2"/>
      <c r="D1246" s="2"/>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M1246" s="2"/>
      <c r="AN1246" s="2"/>
      <c r="AO1246" s="2"/>
      <c r="AP1246" s="2"/>
      <c r="AQ1246" s="2"/>
      <c r="AR1246" s="2"/>
      <c r="AS1246" s="2"/>
      <c r="AT1246" s="2"/>
      <c r="AU1246" s="2"/>
      <c r="AV1246" s="2"/>
      <c r="AW1246" s="2"/>
      <c r="AX1246" s="2"/>
      <c r="AY1246" s="2"/>
      <c r="AZ1246" s="2"/>
      <c r="BA1246" s="2"/>
      <c r="BB1246" s="2"/>
      <c r="BC1246" s="2"/>
      <c r="BD1246" s="2"/>
      <c r="BE1246" s="2"/>
      <c r="BF1246" s="346"/>
    </row>
    <row r="1247" spans="1:58">
      <c r="A1247" s="6" t="s">
        <v>7619</v>
      </c>
      <c r="AJ1247" s="7"/>
      <c r="AL1247" s="1"/>
    </row>
    <row r="1249" spans="2:60" ht="13.5" customHeight="1">
      <c r="B1249" s="24" t="s">
        <v>504</v>
      </c>
      <c r="C1249" s="76"/>
      <c r="D1249" s="76"/>
      <c r="E1249" s="104"/>
      <c r="F1249" s="16" t="s">
        <v>7549</v>
      </c>
      <c r="G1249" s="16"/>
      <c r="H1249" s="16"/>
      <c r="I1249" s="16"/>
      <c r="J1249" s="16"/>
      <c r="K1249" s="16"/>
      <c r="L1249" s="16"/>
      <c r="M1249" s="16"/>
      <c r="N1249" s="16"/>
      <c r="O1249" s="47" t="str">
        <f>'D1'!G171&amp;""</f>
        <v/>
      </c>
      <c r="P1249" s="72"/>
      <c r="Q1249" s="72"/>
      <c r="R1249" s="72"/>
      <c r="S1249" s="72"/>
      <c r="T1249" s="72"/>
      <c r="U1249" s="72"/>
      <c r="V1249" s="72"/>
      <c r="W1249" s="72"/>
      <c r="X1249" s="72"/>
      <c r="Y1249" s="72"/>
      <c r="Z1249" s="72"/>
      <c r="AA1249" s="72"/>
      <c r="AB1249" s="72"/>
      <c r="AC1249" s="72"/>
      <c r="AD1249" s="72"/>
      <c r="AE1249" s="119"/>
      <c r="AF1249" s="16" t="s">
        <v>7554</v>
      </c>
      <c r="AG1249" s="16"/>
      <c r="AH1249" s="16"/>
      <c r="AI1249" s="16"/>
      <c r="AJ1249" s="16"/>
      <c r="AK1249" s="16"/>
      <c r="AL1249" s="16"/>
      <c r="AM1249" s="16"/>
      <c r="AN1249" s="47" t="str">
        <f>'D1'!G172&amp;""</f>
        <v/>
      </c>
      <c r="AO1249" s="72"/>
      <c r="AP1249" s="72"/>
      <c r="AQ1249" s="72"/>
      <c r="AR1249" s="72"/>
      <c r="AS1249" s="72"/>
      <c r="AT1249" s="72"/>
      <c r="AU1249" s="72"/>
      <c r="AV1249" s="72"/>
      <c r="AW1249" s="72"/>
      <c r="AX1249" s="72"/>
      <c r="AY1249" s="72"/>
      <c r="AZ1249" s="72"/>
      <c r="BA1249" s="72"/>
      <c r="BB1249" s="72"/>
      <c r="BC1249" s="72"/>
      <c r="BD1249" s="72"/>
      <c r="BE1249" s="119"/>
    </row>
    <row r="1250" spans="2:60" ht="13.5" customHeight="1">
      <c r="B1250" s="34"/>
      <c r="C1250" s="2"/>
      <c r="D1250" s="2"/>
      <c r="E1250" s="105"/>
      <c r="F1250" s="16"/>
      <c r="G1250" s="16"/>
      <c r="H1250" s="16"/>
      <c r="I1250" s="16"/>
      <c r="J1250" s="16"/>
      <c r="K1250" s="16"/>
      <c r="L1250" s="16"/>
      <c r="M1250" s="16"/>
      <c r="N1250" s="16"/>
      <c r="O1250" s="18"/>
      <c r="P1250" s="73"/>
      <c r="Q1250" s="73"/>
      <c r="R1250" s="73"/>
      <c r="S1250" s="73"/>
      <c r="T1250" s="73"/>
      <c r="U1250" s="73"/>
      <c r="V1250" s="73"/>
      <c r="W1250" s="73"/>
      <c r="X1250" s="73"/>
      <c r="Y1250" s="73"/>
      <c r="Z1250" s="73"/>
      <c r="AA1250" s="73"/>
      <c r="AB1250" s="73"/>
      <c r="AC1250" s="73"/>
      <c r="AD1250" s="73"/>
      <c r="AE1250" s="121"/>
      <c r="AF1250" s="16"/>
      <c r="AG1250" s="16"/>
      <c r="AH1250" s="16"/>
      <c r="AI1250" s="16"/>
      <c r="AJ1250" s="16"/>
      <c r="AK1250" s="16"/>
      <c r="AL1250" s="16"/>
      <c r="AM1250" s="16"/>
      <c r="AN1250" s="18"/>
      <c r="AO1250" s="73"/>
      <c r="AP1250" s="73"/>
      <c r="AQ1250" s="73"/>
      <c r="AR1250" s="73"/>
      <c r="AS1250" s="73"/>
      <c r="AT1250" s="73"/>
      <c r="AU1250" s="73"/>
      <c r="AV1250" s="73"/>
      <c r="AW1250" s="73"/>
      <c r="AX1250" s="73"/>
      <c r="AY1250" s="73"/>
      <c r="AZ1250" s="73"/>
      <c r="BA1250" s="73"/>
      <c r="BB1250" s="73"/>
      <c r="BC1250" s="73"/>
      <c r="BD1250" s="73"/>
      <c r="BE1250" s="121"/>
    </row>
    <row r="1251" spans="2:60" ht="13.5" customHeight="1">
      <c r="B1251" s="34"/>
      <c r="C1251" s="2"/>
      <c r="D1251" s="2"/>
      <c r="E1251" s="105"/>
      <c r="F1251" s="16" t="s">
        <v>4952</v>
      </c>
      <c r="G1251" s="16"/>
      <c r="H1251" s="16"/>
      <c r="I1251" s="16"/>
      <c r="J1251" s="16"/>
      <c r="K1251" s="16"/>
      <c r="L1251" s="16"/>
      <c r="M1251" s="16"/>
      <c r="N1251" s="16"/>
      <c r="O1251" s="16"/>
      <c r="P1251" s="16"/>
      <c r="Q1251" s="16"/>
      <c r="R1251" s="16"/>
      <c r="S1251" s="16"/>
      <c r="T1251" s="16"/>
      <c r="U1251" s="16"/>
      <c r="V1251" s="16"/>
      <c r="W1251" s="16"/>
      <c r="X1251" s="16"/>
      <c r="Y1251" s="16"/>
      <c r="Z1251" s="16"/>
      <c r="AA1251" s="16"/>
      <c r="AB1251" s="16"/>
      <c r="AC1251" s="16"/>
      <c r="AD1251" s="16"/>
      <c r="AE1251" s="16"/>
      <c r="AF1251" s="16"/>
      <c r="AG1251" s="16"/>
      <c r="AH1251" s="16"/>
      <c r="AI1251" s="16"/>
      <c r="AJ1251" s="16"/>
      <c r="AK1251" s="16"/>
      <c r="AL1251" s="16"/>
      <c r="AM1251" s="16"/>
      <c r="AN1251" s="16"/>
      <c r="AO1251" s="16"/>
      <c r="AP1251" s="16"/>
      <c r="AQ1251" s="16"/>
      <c r="AR1251" s="16"/>
      <c r="AS1251" s="125" t="str">
        <f>'D1'!G173&amp;""</f>
        <v/>
      </c>
      <c r="AT1251" s="88"/>
      <c r="AU1251" s="88"/>
      <c r="AV1251" s="88"/>
      <c r="AW1251" s="88"/>
      <c r="AX1251" s="203"/>
      <c r="AY1251" s="203"/>
      <c r="AZ1251" s="203"/>
      <c r="BA1251" s="203"/>
      <c r="BB1251" s="203"/>
      <c r="BC1251" s="203"/>
      <c r="BD1251" s="203"/>
      <c r="BE1251" s="312"/>
    </row>
    <row r="1252" spans="2:60" ht="13.5" customHeight="1">
      <c r="B1252" s="34"/>
      <c r="C1252" s="2"/>
      <c r="D1252" s="2"/>
      <c r="E1252" s="105"/>
      <c r="F1252" s="16"/>
      <c r="G1252" s="16"/>
      <c r="H1252" s="16"/>
      <c r="I1252" s="16"/>
      <c r="J1252" s="16"/>
      <c r="K1252" s="16"/>
      <c r="L1252" s="16"/>
      <c r="M1252" s="16"/>
      <c r="N1252" s="16"/>
      <c r="O1252" s="16"/>
      <c r="P1252" s="16"/>
      <c r="Q1252" s="16"/>
      <c r="R1252" s="16"/>
      <c r="S1252" s="16"/>
      <c r="T1252" s="16"/>
      <c r="U1252" s="16"/>
      <c r="V1252" s="16"/>
      <c r="W1252" s="16"/>
      <c r="X1252" s="16"/>
      <c r="Y1252" s="16"/>
      <c r="Z1252" s="16"/>
      <c r="AA1252" s="16"/>
      <c r="AB1252" s="16"/>
      <c r="AC1252" s="16"/>
      <c r="AD1252" s="16"/>
      <c r="AE1252" s="16"/>
      <c r="AF1252" s="16"/>
      <c r="AG1252" s="16"/>
      <c r="AH1252" s="16"/>
      <c r="AI1252" s="16"/>
      <c r="AJ1252" s="16"/>
      <c r="AK1252" s="16"/>
      <c r="AL1252" s="16"/>
      <c r="AM1252" s="16"/>
      <c r="AN1252" s="16"/>
      <c r="AO1252" s="16"/>
      <c r="AP1252" s="16"/>
      <c r="AQ1252" s="16"/>
      <c r="AR1252" s="16"/>
      <c r="AS1252" s="187"/>
      <c r="AT1252" s="203"/>
      <c r="AU1252" s="203"/>
      <c r="AV1252" s="203"/>
      <c r="AW1252" s="203"/>
      <c r="AX1252" s="203"/>
      <c r="AY1252" s="203"/>
      <c r="AZ1252" s="203"/>
      <c r="BA1252" s="203"/>
      <c r="BB1252" s="203"/>
      <c r="BC1252" s="203"/>
      <c r="BD1252" s="203"/>
      <c r="BE1252" s="312"/>
    </row>
    <row r="1253" spans="2:60" ht="13.5" customHeight="1">
      <c r="B1253" s="34"/>
      <c r="C1253" s="2"/>
      <c r="D1253" s="2"/>
      <c r="E1253" s="105"/>
      <c r="F1253" s="16" t="s">
        <v>7551</v>
      </c>
      <c r="G1253" s="16"/>
      <c r="H1253" s="16"/>
      <c r="I1253" s="16"/>
      <c r="J1253" s="16"/>
      <c r="K1253" s="16"/>
      <c r="L1253" s="16"/>
      <c r="M1253" s="16"/>
      <c r="N1253" s="16"/>
      <c r="O1253" s="16"/>
      <c r="P1253" s="16"/>
      <c r="Q1253" s="16"/>
      <c r="R1253" s="16"/>
      <c r="S1253" s="16"/>
      <c r="T1253" s="249" t="str">
        <f>'D1'!G175&amp;""</f>
        <v/>
      </c>
      <c r="U1253" s="262"/>
      <c r="V1253" s="262"/>
      <c r="W1253" s="262"/>
      <c r="X1253" s="262"/>
      <c r="Y1253" s="262"/>
      <c r="Z1253" s="262"/>
      <c r="AA1253" s="262"/>
      <c r="AB1253" s="262"/>
      <c r="AC1253" s="262"/>
      <c r="AD1253" s="262"/>
      <c r="AE1253" s="262"/>
      <c r="AF1253" s="262"/>
      <c r="AG1253" s="262"/>
      <c r="AH1253" s="262"/>
      <c r="AI1253" s="262"/>
      <c r="AJ1253" s="262"/>
      <c r="AK1253" s="262"/>
      <c r="AL1253" s="262"/>
      <c r="AM1253" s="262"/>
      <c r="AN1253" s="262"/>
      <c r="AO1253" s="262"/>
      <c r="AP1253" s="262"/>
      <c r="AQ1253" s="262"/>
      <c r="AR1253" s="262"/>
      <c r="AS1253" s="262"/>
      <c r="AT1253" s="262"/>
      <c r="AU1253" s="262"/>
      <c r="AV1253" s="262"/>
      <c r="AW1253" s="262"/>
      <c r="AX1253" s="262"/>
      <c r="AY1253" s="262"/>
      <c r="AZ1253" s="262"/>
      <c r="BA1253" s="262"/>
      <c r="BB1253" s="262"/>
      <c r="BC1253" s="262"/>
      <c r="BD1253" s="262"/>
      <c r="BE1253" s="262"/>
    </row>
    <row r="1254" spans="2:60" ht="13.5" customHeight="1">
      <c r="B1254" s="34"/>
      <c r="C1254" s="2"/>
      <c r="D1254" s="2"/>
      <c r="E1254" s="105"/>
      <c r="F1254" s="16"/>
      <c r="G1254" s="16"/>
      <c r="H1254" s="16"/>
      <c r="I1254" s="16"/>
      <c r="J1254" s="16"/>
      <c r="K1254" s="16"/>
      <c r="L1254" s="16"/>
      <c r="M1254" s="16"/>
      <c r="N1254" s="16"/>
      <c r="O1254" s="16"/>
      <c r="P1254" s="16"/>
      <c r="Q1254" s="16"/>
      <c r="R1254" s="16"/>
      <c r="S1254" s="16"/>
      <c r="T1254" s="250"/>
      <c r="U1254" s="250"/>
      <c r="V1254" s="250"/>
      <c r="W1254" s="250"/>
      <c r="X1254" s="250"/>
      <c r="Y1254" s="250"/>
      <c r="Z1254" s="250"/>
      <c r="AA1254" s="250"/>
      <c r="AB1254" s="250"/>
      <c r="AC1254" s="250"/>
      <c r="AD1254" s="250"/>
      <c r="AE1254" s="250"/>
      <c r="AF1254" s="250"/>
      <c r="AG1254" s="250"/>
      <c r="AH1254" s="250"/>
      <c r="AI1254" s="250"/>
      <c r="AJ1254" s="250"/>
      <c r="AK1254" s="250"/>
      <c r="AL1254" s="250"/>
      <c r="AM1254" s="250"/>
      <c r="AN1254" s="250"/>
      <c r="AO1254" s="250"/>
      <c r="AP1254" s="250"/>
      <c r="AQ1254" s="250"/>
      <c r="AR1254" s="250"/>
      <c r="AS1254" s="250"/>
      <c r="AT1254" s="250"/>
      <c r="AU1254" s="250"/>
      <c r="AV1254" s="250"/>
      <c r="AW1254" s="250"/>
      <c r="AX1254" s="250"/>
      <c r="AY1254" s="250"/>
      <c r="AZ1254" s="250"/>
      <c r="BA1254" s="250"/>
      <c r="BB1254" s="250"/>
      <c r="BC1254" s="250"/>
      <c r="BD1254" s="250"/>
      <c r="BE1254" s="250"/>
    </row>
    <row r="1255" spans="2:60" s="1" customFormat="1" ht="13.5" customHeight="1">
      <c r="B1255" s="34"/>
      <c r="C1255" s="2"/>
      <c r="D1255" s="2"/>
      <c r="E1255" s="105"/>
      <c r="F1255" s="16" t="s">
        <v>7552</v>
      </c>
      <c r="G1255" s="16"/>
      <c r="H1255" s="16"/>
      <c r="I1255" s="16"/>
      <c r="J1255" s="16"/>
      <c r="K1255" s="16"/>
      <c r="L1255" s="16"/>
      <c r="M1255" s="16"/>
      <c r="N1255" s="16"/>
      <c r="O1255" s="16"/>
      <c r="P1255" s="16"/>
      <c r="Q1255" s="16"/>
      <c r="R1255" s="16"/>
      <c r="S1255" s="16"/>
      <c r="T1255" s="251" t="str">
        <f>'D1'!G176&amp;""</f>
        <v/>
      </c>
      <c r="U1255" s="250"/>
      <c r="V1255" s="250"/>
      <c r="W1255" s="250"/>
      <c r="X1255" s="250"/>
      <c r="Y1255" s="250"/>
      <c r="Z1255" s="250"/>
      <c r="AA1255" s="250"/>
      <c r="AB1255" s="250"/>
      <c r="AC1255" s="250"/>
      <c r="AD1255" s="250"/>
      <c r="AE1255" s="250"/>
      <c r="AF1255" s="250"/>
      <c r="AG1255" s="250"/>
      <c r="AH1255" s="250"/>
      <c r="AI1255" s="250"/>
      <c r="AJ1255" s="250"/>
      <c r="AK1255" s="250"/>
      <c r="AL1255" s="250"/>
      <c r="AM1255" s="250"/>
      <c r="AN1255" s="250"/>
      <c r="AO1255" s="250"/>
      <c r="AP1255" s="250"/>
      <c r="AQ1255" s="250"/>
      <c r="AR1255" s="250"/>
      <c r="AS1255" s="250"/>
      <c r="AT1255" s="250"/>
      <c r="AU1255" s="250"/>
      <c r="AV1255" s="250"/>
      <c r="AW1255" s="250"/>
      <c r="AX1255" s="250"/>
      <c r="AY1255" s="250"/>
      <c r="AZ1255" s="250"/>
      <c r="BA1255" s="250"/>
      <c r="BB1255" s="250"/>
      <c r="BC1255" s="250"/>
      <c r="BD1255" s="250"/>
      <c r="BE1255" s="250"/>
      <c r="BF1255" s="3"/>
      <c r="BG1255" s="3"/>
      <c r="BH1255" s="3"/>
    </row>
    <row r="1256" spans="2:60" s="1" customFormat="1" ht="13.5" customHeight="1">
      <c r="B1256" s="34"/>
      <c r="C1256" s="2"/>
      <c r="D1256" s="2"/>
      <c r="E1256" s="105"/>
      <c r="F1256" s="16"/>
      <c r="G1256" s="16"/>
      <c r="H1256" s="16"/>
      <c r="I1256" s="16"/>
      <c r="J1256" s="16"/>
      <c r="K1256" s="16"/>
      <c r="L1256" s="16"/>
      <c r="M1256" s="16"/>
      <c r="N1256" s="16"/>
      <c r="O1256" s="16"/>
      <c r="P1256" s="16"/>
      <c r="Q1256" s="16"/>
      <c r="R1256" s="16"/>
      <c r="S1256" s="16"/>
      <c r="T1256" s="250"/>
      <c r="U1256" s="250"/>
      <c r="V1256" s="250"/>
      <c r="W1256" s="250"/>
      <c r="X1256" s="250"/>
      <c r="Y1256" s="250"/>
      <c r="Z1256" s="250"/>
      <c r="AA1256" s="250"/>
      <c r="AB1256" s="250"/>
      <c r="AC1256" s="250"/>
      <c r="AD1256" s="250"/>
      <c r="AE1256" s="250"/>
      <c r="AF1256" s="250"/>
      <c r="AG1256" s="250"/>
      <c r="AH1256" s="250"/>
      <c r="AI1256" s="250"/>
      <c r="AJ1256" s="250"/>
      <c r="AK1256" s="250"/>
      <c r="AL1256" s="250"/>
      <c r="AM1256" s="250"/>
      <c r="AN1256" s="250"/>
      <c r="AO1256" s="250"/>
      <c r="AP1256" s="250"/>
      <c r="AQ1256" s="250"/>
      <c r="AR1256" s="250"/>
      <c r="AS1256" s="250"/>
      <c r="AT1256" s="250"/>
      <c r="AU1256" s="250"/>
      <c r="AV1256" s="250"/>
      <c r="AW1256" s="250"/>
      <c r="AX1256" s="250"/>
      <c r="AY1256" s="250"/>
      <c r="AZ1256" s="250"/>
      <c r="BA1256" s="250"/>
      <c r="BB1256" s="250"/>
      <c r="BC1256" s="250"/>
      <c r="BD1256" s="250"/>
      <c r="BE1256" s="250"/>
      <c r="BF1256" s="3"/>
      <c r="BG1256" s="3"/>
      <c r="BH1256" s="3"/>
    </row>
    <row r="1257" spans="2:60" s="1" customFormat="1" ht="13.5" customHeight="1">
      <c r="B1257" s="34"/>
      <c r="C1257" s="2"/>
      <c r="D1257" s="2"/>
      <c r="E1257" s="105"/>
      <c r="F1257" s="16" t="s">
        <v>7553</v>
      </c>
      <c r="G1257" s="16"/>
      <c r="H1257" s="16"/>
      <c r="I1257" s="16"/>
      <c r="J1257" s="16"/>
      <c r="K1257" s="16"/>
      <c r="L1257" s="16"/>
      <c r="M1257" s="16"/>
      <c r="N1257" s="16"/>
      <c r="O1257" s="16"/>
      <c r="P1257" s="16"/>
      <c r="Q1257" s="16"/>
      <c r="R1257" s="16"/>
      <c r="S1257" s="16"/>
      <c r="T1257" s="251" t="str">
        <f>'D1'!G177&amp;""</f>
        <v/>
      </c>
      <c r="U1257" s="250"/>
      <c r="V1257" s="250"/>
      <c r="W1257" s="250"/>
      <c r="X1257" s="250"/>
      <c r="Y1257" s="250"/>
      <c r="Z1257" s="250"/>
      <c r="AA1257" s="250"/>
      <c r="AB1257" s="250"/>
      <c r="AC1257" s="250"/>
      <c r="AD1257" s="250"/>
      <c r="AE1257" s="250"/>
      <c r="AF1257" s="250"/>
      <c r="AG1257" s="250"/>
      <c r="AH1257" s="250"/>
      <c r="AI1257" s="250"/>
      <c r="AJ1257" s="250"/>
      <c r="AK1257" s="250"/>
      <c r="AL1257" s="250"/>
      <c r="AM1257" s="250"/>
      <c r="AN1257" s="250"/>
      <c r="AO1257" s="250"/>
      <c r="AP1257" s="250"/>
      <c r="AQ1257" s="250"/>
      <c r="AR1257" s="250"/>
      <c r="AS1257" s="250"/>
      <c r="AT1257" s="250"/>
      <c r="AU1257" s="250"/>
      <c r="AV1257" s="250"/>
      <c r="AW1257" s="250"/>
      <c r="AX1257" s="250"/>
      <c r="AY1257" s="250"/>
      <c r="AZ1257" s="250"/>
      <c r="BA1257" s="250"/>
      <c r="BB1257" s="250"/>
      <c r="BC1257" s="250"/>
      <c r="BD1257" s="250"/>
      <c r="BE1257" s="250"/>
      <c r="BF1257" s="3"/>
      <c r="BG1257" s="3"/>
      <c r="BH1257" s="3"/>
    </row>
    <row r="1258" spans="2:60" s="1" customFormat="1" ht="13.5" customHeight="1">
      <c r="B1258" s="25"/>
      <c r="C1258" s="77"/>
      <c r="D1258" s="77"/>
      <c r="E1258" s="106"/>
      <c r="F1258" s="16"/>
      <c r="G1258" s="16"/>
      <c r="H1258" s="16"/>
      <c r="I1258" s="16"/>
      <c r="J1258" s="16"/>
      <c r="K1258" s="16"/>
      <c r="L1258" s="16"/>
      <c r="M1258" s="16"/>
      <c r="N1258" s="16"/>
      <c r="O1258" s="16"/>
      <c r="P1258" s="16"/>
      <c r="Q1258" s="16"/>
      <c r="R1258" s="16"/>
      <c r="S1258" s="16"/>
      <c r="T1258" s="252"/>
      <c r="U1258" s="252"/>
      <c r="V1258" s="252"/>
      <c r="W1258" s="252"/>
      <c r="X1258" s="252"/>
      <c r="Y1258" s="252"/>
      <c r="Z1258" s="252"/>
      <c r="AA1258" s="252"/>
      <c r="AB1258" s="252"/>
      <c r="AC1258" s="252"/>
      <c r="AD1258" s="252"/>
      <c r="AE1258" s="252"/>
      <c r="AF1258" s="252"/>
      <c r="AG1258" s="252"/>
      <c r="AH1258" s="252"/>
      <c r="AI1258" s="252"/>
      <c r="AJ1258" s="252"/>
      <c r="AK1258" s="252"/>
      <c r="AL1258" s="252"/>
      <c r="AM1258" s="252"/>
      <c r="AN1258" s="252"/>
      <c r="AO1258" s="252"/>
      <c r="AP1258" s="252"/>
      <c r="AQ1258" s="252"/>
      <c r="AR1258" s="252"/>
      <c r="AS1258" s="252"/>
      <c r="AT1258" s="252"/>
      <c r="AU1258" s="252"/>
      <c r="AV1258" s="252"/>
      <c r="AW1258" s="252"/>
      <c r="AX1258" s="252"/>
      <c r="AY1258" s="252"/>
      <c r="AZ1258" s="252"/>
      <c r="BA1258" s="252"/>
      <c r="BB1258" s="252"/>
      <c r="BC1258" s="252"/>
      <c r="BD1258" s="252"/>
      <c r="BE1258" s="252"/>
      <c r="BF1258" s="3"/>
      <c r="BG1258" s="3"/>
      <c r="BH1258" s="3"/>
    </row>
    <row r="1259" spans="2:60" s="1" customFormat="1" ht="13.5" customHeight="1">
      <c r="B1259" s="24" t="s">
        <v>507</v>
      </c>
      <c r="C1259" s="76"/>
      <c r="D1259" s="76"/>
      <c r="E1259" s="104"/>
      <c r="F1259" s="16" t="s">
        <v>7549</v>
      </c>
      <c r="G1259" s="16"/>
      <c r="H1259" s="16"/>
      <c r="I1259" s="16"/>
      <c r="J1259" s="16"/>
      <c r="K1259" s="16"/>
      <c r="L1259" s="16"/>
      <c r="M1259" s="16"/>
      <c r="N1259" s="16"/>
      <c r="O1259" s="150" t="str">
        <f>'D1'!G178&amp;""</f>
        <v/>
      </c>
      <c r="P1259" s="19"/>
      <c r="Q1259" s="19"/>
      <c r="R1259" s="19"/>
      <c r="S1259" s="19"/>
      <c r="T1259" s="19"/>
      <c r="U1259" s="19"/>
      <c r="V1259" s="19"/>
      <c r="W1259" s="19"/>
      <c r="X1259" s="19"/>
      <c r="Y1259" s="19"/>
      <c r="Z1259" s="19"/>
      <c r="AA1259" s="19"/>
      <c r="AB1259" s="19"/>
      <c r="AC1259" s="19"/>
      <c r="AD1259" s="19"/>
      <c r="AE1259" s="19"/>
      <c r="AF1259" s="110" t="s">
        <v>7554</v>
      </c>
      <c r="AG1259" s="110"/>
      <c r="AH1259" s="110"/>
      <c r="AI1259" s="110"/>
      <c r="AJ1259" s="110"/>
      <c r="AK1259" s="110"/>
      <c r="AL1259" s="110"/>
      <c r="AM1259" s="110"/>
      <c r="AN1259" s="150" t="str">
        <f>'D1'!G179&amp;""</f>
        <v/>
      </c>
      <c r="AO1259" s="19"/>
      <c r="AP1259" s="19"/>
      <c r="AQ1259" s="19"/>
      <c r="AR1259" s="19"/>
      <c r="AS1259" s="19"/>
      <c r="AT1259" s="19"/>
      <c r="AU1259" s="19"/>
      <c r="AV1259" s="19"/>
      <c r="AW1259" s="19"/>
      <c r="AX1259" s="19"/>
      <c r="AY1259" s="19"/>
      <c r="AZ1259" s="19"/>
      <c r="BA1259" s="19"/>
      <c r="BB1259" s="19"/>
      <c r="BC1259" s="19"/>
      <c r="BD1259" s="19"/>
      <c r="BE1259" s="19"/>
      <c r="BF1259" s="3"/>
      <c r="BG1259" s="3"/>
      <c r="BH1259" s="3"/>
    </row>
    <row r="1260" spans="2:60" s="1" customFormat="1" ht="13.5" customHeight="1">
      <c r="B1260" s="34"/>
      <c r="C1260" s="2"/>
      <c r="D1260" s="2"/>
      <c r="E1260" s="105"/>
      <c r="F1260" s="16"/>
      <c r="G1260" s="16"/>
      <c r="H1260" s="16"/>
      <c r="I1260" s="16"/>
      <c r="J1260" s="16"/>
      <c r="K1260" s="16"/>
      <c r="L1260" s="16"/>
      <c r="M1260" s="16"/>
      <c r="N1260" s="16"/>
      <c r="O1260" s="19"/>
      <c r="P1260" s="19"/>
      <c r="Q1260" s="19"/>
      <c r="R1260" s="19"/>
      <c r="S1260" s="19"/>
      <c r="T1260" s="19"/>
      <c r="U1260" s="19"/>
      <c r="V1260" s="19"/>
      <c r="W1260" s="19"/>
      <c r="X1260" s="19"/>
      <c r="Y1260" s="19"/>
      <c r="Z1260" s="19"/>
      <c r="AA1260" s="19"/>
      <c r="AB1260" s="19"/>
      <c r="AC1260" s="19"/>
      <c r="AD1260" s="19"/>
      <c r="AE1260" s="19"/>
      <c r="AF1260" s="16"/>
      <c r="AG1260" s="16"/>
      <c r="AH1260" s="16"/>
      <c r="AI1260" s="16"/>
      <c r="AJ1260" s="16"/>
      <c r="AK1260" s="16"/>
      <c r="AL1260" s="16"/>
      <c r="AM1260" s="16"/>
      <c r="AN1260" s="19"/>
      <c r="AO1260" s="19"/>
      <c r="AP1260" s="19"/>
      <c r="AQ1260" s="19"/>
      <c r="AR1260" s="19"/>
      <c r="AS1260" s="19"/>
      <c r="AT1260" s="19"/>
      <c r="AU1260" s="19"/>
      <c r="AV1260" s="19"/>
      <c r="AW1260" s="19"/>
      <c r="AX1260" s="19"/>
      <c r="AY1260" s="19"/>
      <c r="AZ1260" s="19"/>
      <c r="BA1260" s="19"/>
      <c r="BB1260" s="19"/>
      <c r="BC1260" s="19"/>
      <c r="BD1260" s="19"/>
      <c r="BE1260" s="19"/>
      <c r="BF1260" s="3"/>
      <c r="BG1260" s="3"/>
      <c r="BH1260" s="3"/>
    </row>
    <row r="1261" spans="2:60" s="1" customFormat="1" ht="13.5" customHeight="1">
      <c r="B1261" s="34"/>
      <c r="C1261" s="2"/>
      <c r="D1261" s="2"/>
      <c r="E1261" s="105"/>
      <c r="F1261" s="16" t="s">
        <v>4952</v>
      </c>
      <c r="G1261" s="16"/>
      <c r="H1261" s="16"/>
      <c r="I1261" s="16"/>
      <c r="J1261" s="16"/>
      <c r="K1261" s="16"/>
      <c r="L1261" s="16"/>
      <c r="M1261" s="16"/>
      <c r="N1261" s="16"/>
      <c r="O1261" s="16"/>
      <c r="P1261" s="16"/>
      <c r="Q1261" s="16"/>
      <c r="R1261" s="16"/>
      <c r="S1261" s="16"/>
      <c r="T1261" s="16"/>
      <c r="U1261" s="16"/>
      <c r="V1261" s="16"/>
      <c r="W1261" s="16"/>
      <c r="X1261" s="16"/>
      <c r="Y1261" s="16"/>
      <c r="Z1261" s="16"/>
      <c r="AA1261" s="16"/>
      <c r="AB1261" s="16"/>
      <c r="AC1261" s="16"/>
      <c r="AD1261" s="16"/>
      <c r="AE1261" s="16"/>
      <c r="AF1261" s="16"/>
      <c r="AG1261" s="16"/>
      <c r="AH1261" s="16"/>
      <c r="AI1261" s="16"/>
      <c r="AJ1261" s="16"/>
      <c r="AK1261" s="16"/>
      <c r="AL1261" s="16"/>
      <c r="AM1261" s="16"/>
      <c r="AN1261" s="16"/>
      <c r="AO1261" s="16"/>
      <c r="AP1261" s="16"/>
      <c r="AQ1261" s="16"/>
      <c r="AR1261" s="16"/>
      <c r="AS1261" s="125" t="str">
        <f>'D1'!G180&amp;""</f>
        <v/>
      </c>
      <c r="AT1261" s="88"/>
      <c r="AU1261" s="88"/>
      <c r="AV1261" s="88"/>
      <c r="AW1261" s="88"/>
      <c r="AX1261" s="88"/>
      <c r="AY1261" s="88"/>
      <c r="AZ1261" s="88"/>
      <c r="BA1261" s="88"/>
      <c r="BB1261" s="88"/>
      <c r="BC1261" s="88"/>
      <c r="BD1261" s="88"/>
      <c r="BE1261" s="117"/>
      <c r="BF1261" s="3"/>
      <c r="BG1261" s="3"/>
      <c r="BH1261" s="3"/>
    </row>
    <row r="1262" spans="2:60" s="1" customFormat="1" ht="13.5" customHeight="1">
      <c r="B1262" s="34"/>
      <c r="C1262" s="2"/>
      <c r="D1262" s="2"/>
      <c r="E1262" s="105"/>
      <c r="F1262" s="16"/>
      <c r="G1262" s="16"/>
      <c r="H1262" s="16"/>
      <c r="I1262" s="16"/>
      <c r="J1262" s="16"/>
      <c r="K1262" s="16"/>
      <c r="L1262" s="16"/>
      <c r="M1262" s="16"/>
      <c r="N1262" s="16"/>
      <c r="O1262" s="16"/>
      <c r="P1262" s="16"/>
      <c r="Q1262" s="16"/>
      <c r="R1262" s="16"/>
      <c r="S1262" s="16"/>
      <c r="T1262" s="16"/>
      <c r="U1262" s="16"/>
      <c r="V1262" s="16"/>
      <c r="W1262" s="16"/>
      <c r="X1262" s="16"/>
      <c r="Y1262" s="16"/>
      <c r="Z1262" s="16"/>
      <c r="AA1262" s="16"/>
      <c r="AB1262" s="16"/>
      <c r="AC1262" s="16"/>
      <c r="AD1262" s="16"/>
      <c r="AE1262" s="16"/>
      <c r="AF1262" s="16"/>
      <c r="AG1262" s="16"/>
      <c r="AH1262" s="16"/>
      <c r="AI1262" s="16"/>
      <c r="AJ1262" s="16"/>
      <c r="AK1262" s="16"/>
      <c r="AL1262" s="16"/>
      <c r="AM1262" s="16"/>
      <c r="AN1262" s="16"/>
      <c r="AO1262" s="16"/>
      <c r="AP1262" s="16"/>
      <c r="AQ1262" s="16"/>
      <c r="AR1262" s="16"/>
      <c r="AS1262" s="46"/>
      <c r="AT1262" s="89"/>
      <c r="AU1262" s="89"/>
      <c r="AV1262" s="89"/>
      <c r="AW1262" s="89"/>
      <c r="AX1262" s="89"/>
      <c r="AY1262" s="89"/>
      <c r="AZ1262" s="89"/>
      <c r="BA1262" s="89"/>
      <c r="BB1262" s="89"/>
      <c r="BC1262" s="89"/>
      <c r="BD1262" s="89"/>
      <c r="BE1262" s="118"/>
      <c r="BF1262" s="1"/>
      <c r="BG1262" s="1"/>
      <c r="BH1262" s="1"/>
    </row>
    <row r="1263" spans="2:60" s="1" customFormat="1" ht="13.5" customHeight="1">
      <c r="B1263" s="34"/>
      <c r="C1263" s="2"/>
      <c r="D1263" s="2"/>
      <c r="E1263" s="105"/>
      <c r="F1263" s="110" t="s">
        <v>7551</v>
      </c>
      <c r="G1263" s="110"/>
      <c r="H1263" s="110"/>
      <c r="I1263" s="110"/>
      <c r="J1263" s="110"/>
      <c r="K1263" s="110"/>
      <c r="L1263" s="110"/>
      <c r="M1263" s="110"/>
      <c r="N1263" s="110"/>
      <c r="O1263" s="110"/>
      <c r="P1263" s="110"/>
      <c r="Q1263" s="110"/>
      <c r="R1263" s="110"/>
      <c r="S1263" s="110"/>
      <c r="T1263" s="253" t="str">
        <f>'D1'!G182&amp;""</f>
        <v/>
      </c>
      <c r="U1263" s="262"/>
      <c r="V1263" s="262"/>
      <c r="W1263" s="262"/>
      <c r="X1263" s="262"/>
      <c r="Y1263" s="262"/>
      <c r="Z1263" s="262"/>
      <c r="AA1263" s="262"/>
      <c r="AB1263" s="262"/>
      <c r="AC1263" s="262"/>
      <c r="AD1263" s="262"/>
      <c r="AE1263" s="262"/>
      <c r="AF1263" s="262"/>
      <c r="AG1263" s="262"/>
      <c r="AH1263" s="262"/>
      <c r="AI1263" s="262"/>
      <c r="AJ1263" s="262"/>
      <c r="AK1263" s="262"/>
      <c r="AL1263" s="262"/>
      <c r="AM1263" s="262"/>
      <c r="AN1263" s="262"/>
      <c r="AO1263" s="262"/>
      <c r="AP1263" s="262"/>
      <c r="AQ1263" s="262"/>
      <c r="AR1263" s="262"/>
      <c r="AS1263" s="262"/>
      <c r="AT1263" s="262"/>
      <c r="AU1263" s="262"/>
      <c r="AV1263" s="262"/>
      <c r="AW1263" s="262"/>
      <c r="AX1263" s="262"/>
      <c r="AY1263" s="262"/>
      <c r="AZ1263" s="262"/>
      <c r="BA1263" s="262"/>
      <c r="BB1263" s="262"/>
      <c r="BC1263" s="262"/>
      <c r="BD1263" s="262"/>
      <c r="BE1263" s="262"/>
      <c r="BF1263" s="1"/>
      <c r="BG1263" s="1"/>
      <c r="BH1263" s="1"/>
    </row>
    <row r="1264" spans="2:60" s="1" customFormat="1" ht="13.5" customHeight="1">
      <c r="B1264" s="34"/>
      <c r="C1264" s="2"/>
      <c r="D1264" s="2"/>
      <c r="E1264" s="105"/>
      <c r="F1264" s="16"/>
      <c r="G1264" s="16"/>
      <c r="H1264" s="16"/>
      <c r="I1264" s="16"/>
      <c r="J1264" s="16"/>
      <c r="K1264" s="16"/>
      <c r="L1264" s="16"/>
      <c r="M1264" s="16"/>
      <c r="N1264" s="16"/>
      <c r="O1264" s="16"/>
      <c r="P1264" s="16"/>
      <c r="Q1264" s="16"/>
      <c r="R1264" s="16"/>
      <c r="S1264" s="16"/>
      <c r="T1264" s="250"/>
      <c r="U1264" s="250"/>
      <c r="V1264" s="250"/>
      <c r="W1264" s="250"/>
      <c r="X1264" s="250"/>
      <c r="Y1264" s="250"/>
      <c r="Z1264" s="250"/>
      <c r="AA1264" s="250"/>
      <c r="AB1264" s="250"/>
      <c r="AC1264" s="250"/>
      <c r="AD1264" s="250"/>
      <c r="AE1264" s="250"/>
      <c r="AF1264" s="250"/>
      <c r="AG1264" s="250"/>
      <c r="AH1264" s="250"/>
      <c r="AI1264" s="250"/>
      <c r="AJ1264" s="250"/>
      <c r="AK1264" s="250"/>
      <c r="AL1264" s="250"/>
      <c r="AM1264" s="250"/>
      <c r="AN1264" s="250"/>
      <c r="AO1264" s="250"/>
      <c r="AP1264" s="250"/>
      <c r="AQ1264" s="250"/>
      <c r="AR1264" s="250"/>
      <c r="AS1264" s="250"/>
      <c r="AT1264" s="250"/>
      <c r="AU1264" s="250"/>
      <c r="AV1264" s="250"/>
      <c r="AW1264" s="250"/>
      <c r="AX1264" s="250"/>
      <c r="AY1264" s="250"/>
      <c r="AZ1264" s="250"/>
      <c r="BA1264" s="250"/>
      <c r="BB1264" s="250"/>
      <c r="BC1264" s="250"/>
      <c r="BD1264" s="250"/>
      <c r="BE1264" s="250"/>
      <c r="BF1264" s="1"/>
      <c r="BG1264" s="1"/>
      <c r="BH1264" s="1"/>
    </row>
    <row r="1265" spans="2:60" s="1" customFormat="1" ht="13.5" customHeight="1">
      <c r="B1265" s="34"/>
      <c r="C1265" s="2"/>
      <c r="D1265" s="2"/>
      <c r="E1265" s="105"/>
      <c r="F1265" s="16" t="s">
        <v>7552</v>
      </c>
      <c r="G1265" s="16"/>
      <c r="H1265" s="16"/>
      <c r="I1265" s="16"/>
      <c r="J1265" s="16"/>
      <c r="K1265" s="16"/>
      <c r="L1265" s="16"/>
      <c r="M1265" s="16"/>
      <c r="N1265" s="16"/>
      <c r="O1265" s="16"/>
      <c r="P1265" s="16"/>
      <c r="Q1265" s="16"/>
      <c r="R1265" s="16"/>
      <c r="S1265" s="16"/>
      <c r="T1265" s="251" t="str">
        <f>'D1'!G183&amp;""</f>
        <v/>
      </c>
      <c r="U1265" s="250"/>
      <c r="V1265" s="250"/>
      <c r="W1265" s="250"/>
      <c r="X1265" s="250"/>
      <c r="Y1265" s="250"/>
      <c r="Z1265" s="250"/>
      <c r="AA1265" s="250"/>
      <c r="AB1265" s="250"/>
      <c r="AC1265" s="250"/>
      <c r="AD1265" s="250"/>
      <c r="AE1265" s="250"/>
      <c r="AF1265" s="250"/>
      <c r="AG1265" s="250"/>
      <c r="AH1265" s="250"/>
      <c r="AI1265" s="250"/>
      <c r="AJ1265" s="250"/>
      <c r="AK1265" s="250"/>
      <c r="AL1265" s="250"/>
      <c r="AM1265" s="250"/>
      <c r="AN1265" s="250"/>
      <c r="AO1265" s="250"/>
      <c r="AP1265" s="250"/>
      <c r="AQ1265" s="250"/>
      <c r="AR1265" s="250"/>
      <c r="AS1265" s="250"/>
      <c r="AT1265" s="250"/>
      <c r="AU1265" s="250"/>
      <c r="AV1265" s="250"/>
      <c r="AW1265" s="250"/>
      <c r="AX1265" s="250"/>
      <c r="AY1265" s="250"/>
      <c r="AZ1265" s="250"/>
      <c r="BA1265" s="250"/>
      <c r="BB1265" s="250"/>
      <c r="BC1265" s="250"/>
      <c r="BD1265" s="250"/>
      <c r="BE1265" s="250"/>
      <c r="BF1265" s="1"/>
      <c r="BG1265" s="1"/>
      <c r="BH1265" s="1"/>
    </row>
    <row r="1266" spans="2:60" s="1" customFormat="1" ht="13.5" customHeight="1">
      <c r="B1266" s="34"/>
      <c r="C1266" s="2"/>
      <c r="D1266" s="2"/>
      <c r="E1266" s="105"/>
      <c r="F1266" s="16"/>
      <c r="G1266" s="16"/>
      <c r="H1266" s="16"/>
      <c r="I1266" s="16"/>
      <c r="J1266" s="16"/>
      <c r="K1266" s="16"/>
      <c r="L1266" s="16"/>
      <c r="M1266" s="16"/>
      <c r="N1266" s="16"/>
      <c r="O1266" s="16"/>
      <c r="P1266" s="16"/>
      <c r="Q1266" s="16"/>
      <c r="R1266" s="16"/>
      <c r="S1266" s="16"/>
      <c r="T1266" s="250"/>
      <c r="U1266" s="250"/>
      <c r="V1266" s="250"/>
      <c r="W1266" s="250"/>
      <c r="X1266" s="250"/>
      <c r="Y1266" s="250"/>
      <c r="Z1266" s="250"/>
      <c r="AA1266" s="250"/>
      <c r="AB1266" s="250"/>
      <c r="AC1266" s="250"/>
      <c r="AD1266" s="250"/>
      <c r="AE1266" s="250"/>
      <c r="AF1266" s="250"/>
      <c r="AG1266" s="250"/>
      <c r="AH1266" s="250"/>
      <c r="AI1266" s="250"/>
      <c r="AJ1266" s="250"/>
      <c r="AK1266" s="250"/>
      <c r="AL1266" s="250"/>
      <c r="AM1266" s="250"/>
      <c r="AN1266" s="250"/>
      <c r="AO1266" s="250"/>
      <c r="AP1266" s="250"/>
      <c r="AQ1266" s="250"/>
      <c r="AR1266" s="250"/>
      <c r="AS1266" s="250"/>
      <c r="AT1266" s="250"/>
      <c r="AU1266" s="250"/>
      <c r="AV1266" s="250"/>
      <c r="AW1266" s="250"/>
      <c r="AX1266" s="250"/>
      <c r="AY1266" s="250"/>
      <c r="AZ1266" s="250"/>
      <c r="BA1266" s="250"/>
      <c r="BB1266" s="250"/>
      <c r="BC1266" s="250"/>
      <c r="BD1266" s="250"/>
      <c r="BE1266" s="250"/>
      <c r="BF1266" s="3"/>
      <c r="BG1266" s="3"/>
      <c r="BH1266" s="3"/>
    </row>
    <row r="1267" spans="2:60" s="1" customFormat="1" ht="13.5" customHeight="1">
      <c r="B1267" s="34"/>
      <c r="C1267" s="2"/>
      <c r="D1267" s="2"/>
      <c r="E1267" s="105"/>
      <c r="F1267" s="16" t="s">
        <v>7553</v>
      </c>
      <c r="G1267" s="16"/>
      <c r="H1267" s="16"/>
      <c r="I1267" s="16"/>
      <c r="J1267" s="16"/>
      <c r="K1267" s="16"/>
      <c r="L1267" s="16"/>
      <c r="M1267" s="16"/>
      <c r="N1267" s="16"/>
      <c r="O1267" s="16"/>
      <c r="P1267" s="16"/>
      <c r="Q1267" s="16"/>
      <c r="R1267" s="16"/>
      <c r="S1267" s="16"/>
      <c r="T1267" s="251" t="str">
        <f>'D1'!G184&amp;""</f>
        <v/>
      </c>
      <c r="U1267" s="250"/>
      <c r="V1267" s="250"/>
      <c r="W1267" s="250"/>
      <c r="X1267" s="250"/>
      <c r="Y1267" s="250"/>
      <c r="Z1267" s="250"/>
      <c r="AA1267" s="250"/>
      <c r="AB1267" s="250"/>
      <c r="AC1267" s="250"/>
      <c r="AD1267" s="250"/>
      <c r="AE1267" s="250"/>
      <c r="AF1267" s="250"/>
      <c r="AG1267" s="250"/>
      <c r="AH1267" s="250"/>
      <c r="AI1267" s="250"/>
      <c r="AJ1267" s="250"/>
      <c r="AK1267" s="250"/>
      <c r="AL1267" s="250"/>
      <c r="AM1267" s="250"/>
      <c r="AN1267" s="250"/>
      <c r="AO1267" s="250"/>
      <c r="AP1267" s="250"/>
      <c r="AQ1267" s="250"/>
      <c r="AR1267" s="250"/>
      <c r="AS1267" s="250"/>
      <c r="AT1267" s="250"/>
      <c r="AU1267" s="250"/>
      <c r="AV1267" s="250"/>
      <c r="AW1267" s="250"/>
      <c r="AX1267" s="250"/>
      <c r="AY1267" s="250"/>
      <c r="AZ1267" s="250"/>
      <c r="BA1267" s="250"/>
      <c r="BB1267" s="250"/>
      <c r="BC1267" s="250"/>
      <c r="BD1267" s="250"/>
      <c r="BE1267" s="250"/>
      <c r="BF1267" s="3"/>
      <c r="BG1267" s="3"/>
      <c r="BH1267" s="3"/>
    </row>
    <row r="1268" spans="2:60" s="1" customFormat="1" ht="13.5" customHeight="1">
      <c r="B1268" s="25"/>
      <c r="C1268" s="77"/>
      <c r="D1268" s="77"/>
      <c r="E1268" s="106"/>
      <c r="F1268" s="16"/>
      <c r="G1268" s="16"/>
      <c r="H1268" s="16"/>
      <c r="I1268" s="16"/>
      <c r="J1268" s="16"/>
      <c r="K1268" s="16"/>
      <c r="L1268" s="16"/>
      <c r="M1268" s="16"/>
      <c r="N1268" s="16"/>
      <c r="O1268" s="16"/>
      <c r="P1268" s="16"/>
      <c r="Q1268" s="16"/>
      <c r="R1268" s="16"/>
      <c r="S1268" s="16"/>
      <c r="T1268" s="252"/>
      <c r="U1268" s="252"/>
      <c r="V1268" s="252"/>
      <c r="W1268" s="252"/>
      <c r="X1268" s="252"/>
      <c r="Y1268" s="252"/>
      <c r="Z1268" s="252"/>
      <c r="AA1268" s="252"/>
      <c r="AB1268" s="252"/>
      <c r="AC1268" s="252"/>
      <c r="AD1268" s="252"/>
      <c r="AE1268" s="252"/>
      <c r="AF1268" s="252"/>
      <c r="AG1268" s="252"/>
      <c r="AH1268" s="252"/>
      <c r="AI1268" s="252"/>
      <c r="AJ1268" s="252"/>
      <c r="AK1268" s="252"/>
      <c r="AL1268" s="252"/>
      <c r="AM1268" s="252"/>
      <c r="AN1268" s="252"/>
      <c r="AO1268" s="252"/>
      <c r="AP1268" s="252"/>
      <c r="AQ1268" s="252"/>
      <c r="AR1268" s="252"/>
      <c r="AS1268" s="252"/>
      <c r="AT1268" s="252"/>
      <c r="AU1268" s="252"/>
      <c r="AV1268" s="252"/>
      <c r="AW1268" s="252"/>
      <c r="AX1268" s="252"/>
      <c r="AY1268" s="252"/>
      <c r="AZ1268" s="252"/>
      <c r="BA1268" s="252"/>
      <c r="BB1268" s="252"/>
      <c r="BC1268" s="252"/>
      <c r="BD1268" s="252"/>
      <c r="BE1268" s="252"/>
      <c r="BF1268" s="3"/>
      <c r="BG1268" s="3"/>
      <c r="BH1268" s="3"/>
    </row>
    <row r="1269" spans="2:60" s="1" customFormat="1" ht="13.5" customHeight="1">
      <c r="B1269" s="24" t="s">
        <v>7127</v>
      </c>
      <c r="C1269" s="76"/>
      <c r="D1269" s="76"/>
      <c r="E1269" s="104"/>
      <c r="F1269" s="16" t="s">
        <v>7549</v>
      </c>
      <c r="G1269" s="16"/>
      <c r="H1269" s="16"/>
      <c r="I1269" s="16"/>
      <c r="J1269" s="16"/>
      <c r="K1269" s="16"/>
      <c r="L1269" s="16"/>
      <c r="M1269" s="16"/>
      <c r="N1269" s="16"/>
      <c r="O1269" s="150" t="str">
        <f>'D1'!G185&amp;""</f>
        <v/>
      </c>
      <c r="P1269" s="19"/>
      <c r="Q1269" s="19"/>
      <c r="R1269" s="19"/>
      <c r="S1269" s="19"/>
      <c r="T1269" s="19"/>
      <c r="U1269" s="19"/>
      <c r="V1269" s="19"/>
      <c r="W1269" s="19"/>
      <c r="X1269" s="19"/>
      <c r="Y1269" s="19"/>
      <c r="Z1269" s="19"/>
      <c r="AA1269" s="19"/>
      <c r="AB1269" s="19"/>
      <c r="AC1269" s="19"/>
      <c r="AD1269" s="19"/>
      <c r="AE1269" s="19"/>
      <c r="AF1269" s="110" t="s">
        <v>7554</v>
      </c>
      <c r="AG1269" s="110"/>
      <c r="AH1269" s="110"/>
      <c r="AI1269" s="110"/>
      <c r="AJ1269" s="110"/>
      <c r="AK1269" s="110"/>
      <c r="AL1269" s="110"/>
      <c r="AM1269" s="110"/>
      <c r="AN1269" s="150" t="str">
        <f>'D1'!G186&amp;""</f>
        <v/>
      </c>
      <c r="AO1269" s="19"/>
      <c r="AP1269" s="19"/>
      <c r="AQ1269" s="19"/>
      <c r="AR1269" s="19"/>
      <c r="AS1269" s="19"/>
      <c r="AT1269" s="19"/>
      <c r="AU1269" s="19"/>
      <c r="AV1269" s="19"/>
      <c r="AW1269" s="19"/>
      <c r="AX1269" s="19"/>
      <c r="AY1269" s="19"/>
      <c r="AZ1269" s="19"/>
      <c r="BA1269" s="19"/>
      <c r="BB1269" s="19"/>
      <c r="BC1269" s="19"/>
      <c r="BD1269" s="19"/>
      <c r="BE1269" s="19"/>
      <c r="BF1269" s="3"/>
      <c r="BG1269" s="3"/>
      <c r="BH1269" s="3"/>
    </row>
    <row r="1270" spans="2:60" s="1" customFormat="1" ht="13.5" customHeight="1">
      <c r="B1270" s="34"/>
      <c r="C1270" s="2"/>
      <c r="D1270" s="2"/>
      <c r="E1270" s="105"/>
      <c r="F1270" s="111"/>
      <c r="G1270" s="111"/>
      <c r="H1270" s="111"/>
      <c r="I1270" s="111"/>
      <c r="J1270" s="111"/>
      <c r="K1270" s="111"/>
      <c r="L1270" s="111"/>
      <c r="M1270" s="111"/>
      <c r="N1270" s="111"/>
      <c r="O1270" s="177"/>
      <c r="P1270" s="177"/>
      <c r="Q1270" s="177"/>
      <c r="R1270" s="177"/>
      <c r="S1270" s="177"/>
      <c r="T1270" s="177"/>
      <c r="U1270" s="177"/>
      <c r="V1270" s="177"/>
      <c r="W1270" s="177"/>
      <c r="X1270" s="177"/>
      <c r="Y1270" s="177"/>
      <c r="Z1270" s="177"/>
      <c r="AA1270" s="177"/>
      <c r="AB1270" s="177"/>
      <c r="AC1270" s="177"/>
      <c r="AD1270" s="177"/>
      <c r="AE1270" s="177"/>
      <c r="AF1270" s="111"/>
      <c r="AG1270" s="111"/>
      <c r="AH1270" s="111"/>
      <c r="AI1270" s="111"/>
      <c r="AJ1270" s="111"/>
      <c r="AK1270" s="111"/>
      <c r="AL1270" s="111"/>
      <c r="AM1270" s="111"/>
      <c r="AN1270" s="19"/>
      <c r="AO1270" s="19"/>
      <c r="AP1270" s="19"/>
      <c r="AQ1270" s="19"/>
      <c r="AR1270" s="19"/>
      <c r="AS1270" s="19"/>
      <c r="AT1270" s="19"/>
      <c r="AU1270" s="19"/>
      <c r="AV1270" s="19"/>
      <c r="AW1270" s="19"/>
      <c r="AX1270" s="19"/>
      <c r="AY1270" s="19"/>
      <c r="AZ1270" s="19"/>
      <c r="BA1270" s="19"/>
      <c r="BB1270" s="19"/>
      <c r="BC1270" s="19"/>
      <c r="BD1270" s="19"/>
      <c r="BE1270" s="19"/>
      <c r="BF1270" s="3"/>
      <c r="BG1270" s="3"/>
      <c r="BH1270" s="3"/>
    </row>
    <row r="1271" spans="2:60" ht="13.5" customHeight="1">
      <c r="B1271" s="34"/>
      <c r="C1271" s="2"/>
      <c r="D1271" s="2"/>
      <c r="E1271" s="105"/>
      <c r="F1271" s="16" t="s">
        <v>4952</v>
      </c>
      <c r="G1271" s="16"/>
      <c r="H1271" s="16"/>
      <c r="I1271" s="16"/>
      <c r="J1271" s="16"/>
      <c r="K1271" s="16"/>
      <c r="L1271" s="16"/>
      <c r="M1271" s="16"/>
      <c r="N1271" s="16"/>
      <c r="O1271" s="16"/>
      <c r="P1271" s="16"/>
      <c r="Q1271" s="16"/>
      <c r="R1271" s="16"/>
      <c r="S1271" s="16"/>
      <c r="T1271" s="16"/>
      <c r="U1271" s="16"/>
      <c r="V1271" s="16"/>
      <c r="W1271" s="16"/>
      <c r="X1271" s="16"/>
      <c r="Y1271" s="16"/>
      <c r="Z1271" s="16"/>
      <c r="AA1271" s="16"/>
      <c r="AB1271" s="16"/>
      <c r="AC1271" s="16"/>
      <c r="AD1271" s="16"/>
      <c r="AE1271" s="16"/>
      <c r="AF1271" s="16"/>
      <c r="AG1271" s="16"/>
      <c r="AH1271" s="16"/>
      <c r="AI1271" s="16"/>
      <c r="AJ1271" s="16"/>
      <c r="AK1271" s="16"/>
      <c r="AL1271" s="16"/>
      <c r="AM1271" s="16"/>
      <c r="AN1271" s="16"/>
      <c r="AO1271" s="16"/>
      <c r="AP1271" s="16"/>
      <c r="AQ1271" s="16"/>
      <c r="AR1271" s="16"/>
      <c r="AS1271" s="125" t="str">
        <f>'D1'!G187&amp;""</f>
        <v/>
      </c>
      <c r="AT1271" s="88"/>
      <c r="AU1271" s="88"/>
      <c r="AV1271" s="88"/>
      <c r="AW1271" s="88"/>
      <c r="AX1271" s="88"/>
      <c r="AY1271" s="88"/>
      <c r="AZ1271" s="88"/>
      <c r="BA1271" s="88"/>
      <c r="BB1271" s="88"/>
      <c r="BC1271" s="88"/>
      <c r="BD1271" s="88"/>
      <c r="BE1271" s="117"/>
    </row>
    <row r="1272" spans="2:60" ht="13.5" customHeight="1">
      <c r="B1272" s="34"/>
      <c r="C1272" s="2"/>
      <c r="D1272" s="2"/>
      <c r="E1272" s="105"/>
      <c r="F1272" s="16"/>
      <c r="G1272" s="16"/>
      <c r="H1272" s="16"/>
      <c r="I1272" s="16"/>
      <c r="J1272" s="16"/>
      <c r="K1272" s="16"/>
      <c r="L1272" s="16"/>
      <c r="M1272" s="16"/>
      <c r="N1272" s="16"/>
      <c r="O1272" s="16"/>
      <c r="P1272" s="16"/>
      <c r="Q1272" s="16"/>
      <c r="R1272" s="16"/>
      <c r="S1272" s="16"/>
      <c r="T1272" s="16"/>
      <c r="U1272" s="16"/>
      <c r="V1272" s="16"/>
      <c r="W1272" s="16"/>
      <c r="X1272" s="16"/>
      <c r="Y1272" s="16"/>
      <c r="Z1272" s="16"/>
      <c r="AA1272" s="16"/>
      <c r="AB1272" s="16"/>
      <c r="AC1272" s="16"/>
      <c r="AD1272" s="16"/>
      <c r="AE1272" s="16"/>
      <c r="AF1272" s="16"/>
      <c r="AG1272" s="16"/>
      <c r="AH1272" s="16"/>
      <c r="AI1272" s="16"/>
      <c r="AJ1272" s="16"/>
      <c r="AK1272" s="16"/>
      <c r="AL1272" s="16"/>
      <c r="AM1272" s="16"/>
      <c r="AN1272" s="16"/>
      <c r="AO1272" s="16"/>
      <c r="AP1272" s="16"/>
      <c r="AQ1272" s="16"/>
      <c r="AR1272" s="16"/>
      <c r="AS1272" s="46"/>
      <c r="AT1272" s="89"/>
      <c r="AU1272" s="89"/>
      <c r="AV1272" s="89"/>
      <c r="AW1272" s="89"/>
      <c r="AX1272" s="89"/>
      <c r="AY1272" s="89"/>
      <c r="AZ1272" s="89"/>
      <c r="BA1272" s="89"/>
      <c r="BB1272" s="89"/>
      <c r="BC1272" s="89"/>
      <c r="BD1272" s="89"/>
      <c r="BE1272" s="118"/>
    </row>
    <row r="1273" spans="2:60" ht="13.5" customHeight="1">
      <c r="B1273" s="34"/>
      <c r="C1273" s="2"/>
      <c r="D1273" s="2"/>
      <c r="E1273" s="105"/>
      <c r="F1273" s="16" t="s">
        <v>7551</v>
      </c>
      <c r="G1273" s="16"/>
      <c r="H1273" s="16"/>
      <c r="I1273" s="16"/>
      <c r="J1273" s="16"/>
      <c r="K1273" s="16"/>
      <c r="L1273" s="16"/>
      <c r="M1273" s="16"/>
      <c r="N1273" s="16"/>
      <c r="O1273" s="16"/>
      <c r="P1273" s="16"/>
      <c r="Q1273" s="16"/>
      <c r="R1273" s="16"/>
      <c r="S1273" s="16"/>
      <c r="T1273" s="254" t="str">
        <f>'D1'!G189&amp;""</f>
        <v/>
      </c>
      <c r="U1273" s="263"/>
      <c r="V1273" s="263"/>
      <c r="W1273" s="263"/>
      <c r="X1273" s="263"/>
      <c r="Y1273" s="263"/>
      <c r="Z1273" s="263"/>
      <c r="AA1273" s="263"/>
      <c r="AB1273" s="263"/>
      <c r="AC1273" s="263"/>
      <c r="AD1273" s="263"/>
      <c r="AE1273" s="263"/>
      <c r="AF1273" s="263"/>
      <c r="AG1273" s="263"/>
      <c r="AH1273" s="263"/>
      <c r="AI1273" s="263"/>
      <c r="AJ1273" s="263"/>
      <c r="AK1273" s="263"/>
      <c r="AL1273" s="263"/>
      <c r="AM1273" s="263"/>
      <c r="AN1273" s="263"/>
      <c r="AO1273" s="263"/>
      <c r="AP1273" s="263"/>
      <c r="AQ1273" s="263"/>
      <c r="AR1273" s="263"/>
      <c r="AS1273" s="263"/>
      <c r="AT1273" s="263"/>
      <c r="AU1273" s="263"/>
      <c r="AV1273" s="263"/>
      <c r="AW1273" s="263"/>
      <c r="AX1273" s="263"/>
      <c r="AY1273" s="263"/>
      <c r="AZ1273" s="263"/>
      <c r="BA1273" s="263"/>
      <c r="BB1273" s="263"/>
      <c r="BC1273" s="263"/>
      <c r="BD1273" s="263"/>
      <c r="BE1273" s="340"/>
    </row>
    <row r="1274" spans="2:60" ht="13.5" customHeight="1">
      <c r="B1274" s="34"/>
      <c r="C1274" s="2"/>
      <c r="D1274" s="2"/>
      <c r="E1274" s="105"/>
      <c r="F1274" s="16"/>
      <c r="G1274" s="16"/>
      <c r="H1274" s="16"/>
      <c r="I1274" s="16"/>
      <c r="J1274" s="16"/>
      <c r="K1274" s="16"/>
      <c r="L1274" s="16"/>
      <c r="M1274" s="16"/>
      <c r="N1274" s="16"/>
      <c r="O1274" s="16"/>
      <c r="P1274" s="16"/>
      <c r="Q1274" s="16"/>
      <c r="R1274" s="16"/>
      <c r="S1274" s="16"/>
      <c r="T1274" s="255"/>
      <c r="U1274" s="264"/>
      <c r="V1274" s="264"/>
      <c r="W1274" s="264"/>
      <c r="X1274" s="264"/>
      <c r="Y1274" s="264"/>
      <c r="Z1274" s="264"/>
      <c r="AA1274" s="264"/>
      <c r="AB1274" s="264"/>
      <c r="AC1274" s="264"/>
      <c r="AD1274" s="264"/>
      <c r="AE1274" s="264"/>
      <c r="AF1274" s="264"/>
      <c r="AG1274" s="264"/>
      <c r="AH1274" s="264"/>
      <c r="AI1274" s="264"/>
      <c r="AJ1274" s="264"/>
      <c r="AK1274" s="264"/>
      <c r="AL1274" s="264"/>
      <c r="AM1274" s="264"/>
      <c r="AN1274" s="264"/>
      <c r="AO1274" s="264"/>
      <c r="AP1274" s="264"/>
      <c r="AQ1274" s="264"/>
      <c r="AR1274" s="264"/>
      <c r="AS1274" s="264"/>
      <c r="AT1274" s="264"/>
      <c r="AU1274" s="264"/>
      <c r="AV1274" s="264"/>
      <c r="AW1274" s="264"/>
      <c r="AX1274" s="264"/>
      <c r="AY1274" s="264"/>
      <c r="AZ1274" s="264"/>
      <c r="BA1274" s="264"/>
      <c r="BB1274" s="264"/>
      <c r="BC1274" s="264"/>
      <c r="BD1274" s="264"/>
      <c r="BE1274" s="341"/>
    </row>
    <row r="1275" spans="2:60" ht="13.5" customHeight="1">
      <c r="B1275" s="34"/>
      <c r="C1275" s="2"/>
      <c r="D1275" s="2"/>
      <c r="E1275" s="105"/>
      <c r="F1275" s="16" t="s">
        <v>7552</v>
      </c>
      <c r="G1275" s="16"/>
      <c r="H1275" s="16"/>
      <c r="I1275" s="16"/>
      <c r="J1275" s="16"/>
      <c r="K1275" s="16"/>
      <c r="L1275" s="16"/>
      <c r="M1275" s="16"/>
      <c r="N1275" s="16"/>
      <c r="O1275" s="16"/>
      <c r="P1275" s="16"/>
      <c r="Q1275" s="16"/>
      <c r="R1275" s="16"/>
      <c r="S1275" s="16"/>
      <c r="T1275" s="256" t="str">
        <f>'D1'!G190&amp;""</f>
        <v/>
      </c>
      <c r="U1275" s="264"/>
      <c r="V1275" s="264"/>
      <c r="W1275" s="264"/>
      <c r="X1275" s="264"/>
      <c r="Y1275" s="264"/>
      <c r="Z1275" s="264"/>
      <c r="AA1275" s="264"/>
      <c r="AB1275" s="264"/>
      <c r="AC1275" s="264"/>
      <c r="AD1275" s="264"/>
      <c r="AE1275" s="264"/>
      <c r="AF1275" s="264"/>
      <c r="AG1275" s="264"/>
      <c r="AH1275" s="264"/>
      <c r="AI1275" s="264"/>
      <c r="AJ1275" s="264"/>
      <c r="AK1275" s="264"/>
      <c r="AL1275" s="264"/>
      <c r="AM1275" s="264"/>
      <c r="AN1275" s="264"/>
      <c r="AO1275" s="264"/>
      <c r="AP1275" s="264"/>
      <c r="AQ1275" s="264"/>
      <c r="AR1275" s="264"/>
      <c r="AS1275" s="264"/>
      <c r="AT1275" s="264"/>
      <c r="AU1275" s="264"/>
      <c r="AV1275" s="264"/>
      <c r="AW1275" s="264"/>
      <c r="AX1275" s="264"/>
      <c r="AY1275" s="264"/>
      <c r="AZ1275" s="264"/>
      <c r="BA1275" s="264"/>
      <c r="BB1275" s="264"/>
      <c r="BC1275" s="264"/>
      <c r="BD1275" s="264"/>
      <c r="BE1275" s="341"/>
    </row>
    <row r="1276" spans="2:60" ht="13.5" customHeight="1">
      <c r="B1276" s="34"/>
      <c r="C1276" s="2"/>
      <c r="D1276" s="2"/>
      <c r="E1276" s="105"/>
      <c r="F1276" s="16"/>
      <c r="G1276" s="16"/>
      <c r="H1276" s="16"/>
      <c r="I1276" s="16"/>
      <c r="J1276" s="16"/>
      <c r="K1276" s="16"/>
      <c r="L1276" s="16"/>
      <c r="M1276" s="16"/>
      <c r="N1276" s="16"/>
      <c r="O1276" s="16"/>
      <c r="P1276" s="16"/>
      <c r="Q1276" s="16"/>
      <c r="R1276" s="16"/>
      <c r="S1276" s="16"/>
      <c r="T1276" s="255"/>
      <c r="U1276" s="264"/>
      <c r="V1276" s="264"/>
      <c r="W1276" s="264"/>
      <c r="X1276" s="264"/>
      <c r="Y1276" s="264"/>
      <c r="Z1276" s="264"/>
      <c r="AA1276" s="264"/>
      <c r="AB1276" s="264"/>
      <c r="AC1276" s="264"/>
      <c r="AD1276" s="264"/>
      <c r="AE1276" s="264"/>
      <c r="AF1276" s="264"/>
      <c r="AG1276" s="264"/>
      <c r="AH1276" s="264"/>
      <c r="AI1276" s="264"/>
      <c r="AJ1276" s="264"/>
      <c r="AK1276" s="264"/>
      <c r="AL1276" s="264"/>
      <c r="AM1276" s="264"/>
      <c r="AN1276" s="264"/>
      <c r="AO1276" s="264"/>
      <c r="AP1276" s="264"/>
      <c r="AQ1276" s="264"/>
      <c r="AR1276" s="264"/>
      <c r="AS1276" s="264"/>
      <c r="AT1276" s="264"/>
      <c r="AU1276" s="264"/>
      <c r="AV1276" s="264"/>
      <c r="AW1276" s="264"/>
      <c r="AX1276" s="264"/>
      <c r="AY1276" s="264"/>
      <c r="AZ1276" s="264"/>
      <c r="BA1276" s="264"/>
      <c r="BB1276" s="264"/>
      <c r="BC1276" s="264"/>
      <c r="BD1276" s="264"/>
      <c r="BE1276" s="341"/>
    </row>
    <row r="1277" spans="2:60" ht="13.5" customHeight="1">
      <c r="B1277" s="34"/>
      <c r="C1277" s="2"/>
      <c r="D1277" s="2"/>
      <c r="E1277" s="105"/>
      <c r="F1277" s="16" t="s">
        <v>7553</v>
      </c>
      <c r="G1277" s="16"/>
      <c r="H1277" s="16"/>
      <c r="I1277" s="16"/>
      <c r="J1277" s="16"/>
      <c r="K1277" s="16"/>
      <c r="L1277" s="16"/>
      <c r="M1277" s="16"/>
      <c r="N1277" s="16"/>
      <c r="O1277" s="16"/>
      <c r="P1277" s="16"/>
      <c r="Q1277" s="16"/>
      <c r="R1277" s="16"/>
      <c r="S1277" s="16"/>
      <c r="T1277" s="256" t="str">
        <f>'D1'!G191&amp;""</f>
        <v/>
      </c>
      <c r="U1277" s="264"/>
      <c r="V1277" s="264"/>
      <c r="W1277" s="264"/>
      <c r="X1277" s="264"/>
      <c r="Y1277" s="264"/>
      <c r="Z1277" s="264"/>
      <c r="AA1277" s="264"/>
      <c r="AB1277" s="264"/>
      <c r="AC1277" s="264"/>
      <c r="AD1277" s="264"/>
      <c r="AE1277" s="264"/>
      <c r="AF1277" s="264"/>
      <c r="AG1277" s="264"/>
      <c r="AH1277" s="264"/>
      <c r="AI1277" s="264"/>
      <c r="AJ1277" s="264"/>
      <c r="AK1277" s="264"/>
      <c r="AL1277" s="264"/>
      <c r="AM1277" s="264"/>
      <c r="AN1277" s="264"/>
      <c r="AO1277" s="264"/>
      <c r="AP1277" s="264"/>
      <c r="AQ1277" s="264"/>
      <c r="AR1277" s="264"/>
      <c r="AS1277" s="264"/>
      <c r="AT1277" s="264"/>
      <c r="AU1277" s="264"/>
      <c r="AV1277" s="264"/>
      <c r="AW1277" s="264"/>
      <c r="AX1277" s="264"/>
      <c r="AY1277" s="264"/>
      <c r="AZ1277" s="264"/>
      <c r="BA1277" s="264"/>
      <c r="BB1277" s="264"/>
      <c r="BC1277" s="264"/>
      <c r="BD1277" s="264"/>
      <c r="BE1277" s="341"/>
    </row>
    <row r="1278" spans="2:60" ht="13.5" customHeight="1">
      <c r="B1278" s="25"/>
      <c r="C1278" s="77"/>
      <c r="D1278" s="77"/>
      <c r="E1278" s="106"/>
      <c r="F1278" s="16"/>
      <c r="G1278" s="16"/>
      <c r="H1278" s="16"/>
      <c r="I1278" s="16"/>
      <c r="J1278" s="16"/>
      <c r="K1278" s="16"/>
      <c r="L1278" s="16"/>
      <c r="M1278" s="16"/>
      <c r="N1278" s="16"/>
      <c r="O1278" s="16"/>
      <c r="P1278" s="16"/>
      <c r="Q1278" s="16"/>
      <c r="R1278" s="16"/>
      <c r="S1278" s="16"/>
      <c r="T1278" s="257"/>
      <c r="U1278" s="265"/>
      <c r="V1278" s="265"/>
      <c r="W1278" s="265"/>
      <c r="X1278" s="265"/>
      <c r="Y1278" s="265"/>
      <c r="Z1278" s="265"/>
      <c r="AA1278" s="265"/>
      <c r="AB1278" s="265"/>
      <c r="AC1278" s="265"/>
      <c r="AD1278" s="265"/>
      <c r="AE1278" s="265"/>
      <c r="AF1278" s="265"/>
      <c r="AG1278" s="265"/>
      <c r="AH1278" s="265"/>
      <c r="AI1278" s="265"/>
      <c r="AJ1278" s="265"/>
      <c r="AK1278" s="265"/>
      <c r="AL1278" s="265"/>
      <c r="AM1278" s="265"/>
      <c r="AN1278" s="265"/>
      <c r="AO1278" s="265"/>
      <c r="AP1278" s="265"/>
      <c r="AQ1278" s="265"/>
      <c r="AR1278" s="265"/>
      <c r="AS1278" s="265"/>
      <c r="AT1278" s="265"/>
      <c r="AU1278" s="265"/>
      <c r="AV1278" s="265"/>
      <c r="AW1278" s="265"/>
      <c r="AX1278" s="265"/>
      <c r="AY1278" s="265"/>
      <c r="AZ1278" s="265"/>
      <c r="BA1278" s="265"/>
      <c r="BB1278" s="265"/>
      <c r="BC1278" s="265"/>
      <c r="BD1278" s="265"/>
      <c r="BE1278" s="342"/>
    </row>
    <row r="1279" spans="2:60" ht="13.5" customHeight="1">
      <c r="B1279" s="35"/>
      <c r="C1279" s="35"/>
      <c r="D1279" s="35"/>
      <c r="E1279" s="35"/>
      <c r="F1279" s="35"/>
      <c r="G1279" s="35"/>
      <c r="H1279" s="35"/>
      <c r="I1279" s="65"/>
      <c r="J1279" s="65"/>
      <c r="K1279" s="65"/>
      <c r="L1279" s="65"/>
      <c r="M1279" s="65"/>
      <c r="N1279" s="65"/>
      <c r="O1279" s="65"/>
      <c r="P1279" s="65"/>
      <c r="Q1279" s="65"/>
      <c r="R1279" s="65"/>
      <c r="S1279" s="65"/>
    </row>
    <row r="1280" spans="2:60" ht="13.5" customHeight="1">
      <c r="B1280" s="24" t="s">
        <v>520</v>
      </c>
      <c r="C1280" s="76"/>
      <c r="D1280" s="76"/>
      <c r="E1280" s="104"/>
      <c r="F1280" s="11" t="s">
        <v>7548</v>
      </c>
      <c r="G1280" s="35"/>
      <c r="H1280" s="35"/>
      <c r="I1280" s="35"/>
      <c r="J1280" s="35"/>
      <c r="K1280" s="35"/>
      <c r="L1280" s="35"/>
      <c r="M1280" s="143"/>
      <c r="N1280" s="11" t="s">
        <v>7545</v>
      </c>
      <c r="O1280" s="35"/>
      <c r="P1280" s="35"/>
      <c r="Q1280" s="35"/>
      <c r="R1280" s="35"/>
      <c r="S1280" s="35"/>
      <c r="T1280" s="35"/>
      <c r="U1280" s="35"/>
      <c r="V1280" s="35"/>
      <c r="W1280" s="35"/>
      <c r="X1280" s="35"/>
      <c r="Y1280" s="35"/>
      <c r="Z1280" s="143"/>
      <c r="AA1280" s="11" t="s">
        <v>7554</v>
      </c>
      <c r="AB1280" s="35"/>
      <c r="AC1280" s="35"/>
      <c r="AD1280" s="35"/>
      <c r="AE1280" s="35"/>
      <c r="AF1280" s="35"/>
      <c r="AG1280" s="35"/>
      <c r="AH1280" s="143"/>
      <c r="AI1280" s="11" t="s">
        <v>6403</v>
      </c>
      <c r="AJ1280" s="35"/>
      <c r="AK1280" s="35"/>
      <c r="AL1280" s="35"/>
      <c r="AM1280" s="35"/>
      <c r="AN1280" s="35"/>
      <c r="AO1280" s="35"/>
      <c r="AP1280" s="35"/>
      <c r="AQ1280" s="35"/>
      <c r="AR1280" s="35"/>
      <c r="AS1280" s="35"/>
      <c r="AT1280" s="35"/>
      <c r="AU1280" s="143"/>
    </row>
    <row r="1281" spans="2:57">
      <c r="B1281" s="34"/>
      <c r="C1281" s="2"/>
      <c r="D1281" s="2"/>
      <c r="E1281" s="105"/>
      <c r="F1281" s="11" t="s">
        <v>7550</v>
      </c>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5"/>
      <c r="AE1281" s="35"/>
      <c r="AF1281" s="35"/>
      <c r="AG1281" s="35"/>
      <c r="AH1281" s="35"/>
      <c r="AI1281" s="35">
        <v>5</v>
      </c>
      <c r="AJ1281" s="35"/>
      <c r="AK1281" s="35"/>
      <c r="AL1281" s="35"/>
      <c r="AM1281" s="35"/>
      <c r="AN1281" s="35"/>
      <c r="AO1281" s="35"/>
      <c r="AP1281" s="35"/>
      <c r="AQ1281" s="35"/>
      <c r="AR1281" s="35"/>
      <c r="AS1281" s="35"/>
      <c r="AT1281" s="35"/>
      <c r="AU1281" s="143"/>
    </row>
    <row r="1282" spans="2:57">
      <c r="B1282" s="34"/>
      <c r="C1282" s="2"/>
      <c r="D1282" s="2"/>
      <c r="E1282" s="105"/>
      <c r="F1282" s="16" t="s">
        <v>7551</v>
      </c>
      <c r="G1282" s="16"/>
      <c r="H1282" s="16"/>
      <c r="I1282" s="16"/>
      <c r="J1282" s="16"/>
      <c r="K1282" s="16"/>
      <c r="L1282" s="16"/>
      <c r="M1282" s="16"/>
      <c r="N1282" s="16"/>
      <c r="O1282" s="16"/>
      <c r="P1282" s="16"/>
      <c r="Q1282" s="16"/>
      <c r="R1282" s="16"/>
      <c r="S1282" s="236"/>
      <c r="T1282" s="258" t="s">
        <v>4416</v>
      </c>
      <c r="U1282" s="258"/>
      <c r="V1282" s="258"/>
      <c r="W1282" s="258"/>
      <c r="X1282" s="258"/>
      <c r="Y1282" s="258"/>
      <c r="Z1282" s="258"/>
      <c r="AA1282" s="258"/>
      <c r="AB1282" s="258"/>
      <c r="AC1282" s="258"/>
      <c r="AD1282" s="258"/>
      <c r="AE1282" s="258"/>
      <c r="AF1282" s="258"/>
      <c r="AG1282" s="258"/>
      <c r="AH1282" s="258"/>
      <c r="AI1282" s="258"/>
      <c r="AJ1282" s="258"/>
      <c r="AK1282" s="258"/>
      <c r="AL1282" s="258"/>
      <c r="AM1282" s="258"/>
      <c r="AN1282" s="258"/>
      <c r="AO1282" s="258"/>
      <c r="AP1282" s="258"/>
      <c r="AQ1282" s="258"/>
      <c r="AR1282" s="258"/>
      <c r="AS1282" s="258"/>
      <c r="AT1282" s="258"/>
      <c r="AU1282" s="332"/>
    </row>
    <row r="1283" spans="2:57">
      <c r="B1283" s="34"/>
      <c r="C1283" s="2"/>
      <c r="D1283" s="2"/>
      <c r="E1283" s="105"/>
      <c r="F1283" s="16" t="s">
        <v>7552</v>
      </c>
      <c r="G1283" s="16"/>
      <c r="H1283" s="16"/>
      <c r="I1283" s="16"/>
      <c r="J1283" s="16"/>
      <c r="K1283" s="16"/>
      <c r="L1283" s="16"/>
      <c r="M1283" s="16"/>
      <c r="N1283" s="16"/>
      <c r="O1283" s="16"/>
      <c r="P1283" s="16"/>
      <c r="Q1283" s="16"/>
      <c r="R1283" s="16"/>
      <c r="S1283" s="237"/>
      <c r="T1283" s="259" t="s">
        <v>2824</v>
      </c>
      <c r="U1283" s="259"/>
      <c r="V1283" s="259"/>
      <c r="W1283" s="259"/>
      <c r="X1283" s="259"/>
      <c r="Y1283" s="259"/>
      <c r="Z1283" s="259"/>
      <c r="AA1283" s="259"/>
      <c r="AB1283" s="259"/>
      <c r="AC1283" s="259"/>
      <c r="AD1283" s="259"/>
      <c r="AE1283" s="259"/>
      <c r="AF1283" s="259"/>
      <c r="AG1283" s="259"/>
      <c r="AH1283" s="259"/>
      <c r="AI1283" s="259"/>
      <c r="AJ1283" s="259"/>
      <c r="AK1283" s="259"/>
      <c r="AL1283" s="259"/>
      <c r="AM1283" s="259"/>
      <c r="AN1283" s="259"/>
      <c r="AO1283" s="259"/>
      <c r="AP1283" s="259"/>
      <c r="AQ1283" s="259"/>
      <c r="AR1283" s="259"/>
      <c r="AS1283" s="259"/>
      <c r="AT1283" s="259"/>
      <c r="AU1283" s="333"/>
    </row>
    <row r="1284" spans="2:57">
      <c r="B1284" s="25"/>
      <c r="C1284" s="77"/>
      <c r="D1284" s="77"/>
      <c r="E1284" s="106"/>
      <c r="F1284" s="16" t="s">
        <v>7553</v>
      </c>
      <c r="G1284" s="16"/>
      <c r="H1284" s="16"/>
      <c r="I1284" s="16"/>
      <c r="J1284" s="16"/>
      <c r="K1284" s="16"/>
      <c r="L1284" s="16"/>
      <c r="M1284" s="16"/>
      <c r="N1284" s="16"/>
      <c r="O1284" s="16"/>
      <c r="P1284" s="16"/>
      <c r="Q1284" s="16"/>
      <c r="R1284" s="16"/>
      <c r="S1284" s="238"/>
      <c r="T1284" s="260" t="s">
        <v>2677</v>
      </c>
      <c r="U1284" s="260"/>
      <c r="V1284" s="260"/>
      <c r="W1284" s="260"/>
      <c r="X1284" s="260"/>
      <c r="Y1284" s="260"/>
      <c r="Z1284" s="260"/>
      <c r="AA1284" s="260"/>
      <c r="AB1284" s="260"/>
      <c r="AC1284" s="260"/>
      <c r="AD1284" s="260"/>
      <c r="AE1284" s="260"/>
      <c r="AF1284" s="260"/>
      <c r="AG1284" s="260"/>
      <c r="AH1284" s="260"/>
      <c r="AI1284" s="260"/>
      <c r="AJ1284" s="260"/>
      <c r="AK1284" s="260"/>
      <c r="AL1284" s="260"/>
      <c r="AM1284" s="260"/>
      <c r="AN1284" s="260"/>
      <c r="AO1284" s="260"/>
      <c r="AP1284" s="260"/>
      <c r="AQ1284" s="260"/>
      <c r="AR1284" s="260"/>
      <c r="AS1284" s="260"/>
      <c r="AT1284" s="260"/>
      <c r="AU1284" s="334"/>
    </row>
    <row r="1285" spans="2:57">
      <c r="B1285" s="7"/>
      <c r="C1285" s="2"/>
      <c r="D1285" s="2"/>
      <c r="E1285" s="2"/>
      <c r="F1285" s="2"/>
      <c r="G1285" s="2"/>
      <c r="H1285" s="2"/>
      <c r="I1285" s="2"/>
      <c r="J1285" s="2"/>
      <c r="K1285" s="2"/>
      <c r="L1285" s="2"/>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row>
    <row r="1286" spans="2:57">
      <c r="B1286" s="1" t="s">
        <v>7650</v>
      </c>
    </row>
    <row r="1287" spans="2:57">
      <c r="B1287" s="36" t="str">
        <f>'D1'!G192&amp;""</f>
        <v/>
      </c>
      <c r="C1287" s="74"/>
      <c r="D1287" s="74"/>
      <c r="E1287" s="74"/>
      <c r="F1287" s="74"/>
      <c r="G1287" s="74"/>
      <c r="H1287" s="74"/>
      <c r="I1287" s="74"/>
      <c r="J1287" s="74"/>
      <c r="K1287" s="74"/>
      <c r="L1287" s="74"/>
      <c r="M1287" s="74"/>
      <c r="N1287" s="74"/>
      <c r="O1287" s="74"/>
      <c r="P1287" s="74"/>
      <c r="Q1287" s="74"/>
      <c r="R1287" s="74"/>
      <c r="S1287" s="74"/>
      <c r="T1287" s="74"/>
      <c r="U1287" s="74"/>
      <c r="V1287" s="74"/>
      <c r="W1287" s="74"/>
      <c r="X1287" s="74"/>
      <c r="Y1287" s="74"/>
      <c r="Z1287" s="74"/>
      <c r="AA1287" s="74"/>
      <c r="AB1287" s="74"/>
      <c r="AC1287" s="74"/>
      <c r="AD1287" s="74"/>
      <c r="AE1287" s="74"/>
      <c r="AF1287" s="74"/>
      <c r="AG1287" s="74"/>
      <c r="AH1287" s="74"/>
      <c r="AI1287" s="74"/>
      <c r="AJ1287" s="74"/>
      <c r="AK1287" s="74"/>
      <c r="AL1287" s="74"/>
      <c r="AM1287" s="74"/>
      <c r="AN1287" s="74"/>
      <c r="AO1287" s="74"/>
      <c r="AP1287" s="74"/>
      <c r="AQ1287" s="74"/>
      <c r="AR1287" s="74"/>
      <c r="AS1287" s="74"/>
      <c r="AT1287" s="74"/>
      <c r="AU1287" s="74"/>
      <c r="AV1287" s="74"/>
      <c r="AW1287" s="74"/>
      <c r="AX1287" s="74"/>
      <c r="AY1287" s="74"/>
      <c r="AZ1287" s="74"/>
      <c r="BA1287" s="74"/>
      <c r="BB1287" s="74"/>
      <c r="BC1287" s="74"/>
      <c r="BD1287" s="74"/>
      <c r="BE1287" s="337"/>
    </row>
    <row r="1288" spans="2:57">
      <c r="B1288" s="22"/>
      <c r="C1288" s="57"/>
      <c r="D1288" s="57"/>
      <c r="E1288" s="57"/>
      <c r="F1288" s="57"/>
      <c r="G1288" s="57"/>
      <c r="H1288" s="57"/>
      <c r="I1288" s="57"/>
      <c r="J1288" s="57"/>
      <c r="K1288" s="57"/>
      <c r="L1288" s="57"/>
      <c r="M1288" s="57"/>
      <c r="N1288" s="57"/>
      <c r="O1288" s="57"/>
      <c r="P1288" s="57"/>
      <c r="Q1288" s="57"/>
      <c r="R1288" s="57"/>
      <c r="S1288" s="57"/>
      <c r="T1288" s="57"/>
      <c r="U1288" s="57"/>
      <c r="V1288" s="57"/>
      <c r="W1288" s="57"/>
      <c r="X1288" s="57"/>
      <c r="Y1288" s="57"/>
      <c r="Z1288" s="57"/>
      <c r="AA1288" s="57"/>
      <c r="AB1288" s="57"/>
      <c r="AC1288" s="57"/>
      <c r="AD1288" s="57"/>
      <c r="AE1288" s="57"/>
      <c r="AF1288" s="57"/>
      <c r="AG1288" s="57"/>
      <c r="AH1288" s="57"/>
      <c r="AI1288" s="57"/>
      <c r="AJ1288" s="57"/>
      <c r="AK1288" s="57"/>
      <c r="AL1288" s="57"/>
      <c r="AM1288" s="57"/>
      <c r="AN1288" s="57"/>
      <c r="AO1288" s="57"/>
      <c r="AP1288" s="57"/>
      <c r="AQ1288" s="57"/>
      <c r="AR1288" s="57"/>
      <c r="AS1288" s="57"/>
      <c r="AT1288" s="57"/>
      <c r="AU1288" s="57"/>
      <c r="AV1288" s="57"/>
      <c r="AW1288" s="57"/>
      <c r="AX1288" s="57"/>
      <c r="AY1288" s="57"/>
      <c r="AZ1288" s="57"/>
      <c r="BA1288" s="57"/>
      <c r="BB1288" s="57"/>
      <c r="BC1288" s="57"/>
      <c r="BD1288" s="57"/>
      <c r="BE1288" s="338"/>
    </row>
    <row r="1289" spans="2:57">
      <c r="B1289" s="22"/>
      <c r="C1289" s="57"/>
      <c r="D1289" s="57"/>
      <c r="E1289" s="57"/>
      <c r="F1289" s="57"/>
      <c r="G1289" s="57"/>
      <c r="H1289" s="57"/>
      <c r="I1289" s="57"/>
      <c r="J1289" s="57"/>
      <c r="K1289" s="57"/>
      <c r="L1289" s="57"/>
      <c r="M1289" s="57"/>
      <c r="N1289" s="57"/>
      <c r="O1289" s="57"/>
      <c r="P1289" s="57"/>
      <c r="Q1289" s="57"/>
      <c r="R1289" s="57"/>
      <c r="S1289" s="57"/>
      <c r="T1289" s="57"/>
      <c r="U1289" s="57"/>
      <c r="V1289" s="57"/>
      <c r="W1289" s="57"/>
      <c r="X1289" s="57"/>
      <c r="Y1289" s="57"/>
      <c r="Z1289" s="57"/>
      <c r="AA1289" s="57"/>
      <c r="AB1289" s="57"/>
      <c r="AC1289" s="57"/>
      <c r="AD1289" s="57"/>
      <c r="AE1289" s="57"/>
      <c r="AF1289" s="57"/>
      <c r="AG1289" s="57"/>
      <c r="AH1289" s="57"/>
      <c r="AI1289" s="57"/>
      <c r="AJ1289" s="57"/>
      <c r="AK1289" s="57"/>
      <c r="AL1289" s="57"/>
      <c r="AM1289" s="57"/>
      <c r="AN1289" s="57"/>
      <c r="AO1289" s="57"/>
      <c r="AP1289" s="57"/>
      <c r="AQ1289" s="57"/>
      <c r="AR1289" s="57"/>
      <c r="AS1289" s="57"/>
      <c r="AT1289" s="57"/>
      <c r="AU1289" s="57"/>
      <c r="AV1289" s="57"/>
      <c r="AW1289" s="57"/>
      <c r="AX1289" s="57"/>
      <c r="AY1289" s="57"/>
      <c r="AZ1289" s="57"/>
      <c r="BA1289" s="57"/>
      <c r="BB1289" s="57"/>
      <c r="BC1289" s="57"/>
      <c r="BD1289" s="57"/>
      <c r="BE1289" s="338"/>
    </row>
    <row r="1290" spans="2:57">
      <c r="B1290" s="22"/>
      <c r="C1290" s="57"/>
      <c r="D1290" s="57"/>
      <c r="E1290" s="57"/>
      <c r="F1290" s="57"/>
      <c r="G1290" s="57"/>
      <c r="H1290" s="57"/>
      <c r="I1290" s="57"/>
      <c r="J1290" s="57"/>
      <c r="K1290" s="57"/>
      <c r="L1290" s="57"/>
      <c r="M1290" s="57"/>
      <c r="N1290" s="57"/>
      <c r="O1290" s="57"/>
      <c r="P1290" s="57"/>
      <c r="Q1290" s="57"/>
      <c r="R1290" s="57"/>
      <c r="S1290" s="57"/>
      <c r="T1290" s="57"/>
      <c r="U1290" s="57"/>
      <c r="V1290" s="57"/>
      <c r="W1290" s="57"/>
      <c r="X1290" s="57"/>
      <c r="Y1290" s="57"/>
      <c r="Z1290" s="57"/>
      <c r="AA1290" s="57"/>
      <c r="AB1290" s="57"/>
      <c r="AC1290" s="57"/>
      <c r="AD1290" s="57"/>
      <c r="AE1290" s="57"/>
      <c r="AF1290" s="57"/>
      <c r="AG1290" s="57"/>
      <c r="AH1290" s="57"/>
      <c r="AI1290" s="57"/>
      <c r="AJ1290" s="57"/>
      <c r="AK1290" s="57"/>
      <c r="AL1290" s="57"/>
      <c r="AM1290" s="57"/>
      <c r="AN1290" s="57"/>
      <c r="AO1290" s="57"/>
      <c r="AP1290" s="57"/>
      <c r="AQ1290" s="57"/>
      <c r="AR1290" s="57"/>
      <c r="AS1290" s="57"/>
      <c r="AT1290" s="57"/>
      <c r="AU1290" s="57"/>
      <c r="AV1290" s="57"/>
      <c r="AW1290" s="57"/>
      <c r="AX1290" s="57"/>
      <c r="AY1290" s="57"/>
      <c r="AZ1290" s="57"/>
      <c r="BA1290" s="57"/>
      <c r="BB1290" s="57"/>
      <c r="BC1290" s="57"/>
      <c r="BD1290" s="57"/>
      <c r="BE1290" s="338"/>
    </row>
    <row r="1291" spans="2:57">
      <c r="B1291" s="22"/>
      <c r="C1291" s="57"/>
      <c r="D1291" s="57"/>
      <c r="E1291" s="57"/>
      <c r="F1291" s="57"/>
      <c r="G1291" s="57"/>
      <c r="H1291" s="57"/>
      <c r="I1291" s="57"/>
      <c r="J1291" s="57"/>
      <c r="K1291" s="57"/>
      <c r="L1291" s="57"/>
      <c r="M1291" s="57"/>
      <c r="N1291" s="57"/>
      <c r="O1291" s="57"/>
      <c r="P1291" s="57"/>
      <c r="Q1291" s="57"/>
      <c r="R1291" s="57"/>
      <c r="S1291" s="57"/>
      <c r="T1291" s="57"/>
      <c r="U1291" s="57"/>
      <c r="V1291" s="57"/>
      <c r="W1291" s="57"/>
      <c r="X1291" s="57"/>
      <c r="Y1291" s="57"/>
      <c r="Z1291" s="57"/>
      <c r="AA1291" s="57"/>
      <c r="AB1291" s="57"/>
      <c r="AC1291" s="57"/>
      <c r="AD1291" s="57"/>
      <c r="AE1291" s="57"/>
      <c r="AF1291" s="57"/>
      <c r="AG1291" s="57"/>
      <c r="AH1291" s="57"/>
      <c r="AI1291" s="57"/>
      <c r="AJ1291" s="57"/>
      <c r="AK1291" s="57"/>
      <c r="AL1291" s="57"/>
      <c r="AM1291" s="57"/>
      <c r="AN1291" s="57"/>
      <c r="AO1291" s="57"/>
      <c r="AP1291" s="57"/>
      <c r="AQ1291" s="57"/>
      <c r="AR1291" s="57"/>
      <c r="AS1291" s="57"/>
      <c r="AT1291" s="57"/>
      <c r="AU1291" s="57"/>
      <c r="AV1291" s="57"/>
      <c r="AW1291" s="57"/>
      <c r="AX1291" s="57"/>
      <c r="AY1291" s="57"/>
      <c r="AZ1291" s="57"/>
      <c r="BA1291" s="57"/>
      <c r="BB1291" s="57"/>
      <c r="BC1291" s="57"/>
      <c r="BD1291" s="57"/>
      <c r="BE1291" s="338"/>
    </row>
    <row r="1292" spans="2:57">
      <c r="B1292" s="22"/>
      <c r="C1292" s="57"/>
      <c r="D1292" s="57"/>
      <c r="E1292" s="57"/>
      <c r="F1292" s="57"/>
      <c r="G1292" s="57"/>
      <c r="H1292" s="57"/>
      <c r="I1292" s="57"/>
      <c r="J1292" s="57"/>
      <c r="K1292" s="57"/>
      <c r="L1292" s="57"/>
      <c r="M1292" s="57"/>
      <c r="N1292" s="57"/>
      <c r="O1292" s="57"/>
      <c r="P1292" s="57"/>
      <c r="Q1292" s="57"/>
      <c r="R1292" s="57"/>
      <c r="S1292" s="57"/>
      <c r="T1292" s="57"/>
      <c r="U1292" s="57"/>
      <c r="V1292" s="57"/>
      <c r="W1292" s="57"/>
      <c r="X1292" s="57"/>
      <c r="Y1292" s="57"/>
      <c r="Z1292" s="57"/>
      <c r="AA1292" s="57"/>
      <c r="AB1292" s="57"/>
      <c r="AC1292" s="57"/>
      <c r="AD1292" s="57"/>
      <c r="AE1292" s="57"/>
      <c r="AF1292" s="57"/>
      <c r="AG1292" s="57"/>
      <c r="AH1292" s="57"/>
      <c r="AI1292" s="57"/>
      <c r="AJ1292" s="57"/>
      <c r="AK1292" s="57"/>
      <c r="AL1292" s="57"/>
      <c r="AM1292" s="57"/>
      <c r="AN1292" s="57"/>
      <c r="AO1292" s="57"/>
      <c r="AP1292" s="57"/>
      <c r="AQ1292" s="57"/>
      <c r="AR1292" s="57"/>
      <c r="AS1292" s="57"/>
      <c r="AT1292" s="57"/>
      <c r="AU1292" s="57"/>
      <c r="AV1292" s="57"/>
      <c r="AW1292" s="57"/>
      <c r="AX1292" s="57"/>
      <c r="AY1292" s="57"/>
      <c r="AZ1292" s="57"/>
      <c r="BA1292" s="57"/>
      <c r="BB1292" s="57"/>
      <c r="BC1292" s="57"/>
      <c r="BD1292" s="57"/>
      <c r="BE1292" s="338"/>
    </row>
    <row r="1293" spans="2:57">
      <c r="B1293" s="22"/>
      <c r="C1293" s="57"/>
      <c r="D1293" s="57"/>
      <c r="E1293" s="57"/>
      <c r="F1293" s="57"/>
      <c r="G1293" s="57"/>
      <c r="H1293" s="57"/>
      <c r="I1293" s="57"/>
      <c r="J1293" s="57"/>
      <c r="K1293" s="57"/>
      <c r="L1293" s="57"/>
      <c r="M1293" s="57"/>
      <c r="N1293" s="57"/>
      <c r="O1293" s="57"/>
      <c r="P1293" s="57"/>
      <c r="Q1293" s="57"/>
      <c r="R1293" s="57"/>
      <c r="S1293" s="57"/>
      <c r="T1293" s="57"/>
      <c r="U1293" s="57"/>
      <c r="V1293" s="57"/>
      <c r="W1293" s="57"/>
      <c r="X1293" s="57"/>
      <c r="Y1293" s="57"/>
      <c r="Z1293" s="57"/>
      <c r="AA1293" s="57"/>
      <c r="AB1293" s="57"/>
      <c r="AC1293" s="57"/>
      <c r="AD1293" s="57"/>
      <c r="AE1293" s="57"/>
      <c r="AF1293" s="57"/>
      <c r="AG1293" s="57"/>
      <c r="AH1293" s="57"/>
      <c r="AI1293" s="57"/>
      <c r="AJ1293" s="57"/>
      <c r="AK1293" s="57"/>
      <c r="AL1293" s="57"/>
      <c r="AM1293" s="57"/>
      <c r="AN1293" s="57"/>
      <c r="AO1293" s="57"/>
      <c r="AP1293" s="57"/>
      <c r="AQ1293" s="57"/>
      <c r="AR1293" s="57"/>
      <c r="AS1293" s="57"/>
      <c r="AT1293" s="57"/>
      <c r="AU1293" s="57"/>
      <c r="AV1293" s="57"/>
      <c r="AW1293" s="57"/>
      <c r="AX1293" s="57"/>
      <c r="AY1293" s="57"/>
      <c r="AZ1293" s="57"/>
      <c r="BA1293" s="57"/>
      <c r="BB1293" s="57"/>
      <c r="BC1293" s="57"/>
      <c r="BD1293" s="57"/>
      <c r="BE1293" s="338"/>
    </row>
    <row r="1294" spans="2:57">
      <c r="B1294" s="22"/>
      <c r="C1294" s="57"/>
      <c r="D1294" s="57"/>
      <c r="E1294" s="57"/>
      <c r="F1294" s="57"/>
      <c r="G1294" s="57"/>
      <c r="H1294" s="57"/>
      <c r="I1294" s="57"/>
      <c r="J1294" s="57"/>
      <c r="K1294" s="57"/>
      <c r="L1294" s="57"/>
      <c r="M1294" s="57"/>
      <c r="N1294" s="57"/>
      <c r="O1294" s="57"/>
      <c r="P1294" s="57"/>
      <c r="Q1294" s="57"/>
      <c r="R1294" s="57"/>
      <c r="S1294" s="57"/>
      <c r="T1294" s="57"/>
      <c r="U1294" s="57"/>
      <c r="V1294" s="57"/>
      <c r="W1294" s="57"/>
      <c r="X1294" s="57"/>
      <c r="Y1294" s="57"/>
      <c r="Z1294" s="57"/>
      <c r="AA1294" s="57"/>
      <c r="AB1294" s="57"/>
      <c r="AC1294" s="57"/>
      <c r="AD1294" s="57"/>
      <c r="AE1294" s="57"/>
      <c r="AF1294" s="57"/>
      <c r="AG1294" s="57"/>
      <c r="AH1294" s="57"/>
      <c r="AI1294" s="57"/>
      <c r="AJ1294" s="57"/>
      <c r="AK1294" s="57"/>
      <c r="AL1294" s="57"/>
      <c r="AM1294" s="57"/>
      <c r="AN1294" s="57"/>
      <c r="AO1294" s="57"/>
      <c r="AP1294" s="57"/>
      <c r="AQ1294" s="57"/>
      <c r="AR1294" s="57"/>
      <c r="AS1294" s="57"/>
      <c r="AT1294" s="57"/>
      <c r="AU1294" s="57"/>
      <c r="AV1294" s="57"/>
      <c r="AW1294" s="57"/>
      <c r="AX1294" s="57"/>
      <c r="AY1294" s="57"/>
      <c r="AZ1294" s="57"/>
      <c r="BA1294" s="57"/>
      <c r="BB1294" s="57"/>
      <c r="BC1294" s="57"/>
      <c r="BD1294" s="57"/>
      <c r="BE1294" s="338"/>
    </row>
    <row r="1295" spans="2:57">
      <c r="B1295" s="22"/>
      <c r="C1295" s="57"/>
      <c r="D1295" s="57"/>
      <c r="E1295" s="57"/>
      <c r="F1295" s="57"/>
      <c r="G1295" s="57"/>
      <c r="H1295" s="57"/>
      <c r="I1295" s="57"/>
      <c r="J1295" s="57"/>
      <c r="K1295" s="57"/>
      <c r="L1295" s="57"/>
      <c r="M1295" s="57"/>
      <c r="N1295" s="57"/>
      <c r="O1295" s="57"/>
      <c r="P1295" s="57"/>
      <c r="Q1295" s="57"/>
      <c r="R1295" s="57"/>
      <c r="S1295" s="57"/>
      <c r="T1295" s="57"/>
      <c r="U1295" s="57"/>
      <c r="V1295" s="57"/>
      <c r="W1295" s="57"/>
      <c r="X1295" s="57"/>
      <c r="Y1295" s="57"/>
      <c r="Z1295" s="57"/>
      <c r="AA1295" s="57"/>
      <c r="AB1295" s="57"/>
      <c r="AC1295" s="57"/>
      <c r="AD1295" s="57"/>
      <c r="AE1295" s="57"/>
      <c r="AF1295" s="57"/>
      <c r="AG1295" s="57"/>
      <c r="AH1295" s="57"/>
      <c r="AI1295" s="57"/>
      <c r="AJ1295" s="57"/>
      <c r="AK1295" s="57"/>
      <c r="AL1295" s="57"/>
      <c r="AM1295" s="57"/>
      <c r="AN1295" s="57"/>
      <c r="AO1295" s="57"/>
      <c r="AP1295" s="57"/>
      <c r="AQ1295" s="57"/>
      <c r="AR1295" s="57"/>
      <c r="AS1295" s="57"/>
      <c r="AT1295" s="57"/>
      <c r="AU1295" s="57"/>
      <c r="AV1295" s="57"/>
      <c r="AW1295" s="57"/>
      <c r="AX1295" s="57"/>
      <c r="AY1295" s="57"/>
      <c r="AZ1295" s="57"/>
      <c r="BA1295" s="57"/>
      <c r="BB1295" s="57"/>
      <c r="BC1295" s="57"/>
      <c r="BD1295" s="57"/>
      <c r="BE1295" s="338"/>
    </row>
    <row r="1296" spans="2:57">
      <c r="B1296" s="22"/>
      <c r="C1296" s="57"/>
      <c r="D1296" s="57"/>
      <c r="E1296" s="57"/>
      <c r="F1296" s="57"/>
      <c r="G1296" s="57"/>
      <c r="H1296" s="57"/>
      <c r="I1296" s="57"/>
      <c r="J1296" s="57"/>
      <c r="K1296" s="57"/>
      <c r="L1296" s="57"/>
      <c r="M1296" s="57"/>
      <c r="N1296" s="57"/>
      <c r="O1296" s="57"/>
      <c r="P1296" s="57"/>
      <c r="Q1296" s="57"/>
      <c r="R1296" s="57"/>
      <c r="S1296" s="57"/>
      <c r="T1296" s="57"/>
      <c r="U1296" s="57"/>
      <c r="V1296" s="57"/>
      <c r="W1296" s="57"/>
      <c r="X1296" s="57"/>
      <c r="Y1296" s="57"/>
      <c r="Z1296" s="57"/>
      <c r="AA1296" s="57"/>
      <c r="AB1296" s="57"/>
      <c r="AC1296" s="57"/>
      <c r="AD1296" s="57"/>
      <c r="AE1296" s="57"/>
      <c r="AF1296" s="57"/>
      <c r="AG1296" s="57"/>
      <c r="AH1296" s="57"/>
      <c r="AI1296" s="57"/>
      <c r="AJ1296" s="57"/>
      <c r="AK1296" s="57"/>
      <c r="AL1296" s="57"/>
      <c r="AM1296" s="57"/>
      <c r="AN1296" s="57"/>
      <c r="AO1296" s="57"/>
      <c r="AP1296" s="57"/>
      <c r="AQ1296" s="57"/>
      <c r="AR1296" s="57"/>
      <c r="AS1296" s="57"/>
      <c r="AT1296" s="57"/>
      <c r="AU1296" s="57"/>
      <c r="AV1296" s="57"/>
      <c r="AW1296" s="57"/>
      <c r="AX1296" s="57"/>
      <c r="AY1296" s="57"/>
      <c r="AZ1296" s="57"/>
      <c r="BA1296" s="57"/>
      <c r="BB1296" s="57"/>
      <c r="BC1296" s="57"/>
      <c r="BD1296" s="57"/>
      <c r="BE1296" s="338"/>
    </row>
    <row r="1297" spans="1:57">
      <c r="B1297" s="22"/>
      <c r="C1297" s="57"/>
      <c r="D1297" s="57"/>
      <c r="E1297" s="57"/>
      <c r="F1297" s="57"/>
      <c r="G1297" s="57"/>
      <c r="H1297" s="57"/>
      <c r="I1297" s="57"/>
      <c r="J1297" s="57"/>
      <c r="K1297" s="57"/>
      <c r="L1297" s="57"/>
      <c r="M1297" s="57"/>
      <c r="N1297" s="57"/>
      <c r="O1297" s="57"/>
      <c r="P1297" s="57"/>
      <c r="Q1297" s="57"/>
      <c r="R1297" s="57"/>
      <c r="S1297" s="57"/>
      <c r="T1297" s="57"/>
      <c r="U1297" s="57"/>
      <c r="V1297" s="57"/>
      <c r="W1297" s="57"/>
      <c r="X1297" s="57"/>
      <c r="Y1297" s="57"/>
      <c r="Z1297" s="57"/>
      <c r="AA1297" s="57"/>
      <c r="AB1297" s="57"/>
      <c r="AC1297" s="57"/>
      <c r="AD1297" s="57"/>
      <c r="AE1297" s="57"/>
      <c r="AF1297" s="57"/>
      <c r="AG1297" s="57"/>
      <c r="AH1297" s="57"/>
      <c r="AI1297" s="57"/>
      <c r="AJ1297" s="57"/>
      <c r="AK1297" s="57"/>
      <c r="AL1297" s="57"/>
      <c r="AM1297" s="57"/>
      <c r="AN1297" s="57"/>
      <c r="AO1297" s="57"/>
      <c r="AP1297" s="57"/>
      <c r="AQ1297" s="57"/>
      <c r="AR1297" s="57"/>
      <c r="AS1297" s="57"/>
      <c r="AT1297" s="57"/>
      <c r="AU1297" s="57"/>
      <c r="AV1297" s="57"/>
      <c r="AW1297" s="57"/>
      <c r="AX1297" s="57"/>
      <c r="AY1297" s="57"/>
      <c r="AZ1297" s="57"/>
      <c r="BA1297" s="57"/>
      <c r="BB1297" s="57"/>
      <c r="BC1297" s="57"/>
      <c r="BD1297" s="57"/>
      <c r="BE1297" s="338"/>
    </row>
    <row r="1298" spans="1:57">
      <c r="B1298" s="22"/>
      <c r="C1298" s="57"/>
      <c r="D1298" s="57"/>
      <c r="E1298" s="57"/>
      <c r="F1298" s="57"/>
      <c r="G1298" s="57"/>
      <c r="H1298" s="57"/>
      <c r="I1298" s="57"/>
      <c r="J1298" s="57"/>
      <c r="K1298" s="57"/>
      <c r="L1298" s="57"/>
      <c r="M1298" s="57"/>
      <c r="N1298" s="57"/>
      <c r="O1298" s="57"/>
      <c r="P1298" s="57"/>
      <c r="Q1298" s="57"/>
      <c r="R1298" s="57"/>
      <c r="S1298" s="57"/>
      <c r="T1298" s="57"/>
      <c r="U1298" s="57"/>
      <c r="V1298" s="57"/>
      <c r="W1298" s="57"/>
      <c r="X1298" s="57"/>
      <c r="Y1298" s="57"/>
      <c r="Z1298" s="57"/>
      <c r="AA1298" s="57"/>
      <c r="AB1298" s="57"/>
      <c r="AC1298" s="57"/>
      <c r="AD1298" s="57"/>
      <c r="AE1298" s="57"/>
      <c r="AF1298" s="57"/>
      <c r="AG1298" s="57"/>
      <c r="AH1298" s="57"/>
      <c r="AI1298" s="57"/>
      <c r="AJ1298" s="57"/>
      <c r="AK1298" s="57"/>
      <c r="AL1298" s="57"/>
      <c r="AM1298" s="57"/>
      <c r="AN1298" s="57"/>
      <c r="AO1298" s="57"/>
      <c r="AP1298" s="57"/>
      <c r="AQ1298" s="57"/>
      <c r="AR1298" s="57"/>
      <c r="AS1298" s="57"/>
      <c r="AT1298" s="57"/>
      <c r="AU1298" s="57"/>
      <c r="AV1298" s="57"/>
      <c r="AW1298" s="57"/>
      <c r="AX1298" s="57"/>
      <c r="AY1298" s="57"/>
      <c r="AZ1298" s="57"/>
      <c r="BA1298" s="57"/>
      <c r="BB1298" s="57"/>
      <c r="BC1298" s="57"/>
      <c r="BD1298" s="57"/>
      <c r="BE1298" s="338"/>
    </row>
    <row r="1299" spans="1:57">
      <c r="B1299" s="22"/>
      <c r="C1299" s="57"/>
      <c r="D1299" s="57"/>
      <c r="E1299" s="57"/>
      <c r="F1299" s="57"/>
      <c r="G1299" s="57"/>
      <c r="H1299" s="57"/>
      <c r="I1299" s="57"/>
      <c r="J1299" s="57"/>
      <c r="K1299" s="57"/>
      <c r="L1299" s="57"/>
      <c r="M1299" s="57"/>
      <c r="N1299" s="57"/>
      <c r="O1299" s="57"/>
      <c r="P1299" s="57"/>
      <c r="Q1299" s="57"/>
      <c r="R1299" s="57"/>
      <c r="S1299" s="57"/>
      <c r="T1299" s="57"/>
      <c r="U1299" s="57"/>
      <c r="V1299" s="57"/>
      <c r="W1299" s="57"/>
      <c r="X1299" s="57"/>
      <c r="Y1299" s="57"/>
      <c r="Z1299" s="57"/>
      <c r="AA1299" s="57"/>
      <c r="AB1299" s="57"/>
      <c r="AC1299" s="57"/>
      <c r="AD1299" s="57"/>
      <c r="AE1299" s="57"/>
      <c r="AF1299" s="57"/>
      <c r="AG1299" s="57"/>
      <c r="AH1299" s="57"/>
      <c r="AI1299" s="57"/>
      <c r="AJ1299" s="57"/>
      <c r="AK1299" s="57"/>
      <c r="AL1299" s="57"/>
      <c r="AM1299" s="57"/>
      <c r="AN1299" s="57"/>
      <c r="AO1299" s="57"/>
      <c r="AP1299" s="57"/>
      <c r="AQ1299" s="57"/>
      <c r="AR1299" s="57"/>
      <c r="AS1299" s="57"/>
      <c r="AT1299" s="57"/>
      <c r="AU1299" s="57"/>
      <c r="AV1299" s="57"/>
      <c r="AW1299" s="57"/>
      <c r="AX1299" s="57"/>
      <c r="AY1299" s="57"/>
      <c r="AZ1299" s="57"/>
      <c r="BA1299" s="57"/>
      <c r="BB1299" s="57"/>
      <c r="BC1299" s="57"/>
      <c r="BD1299" s="57"/>
      <c r="BE1299" s="338"/>
    </row>
    <row r="1300" spans="1:57">
      <c r="B1300" s="22"/>
      <c r="C1300" s="57"/>
      <c r="D1300" s="57"/>
      <c r="E1300" s="57"/>
      <c r="F1300" s="57"/>
      <c r="G1300" s="57"/>
      <c r="H1300" s="57"/>
      <c r="I1300" s="57"/>
      <c r="J1300" s="57"/>
      <c r="K1300" s="57"/>
      <c r="L1300" s="57"/>
      <c r="M1300" s="57"/>
      <c r="N1300" s="57"/>
      <c r="O1300" s="57"/>
      <c r="P1300" s="57"/>
      <c r="Q1300" s="57"/>
      <c r="R1300" s="57"/>
      <c r="S1300" s="57"/>
      <c r="T1300" s="57"/>
      <c r="U1300" s="57"/>
      <c r="V1300" s="57"/>
      <c r="W1300" s="57"/>
      <c r="X1300" s="57"/>
      <c r="Y1300" s="57"/>
      <c r="Z1300" s="57"/>
      <c r="AA1300" s="57"/>
      <c r="AB1300" s="57"/>
      <c r="AC1300" s="57"/>
      <c r="AD1300" s="57"/>
      <c r="AE1300" s="57"/>
      <c r="AF1300" s="57"/>
      <c r="AG1300" s="57"/>
      <c r="AH1300" s="57"/>
      <c r="AI1300" s="57"/>
      <c r="AJ1300" s="57"/>
      <c r="AK1300" s="57"/>
      <c r="AL1300" s="57"/>
      <c r="AM1300" s="57"/>
      <c r="AN1300" s="57"/>
      <c r="AO1300" s="57"/>
      <c r="AP1300" s="57"/>
      <c r="AQ1300" s="57"/>
      <c r="AR1300" s="57"/>
      <c r="AS1300" s="57"/>
      <c r="AT1300" s="57"/>
      <c r="AU1300" s="57"/>
      <c r="AV1300" s="57"/>
      <c r="AW1300" s="57"/>
      <c r="AX1300" s="57"/>
      <c r="AY1300" s="57"/>
      <c r="AZ1300" s="57"/>
      <c r="BA1300" s="57"/>
      <c r="BB1300" s="57"/>
      <c r="BC1300" s="57"/>
      <c r="BD1300" s="57"/>
      <c r="BE1300" s="338"/>
    </row>
    <row r="1301" spans="1:57">
      <c r="B1301" s="23"/>
      <c r="C1301" s="75"/>
      <c r="D1301" s="75"/>
      <c r="E1301" s="75"/>
      <c r="F1301" s="75"/>
      <c r="G1301" s="75"/>
      <c r="H1301" s="75"/>
      <c r="I1301" s="75"/>
      <c r="J1301" s="75"/>
      <c r="K1301" s="75"/>
      <c r="L1301" s="75"/>
      <c r="M1301" s="75"/>
      <c r="N1301" s="75"/>
      <c r="O1301" s="75"/>
      <c r="P1301" s="75"/>
      <c r="Q1301" s="75"/>
      <c r="R1301" s="75"/>
      <c r="S1301" s="75"/>
      <c r="T1301" s="75"/>
      <c r="U1301" s="75"/>
      <c r="V1301" s="75"/>
      <c r="W1301" s="75"/>
      <c r="X1301" s="75"/>
      <c r="Y1301" s="75"/>
      <c r="Z1301" s="75"/>
      <c r="AA1301" s="75"/>
      <c r="AB1301" s="75"/>
      <c r="AC1301" s="75"/>
      <c r="AD1301" s="75"/>
      <c r="AE1301" s="75"/>
      <c r="AF1301" s="75"/>
      <c r="AG1301" s="75"/>
      <c r="AH1301" s="75"/>
      <c r="AI1301" s="75"/>
      <c r="AJ1301" s="75"/>
      <c r="AK1301" s="75"/>
      <c r="AL1301" s="75"/>
      <c r="AM1301" s="75"/>
      <c r="AN1301" s="75"/>
      <c r="AO1301" s="75"/>
      <c r="AP1301" s="75"/>
      <c r="AQ1301" s="75"/>
      <c r="AR1301" s="75"/>
      <c r="AS1301" s="75"/>
      <c r="AT1301" s="75"/>
      <c r="AU1301" s="75"/>
      <c r="AV1301" s="75"/>
      <c r="AW1301" s="75"/>
      <c r="AX1301" s="75"/>
      <c r="AY1301" s="75"/>
      <c r="AZ1301" s="75"/>
      <c r="BA1301" s="75"/>
      <c r="BB1301" s="75"/>
      <c r="BC1301" s="75"/>
      <c r="BD1301" s="75"/>
      <c r="BE1301" s="339"/>
    </row>
    <row r="1302" spans="1:57">
      <c r="B1302" s="37"/>
      <c r="C1302" s="37"/>
      <c r="D1302" s="37"/>
      <c r="E1302" s="37"/>
      <c r="F1302" s="37"/>
      <c r="G1302" s="37"/>
      <c r="H1302" s="37"/>
      <c r="I1302" s="37"/>
      <c r="J1302" s="37"/>
      <c r="K1302" s="37"/>
      <c r="L1302" s="37"/>
      <c r="M1302" s="37"/>
      <c r="N1302" s="37"/>
      <c r="O1302" s="37"/>
      <c r="P1302" s="37"/>
      <c r="Q1302" s="37"/>
      <c r="R1302" s="37"/>
      <c r="S1302" s="37"/>
      <c r="T1302" s="37"/>
      <c r="U1302" s="37"/>
      <c r="V1302" s="37"/>
      <c r="W1302" s="37"/>
      <c r="X1302" s="37"/>
      <c r="Y1302" s="37"/>
      <c r="Z1302" s="37"/>
      <c r="AA1302" s="37"/>
      <c r="AB1302" s="37"/>
      <c r="AC1302" s="37"/>
      <c r="AD1302" s="37"/>
      <c r="AE1302" s="37"/>
      <c r="AF1302" s="37"/>
      <c r="AG1302" s="37"/>
      <c r="AH1302" s="37"/>
      <c r="AI1302" s="37"/>
      <c r="AJ1302" s="37"/>
      <c r="AK1302" s="37"/>
      <c r="AL1302" s="37"/>
      <c r="AM1302" s="37"/>
      <c r="AN1302" s="37"/>
      <c r="AO1302" s="37"/>
      <c r="AP1302" s="37"/>
      <c r="AQ1302" s="37"/>
      <c r="AR1302" s="37"/>
      <c r="AS1302" s="37"/>
      <c r="AT1302" s="37"/>
      <c r="AU1302" s="37"/>
    </row>
    <row r="1303" spans="1:57">
      <c r="A1303" s="6" t="s">
        <v>5596</v>
      </c>
      <c r="AJ1303" s="7"/>
      <c r="AL1303" s="1"/>
    </row>
    <row r="1304" spans="1:57">
      <c r="AJ1304" s="7"/>
      <c r="AL1304" s="1"/>
    </row>
    <row r="1305" spans="1:57">
      <c r="B1305" s="11" t="s">
        <v>288</v>
      </c>
      <c r="C1305" s="35"/>
      <c r="D1305" s="35"/>
      <c r="E1305" s="35"/>
      <c r="F1305" s="35"/>
      <c r="G1305" s="35"/>
      <c r="H1305" s="35"/>
      <c r="I1305" s="35"/>
      <c r="J1305" s="143"/>
      <c r="K1305" s="11" t="s">
        <v>540</v>
      </c>
      <c r="L1305" s="143"/>
      <c r="AK1305" s="2"/>
      <c r="AL1305" s="1"/>
    </row>
    <row r="1306" spans="1:57">
      <c r="B1306" s="12" t="s">
        <v>7474</v>
      </c>
      <c r="C1306" s="15"/>
      <c r="D1306" s="15"/>
      <c r="E1306" s="15"/>
      <c r="F1306" s="15"/>
      <c r="G1306" s="15"/>
      <c r="H1306" s="15"/>
      <c r="I1306" s="15"/>
      <c r="J1306" s="15"/>
      <c r="K1306" s="130" t="str">
        <f>'D1'!G193&amp;""</f>
        <v/>
      </c>
      <c r="L1306" s="16"/>
      <c r="N1306" s="1" t="s">
        <v>533</v>
      </c>
      <c r="AK1306" s="2"/>
      <c r="AL1306" s="1"/>
    </row>
    <row r="1307" spans="1:57">
      <c r="B1307" s="13"/>
      <c r="C1307" s="71"/>
      <c r="D1307" s="71"/>
      <c r="E1307" s="71"/>
      <c r="F1307" s="71"/>
      <c r="G1307" s="71"/>
      <c r="H1307" s="71"/>
      <c r="I1307" s="71"/>
      <c r="J1307" s="71"/>
      <c r="K1307" s="16"/>
      <c r="L1307" s="16"/>
      <c r="N1307" s="1" t="s">
        <v>7129</v>
      </c>
      <c r="AK1307" s="2"/>
      <c r="AL1307" s="1"/>
    </row>
    <row r="1308" spans="1:57">
      <c r="B1308" s="7"/>
      <c r="C1308" s="7"/>
      <c r="D1308" s="7"/>
      <c r="E1308" s="7"/>
      <c r="F1308" s="7"/>
      <c r="G1308" s="7"/>
      <c r="H1308" s="7"/>
      <c r="I1308" s="7"/>
      <c r="J1308" s="7"/>
      <c r="K1308" s="2"/>
      <c r="L1308" s="2"/>
      <c r="AK1308" s="2"/>
      <c r="AL1308" s="1"/>
    </row>
    <row r="1309" spans="1:57">
      <c r="B1309" s="1" t="s">
        <v>6370</v>
      </c>
      <c r="C1309" s="3"/>
      <c r="D1309" s="7"/>
      <c r="E1309" s="7"/>
      <c r="F1309" s="7"/>
      <c r="G1309" s="7"/>
      <c r="H1309" s="7"/>
      <c r="I1309" s="7"/>
      <c r="J1309" s="7"/>
      <c r="K1309" s="7"/>
      <c r="L1309" s="2"/>
      <c r="M1309" s="2"/>
      <c r="Y1309" s="3"/>
      <c r="Z1309" s="3"/>
      <c r="AA1309" s="3"/>
      <c r="AB1309" s="3"/>
      <c r="AC1309" s="3"/>
      <c r="AD1309" s="3"/>
      <c r="AE1309" s="3"/>
      <c r="AF1309" s="3"/>
      <c r="AG1309" s="3"/>
      <c r="AH1309" s="3"/>
      <c r="AI1309" s="3"/>
      <c r="AJ1309" s="3"/>
      <c r="AK1309" s="3"/>
      <c r="AL1309" s="3"/>
      <c r="AM1309" s="3"/>
      <c r="AN1309" s="3"/>
      <c r="AO1309" s="3"/>
      <c r="AP1309" s="3"/>
    </row>
    <row r="1310" spans="1:57" ht="17.25" customHeight="1">
      <c r="B1310" s="3"/>
      <c r="C1310" s="8" t="s">
        <v>523</v>
      </c>
      <c r="D1310" s="65"/>
      <c r="E1310" s="65"/>
      <c r="F1310" s="65"/>
      <c r="G1310" s="65"/>
      <c r="H1310" s="65"/>
      <c r="I1310" s="65"/>
      <c r="J1310" s="136"/>
      <c r="K1310" s="122" t="s">
        <v>526</v>
      </c>
      <c r="L1310" s="122"/>
      <c r="M1310" s="160" t="str">
        <f>'D1'!G194&amp;""</f>
        <v/>
      </c>
      <c r="N1310" s="172"/>
      <c r="O1310" s="172"/>
      <c r="P1310" s="172"/>
      <c r="Q1310" s="172"/>
      <c r="R1310" s="172" t="s">
        <v>527</v>
      </c>
      <c r="S1310" s="215"/>
      <c r="T1310" s="3"/>
      <c r="Y1310" s="3"/>
      <c r="Z1310" s="3"/>
      <c r="AA1310" s="3"/>
      <c r="AB1310" s="3"/>
      <c r="AC1310" s="3"/>
      <c r="AD1310" s="3"/>
      <c r="AE1310" s="3"/>
      <c r="AF1310" s="3"/>
      <c r="AG1310" s="3"/>
      <c r="AH1310" s="3"/>
      <c r="AI1310" s="3"/>
      <c r="AJ1310" s="3"/>
      <c r="AK1310" s="3"/>
      <c r="AL1310" s="3"/>
      <c r="AM1310" s="3"/>
      <c r="AN1310" s="3"/>
      <c r="AO1310" s="3"/>
      <c r="AP1310" s="3"/>
    </row>
    <row r="1311" spans="1:57" ht="16.5" customHeight="1">
      <c r="B1311" s="3"/>
      <c r="C1311" s="31"/>
      <c r="D1311" s="1"/>
      <c r="E1311" s="1"/>
      <c r="F1311" s="1"/>
      <c r="G1311" s="1"/>
      <c r="H1311" s="1"/>
      <c r="I1311" s="1"/>
      <c r="J1311" s="67"/>
      <c r="K1311" s="123"/>
      <c r="L1311" s="123"/>
      <c r="M1311" s="161"/>
      <c r="N1311" s="173"/>
      <c r="O1311" s="173"/>
      <c r="P1311" s="173"/>
      <c r="Q1311" s="173"/>
      <c r="R1311" s="173"/>
      <c r="S1311" s="222"/>
      <c r="T1311" s="3"/>
      <c r="Y1311" s="3"/>
      <c r="Z1311" s="3"/>
      <c r="AA1311" s="3"/>
      <c r="AB1311" s="3"/>
      <c r="AC1311" s="3"/>
      <c r="AD1311" s="3"/>
      <c r="AE1311" s="3"/>
      <c r="AF1311" s="3"/>
      <c r="AG1311" s="3"/>
      <c r="AH1311" s="3"/>
      <c r="AI1311" s="3"/>
      <c r="AJ1311" s="3"/>
      <c r="AK1311" s="3"/>
      <c r="AL1311" s="3"/>
      <c r="AM1311" s="3"/>
      <c r="AN1311" s="3"/>
      <c r="AO1311" s="3"/>
      <c r="AP1311" s="3"/>
    </row>
    <row r="1312" spans="1:57" ht="16.5" customHeight="1">
      <c r="B1312" s="3"/>
      <c r="C1312" s="31"/>
      <c r="D1312" s="1"/>
      <c r="E1312" s="1"/>
      <c r="F1312" s="1"/>
      <c r="G1312" s="1"/>
      <c r="H1312" s="1"/>
      <c r="I1312" s="1"/>
      <c r="J1312" s="67"/>
      <c r="K1312" s="123" t="s">
        <v>530</v>
      </c>
      <c r="L1312" s="123"/>
      <c r="M1312" s="162" t="str">
        <f>'D1'!G195&amp;""</f>
        <v/>
      </c>
      <c r="N1312" s="173"/>
      <c r="O1312" s="173"/>
      <c r="P1312" s="173"/>
      <c r="Q1312" s="173"/>
      <c r="R1312" s="173" t="s">
        <v>527</v>
      </c>
      <c r="S1312" s="222"/>
      <c r="T1312" s="3"/>
      <c r="Y1312" s="3"/>
      <c r="Z1312" s="3"/>
      <c r="AA1312" s="3"/>
      <c r="AB1312" s="3"/>
      <c r="AC1312" s="3"/>
      <c r="AD1312" s="3"/>
      <c r="AE1312" s="3"/>
      <c r="AF1312" s="3"/>
      <c r="AG1312" s="3"/>
      <c r="AH1312" s="3"/>
      <c r="AI1312" s="3"/>
      <c r="AJ1312" s="3"/>
      <c r="AK1312" s="3"/>
      <c r="AL1312" s="3"/>
      <c r="AM1312" s="3"/>
      <c r="AN1312" s="3"/>
      <c r="AO1312" s="3"/>
      <c r="AP1312" s="3"/>
    </row>
    <row r="1313" spans="2:57" ht="17.25" customHeight="1">
      <c r="B1313" s="3"/>
      <c r="C1313" s="9"/>
      <c r="D1313" s="70"/>
      <c r="E1313" s="70"/>
      <c r="F1313" s="70"/>
      <c r="G1313" s="70"/>
      <c r="H1313" s="70"/>
      <c r="I1313" s="70"/>
      <c r="J1313" s="137"/>
      <c r="K1313" s="124"/>
      <c r="L1313" s="124"/>
      <c r="M1313" s="163"/>
      <c r="N1313" s="174"/>
      <c r="O1313" s="174"/>
      <c r="P1313" s="174"/>
      <c r="Q1313" s="174"/>
      <c r="R1313" s="174"/>
      <c r="S1313" s="216"/>
      <c r="T1313" s="3"/>
      <c r="Y1313" s="3"/>
      <c r="Z1313" s="3"/>
      <c r="AA1313" s="3"/>
      <c r="AB1313" s="3"/>
      <c r="AC1313" s="3"/>
      <c r="AD1313" s="3"/>
      <c r="AE1313" s="3"/>
      <c r="AF1313" s="3"/>
      <c r="AG1313" s="3"/>
      <c r="AH1313" s="3"/>
      <c r="AI1313" s="3"/>
      <c r="AJ1313" s="3"/>
      <c r="AK1313" s="3"/>
      <c r="AL1313" s="3"/>
      <c r="AM1313" s="3"/>
      <c r="AN1313" s="3"/>
      <c r="AO1313" s="3"/>
      <c r="AP1313" s="3"/>
    </row>
    <row r="1315" spans="2:57">
      <c r="B1315" s="1" t="s">
        <v>2713</v>
      </c>
    </row>
    <row r="1316" spans="2:57">
      <c r="B1316" s="36" t="str">
        <f>'D1'!G196&amp;""</f>
        <v/>
      </c>
      <c r="C1316" s="74"/>
      <c r="D1316" s="74"/>
      <c r="E1316" s="74"/>
      <c r="F1316" s="74"/>
      <c r="G1316" s="74"/>
      <c r="H1316" s="74"/>
      <c r="I1316" s="74"/>
      <c r="J1316" s="74"/>
      <c r="K1316" s="74"/>
      <c r="L1316" s="74"/>
      <c r="M1316" s="74"/>
      <c r="N1316" s="74"/>
      <c r="O1316" s="74"/>
      <c r="P1316" s="74"/>
      <c r="Q1316" s="74"/>
      <c r="R1316" s="74"/>
      <c r="S1316" s="74"/>
      <c r="T1316" s="74"/>
      <c r="U1316" s="74"/>
      <c r="V1316" s="74"/>
      <c r="W1316" s="74"/>
      <c r="X1316" s="74"/>
      <c r="Y1316" s="74"/>
      <c r="Z1316" s="74"/>
      <c r="AA1316" s="74"/>
      <c r="AB1316" s="74"/>
      <c r="AC1316" s="74"/>
      <c r="AD1316" s="74"/>
      <c r="AE1316" s="74"/>
      <c r="AF1316" s="74"/>
      <c r="AG1316" s="74"/>
      <c r="AH1316" s="74"/>
      <c r="AI1316" s="74"/>
      <c r="AJ1316" s="74"/>
      <c r="AK1316" s="74"/>
      <c r="AL1316" s="74"/>
      <c r="AM1316" s="74"/>
      <c r="AN1316" s="74"/>
      <c r="AO1316" s="74"/>
      <c r="AP1316" s="74"/>
      <c r="AQ1316" s="74"/>
      <c r="AR1316" s="74"/>
      <c r="AS1316" s="74"/>
      <c r="AT1316" s="74"/>
      <c r="AU1316" s="74"/>
      <c r="AV1316" s="74"/>
      <c r="AW1316" s="74"/>
      <c r="AX1316" s="74"/>
      <c r="AY1316" s="74"/>
      <c r="AZ1316" s="74"/>
      <c r="BA1316" s="74"/>
      <c r="BB1316" s="74"/>
      <c r="BC1316" s="74"/>
      <c r="BD1316" s="74"/>
      <c r="BE1316" s="337"/>
    </row>
    <row r="1317" spans="2:57">
      <c r="B1317" s="22"/>
      <c r="C1317" s="57"/>
      <c r="D1317" s="57"/>
      <c r="E1317" s="57"/>
      <c r="F1317" s="57"/>
      <c r="G1317" s="57"/>
      <c r="H1317" s="57"/>
      <c r="I1317" s="57"/>
      <c r="J1317" s="57"/>
      <c r="K1317" s="57"/>
      <c r="L1317" s="57"/>
      <c r="M1317" s="57"/>
      <c r="N1317" s="57"/>
      <c r="O1317" s="57"/>
      <c r="P1317" s="57"/>
      <c r="Q1317" s="57"/>
      <c r="R1317" s="57"/>
      <c r="S1317" s="57"/>
      <c r="T1317" s="57"/>
      <c r="U1317" s="57"/>
      <c r="V1317" s="57"/>
      <c r="W1317" s="57"/>
      <c r="X1317" s="57"/>
      <c r="Y1317" s="57"/>
      <c r="Z1317" s="57"/>
      <c r="AA1317" s="57"/>
      <c r="AB1317" s="57"/>
      <c r="AC1317" s="57"/>
      <c r="AD1317" s="57"/>
      <c r="AE1317" s="57"/>
      <c r="AF1317" s="57"/>
      <c r="AG1317" s="57"/>
      <c r="AH1317" s="57"/>
      <c r="AI1317" s="57"/>
      <c r="AJ1317" s="57"/>
      <c r="AK1317" s="57"/>
      <c r="AL1317" s="57"/>
      <c r="AM1317" s="57"/>
      <c r="AN1317" s="57"/>
      <c r="AO1317" s="57"/>
      <c r="AP1317" s="57"/>
      <c r="AQ1317" s="57"/>
      <c r="AR1317" s="57"/>
      <c r="AS1317" s="57"/>
      <c r="AT1317" s="57"/>
      <c r="AU1317" s="57"/>
      <c r="AV1317" s="57"/>
      <c r="AW1317" s="57"/>
      <c r="AX1317" s="57"/>
      <c r="AY1317" s="57"/>
      <c r="AZ1317" s="57"/>
      <c r="BA1317" s="57"/>
      <c r="BB1317" s="57"/>
      <c r="BC1317" s="57"/>
      <c r="BD1317" s="57"/>
      <c r="BE1317" s="338"/>
    </row>
    <row r="1318" spans="2:57">
      <c r="B1318" s="22"/>
      <c r="C1318" s="57"/>
      <c r="D1318" s="57"/>
      <c r="E1318" s="57"/>
      <c r="F1318" s="57"/>
      <c r="G1318" s="57"/>
      <c r="H1318" s="57"/>
      <c r="I1318" s="57"/>
      <c r="J1318" s="57"/>
      <c r="K1318" s="57"/>
      <c r="L1318" s="57"/>
      <c r="M1318" s="57"/>
      <c r="N1318" s="57"/>
      <c r="O1318" s="57"/>
      <c r="P1318" s="57"/>
      <c r="Q1318" s="57"/>
      <c r="R1318" s="57"/>
      <c r="S1318" s="57"/>
      <c r="T1318" s="57"/>
      <c r="U1318" s="57"/>
      <c r="V1318" s="57"/>
      <c r="W1318" s="57"/>
      <c r="X1318" s="57"/>
      <c r="Y1318" s="57"/>
      <c r="Z1318" s="57"/>
      <c r="AA1318" s="57"/>
      <c r="AB1318" s="57"/>
      <c r="AC1318" s="57"/>
      <c r="AD1318" s="57"/>
      <c r="AE1318" s="57"/>
      <c r="AF1318" s="57"/>
      <c r="AG1318" s="57"/>
      <c r="AH1318" s="57"/>
      <c r="AI1318" s="57"/>
      <c r="AJ1318" s="57"/>
      <c r="AK1318" s="57"/>
      <c r="AL1318" s="57"/>
      <c r="AM1318" s="57"/>
      <c r="AN1318" s="57"/>
      <c r="AO1318" s="57"/>
      <c r="AP1318" s="57"/>
      <c r="AQ1318" s="57"/>
      <c r="AR1318" s="57"/>
      <c r="AS1318" s="57"/>
      <c r="AT1318" s="57"/>
      <c r="AU1318" s="57"/>
      <c r="AV1318" s="57"/>
      <c r="AW1318" s="57"/>
      <c r="AX1318" s="57"/>
      <c r="AY1318" s="57"/>
      <c r="AZ1318" s="57"/>
      <c r="BA1318" s="57"/>
      <c r="BB1318" s="57"/>
      <c r="BC1318" s="57"/>
      <c r="BD1318" s="57"/>
      <c r="BE1318" s="338"/>
    </row>
    <row r="1319" spans="2:57">
      <c r="B1319" s="22"/>
      <c r="C1319" s="57"/>
      <c r="D1319" s="57"/>
      <c r="E1319" s="57"/>
      <c r="F1319" s="57"/>
      <c r="G1319" s="57"/>
      <c r="H1319" s="57"/>
      <c r="I1319" s="57"/>
      <c r="J1319" s="57"/>
      <c r="K1319" s="57"/>
      <c r="L1319" s="57"/>
      <c r="M1319" s="57"/>
      <c r="N1319" s="57"/>
      <c r="O1319" s="57"/>
      <c r="P1319" s="57"/>
      <c r="Q1319" s="57"/>
      <c r="R1319" s="57"/>
      <c r="S1319" s="57"/>
      <c r="T1319" s="57"/>
      <c r="U1319" s="57"/>
      <c r="V1319" s="57"/>
      <c r="W1319" s="57"/>
      <c r="X1319" s="57"/>
      <c r="Y1319" s="57"/>
      <c r="Z1319" s="57"/>
      <c r="AA1319" s="57"/>
      <c r="AB1319" s="57"/>
      <c r="AC1319" s="57"/>
      <c r="AD1319" s="57"/>
      <c r="AE1319" s="57"/>
      <c r="AF1319" s="57"/>
      <c r="AG1319" s="57"/>
      <c r="AH1319" s="57"/>
      <c r="AI1319" s="57"/>
      <c r="AJ1319" s="57"/>
      <c r="AK1319" s="57"/>
      <c r="AL1319" s="57"/>
      <c r="AM1319" s="57"/>
      <c r="AN1319" s="57"/>
      <c r="AO1319" s="57"/>
      <c r="AP1319" s="57"/>
      <c r="AQ1319" s="57"/>
      <c r="AR1319" s="57"/>
      <c r="AS1319" s="57"/>
      <c r="AT1319" s="57"/>
      <c r="AU1319" s="57"/>
      <c r="AV1319" s="57"/>
      <c r="AW1319" s="57"/>
      <c r="AX1319" s="57"/>
      <c r="AY1319" s="57"/>
      <c r="AZ1319" s="57"/>
      <c r="BA1319" s="57"/>
      <c r="BB1319" s="57"/>
      <c r="BC1319" s="57"/>
      <c r="BD1319" s="57"/>
      <c r="BE1319" s="338"/>
    </row>
    <row r="1320" spans="2:57">
      <c r="B1320" s="22"/>
      <c r="C1320" s="57"/>
      <c r="D1320" s="57"/>
      <c r="E1320" s="57"/>
      <c r="F1320" s="57"/>
      <c r="G1320" s="57"/>
      <c r="H1320" s="57"/>
      <c r="I1320" s="57"/>
      <c r="J1320" s="57"/>
      <c r="K1320" s="57"/>
      <c r="L1320" s="57"/>
      <c r="M1320" s="57"/>
      <c r="N1320" s="57"/>
      <c r="O1320" s="57"/>
      <c r="P1320" s="57"/>
      <c r="Q1320" s="57"/>
      <c r="R1320" s="57"/>
      <c r="S1320" s="57"/>
      <c r="T1320" s="57"/>
      <c r="U1320" s="57"/>
      <c r="V1320" s="57"/>
      <c r="W1320" s="57"/>
      <c r="X1320" s="57"/>
      <c r="Y1320" s="57"/>
      <c r="Z1320" s="57"/>
      <c r="AA1320" s="57"/>
      <c r="AB1320" s="57"/>
      <c r="AC1320" s="57"/>
      <c r="AD1320" s="57"/>
      <c r="AE1320" s="57"/>
      <c r="AF1320" s="57"/>
      <c r="AG1320" s="57"/>
      <c r="AH1320" s="57"/>
      <c r="AI1320" s="57"/>
      <c r="AJ1320" s="57"/>
      <c r="AK1320" s="57"/>
      <c r="AL1320" s="57"/>
      <c r="AM1320" s="57"/>
      <c r="AN1320" s="57"/>
      <c r="AO1320" s="57"/>
      <c r="AP1320" s="57"/>
      <c r="AQ1320" s="57"/>
      <c r="AR1320" s="57"/>
      <c r="AS1320" s="57"/>
      <c r="AT1320" s="57"/>
      <c r="AU1320" s="57"/>
      <c r="AV1320" s="57"/>
      <c r="AW1320" s="57"/>
      <c r="AX1320" s="57"/>
      <c r="AY1320" s="57"/>
      <c r="AZ1320" s="57"/>
      <c r="BA1320" s="57"/>
      <c r="BB1320" s="57"/>
      <c r="BC1320" s="57"/>
      <c r="BD1320" s="57"/>
      <c r="BE1320" s="338"/>
    </row>
    <row r="1321" spans="2:57">
      <c r="B1321" s="22"/>
      <c r="C1321" s="57"/>
      <c r="D1321" s="57"/>
      <c r="E1321" s="57"/>
      <c r="F1321" s="57"/>
      <c r="G1321" s="57"/>
      <c r="H1321" s="57"/>
      <c r="I1321" s="57"/>
      <c r="J1321" s="57"/>
      <c r="K1321" s="57"/>
      <c r="L1321" s="57"/>
      <c r="M1321" s="57"/>
      <c r="N1321" s="57"/>
      <c r="O1321" s="57"/>
      <c r="P1321" s="57"/>
      <c r="Q1321" s="57"/>
      <c r="R1321" s="57"/>
      <c r="S1321" s="57"/>
      <c r="T1321" s="57"/>
      <c r="U1321" s="57"/>
      <c r="V1321" s="57"/>
      <c r="W1321" s="57"/>
      <c r="X1321" s="57"/>
      <c r="Y1321" s="57"/>
      <c r="Z1321" s="57"/>
      <c r="AA1321" s="57"/>
      <c r="AB1321" s="57"/>
      <c r="AC1321" s="57"/>
      <c r="AD1321" s="57"/>
      <c r="AE1321" s="57"/>
      <c r="AF1321" s="57"/>
      <c r="AG1321" s="57"/>
      <c r="AH1321" s="57"/>
      <c r="AI1321" s="57"/>
      <c r="AJ1321" s="57"/>
      <c r="AK1321" s="57"/>
      <c r="AL1321" s="57"/>
      <c r="AM1321" s="57"/>
      <c r="AN1321" s="57"/>
      <c r="AO1321" s="57"/>
      <c r="AP1321" s="57"/>
      <c r="AQ1321" s="57"/>
      <c r="AR1321" s="57"/>
      <c r="AS1321" s="57"/>
      <c r="AT1321" s="57"/>
      <c r="AU1321" s="57"/>
      <c r="AV1321" s="57"/>
      <c r="AW1321" s="57"/>
      <c r="AX1321" s="57"/>
      <c r="AY1321" s="57"/>
      <c r="AZ1321" s="57"/>
      <c r="BA1321" s="57"/>
      <c r="BB1321" s="57"/>
      <c r="BC1321" s="57"/>
      <c r="BD1321" s="57"/>
      <c r="BE1321" s="338"/>
    </row>
    <row r="1322" spans="2:57">
      <c r="B1322" s="22"/>
      <c r="C1322" s="57"/>
      <c r="D1322" s="57"/>
      <c r="E1322" s="57"/>
      <c r="F1322" s="57"/>
      <c r="G1322" s="57"/>
      <c r="H1322" s="57"/>
      <c r="I1322" s="57"/>
      <c r="J1322" s="57"/>
      <c r="K1322" s="57"/>
      <c r="L1322" s="57"/>
      <c r="M1322" s="57"/>
      <c r="N1322" s="57"/>
      <c r="O1322" s="57"/>
      <c r="P1322" s="57"/>
      <c r="Q1322" s="57"/>
      <c r="R1322" s="57"/>
      <c r="S1322" s="57"/>
      <c r="T1322" s="57"/>
      <c r="U1322" s="57"/>
      <c r="V1322" s="57"/>
      <c r="W1322" s="57"/>
      <c r="X1322" s="57"/>
      <c r="Y1322" s="57"/>
      <c r="Z1322" s="57"/>
      <c r="AA1322" s="57"/>
      <c r="AB1322" s="57"/>
      <c r="AC1322" s="57"/>
      <c r="AD1322" s="57"/>
      <c r="AE1322" s="57"/>
      <c r="AF1322" s="57"/>
      <c r="AG1322" s="57"/>
      <c r="AH1322" s="57"/>
      <c r="AI1322" s="57"/>
      <c r="AJ1322" s="57"/>
      <c r="AK1322" s="57"/>
      <c r="AL1322" s="57"/>
      <c r="AM1322" s="57"/>
      <c r="AN1322" s="57"/>
      <c r="AO1322" s="57"/>
      <c r="AP1322" s="57"/>
      <c r="AQ1322" s="57"/>
      <c r="AR1322" s="57"/>
      <c r="AS1322" s="57"/>
      <c r="AT1322" s="57"/>
      <c r="AU1322" s="57"/>
      <c r="AV1322" s="57"/>
      <c r="AW1322" s="57"/>
      <c r="AX1322" s="57"/>
      <c r="AY1322" s="57"/>
      <c r="AZ1322" s="57"/>
      <c r="BA1322" s="57"/>
      <c r="BB1322" s="57"/>
      <c r="BC1322" s="57"/>
      <c r="BD1322" s="57"/>
      <c r="BE1322" s="338"/>
    </row>
    <row r="1323" spans="2:57">
      <c r="B1323" s="22"/>
      <c r="C1323" s="57"/>
      <c r="D1323" s="57"/>
      <c r="E1323" s="57"/>
      <c r="F1323" s="57"/>
      <c r="G1323" s="57"/>
      <c r="H1323" s="57"/>
      <c r="I1323" s="57"/>
      <c r="J1323" s="57"/>
      <c r="K1323" s="57"/>
      <c r="L1323" s="57"/>
      <c r="M1323" s="57"/>
      <c r="N1323" s="57"/>
      <c r="O1323" s="57"/>
      <c r="P1323" s="57"/>
      <c r="Q1323" s="57"/>
      <c r="R1323" s="57"/>
      <c r="S1323" s="57"/>
      <c r="T1323" s="57"/>
      <c r="U1323" s="57"/>
      <c r="V1323" s="57"/>
      <c r="W1323" s="57"/>
      <c r="X1323" s="57"/>
      <c r="Y1323" s="57"/>
      <c r="Z1323" s="57"/>
      <c r="AA1323" s="57"/>
      <c r="AB1323" s="57"/>
      <c r="AC1323" s="57"/>
      <c r="AD1323" s="57"/>
      <c r="AE1323" s="57"/>
      <c r="AF1323" s="57"/>
      <c r="AG1323" s="57"/>
      <c r="AH1323" s="57"/>
      <c r="AI1323" s="57"/>
      <c r="AJ1323" s="57"/>
      <c r="AK1323" s="57"/>
      <c r="AL1323" s="57"/>
      <c r="AM1323" s="57"/>
      <c r="AN1323" s="57"/>
      <c r="AO1323" s="57"/>
      <c r="AP1323" s="57"/>
      <c r="AQ1323" s="57"/>
      <c r="AR1323" s="57"/>
      <c r="AS1323" s="57"/>
      <c r="AT1323" s="57"/>
      <c r="AU1323" s="57"/>
      <c r="AV1323" s="57"/>
      <c r="AW1323" s="57"/>
      <c r="AX1323" s="57"/>
      <c r="AY1323" s="57"/>
      <c r="AZ1323" s="57"/>
      <c r="BA1323" s="57"/>
      <c r="BB1323" s="57"/>
      <c r="BC1323" s="57"/>
      <c r="BD1323" s="57"/>
      <c r="BE1323" s="338"/>
    </row>
    <row r="1324" spans="2:57">
      <c r="B1324" s="22"/>
      <c r="C1324" s="57"/>
      <c r="D1324" s="57"/>
      <c r="E1324" s="57"/>
      <c r="F1324" s="57"/>
      <c r="G1324" s="57"/>
      <c r="H1324" s="57"/>
      <c r="I1324" s="57"/>
      <c r="J1324" s="57"/>
      <c r="K1324" s="57"/>
      <c r="L1324" s="57"/>
      <c r="M1324" s="57"/>
      <c r="N1324" s="57"/>
      <c r="O1324" s="57"/>
      <c r="P1324" s="57"/>
      <c r="Q1324" s="57"/>
      <c r="R1324" s="57"/>
      <c r="S1324" s="57"/>
      <c r="T1324" s="57"/>
      <c r="U1324" s="57"/>
      <c r="V1324" s="57"/>
      <c r="W1324" s="57"/>
      <c r="X1324" s="57"/>
      <c r="Y1324" s="57"/>
      <c r="Z1324" s="57"/>
      <c r="AA1324" s="57"/>
      <c r="AB1324" s="57"/>
      <c r="AC1324" s="57"/>
      <c r="AD1324" s="57"/>
      <c r="AE1324" s="57"/>
      <c r="AF1324" s="57"/>
      <c r="AG1324" s="57"/>
      <c r="AH1324" s="57"/>
      <c r="AI1324" s="57"/>
      <c r="AJ1324" s="57"/>
      <c r="AK1324" s="57"/>
      <c r="AL1324" s="57"/>
      <c r="AM1324" s="57"/>
      <c r="AN1324" s="57"/>
      <c r="AO1324" s="57"/>
      <c r="AP1324" s="57"/>
      <c r="AQ1324" s="57"/>
      <c r="AR1324" s="57"/>
      <c r="AS1324" s="57"/>
      <c r="AT1324" s="57"/>
      <c r="AU1324" s="57"/>
      <c r="AV1324" s="57"/>
      <c r="AW1324" s="57"/>
      <c r="AX1324" s="57"/>
      <c r="AY1324" s="57"/>
      <c r="AZ1324" s="57"/>
      <c r="BA1324" s="57"/>
      <c r="BB1324" s="57"/>
      <c r="BC1324" s="57"/>
      <c r="BD1324" s="57"/>
      <c r="BE1324" s="338"/>
    </row>
    <row r="1325" spans="2:57">
      <c r="B1325" s="22"/>
      <c r="C1325" s="57"/>
      <c r="D1325" s="57"/>
      <c r="E1325" s="57"/>
      <c r="F1325" s="57"/>
      <c r="G1325" s="57"/>
      <c r="H1325" s="57"/>
      <c r="I1325" s="57"/>
      <c r="J1325" s="57"/>
      <c r="K1325" s="57"/>
      <c r="L1325" s="57"/>
      <c r="M1325" s="57"/>
      <c r="N1325" s="57"/>
      <c r="O1325" s="57"/>
      <c r="P1325" s="57"/>
      <c r="Q1325" s="57"/>
      <c r="R1325" s="57"/>
      <c r="S1325" s="57"/>
      <c r="T1325" s="57"/>
      <c r="U1325" s="57"/>
      <c r="V1325" s="57"/>
      <c r="W1325" s="57"/>
      <c r="X1325" s="57"/>
      <c r="Y1325" s="57"/>
      <c r="Z1325" s="57"/>
      <c r="AA1325" s="57"/>
      <c r="AB1325" s="57"/>
      <c r="AC1325" s="57"/>
      <c r="AD1325" s="57"/>
      <c r="AE1325" s="57"/>
      <c r="AF1325" s="57"/>
      <c r="AG1325" s="57"/>
      <c r="AH1325" s="57"/>
      <c r="AI1325" s="57"/>
      <c r="AJ1325" s="57"/>
      <c r="AK1325" s="57"/>
      <c r="AL1325" s="57"/>
      <c r="AM1325" s="57"/>
      <c r="AN1325" s="57"/>
      <c r="AO1325" s="57"/>
      <c r="AP1325" s="57"/>
      <c r="AQ1325" s="57"/>
      <c r="AR1325" s="57"/>
      <c r="AS1325" s="57"/>
      <c r="AT1325" s="57"/>
      <c r="AU1325" s="57"/>
      <c r="AV1325" s="57"/>
      <c r="AW1325" s="57"/>
      <c r="AX1325" s="57"/>
      <c r="AY1325" s="57"/>
      <c r="AZ1325" s="57"/>
      <c r="BA1325" s="57"/>
      <c r="BB1325" s="57"/>
      <c r="BC1325" s="57"/>
      <c r="BD1325" s="57"/>
      <c r="BE1325" s="338"/>
    </row>
    <row r="1326" spans="2:57">
      <c r="B1326" s="22"/>
      <c r="C1326" s="57"/>
      <c r="D1326" s="57"/>
      <c r="E1326" s="57"/>
      <c r="F1326" s="57"/>
      <c r="G1326" s="57"/>
      <c r="H1326" s="57"/>
      <c r="I1326" s="57"/>
      <c r="J1326" s="57"/>
      <c r="K1326" s="57"/>
      <c r="L1326" s="57"/>
      <c r="M1326" s="57"/>
      <c r="N1326" s="57"/>
      <c r="O1326" s="57"/>
      <c r="P1326" s="57"/>
      <c r="Q1326" s="57"/>
      <c r="R1326" s="57"/>
      <c r="S1326" s="57"/>
      <c r="T1326" s="57"/>
      <c r="U1326" s="57"/>
      <c r="V1326" s="57"/>
      <c r="W1326" s="57"/>
      <c r="X1326" s="57"/>
      <c r="Y1326" s="57"/>
      <c r="Z1326" s="57"/>
      <c r="AA1326" s="57"/>
      <c r="AB1326" s="57"/>
      <c r="AC1326" s="57"/>
      <c r="AD1326" s="57"/>
      <c r="AE1326" s="57"/>
      <c r="AF1326" s="57"/>
      <c r="AG1326" s="57"/>
      <c r="AH1326" s="57"/>
      <c r="AI1326" s="57"/>
      <c r="AJ1326" s="57"/>
      <c r="AK1326" s="57"/>
      <c r="AL1326" s="57"/>
      <c r="AM1326" s="57"/>
      <c r="AN1326" s="57"/>
      <c r="AO1326" s="57"/>
      <c r="AP1326" s="57"/>
      <c r="AQ1326" s="57"/>
      <c r="AR1326" s="57"/>
      <c r="AS1326" s="57"/>
      <c r="AT1326" s="57"/>
      <c r="AU1326" s="57"/>
      <c r="AV1326" s="57"/>
      <c r="AW1326" s="57"/>
      <c r="AX1326" s="57"/>
      <c r="AY1326" s="57"/>
      <c r="AZ1326" s="57"/>
      <c r="BA1326" s="57"/>
      <c r="BB1326" s="57"/>
      <c r="BC1326" s="57"/>
      <c r="BD1326" s="57"/>
      <c r="BE1326" s="338"/>
    </row>
    <row r="1327" spans="2:57">
      <c r="B1327" s="22"/>
      <c r="C1327" s="57"/>
      <c r="D1327" s="57"/>
      <c r="E1327" s="57"/>
      <c r="F1327" s="57"/>
      <c r="G1327" s="57"/>
      <c r="H1327" s="57"/>
      <c r="I1327" s="57"/>
      <c r="J1327" s="57"/>
      <c r="K1327" s="57"/>
      <c r="L1327" s="57"/>
      <c r="M1327" s="57"/>
      <c r="N1327" s="57"/>
      <c r="O1327" s="57"/>
      <c r="P1327" s="57"/>
      <c r="Q1327" s="57"/>
      <c r="R1327" s="57"/>
      <c r="S1327" s="57"/>
      <c r="T1327" s="57"/>
      <c r="U1327" s="57"/>
      <c r="V1327" s="57"/>
      <c r="W1327" s="57"/>
      <c r="X1327" s="57"/>
      <c r="Y1327" s="57"/>
      <c r="Z1327" s="57"/>
      <c r="AA1327" s="57"/>
      <c r="AB1327" s="57"/>
      <c r="AC1327" s="57"/>
      <c r="AD1327" s="57"/>
      <c r="AE1327" s="57"/>
      <c r="AF1327" s="57"/>
      <c r="AG1327" s="57"/>
      <c r="AH1327" s="57"/>
      <c r="AI1327" s="57"/>
      <c r="AJ1327" s="57"/>
      <c r="AK1327" s="57"/>
      <c r="AL1327" s="57"/>
      <c r="AM1327" s="57"/>
      <c r="AN1327" s="57"/>
      <c r="AO1327" s="57"/>
      <c r="AP1327" s="57"/>
      <c r="AQ1327" s="57"/>
      <c r="AR1327" s="57"/>
      <c r="AS1327" s="57"/>
      <c r="AT1327" s="57"/>
      <c r="AU1327" s="57"/>
      <c r="AV1327" s="57"/>
      <c r="AW1327" s="57"/>
      <c r="AX1327" s="57"/>
      <c r="AY1327" s="57"/>
      <c r="AZ1327" s="57"/>
      <c r="BA1327" s="57"/>
      <c r="BB1327" s="57"/>
      <c r="BC1327" s="57"/>
      <c r="BD1327" s="57"/>
      <c r="BE1327" s="338"/>
    </row>
    <row r="1328" spans="2:57">
      <c r="B1328" s="22"/>
      <c r="C1328" s="57"/>
      <c r="D1328" s="57"/>
      <c r="E1328" s="57"/>
      <c r="F1328" s="57"/>
      <c r="G1328" s="57"/>
      <c r="H1328" s="57"/>
      <c r="I1328" s="57"/>
      <c r="J1328" s="57"/>
      <c r="K1328" s="57"/>
      <c r="L1328" s="57"/>
      <c r="M1328" s="57"/>
      <c r="N1328" s="57"/>
      <c r="O1328" s="57"/>
      <c r="P1328" s="57"/>
      <c r="Q1328" s="57"/>
      <c r="R1328" s="57"/>
      <c r="S1328" s="57"/>
      <c r="T1328" s="57"/>
      <c r="U1328" s="57"/>
      <c r="V1328" s="57"/>
      <c r="W1328" s="57"/>
      <c r="X1328" s="57"/>
      <c r="Y1328" s="57"/>
      <c r="Z1328" s="57"/>
      <c r="AA1328" s="57"/>
      <c r="AB1328" s="57"/>
      <c r="AC1328" s="57"/>
      <c r="AD1328" s="57"/>
      <c r="AE1328" s="57"/>
      <c r="AF1328" s="57"/>
      <c r="AG1328" s="57"/>
      <c r="AH1328" s="57"/>
      <c r="AI1328" s="57"/>
      <c r="AJ1328" s="57"/>
      <c r="AK1328" s="57"/>
      <c r="AL1328" s="57"/>
      <c r="AM1328" s="57"/>
      <c r="AN1328" s="57"/>
      <c r="AO1328" s="57"/>
      <c r="AP1328" s="57"/>
      <c r="AQ1328" s="57"/>
      <c r="AR1328" s="57"/>
      <c r="AS1328" s="57"/>
      <c r="AT1328" s="57"/>
      <c r="AU1328" s="57"/>
      <c r="AV1328" s="57"/>
      <c r="AW1328" s="57"/>
      <c r="AX1328" s="57"/>
      <c r="AY1328" s="57"/>
      <c r="AZ1328" s="57"/>
      <c r="BA1328" s="57"/>
      <c r="BB1328" s="57"/>
      <c r="BC1328" s="57"/>
      <c r="BD1328" s="57"/>
      <c r="BE1328" s="338"/>
    </row>
    <row r="1329" spans="1:57">
      <c r="B1329" s="22"/>
      <c r="C1329" s="57"/>
      <c r="D1329" s="57"/>
      <c r="E1329" s="57"/>
      <c r="F1329" s="57"/>
      <c r="G1329" s="57"/>
      <c r="H1329" s="57"/>
      <c r="I1329" s="57"/>
      <c r="J1329" s="57"/>
      <c r="K1329" s="57"/>
      <c r="L1329" s="57"/>
      <c r="M1329" s="57"/>
      <c r="N1329" s="57"/>
      <c r="O1329" s="57"/>
      <c r="P1329" s="57"/>
      <c r="Q1329" s="57"/>
      <c r="R1329" s="57"/>
      <c r="S1329" s="57"/>
      <c r="T1329" s="57"/>
      <c r="U1329" s="57"/>
      <c r="V1329" s="57"/>
      <c r="W1329" s="57"/>
      <c r="X1329" s="57"/>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338"/>
    </row>
    <row r="1330" spans="1:57">
      <c r="B1330" s="23"/>
      <c r="C1330" s="75"/>
      <c r="D1330" s="75"/>
      <c r="E1330" s="75"/>
      <c r="F1330" s="75"/>
      <c r="G1330" s="75"/>
      <c r="H1330" s="75"/>
      <c r="I1330" s="75"/>
      <c r="J1330" s="75"/>
      <c r="K1330" s="75"/>
      <c r="L1330" s="75"/>
      <c r="M1330" s="75"/>
      <c r="N1330" s="75"/>
      <c r="O1330" s="75"/>
      <c r="P1330" s="75"/>
      <c r="Q1330" s="75"/>
      <c r="R1330" s="75"/>
      <c r="S1330" s="75"/>
      <c r="T1330" s="75"/>
      <c r="U1330" s="75"/>
      <c r="V1330" s="75"/>
      <c r="W1330" s="75"/>
      <c r="X1330" s="75"/>
      <c r="Y1330" s="75"/>
      <c r="Z1330" s="75"/>
      <c r="AA1330" s="75"/>
      <c r="AB1330" s="75"/>
      <c r="AC1330" s="75"/>
      <c r="AD1330" s="75"/>
      <c r="AE1330" s="75"/>
      <c r="AF1330" s="75"/>
      <c r="AG1330" s="75"/>
      <c r="AH1330" s="75"/>
      <c r="AI1330" s="75"/>
      <c r="AJ1330" s="75"/>
      <c r="AK1330" s="75"/>
      <c r="AL1330" s="75"/>
      <c r="AM1330" s="75"/>
      <c r="AN1330" s="75"/>
      <c r="AO1330" s="75"/>
      <c r="AP1330" s="75"/>
      <c r="AQ1330" s="75"/>
      <c r="AR1330" s="75"/>
      <c r="AS1330" s="75"/>
      <c r="AT1330" s="75"/>
      <c r="AU1330" s="75"/>
      <c r="AV1330" s="75"/>
      <c r="AW1330" s="75"/>
      <c r="AX1330" s="75"/>
      <c r="AY1330" s="75"/>
      <c r="AZ1330" s="75"/>
      <c r="BA1330" s="75"/>
      <c r="BB1330" s="75"/>
      <c r="BC1330" s="75"/>
      <c r="BD1330" s="75"/>
      <c r="BE1330" s="339"/>
    </row>
    <row r="1331" spans="1:5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row>
    <row r="1332" spans="1:57">
      <c r="A1332" s="6" t="s">
        <v>7620</v>
      </c>
      <c r="AJ1332" s="7"/>
      <c r="AL1332" s="1"/>
    </row>
    <row r="1333" spans="1:57">
      <c r="AJ1333" s="7"/>
      <c r="AL1333" s="1"/>
    </row>
    <row r="1334" spans="1:57" ht="14.25" customHeight="1">
      <c r="B1334" s="14" t="s">
        <v>59</v>
      </c>
      <c r="C1334" s="81"/>
      <c r="D1334" s="81"/>
      <c r="E1334" s="81"/>
      <c r="F1334" s="81"/>
      <c r="G1334" s="81"/>
      <c r="H1334" s="81"/>
      <c r="I1334" s="81"/>
      <c r="J1334" s="144"/>
      <c r="K1334" s="47" t="str">
        <f>'D1'!G197&amp;""</f>
        <v/>
      </c>
      <c r="L1334" s="72"/>
      <c r="M1334" s="72"/>
      <c r="N1334" s="72"/>
      <c r="O1334" s="72"/>
      <c r="P1334" s="72"/>
      <c r="Q1334" s="72"/>
      <c r="R1334" s="72"/>
      <c r="S1334" s="72"/>
      <c r="T1334" s="72"/>
      <c r="U1334" s="72"/>
      <c r="V1334" s="72"/>
      <c r="W1334" s="72"/>
      <c r="X1334" s="72"/>
      <c r="Y1334" s="72"/>
      <c r="Z1334" s="72"/>
      <c r="AA1334" s="72"/>
      <c r="AB1334" s="72"/>
      <c r="AC1334" s="72"/>
      <c r="AD1334" s="72"/>
      <c r="AE1334" s="72"/>
      <c r="AF1334" s="72"/>
      <c r="AG1334" s="72"/>
      <c r="AH1334" s="72"/>
      <c r="AI1334" s="72"/>
      <c r="AJ1334" s="72"/>
      <c r="AK1334" s="72"/>
      <c r="AL1334" s="72"/>
      <c r="AM1334" s="72"/>
      <c r="AN1334" s="72"/>
      <c r="AO1334" s="72"/>
      <c r="AP1334" s="72"/>
      <c r="AQ1334" s="72"/>
      <c r="AR1334" s="72"/>
      <c r="AS1334" s="72"/>
      <c r="AT1334" s="72"/>
      <c r="AU1334" s="72"/>
      <c r="AV1334" s="72"/>
      <c r="AW1334" s="72"/>
      <c r="AX1334" s="72"/>
      <c r="AY1334" s="72"/>
      <c r="AZ1334" s="72"/>
      <c r="BA1334" s="72"/>
      <c r="BB1334" s="72"/>
      <c r="BC1334" s="72"/>
      <c r="BD1334" s="72"/>
      <c r="BE1334" s="119"/>
    </row>
    <row r="1335" spans="1:57">
      <c r="B1335" s="38"/>
      <c r="C1335" s="82"/>
      <c r="D1335" s="82"/>
      <c r="E1335" s="82"/>
      <c r="F1335" s="82"/>
      <c r="G1335" s="82"/>
      <c r="H1335" s="82"/>
      <c r="I1335" s="82"/>
      <c r="J1335" s="145"/>
      <c r="K1335" s="18"/>
      <c r="L1335" s="73"/>
      <c r="M1335" s="73"/>
      <c r="N1335" s="73"/>
      <c r="O1335" s="73"/>
      <c r="P1335" s="73"/>
      <c r="Q1335" s="73"/>
      <c r="R1335" s="73"/>
      <c r="S1335" s="73"/>
      <c r="T1335" s="73"/>
      <c r="U1335" s="73"/>
      <c r="V1335" s="73"/>
      <c r="W1335" s="73"/>
      <c r="X1335" s="73"/>
      <c r="Y1335" s="73"/>
      <c r="Z1335" s="73"/>
      <c r="AA1335" s="73"/>
      <c r="AB1335" s="73"/>
      <c r="AC1335" s="73"/>
      <c r="AD1335" s="73"/>
      <c r="AE1335" s="73"/>
      <c r="AF1335" s="73"/>
      <c r="AG1335" s="73"/>
      <c r="AH1335" s="73"/>
      <c r="AI1335" s="73"/>
      <c r="AJ1335" s="73"/>
      <c r="AK1335" s="73"/>
      <c r="AL1335" s="73"/>
      <c r="AM1335" s="73"/>
      <c r="AN1335" s="73"/>
      <c r="AO1335" s="73"/>
      <c r="AP1335" s="73"/>
      <c r="AQ1335" s="73"/>
      <c r="AR1335" s="73"/>
      <c r="AS1335" s="73"/>
      <c r="AT1335" s="73"/>
      <c r="AU1335" s="73"/>
      <c r="AV1335" s="73"/>
      <c r="AW1335" s="73"/>
      <c r="AX1335" s="73"/>
      <c r="AY1335" s="73"/>
      <c r="AZ1335" s="73"/>
      <c r="BA1335" s="73"/>
      <c r="BB1335" s="73"/>
      <c r="BC1335" s="73"/>
      <c r="BD1335" s="73"/>
      <c r="BE1335" s="121"/>
    </row>
    <row r="1336" spans="1:57">
      <c r="AJ1336" s="7"/>
      <c r="AL1336" s="1"/>
    </row>
    <row r="1337" spans="1:57">
      <c r="A1337" s="6" t="s">
        <v>4895</v>
      </c>
      <c r="AJ1337" s="7"/>
      <c r="AL1337" s="1"/>
    </row>
    <row r="1338" spans="1:57">
      <c r="AJ1338" s="7"/>
      <c r="AL1338" s="1"/>
    </row>
    <row r="1339" spans="1:57">
      <c r="B1339" s="14" t="s">
        <v>7128</v>
      </c>
      <c r="C1339" s="81"/>
      <c r="D1339" s="81"/>
      <c r="E1339" s="81"/>
      <c r="F1339" s="81"/>
      <c r="G1339" s="81"/>
      <c r="H1339" s="81"/>
      <c r="I1339" s="81"/>
      <c r="J1339" s="144"/>
      <c r="K1339" s="47" t="str">
        <f>'D1'!G198&amp;""</f>
        <v/>
      </c>
      <c r="L1339" s="72"/>
      <c r="M1339" s="72"/>
      <c r="N1339" s="72"/>
      <c r="O1339" s="72"/>
      <c r="P1339" s="72"/>
      <c r="Q1339" s="72"/>
      <c r="R1339" s="72"/>
      <c r="S1339" s="72"/>
      <c r="T1339" s="72"/>
      <c r="U1339" s="72"/>
      <c r="V1339" s="72"/>
      <c r="W1339" s="72"/>
      <c r="X1339" s="72"/>
      <c r="Y1339" s="72"/>
      <c r="Z1339" s="72"/>
      <c r="AA1339" s="72"/>
      <c r="AB1339" s="72"/>
      <c r="AC1339" s="72"/>
      <c r="AD1339" s="72"/>
      <c r="AE1339" s="72"/>
      <c r="AF1339" s="72"/>
      <c r="AG1339" s="72"/>
      <c r="AH1339" s="72"/>
      <c r="AI1339" s="72"/>
      <c r="AJ1339" s="72"/>
      <c r="AK1339" s="72"/>
      <c r="AL1339" s="72"/>
      <c r="AM1339" s="72"/>
      <c r="AN1339" s="72"/>
      <c r="AO1339" s="72"/>
      <c r="AP1339" s="72"/>
      <c r="AQ1339" s="72"/>
      <c r="AR1339" s="72"/>
      <c r="AS1339" s="72"/>
      <c r="AT1339" s="72"/>
      <c r="AU1339" s="72"/>
      <c r="AV1339" s="72"/>
      <c r="AW1339" s="72"/>
      <c r="AX1339" s="72"/>
      <c r="AY1339" s="72"/>
      <c r="AZ1339" s="72"/>
      <c r="BA1339" s="72"/>
      <c r="BB1339" s="72"/>
      <c r="BC1339" s="72"/>
      <c r="BD1339" s="72"/>
      <c r="BE1339" s="119"/>
    </row>
    <row r="1340" spans="1:57">
      <c r="B1340" s="38"/>
      <c r="C1340" s="82"/>
      <c r="D1340" s="82"/>
      <c r="E1340" s="82"/>
      <c r="F1340" s="82"/>
      <c r="G1340" s="82"/>
      <c r="H1340" s="82"/>
      <c r="I1340" s="82"/>
      <c r="J1340" s="145"/>
      <c r="K1340" s="18"/>
      <c r="L1340" s="73"/>
      <c r="M1340" s="73"/>
      <c r="N1340" s="73"/>
      <c r="O1340" s="73"/>
      <c r="P1340" s="73"/>
      <c r="Q1340" s="73"/>
      <c r="R1340" s="73"/>
      <c r="S1340" s="73"/>
      <c r="T1340" s="73"/>
      <c r="U1340" s="73"/>
      <c r="V1340" s="73"/>
      <c r="W1340" s="73"/>
      <c r="X1340" s="73"/>
      <c r="Y1340" s="73"/>
      <c r="Z1340" s="73"/>
      <c r="AA1340" s="73"/>
      <c r="AB1340" s="73"/>
      <c r="AC1340" s="73"/>
      <c r="AD1340" s="73"/>
      <c r="AE1340" s="73"/>
      <c r="AF1340" s="73"/>
      <c r="AG1340" s="73"/>
      <c r="AH1340" s="73"/>
      <c r="AI1340" s="73"/>
      <c r="AJ1340" s="73"/>
      <c r="AK1340" s="73"/>
      <c r="AL1340" s="73"/>
      <c r="AM1340" s="73"/>
      <c r="AN1340" s="73"/>
      <c r="AO1340" s="73"/>
      <c r="AP1340" s="73"/>
      <c r="AQ1340" s="73"/>
      <c r="AR1340" s="73"/>
      <c r="AS1340" s="73"/>
      <c r="AT1340" s="73"/>
      <c r="AU1340" s="73"/>
      <c r="AV1340" s="73"/>
      <c r="AW1340" s="73"/>
      <c r="AX1340" s="73"/>
      <c r="AY1340" s="73"/>
      <c r="AZ1340" s="73"/>
      <c r="BA1340" s="73"/>
      <c r="BB1340" s="73"/>
      <c r="BC1340" s="73"/>
      <c r="BD1340" s="73"/>
      <c r="BE1340" s="121"/>
    </row>
    <row r="1341" spans="1:57">
      <c r="AJ1341" s="7"/>
      <c r="AL1341" s="1"/>
    </row>
    <row r="1342" spans="1:57">
      <c r="A1342" s="6" t="s">
        <v>7621</v>
      </c>
      <c r="AJ1342" s="7"/>
      <c r="AL1342" s="1"/>
    </row>
    <row r="1343" spans="1:57">
      <c r="AJ1343" s="7"/>
      <c r="AL1343" s="1"/>
    </row>
    <row r="1344" spans="1:57">
      <c r="B1344" s="24" t="s">
        <v>288</v>
      </c>
      <c r="C1344" s="76"/>
      <c r="D1344" s="76"/>
      <c r="E1344" s="76"/>
      <c r="F1344" s="76"/>
      <c r="G1344" s="76"/>
      <c r="H1344" s="76"/>
      <c r="I1344" s="76"/>
      <c r="J1344" s="76"/>
      <c r="K1344" s="76"/>
      <c r="L1344" s="76"/>
      <c r="M1344" s="76"/>
      <c r="N1344" s="76"/>
      <c r="O1344" s="104"/>
      <c r="P1344" s="24" t="s">
        <v>540</v>
      </c>
      <c r="Q1344" s="104"/>
      <c r="AL1344" s="1"/>
    </row>
    <row r="1345" spans="2:57" ht="14.25" customHeight="1">
      <c r="B1345" s="14" t="s">
        <v>3747</v>
      </c>
      <c r="C1345" s="81"/>
      <c r="D1345" s="81"/>
      <c r="E1345" s="81"/>
      <c r="F1345" s="81"/>
      <c r="G1345" s="81"/>
      <c r="H1345" s="81"/>
      <c r="I1345" s="81"/>
      <c r="J1345" s="81"/>
      <c r="K1345" s="81"/>
      <c r="L1345" s="81"/>
      <c r="M1345" s="81"/>
      <c r="N1345" s="81"/>
      <c r="O1345" s="144"/>
      <c r="P1345" s="69" t="str">
        <f>'D1'!G199&amp;""</f>
        <v/>
      </c>
      <c r="Q1345" s="104"/>
      <c r="S1345" s="1" t="s">
        <v>533</v>
      </c>
      <c r="AL1345" s="1"/>
    </row>
    <row r="1346" spans="2:57">
      <c r="B1346" s="38"/>
      <c r="C1346" s="82"/>
      <c r="D1346" s="82"/>
      <c r="E1346" s="82"/>
      <c r="F1346" s="82"/>
      <c r="G1346" s="82"/>
      <c r="H1346" s="82"/>
      <c r="I1346" s="82"/>
      <c r="J1346" s="82"/>
      <c r="K1346" s="82"/>
      <c r="L1346" s="82"/>
      <c r="M1346" s="82"/>
      <c r="N1346" s="82"/>
      <c r="O1346" s="145"/>
      <c r="P1346" s="25"/>
      <c r="Q1346" s="106"/>
      <c r="S1346" s="1" t="s">
        <v>7129</v>
      </c>
      <c r="AL1346" s="1"/>
    </row>
    <row r="1347" spans="2:57">
      <c r="B1347" s="39"/>
      <c r="C1347" s="39"/>
      <c r="D1347" s="39"/>
      <c r="E1347" s="39"/>
      <c r="F1347" s="39"/>
      <c r="G1347" s="39"/>
      <c r="H1347" s="39"/>
      <c r="I1347" s="39"/>
      <c r="J1347" s="39"/>
      <c r="K1347" s="39"/>
      <c r="L1347" s="39"/>
      <c r="M1347" s="39"/>
      <c r="N1347" s="39"/>
      <c r="O1347" s="39"/>
      <c r="P1347" s="2"/>
      <c r="Q1347" s="2"/>
      <c r="AL1347" s="1"/>
    </row>
    <row r="1348" spans="2:57">
      <c r="B1348" s="1" t="s">
        <v>6055</v>
      </c>
      <c r="C1348" s="39"/>
      <c r="D1348" s="39"/>
      <c r="E1348" s="39"/>
      <c r="F1348" s="39"/>
      <c r="G1348" s="39"/>
      <c r="H1348" s="39"/>
      <c r="I1348" s="39"/>
      <c r="J1348" s="39"/>
      <c r="K1348" s="39"/>
      <c r="L1348" s="39"/>
      <c r="M1348" s="39"/>
      <c r="N1348" s="39"/>
      <c r="O1348" s="39"/>
      <c r="P1348" s="2"/>
      <c r="Q1348" s="2"/>
      <c r="AL1348" s="1"/>
    </row>
    <row r="1349" spans="2:57">
      <c r="B1349" s="3"/>
      <c r="C1349" s="24" t="s">
        <v>288</v>
      </c>
      <c r="D1349" s="76"/>
      <c r="E1349" s="76"/>
      <c r="F1349" s="76"/>
      <c r="G1349" s="76"/>
      <c r="H1349" s="76"/>
      <c r="I1349" s="76"/>
      <c r="J1349" s="76"/>
      <c r="K1349" s="76"/>
      <c r="L1349" s="76"/>
      <c r="M1349" s="76"/>
      <c r="N1349" s="76"/>
      <c r="O1349" s="76"/>
      <c r="P1349" s="104"/>
      <c r="Q1349" s="24" t="s">
        <v>3675</v>
      </c>
      <c r="R1349" s="104"/>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X1349" s="3"/>
      <c r="AY1349" s="3"/>
      <c r="AZ1349" s="3"/>
      <c r="BA1349" s="3"/>
      <c r="BB1349" s="3"/>
      <c r="BC1349" s="3"/>
      <c r="BD1349" s="3"/>
      <c r="BE1349" s="3"/>
    </row>
    <row r="1350" spans="2:57" ht="14.25" customHeight="1">
      <c r="B1350" s="3"/>
      <c r="C1350" s="14" t="s">
        <v>7213</v>
      </c>
      <c r="D1350" s="81"/>
      <c r="E1350" s="81"/>
      <c r="F1350" s="81"/>
      <c r="G1350" s="81"/>
      <c r="H1350" s="81"/>
      <c r="I1350" s="81"/>
      <c r="J1350" s="81"/>
      <c r="K1350" s="81"/>
      <c r="L1350" s="81"/>
      <c r="M1350" s="81"/>
      <c r="N1350" s="81"/>
      <c r="O1350" s="81"/>
      <c r="P1350" s="144"/>
      <c r="Q1350" s="69" t="str">
        <f>'D1'!G200&amp;""</f>
        <v/>
      </c>
      <c r="R1350" s="104"/>
      <c r="S1350" s="39"/>
      <c r="T1350" s="3" t="s">
        <v>2978</v>
      </c>
      <c r="U1350" s="39"/>
      <c r="V1350" s="39"/>
      <c r="W1350" s="39"/>
      <c r="X1350" s="39"/>
      <c r="Y1350" s="39"/>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X1350" s="3"/>
      <c r="AY1350" s="3"/>
      <c r="AZ1350" s="3"/>
      <c r="BA1350" s="3"/>
      <c r="BB1350" s="3"/>
      <c r="BC1350" s="3"/>
      <c r="BD1350" s="3"/>
      <c r="BE1350" s="3"/>
    </row>
    <row r="1351" spans="2:57">
      <c r="B1351" s="3"/>
      <c r="C1351" s="38"/>
      <c r="D1351" s="82"/>
      <c r="E1351" s="82"/>
      <c r="F1351" s="82"/>
      <c r="G1351" s="82"/>
      <c r="H1351" s="82"/>
      <c r="I1351" s="82"/>
      <c r="J1351" s="82"/>
      <c r="K1351" s="82"/>
      <c r="L1351" s="82"/>
      <c r="M1351" s="82"/>
      <c r="N1351" s="82"/>
      <c r="O1351" s="82"/>
      <c r="P1351" s="145"/>
      <c r="Q1351" s="25"/>
      <c r="R1351" s="106"/>
      <c r="S1351" s="39"/>
      <c r="T1351" s="3" t="s">
        <v>7214</v>
      </c>
      <c r="U1351" s="39"/>
      <c r="V1351" s="39"/>
      <c r="W1351" s="39"/>
      <c r="X1351" s="39"/>
      <c r="Y1351" s="39"/>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X1351" s="3"/>
      <c r="AY1351" s="3"/>
      <c r="AZ1351" s="3"/>
      <c r="BA1351" s="3"/>
      <c r="BB1351" s="3"/>
      <c r="BC1351" s="3"/>
      <c r="BD1351" s="3"/>
      <c r="BE1351" s="3"/>
    </row>
    <row r="1352" spans="2:57">
      <c r="B1352" s="39"/>
      <c r="C1352" s="39"/>
      <c r="D1352" s="39"/>
      <c r="E1352" s="39"/>
      <c r="F1352" s="39"/>
      <c r="G1352" s="39"/>
      <c r="H1352" s="39"/>
      <c r="I1352" s="39"/>
      <c r="J1352" s="39"/>
      <c r="K1352" s="39"/>
      <c r="L1352" s="39"/>
      <c r="M1352" s="39"/>
      <c r="N1352" s="39"/>
      <c r="O1352" s="39"/>
      <c r="P1352" s="2"/>
      <c r="Q1352" s="2"/>
      <c r="R1352" s="39"/>
      <c r="S1352" s="3"/>
      <c r="T1352" s="39"/>
      <c r="U1352" s="39"/>
      <c r="V1352" s="39"/>
      <c r="W1352" s="39"/>
      <c r="X1352" s="39"/>
      <c r="Y1352" s="39"/>
      <c r="Z1352" s="39"/>
      <c r="AA1352" s="39"/>
      <c r="AB1352" s="39"/>
      <c r="AC1352" s="39"/>
      <c r="AD1352" s="39"/>
      <c r="AE1352" s="39"/>
    </row>
    <row r="1353" spans="2:57">
      <c r="B1353" s="1" t="s">
        <v>6055</v>
      </c>
      <c r="C1353" s="39"/>
      <c r="D1353" s="39"/>
      <c r="E1353" s="39"/>
      <c r="F1353" s="39"/>
      <c r="G1353" s="39"/>
      <c r="H1353" s="39"/>
      <c r="I1353" s="39"/>
      <c r="J1353" s="39"/>
      <c r="K1353" s="39"/>
      <c r="L1353" s="39"/>
      <c r="M1353" s="39"/>
      <c r="N1353" s="39"/>
      <c r="O1353" s="39"/>
      <c r="P1353" s="2"/>
      <c r="Q1353" s="2"/>
      <c r="R1353" s="39"/>
      <c r="S1353" s="3"/>
      <c r="T1353" s="39"/>
      <c r="U1353" s="39"/>
      <c r="V1353" s="39"/>
      <c r="W1353" s="39"/>
      <c r="X1353" s="39"/>
      <c r="Y1353" s="39"/>
      <c r="Z1353" s="39"/>
      <c r="AA1353" s="39"/>
      <c r="AB1353" s="39"/>
      <c r="AC1353" s="39"/>
      <c r="AD1353" s="39"/>
      <c r="AE1353" s="39"/>
      <c r="AF1353" s="2"/>
      <c r="AG1353" s="2"/>
    </row>
    <row r="1354" spans="2:57">
      <c r="B1354" s="3"/>
      <c r="C1354" s="11" t="s">
        <v>288</v>
      </c>
      <c r="D1354" s="35"/>
      <c r="E1354" s="35"/>
      <c r="F1354" s="35"/>
      <c r="G1354" s="35"/>
      <c r="H1354" s="35"/>
      <c r="I1354" s="35"/>
      <c r="J1354" s="35"/>
      <c r="K1354" s="35"/>
      <c r="L1354" s="35"/>
      <c r="M1354" s="35"/>
      <c r="N1354" s="35"/>
      <c r="O1354" s="35"/>
      <c r="P1354" s="143"/>
      <c r="Q1354" s="24" t="s">
        <v>3675</v>
      </c>
      <c r="R1354" s="104"/>
      <c r="T1354" s="3"/>
      <c r="AM1354" s="3"/>
      <c r="AN1354" s="3"/>
      <c r="AO1354" s="3"/>
      <c r="AP1354" s="3"/>
      <c r="AQ1354" s="3"/>
      <c r="AR1354" s="3"/>
      <c r="AS1354" s="3"/>
      <c r="AT1354" s="3"/>
      <c r="AU1354" s="3"/>
      <c r="AV1354" s="3"/>
      <c r="AW1354" s="3"/>
      <c r="AX1354" s="3"/>
      <c r="AY1354" s="3"/>
      <c r="AZ1354" s="3"/>
      <c r="BA1354" s="3"/>
      <c r="BB1354" s="3"/>
      <c r="BC1354" s="3"/>
      <c r="BD1354" s="3"/>
      <c r="BE1354" s="3"/>
    </row>
    <row r="1355" spans="2:57" ht="14.25" customHeight="1">
      <c r="B1355" s="3"/>
      <c r="C1355" s="14" t="s">
        <v>6145</v>
      </c>
      <c r="D1355" s="81"/>
      <c r="E1355" s="81"/>
      <c r="F1355" s="81"/>
      <c r="G1355" s="81"/>
      <c r="H1355" s="81"/>
      <c r="I1355" s="81"/>
      <c r="J1355" s="81"/>
      <c r="K1355" s="81"/>
      <c r="L1355" s="81"/>
      <c r="M1355" s="81"/>
      <c r="N1355" s="81"/>
      <c r="O1355" s="81"/>
      <c r="P1355" s="144"/>
      <c r="Q1355" s="69" t="str">
        <f>'D1'!G201&amp;""</f>
        <v/>
      </c>
      <c r="R1355" s="104"/>
      <c r="S1355" s="39"/>
      <c r="T1355" s="3" t="s">
        <v>7215</v>
      </c>
      <c r="U1355" s="39"/>
      <c r="V1355" s="39"/>
      <c r="W1355" s="39"/>
      <c r="X1355" s="39"/>
      <c r="Y1355" s="39"/>
      <c r="Z1355" s="39"/>
      <c r="AA1355" s="39"/>
      <c r="AB1355" s="39"/>
      <c r="AC1355" s="39"/>
      <c r="AD1355" s="39"/>
      <c r="AE1355" s="39"/>
      <c r="AL1355" s="1"/>
      <c r="AM1355" s="3"/>
      <c r="AN1355" s="3"/>
      <c r="AO1355" s="3"/>
      <c r="AP1355" s="3"/>
      <c r="AQ1355" s="3"/>
      <c r="AR1355" s="3"/>
      <c r="AS1355" s="3"/>
      <c r="AT1355" s="3"/>
      <c r="AU1355" s="3"/>
      <c r="AV1355" s="3"/>
      <c r="AW1355" s="3"/>
      <c r="AX1355" s="3"/>
      <c r="AY1355" s="3"/>
      <c r="AZ1355" s="3"/>
      <c r="BA1355" s="3"/>
      <c r="BB1355" s="3"/>
      <c r="BC1355" s="3"/>
      <c r="BD1355" s="3"/>
      <c r="BE1355" s="3"/>
    </row>
    <row r="1356" spans="2:57">
      <c r="B1356" s="3"/>
      <c r="C1356" s="38"/>
      <c r="D1356" s="82"/>
      <c r="E1356" s="82"/>
      <c r="F1356" s="82"/>
      <c r="G1356" s="82"/>
      <c r="H1356" s="82"/>
      <c r="I1356" s="82"/>
      <c r="J1356" s="82"/>
      <c r="K1356" s="82"/>
      <c r="L1356" s="82"/>
      <c r="M1356" s="82"/>
      <c r="N1356" s="82"/>
      <c r="O1356" s="82"/>
      <c r="P1356" s="145"/>
      <c r="Q1356" s="25"/>
      <c r="R1356" s="106"/>
      <c r="S1356" s="39"/>
      <c r="T1356" s="3" t="s">
        <v>7216</v>
      </c>
      <c r="U1356" s="39"/>
      <c r="V1356" s="39"/>
      <c r="W1356" s="39"/>
      <c r="X1356" s="39"/>
      <c r="Y1356" s="39"/>
      <c r="Z1356" s="39"/>
      <c r="AA1356" s="39"/>
      <c r="AB1356" s="39"/>
      <c r="AC1356" s="39"/>
      <c r="AD1356" s="39"/>
      <c r="AE1356" s="39"/>
      <c r="AL1356" s="1"/>
      <c r="AM1356" s="3"/>
      <c r="AN1356" s="3"/>
      <c r="AO1356" s="3"/>
      <c r="AP1356" s="3"/>
      <c r="AQ1356" s="3"/>
      <c r="AR1356" s="3"/>
      <c r="AS1356" s="3"/>
      <c r="AT1356" s="3"/>
      <c r="AU1356" s="3"/>
      <c r="AV1356" s="3"/>
      <c r="AW1356" s="3"/>
      <c r="AX1356" s="3"/>
      <c r="AY1356" s="3"/>
      <c r="AZ1356" s="3"/>
      <c r="BA1356" s="3"/>
      <c r="BB1356" s="3"/>
      <c r="BC1356" s="3"/>
      <c r="BD1356" s="3"/>
      <c r="BE1356" s="3"/>
    </row>
    <row r="1358" spans="2:57">
      <c r="B1358" s="1" t="s">
        <v>3946</v>
      </c>
    </row>
    <row r="1359" spans="2:57">
      <c r="B1359" s="36" t="str">
        <f>'D1'!G202&amp;""</f>
        <v/>
      </c>
      <c r="C1359" s="74"/>
      <c r="D1359" s="74"/>
      <c r="E1359" s="74"/>
      <c r="F1359" s="74"/>
      <c r="G1359" s="74"/>
      <c r="H1359" s="74"/>
      <c r="I1359" s="74"/>
      <c r="J1359" s="74"/>
      <c r="K1359" s="74"/>
      <c r="L1359" s="74"/>
      <c r="M1359" s="74"/>
      <c r="N1359" s="74"/>
      <c r="O1359" s="74"/>
      <c r="P1359" s="74"/>
      <c r="Q1359" s="74"/>
      <c r="R1359" s="74"/>
      <c r="S1359" s="74"/>
      <c r="T1359" s="74"/>
      <c r="U1359" s="74"/>
      <c r="V1359" s="74"/>
      <c r="W1359" s="74"/>
      <c r="X1359" s="74"/>
      <c r="Y1359" s="74"/>
      <c r="Z1359" s="74"/>
      <c r="AA1359" s="74"/>
      <c r="AB1359" s="74"/>
      <c r="AC1359" s="74"/>
      <c r="AD1359" s="74"/>
      <c r="AE1359" s="74"/>
      <c r="AF1359" s="74"/>
      <c r="AG1359" s="74"/>
      <c r="AH1359" s="74"/>
      <c r="AI1359" s="74"/>
      <c r="AJ1359" s="74"/>
      <c r="AK1359" s="74"/>
      <c r="AL1359" s="74"/>
      <c r="AM1359" s="74"/>
      <c r="AN1359" s="74"/>
      <c r="AO1359" s="74"/>
      <c r="AP1359" s="74"/>
      <c r="AQ1359" s="74"/>
      <c r="AR1359" s="74"/>
      <c r="AS1359" s="74"/>
      <c r="AT1359" s="74"/>
      <c r="AU1359" s="74"/>
      <c r="AV1359" s="74"/>
      <c r="AW1359" s="74"/>
      <c r="AX1359" s="74"/>
      <c r="AY1359" s="74"/>
      <c r="AZ1359" s="74"/>
      <c r="BA1359" s="74"/>
      <c r="BB1359" s="74"/>
      <c r="BC1359" s="74"/>
      <c r="BD1359" s="74"/>
      <c r="BE1359" s="337"/>
    </row>
    <row r="1360" spans="2:57">
      <c r="B1360" s="22"/>
      <c r="C1360" s="57"/>
      <c r="D1360" s="57"/>
      <c r="E1360" s="57"/>
      <c r="F1360" s="57"/>
      <c r="G1360" s="57"/>
      <c r="H1360" s="57"/>
      <c r="I1360" s="57"/>
      <c r="J1360" s="57"/>
      <c r="K1360" s="57"/>
      <c r="L1360" s="57"/>
      <c r="M1360" s="57"/>
      <c r="N1360" s="57"/>
      <c r="O1360" s="57"/>
      <c r="P1360" s="57"/>
      <c r="Q1360" s="57"/>
      <c r="R1360" s="57"/>
      <c r="S1360" s="57"/>
      <c r="T1360" s="57"/>
      <c r="U1360" s="57"/>
      <c r="V1360" s="57"/>
      <c r="W1360" s="57"/>
      <c r="X1360" s="57"/>
      <c r="Y1360" s="57"/>
      <c r="Z1360" s="57"/>
      <c r="AA1360" s="57"/>
      <c r="AB1360" s="57"/>
      <c r="AC1360" s="57"/>
      <c r="AD1360" s="57"/>
      <c r="AE1360" s="57"/>
      <c r="AF1360" s="57"/>
      <c r="AG1360" s="57"/>
      <c r="AH1360" s="57"/>
      <c r="AI1360" s="57"/>
      <c r="AJ1360" s="57"/>
      <c r="AK1360" s="57"/>
      <c r="AL1360" s="57"/>
      <c r="AM1360" s="57"/>
      <c r="AN1360" s="57"/>
      <c r="AO1360" s="57"/>
      <c r="AP1360" s="57"/>
      <c r="AQ1360" s="57"/>
      <c r="AR1360" s="57"/>
      <c r="AS1360" s="57"/>
      <c r="AT1360" s="57"/>
      <c r="AU1360" s="57"/>
      <c r="AV1360" s="57"/>
      <c r="AW1360" s="57"/>
      <c r="AX1360" s="57"/>
      <c r="AY1360" s="57"/>
      <c r="AZ1360" s="57"/>
      <c r="BA1360" s="57"/>
      <c r="BB1360" s="57"/>
      <c r="BC1360" s="57"/>
      <c r="BD1360" s="57"/>
      <c r="BE1360" s="338"/>
    </row>
    <row r="1361" spans="1:57">
      <c r="B1361" s="22"/>
      <c r="C1361" s="57"/>
      <c r="D1361" s="57"/>
      <c r="E1361" s="57"/>
      <c r="F1361" s="57"/>
      <c r="G1361" s="57"/>
      <c r="H1361" s="57"/>
      <c r="I1361" s="57"/>
      <c r="J1361" s="57"/>
      <c r="K1361" s="57"/>
      <c r="L1361" s="57"/>
      <c r="M1361" s="57"/>
      <c r="N1361" s="57"/>
      <c r="O1361" s="57"/>
      <c r="P1361" s="57"/>
      <c r="Q1361" s="57"/>
      <c r="R1361" s="57"/>
      <c r="S1361" s="57"/>
      <c r="T1361" s="57"/>
      <c r="U1361" s="57"/>
      <c r="V1361" s="57"/>
      <c r="W1361" s="57"/>
      <c r="X1361" s="57"/>
      <c r="Y1361" s="57"/>
      <c r="Z1361" s="57"/>
      <c r="AA1361" s="57"/>
      <c r="AB1361" s="57"/>
      <c r="AC1361" s="57"/>
      <c r="AD1361" s="57"/>
      <c r="AE1361" s="57"/>
      <c r="AF1361" s="57"/>
      <c r="AG1361" s="57"/>
      <c r="AH1361" s="57"/>
      <c r="AI1361" s="57"/>
      <c r="AJ1361" s="57"/>
      <c r="AK1361" s="57"/>
      <c r="AL1361" s="57"/>
      <c r="AM1361" s="57"/>
      <c r="AN1361" s="57"/>
      <c r="AO1361" s="57"/>
      <c r="AP1361" s="57"/>
      <c r="AQ1361" s="57"/>
      <c r="AR1361" s="57"/>
      <c r="AS1361" s="57"/>
      <c r="AT1361" s="57"/>
      <c r="AU1361" s="57"/>
      <c r="AV1361" s="57"/>
      <c r="AW1361" s="57"/>
      <c r="AX1361" s="57"/>
      <c r="AY1361" s="57"/>
      <c r="AZ1361" s="57"/>
      <c r="BA1361" s="57"/>
      <c r="BB1361" s="57"/>
      <c r="BC1361" s="57"/>
      <c r="BD1361" s="57"/>
      <c r="BE1361" s="338"/>
    </row>
    <row r="1362" spans="1:57">
      <c r="B1362" s="22"/>
      <c r="C1362" s="57"/>
      <c r="D1362" s="57"/>
      <c r="E1362" s="57"/>
      <c r="F1362" s="57"/>
      <c r="G1362" s="57"/>
      <c r="H1362" s="57"/>
      <c r="I1362" s="57"/>
      <c r="J1362" s="57"/>
      <c r="K1362" s="57"/>
      <c r="L1362" s="57"/>
      <c r="M1362" s="57"/>
      <c r="N1362" s="57"/>
      <c r="O1362" s="57"/>
      <c r="P1362" s="57"/>
      <c r="Q1362" s="57"/>
      <c r="R1362" s="57"/>
      <c r="S1362" s="57"/>
      <c r="T1362" s="57"/>
      <c r="U1362" s="57"/>
      <c r="V1362" s="57"/>
      <c r="W1362" s="57"/>
      <c r="X1362" s="57"/>
      <c r="Y1362" s="57"/>
      <c r="Z1362" s="57"/>
      <c r="AA1362" s="57"/>
      <c r="AB1362" s="57"/>
      <c r="AC1362" s="57"/>
      <c r="AD1362" s="57"/>
      <c r="AE1362" s="57"/>
      <c r="AF1362" s="57"/>
      <c r="AG1362" s="57"/>
      <c r="AH1362" s="57"/>
      <c r="AI1362" s="57"/>
      <c r="AJ1362" s="57"/>
      <c r="AK1362" s="57"/>
      <c r="AL1362" s="57"/>
      <c r="AM1362" s="57"/>
      <c r="AN1362" s="57"/>
      <c r="AO1362" s="57"/>
      <c r="AP1362" s="57"/>
      <c r="AQ1362" s="57"/>
      <c r="AR1362" s="57"/>
      <c r="AS1362" s="57"/>
      <c r="AT1362" s="57"/>
      <c r="AU1362" s="57"/>
      <c r="AV1362" s="57"/>
      <c r="AW1362" s="57"/>
      <c r="AX1362" s="57"/>
      <c r="AY1362" s="57"/>
      <c r="AZ1362" s="57"/>
      <c r="BA1362" s="57"/>
      <c r="BB1362" s="57"/>
      <c r="BC1362" s="57"/>
      <c r="BD1362" s="57"/>
      <c r="BE1362" s="338"/>
    </row>
    <row r="1363" spans="1:57">
      <c r="B1363" s="22"/>
      <c r="C1363" s="57"/>
      <c r="D1363" s="57"/>
      <c r="E1363" s="57"/>
      <c r="F1363" s="57"/>
      <c r="G1363" s="57"/>
      <c r="H1363" s="57"/>
      <c r="I1363" s="57"/>
      <c r="J1363" s="57"/>
      <c r="K1363" s="57"/>
      <c r="L1363" s="57"/>
      <c r="M1363" s="57"/>
      <c r="N1363" s="57"/>
      <c r="O1363" s="57"/>
      <c r="P1363" s="57"/>
      <c r="Q1363" s="57"/>
      <c r="R1363" s="57"/>
      <c r="S1363" s="57"/>
      <c r="T1363" s="57"/>
      <c r="U1363" s="57"/>
      <c r="V1363" s="57"/>
      <c r="W1363" s="57"/>
      <c r="X1363" s="57"/>
      <c r="Y1363" s="57"/>
      <c r="Z1363" s="57"/>
      <c r="AA1363" s="57"/>
      <c r="AB1363" s="57"/>
      <c r="AC1363" s="57"/>
      <c r="AD1363" s="57"/>
      <c r="AE1363" s="57"/>
      <c r="AF1363" s="57"/>
      <c r="AG1363" s="57"/>
      <c r="AH1363" s="57"/>
      <c r="AI1363" s="57"/>
      <c r="AJ1363" s="57"/>
      <c r="AK1363" s="57"/>
      <c r="AL1363" s="57"/>
      <c r="AM1363" s="57"/>
      <c r="AN1363" s="57"/>
      <c r="AO1363" s="57"/>
      <c r="AP1363" s="57"/>
      <c r="AQ1363" s="57"/>
      <c r="AR1363" s="57"/>
      <c r="AS1363" s="57"/>
      <c r="AT1363" s="57"/>
      <c r="AU1363" s="57"/>
      <c r="AV1363" s="57"/>
      <c r="AW1363" s="57"/>
      <c r="AX1363" s="57"/>
      <c r="AY1363" s="57"/>
      <c r="AZ1363" s="57"/>
      <c r="BA1363" s="57"/>
      <c r="BB1363" s="57"/>
      <c r="BC1363" s="57"/>
      <c r="BD1363" s="57"/>
      <c r="BE1363" s="338"/>
    </row>
    <row r="1364" spans="1:57">
      <c r="B1364" s="22"/>
      <c r="C1364" s="57"/>
      <c r="D1364" s="57"/>
      <c r="E1364" s="57"/>
      <c r="F1364" s="57"/>
      <c r="G1364" s="57"/>
      <c r="H1364" s="57"/>
      <c r="I1364" s="57"/>
      <c r="J1364" s="57"/>
      <c r="K1364" s="57"/>
      <c r="L1364" s="57"/>
      <c r="M1364" s="57"/>
      <c r="N1364" s="57"/>
      <c r="O1364" s="57"/>
      <c r="P1364" s="57"/>
      <c r="Q1364" s="57"/>
      <c r="R1364" s="57"/>
      <c r="S1364" s="57"/>
      <c r="T1364" s="57"/>
      <c r="U1364" s="57"/>
      <c r="V1364" s="57"/>
      <c r="W1364" s="57"/>
      <c r="X1364" s="57"/>
      <c r="Y1364" s="57"/>
      <c r="Z1364" s="57"/>
      <c r="AA1364" s="57"/>
      <c r="AB1364" s="57"/>
      <c r="AC1364" s="57"/>
      <c r="AD1364" s="57"/>
      <c r="AE1364" s="57"/>
      <c r="AF1364" s="57"/>
      <c r="AG1364" s="57"/>
      <c r="AH1364" s="57"/>
      <c r="AI1364" s="57"/>
      <c r="AJ1364" s="57"/>
      <c r="AK1364" s="57"/>
      <c r="AL1364" s="57"/>
      <c r="AM1364" s="57"/>
      <c r="AN1364" s="57"/>
      <c r="AO1364" s="57"/>
      <c r="AP1364" s="57"/>
      <c r="AQ1364" s="57"/>
      <c r="AR1364" s="57"/>
      <c r="AS1364" s="57"/>
      <c r="AT1364" s="57"/>
      <c r="AU1364" s="57"/>
      <c r="AV1364" s="57"/>
      <c r="AW1364" s="57"/>
      <c r="AX1364" s="57"/>
      <c r="AY1364" s="57"/>
      <c r="AZ1364" s="57"/>
      <c r="BA1364" s="57"/>
      <c r="BB1364" s="57"/>
      <c r="BC1364" s="57"/>
      <c r="BD1364" s="57"/>
      <c r="BE1364" s="338"/>
    </row>
    <row r="1365" spans="1:57">
      <c r="B1365" s="22"/>
      <c r="C1365" s="57"/>
      <c r="D1365" s="57"/>
      <c r="E1365" s="57"/>
      <c r="F1365" s="57"/>
      <c r="G1365" s="57"/>
      <c r="H1365" s="57"/>
      <c r="I1365" s="57"/>
      <c r="J1365" s="57"/>
      <c r="K1365" s="57"/>
      <c r="L1365" s="57"/>
      <c r="M1365" s="57"/>
      <c r="N1365" s="57"/>
      <c r="O1365" s="57"/>
      <c r="P1365" s="57"/>
      <c r="Q1365" s="57"/>
      <c r="R1365" s="57"/>
      <c r="S1365" s="57"/>
      <c r="T1365" s="57"/>
      <c r="U1365" s="57"/>
      <c r="V1365" s="57"/>
      <c r="W1365" s="57"/>
      <c r="X1365" s="57"/>
      <c r="Y1365" s="57"/>
      <c r="Z1365" s="57"/>
      <c r="AA1365" s="57"/>
      <c r="AB1365" s="57"/>
      <c r="AC1365" s="57"/>
      <c r="AD1365" s="57"/>
      <c r="AE1365" s="57"/>
      <c r="AF1365" s="57"/>
      <c r="AG1365" s="57"/>
      <c r="AH1365" s="57"/>
      <c r="AI1365" s="57"/>
      <c r="AJ1365" s="57"/>
      <c r="AK1365" s="57"/>
      <c r="AL1365" s="57"/>
      <c r="AM1365" s="57"/>
      <c r="AN1365" s="57"/>
      <c r="AO1365" s="57"/>
      <c r="AP1365" s="57"/>
      <c r="AQ1365" s="57"/>
      <c r="AR1365" s="57"/>
      <c r="AS1365" s="57"/>
      <c r="AT1365" s="57"/>
      <c r="AU1365" s="57"/>
      <c r="AV1365" s="57"/>
      <c r="AW1365" s="57"/>
      <c r="AX1365" s="57"/>
      <c r="AY1365" s="57"/>
      <c r="AZ1365" s="57"/>
      <c r="BA1365" s="57"/>
      <c r="BB1365" s="57"/>
      <c r="BC1365" s="57"/>
      <c r="BD1365" s="57"/>
      <c r="BE1365" s="338"/>
    </row>
    <row r="1366" spans="1:57">
      <c r="B1366" s="22"/>
      <c r="C1366" s="57"/>
      <c r="D1366" s="57"/>
      <c r="E1366" s="57"/>
      <c r="F1366" s="57"/>
      <c r="G1366" s="57"/>
      <c r="H1366" s="57"/>
      <c r="I1366" s="57"/>
      <c r="J1366" s="57"/>
      <c r="K1366" s="57"/>
      <c r="L1366" s="57"/>
      <c r="M1366" s="57"/>
      <c r="N1366" s="57"/>
      <c r="O1366" s="57"/>
      <c r="P1366" s="57"/>
      <c r="Q1366" s="57"/>
      <c r="R1366" s="57"/>
      <c r="S1366" s="57"/>
      <c r="T1366" s="57"/>
      <c r="U1366" s="57"/>
      <c r="V1366" s="57"/>
      <c r="W1366" s="57"/>
      <c r="X1366" s="57"/>
      <c r="Y1366" s="57"/>
      <c r="Z1366" s="57"/>
      <c r="AA1366" s="57"/>
      <c r="AB1366" s="57"/>
      <c r="AC1366" s="57"/>
      <c r="AD1366" s="57"/>
      <c r="AE1366" s="57"/>
      <c r="AF1366" s="57"/>
      <c r="AG1366" s="57"/>
      <c r="AH1366" s="57"/>
      <c r="AI1366" s="57"/>
      <c r="AJ1366" s="57"/>
      <c r="AK1366" s="57"/>
      <c r="AL1366" s="57"/>
      <c r="AM1366" s="57"/>
      <c r="AN1366" s="57"/>
      <c r="AO1366" s="57"/>
      <c r="AP1366" s="57"/>
      <c r="AQ1366" s="57"/>
      <c r="AR1366" s="57"/>
      <c r="AS1366" s="57"/>
      <c r="AT1366" s="57"/>
      <c r="AU1366" s="57"/>
      <c r="AV1366" s="57"/>
      <c r="AW1366" s="57"/>
      <c r="AX1366" s="57"/>
      <c r="AY1366" s="57"/>
      <c r="AZ1366" s="57"/>
      <c r="BA1366" s="57"/>
      <c r="BB1366" s="57"/>
      <c r="BC1366" s="57"/>
      <c r="BD1366" s="57"/>
      <c r="BE1366" s="338"/>
    </row>
    <row r="1367" spans="1:57">
      <c r="B1367" s="22"/>
      <c r="C1367" s="57"/>
      <c r="D1367" s="57"/>
      <c r="E1367" s="57"/>
      <c r="F1367" s="57"/>
      <c r="G1367" s="57"/>
      <c r="H1367" s="57"/>
      <c r="I1367" s="57"/>
      <c r="J1367" s="57"/>
      <c r="K1367" s="57"/>
      <c r="L1367" s="57"/>
      <c r="M1367" s="57"/>
      <c r="N1367" s="57"/>
      <c r="O1367" s="57"/>
      <c r="P1367" s="57"/>
      <c r="Q1367" s="57"/>
      <c r="R1367" s="57"/>
      <c r="S1367" s="57"/>
      <c r="T1367" s="57"/>
      <c r="U1367" s="57"/>
      <c r="V1367" s="57"/>
      <c r="W1367" s="57"/>
      <c r="X1367" s="57"/>
      <c r="Y1367" s="57"/>
      <c r="Z1367" s="57"/>
      <c r="AA1367" s="57"/>
      <c r="AB1367" s="57"/>
      <c r="AC1367" s="57"/>
      <c r="AD1367" s="57"/>
      <c r="AE1367" s="57"/>
      <c r="AF1367" s="57"/>
      <c r="AG1367" s="57"/>
      <c r="AH1367" s="57"/>
      <c r="AI1367" s="57"/>
      <c r="AJ1367" s="57"/>
      <c r="AK1367" s="57"/>
      <c r="AL1367" s="57"/>
      <c r="AM1367" s="57"/>
      <c r="AN1367" s="57"/>
      <c r="AO1367" s="57"/>
      <c r="AP1367" s="57"/>
      <c r="AQ1367" s="57"/>
      <c r="AR1367" s="57"/>
      <c r="AS1367" s="57"/>
      <c r="AT1367" s="57"/>
      <c r="AU1367" s="57"/>
      <c r="AV1367" s="57"/>
      <c r="AW1367" s="57"/>
      <c r="AX1367" s="57"/>
      <c r="AY1367" s="57"/>
      <c r="AZ1367" s="57"/>
      <c r="BA1367" s="57"/>
      <c r="BB1367" s="57"/>
      <c r="BC1367" s="57"/>
      <c r="BD1367" s="57"/>
      <c r="BE1367" s="338"/>
    </row>
    <row r="1368" spans="1:57">
      <c r="B1368" s="22"/>
      <c r="C1368" s="57"/>
      <c r="D1368" s="57"/>
      <c r="E1368" s="57"/>
      <c r="F1368" s="57"/>
      <c r="G1368" s="57"/>
      <c r="H1368" s="57"/>
      <c r="I1368" s="57"/>
      <c r="J1368" s="57"/>
      <c r="K1368" s="57"/>
      <c r="L1368" s="57"/>
      <c r="M1368" s="57"/>
      <c r="N1368" s="57"/>
      <c r="O1368" s="57"/>
      <c r="P1368" s="57"/>
      <c r="Q1368" s="57"/>
      <c r="R1368" s="57"/>
      <c r="S1368" s="57"/>
      <c r="T1368" s="57"/>
      <c r="U1368" s="57"/>
      <c r="V1368" s="57"/>
      <c r="W1368" s="57"/>
      <c r="X1368" s="57"/>
      <c r="Y1368" s="57"/>
      <c r="Z1368" s="57"/>
      <c r="AA1368" s="57"/>
      <c r="AB1368" s="57"/>
      <c r="AC1368" s="57"/>
      <c r="AD1368" s="57"/>
      <c r="AE1368" s="57"/>
      <c r="AF1368" s="57"/>
      <c r="AG1368" s="57"/>
      <c r="AH1368" s="57"/>
      <c r="AI1368" s="57"/>
      <c r="AJ1368" s="57"/>
      <c r="AK1368" s="57"/>
      <c r="AL1368" s="57"/>
      <c r="AM1368" s="57"/>
      <c r="AN1368" s="57"/>
      <c r="AO1368" s="57"/>
      <c r="AP1368" s="57"/>
      <c r="AQ1368" s="57"/>
      <c r="AR1368" s="57"/>
      <c r="AS1368" s="57"/>
      <c r="AT1368" s="57"/>
      <c r="AU1368" s="57"/>
      <c r="AV1368" s="57"/>
      <c r="AW1368" s="57"/>
      <c r="AX1368" s="57"/>
      <c r="AY1368" s="57"/>
      <c r="AZ1368" s="57"/>
      <c r="BA1368" s="57"/>
      <c r="BB1368" s="57"/>
      <c r="BC1368" s="57"/>
      <c r="BD1368" s="57"/>
      <c r="BE1368" s="338"/>
    </row>
    <row r="1369" spans="1:57">
      <c r="B1369" s="22"/>
      <c r="C1369" s="57"/>
      <c r="D1369" s="57"/>
      <c r="E1369" s="57"/>
      <c r="F1369" s="57"/>
      <c r="G1369" s="57"/>
      <c r="H1369" s="57"/>
      <c r="I1369" s="57"/>
      <c r="J1369" s="57"/>
      <c r="K1369" s="57"/>
      <c r="L1369" s="57"/>
      <c r="M1369" s="57"/>
      <c r="N1369" s="57"/>
      <c r="O1369" s="57"/>
      <c r="P1369" s="57"/>
      <c r="Q1369" s="57"/>
      <c r="R1369" s="57"/>
      <c r="S1369" s="57"/>
      <c r="T1369" s="57"/>
      <c r="U1369" s="57"/>
      <c r="V1369" s="57"/>
      <c r="W1369" s="57"/>
      <c r="X1369" s="57"/>
      <c r="Y1369" s="57"/>
      <c r="Z1369" s="57"/>
      <c r="AA1369" s="57"/>
      <c r="AB1369" s="57"/>
      <c r="AC1369" s="57"/>
      <c r="AD1369" s="57"/>
      <c r="AE1369" s="57"/>
      <c r="AF1369" s="57"/>
      <c r="AG1369" s="57"/>
      <c r="AH1369" s="57"/>
      <c r="AI1369" s="57"/>
      <c r="AJ1369" s="57"/>
      <c r="AK1369" s="57"/>
      <c r="AL1369" s="57"/>
      <c r="AM1369" s="57"/>
      <c r="AN1369" s="57"/>
      <c r="AO1369" s="57"/>
      <c r="AP1369" s="57"/>
      <c r="AQ1369" s="57"/>
      <c r="AR1369" s="57"/>
      <c r="AS1369" s="57"/>
      <c r="AT1369" s="57"/>
      <c r="AU1369" s="57"/>
      <c r="AV1369" s="57"/>
      <c r="AW1369" s="57"/>
      <c r="AX1369" s="57"/>
      <c r="AY1369" s="57"/>
      <c r="AZ1369" s="57"/>
      <c r="BA1369" s="57"/>
      <c r="BB1369" s="57"/>
      <c r="BC1369" s="57"/>
      <c r="BD1369" s="57"/>
      <c r="BE1369" s="338"/>
    </row>
    <row r="1370" spans="1:57">
      <c r="B1370" s="22"/>
      <c r="C1370" s="57"/>
      <c r="D1370" s="57"/>
      <c r="E1370" s="57"/>
      <c r="F1370" s="57"/>
      <c r="G1370" s="57"/>
      <c r="H1370" s="57"/>
      <c r="I1370" s="57"/>
      <c r="J1370" s="57"/>
      <c r="K1370" s="57"/>
      <c r="L1370" s="57"/>
      <c r="M1370" s="57"/>
      <c r="N1370" s="57"/>
      <c r="O1370" s="57"/>
      <c r="P1370" s="57"/>
      <c r="Q1370" s="57"/>
      <c r="R1370" s="57"/>
      <c r="S1370" s="57"/>
      <c r="T1370" s="57"/>
      <c r="U1370" s="57"/>
      <c r="V1370" s="57"/>
      <c r="W1370" s="57"/>
      <c r="X1370" s="57"/>
      <c r="Y1370" s="57"/>
      <c r="Z1370" s="57"/>
      <c r="AA1370" s="57"/>
      <c r="AB1370" s="57"/>
      <c r="AC1370" s="57"/>
      <c r="AD1370" s="57"/>
      <c r="AE1370" s="57"/>
      <c r="AF1370" s="57"/>
      <c r="AG1370" s="57"/>
      <c r="AH1370" s="57"/>
      <c r="AI1370" s="57"/>
      <c r="AJ1370" s="57"/>
      <c r="AK1370" s="57"/>
      <c r="AL1370" s="57"/>
      <c r="AM1370" s="57"/>
      <c r="AN1370" s="57"/>
      <c r="AO1370" s="57"/>
      <c r="AP1370" s="57"/>
      <c r="AQ1370" s="57"/>
      <c r="AR1370" s="57"/>
      <c r="AS1370" s="57"/>
      <c r="AT1370" s="57"/>
      <c r="AU1370" s="57"/>
      <c r="AV1370" s="57"/>
      <c r="AW1370" s="57"/>
      <c r="AX1370" s="57"/>
      <c r="AY1370" s="57"/>
      <c r="AZ1370" s="57"/>
      <c r="BA1370" s="57"/>
      <c r="BB1370" s="57"/>
      <c r="BC1370" s="57"/>
      <c r="BD1370" s="57"/>
      <c r="BE1370" s="338"/>
    </row>
    <row r="1371" spans="1:57">
      <c r="B1371" s="22"/>
      <c r="C1371" s="57"/>
      <c r="D1371" s="57"/>
      <c r="E1371" s="57"/>
      <c r="F1371" s="57"/>
      <c r="G1371" s="57"/>
      <c r="H1371" s="57"/>
      <c r="I1371" s="57"/>
      <c r="J1371" s="57"/>
      <c r="K1371" s="57"/>
      <c r="L1371" s="57"/>
      <c r="M1371" s="57"/>
      <c r="N1371" s="57"/>
      <c r="O1371" s="57"/>
      <c r="P1371" s="57"/>
      <c r="Q1371" s="57"/>
      <c r="R1371" s="57"/>
      <c r="S1371" s="57"/>
      <c r="T1371" s="57"/>
      <c r="U1371" s="57"/>
      <c r="V1371" s="57"/>
      <c r="W1371" s="57"/>
      <c r="X1371" s="57"/>
      <c r="Y1371" s="57"/>
      <c r="Z1371" s="57"/>
      <c r="AA1371" s="57"/>
      <c r="AB1371" s="57"/>
      <c r="AC1371" s="57"/>
      <c r="AD1371" s="57"/>
      <c r="AE1371" s="57"/>
      <c r="AF1371" s="57"/>
      <c r="AG1371" s="57"/>
      <c r="AH1371" s="57"/>
      <c r="AI1371" s="57"/>
      <c r="AJ1371" s="57"/>
      <c r="AK1371" s="57"/>
      <c r="AL1371" s="57"/>
      <c r="AM1371" s="57"/>
      <c r="AN1371" s="57"/>
      <c r="AO1371" s="57"/>
      <c r="AP1371" s="57"/>
      <c r="AQ1371" s="57"/>
      <c r="AR1371" s="57"/>
      <c r="AS1371" s="57"/>
      <c r="AT1371" s="57"/>
      <c r="AU1371" s="57"/>
      <c r="AV1371" s="57"/>
      <c r="AW1371" s="57"/>
      <c r="AX1371" s="57"/>
      <c r="AY1371" s="57"/>
      <c r="AZ1371" s="57"/>
      <c r="BA1371" s="57"/>
      <c r="BB1371" s="57"/>
      <c r="BC1371" s="57"/>
      <c r="BD1371" s="57"/>
      <c r="BE1371" s="338"/>
    </row>
    <row r="1372" spans="1:57">
      <c r="B1372" s="22"/>
      <c r="C1372" s="57"/>
      <c r="D1372" s="57"/>
      <c r="E1372" s="57"/>
      <c r="F1372" s="57"/>
      <c r="G1372" s="57"/>
      <c r="H1372" s="57"/>
      <c r="I1372" s="57"/>
      <c r="J1372" s="57"/>
      <c r="K1372" s="57"/>
      <c r="L1372" s="57"/>
      <c r="M1372" s="57"/>
      <c r="N1372" s="57"/>
      <c r="O1372" s="57"/>
      <c r="P1372" s="57"/>
      <c r="Q1372" s="57"/>
      <c r="R1372" s="57"/>
      <c r="S1372" s="57"/>
      <c r="T1372" s="57"/>
      <c r="U1372" s="57"/>
      <c r="V1372" s="57"/>
      <c r="W1372" s="57"/>
      <c r="X1372" s="57"/>
      <c r="Y1372" s="57"/>
      <c r="Z1372" s="57"/>
      <c r="AA1372" s="57"/>
      <c r="AB1372" s="57"/>
      <c r="AC1372" s="57"/>
      <c r="AD1372" s="57"/>
      <c r="AE1372" s="57"/>
      <c r="AF1372" s="57"/>
      <c r="AG1372" s="57"/>
      <c r="AH1372" s="57"/>
      <c r="AI1372" s="57"/>
      <c r="AJ1372" s="57"/>
      <c r="AK1372" s="57"/>
      <c r="AL1372" s="57"/>
      <c r="AM1372" s="57"/>
      <c r="AN1372" s="57"/>
      <c r="AO1372" s="57"/>
      <c r="AP1372" s="57"/>
      <c r="AQ1372" s="57"/>
      <c r="AR1372" s="57"/>
      <c r="AS1372" s="57"/>
      <c r="AT1372" s="57"/>
      <c r="AU1372" s="57"/>
      <c r="AV1372" s="57"/>
      <c r="AW1372" s="57"/>
      <c r="AX1372" s="57"/>
      <c r="AY1372" s="57"/>
      <c r="AZ1372" s="57"/>
      <c r="BA1372" s="57"/>
      <c r="BB1372" s="57"/>
      <c r="BC1372" s="57"/>
      <c r="BD1372" s="57"/>
      <c r="BE1372" s="338"/>
    </row>
    <row r="1373" spans="1:57">
      <c r="B1373" s="23"/>
      <c r="C1373" s="75"/>
      <c r="D1373" s="75"/>
      <c r="E1373" s="75"/>
      <c r="F1373" s="75"/>
      <c r="G1373" s="75"/>
      <c r="H1373" s="75"/>
      <c r="I1373" s="75"/>
      <c r="J1373" s="75"/>
      <c r="K1373" s="75"/>
      <c r="L1373" s="75"/>
      <c r="M1373" s="75"/>
      <c r="N1373" s="75"/>
      <c r="O1373" s="75"/>
      <c r="P1373" s="75"/>
      <c r="Q1373" s="75"/>
      <c r="R1373" s="75"/>
      <c r="S1373" s="75"/>
      <c r="T1373" s="75"/>
      <c r="U1373" s="75"/>
      <c r="V1373" s="75"/>
      <c r="W1373" s="75"/>
      <c r="X1373" s="75"/>
      <c r="Y1373" s="75"/>
      <c r="Z1373" s="75"/>
      <c r="AA1373" s="75"/>
      <c r="AB1373" s="75"/>
      <c r="AC1373" s="75"/>
      <c r="AD1373" s="75"/>
      <c r="AE1373" s="75"/>
      <c r="AF1373" s="75"/>
      <c r="AG1373" s="75"/>
      <c r="AH1373" s="75"/>
      <c r="AI1373" s="75"/>
      <c r="AJ1373" s="75"/>
      <c r="AK1373" s="75"/>
      <c r="AL1373" s="75"/>
      <c r="AM1373" s="75"/>
      <c r="AN1373" s="75"/>
      <c r="AO1373" s="75"/>
      <c r="AP1373" s="75"/>
      <c r="AQ1373" s="75"/>
      <c r="AR1373" s="75"/>
      <c r="AS1373" s="75"/>
      <c r="AT1373" s="75"/>
      <c r="AU1373" s="75"/>
      <c r="AV1373" s="75"/>
      <c r="AW1373" s="75"/>
      <c r="AX1373" s="75"/>
      <c r="AY1373" s="75"/>
      <c r="AZ1373" s="75"/>
      <c r="BA1373" s="75"/>
      <c r="BB1373" s="75"/>
      <c r="BC1373" s="75"/>
      <c r="BD1373" s="75"/>
      <c r="BE1373" s="339"/>
    </row>
    <row r="1374" spans="1:57">
      <c r="B1374" s="37"/>
      <c r="C1374" s="37"/>
      <c r="D1374" s="37"/>
      <c r="E1374" s="37"/>
      <c r="F1374" s="37"/>
      <c r="G1374" s="37"/>
      <c r="H1374" s="37"/>
      <c r="I1374" s="37"/>
      <c r="J1374" s="37"/>
      <c r="K1374" s="37"/>
      <c r="L1374" s="37"/>
      <c r="M1374" s="37"/>
      <c r="N1374" s="37"/>
      <c r="O1374" s="37"/>
      <c r="P1374" s="37"/>
      <c r="Q1374" s="37"/>
      <c r="R1374" s="37"/>
      <c r="S1374" s="37"/>
      <c r="T1374" s="37"/>
      <c r="U1374" s="37"/>
      <c r="V1374" s="37"/>
      <c r="W1374" s="37"/>
      <c r="X1374" s="37"/>
      <c r="Y1374" s="37"/>
      <c r="Z1374" s="37"/>
      <c r="AA1374" s="37"/>
      <c r="AB1374" s="37"/>
      <c r="AC1374" s="37"/>
      <c r="AD1374" s="37"/>
      <c r="AE1374" s="37"/>
      <c r="AF1374" s="37"/>
      <c r="AG1374" s="37"/>
      <c r="AH1374" s="37"/>
      <c r="AI1374" s="37"/>
      <c r="AJ1374" s="37"/>
      <c r="AK1374" s="37"/>
      <c r="AL1374" s="37"/>
      <c r="AM1374" s="37"/>
      <c r="AN1374" s="37"/>
      <c r="AO1374" s="37"/>
      <c r="AP1374" s="37"/>
      <c r="AQ1374" s="37"/>
      <c r="AR1374" s="37"/>
      <c r="AS1374" s="37"/>
      <c r="AT1374" s="37"/>
      <c r="AU1374" s="37"/>
    </row>
    <row r="1375" spans="1:57">
      <c r="A1375" s="6" t="s">
        <v>5997</v>
      </c>
      <c r="AJ1375" s="7"/>
      <c r="AL1375" s="1"/>
    </row>
    <row r="1376" spans="1:57">
      <c r="AJ1376" s="7"/>
      <c r="AL1376" s="1"/>
    </row>
    <row r="1377" spans="1:51">
      <c r="B1377" s="24" t="s">
        <v>288</v>
      </c>
      <c r="C1377" s="76"/>
      <c r="D1377" s="76"/>
      <c r="E1377" s="76"/>
      <c r="F1377" s="76"/>
      <c r="G1377" s="76"/>
      <c r="H1377" s="76"/>
      <c r="I1377" s="76"/>
      <c r="J1377" s="76"/>
      <c r="K1377" s="76"/>
      <c r="L1377" s="76"/>
      <c r="M1377" s="76"/>
      <c r="N1377" s="76"/>
      <c r="O1377" s="104"/>
      <c r="P1377" s="24" t="s">
        <v>7274</v>
      </c>
      <c r="Q1377" s="104"/>
      <c r="R1377" s="11" t="s">
        <v>288</v>
      </c>
      <c r="S1377" s="35"/>
      <c r="T1377" s="35"/>
      <c r="U1377" s="35"/>
      <c r="V1377" s="35"/>
      <c r="W1377" s="35"/>
      <c r="X1377" s="35"/>
      <c r="Y1377" s="35"/>
      <c r="Z1377" s="35"/>
      <c r="AA1377" s="35"/>
      <c r="AB1377" s="35"/>
      <c r="AC1377" s="35"/>
      <c r="AD1377" s="35"/>
      <c r="AE1377" s="143"/>
      <c r="AF1377" s="24" t="s">
        <v>7274</v>
      </c>
      <c r="AG1377" s="104"/>
      <c r="AH1377" s="11" t="s">
        <v>288</v>
      </c>
      <c r="AI1377" s="35"/>
      <c r="AJ1377" s="35"/>
      <c r="AK1377" s="35"/>
      <c r="AL1377" s="35"/>
      <c r="AM1377" s="35"/>
      <c r="AN1377" s="35"/>
      <c r="AO1377" s="35"/>
      <c r="AP1377" s="35"/>
      <c r="AQ1377" s="35"/>
      <c r="AR1377" s="35"/>
      <c r="AS1377" s="35"/>
      <c r="AT1377" s="35"/>
      <c r="AU1377" s="143"/>
      <c r="AV1377" s="24" t="s">
        <v>7274</v>
      </c>
      <c r="AW1377" s="104"/>
    </row>
    <row r="1378" spans="1:51">
      <c r="B1378" s="14" t="s">
        <v>7130</v>
      </c>
      <c r="C1378" s="81"/>
      <c r="D1378" s="81"/>
      <c r="E1378" s="81"/>
      <c r="F1378" s="81"/>
      <c r="G1378" s="81"/>
      <c r="H1378" s="81"/>
      <c r="I1378" s="81"/>
      <c r="J1378" s="81"/>
      <c r="K1378" s="81"/>
      <c r="L1378" s="81"/>
      <c r="M1378" s="81"/>
      <c r="N1378" s="81"/>
      <c r="O1378" s="144"/>
      <c r="P1378" s="69" t="str">
        <f>'D1'!G208&amp;""</f>
        <v/>
      </c>
      <c r="Q1378" s="104"/>
      <c r="R1378" s="14" t="s">
        <v>836</v>
      </c>
      <c r="S1378" s="81"/>
      <c r="T1378" s="81"/>
      <c r="U1378" s="81"/>
      <c r="V1378" s="81"/>
      <c r="W1378" s="81"/>
      <c r="X1378" s="81"/>
      <c r="Y1378" s="81"/>
      <c r="Z1378" s="81"/>
      <c r="AA1378" s="81"/>
      <c r="AB1378" s="81"/>
      <c r="AC1378" s="81"/>
      <c r="AD1378" s="81"/>
      <c r="AE1378" s="144"/>
      <c r="AF1378" s="69" t="str">
        <f>'D1'!G209&amp;""</f>
        <v/>
      </c>
      <c r="AG1378" s="104"/>
      <c r="AH1378" s="14" t="s">
        <v>5794</v>
      </c>
      <c r="AI1378" s="81"/>
      <c r="AJ1378" s="81"/>
      <c r="AK1378" s="81"/>
      <c r="AL1378" s="81"/>
      <c r="AM1378" s="81"/>
      <c r="AN1378" s="81"/>
      <c r="AO1378" s="81"/>
      <c r="AP1378" s="81"/>
      <c r="AQ1378" s="81"/>
      <c r="AR1378" s="81"/>
      <c r="AS1378" s="81"/>
      <c r="AT1378" s="81"/>
      <c r="AU1378" s="144"/>
      <c r="AV1378" s="69" t="str">
        <f>'D1'!G210&amp;""</f>
        <v/>
      </c>
      <c r="AW1378" s="104"/>
      <c r="AY1378" s="1" t="s">
        <v>5771</v>
      </c>
    </row>
    <row r="1379" spans="1:51">
      <c r="B1379" s="38"/>
      <c r="C1379" s="82"/>
      <c r="D1379" s="82"/>
      <c r="E1379" s="82"/>
      <c r="F1379" s="82"/>
      <c r="G1379" s="82"/>
      <c r="H1379" s="82"/>
      <c r="I1379" s="82"/>
      <c r="J1379" s="82"/>
      <c r="K1379" s="82"/>
      <c r="L1379" s="82"/>
      <c r="M1379" s="82"/>
      <c r="N1379" s="82"/>
      <c r="O1379" s="145"/>
      <c r="P1379" s="25"/>
      <c r="Q1379" s="106"/>
      <c r="R1379" s="38"/>
      <c r="S1379" s="82"/>
      <c r="T1379" s="82"/>
      <c r="U1379" s="82"/>
      <c r="V1379" s="82"/>
      <c r="W1379" s="82"/>
      <c r="X1379" s="82"/>
      <c r="Y1379" s="82"/>
      <c r="Z1379" s="82"/>
      <c r="AA1379" s="82"/>
      <c r="AB1379" s="82"/>
      <c r="AC1379" s="82"/>
      <c r="AD1379" s="82"/>
      <c r="AE1379" s="145"/>
      <c r="AF1379" s="25"/>
      <c r="AG1379" s="106"/>
      <c r="AH1379" s="38"/>
      <c r="AI1379" s="82"/>
      <c r="AJ1379" s="82"/>
      <c r="AK1379" s="82"/>
      <c r="AL1379" s="82"/>
      <c r="AM1379" s="82"/>
      <c r="AN1379" s="82"/>
      <c r="AO1379" s="82"/>
      <c r="AP1379" s="82"/>
      <c r="AQ1379" s="82"/>
      <c r="AR1379" s="82"/>
      <c r="AS1379" s="82"/>
      <c r="AT1379" s="82"/>
      <c r="AU1379" s="145"/>
      <c r="AV1379" s="25"/>
      <c r="AW1379" s="106"/>
      <c r="AY1379" s="1" t="s">
        <v>1531</v>
      </c>
    </row>
    <row r="1381" spans="1:51">
      <c r="A1381" s="6" t="s">
        <v>7622</v>
      </c>
    </row>
    <row r="1383" spans="1:51">
      <c r="B1383" s="24" t="s">
        <v>288</v>
      </c>
      <c r="C1383" s="76"/>
      <c r="D1383" s="76"/>
      <c r="E1383" s="76"/>
      <c r="F1383" s="76"/>
      <c r="G1383" s="76"/>
      <c r="H1383" s="76"/>
      <c r="I1383" s="76"/>
      <c r="J1383" s="76"/>
      <c r="K1383" s="76"/>
      <c r="L1383" s="76"/>
      <c r="M1383" s="76"/>
      <c r="N1383" s="76"/>
      <c r="O1383" s="104"/>
      <c r="P1383" s="24" t="s">
        <v>7274</v>
      </c>
      <c r="Q1383" s="104"/>
      <c r="AL1383" s="1"/>
    </row>
    <row r="1384" spans="1:51" ht="14.25" customHeight="1">
      <c r="B1384" s="14" t="s">
        <v>2623</v>
      </c>
      <c r="C1384" s="81"/>
      <c r="D1384" s="81"/>
      <c r="E1384" s="81"/>
      <c r="F1384" s="81"/>
      <c r="G1384" s="81"/>
      <c r="H1384" s="81"/>
      <c r="I1384" s="81"/>
      <c r="J1384" s="81"/>
      <c r="K1384" s="81"/>
      <c r="L1384" s="81"/>
      <c r="M1384" s="81"/>
      <c r="N1384" s="81"/>
      <c r="O1384" s="144"/>
      <c r="P1384" s="69" t="str">
        <f>'D1'!G211&amp;""</f>
        <v/>
      </c>
      <c r="Q1384" s="104"/>
      <c r="S1384" s="1" t="s">
        <v>5771</v>
      </c>
      <c r="AL1384" s="1"/>
    </row>
    <row r="1385" spans="1:51">
      <c r="B1385" s="38"/>
      <c r="C1385" s="82"/>
      <c r="D1385" s="82"/>
      <c r="E1385" s="82"/>
      <c r="F1385" s="82"/>
      <c r="G1385" s="82"/>
      <c r="H1385" s="82"/>
      <c r="I1385" s="82"/>
      <c r="J1385" s="82"/>
      <c r="K1385" s="82"/>
      <c r="L1385" s="82"/>
      <c r="M1385" s="82"/>
      <c r="N1385" s="82"/>
      <c r="O1385" s="145"/>
      <c r="P1385" s="25"/>
      <c r="Q1385" s="106"/>
      <c r="S1385" s="1" t="s">
        <v>1531</v>
      </c>
      <c r="AL1385" s="1"/>
    </row>
    <row r="1386" spans="1:51">
      <c r="AL1386" s="1"/>
    </row>
    <row r="1387" spans="1:51">
      <c r="B1387" s="24" t="s">
        <v>288</v>
      </c>
      <c r="C1387" s="76"/>
      <c r="D1387" s="76"/>
      <c r="E1387" s="76"/>
      <c r="F1387" s="76"/>
      <c r="G1387" s="76"/>
      <c r="H1387" s="76"/>
      <c r="I1387" s="76"/>
      <c r="J1387" s="76"/>
      <c r="K1387" s="76"/>
      <c r="L1387" s="76"/>
      <c r="M1387" s="76"/>
      <c r="N1387" s="76"/>
      <c r="O1387" s="104"/>
      <c r="P1387" s="24" t="s">
        <v>861</v>
      </c>
      <c r="Q1387" s="104"/>
      <c r="S1387" s="1" t="s">
        <v>4361</v>
      </c>
      <c r="AF1387" s="2"/>
      <c r="AG1387" s="2"/>
      <c r="AH1387" s="2"/>
      <c r="AI1387" s="2"/>
      <c r="AJ1387" s="2"/>
      <c r="AK1387" s="2"/>
      <c r="AL1387" s="2"/>
      <c r="AM1387" s="2"/>
      <c r="AN1387" s="2"/>
      <c r="AO1387" s="2"/>
      <c r="AP1387" s="2"/>
      <c r="AQ1387" s="2"/>
      <c r="AR1387" s="2"/>
      <c r="AS1387" s="2"/>
      <c r="AT1387" s="2"/>
      <c r="AU1387" s="2"/>
      <c r="AV1387" s="2"/>
      <c r="AW1387" s="2"/>
    </row>
    <row r="1388" spans="1:51" ht="14.25" customHeight="1">
      <c r="B1388" s="14" t="s">
        <v>838</v>
      </c>
      <c r="C1388" s="81"/>
      <c r="D1388" s="81"/>
      <c r="E1388" s="81"/>
      <c r="F1388" s="81"/>
      <c r="G1388" s="81"/>
      <c r="H1388" s="81"/>
      <c r="I1388" s="81"/>
      <c r="J1388" s="81"/>
      <c r="K1388" s="81"/>
      <c r="L1388" s="81"/>
      <c r="M1388" s="81"/>
      <c r="N1388" s="81"/>
      <c r="O1388" s="144"/>
      <c r="P1388" s="69" t="str">
        <f>'D1'!G212&amp;""</f>
        <v/>
      </c>
      <c r="Q1388" s="104"/>
      <c r="R1388" s="39"/>
      <c r="S1388" s="3" t="s">
        <v>7267</v>
      </c>
      <c r="T1388" s="39"/>
      <c r="U1388" s="39"/>
      <c r="V1388" s="39"/>
      <c r="W1388" s="39"/>
      <c r="X1388" s="39"/>
      <c r="Y1388" s="39"/>
      <c r="Z1388" s="39"/>
      <c r="AA1388" s="3"/>
      <c r="AB1388" s="39"/>
      <c r="AC1388" s="39"/>
      <c r="AD1388" s="39"/>
      <c r="AE1388" s="39"/>
      <c r="AH1388" s="39"/>
      <c r="AI1388" s="39"/>
      <c r="AJ1388" s="39"/>
      <c r="AK1388" s="39"/>
      <c r="AL1388" s="39"/>
      <c r="AM1388" s="39"/>
      <c r="AN1388" s="39"/>
      <c r="AO1388" s="39"/>
      <c r="AP1388" s="39"/>
      <c r="AQ1388" s="39"/>
      <c r="AR1388" s="39"/>
      <c r="AS1388" s="39"/>
      <c r="AT1388" s="39"/>
      <c r="AU1388" s="39"/>
      <c r="AV1388" s="2"/>
      <c r="AW1388" s="2"/>
    </row>
    <row r="1389" spans="1:51">
      <c r="B1389" s="38"/>
      <c r="C1389" s="82"/>
      <c r="D1389" s="82"/>
      <c r="E1389" s="82"/>
      <c r="F1389" s="82"/>
      <c r="G1389" s="82"/>
      <c r="H1389" s="82"/>
      <c r="I1389" s="82"/>
      <c r="J1389" s="82"/>
      <c r="K1389" s="82"/>
      <c r="L1389" s="82"/>
      <c r="M1389" s="82"/>
      <c r="N1389" s="82"/>
      <c r="O1389" s="145"/>
      <c r="P1389" s="25"/>
      <c r="Q1389" s="106"/>
      <c r="R1389" s="39"/>
      <c r="S1389" s="3" t="s">
        <v>7269</v>
      </c>
      <c r="T1389" s="39"/>
      <c r="U1389" s="39"/>
      <c r="V1389" s="39"/>
      <c r="W1389" s="39"/>
      <c r="X1389" s="39"/>
      <c r="Y1389" s="39"/>
      <c r="Z1389" s="39"/>
      <c r="AA1389" s="39"/>
      <c r="AB1389" s="39"/>
      <c r="AC1389" s="39"/>
      <c r="AD1389" s="39"/>
      <c r="AE1389" s="39"/>
      <c r="AH1389" s="39"/>
      <c r="AI1389" s="39"/>
      <c r="AJ1389" s="39"/>
      <c r="AK1389" s="39"/>
      <c r="AL1389" s="39"/>
      <c r="AM1389" s="39"/>
      <c r="AN1389" s="39"/>
      <c r="AO1389" s="39"/>
      <c r="AP1389" s="39"/>
      <c r="AQ1389" s="39"/>
      <c r="AR1389" s="39"/>
      <c r="AS1389" s="39"/>
      <c r="AT1389" s="39"/>
      <c r="AU1389" s="39"/>
      <c r="AV1389" s="2"/>
      <c r="AW1389" s="2"/>
    </row>
    <row r="1390" spans="1:51">
      <c r="S1390" s="3"/>
    </row>
    <row r="1391" spans="1:51">
      <c r="B1391" s="24" t="s">
        <v>288</v>
      </c>
      <c r="C1391" s="76"/>
      <c r="D1391" s="76"/>
      <c r="E1391" s="76"/>
      <c r="F1391" s="76"/>
      <c r="G1391" s="76"/>
      <c r="H1391" s="76"/>
      <c r="I1391" s="76"/>
      <c r="J1391" s="76"/>
      <c r="K1391" s="76"/>
      <c r="L1391" s="76"/>
      <c r="M1391" s="76"/>
      <c r="N1391" s="76"/>
      <c r="O1391" s="104"/>
      <c r="P1391" s="24" t="s">
        <v>861</v>
      </c>
      <c r="Q1391" s="104"/>
      <c r="S1391" s="3"/>
      <c r="AL1391" s="1"/>
    </row>
    <row r="1392" spans="1:51" ht="14.25" customHeight="1">
      <c r="B1392" s="14" t="s">
        <v>2332</v>
      </c>
      <c r="C1392" s="81"/>
      <c r="D1392" s="81"/>
      <c r="E1392" s="81"/>
      <c r="F1392" s="81"/>
      <c r="G1392" s="81"/>
      <c r="H1392" s="81"/>
      <c r="I1392" s="81"/>
      <c r="J1392" s="81"/>
      <c r="K1392" s="81"/>
      <c r="L1392" s="81"/>
      <c r="M1392" s="81"/>
      <c r="N1392" s="81"/>
      <c r="O1392" s="144"/>
      <c r="P1392" s="69" t="str">
        <f>'D1'!G213&amp;""</f>
        <v/>
      </c>
      <c r="Q1392" s="104"/>
      <c r="R1392" s="39"/>
      <c r="S1392" s="3" t="s">
        <v>7211</v>
      </c>
      <c r="T1392" s="39"/>
      <c r="U1392" s="39"/>
      <c r="V1392" s="39"/>
      <c r="W1392" s="39"/>
      <c r="X1392" s="39"/>
      <c r="Y1392" s="39"/>
      <c r="Z1392" s="39"/>
      <c r="AA1392" s="39"/>
      <c r="AB1392" s="39"/>
      <c r="AC1392" s="39"/>
      <c r="AD1392" s="39"/>
      <c r="AE1392" s="39"/>
      <c r="AF1392" s="291"/>
      <c r="AL1392" s="1"/>
    </row>
    <row r="1393" spans="2:60">
      <c r="B1393" s="38"/>
      <c r="C1393" s="82"/>
      <c r="D1393" s="82"/>
      <c r="E1393" s="82"/>
      <c r="F1393" s="82"/>
      <c r="G1393" s="82"/>
      <c r="H1393" s="82"/>
      <c r="I1393" s="82"/>
      <c r="J1393" s="82"/>
      <c r="K1393" s="82"/>
      <c r="L1393" s="82"/>
      <c r="M1393" s="82"/>
      <c r="N1393" s="82"/>
      <c r="O1393" s="145"/>
      <c r="P1393" s="25"/>
      <c r="Q1393" s="106"/>
      <c r="R1393" s="39"/>
      <c r="S1393" s="3" t="s">
        <v>7212</v>
      </c>
      <c r="T1393" s="39"/>
      <c r="U1393" s="39"/>
      <c r="V1393" s="39"/>
      <c r="W1393" s="39"/>
      <c r="X1393" s="39"/>
      <c r="Y1393" s="39"/>
      <c r="Z1393" s="39"/>
      <c r="AA1393" s="39"/>
      <c r="AB1393" s="39"/>
      <c r="AC1393" s="39"/>
      <c r="AD1393" s="39"/>
      <c r="AE1393" s="39"/>
      <c r="AL1393" s="1"/>
    </row>
    <row r="1394" spans="2:60">
      <c r="B1394" s="39"/>
      <c r="C1394" s="39"/>
      <c r="D1394" s="39"/>
      <c r="E1394" s="39"/>
      <c r="F1394" s="39"/>
      <c r="G1394" s="39"/>
      <c r="H1394" s="39"/>
      <c r="I1394" s="39"/>
      <c r="J1394" s="39"/>
      <c r="K1394" s="39"/>
      <c r="L1394" s="39"/>
      <c r="M1394" s="39"/>
      <c r="N1394" s="39"/>
      <c r="O1394" s="39"/>
      <c r="P1394" s="2"/>
      <c r="Q1394" s="2"/>
      <c r="R1394" s="39"/>
      <c r="S1394" s="39"/>
      <c r="T1394" s="39"/>
      <c r="U1394" s="39"/>
      <c r="V1394" s="39"/>
      <c r="W1394" s="39"/>
      <c r="X1394" s="39"/>
      <c r="Y1394" s="39"/>
      <c r="Z1394" s="39"/>
      <c r="AA1394" s="39"/>
      <c r="AB1394" s="39"/>
      <c r="AC1394" s="39"/>
      <c r="AD1394" s="39"/>
      <c r="AE1394" s="39"/>
      <c r="AF1394" s="2"/>
      <c r="AG1394" s="2"/>
      <c r="AL1394" s="1"/>
    </row>
    <row r="1395" spans="2:60" ht="14.25" customHeight="1">
      <c r="B1395" s="8" t="s">
        <v>7132</v>
      </c>
      <c r="C1395" s="65"/>
      <c r="D1395" s="65"/>
      <c r="E1395" s="65"/>
      <c r="F1395" s="65"/>
      <c r="G1395" s="65"/>
      <c r="H1395" s="65"/>
      <c r="I1395" s="65"/>
      <c r="J1395" s="65"/>
      <c r="K1395" s="65"/>
      <c r="L1395" s="65"/>
      <c r="M1395" s="65"/>
      <c r="N1395" s="65"/>
      <c r="O1395" s="65"/>
      <c r="P1395" s="65"/>
      <c r="Q1395" s="65"/>
      <c r="R1395" s="65"/>
      <c r="S1395" s="65"/>
      <c r="T1395" s="65"/>
      <c r="U1395" s="65"/>
      <c r="V1395" s="65"/>
      <c r="W1395" s="65"/>
      <c r="X1395" s="65"/>
      <c r="Y1395" s="65"/>
      <c r="Z1395" s="65"/>
      <c r="AA1395" s="65"/>
      <c r="AB1395" s="65"/>
      <c r="AC1395" s="65"/>
      <c r="AD1395" s="65"/>
      <c r="AE1395" s="65"/>
      <c r="AF1395" s="136"/>
      <c r="AL1395" s="1"/>
    </row>
    <row r="1396" spans="2:60" ht="14.25" customHeight="1">
      <c r="B1396" s="9"/>
      <c r="C1396" s="70"/>
      <c r="D1396" s="70"/>
      <c r="E1396" s="70"/>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137"/>
      <c r="AL1396" s="1"/>
    </row>
    <row r="1397" spans="2:60">
      <c r="B1397" s="24" t="s">
        <v>426</v>
      </c>
      <c r="C1397" s="76"/>
      <c r="D1397" s="76"/>
      <c r="E1397" s="76"/>
      <c r="F1397" s="76"/>
      <c r="G1397" s="76"/>
      <c r="H1397" s="76"/>
      <c r="I1397" s="76"/>
      <c r="J1397" s="76"/>
      <c r="K1397" s="76"/>
      <c r="L1397" s="24" t="s">
        <v>405</v>
      </c>
      <c r="M1397" s="76"/>
      <c r="N1397" s="76"/>
      <c r="O1397" s="76"/>
      <c r="P1397" s="76"/>
      <c r="Q1397" s="76"/>
      <c r="R1397" s="76"/>
      <c r="S1397" s="24" t="s">
        <v>414</v>
      </c>
      <c r="T1397" s="76"/>
      <c r="U1397" s="76"/>
      <c r="V1397" s="76"/>
      <c r="W1397" s="76"/>
      <c r="X1397" s="76"/>
      <c r="Y1397" s="76"/>
      <c r="Z1397" s="24" t="s">
        <v>254</v>
      </c>
      <c r="AA1397" s="76"/>
      <c r="AB1397" s="76"/>
      <c r="AC1397" s="76"/>
      <c r="AD1397" s="76"/>
      <c r="AE1397" s="76"/>
      <c r="AF1397" s="104"/>
      <c r="AG1397" s="31"/>
      <c r="AL1397" s="1"/>
    </row>
    <row r="1398" spans="2:60">
      <c r="B1398" s="25"/>
      <c r="C1398" s="77"/>
      <c r="D1398" s="77"/>
      <c r="E1398" s="77"/>
      <c r="F1398" s="77"/>
      <c r="G1398" s="77"/>
      <c r="H1398" s="77"/>
      <c r="I1398" s="77"/>
      <c r="J1398" s="77"/>
      <c r="K1398" s="77"/>
      <c r="L1398" s="25"/>
      <c r="M1398" s="77"/>
      <c r="N1398" s="77"/>
      <c r="O1398" s="77"/>
      <c r="P1398" s="77"/>
      <c r="Q1398" s="77"/>
      <c r="R1398" s="77"/>
      <c r="S1398" s="25"/>
      <c r="T1398" s="77"/>
      <c r="U1398" s="77"/>
      <c r="V1398" s="77"/>
      <c r="W1398" s="77"/>
      <c r="X1398" s="77"/>
      <c r="Y1398" s="77"/>
      <c r="Z1398" s="25"/>
      <c r="AA1398" s="77"/>
      <c r="AB1398" s="77"/>
      <c r="AC1398" s="77"/>
      <c r="AD1398" s="77"/>
      <c r="AE1398" s="77"/>
      <c r="AF1398" s="106"/>
      <c r="AG1398" s="31"/>
      <c r="AL1398" s="1"/>
    </row>
    <row r="1399" spans="2:60" ht="14.25" customHeight="1">
      <c r="B1399" s="11" t="s">
        <v>7115</v>
      </c>
      <c r="C1399" s="35"/>
      <c r="D1399" s="35"/>
      <c r="E1399" s="35"/>
      <c r="F1399" s="35"/>
      <c r="G1399" s="35"/>
      <c r="H1399" s="35"/>
      <c r="I1399" s="35"/>
      <c r="J1399" s="35"/>
      <c r="K1399" s="143"/>
      <c r="L1399" s="157" t="str">
        <f>'D1'!G214&amp;""</f>
        <v/>
      </c>
      <c r="M1399" s="35"/>
      <c r="N1399" s="35"/>
      <c r="O1399" s="35" t="s">
        <v>410</v>
      </c>
      <c r="P1399" s="193" t="str">
        <f>'D1'!G215&amp;""</f>
        <v/>
      </c>
      <c r="Q1399" s="35"/>
      <c r="R1399" s="143"/>
      <c r="S1399" s="157" t="str">
        <f>'D1'!G230&amp;""</f>
        <v/>
      </c>
      <c r="T1399" s="35"/>
      <c r="U1399" s="35"/>
      <c r="V1399" s="35" t="s">
        <v>410</v>
      </c>
      <c r="W1399" s="193" t="str">
        <f>'D1'!G231&amp;""</f>
        <v/>
      </c>
      <c r="X1399" s="35"/>
      <c r="Y1399" s="143"/>
      <c r="Z1399" s="157" t="str">
        <f>'D1'!G246&amp;""</f>
        <v/>
      </c>
      <c r="AA1399" s="35"/>
      <c r="AB1399" s="35"/>
      <c r="AC1399" s="35" t="s">
        <v>410</v>
      </c>
      <c r="AD1399" s="193" t="str">
        <f>'D1'!G247&amp;""</f>
        <v/>
      </c>
      <c r="AE1399" s="35"/>
      <c r="AF1399" s="143"/>
      <c r="AG1399" s="34"/>
      <c r="AH1399" s="2"/>
      <c r="AL1399" s="1"/>
    </row>
    <row r="1400" spans="2:60" ht="14.25" customHeight="1">
      <c r="B1400" s="11"/>
      <c r="C1400" s="35"/>
      <c r="D1400" s="35"/>
      <c r="E1400" s="35"/>
      <c r="F1400" s="35"/>
      <c r="G1400" s="35"/>
      <c r="H1400" s="35"/>
      <c r="I1400" s="35"/>
      <c r="J1400" s="35"/>
      <c r="K1400" s="143"/>
      <c r="L1400" s="11"/>
      <c r="M1400" s="35"/>
      <c r="N1400" s="35"/>
      <c r="O1400" s="35"/>
      <c r="P1400" s="35"/>
      <c r="Q1400" s="35"/>
      <c r="R1400" s="143"/>
      <c r="S1400" s="11"/>
      <c r="T1400" s="35"/>
      <c r="U1400" s="35"/>
      <c r="V1400" s="35"/>
      <c r="W1400" s="35"/>
      <c r="X1400" s="35"/>
      <c r="Y1400" s="143"/>
      <c r="Z1400" s="11"/>
      <c r="AA1400" s="35"/>
      <c r="AB1400" s="35"/>
      <c r="AC1400" s="35"/>
      <c r="AD1400" s="35"/>
      <c r="AE1400" s="35"/>
      <c r="AF1400" s="143"/>
      <c r="AL1400" s="1"/>
    </row>
    <row r="1401" spans="2:60" s="1" customFormat="1" ht="14.25" customHeight="1">
      <c r="B1401" s="11" t="s">
        <v>1638</v>
      </c>
      <c r="C1401" s="35"/>
      <c r="D1401" s="35"/>
      <c r="E1401" s="35"/>
      <c r="F1401" s="35"/>
      <c r="G1401" s="35"/>
      <c r="H1401" s="35"/>
      <c r="I1401" s="35"/>
      <c r="J1401" s="35"/>
      <c r="K1401" s="143"/>
      <c r="L1401" s="157" t="str">
        <f>'D1'!G216&amp;""</f>
        <v/>
      </c>
      <c r="M1401" s="35"/>
      <c r="N1401" s="35"/>
      <c r="O1401" s="35" t="s">
        <v>410</v>
      </c>
      <c r="P1401" s="193" t="str">
        <f>'D1'!G217&amp;""</f>
        <v/>
      </c>
      <c r="Q1401" s="35"/>
      <c r="R1401" s="143"/>
      <c r="S1401" s="157" t="str">
        <f>'D1'!G232&amp;""</f>
        <v/>
      </c>
      <c r="T1401" s="35"/>
      <c r="U1401" s="35"/>
      <c r="V1401" s="35" t="s">
        <v>410</v>
      </c>
      <c r="W1401" s="193" t="str">
        <f>'D1'!G233&amp;""</f>
        <v/>
      </c>
      <c r="X1401" s="35"/>
      <c r="Y1401" s="143"/>
      <c r="Z1401" s="157" t="str">
        <f>'D1'!G248&amp;""</f>
        <v/>
      </c>
      <c r="AA1401" s="35"/>
      <c r="AB1401" s="35"/>
      <c r="AC1401" s="35" t="s">
        <v>410</v>
      </c>
      <c r="AD1401" s="193" t="str">
        <f>'D1'!G249&amp;""</f>
        <v/>
      </c>
      <c r="AE1401" s="35"/>
      <c r="AF1401" s="143"/>
      <c r="AG1401" s="3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3"/>
      <c r="BG1401" s="3"/>
      <c r="BH1401" s="3"/>
    </row>
    <row r="1402" spans="2:60" s="1" customFormat="1" ht="14.25" customHeight="1">
      <c r="B1402" s="11"/>
      <c r="C1402" s="35"/>
      <c r="D1402" s="35"/>
      <c r="E1402" s="35"/>
      <c r="F1402" s="35"/>
      <c r="G1402" s="35"/>
      <c r="H1402" s="35"/>
      <c r="I1402" s="35"/>
      <c r="J1402" s="35"/>
      <c r="K1402" s="143"/>
      <c r="L1402" s="11"/>
      <c r="M1402" s="35"/>
      <c r="N1402" s="35"/>
      <c r="O1402" s="35"/>
      <c r="P1402" s="35"/>
      <c r="Q1402" s="35"/>
      <c r="R1402" s="143"/>
      <c r="S1402" s="11"/>
      <c r="T1402" s="35"/>
      <c r="U1402" s="35"/>
      <c r="V1402" s="35"/>
      <c r="W1402" s="35"/>
      <c r="X1402" s="35"/>
      <c r="Y1402" s="143"/>
      <c r="Z1402" s="11"/>
      <c r="AA1402" s="35"/>
      <c r="AB1402" s="35"/>
      <c r="AC1402" s="35"/>
      <c r="AD1402" s="35"/>
      <c r="AE1402" s="35"/>
      <c r="AF1402" s="143"/>
      <c r="AG1402" s="3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3"/>
      <c r="BG1402" s="3"/>
      <c r="BH1402" s="3"/>
    </row>
    <row r="1403" spans="2:60" s="1" customFormat="1" ht="14.25" customHeight="1">
      <c r="B1403" s="11" t="s">
        <v>7133</v>
      </c>
      <c r="C1403" s="35"/>
      <c r="D1403" s="35"/>
      <c r="E1403" s="35"/>
      <c r="F1403" s="35"/>
      <c r="G1403" s="35"/>
      <c r="H1403" s="35"/>
      <c r="I1403" s="35"/>
      <c r="J1403" s="35"/>
      <c r="K1403" s="143"/>
      <c r="L1403" s="157" t="str">
        <f>'D1'!G218&amp;""</f>
        <v/>
      </c>
      <c r="M1403" s="35"/>
      <c r="N1403" s="35"/>
      <c r="O1403" s="35" t="s">
        <v>410</v>
      </c>
      <c r="P1403" s="193" t="str">
        <f>'D1'!G219&amp;""</f>
        <v/>
      </c>
      <c r="Q1403" s="35"/>
      <c r="R1403" s="143"/>
      <c r="S1403" s="157" t="str">
        <f>'D1'!G234&amp;""</f>
        <v/>
      </c>
      <c r="T1403" s="35"/>
      <c r="U1403" s="35"/>
      <c r="V1403" s="35" t="s">
        <v>410</v>
      </c>
      <c r="W1403" s="193" t="str">
        <f>'D1'!G235&amp;""</f>
        <v/>
      </c>
      <c r="X1403" s="35"/>
      <c r="Y1403" s="143"/>
      <c r="Z1403" s="157" t="str">
        <f>'D1'!G250&amp;""</f>
        <v/>
      </c>
      <c r="AA1403" s="35"/>
      <c r="AB1403" s="35"/>
      <c r="AC1403" s="35" t="s">
        <v>410</v>
      </c>
      <c r="AD1403" s="193" t="str">
        <f>'D1'!G251&amp;""</f>
        <v/>
      </c>
      <c r="AE1403" s="35"/>
      <c r="AF1403" s="143"/>
      <c r="AG1403" s="3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3"/>
      <c r="BG1403" s="3"/>
      <c r="BH1403" s="3"/>
    </row>
    <row r="1404" spans="2:60" s="1" customFormat="1" ht="14.25" customHeight="1">
      <c r="B1404" s="11"/>
      <c r="C1404" s="35"/>
      <c r="D1404" s="35"/>
      <c r="E1404" s="35"/>
      <c r="F1404" s="35"/>
      <c r="G1404" s="35"/>
      <c r="H1404" s="35"/>
      <c r="I1404" s="35"/>
      <c r="J1404" s="35"/>
      <c r="K1404" s="143"/>
      <c r="L1404" s="11"/>
      <c r="M1404" s="35"/>
      <c r="N1404" s="35"/>
      <c r="O1404" s="35"/>
      <c r="P1404" s="35"/>
      <c r="Q1404" s="35"/>
      <c r="R1404" s="143"/>
      <c r="S1404" s="11"/>
      <c r="T1404" s="35"/>
      <c r="U1404" s="35"/>
      <c r="V1404" s="35"/>
      <c r="W1404" s="35"/>
      <c r="X1404" s="35"/>
      <c r="Y1404" s="143"/>
      <c r="Z1404" s="11"/>
      <c r="AA1404" s="35"/>
      <c r="AB1404" s="35"/>
      <c r="AC1404" s="35"/>
      <c r="AD1404" s="35"/>
      <c r="AE1404" s="35"/>
      <c r="AF1404" s="143"/>
      <c r="AG1404" s="3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3"/>
      <c r="BG1404" s="3"/>
      <c r="BH1404" s="3"/>
    </row>
    <row r="1405" spans="2:60" s="1" customFormat="1" ht="14.25" customHeight="1">
      <c r="B1405" s="11" t="s">
        <v>7134</v>
      </c>
      <c r="C1405" s="35"/>
      <c r="D1405" s="35"/>
      <c r="E1405" s="35"/>
      <c r="F1405" s="35"/>
      <c r="G1405" s="35"/>
      <c r="H1405" s="35"/>
      <c r="I1405" s="35"/>
      <c r="J1405" s="35"/>
      <c r="K1405" s="143"/>
      <c r="L1405" s="157" t="str">
        <f>'D1'!G220&amp;""</f>
        <v/>
      </c>
      <c r="M1405" s="35"/>
      <c r="N1405" s="35"/>
      <c r="O1405" s="35" t="s">
        <v>410</v>
      </c>
      <c r="P1405" s="193" t="str">
        <f>'D1'!G221&amp;""</f>
        <v/>
      </c>
      <c r="Q1405" s="35"/>
      <c r="R1405" s="143"/>
      <c r="S1405" s="157" t="str">
        <f>'D1'!G236&amp;""</f>
        <v/>
      </c>
      <c r="T1405" s="35"/>
      <c r="U1405" s="35"/>
      <c r="V1405" s="35" t="s">
        <v>410</v>
      </c>
      <c r="W1405" s="193" t="str">
        <f>'D1'!G237&amp;""</f>
        <v/>
      </c>
      <c r="X1405" s="35"/>
      <c r="Y1405" s="143"/>
      <c r="Z1405" s="157" t="str">
        <f>'D1'!G252&amp;""</f>
        <v/>
      </c>
      <c r="AA1405" s="35"/>
      <c r="AB1405" s="35"/>
      <c r="AC1405" s="35" t="s">
        <v>410</v>
      </c>
      <c r="AD1405" s="193" t="str">
        <f>'D1'!G253&amp;""</f>
        <v/>
      </c>
      <c r="AE1405" s="35"/>
      <c r="AF1405" s="143"/>
      <c r="AG1405" s="3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3"/>
      <c r="BG1405" s="3"/>
      <c r="BH1405" s="3"/>
    </row>
    <row r="1406" spans="2:60" s="1" customFormat="1" ht="14.25" customHeight="1">
      <c r="B1406" s="11"/>
      <c r="C1406" s="35"/>
      <c r="D1406" s="35"/>
      <c r="E1406" s="35"/>
      <c r="F1406" s="35"/>
      <c r="G1406" s="35"/>
      <c r="H1406" s="35"/>
      <c r="I1406" s="35"/>
      <c r="J1406" s="35"/>
      <c r="K1406" s="143"/>
      <c r="L1406" s="11"/>
      <c r="M1406" s="35"/>
      <c r="N1406" s="35"/>
      <c r="O1406" s="35"/>
      <c r="P1406" s="35"/>
      <c r="Q1406" s="35"/>
      <c r="R1406" s="143"/>
      <c r="S1406" s="11"/>
      <c r="T1406" s="35"/>
      <c r="U1406" s="35"/>
      <c r="V1406" s="35"/>
      <c r="W1406" s="35"/>
      <c r="X1406" s="35"/>
      <c r="Y1406" s="143"/>
      <c r="Z1406" s="11"/>
      <c r="AA1406" s="35"/>
      <c r="AB1406" s="35"/>
      <c r="AC1406" s="35"/>
      <c r="AD1406" s="35"/>
      <c r="AE1406" s="35"/>
      <c r="AF1406" s="143"/>
      <c r="AG1406" s="3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3"/>
      <c r="BG1406" s="3"/>
      <c r="BH1406" s="3"/>
    </row>
    <row r="1407" spans="2:60" s="1" customFormat="1" ht="14.25" customHeight="1">
      <c r="B1407" s="11" t="s">
        <v>3968</v>
      </c>
      <c r="C1407" s="35"/>
      <c r="D1407" s="35"/>
      <c r="E1407" s="35"/>
      <c r="F1407" s="35"/>
      <c r="G1407" s="35"/>
      <c r="H1407" s="35"/>
      <c r="I1407" s="35"/>
      <c r="J1407" s="35"/>
      <c r="K1407" s="143"/>
      <c r="L1407" s="157" t="str">
        <f>'D1'!G222&amp;""</f>
        <v/>
      </c>
      <c r="M1407" s="35"/>
      <c r="N1407" s="35"/>
      <c r="O1407" s="35" t="s">
        <v>410</v>
      </c>
      <c r="P1407" s="193" t="str">
        <f>'D1'!G223&amp;""</f>
        <v/>
      </c>
      <c r="Q1407" s="35"/>
      <c r="R1407" s="143"/>
      <c r="S1407" s="157" t="str">
        <f>'D1'!G238&amp;""</f>
        <v/>
      </c>
      <c r="T1407" s="35"/>
      <c r="U1407" s="35"/>
      <c r="V1407" s="35" t="s">
        <v>410</v>
      </c>
      <c r="W1407" s="193" t="str">
        <f>'D1'!G239&amp;""</f>
        <v/>
      </c>
      <c r="X1407" s="35"/>
      <c r="Y1407" s="143"/>
      <c r="Z1407" s="157" t="str">
        <f>'D1'!G254&amp;""</f>
        <v/>
      </c>
      <c r="AA1407" s="35"/>
      <c r="AB1407" s="35"/>
      <c r="AC1407" s="35" t="s">
        <v>410</v>
      </c>
      <c r="AD1407" s="193" t="str">
        <f>'D1'!G255&amp;""</f>
        <v/>
      </c>
      <c r="AE1407" s="35"/>
      <c r="AF1407" s="143"/>
      <c r="AG1407" s="3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3"/>
      <c r="BG1407" s="3"/>
      <c r="BH1407" s="3"/>
    </row>
    <row r="1408" spans="2:60" s="1" customFormat="1" ht="14.25" customHeight="1">
      <c r="B1408" s="11"/>
      <c r="C1408" s="35"/>
      <c r="D1408" s="35"/>
      <c r="E1408" s="35"/>
      <c r="F1408" s="35"/>
      <c r="G1408" s="35"/>
      <c r="H1408" s="35"/>
      <c r="I1408" s="35"/>
      <c r="J1408" s="35"/>
      <c r="K1408" s="143"/>
      <c r="L1408" s="11"/>
      <c r="M1408" s="35"/>
      <c r="N1408" s="35"/>
      <c r="O1408" s="35"/>
      <c r="P1408" s="35"/>
      <c r="Q1408" s="35"/>
      <c r="R1408" s="143"/>
      <c r="S1408" s="11"/>
      <c r="T1408" s="35"/>
      <c r="U1408" s="35"/>
      <c r="V1408" s="35"/>
      <c r="W1408" s="35"/>
      <c r="X1408" s="35"/>
      <c r="Y1408" s="143"/>
      <c r="Z1408" s="11"/>
      <c r="AA1408" s="35"/>
      <c r="AB1408" s="35"/>
      <c r="AC1408" s="35"/>
      <c r="AD1408" s="35"/>
      <c r="AE1408" s="35"/>
      <c r="AF1408" s="143"/>
      <c r="AG1408" s="3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3"/>
      <c r="BG1408" s="3"/>
      <c r="BH1408" s="3"/>
    </row>
    <row r="1409" spans="2:60" s="1" customFormat="1" ht="14.25" customHeight="1">
      <c r="B1409" s="11" t="s">
        <v>3096</v>
      </c>
      <c r="C1409" s="35"/>
      <c r="D1409" s="35"/>
      <c r="E1409" s="35"/>
      <c r="F1409" s="35"/>
      <c r="G1409" s="35"/>
      <c r="H1409" s="35"/>
      <c r="I1409" s="35"/>
      <c r="J1409" s="35"/>
      <c r="K1409" s="143"/>
      <c r="L1409" s="157" t="str">
        <f>'D1'!G224&amp;""</f>
        <v/>
      </c>
      <c r="M1409" s="35"/>
      <c r="N1409" s="35"/>
      <c r="O1409" s="35" t="s">
        <v>410</v>
      </c>
      <c r="P1409" s="193" t="str">
        <f>'D1'!G225&amp;""</f>
        <v/>
      </c>
      <c r="Q1409" s="35"/>
      <c r="R1409" s="143"/>
      <c r="S1409" s="157" t="str">
        <f>'D1'!G240&amp;""</f>
        <v/>
      </c>
      <c r="T1409" s="35"/>
      <c r="U1409" s="35"/>
      <c r="V1409" s="35" t="s">
        <v>410</v>
      </c>
      <c r="W1409" s="193" t="str">
        <f>'D1'!G241&amp;""</f>
        <v/>
      </c>
      <c r="X1409" s="35"/>
      <c r="Y1409" s="143"/>
      <c r="Z1409" s="157" t="str">
        <f>'D1'!G256&amp;""</f>
        <v/>
      </c>
      <c r="AA1409" s="35"/>
      <c r="AB1409" s="35"/>
      <c r="AC1409" s="35" t="s">
        <v>410</v>
      </c>
      <c r="AD1409" s="193" t="str">
        <f>'D1'!G257&amp;""</f>
        <v/>
      </c>
      <c r="AE1409" s="35"/>
      <c r="AF1409" s="143"/>
      <c r="AG1409" s="3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3"/>
      <c r="BG1409" s="3"/>
      <c r="BH1409" s="3"/>
    </row>
    <row r="1410" spans="2:60" s="1" customFormat="1" ht="14.25" customHeight="1">
      <c r="B1410" s="11"/>
      <c r="C1410" s="35"/>
      <c r="D1410" s="35"/>
      <c r="E1410" s="35"/>
      <c r="F1410" s="35"/>
      <c r="G1410" s="35"/>
      <c r="H1410" s="35"/>
      <c r="I1410" s="35"/>
      <c r="J1410" s="35"/>
      <c r="K1410" s="143"/>
      <c r="L1410" s="11"/>
      <c r="M1410" s="35"/>
      <c r="N1410" s="35"/>
      <c r="O1410" s="35"/>
      <c r="P1410" s="35"/>
      <c r="Q1410" s="35"/>
      <c r="R1410" s="143"/>
      <c r="S1410" s="11"/>
      <c r="T1410" s="35"/>
      <c r="U1410" s="35"/>
      <c r="V1410" s="35"/>
      <c r="W1410" s="35"/>
      <c r="X1410" s="35"/>
      <c r="Y1410" s="143"/>
      <c r="Z1410" s="11"/>
      <c r="AA1410" s="35"/>
      <c r="AB1410" s="35"/>
      <c r="AC1410" s="35"/>
      <c r="AD1410" s="35"/>
      <c r="AE1410" s="35"/>
      <c r="AF1410" s="143"/>
      <c r="AG1410" s="3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3"/>
      <c r="BG1410" s="3"/>
      <c r="BH1410" s="3"/>
    </row>
    <row r="1411" spans="2:60" s="1" customFormat="1" ht="14.25" customHeight="1">
      <c r="B1411" s="11" t="s">
        <v>7135</v>
      </c>
      <c r="C1411" s="35"/>
      <c r="D1411" s="35"/>
      <c r="E1411" s="35"/>
      <c r="F1411" s="35"/>
      <c r="G1411" s="35"/>
      <c r="H1411" s="35"/>
      <c r="I1411" s="35"/>
      <c r="J1411" s="35"/>
      <c r="K1411" s="143"/>
      <c r="L1411" s="157" t="str">
        <f>'D1'!G226&amp;""</f>
        <v/>
      </c>
      <c r="M1411" s="35"/>
      <c r="N1411" s="35"/>
      <c r="O1411" s="35" t="s">
        <v>410</v>
      </c>
      <c r="P1411" s="193" t="str">
        <f>'D1'!G227&amp;""</f>
        <v/>
      </c>
      <c r="Q1411" s="35"/>
      <c r="R1411" s="143"/>
      <c r="S1411" s="157" t="str">
        <f>'D1'!G242&amp;""</f>
        <v/>
      </c>
      <c r="T1411" s="35"/>
      <c r="U1411" s="35"/>
      <c r="V1411" s="35" t="s">
        <v>410</v>
      </c>
      <c r="W1411" s="193" t="str">
        <f>'D1'!G243&amp;""</f>
        <v/>
      </c>
      <c r="X1411" s="35"/>
      <c r="Y1411" s="143"/>
      <c r="Z1411" s="157" t="str">
        <f>'D1'!G258&amp;""</f>
        <v/>
      </c>
      <c r="AA1411" s="35"/>
      <c r="AB1411" s="35"/>
      <c r="AC1411" s="35" t="s">
        <v>410</v>
      </c>
      <c r="AD1411" s="193" t="str">
        <f>'D1'!G259&amp;""</f>
        <v/>
      </c>
      <c r="AE1411" s="35"/>
      <c r="AF1411" s="143"/>
      <c r="AG1411" s="3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3"/>
      <c r="BG1411" s="3"/>
      <c r="BH1411" s="3"/>
    </row>
    <row r="1412" spans="2:60" s="1" customFormat="1" ht="14.25" customHeight="1">
      <c r="B1412" s="11"/>
      <c r="C1412" s="35"/>
      <c r="D1412" s="35"/>
      <c r="E1412" s="35"/>
      <c r="F1412" s="35"/>
      <c r="G1412" s="35"/>
      <c r="H1412" s="35"/>
      <c r="I1412" s="35"/>
      <c r="J1412" s="35"/>
      <c r="K1412" s="143"/>
      <c r="L1412" s="11"/>
      <c r="M1412" s="35"/>
      <c r="N1412" s="35"/>
      <c r="O1412" s="35"/>
      <c r="P1412" s="35"/>
      <c r="Q1412" s="35"/>
      <c r="R1412" s="143"/>
      <c r="S1412" s="11"/>
      <c r="T1412" s="35"/>
      <c r="U1412" s="35"/>
      <c r="V1412" s="35"/>
      <c r="W1412" s="35"/>
      <c r="X1412" s="35"/>
      <c r="Y1412" s="143"/>
      <c r="Z1412" s="11"/>
      <c r="AA1412" s="35"/>
      <c r="AB1412" s="35"/>
      <c r="AC1412" s="35"/>
      <c r="AD1412" s="35"/>
      <c r="AE1412" s="35"/>
      <c r="AF1412" s="143"/>
      <c r="AG1412" s="3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3"/>
      <c r="BG1412" s="3"/>
      <c r="BH1412" s="3"/>
    </row>
    <row r="1413" spans="2:60" s="1" customFormat="1" ht="14.25" customHeight="1">
      <c r="B1413" s="11" t="s">
        <v>7136</v>
      </c>
      <c r="C1413" s="35"/>
      <c r="D1413" s="35"/>
      <c r="E1413" s="35"/>
      <c r="F1413" s="35"/>
      <c r="G1413" s="35"/>
      <c r="H1413" s="35"/>
      <c r="I1413" s="35"/>
      <c r="J1413" s="35"/>
      <c r="K1413" s="143"/>
      <c r="L1413" s="157" t="str">
        <f>'D1'!G228&amp;""</f>
        <v/>
      </c>
      <c r="M1413" s="35"/>
      <c r="N1413" s="35"/>
      <c r="O1413" s="35" t="s">
        <v>410</v>
      </c>
      <c r="P1413" s="193" t="str">
        <f>'D1'!G229&amp;""</f>
        <v/>
      </c>
      <c r="Q1413" s="35"/>
      <c r="R1413" s="143"/>
      <c r="S1413" s="157" t="str">
        <f>'D1'!G244&amp;""</f>
        <v/>
      </c>
      <c r="T1413" s="35"/>
      <c r="U1413" s="35"/>
      <c r="V1413" s="35" t="s">
        <v>410</v>
      </c>
      <c r="W1413" s="193" t="str">
        <f>'D1'!G245&amp;""</f>
        <v/>
      </c>
      <c r="X1413" s="35"/>
      <c r="Y1413" s="143"/>
      <c r="Z1413" s="157" t="str">
        <f>'D1'!G260&amp;""</f>
        <v/>
      </c>
      <c r="AA1413" s="35"/>
      <c r="AB1413" s="35"/>
      <c r="AC1413" s="35" t="s">
        <v>410</v>
      </c>
      <c r="AD1413" s="193" t="str">
        <f>'D1'!G261&amp;""</f>
        <v/>
      </c>
      <c r="AE1413" s="35"/>
      <c r="AF1413" s="143"/>
      <c r="AG1413" s="3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3"/>
      <c r="BG1413" s="3"/>
      <c r="BH1413" s="3"/>
    </row>
    <row r="1414" spans="2:60" s="1" customFormat="1" ht="14.25" customHeight="1">
      <c r="B1414" s="11"/>
      <c r="C1414" s="35"/>
      <c r="D1414" s="35"/>
      <c r="E1414" s="35"/>
      <c r="F1414" s="35"/>
      <c r="G1414" s="35"/>
      <c r="H1414" s="35"/>
      <c r="I1414" s="35"/>
      <c r="J1414" s="35"/>
      <c r="K1414" s="143"/>
      <c r="L1414" s="11"/>
      <c r="M1414" s="35"/>
      <c r="N1414" s="35"/>
      <c r="O1414" s="35"/>
      <c r="P1414" s="35"/>
      <c r="Q1414" s="35"/>
      <c r="R1414" s="143"/>
      <c r="S1414" s="11"/>
      <c r="T1414" s="35"/>
      <c r="U1414" s="35"/>
      <c r="V1414" s="35"/>
      <c r="W1414" s="35"/>
      <c r="X1414" s="35"/>
      <c r="Y1414" s="143"/>
      <c r="Z1414" s="11"/>
      <c r="AA1414" s="35"/>
      <c r="AB1414" s="35"/>
      <c r="AC1414" s="35"/>
      <c r="AD1414" s="35"/>
      <c r="AE1414" s="35"/>
      <c r="AF1414" s="143"/>
      <c r="AG1414" s="3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3"/>
      <c r="BG1414" s="3"/>
      <c r="BH1414" s="3"/>
    </row>
    <row r="1415" spans="2:60">
      <c r="B1415" s="1" t="s">
        <v>7704</v>
      </c>
      <c r="AJ1415" s="7"/>
    </row>
    <row r="1416" spans="2:60">
      <c r="AJ1416" s="7"/>
    </row>
    <row r="1417" spans="2:60" s="1" customFormat="1">
      <c r="B1417" s="1" t="s">
        <v>7278</v>
      </c>
      <c r="C1417" s="1"/>
      <c r="D1417" s="1"/>
      <c r="E1417" s="1"/>
      <c r="F1417" s="1"/>
      <c r="G1417" s="1"/>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2"/>
      <c r="AM1417" s="1"/>
      <c r="AN1417" s="1"/>
      <c r="AO1417" s="1"/>
      <c r="AP1417" s="1"/>
      <c r="AQ1417" s="1"/>
      <c r="AR1417" s="1"/>
      <c r="AS1417" s="1"/>
      <c r="AT1417" s="1"/>
      <c r="AU1417" s="1"/>
      <c r="AV1417" s="1"/>
      <c r="AW1417" s="1"/>
      <c r="AX1417" s="1"/>
      <c r="AY1417" s="1"/>
      <c r="AZ1417" s="1"/>
      <c r="BA1417" s="1"/>
      <c r="BB1417" s="1"/>
      <c r="BC1417" s="1"/>
      <c r="BD1417" s="1"/>
      <c r="BE1417" s="1"/>
      <c r="BF1417" s="3"/>
      <c r="BG1417" s="3"/>
      <c r="BH1417" s="3"/>
    </row>
    <row r="1418" spans="2:60" s="1" customFormat="1">
      <c r="B1418" s="36" t="str">
        <f>'D1'!G262&amp;""</f>
        <v/>
      </c>
      <c r="C1418" s="74"/>
      <c r="D1418" s="74"/>
      <c r="E1418" s="74"/>
      <c r="F1418" s="74"/>
      <c r="G1418" s="74"/>
      <c r="H1418" s="74"/>
      <c r="I1418" s="74"/>
      <c r="J1418" s="74"/>
      <c r="K1418" s="74"/>
      <c r="L1418" s="74"/>
      <c r="M1418" s="74"/>
      <c r="N1418" s="74"/>
      <c r="O1418" s="74"/>
      <c r="P1418" s="74"/>
      <c r="Q1418" s="74"/>
      <c r="R1418" s="74"/>
      <c r="S1418" s="74"/>
      <c r="T1418" s="74"/>
      <c r="U1418" s="74"/>
      <c r="V1418" s="74"/>
      <c r="W1418" s="74"/>
      <c r="X1418" s="74"/>
      <c r="Y1418" s="74"/>
      <c r="Z1418" s="74"/>
      <c r="AA1418" s="74"/>
      <c r="AB1418" s="74"/>
      <c r="AC1418" s="74"/>
      <c r="AD1418" s="74"/>
      <c r="AE1418" s="74"/>
      <c r="AF1418" s="74"/>
      <c r="AG1418" s="74"/>
      <c r="AH1418" s="74"/>
      <c r="AI1418" s="74"/>
      <c r="AJ1418" s="74"/>
      <c r="AK1418" s="74"/>
      <c r="AL1418" s="74"/>
      <c r="AM1418" s="74"/>
      <c r="AN1418" s="74"/>
      <c r="AO1418" s="74"/>
      <c r="AP1418" s="74"/>
      <c r="AQ1418" s="74"/>
      <c r="AR1418" s="74"/>
      <c r="AS1418" s="74"/>
      <c r="AT1418" s="74"/>
      <c r="AU1418" s="74"/>
      <c r="AV1418" s="74"/>
      <c r="AW1418" s="74"/>
      <c r="AX1418" s="74"/>
      <c r="AY1418" s="74"/>
      <c r="AZ1418" s="74"/>
      <c r="BA1418" s="74"/>
      <c r="BB1418" s="74"/>
      <c r="BC1418" s="74"/>
      <c r="BD1418" s="74"/>
      <c r="BE1418" s="337"/>
      <c r="BF1418" s="3"/>
      <c r="BG1418" s="3"/>
      <c r="BH1418" s="3"/>
    </row>
    <row r="1419" spans="2:60" s="1" customFormat="1">
      <c r="B1419" s="22"/>
      <c r="C1419" s="57"/>
      <c r="D1419" s="57"/>
      <c r="E1419" s="57"/>
      <c r="F1419" s="57"/>
      <c r="G1419" s="57"/>
      <c r="H1419" s="57"/>
      <c r="I1419" s="57"/>
      <c r="J1419" s="57"/>
      <c r="K1419" s="57"/>
      <c r="L1419" s="57"/>
      <c r="M1419" s="57"/>
      <c r="N1419" s="57"/>
      <c r="O1419" s="57"/>
      <c r="P1419" s="57"/>
      <c r="Q1419" s="57"/>
      <c r="R1419" s="57"/>
      <c r="S1419" s="57"/>
      <c r="T1419" s="57"/>
      <c r="U1419" s="57"/>
      <c r="V1419" s="57"/>
      <c r="W1419" s="57"/>
      <c r="X1419" s="57"/>
      <c r="Y1419" s="57"/>
      <c r="Z1419" s="57"/>
      <c r="AA1419" s="57"/>
      <c r="AB1419" s="57"/>
      <c r="AC1419" s="57"/>
      <c r="AD1419" s="57"/>
      <c r="AE1419" s="57"/>
      <c r="AF1419" s="57"/>
      <c r="AG1419" s="57"/>
      <c r="AH1419" s="57"/>
      <c r="AI1419" s="57"/>
      <c r="AJ1419" s="57"/>
      <c r="AK1419" s="57"/>
      <c r="AL1419" s="57"/>
      <c r="AM1419" s="57"/>
      <c r="AN1419" s="57"/>
      <c r="AO1419" s="57"/>
      <c r="AP1419" s="57"/>
      <c r="AQ1419" s="57"/>
      <c r="AR1419" s="57"/>
      <c r="AS1419" s="57"/>
      <c r="AT1419" s="57"/>
      <c r="AU1419" s="57"/>
      <c r="AV1419" s="57"/>
      <c r="AW1419" s="57"/>
      <c r="AX1419" s="57"/>
      <c r="AY1419" s="57"/>
      <c r="AZ1419" s="57"/>
      <c r="BA1419" s="57"/>
      <c r="BB1419" s="57"/>
      <c r="BC1419" s="57"/>
      <c r="BD1419" s="57"/>
      <c r="BE1419" s="338"/>
      <c r="BF1419" s="3"/>
      <c r="BG1419" s="3"/>
      <c r="BH1419" s="3"/>
    </row>
    <row r="1420" spans="2:60" s="1" customFormat="1">
      <c r="B1420" s="22"/>
      <c r="C1420" s="57"/>
      <c r="D1420" s="57"/>
      <c r="E1420" s="57"/>
      <c r="F1420" s="57"/>
      <c r="G1420" s="57"/>
      <c r="H1420" s="57"/>
      <c r="I1420" s="57"/>
      <c r="J1420" s="57"/>
      <c r="K1420" s="57"/>
      <c r="L1420" s="57"/>
      <c r="M1420" s="57"/>
      <c r="N1420" s="57"/>
      <c r="O1420" s="57"/>
      <c r="P1420" s="57"/>
      <c r="Q1420" s="57"/>
      <c r="R1420" s="57"/>
      <c r="S1420" s="57"/>
      <c r="T1420" s="57"/>
      <c r="U1420" s="57"/>
      <c r="V1420" s="57"/>
      <c r="W1420" s="57"/>
      <c r="X1420" s="57"/>
      <c r="Y1420" s="57"/>
      <c r="Z1420" s="57"/>
      <c r="AA1420" s="57"/>
      <c r="AB1420" s="57"/>
      <c r="AC1420" s="57"/>
      <c r="AD1420" s="57"/>
      <c r="AE1420" s="57"/>
      <c r="AF1420" s="57"/>
      <c r="AG1420" s="57"/>
      <c r="AH1420" s="57"/>
      <c r="AI1420" s="57"/>
      <c r="AJ1420" s="57"/>
      <c r="AK1420" s="57"/>
      <c r="AL1420" s="57"/>
      <c r="AM1420" s="57"/>
      <c r="AN1420" s="57"/>
      <c r="AO1420" s="57"/>
      <c r="AP1420" s="57"/>
      <c r="AQ1420" s="57"/>
      <c r="AR1420" s="57"/>
      <c r="AS1420" s="57"/>
      <c r="AT1420" s="57"/>
      <c r="AU1420" s="57"/>
      <c r="AV1420" s="57"/>
      <c r="AW1420" s="57"/>
      <c r="AX1420" s="57"/>
      <c r="AY1420" s="57"/>
      <c r="AZ1420" s="57"/>
      <c r="BA1420" s="57"/>
      <c r="BB1420" s="57"/>
      <c r="BC1420" s="57"/>
      <c r="BD1420" s="57"/>
      <c r="BE1420" s="338"/>
      <c r="BF1420" s="3"/>
      <c r="BG1420" s="3"/>
      <c r="BH1420" s="3"/>
    </row>
    <row r="1421" spans="2:60" s="1" customFormat="1">
      <c r="B1421" s="22"/>
      <c r="C1421" s="57"/>
      <c r="D1421" s="57"/>
      <c r="E1421" s="57"/>
      <c r="F1421" s="57"/>
      <c r="G1421" s="57"/>
      <c r="H1421" s="57"/>
      <c r="I1421" s="57"/>
      <c r="J1421" s="57"/>
      <c r="K1421" s="57"/>
      <c r="L1421" s="57"/>
      <c r="M1421" s="57"/>
      <c r="N1421" s="57"/>
      <c r="O1421" s="57"/>
      <c r="P1421" s="57"/>
      <c r="Q1421" s="57"/>
      <c r="R1421" s="57"/>
      <c r="S1421" s="57"/>
      <c r="T1421" s="57"/>
      <c r="U1421" s="57"/>
      <c r="V1421" s="57"/>
      <c r="W1421" s="57"/>
      <c r="X1421" s="57"/>
      <c r="Y1421" s="57"/>
      <c r="Z1421" s="57"/>
      <c r="AA1421" s="57"/>
      <c r="AB1421" s="57"/>
      <c r="AC1421" s="57"/>
      <c r="AD1421" s="57"/>
      <c r="AE1421" s="57"/>
      <c r="AF1421" s="57"/>
      <c r="AG1421" s="57"/>
      <c r="AH1421" s="57"/>
      <c r="AI1421" s="57"/>
      <c r="AJ1421" s="57"/>
      <c r="AK1421" s="57"/>
      <c r="AL1421" s="57"/>
      <c r="AM1421" s="57"/>
      <c r="AN1421" s="57"/>
      <c r="AO1421" s="57"/>
      <c r="AP1421" s="57"/>
      <c r="AQ1421" s="57"/>
      <c r="AR1421" s="57"/>
      <c r="AS1421" s="57"/>
      <c r="AT1421" s="57"/>
      <c r="AU1421" s="57"/>
      <c r="AV1421" s="57"/>
      <c r="AW1421" s="57"/>
      <c r="AX1421" s="57"/>
      <c r="AY1421" s="57"/>
      <c r="AZ1421" s="57"/>
      <c r="BA1421" s="57"/>
      <c r="BB1421" s="57"/>
      <c r="BC1421" s="57"/>
      <c r="BD1421" s="57"/>
      <c r="BE1421" s="338"/>
      <c r="BF1421" s="3"/>
      <c r="BG1421" s="3"/>
      <c r="BH1421" s="3"/>
    </row>
    <row r="1422" spans="2:60" s="1" customFormat="1">
      <c r="B1422" s="22"/>
      <c r="C1422" s="57"/>
      <c r="D1422" s="57"/>
      <c r="E1422" s="57"/>
      <c r="F1422" s="57"/>
      <c r="G1422" s="57"/>
      <c r="H1422" s="57"/>
      <c r="I1422" s="57"/>
      <c r="J1422" s="57"/>
      <c r="K1422" s="57"/>
      <c r="L1422" s="57"/>
      <c r="M1422" s="57"/>
      <c r="N1422" s="57"/>
      <c r="O1422" s="57"/>
      <c r="P1422" s="57"/>
      <c r="Q1422" s="57"/>
      <c r="R1422" s="57"/>
      <c r="S1422" s="57"/>
      <c r="T1422" s="57"/>
      <c r="U1422" s="57"/>
      <c r="V1422" s="57"/>
      <c r="W1422" s="57"/>
      <c r="X1422" s="57"/>
      <c r="Y1422" s="57"/>
      <c r="Z1422" s="57"/>
      <c r="AA1422" s="57"/>
      <c r="AB1422" s="57"/>
      <c r="AC1422" s="57"/>
      <c r="AD1422" s="57"/>
      <c r="AE1422" s="57"/>
      <c r="AF1422" s="57"/>
      <c r="AG1422" s="57"/>
      <c r="AH1422" s="57"/>
      <c r="AI1422" s="57"/>
      <c r="AJ1422" s="57"/>
      <c r="AK1422" s="57"/>
      <c r="AL1422" s="57"/>
      <c r="AM1422" s="57"/>
      <c r="AN1422" s="57"/>
      <c r="AO1422" s="57"/>
      <c r="AP1422" s="57"/>
      <c r="AQ1422" s="57"/>
      <c r="AR1422" s="57"/>
      <c r="AS1422" s="57"/>
      <c r="AT1422" s="57"/>
      <c r="AU1422" s="57"/>
      <c r="AV1422" s="57"/>
      <c r="AW1422" s="57"/>
      <c r="AX1422" s="57"/>
      <c r="AY1422" s="57"/>
      <c r="AZ1422" s="57"/>
      <c r="BA1422" s="57"/>
      <c r="BB1422" s="57"/>
      <c r="BC1422" s="57"/>
      <c r="BD1422" s="57"/>
      <c r="BE1422" s="338"/>
      <c r="BF1422" s="3"/>
      <c r="BG1422" s="3"/>
      <c r="BH1422" s="3"/>
    </row>
    <row r="1423" spans="2:60" s="1" customFormat="1">
      <c r="B1423" s="22"/>
      <c r="C1423" s="57"/>
      <c r="D1423" s="57"/>
      <c r="E1423" s="57"/>
      <c r="F1423" s="57"/>
      <c r="G1423" s="57"/>
      <c r="H1423" s="57"/>
      <c r="I1423" s="57"/>
      <c r="J1423" s="57"/>
      <c r="K1423" s="57"/>
      <c r="L1423" s="57"/>
      <c r="M1423" s="57"/>
      <c r="N1423" s="57"/>
      <c r="O1423" s="57"/>
      <c r="P1423" s="57"/>
      <c r="Q1423" s="57"/>
      <c r="R1423" s="57"/>
      <c r="S1423" s="57"/>
      <c r="T1423" s="57"/>
      <c r="U1423" s="57"/>
      <c r="V1423" s="57"/>
      <c r="W1423" s="57"/>
      <c r="X1423" s="57"/>
      <c r="Y1423" s="57"/>
      <c r="Z1423" s="57"/>
      <c r="AA1423" s="57"/>
      <c r="AB1423" s="57"/>
      <c r="AC1423" s="57"/>
      <c r="AD1423" s="57"/>
      <c r="AE1423" s="57"/>
      <c r="AF1423" s="57"/>
      <c r="AG1423" s="57"/>
      <c r="AH1423" s="57"/>
      <c r="AI1423" s="57"/>
      <c r="AJ1423" s="57"/>
      <c r="AK1423" s="57"/>
      <c r="AL1423" s="57"/>
      <c r="AM1423" s="57"/>
      <c r="AN1423" s="57"/>
      <c r="AO1423" s="57"/>
      <c r="AP1423" s="57"/>
      <c r="AQ1423" s="57"/>
      <c r="AR1423" s="57"/>
      <c r="AS1423" s="57"/>
      <c r="AT1423" s="57"/>
      <c r="AU1423" s="57"/>
      <c r="AV1423" s="57"/>
      <c r="AW1423" s="57"/>
      <c r="AX1423" s="57"/>
      <c r="AY1423" s="57"/>
      <c r="AZ1423" s="57"/>
      <c r="BA1423" s="57"/>
      <c r="BB1423" s="57"/>
      <c r="BC1423" s="57"/>
      <c r="BD1423" s="57"/>
      <c r="BE1423" s="338"/>
      <c r="BF1423" s="3"/>
      <c r="BG1423" s="3"/>
      <c r="BH1423" s="3"/>
    </row>
    <row r="1424" spans="2:60" s="1" customFormat="1">
      <c r="B1424" s="22"/>
      <c r="C1424" s="57"/>
      <c r="D1424" s="57"/>
      <c r="E1424" s="57"/>
      <c r="F1424" s="57"/>
      <c r="G1424" s="57"/>
      <c r="H1424" s="57"/>
      <c r="I1424" s="57"/>
      <c r="J1424" s="57"/>
      <c r="K1424" s="57"/>
      <c r="L1424" s="57"/>
      <c r="M1424" s="57"/>
      <c r="N1424" s="57"/>
      <c r="O1424" s="57"/>
      <c r="P1424" s="57"/>
      <c r="Q1424" s="57"/>
      <c r="R1424" s="57"/>
      <c r="S1424" s="57"/>
      <c r="T1424" s="57"/>
      <c r="U1424" s="57"/>
      <c r="V1424" s="57"/>
      <c r="W1424" s="57"/>
      <c r="X1424" s="57"/>
      <c r="Y1424" s="57"/>
      <c r="Z1424" s="57"/>
      <c r="AA1424" s="57"/>
      <c r="AB1424" s="57"/>
      <c r="AC1424" s="57"/>
      <c r="AD1424" s="57"/>
      <c r="AE1424" s="57"/>
      <c r="AF1424" s="57"/>
      <c r="AG1424" s="57"/>
      <c r="AH1424" s="57"/>
      <c r="AI1424" s="57"/>
      <c r="AJ1424" s="57"/>
      <c r="AK1424" s="57"/>
      <c r="AL1424" s="57"/>
      <c r="AM1424" s="57"/>
      <c r="AN1424" s="57"/>
      <c r="AO1424" s="57"/>
      <c r="AP1424" s="57"/>
      <c r="AQ1424" s="57"/>
      <c r="AR1424" s="57"/>
      <c r="AS1424" s="57"/>
      <c r="AT1424" s="57"/>
      <c r="AU1424" s="57"/>
      <c r="AV1424" s="57"/>
      <c r="AW1424" s="57"/>
      <c r="AX1424" s="57"/>
      <c r="AY1424" s="57"/>
      <c r="AZ1424" s="57"/>
      <c r="BA1424" s="57"/>
      <c r="BB1424" s="57"/>
      <c r="BC1424" s="57"/>
      <c r="BD1424" s="57"/>
      <c r="BE1424" s="338"/>
      <c r="BF1424" s="3"/>
      <c r="BG1424" s="3"/>
      <c r="BH1424" s="3"/>
    </row>
    <row r="1425" spans="1:60" s="1" customFormat="1">
      <c r="A1425" s="1"/>
      <c r="B1425" s="22"/>
      <c r="C1425" s="57"/>
      <c r="D1425" s="57"/>
      <c r="E1425" s="57"/>
      <c r="F1425" s="57"/>
      <c r="G1425" s="57"/>
      <c r="H1425" s="57"/>
      <c r="I1425" s="57"/>
      <c r="J1425" s="57"/>
      <c r="K1425" s="57"/>
      <c r="L1425" s="57"/>
      <c r="M1425" s="57"/>
      <c r="N1425" s="57"/>
      <c r="O1425" s="57"/>
      <c r="P1425" s="57"/>
      <c r="Q1425" s="57"/>
      <c r="R1425" s="57"/>
      <c r="S1425" s="57"/>
      <c r="T1425" s="57"/>
      <c r="U1425" s="57"/>
      <c r="V1425" s="57"/>
      <c r="W1425" s="57"/>
      <c r="X1425" s="57"/>
      <c r="Y1425" s="57"/>
      <c r="Z1425" s="57"/>
      <c r="AA1425" s="57"/>
      <c r="AB1425" s="57"/>
      <c r="AC1425" s="57"/>
      <c r="AD1425" s="57"/>
      <c r="AE1425" s="57"/>
      <c r="AF1425" s="57"/>
      <c r="AG1425" s="57"/>
      <c r="AH1425" s="57"/>
      <c r="AI1425" s="57"/>
      <c r="AJ1425" s="57"/>
      <c r="AK1425" s="57"/>
      <c r="AL1425" s="57"/>
      <c r="AM1425" s="57"/>
      <c r="AN1425" s="57"/>
      <c r="AO1425" s="57"/>
      <c r="AP1425" s="57"/>
      <c r="AQ1425" s="57"/>
      <c r="AR1425" s="57"/>
      <c r="AS1425" s="57"/>
      <c r="AT1425" s="57"/>
      <c r="AU1425" s="57"/>
      <c r="AV1425" s="57"/>
      <c r="AW1425" s="57"/>
      <c r="AX1425" s="57"/>
      <c r="AY1425" s="57"/>
      <c r="AZ1425" s="57"/>
      <c r="BA1425" s="57"/>
      <c r="BB1425" s="57"/>
      <c r="BC1425" s="57"/>
      <c r="BD1425" s="57"/>
      <c r="BE1425" s="338"/>
      <c r="BF1425" s="3"/>
      <c r="BG1425" s="3"/>
      <c r="BH1425" s="3"/>
    </row>
    <row r="1426" spans="1:60" s="1" customFormat="1">
      <c r="A1426" s="1"/>
      <c r="B1426" s="22"/>
      <c r="C1426" s="57"/>
      <c r="D1426" s="57"/>
      <c r="E1426" s="57"/>
      <c r="F1426" s="57"/>
      <c r="G1426" s="57"/>
      <c r="H1426" s="57"/>
      <c r="I1426" s="57"/>
      <c r="J1426" s="57"/>
      <c r="K1426" s="57"/>
      <c r="L1426" s="57"/>
      <c r="M1426" s="57"/>
      <c r="N1426" s="57"/>
      <c r="O1426" s="57"/>
      <c r="P1426" s="57"/>
      <c r="Q1426" s="57"/>
      <c r="R1426" s="57"/>
      <c r="S1426" s="57"/>
      <c r="T1426" s="57"/>
      <c r="U1426" s="57"/>
      <c r="V1426" s="57"/>
      <c r="W1426" s="57"/>
      <c r="X1426" s="57"/>
      <c r="Y1426" s="57"/>
      <c r="Z1426" s="57"/>
      <c r="AA1426" s="57"/>
      <c r="AB1426" s="57"/>
      <c r="AC1426" s="57"/>
      <c r="AD1426" s="57"/>
      <c r="AE1426" s="57"/>
      <c r="AF1426" s="57"/>
      <c r="AG1426" s="57"/>
      <c r="AH1426" s="57"/>
      <c r="AI1426" s="57"/>
      <c r="AJ1426" s="57"/>
      <c r="AK1426" s="57"/>
      <c r="AL1426" s="57"/>
      <c r="AM1426" s="57"/>
      <c r="AN1426" s="57"/>
      <c r="AO1426" s="57"/>
      <c r="AP1426" s="57"/>
      <c r="AQ1426" s="57"/>
      <c r="AR1426" s="57"/>
      <c r="AS1426" s="57"/>
      <c r="AT1426" s="57"/>
      <c r="AU1426" s="57"/>
      <c r="AV1426" s="57"/>
      <c r="AW1426" s="57"/>
      <c r="AX1426" s="57"/>
      <c r="AY1426" s="57"/>
      <c r="AZ1426" s="57"/>
      <c r="BA1426" s="57"/>
      <c r="BB1426" s="57"/>
      <c r="BC1426" s="57"/>
      <c r="BD1426" s="57"/>
      <c r="BE1426" s="338"/>
      <c r="BF1426" s="3"/>
      <c r="BG1426" s="3"/>
      <c r="BH1426" s="3"/>
    </row>
    <row r="1427" spans="1:60" s="1" customFormat="1">
      <c r="A1427" s="1"/>
      <c r="B1427" s="22"/>
      <c r="C1427" s="57"/>
      <c r="D1427" s="57"/>
      <c r="E1427" s="57"/>
      <c r="F1427" s="57"/>
      <c r="G1427" s="57"/>
      <c r="H1427" s="57"/>
      <c r="I1427" s="57"/>
      <c r="J1427" s="57"/>
      <c r="K1427" s="57"/>
      <c r="L1427" s="57"/>
      <c r="M1427" s="57"/>
      <c r="N1427" s="57"/>
      <c r="O1427" s="57"/>
      <c r="P1427" s="57"/>
      <c r="Q1427" s="57"/>
      <c r="R1427" s="57"/>
      <c r="S1427" s="57"/>
      <c r="T1427" s="57"/>
      <c r="U1427" s="57"/>
      <c r="V1427" s="57"/>
      <c r="W1427" s="57"/>
      <c r="X1427" s="57"/>
      <c r="Y1427" s="57"/>
      <c r="Z1427" s="57"/>
      <c r="AA1427" s="57"/>
      <c r="AB1427" s="57"/>
      <c r="AC1427" s="57"/>
      <c r="AD1427" s="57"/>
      <c r="AE1427" s="57"/>
      <c r="AF1427" s="57"/>
      <c r="AG1427" s="57"/>
      <c r="AH1427" s="57"/>
      <c r="AI1427" s="57"/>
      <c r="AJ1427" s="57"/>
      <c r="AK1427" s="57"/>
      <c r="AL1427" s="57"/>
      <c r="AM1427" s="57"/>
      <c r="AN1427" s="57"/>
      <c r="AO1427" s="57"/>
      <c r="AP1427" s="57"/>
      <c r="AQ1427" s="57"/>
      <c r="AR1427" s="57"/>
      <c r="AS1427" s="57"/>
      <c r="AT1427" s="57"/>
      <c r="AU1427" s="57"/>
      <c r="AV1427" s="57"/>
      <c r="AW1427" s="57"/>
      <c r="AX1427" s="57"/>
      <c r="AY1427" s="57"/>
      <c r="AZ1427" s="57"/>
      <c r="BA1427" s="57"/>
      <c r="BB1427" s="57"/>
      <c r="BC1427" s="57"/>
      <c r="BD1427" s="57"/>
      <c r="BE1427" s="338"/>
      <c r="BF1427" s="3"/>
      <c r="BG1427" s="3"/>
      <c r="BH1427" s="3"/>
    </row>
    <row r="1428" spans="1:60" s="1" customFormat="1">
      <c r="A1428" s="1"/>
      <c r="B1428" s="22"/>
      <c r="C1428" s="57"/>
      <c r="D1428" s="57"/>
      <c r="E1428" s="57"/>
      <c r="F1428" s="57"/>
      <c r="G1428" s="57"/>
      <c r="H1428" s="57"/>
      <c r="I1428" s="57"/>
      <c r="J1428" s="57"/>
      <c r="K1428" s="57"/>
      <c r="L1428" s="57"/>
      <c r="M1428" s="57"/>
      <c r="N1428" s="57"/>
      <c r="O1428" s="57"/>
      <c r="P1428" s="57"/>
      <c r="Q1428" s="57"/>
      <c r="R1428" s="57"/>
      <c r="S1428" s="57"/>
      <c r="T1428" s="57"/>
      <c r="U1428" s="57"/>
      <c r="V1428" s="57"/>
      <c r="W1428" s="57"/>
      <c r="X1428" s="57"/>
      <c r="Y1428" s="57"/>
      <c r="Z1428" s="57"/>
      <c r="AA1428" s="57"/>
      <c r="AB1428" s="57"/>
      <c r="AC1428" s="57"/>
      <c r="AD1428" s="57"/>
      <c r="AE1428" s="57"/>
      <c r="AF1428" s="57"/>
      <c r="AG1428" s="57"/>
      <c r="AH1428" s="57"/>
      <c r="AI1428" s="57"/>
      <c r="AJ1428" s="57"/>
      <c r="AK1428" s="57"/>
      <c r="AL1428" s="57"/>
      <c r="AM1428" s="57"/>
      <c r="AN1428" s="57"/>
      <c r="AO1428" s="57"/>
      <c r="AP1428" s="57"/>
      <c r="AQ1428" s="57"/>
      <c r="AR1428" s="57"/>
      <c r="AS1428" s="57"/>
      <c r="AT1428" s="57"/>
      <c r="AU1428" s="57"/>
      <c r="AV1428" s="57"/>
      <c r="AW1428" s="57"/>
      <c r="AX1428" s="57"/>
      <c r="AY1428" s="57"/>
      <c r="AZ1428" s="57"/>
      <c r="BA1428" s="57"/>
      <c r="BB1428" s="57"/>
      <c r="BC1428" s="57"/>
      <c r="BD1428" s="57"/>
      <c r="BE1428" s="338"/>
      <c r="BF1428" s="3"/>
      <c r="BG1428" s="3"/>
      <c r="BH1428" s="3"/>
    </row>
    <row r="1429" spans="1:60" s="1" customFormat="1">
      <c r="A1429" s="1"/>
      <c r="B1429" s="22"/>
      <c r="C1429" s="57"/>
      <c r="D1429" s="57"/>
      <c r="E1429" s="57"/>
      <c r="F1429" s="57"/>
      <c r="G1429" s="57"/>
      <c r="H1429" s="57"/>
      <c r="I1429" s="57"/>
      <c r="J1429" s="57"/>
      <c r="K1429" s="57"/>
      <c r="L1429" s="57"/>
      <c r="M1429" s="57"/>
      <c r="N1429" s="57"/>
      <c r="O1429" s="57"/>
      <c r="P1429" s="57"/>
      <c r="Q1429" s="57"/>
      <c r="R1429" s="57"/>
      <c r="S1429" s="57"/>
      <c r="T1429" s="57"/>
      <c r="U1429" s="57"/>
      <c r="V1429" s="57"/>
      <c r="W1429" s="57"/>
      <c r="X1429" s="57"/>
      <c r="Y1429" s="57"/>
      <c r="Z1429" s="57"/>
      <c r="AA1429" s="57"/>
      <c r="AB1429" s="57"/>
      <c r="AC1429" s="57"/>
      <c r="AD1429" s="57"/>
      <c r="AE1429" s="57"/>
      <c r="AF1429" s="57"/>
      <c r="AG1429" s="57"/>
      <c r="AH1429" s="57"/>
      <c r="AI1429" s="57"/>
      <c r="AJ1429" s="57"/>
      <c r="AK1429" s="57"/>
      <c r="AL1429" s="57"/>
      <c r="AM1429" s="57"/>
      <c r="AN1429" s="57"/>
      <c r="AO1429" s="57"/>
      <c r="AP1429" s="57"/>
      <c r="AQ1429" s="57"/>
      <c r="AR1429" s="57"/>
      <c r="AS1429" s="57"/>
      <c r="AT1429" s="57"/>
      <c r="AU1429" s="57"/>
      <c r="AV1429" s="57"/>
      <c r="AW1429" s="57"/>
      <c r="AX1429" s="57"/>
      <c r="AY1429" s="57"/>
      <c r="AZ1429" s="57"/>
      <c r="BA1429" s="57"/>
      <c r="BB1429" s="57"/>
      <c r="BC1429" s="57"/>
      <c r="BD1429" s="57"/>
      <c r="BE1429" s="338"/>
      <c r="BF1429" s="3"/>
      <c r="BG1429" s="3"/>
      <c r="BH1429" s="3"/>
    </row>
    <row r="1430" spans="1:60" s="1" customFormat="1">
      <c r="A1430" s="1"/>
      <c r="B1430" s="22"/>
      <c r="C1430" s="57"/>
      <c r="D1430" s="57"/>
      <c r="E1430" s="57"/>
      <c r="F1430" s="57"/>
      <c r="G1430" s="57"/>
      <c r="H1430" s="57"/>
      <c r="I1430" s="57"/>
      <c r="J1430" s="57"/>
      <c r="K1430" s="57"/>
      <c r="L1430" s="57"/>
      <c r="M1430" s="57"/>
      <c r="N1430" s="57"/>
      <c r="O1430" s="57"/>
      <c r="P1430" s="57"/>
      <c r="Q1430" s="57"/>
      <c r="R1430" s="57"/>
      <c r="S1430" s="57"/>
      <c r="T1430" s="57"/>
      <c r="U1430" s="57"/>
      <c r="V1430" s="57"/>
      <c r="W1430" s="57"/>
      <c r="X1430" s="57"/>
      <c r="Y1430" s="57"/>
      <c r="Z1430" s="57"/>
      <c r="AA1430" s="57"/>
      <c r="AB1430" s="57"/>
      <c r="AC1430" s="57"/>
      <c r="AD1430" s="57"/>
      <c r="AE1430" s="57"/>
      <c r="AF1430" s="57"/>
      <c r="AG1430" s="57"/>
      <c r="AH1430" s="57"/>
      <c r="AI1430" s="57"/>
      <c r="AJ1430" s="57"/>
      <c r="AK1430" s="57"/>
      <c r="AL1430" s="57"/>
      <c r="AM1430" s="57"/>
      <c r="AN1430" s="57"/>
      <c r="AO1430" s="57"/>
      <c r="AP1430" s="57"/>
      <c r="AQ1430" s="57"/>
      <c r="AR1430" s="57"/>
      <c r="AS1430" s="57"/>
      <c r="AT1430" s="57"/>
      <c r="AU1430" s="57"/>
      <c r="AV1430" s="57"/>
      <c r="AW1430" s="57"/>
      <c r="AX1430" s="57"/>
      <c r="AY1430" s="57"/>
      <c r="AZ1430" s="57"/>
      <c r="BA1430" s="57"/>
      <c r="BB1430" s="57"/>
      <c r="BC1430" s="57"/>
      <c r="BD1430" s="57"/>
      <c r="BE1430" s="338"/>
      <c r="BF1430" s="3"/>
      <c r="BG1430" s="3"/>
      <c r="BH1430" s="3"/>
    </row>
    <row r="1431" spans="1:60" s="1" customFormat="1">
      <c r="A1431" s="1"/>
      <c r="B1431" s="22"/>
      <c r="C1431" s="57"/>
      <c r="D1431" s="57"/>
      <c r="E1431" s="57"/>
      <c r="F1431" s="57"/>
      <c r="G1431" s="57"/>
      <c r="H1431" s="57"/>
      <c r="I1431" s="57"/>
      <c r="J1431" s="57"/>
      <c r="K1431" s="57"/>
      <c r="L1431" s="57"/>
      <c r="M1431" s="57"/>
      <c r="N1431" s="57"/>
      <c r="O1431" s="57"/>
      <c r="P1431" s="57"/>
      <c r="Q1431" s="57"/>
      <c r="R1431" s="57"/>
      <c r="S1431" s="57"/>
      <c r="T1431" s="57"/>
      <c r="U1431" s="57"/>
      <c r="V1431" s="57"/>
      <c r="W1431" s="57"/>
      <c r="X1431" s="57"/>
      <c r="Y1431" s="57"/>
      <c r="Z1431" s="57"/>
      <c r="AA1431" s="57"/>
      <c r="AB1431" s="57"/>
      <c r="AC1431" s="57"/>
      <c r="AD1431" s="57"/>
      <c r="AE1431" s="57"/>
      <c r="AF1431" s="57"/>
      <c r="AG1431" s="57"/>
      <c r="AH1431" s="57"/>
      <c r="AI1431" s="57"/>
      <c r="AJ1431" s="57"/>
      <c r="AK1431" s="57"/>
      <c r="AL1431" s="57"/>
      <c r="AM1431" s="57"/>
      <c r="AN1431" s="57"/>
      <c r="AO1431" s="57"/>
      <c r="AP1431" s="57"/>
      <c r="AQ1431" s="57"/>
      <c r="AR1431" s="57"/>
      <c r="AS1431" s="57"/>
      <c r="AT1431" s="57"/>
      <c r="AU1431" s="57"/>
      <c r="AV1431" s="57"/>
      <c r="AW1431" s="57"/>
      <c r="AX1431" s="57"/>
      <c r="AY1431" s="57"/>
      <c r="AZ1431" s="57"/>
      <c r="BA1431" s="57"/>
      <c r="BB1431" s="57"/>
      <c r="BC1431" s="57"/>
      <c r="BD1431" s="57"/>
      <c r="BE1431" s="338"/>
      <c r="BF1431" s="3"/>
      <c r="BG1431" s="3"/>
      <c r="BH1431" s="3"/>
    </row>
    <row r="1432" spans="1:60">
      <c r="B1432" s="23"/>
      <c r="C1432" s="75"/>
      <c r="D1432" s="75"/>
      <c r="E1432" s="75"/>
      <c r="F1432" s="75"/>
      <c r="G1432" s="75"/>
      <c r="H1432" s="75"/>
      <c r="I1432" s="75"/>
      <c r="J1432" s="75"/>
      <c r="K1432" s="75"/>
      <c r="L1432" s="75"/>
      <c r="M1432" s="75"/>
      <c r="N1432" s="75"/>
      <c r="O1432" s="75"/>
      <c r="P1432" s="75"/>
      <c r="Q1432" s="75"/>
      <c r="R1432" s="75"/>
      <c r="S1432" s="75"/>
      <c r="T1432" s="75"/>
      <c r="U1432" s="75"/>
      <c r="V1432" s="75"/>
      <c r="W1432" s="75"/>
      <c r="X1432" s="75"/>
      <c r="Y1432" s="75"/>
      <c r="Z1432" s="75"/>
      <c r="AA1432" s="75"/>
      <c r="AB1432" s="75"/>
      <c r="AC1432" s="75"/>
      <c r="AD1432" s="75"/>
      <c r="AE1432" s="75"/>
      <c r="AF1432" s="75"/>
      <c r="AG1432" s="75"/>
      <c r="AH1432" s="75"/>
      <c r="AI1432" s="75"/>
      <c r="AJ1432" s="75"/>
      <c r="AK1432" s="75"/>
      <c r="AL1432" s="75"/>
      <c r="AM1432" s="75"/>
      <c r="AN1432" s="75"/>
      <c r="AO1432" s="75"/>
      <c r="AP1432" s="75"/>
      <c r="AQ1432" s="75"/>
      <c r="AR1432" s="75"/>
      <c r="AS1432" s="75"/>
      <c r="AT1432" s="75"/>
      <c r="AU1432" s="75"/>
      <c r="AV1432" s="75"/>
      <c r="AW1432" s="75"/>
      <c r="AX1432" s="75"/>
      <c r="AY1432" s="75"/>
      <c r="AZ1432" s="75"/>
      <c r="BA1432" s="75"/>
      <c r="BB1432" s="75"/>
      <c r="BC1432" s="75"/>
      <c r="BD1432" s="75"/>
      <c r="BE1432" s="339"/>
    </row>
    <row r="1434" spans="1:60">
      <c r="A1434" s="6" t="s">
        <v>7457</v>
      </c>
    </row>
    <row r="1436" spans="1:60">
      <c r="B1436" s="16" t="s">
        <v>288</v>
      </c>
      <c r="C1436" s="16"/>
      <c r="D1436" s="16"/>
      <c r="E1436" s="16"/>
      <c r="F1436" s="16"/>
      <c r="G1436" s="16"/>
      <c r="H1436" s="16"/>
      <c r="I1436" s="16"/>
      <c r="J1436" s="16"/>
      <c r="K1436" s="16"/>
      <c r="L1436" s="16"/>
      <c r="M1436" s="16"/>
      <c r="N1436" s="16"/>
      <c r="O1436" s="16"/>
      <c r="P1436" s="16" t="s">
        <v>540</v>
      </c>
      <c r="Q1436" s="16"/>
      <c r="R1436" s="16" t="s">
        <v>288</v>
      </c>
      <c r="S1436" s="16"/>
      <c r="T1436" s="16"/>
      <c r="U1436" s="16"/>
      <c r="V1436" s="16"/>
      <c r="W1436" s="16"/>
      <c r="X1436" s="16"/>
      <c r="Y1436" s="16"/>
      <c r="Z1436" s="16"/>
      <c r="AA1436" s="16"/>
      <c r="AB1436" s="16"/>
      <c r="AC1436" s="16"/>
      <c r="AD1436" s="16"/>
      <c r="AE1436" s="16"/>
      <c r="AF1436" s="16" t="s">
        <v>540</v>
      </c>
      <c r="AG1436" s="16"/>
      <c r="AL1436" s="1"/>
    </row>
    <row r="1437" spans="1:60">
      <c r="B1437" s="10" t="s">
        <v>4924</v>
      </c>
      <c r="C1437" s="10"/>
      <c r="D1437" s="10"/>
      <c r="E1437" s="10"/>
      <c r="F1437" s="10"/>
      <c r="G1437" s="10"/>
      <c r="H1437" s="10"/>
      <c r="I1437" s="10"/>
      <c r="J1437" s="10"/>
      <c r="K1437" s="10"/>
      <c r="L1437" s="10"/>
      <c r="M1437" s="10"/>
      <c r="N1437" s="10"/>
      <c r="O1437" s="10"/>
      <c r="P1437" s="130" t="str">
        <f>'D1'!G287&amp;""</f>
        <v/>
      </c>
      <c r="Q1437" s="16"/>
      <c r="R1437" s="10" t="s">
        <v>5297</v>
      </c>
      <c r="S1437" s="10"/>
      <c r="T1437" s="10"/>
      <c r="U1437" s="10"/>
      <c r="V1437" s="10"/>
      <c r="W1437" s="10"/>
      <c r="X1437" s="10"/>
      <c r="Y1437" s="10"/>
      <c r="Z1437" s="10"/>
      <c r="AA1437" s="10"/>
      <c r="AB1437" s="10"/>
      <c r="AC1437" s="10"/>
      <c r="AD1437" s="10"/>
      <c r="AE1437" s="10"/>
      <c r="AF1437" s="130" t="str">
        <f>'D1'!G288&amp;""</f>
        <v/>
      </c>
      <c r="AG1437" s="16"/>
      <c r="AI1437" s="1" t="s">
        <v>533</v>
      </c>
    </row>
    <row r="1438" spans="1:60">
      <c r="B1438" s="10"/>
      <c r="C1438" s="10"/>
      <c r="D1438" s="10"/>
      <c r="E1438" s="10"/>
      <c r="F1438" s="10"/>
      <c r="G1438" s="10"/>
      <c r="H1438" s="10"/>
      <c r="I1438" s="10"/>
      <c r="J1438" s="10"/>
      <c r="K1438" s="10"/>
      <c r="L1438" s="10"/>
      <c r="M1438" s="10"/>
      <c r="N1438" s="10"/>
      <c r="O1438" s="10"/>
      <c r="P1438" s="16"/>
      <c r="Q1438" s="16"/>
      <c r="R1438" s="10"/>
      <c r="S1438" s="10"/>
      <c r="T1438" s="10"/>
      <c r="U1438" s="10"/>
      <c r="V1438" s="10"/>
      <c r="W1438" s="10"/>
      <c r="X1438" s="10"/>
      <c r="Y1438" s="10"/>
      <c r="Z1438" s="10"/>
      <c r="AA1438" s="10"/>
      <c r="AB1438" s="10"/>
      <c r="AC1438" s="10"/>
      <c r="AD1438" s="10"/>
      <c r="AE1438" s="10"/>
      <c r="AF1438" s="16"/>
      <c r="AG1438" s="16"/>
      <c r="AI1438" s="1" t="s">
        <v>7129</v>
      </c>
    </row>
    <row r="1440" spans="1:60">
      <c r="A1440" s="6" t="s">
        <v>7623</v>
      </c>
    </row>
    <row r="1441" spans="1:57">
      <c r="A1441" s="6"/>
    </row>
    <row r="1442" spans="1:57">
      <c r="A1442" s="6"/>
      <c r="B1442" s="1" t="s">
        <v>7072</v>
      </c>
      <c r="H1442" s="2"/>
      <c r="I1442" s="2"/>
      <c r="N1442" s="2"/>
      <c r="O1442" s="2"/>
      <c r="T1442" s="2"/>
      <c r="U1442" s="2"/>
    </row>
    <row r="1443" spans="1:57">
      <c r="A1443" s="6"/>
      <c r="B1443" s="36" t="str">
        <f>'D1'!G290&amp;""</f>
        <v/>
      </c>
      <c r="C1443" s="74"/>
      <c r="D1443" s="74"/>
      <c r="E1443" s="74"/>
      <c r="F1443" s="74"/>
      <c r="G1443" s="74"/>
      <c r="H1443" s="74"/>
      <c r="I1443" s="74"/>
      <c r="J1443" s="74"/>
      <c r="K1443" s="74"/>
      <c r="L1443" s="74"/>
      <c r="M1443" s="74"/>
      <c r="N1443" s="74"/>
      <c r="O1443" s="74"/>
      <c r="P1443" s="74"/>
      <c r="Q1443" s="74"/>
      <c r="R1443" s="74"/>
      <c r="S1443" s="74"/>
      <c r="T1443" s="74"/>
      <c r="U1443" s="74"/>
      <c r="V1443" s="74"/>
      <c r="W1443" s="74"/>
      <c r="X1443" s="74"/>
      <c r="Y1443" s="74"/>
      <c r="Z1443" s="74"/>
      <c r="AA1443" s="74"/>
      <c r="AB1443" s="74"/>
      <c r="AC1443" s="74"/>
      <c r="AD1443" s="74"/>
      <c r="AE1443" s="74"/>
      <c r="AF1443" s="74"/>
      <c r="AG1443" s="74"/>
      <c r="AH1443" s="74"/>
      <c r="AI1443" s="74"/>
      <c r="AJ1443" s="74"/>
      <c r="AK1443" s="74"/>
      <c r="AL1443" s="74"/>
      <c r="AM1443" s="74"/>
      <c r="AN1443" s="74"/>
      <c r="AO1443" s="74"/>
      <c r="AP1443" s="74"/>
      <c r="AQ1443" s="74"/>
      <c r="AR1443" s="74"/>
      <c r="AS1443" s="74"/>
      <c r="AT1443" s="74"/>
      <c r="AU1443" s="74"/>
      <c r="AV1443" s="74"/>
      <c r="AW1443" s="74"/>
      <c r="AX1443" s="74"/>
      <c r="AY1443" s="74"/>
      <c r="AZ1443" s="74"/>
      <c r="BA1443" s="74"/>
      <c r="BB1443" s="74"/>
      <c r="BC1443" s="74"/>
      <c r="BD1443" s="74"/>
      <c r="BE1443" s="337"/>
    </row>
    <row r="1444" spans="1:57">
      <c r="A1444" s="6"/>
      <c r="B1444" s="22"/>
      <c r="C1444" s="57"/>
      <c r="D1444" s="57"/>
      <c r="E1444" s="57"/>
      <c r="F1444" s="57"/>
      <c r="G1444" s="57"/>
      <c r="H1444" s="57"/>
      <c r="I1444" s="57"/>
      <c r="J1444" s="57"/>
      <c r="K1444" s="57"/>
      <c r="L1444" s="57"/>
      <c r="M1444" s="57"/>
      <c r="N1444" s="57"/>
      <c r="O1444" s="57"/>
      <c r="P1444" s="57"/>
      <c r="Q1444" s="57"/>
      <c r="R1444" s="57"/>
      <c r="S1444" s="57"/>
      <c r="T1444" s="57"/>
      <c r="U1444" s="57"/>
      <c r="V1444" s="57"/>
      <c r="W1444" s="57"/>
      <c r="X1444" s="57"/>
      <c r="Y1444" s="57"/>
      <c r="Z1444" s="57"/>
      <c r="AA1444" s="57"/>
      <c r="AB1444" s="57"/>
      <c r="AC1444" s="57"/>
      <c r="AD1444" s="57"/>
      <c r="AE1444" s="57"/>
      <c r="AF1444" s="57"/>
      <c r="AG1444" s="57"/>
      <c r="AH1444" s="57"/>
      <c r="AI1444" s="57"/>
      <c r="AJ1444" s="57"/>
      <c r="AK1444" s="57"/>
      <c r="AL1444" s="57"/>
      <c r="AM1444" s="57"/>
      <c r="AN1444" s="57"/>
      <c r="AO1444" s="57"/>
      <c r="AP1444" s="57"/>
      <c r="AQ1444" s="57"/>
      <c r="AR1444" s="57"/>
      <c r="AS1444" s="57"/>
      <c r="AT1444" s="57"/>
      <c r="AU1444" s="57"/>
      <c r="AV1444" s="57"/>
      <c r="AW1444" s="57"/>
      <c r="AX1444" s="57"/>
      <c r="AY1444" s="57"/>
      <c r="AZ1444" s="57"/>
      <c r="BA1444" s="57"/>
      <c r="BB1444" s="57"/>
      <c r="BC1444" s="57"/>
      <c r="BD1444" s="57"/>
      <c r="BE1444" s="338"/>
    </row>
    <row r="1445" spans="1:57">
      <c r="A1445" s="6"/>
      <c r="B1445" s="22"/>
      <c r="C1445" s="57"/>
      <c r="D1445" s="57"/>
      <c r="E1445" s="57"/>
      <c r="F1445" s="57"/>
      <c r="G1445" s="57"/>
      <c r="H1445" s="57"/>
      <c r="I1445" s="57"/>
      <c r="J1445" s="57"/>
      <c r="K1445" s="57"/>
      <c r="L1445" s="57"/>
      <c r="M1445" s="57"/>
      <c r="N1445" s="57"/>
      <c r="O1445" s="57"/>
      <c r="P1445" s="57"/>
      <c r="Q1445" s="57"/>
      <c r="R1445" s="57"/>
      <c r="S1445" s="57"/>
      <c r="T1445" s="57"/>
      <c r="U1445" s="57"/>
      <c r="V1445" s="57"/>
      <c r="W1445" s="57"/>
      <c r="X1445" s="57"/>
      <c r="Y1445" s="57"/>
      <c r="Z1445" s="57"/>
      <c r="AA1445" s="57"/>
      <c r="AB1445" s="57"/>
      <c r="AC1445" s="57"/>
      <c r="AD1445" s="57"/>
      <c r="AE1445" s="57"/>
      <c r="AF1445" s="57"/>
      <c r="AG1445" s="57"/>
      <c r="AH1445" s="57"/>
      <c r="AI1445" s="57"/>
      <c r="AJ1445" s="57"/>
      <c r="AK1445" s="57"/>
      <c r="AL1445" s="57"/>
      <c r="AM1445" s="57"/>
      <c r="AN1445" s="57"/>
      <c r="AO1445" s="57"/>
      <c r="AP1445" s="57"/>
      <c r="AQ1445" s="57"/>
      <c r="AR1445" s="57"/>
      <c r="AS1445" s="57"/>
      <c r="AT1445" s="57"/>
      <c r="AU1445" s="57"/>
      <c r="AV1445" s="57"/>
      <c r="AW1445" s="57"/>
      <c r="AX1445" s="57"/>
      <c r="AY1445" s="57"/>
      <c r="AZ1445" s="57"/>
      <c r="BA1445" s="57"/>
      <c r="BB1445" s="57"/>
      <c r="BC1445" s="57"/>
      <c r="BD1445" s="57"/>
      <c r="BE1445" s="338"/>
    </row>
    <row r="1446" spans="1:57">
      <c r="A1446" s="6"/>
      <c r="B1446" s="22"/>
      <c r="C1446" s="57"/>
      <c r="D1446" s="57"/>
      <c r="E1446" s="57"/>
      <c r="F1446" s="57"/>
      <c r="G1446" s="57"/>
      <c r="H1446" s="57"/>
      <c r="I1446" s="57"/>
      <c r="J1446" s="57"/>
      <c r="K1446" s="57"/>
      <c r="L1446" s="57"/>
      <c r="M1446" s="57"/>
      <c r="N1446" s="57"/>
      <c r="O1446" s="57"/>
      <c r="P1446" s="57"/>
      <c r="Q1446" s="57"/>
      <c r="R1446" s="57"/>
      <c r="S1446" s="57"/>
      <c r="T1446" s="57"/>
      <c r="U1446" s="57"/>
      <c r="V1446" s="57"/>
      <c r="W1446" s="57"/>
      <c r="X1446" s="57"/>
      <c r="Y1446" s="57"/>
      <c r="Z1446" s="57"/>
      <c r="AA1446" s="57"/>
      <c r="AB1446" s="57"/>
      <c r="AC1446" s="57"/>
      <c r="AD1446" s="57"/>
      <c r="AE1446" s="57"/>
      <c r="AF1446" s="57"/>
      <c r="AG1446" s="57"/>
      <c r="AH1446" s="57"/>
      <c r="AI1446" s="57"/>
      <c r="AJ1446" s="57"/>
      <c r="AK1446" s="57"/>
      <c r="AL1446" s="57"/>
      <c r="AM1446" s="57"/>
      <c r="AN1446" s="57"/>
      <c r="AO1446" s="57"/>
      <c r="AP1446" s="57"/>
      <c r="AQ1446" s="57"/>
      <c r="AR1446" s="57"/>
      <c r="AS1446" s="57"/>
      <c r="AT1446" s="57"/>
      <c r="AU1446" s="57"/>
      <c r="AV1446" s="57"/>
      <c r="AW1446" s="57"/>
      <c r="AX1446" s="57"/>
      <c r="AY1446" s="57"/>
      <c r="AZ1446" s="57"/>
      <c r="BA1446" s="57"/>
      <c r="BB1446" s="57"/>
      <c r="BC1446" s="57"/>
      <c r="BD1446" s="57"/>
      <c r="BE1446" s="338"/>
    </row>
    <row r="1447" spans="1:57">
      <c r="A1447" s="6"/>
      <c r="B1447" s="22"/>
      <c r="C1447" s="57"/>
      <c r="D1447" s="57"/>
      <c r="E1447" s="57"/>
      <c r="F1447" s="57"/>
      <c r="G1447" s="57"/>
      <c r="H1447" s="57"/>
      <c r="I1447" s="57"/>
      <c r="J1447" s="57"/>
      <c r="K1447" s="57"/>
      <c r="L1447" s="57"/>
      <c r="M1447" s="57"/>
      <c r="N1447" s="57"/>
      <c r="O1447" s="57"/>
      <c r="P1447" s="57"/>
      <c r="Q1447" s="57"/>
      <c r="R1447" s="57"/>
      <c r="S1447" s="57"/>
      <c r="T1447" s="57"/>
      <c r="U1447" s="57"/>
      <c r="V1447" s="57"/>
      <c r="W1447" s="57"/>
      <c r="X1447" s="57"/>
      <c r="Y1447" s="57"/>
      <c r="Z1447" s="57"/>
      <c r="AA1447" s="57"/>
      <c r="AB1447" s="57"/>
      <c r="AC1447" s="57"/>
      <c r="AD1447" s="57"/>
      <c r="AE1447" s="57"/>
      <c r="AF1447" s="57"/>
      <c r="AG1447" s="57"/>
      <c r="AH1447" s="57"/>
      <c r="AI1447" s="57"/>
      <c r="AJ1447" s="57"/>
      <c r="AK1447" s="57"/>
      <c r="AL1447" s="57"/>
      <c r="AM1447" s="57"/>
      <c r="AN1447" s="57"/>
      <c r="AO1447" s="57"/>
      <c r="AP1447" s="57"/>
      <c r="AQ1447" s="57"/>
      <c r="AR1447" s="57"/>
      <c r="AS1447" s="57"/>
      <c r="AT1447" s="57"/>
      <c r="AU1447" s="57"/>
      <c r="AV1447" s="57"/>
      <c r="AW1447" s="57"/>
      <c r="AX1447" s="57"/>
      <c r="AY1447" s="57"/>
      <c r="AZ1447" s="57"/>
      <c r="BA1447" s="57"/>
      <c r="BB1447" s="57"/>
      <c r="BC1447" s="57"/>
      <c r="BD1447" s="57"/>
      <c r="BE1447" s="338"/>
    </row>
    <row r="1448" spans="1:57">
      <c r="A1448" s="6"/>
      <c r="B1448" s="22"/>
      <c r="C1448" s="57"/>
      <c r="D1448" s="57"/>
      <c r="E1448" s="57"/>
      <c r="F1448" s="57"/>
      <c r="G1448" s="57"/>
      <c r="H1448" s="57"/>
      <c r="I1448" s="57"/>
      <c r="J1448" s="57"/>
      <c r="K1448" s="57"/>
      <c r="L1448" s="57"/>
      <c r="M1448" s="57"/>
      <c r="N1448" s="57"/>
      <c r="O1448" s="57"/>
      <c r="P1448" s="57"/>
      <c r="Q1448" s="57"/>
      <c r="R1448" s="57"/>
      <c r="S1448" s="57"/>
      <c r="T1448" s="57"/>
      <c r="U1448" s="57"/>
      <c r="V1448" s="57"/>
      <c r="W1448" s="57"/>
      <c r="X1448" s="57"/>
      <c r="Y1448" s="57"/>
      <c r="Z1448" s="57"/>
      <c r="AA1448" s="57"/>
      <c r="AB1448" s="57"/>
      <c r="AC1448" s="57"/>
      <c r="AD1448" s="57"/>
      <c r="AE1448" s="57"/>
      <c r="AF1448" s="57"/>
      <c r="AG1448" s="57"/>
      <c r="AH1448" s="57"/>
      <c r="AI1448" s="57"/>
      <c r="AJ1448" s="57"/>
      <c r="AK1448" s="57"/>
      <c r="AL1448" s="57"/>
      <c r="AM1448" s="57"/>
      <c r="AN1448" s="57"/>
      <c r="AO1448" s="57"/>
      <c r="AP1448" s="57"/>
      <c r="AQ1448" s="57"/>
      <c r="AR1448" s="57"/>
      <c r="AS1448" s="57"/>
      <c r="AT1448" s="57"/>
      <c r="AU1448" s="57"/>
      <c r="AV1448" s="57"/>
      <c r="AW1448" s="57"/>
      <c r="AX1448" s="57"/>
      <c r="AY1448" s="57"/>
      <c r="AZ1448" s="57"/>
      <c r="BA1448" s="57"/>
      <c r="BB1448" s="57"/>
      <c r="BC1448" s="57"/>
      <c r="BD1448" s="57"/>
      <c r="BE1448" s="338"/>
    </row>
    <row r="1449" spans="1:57">
      <c r="A1449" s="6"/>
      <c r="B1449" s="22"/>
      <c r="C1449" s="57"/>
      <c r="D1449" s="57"/>
      <c r="E1449" s="57"/>
      <c r="F1449" s="57"/>
      <c r="G1449" s="57"/>
      <c r="H1449" s="57"/>
      <c r="I1449" s="57"/>
      <c r="J1449" s="57"/>
      <c r="K1449" s="57"/>
      <c r="L1449" s="57"/>
      <c r="M1449" s="57"/>
      <c r="N1449" s="57"/>
      <c r="O1449" s="57"/>
      <c r="P1449" s="57"/>
      <c r="Q1449" s="57"/>
      <c r="R1449" s="57"/>
      <c r="S1449" s="57"/>
      <c r="T1449" s="57"/>
      <c r="U1449" s="57"/>
      <c r="V1449" s="57"/>
      <c r="W1449" s="57"/>
      <c r="X1449" s="57"/>
      <c r="Y1449" s="57"/>
      <c r="Z1449" s="57"/>
      <c r="AA1449" s="57"/>
      <c r="AB1449" s="57"/>
      <c r="AC1449" s="57"/>
      <c r="AD1449" s="57"/>
      <c r="AE1449" s="57"/>
      <c r="AF1449" s="57"/>
      <c r="AG1449" s="57"/>
      <c r="AH1449" s="57"/>
      <c r="AI1449" s="57"/>
      <c r="AJ1449" s="57"/>
      <c r="AK1449" s="57"/>
      <c r="AL1449" s="57"/>
      <c r="AM1449" s="57"/>
      <c r="AN1449" s="57"/>
      <c r="AO1449" s="57"/>
      <c r="AP1449" s="57"/>
      <c r="AQ1449" s="57"/>
      <c r="AR1449" s="57"/>
      <c r="AS1449" s="57"/>
      <c r="AT1449" s="57"/>
      <c r="AU1449" s="57"/>
      <c r="AV1449" s="57"/>
      <c r="AW1449" s="57"/>
      <c r="AX1449" s="57"/>
      <c r="AY1449" s="57"/>
      <c r="AZ1449" s="57"/>
      <c r="BA1449" s="57"/>
      <c r="BB1449" s="57"/>
      <c r="BC1449" s="57"/>
      <c r="BD1449" s="57"/>
      <c r="BE1449" s="338"/>
    </row>
    <row r="1450" spans="1:57">
      <c r="A1450" s="6"/>
      <c r="B1450" s="22"/>
      <c r="C1450" s="57"/>
      <c r="D1450" s="57"/>
      <c r="E1450" s="57"/>
      <c r="F1450" s="57"/>
      <c r="G1450" s="57"/>
      <c r="H1450" s="57"/>
      <c r="I1450" s="57"/>
      <c r="J1450" s="57"/>
      <c r="K1450" s="57"/>
      <c r="L1450" s="57"/>
      <c r="M1450" s="57"/>
      <c r="N1450" s="57"/>
      <c r="O1450" s="57"/>
      <c r="P1450" s="57"/>
      <c r="Q1450" s="57"/>
      <c r="R1450" s="57"/>
      <c r="S1450" s="57"/>
      <c r="T1450" s="57"/>
      <c r="U1450" s="57"/>
      <c r="V1450" s="57"/>
      <c r="W1450" s="57"/>
      <c r="X1450" s="57"/>
      <c r="Y1450" s="57"/>
      <c r="Z1450" s="57"/>
      <c r="AA1450" s="57"/>
      <c r="AB1450" s="57"/>
      <c r="AC1450" s="57"/>
      <c r="AD1450" s="57"/>
      <c r="AE1450" s="57"/>
      <c r="AF1450" s="57"/>
      <c r="AG1450" s="57"/>
      <c r="AH1450" s="57"/>
      <c r="AI1450" s="57"/>
      <c r="AJ1450" s="57"/>
      <c r="AK1450" s="57"/>
      <c r="AL1450" s="57"/>
      <c r="AM1450" s="57"/>
      <c r="AN1450" s="57"/>
      <c r="AO1450" s="57"/>
      <c r="AP1450" s="57"/>
      <c r="AQ1450" s="57"/>
      <c r="AR1450" s="57"/>
      <c r="AS1450" s="57"/>
      <c r="AT1450" s="57"/>
      <c r="AU1450" s="57"/>
      <c r="AV1450" s="57"/>
      <c r="AW1450" s="57"/>
      <c r="AX1450" s="57"/>
      <c r="AY1450" s="57"/>
      <c r="AZ1450" s="57"/>
      <c r="BA1450" s="57"/>
      <c r="BB1450" s="57"/>
      <c r="BC1450" s="57"/>
      <c r="BD1450" s="57"/>
      <c r="BE1450" s="338"/>
    </row>
    <row r="1451" spans="1:57">
      <c r="A1451" s="6"/>
      <c r="B1451" s="22"/>
      <c r="C1451" s="57"/>
      <c r="D1451" s="57"/>
      <c r="E1451" s="57"/>
      <c r="F1451" s="57"/>
      <c r="G1451" s="57"/>
      <c r="H1451" s="57"/>
      <c r="I1451" s="57"/>
      <c r="J1451" s="57"/>
      <c r="K1451" s="57"/>
      <c r="L1451" s="57"/>
      <c r="M1451" s="57"/>
      <c r="N1451" s="57"/>
      <c r="O1451" s="57"/>
      <c r="P1451" s="57"/>
      <c r="Q1451" s="57"/>
      <c r="R1451" s="57"/>
      <c r="S1451" s="57"/>
      <c r="T1451" s="57"/>
      <c r="U1451" s="57"/>
      <c r="V1451" s="57"/>
      <c r="W1451" s="57"/>
      <c r="X1451" s="57"/>
      <c r="Y1451" s="57"/>
      <c r="Z1451" s="57"/>
      <c r="AA1451" s="57"/>
      <c r="AB1451" s="57"/>
      <c r="AC1451" s="57"/>
      <c r="AD1451" s="57"/>
      <c r="AE1451" s="57"/>
      <c r="AF1451" s="57"/>
      <c r="AG1451" s="57"/>
      <c r="AH1451" s="57"/>
      <c r="AI1451" s="57"/>
      <c r="AJ1451" s="57"/>
      <c r="AK1451" s="57"/>
      <c r="AL1451" s="57"/>
      <c r="AM1451" s="57"/>
      <c r="AN1451" s="57"/>
      <c r="AO1451" s="57"/>
      <c r="AP1451" s="57"/>
      <c r="AQ1451" s="57"/>
      <c r="AR1451" s="57"/>
      <c r="AS1451" s="57"/>
      <c r="AT1451" s="57"/>
      <c r="AU1451" s="57"/>
      <c r="AV1451" s="57"/>
      <c r="AW1451" s="57"/>
      <c r="AX1451" s="57"/>
      <c r="AY1451" s="57"/>
      <c r="AZ1451" s="57"/>
      <c r="BA1451" s="57"/>
      <c r="BB1451" s="57"/>
      <c r="BC1451" s="57"/>
      <c r="BD1451" s="57"/>
      <c r="BE1451" s="338"/>
    </row>
    <row r="1452" spans="1:57">
      <c r="A1452" s="6"/>
      <c r="B1452" s="22"/>
      <c r="C1452" s="57"/>
      <c r="D1452" s="57"/>
      <c r="E1452" s="57"/>
      <c r="F1452" s="57"/>
      <c r="G1452" s="57"/>
      <c r="H1452" s="57"/>
      <c r="I1452" s="57"/>
      <c r="J1452" s="57"/>
      <c r="K1452" s="57"/>
      <c r="L1452" s="57"/>
      <c r="M1452" s="57"/>
      <c r="N1452" s="57"/>
      <c r="O1452" s="57"/>
      <c r="P1452" s="57"/>
      <c r="Q1452" s="57"/>
      <c r="R1452" s="57"/>
      <c r="S1452" s="57"/>
      <c r="T1452" s="57"/>
      <c r="U1452" s="57"/>
      <c r="V1452" s="57"/>
      <c r="W1452" s="57"/>
      <c r="X1452" s="57"/>
      <c r="Y1452" s="57"/>
      <c r="Z1452" s="57"/>
      <c r="AA1452" s="57"/>
      <c r="AB1452" s="57"/>
      <c r="AC1452" s="57"/>
      <c r="AD1452" s="57"/>
      <c r="AE1452" s="57"/>
      <c r="AF1452" s="57"/>
      <c r="AG1452" s="57"/>
      <c r="AH1452" s="57"/>
      <c r="AI1452" s="57"/>
      <c r="AJ1452" s="57"/>
      <c r="AK1452" s="57"/>
      <c r="AL1452" s="57"/>
      <c r="AM1452" s="57"/>
      <c r="AN1452" s="57"/>
      <c r="AO1452" s="57"/>
      <c r="AP1452" s="57"/>
      <c r="AQ1452" s="57"/>
      <c r="AR1452" s="57"/>
      <c r="AS1452" s="57"/>
      <c r="AT1452" s="57"/>
      <c r="AU1452" s="57"/>
      <c r="AV1452" s="57"/>
      <c r="AW1452" s="57"/>
      <c r="AX1452" s="57"/>
      <c r="AY1452" s="57"/>
      <c r="AZ1452" s="57"/>
      <c r="BA1452" s="57"/>
      <c r="BB1452" s="57"/>
      <c r="BC1452" s="57"/>
      <c r="BD1452" s="57"/>
      <c r="BE1452" s="338"/>
    </row>
    <row r="1453" spans="1:57">
      <c r="A1453" s="6"/>
      <c r="B1453" s="22"/>
      <c r="C1453" s="57"/>
      <c r="D1453" s="57"/>
      <c r="E1453" s="57"/>
      <c r="F1453" s="57"/>
      <c r="G1453" s="57"/>
      <c r="H1453" s="57"/>
      <c r="I1453" s="57"/>
      <c r="J1453" s="57"/>
      <c r="K1453" s="57"/>
      <c r="L1453" s="57"/>
      <c r="M1453" s="57"/>
      <c r="N1453" s="57"/>
      <c r="O1453" s="57"/>
      <c r="P1453" s="57"/>
      <c r="Q1453" s="57"/>
      <c r="R1453" s="57"/>
      <c r="S1453" s="57"/>
      <c r="T1453" s="57"/>
      <c r="U1453" s="57"/>
      <c r="V1453" s="57"/>
      <c r="W1453" s="57"/>
      <c r="X1453" s="57"/>
      <c r="Y1453" s="57"/>
      <c r="Z1453" s="57"/>
      <c r="AA1453" s="57"/>
      <c r="AB1453" s="57"/>
      <c r="AC1453" s="57"/>
      <c r="AD1453" s="57"/>
      <c r="AE1453" s="57"/>
      <c r="AF1453" s="57"/>
      <c r="AG1453" s="57"/>
      <c r="AH1453" s="57"/>
      <c r="AI1453" s="57"/>
      <c r="AJ1453" s="57"/>
      <c r="AK1453" s="57"/>
      <c r="AL1453" s="57"/>
      <c r="AM1453" s="57"/>
      <c r="AN1453" s="57"/>
      <c r="AO1453" s="57"/>
      <c r="AP1453" s="57"/>
      <c r="AQ1453" s="57"/>
      <c r="AR1453" s="57"/>
      <c r="AS1453" s="57"/>
      <c r="AT1453" s="57"/>
      <c r="AU1453" s="57"/>
      <c r="AV1453" s="57"/>
      <c r="AW1453" s="57"/>
      <c r="AX1453" s="57"/>
      <c r="AY1453" s="57"/>
      <c r="AZ1453" s="57"/>
      <c r="BA1453" s="57"/>
      <c r="BB1453" s="57"/>
      <c r="BC1453" s="57"/>
      <c r="BD1453" s="57"/>
      <c r="BE1453" s="338"/>
    </row>
    <row r="1454" spans="1:57">
      <c r="A1454" s="6"/>
      <c r="B1454" s="22"/>
      <c r="C1454" s="57"/>
      <c r="D1454" s="57"/>
      <c r="E1454" s="57"/>
      <c r="F1454" s="57"/>
      <c r="G1454" s="57"/>
      <c r="H1454" s="57"/>
      <c r="I1454" s="57"/>
      <c r="J1454" s="57"/>
      <c r="K1454" s="57"/>
      <c r="L1454" s="57"/>
      <c r="M1454" s="57"/>
      <c r="N1454" s="57"/>
      <c r="O1454" s="57"/>
      <c r="P1454" s="57"/>
      <c r="Q1454" s="57"/>
      <c r="R1454" s="57"/>
      <c r="S1454" s="57"/>
      <c r="T1454" s="57"/>
      <c r="U1454" s="57"/>
      <c r="V1454" s="57"/>
      <c r="W1454" s="57"/>
      <c r="X1454" s="57"/>
      <c r="Y1454" s="57"/>
      <c r="Z1454" s="57"/>
      <c r="AA1454" s="57"/>
      <c r="AB1454" s="57"/>
      <c r="AC1454" s="57"/>
      <c r="AD1454" s="57"/>
      <c r="AE1454" s="57"/>
      <c r="AF1454" s="57"/>
      <c r="AG1454" s="57"/>
      <c r="AH1454" s="57"/>
      <c r="AI1454" s="57"/>
      <c r="AJ1454" s="57"/>
      <c r="AK1454" s="57"/>
      <c r="AL1454" s="57"/>
      <c r="AM1454" s="57"/>
      <c r="AN1454" s="57"/>
      <c r="AO1454" s="57"/>
      <c r="AP1454" s="57"/>
      <c r="AQ1454" s="57"/>
      <c r="AR1454" s="57"/>
      <c r="AS1454" s="57"/>
      <c r="AT1454" s="57"/>
      <c r="AU1454" s="57"/>
      <c r="AV1454" s="57"/>
      <c r="AW1454" s="57"/>
      <c r="AX1454" s="57"/>
      <c r="AY1454" s="57"/>
      <c r="AZ1454" s="57"/>
      <c r="BA1454" s="57"/>
      <c r="BB1454" s="57"/>
      <c r="BC1454" s="57"/>
      <c r="BD1454" s="57"/>
      <c r="BE1454" s="338"/>
    </row>
    <row r="1455" spans="1:57">
      <c r="A1455" s="6"/>
      <c r="B1455" s="22"/>
      <c r="C1455" s="57"/>
      <c r="D1455" s="57"/>
      <c r="E1455" s="57"/>
      <c r="F1455" s="57"/>
      <c r="G1455" s="57"/>
      <c r="H1455" s="57"/>
      <c r="I1455" s="57"/>
      <c r="J1455" s="57"/>
      <c r="K1455" s="57"/>
      <c r="L1455" s="57"/>
      <c r="M1455" s="57"/>
      <c r="N1455" s="57"/>
      <c r="O1455" s="57"/>
      <c r="P1455" s="57"/>
      <c r="Q1455" s="57"/>
      <c r="R1455" s="57"/>
      <c r="S1455" s="57"/>
      <c r="T1455" s="57"/>
      <c r="U1455" s="57"/>
      <c r="V1455" s="57"/>
      <c r="W1455" s="57"/>
      <c r="X1455" s="57"/>
      <c r="Y1455" s="57"/>
      <c r="Z1455" s="57"/>
      <c r="AA1455" s="57"/>
      <c r="AB1455" s="57"/>
      <c r="AC1455" s="57"/>
      <c r="AD1455" s="57"/>
      <c r="AE1455" s="57"/>
      <c r="AF1455" s="57"/>
      <c r="AG1455" s="57"/>
      <c r="AH1455" s="57"/>
      <c r="AI1455" s="57"/>
      <c r="AJ1455" s="57"/>
      <c r="AK1455" s="57"/>
      <c r="AL1455" s="57"/>
      <c r="AM1455" s="57"/>
      <c r="AN1455" s="57"/>
      <c r="AO1455" s="57"/>
      <c r="AP1455" s="57"/>
      <c r="AQ1455" s="57"/>
      <c r="AR1455" s="57"/>
      <c r="AS1455" s="57"/>
      <c r="AT1455" s="57"/>
      <c r="AU1455" s="57"/>
      <c r="AV1455" s="57"/>
      <c r="AW1455" s="57"/>
      <c r="AX1455" s="57"/>
      <c r="AY1455" s="57"/>
      <c r="AZ1455" s="57"/>
      <c r="BA1455" s="57"/>
      <c r="BB1455" s="57"/>
      <c r="BC1455" s="57"/>
      <c r="BD1455" s="57"/>
      <c r="BE1455" s="338"/>
    </row>
    <row r="1456" spans="1:57">
      <c r="A1456" s="6"/>
      <c r="B1456" s="22"/>
      <c r="C1456" s="57"/>
      <c r="D1456" s="57"/>
      <c r="E1456" s="57"/>
      <c r="F1456" s="57"/>
      <c r="G1456" s="57"/>
      <c r="H1456" s="57"/>
      <c r="I1456" s="57"/>
      <c r="J1456" s="57"/>
      <c r="K1456" s="57"/>
      <c r="L1456" s="57"/>
      <c r="M1456" s="57"/>
      <c r="N1456" s="57"/>
      <c r="O1456" s="57"/>
      <c r="P1456" s="57"/>
      <c r="Q1456" s="57"/>
      <c r="R1456" s="57"/>
      <c r="S1456" s="57"/>
      <c r="T1456" s="57"/>
      <c r="U1456" s="57"/>
      <c r="V1456" s="57"/>
      <c r="W1456" s="57"/>
      <c r="X1456" s="57"/>
      <c r="Y1456" s="57"/>
      <c r="Z1456" s="57"/>
      <c r="AA1456" s="57"/>
      <c r="AB1456" s="57"/>
      <c r="AC1456" s="57"/>
      <c r="AD1456" s="57"/>
      <c r="AE1456" s="57"/>
      <c r="AF1456" s="57"/>
      <c r="AG1456" s="57"/>
      <c r="AH1456" s="57"/>
      <c r="AI1456" s="57"/>
      <c r="AJ1456" s="57"/>
      <c r="AK1456" s="57"/>
      <c r="AL1456" s="57"/>
      <c r="AM1456" s="57"/>
      <c r="AN1456" s="57"/>
      <c r="AO1456" s="57"/>
      <c r="AP1456" s="57"/>
      <c r="AQ1456" s="57"/>
      <c r="AR1456" s="57"/>
      <c r="AS1456" s="57"/>
      <c r="AT1456" s="57"/>
      <c r="AU1456" s="57"/>
      <c r="AV1456" s="57"/>
      <c r="AW1456" s="57"/>
      <c r="AX1456" s="57"/>
      <c r="AY1456" s="57"/>
      <c r="AZ1456" s="57"/>
      <c r="BA1456" s="57"/>
      <c r="BB1456" s="57"/>
      <c r="BC1456" s="57"/>
      <c r="BD1456" s="57"/>
      <c r="BE1456" s="338"/>
    </row>
    <row r="1457" spans="1:57">
      <c r="A1457" s="6"/>
      <c r="B1457" s="23"/>
      <c r="C1457" s="75"/>
      <c r="D1457" s="75"/>
      <c r="E1457" s="75"/>
      <c r="F1457" s="75"/>
      <c r="G1457" s="75"/>
      <c r="H1457" s="75"/>
      <c r="I1457" s="75"/>
      <c r="J1457" s="75"/>
      <c r="K1457" s="75"/>
      <c r="L1457" s="75"/>
      <c r="M1457" s="75"/>
      <c r="N1457" s="75"/>
      <c r="O1457" s="75"/>
      <c r="P1457" s="75"/>
      <c r="Q1457" s="75"/>
      <c r="R1457" s="75"/>
      <c r="S1457" s="75"/>
      <c r="T1457" s="75"/>
      <c r="U1457" s="75"/>
      <c r="V1457" s="75"/>
      <c r="W1457" s="75"/>
      <c r="X1457" s="75"/>
      <c r="Y1457" s="75"/>
      <c r="Z1457" s="75"/>
      <c r="AA1457" s="75"/>
      <c r="AB1457" s="75"/>
      <c r="AC1457" s="75"/>
      <c r="AD1457" s="75"/>
      <c r="AE1457" s="75"/>
      <c r="AF1457" s="75"/>
      <c r="AG1457" s="75"/>
      <c r="AH1457" s="75"/>
      <c r="AI1457" s="75"/>
      <c r="AJ1457" s="75"/>
      <c r="AK1457" s="75"/>
      <c r="AL1457" s="75"/>
      <c r="AM1457" s="75"/>
      <c r="AN1457" s="75"/>
      <c r="AO1457" s="75"/>
      <c r="AP1457" s="75"/>
      <c r="AQ1457" s="75"/>
      <c r="AR1457" s="75"/>
      <c r="AS1457" s="75"/>
      <c r="AT1457" s="75"/>
      <c r="AU1457" s="75"/>
      <c r="AV1457" s="75"/>
      <c r="AW1457" s="75"/>
      <c r="AX1457" s="75"/>
      <c r="AY1457" s="75"/>
      <c r="AZ1457" s="75"/>
      <c r="BA1457" s="75"/>
      <c r="BB1457" s="75"/>
      <c r="BC1457" s="75"/>
      <c r="BD1457" s="75"/>
      <c r="BE1457" s="339"/>
    </row>
    <row r="1458" spans="1:57">
      <c r="A1458" s="6"/>
      <c r="B1458" s="1" t="s">
        <v>7137</v>
      </c>
      <c r="H1458" s="2"/>
      <c r="I1458" s="2"/>
      <c r="N1458" s="2"/>
      <c r="O1458" s="2"/>
      <c r="T1458" s="2"/>
      <c r="U1458" s="2"/>
    </row>
    <row r="1459" spans="1:57">
      <c r="A1459" s="6"/>
    </row>
    <row r="1460" spans="1:57">
      <c r="B1460" s="1" t="s">
        <v>7718</v>
      </c>
      <c r="R1460" s="1" t="s">
        <v>7483</v>
      </c>
      <c r="AF1460" s="1" t="s">
        <v>7719</v>
      </c>
      <c r="AG1460" s="70"/>
      <c r="AH1460" s="70"/>
    </row>
    <row r="1461" spans="1:57">
      <c r="B1461" s="24" t="s">
        <v>572</v>
      </c>
      <c r="C1461" s="76"/>
      <c r="D1461" s="76"/>
      <c r="E1461" s="76"/>
      <c r="F1461" s="104"/>
      <c r="G1461" s="126" t="s">
        <v>4841</v>
      </c>
      <c r="H1461" s="126"/>
      <c r="I1461" s="126"/>
      <c r="J1461" s="126"/>
      <c r="K1461" s="126"/>
      <c r="L1461" s="126"/>
      <c r="M1461" s="126"/>
      <c r="N1461" s="126"/>
      <c r="O1461" s="126"/>
      <c r="P1461" s="194" t="s">
        <v>310</v>
      </c>
      <c r="Q1461" s="209"/>
      <c r="R1461" s="194" t="s">
        <v>365</v>
      </c>
      <c r="S1461" s="209"/>
      <c r="T1461" s="194" t="s">
        <v>117</v>
      </c>
      <c r="U1461" s="209"/>
      <c r="V1461" s="194" t="s">
        <v>372</v>
      </c>
      <c r="W1461" s="209"/>
      <c r="X1461" s="194" t="s">
        <v>229</v>
      </c>
      <c r="Y1461" s="209"/>
      <c r="Z1461" s="194" t="s">
        <v>206</v>
      </c>
      <c r="AA1461" s="209"/>
      <c r="AB1461" s="194" t="s">
        <v>378</v>
      </c>
      <c r="AC1461" s="209"/>
      <c r="AD1461" s="194" t="s">
        <v>388</v>
      </c>
      <c r="AE1461" s="209"/>
      <c r="AF1461" s="194" t="s">
        <v>6963</v>
      </c>
      <c r="AG1461" s="294"/>
      <c r="AH1461" s="294"/>
      <c r="AI1461" s="294"/>
      <c r="AJ1461" s="294"/>
      <c r="AK1461" s="294"/>
      <c r="AL1461" s="294"/>
      <c r="AM1461" s="294"/>
      <c r="AN1461" s="294"/>
      <c r="AO1461" s="194" t="s">
        <v>711</v>
      </c>
      <c r="AP1461" s="294"/>
      <c r="AQ1461" s="294"/>
      <c r="AR1461" s="294"/>
      <c r="AS1461" s="294"/>
      <c r="AT1461" s="294"/>
      <c r="AU1461" s="294"/>
      <c r="AV1461" s="294"/>
      <c r="AW1461" s="294"/>
      <c r="AX1461" s="294"/>
      <c r="AY1461" s="294"/>
      <c r="AZ1461" s="294"/>
      <c r="BA1461" s="294"/>
      <c r="BB1461" s="294"/>
      <c r="BC1461" s="294"/>
      <c r="BD1461" s="294"/>
      <c r="BE1461" s="209"/>
    </row>
    <row r="1462" spans="1:57">
      <c r="B1462" s="25"/>
      <c r="C1462" s="77"/>
      <c r="D1462" s="77"/>
      <c r="E1462" s="77"/>
      <c r="F1462" s="106"/>
      <c r="G1462" s="126"/>
      <c r="H1462" s="126"/>
      <c r="I1462" s="126"/>
      <c r="J1462" s="126"/>
      <c r="K1462" s="126"/>
      <c r="L1462" s="126"/>
      <c r="M1462" s="126"/>
      <c r="N1462" s="126"/>
      <c r="O1462" s="126"/>
      <c r="P1462" s="195"/>
      <c r="Q1462" s="210"/>
      <c r="R1462" s="195"/>
      <c r="S1462" s="210"/>
      <c r="T1462" s="195"/>
      <c r="U1462" s="210"/>
      <c r="V1462" s="195"/>
      <c r="W1462" s="210"/>
      <c r="X1462" s="195"/>
      <c r="Y1462" s="210"/>
      <c r="Z1462" s="195"/>
      <c r="AA1462" s="210"/>
      <c r="AB1462" s="195"/>
      <c r="AC1462" s="210"/>
      <c r="AD1462" s="195"/>
      <c r="AE1462" s="210"/>
      <c r="AF1462" s="195"/>
      <c r="AG1462" s="295"/>
      <c r="AH1462" s="295"/>
      <c r="AI1462" s="295"/>
      <c r="AJ1462" s="295"/>
      <c r="AK1462" s="295"/>
      <c r="AL1462" s="295"/>
      <c r="AM1462" s="295"/>
      <c r="AN1462" s="295"/>
      <c r="AO1462" s="195"/>
      <c r="AP1462" s="295"/>
      <c r="AQ1462" s="295"/>
      <c r="AR1462" s="295"/>
      <c r="AS1462" s="295"/>
      <c r="AT1462" s="295"/>
      <c r="AU1462" s="295"/>
      <c r="AV1462" s="295"/>
      <c r="AW1462" s="295"/>
      <c r="AX1462" s="295"/>
      <c r="AY1462" s="295"/>
      <c r="AZ1462" s="295"/>
      <c r="BA1462" s="295"/>
      <c r="BB1462" s="295"/>
      <c r="BC1462" s="295"/>
      <c r="BD1462" s="295"/>
      <c r="BE1462" s="210"/>
    </row>
    <row r="1463" spans="1:57" ht="14.25" customHeight="1">
      <c r="B1463" s="40" t="s">
        <v>590</v>
      </c>
      <c r="C1463" s="83"/>
      <c r="D1463" s="83"/>
      <c r="E1463" s="83"/>
      <c r="F1463" s="112"/>
      <c r="G1463" s="127" t="s">
        <v>5217</v>
      </c>
      <c r="H1463" s="131"/>
      <c r="I1463" s="131"/>
      <c r="J1463" s="131"/>
      <c r="K1463" s="131"/>
      <c r="L1463" s="131"/>
      <c r="M1463" s="131"/>
      <c r="N1463" s="175" t="str">
        <f>VLOOKUP($B1463,D1_3!$B$5:$AU$27,6,FALSE)&amp;""</f>
        <v/>
      </c>
      <c r="O1463" s="176"/>
      <c r="P1463" s="196" t="str">
        <f>VLOOKUP($B1463,D1_3!$B$5:$AU$27,8,FALSE)&amp;""</f>
        <v/>
      </c>
      <c r="Q1463" s="56"/>
      <c r="R1463" s="196" t="str">
        <f>VLOOKUP($B1463,D1_3!$B$5:$AU$27,9,FALSE)&amp;""</f>
        <v/>
      </c>
      <c r="S1463" s="56"/>
      <c r="T1463" s="196" t="str">
        <f>VLOOKUP($B1463,D1_3!$B$5:$AU$27,10,FALSE)&amp;""</f>
        <v/>
      </c>
      <c r="U1463" s="56"/>
      <c r="V1463" s="196" t="str">
        <f>VLOOKUP($B1463,D1_3!$B$5:$AU$27,11,FALSE)&amp;""</f>
        <v/>
      </c>
      <c r="W1463" s="56"/>
      <c r="X1463" s="196" t="str">
        <f>VLOOKUP($B1463,D1_3!$B$5:$AU$27,12,FALSE)&amp;""</f>
        <v/>
      </c>
      <c r="Y1463" s="56"/>
      <c r="Z1463" s="196" t="str">
        <f>VLOOKUP($B1463,D1_3!$B$5:$AU$27,13,FALSE)&amp;""</f>
        <v/>
      </c>
      <c r="AA1463" s="56"/>
      <c r="AB1463" s="196" t="str">
        <f>VLOOKUP($B1463,D1_3!$B$5:$AU$27,14,FALSE)&amp;""</f>
        <v/>
      </c>
      <c r="AC1463" s="56"/>
      <c r="AD1463" s="196" t="str">
        <f>VLOOKUP($B1463,D1_3!$B$5:$AU$27,15,FALSE)&amp;""</f>
        <v/>
      </c>
      <c r="AE1463" s="56"/>
      <c r="AF1463" s="292" t="s">
        <v>5141</v>
      </c>
      <c r="AG1463" s="296"/>
      <c r="AH1463" s="296"/>
      <c r="AI1463" s="296"/>
      <c r="AJ1463" s="296"/>
      <c r="AK1463" s="296"/>
      <c r="AL1463" s="296"/>
      <c r="AM1463" s="175" t="str">
        <f>VLOOKUP($B1463,D1_3!$B$5:$AU$27,16,FALSE)&amp;""</f>
        <v/>
      </c>
      <c r="AN1463" s="176"/>
      <c r="AO1463" s="313" t="s">
        <v>405</v>
      </c>
      <c r="AP1463" s="313"/>
      <c r="AQ1463" s="313"/>
      <c r="AR1463" s="313"/>
      <c r="AS1463" s="160" t="str">
        <f>VLOOKUP($B1463,D1_3!$B$5:$AU$27,18,FALSE)&amp;""</f>
        <v/>
      </c>
      <c r="AT1463" s="172"/>
      <c r="AU1463" s="172"/>
      <c r="AV1463" s="172"/>
      <c r="AW1463" s="172"/>
      <c r="AX1463" s="172"/>
      <c r="AY1463" s="172" t="s">
        <v>410</v>
      </c>
      <c r="AZ1463" s="204" t="str">
        <f>VLOOKUP($B1463,D1_3!$B$5:$AU$27,19,FALSE)&amp;""</f>
        <v/>
      </c>
      <c r="BA1463" s="172"/>
      <c r="BB1463" s="172"/>
      <c r="BC1463" s="172"/>
      <c r="BD1463" s="172"/>
      <c r="BE1463" s="215"/>
    </row>
    <row r="1464" spans="1:57" ht="14.25" customHeight="1">
      <c r="B1464" s="41"/>
      <c r="C1464" s="84"/>
      <c r="D1464" s="84"/>
      <c r="E1464" s="84"/>
      <c r="F1464" s="113"/>
      <c r="G1464" s="128"/>
      <c r="H1464" s="132"/>
      <c r="I1464" s="132"/>
      <c r="J1464" s="132"/>
      <c r="K1464" s="132"/>
      <c r="L1464" s="132"/>
      <c r="M1464" s="132"/>
      <c r="N1464" s="176"/>
      <c r="O1464" s="176"/>
      <c r="P1464" s="56"/>
      <c r="Q1464" s="56"/>
      <c r="R1464" s="56"/>
      <c r="S1464" s="56"/>
      <c r="T1464" s="56"/>
      <c r="U1464" s="56"/>
      <c r="V1464" s="56"/>
      <c r="W1464" s="56"/>
      <c r="X1464" s="56"/>
      <c r="Y1464" s="56"/>
      <c r="Z1464" s="56"/>
      <c r="AA1464" s="56"/>
      <c r="AB1464" s="56"/>
      <c r="AC1464" s="56"/>
      <c r="AD1464" s="56"/>
      <c r="AE1464" s="56"/>
      <c r="AF1464" s="293"/>
      <c r="AG1464" s="297"/>
      <c r="AH1464" s="297"/>
      <c r="AI1464" s="297"/>
      <c r="AJ1464" s="297"/>
      <c r="AK1464" s="297"/>
      <c r="AL1464" s="297"/>
      <c r="AM1464" s="176"/>
      <c r="AN1464" s="176"/>
      <c r="AO1464" s="314"/>
      <c r="AP1464" s="314"/>
      <c r="AQ1464" s="314"/>
      <c r="AR1464" s="314"/>
      <c r="AS1464" s="161"/>
      <c r="AT1464" s="173"/>
      <c r="AU1464" s="173"/>
      <c r="AV1464" s="173"/>
      <c r="AW1464" s="173"/>
      <c r="AX1464" s="173"/>
      <c r="AY1464" s="173"/>
      <c r="AZ1464" s="173"/>
      <c r="BA1464" s="173"/>
      <c r="BB1464" s="173"/>
      <c r="BC1464" s="173"/>
      <c r="BD1464" s="173"/>
      <c r="BE1464" s="222"/>
    </row>
    <row r="1465" spans="1:57" ht="14.25" customHeight="1">
      <c r="B1465" s="41"/>
      <c r="C1465" s="84"/>
      <c r="D1465" s="84"/>
      <c r="E1465" s="84"/>
      <c r="F1465" s="113"/>
      <c r="G1465" s="127" t="s">
        <v>918</v>
      </c>
      <c r="H1465" s="131"/>
      <c r="I1465" s="131"/>
      <c r="J1465" s="131"/>
      <c r="K1465" s="131"/>
      <c r="L1465" s="131"/>
      <c r="M1465" s="131"/>
      <c r="N1465" s="175" t="str">
        <f>VLOOKUP($B1463,D1_3!$B$5:$AU$27,7,FALSE)&amp;""</f>
        <v/>
      </c>
      <c r="O1465" s="176"/>
      <c r="P1465" s="56"/>
      <c r="Q1465" s="56"/>
      <c r="R1465" s="56"/>
      <c r="S1465" s="56"/>
      <c r="T1465" s="56"/>
      <c r="U1465" s="56"/>
      <c r="V1465" s="56"/>
      <c r="W1465" s="56"/>
      <c r="X1465" s="56"/>
      <c r="Y1465" s="56"/>
      <c r="Z1465" s="56"/>
      <c r="AA1465" s="56"/>
      <c r="AB1465" s="56"/>
      <c r="AC1465" s="56"/>
      <c r="AD1465" s="56"/>
      <c r="AE1465" s="56"/>
      <c r="AF1465" s="127" t="s">
        <v>7272</v>
      </c>
      <c r="AG1465" s="131"/>
      <c r="AH1465" s="131"/>
      <c r="AI1465" s="131"/>
      <c r="AJ1465" s="131"/>
      <c r="AK1465" s="131"/>
      <c r="AL1465" s="131"/>
      <c r="AM1465" s="306" t="str">
        <f>VLOOKUP($B1463,D1_3!$B$5:$AU$27,17,FALSE)&amp;""</f>
        <v/>
      </c>
      <c r="AN1465" s="310"/>
      <c r="AO1465" s="314" t="s">
        <v>414</v>
      </c>
      <c r="AP1465" s="314"/>
      <c r="AQ1465" s="314"/>
      <c r="AR1465" s="314"/>
      <c r="AS1465" s="162" t="str">
        <f>VLOOKUP($B1463,D1_3!$B$5:$AU$27,20,FALSE)&amp;""</f>
        <v/>
      </c>
      <c r="AT1465" s="173"/>
      <c r="AU1465" s="173"/>
      <c r="AV1465" s="173"/>
      <c r="AW1465" s="173"/>
      <c r="AX1465" s="173"/>
      <c r="AY1465" s="173" t="s">
        <v>410</v>
      </c>
      <c r="AZ1465" s="205" t="str">
        <f>VLOOKUP($B1463,D1_3!$B$5:$AU$27,21,FALSE)&amp;""</f>
        <v/>
      </c>
      <c r="BA1465" s="173"/>
      <c r="BB1465" s="173"/>
      <c r="BC1465" s="173"/>
      <c r="BD1465" s="173"/>
      <c r="BE1465" s="222"/>
    </row>
    <row r="1466" spans="1:57" ht="14.25" customHeight="1">
      <c r="B1466" s="41"/>
      <c r="C1466" s="84"/>
      <c r="D1466" s="84"/>
      <c r="E1466" s="84"/>
      <c r="F1466" s="113"/>
      <c r="G1466" s="128"/>
      <c r="H1466" s="132"/>
      <c r="I1466" s="132"/>
      <c r="J1466" s="132"/>
      <c r="K1466" s="132"/>
      <c r="L1466" s="132"/>
      <c r="M1466" s="132"/>
      <c r="N1466" s="176"/>
      <c r="O1466" s="176"/>
      <c r="P1466" s="56"/>
      <c r="Q1466" s="56"/>
      <c r="R1466" s="56"/>
      <c r="S1466" s="56"/>
      <c r="T1466" s="56"/>
      <c r="U1466" s="56"/>
      <c r="V1466" s="56"/>
      <c r="W1466" s="56"/>
      <c r="X1466" s="56"/>
      <c r="Y1466" s="56"/>
      <c r="Z1466" s="56"/>
      <c r="AA1466" s="56"/>
      <c r="AB1466" s="56"/>
      <c r="AC1466" s="56"/>
      <c r="AD1466" s="56"/>
      <c r="AE1466" s="56"/>
      <c r="AF1466" s="128"/>
      <c r="AG1466" s="132"/>
      <c r="AH1466" s="132"/>
      <c r="AI1466" s="132"/>
      <c r="AJ1466" s="132"/>
      <c r="AK1466" s="132"/>
      <c r="AL1466" s="132"/>
      <c r="AM1466" s="307"/>
      <c r="AN1466" s="311"/>
      <c r="AO1466" s="315"/>
      <c r="AP1466" s="315"/>
      <c r="AQ1466" s="315"/>
      <c r="AR1466" s="315"/>
      <c r="AS1466" s="163"/>
      <c r="AT1466" s="174"/>
      <c r="AU1466" s="174"/>
      <c r="AV1466" s="174"/>
      <c r="AW1466" s="174"/>
      <c r="AX1466" s="174"/>
      <c r="AY1466" s="174"/>
      <c r="AZ1466" s="174"/>
      <c r="BA1466" s="174"/>
      <c r="BB1466" s="174"/>
      <c r="BC1466" s="174"/>
      <c r="BD1466" s="174"/>
      <c r="BE1466" s="216"/>
    </row>
    <row r="1467" spans="1:57" ht="14.25" customHeight="1">
      <c r="B1467" s="41"/>
      <c r="C1467" s="84"/>
      <c r="D1467" s="84"/>
      <c r="E1467" s="84"/>
      <c r="F1467" s="113"/>
      <c r="G1467" s="127" t="s">
        <v>7138</v>
      </c>
      <c r="H1467" s="131"/>
      <c r="I1467" s="131"/>
      <c r="J1467" s="131"/>
      <c r="K1467" s="131"/>
      <c r="L1467" s="131"/>
      <c r="M1467" s="131"/>
      <c r="N1467" s="131"/>
      <c r="O1467" s="131"/>
      <c r="P1467" s="197" t="str">
        <f>VLOOKUP($B1463,D1_3!$B$5:$AU$27,46,FALSE)&amp;""</f>
        <v/>
      </c>
      <c r="Q1467" s="211"/>
      <c r="R1467" s="211"/>
      <c r="S1467" s="211"/>
      <c r="T1467" s="211"/>
      <c r="U1467" s="211"/>
      <c r="V1467" s="211"/>
      <c r="W1467" s="211"/>
      <c r="X1467" s="211"/>
      <c r="Y1467" s="211"/>
      <c r="Z1467" s="211"/>
      <c r="AA1467" s="211"/>
      <c r="AB1467" s="211"/>
      <c r="AC1467" s="211"/>
      <c r="AD1467" s="211"/>
      <c r="AE1467" s="211"/>
      <c r="AF1467" s="211"/>
      <c r="AG1467" s="211"/>
      <c r="AH1467" s="211"/>
      <c r="AI1467" s="211"/>
      <c r="AJ1467" s="211"/>
      <c r="AK1467" s="211"/>
      <c r="AL1467" s="211"/>
      <c r="AM1467" s="211"/>
      <c r="AN1467" s="211"/>
      <c r="AO1467" s="211"/>
      <c r="AP1467" s="211"/>
      <c r="AQ1467" s="211"/>
      <c r="AR1467" s="211"/>
      <c r="AS1467" s="211"/>
      <c r="AT1467" s="211"/>
      <c r="AU1467" s="211"/>
      <c r="AV1467" s="211"/>
      <c r="AW1467" s="211"/>
      <c r="AX1467" s="211"/>
      <c r="AY1467" s="211"/>
      <c r="AZ1467" s="211"/>
      <c r="BA1467" s="211"/>
      <c r="BB1467" s="211"/>
      <c r="BC1467" s="211"/>
      <c r="BD1467" s="211"/>
      <c r="BE1467" s="343"/>
    </row>
    <row r="1468" spans="1:57" ht="14.25" customHeight="1">
      <c r="B1468" s="41"/>
      <c r="C1468" s="84"/>
      <c r="D1468" s="84"/>
      <c r="E1468" s="84"/>
      <c r="F1468" s="113"/>
      <c r="G1468" s="129"/>
      <c r="H1468" s="133"/>
      <c r="I1468" s="133"/>
      <c r="J1468" s="133"/>
      <c r="K1468" s="133"/>
      <c r="L1468" s="133"/>
      <c r="M1468" s="133"/>
      <c r="N1468" s="133"/>
      <c r="O1468" s="133"/>
      <c r="P1468" s="198"/>
      <c r="Q1468" s="212"/>
      <c r="R1468" s="212"/>
      <c r="S1468" s="212"/>
      <c r="T1468" s="212"/>
      <c r="U1468" s="212"/>
      <c r="V1468" s="212"/>
      <c r="W1468" s="212"/>
      <c r="X1468" s="212"/>
      <c r="Y1468" s="212"/>
      <c r="Z1468" s="212"/>
      <c r="AA1468" s="212"/>
      <c r="AB1468" s="212"/>
      <c r="AC1468" s="212"/>
      <c r="AD1468" s="212"/>
      <c r="AE1468" s="212"/>
      <c r="AF1468" s="212"/>
      <c r="AG1468" s="212"/>
      <c r="AH1468" s="212"/>
      <c r="AI1468" s="212"/>
      <c r="AJ1468" s="212"/>
      <c r="AK1468" s="212"/>
      <c r="AL1468" s="212"/>
      <c r="AM1468" s="212"/>
      <c r="AN1468" s="212"/>
      <c r="AO1468" s="212"/>
      <c r="AP1468" s="212"/>
      <c r="AQ1468" s="212"/>
      <c r="AR1468" s="212"/>
      <c r="AS1468" s="212"/>
      <c r="AT1468" s="212"/>
      <c r="AU1468" s="212"/>
      <c r="AV1468" s="212"/>
      <c r="AW1468" s="212"/>
      <c r="AX1468" s="212"/>
      <c r="AY1468" s="212"/>
      <c r="AZ1468" s="212"/>
      <c r="BA1468" s="212"/>
      <c r="BB1468" s="212"/>
      <c r="BC1468" s="212"/>
      <c r="BD1468" s="212"/>
      <c r="BE1468" s="344"/>
    </row>
    <row r="1469" spans="1:57" ht="14.25" customHeight="1">
      <c r="B1469" s="41"/>
      <c r="C1469" s="84"/>
      <c r="D1469" s="84"/>
      <c r="E1469" s="84"/>
      <c r="F1469" s="113"/>
      <c r="G1469" s="129"/>
      <c r="H1469" s="133"/>
      <c r="I1469" s="133"/>
      <c r="J1469" s="133"/>
      <c r="K1469" s="133"/>
      <c r="L1469" s="133"/>
      <c r="M1469" s="133"/>
      <c r="N1469" s="133"/>
      <c r="O1469" s="133"/>
      <c r="P1469" s="198"/>
      <c r="Q1469" s="212"/>
      <c r="R1469" s="212"/>
      <c r="S1469" s="212"/>
      <c r="T1469" s="212"/>
      <c r="U1469" s="212"/>
      <c r="V1469" s="212"/>
      <c r="W1469" s="212"/>
      <c r="X1469" s="212"/>
      <c r="Y1469" s="212"/>
      <c r="Z1469" s="212"/>
      <c r="AA1469" s="212"/>
      <c r="AB1469" s="212"/>
      <c r="AC1469" s="212"/>
      <c r="AD1469" s="212"/>
      <c r="AE1469" s="212"/>
      <c r="AF1469" s="212"/>
      <c r="AG1469" s="212"/>
      <c r="AH1469" s="212"/>
      <c r="AI1469" s="212"/>
      <c r="AJ1469" s="212"/>
      <c r="AK1469" s="212"/>
      <c r="AL1469" s="212"/>
      <c r="AM1469" s="212"/>
      <c r="AN1469" s="212"/>
      <c r="AO1469" s="212"/>
      <c r="AP1469" s="212"/>
      <c r="AQ1469" s="212"/>
      <c r="AR1469" s="212"/>
      <c r="AS1469" s="212"/>
      <c r="AT1469" s="212"/>
      <c r="AU1469" s="212"/>
      <c r="AV1469" s="212"/>
      <c r="AW1469" s="212"/>
      <c r="AX1469" s="212"/>
      <c r="AY1469" s="212"/>
      <c r="AZ1469" s="212"/>
      <c r="BA1469" s="212"/>
      <c r="BB1469" s="212"/>
      <c r="BC1469" s="212"/>
      <c r="BD1469" s="212"/>
      <c r="BE1469" s="344"/>
    </row>
    <row r="1470" spans="1:57" ht="14.25" customHeight="1">
      <c r="B1470" s="41"/>
      <c r="C1470" s="84"/>
      <c r="D1470" s="84"/>
      <c r="E1470" s="84"/>
      <c r="F1470" s="113"/>
      <c r="G1470" s="129"/>
      <c r="H1470" s="133"/>
      <c r="I1470" s="133"/>
      <c r="J1470" s="133"/>
      <c r="K1470" s="133"/>
      <c r="L1470" s="133"/>
      <c r="M1470" s="133"/>
      <c r="N1470" s="133"/>
      <c r="O1470" s="133"/>
      <c r="P1470" s="198"/>
      <c r="Q1470" s="212"/>
      <c r="R1470" s="212"/>
      <c r="S1470" s="212"/>
      <c r="T1470" s="212"/>
      <c r="U1470" s="212"/>
      <c r="V1470" s="212"/>
      <c r="W1470" s="212"/>
      <c r="X1470" s="212"/>
      <c r="Y1470" s="212"/>
      <c r="Z1470" s="212"/>
      <c r="AA1470" s="212"/>
      <c r="AB1470" s="212"/>
      <c r="AC1470" s="212"/>
      <c r="AD1470" s="212"/>
      <c r="AE1470" s="212"/>
      <c r="AF1470" s="212"/>
      <c r="AG1470" s="212"/>
      <c r="AH1470" s="212"/>
      <c r="AI1470" s="212"/>
      <c r="AJ1470" s="212"/>
      <c r="AK1470" s="212"/>
      <c r="AL1470" s="212"/>
      <c r="AM1470" s="212"/>
      <c r="AN1470" s="212"/>
      <c r="AO1470" s="212"/>
      <c r="AP1470" s="212"/>
      <c r="AQ1470" s="212"/>
      <c r="AR1470" s="212"/>
      <c r="AS1470" s="212"/>
      <c r="AT1470" s="212"/>
      <c r="AU1470" s="212"/>
      <c r="AV1470" s="212"/>
      <c r="AW1470" s="212"/>
      <c r="AX1470" s="212"/>
      <c r="AY1470" s="212"/>
      <c r="AZ1470" s="212"/>
      <c r="BA1470" s="212"/>
      <c r="BB1470" s="212"/>
      <c r="BC1470" s="212"/>
      <c r="BD1470" s="212"/>
      <c r="BE1470" s="344"/>
    </row>
    <row r="1471" spans="1:57" ht="14.25" customHeight="1">
      <c r="B1471" s="42"/>
      <c r="C1471" s="85"/>
      <c r="D1471" s="85"/>
      <c r="E1471" s="85"/>
      <c r="F1471" s="114"/>
      <c r="G1471" s="128"/>
      <c r="H1471" s="132"/>
      <c r="I1471" s="132"/>
      <c r="J1471" s="132"/>
      <c r="K1471" s="132"/>
      <c r="L1471" s="132"/>
      <c r="M1471" s="132"/>
      <c r="N1471" s="132"/>
      <c r="O1471" s="132"/>
      <c r="P1471" s="199"/>
      <c r="Q1471" s="213"/>
      <c r="R1471" s="213"/>
      <c r="S1471" s="213"/>
      <c r="T1471" s="213"/>
      <c r="U1471" s="213"/>
      <c r="V1471" s="213"/>
      <c r="W1471" s="213"/>
      <c r="X1471" s="213"/>
      <c r="Y1471" s="213"/>
      <c r="Z1471" s="213"/>
      <c r="AA1471" s="213"/>
      <c r="AB1471" s="213"/>
      <c r="AC1471" s="213"/>
      <c r="AD1471" s="213"/>
      <c r="AE1471" s="213"/>
      <c r="AF1471" s="213"/>
      <c r="AG1471" s="213"/>
      <c r="AH1471" s="213"/>
      <c r="AI1471" s="213"/>
      <c r="AJ1471" s="213"/>
      <c r="AK1471" s="213"/>
      <c r="AL1471" s="213"/>
      <c r="AM1471" s="213"/>
      <c r="AN1471" s="213"/>
      <c r="AO1471" s="213"/>
      <c r="AP1471" s="213"/>
      <c r="AQ1471" s="213"/>
      <c r="AR1471" s="213"/>
      <c r="AS1471" s="213"/>
      <c r="AT1471" s="213"/>
      <c r="AU1471" s="213"/>
      <c r="AV1471" s="213"/>
      <c r="AW1471" s="213"/>
      <c r="AX1471" s="213"/>
      <c r="AY1471" s="213"/>
      <c r="AZ1471" s="213"/>
      <c r="BA1471" s="213"/>
      <c r="BB1471" s="213"/>
      <c r="BC1471" s="213"/>
      <c r="BD1471" s="213"/>
      <c r="BE1471" s="345"/>
    </row>
    <row r="1472" spans="1:57" ht="14.25" customHeight="1">
      <c r="B1472" s="40" t="s">
        <v>3733</v>
      </c>
      <c r="C1472" s="83"/>
      <c r="D1472" s="83"/>
      <c r="E1472" s="83"/>
      <c r="F1472" s="112"/>
      <c r="G1472" s="127" t="s">
        <v>5217</v>
      </c>
      <c r="H1472" s="131"/>
      <c r="I1472" s="131"/>
      <c r="J1472" s="131"/>
      <c r="K1472" s="131"/>
      <c r="L1472" s="131"/>
      <c r="M1472" s="131"/>
      <c r="N1472" s="175" t="str">
        <f>VLOOKUP($B1472,D1_3!$B$5:$AU$27,6,FALSE)&amp;""</f>
        <v/>
      </c>
      <c r="O1472" s="176"/>
      <c r="P1472" s="196" t="str">
        <f>VLOOKUP($B1472,D1_3!$B$5:$AU$27,8,FALSE)&amp;""</f>
        <v/>
      </c>
      <c r="Q1472" s="56"/>
      <c r="R1472" s="196" t="str">
        <f>VLOOKUP($B1472,D1_3!$B$5:$AU$27,9,FALSE)&amp;""</f>
        <v/>
      </c>
      <c r="S1472" s="56"/>
      <c r="T1472" s="196" t="str">
        <f>VLOOKUP($B1472,D1_3!$B$5:$AU$27,10,FALSE)&amp;""</f>
        <v/>
      </c>
      <c r="U1472" s="56"/>
      <c r="V1472" s="196" t="str">
        <f>VLOOKUP($B1472,D1_3!$B$5:$AU$27,11,FALSE)&amp;""</f>
        <v/>
      </c>
      <c r="W1472" s="56"/>
      <c r="X1472" s="196" t="str">
        <f>VLOOKUP($B1472,D1_3!$B$5:$AU$27,12,FALSE)&amp;""</f>
        <v/>
      </c>
      <c r="Y1472" s="56"/>
      <c r="Z1472" s="196" t="str">
        <f>VLOOKUP($B1472,D1_3!$B$5:$AU$27,13,FALSE)&amp;""</f>
        <v/>
      </c>
      <c r="AA1472" s="56"/>
      <c r="AB1472" s="196" t="str">
        <f>VLOOKUP($B1472,D1_3!$B$5:$AU$27,14,FALSE)&amp;""</f>
        <v/>
      </c>
      <c r="AC1472" s="56"/>
      <c r="AD1472" s="196" t="str">
        <f>VLOOKUP($B1472,D1_3!$B$5:$AU$27,15,FALSE)&amp;""</f>
        <v/>
      </c>
      <c r="AE1472" s="56"/>
      <c r="AF1472" s="292" t="s">
        <v>5141</v>
      </c>
      <c r="AG1472" s="296"/>
      <c r="AH1472" s="296"/>
      <c r="AI1472" s="296"/>
      <c r="AJ1472" s="296"/>
      <c r="AK1472" s="296"/>
      <c r="AL1472" s="296"/>
      <c r="AM1472" s="175" t="str">
        <f>VLOOKUP($B1472,D1_3!$B$5:$AU$27,16,FALSE)&amp;""</f>
        <v/>
      </c>
      <c r="AN1472" s="176"/>
      <c r="AO1472" s="313" t="s">
        <v>405</v>
      </c>
      <c r="AP1472" s="313"/>
      <c r="AQ1472" s="313"/>
      <c r="AR1472" s="313"/>
      <c r="AS1472" s="160" t="str">
        <f>VLOOKUP($B1472,D1_3!$B$5:$AU$27,18,FALSE)&amp;""</f>
        <v/>
      </c>
      <c r="AT1472" s="172"/>
      <c r="AU1472" s="172"/>
      <c r="AV1472" s="172"/>
      <c r="AW1472" s="172"/>
      <c r="AX1472" s="172"/>
      <c r="AY1472" s="172" t="s">
        <v>410</v>
      </c>
      <c r="AZ1472" s="204" t="str">
        <f>VLOOKUP($B1472,D1_3!$B$5:$AU$27,19,FALSE)&amp;""</f>
        <v/>
      </c>
      <c r="BA1472" s="172"/>
      <c r="BB1472" s="172"/>
      <c r="BC1472" s="172"/>
      <c r="BD1472" s="172"/>
      <c r="BE1472" s="215"/>
    </row>
    <row r="1473" spans="2:60" ht="14.25" customHeight="1">
      <c r="B1473" s="41"/>
      <c r="C1473" s="84"/>
      <c r="D1473" s="84"/>
      <c r="E1473" s="84"/>
      <c r="F1473" s="113"/>
      <c r="G1473" s="128"/>
      <c r="H1473" s="132"/>
      <c r="I1473" s="132"/>
      <c r="J1473" s="132"/>
      <c r="K1473" s="132"/>
      <c r="L1473" s="132"/>
      <c r="M1473" s="132"/>
      <c r="N1473" s="176"/>
      <c r="O1473" s="176"/>
      <c r="P1473" s="56"/>
      <c r="Q1473" s="56"/>
      <c r="R1473" s="56"/>
      <c r="S1473" s="56"/>
      <c r="T1473" s="56"/>
      <c r="U1473" s="56"/>
      <c r="V1473" s="56"/>
      <c r="W1473" s="56"/>
      <c r="X1473" s="56"/>
      <c r="Y1473" s="56"/>
      <c r="Z1473" s="56"/>
      <c r="AA1473" s="56"/>
      <c r="AB1473" s="56"/>
      <c r="AC1473" s="56"/>
      <c r="AD1473" s="56"/>
      <c r="AE1473" s="56"/>
      <c r="AF1473" s="293"/>
      <c r="AG1473" s="297"/>
      <c r="AH1473" s="297"/>
      <c r="AI1473" s="297"/>
      <c r="AJ1473" s="297"/>
      <c r="AK1473" s="297"/>
      <c r="AL1473" s="297"/>
      <c r="AM1473" s="176"/>
      <c r="AN1473" s="176"/>
      <c r="AO1473" s="314"/>
      <c r="AP1473" s="314"/>
      <c r="AQ1473" s="314"/>
      <c r="AR1473" s="314"/>
      <c r="AS1473" s="161"/>
      <c r="AT1473" s="173"/>
      <c r="AU1473" s="173"/>
      <c r="AV1473" s="173"/>
      <c r="AW1473" s="173"/>
      <c r="AX1473" s="173"/>
      <c r="AY1473" s="173"/>
      <c r="AZ1473" s="173"/>
      <c r="BA1473" s="173"/>
      <c r="BB1473" s="173"/>
      <c r="BC1473" s="173"/>
      <c r="BD1473" s="173"/>
      <c r="BE1473" s="222"/>
    </row>
    <row r="1474" spans="2:60" s="1" customFormat="1" ht="14.25" customHeight="1">
      <c r="B1474" s="41"/>
      <c r="C1474" s="84"/>
      <c r="D1474" s="84"/>
      <c r="E1474" s="84"/>
      <c r="F1474" s="113"/>
      <c r="G1474" s="127" t="s">
        <v>918</v>
      </c>
      <c r="H1474" s="131"/>
      <c r="I1474" s="131"/>
      <c r="J1474" s="131"/>
      <c r="K1474" s="131"/>
      <c r="L1474" s="131"/>
      <c r="M1474" s="131"/>
      <c r="N1474" s="175" t="str">
        <f>VLOOKUP($B1472,D1_3!$B$5:$AU$27,7,FALSE)&amp;""</f>
        <v/>
      </c>
      <c r="O1474" s="176"/>
      <c r="P1474" s="56"/>
      <c r="Q1474" s="56"/>
      <c r="R1474" s="56"/>
      <c r="S1474" s="56"/>
      <c r="T1474" s="56"/>
      <c r="U1474" s="56"/>
      <c r="V1474" s="56"/>
      <c r="W1474" s="56"/>
      <c r="X1474" s="56"/>
      <c r="Y1474" s="56"/>
      <c r="Z1474" s="56"/>
      <c r="AA1474" s="56"/>
      <c r="AB1474" s="56"/>
      <c r="AC1474" s="56"/>
      <c r="AD1474" s="56"/>
      <c r="AE1474" s="56"/>
      <c r="AF1474" s="127" t="s">
        <v>7272</v>
      </c>
      <c r="AG1474" s="131"/>
      <c r="AH1474" s="131"/>
      <c r="AI1474" s="131"/>
      <c r="AJ1474" s="131"/>
      <c r="AK1474" s="131"/>
      <c r="AL1474" s="131"/>
      <c r="AM1474" s="306" t="str">
        <f>VLOOKUP($B1472,D1_3!$B$5:$AU$27,17,FALSE)&amp;""</f>
        <v/>
      </c>
      <c r="AN1474" s="310"/>
      <c r="AO1474" s="314" t="s">
        <v>414</v>
      </c>
      <c r="AP1474" s="314"/>
      <c r="AQ1474" s="314"/>
      <c r="AR1474" s="314"/>
      <c r="AS1474" s="162" t="str">
        <f>VLOOKUP($B1472,D1_3!$B$5:$AU$27,20,FALSE)&amp;""</f>
        <v/>
      </c>
      <c r="AT1474" s="173"/>
      <c r="AU1474" s="173"/>
      <c r="AV1474" s="173"/>
      <c r="AW1474" s="173"/>
      <c r="AX1474" s="173"/>
      <c r="AY1474" s="173" t="s">
        <v>410</v>
      </c>
      <c r="AZ1474" s="205" t="str">
        <f>VLOOKUP($B1472,D1_3!$B$5:$AU$27,21,FALSE)&amp;""</f>
        <v/>
      </c>
      <c r="BA1474" s="173"/>
      <c r="BB1474" s="173"/>
      <c r="BC1474" s="173"/>
      <c r="BD1474" s="173"/>
      <c r="BE1474" s="222"/>
      <c r="BF1474" s="3"/>
      <c r="BG1474" s="3"/>
      <c r="BH1474" s="3"/>
    </row>
    <row r="1475" spans="2:60" s="1" customFormat="1" ht="14.25" customHeight="1">
      <c r="B1475" s="41"/>
      <c r="C1475" s="84"/>
      <c r="D1475" s="84"/>
      <c r="E1475" s="84"/>
      <c r="F1475" s="113"/>
      <c r="G1475" s="128"/>
      <c r="H1475" s="132"/>
      <c r="I1475" s="132"/>
      <c r="J1475" s="132"/>
      <c r="K1475" s="132"/>
      <c r="L1475" s="132"/>
      <c r="M1475" s="132"/>
      <c r="N1475" s="176"/>
      <c r="O1475" s="176"/>
      <c r="P1475" s="56"/>
      <c r="Q1475" s="56"/>
      <c r="R1475" s="56"/>
      <c r="S1475" s="56"/>
      <c r="T1475" s="56"/>
      <c r="U1475" s="56"/>
      <c r="V1475" s="56"/>
      <c r="W1475" s="56"/>
      <c r="X1475" s="56"/>
      <c r="Y1475" s="56"/>
      <c r="Z1475" s="56"/>
      <c r="AA1475" s="56"/>
      <c r="AB1475" s="56"/>
      <c r="AC1475" s="56"/>
      <c r="AD1475" s="56"/>
      <c r="AE1475" s="56"/>
      <c r="AF1475" s="128"/>
      <c r="AG1475" s="132"/>
      <c r="AH1475" s="132"/>
      <c r="AI1475" s="132"/>
      <c r="AJ1475" s="132"/>
      <c r="AK1475" s="132"/>
      <c r="AL1475" s="132"/>
      <c r="AM1475" s="307"/>
      <c r="AN1475" s="311"/>
      <c r="AO1475" s="315"/>
      <c r="AP1475" s="315"/>
      <c r="AQ1475" s="315"/>
      <c r="AR1475" s="315"/>
      <c r="AS1475" s="163"/>
      <c r="AT1475" s="174"/>
      <c r="AU1475" s="174"/>
      <c r="AV1475" s="174"/>
      <c r="AW1475" s="174"/>
      <c r="AX1475" s="174"/>
      <c r="AY1475" s="174"/>
      <c r="AZ1475" s="174"/>
      <c r="BA1475" s="174"/>
      <c r="BB1475" s="174"/>
      <c r="BC1475" s="174"/>
      <c r="BD1475" s="174"/>
      <c r="BE1475" s="216"/>
      <c r="BF1475" s="3"/>
      <c r="BG1475" s="3"/>
      <c r="BH1475" s="3"/>
    </row>
    <row r="1476" spans="2:60" s="1" customFormat="1" ht="14.25" customHeight="1">
      <c r="B1476" s="41"/>
      <c r="C1476" s="84"/>
      <c r="D1476" s="84"/>
      <c r="E1476" s="84"/>
      <c r="F1476" s="113"/>
      <c r="G1476" s="127" t="s">
        <v>7138</v>
      </c>
      <c r="H1476" s="131"/>
      <c r="I1476" s="131"/>
      <c r="J1476" s="131"/>
      <c r="K1476" s="131"/>
      <c r="L1476" s="131"/>
      <c r="M1476" s="131"/>
      <c r="N1476" s="131"/>
      <c r="O1476" s="131"/>
      <c r="P1476" s="197" t="str">
        <f>VLOOKUP($B1472,D1_3!$B$5:$AU$27,46,FALSE)&amp;""</f>
        <v/>
      </c>
      <c r="Q1476" s="211"/>
      <c r="R1476" s="211"/>
      <c r="S1476" s="211"/>
      <c r="T1476" s="211"/>
      <c r="U1476" s="211"/>
      <c r="V1476" s="211"/>
      <c r="W1476" s="211"/>
      <c r="X1476" s="211"/>
      <c r="Y1476" s="211"/>
      <c r="Z1476" s="211"/>
      <c r="AA1476" s="211"/>
      <c r="AB1476" s="211"/>
      <c r="AC1476" s="211"/>
      <c r="AD1476" s="211"/>
      <c r="AE1476" s="211"/>
      <c r="AF1476" s="211"/>
      <c r="AG1476" s="211"/>
      <c r="AH1476" s="211"/>
      <c r="AI1476" s="211"/>
      <c r="AJ1476" s="211"/>
      <c r="AK1476" s="211"/>
      <c r="AL1476" s="211"/>
      <c r="AM1476" s="211"/>
      <c r="AN1476" s="211"/>
      <c r="AO1476" s="211"/>
      <c r="AP1476" s="211"/>
      <c r="AQ1476" s="211"/>
      <c r="AR1476" s="211"/>
      <c r="AS1476" s="211"/>
      <c r="AT1476" s="211"/>
      <c r="AU1476" s="211"/>
      <c r="AV1476" s="211"/>
      <c r="AW1476" s="211"/>
      <c r="AX1476" s="211"/>
      <c r="AY1476" s="211"/>
      <c r="AZ1476" s="211"/>
      <c r="BA1476" s="211"/>
      <c r="BB1476" s="211"/>
      <c r="BC1476" s="211"/>
      <c r="BD1476" s="211"/>
      <c r="BE1476" s="343"/>
      <c r="BF1476" s="3"/>
      <c r="BG1476" s="3"/>
      <c r="BH1476" s="3"/>
    </row>
    <row r="1477" spans="2:60" s="1" customFormat="1" ht="14.25" customHeight="1">
      <c r="B1477" s="41"/>
      <c r="C1477" s="84"/>
      <c r="D1477" s="84"/>
      <c r="E1477" s="84"/>
      <c r="F1477" s="113"/>
      <c r="G1477" s="129"/>
      <c r="H1477" s="133"/>
      <c r="I1477" s="133"/>
      <c r="J1477" s="133"/>
      <c r="K1477" s="133"/>
      <c r="L1477" s="133"/>
      <c r="M1477" s="133"/>
      <c r="N1477" s="133"/>
      <c r="O1477" s="133"/>
      <c r="P1477" s="198"/>
      <c r="Q1477" s="212"/>
      <c r="R1477" s="212"/>
      <c r="S1477" s="212"/>
      <c r="T1477" s="212"/>
      <c r="U1477" s="212"/>
      <c r="V1477" s="212"/>
      <c r="W1477" s="212"/>
      <c r="X1477" s="212"/>
      <c r="Y1477" s="212"/>
      <c r="Z1477" s="212"/>
      <c r="AA1477" s="212"/>
      <c r="AB1477" s="212"/>
      <c r="AC1477" s="212"/>
      <c r="AD1477" s="212"/>
      <c r="AE1477" s="212"/>
      <c r="AF1477" s="212"/>
      <c r="AG1477" s="212"/>
      <c r="AH1477" s="212"/>
      <c r="AI1477" s="212"/>
      <c r="AJ1477" s="212"/>
      <c r="AK1477" s="212"/>
      <c r="AL1477" s="212"/>
      <c r="AM1477" s="212"/>
      <c r="AN1477" s="212"/>
      <c r="AO1477" s="212"/>
      <c r="AP1477" s="212"/>
      <c r="AQ1477" s="212"/>
      <c r="AR1477" s="212"/>
      <c r="AS1477" s="212"/>
      <c r="AT1477" s="212"/>
      <c r="AU1477" s="212"/>
      <c r="AV1477" s="212"/>
      <c r="AW1477" s="212"/>
      <c r="AX1477" s="212"/>
      <c r="AY1477" s="212"/>
      <c r="AZ1477" s="212"/>
      <c r="BA1477" s="212"/>
      <c r="BB1477" s="212"/>
      <c r="BC1477" s="212"/>
      <c r="BD1477" s="212"/>
      <c r="BE1477" s="344"/>
      <c r="BF1477" s="3"/>
      <c r="BG1477" s="3"/>
      <c r="BH1477" s="3"/>
    </row>
    <row r="1478" spans="2:60" s="1" customFormat="1" ht="14.25" customHeight="1">
      <c r="B1478" s="41"/>
      <c r="C1478" s="84"/>
      <c r="D1478" s="84"/>
      <c r="E1478" s="84"/>
      <c r="F1478" s="113"/>
      <c r="G1478" s="129"/>
      <c r="H1478" s="133"/>
      <c r="I1478" s="133"/>
      <c r="J1478" s="133"/>
      <c r="K1478" s="133"/>
      <c r="L1478" s="133"/>
      <c r="M1478" s="133"/>
      <c r="N1478" s="133"/>
      <c r="O1478" s="133"/>
      <c r="P1478" s="198"/>
      <c r="Q1478" s="212"/>
      <c r="R1478" s="212"/>
      <c r="S1478" s="212"/>
      <c r="T1478" s="212"/>
      <c r="U1478" s="212"/>
      <c r="V1478" s="212"/>
      <c r="W1478" s="212"/>
      <c r="X1478" s="212"/>
      <c r="Y1478" s="212"/>
      <c r="Z1478" s="212"/>
      <c r="AA1478" s="212"/>
      <c r="AB1478" s="212"/>
      <c r="AC1478" s="212"/>
      <c r="AD1478" s="212"/>
      <c r="AE1478" s="212"/>
      <c r="AF1478" s="212"/>
      <c r="AG1478" s="212"/>
      <c r="AH1478" s="212"/>
      <c r="AI1478" s="212"/>
      <c r="AJ1478" s="212"/>
      <c r="AK1478" s="212"/>
      <c r="AL1478" s="212"/>
      <c r="AM1478" s="212"/>
      <c r="AN1478" s="212"/>
      <c r="AO1478" s="212"/>
      <c r="AP1478" s="212"/>
      <c r="AQ1478" s="212"/>
      <c r="AR1478" s="212"/>
      <c r="AS1478" s="212"/>
      <c r="AT1478" s="212"/>
      <c r="AU1478" s="212"/>
      <c r="AV1478" s="212"/>
      <c r="AW1478" s="212"/>
      <c r="AX1478" s="212"/>
      <c r="AY1478" s="212"/>
      <c r="AZ1478" s="212"/>
      <c r="BA1478" s="212"/>
      <c r="BB1478" s="212"/>
      <c r="BC1478" s="212"/>
      <c r="BD1478" s="212"/>
      <c r="BE1478" s="344"/>
      <c r="BF1478" s="3"/>
      <c r="BG1478" s="3"/>
      <c r="BH1478" s="3"/>
    </row>
    <row r="1479" spans="2:60" s="1" customFormat="1" ht="14.25" customHeight="1">
      <c r="B1479" s="41"/>
      <c r="C1479" s="84"/>
      <c r="D1479" s="84"/>
      <c r="E1479" s="84"/>
      <c r="F1479" s="113"/>
      <c r="G1479" s="129"/>
      <c r="H1479" s="133"/>
      <c r="I1479" s="133"/>
      <c r="J1479" s="133"/>
      <c r="K1479" s="133"/>
      <c r="L1479" s="133"/>
      <c r="M1479" s="133"/>
      <c r="N1479" s="133"/>
      <c r="O1479" s="133"/>
      <c r="P1479" s="198"/>
      <c r="Q1479" s="212"/>
      <c r="R1479" s="212"/>
      <c r="S1479" s="212"/>
      <c r="T1479" s="212"/>
      <c r="U1479" s="212"/>
      <c r="V1479" s="212"/>
      <c r="W1479" s="212"/>
      <c r="X1479" s="212"/>
      <c r="Y1479" s="212"/>
      <c r="Z1479" s="212"/>
      <c r="AA1479" s="212"/>
      <c r="AB1479" s="212"/>
      <c r="AC1479" s="212"/>
      <c r="AD1479" s="212"/>
      <c r="AE1479" s="212"/>
      <c r="AF1479" s="212"/>
      <c r="AG1479" s="212"/>
      <c r="AH1479" s="212"/>
      <c r="AI1479" s="212"/>
      <c r="AJ1479" s="212"/>
      <c r="AK1479" s="212"/>
      <c r="AL1479" s="212"/>
      <c r="AM1479" s="212"/>
      <c r="AN1479" s="212"/>
      <c r="AO1479" s="212"/>
      <c r="AP1479" s="212"/>
      <c r="AQ1479" s="212"/>
      <c r="AR1479" s="212"/>
      <c r="AS1479" s="212"/>
      <c r="AT1479" s="212"/>
      <c r="AU1479" s="212"/>
      <c r="AV1479" s="212"/>
      <c r="AW1479" s="212"/>
      <c r="AX1479" s="212"/>
      <c r="AY1479" s="212"/>
      <c r="AZ1479" s="212"/>
      <c r="BA1479" s="212"/>
      <c r="BB1479" s="212"/>
      <c r="BC1479" s="212"/>
      <c r="BD1479" s="212"/>
      <c r="BE1479" s="344"/>
      <c r="BF1479" s="3"/>
      <c r="BG1479" s="3"/>
      <c r="BH1479" s="3"/>
    </row>
    <row r="1480" spans="2:60" s="1" customFormat="1" ht="14.25" customHeight="1">
      <c r="B1480" s="42"/>
      <c r="C1480" s="85"/>
      <c r="D1480" s="85"/>
      <c r="E1480" s="85"/>
      <c r="F1480" s="114"/>
      <c r="G1480" s="128"/>
      <c r="H1480" s="132"/>
      <c r="I1480" s="132"/>
      <c r="J1480" s="132"/>
      <c r="K1480" s="132"/>
      <c r="L1480" s="132"/>
      <c r="M1480" s="132"/>
      <c r="N1480" s="132"/>
      <c r="O1480" s="132"/>
      <c r="P1480" s="199"/>
      <c r="Q1480" s="213"/>
      <c r="R1480" s="213"/>
      <c r="S1480" s="213"/>
      <c r="T1480" s="213"/>
      <c r="U1480" s="213"/>
      <c r="V1480" s="213"/>
      <c r="W1480" s="213"/>
      <c r="X1480" s="213"/>
      <c r="Y1480" s="213"/>
      <c r="Z1480" s="213"/>
      <c r="AA1480" s="213"/>
      <c r="AB1480" s="213"/>
      <c r="AC1480" s="213"/>
      <c r="AD1480" s="213"/>
      <c r="AE1480" s="213"/>
      <c r="AF1480" s="213"/>
      <c r="AG1480" s="213"/>
      <c r="AH1480" s="213"/>
      <c r="AI1480" s="213"/>
      <c r="AJ1480" s="213"/>
      <c r="AK1480" s="213"/>
      <c r="AL1480" s="213"/>
      <c r="AM1480" s="213"/>
      <c r="AN1480" s="213"/>
      <c r="AO1480" s="213"/>
      <c r="AP1480" s="213"/>
      <c r="AQ1480" s="213"/>
      <c r="AR1480" s="213"/>
      <c r="AS1480" s="213"/>
      <c r="AT1480" s="213"/>
      <c r="AU1480" s="213"/>
      <c r="AV1480" s="213"/>
      <c r="AW1480" s="213"/>
      <c r="AX1480" s="213"/>
      <c r="AY1480" s="213"/>
      <c r="AZ1480" s="213"/>
      <c r="BA1480" s="213"/>
      <c r="BB1480" s="213"/>
      <c r="BC1480" s="213"/>
      <c r="BD1480" s="213"/>
      <c r="BE1480" s="345"/>
      <c r="BF1480" s="3"/>
      <c r="BG1480" s="3"/>
      <c r="BH1480" s="3"/>
    </row>
    <row r="1481" spans="2:60" s="1" customFormat="1" ht="14.25" customHeight="1">
      <c r="B1481" s="40" t="s">
        <v>7088</v>
      </c>
      <c r="C1481" s="83"/>
      <c r="D1481" s="83"/>
      <c r="E1481" s="83"/>
      <c r="F1481" s="112"/>
      <c r="G1481" s="127" t="s">
        <v>5217</v>
      </c>
      <c r="H1481" s="131"/>
      <c r="I1481" s="131"/>
      <c r="J1481" s="131"/>
      <c r="K1481" s="131"/>
      <c r="L1481" s="131"/>
      <c r="M1481" s="131"/>
      <c r="N1481" s="175" t="str">
        <f>VLOOKUP($B1481,D1_3!$B$5:$AU$27,6,FALSE)&amp;""</f>
        <v/>
      </c>
      <c r="O1481" s="176"/>
      <c r="P1481" s="196" t="str">
        <f>VLOOKUP($B1481,D1_3!$B$5:$AU$27,8,FALSE)&amp;""</f>
        <v/>
      </c>
      <c r="Q1481" s="56"/>
      <c r="R1481" s="196" t="str">
        <f>VLOOKUP($B1481,D1_3!$B$5:$AU$27,9,FALSE)&amp;""</f>
        <v/>
      </c>
      <c r="S1481" s="56"/>
      <c r="T1481" s="196" t="str">
        <f>VLOOKUP($B1481,D1_3!$B$5:$AU$27,10,FALSE)&amp;""</f>
        <v/>
      </c>
      <c r="U1481" s="56"/>
      <c r="V1481" s="196" t="str">
        <f>VLOOKUP($B1481,D1_3!$B$5:$AU$27,11,FALSE)&amp;""</f>
        <v/>
      </c>
      <c r="W1481" s="56"/>
      <c r="X1481" s="196" t="str">
        <f>VLOOKUP($B1481,D1_3!$B$5:$AU$27,12,FALSE)&amp;""</f>
        <v/>
      </c>
      <c r="Y1481" s="56"/>
      <c r="Z1481" s="196" t="str">
        <f>VLOOKUP($B1481,D1_3!$B$5:$AU$27,13,FALSE)&amp;""</f>
        <v/>
      </c>
      <c r="AA1481" s="56"/>
      <c r="AB1481" s="196" t="str">
        <f>VLOOKUP($B1481,D1_3!$B$5:$AU$27,14,FALSE)&amp;""</f>
        <v/>
      </c>
      <c r="AC1481" s="56"/>
      <c r="AD1481" s="196" t="str">
        <f>VLOOKUP($B1481,D1_3!$B$5:$AU$27,15,FALSE)&amp;""</f>
        <v/>
      </c>
      <c r="AE1481" s="56"/>
      <c r="AF1481" s="292" t="s">
        <v>5141</v>
      </c>
      <c r="AG1481" s="296"/>
      <c r="AH1481" s="296"/>
      <c r="AI1481" s="296"/>
      <c r="AJ1481" s="296"/>
      <c r="AK1481" s="296"/>
      <c r="AL1481" s="296"/>
      <c r="AM1481" s="175" t="str">
        <f>VLOOKUP($B1481,D1_3!$B$5:$AU$27,16,FALSE)&amp;""</f>
        <v/>
      </c>
      <c r="AN1481" s="176"/>
      <c r="AO1481" s="313" t="s">
        <v>405</v>
      </c>
      <c r="AP1481" s="313"/>
      <c r="AQ1481" s="313"/>
      <c r="AR1481" s="313"/>
      <c r="AS1481" s="160" t="str">
        <f>VLOOKUP($B1481,D1_3!$B$5:$AU$27,18,FALSE)&amp;""</f>
        <v/>
      </c>
      <c r="AT1481" s="172"/>
      <c r="AU1481" s="172"/>
      <c r="AV1481" s="172"/>
      <c r="AW1481" s="172"/>
      <c r="AX1481" s="172"/>
      <c r="AY1481" s="172" t="s">
        <v>410</v>
      </c>
      <c r="AZ1481" s="204" t="str">
        <f>VLOOKUP($B1481,D1_3!$B$5:$AU$27,19,FALSE)&amp;""</f>
        <v/>
      </c>
      <c r="BA1481" s="172"/>
      <c r="BB1481" s="172"/>
      <c r="BC1481" s="172"/>
      <c r="BD1481" s="172"/>
      <c r="BE1481" s="215"/>
      <c r="BF1481" s="3"/>
      <c r="BG1481" s="3"/>
      <c r="BH1481" s="3"/>
    </row>
    <row r="1482" spans="2:60" s="1" customFormat="1" ht="14.25" customHeight="1">
      <c r="B1482" s="41"/>
      <c r="C1482" s="84"/>
      <c r="D1482" s="84"/>
      <c r="E1482" s="84"/>
      <c r="F1482" s="113"/>
      <c r="G1482" s="128"/>
      <c r="H1482" s="132"/>
      <c r="I1482" s="132"/>
      <c r="J1482" s="132"/>
      <c r="K1482" s="132"/>
      <c r="L1482" s="132"/>
      <c r="M1482" s="132"/>
      <c r="N1482" s="176"/>
      <c r="O1482" s="176"/>
      <c r="P1482" s="56"/>
      <c r="Q1482" s="56"/>
      <c r="R1482" s="56"/>
      <c r="S1482" s="56"/>
      <c r="T1482" s="56"/>
      <c r="U1482" s="56"/>
      <c r="V1482" s="56"/>
      <c r="W1482" s="56"/>
      <c r="X1482" s="56"/>
      <c r="Y1482" s="56"/>
      <c r="Z1482" s="56"/>
      <c r="AA1482" s="56"/>
      <c r="AB1482" s="56"/>
      <c r="AC1482" s="56"/>
      <c r="AD1482" s="56"/>
      <c r="AE1482" s="56"/>
      <c r="AF1482" s="293"/>
      <c r="AG1482" s="297"/>
      <c r="AH1482" s="297"/>
      <c r="AI1482" s="297"/>
      <c r="AJ1482" s="297"/>
      <c r="AK1482" s="297"/>
      <c r="AL1482" s="297"/>
      <c r="AM1482" s="176"/>
      <c r="AN1482" s="176"/>
      <c r="AO1482" s="314"/>
      <c r="AP1482" s="314"/>
      <c r="AQ1482" s="314"/>
      <c r="AR1482" s="314"/>
      <c r="AS1482" s="161"/>
      <c r="AT1482" s="173"/>
      <c r="AU1482" s="173"/>
      <c r="AV1482" s="173"/>
      <c r="AW1482" s="173"/>
      <c r="AX1482" s="173"/>
      <c r="AY1482" s="173"/>
      <c r="AZ1482" s="173"/>
      <c r="BA1482" s="173"/>
      <c r="BB1482" s="173"/>
      <c r="BC1482" s="173"/>
      <c r="BD1482" s="173"/>
      <c r="BE1482" s="222"/>
      <c r="BF1482" s="3"/>
      <c r="BG1482" s="3"/>
      <c r="BH1482" s="3"/>
    </row>
    <row r="1483" spans="2:60" s="1" customFormat="1" ht="14.25" customHeight="1">
      <c r="B1483" s="41"/>
      <c r="C1483" s="84"/>
      <c r="D1483" s="84"/>
      <c r="E1483" s="84"/>
      <c r="F1483" s="113"/>
      <c r="G1483" s="127" t="s">
        <v>918</v>
      </c>
      <c r="H1483" s="131"/>
      <c r="I1483" s="131"/>
      <c r="J1483" s="131"/>
      <c r="K1483" s="131"/>
      <c r="L1483" s="131"/>
      <c r="M1483" s="131"/>
      <c r="N1483" s="175" t="str">
        <f>VLOOKUP($B1481,D1_3!$B$5:$AU$27,7,FALSE)&amp;""</f>
        <v/>
      </c>
      <c r="O1483" s="176"/>
      <c r="P1483" s="56"/>
      <c r="Q1483" s="56"/>
      <c r="R1483" s="56"/>
      <c r="S1483" s="56"/>
      <c r="T1483" s="56"/>
      <c r="U1483" s="56"/>
      <c r="V1483" s="56"/>
      <c r="W1483" s="56"/>
      <c r="X1483" s="56"/>
      <c r="Y1483" s="56"/>
      <c r="Z1483" s="56"/>
      <c r="AA1483" s="56"/>
      <c r="AB1483" s="56"/>
      <c r="AC1483" s="56"/>
      <c r="AD1483" s="56"/>
      <c r="AE1483" s="56"/>
      <c r="AF1483" s="127" t="s">
        <v>7272</v>
      </c>
      <c r="AG1483" s="131"/>
      <c r="AH1483" s="131"/>
      <c r="AI1483" s="131"/>
      <c r="AJ1483" s="131"/>
      <c r="AK1483" s="131"/>
      <c r="AL1483" s="131"/>
      <c r="AM1483" s="306" t="str">
        <f>VLOOKUP($B1481,D1_3!$B$5:$AU$27,17,FALSE)&amp;""</f>
        <v/>
      </c>
      <c r="AN1483" s="310"/>
      <c r="AO1483" s="314" t="s">
        <v>414</v>
      </c>
      <c r="AP1483" s="314"/>
      <c r="AQ1483" s="314"/>
      <c r="AR1483" s="314"/>
      <c r="AS1483" s="162" t="str">
        <f>VLOOKUP($B1481,D1_3!$B$5:$AU$27,20,FALSE)&amp;""</f>
        <v/>
      </c>
      <c r="AT1483" s="173"/>
      <c r="AU1483" s="173"/>
      <c r="AV1483" s="173"/>
      <c r="AW1483" s="173"/>
      <c r="AX1483" s="173"/>
      <c r="AY1483" s="173" t="s">
        <v>410</v>
      </c>
      <c r="AZ1483" s="205" t="str">
        <f>VLOOKUP($B1481,D1_3!$B$5:$AU$27,21,FALSE)&amp;""</f>
        <v/>
      </c>
      <c r="BA1483" s="173"/>
      <c r="BB1483" s="173"/>
      <c r="BC1483" s="173"/>
      <c r="BD1483" s="173"/>
      <c r="BE1483" s="222"/>
      <c r="BF1483" s="3"/>
      <c r="BG1483" s="3"/>
      <c r="BH1483" s="3"/>
    </row>
    <row r="1484" spans="2:60" s="1" customFormat="1" ht="14.25" customHeight="1">
      <c r="B1484" s="41"/>
      <c r="C1484" s="84"/>
      <c r="D1484" s="84"/>
      <c r="E1484" s="84"/>
      <c r="F1484" s="113"/>
      <c r="G1484" s="128"/>
      <c r="H1484" s="132"/>
      <c r="I1484" s="132"/>
      <c r="J1484" s="132"/>
      <c r="K1484" s="132"/>
      <c r="L1484" s="132"/>
      <c r="M1484" s="132"/>
      <c r="N1484" s="176"/>
      <c r="O1484" s="176"/>
      <c r="P1484" s="56"/>
      <c r="Q1484" s="56"/>
      <c r="R1484" s="56"/>
      <c r="S1484" s="56"/>
      <c r="T1484" s="56"/>
      <c r="U1484" s="56"/>
      <c r="V1484" s="56"/>
      <c r="W1484" s="56"/>
      <c r="X1484" s="56"/>
      <c r="Y1484" s="56"/>
      <c r="Z1484" s="56"/>
      <c r="AA1484" s="56"/>
      <c r="AB1484" s="56"/>
      <c r="AC1484" s="56"/>
      <c r="AD1484" s="56"/>
      <c r="AE1484" s="56"/>
      <c r="AF1484" s="128"/>
      <c r="AG1484" s="132"/>
      <c r="AH1484" s="132"/>
      <c r="AI1484" s="132"/>
      <c r="AJ1484" s="132"/>
      <c r="AK1484" s="132"/>
      <c r="AL1484" s="132"/>
      <c r="AM1484" s="307"/>
      <c r="AN1484" s="311"/>
      <c r="AO1484" s="315"/>
      <c r="AP1484" s="315"/>
      <c r="AQ1484" s="315"/>
      <c r="AR1484" s="315"/>
      <c r="AS1484" s="163"/>
      <c r="AT1484" s="174"/>
      <c r="AU1484" s="174"/>
      <c r="AV1484" s="174"/>
      <c r="AW1484" s="174"/>
      <c r="AX1484" s="174"/>
      <c r="AY1484" s="174"/>
      <c r="AZ1484" s="174"/>
      <c r="BA1484" s="174"/>
      <c r="BB1484" s="174"/>
      <c r="BC1484" s="174"/>
      <c r="BD1484" s="174"/>
      <c r="BE1484" s="216"/>
      <c r="BF1484" s="3"/>
      <c r="BG1484" s="3"/>
      <c r="BH1484" s="3"/>
    </row>
    <row r="1485" spans="2:60" s="1" customFormat="1" ht="14.25" customHeight="1">
      <c r="B1485" s="43"/>
      <c r="C1485" s="87"/>
      <c r="D1485" s="87"/>
      <c r="E1485" s="87"/>
      <c r="F1485" s="115"/>
      <c r="G1485" s="127" t="s">
        <v>7138</v>
      </c>
      <c r="H1485" s="131"/>
      <c r="I1485" s="131"/>
      <c r="J1485" s="131"/>
      <c r="K1485" s="131"/>
      <c r="L1485" s="131"/>
      <c r="M1485" s="131"/>
      <c r="N1485" s="131"/>
      <c r="O1485" s="131"/>
      <c r="P1485" s="197" t="str">
        <f>VLOOKUP($B1481,D1_3!$B$5:$AU$27,46,FALSE)&amp;""</f>
        <v/>
      </c>
      <c r="Q1485" s="211"/>
      <c r="R1485" s="211"/>
      <c r="S1485" s="211"/>
      <c r="T1485" s="211"/>
      <c r="U1485" s="211"/>
      <c r="V1485" s="211"/>
      <c r="W1485" s="211"/>
      <c r="X1485" s="211"/>
      <c r="Y1485" s="211"/>
      <c r="Z1485" s="211"/>
      <c r="AA1485" s="211"/>
      <c r="AB1485" s="211"/>
      <c r="AC1485" s="211"/>
      <c r="AD1485" s="211"/>
      <c r="AE1485" s="211"/>
      <c r="AF1485" s="211"/>
      <c r="AG1485" s="211"/>
      <c r="AH1485" s="211"/>
      <c r="AI1485" s="211"/>
      <c r="AJ1485" s="211"/>
      <c r="AK1485" s="211"/>
      <c r="AL1485" s="211"/>
      <c r="AM1485" s="211"/>
      <c r="AN1485" s="211"/>
      <c r="AO1485" s="211"/>
      <c r="AP1485" s="211"/>
      <c r="AQ1485" s="211"/>
      <c r="AR1485" s="211"/>
      <c r="AS1485" s="211"/>
      <c r="AT1485" s="211"/>
      <c r="AU1485" s="211"/>
      <c r="AV1485" s="211"/>
      <c r="AW1485" s="211"/>
      <c r="AX1485" s="211"/>
      <c r="AY1485" s="211"/>
      <c r="AZ1485" s="211"/>
      <c r="BA1485" s="211"/>
      <c r="BB1485" s="211"/>
      <c r="BC1485" s="211"/>
      <c r="BD1485" s="211"/>
      <c r="BE1485" s="343"/>
      <c r="BF1485" s="3"/>
      <c r="BG1485" s="3"/>
      <c r="BH1485" s="3"/>
    </row>
    <row r="1486" spans="2:60" s="1" customFormat="1" ht="14.25" customHeight="1">
      <c r="B1486" s="43"/>
      <c r="C1486" s="87"/>
      <c r="D1486" s="87"/>
      <c r="E1486" s="87"/>
      <c r="F1486" s="115"/>
      <c r="G1486" s="129"/>
      <c r="H1486" s="133"/>
      <c r="I1486" s="133"/>
      <c r="J1486" s="133"/>
      <c r="K1486" s="133"/>
      <c r="L1486" s="133"/>
      <c r="M1486" s="133"/>
      <c r="N1486" s="133"/>
      <c r="O1486" s="133"/>
      <c r="P1486" s="198"/>
      <c r="Q1486" s="212"/>
      <c r="R1486" s="212"/>
      <c r="S1486" s="212"/>
      <c r="T1486" s="212"/>
      <c r="U1486" s="212"/>
      <c r="V1486" s="212"/>
      <c r="W1486" s="212"/>
      <c r="X1486" s="212"/>
      <c r="Y1486" s="212"/>
      <c r="Z1486" s="212"/>
      <c r="AA1486" s="212"/>
      <c r="AB1486" s="212"/>
      <c r="AC1486" s="212"/>
      <c r="AD1486" s="212"/>
      <c r="AE1486" s="212"/>
      <c r="AF1486" s="212"/>
      <c r="AG1486" s="212"/>
      <c r="AH1486" s="212"/>
      <c r="AI1486" s="212"/>
      <c r="AJ1486" s="212"/>
      <c r="AK1486" s="212"/>
      <c r="AL1486" s="212"/>
      <c r="AM1486" s="212"/>
      <c r="AN1486" s="212"/>
      <c r="AO1486" s="212"/>
      <c r="AP1486" s="212"/>
      <c r="AQ1486" s="212"/>
      <c r="AR1486" s="212"/>
      <c r="AS1486" s="212"/>
      <c r="AT1486" s="212"/>
      <c r="AU1486" s="212"/>
      <c r="AV1486" s="212"/>
      <c r="AW1486" s="212"/>
      <c r="AX1486" s="212"/>
      <c r="AY1486" s="212"/>
      <c r="AZ1486" s="212"/>
      <c r="BA1486" s="212"/>
      <c r="BB1486" s="212"/>
      <c r="BC1486" s="212"/>
      <c r="BD1486" s="212"/>
      <c r="BE1486" s="344"/>
      <c r="BF1486" s="3"/>
      <c r="BG1486" s="3"/>
      <c r="BH1486" s="3"/>
    </row>
    <row r="1487" spans="2:60" s="1" customFormat="1" ht="14.25" customHeight="1">
      <c r="B1487" s="43"/>
      <c r="C1487" s="87"/>
      <c r="D1487" s="87"/>
      <c r="E1487" s="87"/>
      <c r="F1487" s="115"/>
      <c r="G1487" s="129"/>
      <c r="H1487" s="133"/>
      <c r="I1487" s="133"/>
      <c r="J1487" s="133"/>
      <c r="K1487" s="133"/>
      <c r="L1487" s="133"/>
      <c r="M1487" s="133"/>
      <c r="N1487" s="133"/>
      <c r="O1487" s="133"/>
      <c r="P1487" s="198"/>
      <c r="Q1487" s="212"/>
      <c r="R1487" s="212"/>
      <c r="S1487" s="212"/>
      <c r="T1487" s="212"/>
      <c r="U1487" s="212"/>
      <c r="V1487" s="212"/>
      <c r="W1487" s="212"/>
      <c r="X1487" s="212"/>
      <c r="Y1487" s="212"/>
      <c r="Z1487" s="212"/>
      <c r="AA1487" s="212"/>
      <c r="AB1487" s="212"/>
      <c r="AC1487" s="212"/>
      <c r="AD1487" s="212"/>
      <c r="AE1487" s="212"/>
      <c r="AF1487" s="212"/>
      <c r="AG1487" s="212"/>
      <c r="AH1487" s="212"/>
      <c r="AI1487" s="212"/>
      <c r="AJ1487" s="212"/>
      <c r="AK1487" s="212"/>
      <c r="AL1487" s="212"/>
      <c r="AM1487" s="212"/>
      <c r="AN1487" s="212"/>
      <c r="AO1487" s="212"/>
      <c r="AP1487" s="212"/>
      <c r="AQ1487" s="212"/>
      <c r="AR1487" s="212"/>
      <c r="AS1487" s="212"/>
      <c r="AT1487" s="212"/>
      <c r="AU1487" s="212"/>
      <c r="AV1487" s="212"/>
      <c r="AW1487" s="212"/>
      <c r="AX1487" s="212"/>
      <c r="AY1487" s="212"/>
      <c r="AZ1487" s="212"/>
      <c r="BA1487" s="212"/>
      <c r="BB1487" s="212"/>
      <c r="BC1487" s="212"/>
      <c r="BD1487" s="212"/>
      <c r="BE1487" s="344"/>
      <c r="BF1487" s="3"/>
      <c r="BG1487" s="3"/>
      <c r="BH1487" s="3"/>
    </row>
    <row r="1488" spans="2:60" s="1" customFormat="1" ht="14.25" customHeight="1">
      <c r="B1488" s="43"/>
      <c r="C1488" s="87"/>
      <c r="D1488" s="87"/>
      <c r="E1488" s="87"/>
      <c r="F1488" s="115"/>
      <c r="G1488" s="129"/>
      <c r="H1488" s="133"/>
      <c r="I1488" s="133"/>
      <c r="J1488" s="133"/>
      <c r="K1488" s="133"/>
      <c r="L1488" s="133"/>
      <c r="M1488" s="133"/>
      <c r="N1488" s="133"/>
      <c r="O1488" s="133"/>
      <c r="P1488" s="198"/>
      <c r="Q1488" s="212"/>
      <c r="R1488" s="212"/>
      <c r="S1488" s="212"/>
      <c r="T1488" s="212"/>
      <c r="U1488" s="212"/>
      <c r="V1488" s="212"/>
      <c r="W1488" s="212"/>
      <c r="X1488" s="212"/>
      <c r="Y1488" s="212"/>
      <c r="Z1488" s="212"/>
      <c r="AA1488" s="212"/>
      <c r="AB1488" s="212"/>
      <c r="AC1488" s="212"/>
      <c r="AD1488" s="212"/>
      <c r="AE1488" s="212"/>
      <c r="AF1488" s="212"/>
      <c r="AG1488" s="212"/>
      <c r="AH1488" s="212"/>
      <c r="AI1488" s="212"/>
      <c r="AJ1488" s="212"/>
      <c r="AK1488" s="212"/>
      <c r="AL1488" s="212"/>
      <c r="AM1488" s="212"/>
      <c r="AN1488" s="212"/>
      <c r="AO1488" s="212"/>
      <c r="AP1488" s="212"/>
      <c r="AQ1488" s="212"/>
      <c r="AR1488" s="212"/>
      <c r="AS1488" s="212"/>
      <c r="AT1488" s="212"/>
      <c r="AU1488" s="212"/>
      <c r="AV1488" s="212"/>
      <c r="AW1488" s="212"/>
      <c r="AX1488" s="212"/>
      <c r="AY1488" s="212"/>
      <c r="AZ1488" s="212"/>
      <c r="BA1488" s="212"/>
      <c r="BB1488" s="212"/>
      <c r="BC1488" s="212"/>
      <c r="BD1488" s="212"/>
      <c r="BE1488" s="344"/>
      <c r="BF1488" s="3"/>
      <c r="BG1488" s="3"/>
      <c r="BH1488" s="3"/>
    </row>
    <row r="1489" spans="2:60" s="1" customFormat="1" ht="14.25" customHeight="1">
      <c r="B1489" s="44"/>
      <c r="C1489" s="86"/>
      <c r="D1489" s="86"/>
      <c r="E1489" s="86"/>
      <c r="F1489" s="116"/>
      <c r="G1489" s="128"/>
      <c r="H1489" s="132"/>
      <c r="I1489" s="132"/>
      <c r="J1489" s="132"/>
      <c r="K1489" s="132"/>
      <c r="L1489" s="132"/>
      <c r="M1489" s="132"/>
      <c r="N1489" s="132"/>
      <c r="O1489" s="132"/>
      <c r="P1489" s="199"/>
      <c r="Q1489" s="213"/>
      <c r="R1489" s="213"/>
      <c r="S1489" s="213"/>
      <c r="T1489" s="213"/>
      <c r="U1489" s="213"/>
      <c r="V1489" s="213"/>
      <c r="W1489" s="213"/>
      <c r="X1489" s="213"/>
      <c r="Y1489" s="213"/>
      <c r="Z1489" s="213"/>
      <c r="AA1489" s="213"/>
      <c r="AB1489" s="213"/>
      <c r="AC1489" s="213"/>
      <c r="AD1489" s="213"/>
      <c r="AE1489" s="213"/>
      <c r="AF1489" s="213"/>
      <c r="AG1489" s="213"/>
      <c r="AH1489" s="213"/>
      <c r="AI1489" s="213"/>
      <c r="AJ1489" s="213"/>
      <c r="AK1489" s="213"/>
      <c r="AL1489" s="213"/>
      <c r="AM1489" s="213"/>
      <c r="AN1489" s="213"/>
      <c r="AO1489" s="213"/>
      <c r="AP1489" s="213"/>
      <c r="AQ1489" s="213"/>
      <c r="AR1489" s="213"/>
      <c r="AS1489" s="213"/>
      <c r="AT1489" s="213"/>
      <c r="AU1489" s="213"/>
      <c r="AV1489" s="213"/>
      <c r="AW1489" s="213"/>
      <c r="AX1489" s="213"/>
      <c r="AY1489" s="213"/>
      <c r="AZ1489" s="213"/>
      <c r="BA1489" s="213"/>
      <c r="BB1489" s="213"/>
      <c r="BC1489" s="213"/>
      <c r="BD1489" s="213"/>
      <c r="BE1489" s="345"/>
      <c r="BF1489" s="3"/>
      <c r="BG1489" s="3"/>
      <c r="BH1489" s="3"/>
    </row>
    <row r="1490" spans="2:60" s="1" customFormat="1" ht="14.25" customHeight="1">
      <c r="B1490" s="40" t="s">
        <v>7139</v>
      </c>
      <c r="C1490" s="83"/>
      <c r="D1490" s="83"/>
      <c r="E1490" s="83"/>
      <c r="F1490" s="112"/>
      <c r="G1490" s="127" t="s">
        <v>5217</v>
      </c>
      <c r="H1490" s="131"/>
      <c r="I1490" s="131"/>
      <c r="J1490" s="131"/>
      <c r="K1490" s="131"/>
      <c r="L1490" s="131"/>
      <c r="M1490" s="131"/>
      <c r="N1490" s="175" t="str">
        <f>VLOOKUP($B1490,D1_3!$B$5:$AU$27,6,FALSE)&amp;""</f>
        <v/>
      </c>
      <c r="O1490" s="176"/>
      <c r="P1490" s="196" t="str">
        <f>VLOOKUP($B1490,D1_3!$B$5:$AU$27,8,FALSE)&amp;""</f>
        <v/>
      </c>
      <c r="Q1490" s="56"/>
      <c r="R1490" s="196" t="str">
        <f>VLOOKUP($B1490,D1_3!$B$5:$AU$27,9,FALSE)&amp;""</f>
        <v/>
      </c>
      <c r="S1490" s="56"/>
      <c r="T1490" s="196" t="str">
        <f>VLOOKUP($B1490,D1_3!$B$5:$AU$27,10,FALSE)&amp;""</f>
        <v/>
      </c>
      <c r="U1490" s="56"/>
      <c r="V1490" s="196" t="str">
        <f>VLOOKUP($B1490,D1_3!$B$5:$AU$27,11,FALSE)&amp;""</f>
        <v/>
      </c>
      <c r="W1490" s="56"/>
      <c r="X1490" s="196" t="str">
        <f>VLOOKUP($B1490,D1_3!$B$5:$AU$27,12,FALSE)&amp;""</f>
        <v/>
      </c>
      <c r="Y1490" s="56"/>
      <c r="Z1490" s="196" t="str">
        <f>VLOOKUP($B1490,D1_3!$B$5:$AU$27,13,FALSE)&amp;""</f>
        <v/>
      </c>
      <c r="AA1490" s="56"/>
      <c r="AB1490" s="196" t="str">
        <f>VLOOKUP($B1490,D1_3!$B$5:$AU$27,14,FALSE)&amp;""</f>
        <v/>
      </c>
      <c r="AC1490" s="56"/>
      <c r="AD1490" s="196" t="str">
        <f>VLOOKUP($B1490,D1_3!$B$5:$AU$27,15,FALSE)&amp;""</f>
        <v/>
      </c>
      <c r="AE1490" s="56"/>
      <c r="AF1490" s="292" t="s">
        <v>5141</v>
      </c>
      <c r="AG1490" s="296"/>
      <c r="AH1490" s="296"/>
      <c r="AI1490" s="296"/>
      <c r="AJ1490" s="296"/>
      <c r="AK1490" s="296"/>
      <c r="AL1490" s="296"/>
      <c r="AM1490" s="175" t="str">
        <f>VLOOKUP($B1490,D1_3!$B$5:$AU$27,16,FALSE)&amp;""</f>
        <v/>
      </c>
      <c r="AN1490" s="176"/>
      <c r="AO1490" s="313" t="s">
        <v>405</v>
      </c>
      <c r="AP1490" s="313"/>
      <c r="AQ1490" s="313"/>
      <c r="AR1490" s="313"/>
      <c r="AS1490" s="160" t="str">
        <f>VLOOKUP($B1490,D1_3!$B$5:$AU$27,18,FALSE)&amp;""</f>
        <v/>
      </c>
      <c r="AT1490" s="172"/>
      <c r="AU1490" s="172"/>
      <c r="AV1490" s="172"/>
      <c r="AW1490" s="172"/>
      <c r="AX1490" s="172"/>
      <c r="AY1490" s="172" t="s">
        <v>410</v>
      </c>
      <c r="AZ1490" s="204" t="str">
        <f>VLOOKUP($B1490,D1_3!$B$5:$AU$27,19,FALSE)&amp;""</f>
        <v/>
      </c>
      <c r="BA1490" s="172"/>
      <c r="BB1490" s="172"/>
      <c r="BC1490" s="172"/>
      <c r="BD1490" s="172"/>
      <c r="BE1490" s="215"/>
      <c r="BF1490" s="3"/>
      <c r="BG1490" s="3"/>
      <c r="BH1490" s="3"/>
    </row>
    <row r="1491" spans="2:60" s="1" customFormat="1" ht="14.25" customHeight="1">
      <c r="B1491" s="41"/>
      <c r="C1491" s="84"/>
      <c r="D1491" s="84"/>
      <c r="E1491" s="84"/>
      <c r="F1491" s="113"/>
      <c r="G1491" s="128"/>
      <c r="H1491" s="132"/>
      <c r="I1491" s="132"/>
      <c r="J1491" s="132"/>
      <c r="K1491" s="132"/>
      <c r="L1491" s="132"/>
      <c r="M1491" s="132"/>
      <c r="N1491" s="176"/>
      <c r="O1491" s="176"/>
      <c r="P1491" s="56"/>
      <c r="Q1491" s="56"/>
      <c r="R1491" s="56"/>
      <c r="S1491" s="56"/>
      <c r="T1491" s="56"/>
      <c r="U1491" s="56"/>
      <c r="V1491" s="56"/>
      <c r="W1491" s="56"/>
      <c r="X1491" s="56"/>
      <c r="Y1491" s="56"/>
      <c r="Z1491" s="56"/>
      <c r="AA1491" s="56"/>
      <c r="AB1491" s="56"/>
      <c r="AC1491" s="56"/>
      <c r="AD1491" s="56"/>
      <c r="AE1491" s="56"/>
      <c r="AF1491" s="293"/>
      <c r="AG1491" s="297"/>
      <c r="AH1491" s="297"/>
      <c r="AI1491" s="297"/>
      <c r="AJ1491" s="297"/>
      <c r="AK1491" s="297"/>
      <c r="AL1491" s="297"/>
      <c r="AM1491" s="176"/>
      <c r="AN1491" s="176"/>
      <c r="AO1491" s="314"/>
      <c r="AP1491" s="314"/>
      <c r="AQ1491" s="314"/>
      <c r="AR1491" s="314"/>
      <c r="AS1491" s="161"/>
      <c r="AT1491" s="173"/>
      <c r="AU1491" s="173"/>
      <c r="AV1491" s="173"/>
      <c r="AW1491" s="173"/>
      <c r="AX1491" s="173"/>
      <c r="AY1491" s="173"/>
      <c r="AZ1491" s="173"/>
      <c r="BA1491" s="173"/>
      <c r="BB1491" s="173"/>
      <c r="BC1491" s="173"/>
      <c r="BD1491" s="173"/>
      <c r="BE1491" s="222"/>
      <c r="BF1491" s="3"/>
      <c r="BG1491" s="3"/>
      <c r="BH1491" s="3"/>
    </row>
    <row r="1492" spans="2:60" s="1" customFormat="1" ht="14.25" customHeight="1">
      <c r="B1492" s="41"/>
      <c r="C1492" s="84"/>
      <c r="D1492" s="84"/>
      <c r="E1492" s="84"/>
      <c r="F1492" s="113"/>
      <c r="G1492" s="127" t="s">
        <v>918</v>
      </c>
      <c r="H1492" s="131"/>
      <c r="I1492" s="131"/>
      <c r="J1492" s="131"/>
      <c r="K1492" s="131"/>
      <c r="L1492" s="131"/>
      <c r="M1492" s="131"/>
      <c r="N1492" s="175" t="str">
        <f>VLOOKUP($B1490,D1_3!$B$5:$AU$27,7,FALSE)&amp;""</f>
        <v/>
      </c>
      <c r="O1492" s="176"/>
      <c r="P1492" s="56"/>
      <c r="Q1492" s="56"/>
      <c r="R1492" s="56"/>
      <c r="S1492" s="56"/>
      <c r="T1492" s="56"/>
      <c r="U1492" s="56"/>
      <c r="V1492" s="56"/>
      <c r="W1492" s="56"/>
      <c r="X1492" s="56"/>
      <c r="Y1492" s="56"/>
      <c r="Z1492" s="56"/>
      <c r="AA1492" s="56"/>
      <c r="AB1492" s="56"/>
      <c r="AC1492" s="56"/>
      <c r="AD1492" s="56"/>
      <c r="AE1492" s="56"/>
      <c r="AF1492" s="127" t="s">
        <v>7272</v>
      </c>
      <c r="AG1492" s="131"/>
      <c r="AH1492" s="131"/>
      <c r="AI1492" s="131"/>
      <c r="AJ1492" s="131"/>
      <c r="AK1492" s="131"/>
      <c r="AL1492" s="131"/>
      <c r="AM1492" s="306" t="str">
        <f>VLOOKUP($B1490,D1_3!$B$5:$AU$27,17,FALSE)&amp;""</f>
        <v/>
      </c>
      <c r="AN1492" s="310"/>
      <c r="AO1492" s="314" t="s">
        <v>414</v>
      </c>
      <c r="AP1492" s="314"/>
      <c r="AQ1492" s="314"/>
      <c r="AR1492" s="314"/>
      <c r="AS1492" s="162" t="str">
        <f>VLOOKUP($B1490,D1_3!$B$5:$AU$27,20,FALSE)&amp;""</f>
        <v/>
      </c>
      <c r="AT1492" s="173"/>
      <c r="AU1492" s="173"/>
      <c r="AV1492" s="173"/>
      <c r="AW1492" s="173"/>
      <c r="AX1492" s="173"/>
      <c r="AY1492" s="173" t="s">
        <v>410</v>
      </c>
      <c r="AZ1492" s="205" t="str">
        <f>VLOOKUP($B1490,D1_3!$B$5:$AU$27,21,FALSE)&amp;""</f>
        <v/>
      </c>
      <c r="BA1492" s="173"/>
      <c r="BB1492" s="173"/>
      <c r="BC1492" s="173"/>
      <c r="BD1492" s="173"/>
      <c r="BE1492" s="222"/>
      <c r="BF1492" s="3"/>
      <c r="BG1492" s="3"/>
      <c r="BH1492" s="3"/>
    </row>
    <row r="1493" spans="2:60" s="1" customFormat="1" ht="14.25" customHeight="1">
      <c r="B1493" s="41"/>
      <c r="C1493" s="84"/>
      <c r="D1493" s="84"/>
      <c r="E1493" s="84"/>
      <c r="F1493" s="113"/>
      <c r="G1493" s="128"/>
      <c r="H1493" s="132"/>
      <c r="I1493" s="132"/>
      <c r="J1493" s="132"/>
      <c r="K1493" s="132"/>
      <c r="L1493" s="132"/>
      <c r="M1493" s="132"/>
      <c r="N1493" s="176"/>
      <c r="O1493" s="176"/>
      <c r="P1493" s="56"/>
      <c r="Q1493" s="56"/>
      <c r="R1493" s="56"/>
      <c r="S1493" s="56"/>
      <c r="T1493" s="56"/>
      <c r="U1493" s="56"/>
      <c r="V1493" s="56"/>
      <c r="W1493" s="56"/>
      <c r="X1493" s="56"/>
      <c r="Y1493" s="56"/>
      <c r="Z1493" s="56"/>
      <c r="AA1493" s="56"/>
      <c r="AB1493" s="56"/>
      <c r="AC1493" s="56"/>
      <c r="AD1493" s="56"/>
      <c r="AE1493" s="56"/>
      <c r="AF1493" s="128"/>
      <c r="AG1493" s="132"/>
      <c r="AH1493" s="132"/>
      <c r="AI1493" s="132"/>
      <c r="AJ1493" s="132"/>
      <c r="AK1493" s="132"/>
      <c r="AL1493" s="132"/>
      <c r="AM1493" s="307"/>
      <c r="AN1493" s="311"/>
      <c r="AO1493" s="315"/>
      <c r="AP1493" s="315"/>
      <c r="AQ1493" s="315"/>
      <c r="AR1493" s="315"/>
      <c r="AS1493" s="163"/>
      <c r="AT1493" s="174"/>
      <c r="AU1493" s="174"/>
      <c r="AV1493" s="174"/>
      <c r="AW1493" s="174"/>
      <c r="AX1493" s="174"/>
      <c r="AY1493" s="174"/>
      <c r="AZ1493" s="174"/>
      <c r="BA1493" s="174"/>
      <c r="BB1493" s="174"/>
      <c r="BC1493" s="174"/>
      <c r="BD1493" s="174"/>
      <c r="BE1493" s="216"/>
      <c r="BF1493" s="3"/>
      <c r="BG1493" s="3"/>
      <c r="BH1493" s="3"/>
    </row>
    <row r="1494" spans="2:60" s="1" customFormat="1" ht="14.25" customHeight="1">
      <c r="B1494" s="43"/>
      <c r="C1494" s="87"/>
      <c r="D1494" s="87"/>
      <c r="E1494" s="87"/>
      <c r="F1494" s="115"/>
      <c r="G1494" s="127" t="s">
        <v>7138</v>
      </c>
      <c r="H1494" s="131"/>
      <c r="I1494" s="131"/>
      <c r="J1494" s="131"/>
      <c r="K1494" s="131"/>
      <c r="L1494" s="131"/>
      <c r="M1494" s="131"/>
      <c r="N1494" s="131"/>
      <c r="O1494" s="131"/>
      <c r="P1494" s="197" t="str">
        <f>VLOOKUP($B1490,D1_3!$B$5:$AU$27,46,FALSE)&amp;""</f>
        <v/>
      </c>
      <c r="Q1494" s="211"/>
      <c r="R1494" s="211"/>
      <c r="S1494" s="211"/>
      <c r="T1494" s="211"/>
      <c r="U1494" s="211"/>
      <c r="V1494" s="211"/>
      <c r="W1494" s="211"/>
      <c r="X1494" s="211"/>
      <c r="Y1494" s="211"/>
      <c r="Z1494" s="211"/>
      <c r="AA1494" s="211"/>
      <c r="AB1494" s="211"/>
      <c r="AC1494" s="211"/>
      <c r="AD1494" s="211"/>
      <c r="AE1494" s="211"/>
      <c r="AF1494" s="211"/>
      <c r="AG1494" s="211"/>
      <c r="AH1494" s="211"/>
      <c r="AI1494" s="211"/>
      <c r="AJ1494" s="211"/>
      <c r="AK1494" s="211"/>
      <c r="AL1494" s="211"/>
      <c r="AM1494" s="211"/>
      <c r="AN1494" s="211"/>
      <c r="AO1494" s="211"/>
      <c r="AP1494" s="211"/>
      <c r="AQ1494" s="211"/>
      <c r="AR1494" s="211"/>
      <c r="AS1494" s="211"/>
      <c r="AT1494" s="211"/>
      <c r="AU1494" s="211"/>
      <c r="AV1494" s="211"/>
      <c r="AW1494" s="211"/>
      <c r="AX1494" s="211"/>
      <c r="AY1494" s="211"/>
      <c r="AZ1494" s="211"/>
      <c r="BA1494" s="211"/>
      <c r="BB1494" s="211"/>
      <c r="BC1494" s="211"/>
      <c r="BD1494" s="211"/>
      <c r="BE1494" s="343"/>
      <c r="BF1494" s="3"/>
      <c r="BG1494" s="3"/>
      <c r="BH1494" s="3"/>
    </row>
    <row r="1495" spans="2:60" s="1" customFormat="1" ht="14.25" customHeight="1">
      <c r="B1495" s="43"/>
      <c r="C1495" s="87"/>
      <c r="D1495" s="87"/>
      <c r="E1495" s="87"/>
      <c r="F1495" s="115"/>
      <c r="G1495" s="129"/>
      <c r="H1495" s="133"/>
      <c r="I1495" s="133"/>
      <c r="J1495" s="133"/>
      <c r="K1495" s="133"/>
      <c r="L1495" s="133"/>
      <c r="M1495" s="133"/>
      <c r="N1495" s="133"/>
      <c r="O1495" s="133"/>
      <c r="P1495" s="198"/>
      <c r="Q1495" s="212"/>
      <c r="R1495" s="212"/>
      <c r="S1495" s="212"/>
      <c r="T1495" s="212"/>
      <c r="U1495" s="212"/>
      <c r="V1495" s="212"/>
      <c r="W1495" s="212"/>
      <c r="X1495" s="212"/>
      <c r="Y1495" s="212"/>
      <c r="Z1495" s="212"/>
      <c r="AA1495" s="212"/>
      <c r="AB1495" s="212"/>
      <c r="AC1495" s="212"/>
      <c r="AD1495" s="212"/>
      <c r="AE1495" s="212"/>
      <c r="AF1495" s="212"/>
      <c r="AG1495" s="212"/>
      <c r="AH1495" s="212"/>
      <c r="AI1495" s="212"/>
      <c r="AJ1495" s="212"/>
      <c r="AK1495" s="212"/>
      <c r="AL1495" s="212"/>
      <c r="AM1495" s="212"/>
      <c r="AN1495" s="212"/>
      <c r="AO1495" s="212"/>
      <c r="AP1495" s="212"/>
      <c r="AQ1495" s="212"/>
      <c r="AR1495" s="212"/>
      <c r="AS1495" s="212"/>
      <c r="AT1495" s="212"/>
      <c r="AU1495" s="212"/>
      <c r="AV1495" s="212"/>
      <c r="AW1495" s="212"/>
      <c r="AX1495" s="212"/>
      <c r="AY1495" s="212"/>
      <c r="AZ1495" s="212"/>
      <c r="BA1495" s="212"/>
      <c r="BB1495" s="212"/>
      <c r="BC1495" s="212"/>
      <c r="BD1495" s="212"/>
      <c r="BE1495" s="344"/>
      <c r="BF1495" s="3"/>
      <c r="BG1495" s="3"/>
      <c r="BH1495" s="3"/>
    </row>
    <row r="1496" spans="2:60" s="1" customFormat="1" ht="14.25" customHeight="1">
      <c r="B1496" s="43"/>
      <c r="C1496" s="87"/>
      <c r="D1496" s="87"/>
      <c r="E1496" s="87"/>
      <c r="F1496" s="115"/>
      <c r="G1496" s="129"/>
      <c r="H1496" s="133"/>
      <c r="I1496" s="133"/>
      <c r="J1496" s="133"/>
      <c r="K1496" s="133"/>
      <c r="L1496" s="133"/>
      <c r="M1496" s="133"/>
      <c r="N1496" s="133"/>
      <c r="O1496" s="133"/>
      <c r="P1496" s="198"/>
      <c r="Q1496" s="212"/>
      <c r="R1496" s="212"/>
      <c r="S1496" s="212"/>
      <c r="T1496" s="212"/>
      <c r="U1496" s="212"/>
      <c r="V1496" s="212"/>
      <c r="W1496" s="212"/>
      <c r="X1496" s="212"/>
      <c r="Y1496" s="212"/>
      <c r="Z1496" s="212"/>
      <c r="AA1496" s="212"/>
      <c r="AB1496" s="212"/>
      <c r="AC1496" s="212"/>
      <c r="AD1496" s="212"/>
      <c r="AE1496" s="212"/>
      <c r="AF1496" s="212"/>
      <c r="AG1496" s="212"/>
      <c r="AH1496" s="212"/>
      <c r="AI1496" s="212"/>
      <c r="AJ1496" s="212"/>
      <c r="AK1496" s="212"/>
      <c r="AL1496" s="212"/>
      <c r="AM1496" s="212"/>
      <c r="AN1496" s="212"/>
      <c r="AO1496" s="212"/>
      <c r="AP1496" s="212"/>
      <c r="AQ1496" s="212"/>
      <c r="AR1496" s="212"/>
      <c r="AS1496" s="212"/>
      <c r="AT1496" s="212"/>
      <c r="AU1496" s="212"/>
      <c r="AV1496" s="212"/>
      <c r="AW1496" s="212"/>
      <c r="AX1496" s="212"/>
      <c r="AY1496" s="212"/>
      <c r="AZ1496" s="212"/>
      <c r="BA1496" s="212"/>
      <c r="BB1496" s="212"/>
      <c r="BC1496" s="212"/>
      <c r="BD1496" s="212"/>
      <c r="BE1496" s="344"/>
      <c r="BF1496" s="3"/>
      <c r="BG1496" s="3"/>
      <c r="BH1496" s="3"/>
    </row>
    <row r="1497" spans="2:60" s="1" customFormat="1" ht="14.25" customHeight="1">
      <c r="B1497" s="43"/>
      <c r="C1497" s="87"/>
      <c r="D1497" s="87"/>
      <c r="E1497" s="87"/>
      <c r="F1497" s="115"/>
      <c r="G1497" s="129"/>
      <c r="H1497" s="133"/>
      <c r="I1497" s="133"/>
      <c r="J1497" s="133"/>
      <c r="K1497" s="133"/>
      <c r="L1497" s="133"/>
      <c r="M1497" s="133"/>
      <c r="N1497" s="133"/>
      <c r="O1497" s="133"/>
      <c r="P1497" s="198"/>
      <c r="Q1497" s="212"/>
      <c r="R1497" s="212"/>
      <c r="S1497" s="212"/>
      <c r="T1497" s="212"/>
      <c r="U1497" s="212"/>
      <c r="V1497" s="212"/>
      <c r="W1497" s="212"/>
      <c r="X1497" s="212"/>
      <c r="Y1497" s="212"/>
      <c r="Z1497" s="212"/>
      <c r="AA1497" s="212"/>
      <c r="AB1497" s="212"/>
      <c r="AC1497" s="212"/>
      <c r="AD1497" s="212"/>
      <c r="AE1497" s="212"/>
      <c r="AF1497" s="212"/>
      <c r="AG1497" s="212"/>
      <c r="AH1497" s="212"/>
      <c r="AI1497" s="212"/>
      <c r="AJ1497" s="212"/>
      <c r="AK1497" s="212"/>
      <c r="AL1497" s="212"/>
      <c r="AM1497" s="212"/>
      <c r="AN1497" s="212"/>
      <c r="AO1497" s="212"/>
      <c r="AP1497" s="212"/>
      <c r="AQ1497" s="212"/>
      <c r="AR1497" s="212"/>
      <c r="AS1497" s="212"/>
      <c r="AT1497" s="212"/>
      <c r="AU1497" s="212"/>
      <c r="AV1497" s="212"/>
      <c r="AW1497" s="212"/>
      <c r="AX1497" s="212"/>
      <c r="AY1497" s="212"/>
      <c r="AZ1497" s="212"/>
      <c r="BA1497" s="212"/>
      <c r="BB1497" s="212"/>
      <c r="BC1497" s="212"/>
      <c r="BD1497" s="212"/>
      <c r="BE1497" s="344"/>
      <c r="BF1497" s="3"/>
      <c r="BG1497" s="3"/>
      <c r="BH1497" s="3"/>
    </row>
    <row r="1498" spans="2:60" s="1" customFormat="1" ht="14.25" customHeight="1">
      <c r="B1498" s="44"/>
      <c r="C1498" s="86"/>
      <c r="D1498" s="86"/>
      <c r="E1498" s="86"/>
      <c r="F1498" s="116"/>
      <c r="G1498" s="128"/>
      <c r="H1498" s="132"/>
      <c r="I1498" s="132"/>
      <c r="J1498" s="132"/>
      <c r="K1498" s="132"/>
      <c r="L1498" s="132"/>
      <c r="M1498" s="132"/>
      <c r="N1498" s="132"/>
      <c r="O1498" s="132"/>
      <c r="P1498" s="199"/>
      <c r="Q1498" s="213"/>
      <c r="R1498" s="213"/>
      <c r="S1498" s="213"/>
      <c r="T1498" s="213"/>
      <c r="U1498" s="213"/>
      <c r="V1498" s="213"/>
      <c r="W1498" s="213"/>
      <c r="X1498" s="213"/>
      <c r="Y1498" s="213"/>
      <c r="Z1498" s="213"/>
      <c r="AA1498" s="213"/>
      <c r="AB1498" s="213"/>
      <c r="AC1498" s="213"/>
      <c r="AD1498" s="213"/>
      <c r="AE1498" s="213"/>
      <c r="AF1498" s="213"/>
      <c r="AG1498" s="213"/>
      <c r="AH1498" s="213"/>
      <c r="AI1498" s="213"/>
      <c r="AJ1498" s="213"/>
      <c r="AK1498" s="213"/>
      <c r="AL1498" s="213"/>
      <c r="AM1498" s="213"/>
      <c r="AN1498" s="213"/>
      <c r="AO1498" s="213"/>
      <c r="AP1498" s="213"/>
      <c r="AQ1498" s="213"/>
      <c r="AR1498" s="213"/>
      <c r="AS1498" s="213"/>
      <c r="AT1498" s="213"/>
      <c r="AU1498" s="213"/>
      <c r="AV1498" s="213"/>
      <c r="AW1498" s="213"/>
      <c r="AX1498" s="213"/>
      <c r="AY1498" s="213"/>
      <c r="AZ1498" s="213"/>
      <c r="BA1498" s="213"/>
      <c r="BB1498" s="213"/>
      <c r="BC1498" s="213"/>
      <c r="BD1498" s="213"/>
      <c r="BE1498" s="345"/>
      <c r="BF1498" s="3"/>
      <c r="BG1498" s="3"/>
      <c r="BH1498" s="3"/>
    </row>
    <row r="1499" spans="2:60" s="1" customFormat="1" ht="14.25" customHeight="1">
      <c r="B1499" s="40" t="s">
        <v>7140</v>
      </c>
      <c r="C1499" s="83"/>
      <c r="D1499" s="83"/>
      <c r="E1499" s="83"/>
      <c r="F1499" s="112"/>
      <c r="G1499" s="127" t="s">
        <v>5217</v>
      </c>
      <c r="H1499" s="131"/>
      <c r="I1499" s="131"/>
      <c r="J1499" s="131"/>
      <c r="K1499" s="131"/>
      <c r="L1499" s="131"/>
      <c r="M1499" s="131"/>
      <c r="N1499" s="175" t="str">
        <f>VLOOKUP($B1499,D1_3!$B$5:$AU$27,6,FALSE)&amp;""</f>
        <v/>
      </c>
      <c r="O1499" s="176"/>
      <c r="P1499" s="196" t="str">
        <f>VLOOKUP($B1499,D1_3!$B$5:$AU$27,8,FALSE)&amp;""</f>
        <v/>
      </c>
      <c r="Q1499" s="56"/>
      <c r="R1499" s="196" t="str">
        <f>VLOOKUP($B1499,D1_3!$B$5:$AU$27,9,FALSE)&amp;""</f>
        <v/>
      </c>
      <c r="S1499" s="56"/>
      <c r="T1499" s="196" t="str">
        <f>VLOOKUP($B1499,D1_3!$B$5:$AU$27,10,FALSE)&amp;""</f>
        <v/>
      </c>
      <c r="U1499" s="56"/>
      <c r="V1499" s="196" t="str">
        <f>VLOOKUP($B1499,D1_3!$B$5:$AU$27,11,FALSE)&amp;""</f>
        <v/>
      </c>
      <c r="W1499" s="56"/>
      <c r="X1499" s="196" t="str">
        <f>VLOOKUP($B1499,D1_3!$B$5:$AU$27,12,FALSE)&amp;""</f>
        <v/>
      </c>
      <c r="Y1499" s="56"/>
      <c r="Z1499" s="196" t="str">
        <f>VLOOKUP($B1499,D1_3!$B$5:$AU$27,13,FALSE)&amp;""</f>
        <v/>
      </c>
      <c r="AA1499" s="56"/>
      <c r="AB1499" s="196" t="str">
        <f>VLOOKUP($B1499,D1_3!$B$5:$AU$27,14,FALSE)&amp;""</f>
        <v/>
      </c>
      <c r="AC1499" s="56"/>
      <c r="AD1499" s="196" t="str">
        <f>VLOOKUP($B1499,D1_3!$B$5:$AU$27,15,FALSE)&amp;""</f>
        <v/>
      </c>
      <c r="AE1499" s="56"/>
      <c r="AF1499" s="292" t="s">
        <v>5141</v>
      </c>
      <c r="AG1499" s="296"/>
      <c r="AH1499" s="296"/>
      <c r="AI1499" s="296"/>
      <c r="AJ1499" s="296"/>
      <c r="AK1499" s="296"/>
      <c r="AL1499" s="296"/>
      <c r="AM1499" s="175" t="str">
        <f>VLOOKUP($B1499,D1_3!$B$5:$AU$27,16,FALSE)&amp;""</f>
        <v/>
      </c>
      <c r="AN1499" s="176"/>
      <c r="AO1499" s="313" t="s">
        <v>405</v>
      </c>
      <c r="AP1499" s="313"/>
      <c r="AQ1499" s="313"/>
      <c r="AR1499" s="313"/>
      <c r="AS1499" s="160" t="str">
        <f>VLOOKUP($B1499,D1_3!$B$5:$AU$27,18,FALSE)&amp;""</f>
        <v/>
      </c>
      <c r="AT1499" s="172"/>
      <c r="AU1499" s="172"/>
      <c r="AV1499" s="172"/>
      <c r="AW1499" s="172"/>
      <c r="AX1499" s="172"/>
      <c r="AY1499" s="172" t="s">
        <v>410</v>
      </c>
      <c r="AZ1499" s="204" t="str">
        <f>VLOOKUP($B1499,D1_3!$B$5:$AU$27,19,FALSE)&amp;""</f>
        <v/>
      </c>
      <c r="BA1499" s="172"/>
      <c r="BB1499" s="172"/>
      <c r="BC1499" s="172"/>
      <c r="BD1499" s="172"/>
      <c r="BE1499" s="215"/>
      <c r="BF1499" s="3"/>
      <c r="BG1499" s="3"/>
      <c r="BH1499" s="3"/>
    </row>
    <row r="1500" spans="2:60" s="1" customFormat="1" ht="14.25" customHeight="1">
      <c r="B1500" s="41"/>
      <c r="C1500" s="84"/>
      <c r="D1500" s="84"/>
      <c r="E1500" s="84"/>
      <c r="F1500" s="113"/>
      <c r="G1500" s="128"/>
      <c r="H1500" s="132"/>
      <c r="I1500" s="132"/>
      <c r="J1500" s="132"/>
      <c r="K1500" s="132"/>
      <c r="L1500" s="132"/>
      <c r="M1500" s="132"/>
      <c r="N1500" s="176"/>
      <c r="O1500" s="176"/>
      <c r="P1500" s="56"/>
      <c r="Q1500" s="56"/>
      <c r="R1500" s="56"/>
      <c r="S1500" s="56"/>
      <c r="T1500" s="56"/>
      <c r="U1500" s="56"/>
      <c r="V1500" s="56"/>
      <c r="W1500" s="56"/>
      <c r="X1500" s="56"/>
      <c r="Y1500" s="56"/>
      <c r="Z1500" s="56"/>
      <c r="AA1500" s="56"/>
      <c r="AB1500" s="56"/>
      <c r="AC1500" s="56"/>
      <c r="AD1500" s="56"/>
      <c r="AE1500" s="56"/>
      <c r="AF1500" s="293"/>
      <c r="AG1500" s="297"/>
      <c r="AH1500" s="297"/>
      <c r="AI1500" s="297"/>
      <c r="AJ1500" s="297"/>
      <c r="AK1500" s="297"/>
      <c r="AL1500" s="297"/>
      <c r="AM1500" s="176"/>
      <c r="AN1500" s="176"/>
      <c r="AO1500" s="314"/>
      <c r="AP1500" s="314"/>
      <c r="AQ1500" s="314"/>
      <c r="AR1500" s="314"/>
      <c r="AS1500" s="161"/>
      <c r="AT1500" s="173"/>
      <c r="AU1500" s="173"/>
      <c r="AV1500" s="173"/>
      <c r="AW1500" s="173"/>
      <c r="AX1500" s="173"/>
      <c r="AY1500" s="173"/>
      <c r="AZ1500" s="173"/>
      <c r="BA1500" s="173"/>
      <c r="BB1500" s="173"/>
      <c r="BC1500" s="173"/>
      <c r="BD1500" s="173"/>
      <c r="BE1500" s="222"/>
      <c r="BF1500" s="3"/>
      <c r="BG1500" s="3"/>
      <c r="BH1500" s="3"/>
    </row>
    <row r="1501" spans="2:60" s="1" customFormat="1" ht="14.25" customHeight="1">
      <c r="B1501" s="41"/>
      <c r="C1501" s="84"/>
      <c r="D1501" s="84"/>
      <c r="E1501" s="84"/>
      <c r="F1501" s="113"/>
      <c r="G1501" s="127" t="s">
        <v>918</v>
      </c>
      <c r="H1501" s="131"/>
      <c r="I1501" s="131"/>
      <c r="J1501" s="131"/>
      <c r="K1501" s="131"/>
      <c r="L1501" s="131"/>
      <c r="M1501" s="131"/>
      <c r="N1501" s="175" t="str">
        <f>VLOOKUP($B1499,D1_3!$B$5:$AU$27,7,FALSE)&amp;""</f>
        <v/>
      </c>
      <c r="O1501" s="176"/>
      <c r="P1501" s="56"/>
      <c r="Q1501" s="56"/>
      <c r="R1501" s="56"/>
      <c r="S1501" s="56"/>
      <c r="T1501" s="56"/>
      <c r="U1501" s="56"/>
      <c r="V1501" s="56"/>
      <c r="W1501" s="56"/>
      <c r="X1501" s="56"/>
      <c r="Y1501" s="56"/>
      <c r="Z1501" s="56"/>
      <c r="AA1501" s="56"/>
      <c r="AB1501" s="56"/>
      <c r="AC1501" s="56"/>
      <c r="AD1501" s="56"/>
      <c r="AE1501" s="56"/>
      <c r="AF1501" s="127" t="s">
        <v>7272</v>
      </c>
      <c r="AG1501" s="131"/>
      <c r="AH1501" s="131"/>
      <c r="AI1501" s="131"/>
      <c r="AJ1501" s="131"/>
      <c r="AK1501" s="131"/>
      <c r="AL1501" s="131"/>
      <c r="AM1501" s="306" t="str">
        <f>VLOOKUP($B1499,D1_3!$B$5:$AU$27,17,FALSE)&amp;""</f>
        <v/>
      </c>
      <c r="AN1501" s="310"/>
      <c r="AO1501" s="314" t="s">
        <v>414</v>
      </c>
      <c r="AP1501" s="314"/>
      <c r="AQ1501" s="314"/>
      <c r="AR1501" s="314"/>
      <c r="AS1501" s="162" t="str">
        <f>VLOOKUP($B1499,D1_3!$B$5:$AU$27,20,FALSE)&amp;""</f>
        <v/>
      </c>
      <c r="AT1501" s="173"/>
      <c r="AU1501" s="173"/>
      <c r="AV1501" s="173"/>
      <c r="AW1501" s="173"/>
      <c r="AX1501" s="173"/>
      <c r="AY1501" s="173" t="s">
        <v>410</v>
      </c>
      <c r="AZ1501" s="205" t="str">
        <f>VLOOKUP($B1499,D1_3!$B$5:$AU$27,21,FALSE)&amp;""</f>
        <v/>
      </c>
      <c r="BA1501" s="173"/>
      <c r="BB1501" s="173"/>
      <c r="BC1501" s="173"/>
      <c r="BD1501" s="173"/>
      <c r="BE1501" s="222"/>
      <c r="BF1501" s="3"/>
      <c r="BG1501" s="3"/>
      <c r="BH1501" s="3"/>
    </row>
    <row r="1502" spans="2:60" s="1" customFormat="1" ht="14.25" customHeight="1">
      <c r="B1502" s="41"/>
      <c r="C1502" s="84"/>
      <c r="D1502" s="84"/>
      <c r="E1502" s="84"/>
      <c r="F1502" s="113"/>
      <c r="G1502" s="128"/>
      <c r="H1502" s="132"/>
      <c r="I1502" s="132"/>
      <c r="J1502" s="132"/>
      <c r="K1502" s="132"/>
      <c r="L1502" s="132"/>
      <c r="M1502" s="132"/>
      <c r="N1502" s="176"/>
      <c r="O1502" s="176"/>
      <c r="P1502" s="56"/>
      <c r="Q1502" s="56"/>
      <c r="R1502" s="56"/>
      <c r="S1502" s="56"/>
      <c r="T1502" s="56"/>
      <c r="U1502" s="56"/>
      <c r="V1502" s="56"/>
      <c r="W1502" s="56"/>
      <c r="X1502" s="56"/>
      <c r="Y1502" s="56"/>
      <c r="Z1502" s="56"/>
      <c r="AA1502" s="56"/>
      <c r="AB1502" s="56"/>
      <c r="AC1502" s="56"/>
      <c r="AD1502" s="56"/>
      <c r="AE1502" s="56"/>
      <c r="AF1502" s="128"/>
      <c r="AG1502" s="132"/>
      <c r="AH1502" s="132"/>
      <c r="AI1502" s="132"/>
      <c r="AJ1502" s="132"/>
      <c r="AK1502" s="132"/>
      <c r="AL1502" s="132"/>
      <c r="AM1502" s="307"/>
      <c r="AN1502" s="311"/>
      <c r="AO1502" s="315"/>
      <c r="AP1502" s="315"/>
      <c r="AQ1502" s="315"/>
      <c r="AR1502" s="315"/>
      <c r="AS1502" s="163"/>
      <c r="AT1502" s="174"/>
      <c r="AU1502" s="174"/>
      <c r="AV1502" s="174"/>
      <c r="AW1502" s="174"/>
      <c r="AX1502" s="174"/>
      <c r="AY1502" s="174"/>
      <c r="AZ1502" s="174"/>
      <c r="BA1502" s="174"/>
      <c r="BB1502" s="174"/>
      <c r="BC1502" s="174"/>
      <c r="BD1502" s="174"/>
      <c r="BE1502" s="216"/>
      <c r="BF1502" s="3"/>
      <c r="BG1502" s="3"/>
      <c r="BH1502" s="3"/>
    </row>
    <row r="1503" spans="2:60" s="1" customFormat="1" ht="14.25" customHeight="1">
      <c r="B1503" s="43"/>
      <c r="C1503" s="87"/>
      <c r="D1503" s="87"/>
      <c r="E1503" s="87"/>
      <c r="F1503" s="115"/>
      <c r="G1503" s="127" t="s">
        <v>7138</v>
      </c>
      <c r="H1503" s="131"/>
      <c r="I1503" s="131"/>
      <c r="J1503" s="131"/>
      <c r="K1503" s="131"/>
      <c r="L1503" s="131"/>
      <c r="M1503" s="131"/>
      <c r="N1503" s="131"/>
      <c r="O1503" s="131"/>
      <c r="P1503" s="197" t="str">
        <f>VLOOKUP($B1499,D1_3!$B$5:$AU$27,46,FALSE)&amp;""</f>
        <v/>
      </c>
      <c r="Q1503" s="211"/>
      <c r="R1503" s="211"/>
      <c r="S1503" s="211"/>
      <c r="T1503" s="211"/>
      <c r="U1503" s="211"/>
      <c r="V1503" s="211"/>
      <c r="W1503" s="211"/>
      <c r="X1503" s="211"/>
      <c r="Y1503" s="211"/>
      <c r="Z1503" s="211"/>
      <c r="AA1503" s="211"/>
      <c r="AB1503" s="211"/>
      <c r="AC1503" s="211"/>
      <c r="AD1503" s="211"/>
      <c r="AE1503" s="211"/>
      <c r="AF1503" s="211"/>
      <c r="AG1503" s="211"/>
      <c r="AH1503" s="211"/>
      <c r="AI1503" s="211"/>
      <c r="AJ1503" s="211"/>
      <c r="AK1503" s="211"/>
      <c r="AL1503" s="211"/>
      <c r="AM1503" s="211"/>
      <c r="AN1503" s="211"/>
      <c r="AO1503" s="211"/>
      <c r="AP1503" s="211"/>
      <c r="AQ1503" s="211"/>
      <c r="AR1503" s="211"/>
      <c r="AS1503" s="211"/>
      <c r="AT1503" s="211"/>
      <c r="AU1503" s="211"/>
      <c r="AV1503" s="211"/>
      <c r="AW1503" s="211"/>
      <c r="AX1503" s="211"/>
      <c r="AY1503" s="211"/>
      <c r="AZ1503" s="211"/>
      <c r="BA1503" s="211"/>
      <c r="BB1503" s="211"/>
      <c r="BC1503" s="211"/>
      <c r="BD1503" s="211"/>
      <c r="BE1503" s="343"/>
      <c r="BF1503" s="3"/>
      <c r="BG1503" s="3"/>
      <c r="BH1503" s="3"/>
    </row>
    <row r="1504" spans="2:60" s="1" customFormat="1" ht="14.25" customHeight="1">
      <c r="B1504" s="43"/>
      <c r="C1504" s="87"/>
      <c r="D1504" s="87"/>
      <c r="E1504" s="87"/>
      <c r="F1504" s="115"/>
      <c r="G1504" s="129"/>
      <c r="H1504" s="133"/>
      <c r="I1504" s="133"/>
      <c r="J1504" s="133"/>
      <c r="K1504" s="133"/>
      <c r="L1504" s="133"/>
      <c r="M1504" s="133"/>
      <c r="N1504" s="133"/>
      <c r="O1504" s="133"/>
      <c r="P1504" s="198"/>
      <c r="Q1504" s="212"/>
      <c r="R1504" s="212"/>
      <c r="S1504" s="212"/>
      <c r="T1504" s="212"/>
      <c r="U1504" s="212"/>
      <c r="V1504" s="212"/>
      <c r="W1504" s="212"/>
      <c r="X1504" s="212"/>
      <c r="Y1504" s="212"/>
      <c r="Z1504" s="212"/>
      <c r="AA1504" s="212"/>
      <c r="AB1504" s="212"/>
      <c r="AC1504" s="212"/>
      <c r="AD1504" s="212"/>
      <c r="AE1504" s="212"/>
      <c r="AF1504" s="212"/>
      <c r="AG1504" s="212"/>
      <c r="AH1504" s="212"/>
      <c r="AI1504" s="212"/>
      <c r="AJ1504" s="212"/>
      <c r="AK1504" s="212"/>
      <c r="AL1504" s="212"/>
      <c r="AM1504" s="212"/>
      <c r="AN1504" s="212"/>
      <c r="AO1504" s="212"/>
      <c r="AP1504" s="212"/>
      <c r="AQ1504" s="212"/>
      <c r="AR1504" s="212"/>
      <c r="AS1504" s="212"/>
      <c r="AT1504" s="212"/>
      <c r="AU1504" s="212"/>
      <c r="AV1504" s="212"/>
      <c r="AW1504" s="212"/>
      <c r="AX1504" s="212"/>
      <c r="AY1504" s="212"/>
      <c r="AZ1504" s="212"/>
      <c r="BA1504" s="212"/>
      <c r="BB1504" s="212"/>
      <c r="BC1504" s="212"/>
      <c r="BD1504" s="212"/>
      <c r="BE1504" s="344"/>
      <c r="BF1504" s="3"/>
      <c r="BG1504" s="3"/>
      <c r="BH1504" s="3"/>
    </row>
    <row r="1505" spans="2:60" s="1" customFormat="1" ht="14.25" customHeight="1">
      <c r="B1505" s="43"/>
      <c r="C1505" s="87"/>
      <c r="D1505" s="87"/>
      <c r="E1505" s="87"/>
      <c r="F1505" s="115"/>
      <c r="G1505" s="129"/>
      <c r="H1505" s="133"/>
      <c r="I1505" s="133"/>
      <c r="J1505" s="133"/>
      <c r="K1505" s="133"/>
      <c r="L1505" s="133"/>
      <c r="M1505" s="133"/>
      <c r="N1505" s="133"/>
      <c r="O1505" s="133"/>
      <c r="P1505" s="198"/>
      <c r="Q1505" s="212"/>
      <c r="R1505" s="212"/>
      <c r="S1505" s="212"/>
      <c r="T1505" s="212"/>
      <c r="U1505" s="212"/>
      <c r="V1505" s="212"/>
      <c r="W1505" s="212"/>
      <c r="X1505" s="212"/>
      <c r="Y1505" s="212"/>
      <c r="Z1505" s="212"/>
      <c r="AA1505" s="212"/>
      <c r="AB1505" s="212"/>
      <c r="AC1505" s="212"/>
      <c r="AD1505" s="212"/>
      <c r="AE1505" s="212"/>
      <c r="AF1505" s="212"/>
      <c r="AG1505" s="212"/>
      <c r="AH1505" s="212"/>
      <c r="AI1505" s="212"/>
      <c r="AJ1505" s="212"/>
      <c r="AK1505" s="212"/>
      <c r="AL1505" s="212"/>
      <c r="AM1505" s="212"/>
      <c r="AN1505" s="212"/>
      <c r="AO1505" s="212"/>
      <c r="AP1505" s="212"/>
      <c r="AQ1505" s="212"/>
      <c r="AR1505" s="212"/>
      <c r="AS1505" s="212"/>
      <c r="AT1505" s="212"/>
      <c r="AU1505" s="212"/>
      <c r="AV1505" s="212"/>
      <c r="AW1505" s="212"/>
      <c r="AX1505" s="212"/>
      <c r="AY1505" s="212"/>
      <c r="AZ1505" s="212"/>
      <c r="BA1505" s="212"/>
      <c r="BB1505" s="212"/>
      <c r="BC1505" s="212"/>
      <c r="BD1505" s="212"/>
      <c r="BE1505" s="344"/>
      <c r="BF1505" s="3"/>
      <c r="BG1505" s="3"/>
      <c r="BH1505" s="3"/>
    </row>
    <row r="1506" spans="2:60" s="1" customFormat="1" ht="14.25" customHeight="1">
      <c r="B1506" s="43"/>
      <c r="C1506" s="87"/>
      <c r="D1506" s="87"/>
      <c r="E1506" s="87"/>
      <c r="F1506" s="115"/>
      <c r="G1506" s="129"/>
      <c r="H1506" s="133"/>
      <c r="I1506" s="133"/>
      <c r="J1506" s="133"/>
      <c r="K1506" s="133"/>
      <c r="L1506" s="133"/>
      <c r="M1506" s="133"/>
      <c r="N1506" s="133"/>
      <c r="O1506" s="133"/>
      <c r="P1506" s="198"/>
      <c r="Q1506" s="212"/>
      <c r="R1506" s="212"/>
      <c r="S1506" s="212"/>
      <c r="T1506" s="212"/>
      <c r="U1506" s="212"/>
      <c r="V1506" s="212"/>
      <c r="W1506" s="212"/>
      <c r="X1506" s="212"/>
      <c r="Y1506" s="212"/>
      <c r="Z1506" s="212"/>
      <c r="AA1506" s="212"/>
      <c r="AB1506" s="212"/>
      <c r="AC1506" s="212"/>
      <c r="AD1506" s="212"/>
      <c r="AE1506" s="212"/>
      <c r="AF1506" s="212"/>
      <c r="AG1506" s="212"/>
      <c r="AH1506" s="212"/>
      <c r="AI1506" s="212"/>
      <c r="AJ1506" s="212"/>
      <c r="AK1506" s="212"/>
      <c r="AL1506" s="212"/>
      <c r="AM1506" s="212"/>
      <c r="AN1506" s="212"/>
      <c r="AO1506" s="212"/>
      <c r="AP1506" s="212"/>
      <c r="AQ1506" s="212"/>
      <c r="AR1506" s="212"/>
      <c r="AS1506" s="212"/>
      <c r="AT1506" s="212"/>
      <c r="AU1506" s="212"/>
      <c r="AV1506" s="212"/>
      <c r="AW1506" s="212"/>
      <c r="AX1506" s="212"/>
      <c r="AY1506" s="212"/>
      <c r="AZ1506" s="212"/>
      <c r="BA1506" s="212"/>
      <c r="BB1506" s="212"/>
      <c r="BC1506" s="212"/>
      <c r="BD1506" s="212"/>
      <c r="BE1506" s="344"/>
      <c r="BF1506" s="3"/>
      <c r="BG1506" s="3"/>
      <c r="BH1506" s="3"/>
    </row>
    <row r="1507" spans="2:60" s="1" customFormat="1" ht="14.25" customHeight="1">
      <c r="B1507" s="44"/>
      <c r="C1507" s="86"/>
      <c r="D1507" s="86"/>
      <c r="E1507" s="86"/>
      <c r="F1507" s="116"/>
      <c r="G1507" s="128"/>
      <c r="H1507" s="132"/>
      <c r="I1507" s="132"/>
      <c r="J1507" s="132"/>
      <c r="K1507" s="132"/>
      <c r="L1507" s="132"/>
      <c r="M1507" s="132"/>
      <c r="N1507" s="132"/>
      <c r="O1507" s="132"/>
      <c r="P1507" s="199"/>
      <c r="Q1507" s="213"/>
      <c r="R1507" s="213"/>
      <c r="S1507" s="213"/>
      <c r="T1507" s="213"/>
      <c r="U1507" s="213"/>
      <c r="V1507" s="213"/>
      <c r="W1507" s="213"/>
      <c r="X1507" s="213"/>
      <c r="Y1507" s="213"/>
      <c r="Z1507" s="213"/>
      <c r="AA1507" s="213"/>
      <c r="AB1507" s="213"/>
      <c r="AC1507" s="213"/>
      <c r="AD1507" s="213"/>
      <c r="AE1507" s="213"/>
      <c r="AF1507" s="213"/>
      <c r="AG1507" s="213"/>
      <c r="AH1507" s="213"/>
      <c r="AI1507" s="213"/>
      <c r="AJ1507" s="213"/>
      <c r="AK1507" s="213"/>
      <c r="AL1507" s="213"/>
      <c r="AM1507" s="213"/>
      <c r="AN1507" s="213"/>
      <c r="AO1507" s="213"/>
      <c r="AP1507" s="213"/>
      <c r="AQ1507" s="213"/>
      <c r="AR1507" s="213"/>
      <c r="AS1507" s="213"/>
      <c r="AT1507" s="213"/>
      <c r="AU1507" s="213"/>
      <c r="AV1507" s="213"/>
      <c r="AW1507" s="213"/>
      <c r="AX1507" s="213"/>
      <c r="AY1507" s="213"/>
      <c r="AZ1507" s="213"/>
      <c r="BA1507" s="213"/>
      <c r="BB1507" s="213"/>
      <c r="BC1507" s="213"/>
      <c r="BD1507" s="213"/>
      <c r="BE1507" s="345"/>
      <c r="BF1507" s="3"/>
      <c r="BG1507" s="3"/>
      <c r="BH1507" s="3"/>
    </row>
    <row r="1508" spans="2:60" s="1" customFormat="1" ht="14.25" customHeight="1">
      <c r="B1508" s="40" t="s">
        <v>744</v>
      </c>
      <c r="C1508" s="83"/>
      <c r="D1508" s="83"/>
      <c r="E1508" s="83"/>
      <c r="F1508" s="112"/>
      <c r="G1508" s="127" t="s">
        <v>5217</v>
      </c>
      <c r="H1508" s="131"/>
      <c r="I1508" s="131"/>
      <c r="J1508" s="131"/>
      <c r="K1508" s="131"/>
      <c r="L1508" s="131"/>
      <c r="M1508" s="131"/>
      <c r="N1508" s="175" t="str">
        <f>VLOOKUP($B1508,D1_3!$B$5:$AU$27,6,FALSE)&amp;""</f>
        <v/>
      </c>
      <c r="O1508" s="176"/>
      <c r="P1508" s="196" t="str">
        <f>VLOOKUP($B1508,D1_3!$B$5:$AU$27,8,FALSE)&amp;""</f>
        <v/>
      </c>
      <c r="Q1508" s="56"/>
      <c r="R1508" s="196" t="str">
        <f>VLOOKUP($B1508,D1_3!$B$5:$AU$27,9,FALSE)&amp;""</f>
        <v/>
      </c>
      <c r="S1508" s="56"/>
      <c r="T1508" s="196" t="str">
        <f>VLOOKUP($B1508,D1_3!$B$5:$AU$27,10,FALSE)&amp;""</f>
        <v/>
      </c>
      <c r="U1508" s="56"/>
      <c r="V1508" s="196" t="str">
        <f>VLOOKUP($B1508,D1_3!$B$5:$AU$27,11,FALSE)&amp;""</f>
        <v/>
      </c>
      <c r="W1508" s="56"/>
      <c r="X1508" s="196" t="str">
        <f>VLOOKUP($B1508,D1_3!$B$5:$AU$27,12,FALSE)&amp;""</f>
        <v/>
      </c>
      <c r="Y1508" s="56"/>
      <c r="Z1508" s="196" t="str">
        <f>VLOOKUP($B1508,D1_3!$B$5:$AU$27,13,FALSE)&amp;""</f>
        <v/>
      </c>
      <c r="AA1508" s="56"/>
      <c r="AB1508" s="196" t="str">
        <f>VLOOKUP($B1508,D1_3!$B$5:$AU$27,14,FALSE)&amp;""</f>
        <v/>
      </c>
      <c r="AC1508" s="56"/>
      <c r="AD1508" s="196" t="str">
        <f>VLOOKUP($B1508,D1_3!$B$5:$AU$27,15,FALSE)&amp;""</f>
        <v/>
      </c>
      <c r="AE1508" s="56"/>
      <c r="AF1508" s="292" t="s">
        <v>5141</v>
      </c>
      <c r="AG1508" s="296"/>
      <c r="AH1508" s="296"/>
      <c r="AI1508" s="296"/>
      <c r="AJ1508" s="296"/>
      <c r="AK1508" s="296"/>
      <c r="AL1508" s="296"/>
      <c r="AM1508" s="175" t="str">
        <f>VLOOKUP($B1508,D1_3!$B$5:$AU$27,16,FALSE)&amp;""</f>
        <v/>
      </c>
      <c r="AN1508" s="176"/>
      <c r="AO1508" s="313" t="s">
        <v>405</v>
      </c>
      <c r="AP1508" s="313"/>
      <c r="AQ1508" s="313"/>
      <c r="AR1508" s="313"/>
      <c r="AS1508" s="160" t="str">
        <f>VLOOKUP($B1508,D1_3!$B$5:$AU$27,18,FALSE)&amp;""</f>
        <v/>
      </c>
      <c r="AT1508" s="172"/>
      <c r="AU1508" s="172"/>
      <c r="AV1508" s="172"/>
      <c r="AW1508" s="172"/>
      <c r="AX1508" s="172"/>
      <c r="AY1508" s="172" t="s">
        <v>410</v>
      </c>
      <c r="AZ1508" s="204" t="str">
        <f>VLOOKUP($B1508,D1_3!$B$5:$AU$27,19,FALSE)&amp;""</f>
        <v/>
      </c>
      <c r="BA1508" s="172"/>
      <c r="BB1508" s="172"/>
      <c r="BC1508" s="172"/>
      <c r="BD1508" s="172"/>
      <c r="BE1508" s="215"/>
      <c r="BF1508" s="3"/>
      <c r="BG1508" s="3"/>
      <c r="BH1508" s="3"/>
    </row>
    <row r="1509" spans="2:60" s="1" customFormat="1" ht="14.25" customHeight="1">
      <c r="B1509" s="41"/>
      <c r="C1509" s="84"/>
      <c r="D1509" s="84"/>
      <c r="E1509" s="84"/>
      <c r="F1509" s="113"/>
      <c r="G1509" s="128"/>
      <c r="H1509" s="132"/>
      <c r="I1509" s="132"/>
      <c r="J1509" s="132"/>
      <c r="K1509" s="132"/>
      <c r="L1509" s="132"/>
      <c r="M1509" s="132"/>
      <c r="N1509" s="176"/>
      <c r="O1509" s="176"/>
      <c r="P1509" s="56"/>
      <c r="Q1509" s="56"/>
      <c r="R1509" s="56"/>
      <c r="S1509" s="56"/>
      <c r="T1509" s="56"/>
      <c r="U1509" s="56"/>
      <c r="V1509" s="56"/>
      <c r="W1509" s="56"/>
      <c r="X1509" s="56"/>
      <c r="Y1509" s="56"/>
      <c r="Z1509" s="56"/>
      <c r="AA1509" s="56"/>
      <c r="AB1509" s="56"/>
      <c r="AC1509" s="56"/>
      <c r="AD1509" s="56"/>
      <c r="AE1509" s="56"/>
      <c r="AF1509" s="293"/>
      <c r="AG1509" s="297"/>
      <c r="AH1509" s="297"/>
      <c r="AI1509" s="297"/>
      <c r="AJ1509" s="297"/>
      <c r="AK1509" s="297"/>
      <c r="AL1509" s="297"/>
      <c r="AM1509" s="176"/>
      <c r="AN1509" s="176"/>
      <c r="AO1509" s="314"/>
      <c r="AP1509" s="314"/>
      <c r="AQ1509" s="314"/>
      <c r="AR1509" s="314"/>
      <c r="AS1509" s="161"/>
      <c r="AT1509" s="173"/>
      <c r="AU1509" s="173"/>
      <c r="AV1509" s="173"/>
      <c r="AW1509" s="173"/>
      <c r="AX1509" s="173"/>
      <c r="AY1509" s="173"/>
      <c r="AZ1509" s="173"/>
      <c r="BA1509" s="173"/>
      <c r="BB1509" s="173"/>
      <c r="BC1509" s="173"/>
      <c r="BD1509" s="173"/>
      <c r="BE1509" s="222"/>
      <c r="BF1509" s="3"/>
      <c r="BG1509" s="3"/>
      <c r="BH1509" s="3"/>
    </row>
    <row r="1510" spans="2:60" s="1" customFormat="1" ht="14.25" customHeight="1">
      <c r="B1510" s="41"/>
      <c r="C1510" s="84"/>
      <c r="D1510" s="84"/>
      <c r="E1510" s="84"/>
      <c r="F1510" s="113"/>
      <c r="G1510" s="127" t="s">
        <v>918</v>
      </c>
      <c r="H1510" s="131"/>
      <c r="I1510" s="131"/>
      <c r="J1510" s="131"/>
      <c r="K1510" s="131"/>
      <c r="L1510" s="131"/>
      <c r="M1510" s="131"/>
      <c r="N1510" s="175" t="str">
        <f>VLOOKUP($B1508,D1_3!$B$5:$AU$27,7,FALSE)&amp;""</f>
        <v/>
      </c>
      <c r="O1510" s="176"/>
      <c r="P1510" s="56"/>
      <c r="Q1510" s="56"/>
      <c r="R1510" s="56"/>
      <c r="S1510" s="56"/>
      <c r="T1510" s="56"/>
      <c r="U1510" s="56"/>
      <c r="V1510" s="56"/>
      <c r="W1510" s="56"/>
      <c r="X1510" s="56"/>
      <c r="Y1510" s="56"/>
      <c r="Z1510" s="56"/>
      <c r="AA1510" s="56"/>
      <c r="AB1510" s="56"/>
      <c r="AC1510" s="56"/>
      <c r="AD1510" s="56"/>
      <c r="AE1510" s="56"/>
      <c r="AF1510" s="127" t="s">
        <v>7272</v>
      </c>
      <c r="AG1510" s="131"/>
      <c r="AH1510" s="131"/>
      <c r="AI1510" s="131"/>
      <c r="AJ1510" s="131"/>
      <c r="AK1510" s="131"/>
      <c r="AL1510" s="131"/>
      <c r="AM1510" s="306" t="str">
        <f>VLOOKUP($B1508,D1_3!$B$5:$AU$27,17,FALSE)&amp;""</f>
        <v/>
      </c>
      <c r="AN1510" s="310"/>
      <c r="AO1510" s="314" t="s">
        <v>414</v>
      </c>
      <c r="AP1510" s="314"/>
      <c r="AQ1510" s="314"/>
      <c r="AR1510" s="314"/>
      <c r="AS1510" s="162" t="str">
        <f>VLOOKUP($B1508,D1_3!$B$5:$AU$27,20,FALSE)&amp;""</f>
        <v/>
      </c>
      <c r="AT1510" s="173"/>
      <c r="AU1510" s="173"/>
      <c r="AV1510" s="173"/>
      <c r="AW1510" s="173"/>
      <c r="AX1510" s="173"/>
      <c r="AY1510" s="173" t="s">
        <v>410</v>
      </c>
      <c r="AZ1510" s="205" t="str">
        <f>VLOOKUP($B1508,D1_3!$B$5:$AU$27,21,FALSE)&amp;""</f>
        <v/>
      </c>
      <c r="BA1510" s="173"/>
      <c r="BB1510" s="173"/>
      <c r="BC1510" s="173"/>
      <c r="BD1510" s="173"/>
      <c r="BE1510" s="222"/>
      <c r="BF1510" s="3"/>
      <c r="BG1510" s="3"/>
      <c r="BH1510" s="3"/>
    </row>
    <row r="1511" spans="2:60" s="1" customFormat="1" ht="14.25" customHeight="1">
      <c r="B1511" s="41"/>
      <c r="C1511" s="84"/>
      <c r="D1511" s="84"/>
      <c r="E1511" s="84"/>
      <c r="F1511" s="113"/>
      <c r="G1511" s="128"/>
      <c r="H1511" s="132"/>
      <c r="I1511" s="132"/>
      <c r="J1511" s="132"/>
      <c r="K1511" s="132"/>
      <c r="L1511" s="132"/>
      <c r="M1511" s="132"/>
      <c r="N1511" s="176"/>
      <c r="O1511" s="176"/>
      <c r="P1511" s="56"/>
      <c r="Q1511" s="56"/>
      <c r="R1511" s="56"/>
      <c r="S1511" s="56"/>
      <c r="T1511" s="56"/>
      <c r="U1511" s="56"/>
      <c r="V1511" s="56"/>
      <c r="W1511" s="56"/>
      <c r="X1511" s="56"/>
      <c r="Y1511" s="56"/>
      <c r="Z1511" s="56"/>
      <c r="AA1511" s="56"/>
      <c r="AB1511" s="56"/>
      <c r="AC1511" s="56"/>
      <c r="AD1511" s="56"/>
      <c r="AE1511" s="56"/>
      <c r="AF1511" s="128"/>
      <c r="AG1511" s="132"/>
      <c r="AH1511" s="132"/>
      <c r="AI1511" s="132"/>
      <c r="AJ1511" s="132"/>
      <c r="AK1511" s="132"/>
      <c r="AL1511" s="132"/>
      <c r="AM1511" s="307"/>
      <c r="AN1511" s="311"/>
      <c r="AO1511" s="315"/>
      <c r="AP1511" s="315"/>
      <c r="AQ1511" s="315"/>
      <c r="AR1511" s="315"/>
      <c r="AS1511" s="163"/>
      <c r="AT1511" s="174"/>
      <c r="AU1511" s="174"/>
      <c r="AV1511" s="174"/>
      <c r="AW1511" s="174"/>
      <c r="AX1511" s="174"/>
      <c r="AY1511" s="174"/>
      <c r="AZ1511" s="174"/>
      <c r="BA1511" s="174"/>
      <c r="BB1511" s="174"/>
      <c r="BC1511" s="174"/>
      <c r="BD1511" s="174"/>
      <c r="BE1511" s="216"/>
      <c r="BF1511" s="3"/>
      <c r="BG1511" s="3"/>
      <c r="BH1511" s="3"/>
    </row>
    <row r="1512" spans="2:60" s="1" customFormat="1" ht="14.25" customHeight="1">
      <c r="B1512" s="43"/>
      <c r="C1512" s="87"/>
      <c r="D1512" s="87"/>
      <c r="E1512" s="87"/>
      <c r="F1512" s="115"/>
      <c r="G1512" s="127" t="s">
        <v>7138</v>
      </c>
      <c r="H1512" s="131"/>
      <c r="I1512" s="131"/>
      <c r="J1512" s="131"/>
      <c r="K1512" s="131"/>
      <c r="L1512" s="131"/>
      <c r="M1512" s="131"/>
      <c r="N1512" s="131"/>
      <c r="O1512" s="131"/>
      <c r="P1512" s="197" t="str">
        <f>VLOOKUP($B1508,D1_3!$B$5:$AU$27,46,FALSE)&amp;""</f>
        <v/>
      </c>
      <c r="Q1512" s="211"/>
      <c r="R1512" s="211"/>
      <c r="S1512" s="211"/>
      <c r="T1512" s="211"/>
      <c r="U1512" s="211"/>
      <c r="V1512" s="211"/>
      <c r="W1512" s="211"/>
      <c r="X1512" s="211"/>
      <c r="Y1512" s="211"/>
      <c r="Z1512" s="211"/>
      <c r="AA1512" s="211"/>
      <c r="AB1512" s="211"/>
      <c r="AC1512" s="211"/>
      <c r="AD1512" s="211"/>
      <c r="AE1512" s="211"/>
      <c r="AF1512" s="211"/>
      <c r="AG1512" s="211"/>
      <c r="AH1512" s="211"/>
      <c r="AI1512" s="211"/>
      <c r="AJ1512" s="211"/>
      <c r="AK1512" s="211"/>
      <c r="AL1512" s="211"/>
      <c r="AM1512" s="211"/>
      <c r="AN1512" s="211"/>
      <c r="AO1512" s="211"/>
      <c r="AP1512" s="211"/>
      <c r="AQ1512" s="211"/>
      <c r="AR1512" s="211"/>
      <c r="AS1512" s="211"/>
      <c r="AT1512" s="211"/>
      <c r="AU1512" s="211"/>
      <c r="AV1512" s="211"/>
      <c r="AW1512" s="211"/>
      <c r="AX1512" s="211"/>
      <c r="AY1512" s="211"/>
      <c r="AZ1512" s="211"/>
      <c r="BA1512" s="211"/>
      <c r="BB1512" s="211"/>
      <c r="BC1512" s="211"/>
      <c r="BD1512" s="211"/>
      <c r="BE1512" s="343"/>
      <c r="BF1512" s="3"/>
      <c r="BG1512" s="3"/>
      <c r="BH1512" s="3"/>
    </row>
    <row r="1513" spans="2:60" s="1" customFormat="1" ht="14.25" customHeight="1">
      <c r="B1513" s="43"/>
      <c r="C1513" s="87"/>
      <c r="D1513" s="87"/>
      <c r="E1513" s="87"/>
      <c r="F1513" s="115"/>
      <c r="G1513" s="129"/>
      <c r="H1513" s="133"/>
      <c r="I1513" s="133"/>
      <c r="J1513" s="133"/>
      <c r="K1513" s="133"/>
      <c r="L1513" s="133"/>
      <c r="M1513" s="133"/>
      <c r="N1513" s="133"/>
      <c r="O1513" s="133"/>
      <c r="P1513" s="198"/>
      <c r="Q1513" s="212"/>
      <c r="R1513" s="212"/>
      <c r="S1513" s="212"/>
      <c r="T1513" s="212"/>
      <c r="U1513" s="212"/>
      <c r="V1513" s="212"/>
      <c r="W1513" s="212"/>
      <c r="X1513" s="212"/>
      <c r="Y1513" s="212"/>
      <c r="Z1513" s="212"/>
      <c r="AA1513" s="212"/>
      <c r="AB1513" s="212"/>
      <c r="AC1513" s="212"/>
      <c r="AD1513" s="212"/>
      <c r="AE1513" s="212"/>
      <c r="AF1513" s="212"/>
      <c r="AG1513" s="212"/>
      <c r="AH1513" s="212"/>
      <c r="AI1513" s="212"/>
      <c r="AJ1513" s="212"/>
      <c r="AK1513" s="212"/>
      <c r="AL1513" s="212"/>
      <c r="AM1513" s="212"/>
      <c r="AN1513" s="212"/>
      <c r="AO1513" s="212"/>
      <c r="AP1513" s="212"/>
      <c r="AQ1513" s="212"/>
      <c r="AR1513" s="212"/>
      <c r="AS1513" s="212"/>
      <c r="AT1513" s="212"/>
      <c r="AU1513" s="212"/>
      <c r="AV1513" s="212"/>
      <c r="AW1513" s="212"/>
      <c r="AX1513" s="212"/>
      <c r="AY1513" s="212"/>
      <c r="AZ1513" s="212"/>
      <c r="BA1513" s="212"/>
      <c r="BB1513" s="212"/>
      <c r="BC1513" s="212"/>
      <c r="BD1513" s="212"/>
      <c r="BE1513" s="344"/>
      <c r="BF1513" s="3"/>
      <c r="BG1513" s="3"/>
      <c r="BH1513" s="3"/>
    </row>
    <row r="1514" spans="2:60" s="1" customFormat="1" ht="14.25" customHeight="1">
      <c r="B1514" s="43"/>
      <c r="C1514" s="87"/>
      <c r="D1514" s="87"/>
      <c r="E1514" s="87"/>
      <c r="F1514" s="115"/>
      <c r="G1514" s="129"/>
      <c r="H1514" s="133"/>
      <c r="I1514" s="133"/>
      <c r="J1514" s="133"/>
      <c r="K1514" s="133"/>
      <c r="L1514" s="133"/>
      <c r="M1514" s="133"/>
      <c r="N1514" s="133"/>
      <c r="O1514" s="133"/>
      <c r="P1514" s="198"/>
      <c r="Q1514" s="212"/>
      <c r="R1514" s="212"/>
      <c r="S1514" s="212"/>
      <c r="T1514" s="212"/>
      <c r="U1514" s="212"/>
      <c r="V1514" s="212"/>
      <c r="W1514" s="212"/>
      <c r="X1514" s="212"/>
      <c r="Y1514" s="212"/>
      <c r="Z1514" s="212"/>
      <c r="AA1514" s="212"/>
      <c r="AB1514" s="212"/>
      <c r="AC1514" s="212"/>
      <c r="AD1514" s="212"/>
      <c r="AE1514" s="212"/>
      <c r="AF1514" s="212"/>
      <c r="AG1514" s="212"/>
      <c r="AH1514" s="212"/>
      <c r="AI1514" s="212"/>
      <c r="AJ1514" s="212"/>
      <c r="AK1514" s="212"/>
      <c r="AL1514" s="212"/>
      <c r="AM1514" s="212"/>
      <c r="AN1514" s="212"/>
      <c r="AO1514" s="212"/>
      <c r="AP1514" s="212"/>
      <c r="AQ1514" s="212"/>
      <c r="AR1514" s="212"/>
      <c r="AS1514" s="212"/>
      <c r="AT1514" s="212"/>
      <c r="AU1514" s="212"/>
      <c r="AV1514" s="212"/>
      <c r="AW1514" s="212"/>
      <c r="AX1514" s="212"/>
      <c r="AY1514" s="212"/>
      <c r="AZ1514" s="212"/>
      <c r="BA1514" s="212"/>
      <c r="BB1514" s="212"/>
      <c r="BC1514" s="212"/>
      <c r="BD1514" s="212"/>
      <c r="BE1514" s="344"/>
      <c r="BF1514" s="3"/>
      <c r="BG1514" s="3"/>
      <c r="BH1514" s="3"/>
    </row>
    <row r="1515" spans="2:60" s="1" customFormat="1" ht="14.25" customHeight="1">
      <c r="B1515" s="43"/>
      <c r="C1515" s="87"/>
      <c r="D1515" s="87"/>
      <c r="E1515" s="87"/>
      <c r="F1515" s="115"/>
      <c r="G1515" s="129"/>
      <c r="H1515" s="133"/>
      <c r="I1515" s="133"/>
      <c r="J1515" s="133"/>
      <c r="K1515" s="133"/>
      <c r="L1515" s="133"/>
      <c r="M1515" s="133"/>
      <c r="N1515" s="133"/>
      <c r="O1515" s="133"/>
      <c r="P1515" s="198"/>
      <c r="Q1515" s="212"/>
      <c r="R1515" s="212"/>
      <c r="S1515" s="212"/>
      <c r="T1515" s="212"/>
      <c r="U1515" s="212"/>
      <c r="V1515" s="212"/>
      <c r="W1515" s="212"/>
      <c r="X1515" s="212"/>
      <c r="Y1515" s="212"/>
      <c r="Z1515" s="212"/>
      <c r="AA1515" s="212"/>
      <c r="AB1515" s="212"/>
      <c r="AC1515" s="212"/>
      <c r="AD1515" s="212"/>
      <c r="AE1515" s="212"/>
      <c r="AF1515" s="212"/>
      <c r="AG1515" s="212"/>
      <c r="AH1515" s="212"/>
      <c r="AI1515" s="212"/>
      <c r="AJ1515" s="212"/>
      <c r="AK1515" s="212"/>
      <c r="AL1515" s="212"/>
      <c r="AM1515" s="212"/>
      <c r="AN1515" s="212"/>
      <c r="AO1515" s="212"/>
      <c r="AP1515" s="212"/>
      <c r="AQ1515" s="212"/>
      <c r="AR1515" s="212"/>
      <c r="AS1515" s="212"/>
      <c r="AT1515" s="212"/>
      <c r="AU1515" s="212"/>
      <c r="AV1515" s="212"/>
      <c r="AW1515" s="212"/>
      <c r="AX1515" s="212"/>
      <c r="AY1515" s="212"/>
      <c r="AZ1515" s="212"/>
      <c r="BA1515" s="212"/>
      <c r="BB1515" s="212"/>
      <c r="BC1515" s="212"/>
      <c r="BD1515" s="212"/>
      <c r="BE1515" s="344"/>
      <c r="BF1515" s="3"/>
      <c r="BG1515" s="3"/>
      <c r="BH1515" s="3"/>
    </row>
    <row r="1516" spans="2:60" s="1" customFormat="1" ht="14.25" customHeight="1">
      <c r="B1516" s="44"/>
      <c r="C1516" s="86"/>
      <c r="D1516" s="86"/>
      <c r="E1516" s="86"/>
      <c r="F1516" s="116"/>
      <c r="G1516" s="128"/>
      <c r="H1516" s="132"/>
      <c r="I1516" s="132"/>
      <c r="J1516" s="132"/>
      <c r="K1516" s="132"/>
      <c r="L1516" s="132"/>
      <c r="M1516" s="132"/>
      <c r="N1516" s="132"/>
      <c r="O1516" s="132"/>
      <c r="P1516" s="199"/>
      <c r="Q1516" s="213"/>
      <c r="R1516" s="213"/>
      <c r="S1516" s="213"/>
      <c r="T1516" s="213"/>
      <c r="U1516" s="213"/>
      <c r="V1516" s="213"/>
      <c r="W1516" s="213"/>
      <c r="X1516" s="213"/>
      <c r="Y1516" s="213"/>
      <c r="Z1516" s="213"/>
      <c r="AA1516" s="213"/>
      <c r="AB1516" s="213"/>
      <c r="AC1516" s="213"/>
      <c r="AD1516" s="213"/>
      <c r="AE1516" s="213"/>
      <c r="AF1516" s="213"/>
      <c r="AG1516" s="213"/>
      <c r="AH1516" s="213"/>
      <c r="AI1516" s="213"/>
      <c r="AJ1516" s="213"/>
      <c r="AK1516" s="213"/>
      <c r="AL1516" s="213"/>
      <c r="AM1516" s="213"/>
      <c r="AN1516" s="213"/>
      <c r="AO1516" s="213"/>
      <c r="AP1516" s="213"/>
      <c r="AQ1516" s="213"/>
      <c r="AR1516" s="213"/>
      <c r="AS1516" s="213"/>
      <c r="AT1516" s="213"/>
      <c r="AU1516" s="213"/>
      <c r="AV1516" s="213"/>
      <c r="AW1516" s="213"/>
      <c r="AX1516" s="213"/>
      <c r="AY1516" s="213"/>
      <c r="AZ1516" s="213"/>
      <c r="BA1516" s="213"/>
      <c r="BB1516" s="213"/>
      <c r="BC1516" s="213"/>
      <c r="BD1516" s="213"/>
      <c r="BE1516" s="345"/>
      <c r="BF1516" s="3"/>
      <c r="BG1516" s="3"/>
      <c r="BH1516" s="3"/>
    </row>
    <row r="1517" spans="2:60" s="1" customFormat="1" ht="14.25" customHeight="1">
      <c r="B1517" s="40" t="s">
        <v>758</v>
      </c>
      <c r="C1517" s="83"/>
      <c r="D1517" s="83"/>
      <c r="E1517" s="83"/>
      <c r="F1517" s="112"/>
      <c r="G1517" s="127" t="s">
        <v>5217</v>
      </c>
      <c r="H1517" s="131"/>
      <c r="I1517" s="131"/>
      <c r="J1517" s="131"/>
      <c r="K1517" s="131"/>
      <c r="L1517" s="131"/>
      <c r="M1517" s="131"/>
      <c r="N1517" s="175" t="str">
        <f>VLOOKUP($B1517,D1_3!$B$5:$AU$27,6,FALSE)&amp;""</f>
        <v/>
      </c>
      <c r="O1517" s="176"/>
      <c r="P1517" s="196" t="str">
        <f>VLOOKUP($B1517,D1_3!$B$5:$AU$27,8,FALSE)&amp;""</f>
        <v/>
      </c>
      <c r="Q1517" s="56"/>
      <c r="R1517" s="196" t="str">
        <f>VLOOKUP($B1517,D1_3!$B$5:$AU$27,9,FALSE)&amp;""</f>
        <v/>
      </c>
      <c r="S1517" s="56"/>
      <c r="T1517" s="196" t="str">
        <f>VLOOKUP($B1517,D1_3!$B$5:$AU$27,10,FALSE)&amp;""</f>
        <v/>
      </c>
      <c r="U1517" s="56"/>
      <c r="V1517" s="196" t="str">
        <f>VLOOKUP($B1517,D1_3!$B$5:$AU$27,11,FALSE)&amp;""</f>
        <v/>
      </c>
      <c r="W1517" s="56"/>
      <c r="X1517" s="196" t="str">
        <f>VLOOKUP($B1517,D1_3!$B$5:$AU$27,12,FALSE)&amp;""</f>
        <v/>
      </c>
      <c r="Y1517" s="56"/>
      <c r="Z1517" s="196" t="str">
        <f>VLOOKUP($B1517,D1_3!$B$5:$AU$27,13,FALSE)&amp;""</f>
        <v/>
      </c>
      <c r="AA1517" s="56"/>
      <c r="AB1517" s="196" t="str">
        <f>VLOOKUP($B1517,D1_3!$B$5:$AU$27,14,FALSE)&amp;""</f>
        <v/>
      </c>
      <c r="AC1517" s="56"/>
      <c r="AD1517" s="196" t="str">
        <f>VLOOKUP($B1517,D1_3!$B$5:$AU$27,15,FALSE)&amp;""</f>
        <v/>
      </c>
      <c r="AE1517" s="56"/>
      <c r="AF1517" s="292" t="s">
        <v>5141</v>
      </c>
      <c r="AG1517" s="296"/>
      <c r="AH1517" s="296"/>
      <c r="AI1517" s="296"/>
      <c r="AJ1517" s="296"/>
      <c r="AK1517" s="296"/>
      <c r="AL1517" s="296"/>
      <c r="AM1517" s="175" t="str">
        <f>VLOOKUP($B1517,D1_3!$B$5:$AU$27,16,FALSE)&amp;""</f>
        <v/>
      </c>
      <c r="AN1517" s="176"/>
      <c r="AO1517" s="313" t="s">
        <v>405</v>
      </c>
      <c r="AP1517" s="313"/>
      <c r="AQ1517" s="313"/>
      <c r="AR1517" s="313"/>
      <c r="AS1517" s="160" t="str">
        <f>VLOOKUP($B1517,D1_3!$B$5:$AU$27,18,FALSE)&amp;""</f>
        <v/>
      </c>
      <c r="AT1517" s="172"/>
      <c r="AU1517" s="172"/>
      <c r="AV1517" s="172"/>
      <c r="AW1517" s="172"/>
      <c r="AX1517" s="172"/>
      <c r="AY1517" s="172" t="s">
        <v>410</v>
      </c>
      <c r="AZ1517" s="204" t="str">
        <f>VLOOKUP($B1517,D1_3!$B$5:$AU$27,19,FALSE)&amp;""</f>
        <v/>
      </c>
      <c r="BA1517" s="172"/>
      <c r="BB1517" s="172"/>
      <c r="BC1517" s="172"/>
      <c r="BD1517" s="172"/>
      <c r="BE1517" s="215"/>
      <c r="BF1517" s="3"/>
      <c r="BG1517" s="3"/>
      <c r="BH1517" s="3"/>
    </row>
    <row r="1518" spans="2:60" s="1" customFormat="1" ht="14.25" customHeight="1">
      <c r="B1518" s="41"/>
      <c r="C1518" s="84"/>
      <c r="D1518" s="84"/>
      <c r="E1518" s="84"/>
      <c r="F1518" s="113"/>
      <c r="G1518" s="128"/>
      <c r="H1518" s="132"/>
      <c r="I1518" s="132"/>
      <c r="J1518" s="132"/>
      <c r="K1518" s="132"/>
      <c r="L1518" s="132"/>
      <c r="M1518" s="132"/>
      <c r="N1518" s="176"/>
      <c r="O1518" s="176"/>
      <c r="P1518" s="56"/>
      <c r="Q1518" s="56"/>
      <c r="R1518" s="56"/>
      <c r="S1518" s="56"/>
      <c r="T1518" s="56"/>
      <c r="U1518" s="56"/>
      <c r="V1518" s="56"/>
      <c r="W1518" s="56"/>
      <c r="X1518" s="56"/>
      <c r="Y1518" s="56"/>
      <c r="Z1518" s="56"/>
      <c r="AA1518" s="56"/>
      <c r="AB1518" s="56"/>
      <c r="AC1518" s="56"/>
      <c r="AD1518" s="56"/>
      <c r="AE1518" s="56"/>
      <c r="AF1518" s="293"/>
      <c r="AG1518" s="297"/>
      <c r="AH1518" s="297"/>
      <c r="AI1518" s="297"/>
      <c r="AJ1518" s="297"/>
      <c r="AK1518" s="297"/>
      <c r="AL1518" s="297"/>
      <c r="AM1518" s="176"/>
      <c r="AN1518" s="176"/>
      <c r="AO1518" s="314"/>
      <c r="AP1518" s="314"/>
      <c r="AQ1518" s="314"/>
      <c r="AR1518" s="314"/>
      <c r="AS1518" s="161"/>
      <c r="AT1518" s="173"/>
      <c r="AU1518" s="173"/>
      <c r="AV1518" s="173"/>
      <c r="AW1518" s="173"/>
      <c r="AX1518" s="173"/>
      <c r="AY1518" s="173"/>
      <c r="AZ1518" s="173"/>
      <c r="BA1518" s="173"/>
      <c r="BB1518" s="173"/>
      <c r="BC1518" s="173"/>
      <c r="BD1518" s="173"/>
      <c r="BE1518" s="222"/>
      <c r="BF1518" s="3"/>
      <c r="BG1518" s="3"/>
      <c r="BH1518" s="3"/>
    </row>
    <row r="1519" spans="2:60" s="1" customFormat="1" ht="14.25" customHeight="1">
      <c r="B1519" s="41"/>
      <c r="C1519" s="84"/>
      <c r="D1519" s="84"/>
      <c r="E1519" s="84"/>
      <c r="F1519" s="113"/>
      <c r="G1519" s="127" t="s">
        <v>918</v>
      </c>
      <c r="H1519" s="131"/>
      <c r="I1519" s="131"/>
      <c r="J1519" s="131"/>
      <c r="K1519" s="131"/>
      <c r="L1519" s="131"/>
      <c r="M1519" s="131"/>
      <c r="N1519" s="175" t="str">
        <f>VLOOKUP($B1517,D1_3!$B$5:$AU$27,7,FALSE)&amp;""</f>
        <v/>
      </c>
      <c r="O1519" s="176"/>
      <c r="P1519" s="56"/>
      <c r="Q1519" s="56"/>
      <c r="R1519" s="56"/>
      <c r="S1519" s="56"/>
      <c r="T1519" s="56"/>
      <c r="U1519" s="56"/>
      <c r="V1519" s="56"/>
      <c r="W1519" s="56"/>
      <c r="X1519" s="56"/>
      <c r="Y1519" s="56"/>
      <c r="Z1519" s="56"/>
      <c r="AA1519" s="56"/>
      <c r="AB1519" s="56"/>
      <c r="AC1519" s="56"/>
      <c r="AD1519" s="56"/>
      <c r="AE1519" s="56"/>
      <c r="AF1519" s="127" t="s">
        <v>7272</v>
      </c>
      <c r="AG1519" s="131"/>
      <c r="AH1519" s="131"/>
      <c r="AI1519" s="131"/>
      <c r="AJ1519" s="131"/>
      <c r="AK1519" s="131"/>
      <c r="AL1519" s="131"/>
      <c r="AM1519" s="306" t="str">
        <f>VLOOKUP($B1517,D1_3!$B$5:$AU$27,17,FALSE)&amp;""</f>
        <v/>
      </c>
      <c r="AN1519" s="310"/>
      <c r="AO1519" s="314" t="s">
        <v>414</v>
      </c>
      <c r="AP1519" s="314"/>
      <c r="AQ1519" s="314"/>
      <c r="AR1519" s="314"/>
      <c r="AS1519" s="162" t="str">
        <f>VLOOKUP($B1517,D1_3!$B$5:$AU$27,20,FALSE)&amp;""</f>
        <v/>
      </c>
      <c r="AT1519" s="173"/>
      <c r="AU1519" s="173"/>
      <c r="AV1519" s="173"/>
      <c r="AW1519" s="173"/>
      <c r="AX1519" s="173"/>
      <c r="AY1519" s="173" t="s">
        <v>410</v>
      </c>
      <c r="AZ1519" s="205" t="str">
        <f>VLOOKUP($B1517,D1_3!$B$5:$AU$27,21,FALSE)&amp;""</f>
        <v/>
      </c>
      <c r="BA1519" s="173"/>
      <c r="BB1519" s="173"/>
      <c r="BC1519" s="173"/>
      <c r="BD1519" s="173"/>
      <c r="BE1519" s="222"/>
      <c r="BF1519" s="3"/>
      <c r="BG1519" s="3"/>
      <c r="BH1519" s="3"/>
    </row>
    <row r="1520" spans="2:60" s="1" customFormat="1" ht="14.25" customHeight="1">
      <c r="B1520" s="41"/>
      <c r="C1520" s="84"/>
      <c r="D1520" s="84"/>
      <c r="E1520" s="84"/>
      <c r="F1520" s="113"/>
      <c r="G1520" s="128"/>
      <c r="H1520" s="132"/>
      <c r="I1520" s="132"/>
      <c r="J1520" s="132"/>
      <c r="K1520" s="132"/>
      <c r="L1520" s="132"/>
      <c r="M1520" s="132"/>
      <c r="N1520" s="176"/>
      <c r="O1520" s="176"/>
      <c r="P1520" s="56"/>
      <c r="Q1520" s="56"/>
      <c r="R1520" s="56"/>
      <c r="S1520" s="56"/>
      <c r="T1520" s="56"/>
      <c r="U1520" s="56"/>
      <c r="V1520" s="56"/>
      <c r="W1520" s="56"/>
      <c r="X1520" s="56"/>
      <c r="Y1520" s="56"/>
      <c r="Z1520" s="56"/>
      <c r="AA1520" s="56"/>
      <c r="AB1520" s="56"/>
      <c r="AC1520" s="56"/>
      <c r="AD1520" s="56"/>
      <c r="AE1520" s="56"/>
      <c r="AF1520" s="128"/>
      <c r="AG1520" s="132"/>
      <c r="AH1520" s="132"/>
      <c r="AI1520" s="132"/>
      <c r="AJ1520" s="132"/>
      <c r="AK1520" s="132"/>
      <c r="AL1520" s="132"/>
      <c r="AM1520" s="307"/>
      <c r="AN1520" s="311"/>
      <c r="AO1520" s="315"/>
      <c r="AP1520" s="315"/>
      <c r="AQ1520" s="315"/>
      <c r="AR1520" s="315"/>
      <c r="AS1520" s="163"/>
      <c r="AT1520" s="174"/>
      <c r="AU1520" s="174"/>
      <c r="AV1520" s="174"/>
      <c r="AW1520" s="174"/>
      <c r="AX1520" s="174"/>
      <c r="AY1520" s="174"/>
      <c r="AZ1520" s="174"/>
      <c r="BA1520" s="174"/>
      <c r="BB1520" s="174"/>
      <c r="BC1520" s="174"/>
      <c r="BD1520" s="174"/>
      <c r="BE1520" s="216"/>
      <c r="BF1520" s="3"/>
      <c r="BG1520" s="3"/>
      <c r="BH1520" s="3"/>
    </row>
    <row r="1521" spans="2:60" s="1" customFormat="1" ht="14.25" customHeight="1">
      <c r="B1521" s="43"/>
      <c r="C1521" s="87"/>
      <c r="D1521" s="87"/>
      <c r="E1521" s="87"/>
      <c r="F1521" s="115"/>
      <c r="G1521" s="127" t="s">
        <v>7138</v>
      </c>
      <c r="H1521" s="131"/>
      <c r="I1521" s="131"/>
      <c r="J1521" s="131"/>
      <c r="K1521" s="131"/>
      <c r="L1521" s="131"/>
      <c r="M1521" s="131"/>
      <c r="N1521" s="131"/>
      <c r="O1521" s="131"/>
      <c r="P1521" s="197" t="str">
        <f>VLOOKUP($B1517,D1_3!$B$5:$AU$27,46,FALSE)&amp;""</f>
        <v/>
      </c>
      <c r="Q1521" s="211"/>
      <c r="R1521" s="211"/>
      <c r="S1521" s="211"/>
      <c r="T1521" s="211"/>
      <c r="U1521" s="211"/>
      <c r="V1521" s="211"/>
      <c r="W1521" s="211"/>
      <c r="X1521" s="211"/>
      <c r="Y1521" s="211"/>
      <c r="Z1521" s="211"/>
      <c r="AA1521" s="211"/>
      <c r="AB1521" s="211"/>
      <c r="AC1521" s="211"/>
      <c r="AD1521" s="211"/>
      <c r="AE1521" s="211"/>
      <c r="AF1521" s="211"/>
      <c r="AG1521" s="211"/>
      <c r="AH1521" s="211"/>
      <c r="AI1521" s="211"/>
      <c r="AJ1521" s="211"/>
      <c r="AK1521" s="211"/>
      <c r="AL1521" s="211"/>
      <c r="AM1521" s="211"/>
      <c r="AN1521" s="211"/>
      <c r="AO1521" s="211"/>
      <c r="AP1521" s="211"/>
      <c r="AQ1521" s="211"/>
      <c r="AR1521" s="211"/>
      <c r="AS1521" s="211"/>
      <c r="AT1521" s="211"/>
      <c r="AU1521" s="211"/>
      <c r="AV1521" s="211"/>
      <c r="AW1521" s="211"/>
      <c r="AX1521" s="211"/>
      <c r="AY1521" s="211"/>
      <c r="AZ1521" s="211"/>
      <c r="BA1521" s="211"/>
      <c r="BB1521" s="211"/>
      <c r="BC1521" s="211"/>
      <c r="BD1521" s="211"/>
      <c r="BE1521" s="343"/>
      <c r="BF1521" s="3"/>
      <c r="BG1521" s="3"/>
      <c r="BH1521" s="3"/>
    </row>
    <row r="1522" spans="2:60" s="1" customFormat="1" ht="14.25" customHeight="1">
      <c r="B1522" s="43"/>
      <c r="C1522" s="87"/>
      <c r="D1522" s="87"/>
      <c r="E1522" s="87"/>
      <c r="F1522" s="115"/>
      <c r="G1522" s="129"/>
      <c r="H1522" s="133"/>
      <c r="I1522" s="133"/>
      <c r="J1522" s="133"/>
      <c r="K1522" s="133"/>
      <c r="L1522" s="133"/>
      <c r="M1522" s="133"/>
      <c r="N1522" s="133"/>
      <c r="O1522" s="133"/>
      <c r="P1522" s="198"/>
      <c r="Q1522" s="212"/>
      <c r="R1522" s="212"/>
      <c r="S1522" s="212"/>
      <c r="T1522" s="212"/>
      <c r="U1522" s="212"/>
      <c r="V1522" s="212"/>
      <c r="W1522" s="212"/>
      <c r="X1522" s="212"/>
      <c r="Y1522" s="212"/>
      <c r="Z1522" s="212"/>
      <c r="AA1522" s="212"/>
      <c r="AB1522" s="212"/>
      <c r="AC1522" s="212"/>
      <c r="AD1522" s="212"/>
      <c r="AE1522" s="212"/>
      <c r="AF1522" s="212"/>
      <c r="AG1522" s="212"/>
      <c r="AH1522" s="212"/>
      <c r="AI1522" s="212"/>
      <c r="AJ1522" s="212"/>
      <c r="AK1522" s="212"/>
      <c r="AL1522" s="212"/>
      <c r="AM1522" s="212"/>
      <c r="AN1522" s="212"/>
      <c r="AO1522" s="212"/>
      <c r="AP1522" s="212"/>
      <c r="AQ1522" s="212"/>
      <c r="AR1522" s="212"/>
      <c r="AS1522" s="212"/>
      <c r="AT1522" s="212"/>
      <c r="AU1522" s="212"/>
      <c r="AV1522" s="212"/>
      <c r="AW1522" s="212"/>
      <c r="AX1522" s="212"/>
      <c r="AY1522" s="212"/>
      <c r="AZ1522" s="212"/>
      <c r="BA1522" s="212"/>
      <c r="BB1522" s="212"/>
      <c r="BC1522" s="212"/>
      <c r="BD1522" s="212"/>
      <c r="BE1522" s="344"/>
      <c r="BF1522" s="3"/>
      <c r="BG1522" s="3"/>
      <c r="BH1522" s="3"/>
    </row>
    <row r="1523" spans="2:60" s="1" customFormat="1" ht="14.25" customHeight="1">
      <c r="B1523" s="43"/>
      <c r="C1523" s="87"/>
      <c r="D1523" s="87"/>
      <c r="E1523" s="87"/>
      <c r="F1523" s="115"/>
      <c r="G1523" s="129"/>
      <c r="H1523" s="133"/>
      <c r="I1523" s="133"/>
      <c r="J1523" s="133"/>
      <c r="K1523" s="133"/>
      <c r="L1523" s="133"/>
      <c r="M1523" s="133"/>
      <c r="N1523" s="133"/>
      <c r="O1523" s="133"/>
      <c r="P1523" s="198"/>
      <c r="Q1523" s="212"/>
      <c r="R1523" s="212"/>
      <c r="S1523" s="212"/>
      <c r="T1523" s="212"/>
      <c r="U1523" s="212"/>
      <c r="V1523" s="212"/>
      <c r="W1523" s="212"/>
      <c r="X1523" s="212"/>
      <c r="Y1523" s="212"/>
      <c r="Z1523" s="212"/>
      <c r="AA1523" s="212"/>
      <c r="AB1523" s="212"/>
      <c r="AC1523" s="212"/>
      <c r="AD1523" s="212"/>
      <c r="AE1523" s="212"/>
      <c r="AF1523" s="212"/>
      <c r="AG1523" s="212"/>
      <c r="AH1523" s="212"/>
      <c r="AI1523" s="212"/>
      <c r="AJ1523" s="212"/>
      <c r="AK1523" s="212"/>
      <c r="AL1523" s="212"/>
      <c r="AM1523" s="212"/>
      <c r="AN1523" s="212"/>
      <c r="AO1523" s="212"/>
      <c r="AP1523" s="212"/>
      <c r="AQ1523" s="212"/>
      <c r="AR1523" s="212"/>
      <c r="AS1523" s="212"/>
      <c r="AT1523" s="212"/>
      <c r="AU1523" s="212"/>
      <c r="AV1523" s="212"/>
      <c r="AW1523" s="212"/>
      <c r="AX1523" s="212"/>
      <c r="AY1523" s="212"/>
      <c r="AZ1523" s="212"/>
      <c r="BA1523" s="212"/>
      <c r="BB1523" s="212"/>
      <c r="BC1523" s="212"/>
      <c r="BD1523" s="212"/>
      <c r="BE1523" s="344"/>
      <c r="BF1523" s="3"/>
      <c r="BG1523" s="3"/>
      <c r="BH1523" s="3"/>
    </row>
    <row r="1524" spans="2:60" s="1" customFormat="1" ht="14.25" customHeight="1">
      <c r="B1524" s="43"/>
      <c r="C1524" s="87"/>
      <c r="D1524" s="87"/>
      <c r="E1524" s="87"/>
      <c r="F1524" s="115"/>
      <c r="G1524" s="129"/>
      <c r="H1524" s="133"/>
      <c r="I1524" s="133"/>
      <c r="J1524" s="133"/>
      <c r="K1524" s="133"/>
      <c r="L1524" s="133"/>
      <c r="M1524" s="133"/>
      <c r="N1524" s="133"/>
      <c r="O1524" s="133"/>
      <c r="P1524" s="198"/>
      <c r="Q1524" s="212"/>
      <c r="R1524" s="212"/>
      <c r="S1524" s="212"/>
      <c r="T1524" s="212"/>
      <c r="U1524" s="212"/>
      <c r="V1524" s="212"/>
      <c r="W1524" s="212"/>
      <c r="X1524" s="212"/>
      <c r="Y1524" s="212"/>
      <c r="Z1524" s="212"/>
      <c r="AA1524" s="212"/>
      <c r="AB1524" s="212"/>
      <c r="AC1524" s="212"/>
      <c r="AD1524" s="212"/>
      <c r="AE1524" s="212"/>
      <c r="AF1524" s="212"/>
      <c r="AG1524" s="212"/>
      <c r="AH1524" s="212"/>
      <c r="AI1524" s="212"/>
      <c r="AJ1524" s="212"/>
      <c r="AK1524" s="212"/>
      <c r="AL1524" s="212"/>
      <c r="AM1524" s="212"/>
      <c r="AN1524" s="212"/>
      <c r="AO1524" s="212"/>
      <c r="AP1524" s="212"/>
      <c r="AQ1524" s="212"/>
      <c r="AR1524" s="212"/>
      <c r="AS1524" s="212"/>
      <c r="AT1524" s="212"/>
      <c r="AU1524" s="212"/>
      <c r="AV1524" s="212"/>
      <c r="AW1524" s="212"/>
      <c r="AX1524" s="212"/>
      <c r="AY1524" s="212"/>
      <c r="AZ1524" s="212"/>
      <c r="BA1524" s="212"/>
      <c r="BB1524" s="212"/>
      <c r="BC1524" s="212"/>
      <c r="BD1524" s="212"/>
      <c r="BE1524" s="344"/>
      <c r="BF1524" s="3"/>
      <c r="BG1524" s="3"/>
      <c r="BH1524" s="3"/>
    </row>
    <row r="1525" spans="2:60" s="1" customFormat="1" ht="14.25" customHeight="1">
      <c r="B1525" s="44"/>
      <c r="C1525" s="86"/>
      <c r="D1525" s="86"/>
      <c r="E1525" s="86"/>
      <c r="F1525" s="116"/>
      <c r="G1525" s="128"/>
      <c r="H1525" s="132"/>
      <c r="I1525" s="132"/>
      <c r="J1525" s="132"/>
      <c r="K1525" s="132"/>
      <c r="L1525" s="132"/>
      <c r="M1525" s="132"/>
      <c r="N1525" s="132"/>
      <c r="O1525" s="132"/>
      <c r="P1525" s="199"/>
      <c r="Q1525" s="213"/>
      <c r="R1525" s="213"/>
      <c r="S1525" s="213"/>
      <c r="T1525" s="213"/>
      <c r="U1525" s="213"/>
      <c r="V1525" s="213"/>
      <c r="W1525" s="213"/>
      <c r="X1525" s="213"/>
      <c r="Y1525" s="213"/>
      <c r="Z1525" s="213"/>
      <c r="AA1525" s="213"/>
      <c r="AB1525" s="213"/>
      <c r="AC1525" s="213"/>
      <c r="AD1525" s="213"/>
      <c r="AE1525" s="213"/>
      <c r="AF1525" s="213"/>
      <c r="AG1525" s="213"/>
      <c r="AH1525" s="213"/>
      <c r="AI1525" s="213"/>
      <c r="AJ1525" s="213"/>
      <c r="AK1525" s="213"/>
      <c r="AL1525" s="213"/>
      <c r="AM1525" s="213"/>
      <c r="AN1525" s="213"/>
      <c r="AO1525" s="213"/>
      <c r="AP1525" s="213"/>
      <c r="AQ1525" s="213"/>
      <c r="AR1525" s="213"/>
      <c r="AS1525" s="213"/>
      <c r="AT1525" s="213"/>
      <c r="AU1525" s="213"/>
      <c r="AV1525" s="213"/>
      <c r="AW1525" s="213"/>
      <c r="AX1525" s="213"/>
      <c r="AY1525" s="213"/>
      <c r="AZ1525" s="213"/>
      <c r="BA1525" s="213"/>
      <c r="BB1525" s="213"/>
      <c r="BC1525" s="213"/>
      <c r="BD1525" s="213"/>
      <c r="BE1525" s="345"/>
      <c r="BF1525" s="3"/>
      <c r="BG1525" s="3"/>
      <c r="BH1525" s="3"/>
    </row>
    <row r="1526" spans="2:60" s="1" customFormat="1" ht="14.25" customHeight="1">
      <c r="B1526" s="40" t="s">
        <v>760</v>
      </c>
      <c r="C1526" s="83"/>
      <c r="D1526" s="83"/>
      <c r="E1526" s="83"/>
      <c r="F1526" s="112"/>
      <c r="G1526" s="127" t="s">
        <v>5217</v>
      </c>
      <c r="H1526" s="131"/>
      <c r="I1526" s="131"/>
      <c r="J1526" s="131"/>
      <c r="K1526" s="131"/>
      <c r="L1526" s="131"/>
      <c r="M1526" s="131"/>
      <c r="N1526" s="175" t="str">
        <f>VLOOKUP($B1526,D1_3!$B$5:$AU$27,6,FALSE)&amp;""</f>
        <v/>
      </c>
      <c r="O1526" s="176"/>
      <c r="P1526" s="196" t="str">
        <f>VLOOKUP($B1526,D1_3!$B$5:$AU$27,8,FALSE)&amp;""</f>
        <v/>
      </c>
      <c r="Q1526" s="56"/>
      <c r="R1526" s="196" t="str">
        <f>VLOOKUP($B1526,D1_3!$B$5:$AU$27,9,FALSE)&amp;""</f>
        <v/>
      </c>
      <c r="S1526" s="56"/>
      <c r="T1526" s="196" t="str">
        <f>VLOOKUP($B1526,D1_3!$B$5:$AU$27,10,FALSE)&amp;""</f>
        <v/>
      </c>
      <c r="U1526" s="56"/>
      <c r="V1526" s="196" t="str">
        <f>VLOOKUP($B1526,D1_3!$B$5:$AU$27,11,FALSE)&amp;""</f>
        <v/>
      </c>
      <c r="W1526" s="56"/>
      <c r="X1526" s="196" t="str">
        <f>VLOOKUP($B1526,D1_3!$B$5:$AU$27,12,FALSE)&amp;""</f>
        <v/>
      </c>
      <c r="Y1526" s="56"/>
      <c r="Z1526" s="196" t="str">
        <f>VLOOKUP($B1526,D1_3!$B$5:$AU$27,13,FALSE)&amp;""</f>
        <v/>
      </c>
      <c r="AA1526" s="56"/>
      <c r="AB1526" s="196" t="str">
        <f>VLOOKUP($B1526,D1_3!$B$5:$AU$27,14,FALSE)&amp;""</f>
        <v/>
      </c>
      <c r="AC1526" s="56"/>
      <c r="AD1526" s="196" t="str">
        <f>VLOOKUP($B1526,D1_3!$B$5:$AU$27,15,FALSE)&amp;""</f>
        <v/>
      </c>
      <c r="AE1526" s="56"/>
      <c r="AF1526" s="292" t="s">
        <v>5141</v>
      </c>
      <c r="AG1526" s="296"/>
      <c r="AH1526" s="296"/>
      <c r="AI1526" s="296"/>
      <c r="AJ1526" s="296"/>
      <c r="AK1526" s="296"/>
      <c r="AL1526" s="296"/>
      <c r="AM1526" s="175" t="str">
        <f>VLOOKUP($B1526,D1_3!$B$5:$AU$27,16,FALSE)&amp;""</f>
        <v/>
      </c>
      <c r="AN1526" s="176"/>
      <c r="AO1526" s="313" t="s">
        <v>405</v>
      </c>
      <c r="AP1526" s="313"/>
      <c r="AQ1526" s="313"/>
      <c r="AR1526" s="313"/>
      <c r="AS1526" s="160" t="str">
        <f>VLOOKUP($B1526,D1_3!$B$5:$AU$27,18,FALSE)&amp;""</f>
        <v/>
      </c>
      <c r="AT1526" s="172"/>
      <c r="AU1526" s="172"/>
      <c r="AV1526" s="172"/>
      <c r="AW1526" s="172"/>
      <c r="AX1526" s="172"/>
      <c r="AY1526" s="172" t="s">
        <v>410</v>
      </c>
      <c r="AZ1526" s="204" t="str">
        <f>VLOOKUP($B1526,D1_3!$B$5:$AU$27,19,FALSE)&amp;""</f>
        <v/>
      </c>
      <c r="BA1526" s="172"/>
      <c r="BB1526" s="172"/>
      <c r="BC1526" s="172"/>
      <c r="BD1526" s="172"/>
      <c r="BE1526" s="215"/>
      <c r="BF1526" s="3"/>
      <c r="BG1526" s="3"/>
      <c r="BH1526" s="3"/>
    </row>
    <row r="1527" spans="2:60" s="1" customFormat="1" ht="14.25" customHeight="1">
      <c r="B1527" s="41"/>
      <c r="C1527" s="84"/>
      <c r="D1527" s="84"/>
      <c r="E1527" s="84"/>
      <c r="F1527" s="113"/>
      <c r="G1527" s="128"/>
      <c r="H1527" s="132"/>
      <c r="I1527" s="132"/>
      <c r="J1527" s="132"/>
      <c r="K1527" s="132"/>
      <c r="L1527" s="132"/>
      <c r="M1527" s="132"/>
      <c r="N1527" s="176"/>
      <c r="O1527" s="176"/>
      <c r="P1527" s="56"/>
      <c r="Q1527" s="56"/>
      <c r="R1527" s="56"/>
      <c r="S1527" s="56"/>
      <c r="T1527" s="56"/>
      <c r="U1527" s="56"/>
      <c r="V1527" s="56"/>
      <c r="W1527" s="56"/>
      <c r="X1527" s="56"/>
      <c r="Y1527" s="56"/>
      <c r="Z1527" s="56"/>
      <c r="AA1527" s="56"/>
      <c r="AB1527" s="56"/>
      <c r="AC1527" s="56"/>
      <c r="AD1527" s="56"/>
      <c r="AE1527" s="56"/>
      <c r="AF1527" s="293"/>
      <c r="AG1527" s="297"/>
      <c r="AH1527" s="297"/>
      <c r="AI1527" s="297"/>
      <c r="AJ1527" s="297"/>
      <c r="AK1527" s="297"/>
      <c r="AL1527" s="297"/>
      <c r="AM1527" s="176"/>
      <c r="AN1527" s="176"/>
      <c r="AO1527" s="314"/>
      <c r="AP1527" s="314"/>
      <c r="AQ1527" s="314"/>
      <c r="AR1527" s="314"/>
      <c r="AS1527" s="161"/>
      <c r="AT1527" s="173"/>
      <c r="AU1527" s="173"/>
      <c r="AV1527" s="173"/>
      <c r="AW1527" s="173"/>
      <c r="AX1527" s="173"/>
      <c r="AY1527" s="173"/>
      <c r="AZ1527" s="173"/>
      <c r="BA1527" s="173"/>
      <c r="BB1527" s="173"/>
      <c r="BC1527" s="173"/>
      <c r="BD1527" s="173"/>
      <c r="BE1527" s="222"/>
      <c r="BF1527" s="3"/>
      <c r="BG1527" s="3"/>
      <c r="BH1527" s="3"/>
    </row>
    <row r="1528" spans="2:60" s="1" customFormat="1" ht="14.25" customHeight="1">
      <c r="B1528" s="41"/>
      <c r="C1528" s="84"/>
      <c r="D1528" s="84"/>
      <c r="E1528" s="84"/>
      <c r="F1528" s="113"/>
      <c r="G1528" s="127" t="s">
        <v>918</v>
      </c>
      <c r="H1528" s="131"/>
      <c r="I1528" s="131"/>
      <c r="J1528" s="131"/>
      <c r="K1528" s="131"/>
      <c r="L1528" s="131"/>
      <c r="M1528" s="131"/>
      <c r="N1528" s="175" t="str">
        <f>VLOOKUP($B1526,D1_3!$B$5:$AU$27,7,FALSE)&amp;""</f>
        <v/>
      </c>
      <c r="O1528" s="176"/>
      <c r="P1528" s="56"/>
      <c r="Q1528" s="56"/>
      <c r="R1528" s="56"/>
      <c r="S1528" s="56"/>
      <c r="T1528" s="56"/>
      <c r="U1528" s="56"/>
      <c r="V1528" s="56"/>
      <c r="W1528" s="56"/>
      <c r="X1528" s="56"/>
      <c r="Y1528" s="56"/>
      <c r="Z1528" s="56"/>
      <c r="AA1528" s="56"/>
      <c r="AB1528" s="56"/>
      <c r="AC1528" s="56"/>
      <c r="AD1528" s="56"/>
      <c r="AE1528" s="56"/>
      <c r="AF1528" s="127" t="s">
        <v>7272</v>
      </c>
      <c r="AG1528" s="131"/>
      <c r="AH1528" s="131"/>
      <c r="AI1528" s="131"/>
      <c r="AJ1528" s="131"/>
      <c r="AK1528" s="131"/>
      <c r="AL1528" s="131"/>
      <c r="AM1528" s="306" t="str">
        <f>VLOOKUP($B1526,D1_3!$B$5:$AU$27,17,FALSE)&amp;""</f>
        <v/>
      </c>
      <c r="AN1528" s="310"/>
      <c r="AO1528" s="314" t="s">
        <v>414</v>
      </c>
      <c r="AP1528" s="314"/>
      <c r="AQ1528" s="314"/>
      <c r="AR1528" s="314"/>
      <c r="AS1528" s="162" t="str">
        <f>VLOOKUP($B1526,D1_3!$B$5:$AU$27,20,FALSE)&amp;""</f>
        <v/>
      </c>
      <c r="AT1528" s="173"/>
      <c r="AU1528" s="173"/>
      <c r="AV1528" s="173"/>
      <c r="AW1528" s="173"/>
      <c r="AX1528" s="173"/>
      <c r="AY1528" s="173" t="s">
        <v>410</v>
      </c>
      <c r="AZ1528" s="205" t="str">
        <f>VLOOKUP($B1526,D1_3!$B$5:$AU$27,21,FALSE)&amp;""</f>
        <v/>
      </c>
      <c r="BA1528" s="173"/>
      <c r="BB1528" s="173"/>
      <c r="BC1528" s="173"/>
      <c r="BD1528" s="173"/>
      <c r="BE1528" s="222"/>
      <c r="BF1528" s="3"/>
      <c r="BG1528" s="3"/>
      <c r="BH1528" s="3"/>
    </row>
    <row r="1529" spans="2:60" s="1" customFormat="1" ht="14.25" customHeight="1">
      <c r="B1529" s="41"/>
      <c r="C1529" s="84"/>
      <c r="D1529" s="84"/>
      <c r="E1529" s="84"/>
      <c r="F1529" s="113"/>
      <c r="G1529" s="128"/>
      <c r="H1529" s="132"/>
      <c r="I1529" s="132"/>
      <c r="J1529" s="132"/>
      <c r="K1529" s="132"/>
      <c r="L1529" s="132"/>
      <c r="M1529" s="132"/>
      <c r="N1529" s="176"/>
      <c r="O1529" s="176"/>
      <c r="P1529" s="56"/>
      <c r="Q1529" s="56"/>
      <c r="R1529" s="56"/>
      <c r="S1529" s="56"/>
      <c r="T1529" s="56"/>
      <c r="U1529" s="56"/>
      <c r="V1529" s="56"/>
      <c r="W1529" s="56"/>
      <c r="X1529" s="56"/>
      <c r="Y1529" s="56"/>
      <c r="Z1529" s="56"/>
      <c r="AA1529" s="56"/>
      <c r="AB1529" s="56"/>
      <c r="AC1529" s="56"/>
      <c r="AD1529" s="56"/>
      <c r="AE1529" s="56"/>
      <c r="AF1529" s="128"/>
      <c r="AG1529" s="132"/>
      <c r="AH1529" s="132"/>
      <c r="AI1529" s="132"/>
      <c r="AJ1529" s="132"/>
      <c r="AK1529" s="132"/>
      <c r="AL1529" s="132"/>
      <c r="AM1529" s="307"/>
      <c r="AN1529" s="311"/>
      <c r="AO1529" s="315"/>
      <c r="AP1529" s="315"/>
      <c r="AQ1529" s="315"/>
      <c r="AR1529" s="315"/>
      <c r="AS1529" s="163"/>
      <c r="AT1529" s="174"/>
      <c r="AU1529" s="174"/>
      <c r="AV1529" s="174"/>
      <c r="AW1529" s="174"/>
      <c r="AX1529" s="174"/>
      <c r="AY1529" s="174"/>
      <c r="AZ1529" s="174"/>
      <c r="BA1529" s="174"/>
      <c r="BB1529" s="174"/>
      <c r="BC1529" s="174"/>
      <c r="BD1529" s="174"/>
      <c r="BE1529" s="216"/>
      <c r="BF1529" s="3"/>
      <c r="BG1529" s="3"/>
      <c r="BH1529" s="3"/>
    </row>
    <row r="1530" spans="2:60" s="1" customFormat="1" ht="14.25" customHeight="1">
      <c r="B1530" s="43"/>
      <c r="C1530" s="87"/>
      <c r="D1530" s="87"/>
      <c r="E1530" s="87"/>
      <c r="F1530" s="115"/>
      <c r="G1530" s="127" t="s">
        <v>7138</v>
      </c>
      <c r="H1530" s="131"/>
      <c r="I1530" s="131"/>
      <c r="J1530" s="131"/>
      <c r="K1530" s="131"/>
      <c r="L1530" s="131"/>
      <c r="M1530" s="131"/>
      <c r="N1530" s="131"/>
      <c r="O1530" s="131"/>
      <c r="P1530" s="197" t="str">
        <f>VLOOKUP($B1526,D1_3!$B$5:$AU$27,46,FALSE)&amp;""</f>
        <v/>
      </c>
      <c r="Q1530" s="211"/>
      <c r="R1530" s="211"/>
      <c r="S1530" s="211"/>
      <c r="T1530" s="211"/>
      <c r="U1530" s="211"/>
      <c r="V1530" s="211"/>
      <c r="W1530" s="211"/>
      <c r="X1530" s="211"/>
      <c r="Y1530" s="211"/>
      <c r="Z1530" s="211"/>
      <c r="AA1530" s="211"/>
      <c r="AB1530" s="211"/>
      <c r="AC1530" s="211"/>
      <c r="AD1530" s="211"/>
      <c r="AE1530" s="211"/>
      <c r="AF1530" s="211"/>
      <c r="AG1530" s="211"/>
      <c r="AH1530" s="211"/>
      <c r="AI1530" s="211"/>
      <c r="AJ1530" s="211"/>
      <c r="AK1530" s="211"/>
      <c r="AL1530" s="211"/>
      <c r="AM1530" s="211"/>
      <c r="AN1530" s="211"/>
      <c r="AO1530" s="211"/>
      <c r="AP1530" s="211"/>
      <c r="AQ1530" s="211"/>
      <c r="AR1530" s="211"/>
      <c r="AS1530" s="211"/>
      <c r="AT1530" s="211"/>
      <c r="AU1530" s="211"/>
      <c r="AV1530" s="211"/>
      <c r="AW1530" s="211"/>
      <c r="AX1530" s="211"/>
      <c r="AY1530" s="211"/>
      <c r="AZ1530" s="211"/>
      <c r="BA1530" s="211"/>
      <c r="BB1530" s="211"/>
      <c r="BC1530" s="211"/>
      <c r="BD1530" s="211"/>
      <c r="BE1530" s="343"/>
      <c r="BF1530" s="3"/>
      <c r="BG1530" s="3"/>
      <c r="BH1530" s="3"/>
    </row>
    <row r="1531" spans="2:60" s="1" customFormat="1" ht="14.25" customHeight="1">
      <c r="B1531" s="43"/>
      <c r="C1531" s="87"/>
      <c r="D1531" s="87"/>
      <c r="E1531" s="87"/>
      <c r="F1531" s="115"/>
      <c r="G1531" s="129"/>
      <c r="H1531" s="133"/>
      <c r="I1531" s="133"/>
      <c r="J1531" s="133"/>
      <c r="K1531" s="133"/>
      <c r="L1531" s="133"/>
      <c r="M1531" s="133"/>
      <c r="N1531" s="133"/>
      <c r="O1531" s="133"/>
      <c r="P1531" s="198"/>
      <c r="Q1531" s="212"/>
      <c r="R1531" s="212"/>
      <c r="S1531" s="212"/>
      <c r="T1531" s="212"/>
      <c r="U1531" s="212"/>
      <c r="V1531" s="212"/>
      <c r="W1531" s="212"/>
      <c r="X1531" s="212"/>
      <c r="Y1531" s="212"/>
      <c r="Z1531" s="212"/>
      <c r="AA1531" s="212"/>
      <c r="AB1531" s="212"/>
      <c r="AC1531" s="212"/>
      <c r="AD1531" s="212"/>
      <c r="AE1531" s="212"/>
      <c r="AF1531" s="212"/>
      <c r="AG1531" s="212"/>
      <c r="AH1531" s="212"/>
      <c r="AI1531" s="212"/>
      <c r="AJ1531" s="212"/>
      <c r="AK1531" s="212"/>
      <c r="AL1531" s="212"/>
      <c r="AM1531" s="212"/>
      <c r="AN1531" s="212"/>
      <c r="AO1531" s="212"/>
      <c r="AP1531" s="212"/>
      <c r="AQ1531" s="212"/>
      <c r="AR1531" s="212"/>
      <c r="AS1531" s="212"/>
      <c r="AT1531" s="212"/>
      <c r="AU1531" s="212"/>
      <c r="AV1531" s="212"/>
      <c r="AW1531" s="212"/>
      <c r="AX1531" s="212"/>
      <c r="AY1531" s="212"/>
      <c r="AZ1531" s="212"/>
      <c r="BA1531" s="212"/>
      <c r="BB1531" s="212"/>
      <c r="BC1531" s="212"/>
      <c r="BD1531" s="212"/>
      <c r="BE1531" s="344"/>
      <c r="BF1531" s="3"/>
      <c r="BG1531" s="3"/>
      <c r="BH1531" s="3"/>
    </row>
    <row r="1532" spans="2:60" s="1" customFormat="1" ht="14.25" customHeight="1">
      <c r="B1532" s="43"/>
      <c r="C1532" s="87"/>
      <c r="D1532" s="87"/>
      <c r="E1532" s="87"/>
      <c r="F1532" s="115"/>
      <c r="G1532" s="129"/>
      <c r="H1532" s="133"/>
      <c r="I1532" s="133"/>
      <c r="J1532" s="133"/>
      <c r="K1532" s="133"/>
      <c r="L1532" s="133"/>
      <c r="M1532" s="133"/>
      <c r="N1532" s="133"/>
      <c r="O1532" s="133"/>
      <c r="P1532" s="198"/>
      <c r="Q1532" s="212"/>
      <c r="R1532" s="212"/>
      <c r="S1532" s="212"/>
      <c r="T1532" s="212"/>
      <c r="U1532" s="212"/>
      <c r="V1532" s="212"/>
      <c r="W1532" s="212"/>
      <c r="X1532" s="212"/>
      <c r="Y1532" s="212"/>
      <c r="Z1532" s="212"/>
      <c r="AA1532" s="212"/>
      <c r="AB1532" s="212"/>
      <c r="AC1532" s="212"/>
      <c r="AD1532" s="212"/>
      <c r="AE1532" s="212"/>
      <c r="AF1532" s="212"/>
      <c r="AG1532" s="212"/>
      <c r="AH1532" s="212"/>
      <c r="AI1532" s="212"/>
      <c r="AJ1532" s="212"/>
      <c r="AK1532" s="212"/>
      <c r="AL1532" s="212"/>
      <c r="AM1532" s="212"/>
      <c r="AN1532" s="212"/>
      <c r="AO1532" s="212"/>
      <c r="AP1532" s="212"/>
      <c r="AQ1532" s="212"/>
      <c r="AR1532" s="212"/>
      <c r="AS1532" s="212"/>
      <c r="AT1532" s="212"/>
      <c r="AU1532" s="212"/>
      <c r="AV1532" s="212"/>
      <c r="AW1532" s="212"/>
      <c r="AX1532" s="212"/>
      <c r="AY1532" s="212"/>
      <c r="AZ1532" s="212"/>
      <c r="BA1532" s="212"/>
      <c r="BB1532" s="212"/>
      <c r="BC1532" s="212"/>
      <c r="BD1532" s="212"/>
      <c r="BE1532" s="344"/>
      <c r="BF1532" s="3"/>
      <c r="BG1532" s="3"/>
      <c r="BH1532" s="3"/>
    </row>
    <row r="1533" spans="2:60" s="1" customFormat="1" ht="14.25" customHeight="1">
      <c r="B1533" s="43"/>
      <c r="C1533" s="87"/>
      <c r="D1533" s="87"/>
      <c r="E1533" s="87"/>
      <c r="F1533" s="115"/>
      <c r="G1533" s="129"/>
      <c r="H1533" s="133"/>
      <c r="I1533" s="133"/>
      <c r="J1533" s="133"/>
      <c r="K1533" s="133"/>
      <c r="L1533" s="133"/>
      <c r="M1533" s="133"/>
      <c r="N1533" s="133"/>
      <c r="O1533" s="133"/>
      <c r="P1533" s="198"/>
      <c r="Q1533" s="212"/>
      <c r="R1533" s="212"/>
      <c r="S1533" s="212"/>
      <c r="T1533" s="212"/>
      <c r="U1533" s="212"/>
      <c r="V1533" s="212"/>
      <c r="W1533" s="212"/>
      <c r="X1533" s="212"/>
      <c r="Y1533" s="212"/>
      <c r="Z1533" s="212"/>
      <c r="AA1533" s="212"/>
      <c r="AB1533" s="212"/>
      <c r="AC1533" s="212"/>
      <c r="AD1533" s="212"/>
      <c r="AE1533" s="212"/>
      <c r="AF1533" s="212"/>
      <c r="AG1533" s="212"/>
      <c r="AH1533" s="212"/>
      <c r="AI1533" s="212"/>
      <c r="AJ1533" s="212"/>
      <c r="AK1533" s="212"/>
      <c r="AL1533" s="212"/>
      <c r="AM1533" s="212"/>
      <c r="AN1533" s="212"/>
      <c r="AO1533" s="212"/>
      <c r="AP1533" s="212"/>
      <c r="AQ1533" s="212"/>
      <c r="AR1533" s="212"/>
      <c r="AS1533" s="212"/>
      <c r="AT1533" s="212"/>
      <c r="AU1533" s="212"/>
      <c r="AV1533" s="212"/>
      <c r="AW1533" s="212"/>
      <c r="AX1533" s="212"/>
      <c r="AY1533" s="212"/>
      <c r="AZ1533" s="212"/>
      <c r="BA1533" s="212"/>
      <c r="BB1533" s="212"/>
      <c r="BC1533" s="212"/>
      <c r="BD1533" s="212"/>
      <c r="BE1533" s="344"/>
      <c r="BF1533" s="3"/>
      <c r="BG1533" s="3"/>
      <c r="BH1533" s="3"/>
    </row>
    <row r="1534" spans="2:60" s="1" customFormat="1" ht="14.25" customHeight="1">
      <c r="B1534" s="44"/>
      <c r="C1534" s="86"/>
      <c r="D1534" s="86"/>
      <c r="E1534" s="86"/>
      <c r="F1534" s="116"/>
      <c r="G1534" s="128"/>
      <c r="H1534" s="132"/>
      <c r="I1534" s="132"/>
      <c r="J1534" s="132"/>
      <c r="K1534" s="132"/>
      <c r="L1534" s="132"/>
      <c r="M1534" s="132"/>
      <c r="N1534" s="132"/>
      <c r="O1534" s="132"/>
      <c r="P1534" s="199"/>
      <c r="Q1534" s="213"/>
      <c r="R1534" s="213"/>
      <c r="S1534" s="213"/>
      <c r="T1534" s="213"/>
      <c r="U1534" s="213"/>
      <c r="V1534" s="213"/>
      <c r="W1534" s="213"/>
      <c r="X1534" s="213"/>
      <c r="Y1534" s="213"/>
      <c r="Z1534" s="213"/>
      <c r="AA1534" s="213"/>
      <c r="AB1534" s="213"/>
      <c r="AC1534" s="213"/>
      <c r="AD1534" s="213"/>
      <c r="AE1534" s="213"/>
      <c r="AF1534" s="213"/>
      <c r="AG1534" s="213"/>
      <c r="AH1534" s="213"/>
      <c r="AI1534" s="213"/>
      <c r="AJ1534" s="213"/>
      <c r="AK1534" s="213"/>
      <c r="AL1534" s="213"/>
      <c r="AM1534" s="213"/>
      <c r="AN1534" s="213"/>
      <c r="AO1534" s="213"/>
      <c r="AP1534" s="213"/>
      <c r="AQ1534" s="213"/>
      <c r="AR1534" s="213"/>
      <c r="AS1534" s="213"/>
      <c r="AT1534" s="213"/>
      <c r="AU1534" s="213"/>
      <c r="AV1534" s="213"/>
      <c r="AW1534" s="213"/>
      <c r="AX1534" s="213"/>
      <c r="AY1534" s="213"/>
      <c r="AZ1534" s="213"/>
      <c r="BA1534" s="213"/>
      <c r="BB1534" s="213"/>
      <c r="BC1534" s="213"/>
      <c r="BD1534" s="213"/>
      <c r="BE1534" s="345"/>
      <c r="BF1534" s="3"/>
      <c r="BG1534" s="3"/>
      <c r="BH1534" s="3"/>
    </row>
    <row r="1535" spans="2:60" s="1" customFormat="1" ht="14.25" customHeight="1">
      <c r="B1535" s="40" t="s">
        <v>133</v>
      </c>
      <c r="C1535" s="83"/>
      <c r="D1535" s="83"/>
      <c r="E1535" s="83"/>
      <c r="F1535" s="112"/>
      <c r="G1535" s="127" t="s">
        <v>5217</v>
      </c>
      <c r="H1535" s="131"/>
      <c r="I1535" s="131"/>
      <c r="J1535" s="131"/>
      <c r="K1535" s="131"/>
      <c r="L1535" s="131"/>
      <c r="M1535" s="131"/>
      <c r="N1535" s="175" t="str">
        <f>VLOOKUP($B1535,D1_3!$B$5:$AU$27,6,FALSE)&amp;""</f>
        <v/>
      </c>
      <c r="O1535" s="176"/>
      <c r="P1535" s="196" t="str">
        <f>VLOOKUP($B1535,D1_3!$B$5:$AU$27,8,FALSE)&amp;""</f>
        <v/>
      </c>
      <c r="Q1535" s="56"/>
      <c r="R1535" s="196" t="str">
        <f>VLOOKUP($B1535,D1_3!$B$5:$AU$27,9,FALSE)&amp;""</f>
        <v/>
      </c>
      <c r="S1535" s="56"/>
      <c r="T1535" s="196" t="str">
        <f>VLOOKUP($B1535,D1_3!$B$5:$AU$27,10,FALSE)&amp;""</f>
        <v/>
      </c>
      <c r="U1535" s="56"/>
      <c r="V1535" s="196" t="str">
        <f>VLOOKUP($B1535,D1_3!$B$5:$AU$27,11,FALSE)&amp;""</f>
        <v/>
      </c>
      <c r="W1535" s="56"/>
      <c r="X1535" s="196" t="str">
        <f>VLOOKUP($B1535,D1_3!$B$5:$AU$27,12,FALSE)&amp;""</f>
        <v/>
      </c>
      <c r="Y1535" s="56"/>
      <c r="Z1535" s="196" t="str">
        <f>VLOOKUP($B1535,D1_3!$B$5:$AU$27,13,FALSE)&amp;""</f>
        <v/>
      </c>
      <c r="AA1535" s="56"/>
      <c r="AB1535" s="196" t="str">
        <f>VLOOKUP($B1535,D1_3!$B$5:$AU$27,14,FALSE)&amp;""</f>
        <v/>
      </c>
      <c r="AC1535" s="56"/>
      <c r="AD1535" s="196" t="str">
        <f>VLOOKUP($B1535,D1_3!$B$5:$AU$27,15,FALSE)&amp;""</f>
        <v/>
      </c>
      <c r="AE1535" s="56"/>
      <c r="AF1535" s="292" t="s">
        <v>5141</v>
      </c>
      <c r="AG1535" s="296"/>
      <c r="AH1535" s="296"/>
      <c r="AI1535" s="296"/>
      <c r="AJ1535" s="296"/>
      <c r="AK1535" s="296"/>
      <c r="AL1535" s="296"/>
      <c r="AM1535" s="175" t="str">
        <f>VLOOKUP($B1535,D1_3!$B$5:$AU$27,16,FALSE)&amp;""</f>
        <v/>
      </c>
      <c r="AN1535" s="176"/>
      <c r="AO1535" s="313" t="s">
        <v>405</v>
      </c>
      <c r="AP1535" s="313"/>
      <c r="AQ1535" s="313"/>
      <c r="AR1535" s="313"/>
      <c r="AS1535" s="160" t="str">
        <f>VLOOKUP($B1535,D1_3!$B$5:$AU$27,18,FALSE)&amp;""</f>
        <v/>
      </c>
      <c r="AT1535" s="172"/>
      <c r="AU1535" s="172"/>
      <c r="AV1535" s="172"/>
      <c r="AW1535" s="172"/>
      <c r="AX1535" s="172"/>
      <c r="AY1535" s="172" t="s">
        <v>410</v>
      </c>
      <c r="AZ1535" s="204" t="str">
        <f>VLOOKUP($B1535,D1_3!$B$5:$AU$27,19,FALSE)&amp;""</f>
        <v/>
      </c>
      <c r="BA1535" s="172"/>
      <c r="BB1535" s="172"/>
      <c r="BC1535" s="172"/>
      <c r="BD1535" s="172"/>
      <c r="BE1535" s="215"/>
      <c r="BF1535" s="3"/>
      <c r="BG1535" s="3"/>
      <c r="BH1535" s="3"/>
    </row>
    <row r="1536" spans="2:60" s="1" customFormat="1" ht="14.25" customHeight="1">
      <c r="B1536" s="41"/>
      <c r="C1536" s="84"/>
      <c r="D1536" s="84"/>
      <c r="E1536" s="84"/>
      <c r="F1536" s="113"/>
      <c r="G1536" s="128"/>
      <c r="H1536" s="132"/>
      <c r="I1536" s="132"/>
      <c r="J1536" s="132"/>
      <c r="K1536" s="132"/>
      <c r="L1536" s="132"/>
      <c r="M1536" s="132"/>
      <c r="N1536" s="176"/>
      <c r="O1536" s="176"/>
      <c r="P1536" s="56"/>
      <c r="Q1536" s="56"/>
      <c r="R1536" s="56"/>
      <c r="S1536" s="56"/>
      <c r="T1536" s="56"/>
      <c r="U1536" s="56"/>
      <c r="V1536" s="56"/>
      <c r="W1536" s="56"/>
      <c r="X1536" s="56"/>
      <c r="Y1536" s="56"/>
      <c r="Z1536" s="56"/>
      <c r="AA1536" s="56"/>
      <c r="AB1536" s="56"/>
      <c r="AC1536" s="56"/>
      <c r="AD1536" s="56"/>
      <c r="AE1536" s="56"/>
      <c r="AF1536" s="293"/>
      <c r="AG1536" s="297"/>
      <c r="AH1536" s="297"/>
      <c r="AI1536" s="297"/>
      <c r="AJ1536" s="297"/>
      <c r="AK1536" s="297"/>
      <c r="AL1536" s="297"/>
      <c r="AM1536" s="176"/>
      <c r="AN1536" s="176"/>
      <c r="AO1536" s="314"/>
      <c r="AP1536" s="314"/>
      <c r="AQ1536" s="314"/>
      <c r="AR1536" s="314"/>
      <c r="AS1536" s="161"/>
      <c r="AT1536" s="173"/>
      <c r="AU1536" s="173"/>
      <c r="AV1536" s="173"/>
      <c r="AW1536" s="173"/>
      <c r="AX1536" s="173"/>
      <c r="AY1536" s="173"/>
      <c r="AZ1536" s="173"/>
      <c r="BA1536" s="173"/>
      <c r="BB1536" s="173"/>
      <c r="BC1536" s="173"/>
      <c r="BD1536" s="173"/>
      <c r="BE1536" s="222"/>
      <c r="BF1536" s="3"/>
      <c r="BG1536" s="3"/>
      <c r="BH1536" s="3"/>
    </row>
    <row r="1537" spans="2:60" s="1" customFormat="1" ht="14.25" customHeight="1">
      <c r="B1537" s="41"/>
      <c r="C1537" s="84"/>
      <c r="D1537" s="84"/>
      <c r="E1537" s="84"/>
      <c r="F1537" s="113"/>
      <c r="G1537" s="127" t="s">
        <v>918</v>
      </c>
      <c r="H1537" s="131"/>
      <c r="I1537" s="131"/>
      <c r="J1537" s="131"/>
      <c r="K1537" s="131"/>
      <c r="L1537" s="131"/>
      <c r="M1537" s="131"/>
      <c r="N1537" s="175" t="str">
        <f>VLOOKUP($B1535,D1_3!$B$5:$AU$27,7,FALSE)&amp;""</f>
        <v/>
      </c>
      <c r="O1537" s="176"/>
      <c r="P1537" s="56"/>
      <c r="Q1537" s="56"/>
      <c r="R1537" s="56"/>
      <c r="S1537" s="56"/>
      <c r="T1537" s="56"/>
      <c r="U1537" s="56"/>
      <c r="V1537" s="56"/>
      <c r="W1537" s="56"/>
      <c r="X1537" s="56"/>
      <c r="Y1537" s="56"/>
      <c r="Z1537" s="56"/>
      <c r="AA1537" s="56"/>
      <c r="AB1537" s="56"/>
      <c r="AC1537" s="56"/>
      <c r="AD1537" s="56"/>
      <c r="AE1537" s="56"/>
      <c r="AF1537" s="127" t="s">
        <v>7272</v>
      </c>
      <c r="AG1537" s="131"/>
      <c r="AH1537" s="131"/>
      <c r="AI1537" s="131"/>
      <c r="AJ1537" s="131"/>
      <c r="AK1537" s="131"/>
      <c r="AL1537" s="131"/>
      <c r="AM1537" s="306" t="str">
        <f>VLOOKUP($B1535,D1_3!$B$5:$AU$27,17,FALSE)&amp;""</f>
        <v/>
      </c>
      <c r="AN1537" s="310"/>
      <c r="AO1537" s="314" t="s">
        <v>414</v>
      </c>
      <c r="AP1537" s="314"/>
      <c r="AQ1537" s="314"/>
      <c r="AR1537" s="314"/>
      <c r="AS1537" s="162" t="str">
        <f>VLOOKUP($B1535,D1_3!$B$5:$AU$27,20,FALSE)&amp;""</f>
        <v/>
      </c>
      <c r="AT1537" s="173"/>
      <c r="AU1537" s="173"/>
      <c r="AV1537" s="173"/>
      <c r="AW1537" s="173"/>
      <c r="AX1537" s="173"/>
      <c r="AY1537" s="173" t="s">
        <v>410</v>
      </c>
      <c r="AZ1537" s="205" t="str">
        <f>VLOOKUP($B1535,D1_3!$B$5:$AU$27,21,FALSE)&amp;""</f>
        <v/>
      </c>
      <c r="BA1537" s="173"/>
      <c r="BB1537" s="173"/>
      <c r="BC1537" s="173"/>
      <c r="BD1537" s="173"/>
      <c r="BE1537" s="222"/>
      <c r="BF1537" s="3"/>
      <c r="BG1537" s="3"/>
      <c r="BH1537" s="3"/>
    </row>
    <row r="1538" spans="2:60" s="1" customFormat="1" ht="14.25" customHeight="1">
      <c r="B1538" s="41"/>
      <c r="C1538" s="84"/>
      <c r="D1538" s="84"/>
      <c r="E1538" s="84"/>
      <c r="F1538" s="113"/>
      <c r="G1538" s="128"/>
      <c r="H1538" s="132"/>
      <c r="I1538" s="132"/>
      <c r="J1538" s="132"/>
      <c r="K1538" s="132"/>
      <c r="L1538" s="132"/>
      <c r="M1538" s="132"/>
      <c r="N1538" s="176"/>
      <c r="O1538" s="176"/>
      <c r="P1538" s="56"/>
      <c r="Q1538" s="56"/>
      <c r="R1538" s="56"/>
      <c r="S1538" s="56"/>
      <c r="T1538" s="56"/>
      <c r="U1538" s="56"/>
      <c r="V1538" s="56"/>
      <c r="W1538" s="56"/>
      <c r="X1538" s="56"/>
      <c r="Y1538" s="56"/>
      <c r="Z1538" s="56"/>
      <c r="AA1538" s="56"/>
      <c r="AB1538" s="56"/>
      <c r="AC1538" s="56"/>
      <c r="AD1538" s="56"/>
      <c r="AE1538" s="56"/>
      <c r="AF1538" s="128"/>
      <c r="AG1538" s="132"/>
      <c r="AH1538" s="132"/>
      <c r="AI1538" s="132"/>
      <c r="AJ1538" s="132"/>
      <c r="AK1538" s="132"/>
      <c r="AL1538" s="132"/>
      <c r="AM1538" s="307"/>
      <c r="AN1538" s="311"/>
      <c r="AO1538" s="315"/>
      <c r="AP1538" s="315"/>
      <c r="AQ1538" s="315"/>
      <c r="AR1538" s="315"/>
      <c r="AS1538" s="163"/>
      <c r="AT1538" s="174"/>
      <c r="AU1538" s="174"/>
      <c r="AV1538" s="174"/>
      <c r="AW1538" s="174"/>
      <c r="AX1538" s="174"/>
      <c r="AY1538" s="174"/>
      <c r="AZ1538" s="174"/>
      <c r="BA1538" s="174"/>
      <c r="BB1538" s="174"/>
      <c r="BC1538" s="174"/>
      <c r="BD1538" s="174"/>
      <c r="BE1538" s="216"/>
      <c r="BF1538" s="3"/>
      <c r="BG1538" s="3"/>
      <c r="BH1538" s="3"/>
    </row>
    <row r="1539" spans="2:60" s="1" customFormat="1" ht="14.25" customHeight="1">
      <c r="B1539" s="43"/>
      <c r="C1539" s="87"/>
      <c r="D1539" s="87"/>
      <c r="E1539" s="87"/>
      <c r="F1539" s="115"/>
      <c r="G1539" s="127" t="s">
        <v>7138</v>
      </c>
      <c r="H1539" s="131"/>
      <c r="I1539" s="131"/>
      <c r="J1539" s="131"/>
      <c r="K1539" s="131"/>
      <c r="L1539" s="131"/>
      <c r="M1539" s="131"/>
      <c r="N1539" s="131"/>
      <c r="O1539" s="131"/>
      <c r="P1539" s="197" t="str">
        <f>VLOOKUP($B1535,D1_3!$B$5:$AU$27,46,FALSE)&amp;""</f>
        <v/>
      </c>
      <c r="Q1539" s="211"/>
      <c r="R1539" s="211"/>
      <c r="S1539" s="211"/>
      <c r="T1539" s="211"/>
      <c r="U1539" s="211"/>
      <c r="V1539" s="211"/>
      <c r="W1539" s="211"/>
      <c r="X1539" s="211"/>
      <c r="Y1539" s="211"/>
      <c r="Z1539" s="211"/>
      <c r="AA1539" s="211"/>
      <c r="AB1539" s="211"/>
      <c r="AC1539" s="211"/>
      <c r="AD1539" s="211"/>
      <c r="AE1539" s="211"/>
      <c r="AF1539" s="211"/>
      <c r="AG1539" s="211"/>
      <c r="AH1539" s="211"/>
      <c r="AI1539" s="211"/>
      <c r="AJ1539" s="211"/>
      <c r="AK1539" s="211"/>
      <c r="AL1539" s="211"/>
      <c r="AM1539" s="211"/>
      <c r="AN1539" s="211"/>
      <c r="AO1539" s="211"/>
      <c r="AP1539" s="211"/>
      <c r="AQ1539" s="211"/>
      <c r="AR1539" s="211"/>
      <c r="AS1539" s="211"/>
      <c r="AT1539" s="211"/>
      <c r="AU1539" s="211"/>
      <c r="AV1539" s="211"/>
      <c r="AW1539" s="211"/>
      <c r="AX1539" s="211"/>
      <c r="AY1539" s="211"/>
      <c r="AZ1539" s="211"/>
      <c r="BA1539" s="211"/>
      <c r="BB1539" s="211"/>
      <c r="BC1539" s="211"/>
      <c r="BD1539" s="211"/>
      <c r="BE1539" s="343"/>
      <c r="BF1539" s="3"/>
      <c r="BG1539" s="3"/>
      <c r="BH1539" s="3"/>
    </row>
    <row r="1540" spans="2:60" s="1" customFormat="1" ht="14.25" customHeight="1">
      <c r="B1540" s="43"/>
      <c r="C1540" s="87"/>
      <c r="D1540" s="87"/>
      <c r="E1540" s="87"/>
      <c r="F1540" s="115"/>
      <c r="G1540" s="129"/>
      <c r="H1540" s="133"/>
      <c r="I1540" s="133"/>
      <c r="J1540" s="133"/>
      <c r="K1540" s="133"/>
      <c r="L1540" s="133"/>
      <c r="M1540" s="133"/>
      <c r="N1540" s="133"/>
      <c r="O1540" s="133"/>
      <c r="P1540" s="198"/>
      <c r="Q1540" s="212"/>
      <c r="R1540" s="212"/>
      <c r="S1540" s="212"/>
      <c r="T1540" s="212"/>
      <c r="U1540" s="212"/>
      <c r="V1540" s="212"/>
      <c r="W1540" s="212"/>
      <c r="X1540" s="212"/>
      <c r="Y1540" s="212"/>
      <c r="Z1540" s="212"/>
      <c r="AA1540" s="212"/>
      <c r="AB1540" s="212"/>
      <c r="AC1540" s="212"/>
      <c r="AD1540" s="212"/>
      <c r="AE1540" s="212"/>
      <c r="AF1540" s="212"/>
      <c r="AG1540" s="212"/>
      <c r="AH1540" s="212"/>
      <c r="AI1540" s="212"/>
      <c r="AJ1540" s="212"/>
      <c r="AK1540" s="212"/>
      <c r="AL1540" s="212"/>
      <c r="AM1540" s="212"/>
      <c r="AN1540" s="212"/>
      <c r="AO1540" s="212"/>
      <c r="AP1540" s="212"/>
      <c r="AQ1540" s="212"/>
      <c r="AR1540" s="212"/>
      <c r="AS1540" s="212"/>
      <c r="AT1540" s="212"/>
      <c r="AU1540" s="212"/>
      <c r="AV1540" s="212"/>
      <c r="AW1540" s="212"/>
      <c r="AX1540" s="212"/>
      <c r="AY1540" s="212"/>
      <c r="AZ1540" s="212"/>
      <c r="BA1540" s="212"/>
      <c r="BB1540" s="212"/>
      <c r="BC1540" s="212"/>
      <c r="BD1540" s="212"/>
      <c r="BE1540" s="344"/>
      <c r="BF1540" s="3"/>
      <c r="BG1540" s="3"/>
      <c r="BH1540" s="3"/>
    </row>
    <row r="1541" spans="2:60" s="1" customFormat="1" ht="14.25" customHeight="1">
      <c r="B1541" s="43"/>
      <c r="C1541" s="87"/>
      <c r="D1541" s="87"/>
      <c r="E1541" s="87"/>
      <c r="F1541" s="115"/>
      <c r="G1541" s="129"/>
      <c r="H1541" s="133"/>
      <c r="I1541" s="133"/>
      <c r="J1541" s="133"/>
      <c r="K1541" s="133"/>
      <c r="L1541" s="133"/>
      <c r="M1541" s="133"/>
      <c r="N1541" s="133"/>
      <c r="O1541" s="133"/>
      <c r="P1541" s="198"/>
      <c r="Q1541" s="212"/>
      <c r="R1541" s="212"/>
      <c r="S1541" s="212"/>
      <c r="T1541" s="212"/>
      <c r="U1541" s="212"/>
      <c r="V1541" s="212"/>
      <c r="W1541" s="212"/>
      <c r="X1541" s="212"/>
      <c r="Y1541" s="212"/>
      <c r="Z1541" s="212"/>
      <c r="AA1541" s="212"/>
      <c r="AB1541" s="212"/>
      <c r="AC1541" s="212"/>
      <c r="AD1541" s="212"/>
      <c r="AE1541" s="212"/>
      <c r="AF1541" s="212"/>
      <c r="AG1541" s="212"/>
      <c r="AH1541" s="212"/>
      <c r="AI1541" s="212"/>
      <c r="AJ1541" s="212"/>
      <c r="AK1541" s="212"/>
      <c r="AL1541" s="212"/>
      <c r="AM1541" s="212"/>
      <c r="AN1541" s="212"/>
      <c r="AO1541" s="212"/>
      <c r="AP1541" s="212"/>
      <c r="AQ1541" s="212"/>
      <c r="AR1541" s="212"/>
      <c r="AS1541" s="212"/>
      <c r="AT1541" s="212"/>
      <c r="AU1541" s="212"/>
      <c r="AV1541" s="212"/>
      <c r="AW1541" s="212"/>
      <c r="AX1541" s="212"/>
      <c r="AY1541" s="212"/>
      <c r="AZ1541" s="212"/>
      <c r="BA1541" s="212"/>
      <c r="BB1541" s="212"/>
      <c r="BC1541" s="212"/>
      <c r="BD1541" s="212"/>
      <c r="BE1541" s="344"/>
      <c r="BF1541" s="3"/>
      <c r="BG1541" s="3"/>
      <c r="BH1541" s="3"/>
    </row>
    <row r="1542" spans="2:60" s="1" customFormat="1" ht="14.25" customHeight="1">
      <c r="B1542" s="43"/>
      <c r="C1542" s="87"/>
      <c r="D1542" s="87"/>
      <c r="E1542" s="87"/>
      <c r="F1542" s="115"/>
      <c r="G1542" s="129"/>
      <c r="H1542" s="133"/>
      <c r="I1542" s="133"/>
      <c r="J1542" s="133"/>
      <c r="K1542" s="133"/>
      <c r="L1542" s="133"/>
      <c r="M1542" s="133"/>
      <c r="N1542" s="133"/>
      <c r="O1542" s="133"/>
      <c r="P1542" s="198"/>
      <c r="Q1542" s="212"/>
      <c r="R1542" s="212"/>
      <c r="S1542" s="212"/>
      <c r="T1542" s="212"/>
      <c r="U1542" s="212"/>
      <c r="V1542" s="212"/>
      <c r="W1542" s="212"/>
      <c r="X1542" s="212"/>
      <c r="Y1542" s="212"/>
      <c r="Z1542" s="212"/>
      <c r="AA1542" s="212"/>
      <c r="AB1542" s="212"/>
      <c r="AC1542" s="212"/>
      <c r="AD1542" s="212"/>
      <c r="AE1542" s="212"/>
      <c r="AF1542" s="212"/>
      <c r="AG1542" s="212"/>
      <c r="AH1542" s="212"/>
      <c r="AI1542" s="212"/>
      <c r="AJ1542" s="212"/>
      <c r="AK1542" s="212"/>
      <c r="AL1542" s="212"/>
      <c r="AM1542" s="212"/>
      <c r="AN1542" s="212"/>
      <c r="AO1542" s="212"/>
      <c r="AP1542" s="212"/>
      <c r="AQ1542" s="212"/>
      <c r="AR1542" s="212"/>
      <c r="AS1542" s="212"/>
      <c r="AT1542" s="212"/>
      <c r="AU1542" s="212"/>
      <c r="AV1542" s="212"/>
      <c r="AW1542" s="212"/>
      <c r="AX1542" s="212"/>
      <c r="AY1542" s="212"/>
      <c r="AZ1542" s="212"/>
      <c r="BA1542" s="212"/>
      <c r="BB1542" s="212"/>
      <c r="BC1542" s="212"/>
      <c r="BD1542" s="212"/>
      <c r="BE1542" s="344"/>
      <c r="BF1542" s="3"/>
      <c r="BG1542" s="3"/>
      <c r="BH1542" s="3"/>
    </row>
    <row r="1543" spans="2:60" s="1" customFormat="1" ht="14.25" customHeight="1">
      <c r="B1543" s="44"/>
      <c r="C1543" s="86"/>
      <c r="D1543" s="86"/>
      <c r="E1543" s="86"/>
      <c r="F1543" s="116"/>
      <c r="G1543" s="128"/>
      <c r="H1543" s="132"/>
      <c r="I1543" s="132"/>
      <c r="J1543" s="132"/>
      <c r="K1543" s="132"/>
      <c r="L1543" s="132"/>
      <c r="M1543" s="132"/>
      <c r="N1543" s="132"/>
      <c r="O1543" s="132"/>
      <c r="P1543" s="199"/>
      <c r="Q1543" s="213"/>
      <c r="R1543" s="213"/>
      <c r="S1543" s="213"/>
      <c r="T1543" s="213"/>
      <c r="U1543" s="213"/>
      <c r="V1543" s="213"/>
      <c r="W1543" s="213"/>
      <c r="X1543" s="213"/>
      <c r="Y1543" s="213"/>
      <c r="Z1543" s="213"/>
      <c r="AA1543" s="213"/>
      <c r="AB1543" s="213"/>
      <c r="AC1543" s="213"/>
      <c r="AD1543" s="213"/>
      <c r="AE1543" s="213"/>
      <c r="AF1543" s="213"/>
      <c r="AG1543" s="213"/>
      <c r="AH1543" s="213"/>
      <c r="AI1543" s="213"/>
      <c r="AJ1543" s="213"/>
      <c r="AK1543" s="213"/>
      <c r="AL1543" s="213"/>
      <c r="AM1543" s="213"/>
      <c r="AN1543" s="213"/>
      <c r="AO1543" s="213"/>
      <c r="AP1543" s="213"/>
      <c r="AQ1543" s="213"/>
      <c r="AR1543" s="213"/>
      <c r="AS1543" s="213"/>
      <c r="AT1543" s="213"/>
      <c r="AU1543" s="213"/>
      <c r="AV1543" s="213"/>
      <c r="AW1543" s="213"/>
      <c r="AX1543" s="213"/>
      <c r="AY1543" s="213"/>
      <c r="AZ1543" s="213"/>
      <c r="BA1543" s="213"/>
      <c r="BB1543" s="213"/>
      <c r="BC1543" s="213"/>
      <c r="BD1543" s="213"/>
      <c r="BE1543" s="345"/>
      <c r="BF1543" s="3"/>
      <c r="BG1543" s="3"/>
      <c r="BH1543" s="3"/>
    </row>
    <row r="1544" spans="2:60" s="1" customFormat="1" ht="14.25" customHeight="1">
      <c r="B1544" s="40" t="s">
        <v>767</v>
      </c>
      <c r="C1544" s="83"/>
      <c r="D1544" s="83"/>
      <c r="E1544" s="83"/>
      <c r="F1544" s="112"/>
      <c r="G1544" s="127" t="s">
        <v>5217</v>
      </c>
      <c r="H1544" s="131"/>
      <c r="I1544" s="131"/>
      <c r="J1544" s="131"/>
      <c r="K1544" s="131"/>
      <c r="L1544" s="131"/>
      <c r="M1544" s="131"/>
      <c r="N1544" s="175" t="str">
        <f>VLOOKUP($B1544,D1_3!$B$5:$AU$27,6,FALSE)&amp;""</f>
        <v/>
      </c>
      <c r="O1544" s="176"/>
      <c r="P1544" s="196" t="str">
        <f>VLOOKUP($B1544,D1_3!$B$5:$AU$27,8,FALSE)&amp;""</f>
        <v/>
      </c>
      <c r="Q1544" s="56"/>
      <c r="R1544" s="196" t="str">
        <f>VLOOKUP($B1544,D1_3!$B$5:$AU$27,9,FALSE)&amp;""</f>
        <v/>
      </c>
      <c r="S1544" s="56"/>
      <c r="T1544" s="196" t="str">
        <f>VLOOKUP($B1544,D1_3!$B$5:$AU$27,10,FALSE)&amp;""</f>
        <v/>
      </c>
      <c r="U1544" s="56"/>
      <c r="V1544" s="196" t="str">
        <f>VLOOKUP($B1544,D1_3!$B$5:$AU$27,11,FALSE)&amp;""</f>
        <v/>
      </c>
      <c r="W1544" s="56"/>
      <c r="X1544" s="196" t="str">
        <f>VLOOKUP($B1544,D1_3!$B$5:$AU$27,12,FALSE)&amp;""</f>
        <v/>
      </c>
      <c r="Y1544" s="56"/>
      <c r="Z1544" s="196" t="str">
        <f>VLOOKUP($B1544,D1_3!$B$5:$AU$27,13,FALSE)&amp;""</f>
        <v/>
      </c>
      <c r="AA1544" s="56"/>
      <c r="AB1544" s="196" t="str">
        <f>VLOOKUP($B1544,D1_3!$B$5:$AU$27,14,FALSE)&amp;""</f>
        <v/>
      </c>
      <c r="AC1544" s="56"/>
      <c r="AD1544" s="196" t="str">
        <f>VLOOKUP($B1544,D1_3!$B$5:$AU$27,15,FALSE)&amp;""</f>
        <v/>
      </c>
      <c r="AE1544" s="56"/>
      <c r="AF1544" s="292" t="s">
        <v>5141</v>
      </c>
      <c r="AG1544" s="296"/>
      <c r="AH1544" s="296"/>
      <c r="AI1544" s="296"/>
      <c r="AJ1544" s="296"/>
      <c r="AK1544" s="296"/>
      <c r="AL1544" s="296"/>
      <c r="AM1544" s="175" t="str">
        <f>VLOOKUP($B1544,D1_3!$B$5:$AU$27,16,FALSE)&amp;""</f>
        <v/>
      </c>
      <c r="AN1544" s="176"/>
      <c r="AO1544" s="313" t="s">
        <v>405</v>
      </c>
      <c r="AP1544" s="313"/>
      <c r="AQ1544" s="313"/>
      <c r="AR1544" s="313"/>
      <c r="AS1544" s="160" t="str">
        <f>VLOOKUP($B1544,D1_3!$B$5:$AU$27,18,FALSE)&amp;""</f>
        <v/>
      </c>
      <c r="AT1544" s="172"/>
      <c r="AU1544" s="172"/>
      <c r="AV1544" s="172"/>
      <c r="AW1544" s="172"/>
      <c r="AX1544" s="172"/>
      <c r="AY1544" s="172" t="s">
        <v>410</v>
      </c>
      <c r="AZ1544" s="204" t="str">
        <f>VLOOKUP($B1544,D1_3!$B$5:$AU$27,19,FALSE)&amp;""</f>
        <v/>
      </c>
      <c r="BA1544" s="172"/>
      <c r="BB1544" s="172"/>
      <c r="BC1544" s="172"/>
      <c r="BD1544" s="172"/>
      <c r="BE1544" s="215"/>
      <c r="BF1544" s="3"/>
      <c r="BG1544" s="3"/>
      <c r="BH1544" s="3"/>
    </row>
    <row r="1545" spans="2:60" s="1" customFormat="1" ht="14.25" customHeight="1">
      <c r="B1545" s="41"/>
      <c r="C1545" s="84"/>
      <c r="D1545" s="84"/>
      <c r="E1545" s="84"/>
      <c r="F1545" s="113"/>
      <c r="G1545" s="128"/>
      <c r="H1545" s="132"/>
      <c r="I1545" s="132"/>
      <c r="J1545" s="132"/>
      <c r="K1545" s="132"/>
      <c r="L1545" s="132"/>
      <c r="M1545" s="132"/>
      <c r="N1545" s="176"/>
      <c r="O1545" s="176"/>
      <c r="P1545" s="56"/>
      <c r="Q1545" s="56"/>
      <c r="R1545" s="56"/>
      <c r="S1545" s="56"/>
      <c r="T1545" s="56"/>
      <c r="U1545" s="56"/>
      <c r="V1545" s="56"/>
      <c r="W1545" s="56"/>
      <c r="X1545" s="56"/>
      <c r="Y1545" s="56"/>
      <c r="Z1545" s="56"/>
      <c r="AA1545" s="56"/>
      <c r="AB1545" s="56"/>
      <c r="AC1545" s="56"/>
      <c r="AD1545" s="56"/>
      <c r="AE1545" s="56"/>
      <c r="AF1545" s="293"/>
      <c r="AG1545" s="297"/>
      <c r="AH1545" s="297"/>
      <c r="AI1545" s="297"/>
      <c r="AJ1545" s="297"/>
      <c r="AK1545" s="297"/>
      <c r="AL1545" s="297"/>
      <c r="AM1545" s="176"/>
      <c r="AN1545" s="176"/>
      <c r="AO1545" s="314"/>
      <c r="AP1545" s="314"/>
      <c r="AQ1545" s="314"/>
      <c r="AR1545" s="314"/>
      <c r="AS1545" s="161"/>
      <c r="AT1545" s="173"/>
      <c r="AU1545" s="173"/>
      <c r="AV1545" s="173"/>
      <c r="AW1545" s="173"/>
      <c r="AX1545" s="173"/>
      <c r="AY1545" s="173"/>
      <c r="AZ1545" s="173"/>
      <c r="BA1545" s="173"/>
      <c r="BB1545" s="173"/>
      <c r="BC1545" s="173"/>
      <c r="BD1545" s="173"/>
      <c r="BE1545" s="222"/>
      <c r="BF1545" s="3"/>
      <c r="BG1545" s="3"/>
      <c r="BH1545" s="3"/>
    </row>
    <row r="1546" spans="2:60" s="1" customFormat="1" ht="14.25" customHeight="1">
      <c r="B1546" s="41"/>
      <c r="C1546" s="84"/>
      <c r="D1546" s="84"/>
      <c r="E1546" s="84"/>
      <c r="F1546" s="113"/>
      <c r="G1546" s="127" t="s">
        <v>918</v>
      </c>
      <c r="H1546" s="131"/>
      <c r="I1546" s="131"/>
      <c r="J1546" s="131"/>
      <c r="K1546" s="131"/>
      <c r="L1546" s="131"/>
      <c r="M1546" s="131"/>
      <c r="N1546" s="175" t="str">
        <f>VLOOKUP($B1544,D1_3!$B$5:$AU$27,7,FALSE)&amp;""</f>
        <v/>
      </c>
      <c r="O1546" s="176"/>
      <c r="P1546" s="56"/>
      <c r="Q1546" s="56"/>
      <c r="R1546" s="56"/>
      <c r="S1546" s="56"/>
      <c r="T1546" s="56"/>
      <c r="U1546" s="56"/>
      <c r="V1546" s="56"/>
      <c r="W1546" s="56"/>
      <c r="X1546" s="56"/>
      <c r="Y1546" s="56"/>
      <c r="Z1546" s="56"/>
      <c r="AA1546" s="56"/>
      <c r="AB1546" s="56"/>
      <c r="AC1546" s="56"/>
      <c r="AD1546" s="56"/>
      <c r="AE1546" s="56"/>
      <c r="AF1546" s="127" t="s">
        <v>7272</v>
      </c>
      <c r="AG1546" s="131"/>
      <c r="AH1546" s="131"/>
      <c r="AI1546" s="131"/>
      <c r="AJ1546" s="131"/>
      <c r="AK1546" s="131"/>
      <c r="AL1546" s="131"/>
      <c r="AM1546" s="306" t="str">
        <f>VLOOKUP($B1544,D1_3!$B$5:$AU$27,17,FALSE)&amp;""</f>
        <v/>
      </c>
      <c r="AN1546" s="310"/>
      <c r="AO1546" s="314" t="s">
        <v>414</v>
      </c>
      <c r="AP1546" s="314"/>
      <c r="AQ1546" s="314"/>
      <c r="AR1546" s="314"/>
      <c r="AS1546" s="162" t="str">
        <f>VLOOKUP($B1544,D1_3!$B$5:$AU$27,20,FALSE)&amp;""</f>
        <v/>
      </c>
      <c r="AT1546" s="173"/>
      <c r="AU1546" s="173"/>
      <c r="AV1546" s="173"/>
      <c r="AW1546" s="173"/>
      <c r="AX1546" s="173"/>
      <c r="AY1546" s="173" t="s">
        <v>410</v>
      </c>
      <c r="AZ1546" s="205" t="str">
        <f>VLOOKUP($B1544,D1_3!$B$5:$AU$27,21,FALSE)&amp;""</f>
        <v/>
      </c>
      <c r="BA1546" s="173"/>
      <c r="BB1546" s="173"/>
      <c r="BC1546" s="173"/>
      <c r="BD1546" s="173"/>
      <c r="BE1546" s="222"/>
      <c r="BF1546" s="3"/>
      <c r="BG1546" s="3"/>
      <c r="BH1546" s="3"/>
    </row>
    <row r="1547" spans="2:60" s="1" customFormat="1" ht="14.25" customHeight="1">
      <c r="B1547" s="41"/>
      <c r="C1547" s="84"/>
      <c r="D1547" s="84"/>
      <c r="E1547" s="84"/>
      <c r="F1547" s="113"/>
      <c r="G1547" s="128"/>
      <c r="H1547" s="132"/>
      <c r="I1547" s="132"/>
      <c r="J1547" s="132"/>
      <c r="K1547" s="132"/>
      <c r="L1547" s="132"/>
      <c r="M1547" s="132"/>
      <c r="N1547" s="176"/>
      <c r="O1547" s="176"/>
      <c r="P1547" s="56"/>
      <c r="Q1547" s="56"/>
      <c r="R1547" s="56"/>
      <c r="S1547" s="56"/>
      <c r="T1547" s="56"/>
      <c r="U1547" s="56"/>
      <c r="V1547" s="56"/>
      <c r="W1547" s="56"/>
      <c r="X1547" s="56"/>
      <c r="Y1547" s="56"/>
      <c r="Z1547" s="56"/>
      <c r="AA1547" s="56"/>
      <c r="AB1547" s="56"/>
      <c r="AC1547" s="56"/>
      <c r="AD1547" s="56"/>
      <c r="AE1547" s="56"/>
      <c r="AF1547" s="128"/>
      <c r="AG1547" s="132"/>
      <c r="AH1547" s="132"/>
      <c r="AI1547" s="132"/>
      <c r="AJ1547" s="132"/>
      <c r="AK1547" s="132"/>
      <c r="AL1547" s="132"/>
      <c r="AM1547" s="307"/>
      <c r="AN1547" s="311"/>
      <c r="AO1547" s="315"/>
      <c r="AP1547" s="315"/>
      <c r="AQ1547" s="315"/>
      <c r="AR1547" s="315"/>
      <c r="AS1547" s="163"/>
      <c r="AT1547" s="174"/>
      <c r="AU1547" s="174"/>
      <c r="AV1547" s="174"/>
      <c r="AW1547" s="174"/>
      <c r="AX1547" s="174"/>
      <c r="AY1547" s="174"/>
      <c r="AZ1547" s="174"/>
      <c r="BA1547" s="174"/>
      <c r="BB1547" s="174"/>
      <c r="BC1547" s="174"/>
      <c r="BD1547" s="174"/>
      <c r="BE1547" s="216"/>
      <c r="BF1547" s="3"/>
      <c r="BG1547" s="3"/>
      <c r="BH1547" s="3"/>
    </row>
    <row r="1548" spans="2:60" s="1" customFormat="1" ht="14.25" customHeight="1">
      <c r="B1548" s="43"/>
      <c r="C1548" s="87"/>
      <c r="D1548" s="87"/>
      <c r="E1548" s="87"/>
      <c r="F1548" s="115"/>
      <c r="G1548" s="127" t="s">
        <v>7138</v>
      </c>
      <c r="H1548" s="131"/>
      <c r="I1548" s="131"/>
      <c r="J1548" s="131"/>
      <c r="K1548" s="131"/>
      <c r="L1548" s="131"/>
      <c r="M1548" s="131"/>
      <c r="N1548" s="131"/>
      <c r="O1548" s="131"/>
      <c r="P1548" s="197" t="str">
        <f>VLOOKUP($B1544,D1_3!$B$5:$AU$27,46,FALSE)&amp;""</f>
        <v/>
      </c>
      <c r="Q1548" s="211"/>
      <c r="R1548" s="211"/>
      <c r="S1548" s="211"/>
      <c r="T1548" s="211"/>
      <c r="U1548" s="211"/>
      <c r="V1548" s="211"/>
      <c r="W1548" s="211"/>
      <c r="X1548" s="211"/>
      <c r="Y1548" s="211"/>
      <c r="Z1548" s="211"/>
      <c r="AA1548" s="211"/>
      <c r="AB1548" s="211"/>
      <c r="AC1548" s="211"/>
      <c r="AD1548" s="211"/>
      <c r="AE1548" s="211"/>
      <c r="AF1548" s="211"/>
      <c r="AG1548" s="211"/>
      <c r="AH1548" s="211"/>
      <c r="AI1548" s="211"/>
      <c r="AJ1548" s="211"/>
      <c r="AK1548" s="211"/>
      <c r="AL1548" s="211"/>
      <c r="AM1548" s="211"/>
      <c r="AN1548" s="211"/>
      <c r="AO1548" s="211"/>
      <c r="AP1548" s="211"/>
      <c r="AQ1548" s="211"/>
      <c r="AR1548" s="211"/>
      <c r="AS1548" s="211"/>
      <c r="AT1548" s="211"/>
      <c r="AU1548" s="211"/>
      <c r="AV1548" s="211"/>
      <c r="AW1548" s="211"/>
      <c r="AX1548" s="211"/>
      <c r="AY1548" s="211"/>
      <c r="AZ1548" s="211"/>
      <c r="BA1548" s="211"/>
      <c r="BB1548" s="211"/>
      <c r="BC1548" s="211"/>
      <c r="BD1548" s="211"/>
      <c r="BE1548" s="343"/>
      <c r="BF1548" s="3"/>
      <c r="BG1548" s="3"/>
      <c r="BH1548" s="3"/>
    </row>
    <row r="1549" spans="2:60" s="1" customFormat="1" ht="14.25" customHeight="1">
      <c r="B1549" s="43"/>
      <c r="C1549" s="87"/>
      <c r="D1549" s="87"/>
      <c r="E1549" s="87"/>
      <c r="F1549" s="115"/>
      <c r="G1549" s="129"/>
      <c r="H1549" s="133"/>
      <c r="I1549" s="133"/>
      <c r="J1549" s="133"/>
      <c r="K1549" s="133"/>
      <c r="L1549" s="133"/>
      <c r="M1549" s="133"/>
      <c r="N1549" s="133"/>
      <c r="O1549" s="133"/>
      <c r="P1549" s="198"/>
      <c r="Q1549" s="212"/>
      <c r="R1549" s="212"/>
      <c r="S1549" s="212"/>
      <c r="T1549" s="212"/>
      <c r="U1549" s="212"/>
      <c r="V1549" s="212"/>
      <c r="W1549" s="212"/>
      <c r="X1549" s="212"/>
      <c r="Y1549" s="212"/>
      <c r="Z1549" s="212"/>
      <c r="AA1549" s="212"/>
      <c r="AB1549" s="212"/>
      <c r="AC1549" s="212"/>
      <c r="AD1549" s="212"/>
      <c r="AE1549" s="212"/>
      <c r="AF1549" s="212"/>
      <c r="AG1549" s="212"/>
      <c r="AH1549" s="212"/>
      <c r="AI1549" s="212"/>
      <c r="AJ1549" s="212"/>
      <c r="AK1549" s="212"/>
      <c r="AL1549" s="212"/>
      <c r="AM1549" s="212"/>
      <c r="AN1549" s="212"/>
      <c r="AO1549" s="212"/>
      <c r="AP1549" s="212"/>
      <c r="AQ1549" s="212"/>
      <c r="AR1549" s="212"/>
      <c r="AS1549" s="212"/>
      <c r="AT1549" s="212"/>
      <c r="AU1549" s="212"/>
      <c r="AV1549" s="212"/>
      <c r="AW1549" s="212"/>
      <c r="AX1549" s="212"/>
      <c r="AY1549" s="212"/>
      <c r="AZ1549" s="212"/>
      <c r="BA1549" s="212"/>
      <c r="BB1549" s="212"/>
      <c r="BC1549" s="212"/>
      <c r="BD1549" s="212"/>
      <c r="BE1549" s="344"/>
      <c r="BF1549" s="3"/>
      <c r="BG1549" s="3"/>
      <c r="BH1549" s="3"/>
    </row>
    <row r="1550" spans="2:60" s="1" customFormat="1" ht="14.25" customHeight="1">
      <c r="B1550" s="43"/>
      <c r="C1550" s="87"/>
      <c r="D1550" s="87"/>
      <c r="E1550" s="87"/>
      <c r="F1550" s="115"/>
      <c r="G1550" s="129"/>
      <c r="H1550" s="133"/>
      <c r="I1550" s="133"/>
      <c r="J1550" s="133"/>
      <c r="K1550" s="133"/>
      <c r="L1550" s="133"/>
      <c r="M1550" s="133"/>
      <c r="N1550" s="133"/>
      <c r="O1550" s="133"/>
      <c r="P1550" s="198"/>
      <c r="Q1550" s="212"/>
      <c r="R1550" s="212"/>
      <c r="S1550" s="212"/>
      <c r="T1550" s="212"/>
      <c r="U1550" s="212"/>
      <c r="V1550" s="212"/>
      <c r="W1550" s="212"/>
      <c r="X1550" s="212"/>
      <c r="Y1550" s="212"/>
      <c r="Z1550" s="212"/>
      <c r="AA1550" s="212"/>
      <c r="AB1550" s="212"/>
      <c r="AC1550" s="212"/>
      <c r="AD1550" s="212"/>
      <c r="AE1550" s="212"/>
      <c r="AF1550" s="212"/>
      <c r="AG1550" s="212"/>
      <c r="AH1550" s="212"/>
      <c r="AI1550" s="212"/>
      <c r="AJ1550" s="212"/>
      <c r="AK1550" s="212"/>
      <c r="AL1550" s="212"/>
      <c r="AM1550" s="212"/>
      <c r="AN1550" s="212"/>
      <c r="AO1550" s="212"/>
      <c r="AP1550" s="212"/>
      <c r="AQ1550" s="212"/>
      <c r="AR1550" s="212"/>
      <c r="AS1550" s="212"/>
      <c r="AT1550" s="212"/>
      <c r="AU1550" s="212"/>
      <c r="AV1550" s="212"/>
      <c r="AW1550" s="212"/>
      <c r="AX1550" s="212"/>
      <c r="AY1550" s="212"/>
      <c r="AZ1550" s="212"/>
      <c r="BA1550" s="212"/>
      <c r="BB1550" s="212"/>
      <c r="BC1550" s="212"/>
      <c r="BD1550" s="212"/>
      <c r="BE1550" s="344"/>
      <c r="BF1550" s="3"/>
      <c r="BG1550" s="3"/>
      <c r="BH1550" s="3"/>
    </row>
    <row r="1551" spans="2:60" s="1" customFormat="1" ht="14.25" customHeight="1">
      <c r="B1551" s="43"/>
      <c r="C1551" s="87"/>
      <c r="D1551" s="87"/>
      <c r="E1551" s="87"/>
      <c r="F1551" s="115"/>
      <c r="G1551" s="129"/>
      <c r="H1551" s="133"/>
      <c r="I1551" s="133"/>
      <c r="J1551" s="133"/>
      <c r="K1551" s="133"/>
      <c r="L1551" s="133"/>
      <c r="M1551" s="133"/>
      <c r="N1551" s="133"/>
      <c r="O1551" s="133"/>
      <c r="P1551" s="198"/>
      <c r="Q1551" s="212"/>
      <c r="R1551" s="212"/>
      <c r="S1551" s="212"/>
      <c r="T1551" s="212"/>
      <c r="U1551" s="212"/>
      <c r="V1551" s="212"/>
      <c r="W1551" s="212"/>
      <c r="X1551" s="212"/>
      <c r="Y1551" s="212"/>
      <c r="Z1551" s="212"/>
      <c r="AA1551" s="212"/>
      <c r="AB1551" s="212"/>
      <c r="AC1551" s="212"/>
      <c r="AD1551" s="212"/>
      <c r="AE1551" s="212"/>
      <c r="AF1551" s="212"/>
      <c r="AG1551" s="212"/>
      <c r="AH1551" s="212"/>
      <c r="AI1551" s="212"/>
      <c r="AJ1551" s="212"/>
      <c r="AK1551" s="212"/>
      <c r="AL1551" s="212"/>
      <c r="AM1551" s="212"/>
      <c r="AN1551" s="212"/>
      <c r="AO1551" s="212"/>
      <c r="AP1551" s="212"/>
      <c r="AQ1551" s="212"/>
      <c r="AR1551" s="212"/>
      <c r="AS1551" s="212"/>
      <c r="AT1551" s="212"/>
      <c r="AU1551" s="212"/>
      <c r="AV1551" s="212"/>
      <c r="AW1551" s="212"/>
      <c r="AX1551" s="212"/>
      <c r="AY1551" s="212"/>
      <c r="AZ1551" s="212"/>
      <c r="BA1551" s="212"/>
      <c r="BB1551" s="212"/>
      <c r="BC1551" s="212"/>
      <c r="BD1551" s="212"/>
      <c r="BE1551" s="344"/>
      <c r="BF1551" s="3"/>
      <c r="BG1551" s="3"/>
      <c r="BH1551" s="3"/>
    </row>
    <row r="1552" spans="2:60" s="1" customFormat="1" ht="14.25" customHeight="1">
      <c r="B1552" s="44"/>
      <c r="C1552" s="86"/>
      <c r="D1552" s="86"/>
      <c r="E1552" s="86"/>
      <c r="F1552" s="116"/>
      <c r="G1552" s="128"/>
      <c r="H1552" s="132"/>
      <c r="I1552" s="132"/>
      <c r="J1552" s="132"/>
      <c r="K1552" s="132"/>
      <c r="L1552" s="132"/>
      <c r="M1552" s="132"/>
      <c r="N1552" s="132"/>
      <c r="O1552" s="132"/>
      <c r="P1552" s="199"/>
      <c r="Q1552" s="213"/>
      <c r="R1552" s="213"/>
      <c r="S1552" s="213"/>
      <c r="T1552" s="213"/>
      <c r="U1552" s="213"/>
      <c r="V1552" s="213"/>
      <c r="W1552" s="213"/>
      <c r="X1552" s="213"/>
      <c r="Y1552" s="213"/>
      <c r="Z1552" s="213"/>
      <c r="AA1552" s="213"/>
      <c r="AB1552" s="213"/>
      <c r="AC1552" s="213"/>
      <c r="AD1552" s="213"/>
      <c r="AE1552" s="213"/>
      <c r="AF1552" s="213"/>
      <c r="AG1552" s="213"/>
      <c r="AH1552" s="213"/>
      <c r="AI1552" s="213"/>
      <c r="AJ1552" s="213"/>
      <c r="AK1552" s="213"/>
      <c r="AL1552" s="213"/>
      <c r="AM1552" s="213"/>
      <c r="AN1552" s="213"/>
      <c r="AO1552" s="213"/>
      <c r="AP1552" s="213"/>
      <c r="AQ1552" s="213"/>
      <c r="AR1552" s="213"/>
      <c r="AS1552" s="213"/>
      <c r="AT1552" s="213"/>
      <c r="AU1552" s="213"/>
      <c r="AV1552" s="213"/>
      <c r="AW1552" s="213"/>
      <c r="AX1552" s="213"/>
      <c r="AY1552" s="213"/>
      <c r="AZ1552" s="213"/>
      <c r="BA1552" s="213"/>
      <c r="BB1552" s="213"/>
      <c r="BC1552" s="213"/>
      <c r="BD1552" s="213"/>
      <c r="BE1552" s="345"/>
      <c r="BF1552" s="3"/>
      <c r="BG1552" s="3"/>
      <c r="BH1552" s="3"/>
    </row>
    <row r="1553" spans="2:60" s="1" customFormat="1" ht="14.25" customHeight="1">
      <c r="B1553" s="40" t="s">
        <v>769</v>
      </c>
      <c r="C1553" s="83"/>
      <c r="D1553" s="83"/>
      <c r="E1553" s="83"/>
      <c r="F1553" s="112"/>
      <c r="G1553" s="127" t="s">
        <v>5217</v>
      </c>
      <c r="H1553" s="131"/>
      <c r="I1553" s="131"/>
      <c r="J1553" s="131"/>
      <c r="K1553" s="131"/>
      <c r="L1553" s="131"/>
      <c r="M1553" s="131"/>
      <c r="N1553" s="175" t="str">
        <f>VLOOKUP($B1553,D1_3!$B$5:$AU$27,6,FALSE)&amp;""</f>
        <v/>
      </c>
      <c r="O1553" s="176"/>
      <c r="P1553" s="196" t="str">
        <f>VLOOKUP($B1553,D1_3!$B$5:$AU$27,8,FALSE)&amp;""</f>
        <v/>
      </c>
      <c r="Q1553" s="56"/>
      <c r="R1553" s="196" t="str">
        <f>VLOOKUP($B1553,D1_3!$B$5:$AU$27,9,FALSE)&amp;""</f>
        <v/>
      </c>
      <c r="S1553" s="56"/>
      <c r="T1553" s="196" t="str">
        <f>VLOOKUP($B1553,D1_3!$B$5:$AU$27,10,FALSE)&amp;""</f>
        <v/>
      </c>
      <c r="U1553" s="56"/>
      <c r="V1553" s="196" t="str">
        <f>VLOOKUP($B1553,D1_3!$B$5:$AU$27,11,FALSE)&amp;""</f>
        <v/>
      </c>
      <c r="W1553" s="56"/>
      <c r="X1553" s="196" t="str">
        <f>VLOOKUP($B1553,D1_3!$B$5:$AU$27,12,FALSE)&amp;""</f>
        <v/>
      </c>
      <c r="Y1553" s="56"/>
      <c r="Z1553" s="196" t="str">
        <f>VLOOKUP($B1553,D1_3!$B$5:$AU$27,13,FALSE)&amp;""</f>
        <v/>
      </c>
      <c r="AA1553" s="56"/>
      <c r="AB1553" s="196" t="str">
        <f>VLOOKUP($B1553,D1_3!$B$5:$AU$27,14,FALSE)&amp;""</f>
        <v/>
      </c>
      <c r="AC1553" s="56"/>
      <c r="AD1553" s="196" t="str">
        <f>VLOOKUP($B1553,D1_3!$B$5:$AU$27,15,FALSE)&amp;""</f>
        <v/>
      </c>
      <c r="AE1553" s="56"/>
      <c r="AF1553" s="292" t="s">
        <v>5141</v>
      </c>
      <c r="AG1553" s="296"/>
      <c r="AH1553" s="296"/>
      <c r="AI1553" s="296"/>
      <c r="AJ1553" s="296"/>
      <c r="AK1553" s="296"/>
      <c r="AL1553" s="296"/>
      <c r="AM1553" s="175" t="str">
        <f>VLOOKUP($B1553,D1_3!$B$5:$AU$27,16,FALSE)&amp;""</f>
        <v/>
      </c>
      <c r="AN1553" s="176"/>
      <c r="AO1553" s="313" t="s">
        <v>405</v>
      </c>
      <c r="AP1553" s="313"/>
      <c r="AQ1553" s="313"/>
      <c r="AR1553" s="313"/>
      <c r="AS1553" s="160" t="str">
        <f>VLOOKUP($B1553,D1_3!$B$5:$AU$27,18,FALSE)&amp;""</f>
        <v/>
      </c>
      <c r="AT1553" s="172"/>
      <c r="AU1553" s="172"/>
      <c r="AV1553" s="172"/>
      <c r="AW1553" s="172"/>
      <c r="AX1553" s="172"/>
      <c r="AY1553" s="172" t="s">
        <v>410</v>
      </c>
      <c r="AZ1553" s="204" t="str">
        <f>VLOOKUP($B1553,D1_3!$B$5:$AU$27,19,FALSE)&amp;""</f>
        <v/>
      </c>
      <c r="BA1553" s="172"/>
      <c r="BB1553" s="172"/>
      <c r="BC1553" s="172"/>
      <c r="BD1553" s="172"/>
      <c r="BE1553" s="215"/>
      <c r="BF1553" s="3"/>
      <c r="BG1553" s="3"/>
      <c r="BH1553" s="3"/>
    </row>
    <row r="1554" spans="2:60" s="1" customFormat="1" ht="14.25" customHeight="1">
      <c r="B1554" s="41"/>
      <c r="C1554" s="84"/>
      <c r="D1554" s="84"/>
      <c r="E1554" s="84"/>
      <c r="F1554" s="113"/>
      <c r="G1554" s="128"/>
      <c r="H1554" s="132"/>
      <c r="I1554" s="132"/>
      <c r="J1554" s="132"/>
      <c r="K1554" s="132"/>
      <c r="L1554" s="132"/>
      <c r="M1554" s="132"/>
      <c r="N1554" s="176"/>
      <c r="O1554" s="176"/>
      <c r="P1554" s="56"/>
      <c r="Q1554" s="56"/>
      <c r="R1554" s="56"/>
      <c r="S1554" s="56"/>
      <c r="T1554" s="56"/>
      <c r="U1554" s="56"/>
      <c r="V1554" s="56"/>
      <c r="W1554" s="56"/>
      <c r="X1554" s="56"/>
      <c r="Y1554" s="56"/>
      <c r="Z1554" s="56"/>
      <c r="AA1554" s="56"/>
      <c r="AB1554" s="56"/>
      <c r="AC1554" s="56"/>
      <c r="AD1554" s="56"/>
      <c r="AE1554" s="56"/>
      <c r="AF1554" s="293"/>
      <c r="AG1554" s="297"/>
      <c r="AH1554" s="297"/>
      <c r="AI1554" s="297"/>
      <c r="AJ1554" s="297"/>
      <c r="AK1554" s="297"/>
      <c r="AL1554" s="297"/>
      <c r="AM1554" s="176"/>
      <c r="AN1554" s="176"/>
      <c r="AO1554" s="314"/>
      <c r="AP1554" s="314"/>
      <c r="AQ1554" s="314"/>
      <c r="AR1554" s="314"/>
      <c r="AS1554" s="161"/>
      <c r="AT1554" s="173"/>
      <c r="AU1554" s="173"/>
      <c r="AV1554" s="173"/>
      <c r="AW1554" s="173"/>
      <c r="AX1554" s="173"/>
      <c r="AY1554" s="173"/>
      <c r="AZ1554" s="173"/>
      <c r="BA1554" s="173"/>
      <c r="BB1554" s="173"/>
      <c r="BC1554" s="173"/>
      <c r="BD1554" s="173"/>
      <c r="BE1554" s="222"/>
      <c r="BF1554" s="3"/>
      <c r="BG1554" s="3"/>
      <c r="BH1554" s="3"/>
    </row>
    <row r="1555" spans="2:60" s="1" customFormat="1" ht="14.25" customHeight="1">
      <c r="B1555" s="41"/>
      <c r="C1555" s="84"/>
      <c r="D1555" s="84"/>
      <c r="E1555" s="84"/>
      <c r="F1555" s="113"/>
      <c r="G1555" s="127" t="s">
        <v>918</v>
      </c>
      <c r="H1555" s="131"/>
      <c r="I1555" s="131"/>
      <c r="J1555" s="131"/>
      <c r="K1555" s="131"/>
      <c r="L1555" s="131"/>
      <c r="M1555" s="131"/>
      <c r="N1555" s="175" t="str">
        <f>VLOOKUP($B1553,D1_3!$B$5:$AU$27,7,FALSE)&amp;""</f>
        <v/>
      </c>
      <c r="O1555" s="176"/>
      <c r="P1555" s="56"/>
      <c r="Q1555" s="56"/>
      <c r="R1555" s="56"/>
      <c r="S1555" s="56"/>
      <c r="T1555" s="56"/>
      <c r="U1555" s="56"/>
      <c r="V1555" s="56"/>
      <c r="W1555" s="56"/>
      <c r="X1555" s="56"/>
      <c r="Y1555" s="56"/>
      <c r="Z1555" s="56"/>
      <c r="AA1555" s="56"/>
      <c r="AB1555" s="56"/>
      <c r="AC1555" s="56"/>
      <c r="AD1555" s="56"/>
      <c r="AE1555" s="56"/>
      <c r="AF1555" s="127" t="s">
        <v>7272</v>
      </c>
      <c r="AG1555" s="131"/>
      <c r="AH1555" s="131"/>
      <c r="AI1555" s="131"/>
      <c r="AJ1555" s="131"/>
      <c r="AK1555" s="131"/>
      <c r="AL1555" s="131"/>
      <c r="AM1555" s="306" t="str">
        <f>VLOOKUP($B1553,D1_3!$B$5:$AU$27,17,FALSE)&amp;""</f>
        <v/>
      </c>
      <c r="AN1555" s="310"/>
      <c r="AO1555" s="314" t="s">
        <v>414</v>
      </c>
      <c r="AP1555" s="314"/>
      <c r="AQ1555" s="314"/>
      <c r="AR1555" s="314"/>
      <c r="AS1555" s="162" t="str">
        <f>VLOOKUP($B1553,D1_3!$B$5:$AU$27,20,FALSE)&amp;""</f>
        <v/>
      </c>
      <c r="AT1555" s="173"/>
      <c r="AU1555" s="173"/>
      <c r="AV1555" s="173"/>
      <c r="AW1555" s="173"/>
      <c r="AX1555" s="173"/>
      <c r="AY1555" s="173" t="s">
        <v>410</v>
      </c>
      <c r="AZ1555" s="205" t="str">
        <f>VLOOKUP($B1553,D1_3!$B$5:$AU$27,21,FALSE)&amp;""</f>
        <v/>
      </c>
      <c r="BA1555" s="173"/>
      <c r="BB1555" s="173"/>
      <c r="BC1555" s="173"/>
      <c r="BD1555" s="173"/>
      <c r="BE1555" s="222"/>
      <c r="BF1555" s="3"/>
      <c r="BG1555" s="3"/>
      <c r="BH1555" s="3"/>
    </row>
    <row r="1556" spans="2:60" s="1" customFormat="1" ht="14.25" customHeight="1">
      <c r="B1556" s="41"/>
      <c r="C1556" s="84"/>
      <c r="D1556" s="84"/>
      <c r="E1556" s="84"/>
      <c r="F1556" s="113"/>
      <c r="G1556" s="128"/>
      <c r="H1556" s="132"/>
      <c r="I1556" s="132"/>
      <c r="J1556" s="132"/>
      <c r="K1556" s="132"/>
      <c r="L1556" s="132"/>
      <c r="M1556" s="132"/>
      <c r="N1556" s="176"/>
      <c r="O1556" s="176"/>
      <c r="P1556" s="56"/>
      <c r="Q1556" s="56"/>
      <c r="R1556" s="56"/>
      <c r="S1556" s="56"/>
      <c r="T1556" s="56"/>
      <c r="U1556" s="56"/>
      <c r="V1556" s="56"/>
      <c r="W1556" s="56"/>
      <c r="X1556" s="56"/>
      <c r="Y1556" s="56"/>
      <c r="Z1556" s="56"/>
      <c r="AA1556" s="56"/>
      <c r="AB1556" s="56"/>
      <c r="AC1556" s="56"/>
      <c r="AD1556" s="56"/>
      <c r="AE1556" s="56"/>
      <c r="AF1556" s="128"/>
      <c r="AG1556" s="132"/>
      <c r="AH1556" s="132"/>
      <c r="AI1556" s="132"/>
      <c r="AJ1556" s="132"/>
      <c r="AK1556" s="132"/>
      <c r="AL1556" s="132"/>
      <c r="AM1556" s="307"/>
      <c r="AN1556" s="311"/>
      <c r="AO1556" s="315"/>
      <c r="AP1556" s="315"/>
      <c r="AQ1556" s="315"/>
      <c r="AR1556" s="315"/>
      <c r="AS1556" s="163"/>
      <c r="AT1556" s="174"/>
      <c r="AU1556" s="174"/>
      <c r="AV1556" s="174"/>
      <c r="AW1556" s="174"/>
      <c r="AX1556" s="174"/>
      <c r="AY1556" s="174"/>
      <c r="AZ1556" s="174"/>
      <c r="BA1556" s="174"/>
      <c r="BB1556" s="174"/>
      <c r="BC1556" s="174"/>
      <c r="BD1556" s="174"/>
      <c r="BE1556" s="216"/>
      <c r="BF1556" s="3"/>
      <c r="BG1556" s="3"/>
      <c r="BH1556" s="3"/>
    </row>
    <row r="1557" spans="2:60" s="1" customFormat="1" ht="14.25" customHeight="1">
      <c r="B1557" s="43"/>
      <c r="C1557" s="87"/>
      <c r="D1557" s="87"/>
      <c r="E1557" s="87"/>
      <c r="F1557" s="115"/>
      <c r="G1557" s="127" t="s">
        <v>7138</v>
      </c>
      <c r="H1557" s="131"/>
      <c r="I1557" s="131"/>
      <c r="J1557" s="131"/>
      <c r="K1557" s="131"/>
      <c r="L1557" s="131"/>
      <c r="M1557" s="131"/>
      <c r="N1557" s="131"/>
      <c r="O1557" s="131"/>
      <c r="P1557" s="197" t="str">
        <f>VLOOKUP($B1553,D1_3!$B$5:$AU$27,46,FALSE)&amp;""</f>
        <v/>
      </c>
      <c r="Q1557" s="211"/>
      <c r="R1557" s="211"/>
      <c r="S1557" s="211"/>
      <c r="T1557" s="211"/>
      <c r="U1557" s="211"/>
      <c r="V1557" s="211"/>
      <c r="W1557" s="211"/>
      <c r="X1557" s="211"/>
      <c r="Y1557" s="211"/>
      <c r="Z1557" s="211"/>
      <c r="AA1557" s="211"/>
      <c r="AB1557" s="211"/>
      <c r="AC1557" s="211"/>
      <c r="AD1557" s="211"/>
      <c r="AE1557" s="211"/>
      <c r="AF1557" s="211"/>
      <c r="AG1557" s="211"/>
      <c r="AH1557" s="211"/>
      <c r="AI1557" s="211"/>
      <c r="AJ1557" s="211"/>
      <c r="AK1557" s="211"/>
      <c r="AL1557" s="211"/>
      <c r="AM1557" s="211"/>
      <c r="AN1557" s="211"/>
      <c r="AO1557" s="211"/>
      <c r="AP1557" s="211"/>
      <c r="AQ1557" s="211"/>
      <c r="AR1557" s="211"/>
      <c r="AS1557" s="211"/>
      <c r="AT1557" s="211"/>
      <c r="AU1557" s="211"/>
      <c r="AV1557" s="211"/>
      <c r="AW1557" s="211"/>
      <c r="AX1557" s="211"/>
      <c r="AY1557" s="211"/>
      <c r="AZ1557" s="211"/>
      <c r="BA1557" s="211"/>
      <c r="BB1557" s="211"/>
      <c r="BC1557" s="211"/>
      <c r="BD1557" s="211"/>
      <c r="BE1557" s="343"/>
      <c r="BF1557" s="3"/>
      <c r="BG1557" s="3"/>
      <c r="BH1557" s="3"/>
    </row>
    <row r="1558" spans="2:60" s="1" customFormat="1" ht="14.25" customHeight="1">
      <c r="B1558" s="43"/>
      <c r="C1558" s="87"/>
      <c r="D1558" s="87"/>
      <c r="E1558" s="87"/>
      <c r="F1558" s="115"/>
      <c r="G1558" s="129"/>
      <c r="H1558" s="133"/>
      <c r="I1558" s="133"/>
      <c r="J1558" s="133"/>
      <c r="K1558" s="133"/>
      <c r="L1558" s="133"/>
      <c r="M1558" s="133"/>
      <c r="N1558" s="133"/>
      <c r="O1558" s="133"/>
      <c r="P1558" s="198"/>
      <c r="Q1558" s="212"/>
      <c r="R1558" s="212"/>
      <c r="S1558" s="212"/>
      <c r="T1558" s="212"/>
      <c r="U1558" s="212"/>
      <c r="V1558" s="212"/>
      <c r="W1558" s="212"/>
      <c r="X1558" s="212"/>
      <c r="Y1558" s="212"/>
      <c r="Z1558" s="212"/>
      <c r="AA1558" s="212"/>
      <c r="AB1558" s="212"/>
      <c r="AC1558" s="212"/>
      <c r="AD1558" s="212"/>
      <c r="AE1558" s="212"/>
      <c r="AF1558" s="212"/>
      <c r="AG1558" s="212"/>
      <c r="AH1558" s="212"/>
      <c r="AI1558" s="212"/>
      <c r="AJ1558" s="212"/>
      <c r="AK1558" s="212"/>
      <c r="AL1558" s="212"/>
      <c r="AM1558" s="212"/>
      <c r="AN1558" s="212"/>
      <c r="AO1558" s="212"/>
      <c r="AP1558" s="212"/>
      <c r="AQ1558" s="212"/>
      <c r="AR1558" s="212"/>
      <c r="AS1558" s="212"/>
      <c r="AT1558" s="212"/>
      <c r="AU1558" s="212"/>
      <c r="AV1558" s="212"/>
      <c r="AW1558" s="212"/>
      <c r="AX1558" s="212"/>
      <c r="AY1558" s="212"/>
      <c r="AZ1558" s="212"/>
      <c r="BA1558" s="212"/>
      <c r="BB1558" s="212"/>
      <c r="BC1558" s="212"/>
      <c r="BD1558" s="212"/>
      <c r="BE1558" s="344"/>
      <c r="BF1558" s="3"/>
      <c r="BG1558" s="3"/>
      <c r="BH1558" s="3"/>
    </row>
    <row r="1559" spans="2:60" s="1" customFormat="1" ht="14.25" customHeight="1">
      <c r="B1559" s="43"/>
      <c r="C1559" s="87"/>
      <c r="D1559" s="87"/>
      <c r="E1559" s="87"/>
      <c r="F1559" s="115"/>
      <c r="G1559" s="129"/>
      <c r="H1559" s="133"/>
      <c r="I1559" s="133"/>
      <c r="J1559" s="133"/>
      <c r="K1559" s="133"/>
      <c r="L1559" s="133"/>
      <c r="M1559" s="133"/>
      <c r="N1559" s="133"/>
      <c r="O1559" s="133"/>
      <c r="P1559" s="198"/>
      <c r="Q1559" s="212"/>
      <c r="R1559" s="212"/>
      <c r="S1559" s="212"/>
      <c r="T1559" s="212"/>
      <c r="U1559" s="212"/>
      <c r="V1559" s="212"/>
      <c r="W1559" s="212"/>
      <c r="X1559" s="212"/>
      <c r="Y1559" s="212"/>
      <c r="Z1559" s="212"/>
      <c r="AA1559" s="212"/>
      <c r="AB1559" s="212"/>
      <c r="AC1559" s="212"/>
      <c r="AD1559" s="212"/>
      <c r="AE1559" s="212"/>
      <c r="AF1559" s="212"/>
      <c r="AG1559" s="212"/>
      <c r="AH1559" s="212"/>
      <c r="AI1559" s="212"/>
      <c r="AJ1559" s="212"/>
      <c r="AK1559" s="212"/>
      <c r="AL1559" s="212"/>
      <c r="AM1559" s="212"/>
      <c r="AN1559" s="212"/>
      <c r="AO1559" s="212"/>
      <c r="AP1559" s="212"/>
      <c r="AQ1559" s="212"/>
      <c r="AR1559" s="212"/>
      <c r="AS1559" s="212"/>
      <c r="AT1559" s="212"/>
      <c r="AU1559" s="212"/>
      <c r="AV1559" s="212"/>
      <c r="AW1559" s="212"/>
      <c r="AX1559" s="212"/>
      <c r="AY1559" s="212"/>
      <c r="AZ1559" s="212"/>
      <c r="BA1559" s="212"/>
      <c r="BB1559" s="212"/>
      <c r="BC1559" s="212"/>
      <c r="BD1559" s="212"/>
      <c r="BE1559" s="344"/>
      <c r="BF1559" s="3"/>
      <c r="BG1559" s="3"/>
      <c r="BH1559" s="3"/>
    </row>
    <row r="1560" spans="2:60" s="1" customFormat="1" ht="14.25" customHeight="1">
      <c r="B1560" s="43"/>
      <c r="C1560" s="87"/>
      <c r="D1560" s="87"/>
      <c r="E1560" s="87"/>
      <c r="F1560" s="115"/>
      <c r="G1560" s="129"/>
      <c r="H1560" s="133"/>
      <c r="I1560" s="133"/>
      <c r="J1560" s="133"/>
      <c r="K1560" s="133"/>
      <c r="L1560" s="133"/>
      <c r="M1560" s="133"/>
      <c r="N1560" s="133"/>
      <c r="O1560" s="133"/>
      <c r="P1560" s="198"/>
      <c r="Q1560" s="212"/>
      <c r="R1560" s="212"/>
      <c r="S1560" s="212"/>
      <c r="T1560" s="212"/>
      <c r="U1560" s="212"/>
      <c r="V1560" s="212"/>
      <c r="W1560" s="212"/>
      <c r="X1560" s="212"/>
      <c r="Y1560" s="212"/>
      <c r="Z1560" s="212"/>
      <c r="AA1560" s="212"/>
      <c r="AB1560" s="212"/>
      <c r="AC1560" s="212"/>
      <c r="AD1560" s="212"/>
      <c r="AE1560" s="212"/>
      <c r="AF1560" s="212"/>
      <c r="AG1560" s="212"/>
      <c r="AH1560" s="212"/>
      <c r="AI1560" s="212"/>
      <c r="AJ1560" s="212"/>
      <c r="AK1560" s="212"/>
      <c r="AL1560" s="212"/>
      <c r="AM1560" s="212"/>
      <c r="AN1560" s="212"/>
      <c r="AO1560" s="212"/>
      <c r="AP1560" s="212"/>
      <c r="AQ1560" s="212"/>
      <c r="AR1560" s="212"/>
      <c r="AS1560" s="212"/>
      <c r="AT1560" s="212"/>
      <c r="AU1560" s="212"/>
      <c r="AV1560" s="212"/>
      <c r="AW1560" s="212"/>
      <c r="AX1560" s="212"/>
      <c r="AY1560" s="212"/>
      <c r="AZ1560" s="212"/>
      <c r="BA1560" s="212"/>
      <c r="BB1560" s="212"/>
      <c r="BC1560" s="212"/>
      <c r="BD1560" s="212"/>
      <c r="BE1560" s="344"/>
      <c r="BF1560" s="3"/>
      <c r="BG1560" s="3"/>
      <c r="BH1560" s="3"/>
    </row>
    <row r="1561" spans="2:60" s="1" customFormat="1" ht="14.25" customHeight="1">
      <c r="B1561" s="44"/>
      <c r="C1561" s="86"/>
      <c r="D1561" s="86"/>
      <c r="E1561" s="86"/>
      <c r="F1561" s="116"/>
      <c r="G1561" s="128"/>
      <c r="H1561" s="132"/>
      <c r="I1561" s="132"/>
      <c r="J1561" s="132"/>
      <c r="K1561" s="132"/>
      <c r="L1561" s="132"/>
      <c r="M1561" s="132"/>
      <c r="N1561" s="132"/>
      <c r="O1561" s="132"/>
      <c r="P1561" s="199"/>
      <c r="Q1561" s="213"/>
      <c r="R1561" s="213"/>
      <c r="S1561" s="213"/>
      <c r="T1561" s="213"/>
      <c r="U1561" s="213"/>
      <c r="V1561" s="213"/>
      <c r="W1561" s="213"/>
      <c r="X1561" s="213"/>
      <c r="Y1561" s="213"/>
      <c r="Z1561" s="213"/>
      <c r="AA1561" s="213"/>
      <c r="AB1561" s="213"/>
      <c r="AC1561" s="213"/>
      <c r="AD1561" s="213"/>
      <c r="AE1561" s="213"/>
      <c r="AF1561" s="213"/>
      <c r="AG1561" s="213"/>
      <c r="AH1561" s="213"/>
      <c r="AI1561" s="213"/>
      <c r="AJ1561" s="213"/>
      <c r="AK1561" s="213"/>
      <c r="AL1561" s="213"/>
      <c r="AM1561" s="213"/>
      <c r="AN1561" s="213"/>
      <c r="AO1561" s="213"/>
      <c r="AP1561" s="213"/>
      <c r="AQ1561" s="213"/>
      <c r="AR1561" s="213"/>
      <c r="AS1561" s="213"/>
      <c r="AT1561" s="213"/>
      <c r="AU1561" s="213"/>
      <c r="AV1561" s="213"/>
      <c r="AW1561" s="213"/>
      <c r="AX1561" s="213"/>
      <c r="AY1561" s="213"/>
      <c r="AZ1561" s="213"/>
      <c r="BA1561" s="213"/>
      <c r="BB1561" s="213"/>
      <c r="BC1561" s="213"/>
      <c r="BD1561" s="213"/>
      <c r="BE1561" s="345"/>
      <c r="BF1561" s="3"/>
      <c r="BG1561" s="3"/>
      <c r="BH1561" s="3"/>
    </row>
    <row r="1562" spans="2:60" s="1" customFormat="1" ht="14.25" customHeight="1">
      <c r="B1562" s="40" t="s">
        <v>139</v>
      </c>
      <c r="C1562" s="83"/>
      <c r="D1562" s="83"/>
      <c r="E1562" s="83"/>
      <c r="F1562" s="112"/>
      <c r="G1562" s="127" t="s">
        <v>5217</v>
      </c>
      <c r="H1562" s="131"/>
      <c r="I1562" s="131"/>
      <c r="J1562" s="131"/>
      <c r="K1562" s="131"/>
      <c r="L1562" s="131"/>
      <c r="M1562" s="131"/>
      <c r="N1562" s="175" t="str">
        <f>VLOOKUP($B1562,D1_3!$B$5:$AU$27,6,FALSE)&amp;""</f>
        <v/>
      </c>
      <c r="O1562" s="176"/>
      <c r="P1562" s="196" t="str">
        <f>VLOOKUP($B1562,D1_3!$B$5:$AU$27,8,FALSE)&amp;""</f>
        <v/>
      </c>
      <c r="Q1562" s="56"/>
      <c r="R1562" s="196" t="str">
        <f>VLOOKUP($B1562,D1_3!$B$5:$AU$27,9,FALSE)&amp;""</f>
        <v/>
      </c>
      <c r="S1562" s="56"/>
      <c r="T1562" s="196" t="str">
        <f>VLOOKUP($B1562,D1_3!$B$5:$AU$27,10,FALSE)&amp;""</f>
        <v/>
      </c>
      <c r="U1562" s="56"/>
      <c r="V1562" s="196" t="str">
        <f>VLOOKUP($B1562,D1_3!$B$5:$AU$27,11,FALSE)&amp;""</f>
        <v/>
      </c>
      <c r="W1562" s="56"/>
      <c r="X1562" s="196" t="str">
        <f>VLOOKUP($B1562,D1_3!$B$5:$AU$27,12,FALSE)&amp;""</f>
        <v/>
      </c>
      <c r="Y1562" s="56"/>
      <c r="Z1562" s="196" t="str">
        <f>VLOOKUP($B1562,D1_3!$B$5:$AU$27,13,FALSE)&amp;""</f>
        <v/>
      </c>
      <c r="AA1562" s="56"/>
      <c r="AB1562" s="196" t="str">
        <f>VLOOKUP($B1562,D1_3!$B$5:$AU$27,14,FALSE)&amp;""</f>
        <v/>
      </c>
      <c r="AC1562" s="56"/>
      <c r="AD1562" s="196" t="str">
        <f>VLOOKUP($B1562,D1_3!$B$5:$AU$27,15,FALSE)&amp;""</f>
        <v/>
      </c>
      <c r="AE1562" s="56"/>
      <c r="AF1562" s="292" t="s">
        <v>5141</v>
      </c>
      <c r="AG1562" s="296"/>
      <c r="AH1562" s="296"/>
      <c r="AI1562" s="296"/>
      <c r="AJ1562" s="296"/>
      <c r="AK1562" s="296"/>
      <c r="AL1562" s="296"/>
      <c r="AM1562" s="175" t="str">
        <f>VLOOKUP($B1562,D1_3!$B$5:$AU$27,16,FALSE)&amp;""</f>
        <v/>
      </c>
      <c r="AN1562" s="176"/>
      <c r="AO1562" s="313" t="s">
        <v>405</v>
      </c>
      <c r="AP1562" s="313"/>
      <c r="AQ1562" s="313"/>
      <c r="AR1562" s="313"/>
      <c r="AS1562" s="160" t="str">
        <f>VLOOKUP($B1562,D1_3!$B$5:$AU$27,18,FALSE)&amp;""</f>
        <v/>
      </c>
      <c r="AT1562" s="172"/>
      <c r="AU1562" s="172"/>
      <c r="AV1562" s="172"/>
      <c r="AW1562" s="172"/>
      <c r="AX1562" s="172"/>
      <c r="AY1562" s="172" t="s">
        <v>410</v>
      </c>
      <c r="AZ1562" s="204" t="str">
        <f>VLOOKUP($B1562,D1_3!$B$5:$AU$27,19,FALSE)&amp;""</f>
        <v/>
      </c>
      <c r="BA1562" s="172"/>
      <c r="BB1562" s="172"/>
      <c r="BC1562" s="172"/>
      <c r="BD1562" s="172"/>
      <c r="BE1562" s="215"/>
      <c r="BF1562" s="3"/>
      <c r="BG1562" s="3"/>
      <c r="BH1562" s="3"/>
    </row>
    <row r="1563" spans="2:60" s="1" customFormat="1" ht="14.25" customHeight="1">
      <c r="B1563" s="41"/>
      <c r="C1563" s="84"/>
      <c r="D1563" s="84"/>
      <c r="E1563" s="84"/>
      <c r="F1563" s="113"/>
      <c r="G1563" s="128"/>
      <c r="H1563" s="132"/>
      <c r="I1563" s="132"/>
      <c r="J1563" s="132"/>
      <c r="K1563" s="132"/>
      <c r="L1563" s="132"/>
      <c r="M1563" s="132"/>
      <c r="N1563" s="176"/>
      <c r="O1563" s="176"/>
      <c r="P1563" s="56"/>
      <c r="Q1563" s="56"/>
      <c r="R1563" s="56"/>
      <c r="S1563" s="56"/>
      <c r="T1563" s="56"/>
      <c r="U1563" s="56"/>
      <c r="V1563" s="56"/>
      <c r="W1563" s="56"/>
      <c r="X1563" s="56"/>
      <c r="Y1563" s="56"/>
      <c r="Z1563" s="56"/>
      <c r="AA1563" s="56"/>
      <c r="AB1563" s="56"/>
      <c r="AC1563" s="56"/>
      <c r="AD1563" s="56"/>
      <c r="AE1563" s="56"/>
      <c r="AF1563" s="293"/>
      <c r="AG1563" s="297"/>
      <c r="AH1563" s="297"/>
      <c r="AI1563" s="297"/>
      <c r="AJ1563" s="297"/>
      <c r="AK1563" s="297"/>
      <c r="AL1563" s="297"/>
      <c r="AM1563" s="176"/>
      <c r="AN1563" s="176"/>
      <c r="AO1563" s="314"/>
      <c r="AP1563" s="314"/>
      <c r="AQ1563" s="314"/>
      <c r="AR1563" s="314"/>
      <c r="AS1563" s="161"/>
      <c r="AT1563" s="173"/>
      <c r="AU1563" s="173"/>
      <c r="AV1563" s="173"/>
      <c r="AW1563" s="173"/>
      <c r="AX1563" s="173"/>
      <c r="AY1563" s="173"/>
      <c r="AZ1563" s="173"/>
      <c r="BA1563" s="173"/>
      <c r="BB1563" s="173"/>
      <c r="BC1563" s="173"/>
      <c r="BD1563" s="173"/>
      <c r="BE1563" s="222"/>
      <c r="BF1563" s="3"/>
      <c r="BG1563" s="3"/>
      <c r="BH1563" s="3"/>
    </row>
    <row r="1564" spans="2:60" s="1" customFormat="1" ht="14.25" customHeight="1">
      <c r="B1564" s="41"/>
      <c r="C1564" s="84"/>
      <c r="D1564" s="84"/>
      <c r="E1564" s="84"/>
      <c r="F1564" s="113"/>
      <c r="G1564" s="127" t="s">
        <v>918</v>
      </c>
      <c r="H1564" s="131"/>
      <c r="I1564" s="131"/>
      <c r="J1564" s="131"/>
      <c r="K1564" s="131"/>
      <c r="L1564" s="131"/>
      <c r="M1564" s="131"/>
      <c r="N1564" s="175" t="str">
        <f>VLOOKUP($B1562,D1_3!$B$5:$AU$27,7,FALSE)&amp;""</f>
        <v/>
      </c>
      <c r="O1564" s="176"/>
      <c r="P1564" s="56"/>
      <c r="Q1564" s="56"/>
      <c r="R1564" s="56"/>
      <c r="S1564" s="56"/>
      <c r="T1564" s="56"/>
      <c r="U1564" s="56"/>
      <c r="V1564" s="56"/>
      <c r="W1564" s="56"/>
      <c r="X1564" s="56"/>
      <c r="Y1564" s="56"/>
      <c r="Z1564" s="56"/>
      <c r="AA1564" s="56"/>
      <c r="AB1564" s="56"/>
      <c r="AC1564" s="56"/>
      <c r="AD1564" s="56"/>
      <c r="AE1564" s="56"/>
      <c r="AF1564" s="127" t="s">
        <v>7272</v>
      </c>
      <c r="AG1564" s="131"/>
      <c r="AH1564" s="131"/>
      <c r="AI1564" s="131"/>
      <c r="AJ1564" s="131"/>
      <c r="AK1564" s="131"/>
      <c r="AL1564" s="131"/>
      <c r="AM1564" s="306" t="str">
        <f>VLOOKUP($B1562,D1_3!$B$5:$AU$27,17,FALSE)&amp;""</f>
        <v/>
      </c>
      <c r="AN1564" s="310"/>
      <c r="AO1564" s="314" t="s">
        <v>414</v>
      </c>
      <c r="AP1564" s="314"/>
      <c r="AQ1564" s="314"/>
      <c r="AR1564" s="314"/>
      <c r="AS1564" s="162" t="str">
        <f>VLOOKUP($B1562,D1_3!$B$5:$AU$27,20,FALSE)&amp;""</f>
        <v/>
      </c>
      <c r="AT1564" s="173"/>
      <c r="AU1564" s="173"/>
      <c r="AV1564" s="173"/>
      <c r="AW1564" s="173"/>
      <c r="AX1564" s="173"/>
      <c r="AY1564" s="173" t="s">
        <v>410</v>
      </c>
      <c r="AZ1564" s="205" t="str">
        <f>VLOOKUP($B1562,D1_3!$B$5:$AU$27,21,FALSE)&amp;""</f>
        <v/>
      </c>
      <c r="BA1564" s="173"/>
      <c r="BB1564" s="173"/>
      <c r="BC1564" s="173"/>
      <c r="BD1564" s="173"/>
      <c r="BE1564" s="222"/>
      <c r="BF1564" s="3"/>
      <c r="BG1564" s="3"/>
      <c r="BH1564" s="3"/>
    </row>
    <row r="1565" spans="2:60" s="1" customFormat="1" ht="14.25" customHeight="1">
      <c r="B1565" s="41"/>
      <c r="C1565" s="84"/>
      <c r="D1565" s="84"/>
      <c r="E1565" s="84"/>
      <c r="F1565" s="113"/>
      <c r="G1565" s="128"/>
      <c r="H1565" s="132"/>
      <c r="I1565" s="132"/>
      <c r="J1565" s="132"/>
      <c r="K1565" s="132"/>
      <c r="L1565" s="132"/>
      <c r="M1565" s="132"/>
      <c r="N1565" s="176"/>
      <c r="O1565" s="176"/>
      <c r="P1565" s="56"/>
      <c r="Q1565" s="56"/>
      <c r="R1565" s="56"/>
      <c r="S1565" s="56"/>
      <c r="T1565" s="56"/>
      <c r="U1565" s="56"/>
      <c r="V1565" s="56"/>
      <c r="W1565" s="56"/>
      <c r="X1565" s="56"/>
      <c r="Y1565" s="56"/>
      <c r="Z1565" s="56"/>
      <c r="AA1565" s="56"/>
      <c r="AB1565" s="56"/>
      <c r="AC1565" s="56"/>
      <c r="AD1565" s="56"/>
      <c r="AE1565" s="56"/>
      <c r="AF1565" s="128"/>
      <c r="AG1565" s="132"/>
      <c r="AH1565" s="132"/>
      <c r="AI1565" s="132"/>
      <c r="AJ1565" s="132"/>
      <c r="AK1565" s="132"/>
      <c r="AL1565" s="132"/>
      <c r="AM1565" s="307"/>
      <c r="AN1565" s="311"/>
      <c r="AO1565" s="315"/>
      <c r="AP1565" s="315"/>
      <c r="AQ1565" s="315"/>
      <c r="AR1565" s="315"/>
      <c r="AS1565" s="163"/>
      <c r="AT1565" s="174"/>
      <c r="AU1565" s="174"/>
      <c r="AV1565" s="174"/>
      <c r="AW1565" s="174"/>
      <c r="AX1565" s="174"/>
      <c r="AY1565" s="174"/>
      <c r="AZ1565" s="174"/>
      <c r="BA1565" s="174"/>
      <c r="BB1565" s="174"/>
      <c r="BC1565" s="174"/>
      <c r="BD1565" s="174"/>
      <c r="BE1565" s="216"/>
      <c r="BF1565" s="3"/>
      <c r="BG1565" s="3"/>
      <c r="BH1565" s="3"/>
    </row>
    <row r="1566" spans="2:60" s="1" customFormat="1" ht="14.25" customHeight="1">
      <c r="B1566" s="43"/>
      <c r="C1566" s="87"/>
      <c r="D1566" s="87"/>
      <c r="E1566" s="87"/>
      <c r="F1566" s="115"/>
      <c r="G1566" s="127" t="s">
        <v>7138</v>
      </c>
      <c r="H1566" s="131"/>
      <c r="I1566" s="131"/>
      <c r="J1566" s="131"/>
      <c r="K1566" s="131"/>
      <c r="L1566" s="131"/>
      <c r="M1566" s="131"/>
      <c r="N1566" s="131"/>
      <c r="O1566" s="131"/>
      <c r="P1566" s="197" t="str">
        <f>VLOOKUP($B1562,D1_3!$B$5:$AU$27,46,FALSE)&amp;""</f>
        <v/>
      </c>
      <c r="Q1566" s="211"/>
      <c r="R1566" s="211"/>
      <c r="S1566" s="211"/>
      <c r="T1566" s="211"/>
      <c r="U1566" s="211"/>
      <c r="V1566" s="211"/>
      <c r="W1566" s="211"/>
      <c r="X1566" s="211"/>
      <c r="Y1566" s="211"/>
      <c r="Z1566" s="211"/>
      <c r="AA1566" s="211"/>
      <c r="AB1566" s="211"/>
      <c r="AC1566" s="211"/>
      <c r="AD1566" s="211"/>
      <c r="AE1566" s="211"/>
      <c r="AF1566" s="211"/>
      <c r="AG1566" s="211"/>
      <c r="AH1566" s="211"/>
      <c r="AI1566" s="211"/>
      <c r="AJ1566" s="211"/>
      <c r="AK1566" s="211"/>
      <c r="AL1566" s="211"/>
      <c r="AM1566" s="211"/>
      <c r="AN1566" s="211"/>
      <c r="AO1566" s="211"/>
      <c r="AP1566" s="211"/>
      <c r="AQ1566" s="211"/>
      <c r="AR1566" s="211"/>
      <c r="AS1566" s="211"/>
      <c r="AT1566" s="211"/>
      <c r="AU1566" s="211"/>
      <c r="AV1566" s="211"/>
      <c r="AW1566" s="211"/>
      <c r="AX1566" s="211"/>
      <c r="AY1566" s="211"/>
      <c r="AZ1566" s="211"/>
      <c r="BA1566" s="211"/>
      <c r="BB1566" s="211"/>
      <c r="BC1566" s="211"/>
      <c r="BD1566" s="211"/>
      <c r="BE1566" s="343"/>
      <c r="BF1566" s="3"/>
      <c r="BG1566" s="3"/>
      <c r="BH1566" s="3"/>
    </row>
    <row r="1567" spans="2:60" s="1" customFormat="1" ht="14.25" customHeight="1">
      <c r="B1567" s="43"/>
      <c r="C1567" s="87"/>
      <c r="D1567" s="87"/>
      <c r="E1567" s="87"/>
      <c r="F1567" s="115"/>
      <c r="G1567" s="129"/>
      <c r="H1567" s="133"/>
      <c r="I1567" s="133"/>
      <c r="J1567" s="133"/>
      <c r="K1567" s="133"/>
      <c r="L1567" s="133"/>
      <c r="M1567" s="133"/>
      <c r="N1567" s="133"/>
      <c r="O1567" s="133"/>
      <c r="P1567" s="198"/>
      <c r="Q1567" s="212"/>
      <c r="R1567" s="212"/>
      <c r="S1567" s="212"/>
      <c r="T1567" s="212"/>
      <c r="U1567" s="212"/>
      <c r="V1567" s="212"/>
      <c r="W1567" s="212"/>
      <c r="X1567" s="212"/>
      <c r="Y1567" s="212"/>
      <c r="Z1567" s="212"/>
      <c r="AA1567" s="212"/>
      <c r="AB1567" s="212"/>
      <c r="AC1567" s="212"/>
      <c r="AD1567" s="212"/>
      <c r="AE1567" s="212"/>
      <c r="AF1567" s="212"/>
      <c r="AG1567" s="212"/>
      <c r="AH1567" s="212"/>
      <c r="AI1567" s="212"/>
      <c r="AJ1567" s="212"/>
      <c r="AK1567" s="212"/>
      <c r="AL1567" s="212"/>
      <c r="AM1567" s="212"/>
      <c r="AN1567" s="212"/>
      <c r="AO1567" s="212"/>
      <c r="AP1567" s="212"/>
      <c r="AQ1567" s="212"/>
      <c r="AR1567" s="212"/>
      <c r="AS1567" s="212"/>
      <c r="AT1567" s="212"/>
      <c r="AU1567" s="212"/>
      <c r="AV1567" s="212"/>
      <c r="AW1567" s="212"/>
      <c r="AX1567" s="212"/>
      <c r="AY1567" s="212"/>
      <c r="AZ1567" s="212"/>
      <c r="BA1567" s="212"/>
      <c r="BB1567" s="212"/>
      <c r="BC1567" s="212"/>
      <c r="BD1567" s="212"/>
      <c r="BE1567" s="344"/>
      <c r="BF1567" s="3"/>
      <c r="BG1567" s="3"/>
      <c r="BH1567" s="3"/>
    </row>
    <row r="1568" spans="2:60" s="1" customFormat="1" ht="14.25" customHeight="1">
      <c r="B1568" s="43"/>
      <c r="C1568" s="87"/>
      <c r="D1568" s="87"/>
      <c r="E1568" s="87"/>
      <c r="F1568" s="115"/>
      <c r="G1568" s="129"/>
      <c r="H1568" s="133"/>
      <c r="I1568" s="133"/>
      <c r="J1568" s="133"/>
      <c r="K1568" s="133"/>
      <c r="L1568" s="133"/>
      <c r="M1568" s="133"/>
      <c r="N1568" s="133"/>
      <c r="O1568" s="133"/>
      <c r="P1568" s="198"/>
      <c r="Q1568" s="212"/>
      <c r="R1568" s="212"/>
      <c r="S1568" s="212"/>
      <c r="T1568" s="212"/>
      <c r="U1568" s="212"/>
      <c r="V1568" s="212"/>
      <c r="W1568" s="212"/>
      <c r="X1568" s="212"/>
      <c r="Y1568" s="212"/>
      <c r="Z1568" s="212"/>
      <c r="AA1568" s="212"/>
      <c r="AB1568" s="212"/>
      <c r="AC1568" s="212"/>
      <c r="AD1568" s="212"/>
      <c r="AE1568" s="212"/>
      <c r="AF1568" s="212"/>
      <c r="AG1568" s="212"/>
      <c r="AH1568" s="212"/>
      <c r="AI1568" s="212"/>
      <c r="AJ1568" s="212"/>
      <c r="AK1568" s="212"/>
      <c r="AL1568" s="212"/>
      <c r="AM1568" s="212"/>
      <c r="AN1568" s="212"/>
      <c r="AO1568" s="212"/>
      <c r="AP1568" s="212"/>
      <c r="AQ1568" s="212"/>
      <c r="AR1568" s="212"/>
      <c r="AS1568" s="212"/>
      <c r="AT1568" s="212"/>
      <c r="AU1568" s="212"/>
      <c r="AV1568" s="212"/>
      <c r="AW1568" s="212"/>
      <c r="AX1568" s="212"/>
      <c r="AY1568" s="212"/>
      <c r="AZ1568" s="212"/>
      <c r="BA1568" s="212"/>
      <c r="BB1568" s="212"/>
      <c r="BC1568" s="212"/>
      <c r="BD1568" s="212"/>
      <c r="BE1568" s="344"/>
      <c r="BF1568" s="3"/>
      <c r="BG1568" s="3"/>
      <c r="BH1568" s="3"/>
    </row>
    <row r="1569" spans="2:60" s="1" customFormat="1" ht="14.25" customHeight="1">
      <c r="B1569" s="43"/>
      <c r="C1569" s="87"/>
      <c r="D1569" s="87"/>
      <c r="E1569" s="87"/>
      <c r="F1569" s="115"/>
      <c r="G1569" s="129"/>
      <c r="H1569" s="133"/>
      <c r="I1569" s="133"/>
      <c r="J1569" s="133"/>
      <c r="K1569" s="133"/>
      <c r="L1569" s="133"/>
      <c r="M1569" s="133"/>
      <c r="N1569" s="133"/>
      <c r="O1569" s="133"/>
      <c r="P1569" s="198"/>
      <c r="Q1569" s="212"/>
      <c r="R1569" s="212"/>
      <c r="S1569" s="212"/>
      <c r="T1569" s="212"/>
      <c r="U1569" s="212"/>
      <c r="V1569" s="212"/>
      <c r="W1569" s="212"/>
      <c r="X1569" s="212"/>
      <c r="Y1569" s="212"/>
      <c r="Z1569" s="212"/>
      <c r="AA1569" s="212"/>
      <c r="AB1569" s="212"/>
      <c r="AC1569" s="212"/>
      <c r="AD1569" s="212"/>
      <c r="AE1569" s="212"/>
      <c r="AF1569" s="212"/>
      <c r="AG1569" s="212"/>
      <c r="AH1569" s="212"/>
      <c r="AI1569" s="212"/>
      <c r="AJ1569" s="212"/>
      <c r="AK1569" s="212"/>
      <c r="AL1569" s="212"/>
      <c r="AM1569" s="212"/>
      <c r="AN1569" s="212"/>
      <c r="AO1569" s="212"/>
      <c r="AP1569" s="212"/>
      <c r="AQ1569" s="212"/>
      <c r="AR1569" s="212"/>
      <c r="AS1569" s="212"/>
      <c r="AT1569" s="212"/>
      <c r="AU1569" s="212"/>
      <c r="AV1569" s="212"/>
      <c r="AW1569" s="212"/>
      <c r="AX1569" s="212"/>
      <c r="AY1569" s="212"/>
      <c r="AZ1569" s="212"/>
      <c r="BA1569" s="212"/>
      <c r="BB1569" s="212"/>
      <c r="BC1569" s="212"/>
      <c r="BD1569" s="212"/>
      <c r="BE1569" s="344"/>
      <c r="BF1569" s="3"/>
      <c r="BG1569" s="3"/>
      <c r="BH1569" s="3"/>
    </row>
    <row r="1570" spans="2:60" s="1" customFormat="1" ht="14.25" customHeight="1">
      <c r="B1570" s="44"/>
      <c r="C1570" s="86"/>
      <c r="D1570" s="86"/>
      <c r="E1570" s="86"/>
      <c r="F1570" s="116"/>
      <c r="G1570" s="128"/>
      <c r="H1570" s="132"/>
      <c r="I1570" s="132"/>
      <c r="J1570" s="132"/>
      <c r="K1570" s="132"/>
      <c r="L1570" s="132"/>
      <c r="M1570" s="132"/>
      <c r="N1570" s="132"/>
      <c r="O1570" s="132"/>
      <c r="P1570" s="199"/>
      <c r="Q1570" s="213"/>
      <c r="R1570" s="213"/>
      <c r="S1570" s="213"/>
      <c r="T1570" s="213"/>
      <c r="U1570" s="213"/>
      <c r="V1570" s="213"/>
      <c r="W1570" s="213"/>
      <c r="X1570" s="213"/>
      <c r="Y1570" s="213"/>
      <c r="Z1570" s="213"/>
      <c r="AA1570" s="213"/>
      <c r="AB1570" s="213"/>
      <c r="AC1570" s="213"/>
      <c r="AD1570" s="213"/>
      <c r="AE1570" s="213"/>
      <c r="AF1570" s="213"/>
      <c r="AG1570" s="213"/>
      <c r="AH1570" s="213"/>
      <c r="AI1570" s="213"/>
      <c r="AJ1570" s="213"/>
      <c r="AK1570" s="213"/>
      <c r="AL1570" s="213"/>
      <c r="AM1570" s="213"/>
      <c r="AN1570" s="213"/>
      <c r="AO1570" s="213"/>
      <c r="AP1570" s="213"/>
      <c r="AQ1570" s="213"/>
      <c r="AR1570" s="213"/>
      <c r="AS1570" s="213"/>
      <c r="AT1570" s="213"/>
      <c r="AU1570" s="213"/>
      <c r="AV1570" s="213"/>
      <c r="AW1570" s="213"/>
      <c r="AX1570" s="213"/>
      <c r="AY1570" s="213"/>
      <c r="AZ1570" s="213"/>
      <c r="BA1570" s="213"/>
      <c r="BB1570" s="213"/>
      <c r="BC1570" s="213"/>
      <c r="BD1570" s="213"/>
      <c r="BE1570" s="345"/>
      <c r="BF1570" s="3"/>
      <c r="BG1570" s="3"/>
      <c r="BH1570" s="3"/>
    </row>
    <row r="1571" spans="2:60" s="1" customFormat="1" ht="14.25" customHeight="1">
      <c r="B1571" s="40" t="s">
        <v>780</v>
      </c>
      <c r="C1571" s="83"/>
      <c r="D1571" s="83"/>
      <c r="E1571" s="83"/>
      <c r="F1571" s="112"/>
      <c r="G1571" s="127" t="s">
        <v>5217</v>
      </c>
      <c r="H1571" s="131"/>
      <c r="I1571" s="131"/>
      <c r="J1571" s="131"/>
      <c r="K1571" s="131"/>
      <c r="L1571" s="131"/>
      <c r="M1571" s="131"/>
      <c r="N1571" s="175" t="str">
        <f>VLOOKUP($B1571,D1_3!$B$5:$AU$27,6,FALSE)&amp;""</f>
        <v/>
      </c>
      <c r="O1571" s="176"/>
      <c r="P1571" s="196" t="str">
        <f>VLOOKUP($B1571,D1_3!$B$5:$AU$27,8,FALSE)&amp;""</f>
        <v/>
      </c>
      <c r="Q1571" s="56"/>
      <c r="R1571" s="196" t="str">
        <f>VLOOKUP($B1571,D1_3!$B$5:$AU$27,9,FALSE)&amp;""</f>
        <v/>
      </c>
      <c r="S1571" s="56"/>
      <c r="T1571" s="196" t="str">
        <f>VLOOKUP($B1571,D1_3!$B$5:$AU$27,10,FALSE)&amp;""</f>
        <v/>
      </c>
      <c r="U1571" s="56"/>
      <c r="V1571" s="196" t="str">
        <f>VLOOKUP($B1571,D1_3!$B$5:$AU$27,11,FALSE)&amp;""</f>
        <v/>
      </c>
      <c r="W1571" s="56"/>
      <c r="X1571" s="196" t="str">
        <f>VLOOKUP($B1571,D1_3!$B$5:$AU$27,12,FALSE)&amp;""</f>
        <v/>
      </c>
      <c r="Y1571" s="56"/>
      <c r="Z1571" s="196" t="str">
        <f>VLOOKUP($B1571,D1_3!$B$5:$AU$27,13,FALSE)&amp;""</f>
        <v/>
      </c>
      <c r="AA1571" s="56"/>
      <c r="AB1571" s="196" t="str">
        <f>VLOOKUP($B1571,D1_3!$B$5:$AU$27,14,FALSE)&amp;""</f>
        <v/>
      </c>
      <c r="AC1571" s="56"/>
      <c r="AD1571" s="196" t="str">
        <f>VLOOKUP($B1571,D1_3!$B$5:$AU$27,15,FALSE)&amp;""</f>
        <v/>
      </c>
      <c r="AE1571" s="56"/>
      <c r="AF1571" s="292" t="s">
        <v>5141</v>
      </c>
      <c r="AG1571" s="296"/>
      <c r="AH1571" s="296"/>
      <c r="AI1571" s="296"/>
      <c r="AJ1571" s="296"/>
      <c r="AK1571" s="296"/>
      <c r="AL1571" s="296"/>
      <c r="AM1571" s="175" t="str">
        <f>VLOOKUP($B1571,D1_3!$B$5:$AU$27,16,FALSE)&amp;""</f>
        <v/>
      </c>
      <c r="AN1571" s="176"/>
      <c r="AO1571" s="313" t="s">
        <v>405</v>
      </c>
      <c r="AP1571" s="313"/>
      <c r="AQ1571" s="313"/>
      <c r="AR1571" s="313"/>
      <c r="AS1571" s="160" t="str">
        <f>VLOOKUP($B1571,D1_3!$B$5:$AU$27,18,FALSE)&amp;""</f>
        <v/>
      </c>
      <c r="AT1571" s="172"/>
      <c r="AU1571" s="172"/>
      <c r="AV1571" s="172"/>
      <c r="AW1571" s="172"/>
      <c r="AX1571" s="172"/>
      <c r="AY1571" s="172" t="s">
        <v>410</v>
      </c>
      <c r="AZ1571" s="204" t="str">
        <f>VLOOKUP($B1571,D1_3!$B$5:$AU$27,19,FALSE)&amp;""</f>
        <v/>
      </c>
      <c r="BA1571" s="172"/>
      <c r="BB1571" s="172"/>
      <c r="BC1571" s="172"/>
      <c r="BD1571" s="172"/>
      <c r="BE1571" s="215"/>
      <c r="BF1571" s="3"/>
      <c r="BG1571" s="3"/>
      <c r="BH1571" s="3"/>
    </row>
    <row r="1572" spans="2:60" s="1" customFormat="1" ht="14.25" customHeight="1">
      <c r="B1572" s="41"/>
      <c r="C1572" s="84"/>
      <c r="D1572" s="84"/>
      <c r="E1572" s="84"/>
      <c r="F1572" s="113"/>
      <c r="G1572" s="128"/>
      <c r="H1572" s="132"/>
      <c r="I1572" s="132"/>
      <c r="J1572" s="132"/>
      <c r="K1572" s="132"/>
      <c r="L1572" s="132"/>
      <c r="M1572" s="132"/>
      <c r="N1572" s="176"/>
      <c r="O1572" s="176"/>
      <c r="P1572" s="56"/>
      <c r="Q1572" s="56"/>
      <c r="R1572" s="56"/>
      <c r="S1572" s="56"/>
      <c r="T1572" s="56"/>
      <c r="U1572" s="56"/>
      <c r="V1572" s="56"/>
      <c r="W1572" s="56"/>
      <c r="X1572" s="56"/>
      <c r="Y1572" s="56"/>
      <c r="Z1572" s="56"/>
      <c r="AA1572" s="56"/>
      <c r="AB1572" s="56"/>
      <c r="AC1572" s="56"/>
      <c r="AD1572" s="56"/>
      <c r="AE1572" s="56"/>
      <c r="AF1572" s="293"/>
      <c r="AG1572" s="297"/>
      <c r="AH1572" s="297"/>
      <c r="AI1572" s="297"/>
      <c r="AJ1572" s="297"/>
      <c r="AK1572" s="297"/>
      <c r="AL1572" s="297"/>
      <c r="AM1572" s="176"/>
      <c r="AN1572" s="176"/>
      <c r="AO1572" s="314"/>
      <c r="AP1572" s="314"/>
      <c r="AQ1572" s="314"/>
      <c r="AR1572" s="314"/>
      <c r="AS1572" s="161"/>
      <c r="AT1572" s="173"/>
      <c r="AU1572" s="173"/>
      <c r="AV1572" s="173"/>
      <c r="AW1572" s="173"/>
      <c r="AX1572" s="173"/>
      <c r="AY1572" s="173"/>
      <c r="AZ1572" s="173"/>
      <c r="BA1572" s="173"/>
      <c r="BB1572" s="173"/>
      <c r="BC1572" s="173"/>
      <c r="BD1572" s="173"/>
      <c r="BE1572" s="222"/>
      <c r="BF1572" s="3"/>
      <c r="BG1572" s="3"/>
      <c r="BH1572" s="3"/>
    </row>
    <row r="1573" spans="2:60" s="1" customFormat="1" ht="14.25" customHeight="1">
      <c r="B1573" s="41"/>
      <c r="C1573" s="84"/>
      <c r="D1573" s="84"/>
      <c r="E1573" s="84"/>
      <c r="F1573" s="113"/>
      <c r="G1573" s="127" t="s">
        <v>918</v>
      </c>
      <c r="H1573" s="131"/>
      <c r="I1573" s="131"/>
      <c r="J1573" s="131"/>
      <c r="K1573" s="131"/>
      <c r="L1573" s="131"/>
      <c r="M1573" s="131"/>
      <c r="N1573" s="175" t="str">
        <f>VLOOKUP($B1571,D1_3!$B$5:$AU$27,7,FALSE)&amp;""</f>
        <v/>
      </c>
      <c r="O1573" s="176"/>
      <c r="P1573" s="56"/>
      <c r="Q1573" s="56"/>
      <c r="R1573" s="56"/>
      <c r="S1573" s="56"/>
      <c r="T1573" s="56"/>
      <c r="U1573" s="56"/>
      <c r="V1573" s="56"/>
      <c r="W1573" s="56"/>
      <c r="X1573" s="56"/>
      <c r="Y1573" s="56"/>
      <c r="Z1573" s="56"/>
      <c r="AA1573" s="56"/>
      <c r="AB1573" s="56"/>
      <c r="AC1573" s="56"/>
      <c r="AD1573" s="56"/>
      <c r="AE1573" s="56"/>
      <c r="AF1573" s="127" t="s">
        <v>7272</v>
      </c>
      <c r="AG1573" s="131"/>
      <c r="AH1573" s="131"/>
      <c r="AI1573" s="131"/>
      <c r="AJ1573" s="131"/>
      <c r="AK1573" s="131"/>
      <c r="AL1573" s="131"/>
      <c r="AM1573" s="306" t="str">
        <f>VLOOKUP($B1571,D1_3!$B$5:$AU$27,17,FALSE)&amp;""</f>
        <v/>
      </c>
      <c r="AN1573" s="310"/>
      <c r="AO1573" s="314" t="s">
        <v>414</v>
      </c>
      <c r="AP1573" s="314"/>
      <c r="AQ1573" s="314"/>
      <c r="AR1573" s="314"/>
      <c r="AS1573" s="162" t="str">
        <f>VLOOKUP($B1571,D1_3!$B$5:$AU$27,20,FALSE)&amp;""</f>
        <v/>
      </c>
      <c r="AT1573" s="173"/>
      <c r="AU1573" s="173"/>
      <c r="AV1573" s="173"/>
      <c r="AW1573" s="173"/>
      <c r="AX1573" s="173"/>
      <c r="AY1573" s="173" t="s">
        <v>410</v>
      </c>
      <c r="AZ1573" s="205" t="str">
        <f>VLOOKUP($B1571,D1_3!$B$5:$AU$27,21,FALSE)&amp;""</f>
        <v/>
      </c>
      <c r="BA1573" s="173"/>
      <c r="BB1573" s="173"/>
      <c r="BC1573" s="173"/>
      <c r="BD1573" s="173"/>
      <c r="BE1573" s="222"/>
      <c r="BF1573" s="3"/>
      <c r="BG1573" s="3"/>
      <c r="BH1573" s="3"/>
    </row>
    <row r="1574" spans="2:60" s="1" customFormat="1" ht="14.25" customHeight="1">
      <c r="B1574" s="41"/>
      <c r="C1574" s="84"/>
      <c r="D1574" s="84"/>
      <c r="E1574" s="84"/>
      <c r="F1574" s="113"/>
      <c r="G1574" s="128"/>
      <c r="H1574" s="132"/>
      <c r="I1574" s="132"/>
      <c r="J1574" s="132"/>
      <c r="K1574" s="132"/>
      <c r="L1574" s="132"/>
      <c r="M1574" s="132"/>
      <c r="N1574" s="176"/>
      <c r="O1574" s="176"/>
      <c r="P1574" s="56"/>
      <c r="Q1574" s="56"/>
      <c r="R1574" s="56"/>
      <c r="S1574" s="56"/>
      <c r="T1574" s="56"/>
      <c r="U1574" s="56"/>
      <c r="V1574" s="56"/>
      <c r="W1574" s="56"/>
      <c r="X1574" s="56"/>
      <c r="Y1574" s="56"/>
      <c r="Z1574" s="56"/>
      <c r="AA1574" s="56"/>
      <c r="AB1574" s="56"/>
      <c r="AC1574" s="56"/>
      <c r="AD1574" s="56"/>
      <c r="AE1574" s="56"/>
      <c r="AF1574" s="128"/>
      <c r="AG1574" s="132"/>
      <c r="AH1574" s="132"/>
      <c r="AI1574" s="132"/>
      <c r="AJ1574" s="132"/>
      <c r="AK1574" s="132"/>
      <c r="AL1574" s="132"/>
      <c r="AM1574" s="307"/>
      <c r="AN1574" s="311"/>
      <c r="AO1574" s="315"/>
      <c r="AP1574" s="315"/>
      <c r="AQ1574" s="315"/>
      <c r="AR1574" s="315"/>
      <c r="AS1574" s="163"/>
      <c r="AT1574" s="174"/>
      <c r="AU1574" s="174"/>
      <c r="AV1574" s="174"/>
      <c r="AW1574" s="174"/>
      <c r="AX1574" s="174"/>
      <c r="AY1574" s="174"/>
      <c r="AZ1574" s="174"/>
      <c r="BA1574" s="174"/>
      <c r="BB1574" s="174"/>
      <c r="BC1574" s="174"/>
      <c r="BD1574" s="174"/>
      <c r="BE1574" s="216"/>
      <c r="BF1574" s="3"/>
      <c r="BG1574" s="3"/>
      <c r="BH1574" s="3"/>
    </row>
    <row r="1575" spans="2:60" s="1" customFormat="1" ht="14.25" customHeight="1">
      <c r="B1575" s="43"/>
      <c r="C1575" s="87"/>
      <c r="D1575" s="87"/>
      <c r="E1575" s="87"/>
      <c r="F1575" s="115"/>
      <c r="G1575" s="127" t="s">
        <v>7138</v>
      </c>
      <c r="H1575" s="131"/>
      <c r="I1575" s="131"/>
      <c r="J1575" s="131"/>
      <c r="K1575" s="131"/>
      <c r="L1575" s="131"/>
      <c r="M1575" s="131"/>
      <c r="N1575" s="131"/>
      <c r="O1575" s="131"/>
      <c r="P1575" s="197" t="str">
        <f>VLOOKUP($B1571,D1_3!$B$5:$AU$27,46,FALSE)&amp;""</f>
        <v/>
      </c>
      <c r="Q1575" s="211"/>
      <c r="R1575" s="211"/>
      <c r="S1575" s="211"/>
      <c r="T1575" s="211"/>
      <c r="U1575" s="211"/>
      <c r="V1575" s="211"/>
      <c r="W1575" s="211"/>
      <c r="X1575" s="211"/>
      <c r="Y1575" s="211"/>
      <c r="Z1575" s="211"/>
      <c r="AA1575" s="211"/>
      <c r="AB1575" s="211"/>
      <c r="AC1575" s="211"/>
      <c r="AD1575" s="211"/>
      <c r="AE1575" s="211"/>
      <c r="AF1575" s="211"/>
      <c r="AG1575" s="211"/>
      <c r="AH1575" s="211"/>
      <c r="AI1575" s="211"/>
      <c r="AJ1575" s="211"/>
      <c r="AK1575" s="211"/>
      <c r="AL1575" s="211"/>
      <c r="AM1575" s="211"/>
      <c r="AN1575" s="211"/>
      <c r="AO1575" s="211"/>
      <c r="AP1575" s="211"/>
      <c r="AQ1575" s="211"/>
      <c r="AR1575" s="211"/>
      <c r="AS1575" s="211"/>
      <c r="AT1575" s="211"/>
      <c r="AU1575" s="211"/>
      <c r="AV1575" s="211"/>
      <c r="AW1575" s="211"/>
      <c r="AX1575" s="211"/>
      <c r="AY1575" s="211"/>
      <c r="AZ1575" s="211"/>
      <c r="BA1575" s="211"/>
      <c r="BB1575" s="211"/>
      <c r="BC1575" s="211"/>
      <c r="BD1575" s="211"/>
      <c r="BE1575" s="343"/>
      <c r="BF1575" s="3"/>
      <c r="BG1575" s="3"/>
      <c r="BH1575" s="3"/>
    </row>
    <row r="1576" spans="2:60" s="1" customFormat="1" ht="14.25" customHeight="1">
      <c r="B1576" s="43"/>
      <c r="C1576" s="87"/>
      <c r="D1576" s="87"/>
      <c r="E1576" s="87"/>
      <c r="F1576" s="115"/>
      <c r="G1576" s="129"/>
      <c r="H1576" s="133"/>
      <c r="I1576" s="133"/>
      <c r="J1576" s="133"/>
      <c r="K1576" s="133"/>
      <c r="L1576" s="133"/>
      <c r="M1576" s="133"/>
      <c r="N1576" s="133"/>
      <c r="O1576" s="133"/>
      <c r="P1576" s="198"/>
      <c r="Q1576" s="212"/>
      <c r="R1576" s="212"/>
      <c r="S1576" s="212"/>
      <c r="T1576" s="212"/>
      <c r="U1576" s="212"/>
      <c r="V1576" s="212"/>
      <c r="W1576" s="212"/>
      <c r="X1576" s="212"/>
      <c r="Y1576" s="212"/>
      <c r="Z1576" s="212"/>
      <c r="AA1576" s="212"/>
      <c r="AB1576" s="212"/>
      <c r="AC1576" s="212"/>
      <c r="AD1576" s="212"/>
      <c r="AE1576" s="212"/>
      <c r="AF1576" s="212"/>
      <c r="AG1576" s="212"/>
      <c r="AH1576" s="212"/>
      <c r="AI1576" s="212"/>
      <c r="AJ1576" s="212"/>
      <c r="AK1576" s="212"/>
      <c r="AL1576" s="212"/>
      <c r="AM1576" s="212"/>
      <c r="AN1576" s="212"/>
      <c r="AO1576" s="212"/>
      <c r="AP1576" s="212"/>
      <c r="AQ1576" s="212"/>
      <c r="AR1576" s="212"/>
      <c r="AS1576" s="212"/>
      <c r="AT1576" s="212"/>
      <c r="AU1576" s="212"/>
      <c r="AV1576" s="212"/>
      <c r="AW1576" s="212"/>
      <c r="AX1576" s="212"/>
      <c r="AY1576" s="212"/>
      <c r="AZ1576" s="212"/>
      <c r="BA1576" s="212"/>
      <c r="BB1576" s="212"/>
      <c r="BC1576" s="212"/>
      <c r="BD1576" s="212"/>
      <c r="BE1576" s="344"/>
      <c r="BF1576" s="3"/>
      <c r="BG1576" s="3"/>
      <c r="BH1576" s="3"/>
    </row>
    <row r="1577" spans="2:60" s="1" customFormat="1" ht="14.25" customHeight="1">
      <c r="B1577" s="43"/>
      <c r="C1577" s="87"/>
      <c r="D1577" s="87"/>
      <c r="E1577" s="87"/>
      <c r="F1577" s="115"/>
      <c r="G1577" s="129"/>
      <c r="H1577" s="133"/>
      <c r="I1577" s="133"/>
      <c r="J1577" s="133"/>
      <c r="K1577" s="133"/>
      <c r="L1577" s="133"/>
      <c r="M1577" s="133"/>
      <c r="N1577" s="133"/>
      <c r="O1577" s="133"/>
      <c r="P1577" s="198"/>
      <c r="Q1577" s="212"/>
      <c r="R1577" s="212"/>
      <c r="S1577" s="212"/>
      <c r="T1577" s="212"/>
      <c r="U1577" s="212"/>
      <c r="V1577" s="212"/>
      <c r="W1577" s="212"/>
      <c r="X1577" s="212"/>
      <c r="Y1577" s="212"/>
      <c r="Z1577" s="212"/>
      <c r="AA1577" s="212"/>
      <c r="AB1577" s="212"/>
      <c r="AC1577" s="212"/>
      <c r="AD1577" s="212"/>
      <c r="AE1577" s="212"/>
      <c r="AF1577" s="212"/>
      <c r="AG1577" s="212"/>
      <c r="AH1577" s="212"/>
      <c r="AI1577" s="212"/>
      <c r="AJ1577" s="212"/>
      <c r="AK1577" s="212"/>
      <c r="AL1577" s="212"/>
      <c r="AM1577" s="212"/>
      <c r="AN1577" s="212"/>
      <c r="AO1577" s="212"/>
      <c r="AP1577" s="212"/>
      <c r="AQ1577" s="212"/>
      <c r="AR1577" s="212"/>
      <c r="AS1577" s="212"/>
      <c r="AT1577" s="212"/>
      <c r="AU1577" s="212"/>
      <c r="AV1577" s="212"/>
      <c r="AW1577" s="212"/>
      <c r="AX1577" s="212"/>
      <c r="AY1577" s="212"/>
      <c r="AZ1577" s="212"/>
      <c r="BA1577" s="212"/>
      <c r="BB1577" s="212"/>
      <c r="BC1577" s="212"/>
      <c r="BD1577" s="212"/>
      <c r="BE1577" s="344"/>
      <c r="BF1577" s="3"/>
      <c r="BG1577" s="3"/>
      <c r="BH1577" s="3"/>
    </row>
    <row r="1578" spans="2:60" s="1" customFormat="1" ht="14.25" customHeight="1">
      <c r="B1578" s="43"/>
      <c r="C1578" s="87"/>
      <c r="D1578" s="87"/>
      <c r="E1578" s="87"/>
      <c r="F1578" s="115"/>
      <c r="G1578" s="129"/>
      <c r="H1578" s="133"/>
      <c r="I1578" s="133"/>
      <c r="J1578" s="133"/>
      <c r="K1578" s="133"/>
      <c r="L1578" s="133"/>
      <c r="M1578" s="133"/>
      <c r="N1578" s="133"/>
      <c r="O1578" s="133"/>
      <c r="P1578" s="198"/>
      <c r="Q1578" s="212"/>
      <c r="R1578" s="212"/>
      <c r="S1578" s="212"/>
      <c r="T1578" s="212"/>
      <c r="U1578" s="212"/>
      <c r="V1578" s="212"/>
      <c r="W1578" s="212"/>
      <c r="X1578" s="212"/>
      <c r="Y1578" s="212"/>
      <c r="Z1578" s="212"/>
      <c r="AA1578" s="212"/>
      <c r="AB1578" s="212"/>
      <c r="AC1578" s="212"/>
      <c r="AD1578" s="212"/>
      <c r="AE1578" s="212"/>
      <c r="AF1578" s="212"/>
      <c r="AG1578" s="212"/>
      <c r="AH1578" s="212"/>
      <c r="AI1578" s="212"/>
      <c r="AJ1578" s="212"/>
      <c r="AK1578" s="212"/>
      <c r="AL1578" s="212"/>
      <c r="AM1578" s="212"/>
      <c r="AN1578" s="212"/>
      <c r="AO1578" s="212"/>
      <c r="AP1578" s="212"/>
      <c r="AQ1578" s="212"/>
      <c r="AR1578" s="212"/>
      <c r="AS1578" s="212"/>
      <c r="AT1578" s="212"/>
      <c r="AU1578" s="212"/>
      <c r="AV1578" s="212"/>
      <c r="AW1578" s="212"/>
      <c r="AX1578" s="212"/>
      <c r="AY1578" s="212"/>
      <c r="AZ1578" s="212"/>
      <c r="BA1578" s="212"/>
      <c r="BB1578" s="212"/>
      <c r="BC1578" s="212"/>
      <c r="BD1578" s="212"/>
      <c r="BE1578" s="344"/>
      <c r="BF1578" s="3"/>
      <c r="BG1578" s="3"/>
      <c r="BH1578" s="3"/>
    </row>
    <row r="1579" spans="2:60" s="1" customFormat="1" ht="14.25" customHeight="1">
      <c r="B1579" s="44"/>
      <c r="C1579" s="86"/>
      <c r="D1579" s="86"/>
      <c r="E1579" s="86"/>
      <c r="F1579" s="116"/>
      <c r="G1579" s="128"/>
      <c r="H1579" s="132"/>
      <c r="I1579" s="132"/>
      <c r="J1579" s="132"/>
      <c r="K1579" s="132"/>
      <c r="L1579" s="132"/>
      <c r="M1579" s="132"/>
      <c r="N1579" s="132"/>
      <c r="O1579" s="132"/>
      <c r="P1579" s="199"/>
      <c r="Q1579" s="213"/>
      <c r="R1579" s="213"/>
      <c r="S1579" s="213"/>
      <c r="T1579" s="213"/>
      <c r="U1579" s="213"/>
      <c r="V1579" s="213"/>
      <c r="W1579" s="213"/>
      <c r="X1579" s="213"/>
      <c r="Y1579" s="213"/>
      <c r="Z1579" s="213"/>
      <c r="AA1579" s="213"/>
      <c r="AB1579" s="213"/>
      <c r="AC1579" s="213"/>
      <c r="AD1579" s="213"/>
      <c r="AE1579" s="213"/>
      <c r="AF1579" s="213"/>
      <c r="AG1579" s="213"/>
      <c r="AH1579" s="213"/>
      <c r="AI1579" s="213"/>
      <c r="AJ1579" s="213"/>
      <c r="AK1579" s="213"/>
      <c r="AL1579" s="213"/>
      <c r="AM1579" s="213"/>
      <c r="AN1579" s="213"/>
      <c r="AO1579" s="213"/>
      <c r="AP1579" s="213"/>
      <c r="AQ1579" s="213"/>
      <c r="AR1579" s="213"/>
      <c r="AS1579" s="213"/>
      <c r="AT1579" s="213"/>
      <c r="AU1579" s="213"/>
      <c r="AV1579" s="213"/>
      <c r="AW1579" s="213"/>
      <c r="AX1579" s="213"/>
      <c r="AY1579" s="213"/>
      <c r="AZ1579" s="213"/>
      <c r="BA1579" s="213"/>
      <c r="BB1579" s="213"/>
      <c r="BC1579" s="213"/>
      <c r="BD1579" s="213"/>
      <c r="BE1579" s="345"/>
      <c r="BF1579" s="3"/>
      <c r="BG1579" s="3"/>
      <c r="BH1579" s="3"/>
    </row>
    <row r="1580" spans="2:60" s="1" customFormat="1" ht="14.25" customHeight="1">
      <c r="B1580" s="40" t="s">
        <v>313</v>
      </c>
      <c r="C1580" s="83"/>
      <c r="D1580" s="83"/>
      <c r="E1580" s="83"/>
      <c r="F1580" s="112"/>
      <c r="G1580" s="127" t="s">
        <v>5217</v>
      </c>
      <c r="H1580" s="131"/>
      <c r="I1580" s="131"/>
      <c r="J1580" s="131"/>
      <c r="K1580" s="131"/>
      <c r="L1580" s="131"/>
      <c r="M1580" s="131"/>
      <c r="N1580" s="175" t="str">
        <f>VLOOKUP($B1580,D1_3!$B$5:$AU$27,6,FALSE)&amp;""</f>
        <v/>
      </c>
      <c r="O1580" s="176"/>
      <c r="P1580" s="196" t="str">
        <f>VLOOKUP($B1580,D1_3!$B$5:$AU$27,8,FALSE)&amp;""</f>
        <v/>
      </c>
      <c r="Q1580" s="56"/>
      <c r="R1580" s="196" t="str">
        <f>VLOOKUP($B1580,D1_3!$B$5:$AU$27,9,FALSE)&amp;""</f>
        <v/>
      </c>
      <c r="S1580" s="56"/>
      <c r="T1580" s="196" t="str">
        <f>VLOOKUP($B1580,D1_3!$B$5:$AU$27,10,FALSE)&amp;""</f>
        <v/>
      </c>
      <c r="U1580" s="56"/>
      <c r="V1580" s="196" t="str">
        <f>VLOOKUP($B1580,D1_3!$B$5:$AU$27,11,FALSE)&amp;""</f>
        <v/>
      </c>
      <c r="W1580" s="56"/>
      <c r="X1580" s="196" t="str">
        <f>VLOOKUP($B1580,D1_3!$B$5:$AU$27,12,FALSE)&amp;""</f>
        <v/>
      </c>
      <c r="Y1580" s="56"/>
      <c r="Z1580" s="196" t="str">
        <f>VLOOKUP($B1580,D1_3!$B$5:$AU$27,13,FALSE)&amp;""</f>
        <v/>
      </c>
      <c r="AA1580" s="56"/>
      <c r="AB1580" s="196" t="str">
        <f>VLOOKUP($B1580,D1_3!$B$5:$AU$27,14,FALSE)&amp;""</f>
        <v/>
      </c>
      <c r="AC1580" s="56"/>
      <c r="AD1580" s="196" t="str">
        <f>VLOOKUP($B1580,D1_3!$B$5:$AU$27,15,FALSE)&amp;""</f>
        <v/>
      </c>
      <c r="AE1580" s="56"/>
      <c r="AF1580" s="292" t="s">
        <v>5141</v>
      </c>
      <c r="AG1580" s="296"/>
      <c r="AH1580" s="296"/>
      <c r="AI1580" s="296"/>
      <c r="AJ1580" s="296"/>
      <c r="AK1580" s="296"/>
      <c r="AL1580" s="296"/>
      <c r="AM1580" s="175" t="str">
        <f>VLOOKUP($B1580,D1_3!$B$5:$AU$27,16,FALSE)&amp;""</f>
        <v/>
      </c>
      <c r="AN1580" s="176"/>
      <c r="AO1580" s="313" t="s">
        <v>405</v>
      </c>
      <c r="AP1580" s="313"/>
      <c r="AQ1580" s="313"/>
      <c r="AR1580" s="313"/>
      <c r="AS1580" s="160" t="str">
        <f>VLOOKUP($B1580,D1_3!$B$5:$AU$27,18,FALSE)&amp;""</f>
        <v/>
      </c>
      <c r="AT1580" s="172"/>
      <c r="AU1580" s="172"/>
      <c r="AV1580" s="172"/>
      <c r="AW1580" s="172"/>
      <c r="AX1580" s="172"/>
      <c r="AY1580" s="172" t="s">
        <v>410</v>
      </c>
      <c r="AZ1580" s="204" t="str">
        <f>VLOOKUP($B1580,D1_3!$B$5:$AU$27,19,FALSE)&amp;""</f>
        <v/>
      </c>
      <c r="BA1580" s="172"/>
      <c r="BB1580" s="172"/>
      <c r="BC1580" s="172"/>
      <c r="BD1580" s="172"/>
      <c r="BE1580" s="215"/>
      <c r="BF1580" s="3"/>
      <c r="BG1580" s="3"/>
      <c r="BH1580" s="3"/>
    </row>
    <row r="1581" spans="2:60" s="1" customFormat="1" ht="14.25" customHeight="1">
      <c r="B1581" s="41"/>
      <c r="C1581" s="84"/>
      <c r="D1581" s="84"/>
      <c r="E1581" s="84"/>
      <c r="F1581" s="113"/>
      <c r="G1581" s="128"/>
      <c r="H1581" s="132"/>
      <c r="I1581" s="132"/>
      <c r="J1581" s="132"/>
      <c r="K1581" s="132"/>
      <c r="L1581" s="132"/>
      <c r="M1581" s="132"/>
      <c r="N1581" s="176"/>
      <c r="O1581" s="176"/>
      <c r="P1581" s="56"/>
      <c r="Q1581" s="56"/>
      <c r="R1581" s="56"/>
      <c r="S1581" s="56"/>
      <c r="T1581" s="56"/>
      <c r="U1581" s="56"/>
      <c r="V1581" s="56"/>
      <c r="W1581" s="56"/>
      <c r="X1581" s="56"/>
      <c r="Y1581" s="56"/>
      <c r="Z1581" s="56"/>
      <c r="AA1581" s="56"/>
      <c r="AB1581" s="56"/>
      <c r="AC1581" s="56"/>
      <c r="AD1581" s="56"/>
      <c r="AE1581" s="56"/>
      <c r="AF1581" s="293"/>
      <c r="AG1581" s="297"/>
      <c r="AH1581" s="297"/>
      <c r="AI1581" s="297"/>
      <c r="AJ1581" s="297"/>
      <c r="AK1581" s="297"/>
      <c r="AL1581" s="297"/>
      <c r="AM1581" s="176"/>
      <c r="AN1581" s="176"/>
      <c r="AO1581" s="314"/>
      <c r="AP1581" s="314"/>
      <c r="AQ1581" s="314"/>
      <c r="AR1581" s="314"/>
      <c r="AS1581" s="161"/>
      <c r="AT1581" s="173"/>
      <c r="AU1581" s="173"/>
      <c r="AV1581" s="173"/>
      <c r="AW1581" s="173"/>
      <c r="AX1581" s="173"/>
      <c r="AY1581" s="173"/>
      <c r="AZ1581" s="173"/>
      <c r="BA1581" s="173"/>
      <c r="BB1581" s="173"/>
      <c r="BC1581" s="173"/>
      <c r="BD1581" s="173"/>
      <c r="BE1581" s="222"/>
      <c r="BF1581" s="3"/>
      <c r="BG1581" s="3"/>
      <c r="BH1581" s="3"/>
    </row>
    <row r="1582" spans="2:60" s="1" customFormat="1" ht="14.25" customHeight="1">
      <c r="B1582" s="41"/>
      <c r="C1582" s="84"/>
      <c r="D1582" s="84"/>
      <c r="E1582" s="84"/>
      <c r="F1582" s="113"/>
      <c r="G1582" s="127" t="s">
        <v>918</v>
      </c>
      <c r="H1582" s="131"/>
      <c r="I1582" s="131"/>
      <c r="J1582" s="131"/>
      <c r="K1582" s="131"/>
      <c r="L1582" s="131"/>
      <c r="M1582" s="131"/>
      <c r="N1582" s="175" t="str">
        <f>VLOOKUP($B1580,D1_3!$B$5:$AU$27,7,FALSE)&amp;""</f>
        <v/>
      </c>
      <c r="O1582" s="176"/>
      <c r="P1582" s="56"/>
      <c r="Q1582" s="56"/>
      <c r="R1582" s="56"/>
      <c r="S1582" s="56"/>
      <c r="T1582" s="56"/>
      <c r="U1582" s="56"/>
      <c r="V1582" s="56"/>
      <c r="W1582" s="56"/>
      <c r="X1582" s="56"/>
      <c r="Y1582" s="56"/>
      <c r="Z1582" s="56"/>
      <c r="AA1582" s="56"/>
      <c r="AB1582" s="56"/>
      <c r="AC1582" s="56"/>
      <c r="AD1582" s="56"/>
      <c r="AE1582" s="56"/>
      <c r="AF1582" s="127" t="s">
        <v>7272</v>
      </c>
      <c r="AG1582" s="131"/>
      <c r="AH1582" s="131"/>
      <c r="AI1582" s="131"/>
      <c r="AJ1582" s="131"/>
      <c r="AK1582" s="131"/>
      <c r="AL1582" s="131"/>
      <c r="AM1582" s="306" t="str">
        <f>VLOOKUP($B1580,D1_3!$B$5:$AU$27,17,FALSE)&amp;""</f>
        <v/>
      </c>
      <c r="AN1582" s="310"/>
      <c r="AO1582" s="314" t="s">
        <v>414</v>
      </c>
      <c r="AP1582" s="314"/>
      <c r="AQ1582" s="314"/>
      <c r="AR1582" s="314"/>
      <c r="AS1582" s="162" t="str">
        <f>VLOOKUP($B1580,D1_3!$B$5:$AU$27,20,FALSE)&amp;""</f>
        <v/>
      </c>
      <c r="AT1582" s="173"/>
      <c r="AU1582" s="173"/>
      <c r="AV1582" s="173"/>
      <c r="AW1582" s="173"/>
      <c r="AX1582" s="173"/>
      <c r="AY1582" s="173" t="s">
        <v>410</v>
      </c>
      <c r="AZ1582" s="205" t="str">
        <f>VLOOKUP($B1580,D1_3!$B$5:$AU$27,21,FALSE)&amp;""</f>
        <v/>
      </c>
      <c r="BA1582" s="173"/>
      <c r="BB1582" s="173"/>
      <c r="BC1582" s="173"/>
      <c r="BD1582" s="173"/>
      <c r="BE1582" s="222"/>
      <c r="BF1582" s="3"/>
      <c r="BG1582" s="3"/>
      <c r="BH1582" s="3"/>
    </row>
    <row r="1583" spans="2:60" s="1" customFormat="1" ht="14.25" customHeight="1">
      <c r="B1583" s="41"/>
      <c r="C1583" s="84"/>
      <c r="D1583" s="84"/>
      <c r="E1583" s="84"/>
      <c r="F1583" s="113"/>
      <c r="G1583" s="128"/>
      <c r="H1583" s="132"/>
      <c r="I1583" s="132"/>
      <c r="J1583" s="132"/>
      <c r="K1583" s="132"/>
      <c r="L1583" s="132"/>
      <c r="M1583" s="132"/>
      <c r="N1583" s="176"/>
      <c r="O1583" s="176"/>
      <c r="P1583" s="56"/>
      <c r="Q1583" s="56"/>
      <c r="R1583" s="56"/>
      <c r="S1583" s="56"/>
      <c r="T1583" s="56"/>
      <c r="U1583" s="56"/>
      <c r="V1583" s="56"/>
      <c r="W1583" s="56"/>
      <c r="X1583" s="56"/>
      <c r="Y1583" s="56"/>
      <c r="Z1583" s="56"/>
      <c r="AA1583" s="56"/>
      <c r="AB1583" s="56"/>
      <c r="AC1583" s="56"/>
      <c r="AD1583" s="56"/>
      <c r="AE1583" s="56"/>
      <c r="AF1583" s="128"/>
      <c r="AG1583" s="132"/>
      <c r="AH1583" s="132"/>
      <c r="AI1583" s="132"/>
      <c r="AJ1583" s="132"/>
      <c r="AK1583" s="132"/>
      <c r="AL1583" s="132"/>
      <c r="AM1583" s="307"/>
      <c r="AN1583" s="311"/>
      <c r="AO1583" s="315"/>
      <c r="AP1583" s="315"/>
      <c r="AQ1583" s="315"/>
      <c r="AR1583" s="315"/>
      <c r="AS1583" s="163"/>
      <c r="AT1583" s="174"/>
      <c r="AU1583" s="174"/>
      <c r="AV1583" s="174"/>
      <c r="AW1583" s="174"/>
      <c r="AX1583" s="174"/>
      <c r="AY1583" s="174"/>
      <c r="AZ1583" s="174"/>
      <c r="BA1583" s="174"/>
      <c r="BB1583" s="174"/>
      <c r="BC1583" s="174"/>
      <c r="BD1583" s="174"/>
      <c r="BE1583" s="216"/>
      <c r="BF1583" s="3"/>
      <c r="BG1583" s="3"/>
      <c r="BH1583" s="3"/>
    </row>
    <row r="1584" spans="2:60" s="1" customFormat="1" ht="14.25" customHeight="1">
      <c r="B1584" s="43"/>
      <c r="C1584" s="87"/>
      <c r="D1584" s="87"/>
      <c r="E1584" s="87"/>
      <c r="F1584" s="115"/>
      <c r="G1584" s="127" t="s">
        <v>7138</v>
      </c>
      <c r="H1584" s="131"/>
      <c r="I1584" s="131"/>
      <c r="J1584" s="131"/>
      <c r="K1584" s="131"/>
      <c r="L1584" s="131"/>
      <c r="M1584" s="131"/>
      <c r="N1584" s="131"/>
      <c r="O1584" s="131"/>
      <c r="P1584" s="197" t="str">
        <f>VLOOKUP($B1580,D1_3!$B$5:$AU$27,46,FALSE)&amp;""</f>
        <v/>
      </c>
      <c r="Q1584" s="211"/>
      <c r="R1584" s="211"/>
      <c r="S1584" s="211"/>
      <c r="T1584" s="211"/>
      <c r="U1584" s="211"/>
      <c r="V1584" s="211"/>
      <c r="W1584" s="211"/>
      <c r="X1584" s="211"/>
      <c r="Y1584" s="211"/>
      <c r="Z1584" s="211"/>
      <c r="AA1584" s="211"/>
      <c r="AB1584" s="211"/>
      <c r="AC1584" s="211"/>
      <c r="AD1584" s="211"/>
      <c r="AE1584" s="211"/>
      <c r="AF1584" s="211"/>
      <c r="AG1584" s="211"/>
      <c r="AH1584" s="211"/>
      <c r="AI1584" s="211"/>
      <c r="AJ1584" s="211"/>
      <c r="AK1584" s="211"/>
      <c r="AL1584" s="211"/>
      <c r="AM1584" s="211"/>
      <c r="AN1584" s="211"/>
      <c r="AO1584" s="211"/>
      <c r="AP1584" s="211"/>
      <c r="AQ1584" s="211"/>
      <c r="AR1584" s="211"/>
      <c r="AS1584" s="211"/>
      <c r="AT1584" s="211"/>
      <c r="AU1584" s="211"/>
      <c r="AV1584" s="211"/>
      <c r="AW1584" s="211"/>
      <c r="AX1584" s="211"/>
      <c r="AY1584" s="211"/>
      <c r="AZ1584" s="211"/>
      <c r="BA1584" s="211"/>
      <c r="BB1584" s="211"/>
      <c r="BC1584" s="211"/>
      <c r="BD1584" s="211"/>
      <c r="BE1584" s="343"/>
      <c r="BF1584" s="3"/>
      <c r="BG1584" s="3"/>
      <c r="BH1584" s="3"/>
    </row>
    <row r="1585" spans="2:60" s="1" customFormat="1" ht="14.25" customHeight="1">
      <c r="B1585" s="43"/>
      <c r="C1585" s="87"/>
      <c r="D1585" s="87"/>
      <c r="E1585" s="87"/>
      <c r="F1585" s="115"/>
      <c r="G1585" s="129"/>
      <c r="H1585" s="133"/>
      <c r="I1585" s="133"/>
      <c r="J1585" s="133"/>
      <c r="K1585" s="133"/>
      <c r="L1585" s="133"/>
      <c r="M1585" s="133"/>
      <c r="N1585" s="133"/>
      <c r="O1585" s="133"/>
      <c r="P1585" s="198"/>
      <c r="Q1585" s="212"/>
      <c r="R1585" s="212"/>
      <c r="S1585" s="212"/>
      <c r="T1585" s="212"/>
      <c r="U1585" s="212"/>
      <c r="V1585" s="212"/>
      <c r="W1585" s="212"/>
      <c r="X1585" s="212"/>
      <c r="Y1585" s="212"/>
      <c r="Z1585" s="212"/>
      <c r="AA1585" s="212"/>
      <c r="AB1585" s="212"/>
      <c r="AC1585" s="212"/>
      <c r="AD1585" s="212"/>
      <c r="AE1585" s="212"/>
      <c r="AF1585" s="212"/>
      <c r="AG1585" s="212"/>
      <c r="AH1585" s="212"/>
      <c r="AI1585" s="212"/>
      <c r="AJ1585" s="212"/>
      <c r="AK1585" s="212"/>
      <c r="AL1585" s="212"/>
      <c r="AM1585" s="212"/>
      <c r="AN1585" s="212"/>
      <c r="AO1585" s="212"/>
      <c r="AP1585" s="212"/>
      <c r="AQ1585" s="212"/>
      <c r="AR1585" s="212"/>
      <c r="AS1585" s="212"/>
      <c r="AT1585" s="212"/>
      <c r="AU1585" s="212"/>
      <c r="AV1585" s="212"/>
      <c r="AW1585" s="212"/>
      <c r="AX1585" s="212"/>
      <c r="AY1585" s="212"/>
      <c r="AZ1585" s="212"/>
      <c r="BA1585" s="212"/>
      <c r="BB1585" s="212"/>
      <c r="BC1585" s="212"/>
      <c r="BD1585" s="212"/>
      <c r="BE1585" s="344"/>
      <c r="BF1585" s="3"/>
      <c r="BG1585" s="3"/>
      <c r="BH1585" s="3"/>
    </row>
    <row r="1586" spans="2:60" s="1" customFormat="1" ht="14.25" customHeight="1">
      <c r="B1586" s="43"/>
      <c r="C1586" s="87"/>
      <c r="D1586" s="87"/>
      <c r="E1586" s="87"/>
      <c r="F1586" s="115"/>
      <c r="G1586" s="129"/>
      <c r="H1586" s="133"/>
      <c r="I1586" s="133"/>
      <c r="J1586" s="133"/>
      <c r="K1586" s="133"/>
      <c r="L1586" s="133"/>
      <c r="M1586" s="133"/>
      <c r="N1586" s="133"/>
      <c r="O1586" s="133"/>
      <c r="P1586" s="198"/>
      <c r="Q1586" s="212"/>
      <c r="R1586" s="212"/>
      <c r="S1586" s="212"/>
      <c r="T1586" s="212"/>
      <c r="U1586" s="212"/>
      <c r="V1586" s="212"/>
      <c r="W1586" s="212"/>
      <c r="X1586" s="212"/>
      <c r="Y1586" s="212"/>
      <c r="Z1586" s="212"/>
      <c r="AA1586" s="212"/>
      <c r="AB1586" s="212"/>
      <c r="AC1586" s="212"/>
      <c r="AD1586" s="212"/>
      <c r="AE1586" s="212"/>
      <c r="AF1586" s="212"/>
      <c r="AG1586" s="212"/>
      <c r="AH1586" s="212"/>
      <c r="AI1586" s="212"/>
      <c r="AJ1586" s="212"/>
      <c r="AK1586" s="212"/>
      <c r="AL1586" s="212"/>
      <c r="AM1586" s="212"/>
      <c r="AN1586" s="212"/>
      <c r="AO1586" s="212"/>
      <c r="AP1586" s="212"/>
      <c r="AQ1586" s="212"/>
      <c r="AR1586" s="212"/>
      <c r="AS1586" s="212"/>
      <c r="AT1586" s="212"/>
      <c r="AU1586" s="212"/>
      <c r="AV1586" s="212"/>
      <c r="AW1586" s="212"/>
      <c r="AX1586" s="212"/>
      <c r="AY1586" s="212"/>
      <c r="AZ1586" s="212"/>
      <c r="BA1586" s="212"/>
      <c r="BB1586" s="212"/>
      <c r="BC1586" s="212"/>
      <c r="BD1586" s="212"/>
      <c r="BE1586" s="344"/>
      <c r="BF1586" s="3"/>
      <c r="BG1586" s="3"/>
      <c r="BH1586" s="3"/>
    </row>
    <row r="1587" spans="2:60" s="1" customFormat="1" ht="14.25" customHeight="1">
      <c r="B1587" s="43"/>
      <c r="C1587" s="87"/>
      <c r="D1587" s="87"/>
      <c r="E1587" s="87"/>
      <c r="F1587" s="115"/>
      <c r="G1587" s="129"/>
      <c r="H1587" s="133"/>
      <c r="I1587" s="133"/>
      <c r="J1587" s="133"/>
      <c r="K1587" s="133"/>
      <c r="L1587" s="133"/>
      <c r="M1587" s="133"/>
      <c r="N1587" s="133"/>
      <c r="O1587" s="133"/>
      <c r="P1587" s="198"/>
      <c r="Q1587" s="212"/>
      <c r="R1587" s="212"/>
      <c r="S1587" s="212"/>
      <c r="T1587" s="212"/>
      <c r="U1587" s="212"/>
      <c r="V1587" s="212"/>
      <c r="W1587" s="212"/>
      <c r="X1587" s="212"/>
      <c r="Y1587" s="212"/>
      <c r="Z1587" s="212"/>
      <c r="AA1587" s="212"/>
      <c r="AB1587" s="212"/>
      <c r="AC1587" s="212"/>
      <c r="AD1587" s="212"/>
      <c r="AE1587" s="212"/>
      <c r="AF1587" s="212"/>
      <c r="AG1587" s="212"/>
      <c r="AH1587" s="212"/>
      <c r="AI1587" s="212"/>
      <c r="AJ1587" s="212"/>
      <c r="AK1587" s="212"/>
      <c r="AL1587" s="212"/>
      <c r="AM1587" s="212"/>
      <c r="AN1587" s="212"/>
      <c r="AO1587" s="212"/>
      <c r="AP1587" s="212"/>
      <c r="AQ1587" s="212"/>
      <c r="AR1587" s="212"/>
      <c r="AS1587" s="212"/>
      <c r="AT1587" s="212"/>
      <c r="AU1587" s="212"/>
      <c r="AV1587" s="212"/>
      <c r="AW1587" s="212"/>
      <c r="AX1587" s="212"/>
      <c r="AY1587" s="212"/>
      <c r="AZ1587" s="212"/>
      <c r="BA1587" s="212"/>
      <c r="BB1587" s="212"/>
      <c r="BC1587" s="212"/>
      <c r="BD1587" s="212"/>
      <c r="BE1587" s="344"/>
      <c r="BF1587" s="3"/>
      <c r="BG1587" s="3"/>
      <c r="BH1587" s="3"/>
    </row>
    <row r="1588" spans="2:60" s="1" customFormat="1" ht="14.25" customHeight="1">
      <c r="B1588" s="44"/>
      <c r="C1588" s="86"/>
      <c r="D1588" s="86"/>
      <c r="E1588" s="86"/>
      <c r="F1588" s="116"/>
      <c r="G1588" s="128"/>
      <c r="H1588" s="132"/>
      <c r="I1588" s="132"/>
      <c r="J1588" s="132"/>
      <c r="K1588" s="132"/>
      <c r="L1588" s="132"/>
      <c r="M1588" s="132"/>
      <c r="N1588" s="132"/>
      <c r="O1588" s="132"/>
      <c r="P1588" s="199"/>
      <c r="Q1588" s="213"/>
      <c r="R1588" s="213"/>
      <c r="S1588" s="213"/>
      <c r="T1588" s="213"/>
      <c r="U1588" s="213"/>
      <c r="V1588" s="213"/>
      <c r="W1588" s="213"/>
      <c r="X1588" s="213"/>
      <c r="Y1588" s="213"/>
      <c r="Z1588" s="213"/>
      <c r="AA1588" s="213"/>
      <c r="AB1588" s="213"/>
      <c r="AC1588" s="213"/>
      <c r="AD1588" s="213"/>
      <c r="AE1588" s="213"/>
      <c r="AF1588" s="213"/>
      <c r="AG1588" s="213"/>
      <c r="AH1588" s="213"/>
      <c r="AI1588" s="213"/>
      <c r="AJ1588" s="213"/>
      <c r="AK1588" s="213"/>
      <c r="AL1588" s="213"/>
      <c r="AM1588" s="213"/>
      <c r="AN1588" s="213"/>
      <c r="AO1588" s="213"/>
      <c r="AP1588" s="213"/>
      <c r="AQ1588" s="213"/>
      <c r="AR1588" s="213"/>
      <c r="AS1588" s="213"/>
      <c r="AT1588" s="213"/>
      <c r="AU1588" s="213"/>
      <c r="AV1588" s="213"/>
      <c r="AW1588" s="213"/>
      <c r="AX1588" s="213"/>
      <c r="AY1588" s="213"/>
      <c r="AZ1588" s="213"/>
      <c r="BA1588" s="213"/>
      <c r="BB1588" s="213"/>
      <c r="BC1588" s="213"/>
      <c r="BD1588" s="213"/>
      <c r="BE1588" s="345"/>
      <c r="BF1588" s="3"/>
      <c r="BG1588" s="3"/>
      <c r="BH1588" s="3"/>
    </row>
    <row r="1589" spans="2:60" s="1" customFormat="1" ht="14.25" customHeight="1">
      <c r="B1589" s="40" t="s">
        <v>795</v>
      </c>
      <c r="C1589" s="83"/>
      <c r="D1589" s="83"/>
      <c r="E1589" s="83"/>
      <c r="F1589" s="112"/>
      <c r="G1589" s="127" t="s">
        <v>5217</v>
      </c>
      <c r="H1589" s="131"/>
      <c r="I1589" s="131"/>
      <c r="J1589" s="131"/>
      <c r="K1589" s="131"/>
      <c r="L1589" s="131"/>
      <c r="M1589" s="131"/>
      <c r="N1589" s="175" t="str">
        <f>VLOOKUP($B1589,D1_3!$B$5:$AU$27,6,FALSE)&amp;""</f>
        <v/>
      </c>
      <c r="O1589" s="176"/>
      <c r="P1589" s="196" t="str">
        <f>VLOOKUP($B1589,D1_3!$B$5:$AU$27,8,FALSE)&amp;""</f>
        <v/>
      </c>
      <c r="Q1589" s="56"/>
      <c r="R1589" s="196" t="str">
        <f>VLOOKUP($B1589,D1_3!$B$5:$AU$27,9,FALSE)&amp;""</f>
        <v/>
      </c>
      <c r="S1589" s="56"/>
      <c r="T1589" s="196" t="str">
        <f>VLOOKUP($B1589,D1_3!$B$5:$AU$27,10,FALSE)&amp;""</f>
        <v/>
      </c>
      <c r="U1589" s="56"/>
      <c r="V1589" s="196" t="str">
        <f>VLOOKUP($B1589,D1_3!$B$5:$AU$27,11,FALSE)&amp;""</f>
        <v/>
      </c>
      <c r="W1589" s="56"/>
      <c r="X1589" s="196" t="str">
        <f>VLOOKUP($B1589,D1_3!$B$5:$AU$27,12,FALSE)&amp;""</f>
        <v/>
      </c>
      <c r="Y1589" s="56"/>
      <c r="Z1589" s="196" t="str">
        <f>VLOOKUP($B1589,D1_3!$B$5:$AU$27,13,FALSE)&amp;""</f>
        <v/>
      </c>
      <c r="AA1589" s="56"/>
      <c r="AB1589" s="196" t="str">
        <f>VLOOKUP($B1589,D1_3!$B$5:$AU$27,14,FALSE)&amp;""</f>
        <v/>
      </c>
      <c r="AC1589" s="56"/>
      <c r="AD1589" s="196" t="str">
        <f>VLOOKUP($B1589,D1_3!$B$5:$AU$27,15,FALSE)&amp;""</f>
        <v/>
      </c>
      <c r="AE1589" s="56"/>
      <c r="AF1589" s="292" t="s">
        <v>5141</v>
      </c>
      <c r="AG1589" s="296"/>
      <c r="AH1589" s="296"/>
      <c r="AI1589" s="296"/>
      <c r="AJ1589" s="296"/>
      <c r="AK1589" s="296"/>
      <c r="AL1589" s="296"/>
      <c r="AM1589" s="175" t="str">
        <f>VLOOKUP($B1589,D1_3!$B$5:$AU$27,16,FALSE)&amp;""</f>
        <v/>
      </c>
      <c r="AN1589" s="176"/>
      <c r="AO1589" s="313" t="s">
        <v>405</v>
      </c>
      <c r="AP1589" s="313"/>
      <c r="AQ1589" s="313"/>
      <c r="AR1589" s="313"/>
      <c r="AS1589" s="160" t="str">
        <f>VLOOKUP($B1589,D1_3!$B$5:$AU$27,18,FALSE)&amp;""</f>
        <v/>
      </c>
      <c r="AT1589" s="172"/>
      <c r="AU1589" s="172"/>
      <c r="AV1589" s="172"/>
      <c r="AW1589" s="172"/>
      <c r="AX1589" s="172"/>
      <c r="AY1589" s="172" t="s">
        <v>410</v>
      </c>
      <c r="AZ1589" s="204" t="str">
        <f>VLOOKUP($B1589,D1_3!$B$5:$AU$27,19,FALSE)&amp;""</f>
        <v/>
      </c>
      <c r="BA1589" s="172"/>
      <c r="BB1589" s="172"/>
      <c r="BC1589" s="172"/>
      <c r="BD1589" s="172"/>
      <c r="BE1589" s="215"/>
      <c r="BF1589" s="3"/>
      <c r="BG1589" s="3"/>
      <c r="BH1589" s="3"/>
    </row>
    <row r="1590" spans="2:60" s="1" customFormat="1" ht="14.25" customHeight="1">
      <c r="B1590" s="41"/>
      <c r="C1590" s="84"/>
      <c r="D1590" s="84"/>
      <c r="E1590" s="84"/>
      <c r="F1590" s="113"/>
      <c r="G1590" s="128"/>
      <c r="H1590" s="132"/>
      <c r="I1590" s="132"/>
      <c r="J1590" s="132"/>
      <c r="K1590" s="132"/>
      <c r="L1590" s="132"/>
      <c r="M1590" s="132"/>
      <c r="N1590" s="176"/>
      <c r="O1590" s="176"/>
      <c r="P1590" s="56"/>
      <c r="Q1590" s="56"/>
      <c r="R1590" s="56"/>
      <c r="S1590" s="56"/>
      <c r="T1590" s="56"/>
      <c r="U1590" s="56"/>
      <c r="V1590" s="56"/>
      <c r="W1590" s="56"/>
      <c r="X1590" s="56"/>
      <c r="Y1590" s="56"/>
      <c r="Z1590" s="56"/>
      <c r="AA1590" s="56"/>
      <c r="AB1590" s="56"/>
      <c r="AC1590" s="56"/>
      <c r="AD1590" s="56"/>
      <c r="AE1590" s="56"/>
      <c r="AF1590" s="293"/>
      <c r="AG1590" s="297"/>
      <c r="AH1590" s="297"/>
      <c r="AI1590" s="297"/>
      <c r="AJ1590" s="297"/>
      <c r="AK1590" s="297"/>
      <c r="AL1590" s="297"/>
      <c r="AM1590" s="176"/>
      <c r="AN1590" s="176"/>
      <c r="AO1590" s="314"/>
      <c r="AP1590" s="314"/>
      <c r="AQ1590" s="314"/>
      <c r="AR1590" s="314"/>
      <c r="AS1590" s="161"/>
      <c r="AT1590" s="173"/>
      <c r="AU1590" s="173"/>
      <c r="AV1590" s="173"/>
      <c r="AW1590" s="173"/>
      <c r="AX1590" s="173"/>
      <c r="AY1590" s="173"/>
      <c r="AZ1590" s="173"/>
      <c r="BA1590" s="173"/>
      <c r="BB1590" s="173"/>
      <c r="BC1590" s="173"/>
      <c r="BD1590" s="173"/>
      <c r="BE1590" s="222"/>
      <c r="BF1590" s="3"/>
      <c r="BG1590" s="3"/>
      <c r="BH1590" s="3"/>
    </row>
    <row r="1591" spans="2:60" s="1" customFormat="1" ht="14.25" customHeight="1">
      <c r="B1591" s="41"/>
      <c r="C1591" s="84"/>
      <c r="D1591" s="84"/>
      <c r="E1591" s="84"/>
      <c r="F1591" s="113"/>
      <c r="G1591" s="127" t="s">
        <v>918</v>
      </c>
      <c r="H1591" s="131"/>
      <c r="I1591" s="131"/>
      <c r="J1591" s="131"/>
      <c r="K1591" s="131"/>
      <c r="L1591" s="131"/>
      <c r="M1591" s="131"/>
      <c r="N1591" s="175" t="str">
        <f>VLOOKUP($B1589,D1_3!$B$5:$AU$27,7,FALSE)&amp;""</f>
        <v/>
      </c>
      <c r="O1591" s="176"/>
      <c r="P1591" s="56"/>
      <c r="Q1591" s="56"/>
      <c r="R1591" s="56"/>
      <c r="S1591" s="56"/>
      <c r="T1591" s="56"/>
      <c r="U1591" s="56"/>
      <c r="V1591" s="56"/>
      <c r="W1591" s="56"/>
      <c r="X1591" s="56"/>
      <c r="Y1591" s="56"/>
      <c r="Z1591" s="56"/>
      <c r="AA1591" s="56"/>
      <c r="AB1591" s="56"/>
      <c r="AC1591" s="56"/>
      <c r="AD1591" s="56"/>
      <c r="AE1591" s="56"/>
      <c r="AF1591" s="127" t="s">
        <v>7272</v>
      </c>
      <c r="AG1591" s="131"/>
      <c r="AH1591" s="131"/>
      <c r="AI1591" s="131"/>
      <c r="AJ1591" s="131"/>
      <c r="AK1591" s="131"/>
      <c r="AL1591" s="131"/>
      <c r="AM1591" s="306" t="str">
        <f>VLOOKUP($B1589,D1_3!$B$5:$AU$27,17,FALSE)&amp;""</f>
        <v/>
      </c>
      <c r="AN1591" s="310"/>
      <c r="AO1591" s="314" t="s">
        <v>414</v>
      </c>
      <c r="AP1591" s="314"/>
      <c r="AQ1591" s="314"/>
      <c r="AR1591" s="314"/>
      <c r="AS1591" s="162" t="str">
        <f>VLOOKUP($B1589,D1_3!$B$5:$AU$27,20,FALSE)&amp;""</f>
        <v/>
      </c>
      <c r="AT1591" s="173"/>
      <c r="AU1591" s="173"/>
      <c r="AV1591" s="173"/>
      <c r="AW1591" s="173"/>
      <c r="AX1591" s="173"/>
      <c r="AY1591" s="173" t="s">
        <v>410</v>
      </c>
      <c r="AZ1591" s="205" t="str">
        <f>VLOOKUP($B1589,D1_3!$B$5:$AU$27,21,FALSE)&amp;""</f>
        <v/>
      </c>
      <c r="BA1591" s="173"/>
      <c r="BB1591" s="173"/>
      <c r="BC1591" s="173"/>
      <c r="BD1591" s="173"/>
      <c r="BE1591" s="222"/>
      <c r="BF1591" s="3"/>
      <c r="BG1591" s="3"/>
      <c r="BH1591" s="3"/>
    </row>
    <row r="1592" spans="2:60" s="1" customFormat="1" ht="14.25" customHeight="1">
      <c r="B1592" s="41"/>
      <c r="C1592" s="84"/>
      <c r="D1592" s="84"/>
      <c r="E1592" s="84"/>
      <c r="F1592" s="113"/>
      <c r="G1592" s="128"/>
      <c r="H1592" s="132"/>
      <c r="I1592" s="132"/>
      <c r="J1592" s="132"/>
      <c r="K1592" s="132"/>
      <c r="L1592" s="132"/>
      <c r="M1592" s="132"/>
      <c r="N1592" s="176"/>
      <c r="O1592" s="176"/>
      <c r="P1592" s="56"/>
      <c r="Q1592" s="56"/>
      <c r="R1592" s="56"/>
      <c r="S1592" s="56"/>
      <c r="T1592" s="56"/>
      <c r="U1592" s="56"/>
      <c r="V1592" s="56"/>
      <c r="W1592" s="56"/>
      <c r="X1592" s="56"/>
      <c r="Y1592" s="56"/>
      <c r="Z1592" s="56"/>
      <c r="AA1592" s="56"/>
      <c r="AB1592" s="56"/>
      <c r="AC1592" s="56"/>
      <c r="AD1592" s="56"/>
      <c r="AE1592" s="56"/>
      <c r="AF1592" s="128"/>
      <c r="AG1592" s="132"/>
      <c r="AH1592" s="132"/>
      <c r="AI1592" s="132"/>
      <c r="AJ1592" s="132"/>
      <c r="AK1592" s="132"/>
      <c r="AL1592" s="132"/>
      <c r="AM1592" s="307"/>
      <c r="AN1592" s="311"/>
      <c r="AO1592" s="315"/>
      <c r="AP1592" s="315"/>
      <c r="AQ1592" s="315"/>
      <c r="AR1592" s="315"/>
      <c r="AS1592" s="163"/>
      <c r="AT1592" s="174"/>
      <c r="AU1592" s="174"/>
      <c r="AV1592" s="174"/>
      <c r="AW1592" s="174"/>
      <c r="AX1592" s="174"/>
      <c r="AY1592" s="174"/>
      <c r="AZ1592" s="174"/>
      <c r="BA1592" s="174"/>
      <c r="BB1592" s="174"/>
      <c r="BC1592" s="174"/>
      <c r="BD1592" s="174"/>
      <c r="BE1592" s="216"/>
      <c r="BF1592" s="3"/>
      <c r="BG1592" s="3"/>
      <c r="BH1592" s="3"/>
    </row>
    <row r="1593" spans="2:60" s="1" customFormat="1" ht="14.25" customHeight="1">
      <c r="B1593" s="43"/>
      <c r="C1593" s="87"/>
      <c r="D1593" s="87"/>
      <c r="E1593" s="87"/>
      <c r="F1593" s="115"/>
      <c r="G1593" s="127" t="s">
        <v>7138</v>
      </c>
      <c r="H1593" s="131"/>
      <c r="I1593" s="131"/>
      <c r="J1593" s="131"/>
      <c r="K1593" s="131"/>
      <c r="L1593" s="131"/>
      <c r="M1593" s="131"/>
      <c r="N1593" s="131"/>
      <c r="O1593" s="131"/>
      <c r="P1593" s="197" t="str">
        <f>VLOOKUP($B1589,D1_3!$B$5:$AU$27,46,FALSE)&amp;""</f>
        <v/>
      </c>
      <c r="Q1593" s="211"/>
      <c r="R1593" s="211"/>
      <c r="S1593" s="211"/>
      <c r="T1593" s="211"/>
      <c r="U1593" s="211"/>
      <c r="V1593" s="211"/>
      <c r="W1593" s="211"/>
      <c r="X1593" s="211"/>
      <c r="Y1593" s="211"/>
      <c r="Z1593" s="211"/>
      <c r="AA1593" s="211"/>
      <c r="AB1593" s="211"/>
      <c r="AC1593" s="211"/>
      <c r="AD1593" s="211"/>
      <c r="AE1593" s="211"/>
      <c r="AF1593" s="211"/>
      <c r="AG1593" s="211"/>
      <c r="AH1593" s="211"/>
      <c r="AI1593" s="211"/>
      <c r="AJ1593" s="211"/>
      <c r="AK1593" s="211"/>
      <c r="AL1593" s="211"/>
      <c r="AM1593" s="211"/>
      <c r="AN1593" s="211"/>
      <c r="AO1593" s="211"/>
      <c r="AP1593" s="211"/>
      <c r="AQ1593" s="211"/>
      <c r="AR1593" s="211"/>
      <c r="AS1593" s="211"/>
      <c r="AT1593" s="211"/>
      <c r="AU1593" s="211"/>
      <c r="AV1593" s="211"/>
      <c r="AW1593" s="211"/>
      <c r="AX1593" s="211"/>
      <c r="AY1593" s="211"/>
      <c r="AZ1593" s="211"/>
      <c r="BA1593" s="211"/>
      <c r="BB1593" s="211"/>
      <c r="BC1593" s="211"/>
      <c r="BD1593" s="211"/>
      <c r="BE1593" s="343"/>
      <c r="BF1593" s="3"/>
      <c r="BG1593" s="3"/>
      <c r="BH1593" s="3"/>
    </row>
    <row r="1594" spans="2:60" s="1" customFormat="1" ht="14.25" customHeight="1">
      <c r="B1594" s="43"/>
      <c r="C1594" s="87"/>
      <c r="D1594" s="87"/>
      <c r="E1594" s="87"/>
      <c r="F1594" s="115"/>
      <c r="G1594" s="129"/>
      <c r="H1594" s="133"/>
      <c r="I1594" s="133"/>
      <c r="J1594" s="133"/>
      <c r="K1594" s="133"/>
      <c r="L1594" s="133"/>
      <c r="M1594" s="133"/>
      <c r="N1594" s="133"/>
      <c r="O1594" s="133"/>
      <c r="P1594" s="198"/>
      <c r="Q1594" s="212"/>
      <c r="R1594" s="212"/>
      <c r="S1594" s="212"/>
      <c r="T1594" s="212"/>
      <c r="U1594" s="212"/>
      <c r="V1594" s="212"/>
      <c r="W1594" s="212"/>
      <c r="X1594" s="212"/>
      <c r="Y1594" s="212"/>
      <c r="Z1594" s="212"/>
      <c r="AA1594" s="212"/>
      <c r="AB1594" s="212"/>
      <c r="AC1594" s="212"/>
      <c r="AD1594" s="212"/>
      <c r="AE1594" s="212"/>
      <c r="AF1594" s="212"/>
      <c r="AG1594" s="212"/>
      <c r="AH1594" s="212"/>
      <c r="AI1594" s="212"/>
      <c r="AJ1594" s="212"/>
      <c r="AK1594" s="212"/>
      <c r="AL1594" s="212"/>
      <c r="AM1594" s="212"/>
      <c r="AN1594" s="212"/>
      <c r="AO1594" s="212"/>
      <c r="AP1594" s="212"/>
      <c r="AQ1594" s="212"/>
      <c r="AR1594" s="212"/>
      <c r="AS1594" s="212"/>
      <c r="AT1594" s="212"/>
      <c r="AU1594" s="212"/>
      <c r="AV1594" s="212"/>
      <c r="AW1594" s="212"/>
      <c r="AX1594" s="212"/>
      <c r="AY1594" s="212"/>
      <c r="AZ1594" s="212"/>
      <c r="BA1594" s="212"/>
      <c r="BB1594" s="212"/>
      <c r="BC1594" s="212"/>
      <c r="BD1594" s="212"/>
      <c r="BE1594" s="344"/>
      <c r="BF1594" s="3"/>
      <c r="BG1594" s="3"/>
      <c r="BH1594" s="3"/>
    </row>
    <row r="1595" spans="2:60" s="1" customFormat="1" ht="14.25" customHeight="1">
      <c r="B1595" s="43"/>
      <c r="C1595" s="87"/>
      <c r="D1595" s="87"/>
      <c r="E1595" s="87"/>
      <c r="F1595" s="115"/>
      <c r="G1595" s="129"/>
      <c r="H1595" s="133"/>
      <c r="I1595" s="133"/>
      <c r="J1595" s="133"/>
      <c r="K1595" s="133"/>
      <c r="L1595" s="133"/>
      <c r="M1595" s="133"/>
      <c r="N1595" s="133"/>
      <c r="O1595" s="133"/>
      <c r="P1595" s="198"/>
      <c r="Q1595" s="212"/>
      <c r="R1595" s="212"/>
      <c r="S1595" s="212"/>
      <c r="T1595" s="212"/>
      <c r="U1595" s="212"/>
      <c r="V1595" s="212"/>
      <c r="W1595" s="212"/>
      <c r="X1595" s="212"/>
      <c r="Y1595" s="212"/>
      <c r="Z1595" s="212"/>
      <c r="AA1595" s="212"/>
      <c r="AB1595" s="212"/>
      <c r="AC1595" s="212"/>
      <c r="AD1595" s="212"/>
      <c r="AE1595" s="212"/>
      <c r="AF1595" s="212"/>
      <c r="AG1595" s="212"/>
      <c r="AH1595" s="212"/>
      <c r="AI1595" s="212"/>
      <c r="AJ1595" s="212"/>
      <c r="AK1595" s="212"/>
      <c r="AL1595" s="212"/>
      <c r="AM1595" s="212"/>
      <c r="AN1595" s="212"/>
      <c r="AO1595" s="212"/>
      <c r="AP1595" s="212"/>
      <c r="AQ1595" s="212"/>
      <c r="AR1595" s="212"/>
      <c r="AS1595" s="212"/>
      <c r="AT1595" s="212"/>
      <c r="AU1595" s="212"/>
      <c r="AV1595" s="212"/>
      <c r="AW1595" s="212"/>
      <c r="AX1595" s="212"/>
      <c r="AY1595" s="212"/>
      <c r="AZ1595" s="212"/>
      <c r="BA1595" s="212"/>
      <c r="BB1595" s="212"/>
      <c r="BC1595" s="212"/>
      <c r="BD1595" s="212"/>
      <c r="BE1595" s="344"/>
      <c r="BF1595" s="3"/>
      <c r="BG1595" s="3"/>
      <c r="BH1595" s="3"/>
    </row>
    <row r="1596" spans="2:60" s="1" customFormat="1" ht="14.25" customHeight="1">
      <c r="B1596" s="43"/>
      <c r="C1596" s="87"/>
      <c r="D1596" s="87"/>
      <c r="E1596" s="87"/>
      <c r="F1596" s="115"/>
      <c r="G1596" s="129"/>
      <c r="H1596" s="133"/>
      <c r="I1596" s="133"/>
      <c r="J1596" s="133"/>
      <c r="K1596" s="133"/>
      <c r="L1596" s="133"/>
      <c r="M1596" s="133"/>
      <c r="N1596" s="133"/>
      <c r="O1596" s="133"/>
      <c r="P1596" s="198"/>
      <c r="Q1596" s="212"/>
      <c r="R1596" s="212"/>
      <c r="S1596" s="212"/>
      <c r="T1596" s="212"/>
      <c r="U1596" s="212"/>
      <c r="V1596" s="212"/>
      <c r="W1596" s="212"/>
      <c r="X1596" s="212"/>
      <c r="Y1596" s="212"/>
      <c r="Z1596" s="212"/>
      <c r="AA1596" s="212"/>
      <c r="AB1596" s="212"/>
      <c r="AC1596" s="212"/>
      <c r="AD1596" s="212"/>
      <c r="AE1596" s="212"/>
      <c r="AF1596" s="212"/>
      <c r="AG1596" s="212"/>
      <c r="AH1596" s="212"/>
      <c r="AI1596" s="212"/>
      <c r="AJ1596" s="212"/>
      <c r="AK1596" s="212"/>
      <c r="AL1596" s="212"/>
      <c r="AM1596" s="212"/>
      <c r="AN1596" s="212"/>
      <c r="AO1596" s="212"/>
      <c r="AP1596" s="212"/>
      <c r="AQ1596" s="212"/>
      <c r="AR1596" s="212"/>
      <c r="AS1596" s="212"/>
      <c r="AT1596" s="212"/>
      <c r="AU1596" s="212"/>
      <c r="AV1596" s="212"/>
      <c r="AW1596" s="212"/>
      <c r="AX1596" s="212"/>
      <c r="AY1596" s="212"/>
      <c r="AZ1596" s="212"/>
      <c r="BA1596" s="212"/>
      <c r="BB1596" s="212"/>
      <c r="BC1596" s="212"/>
      <c r="BD1596" s="212"/>
      <c r="BE1596" s="344"/>
      <c r="BF1596" s="3"/>
      <c r="BG1596" s="3"/>
      <c r="BH1596" s="3"/>
    </row>
    <row r="1597" spans="2:60" s="1" customFormat="1" ht="14.25" customHeight="1">
      <c r="B1597" s="44"/>
      <c r="C1597" s="86"/>
      <c r="D1597" s="86"/>
      <c r="E1597" s="86"/>
      <c r="F1597" s="116"/>
      <c r="G1597" s="128"/>
      <c r="H1597" s="132"/>
      <c r="I1597" s="132"/>
      <c r="J1597" s="132"/>
      <c r="K1597" s="132"/>
      <c r="L1597" s="132"/>
      <c r="M1597" s="132"/>
      <c r="N1597" s="132"/>
      <c r="O1597" s="132"/>
      <c r="P1597" s="199"/>
      <c r="Q1597" s="213"/>
      <c r="R1597" s="213"/>
      <c r="S1597" s="213"/>
      <c r="T1597" s="213"/>
      <c r="U1597" s="213"/>
      <c r="V1597" s="213"/>
      <c r="W1597" s="213"/>
      <c r="X1597" s="213"/>
      <c r="Y1597" s="213"/>
      <c r="Z1597" s="213"/>
      <c r="AA1597" s="213"/>
      <c r="AB1597" s="213"/>
      <c r="AC1597" s="213"/>
      <c r="AD1597" s="213"/>
      <c r="AE1597" s="213"/>
      <c r="AF1597" s="213"/>
      <c r="AG1597" s="213"/>
      <c r="AH1597" s="213"/>
      <c r="AI1597" s="213"/>
      <c r="AJ1597" s="213"/>
      <c r="AK1597" s="213"/>
      <c r="AL1597" s="213"/>
      <c r="AM1597" s="213"/>
      <c r="AN1597" s="213"/>
      <c r="AO1597" s="213"/>
      <c r="AP1597" s="213"/>
      <c r="AQ1597" s="213"/>
      <c r="AR1597" s="213"/>
      <c r="AS1597" s="213"/>
      <c r="AT1597" s="213"/>
      <c r="AU1597" s="213"/>
      <c r="AV1597" s="213"/>
      <c r="AW1597" s="213"/>
      <c r="AX1597" s="213"/>
      <c r="AY1597" s="213"/>
      <c r="AZ1597" s="213"/>
      <c r="BA1597" s="213"/>
      <c r="BB1597" s="213"/>
      <c r="BC1597" s="213"/>
      <c r="BD1597" s="213"/>
      <c r="BE1597" s="345"/>
      <c r="BF1597" s="3"/>
      <c r="BG1597" s="3"/>
      <c r="BH1597" s="3"/>
    </row>
    <row r="1598" spans="2:60" s="1" customFormat="1" ht="14.25" customHeight="1">
      <c r="B1598" s="40" t="s">
        <v>805</v>
      </c>
      <c r="C1598" s="83"/>
      <c r="D1598" s="83"/>
      <c r="E1598" s="83"/>
      <c r="F1598" s="112"/>
      <c r="G1598" s="127" t="s">
        <v>5217</v>
      </c>
      <c r="H1598" s="131"/>
      <c r="I1598" s="131"/>
      <c r="J1598" s="131"/>
      <c r="K1598" s="131"/>
      <c r="L1598" s="131"/>
      <c r="M1598" s="131"/>
      <c r="N1598" s="175" t="str">
        <f>VLOOKUP($B1598,D1_3!$B$5:$AU$27,6,FALSE)&amp;""</f>
        <v/>
      </c>
      <c r="O1598" s="176"/>
      <c r="P1598" s="196" t="str">
        <f>VLOOKUP($B1598,D1_3!$B$5:$AU$27,8,FALSE)&amp;""</f>
        <v/>
      </c>
      <c r="Q1598" s="56"/>
      <c r="R1598" s="196" t="str">
        <f>VLOOKUP($B1598,D1_3!$B$5:$AU$27,9,FALSE)&amp;""</f>
        <v/>
      </c>
      <c r="S1598" s="56"/>
      <c r="T1598" s="196" t="str">
        <f>VLOOKUP($B1598,D1_3!$B$5:$AU$27,10,FALSE)&amp;""</f>
        <v/>
      </c>
      <c r="U1598" s="56"/>
      <c r="V1598" s="196" t="str">
        <f>VLOOKUP($B1598,D1_3!$B$5:$AU$27,11,FALSE)&amp;""</f>
        <v/>
      </c>
      <c r="W1598" s="56"/>
      <c r="X1598" s="196" t="str">
        <f>VLOOKUP($B1598,D1_3!$B$5:$AU$27,12,FALSE)&amp;""</f>
        <v/>
      </c>
      <c r="Y1598" s="56"/>
      <c r="Z1598" s="196" t="str">
        <f>VLOOKUP($B1598,D1_3!$B$5:$AU$27,13,FALSE)&amp;""</f>
        <v/>
      </c>
      <c r="AA1598" s="56"/>
      <c r="AB1598" s="196" t="str">
        <f>VLOOKUP($B1598,D1_3!$B$5:$AU$27,14,FALSE)&amp;""</f>
        <v/>
      </c>
      <c r="AC1598" s="56"/>
      <c r="AD1598" s="196" t="str">
        <f>VLOOKUP($B1598,D1_3!$B$5:$AU$27,15,FALSE)&amp;""</f>
        <v/>
      </c>
      <c r="AE1598" s="56"/>
      <c r="AF1598" s="292" t="s">
        <v>5141</v>
      </c>
      <c r="AG1598" s="296"/>
      <c r="AH1598" s="296"/>
      <c r="AI1598" s="296"/>
      <c r="AJ1598" s="296"/>
      <c r="AK1598" s="296"/>
      <c r="AL1598" s="296"/>
      <c r="AM1598" s="175" t="str">
        <f>VLOOKUP($B1598,D1_3!$B$5:$AU$27,16,FALSE)&amp;""</f>
        <v/>
      </c>
      <c r="AN1598" s="176"/>
      <c r="AO1598" s="313" t="s">
        <v>405</v>
      </c>
      <c r="AP1598" s="313"/>
      <c r="AQ1598" s="313"/>
      <c r="AR1598" s="313"/>
      <c r="AS1598" s="160" t="str">
        <f>VLOOKUP($B1598,D1_3!$B$5:$AU$27,18,FALSE)&amp;""</f>
        <v/>
      </c>
      <c r="AT1598" s="172"/>
      <c r="AU1598" s="172"/>
      <c r="AV1598" s="172"/>
      <c r="AW1598" s="172"/>
      <c r="AX1598" s="172"/>
      <c r="AY1598" s="172" t="s">
        <v>410</v>
      </c>
      <c r="AZ1598" s="204" t="str">
        <f>VLOOKUP($B1598,D1_3!$B$5:$AU$27,19,FALSE)&amp;""</f>
        <v/>
      </c>
      <c r="BA1598" s="172"/>
      <c r="BB1598" s="172"/>
      <c r="BC1598" s="172"/>
      <c r="BD1598" s="172"/>
      <c r="BE1598" s="215"/>
      <c r="BF1598" s="3"/>
      <c r="BG1598" s="3"/>
      <c r="BH1598" s="3"/>
    </row>
    <row r="1599" spans="2:60" s="1" customFormat="1" ht="14.25" customHeight="1">
      <c r="B1599" s="41"/>
      <c r="C1599" s="84"/>
      <c r="D1599" s="84"/>
      <c r="E1599" s="84"/>
      <c r="F1599" s="113"/>
      <c r="G1599" s="128"/>
      <c r="H1599" s="132"/>
      <c r="I1599" s="132"/>
      <c r="J1599" s="132"/>
      <c r="K1599" s="132"/>
      <c r="L1599" s="132"/>
      <c r="M1599" s="132"/>
      <c r="N1599" s="176"/>
      <c r="O1599" s="176"/>
      <c r="P1599" s="56"/>
      <c r="Q1599" s="56"/>
      <c r="R1599" s="56"/>
      <c r="S1599" s="56"/>
      <c r="T1599" s="56"/>
      <c r="U1599" s="56"/>
      <c r="V1599" s="56"/>
      <c r="W1599" s="56"/>
      <c r="X1599" s="56"/>
      <c r="Y1599" s="56"/>
      <c r="Z1599" s="56"/>
      <c r="AA1599" s="56"/>
      <c r="AB1599" s="56"/>
      <c r="AC1599" s="56"/>
      <c r="AD1599" s="56"/>
      <c r="AE1599" s="56"/>
      <c r="AF1599" s="293"/>
      <c r="AG1599" s="297"/>
      <c r="AH1599" s="297"/>
      <c r="AI1599" s="297"/>
      <c r="AJ1599" s="297"/>
      <c r="AK1599" s="297"/>
      <c r="AL1599" s="297"/>
      <c r="AM1599" s="176"/>
      <c r="AN1599" s="176"/>
      <c r="AO1599" s="314"/>
      <c r="AP1599" s="314"/>
      <c r="AQ1599" s="314"/>
      <c r="AR1599" s="314"/>
      <c r="AS1599" s="161"/>
      <c r="AT1599" s="173"/>
      <c r="AU1599" s="173"/>
      <c r="AV1599" s="173"/>
      <c r="AW1599" s="173"/>
      <c r="AX1599" s="173"/>
      <c r="AY1599" s="173"/>
      <c r="AZ1599" s="173"/>
      <c r="BA1599" s="173"/>
      <c r="BB1599" s="173"/>
      <c r="BC1599" s="173"/>
      <c r="BD1599" s="173"/>
      <c r="BE1599" s="222"/>
      <c r="BF1599" s="3"/>
      <c r="BG1599" s="3"/>
      <c r="BH1599" s="3"/>
    </row>
    <row r="1600" spans="2:60" s="1" customFormat="1" ht="14.25" customHeight="1">
      <c r="B1600" s="41"/>
      <c r="C1600" s="84"/>
      <c r="D1600" s="84"/>
      <c r="E1600" s="84"/>
      <c r="F1600" s="113"/>
      <c r="G1600" s="127" t="s">
        <v>918</v>
      </c>
      <c r="H1600" s="131"/>
      <c r="I1600" s="131"/>
      <c r="J1600" s="131"/>
      <c r="K1600" s="131"/>
      <c r="L1600" s="131"/>
      <c r="M1600" s="131"/>
      <c r="N1600" s="175" t="str">
        <f>VLOOKUP($B1598,D1_3!$B$5:$AU$27,7,FALSE)&amp;""</f>
        <v/>
      </c>
      <c r="O1600" s="176"/>
      <c r="P1600" s="56"/>
      <c r="Q1600" s="56"/>
      <c r="R1600" s="56"/>
      <c r="S1600" s="56"/>
      <c r="T1600" s="56"/>
      <c r="U1600" s="56"/>
      <c r="V1600" s="56"/>
      <c r="W1600" s="56"/>
      <c r="X1600" s="56"/>
      <c r="Y1600" s="56"/>
      <c r="Z1600" s="56"/>
      <c r="AA1600" s="56"/>
      <c r="AB1600" s="56"/>
      <c r="AC1600" s="56"/>
      <c r="AD1600" s="56"/>
      <c r="AE1600" s="56"/>
      <c r="AF1600" s="127" t="s">
        <v>7272</v>
      </c>
      <c r="AG1600" s="131"/>
      <c r="AH1600" s="131"/>
      <c r="AI1600" s="131"/>
      <c r="AJ1600" s="131"/>
      <c r="AK1600" s="131"/>
      <c r="AL1600" s="131"/>
      <c r="AM1600" s="306" t="str">
        <f>VLOOKUP($B1598,D1_3!$B$5:$AU$27,17,FALSE)&amp;""</f>
        <v/>
      </c>
      <c r="AN1600" s="310"/>
      <c r="AO1600" s="314" t="s">
        <v>414</v>
      </c>
      <c r="AP1600" s="314"/>
      <c r="AQ1600" s="314"/>
      <c r="AR1600" s="314"/>
      <c r="AS1600" s="162" t="str">
        <f>VLOOKUP($B1598,D1_3!$B$5:$AU$27,20,FALSE)&amp;""</f>
        <v/>
      </c>
      <c r="AT1600" s="173"/>
      <c r="AU1600" s="173"/>
      <c r="AV1600" s="173"/>
      <c r="AW1600" s="173"/>
      <c r="AX1600" s="173"/>
      <c r="AY1600" s="173" t="s">
        <v>410</v>
      </c>
      <c r="AZ1600" s="205" t="str">
        <f>VLOOKUP($B1598,D1_3!$B$5:$AU$27,21,FALSE)&amp;""</f>
        <v/>
      </c>
      <c r="BA1600" s="173"/>
      <c r="BB1600" s="173"/>
      <c r="BC1600" s="173"/>
      <c r="BD1600" s="173"/>
      <c r="BE1600" s="222"/>
      <c r="BF1600" s="3"/>
      <c r="BG1600" s="3"/>
      <c r="BH1600" s="3"/>
    </row>
    <row r="1601" spans="2:60" s="1" customFormat="1" ht="14.25" customHeight="1">
      <c r="B1601" s="41"/>
      <c r="C1601" s="84"/>
      <c r="D1601" s="84"/>
      <c r="E1601" s="84"/>
      <c r="F1601" s="113"/>
      <c r="G1601" s="128"/>
      <c r="H1601" s="132"/>
      <c r="I1601" s="132"/>
      <c r="J1601" s="132"/>
      <c r="K1601" s="132"/>
      <c r="L1601" s="132"/>
      <c r="M1601" s="132"/>
      <c r="N1601" s="176"/>
      <c r="O1601" s="176"/>
      <c r="P1601" s="56"/>
      <c r="Q1601" s="56"/>
      <c r="R1601" s="56"/>
      <c r="S1601" s="56"/>
      <c r="T1601" s="56"/>
      <c r="U1601" s="56"/>
      <c r="V1601" s="56"/>
      <c r="W1601" s="56"/>
      <c r="X1601" s="56"/>
      <c r="Y1601" s="56"/>
      <c r="Z1601" s="56"/>
      <c r="AA1601" s="56"/>
      <c r="AB1601" s="56"/>
      <c r="AC1601" s="56"/>
      <c r="AD1601" s="56"/>
      <c r="AE1601" s="56"/>
      <c r="AF1601" s="128"/>
      <c r="AG1601" s="132"/>
      <c r="AH1601" s="132"/>
      <c r="AI1601" s="132"/>
      <c r="AJ1601" s="132"/>
      <c r="AK1601" s="132"/>
      <c r="AL1601" s="132"/>
      <c r="AM1601" s="307"/>
      <c r="AN1601" s="311"/>
      <c r="AO1601" s="315"/>
      <c r="AP1601" s="315"/>
      <c r="AQ1601" s="315"/>
      <c r="AR1601" s="315"/>
      <c r="AS1601" s="163"/>
      <c r="AT1601" s="174"/>
      <c r="AU1601" s="174"/>
      <c r="AV1601" s="174"/>
      <c r="AW1601" s="174"/>
      <c r="AX1601" s="174"/>
      <c r="AY1601" s="174"/>
      <c r="AZ1601" s="174"/>
      <c r="BA1601" s="174"/>
      <c r="BB1601" s="174"/>
      <c r="BC1601" s="174"/>
      <c r="BD1601" s="174"/>
      <c r="BE1601" s="216"/>
      <c r="BF1601" s="3"/>
      <c r="BG1601" s="3"/>
      <c r="BH1601" s="3"/>
    </row>
    <row r="1602" spans="2:60" s="1" customFormat="1" ht="14.25" customHeight="1">
      <c r="B1602" s="43"/>
      <c r="C1602" s="87"/>
      <c r="D1602" s="87"/>
      <c r="E1602" s="87"/>
      <c r="F1602" s="115"/>
      <c r="G1602" s="127" t="s">
        <v>7138</v>
      </c>
      <c r="H1602" s="131"/>
      <c r="I1602" s="131"/>
      <c r="J1602" s="131"/>
      <c r="K1602" s="131"/>
      <c r="L1602" s="131"/>
      <c r="M1602" s="131"/>
      <c r="N1602" s="131"/>
      <c r="O1602" s="131"/>
      <c r="P1602" s="197" t="str">
        <f>VLOOKUP($B1598,D1_3!$B$5:$AU$27,46,FALSE)&amp;""</f>
        <v/>
      </c>
      <c r="Q1602" s="211"/>
      <c r="R1602" s="211"/>
      <c r="S1602" s="211"/>
      <c r="T1602" s="211"/>
      <c r="U1602" s="211"/>
      <c r="V1602" s="211"/>
      <c r="W1602" s="211"/>
      <c r="X1602" s="211"/>
      <c r="Y1602" s="211"/>
      <c r="Z1602" s="211"/>
      <c r="AA1602" s="211"/>
      <c r="AB1602" s="211"/>
      <c r="AC1602" s="211"/>
      <c r="AD1602" s="211"/>
      <c r="AE1602" s="211"/>
      <c r="AF1602" s="211"/>
      <c r="AG1602" s="211"/>
      <c r="AH1602" s="211"/>
      <c r="AI1602" s="211"/>
      <c r="AJ1602" s="211"/>
      <c r="AK1602" s="211"/>
      <c r="AL1602" s="211"/>
      <c r="AM1602" s="211"/>
      <c r="AN1602" s="211"/>
      <c r="AO1602" s="211"/>
      <c r="AP1602" s="211"/>
      <c r="AQ1602" s="211"/>
      <c r="AR1602" s="211"/>
      <c r="AS1602" s="211"/>
      <c r="AT1602" s="211"/>
      <c r="AU1602" s="211"/>
      <c r="AV1602" s="211"/>
      <c r="AW1602" s="211"/>
      <c r="AX1602" s="211"/>
      <c r="AY1602" s="211"/>
      <c r="AZ1602" s="211"/>
      <c r="BA1602" s="211"/>
      <c r="BB1602" s="211"/>
      <c r="BC1602" s="211"/>
      <c r="BD1602" s="211"/>
      <c r="BE1602" s="343"/>
      <c r="BF1602" s="3"/>
      <c r="BG1602" s="3"/>
      <c r="BH1602" s="3"/>
    </row>
    <row r="1603" spans="2:60" s="1" customFormat="1" ht="14.25" customHeight="1">
      <c r="B1603" s="43"/>
      <c r="C1603" s="87"/>
      <c r="D1603" s="87"/>
      <c r="E1603" s="87"/>
      <c r="F1603" s="115"/>
      <c r="G1603" s="129"/>
      <c r="H1603" s="133"/>
      <c r="I1603" s="133"/>
      <c r="J1603" s="133"/>
      <c r="K1603" s="133"/>
      <c r="L1603" s="133"/>
      <c r="M1603" s="133"/>
      <c r="N1603" s="133"/>
      <c r="O1603" s="133"/>
      <c r="P1603" s="198"/>
      <c r="Q1603" s="212"/>
      <c r="R1603" s="212"/>
      <c r="S1603" s="212"/>
      <c r="T1603" s="212"/>
      <c r="U1603" s="212"/>
      <c r="V1603" s="212"/>
      <c r="W1603" s="212"/>
      <c r="X1603" s="212"/>
      <c r="Y1603" s="212"/>
      <c r="Z1603" s="212"/>
      <c r="AA1603" s="212"/>
      <c r="AB1603" s="212"/>
      <c r="AC1603" s="212"/>
      <c r="AD1603" s="212"/>
      <c r="AE1603" s="212"/>
      <c r="AF1603" s="212"/>
      <c r="AG1603" s="212"/>
      <c r="AH1603" s="212"/>
      <c r="AI1603" s="212"/>
      <c r="AJ1603" s="212"/>
      <c r="AK1603" s="212"/>
      <c r="AL1603" s="212"/>
      <c r="AM1603" s="212"/>
      <c r="AN1603" s="212"/>
      <c r="AO1603" s="212"/>
      <c r="AP1603" s="212"/>
      <c r="AQ1603" s="212"/>
      <c r="AR1603" s="212"/>
      <c r="AS1603" s="212"/>
      <c r="AT1603" s="212"/>
      <c r="AU1603" s="212"/>
      <c r="AV1603" s="212"/>
      <c r="AW1603" s="212"/>
      <c r="AX1603" s="212"/>
      <c r="AY1603" s="212"/>
      <c r="AZ1603" s="212"/>
      <c r="BA1603" s="212"/>
      <c r="BB1603" s="212"/>
      <c r="BC1603" s="212"/>
      <c r="BD1603" s="212"/>
      <c r="BE1603" s="344"/>
      <c r="BF1603" s="3"/>
      <c r="BG1603" s="3"/>
      <c r="BH1603" s="3"/>
    </row>
    <row r="1604" spans="2:60" s="1" customFormat="1" ht="14.25" customHeight="1">
      <c r="B1604" s="43"/>
      <c r="C1604" s="87"/>
      <c r="D1604" s="87"/>
      <c r="E1604" s="87"/>
      <c r="F1604" s="115"/>
      <c r="G1604" s="129"/>
      <c r="H1604" s="133"/>
      <c r="I1604" s="133"/>
      <c r="J1604" s="133"/>
      <c r="K1604" s="133"/>
      <c r="L1604" s="133"/>
      <c r="M1604" s="133"/>
      <c r="N1604" s="133"/>
      <c r="O1604" s="133"/>
      <c r="P1604" s="198"/>
      <c r="Q1604" s="212"/>
      <c r="R1604" s="212"/>
      <c r="S1604" s="212"/>
      <c r="T1604" s="212"/>
      <c r="U1604" s="212"/>
      <c r="V1604" s="212"/>
      <c r="W1604" s="212"/>
      <c r="X1604" s="212"/>
      <c r="Y1604" s="212"/>
      <c r="Z1604" s="212"/>
      <c r="AA1604" s="212"/>
      <c r="AB1604" s="212"/>
      <c r="AC1604" s="212"/>
      <c r="AD1604" s="212"/>
      <c r="AE1604" s="212"/>
      <c r="AF1604" s="212"/>
      <c r="AG1604" s="212"/>
      <c r="AH1604" s="212"/>
      <c r="AI1604" s="212"/>
      <c r="AJ1604" s="212"/>
      <c r="AK1604" s="212"/>
      <c r="AL1604" s="212"/>
      <c r="AM1604" s="212"/>
      <c r="AN1604" s="212"/>
      <c r="AO1604" s="212"/>
      <c r="AP1604" s="212"/>
      <c r="AQ1604" s="212"/>
      <c r="AR1604" s="212"/>
      <c r="AS1604" s="212"/>
      <c r="AT1604" s="212"/>
      <c r="AU1604" s="212"/>
      <c r="AV1604" s="212"/>
      <c r="AW1604" s="212"/>
      <c r="AX1604" s="212"/>
      <c r="AY1604" s="212"/>
      <c r="AZ1604" s="212"/>
      <c r="BA1604" s="212"/>
      <c r="BB1604" s="212"/>
      <c r="BC1604" s="212"/>
      <c r="BD1604" s="212"/>
      <c r="BE1604" s="344"/>
      <c r="BF1604" s="3"/>
      <c r="BG1604" s="3"/>
      <c r="BH1604" s="3"/>
    </row>
    <row r="1605" spans="2:60" s="1" customFormat="1" ht="14.25" customHeight="1">
      <c r="B1605" s="43"/>
      <c r="C1605" s="87"/>
      <c r="D1605" s="87"/>
      <c r="E1605" s="87"/>
      <c r="F1605" s="115"/>
      <c r="G1605" s="129"/>
      <c r="H1605" s="133"/>
      <c r="I1605" s="133"/>
      <c r="J1605" s="133"/>
      <c r="K1605" s="133"/>
      <c r="L1605" s="133"/>
      <c r="M1605" s="133"/>
      <c r="N1605" s="133"/>
      <c r="O1605" s="133"/>
      <c r="P1605" s="198"/>
      <c r="Q1605" s="212"/>
      <c r="R1605" s="212"/>
      <c r="S1605" s="212"/>
      <c r="T1605" s="212"/>
      <c r="U1605" s="212"/>
      <c r="V1605" s="212"/>
      <c r="W1605" s="212"/>
      <c r="X1605" s="212"/>
      <c r="Y1605" s="212"/>
      <c r="Z1605" s="212"/>
      <c r="AA1605" s="212"/>
      <c r="AB1605" s="212"/>
      <c r="AC1605" s="212"/>
      <c r="AD1605" s="212"/>
      <c r="AE1605" s="212"/>
      <c r="AF1605" s="212"/>
      <c r="AG1605" s="212"/>
      <c r="AH1605" s="212"/>
      <c r="AI1605" s="212"/>
      <c r="AJ1605" s="212"/>
      <c r="AK1605" s="212"/>
      <c r="AL1605" s="212"/>
      <c r="AM1605" s="212"/>
      <c r="AN1605" s="212"/>
      <c r="AO1605" s="212"/>
      <c r="AP1605" s="212"/>
      <c r="AQ1605" s="212"/>
      <c r="AR1605" s="212"/>
      <c r="AS1605" s="212"/>
      <c r="AT1605" s="212"/>
      <c r="AU1605" s="212"/>
      <c r="AV1605" s="212"/>
      <c r="AW1605" s="212"/>
      <c r="AX1605" s="212"/>
      <c r="AY1605" s="212"/>
      <c r="AZ1605" s="212"/>
      <c r="BA1605" s="212"/>
      <c r="BB1605" s="212"/>
      <c r="BC1605" s="212"/>
      <c r="BD1605" s="212"/>
      <c r="BE1605" s="344"/>
      <c r="BF1605" s="3"/>
      <c r="BG1605" s="3"/>
      <c r="BH1605" s="3"/>
    </row>
    <row r="1606" spans="2:60" s="1" customFormat="1" ht="14.25" customHeight="1">
      <c r="B1606" s="44"/>
      <c r="C1606" s="86"/>
      <c r="D1606" s="86"/>
      <c r="E1606" s="86"/>
      <c r="F1606" s="116"/>
      <c r="G1606" s="128"/>
      <c r="H1606" s="132"/>
      <c r="I1606" s="132"/>
      <c r="J1606" s="132"/>
      <c r="K1606" s="132"/>
      <c r="L1606" s="132"/>
      <c r="M1606" s="132"/>
      <c r="N1606" s="132"/>
      <c r="O1606" s="132"/>
      <c r="P1606" s="199"/>
      <c r="Q1606" s="213"/>
      <c r="R1606" s="213"/>
      <c r="S1606" s="213"/>
      <c r="T1606" s="213"/>
      <c r="U1606" s="213"/>
      <c r="V1606" s="213"/>
      <c r="W1606" s="213"/>
      <c r="X1606" s="213"/>
      <c r="Y1606" s="213"/>
      <c r="Z1606" s="213"/>
      <c r="AA1606" s="213"/>
      <c r="AB1606" s="213"/>
      <c r="AC1606" s="213"/>
      <c r="AD1606" s="213"/>
      <c r="AE1606" s="213"/>
      <c r="AF1606" s="213"/>
      <c r="AG1606" s="213"/>
      <c r="AH1606" s="213"/>
      <c r="AI1606" s="213"/>
      <c r="AJ1606" s="213"/>
      <c r="AK1606" s="213"/>
      <c r="AL1606" s="213"/>
      <c r="AM1606" s="213"/>
      <c r="AN1606" s="213"/>
      <c r="AO1606" s="213"/>
      <c r="AP1606" s="213"/>
      <c r="AQ1606" s="213"/>
      <c r="AR1606" s="213"/>
      <c r="AS1606" s="213"/>
      <c r="AT1606" s="213"/>
      <c r="AU1606" s="213"/>
      <c r="AV1606" s="213"/>
      <c r="AW1606" s="213"/>
      <c r="AX1606" s="213"/>
      <c r="AY1606" s="213"/>
      <c r="AZ1606" s="213"/>
      <c r="BA1606" s="213"/>
      <c r="BB1606" s="213"/>
      <c r="BC1606" s="213"/>
      <c r="BD1606" s="213"/>
      <c r="BE1606" s="345"/>
      <c r="BF1606" s="3"/>
      <c r="BG1606" s="3"/>
      <c r="BH1606" s="3"/>
    </row>
    <row r="1607" spans="2:60" s="1" customFormat="1" ht="14.25" customHeight="1">
      <c r="B1607" s="40" t="s">
        <v>800</v>
      </c>
      <c r="C1607" s="83"/>
      <c r="D1607" s="83"/>
      <c r="E1607" s="83"/>
      <c r="F1607" s="112"/>
      <c r="G1607" s="127" t="s">
        <v>5217</v>
      </c>
      <c r="H1607" s="131"/>
      <c r="I1607" s="131"/>
      <c r="J1607" s="131"/>
      <c r="K1607" s="131"/>
      <c r="L1607" s="131"/>
      <c r="M1607" s="131"/>
      <c r="N1607" s="175" t="str">
        <f>VLOOKUP($B1607,D1_3!$B$5:$AU$27,6,FALSE)&amp;""</f>
        <v/>
      </c>
      <c r="O1607" s="176"/>
      <c r="P1607" s="196" t="str">
        <f>VLOOKUP($B1607,D1_3!$B$5:$AU$27,8,FALSE)&amp;""</f>
        <v/>
      </c>
      <c r="Q1607" s="56"/>
      <c r="R1607" s="196" t="str">
        <f>VLOOKUP($B1607,D1_3!$B$5:$AU$27,9,FALSE)&amp;""</f>
        <v/>
      </c>
      <c r="S1607" s="56"/>
      <c r="T1607" s="196" t="str">
        <f>VLOOKUP($B1607,D1_3!$B$5:$AU$27,10,FALSE)&amp;""</f>
        <v/>
      </c>
      <c r="U1607" s="56"/>
      <c r="V1607" s="196" t="str">
        <f>VLOOKUP($B1607,D1_3!$B$5:$AU$27,11,FALSE)&amp;""</f>
        <v/>
      </c>
      <c r="W1607" s="56"/>
      <c r="X1607" s="196" t="str">
        <f>VLOOKUP($B1607,D1_3!$B$5:$AU$27,12,FALSE)&amp;""</f>
        <v/>
      </c>
      <c r="Y1607" s="56"/>
      <c r="Z1607" s="196" t="str">
        <f>VLOOKUP($B1607,D1_3!$B$5:$AU$27,13,FALSE)&amp;""</f>
        <v/>
      </c>
      <c r="AA1607" s="56"/>
      <c r="AB1607" s="196" t="str">
        <f>VLOOKUP($B1607,D1_3!$B$5:$AU$27,14,FALSE)&amp;""</f>
        <v/>
      </c>
      <c r="AC1607" s="56"/>
      <c r="AD1607" s="196" t="str">
        <f>VLOOKUP($B1607,D1_3!$B$5:$AU$27,15,FALSE)&amp;""</f>
        <v/>
      </c>
      <c r="AE1607" s="56"/>
      <c r="AF1607" s="292" t="s">
        <v>5141</v>
      </c>
      <c r="AG1607" s="296"/>
      <c r="AH1607" s="296"/>
      <c r="AI1607" s="296"/>
      <c r="AJ1607" s="296"/>
      <c r="AK1607" s="296"/>
      <c r="AL1607" s="296"/>
      <c r="AM1607" s="175" t="str">
        <f>VLOOKUP($B1607,D1_3!$B$5:$AU$27,16,FALSE)&amp;""</f>
        <v/>
      </c>
      <c r="AN1607" s="176"/>
      <c r="AO1607" s="313" t="s">
        <v>405</v>
      </c>
      <c r="AP1607" s="313"/>
      <c r="AQ1607" s="313"/>
      <c r="AR1607" s="313"/>
      <c r="AS1607" s="160" t="str">
        <f>VLOOKUP($B1607,D1_3!$B$5:$AU$27,18,FALSE)&amp;""</f>
        <v/>
      </c>
      <c r="AT1607" s="172"/>
      <c r="AU1607" s="172"/>
      <c r="AV1607" s="172"/>
      <c r="AW1607" s="172"/>
      <c r="AX1607" s="172"/>
      <c r="AY1607" s="172" t="s">
        <v>410</v>
      </c>
      <c r="AZ1607" s="204" t="str">
        <f>VLOOKUP($B1607,D1_3!$B$5:$AU$27,19,FALSE)&amp;""</f>
        <v/>
      </c>
      <c r="BA1607" s="172"/>
      <c r="BB1607" s="172"/>
      <c r="BC1607" s="172"/>
      <c r="BD1607" s="172"/>
      <c r="BE1607" s="215"/>
      <c r="BF1607" s="3"/>
      <c r="BG1607" s="3"/>
      <c r="BH1607" s="3"/>
    </row>
    <row r="1608" spans="2:60" s="1" customFormat="1" ht="14.25" customHeight="1">
      <c r="B1608" s="41"/>
      <c r="C1608" s="84"/>
      <c r="D1608" s="84"/>
      <c r="E1608" s="84"/>
      <c r="F1608" s="113"/>
      <c r="G1608" s="128"/>
      <c r="H1608" s="132"/>
      <c r="I1608" s="132"/>
      <c r="J1608" s="132"/>
      <c r="K1608" s="132"/>
      <c r="L1608" s="132"/>
      <c r="M1608" s="132"/>
      <c r="N1608" s="176"/>
      <c r="O1608" s="176"/>
      <c r="P1608" s="56"/>
      <c r="Q1608" s="56"/>
      <c r="R1608" s="56"/>
      <c r="S1608" s="56"/>
      <c r="T1608" s="56"/>
      <c r="U1608" s="56"/>
      <c r="V1608" s="56"/>
      <c r="W1608" s="56"/>
      <c r="X1608" s="56"/>
      <c r="Y1608" s="56"/>
      <c r="Z1608" s="56"/>
      <c r="AA1608" s="56"/>
      <c r="AB1608" s="56"/>
      <c r="AC1608" s="56"/>
      <c r="AD1608" s="56"/>
      <c r="AE1608" s="56"/>
      <c r="AF1608" s="293"/>
      <c r="AG1608" s="297"/>
      <c r="AH1608" s="297"/>
      <c r="AI1608" s="297"/>
      <c r="AJ1608" s="297"/>
      <c r="AK1608" s="297"/>
      <c r="AL1608" s="297"/>
      <c r="AM1608" s="176"/>
      <c r="AN1608" s="176"/>
      <c r="AO1608" s="314"/>
      <c r="AP1608" s="314"/>
      <c r="AQ1608" s="314"/>
      <c r="AR1608" s="314"/>
      <c r="AS1608" s="161"/>
      <c r="AT1608" s="173"/>
      <c r="AU1608" s="173"/>
      <c r="AV1608" s="173"/>
      <c r="AW1608" s="173"/>
      <c r="AX1608" s="173"/>
      <c r="AY1608" s="173"/>
      <c r="AZ1608" s="173"/>
      <c r="BA1608" s="173"/>
      <c r="BB1608" s="173"/>
      <c r="BC1608" s="173"/>
      <c r="BD1608" s="173"/>
      <c r="BE1608" s="222"/>
      <c r="BF1608" s="3"/>
      <c r="BG1608" s="3"/>
      <c r="BH1608" s="3"/>
    </row>
    <row r="1609" spans="2:60" s="1" customFormat="1" ht="14.25" customHeight="1">
      <c r="B1609" s="41"/>
      <c r="C1609" s="84"/>
      <c r="D1609" s="84"/>
      <c r="E1609" s="84"/>
      <c r="F1609" s="113"/>
      <c r="G1609" s="127" t="s">
        <v>918</v>
      </c>
      <c r="H1609" s="131"/>
      <c r="I1609" s="131"/>
      <c r="J1609" s="131"/>
      <c r="K1609" s="131"/>
      <c r="L1609" s="131"/>
      <c r="M1609" s="131"/>
      <c r="N1609" s="175" t="str">
        <f>VLOOKUP($B1607,D1_3!$B$5:$AU$27,7,FALSE)&amp;""</f>
        <v/>
      </c>
      <c r="O1609" s="176"/>
      <c r="P1609" s="56"/>
      <c r="Q1609" s="56"/>
      <c r="R1609" s="56"/>
      <c r="S1609" s="56"/>
      <c r="T1609" s="56"/>
      <c r="U1609" s="56"/>
      <c r="V1609" s="56"/>
      <c r="W1609" s="56"/>
      <c r="X1609" s="56"/>
      <c r="Y1609" s="56"/>
      <c r="Z1609" s="56"/>
      <c r="AA1609" s="56"/>
      <c r="AB1609" s="56"/>
      <c r="AC1609" s="56"/>
      <c r="AD1609" s="56"/>
      <c r="AE1609" s="56"/>
      <c r="AF1609" s="127" t="s">
        <v>7272</v>
      </c>
      <c r="AG1609" s="131"/>
      <c r="AH1609" s="131"/>
      <c r="AI1609" s="131"/>
      <c r="AJ1609" s="131"/>
      <c r="AK1609" s="131"/>
      <c r="AL1609" s="131"/>
      <c r="AM1609" s="306" t="str">
        <f>VLOOKUP($B1607,D1_3!$B$5:$AU$27,17,FALSE)&amp;""</f>
        <v/>
      </c>
      <c r="AN1609" s="310"/>
      <c r="AO1609" s="314" t="s">
        <v>414</v>
      </c>
      <c r="AP1609" s="314"/>
      <c r="AQ1609" s="314"/>
      <c r="AR1609" s="314"/>
      <c r="AS1609" s="162" t="str">
        <f>VLOOKUP($B1607,D1_3!$B$5:$AU$27,20,FALSE)&amp;""</f>
        <v/>
      </c>
      <c r="AT1609" s="173"/>
      <c r="AU1609" s="173"/>
      <c r="AV1609" s="173"/>
      <c r="AW1609" s="173"/>
      <c r="AX1609" s="173"/>
      <c r="AY1609" s="173" t="s">
        <v>410</v>
      </c>
      <c r="AZ1609" s="205" t="str">
        <f>VLOOKUP($B1607,D1_3!$B$5:$AU$27,21,FALSE)&amp;""</f>
        <v/>
      </c>
      <c r="BA1609" s="173"/>
      <c r="BB1609" s="173"/>
      <c r="BC1609" s="173"/>
      <c r="BD1609" s="173"/>
      <c r="BE1609" s="222"/>
      <c r="BF1609" s="3"/>
      <c r="BG1609" s="3"/>
      <c r="BH1609" s="3"/>
    </row>
    <row r="1610" spans="2:60" s="1" customFormat="1" ht="14.25" customHeight="1">
      <c r="B1610" s="41"/>
      <c r="C1610" s="84"/>
      <c r="D1610" s="84"/>
      <c r="E1610" s="84"/>
      <c r="F1610" s="113"/>
      <c r="G1610" s="128"/>
      <c r="H1610" s="132"/>
      <c r="I1610" s="132"/>
      <c r="J1610" s="132"/>
      <c r="K1610" s="132"/>
      <c r="L1610" s="132"/>
      <c r="M1610" s="132"/>
      <c r="N1610" s="176"/>
      <c r="O1610" s="176"/>
      <c r="P1610" s="56"/>
      <c r="Q1610" s="56"/>
      <c r="R1610" s="56"/>
      <c r="S1610" s="56"/>
      <c r="T1610" s="56"/>
      <c r="U1610" s="56"/>
      <c r="V1610" s="56"/>
      <c r="W1610" s="56"/>
      <c r="X1610" s="56"/>
      <c r="Y1610" s="56"/>
      <c r="Z1610" s="56"/>
      <c r="AA1610" s="56"/>
      <c r="AB1610" s="56"/>
      <c r="AC1610" s="56"/>
      <c r="AD1610" s="56"/>
      <c r="AE1610" s="56"/>
      <c r="AF1610" s="128"/>
      <c r="AG1610" s="132"/>
      <c r="AH1610" s="132"/>
      <c r="AI1610" s="132"/>
      <c r="AJ1610" s="132"/>
      <c r="AK1610" s="132"/>
      <c r="AL1610" s="132"/>
      <c r="AM1610" s="307"/>
      <c r="AN1610" s="311"/>
      <c r="AO1610" s="315"/>
      <c r="AP1610" s="315"/>
      <c r="AQ1610" s="315"/>
      <c r="AR1610" s="315"/>
      <c r="AS1610" s="163"/>
      <c r="AT1610" s="174"/>
      <c r="AU1610" s="174"/>
      <c r="AV1610" s="174"/>
      <c r="AW1610" s="174"/>
      <c r="AX1610" s="174"/>
      <c r="AY1610" s="174"/>
      <c r="AZ1610" s="174"/>
      <c r="BA1610" s="174"/>
      <c r="BB1610" s="174"/>
      <c r="BC1610" s="174"/>
      <c r="BD1610" s="174"/>
      <c r="BE1610" s="216"/>
      <c r="BF1610" s="3"/>
      <c r="BG1610" s="3"/>
      <c r="BH1610" s="3"/>
    </row>
    <row r="1611" spans="2:60" s="1" customFormat="1" ht="14.25" customHeight="1">
      <c r="B1611" s="43"/>
      <c r="C1611" s="87"/>
      <c r="D1611" s="87"/>
      <c r="E1611" s="87"/>
      <c r="F1611" s="115"/>
      <c r="G1611" s="127" t="s">
        <v>7138</v>
      </c>
      <c r="H1611" s="131"/>
      <c r="I1611" s="131"/>
      <c r="J1611" s="131"/>
      <c r="K1611" s="131"/>
      <c r="L1611" s="131"/>
      <c r="M1611" s="131"/>
      <c r="N1611" s="131"/>
      <c r="O1611" s="131"/>
      <c r="P1611" s="197" t="str">
        <f>VLOOKUP($B1607,D1_3!$B$5:$AU$27,46,FALSE)&amp;""</f>
        <v/>
      </c>
      <c r="Q1611" s="211"/>
      <c r="R1611" s="211"/>
      <c r="S1611" s="211"/>
      <c r="T1611" s="211"/>
      <c r="U1611" s="211"/>
      <c r="V1611" s="211"/>
      <c r="W1611" s="211"/>
      <c r="X1611" s="211"/>
      <c r="Y1611" s="211"/>
      <c r="Z1611" s="211"/>
      <c r="AA1611" s="211"/>
      <c r="AB1611" s="211"/>
      <c r="AC1611" s="211"/>
      <c r="AD1611" s="211"/>
      <c r="AE1611" s="211"/>
      <c r="AF1611" s="211"/>
      <c r="AG1611" s="211"/>
      <c r="AH1611" s="211"/>
      <c r="AI1611" s="211"/>
      <c r="AJ1611" s="211"/>
      <c r="AK1611" s="211"/>
      <c r="AL1611" s="211"/>
      <c r="AM1611" s="211"/>
      <c r="AN1611" s="211"/>
      <c r="AO1611" s="211"/>
      <c r="AP1611" s="211"/>
      <c r="AQ1611" s="211"/>
      <c r="AR1611" s="211"/>
      <c r="AS1611" s="211"/>
      <c r="AT1611" s="211"/>
      <c r="AU1611" s="211"/>
      <c r="AV1611" s="211"/>
      <c r="AW1611" s="211"/>
      <c r="AX1611" s="211"/>
      <c r="AY1611" s="211"/>
      <c r="AZ1611" s="211"/>
      <c r="BA1611" s="211"/>
      <c r="BB1611" s="211"/>
      <c r="BC1611" s="211"/>
      <c r="BD1611" s="211"/>
      <c r="BE1611" s="343"/>
      <c r="BF1611" s="3"/>
      <c r="BG1611" s="3"/>
      <c r="BH1611" s="3"/>
    </row>
    <row r="1612" spans="2:60" s="1" customFormat="1" ht="14.25" customHeight="1">
      <c r="B1612" s="43"/>
      <c r="C1612" s="87"/>
      <c r="D1612" s="87"/>
      <c r="E1612" s="87"/>
      <c r="F1612" s="115"/>
      <c r="G1612" s="129"/>
      <c r="H1612" s="133"/>
      <c r="I1612" s="133"/>
      <c r="J1612" s="133"/>
      <c r="K1612" s="133"/>
      <c r="L1612" s="133"/>
      <c r="M1612" s="133"/>
      <c r="N1612" s="133"/>
      <c r="O1612" s="133"/>
      <c r="P1612" s="198"/>
      <c r="Q1612" s="212"/>
      <c r="R1612" s="212"/>
      <c r="S1612" s="212"/>
      <c r="T1612" s="212"/>
      <c r="U1612" s="212"/>
      <c r="V1612" s="212"/>
      <c r="W1612" s="212"/>
      <c r="X1612" s="212"/>
      <c r="Y1612" s="212"/>
      <c r="Z1612" s="212"/>
      <c r="AA1612" s="212"/>
      <c r="AB1612" s="212"/>
      <c r="AC1612" s="212"/>
      <c r="AD1612" s="212"/>
      <c r="AE1612" s="212"/>
      <c r="AF1612" s="212"/>
      <c r="AG1612" s="212"/>
      <c r="AH1612" s="212"/>
      <c r="AI1612" s="212"/>
      <c r="AJ1612" s="212"/>
      <c r="AK1612" s="212"/>
      <c r="AL1612" s="212"/>
      <c r="AM1612" s="212"/>
      <c r="AN1612" s="212"/>
      <c r="AO1612" s="212"/>
      <c r="AP1612" s="212"/>
      <c r="AQ1612" s="212"/>
      <c r="AR1612" s="212"/>
      <c r="AS1612" s="212"/>
      <c r="AT1612" s="212"/>
      <c r="AU1612" s="212"/>
      <c r="AV1612" s="212"/>
      <c r="AW1612" s="212"/>
      <c r="AX1612" s="212"/>
      <c r="AY1612" s="212"/>
      <c r="AZ1612" s="212"/>
      <c r="BA1612" s="212"/>
      <c r="BB1612" s="212"/>
      <c r="BC1612" s="212"/>
      <c r="BD1612" s="212"/>
      <c r="BE1612" s="344"/>
      <c r="BF1612" s="3"/>
      <c r="BG1612" s="3"/>
      <c r="BH1612" s="3"/>
    </row>
    <row r="1613" spans="2:60" s="1" customFormat="1" ht="14.25" customHeight="1">
      <c r="B1613" s="43"/>
      <c r="C1613" s="87"/>
      <c r="D1613" s="87"/>
      <c r="E1613" s="87"/>
      <c r="F1613" s="115"/>
      <c r="G1613" s="129"/>
      <c r="H1613" s="133"/>
      <c r="I1613" s="133"/>
      <c r="J1613" s="133"/>
      <c r="K1613" s="133"/>
      <c r="L1613" s="133"/>
      <c r="M1613" s="133"/>
      <c r="N1613" s="133"/>
      <c r="O1613" s="133"/>
      <c r="P1613" s="198"/>
      <c r="Q1613" s="212"/>
      <c r="R1613" s="212"/>
      <c r="S1613" s="212"/>
      <c r="T1613" s="212"/>
      <c r="U1613" s="212"/>
      <c r="V1613" s="212"/>
      <c r="W1613" s="212"/>
      <c r="X1613" s="212"/>
      <c r="Y1613" s="212"/>
      <c r="Z1613" s="212"/>
      <c r="AA1613" s="212"/>
      <c r="AB1613" s="212"/>
      <c r="AC1613" s="212"/>
      <c r="AD1613" s="212"/>
      <c r="AE1613" s="212"/>
      <c r="AF1613" s="212"/>
      <c r="AG1613" s="212"/>
      <c r="AH1613" s="212"/>
      <c r="AI1613" s="212"/>
      <c r="AJ1613" s="212"/>
      <c r="AK1613" s="212"/>
      <c r="AL1613" s="212"/>
      <c r="AM1613" s="212"/>
      <c r="AN1613" s="212"/>
      <c r="AO1613" s="212"/>
      <c r="AP1613" s="212"/>
      <c r="AQ1613" s="212"/>
      <c r="AR1613" s="212"/>
      <c r="AS1613" s="212"/>
      <c r="AT1613" s="212"/>
      <c r="AU1613" s="212"/>
      <c r="AV1613" s="212"/>
      <c r="AW1613" s="212"/>
      <c r="AX1613" s="212"/>
      <c r="AY1613" s="212"/>
      <c r="AZ1613" s="212"/>
      <c r="BA1613" s="212"/>
      <c r="BB1613" s="212"/>
      <c r="BC1613" s="212"/>
      <c r="BD1613" s="212"/>
      <c r="BE1613" s="344"/>
      <c r="BF1613" s="3"/>
      <c r="BG1613" s="3"/>
      <c r="BH1613" s="3"/>
    </row>
    <row r="1614" spans="2:60" s="1" customFormat="1" ht="14.25" customHeight="1">
      <c r="B1614" s="43"/>
      <c r="C1614" s="87"/>
      <c r="D1614" s="87"/>
      <c r="E1614" s="87"/>
      <c r="F1614" s="115"/>
      <c r="G1614" s="129"/>
      <c r="H1614" s="133"/>
      <c r="I1614" s="133"/>
      <c r="J1614" s="133"/>
      <c r="K1614" s="133"/>
      <c r="L1614" s="133"/>
      <c r="M1614" s="133"/>
      <c r="N1614" s="133"/>
      <c r="O1614" s="133"/>
      <c r="P1614" s="198"/>
      <c r="Q1614" s="212"/>
      <c r="R1614" s="212"/>
      <c r="S1614" s="212"/>
      <c r="T1614" s="212"/>
      <c r="U1614" s="212"/>
      <c r="V1614" s="212"/>
      <c r="W1614" s="212"/>
      <c r="X1614" s="212"/>
      <c r="Y1614" s="212"/>
      <c r="Z1614" s="212"/>
      <c r="AA1614" s="212"/>
      <c r="AB1614" s="212"/>
      <c r="AC1614" s="212"/>
      <c r="AD1614" s="212"/>
      <c r="AE1614" s="212"/>
      <c r="AF1614" s="212"/>
      <c r="AG1614" s="212"/>
      <c r="AH1614" s="212"/>
      <c r="AI1614" s="212"/>
      <c r="AJ1614" s="212"/>
      <c r="AK1614" s="212"/>
      <c r="AL1614" s="212"/>
      <c r="AM1614" s="212"/>
      <c r="AN1614" s="212"/>
      <c r="AO1614" s="212"/>
      <c r="AP1614" s="212"/>
      <c r="AQ1614" s="212"/>
      <c r="AR1614" s="212"/>
      <c r="AS1614" s="212"/>
      <c r="AT1614" s="212"/>
      <c r="AU1614" s="212"/>
      <c r="AV1614" s="212"/>
      <c r="AW1614" s="212"/>
      <c r="AX1614" s="212"/>
      <c r="AY1614" s="212"/>
      <c r="AZ1614" s="212"/>
      <c r="BA1614" s="212"/>
      <c r="BB1614" s="212"/>
      <c r="BC1614" s="212"/>
      <c r="BD1614" s="212"/>
      <c r="BE1614" s="344"/>
      <c r="BF1614" s="3"/>
      <c r="BG1614" s="3"/>
      <c r="BH1614" s="3"/>
    </row>
    <row r="1615" spans="2:60" s="1" customFormat="1" ht="14.25" customHeight="1">
      <c r="B1615" s="44"/>
      <c r="C1615" s="86"/>
      <c r="D1615" s="86"/>
      <c r="E1615" s="86"/>
      <c r="F1615" s="116"/>
      <c r="G1615" s="128"/>
      <c r="H1615" s="132"/>
      <c r="I1615" s="132"/>
      <c r="J1615" s="132"/>
      <c r="K1615" s="132"/>
      <c r="L1615" s="132"/>
      <c r="M1615" s="132"/>
      <c r="N1615" s="132"/>
      <c r="O1615" s="132"/>
      <c r="P1615" s="199"/>
      <c r="Q1615" s="213"/>
      <c r="R1615" s="213"/>
      <c r="S1615" s="213"/>
      <c r="T1615" s="213"/>
      <c r="U1615" s="213"/>
      <c r="V1615" s="213"/>
      <c r="W1615" s="213"/>
      <c r="X1615" s="213"/>
      <c r="Y1615" s="213"/>
      <c r="Z1615" s="213"/>
      <c r="AA1615" s="213"/>
      <c r="AB1615" s="213"/>
      <c r="AC1615" s="213"/>
      <c r="AD1615" s="213"/>
      <c r="AE1615" s="213"/>
      <c r="AF1615" s="213"/>
      <c r="AG1615" s="213"/>
      <c r="AH1615" s="213"/>
      <c r="AI1615" s="213"/>
      <c r="AJ1615" s="213"/>
      <c r="AK1615" s="213"/>
      <c r="AL1615" s="213"/>
      <c r="AM1615" s="213"/>
      <c r="AN1615" s="213"/>
      <c r="AO1615" s="213"/>
      <c r="AP1615" s="213"/>
      <c r="AQ1615" s="213"/>
      <c r="AR1615" s="213"/>
      <c r="AS1615" s="213"/>
      <c r="AT1615" s="213"/>
      <c r="AU1615" s="213"/>
      <c r="AV1615" s="213"/>
      <c r="AW1615" s="213"/>
      <c r="AX1615" s="213"/>
      <c r="AY1615" s="213"/>
      <c r="AZ1615" s="213"/>
      <c r="BA1615" s="213"/>
      <c r="BB1615" s="213"/>
      <c r="BC1615" s="213"/>
      <c r="BD1615" s="213"/>
      <c r="BE1615" s="345"/>
      <c r="BF1615" s="3"/>
      <c r="BG1615" s="3"/>
      <c r="BH1615" s="3"/>
    </row>
    <row r="1616" spans="2:60" s="1" customFormat="1" ht="14.25" customHeight="1">
      <c r="B1616" s="40" t="s">
        <v>815</v>
      </c>
      <c r="C1616" s="83"/>
      <c r="D1616" s="83"/>
      <c r="E1616" s="83"/>
      <c r="F1616" s="112"/>
      <c r="G1616" s="127" t="s">
        <v>5217</v>
      </c>
      <c r="H1616" s="131"/>
      <c r="I1616" s="131"/>
      <c r="J1616" s="131"/>
      <c r="K1616" s="131"/>
      <c r="L1616" s="131"/>
      <c r="M1616" s="131"/>
      <c r="N1616" s="175" t="str">
        <f>VLOOKUP($B1616,D1_3!$B$5:$AU$27,6,FALSE)&amp;""</f>
        <v/>
      </c>
      <c r="O1616" s="176"/>
      <c r="P1616" s="196" t="str">
        <f>VLOOKUP($B1616,D1_3!$B$5:$AU$27,8,FALSE)&amp;""</f>
        <v/>
      </c>
      <c r="Q1616" s="56"/>
      <c r="R1616" s="196" t="str">
        <f>VLOOKUP($B1616,D1_3!$B$5:$AU$27,9,FALSE)&amp;""</f>
        <v/>
      </c>
      <c r="S1616" s="56"/>
      <c r="T1616" s="196" t="str">
        <f>VLOOKUP($B1616,D1_3!$B$5:$AU$27,10,FALSE)&amp;""</f>
        <v/>
      </c>
      <c r="U1616" s="56"/>
      <c r="V1616" s="196" t="str">
        <f>VLOOKUP($B1616,D1_3!$B$5:$AU$27,11,FALSE)&amp;""</f>
        <v/>
      </c>
      <c r="W1616" s="56"/>
      <c r="X1616" s="196" t="str">
        <f>VLOOKUP($B1616,D1_3!$B$5:$AU$27,12,FALSE)&amp;""</f>
        <v/>
      </c>
      <c r="Y1616" s="56"/>
      <c r="Z1616" s="196" t="str">
        <f>VLOOKUP($B1616,D1_3!$B$5:$AU$27,13,FALSE)&amp;""</f>
        <v/>
      </c>
      <c r="AA1616" s="56"/>
      <c r="AB1616" s="196" t="str">
        <f>VLOOKUP($B1616,D1_3!$B$5:$AU$27,14,FALSE)&amp;""</f>
        <v/>
      </c>
      <c r="AC1616" s="56"/>
      <c r="AD1616" s="196" t="str">
        <f>VLOOKUP($B1616,D1_3!$B$5:$AU$27,15,FALSE)&amp;""</f>
        <v/>
      </c>
      <c r="AE1616" s="56"/>
      <c r="AF1616" s="292" t="s">
        <v>5141</v>
      </c>
      <c r="AG1616" s="296"/>
      <c r="AH1616" s="296"/>
      <c r="AI1616" s="296"/>
      <c r="AJ1616" s="296"/>
      <c r="AK1616" s="296"/>
      <c r="AL1616" s="296"/>
      <c r="AM1616" s="175" t="str">
        <f>VLOOKUP($B1616,D1_3!$B$5:$AU$27,16,FALSE)&amp;""</f>
        <v/>
      </c>
      <c r="AN1616" s="176"/>
      <c r="AO1616" s="313" t="s">
        <v>405</v>
      </c>
      <c r="AP1616" s="313"/>
      <c r="AQ1616" s="313"/>
      <c r="AR1616" s="313"/>
      <c r="AS1616" s="160" t="str">
        <f>VLOOKUP($B1616,D1_3!$B$5:$AU$27,18,FALSE)&amp;""</f>
        <v/>
      </c>
      <c r="AT1616" s="172"/>
      <c r="AU1616" s="172"/>
      <c r="AV1616" s="172"/>
      <c r="AW1616" s="172"/>
      <c r="AX1616" s="172"/>
      <c r="AY1616" s="172" t="s">
        <v>410</v>
      </c>
      <c r="AZ1616" s="204" t="str">
        <f>VLOOKUP($B1616,D1_3!$B$5:$AU$27,19,FALSE)&amp;""</f>
        <v/>
      </c>
      <c r="BA1616" s="172"/>
      <c r="BB1616" s="172"/>
      <c r="BC1616" s="172"/>
      <c r="BD1616" s="172"/>
      <c r="BE1616" s="215"/>
      <c r="BF1616" s="3"/>
      <c r="BG1616" s="3"/>
      <c r="BH1616" s="3"/>
    </row>
    <row r="1617" spans="2:60" s="1" customFormat="1" ht="14.25" customHeight="1">
      <c r="B1617" s="41"/>
      <c r="C1617" s="84"/>
      <c r="D1617" s="84"/>
      <c r="E1617" s="84"/>
      <c r="F1617" s="113"/>
      <c r="G1617" s="128"/>
      <c r="H1617" s="132"/>
      <c r="I1617" s="132"/>
      <c r="J1617" s="132"/>
      <c r="K1617" s="132"/>
      <c r="L1617" s="132"/>
      <c r="M1617" s="132"/>
      <c r="N1617" s="176"/>
      <c r="O1617" s="176"/>
      <c r="P1617" s="56"/>
      <c r="Q1617" s="56"/>
      <c r="R1617" s="56"/>
      <c r="S1617" s="56"/>
      <c r="T1617" s="56"/>
      <c r="U1617" s="56"/>
      <c r="V1617" s="56"/>
      <c r="W1617" s="56"/>
      <c r="X1617" s="56"/>
      <c r="Y1617" s="56"/>
      <c r="Z1617" s="56"/>
      <c r="AA1617" s="56"/>
      <c r="AB1617" s="56"/>
      <c r="AC1617" s="56"/>
      <c r="AD1617" s="56"/>
      <c r="AE1617" s="56"/>
      <c r="AF1617" s="293"/>
      <c r="AG1617" s="297"/>
      <c r="AH1617" s="297"/>
      <c r="AI1617" s="297"/>
      <c r="AJ1617" s="297"/>
      <c r="AK1617" s="297"/>
      <c r="AL1617" s="297"/>
      <c r="AM1617" s="176"/>
      <c r="AN1617" s="176"/>
      <c r="AO1617" s="314"/>
      <c r="AP1617" s="314"/>
      <c r="AQ1617" s="314"/>
      <c r="AR1617" s="314"/>
      <c r="AS1617" s="161"/>
      <c r="AT1617" s="173"/>
      <c r="AU1617" s="173"/>
      <c r="AV1617" s="173"/>
      <c r="AW1617" s="173"/>
      <c r="AX1617" s="173"/>
      <c r="AY1617" s="173"/>
      <c r="AZ1617" s="173"/>
      <c r="BA1617" s="173"/>
      <c r="BB1617" s="173"/>
      <c r="BC1617" s="173"/>
      <c r="BD1617" s="173"/>
      <c r="BE1617" s="222"/>
      <c r="BF1617" s="3"/>
      <c r="BG1617" s="3"/>
      <c r="BH1617" s="3"/>
    </row>
    <row r="1618" spans="2:60" s="1" customFormat="1" ht="14.25" customHeight="1">
      <c r="B1618" s="41"/>
      <c r="C1618" s="84"/>
      <c r="D1618" s="84"/>
      <c r="E1618" s="84"/>
      <c r="F1618" s="113"/>
      <c r="G1618" s="127" t="s">
        <v>918</v>
      </c>
      <c r="H1618" s="131"/>
      <c r="I1618" s="131"/>
      <c r="J1618" s="131"/>
      <c r="K1618" s="131"/>
      <c r="L1618" s="131"/>
      <c r="M1618" s="131"/>
      <c r="N1618" s="175" t="str">
        <f>VLOOKUP($B1616,D1_3!$B$5:$AU$27,7,FALSE)&amp;""</f>
        <v/>
      </c>
      <c r="O1618" s="176"/>
      <c r="P1618" s="56"/>
      <c r="Q1618" s="56"/>
      <c r="R1618" s="56"/>
      <c r="S1618" s="56"/>
      <c r="T1618" s="56"/>
      <c r="U1618" s="56"/>
      <c r="V1618" s="56"/>
      <c r="W1618" s="56"/>
      <c r="X1618" s="56"/>
      <c r="Y1618" s="56"/>
      <c r="Z1618" s="56"/>
      <c r="AA1618" s="56"/>
      <c r="AB1618" s="56"/>
      <c r="AC1618" s="56"/>
      <c r="AD1618" s="56"/>
      <c r="AE1618" s="56"/>
      <c r="AF1618" s="127" t="s">
        <v>7272</v>
      </c>
      <c r="AG1618" s="131"/>
      <c r="AH1618" s="131"/>
      <c r="AI1618" s="131"/>
      <c r="AJ1618" s="131"/>
      <c r="AK1618" s="131"/>
      <c r="AL1618" s="131"/>
      <c r="AM1618" s="306" t="str">
        <f>VLOOKUP($B1616,D1_3!$B$5:$AU$27,17,FALSE)&amp;""</f>
        <v/>
      </c>
      <c r="AN1618" s="310"/>
      <c r="AO1618" s="314" t="s">
        <v>414</v>
      </c>
      <c r="AP1618" s="314"/>
      <c r="AQ1618" s="314"/>
      <c r="AR1618" s="314"/>
      <c r="AS1618" s="162" t="str">
        <f>VLOOKUP($B1616,D1_3!$B$5:$AU$27,20,FALSE)&amp;""</f>
        <v/>
      </c>
      <c r="AT1618" s="173"/>
      <c r="AU1618" s="173"/>
      <c r="AV1618" s="173"/>
      <c r="AW1618" s="173"/>
      <c r="AX1618" s="173"/>
      <c r="AY1618" s="173" t="s">
        <v>410</v>
      </c>
      <c r="AZ1618" s="205" t="str">
        <f>VLOOKUP($B1616,D1_3!$B$5:$AU$27,21,FALSE)&amp;""</f>
        <v/>
      </c>
      <c r="BA1618" s="173"/>
      <c r="BB1618" s="173"/>
      <c r="BC1618" s="173"/>
      <c r="BD1618" s="173"/>
      <c r="BE1618" s="222"/>
      <c r="BF1618" s="3"/>
      <c r="BG1618" s="3"/>
      <c r="BH1618" s="3"/>
    </row>
    <row r="1619" spans="2:60" s="1" customFormat="1" ht="14.25" customHeight="1">
      <c r="B1619" s="41"/>
      <c r="C1619" s="84"/>
      <c r="D1619" s="84"/>
      <c r="E1619" s="84"/>
      <c r="F1619" s="113"/>
      <c r="G1619" s="128"/>
      <c r="H1619" s="132"/>
      <c r="I1619" s="132"/>
      <c r="J1619" s="132"/>
      <c r="K1619" s="132"/>
      <c r="L1619" s="132"/>
      <c r="M1619" s="132"/>
      <c r="N1619" s="176"/>
      <c r="O1619" s="176"/>
      <c r="P1619" s="56"/>
      <c r="Q1619" s="56"/>
      <c r="R1619" s="56"/>
      <c r="S1619" s="56"/>
      <c r="T1619" s="56"/>
      <c r="U1619" s="56"/>
      <c r="V1619" s="56"/>
      <c r="W1619" s="56"/>
      <c r="X1619" s="56"/>
      <c r="Y1619" s="56"/>
      <c r="Z1619" s="56"/>
      <c r="AA1619" s="56"/>
      <c r="AB1619" s="56"/>
      <c r="AC1619" s="56"/>
      <c r="AD1619" s="56"/>
      <c r="AE1619" s="56"/>
      <c r="AF1619" s="128"/>
      <c r="AG1619" s="132"/>
      <c r="AH1619" s="132"/>
      <c r="AI1619" s="132"/>
      <c r="AJ1619" s="132"/>
      <c r="AK1619" s="132"/>
      <c r="AL1619" s="132"/>
      <c r="AM1619" s="307"/>
      <c r="AN1619" s="311"/>
      <c r="AO1619" s="315"/>
      <c r="AP1619" s="315"/>
      <c r="AQ1619" s="315"/>
      <c r="AR1619" s="315"/>
      <c r="AS1619" s="163"/>
      <c r="AT1619" s="174"/>
      <c r="AU1619" s="174"/>
      <c r="AV1619" s="174"/>
      <c r="AW1619" s="174"/>
      <c r="AX1619" s="174"/>
      <c r="AY1619" s="174"/>
      <c r="AZ1619" s="174"/>
      <c r="BA1619" s="174"/>
      <c r="BB1619" s="174"/>
      <c r="BC1619" s="174"/>
      <c r="BD1619" s="174"/>
      <c r="BE1619" s="216"/>
      <c r="BF1619" s="3"/>
      <c r="BG1619" s="3"/>
      <c r="BH1619" s="3"/>
    </row>
    <row r="1620" spans="2:60" s="1" customFormat="1" ht="14.25" customHeight="1">
      <c r="B1620" s="43"/>
      <c r="C1620" s="87"/>
      <c r="D1620" s="87"/>
      <c r="E1620" s="87"/>
      <c r="F1620" s="115"/>
      <c r="G1620" s="127" t="s">
        <v>7138</v>
      </c>
      <c r="H1620" s="131"/>
      <c r="I1620" s="131"/>
      <c r="J1620" s="131"/>
      <c r="K1620" s="131"/>
      <c r="L1620" s="131"/>
      <c r="M1620" s="131"/>
      <c r="N1620" s="131"/>
      <c r="O1620" s="131"/>
      <c r="P1620" s="197" t="str">
        <f>VLOOKUP($B1616,D1_3!$B$5:$AU$27,46,FALSE)&amp;""</f>
        <v/>
      </c>
      <c r="Q1620" s="211"/>
      <c r="R1620" s="211"/>
      <c r="S1620" s="211"/>
      <c r="T1620" s="211"/>
      <c r="U1620" s="211"/>
      <c r="V1620" s="211"/>
      <c r="W1620" s="211"/>
      <c r="X1620" s="211"/>
      <c r="Y1620" s="211"/>
      <c r="Z1620" s="211"/>
      <c r="AA1620" s="211"/>
      <c r="AB1620" s="211"/>
      <c r="AC1620" s="211"/>
      <c r="AD1620" s="211"/>
      <c r="AE1620" s="211"/>
      <c r="AF1620" s="211"/>
      <c r="AG1620" s="211"/>
      <c r="AH1620" s="211"/>
      <c r="AI1620" s="211"/>
      <c r="AJ1620" s="211"/>
      <c r="AK1620" s="211"/>
      <c r="AL1620" s="211"/>
      <c r="AM1620" s="211"/>
      <c r="AN1620" s="211"/>
      <c r="AO1620" s="211"/>
      <c r="AP1620" s="211"/>
      <c r="AQ1620" s="211"/>
      <c r="AR1620" s="211"/>
      <c r="AS1620" s="211"/>
      <c r="AT1620" s="211"/>
      <c r="AU1620" s="211"/>
      <c r="AV1620" s="211"/>
      <c r="AW1620" s="211"/>
      <c r="AX1620" s="211"/>
      <c r="AY1620" s="211"/>
      <c r="AZ1620" s="211"/>
      <c r="BA1620" s="211"/>
      <c r="BB1620" s="211"/>
      <c r="BC1620" s="211"/>
      <c r="BD1620" s="211"/>
      <c r="BE1620" s="343"/>
      <c r="BF1620" s="3"/>
      <c r="BG1620" s="3"/>
      <c r="BH1620" s="3"/>
    </row>
    <row r="1621" spans="2:60" s="1" customFormat="1" ht="14.25" customHeight="1">
      <c r="B1621" s="43"/>
      <c r="C1621" s="87"/>
      <c r="D1621" s="87"/>
      <c r="E1621" s="87"/>
      <c r="F1621" s="115"/>
      <c r="G1621" s="129"/>
      <c r="H1621" s="133"/>
      <c r="I1621" s="133"/>
      <c r="J1621" s="133"/>
      <c r="K1621" s="133"/>
      <c r="L1621" s="133"/>
      <c r="M1621" s="133"/>
      <c r="N1621" s="133"/>
      <c r="O1621" s="133"/>
      <c r="P1621" s="198"/>
      <c r="Q1621" s="212"/>
      <c r="R1621" s="212"/>
      <c r="S1621" s="212"/>
      <c r="T1621" s="212"/>
      <c r="U1621" s="212"/>
      <c r="V1621" s="212"/>
      <c r="W1621" s="212"/>
      <c r="X1621" s="212"/>
      <c r="Y1621" s="212"/>
      <c r="Z1621" s="212"/>
      <c r="AA1621" s="212"/>
      <c r="AB1621" s="212"/>
      <c r="AC1621" s="212"/>
      <c r="AD1621" s="212"/>
      <c r="AE1621" s="212"/>
      <c r="AF1621" s="212"/>
      <c r="AG1621" s="212"/>
      <c r="AH1621" s="212"/>
      <c r="AI1621" s="212"/>
      <c r="AJ1621" s="212"/>
      <c r="AK1621" s="212"/>
      <c r="AL1621" s="212"/>
      <c r="AM1621" s="212"/>
      <c r="AN1621" s="212"/>
      <c r="AO1621" s="212"/>
      <c r="AP1621" s="212"/>
      <c r="AQ1621" s="212"/>
      <c r="AR1621" s="212"/>
      <c r="AS1621" s="212"/>
      <c r="AT1621" s="212"/>
      <c r="AU1621" s="212"/>
      <c r="AV1621" s="212"/>
      <c r="AW1621" s="212"/>
      <c r="AX1621" s="212"/>
      <c r="AY1621" s="212"/>
      <c r="AZ1621" s="212"/>
      <c r="BA1621" s="212"/>
      <c r="BB1621" s="212"/>
      <c r="BC1621" s="212"/>
      <c r="BD1621" s="212"/>
      <c r="BE1621" s="344"/>
      <c r="BF1621" s="3"/>
      <c r="BG1621" s="3"/>
      <c r="BH1621" s="3"/>
    </row>
    <row r="1622" spans="2:60" s="1" customFormat="1" ht="14.25" customHeight="1">
      <c r="B1622" s="43"/>
      <c r="C1622" s="87"/>
      <c r="D1622" s="87"/>
      <c r="E1622" s="87"/>
      <c r="F1622" s="115"/>
      <c r="G1622" s="129"/>
      <c r="H1622" s="133"/>
      <c r="I1622" s="133"/>
      <c r="J1622" s="133"/>
      <c r="K1622" s="133"/>
      <c r="L1622" s="133"/>
      <c r="M1622" s="133"/>
      <c r="N1622" s="133"/>
      <c r="O1622" s="133"/>
      <c r="P1622" s="198"/>
      <c r="Q1622" s="212"/>
      <c r="R1622" s="212"/>
      <c r="S1622" s="212"/>
      <c r="T1622" s="212"/>
      <c r="U1622" s="212"/>
      <c r="V1622" s="212"/>
      <c r="W1622" s="212"/>
      <c r="X1622" s="212"/>
      <c r="Y1622" s="212"/>
      <c r="Z1622" s="212"/>
      <c r="AA1622" s="212"/>
      <c r="AB1622" s="212"/>
      <c r="AC1622" s="212"/>
      <c r="AD1622" s="212"/>
      <c r="AE1622" s="212"/>
      <c r="AF1622" s="212"/>
      <c r="AG1622" s="212"/>
      <c r="AH1622" s="212"/>
      <c r="AI1622" s="212"/>
      <c r="AJ1622" s="212"/>
      <c r="AK1622" s="212"/>
      <c r="AL1622" s="212"/>
      <c r="AM1622" s="212"/>
      <c r="AN1622" s="212"/>
      <c r="AO1622" s="212"/>
      <c r="AP1622" s="212"/>
      <c r="AQ1622" s="212"/>
      <c r="AR1622" s="212"/>
      <c r="AS1622" s="212"/>
      <c r="AT1622" s="212"/>
      <c r="AU1622" s="212"/>
      <c r="AV1622" s="212"/>
      <c r="AW1622" s="212"/>
      <c r="AX1622" s="212"/>
      <c r="AY1622" s="212"/>
      <c r="AZ1622" s="212"/>
      <c r="BA1622" s="212"/>
      <c r="BB1622" s="212"/>
      <c r="BC1622" s="212"/>
      <c r="BD1622" s="212"/>
      <c r="BE1622" s="344"/>
      <c r="BF1622" s="3"/>
      <c r="BG1622" s="3"/>
      <c r="BH1622" s="3"/>
    </row>
    <row r="1623" spans="2:60" s="1" customFormat="1" ht="14.25" customHeight="1">
      <c r="B1623" s="43"/>
      <c r="C1623" s="87"/>
      <c r="D1623" s="87"/>
      <c r="E1623" s="87"/>
      <c r="F1623" s="115"/>
      <c r="G1623" s="129"/>
      <c r="H1623" s="133"/>
      <c r="I1623" s="133"/>
      <c r="J1623" s="133"/>
      <c r="K1623" s="133"/>
      <c r="L1623" s="133"/>
      <c r="M1623" s="133"/>
      <c r="N1623" s="133"/>
      <c r="O1623" s="133"/>
      <c r="P1623" s="198"/>
      <c r="Q1623" s="212"/>
      <c r="R1623" s="212"/>
      <c r="S1623" s="212"/>
      <c r="T1623" s="212"/>
      <c r="U1623" s="212"/>
      <c r="V1623" s="212"/>
      <c r="W1623" s="212"/>
      <c r="X1623" s="212"/>
      <c r="Y1623" s="212"/>
      <c r="Z1623" s="212"/>
      <c r="AA1623" s="212"/>
      <c r="AB1623" s="212"/>
      <c r="AC1623" s="212"/>
      <c r="AD1623" s="212"/>
      <c r="AE1623" s="212"/>
      <c r="AF1623" s="212"/>
      <c r="AG1623" s="212"/>
      <c r="AH1623" s="212"/>
      <c r="AI1623" s="212"/>
      <c r="AJ1623" s="212"/>
      <c r="AK1623" s="212"/>
      <c r="AL1623" s="212"/>
      <c r="AM1623" s="212"/>
      <c r="AN1623" s="212"/>
      <c r="AO1623" s="212"/>
      <c r="AP1623" s="212"/>
      <c r="AQ1623" s="212"/>
      <c r="AR1623" s="212"/>
      <c r="AS1623" s="212"/>
      <c r="AT1623" s="212"/>
      <c r="AU1623" s="212"/>
      <c r="AV1623" s="212"/>
      <c r="AW1623" s="212"/>
      <c r="AX1623" s="212"/>
      <c r="AY1623" s="212"/>
      <c r="AZ1623" s="212"/>
      <c r="BA1623" s="212"/>
      <c r="BB1623" s="212"/>
      <c r="BC1623" s="212"/>
      <c r="BD1623" s="212"/>
      <c r="BE1623" s="344"/>
      <c r="BF1623" s="3"/>
      <c r="BG1623" s="3"/>
      <c r="BH1623" s="3"/>
    </row>
    <row r="1624" spans="2:60" s="1" customFormat="1" ht="14.25" customHeight="1">
      <c r="B1624" s="44"/>
      <c r="C1624" s="86"/>
      <c r="D1624" s="86"/>
      <c r="E1624" s="86"/>
      <c r="F1624" s="116"/>
      <c r="G1624" s="128"/>
      <c r="H1624" s="132"/>
      <c r="I1624" s="132"/>
      <c r="J1624" s="132"/>
      <c r="K1624" s="132"/>
      <c r="L1624" s="132"/>
      <c r="M1624" s="132"/>
      <c r="N1624" s="132"/>
      <c r="O1624" s="132"/>
      <c r="P1624" s="199"/>
      <c r="Q1624" s="213"/>
      <c r="R1624" s="213"/>
      <c r="S1624" s="213"/>
      <c r="T1624" s="213"/>
      <c r="U1624" s="213"/>
      <c r="V1624" s="213"/>
      <c r="W1624" s="213"/>
      <c r="X1624" s="213"/>
      <c r="Y1624" s="213"/>
      <c r="Z1624" s="213"/>
      <c r="AA1624" s="213"/>
      <c r="AB1624" s="213"/>
      <c r="AC1624" s="213"/>
      <c r="AD1624" s="213"/>
      <c r="AE1624" s="213"/>
      <c r="AF1624" s="213"/>
      <c r="AG1624" s="213"/>
      <c r="AH1624" s="213"/>
      <c r="AI1624" s="213"/>
      <c r="AJ1624" s="213"/>
      <c r="AK1624" s="213"/>
      <c r="AL1624" s="213"/>
      <c r="AM1624" s="213"/>
      <c r="AN1624" s="213"/>
      <c r="AO1624" s="213"/>
      <c r="AP1624" s="213"/>
      <c r="AQ1624" s="213"/>
      <c r="AR1624" s="213"/>
      <c r="AS1624" s="213"/>
      <c r="AT1624" s="213"/>
      <c r="AU1624" s="213"/>
      <c r="AV1624" s="213"/>
      <c r="AW1624" s="213"/>
      <c r="AX1624" s="213"/>
      <c r="AY1624" s="213"/>
      <c r="AZ1624" s="213"/>
      <c r="BA1624" s="213"/>
      <c r="BB1624" s="213"/>
      <c r="BC1624" s="213"/>
      <c r="BD1624" s="213"/>
      <c r="BE1624" s="345"/>
      <c r="BF1624" s="3"/>
      <c r="BG1624" s="3"/>
      <c r="BH1624" s="3"/>
    </row>
    <row r="1625" spans="2:60" s="1" customFormat="1" ht="14.25" customHeight="1">
      <c r="B1625" s="40" t="s">
        <v>824</v>
      </c>
      <c r="C1625" s="83"/>
      <c r="D1625" s="83"/>
      <c r="E1625" s="83"/>
      <c r="F1625" s="112"/>
      <c r="G1625" s="127" t="s">
        <v>5217</v>
      </c>
      <c r="H1625" s="131"/>
      <c r="I1625" s="131"/>
      <c r="J1625" s="131"/>
      <c r="K1625" s="131"/>
      <c r="L1625" s="131"/>
      <c r="M1625" s="131"/>
      <c r="N1625" s="175" t="str">
        <f>VLOOKUP($B1625,D1_3!$B$5:$AU$27,6,FALSE)&amp;""</f>
        <v/>
      </c>
      <c r="O1625" s="176"/>
      <c r="P1625" s="196" t="str">
        <f>VLOOKUP($B1625,D1_3!$B$5:$AU$27,8,FALSE)&amp;""</f>
        <v/>
      </c>
      <c r="Q1625" s="56"/>
      <c r="R1625" s="196" t="str">
        <f>VLOOKUP($B1625,D1_3!$B$5:$AU$27,9,FALSE)&amp;""</f>
        <v/>
      </c>
      <c r="S1625" s="56"/>
      <c r="T1625" s="196" t="str">
        <f>VLOOKUP($B1625,D1_3!$B$5:$AU$27,10,FALSE)&amp;""</f>
        <v/>
      </c>
      <c r="U1625" s="56"/>
      <c r="V1625" s="196" t="str">
        <f>VLOOKUP($B1625,D1_3!$B$5:$AU$27,11,FALSE)&amp;""</f>
        <v/>
      </c>
      <c r="W1625" s="56"/>
      <c r="X1625" s="196" t="str">
        <f>VLOOKUP($B1625,D1_3!$B$5:$AU$27,12,FALSE)&amp;""</f>
        <v/>
      </c>
      <c r="Y1625" s="56"/>
      <c r="Z1625" s="196" t="str">
        <f>VLOOKUP($B1625,D1_3!$B$5:$AU$27,13,FALSE)&amp;""</f>
        <v/>
      </c>
      <c r="AA1625" s="56"/>
      <c r="AB1625" s="196" t="str">
        <f>VLOOKUP($B1625,D1_3!$B$5:$AU$27,14,FALSE)&amp;""</f>
        <v/>
      </c>
      <c r="AC1625" s="56"/>
      <c r="AD1625" s="196" t="str">
        <f>VLOOKUP($B1625,D1_3!$B$5:$AU$27,15,FALSE)&amp;""</f>
        <v/>
      </c>
      <c r="AE1625" s="56"/>
      <c r="AF1625" s="292" t="s">
        <v>5141</v>
      </c>
      <c r="AG1625" s="296"/>
      <c r="AH1625" s="296"/>
      <c r="AI1625" s="296"/>
      <c r="AJ1625" s="296"/>
      <c r="AK1625" s="296"/>
      <c r="AL1625" s="296"/>
      <c r="AM1625" s="175" t="str">
        <f>VLOOKUP($B1625,D1_3!$B$5:$AU$27,16,FALSE)&amp;""</f>
        <v/>
      </c>
      <c r="AN1625" s="176"/>
      <c r="AO1625" s="313" t="s">
        <v>405</v>
      </c>
      <c r="AP1625" s="313"/>
      <c r="AQ1625" s="313"/>
      <c r="AR1625" s="313"/>
      <c r="AS1625" s="160" t="str">
        <f>VLOOKUP($B1625,D1_3!$B$5:$AU$27,18,FALSE)&amp;""</f>
        <v/>
      </c>
      <c r="AT1625" s="172"/>
      <c r="AU1625" s="172"/>
      <c r="AV1625" s="172"/>
      <c r="AW1625" s="172"/>
      <c r="AX1625" s="172"/>
      <c r="AY1625" s="172" t="s">
        <v>410</v>
      </c>
      <c r="AZ1625" s="204" t="str">
        <f>VLOOKUP($B1625,D1_3!$B$5:$AU$27,19,FALSE)&amp;""</f>
        <v/>
      </c>
      <c r="BA1625" s="172"/>
      <c r="BB1625" s="172"/>
      <c r="BC1625" s="172"/>
      <c r="BD1625" s="172"/>
      <c r="BE1625" s="215"/>
      <c r="BF1625" s="3"/>
      <c r="BG1625" s="3"/>
      <c r="BH1625" s="3"/>
    </row>
    <row r="1626" spans="2:60" s="1" customFormat="1" ht="14.25" customHeight="1">
      <c r="B1626" s="41"/>
      <c r="C1626" s="84"/>
      <c r="D1626" s="84"/>
      <c r="E1626" s="84"/>
      <c r="F1626" s="113"/>
      <c r="G1626" s="128"/>
      <c r="H1626" s="132"/>
      <c r="I1626" s="132"/>
      <c r="J1626" s="132"/>
      <c r="K1626" s="132"/>
      <c r="L1626" s="132"/>
      <c r="M1626" s="132"/>
      <c r="N1626" s="176"/>
      <c r="O1626" s="176"/>
      <c r="P1626" s="56"/>
      <c r="Q1626" s="56"/>
      <c r="R1626" s="56"/>
      <c r="S1626" s="56"/>
      <c r="T1626" s="56"/>
      <c r="U1626" s="56"/>
      <c r="V1626" s="56"/>
      <c r="W1626" s="56"/>
      <c r="X1626" s="56"/>
      <c r="Y1626" s="56"/>
      <c r="Z1626" s="56"/>
      <c r="AA1626" s="56"/>
      <c r="AB1626" s="56"/>
      <c r="AC1626" s="56"/>
      <c r="AD1626" s="56"/>
      <c r="AE1626" s="56"/>
      <c r="AF1626" s="293"/>
      <c r="AG1626" s="297"/>
      <c r="AH1626" s="297"/>
      <c r="AI1626" s="297"/>
      <c r="AJ1626" s="297"/>
      <c r="AK1626" s="297"/>
      <c r="AL1626" s="297"/>
      <c r="AM1626" s="176"/>
      <c r="AN1626" s="176"/>
      <c r="AO1626" s="314"/>
      <c r="AP1626" s="314"/>
      <c r="AQ1626" s="314"/>
      <c r="AR1626" s="314"/>
      <c r="AS1626" s="161"/>
      <c r="AT1626" s="173"/>
      <c r="AU1626" s="173"/>
      <c r="AV1626" s="173"/>
      <c r="AW1626" s="173"/>
      <c r="AX1626" s="173"/>
      <c r="AY1626" s="173"/>
      <c r="AZ1626" s="173"/>
      <c r="BA1626" s="173"/>
      <c r="BB1626" s="173"/>
      <c r="BC1626" s="173"/>
      <c r="BD1626" s="173"/>
      <c r="BE1626" s="222"/>
      <c r="BF1626" s="3"/>
      <c r="BG1626" s="3"/>
      <c r="BH1626" s="3"/>
    </row>
    <row r="1627" spans="2:60" s="1" customFormat="1" ht="14.25" customHeight="1">
      <c r="B1627" s="41"/>
      <c r="C1627" s="84"/>
      <c r="D1627" s="84"/>
      <c r="E1627" s="84"/>
      <c r="F1627" s="113"/>
      <c r="G1627" s="127" t="s">
        <v>918</v>
      </c>
      <c r="H1627" s="131"/>
      <c r="I1627" s="131"/>
      <c r="J1627" s="131"/>
      <c r="K1627" s="131"/>
      <c r="L1627" s="131"/>
      <c r="M1627" s="131"/>
      <c r="N1627" s="175" t="str">
        <f>VLOOKUP($B1625,D1_3!$B$5:$AU$27,7,FALSE)&amp;""</f>
        <v/>
      </c>
      <c r="O1627" s="176"/>
      <c r="P1627" s="56"/>
      <c r="Q1627" s="56"/>
      <c r="R1627" s="56"/>
      <c r="S1627" s="56"/>
      <c r="T1627" s="56"/>
      <c r="U1627" s="56"/>
      <c r="V1627" s="56"/>
      <c r="W1627" s="56"/>
      <c r="X1627" s="56"/>
      <c r="Y1627" s="56"/>
      <c r="Z1627" s="56"/>
      <c r="AA1627" s="56"/>
      <c r="AB1627" s="56"/>
      <c r="AC1627" s="56"/>
      <c r="AD1627" s="56"/>
      <c r="AE1627" s="56"/>
      <c r="AF1627" s="127" t="s">
        <v>7272</v>
      </c>
      <c r="AG1627" s="131"/>
      <c r="AH1627" s="131"/>
      <c r="AI1627" s="131"/>
      <c r="AJ1627" s="131"/>
      <c r="AK1627" s="131"/>
      <c r="AL1627" s="131"/>
      <c r="AM1627" s="306" t="str">
        <f>VLOOKUP($B1625,D1_3!$B$5:$AU$27,17,FALSE)&amp;""</f>
        <v/>
      </c>
      <c r="AN1627" s="310"/>
      <c r="AO1627" s="314" t="s">
        <v>414</v>
      </c>
      <c r="AP1627" s="314"/>
      <c r="AQ1627" s="314"/>
      <c r="AR1627" s="314"/>
      <c r="AS1627" s="162" t="str">
        <f>VLOOKUP($B1625,D1_3!$B$5:$AU$27,20,FALSE)&amp;""</f>
        <v/>
      </c>
      <c r="AT1627" s="173"/>
      <c r="AU1627" s="173"/>
      <c r="AV1627" s="173"/>
      <c r="AW1627" s="173"/>
      <c r="AX1627" s="173"/>
      <c r="AY1627" s="173" t="s">
        <v>410</v>
      </c>
      <c r="AZ1627" s="205" t="str">
        <f>VLOOKUP($B1625,D1_3!$B$5:$AU$27,21,FALSE)&amp;""</f>
        <v/>
      </c>
      <c r="BA1627" s="173"/>
      <c r="BB1627" s="173"/>
      <c r="BC1627" s="173"/>
      <c r="BD1627" s="173"/>
      <c r="BE1627" s="222"/>
      <c r="BF1627" s="3"/>
      <c r="BG1627" s="3"/>
      <c r="BH1627" s="3"/>
    </row>
    <row r="1628" spans="2:60" s="1" customFormat="1" ht="14.25" customHeight="1">
      <c r="B1628" s="41"/>
      <c r="C1628" s="84"/>
      <c r="D1628" s="84"/>
      <c r="E1628" s="84"/>
      <c r="F1628" s="113"/>
      <c r="G1628" s="128"/>
      <c r="H1628" s="132"/>
      <c r="I1628" s="132"/>
      <c r="J1628" s="132"/>
      <c r="K1628" s="132"/>
      <c r="L1628" s="132"/>
      <c r="M1628" s="132"/>
      <c r="N1628" s="176"/>
      <c r="O1628" s="176"/>
      <c r="P1628" s="56"/>
      <c r="Q1628" s="56"/>
      <c r="R1628" s="56"/>
      <c r="S1628" s="56"/>
      <c r="T1628" s="56"/>
      <c r="U1628" s="56"/>
      <c r="V1628" s="56"/>
      <c r="W1628" s="56"/>
      <c r="X1628" s="56"/>
      <c r="Y1628" s="56"/>
      <c r="Z1628" s="56"/>
      <c r="AA1628" s="56"/>
      <c r="AB1628" s="56"/>
      <c r="AC1628" s="56"/>
      <c r="AD1628" s="56"/>
      <c r="AE1628" s="56"/>
      <c r="AF1628" s="128"/>
      <c r="AG1628" s="132"/>
      <c r="AH1628" s="132"/>
      <c r="AI1628" s="132"/>
      <c r="AJ1628" s="132"/>
      <c r="AK1628" s="132"/>
      <c r="AL1628" s="132"/>
      <c r="AM1628" s="307"/>
      <c r="AN1628" s="311"/>
      <c r="AO1628" s="315"/>
      <c r="AP1628" s="315"/>
      <c r="AQ1628" s="315"/>
      <c r="AR1628" s="315"/>
      <c r="AS1628" s="163"/>
      <c r="AT1628" s="174"/>
      <c r="AU1628" s="174"/>
      <c r="AV1628" s="174"/>
      <c r="AW1628" s="174"/>
      <c r="AX1628" s="174"/>
      <c r="AY1628" s="174"/>
      <c r="AZ1628" s="174"/>
      <c r="BA1628" s="174"/>
      <c r="BB1628" s="174"/>
      <c r="BC1628" s="174"/>
      <c r="BD1628" s="174"/>
      <c r="BE1628" s="216"/>
      <c r="BF1628" s="3"/>
      <c r="BG1628" s="3"/>
      <c r="BH1628" s="3"/>
    </row>
    <row r="1629" spans="2:60" s="1" customFormat="1" ht="14.25" customHeight="1">
      <c r="B1629" s="43"/>
      <c r="C1629" s="87"/>
      <c r="D1629" s="87"/>
      <c r="E1629" s="87"/>
      <c r="F1629" s="115"/>
      <c r="G1629" s="127" t="s">
        <v>7138</v>
      </c>
      <c r="H1629" s="131"/>
      <c r="I1629" s="131"/>
      <c r="J1629" s="131"/>
      <c r="K1629" s="131"/>
      <c r="L1629" s="131"/>
      <c r="M1629" s="131"/>
      <c r="N1629" s="131"/>
      <c r="O1629" s="131"/>
      <c r="P1629" s="197" t="str">
        <f>VLOOKUP($B1625,D1_3!$B$5:$AU$27,46,FALSE)&amp;""</f>
        <v/>
      </c>
      <c r="Q1629" s="211"/>
      <c r="R1629" s="211"/>
      <c r="S1629" s="211"/>
      <c r="T1629" s="211"/>
      <c r="U1629" s="211"/>
      <c r="V1629" s="211"/>
      <c r="W1629" s="211"/>
      <c r="X1629" s="211"/>
      <c r="Y1629" s="211"/>
      <c r="Z1629" s="211"/>
      <c r="AA1629" s="211"/>
      <c r="AB1629" s="211"/>
      <c r="AC1629" s="211"/>
      <c r="AD1629" s="211"/>
      <c r="AE1629" s="211"/>
      <c r="AF1629" s="211"/>
      <c r="AG1629" s="211"/>
      <c r="AH1629" s="211"/>
      <c r="AI1629" s="211"/>
      <c r="AJ1629" s="211"/>
      <c r="AK1629" s="211"/>
      <c r="AL1629" s="211"/>
      <c r="AM1629" s="211"/>
      <c r="AN1629" s="211"/>
      <c r="AO1629" s="211"/>
      <c r="AP1629" s="211"/>
      <c r="AQ1629" s="211"/>
      <c r="AR1629" s="211"/>
      <c r="AS1629" s="211"/>
      <c r="AT1629" s="211"/>
      <c r="AU1629" s="211"/>
      <c r="AV1629" s="211"/>
      <c r="AW1629" s="211"/>
      <c r="AX1629" s="211"/>
      <c r="AY1629" s="211"/>
      <c r="AZ1629" s="211"/>
      <c r="BA1629" s="211"/>
      <c r="BB1629" s="211"/>
      <c r="BC1629" s="211"/>
      <c r="BD1629" s="211"/>
      <c r="BE1629" s="343"/>
      <c r="BF1629" s="3"/>
      <c r="BG1629" s="3"/>
      <c r="BH1629" s="3"/>
    </row>
    <row r="1630" spans="2:60" s="1" customFormat="1" ht="14.25" customHeight="1">
      <c r="B1630" s="43"/>
      <c r="C1630" s="87"/>
      <c r="D1630" s="87"/>
      <c r="E1630" s="87"/>
      <c r="F1630" s="115"/>
      <c r="G1630" s="129"/>
      <c r="H1630" s="133"/>
      <c r="I1630" s="133"/>
      <c r="J1630" s="133"/>
      <c r="K1630" s="133"/>
      <c r="L1630" s="133"/>
      <c r="M1630" s="133"/>
      <c r="N1630" s="133"/>
      <c r="O1630" s="133"/>
      <c r="P1630" s="198"/>
      <c r="Q1630" s="212"/>
      <c r="R1630" s="212"/>
      <c r="S1630" s="212"/>
      <c r="T1630" s="212"/>
      <c r="U1630" s="212"/>
      <c r="V1630" s="212"/>
      <c r="W1630" s="212"/>
      <c r="X1630" s="212"/>
      <c r="Y1630" s="212"/>
      <c r="Z1630" s="212"/>
      <c r="AA1630" s="212"/>
      <c r="AB1630" s="212"/>
      <c r="AC1630" s="212"/>
      <c r="AD1630" s="212"/>
      <c r="AE1630" s="212"/>
      <c r="AF1630" s="212"/>
      <c r="AG1630" s="212"/>
      <c r="AH1630" s="212"/>
      <c r="AI1630" s="212"/>
      <c r="AJ1630" s="212"/>
      <c r="AK1630" s="212"/>
      <c r="AL1630" s="212"/>
      <c r="AM1630" s="212"/>
      <c r="AN1630" s="212"/>
      <c r="AO1630" s="212"/>
      <c r="AP1630" s="212"/>
      <c r="AQ1630" s="212"/>
      <c r="AR1630" s="212"/>
      <c r="AS1630" s="212"/>
      <c r="AT1630" s="212"/>
      <c r="AU1630" s="212"/>
      <c r="AV1630" s="212"/>
      <c r="AW1630" s="212"/>
      <c r="AX1630" s="212"/>
      <c r="AY1630" s="212"/>
      <c r="AZ1630" s="212"/>
      <c r="BA1630" s="212"/>
      <c r="BB1630" s="212"/>
      <c r="BC1630" s="212"/>
      <c r="BD1630" s="212"/>
      <c r="BE1630" s="344"/>
      <c r="BF1630" s="3"/>
      <c r="BG1630" s="3"/>
      <c r="BH1630" s="3"/>
    </row>
    <row r="1631" spans="2:60" s="1" customFormat="1" ht="14.25" customHeight="1">
      <c r="B1631" s="43"/>
      <c r="C1631" s="87"/>
      <c r="D1631" s="87"/>
      <c r="E1631" s="87"/>
      <c r="F1631" s="115"/>
      <c r="G1631" s="129"/>
      <c r="H1631" s="133"/>
      <c r="I1631" s="133"/>
      <c r="J1631" s="133"/>
      <c r="K1631" s="133"/>
      <c r="L1631" s="133"/>
      <c r="M1631" s="133"/>
      <c r="N1631" s="133"/>
      <c r="O1631" s="133"/>
      <c r="P1631" s="198"/>
      <c r="Q1631" s="212"/>
      <c r="R1631" s="212"/>
      <c r="S1631" s="212"/>
      <c r="T1631" s="212"/>
      <c r="U1631" s="212"/>
      <c r="V1631" s="212"/>
      <c r="W1631" s="212"/>
      <c r="X1631" s="212"/>
      <c r="Y1631" s="212"/>
      <c r="Z1631" s="212"/>
      <c r="AA1631" s="212"/>
      <c r="AB1631" s="212"/>
      <c r="AC1631" s="212"/>
      <c r="AD1631" s="212"/>
      <c r="AE1631" s="212"/>
      <c r="AF1631" s="212"/>
      <c r="AG1631" s="212"/>
      <c r="AH1631" s="212"/>
      <c r="AI1631" s="212"/>
      <c r="AJ1631" s="212"/>
      <c r="AK1631" s="212"/>
      <c r="AL1631" s="212"/>
      <c r="AM1631" s="212"/>
      <c r="AN1631" s="212"/>
      <c r="AO1631" s="212"/>
      <c r="AP1631" s="212"/>
      <c r="AQ1631" s="212"/>
      <c r="AR1631" s="212"/>
      <c r="AS1631" s="212"/>
      <c r="AT1631" s="212"/>
      <c r="AU1631" s="212"/>
      <c r="AV1631" s="212"/>
      <c r="AW1631" s="212"/>
      <c r="AX1631" s="212"/>
      <c r="AY1631" s="212"/>
      <c r="AZ1631" s="212"/>
      <c r="BA1631" s="212"/>
      <c r="BB1631" s="212"/>
      <c r="BC1631" s="212"/>
      <c r="BD1631" s="212"/>
      <c r="BE1631" s="344"/>
      <c r="BF1631" s="3"/>
      <c r="BG1631" s="3"/>
      <c r="BH1631" s="3"/>
    </row>
    <row r="1632" spans="2:60" s="1" customFormat="1" ht="14.25" customHeight="1">
      <c r="B1632" s="43"/>
      <c r="C1632" s="87"/>
      <c r="D1632" s="87"/>
      <c r="E1632" s="87"/>
      <c r="F1632" s="115"/>
      <c r="G1632" s="129"/>
      <c r="H1632" s="133"/>
      <c r="I1632" s="133"/>
      <c r="J1632" s="133"/>
      <c r="K1632" s="133"/>
      <c r="L1632" s="133"/>
      <c r="M1632" s="133"/>
      <c r="N1632" s="133"/>
      <c r="O1632" s="133"/>
      <c r="P1632" s="198"/>
      <c r="Q1632" s="212"/>
      <c r="R1632" s="212"/>
      <c r="S1632" s="212"/>
      <c r="T1632" s="212"/>
      <c r="U1632" s="212"/>
      <c r="V1632" s="212"/>
      <c r="W1632" s="212"/>
      <c r="X1632" s="212"/>
      <c r="Y1632" s="212"/>
      <c r="Z1632" s="212"/>
      <c r="AA1632" s="212"/>
      <c r="AB1632" s="212"/>
      <c r="AC1632" s="212"/>
      <c r="AD1632" s="212"/>
      <c r="AE1632" s="212"/>
      <c r="AF1632" s="212"/>
      <c r="AG1632" s="212"/>
      <c r="AH1632" s="212"/>
      <c r="AI1632" s="212"/>
      <c r="AJ1632" s="212"/>
      <c r="AK1632" s="212"/>
      <c r="AL1632" s="212"/>
      <c r="AM1632" s="212"/>
      <c r="AN1632" s="212"/>
      <c r="AO1632" s="212"/>
      <c r="AP1632" s="212"/>
      <c r="AQ1632" s="212"/>
      <c r="AR1632" s="212"/>
      <c r="AS1632" s="212"/>
      <c r="AT1632" s="212"/>
      <c r="AU1632" s="212"/>
      <c r="AV1632" s="212"/>
      <c r="AW1632" s="212"/>
      <c r="AX1632" s="212"/>
      <c r="AY1632" s="212"/>
      <c r="AZ1632" s="212"/>
      <c r="BA1632" s="212"/>
      <c r="BB1632" s="212"/>
      <c r="BC1632" s="212"/>
      <c r="BD1632" s="212"/>
      <c r="BE1632" s="344"/>
      <c r="BF1632" s="3"/>
      <c r="BG1632" s="3"/>
      <c r="BH1632" s="3"/>
    </row>
    <row r="1633" spans="2:60" s="1" customFormat="1" ht="14.25" customHeight="1">
      <c r="B1633" s="44"/>
      <c r="C1633" s="86"/>
      <c r="D1633" s="86"/>
      <c r="E1633" s="86"/>
      <c r="F1633" s="116"/>
      <c r="G1633" s="128"/>
      <c r="H1633" s="132"/>
      <c r="I1633" s="132"/>
      <c r="J1633" s="132"/>
      <c r="K1633" s="132"/>
      <c r="L1633" s="132"/>
      <c r="M1633" s="132"/>
      <c r="N1633" s="132"/>
      <c r="O1633" s="132"/>
      <c r="P1633" s="199"/>
      <c r="Q1633" s="213"/>
      <c r="R1633" s="213"/>
      <c r="S1633" s="213"/>
      <c r="T1633" s="213"/>
      <c r="U1633" s="213"/>
      <c r="V1633" s="213"/>
      <c r="W1633" s="213"/>
      <c r="X1633" s="213"/>
      <c r="Y1633" s="213"/>
      <c r="Z1633" s="213"/>
      <c r="AA1633" s="213"/>
      <c r="AB1633" s="213"/>
      <c r="AC1633" s="213"/>
      <c r="AD1633" s="213"/>
      <c r="AE1633" s="213"/>
      <c r="AF1633" s="213"/>
      <c r="AG1633" s="213"/>
      <c r="AH1633" s="213"/>
      <c r="AI1633" s="213"/>
      <c r="AJ1633" s="213"/>
      <c r="AK1633" s="213"/>
      <c r="AL1633" s="213"/>
      <c r="AM1633" s="213"/>
      <c r="AN1633" s="213"/>
      <c r="AO1633" s="213"/>
      <c r="AP1633" s="213"/>
      <c r="AQ1633" s="213"/>
      <c r="AR1633" s="213"/>
      <c r="AS1633" s="213"/>
      <c r="AT1633" s="213"/>
      <c r="AU1633" s="213"/>
      <c r="AV1633" s="213"/>
      <c r="AW1633" s="213"/>
      <c r="AX1633" s="213"/>
      <c r="AY1633" s="213"/>
      <c r="AZ1633" s="213"/>
      <c r="BA1633" s="213"/>
      <c r="BB1633" s="213"/>
      <c r="BC1633" s="213"/>
      <c r="BD1633" s="213"/>
      <c r="BE1633" s="345"/>
      <c r="BF1633" s="3"/>
      <c r="BG1633" s="3"/>
      <c r="BH1633" s="3"/>
    </row>
    <row r="1634" spans="2:60" s="1" customFormat="1" ht="14.25" customHeight="1">
      <c r="B1634" s="40" t="s">
        <v>7141</v>
      </c>
      <c r="C1634" s="83"/>
      <c r="D1634" s="83"/>
      <c r="E1634" s="83"/>
      <c r="F1634" s="112"/>
      <c r="G1634" s="127" t="s">
        <v>5217</v>
      </c>
      <c r="H1634" s="131"/>
      <c r="I1634" s="131"/>
      <c r="J1634" s="131"/>
      <c r="K1634" s="131"/>
      <c r="L1634" s="131"/>
      <c r="M1634" s="131"/>
      <c r="N1634" s="175" t="str">
        <f>VLOOKUP($B1634,D1_3!$B$5:$AU$27,6,FALSE)&amp;""</f>
        <v/>
      </c>
      <c r="O1634" s="176"/>
      <c r="P1634" s="196" t="str">
        <f>VLOOKUP($B1634,D1_3!$B$5:$AU$27,8,FALSE)&amp;""</f>
        <v/>
      </c>
      <c r="Q1634" s="56"/>
      <c r="R1634" s="196" t="str">
        <f>VLOOKUP($B1634,D1_3!$B$5:$AU$27,9,FALSE)&amp;""</f>
        <v/>
      </c>
      <c r="S1634" s="56"/>
      <c r="T1634" s="196" t="str">
        <f>VLOOKUP($B1634,D1_3!$B$5:$AU$27,10,FALSE)&amp;""</f>
        <v/>
      </c>
      <c r="U1634" s="56"/>
      <c r="V1634" s="196" t="str">
        <f>VLOOKUP($B1634,D1_3!$B$5:$AU$27,11,FALSE)&amp;""</f>
        <v/>
      </c>
      <c r="W1634" s="56"/>
      <c r="X1634" s="196" t="str">
        <f>VLOOKUP($B1634,D1_3!$B$5:$AU$27,12,FALSE)&amp;""</f>
        <v/>
      </c>
      <c r="Y1634" s="56"/>
      <c r="Z1634" s="196" t="str">
        <f>VLOOKUP($B1634,D1_3!$B$5:$AU$27,13,FALSE)&amp;""</f>
        <v/>
      </c>
      <c r="AA1634" s="56"/>
      <c r="AB1634" s="196" t="str">
        <f>VLOOKUP($B1634,D1_3!$B$5:$AU$27,14,FALSE)&amp;""</f>
        <v/>
      </c>
      <c r="AC1634" s="56"/>
      <c r="AD1634" s="196" t="str">
        <f>VLOOKUP($B1634,D1_3!$B$5:$AU$27,15,FALSE)&amp;""</f>
        <v/>
      </c>
      <c r="AE1634" s="56"/>
      <c r="AF1634" s="292" t="s">
        <v>5141</v>
      </c>
      <c r="AG1634" s="296"/>
      <c r="AH1634" s="296"/>
      <c r="AI1634" s="296"/>
      <c r="AJ1634" s="296"/>
      <c r="AK1634" s="296"/>
      <c r="AL1634" s="296"/>
      <c r="AM1634" s="175" t="str">
        <f>VLOOKUP($B1634,D1_3!$B$5:$AU$27,16,FALSE)&amp;""</f>
        <v/>
      </c>
      <c r="AN1634" s="176"/>
      <c r="AO1634" s="313" t="s">
        <v>405</v>
      </c>
      <c r="AP1634" s="313"/>
      <c r="AQ1634" s="313"/>
      <c r="AR1634" s="313"/>
      <c r="AS1634" s="160" t="str">
        <f>VLOOKUP($B1634,D1_3!$B$5:$AU$27,18,FALSE)&amp;""</f>
        <v/>
      </c>
      <c r="AT1634" s="172"/>
      <c r="AU1634" s="172"/>
      <c r="AV1634" s="172"/>
      <c r="AW1634" s="172"/>
      <c r="AX1634" s="172"/>
      <c r="AY1634" s="172" t="s">
        <v>410</v>
      </c>
      <c r="AZ1634" s="204" t="str">
        <f>VLOOKUP($B1634,D1_3!$B$5:$AU$27,19,FALSE)&amp;""</f>
        <v/>
      </c>
      <c r="BA1634" s="172"/>
      <c r="BB1634" s="172"/>
      <c r="BC1634" s="172"/>
      <c r="BD1634" s="172"/>
      <c r="BE1634" s="215"/>
      <c r="BF1634" s="3"/>
      <c r="BG1634" s="3"/>
      <c r="BH1634" s="3"/>
    </row>
    <row r="1635" spans="2:60" s="1" customFormat="1" ht="14.25" customHeight="1">
      <c r="B1635" s="41"/>
      <c r="C1635" s="84"/>
      <c r="D1635" s="84"/>
      <c r="E1635" s="84"/>
      <c r="F1635" s="113"/>
      <c r="G1635" s="128"/>
      <c r="H1635" s="132"/>
      <c r="I1635" s="132"/>
      <c r="J1635" s="132"/>
      <c r="K1635" s="132"/>
      <c r="L1635" s="132"/>
      <c r="M1635" s="132"/>
      <c r="N1635" s="176"/>
      <c r="O1635" s="176"/>
      <c r="P1635" s="56"/>
      <c r="Q1635" s="56"/>
      <c r="R1635" s="56"/>
      <c r="S1635" s="56"/>
      <c r="T1635" s="56"/>
      <c r="U1635" s="56"/>
      <c r="V1635" s="56"/>
      <c r="W1635" s="56"/>
      <c r="X1635" s="56"/>
      <c r="Y1635" s="56"/>
      <c r="Z1635" s="56"/>
      <c r="AA1635" s="56"/>
      <c r="AB1635" s="56"/>
      <c r="AC1635" s="56"/>
      <c r="AD1635" s="56"/>
      <c r="AE1635" s="56"/>
      <c r="AF1635" s="293"/>
      <c r="AG1635" s="297"/>
      <c r="AH1635" s="297"/>
      <c r="AI1635" s="297"/>
      <c r="AJ1635" s="297"/>
      <c r="AK1635" s="297"/>
      <c r="AL1635" s="297"/>
      <c r="AM1635" s="176"/>
      <c r="AN1635" s="176"/>
      <c r="AO1635" s="314"/>
      <c r="AP1635" s="314"/>
      <c r="AQ1635" s="314"/>
      <c r="AR1635" s="314"/>
      <c r="AS1635" s="161"/>
      <c r="AT1635" s="173"/>
      <c r="AU1635" s="173"/>
      <c r="AV1635" s="173"/>
      <c r="AW1635" s="173"/>
      <c r="AX1635" s="173"/>
      <c r="AY1635" s="173"/>
      <c r="AZ1635" s="173"/>
      <c r="BA1635" s="173"/>
      <c r="BB1635" s="173"/>
      <c r="BC1635" s="173"/>
      <c r="BD1635" s="173"/>
      <c r="BE1635" s="222"/>
      <c r="BF1635" s="3"/>
      <c r="BG1635" s="3"/>
      <c r="BH1635" s="3"/>
    </row>
    <row r="1636" spans="2:60" s="1" customFormat="1" ht="14.25" customHeight="1">
      <c r="B1636" s="41"/>
      <c r="C1636" s="84"/>
      <c r="D1636" s="84"/>
      <c r="E1636" s="84"/>
      <c r="F1636" s="113"/>
      <c r="G1636" s="127" t="s">
        <v>918</v>
      </c>
      <c r="H1636" s="131"/>
      <c r="I1636" s="131"/>
      <c r="J1636" s="131"/>
      <c r="K1636" s="131"/>
      <c r="L1636" s="131"/>
      <c r="M1636" s="131"/>
      <c r="N1636" s="175" t="str">
        <f>VLOOKUP($B1634,D1_3!$B$5:$AU$27,7,FALSE)&amp;""</f>
        <v/>
      </c>
      <c r="O1636" s="176"/>
      <c r="P1636" s="56"/>
      <c r="Q1636" s="56"/>
      <c r="R1636" s="56"/>
      <c r="S1636" s="56"/>
      <c r="T1636" s="56"/>
      <c r="U1636" s="56"/>
      <c r="V1636" s="56"/>
      <c r="W1636" s="56"/>
      <c r="X1636" s="56"/>
      <c r="Y1636" s="56"/>
      <c r="Z1636" s="56"/>
      <c r="AA1636" s="56"/>
      <c r="AB1636" s="56"/>
      <c r="AC1636" s="56"/>
      <c r="AD1636" s="56"/>
      <c r="AE1636" s="56"/>
      <c r="AF1636" s="127" t="s">
        <v>7272</v>
      </c>
      <c r="AG1636" s="131"/>
      <c r="AH1636" s="131"/>
      <c r="AI1636" s="131"/>
      <c r="AJ1636" s="131"/>
      <c r="AK1636" s="131"/>
      <c r="AL1636" s="131"/>
      <c r="AM1636" s="306" t="str">
        <f>VLOOKUP($B1634,D1_3!$B$5:$AU$27,17,FALSE)&amp;""</f>
        <v/>
      </c>
      <c r="AN1636" s="310"/>
      <c r="AO1636" s="314" t="s">
        <v>414</v>
      </c>
      <c r="AP1636" s="314"/>
      <c r="AQ1636" s="314"/>
      <c r="AR1636" s="314"/>
      <c r="AS1636" s="162" t="str">
        <f>VLOOKUP($B1634,D1_3!$B$5:$AU$27,20,FALSE)&amp;""</f>
        <v/>
      </c>
      <c r="AT1636" s="173"/>
      <c r="AU1636" s="173"/>
      <c r="AV1636" s="173"/>
      <c r="AW1636" s="173"/>
      <c r="AX1636" s="173"/>
      <c r="AY1636" s="173" t="s">
        <v>410</v>
      </c>
      <c r="AZ1636" s="205" t="str">
        <f>VLOOKUP($B1634,D1_3!$B$5:$AU$27,21,FALSE)&amp;""</f>
        <v/>
      </c>
      <c r="BA1636" s="173"/>
      <c r="BB1636" s="173"/>
      <c r="BC1636" s="173"/>
      <c r="BD1636" s="173"/>
      <c r="BE1636" s="222"/>
      <c r="BF1636" s="3"/>
      <c r="BG1636" s="3"/>
      <c r="BH1636" s="3"/>
    </row>
    <row r="1637" spans="2:60" s="1" customFormat="1" ht="14.25" customHeight="1">
      <c r="B1637" s="41"/>
      <c r="C1637" s="84"/>
      <c r="D1637" s="84"/>
      <c r="E1637" s="84"/>
      <c r="F1637" s="113"/>
      <c r="G1637" s="128"/>
      <c r="H1637" s="132"/>
      <c r="I1637" s="132"/>
      <c r="J1637" s="132"/>
      <c r="K1637" s="132"/>
      <c r="L1637" s="132"/>
      <c r="M1637" s="132"/>
      <c r="N1637" s="176"/>
      <c r="O1637" s="176"/>
      <c r="P1637" s="56"/>
      <c r="Q1637" s="56"/>
      <c r="R1637" s="56"/>
      <c r="S1637" s="56"/>
      <c r="T1637" s="56"/>
      <c r="U1637" s="56"/>
      <c r="V1637" s="56"/>
      <c r="W1637" s="56"/>
      <c r="X1637" s="56"/>
      <c r="Y1637" s="56"/>
      <c r="Z1637" s="56"/>
      <c r="AA1637" s="56"/>
      <c r="AB1637" s="56"/>
      <c r="AC1637" s="56"/>
      <c r="AD1637" s="56"/>
      <c r="AE1637" s="56"/>
      <c r="AF1637" s="128"/>
      <c r="AG1637" s="132"/>
      <c r="AH1637" s="132"/>
      <c r="AI1637" s="132"/>
      <c r="AJ1637" s="132"/>
      <c r="AK1637" s="132"/>
      <c r="AL1637" s="132"/>
      <c r="AM1637" s="307"/>
      <c r="AN1637" s="311"/>
      <c r="AO1637" s="315"/>
      <c r="AP1637" s="315"/>
      <c r="AQ1637" s="315"/>
      <c r="AR1637" s="315"/>
      <c r="AS1637" s="163"/>
      <c r="AT1637" s="174"/>
      <c r="AU1637" s="174"/>
      <c r="AV1637" s="174"/>
      <c r="AW1637" s="174"/>
      <c r="AX1637" s="174"/>
      <c r="AY1637" s="174"/>
      <c r="AZ1637" s="174"/>
      <c r="BA1637" s="174"/>
      <c r="BB1637" s="174"/>
      <c r="BC1637" s="174"/>
      <c r="BD1637" s="174"/>
      <c r="BE1637" s="216"/>
      <c r="BF1637" s="3"/>
      <c r="BG1637" s="3"/>
      <c r="BH1637" s="3"/>
    </row>
    <row r="1638" spans="2:60" s="1" customFormat="1" ht="14.25" customHeight="1">
      <c r="B1638" s="43"/>
      <c r="C1638" s="87"/>
      <c r="D1638" s="87"/>
      <c r="E1638" s="87"/>
      <c r="F1638" s="115"/>
      <c r="G1638" s="127" t="s">
        <v>7138</v>
      </c>
      <c r="H1638" s="131"/>
      <c r="I1638" s="131"/>
      <c r="J1638" s="131"/>
      <c r="K1638" s="131"/>
      <c r="L1638" s="131"/>
      <c r="M1638" s="131"/>
      <c r="N1638" s="131"/>
      <c r="O1638" s="131"/>
      <c r="P1638" s="197" t="str">
        <f>VLOOKUP($B1634,D1_3!$B$5:$AU$27,46,FALSE)&amp;""</f>
        <v/>
      </c>
      <c r="Q1638" s="211"/>
      <c r="R1638" s="211"/>
      <c r="S1638" s="211"/>
      <c r="T1638" s="211"/>
      <c r="U1638" s="211"/>
      <c r="V1638" s="211"/>
      <c r="W1638" s="211"/>
      <c r="X1638" s="211"/>
      <c r="Y1638" s="211"/>
      <c r="Z1638" s="211"/>
      <c r="AA1638" s="211"/>
      <c r="AB1638" s="211"/>
      <c r="AC1638" s="211"/>
      <c r="AD1638" s="211"/>
      <c r="AE1638" s="211"/>
      <c r="AF1638" s="211"/>
      <c r="AG1638" s="211"/>
      <c r="AH1638" s="211"/>
      <c r="AI1638" s="211"/>
      <c r="AJ1638" s="211"/>
      <c r="AK1638" s="211"/>
      <c r="AL1638" s="211"/>
      <c r="AM1638" s="211"/>
      <c r="AN1638" s="211"/>
      <c r="AO1638" s="211"/>
      <c r="AP1638" s="211"/>
      <c r="AQ1638" s="211"/>
      <c r="AR1638" s="211"/>
      <c r="AS1638" s="211"/>
      <c r="AT1638" s="211"/>
      <c r="AU1638" s="211"/>
      <c r="AV1638" s="211"/>
      <c r="AW1638" s="211"/>
      <c r="AX1638" s="211"/>
      <c r="AY1638" s="211"/>
      <c r="AZ1638" s="211"/>
      <c r="BA1638" s="211"/>
      <c r="BB1638" s="211"/>
      <c r="BC1638" s="211"/>
      <c r="BD1638" s="211"/>
      <c r="BE1638" s="343"/>
      <c r="BF1638" s="3"/>
      <c r="BG1638" s="3"/>
      <c r="BH1638" s="3"/>
    </row>
    <row r="1639" spans="2:60" s="1" customFormat="1" ht="14.25" customHeight="1">
      <c r="B1639" s="43"/>
      <c r="C1639" s="87"/>
      <c r="D1639" s="87"/>
      <c r="E1639" s="87"/>
      <c r="F1639" s="115"/>
      <c r="G1639" s="129"/>
      <c r="H1639" s="133"/>
      <c r="I1639" s="133"/>
      <c r="J1639" s="133"/>
      <c r="K1639" s="133"/>
      <c r="L1639" s="133"/>
      <c r="M1639" s="133"/>
      <c r="N1639" s="133"/>
      <c r="O1639" s="133"/>
      <c r="P1639" s="198"/>
      <c r="Q1639" s="212"/>
      <c r="R1639" s="212"/>
      <c r="S1639" s="212"/>
      <c r="T1639" s="212"/>
      <c r="U1639" s="212"/>
      <c r="V1639" s="212"/>
      <c r="W1639" s="212"/>
      <c r="X1639" s="212"/>
      <c r="Y1639" s="212"/>
      <c r="Z1639" s="212"/>
      <c r="AA1639" s="212"/>
      <c r="AB1639" s="212"/>
      <c r="AC1639" s="212"/>
      <c r="AD1639" s="212"/>
      <c r="AE1639" s="212"/>
      <c r="AF1639" s="212"/>
      <c r="AG1639" s="212"/>
      <c r="AH1639" s="212"/>
      <c r="AI1639" s="212"/>
      <c r="AJ1639" s="212"/>
      <c r="AK1639" s="212"/>
      <c r="AL1639" s="212"/>
      <c r="AM1639" s="212"/>
      <c r="AN1639" s="212"/>
      <c r="AO1639" s="212"/>
      <c r="AP1639" s="212"/>
      <c r="AQ1639" s="212"/>
      <c r="AR1639" s="212"/>
      <c r="AS1639" s="212"/>
      <c r="AT1639" s="212"/>
      <c r="AU1639" s="212"/>
      <c r="AV1639" s="212"/>
      <c r="AW1639" s="212"/>
      <c r="AX1639" s="212"/>
      <c r="AY1639" s="212"/>
      <c r="AZ1639" s="212"/>
      <c r="BA1639" s="212"/>
      <c r="BB1639" s="212"/>
      <c r="BC1639" s="212"/>
      <c r="BD1639" s="212"/>
      <c r="BE1639" s="344"/>
      <c r="BF1639" s="3"/>
      <c r="BG1639" s="3"/>
      <c r="BH1639" s="3"/>
    </row>
    <row r="1640" spans="2:60" s="1" customFormat="1" ht="14.25" customHeight="1">
      <c r="B1640" s="43"/>
      <c r="C1640" s="87"/>
      <c r="D1640" s="87"/>
      <c r="E1640" s="87"/>
      <c r="F1640" s="115"/>
      <c r="G1640" s="129"/>
      <c r="H1640" s="133"/>
      <c r="I1640" s="133"/>
      <c r="J1640" s="133"/>
      <c r="K1640" s="133"/>
      <c r="L1640" s="133"/>
      <c r="M1640" s="133"/>
      <c r="N1640" s="133"/>
      <c r="O1640" s="133"/>
      <c r="P1640" s="198"/>
      <c r="Q1640" s="212"/>
      <c r="R1640" s="212"/>
      <c r="S1640" s="212"/>
      <c r="T1640" s="212"/>
      <c r="U1640" s="212"/>
      <c r="V1640" s="212"/>
      <c r="W1640" s="212"/>
      <c r="X1640" s="212"/>
      <c r="Y1640" s="212"/>
      <c r="Z1640" s="212"/>
      <c r="AA1640" s="212"/>
      <c r="AB1640" s="212"/>
      <c r="AC1640" s="212"/>
      <c r="AD1640" s="212"/>
      <c r="AE1640" s="212"/>
      <c r="AF1640" s="212"/>
      <c r="AG1640" s="212"/>
      <c r="AH1640" s="212"/>
      <c r="AI1640" s="212"/>
      <c r="AJ1640" s="212"/>
      <c r="AK1640" s="212"/>
      <c r="AL1640" s="212"/>
      <c r="AM1640" s="212"/>
      <c r="AN1640" s="212"/>
      <c r="AO1640" s="212"/>
      <c r="AP1640" s="212"/>
      <c r="AQ1640" s="212"/>
      <c r="AR1640" s="212"/>
      <c r="AS1640" s="212"/>
      <c r="AT1640" s="212"/>
      <c r="AU1640" s="212"/>
      <c r="AV1640" s="212"/>
      <c r="AW1640" s="212"/>
      <c r="AX1640" s="212"/>
      <c r="AY1640" s="212"/>
      <c r="AZ1640" s="212"/>
      <c r="BA1640" s="212"/>
      <c r="BB1640" s="212"/>
      <c r="BC1640" s="212"/>
      <c r="BD1640" s="212"/>
      <c r="BE1640" s="344"/>
      <c r="BF1640" s="3"/>
      <c r="BG1640" s="3"/>
      <c r="BH1640" s="3"/>
    </row>
    <row r="1641" spans="2:60" s="1" customFormat="1" ht="14.25" customHeight="1">
      <c r="B1641" s="43"/>
      <c r="C1641" s="87"/>
      <c r="D1641" s="87"/>
      <c r="E1641" s="87"/>
      <c r="F1641" s="115"/>
      <c r="G1641" s="129"/>
      <c r="H1641" s="133"/>
      <c r="I1641" s="133"/>
      <c r="J1641" s="133"/>
      <c r="K1641" s="133"/>
      <c r="L1641" s="133"/>
      <c r="M1641" s="133"/>
      <c r="N1641" s="133"/>
      <c r="O1641" s="133"/>
      <c r="P1641" s="198"/>
      <c r="Q1641" s="212"/>
      <c r="R1641" s="212"/>
      <c r="S1641" s="212"/>
      <c r="T1641" s="212"/>
      <c r="U1641" s="212"/>
      <c r="V1641" s="212"/>
      <c r="W1641" s="212"/>
      <c r="X1641" s="212"/>
      <c r="Y1641" s="212"/>
      <c r="Z1641" s="212"/>
      <c r="AA1641" s="212"/>
      <c r="AB1641" s="212"/>
      <c r="AC1641" s="212"/>
      <c r="AD1641" s="212"/>
      <c r="AE1641" s="212"/>
      <c r="AF1641" s="212"/>
      <c r="AG1641" s="212"/>
      <c r="AH1641" s="212"/>
      <c r="AI1641" s="212"/>
      <c r="AJ1641" s="212"/>
      <c r="AK1641" s="212"/>
      <c r="AL1641" s="212"/>
      <c r="AM1641" s="212"/>
      <c r="AN1641" s="212"/>
      <c r="AO1641" s="212"/>
      <c r="AP1641" s="212"/>
      <c r="AQ1641" s="212"/>
      <c r="AR1641" s="212"/>
      <c r="AS1641" s="212"/>
      <c r="AT1641" s="212"/>
      <c r="AU1641" s="212"/>
      <c r="AV1641" s="212"/>
      <c r="AW1641" s="212"/>
      <c r="AX1641" s="212"/>
      <c r="AY1641" s="212"/>
      <c r="AZ1641" s="212"/>
      <c r="BA1641" s="212"/>
      <c r="BB1641" s="212"/>
      <c r="BC1641" s="212"/>
      <c r="BD1641" s="212"/>
      <c r="BE1641" s="344"/>
      <c r="BF1641" s="3"/>
      <c r="BG1641" s="3"/>
      <c r="BH1641" s="3"/>
    </row>
    <row r="1642" spans="2:60" s="1" customFormat="1" ht="14.25" customHeight="1">
      <c r="B1642" s="44"/>
      <c r="C1642" s="86"/>
      <c r="D1642" s="86"/>
      <c r="E1642" s="86"/>
      <c r="F1642" s="116"/>
      <c r="G1642" s="128"/>
      <c r="H1642" s="132"/>
      <c r="I1642" s="132"/>
      <c r="J1642" s="132"/>
      <c r="K1642" s="132"/>
      <c r="L1642" s="132"/>
      <c r="M1642" s="132"/>
      <c r="N1642" s="132"/>
      <c r="O1642" s="132"/>
      <c r="P1642" s="199"/>
      <c r="Q1642" s="213"/>
      <c r="R1642" s="213"/>
      <c r="S1642" s="213"/>
      <c r="T1642" s="213"/>
      <c r="U1642" s="213"/>
      <c r="V1642" s="213"/>
      <c r="W1642" s="213"/>
      <c r="X1642" s="213"/>
      <c r="Y1642" s="213"/>
      <c r="Z1642" s="213"/>
      <c r="AA1642" s="213"/>
      <c r="AB1642" s="213"/>
      <c r="AC1642" s="213"/>
      <c r="AD1642" s="213"/>
      <c r="AE1642" s="213"/>
      <c r="AF1642" s="213"/>
      <c r="AG1642" s="213"/>
      <c r="AH1642" s="213"/>
      <c r="AI1642" s="213"/>
      <c r="AJ1642" s="213"/>
      <c r="AK1642" s="213"/>
      <c r="AL1642" s="213"/>
      <c r="AM1642" s="213"/>
      <c r="AN1642" s="213"/>
      <c r="AO1642" s="213"/>
      <c r="AP1642" s="213"/>
      <c r="AQ1642" s="213"/>
      <c r="AR1642" s="213"/>
      <c r="AS1642" s="213"/>
      <c r="AT1642" s="213"/>
      <c r="AU1642" s="213"/>
      <c r="AV1642" s="213"/>
      <c r="AW1642" s="213"/>
      <c r="AX1642" s="213"/>
      <c r="AY1642" s="213"/>
      <c r="AZ1642" s="213"/>
      <c r="BA1642" s="213"/>
      <c r="BB1642" s="213"/>
      <c r="BC1642" s="213"/>
      <c r="BD1642" s="213"/>
      <c r="BE1642" s="345"/>
      <c r="BF1642" s="3"/>
      <c r="BG1642" s="3"/>
      <c r="BH1642" s="3"/>
    </row>
    <row r="1643" spans="2:60" s="1" customFormat="1" ht="14.25" customHeight="1">
      <c r="B1643" s="40" t="s">
        <v>6156</v>
      </c>
      <c r="C1643" s="83"/>
      <c r="D1643" s="83"/>
      <c r="E1643" s="83"/>
      <c r="F1643" s="112"/>
      <c r="G1643" s="127" t="s">
        <v>5217</v>
      </c>
      <c r="H1643" s="131"/>
      <c r="I1643" s="131"/>
      <c r="J1643" s="131"/>
      <c r="K1643" s="131"/>
      <c r="L1643" s="131"/>
      <c r="M1643" s="131"/>
      <c r="N1643" s="175" t="str">
        <f>VLOOKUP($B1643,D1_3!$B$5:$AU$27,6,FALSE)&amp;""</f>
        <v/>
      </c>
      <c r="O1643" s="176"/>
      <c r="P1643" s="196" t="str">
        <f>VLOOKUP($B1643,D1_3!$B$5:$AU$27,8,FALSE)&amp;""</f>
        <v/>
      </c>
      <c r="Q1643" s="56"/>
      <c r="R1643" s="196" t="str">
        <f>VLOOKUP($B1643,D1_3!$B$5:$AU$27,9,FALSE)&amp;""</f>
        <v/>
      </c>
      <c r="S1643" s="56"/>
      <c r="T1643" s="196" t="str">
        <f>VLOOKUP($B1643,D1_3!$B$5:$AU$27,10,FALSE)&amp;""</f>
        <v/>
      </c>
      <c r="U1643" s="56"/>
      <c r="V1643" s="196" t="str">
        <f>VLOOKUP($B1643,D1_3!$B$5:$AU$27,11,FALSE)&amp;""</f>
        <v/>
      </c>
      <c r="W1643" s="56"/>
      <c r="X1643" s="196" t="str">
        <f>VLOOKUP($B1643,D1_3!$B$5:$AU$27,12,FALSE)&amp;""</f>
        <v/>
      </c>
      <c r="Y1643" s="56"/>
      <c r="Z1643" s="196" t="str">
        <f>VLOOKUP($B1643,D1_3!$B$5:$AU$27,13,FALSE)&amp;""</f>
        <v/>
      </c>
      <c r="AA1643" s="56"/>
      <c r="AB1643" s="196" t="str">
        <f>VLOOKUP($B1643,D1_3!$B$5:$AU$27,14,FALSE)&amp;""</f>
        <v/>
      </c>
      <c r="AC1643" s="56"/>
      <c r="AD1643" s="196" t="str">
        <f>VLOOKUP($B1643,D1_3!$B$5:$AU$27,15,FALSE)&amp;""</f>
        <v/>
      </c>
      <c r="AE1643" s="56"/>
      <c r="AF1643" s="292" t="s">
        <v>5141</v>
      </c>
      <c r="AG1643" s="296"/>
      <c r="AH1643" s="296"/>
      <c r="AI1643" s="296"/>
      <c r="AJ1643" s="296"/>
      <c r="AK1643" s="296"/>
      <c r="AL1643" s="296"/>
      <c r="AM1643" s="175" t="str">
        <f>VLOOKUP($B1643,D1_3!$B$5:$AU$27,16,FALSE)&amp;""</f>
        <v/>
      </c>
      <c r="AN1643" s="176"/>
      <c r="AO1643" s="313" t="s">
        <v>405</v>
      </c>
      <c r="AP1643" s="313"/>
      <c r="AQ1643" s="313"/>
      <c r="AR1643" s="313"/>
      <c r="AS1643" s="160" t="str">
        <f>VLOOKUP($B1643,D1_3!$B$5:$AU$27,18,FALSE)&amp;""</f>
        <v/>
      </c>
      <c r="AT1643" s="172"/>
      <c r="AU1643" s="172"/>
      <c r="AV1643" s="172"/>
      <c r="AW1643" s="172"/>
      <c r="AX1643" s="172"/>
      <c r="AY1643" s="172" t="s">
        <v>410</v>
      </c>
      <c r="AZ1643" s="204" t="str">
        <f>VLOOKUP($B1643,D1_3!$B$5:$AU$27,19,FALSE)&amp;""</f>
        <v/>
      </c>
      <c r="BA1643" s="172"/>
      <c r="BB1643" s="172"/>
      <c r="BC1643" s="172"/>
      <c r="BD1643" s="172"/>
      <c r="BE1643" s="215"/>
      <c r="BF1643" s="3"/>
      <c r="BG1643" s="3"/>
      <c r="BH1643" s="3"/>
    </row>
    <row r="1644" spans="2:60" s="1" customFormat="1" ht="14.25" customHeight="1">
      <c r="B1644" s="41"/>
      <c r="C1644" s="84"/>
      <c r="D1644" s="84"/>
      <c r="E1644" s="84"/>
      <c r="F1644" s="113"/>
      <c r="G1644" s="128"/>
      <c r="H1644" s="132"/>
      <c r="I1644" s="132"/>
      <c r="J1644" s="132"/>
      <c r="K1644" s="132"/>
      <c r="L1644" s="132"/>
      <c r="M1644" s="132"/>
      <c r="N1644" s="176"/>
      <c r="O1644" s="176"/>
      <c r="P1644" s="56"/>
      <c r="Q1644" s="56"/>
      <c r="R1644" s="56"/>
      <c r="S1644" s="56"/>
      <c r="T1644" s="56"/>
      <c r="U1644" s="56"/>
      <c r="V1644" s="56"/>
      <c r="W1644" s="56"/>
      <c r="X1644" s="56"/>
      <c r="Y1644" s="56"/>
      <c r="Z1644" s="56"/>
      <c r="AA1644" s="56"/>
      <c r="AB1644" s="56"/>
      <c r="AC1644" s="56"/>
      <c r="AD1644" s="56"/>
      <c r="AE1644" s="56"/>
      <c r="AF1644" s="293"/>
      <c r="AG1644" s="297"/>
      <c r="AH1644" s="297"/>
      <c r="AI1644" s="297"/>
      <c r="AJ1644" s="297"/>
      <c r="AK1644" s="297"/>
      <c r="AL1644" s="297"/>
      <c r="AM1644" s="176"/>
      <c r="AN1644" s="176"/>
      <c r="AO1644" s="314"/>
      <c r="AP1644" s="314"/>
      <c r="AQ1644" s="314"/>
      <c r="AR1644" s="314"/>
      <c r="AS1644" s="161"/>
      <c r="AT1644" s="173"/>
      <c r="AU1644" s="173"/>
      <c r="AV1644" s="173"/>
      <c r="AW1644" s="173"/>
      <c r="AX1644" s="173"/>
      <c r="AY1644" s="173"/>
      <c r="AZ1644" s="173"/>
      <c r="BA1644" s="173"/>
      <c r="BB1644" s="173"/>
      <c r="BC1644" s="173"/>
      <c r="BD1644" s="173"/>
      <c r="BE1644" s="222"/>
      <c r="BF1644" s="3"/>
      <c r="BG1644" s="3"/>
      <c r="BH1644" s="3"/>
    </row>
    <row r="1645" spans="2:60" s="1" customFormat="1" ht="14.25" customHeight="1">
      <c r="B1645" s="41"/>
      <c r="C1645" s="84"/>
      <c r="D1645" s="84"/>
      <c r="E1645" s="84"/>
      <c r="F1645" s="113"/>
      <c r="G1645" s="127" t="s">
        <v>918</v>
      </c>
      <c r="H1645" s="131"/>
      <c r="I1645" s="131"/>
      <c r="J1645" s="131"/>
      <c r="K1645" s="131"/>
      <c r="L1645" s="131"/>
      <c r="M1645" s="131"/>
      <c r="N1645" s="175" t="str">
        <f>VLOOKUP($B1643,D1_3!$B$5:$AU$27,7,FALSE)&amp;""</f>
        <v/>
      </c>
      <c r="O1645" s="176"/>
      <c r="P1645" s="56"/>
      <c r="Q1645" s="56"/>
      <c r="R1645" s="56"/>
      <c r="S1645" s="56"/>
      <c r="T1645" s="56"/>
      <c r="U1645" s="56"/>
      <c r="V1645" s="56"/>
      <c r="W1645" s="56"/>
      <c r="X1645" s="56"/>
      <c r="Y1645" s="56"/>
      <c r="Z1645" s="56"/>
      <c r="AA1645" s="56"/>
      <c r="AB1645" s="56"/>
      <c r="AC1645" s="56"/>
      <c r="AD1645" s="56"/>
      <c r="AE1645" s="56"/>
      <c r="AF1645" s="127" t="s">
        <v>7272</v>
      </c>
      <c r="AG1645" s="131"/>
      <c r="AH1645" s="131"/>
      <c r="AI1645" s="131"/>
      <c r="AJ1645" s="131"/>
      <c r="AK1645" s="131"/>
      <c r="AL1645" s="131"/>
      <c r="AM1645" s="306" t="str">
        <f>VLOOKUP($B1643,D1_3!$B$5:$AU$27,17,FALSE)&amp;""</f>
        <v/>
      </c>
      <c r="AN1645" s="310"/>
      <c r="AO1645" s="314" t="s">
        <v>414</v>
      </c>
      <c r="AP1645" s="314"/>
      <c r="AQ1645" s="314"/>
      <c r="AR1645" s="314"/>
      <c r="AS1645" s="162" t="str">
        <f>VLOOKUP($B1643,D1_3!$B$5:$AU$27,20,FALSE)&amp;""</f>
        <v/>
      </c>
      <c r="AT1645" s="173"/>
      <c r="AU1645" s="173"/>
      <c r="AV1645" s="173"/>
      <c r="AW1645" s="173"/>
      <c r="AX1645" s="173"/>
      <c r="AY1645" s="173" t="s">
        <v>410</v>
      </c>
      <c r="AZ1645" s="205" t="str">
        <f>VLOOKUP($B1643,D1_3!$B$5:$AU$27,21,FALSE)&amp;""</f>
        <v/>
      </c>
      <c r="BA1645" s="173"/>
      <c r="BB1645" s="173"/>
      <c r="BC1645" s="173"/>
      <c r="BD1645" s="173"/>
      <c r="BE1645" s="222"/>
      <c r="BF1645" s="3"/>
      <c r="BG1645" s="3"/>
      <c r="BH1645" s="3"/>
    </row>
    <row r="1646" spans="2:60" s="1" customFormat="1" ht="14.25" customHeight="1">
      <c r="B1646" s="41"/>
      <c r="C1646" s="84"/>
      <c r="D1646" s="84"/>
      <c r="E1646" s="84"/>
      <c r="F1646" s="113"/>
      <c r="G1646" s="128"/>
      <c r="H1646" s="132"/>
      <c r="I1646" s="132"/>
      <c r="J1646" s="132"/>
      <c r="K1646" s="132"/>
      <c r="L1646" s="132"/>
      <c r="M1646" s="132"/>
      <c r="N1646" s="176"/>
      <c r="O1646" s="176"/>
      <c r="P1646" s="56"/>
      <c r="Q1646" s="56"/>
      <c r="R1646" s="56"/>
      <c r="S1646" s="56"/>
      <c r="T1646" s="56"/>
      <c r="U1646" s="56"/>
      <c r="V1646" s="56"/>
      <c r="W1646" s="56"/>
      <c r="X1646" s="56"/>
      <c r="Y1646" s="56"/>
      <c r="Z1646" s="56"/>
      <c r="AA1646" s="56"/>
      <c r="AB1646" s="56"/>
      <c r="AC1646" s="56"/>
      <c r="AD1646" s="56"/>
      <c r="AE1646" s="56"/>
      <c r="AF1646" s="128"/>
      <c r="AG1646" s="132"/>
      <c r="AH1646" s="132"/>
      <c r="AI1646" s="132"/>
      <c r="AJ1646" s="132"/>
      <c r="AK1646" s="132"/>
      <c r="AL1646" s="132"/>
      <c r="AM1646" s="307"/>
      <c r="AN1646" s="311"/>
      <c r="AO1646" s="315"/>
      <c r="AP1646" s="315"/>
      <c r="AQ1646" s="315"/>
      <c r="AR1646" s="315"/>
      <c r="AS1646" s="163"/>
      <c r="AT1646" s="174"/>
      <c r="AU1646" s="174"/>
      <c r="AV1646" s="174"/>
      <c r="AW1646" s="174"/>
      <c r="AX1646" s="174"/>
      <c r="AY1646" s="174"/>
      <c r="AZ1646" s="174"/>
      <c r="BA1646" s="174"/>
      <c r="BB1646" s="174"/>
      <c r="BC1646" s="174"/>
      <c r="BD1646" s="174"/>
      <c r="BE1646" s="216"/>
      <c r="BF1646" s="3"/>
      <c r="BG1646" s="3"/>
      <c r="BH1646" s="3"/>
    </row>
    <row r="1647" spans="2:60" s="1" customFormat="1" ht="14.25" customHeight="1">
      <c r="B1647" s="43"/>
      <c r="C1647" s="87"/>
      <c r="D1647" s="87"/>
      <c r="E1647" s="87"/>
      <c r="F1647" s="115"/>
      <c r="G1647" s="127" t="s">
        <v>7138</v>
      </c>
      <c r="H1647" s="131"/>
      <c r="I1647" s="131"/>
      <c r="J1647" s="131"/>
      <c r="K1647" s="131"/>
      <c r="L1647" s="131"/>
      <c r="M1647" s="131"/>
      <c r="N1647" s="131"/>
      <c r="O1647" s="131"/>
      <c r="P1647" s="197" t="str">
        <f>VLOOKUP($B1643,D1_3!$B$5:$AU$27,46,FALSE)&amp;""</f>
        <v/>
      </c>
      <c r="Q1647" s="211"/>
      <c r="R1647" s="211"/>
      <c r="S1647" s="211"/>
      <c r="T1647" s="211"/>
      <c r="U1647" s="211"/>
      <c r="V1647" s="211"/>
      <c r="W1647" s="211"/>
      <c r="X1647" s="211"/>
      <c r="Y1647" s="211"/>
      <c r="Z1647" s="211"/>
      <c r="AA1647" s="211"/>
      <c r="AB1647" s="211"/>
      <c r="AC1647" s="211"/>
      <c r="AD1647" s="211"/>
      <c r="AE1647" s="211"/>
      <c r="AF1647" s="211"/>
      <c r="AG1647" s="211"/>
      <c r="AH1647" s="211"/>
      <c r="AI1647" s="211"/>
      <c r="AJ1647" s="211"/>
      <c r="AK1647" s="211"/>
      <c r="AL1647" s="211"/>
      <c r="AM1647" s="211"/>
      <c r="AN1647" s="211"/>
      <c r="AO1647" s="211"/>
      <c r="AP1647" s="211"/>
      <c r="AQ1647" s="211"/>
      <c r="AR1647" s="211"/>
      <c r="AS1647" s="211"/>
      <c r="AT1647" s="211"/>
      <c r="AU1647" s="211"/>
      <c r="AV1647" s="211"/>
      <c r="AW1647" s="211"/>
      <c r="AX1647" s="211"/>
      <c r="AY1647" s="211"/>
      <c r="AZ1647" s="211"/>
      <c r="BA1647" s="211"/>
      <c r="BB1647" s="211"/>
      <c r="BC1647" s="211"/>
      <c r="BD1647" s="211"/>
      <c r="BE1647" s="343"/>
      <c r="BF1647" s="3"/>
      <c r="BG1647" s="3"/>
      <c r="BH1647" s="3"/>
    </row>
    <row r="1648" spans="2:60" s="1" customFormat="1" ht="14.25" customHeight="1">
      <c r="B1648" s="43"/>
      <c r="C1648" s="87"/>
      <c r="D1648" s="87"/>
      <c r="E1648" s="87"/>
      <c r="F1648" s="115"/>
      <c r="G1648" s="129"/>
      <c r="H1648" s="133"/>
      <c r="I1648" s="133"/>
      <c r="J1648" s="133"/>
      <c r="K1648" s="133"/>
      <c r="L1648" s="133"/>
      <c r="M1648" s="133"/>
      <c r="N1648" s="133"/>
      <c r="O1648" s="133"/>
      <c r="P1648" s="198"/>
      <c r="Q1648" s="212"/>
      <c r="R1648" s="212"/>
      <c r="S1648" s="212"/>
      <c r="T1648" s="212"/>
      <c r="U1648" s="212"/>
      <c r="V1648" s="212"/>
      <c r="W1648" s="212"/>
      <c r="X1648" s="212"/>
      <c r="Y1648" s="212"/>
      <c r="Z1648" s="212"/>
      <c r="AA1648" s="212"/>
      <c r="AB1648" s="212"/>
      <c r="AC1648" s="212"/>
      <c r="AD1648" s="212"/>
      <c r="AE1648" s="212"/>
      <c r="AF1648" s="212"/>
      <c r="AG1648" s="212"/>
      <c r="AH1648" s="212"/>
      <c r="AI1648" s="212"/>
      <c r="AJ1648" s="212"/>
      <c r="AK1648" s="212"/>
      <c r="AL1648" s="212"/>
      <c r="AM1648" s="212"/>
      <c r="AN1648" s="212"/>
      <c r="AO1648" s="212"/>
      <c r="AP1648" s="212"/>
      <c r="AQ1648" s="212"/>
      <c r="AR1648" s="212"/>
      <c r="AS1648" s="212"/>
      <c r="AT1648" s="212"/>
      <c r="AU1648" s="212"/>
      <c r="AV1648" s="212"/>
      <c r="AW1648" s="212"/>
      <c r="AX1648" s="212"/>
      <c r="AY1648" s="212"/>
      <c r="AZ1648" s="212"/>
      <c r="BA1648" s="212"/>
      <c r="BB1648" s="212"/>
      <c r="BC1648" s="212"/>
      <c r="BD1648" s="212"/>
      <c r="BE1648" s="344"/>
      <c r="BF1648" s="3"/>
      <c r="BG1648" s="3"/>
      <c r="BH1648" s="3"/>
    </row>
    <row r="1649" spans="2:60" s="1" customFormat="1" ht="14.25" customHeight="1">
      <c r="B1649" s="43"/>
      <c r="C1649" s="87"/>
      <c r="D1649" s="87"/>
      <c r="E1649" s="87"/>
      <c r="F1649" s="115"/>
      <c r="G1649" s="129"/>
      <c r="H1649" s="133"/>
      <c r="I1649" s="133"/>
      <c r="J1649" s="133"/>
      <c r="K1649" s="133"/>
      <c r="L1649" s="133"/>
      <c r="M1649" s="133"/>
      <c r="N1649" s="133"/>
      <c r="O1649" s="133"/>
      <c r="P1649" s="198"/>
      <c r="Q1649" s="212"/>
      <c r="R1649" s="212"/>
      <c r="S1649" s="212"/>
      <c r="T1649" s="212"/>
      <c r="U1649" s="212"/>
      <c r="V1649" s="212"/>
      <c r="W1649" s="212"/>
      <c r="X1649" s="212"/>
      <c r="Y1649" s="212"/>
      <c r="Z1649" s="212"/>
      <c r="AA1649" s="212"/>
      <c r="AB1649" s="212"/>
      <c r="AC1649" s="212"/>
      <c r="AD1649" s="212"/>
      <c r="AE1649" s="212"/>
      <c r="AF1649" s="212"/>
      <c r="AG1649" s="212"/>
      <c r="AH1649" s="212"/>
      <c r="AI1649" s="212"/>
      <c r="AJ1649" s="212"/>
      <c r="AK1649" s="212"/>
      <c r="AL1649" s="212"/>
      <c r="AM1649" s="212"/>
      <c r="AN1649" s="212"/>
      <c r="AO1649" s="212"/>
      <c r="AP1649" s="212"/>
      <c r="AQ1649" s="212"/>
      <c r="AR1649" s="212"/>
      <c r="AS1649" s="212"/>
      <c r="AT1649" s="212"/>
      <c r="AU1649" s="212"/>
      <c r="AV1649" s="212"/>
      <c r="AW1649" s="212"/>
      <c r="AX1649" s="212"/>
      <c r="AY1649" s="212"/>
      <c r="AZ1649" s="212"/>
      <c r="BA1649" s="212"/>
      <c r="BB1649" s="212"/>
      <c r="BC1649" s="212"/>
      <c r="BD1649" s="212"/>
      <c r="BE1649" s="344"/>
      <c r="BF1649" s="3"/>
      <c r="BG1649" s="3"/>
      <c r="BH1649" s="3"/>
    </row>
    <row r="1650" spans="2:60" s="1" customFormat="1" ht="14.25" customHeight="1">
      <c r="B1650" s="43"/>
      <c r="C1650" s="87"/>
      <c r="D1650" s="87"/>
      <c r="E1650" s="87"/>
      <c r="F1650" s="115"/>
      <c r="G1650" s="129"/>
      <c r="H1650" s="133"/>
      <c r="I1650" s="133"/>
      <c r="J1650" s="133"/>
      <c r="K1650" s="133"/>
      <c r="L1650" s="133"/>
      <c r="M1650" s="133"/>
      <c r="N1650" s="133"/>
      <c r="O1650" s="133"/>
      <c r="P1650" s="198"/>
      <c r="Q1650" s="212"/>
      <c r="R1650" s="212"/>
      <c r="S1650" s="212"/>
      <c r="T1650" s="212"/>
      <c r="U1650" s="212"/>
      <c r="V1650" s="212"/>
      <c r="W1650" s="212"/>
      <c r="X1650" s="212"/>
      <c r="Y1650" s="212"/>
      <c r="Z1650" s="212"/>
      <c r="AA1650" s="212"/>
      <c r="AB1650" s="212"/>
      <c r="AC1650" s="212"/>
      <c r="AD1650" s="212"/>
      <c r="AE1650" s="212"/>
      <c r="AF1650" s="212"/>
      <c r="AG1650" s="212"/>
      <c r="AH1650" s="212"/>
      <c r="AI1650" s="212"/>
      <c r="AJ1650" s="212"/>
      <c r="AK1650" s="212"/>
      <c r="AL1650" s="212"/>
      <c r="AM1650" s="212"/>
      <c r="AN1650" s="212"/>
      <c r="AO1650" s="212"/>
      <c r="AP1650" s="212"/>
      <c r="AQ1650" s="212"/>
      <c r="AR1650" s="212"/>
      <c r="AS1650" s="212"/>
      <c r="AT1650" s="212"/>
      <c r="AU1650" s="212"/>
      <c r="AV1650" s="212"/>
      <c r="AW1650" s="212"/>
      <c r="AX1650" s="212"/>
      <c r="AY1650" s="212"/>
      <c r="AZ1650" s="212"/>
      <c r="BA1650" s="212"/>
      <c r="BB1650" s="212"/>
      <c r="BC1650" s="212"/>
      <c r="BD1650" s="212"/>
      <c r="BE1650" s="344"/>
      <c r="BF1650" s="3"/>
      <c r="BG1650" s="3"/>
      <c r="BH1650" s="3"/>
    </row>
    <row r="1651" spans="2:60" s="1" customFormat="1" ht="14.25" customHeight="1">
      <c r="B1651" s="44"/>
      <c r="C1651" s="86"/>
      <c r="D1651" s="86"/>
      <c r="E1651" s="86"/>
      <c r="F1651" s="116"/>
      <c r="G1651" s="128"/>
      <c r="H1651" s="132"/>
      <c r="I1651" s="132"/>
      <c r="J1651" s="132"/>
      <c r="K1651" s="132"/>
      <c r="L1651" s="132"/>
      <c r="M1651" s="132"/>
      <c r="N1651" s="132"/>
      <c r="O1651" s="132"/>
      <c r="P1651" s="199"/>
      <c r="Q1651" s="213"/>
      <c r="R1651" s="213"/>
      <c r="S1651" s="213"/>
      <c r="T1651" s="213"/>
      <c r="U1651" s="213"/>
      <c r="V1651" s="213"/>
      <c r="W1651" s="213"/>
      <c r="X1651" s="213"/>
      <c r="Y1651" s="213"/>
      <c r="Z1651" s="213"/>
      <c r="AA1651" s="213"/>
      <c r="AB1651" s="213"/>
      <c r="AC1651" s="213"/>
      <c r="AD1651" s="213"/>
      <c r="AE1651" s="213"/>
      <c r="AF1651" s="213"/>
      <c r="AG1651" s="213"/>
      <c r="AH1651" s="213"/>
      <c r="AI1651" s="213"/>
      <c r="AJ1651" s="213"/>
      <c r="AK1651" s="213"/>
      <c r="AL1651" s="213"/>
      <c r="AM1651" s="213"/>
      <c r="AN1651" s="213"/>
      <c r="AO1651" s="213"/>
      <c r="AP1651" s="213"/>
      <c r="AQ1651" s="213"/>
      <c r="AR1651" s="213"/>
      <c r="AS1651" s="213"/>
      <c r="AT1651" s="213"/>
      <c r="AU1651" s="213"/>
      <c r="AV1651" s="213"/>
      <c r="AW1651" s="213"/>
      <c r="AX1651" s="213"/>
      <c r="AY1651" s="213"/>
      <c r="AZ1651" s="213"/>
      <c r="BA1651" s="213"/>
      <c r="BB1651" s="213"/>
      <c r="BC1651" s="213"/>
      <c r="BD1651" s="213"/>
      <c r="BE1651" s="345"/>
      <c r="BF1651" s="3"/>
      <c r="BG1651" s="3"/>
      <c r="BH1651" s="3"/>
    </row>
    <row r="1652" spans="2:60" s="1" customFormat="1" ht="14.25" customHeight="1">
      <c r="B1652" s="40" t="s">
        <v>2185</v>
      </c>
      <c r="C1652" s="83"/>
      <c r="D1652" s="83"/>
      <c r="E1652" s="83"/>
      <c r="F1652" s="112"/>
      <c r="G1652" s="127" t="s">
        <v>5217</v>
      </c>
      <c r="H1652" s="131"/>
      <c r="I1652" s="131"/>
      <c r="J1652" s="131"/>
      <c r="K1652" s="131"/>
      <c r="L1652" s="131"/>
      <c r="M1652" s="131"/>
      <c r="N1652" s="175" t="str">
        <f>VLOOKUP($B1652,D1_3!$B$5:$AU$27,6,FALSE)&amp;""</f>
        <v/>
      </c>
      <c r="O1652" s="176"/>
      <c r="P1652" s="196" t="str">
        <f>VLOOKUP($B1652,D1_3!$B$5:$AU$27,8,FALSE)&amp;""</f>
        <v/>
      </c>
      <c r="Q1652" s="56"/>
      <c r="R1652" s="196" t="str">
        <f>VLOOKUP($B1652,D1_3!$B$5:$AU$27,9,FALSE)&amp;""</f>
        <v/>
      </c>
      <c r="S1652" s="56"/>
      <c r="T1652" s="196" t="str">
        <f>VLOOKUP($B1652,D1_3!$B$5:$AU$27,10,FALSE)&amp;""</f>
        <v/>
      </c>
      <c r="U1652" s="56"/>
      <c r="V1652" s="196" t="str">
        <f>VLOOKUP($B1652,D1_3!$B$5:$AU$27,11,FALSE)&amp;""</f>
        <v/>
      </c>
      <c r="W1652" s="56"/>
      <c r="X1652" s="196" t="str">
        <f>VLOOKUP($B1652,D1_3!$B$5:$AU$27,12,FALSE)&amp;""</f>
        <v/>
      </c>
      <c r="Y1652" s="56"/>
      <c r="Z1652" s="196" t="str">
        <f>VLOOKUP($B1652,D1_3!$B$5:$AU$27,13,FALSE)&amp;""</f>
        <v/>
      </c>
      <c r="AA1652" s="56"/>
      <c r="AB1652" s="196" t="str">
        <f>VLOOKUP($B1652,D1_3!$B$5:$AU$27,14,FALSE)&amp;""</f>
        <v/>
      </c>
      <c r="AC1652" s="56"/>
      <c r="AD1652" s="196" t="str">
        <f>VLOOKUP($B1652,D1_3!$B$5:$AU$27,15,FALSE)&amp;""</f>
        <v/>
      </c>
      <c r="AE1652" s="56"/>
      <c r="AF1652" s="292" t="s">
        <v>5141</v>
      </c>
      <c r="AG1652" s="296"/>
      <c r="AH1652" s="296"/>
      <c r="AI1652" s="296"/>
      <c r="AJ1652" s="296"/>
      <c r="AK1652" s="296"/>
      <c r="AL1652" s="296"/>
      <c r="AM1652" s="175" t="str">
        <f>VLOOKUP($B1652,D1_3!$B$5:$AU$27,16,FALSE)&amp;""</f>
        <v/>
      </c>
      <c r="AN1652" s="176"/>
      <c r="AO1652" s="313" t="s">
        <v>405</v>
      </c>
      <c r="AP1652" s="313"/>
      <c r="AQ1652" s="313"/>
      <c r="AR1652" s="313"/>
      <c r="AS1652" s="160" t="str">
        <f>VLOOKUP($B1652,D1_3!$B$5:$AU$27,18,FALSE)&amp;""</f>
        <v/>
      </c>
      <c r="AT1652" s="172"/>
      <c r="AU1652" s="172"/>
      <c r="AV1652" s="172"/>
      <c r="AW1652" s="172"/>
      <c r="AX1652" s="172"/>
      <c r="AY1652" s="172" t="s">
        <v>410</v>
      </c>
      <c r="AZ1652" s="204" t="str">
        <f>VLOOKUP($B1652,D1_3!$B$5:$AU$27,19,FALSE)&amp;""</f>
        <v/>
      </c>
      <c r="BA1652" s="172"/>
      <c r="BB1652" s="172"/>
      <c r="BC1652" s="172"/>
      <c r="BD1652" s="172"/>
      <c r="BE1652" s="215"/>
      <c r="BF1652" s="3"/>
      <c r="BG1652" s="3"/>
      <c r="BH1652" s="3"/>
    </row>
    <row r="1653" spans="2:60" s="1" customFormat="1" ht="14.25" customHeight="1">
      <c r="B1653" s="41"/>
      <c r="C1653" s="84"/>
      <c r="D1653" s="84"/>
      <c r="E1653" s="84"/>
      <c r="F1653" s="113"/>
      <c r="G1653" s="128"/>
      <c r="H1653" s="132"/>
      <c r="I1653" s="132"/>
      <c r="J1653" s="132"/>
      <c r="K1653" s="132"/>
      <c r="L1653" s="132"/>
      <c r="M1653" s="132"/>
      <c r="N1653" s="176"/>
      <c r="O1653" s="176"/>
      <c r="P1653" s="56"/>
      <c r="Q1653" s="56"/>
      <c r="R1653" s="56"/>
      <c r="S1653" s="56"/>
      <c r="T1653" s="56"/>
      <c r="U1653" s="56"/>
      <c r="V1653" s="56"/>
      <c r="W1653" s="56"/>
      <c r="X1653" s="56"/>
      <c r="Y1653" s="56"/>
      <c r="Z1653" s="56"/>
      <c r="AA1653" s="56"/>
      <c r="AB1653" s="56"/>
      <c r="AC1653" s="56"/>
      <c r="AD1653" s="56"/>
      <c r="AE1653" s="56"/>
      <c r="AF1653" s="293"/>
      <c r="AG1653" s="297"/>
      <c r="AH1653" s="297"/>
      <c r="AI1653" s="297"/>
      <c r="AJ1653" s="297"/>
      <c r="AK1653" s="297"/>
      <c r="AL1653" s="297"/>
      <c r="AM1653" s="176"/>
      <c r="AN1653" s="176"/>
      <c r="AO1653" s="314"/>
      <c r="AP1653" s="314"/>
      <c r="AQ1653" s="314"/>
      <c r="AR1653" s="314"/>
      <c r="AS1653" s="161"/>
      <c r="AT1653" s="173"/>
      <c r="AU1653" s="173"/>
      <c r="AV1653" s="173"/>
      <c r="AW1653" s="173"/>
      <c r="AX1653" s="173"/>
      <c r="AY1653" s="173"/>
      <c r="AZ1653" s="173"/>
      <c r="BA1653" s="173"/>
      <c r="BB1653" s="173"/>
      <c r="BC1653" s="173"/>
      <c r="BD1653" s="173"/>
      <c r="BE1653" s="222"/>
      <c r="BF1653" s="3"/>
      <c r="BG1653" s="3"/>
      <c r="BH1653" s="3"/>
    </row>
    <row r="1654" spans="2:60" s="1" customFormat="1" ht="14.25" customHeight="1">
      <c r="B1654" s="41"/>
      <c r="C1654" s="84"/>
      <c r="D1654" s="84"/>
      <c r="E1654" s="84"/>
      <c r="F1654" s="113"/>
      <c r="G1654" s="127" t="s">
        <v>918</v>
      </c>
      <c r="H1654" s="131"/>
      <c r="I1654" s="131"/>
      <c r="J1654" s="131"/>
      <c r="K1654" s="131"/>
      <c r="L1654" s="131"/>
      <c r="M1654" s="131"/>
      <c r="N1654" s="175" t="str">
        <f>VLOOKUP($B1652,D1_3!$B$5:$AU$27,7,FALSE)&amp;""</f>
        <v/>
      </c>
      <c r="O1654" s="176"/>
      <c r="P1654" s="56"/>
      <c r="Q1654" s="56"/>
      <c r="R1654" s="56"/>
      <c r="S1654" s="56"/>
      <c r="T1654" s="56"/>
      <c r="U1654" s="56"/>
      <c r="V1654" s="56"/>
      <c r="W1654" s="56"/>
      <c r="X1654" s="56"/>
      <c r="Y1654" s="56"/>
      <c r="Z1654" s="56"/>
      <c r="AA1654" s="56"/>
      <c r="AB1654" s="56"/>
      <c r="AC1654" s="56"/>
      <c r="AD1654" s="56"/>
      <c r="AE1654" s="56"/>
      <c r="AF1654" s="127" t="s">
        <v>7272</v>
      </c>
      <c r="AG1654" s="131"/>
      <c r="AH1654" s="131"/>
      <c r="AI1654" s="131"/>
      <c r="AJ1654" s="131"/>
      <c r="AK1654" s="131"/>
      <c r="AL1654" s="131"/>
      <c r="AM1654" s="306" t="str">
        <f>VLOOKUP($B1652,D1_3!$B$5:$AU$27,17,FALSE)&amp;""</f>
        <v/>
      </c>
      <c r="AN1654" s="310"/>
      <c r="AO1654" s="314" t="s">
        <v>414</v>
      </c>
      <c r="AP1654" s="314"/>
      <c r="AQ1654" s="314"/>
      <c r="AR1654" s="314"/>
      <c r="AS1654" s="162" t="str">
        <f>VLOOKUP($B1652,D1_3!$B$5:$AU$27,20,FALSE)&amp;""</f>
        <v/>
      </c>
      <c r="AT1654" s="173"/>
      <c r="AU1654" s="173"/>
      <c r="AV1654" s="173"/>
      <c r="AW1654" s="173"/>
      <c r="AX1654" s="173"/>
      <c r="AY1654" s="173" t="s">
        <v>410</v>
      </c>
      <c r="AZ1654" s="205" t="str">
        <f>VLOOKUP($B1652,D1_3!$B$5:$AU$27,21,FALSE)&amp;""</f>
        <v/>
      </c>
      <c r="BA1654" s="173"/>
      <c r="BB1654" s="173"/>
      <c r="BC1654" s="173"/>
      <c r="BD1654" s="173"/>
      <c r="BE1654" s="222"/>
      <c r="BF1654" s="3"/>
      <c r="BG1654" s="3"/>
      <c r="BH1654" s="3"/>
    </row>
    <row r="1655" spans="2:60" s="1" customFormat="1" ht="14.25" customHeight="1">
      <c r="B1655" s="41"/>
      <c r="C1655" s="84"/>
      <c r="D1655" s="84"/>
      <c r="E1655" s="84"/>
      <c r="F1655" s="113"/>
      <c r="G1655" s="128"/>
      <c r="H1655" s="132"/>
      <c r="I1655" s="132"/>
      <c r="J1655" s="132"/>
      <c r="K1655" s="132"/>
      <c r="L1655" s="132"/>
      <c r="M1655" s="132"/>
      <c r="N1655" s="176"/>
      <c r="O1655" s="176"/>
      <c r="P1655" s="56"/>
      <c r="Q1655" s="56"/>
      <c r="R1655" s="56"/>
      <c r="S1655" s="56"/>
      <c r="T1655" s="56"/>
      <c r="U1655" s="56"/>
      <c r="V1655" s="56"/>
      <c r="W1655" s="56"/>
      <c r="X1655" s="56"/>
      <c r="Y1655" s="56"/>
      <c r="Z1655" s="56"/>
      <c r="AA1655" s="56"/>
      <c r="AB1655" s="56"/>
      <c r="AC1655" s="56"/>
      <c r="AD1655" s="56"/>
      <c r="AE1655" s="56"/>
      <c r="AF1655" s="128"/>
      <c r="AG1655" s="132"/>
      <c r="AH1655" s="132"/>
      <c r="AI1655" s="132"/>
      <c r="AJ1655" s="132"/>
      <c r="AK1655" s="132"/>
      <c r="AL1655" s="132"/>
      <c r="AM1655" s="307"/>
      <c r="AN1655" s="311"/>
      <c r="AO1655" s="315"/>
      <c r="AP1655" s="315"/>
      <c r="AQ1655" s="315"/>
      <c r="AR1655" s="315"/>
      <c r="AS1655" s="163"/>
      <c r="AT1655" s="174"/>
      <c r="AU1655" s="174"/>
      <c r="AV1655" s="174"/>
      <c r="AW1655" s="174"/>
      <c r="AX1655" s="174"/>
      <c r="AY1655" s="174"/>
      <c r="AZ1655" s="174"/>
      <c r="BA1655" s="174"/>
      <c r="BB1655" s="174"/>
      <c r="BC1655" s="174"/>
      <c r="BD1655" s="174"/>
      <c r="BE1655" s="216"/>
      <c r="BF1655" s="3"/>
      <c r="BG1655" s="3"/>
      <c r="BH1655" s="3"/>
    </row>
    <row r="1656" spans="2:60" s="1" customFormat="1" ht="14.25" customHeight="1">
      <c r="B1656" s="43"/>
      <c r="C1656" s="87"/>
      <c r="D1656" s="87"/>
      <c r="E1656" s="87"/>
      <c r="F1656" s="115"/>
      <c r="G1656" s="127" t="s">
        <v>7138</v>
      </c>
      <c r="H1656" s="131"/>
      <c r="I1656" s="131"/>
      <c r="J1656" s="131"/>
      <c r="K1656" s="131"/>
      <c r="L1656" s="131"/>
      <c r="M1656" s="131"/>
      <c r="N1656" s="131"/>
      <c r="O1656" s="131"/>
      <c r="P1656" s="197" t="str">
        <f>VLOOKUP($B1652,D1_3!$B$5:$AU$27,46,FALSE)&amp;""</f>
        <v/>
      </c>
      <c r="Q1656" s="211"/>
      <c r="R1656" s="211"/>
      <c r="S1656" s="211"/>
      <c r="T1656" s="211"/>
      <c r="U1656" s="211"/>
      <c r="V1656" s="211"/>
      <c r="W1656" s="211"/>
      <c r="X1656" s="211"/>
      <c r="Y1656" s="211"/>
      <c r="Z1656" s="211"/>
      <c r="AA1656" s="211"/>
      <c r="AB1656" s="211"/>
      <c r="AC1656" s="211"/>
      <c r="AD1656" s="211"/>
      <c r="AE1656" s="211"/>
      <c r="AF1656" s="211"/>
      <c r="AG1656" s="211"/>
      <c r="AH1656" s="211"/>
      <c r="AI1656" s="211"/>
      <c r="AJ1656" s="211"/>
      <c r="AK1656" s="211"/>
      <c r="AL1656" s="211"/>
      <c r="AM1656" s="211"/>
      <c r="AN1656" s="211"/>
      <c r="AO1656" s="211"/>
      <c r="AP1656" s="211"/>
      <c r="AQ1656" s="211"/>
      <c r="AR1656" s="211"/>
      <c r="AS1656" s="211"/>
      <c r="AT1656" s="211"/>
      <c r="AU1656" s="211"/>
      <c r="AV1656" s="211"/>
      <c r="AW1656" s="211"/>
      <c r="AX1656" s="211"/>
      <c r="AY1656" s="211"/>
      <c r="AZ1656" s="211"/>
      <c r="BA1656" s="211"/>
      <c r="BB1656" s="211"/>
      <c r="BC1656" s="211"/>
      <c r="BD1656" s="211"/>
      <c r="BE1656" s="343"/>
      <c r="BF1656" s="3"/>
      <c r="BG1656" s="3"/>
      <c r="BH1656" s="3"/>
    </row>
    <row r="1657" spans="2:60" s="1" customFormat="1" ht="14.25" customHeight="1">
      <c r="B1657" s="43"/>
      <c r="C1657" s="87"/>
      <c r="D1657" s="87"/>
      <c r="E1657" s="87"/>
      <c r="F1657" s="115"/>
      <c r="G1657" s="129"/>
      <c r="H1657" s="133"/>
      <c r="I1657" s="133"/>
      <c r="J1657" s="133"/>
      <c r="K1657" s="133"/>
      <c r="L1657" s="133"/>
      <c r="M1657" s="133"/>
      <c r="N1657" s="133"/>
      <c r="O1657" s="133"/>
      <c r="P1657" s="198"/>
      <c r="Q1657" s="212"/>
      <c r="R1657" s="212"/>
      <c r="S1657" s="212"/>
      <c r="T1657" s="212"/>
      <c r="U1657" s="212"/>
      <c r="V1657" s="212"/>
      <c r="W1657" s="212"/>
      <c r="X1657" s="212"/>
      <c r="Y1657" s="212"/>
      <c r="Z1657" s="212"/>
      <c r="AA1657" s="212"/>
      <c r="AB1657" s="212"/>
      <c r="AC1657" s="212"/>
      <c r="AD1657" s="212"/>
      <c r="AE1657" s="212"/>
      <c r="AF1657" s="212"/>
      <c r="AG1657" s="212"/>
      <c r="AH1657" s="212"/>
      <c r="AI1657" s="212"/>
      <c r="AJ1657" s="212"/>
      <c r="AK1657" s="212"/>
      <c r="AL1657" s="212"/>
      <c r="AM1657" s="212"/>
      <c r="AN1657" s="212"/>
      <c r="AO1657" s="212"/>
      <c r="AP1657" s="212"/>
      <c r="AQ1657" s="212"/>
      <c r="AR1657" s="212"/>
      <c r="AS1657" s="212"/>
      <c r="AT1657" s="212"/>
      <c r="AU1657" s="212"/>
      <c r="AV1657" s="212"/>
      <c r="AW1657" s="212"/>
      <c r="AX1657" s="212"/>
      <c r="AY1657" s="212"/>
      <c r="AZ1657" s="212"/>
      <c r="BA1657" s="212"/>
      <c r="BB1657" s="212"/>
      <c r="BC1657" s="212"/>
      <c r="BD1657" s="212"/>
      <c r="BE1657" s="344"/>
      <c r="BF1657" s="3"/>
      <c r="BG1657" s="3"/>
      <c r="BH1657" s="3"/>
    </row>
    <row r="1658" spans="2:60" s="1" customFormat="1" ht="14.25" customHeight="1">
      <c r="B1658" s="43"/>
      <c r="C1658" s="87"/>
      <c r="D1658" s="87"/>
      <c r="E1658" s="87"/>
      <c r="F1658" s="115"/>
      <c r="G1658" s="129"/>
      <c r="H1658" s="133"/>
      <c r="I1658" s="133"/>
      <c r="J1658" s="133"/>
      <c r="K1658" s="133"/>
      <c r="L1658" s="133"/>
      <c r="M1658" s="133"/>
      <c r="N1658" s="133"/>
      <c r="O1658" s="133"/>
      <c r="P1658" s="198"/>
      <c r="Q1658" s="212"/>
      <c r="R1658" s="212"/>
      <c r="S1658" s="212"/>
      <c r="T1658" s="212"/>
      <c r="U1658" s="212"/>
      <c r="V1658" s="212"/>
      <c r="W1658" s="212"/>
      <c r="X1658" s="212"/>
      <c r="Y1658" s="212"/>
      <c r="Z1658" s="212"/>
      <c r="AA1658" s="212"/>
      <c r="AB1658" s="212"/>
      <c r="AC1658" s="212"/>
      <c r="AD1658" s="212"/>
      <c r="AE1658" s="212"/>
      <c r="AF1658" s="212"/>
      <c r="AG1658" s="212"/>
      <c r="AH1658" s="212"/>
      <c r="AI1658" s="212"/>
      <c r="AJ1658" s="212"/>
      <c r="AK1658" s="212"/>
      <c r="AL1658" s="212"/>
      <c r="AM1658" s="212"/>
      <c r="AN1658" s="212"/>
      <c r="AO1658" s="212"/>
      <c r="AP1658" s="212"/>
      <c r="AQ1658" s="212"/>
      <c r="AR1658" s="212"/>
      <c r="AS1658" s="212"/>
      <c r="AT1658" s="212"/>
      <c r="AU1658" s="212"/>
      <c r="AV1658" s="212"/>
      <c r="AW1658" s="212"/>
      <c r="AX1658" s="212"/>
      <c r="AY1658" s="212"/>
      <c r="AZ1658" s="212"/>
      <c r="BA1658" s="212"/>
      <c r="BB1658" s="212"/>
      <c r="BC1658" s="212"/>
      <c r="BD1658" s="212"/>
      <c r="BE1658" s="344"/>
      <c r="BF1658" s="3"/>
      <c r="BG1658" s="3"/>
      <c r="BH1658" s="3"/>
    </row>
    <row r="1659" spans="2:60" s="1" customFormat="1" ht="14.25" customHeight="1">
      <c r="B1659" s="43"/>
      <c r="C1659" s="87"/>
      <c r="D1659" s="87"/>
      <c r="E1659" s="87"/>
      <c r="F1659" s="115"/>
      <c r="G1659" s="129"/>
      <c r="H1659" s="133"/>
      <c r="I1659" s="133"/>
      <c r="J1659" s="133"/>
      <c r="K1659" s="133"/>
      <c r="L1659" s="133"/>
      <c r="M1659" s="133"/>
      <c r="N1659" s="133"/>
      <c r="O1659" s="133"/>
      <c r="P1659" s="198"/>
      <c r="Q1659" s="212"/>
      <c r="R1659" s="212"/>
      <c r="S1659" s="212"/>
      <c r="T1659" s="212"/>
      <c r="U1659" s="212"/>
      <c r="V1659" s="212"/>
      <c r="W1659" s="212"/>
      <c r="X1659" s="212"/>
      <c r="Y1659" s="212"/>
      <c r="Z1659" s="212"/>
      <c r="AA1659" s="212"/>
      <c r="AB1659" s="212"/>
      <c r="AC1659" s="212"/>
      <c r="AD1659" s="212"/>
      <c r="AE1659" s="212"/>
      <c r="AF1659" s="212"/>
      <c r="AG1659" s="212"/>
      <c r="AH1659" s="212"/>
      <c r="AI1659" s="212"/>
      <c r="AJ1659" s="212"/>
      <c r="AK1659" s="212"/>
      <c r="AL1659" s="212"/>
      <c r="AM1659" s="212"/>
      <c r="AN1659" s="212"/>
      <c r="AO1659" s="212"/>
      <c r="AP1659" s="212"/>
      <c r="AQ1659" s="212"/>
      <c r="AR1659" s="212"/>
      <c r="AS1659" s="212"/>
      <c r="AT1659" s="212"/>
      <c r="AU1659" s="212"/>
      <c r="AV1659" s="212"/>
      <c r="AW1659" s="212"/>
      <c r="AX1659" s="212"/>
      <c r="AY1659" s="212"/>
      <c r="AZ1659" s="212"/>
      <c r="BA1659" s="212"/>
      <c r="BB1659" s="212"/>
      <c r="BC1659" s="212"/>
      <c r="BD1659" s="212"/>
      <c r="BE1659" s="344"/>
      <c r="BF1659" s="3"/>
      <c r="BG1659" s="3"/>
      <c r="BH1659" s="3"/>
    </row>
    <row r="1660" spans="2:60" s="1" customFormat="1" ht="14.25" customHeight="1">
      <c r="B1660" s="44"/>
      <c r="C1660" s="86"/>
      <c r="D1660" s="86"/>
      <c r="E1660" s="86"/>
      <c r="F1660" s="116"/>
      <c r="G1660" s="128"/>
      <c r="H1660" s="132"/>
      <c r="I1660" s="132"/>
      <c r="J1660" s="132"/>
      <c r="K1660" s="132"/>
      <c r="L1660" s="132"/>
      <c r="M1660" s="132"/>
      <c r="N1660" s="132"/>
      <c r="O1660" s="132"/>
      <c r="P1660" s="199"/>
      <c r="Q1660" s="213"/>
      <c r="R1660" s="213"/>
      <c r="S1660" s="213"/>
      <c r="T1660" s="213"/>
      <c r="U1660" s="213"/>
      <c r="V1660" s="213"/>
      <c r="W1660" s="213"/>
      <c r="X1660" s="213"/>
      <c r="Y1660" s="213"/>
      <c r="Z1660" s="213"/>
      <c r="AA1660" s="213"/>
      <c r="AB1660" s="213"/>
      <c r="AC1660" s="213"/>
      <c r="AD1660" s="213"/>
      <c r="AE1660" s="213"/>
      <c r="AF1660" s="213"/>
      <c r="AG1660" s="213"/>
      <c r="AH1660" s="213"/>
      <c r="AI1660" s="213"/>
      <c r="AJ1660" s="213"/>
      <c r="AK1660" s="213"/>
      <c r="AL1660" s="213"/>
      <c r="AM1660" s="213"/>
      <c r="AN1660" s="213"/>
      <c r="AO1660" s="213"/>
      <c r="AP1660" s="213"/>
      <c r="AQ1660" s="213"/>
      <c r="AR1660" s="213"/>
      <c r="AS1660" s="213"/>
      <c r="AT1660" s="213"/>
      <c r="AU1660" s="213"/>
      <c r="AV1660" s="213"/>
      <c r="AW1660" s="213"/>
      <c r="AX1660" s="213"/>
      <c r="AY1660" s="213"/>
      <c r="AZ1660" s="213"/>
      <c r="BA1660" s="213"/>
      <c r="BB1660" s="213"/>
      <c r="BC1660" s="213"/>
      <c r="BD1660" s="213"/>
      <c r="BE1660" s="345"/>
      <c r="BF1660" s="3"/>
      <c r="BG1660" s="3"/>
      <c r="BH1660" s="3"/>
    </row>
    <row r="1661" spans="2:60">
      <c r="B1661" s="1" t="s">
        <v>7704</v>
      </c>
      <c r="AJ1661" s="7"/>
    </row>
    <row r="1662" spans="2:60" s="1" customFormat="1">
      <c r="B1662" s="1"/>
      <c r="C1662" s="1"/>
      <c r="D1662" s="1"/>
      <c r="E1662" s="1"/>
      <c r="F1662" s="1"/>
      <c r="G1662" s="1"/>
      <c r="H1662" s="1"/>
      <c r="I1662" s="1"/>
      <c r="J1662" s="1"/>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3"/>
      <c r="BG1662" s="3"/>
      <c r="BH1662" s="3"/>
    </row>
    <row r="1663" spans="2:60" s="1" customFormat="1">
      <c r="B1663" s="1" t="s">
        <v>7142</v>
      </c>
      <c r="C1663" s="1"/>
      <c r="D1663" s="1"/>
      <c r="E1663" s="1"/>
      <c r="F1663" s="1"/>
      <c r="G1663" s="1"/>
      <c r="H1663" s="1"/>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3"/>
      <c r="BG1663" s="3"/>
      <c r="BH1663" s="3"/>
    </row>
    <row r="1664" spans="2:60" s="1" customFormat="1">
      <c r="B1664" s="1" t="s">
        <v>7718</v>
      </c>
      <c r="C1664" s="1"/>
      <c r="D1664" s="1"/>
      <c r="E1664" s="1"/>
      <c r="F1664" s="1"/>
      <c r="G1664" s="1"/>
      <c r="H1664" s="1"/>
      <c r="I1664" s="1"/>
      <c r="J1664" s="1"/>
      <c r="K1664" s="1"/>
      <c r="L1664" s="1"/>
      <c r="M1664" s="1"/>
      <c r="N1664" s="1"/>
      <c r="O1664" s="1"/>
      <c r="P1664" s="1"/>
      <c r="Q1664" s="1"/>
      <c r="R1664" s="1" t="s">
        <v>7483</v>
      </c>
      <c r="S1664" s="1"/>
      <c r="T1664" s="1"/>
      <c r="U1664" s="1"/>
      <c r="V1664" s="1"/>
      <c r="W1664" s="1"/>
      <c r="X1664" s="1"/>
      <c r="Y1664" s="1"/>
      <c r="Z1664" s="1"/>
      <c r="AA1664" s="1"/>
      <c r="AB1664" s="1"/>
      <c r="AC1664" s="1"/>
      <c r="AD1664" s="1"/>
      <c r="AE1664" s="1"/>
      <c r="AF1664" s="1" t="s">
        <v>7719</v>
      </c>
      <c r="AG1664" s="70"/>
      <c r="AH1664" s="70"/>
      <c r="AI1664" s="1"/>
      <c r="AJ1664" s="1"/>
      <c r="AK1664" s="1"/>
      <c r="AL1664" s="2"/>
      <c r="AM1664" s="1"/>
      <c r="AN1664" s="1"/>
      <c r="AO1664" s="1"/>
      <c r="AP1664" s="1"/>
      <c r="AQ1664" s="1"/>
      <c r="AR1664" s="1"/>
      <c r="AS1664" s="1"/>
      <c r="AT1664" s="1"/>
      <c r="AU1664" s="1"/>
      <c r="AV1664" s="1"/>
      <c r="AW1664" s="1"/>
      <c r="AX1664" s="1"/>
      <c r="AY1664" s="1"/>
      <c r="AZ1664" s="1"/>
      <c r="BA1664" s="1"/>
      <c r="BB1664" s="1"/>
      <c r="BC1664" s="1"/>
      <c r="BD1664" s="1"/>
      <c r="BE1664" s="1"/>
      <c r="BF1664" s="3"/>
      <c r="BG1664" s="3"/>
      <c r="BH1664" s="3"/>
    </row>
    <row r="1665" spans="1:60" s="1" customFormat="1">
      <c r="A1665" s="1"/>
      <c r="B1665" s="45" t="s">
        <v>5750</v>
      </c>
      <c r="C1665" s="88"/>
      <c r="D1665" s="88"/>
      <c r="E1665" s="88"/>
      <c r="F1665" s="117"/>
      <c r="G1665" s="126" t="s">
        <v>4841</v>
      </c>
      <c r="H1665" s="126"/>
      <c r="I1665" s="126"/>
      <c r="J1665" s="126"/>
      <c r="K1665" s="126"/>
      <c r="L1665" s="126"/>
      <c r="M1665" s="126"/>
      <c r="N1665" s="126"/>
      <c r="O1665" s="126"/>
      <c r="P1665" s="194" t="s">
        <v>310</v>
      </c>
      <c r="Q1665" s="209"/>
      <c r="R1665" s="194" t="s">
        <v>365</v>
      </c>
      <c r="S1665" s="209"/>
      <c r="T1665" s="194" t="s">
        <v>117</v>
      </c>
      <c r="U1665" s="209"/>
      <c r="V1665" s="194" t="s">
        <v>372</v>
      </c>
      <c r="W1665" s="209"/>
      <c r="X1665" s="194" t="s">
        <v>229</v>
      </c>
      <c r="Y1665" s="209"/>
      <c r="Z1665" s="194" t="s">
        <v>206</v>
      </c>
      <c r="AA1665" s="209"/>
      <c r="AB1665" s="194" t="s">
        <v>378</v>
      </c>
      <c r="AC1665" s="209"/>
      <c r="AD1665" s="194" t="s">
        <v>388</v>
      </c>
      <c r="AE1665" s="209"/>
      <c r="AF1665" s="194" t="s">
        <v>6963</v>
      </c>
      <c r="AG1665" s="294"/>
      <c r="AH1665" s="294"/>
      <c r="AI1665" s="294"/>
      <c r="AJ1665" s="294"/>
      <c r="AK1665" s="294"/>
      <c r="AL1665" s="294"/>
      <c r="AM1665" s="294"/>
      <c r="AN1665" s="294"/>
      <c r="AO1665" s="194" t="s">
        <v>711</v>
      </c>
      <c r="AP1665" s="294"/>
      <c r="AQ1665" s="294"/>
      <c r="AR1665" s="294"/>
      <c r="AS1665" s="294"/>
      <c r="AT1665" s="294"/>
      <c r="AU1665" s="294"/>
      <c r="AV1665" s="294"/>
      <c r="AW1665" s="294"/>
      <c r="AX1665" s="294"/>
      <c r="AY1665" s="294"/>
      <c r="AZ1665" s="294"/>
      <c r="BA1665" s="294"/>
      <c r="BB1665" s="294"/>
      <c r="BC1665" s="294"/>
      <c r="BD1665" s="294"/>
      <c r="BE1665" s="209"/>
      <c r="BF1665" s="3"/>
      <c r="BG1665" s="3"/>
      <c r="BH1665" s="3"/>
    </row>
    <row r="1666" spans="1:60" s="1" customFormat="1">
      <c r="A1666" s="1"/>
      <c r="B1666" s="46"/>
      <c r="C1666" s="89"/>
      <c r="D1666" s="89"/>
      <c r="E1666" s="89"/>
      <c r="F1666" s="118"/>
      <c r="G1666" s="126"/>
      <c r="H1666" s="126"/>
      <c r="I1666" s="126"/>
      <c r="J1666" s="126"/>
      <c r="K1666" s="126"/>
      <c r="L1666" s="126"/>
      <c r="M1666" s="126"/>
      <c r="N1666" s="126"/>
      <c r="O1666" s="126"/>
      <c r="P1666" s="195"/>
      <c r="Q1666" s="210"/>
      <c r="R1666" s="195"/>
      <c r="S1666" s="210"/>
      <c r="T1666" s="195"/>
      <c r="U1666" s="210"/>
      <c r="V1666" s="195"/>
      <c r="W1666" s="210"/>
      <c r="X1666" s="195"/>
      <c r="Y1666" s="210"/>
      <c r="Z1666" s="195"/>
      <c r="AA1666" s="210"/>
      <c r="AB1666" s="195"/>
      <c r="AC1666" s="210"/>
      <c r="AD1666" s="195"/>
      <c r="AE1666" s="210"/>
      <c r="AF1666" s="195"/>
      <c r="AG1666" s="295"/>
      <c r="AH1666" s="295"/>
      <c r="AI1666" s="295"/>
      <c r="AJ1666" s="295"/>
      <c r="AK1666" s="295"/>
      <c r="AL1666" s="295"/>
      <c r="AM1666" s="295"/>
      <c r="AN1666" s="295"/>
      <c r="AO1666" s="195"/>
      <c r="AP1666" s="295"/>
      <c r="AQ1666" s="295"/>
      <c r="AR1666" s="295"/>
      <c r="AS1666" s="295"/>
      <c r="AT1666" s="295"/>
      <c r="AU1666" s="295"/>
      <c r="AV1666" s="295"/>
      <c r="AW1666" s="295"/>
      <c r="AX1666" s="295"/>
      <c r="AY1666" s="295"/>
      <c r="AZ1666" s="295"/>
      <c r="BA1666" s="295"/>
      <c r="BB1666" s="295"/>
      <c r="BC1666" s="295"/>
      <c r="BD1666" s="295"/>
      <c r="BE1666" s="210"/>
      <c r="BF1666" s="3"/>
      <c r="BG1666" s="3"/>
      <c r="BH1666" s="3"/>
    </row>
    <row r="1667" spans="1:60" s="1" customFormat="1" ht="14.25" customHeight="1">
      <c r="A1667" s="1"/>
      <c r="B1667" s="47" t="str">
        <f>D1_3!F27&amp;""</f>
        <v/>
      </c>
      <c r="C1667" s="72"/>
      <c r="D1667" s="72"/>
      <c r="E1667" s="72"/>
      <c r="F1667" s="119"/>
      <c r="G1667" s="127" t="s">
        <v>5217</v>
      </c>
      <c r="H1667" s="131"/>
      <c r="I1667" s="131"/>
      <c r="J1667" s="131"/>
      <c r="K1667" s="131"/>
      <c r="L1667" s="131"/>
      <c r="M1667" s="131"/>
      <c r="N1667" s="175" t="str">
        <f>D1_3!G27&amp;""</f>
        <v/>
      </c>
      <c r="O1667" s="176"/>
      <c r="P1667" s="196" t="str">
        <f>D1_3!I27&amp;""</f>
        <v/>
      </c>
      <c r="Q1667" s="56"/>
      <c r="R1667" s="196" t="str">
        <f>D1_3!J27&amp;""</f>
        <v/>
      </c>
      <c r="S1667" s="56"/>
      <c r="T1667" s="196" t="str">
        <f>D1_3!K27&amp;""</f>
        <v/>
      </c>
      <c r="U1667" s="56"/>
      <c r="V1667" s="196" t="str">
        <f>D1_3!L27&amp;""</f>
        <v/>
      </c>
      <c r="W1667" s="56"/>
      <c r="X1667" s="196" t="str">
        <f>D1_3!M27&amp;""</f>
        <v/>
      </c>
      <c r="Y1667" s="56"/>
      <c r="Z1667" s="196" t="str">
        <f>D1_3!N27&amp;""</f>
        <v/>
      </c>
      <c r="AA1667" s="56"/>
      <c r="AB1667" s="196" t="str">
        <f>D1_3!O27&amp;""</f>
        <v/>
      </c>
      <c r="AC1667" s="56"/>
      <c r="AD1667" s="196" t="str">
        <f>D1_3!P27&amp;""</f>
        <v/>
      </c>
      <c r="AE1667" s="56"/>
      <c r="AF1667" s="292" t="s">
        <v>5141</v>
      </c>
      <c r="AG1667" s="296"/>
      <c r="AH1667" s="296"/>
      <c r="AI1667" s="296"/>
      <c r="AJ1667" s="296"/>
      <c r="AK1667" s="296"/>
      <c r="AL1667" s="296"/>
      <c r="AM1667" s="175" t="str">
        <f>D1_3!Q27&amp;""</f>
        <v/>
      </c>
      <c r="AN1667" s="176"/>
      <c r="AO1667" s="316" t="s">
        <v>405</v>
      </c>
      <c r="AP1667" s="316"/>
      <c r="AQ1667" s="316"/>
      <c r="AR1667" s="316"/>
      <c r="AS1667" s="160" t="str">
        <f>D1_3!S27&amp;""</f>
        <v/>
      </c>
      <c r="AT1667" s="172"/>
      <c r="AU1667" s="172"/>
      <c r="AV1667" s="172"/>
      <c r="AW1667" s="172"/>
      <c r="AX1667" s="172"/>
      <c r="AY1667" s="172" t="s">
        <v>410</v>
      </c>
      <c r="AZ1667" s="204" t="str">
        <f>D1_3!T27&amp;""</f>
        <v/>
      </c>
      <c r="BA1667" s="172"/>
      <c r="BB1667" s="172"/>
      <c r="BC1667" s="172"/>
      <c r="BD1667" s="172"/>
      <c r="BE1667" s="215"/>
      <c r="BF1667" s="3"/>
      <c r="BG1667" s="3"/>
      <c r="BH1667" s="3"/>
    </row>
    <row r="1668" spans="1:60" s="1" customFormat="1" ht="14.25" customHeight="1">
      <c r="A1668" s="1"/>
      <c r="B1668" s="29"/>
      <c r="C1668" s="55"/>
      <c r="D1668" s="55"/>
      <c r="E1668" s="55"/>
      <c r="F1668" s="120"/>
      <c r="G1668" s="128"/>
      <c r="H1668" s="132"/>
      <c r="I1668" s="132"/>
      <c r="J1668" s="132"/>
      <c r="K1668" s="132"/>
      <c r="L1668" s="132"/>
      <c r="M1668" s="132"/>
      <c r="N1668" s="176"/>
      <c r="O1668" s="176"/>
      <c r="P1668" s="56"/>
      <c r="Q1668" s="56"/>
      <c r="R1668" s="56"/>
      <c r="S1668" s="56"/>
      <c r="T1668" s="56"/>
      <c r="U1668" s="56"/>
      <c r="V1668" s="56"/>
      <c r="W1668" s="56"/>
      <c r="X1668" s="56"/>
      <c r="Y1668" s="56"/>
      <c r="Z1668" s="56"/>
      <c r="AA1668" s="56"/>
      <c r="AB1668" s="56"/>
      <c r="AC1668" s="56"/>
      <c r="AD1668" s="56"/>
      <c r="AE1668" s="56"/>
      <c r="AF1668" s="293"/>
      <c r="AG1668" s="297"/>
      <c r="AH1668" s="297"/>
      <c r="AI1668" s="297"/>
      <c r="AJ1668" s="297"/>
      <c r="AK1668" s="297"/>
      <c r="AL1668" s="297"/>
      <c r="AM1668" s="176"/>
      <c r="AN1668" s="176"/>
      <c r="AO1668" s="314"/>
      <c r="AP1668" s="314"/>
      <c r="AQ1668" s="314"/>
      <c r="AR1668" s="314"/>
      <c r="AS1668" s="161"/>
      <c r="AT1668" s="173"/>
      <c r="AU1668" s="173"/>
      <c r="AV1668" s="173"/>
      <c r="AW1668" s="173"/>
      <c r="AX1668" s="173"/>
      <c r="AY1668" s="173"/>
      <c r="AZ1668" s="173"/>
      <c r="BA1668" s="173"/>
      <c r="BB1668" s="173"/>
      <c r="BC1668" s="173"/>
      <c r="BD1668" s="173"/>
      <c r="BE1668" s="222"/>
      <c r="BF1668" s="3"/>
      <c r="BG1668" s="3"/>
      <c r="BH1668" s="3"/>
    </row>
    <row r="1669" spans="1:60" s="1" customFormat="1" ht="14.25" customHeight="1">
      <c r="A1669" s="1"/>
      <c r="B1669" s="29"/>
      <c r="C1669" s="55"/>
      <c r="D1669" s="55"/>
      <c r="E1669" s="55"/>
      <c r="F1669" s="120"/>
      <c r="G1669" s="127" t="s">
        <v>918</v>
      </c>
      <c r="H1669" s="131"/>
      <c r="I1669" s="131"/>
      <c r="J1669" s="131"/>
      <c r="K1669" s="131"/>
      <c r="L1669" s="131"/>
      <c r="M1669" s="131"/>
      <c r="N1669" s="175" t="str">
        <f>D1_3!H27&amp;""</f>
        <v/>
      </c>
      <c r="O1669" s="176"/>
      <c r="P1669" s="56"/>
      <c r="Q1669" s="56"/>
      <c r="R1669" s="56"/>
      <c r="S1669" s="56"/>
      <c r="T1669" s="56"/>
      <c r="U1669" s="56"/>
      <c r="V1669" s="56"/>
      <c r="W1669" s="56"/>
      <c r="X1669" s="56"/>
      <c r="Y1669" s="56"/>
      <c r="Z1669" s="56"/>
      <c r="AA1669" s="56"/>
      <c r="AB1669" s="56"/>
      <c r="AC1669" s="56"/>
      <c r="AD1669" s="56"/>
      <c r="AE1669" s="56"/>
      <c r="AF1669" s="127" t="s">
        <v>7272</v>
      </c>
      <c r="AG1669" s="131"/>
      <c r="AH1669" s="131"/>
      <c r="AI1669" s="131"/>
      <c r="AJ1669" s="131"/>
      <c r="AK1669" s="131"/>
      <c r="AL1669" s="131"/>
      <c r="AM1669" s="306" t="str">
        <f>D1_3!R27&amp;""</f>
        <v/>
      </c>
      <c r="AN1669" s="310"/>
      <c r="AO1669" s="314" t="s">
        <v>414</v>
      </c>
      <c r="AP1669" s="314"/>
      <c r="AQ1669" s="314"/>
      <c r="AR1669" s="314"/>
      <c r="AS1669" s="162" t="str">
        <f>D1_3!U27&amp;""</f>
        <v/>
      </c>
      <c r="AT1669" s="173"/>
      <c r="AU1669" s="173"/>
      <c r="AV1669" s="173"/>
      <c r="AW1669" s="173"/>
      <c r="AX1669" s="173"/>
      <c r="AY1669" s="173" t="s">
        <v>410</v>
      </c>
      <c r="AZ1669" s="205" t="str">
        <f>D1_3!V27&amp;""</f>
        <v/>
      </c>
      <c r="BA1669" s="173"/>
      <c r="BB1669" s="173"/>
      <c r="BC1669" s="173"/>
      <c r="BD1669" s="173"/>
      <c r="BE1669" s="222"/>
      <c r="BF1669" s="3"/>
      <c r="BG1669" s="3"/>
      <c r="BH1669" s="3"/>
    </row>
    <row r="1670" spans="1:60" s="1" customFormat="1" ht="14.25" customHeight="1">
      <c r="A1670" s="1"/>
      <c r="B1670" s="29"/>
      <c r="C1670" s="55"/>
      <c r="D1670" s="55"/>
      <c r="E1670" s="55"/>
      <c r="F1670" s="120"/>
      <c r="G1670" s="128"/>
      <c r="H1670" s="132"/>
      <c r="I1670" s="132"/>
      <c r="J1670" s="132"/>
      <c r="K1670" s="132"/>
      <c r="L1670" s="132"/>
      <c r="M1670" s="132"/>
      <c r="N1670" s="176"/>
      <c r="O1670" s="176"/>
      <c r="P1670" s="56"/>
      <c r="Q1670" s="56"/>
      <c r="R1670" s="56"/>
      <c r="S1670" s="56"/>
      <c r="T1670" s="56"/>
      <c r="U1670" s="56"/>
      <c r="V1670" s="56"/>
      <c r="W1670" s="56"/>
      <c r="X1670" s="56"/>
      <c r="Y1670" s="56"/>
      <c r="Z1670" s="56"/>
      <c r="AA1670" s="56"/>
      <c r="AB1670" s="56"/>
      <c r="AC1670" s="56"/>
      <c r="AD1670" s="56"/>
      <c r="AE1670" s="56"/>
      <c r="AF1670" s="128"/>
      <c r="AG1670" s="132"/>
      <c r="AH1670" s="132"/>
      <c r="AI1670" s="132"/>
      <c r="AJ1670" s="132"/>
      <c r="AK1670" s="132"/>
      <c r="AL1670" s="132"/>
      <c r="AM1670" s="307"/>
      <c r="AN1670" s="311"/>
      <c r="AO1670" s="315"/>
      <c r="AP1670" s="315"/>
      <c r="AQ1670" s="315"/>
      <c r="AR1670" s="315"/>
      <c r="AS1670" s="163"/>
      <c r="AT1670" s="174"/>
      <c r="AU1670" s="174"/>
      <c r="AV1670" s="174"/>
      <c r="AW1670" s="174"/>
      <c r="AX1670" s="174"/>
      <c r="AY1670" s="174"/>
      <c r="AZ1670" s="174"/>
      <c r="BA1670" s="174"/>
      <c r="BB1670" s="174"/>
      <c r="BC1670" s="174"/>
      <c r="BD1670" s="174"/>
      <c r="BE1670" s="216"/>
      <c r="BF1670" s="3"/>
      <c r="BG1670" s="3"/>
      <c r="BH1670" s="3"/>
    </row>
    <row r="1671" spans="1:60" s="1" customFormat="1" ht="14.25" customHeight="1">
      <c r="A1671" s="1"/>
      <c r="B1671" s="29"/>
      <c r="C1671" s="55"/>
      <c r="D1671" s="55"/>
      <c r="E1671" s="55"/>
      <c r="F1671" s="120"/>
      <c r="G1671" s="127" t="s">
        <v>7138</v>
      </c>
      <c r="H1671" s="131"/>
      <c r="I1671" s="131"/>
      <c r="J1671" s="131"/>
      <c r="K1671" s="131"/>
      <c r="L1671" s="131"/>
      <c r="M1671" s="131"/>
      <c r="N1671" s="131"/>
      <c r="O1671" s="131"/>
      <c r="P1671" s="197" t="str">
        <f>D1_3!AU27&amp;""</f>
        <v/>
      </c>
      <c r="Q1671" s="211"/>
      <c r="R1671" s="211"/>
      <c r="S1671" s="211"/>
      <c r="T1671" s="211"/>
      <c r="U1671" s="211"/>
      <c r="V1671" s="211"/>
      <c r="W1671" s="211"/>
      <c r="X1671" s="211"/>
      <c r="Y1671" s="211"/>
      <c r="Z1671" s="211"/>
      <c r="AA1671" s="211"/>
      <c r="AB1671" s="211"/>
      <c r="AC1671" s="211"/>
      <c r="AD1671" s="211"/>
      <c r="AE1671" s="211"/>
      <c r="AF1671" s="211"/>
      <c r="AG1671" s="211"/>
      <c r="AH1671" s="211"/>
      <c r="AI1671" s="211"/>
      <c r="AJ1671" s="211"/>
      <c r="AK1671" s="211"/>
      <c r="AL1671" s="211"/>
      <c r="AM1671" s="211"/>
      <c r="AN1671" s="211"/>
      <c r="AO1671" s="211"/>
      <c r="AP1671" s="211"/>
      <c r="AQ1671" s="211"/>
      <c r="AR1671" s="211"/>
      <c r="AS1671" s="211"/>
      <c r="AT1671" s="211"/>
      <c r="AU1671" s="211"/>
      <c r="AV1671" s="211"/>
      <c r="AW1671" s="211"/>
      <c r="AX1671" s="211"/>
      <c r="AY1671" s="211"/>
      <c r="AZ1671" s="211"/>
      <c r="BA1671" s="211"/>
      <c r="BB1671" s="211"/>
      <c r="BC1671" s="211"/>
      <c r="BD1671" s="211"/>
      <c r="BE1671" s="343"/>
      <c r="BF1671" s="3"/>
      <c r="BG1671" s="3"/>
      <c r="BH1671" s="3"/>
    </row>
    <row r="1672" spans="1:60" s="1" customFormat="1" ht="14.25" customHeight="1">
      <c r="A1672" s="1"/>
      <c r="B1672" s="29"/>
      <c r="C1672" s="55"/>
      <c r="D1672" s="55"/>
      <c r="E1672" s="55"/>
      <c r="F1672" s="120"/>
      <c r="G1672" s="129"/>
      <c r="H1672" s="133"/>
      <c r="I1672" s="133"/>
      <c r="J1672" s="133"/>
      <c r="K1672" s="133"/>
      <c r="L1672" s="133"/>
      <c r="M1672" s="133"/>
      <c r="N1672" s="133"/>
      <c r="O1672" s="133"/>
      <c r="P1672" s="198"/>
      <c r="Q1672" s="212"/>
      <c r="R1672" s="212"/>
      <c r="S1672" s="212"/>
      <c r="T1672" s="212"/>
      <c r="U1672" s="212"/>
      <c r="V1672" s="212"/>
      <c r="W1672" s="212"/>
      <c r="X1672" s="212"/>
      <c r="Y1672" s="212"/>
      <c r="Z1672" s="212"/>
      <c r="AA1672" s="212"/>
      <c r="AB1672" s="212"/>
      <c r="AC1672" s="212"/>
      <c r="AD1672" s="212"/>
      <c r="AE1672" s="212"/>
      <c r="AF1672" s="212"/>
      <c r="AG1672" s="212"/>
      <c r="AH1672" s="212"/>
      <c r="AI1672" s="212"/>
      <c r="AJ1672" s="212"/>
      <c r="AK1672" s="212"/>
      <c r="AL1672" s="212"/>
      <c r="AM1672" s="212"/>
      <c r="AN1672" s="212"/>
      <c r="AO1672" s="212"/>
      <c r="AP1672" s="212"/>
      <c r="AQ1672" s="212"/>
      <c r="AR1672" s="212"/>
      <c r="AS1672" s="212"/>
      <c r="AT1672" s="212"/>
      <c r="AU1672" s="212"/>
      <c r="AV1672" s="212"/>
      <c r="AW1672" s="212"/>
      <c r="AX1672" s="212"/>
      <c r="AY1672" s="212"/>
      <c r="AZ1672" s="212"/>
      <c r="BA1672" s="212"/>
      <c r="BB1672" s="212"/>
      <c r="BC1672" s="212"/>
      <c r="BD1672" s="212"/>
      <c r="BE1672" s="344"/>
      <c r="BF1672" s="3"/>
      <c r="BG1672" s="3"/>
      <c r="BH1672" s="3"/>
    </row>
    <row r="1673" spans="1:60" s="1" customFormat="1" ht="14.25" customHeight="1">
      <c r="A1673" s="1"/>
      <c r="B1673" s="29"/>
      <c r="C1673" s="55"/>
      <c r="D1673" s="55"/>
      <c r="E1673" s="55"/>
      <c r="F1673" s="120"/>
      <c r="G1673" s="129"/>
      <c r="H1673" s="133"/>
      <c r="I1673" s="133"/>
      <c r="J1673" s="133"/>
      <c r="K1673" s="133"/>
      <c r="L1673" s="133"/>
      <c r="M1673" s="133"/>
      <c r="N1673" s="133"/>
      <c r="O1673" s="133"/>
      <c r="P1673" s="198"/>
      <c r="Q1673" s="212"/>
      <c r="R1673" s="212"/>
      <c r="S1673" s="212"/>
      <c r="T1673" s="212"/>
      <c r="U1673" s="212"/>
      <c r="V1673" s="212"/>
      <c r="W1673" s="212"/>
      <c r="X1673" s="212"/>
      <c r="Y1673" s="212"/>
      <c r="Z1673" s="212"/>
      <c r="AA1673" s="212"/>
      <c r="AB1673" s="212"/>
      <c r="AC1673" s="212"/>
      <c r="AD1673" s="212"/>
      <c r="AE1673" s="212"/>
      <c r="AF1673" s="212"/>
      <c r="AG1673" s="212"/>
      <c r="AH1673" s="212"/>
      <c r="AI1673" s="212"/>
      <c r="AJ1673" s="212"/>
      <c r="AK1673" s="212"/>
      <c r="AL1673" s="212"/>
      <c r="AM1673" s="212"/>
      <c r="AN1673" s="212"/>
      <c r="AO1673" s="212"/>
      <c r="AP1673" s="212"/>
      <c r="AQ1673" s="212"/>
      <c r="AR1673" s="212"/>
      <c r="AS1673" s="212"/>
      <c r="AT1673" s="212"/>
      <c r="AU1673" s="212"/>
      <c r="AV1673" s="212"/>
      <c r="AW1673" s="212"/>
      <c r="AX1673" s="212"/>
      <c r="AY1673" s="212"/>
      <c r="AZ1673" s="212"/>
      <c r="BA1673" s="212"/>
      <c r="BB1673" s="212"/>
      <c r="BC1673" s="212"/>
      <c r="BD1673" s="212"/>
      <c r="BE1673" s="344"/>
      <c r="BF1673" s="3"/>
      <c r="BG1673" s="3"/>
      <c r="BH1673" s="3"/>
    </row>
    <row r="1674" spans="1:60" s="1" customFormat="1" ht="14.25" customHeight="1">
      <c r="A1674" s="1"/>
      <c r="B1674" s="29"/>
      <c r="C1674" s="55"/>
      <c r="D1674" s="55"/>
      <c r="E1674" s="55"/>
      <c r="F1674" s="120"/>
      <c r="G1674" s="129"/>
      <c r="H1674" s="133"/>
      <c r="I1674" s="133"/>
      <c r="J1674" s="133"/>
      <c r="K1674" s="133"/>
      <c r="L1674" s="133"/>
      <c r="M1674" s="133"/>
      <c r="N1674" s="133"/>
      <c r="O1674" s="133"/>
      <c r="P1674" s="198"/>
      <c r="Q1674" s="212"/>
      <c r="R1674" s="212"/>
      <c r="S1674" s="212"/>
      <c r="T1674" s="212"/>
      <c r="U1674" s="212"/>
      <c r="V1674" s="212"/>
      <c r="W1674" s="212"/>
      <c r="X1674" s="212"/>
      <c r="Y1674" s="212"/>
      <c r="Z1674" s="212"/>
      <c r="AA1674" s="212"/>
      <c r="AB1674" s="212"/>
      <c r="AC1674" s="212"/>
      <c r="AD1674" s="212"/>
      <c r="AE1674" s="212"/>
      <c r="AF1674" s="212"/>
      <c r="AG1674" s="212"/>
      <c r="AH1674" s="212"/>
      <c r="AI1674" s="212"/>
      <c r="AJ1674" s="212"/>
      <c r="AK1674" s="212"/>
      <c r="AL1674" s="212"/>
      <c r="AM1674" s="212"/>
      <c r="AN1674" s="212"/>
      <c r="AO1674" s="212"/>
      <c r="AP1674" s="212"/>
      <c r="AQ1674" s="212"/>
      <c r="AR1674" s="212"/>
      <c r="AS1674" s="212"/>
      <c r="AT1674" s="212"/>
      <c r="AU1674" s="212"/>
      <c r="AV1674" s="212"/>
      <c r="AW1674" s="212"/>
      <c r="AX1674" s="212"/>
      <c r="AY1674" s="212"/>
      <c r="AZ1674" s="212"/>
      <c r="BA1674" s="212"/>
      <c r="BB1674" s="212"/>
      <c r="BC1674" s="212"/>
      <c r="BD1674" s="212"/>
      <c r="BE1674" s="344"/>
      <c r="BF1674" s="3"/>
      <c r="BG1674" s="3"/>
      <c r="BH1674" s="3"/>
    </row>
    <row r="1675" spans="1:60" s="1" customFormat="1" ht="14.25" customHeight="1">
      <c r="A1675" s="1"/>
      <c r="B1675" s="18"/>
      <c r="C1675" s="73"/>
      <c r="D1675" s="73"/>
      <c r="E1675" s="73"/>
      <c r="F1675" s="121"/>
      <c r="G1675" s="128"/>
      <c r="H1675" s="132"/>
      <c r="I1675" s="132"/>
      <c r="J1675" s="132"/>
      <c r="K1675" s="132"/>
      <c r="L1675" s="132"/>
      <c r="M1675" s="132"/>
      <c r="N1675" s="132"/>
      <c r="O1675" s="132"/>
      <c r="P1675" s="199"/>
      <c r="Q1675" s="213"/>
      <c r="R1675" s="213"/>
      <c r="S1675" s="213"/>
      <c r="T1675" s="213"/>
      <c r="U1675" s="213"/>
      <c r="V1675" s="213"/>
      <c r="W1675" s="213"/>
      <c r="X1675" s="213"/>
      <c r="Y1675" s="213"/>
      <c r="Z1675" s="213"/>
      <c r="AA1675" s="213"/>
      <c r="AB1675" s="213"/>
      <c r="AC1675" s="213"/>
      <c r="AD1675" s="213"/>
      <c r="AE1675" s="213"/>
      <c r="AF1675" s="213"/>
      <c r="AG1675" s="213"/>
      <c r="AH1675" s="213"/>
      <c r="AI1675" s="213"/>
      <c r="AJ1675" s="213"/>
      <c r="AK1675" s="213"/>
      <c r="AL1675" s="213"/>
      <c r="AM1675" s="213"/>
      <c r="AN1675" s="213"/>
      <c r="AO1675" s="213"/>
      <c r="AP1675" s="213"/>
      <c r="AQ1675" s="213"/>
      <c r="AR1675" s="213"/>
      <c r="AS1675" s="213"/>
      <c r="AT1675" s="213"/>
      <c r="AU1675" s="213"/>
      <c r="AV1675" s="213"/>
      <c r="AW1675" s="213"/>
      <c r="AX1675" s="213"/>
      <c r="AY1675" s="213"/>
      <c r="AZ1675" s="213"/>
      <c r="BA1675" s="213"/>
      <c r="BB1675" s="213"/>
      <c r="BC1675" s="213"/>
      <c r="BD1675" s="213"/>
      <c r="BE1675" s="345"/>
      <c r="BF1675" s="3"/>
      <c r="BG1675" s="3"/>
      <c r="BH1675" s="3"/>
    </row>
    <row r="1676" spans="1:60">
      <c r="B1676" s="1" t="s">
        <v>7704</v>
      </c>
      <c r="AJ1676" s="7"/>
    </row>
    <row r="1678" spans="1:60">
      <c r="A1678" s="6" t="s">
        <v>7624</v>
      </c>
    </row>
    <row r="1680" spans="1:60">
      <c r="B1680" s="11" t="s">
        <v>288</v>
      </c>
      <c r="C1680" s="35"/>
      <c r="D1680" s="35"/>
      <c r="E1680" s="35"/>
      <c r="F1680" s="35"/>
      <c r="G1680" s="35"/>
      <c r="H1680" s="35"/>
      <c r="I1680" s="35"/>
      <c r="J1680" s="35"/>
      <c r="K1680" s="35"/>
      <c r="L1680" s="35"/>
      <c r="M1680" s="35"/>
      <c r="N1680" s="35"/>
      <c r="O1680" s="35"/>
      <c r="P1680" s="11" t="s">
        <v>7274</v>
      </c>
      <c r="Q1680" s="143"/>
      <c r="AL1680" s="1"/>
    </row>
    <row r="1681" spans="1:57">
      <c r="B1681" s="10" t="s">
        <v>1937</v>
      </c>
      <c r="C1681" s="10"/>
      <c r="D1681" s="10"/>
      <c r="E1681" s="10"/>
      <c r="F1681" s="10"/>
      <c r="G1681" s="10"/>
      <c r="H1681" s="10"/>
      <c r="I1681" s="10"/>
      <c r="J1681" s="10"/>
      <c r="K1681" s="10"/>
      <c r="L1681" s="10"/>
      <c r="M1681" s="10"/>
      <c r="N1681" s="10"/>
      <c r="O1681" s="10"/>
      <c r="P1681" s="130" t="str">
        <f>'D1'!G291&amp;""</f>
        <v/>
      </c>
      <c r="Q1681" s="16"/>
      <c r="S1681" s="1" t="s">
        <v>5771</v>
      </c>
      <c r="AL1681" s="1"/>
    </row>
    <row r="1682" spans="1:57">
      <c r="B1682" s="10"/>
      <c r="C1682" s="10"/>
      <c r="D1682" s="10"/>
      <c r="E1682" s="10"/>
      <c r="F1682" s="10"/>
      <c r="G1682" s="10"/>
      <c r="H1682" s="10"/>
      <c r="I1682" s="10"/>
      <c r="J1682" s="10"/>
      <c r="K1682" s="10"/>
      <c r="L1682" s="10"/>
      <c r="M1682" s="10"/>
      <c r="N1682" s="10"/>
      <c r="O1682" s="10"/>
      <c r="P1682" s="16"/>
      <c r="Q1682" s="16"/>
      <c r="S1682" s="1" t="s">
        <v>1531</v>
      </c>
      <c r="AJ1682" s="7"/>
      <c r="AL1682" s="1"/>
    </row>
    <row r="1684" spans="1:57">
      <c r="A1684" s="6" t="s">
        <v>3006</v>
      </c>
    </row>
    <row r="1686" spans="1:57">
      <c r="B1686" s="16" t="s">
        <v>288</v>
      </c>
      <c r="C1686" s="16"/>
      <c r="D1686" s="16"/>
      <c r="E1686" s="16"/>
      <c r="F1686" s="16"/>
      <c r="G1686" s="16"/>
      <c r="H1686" s="16"/>
      <c r="I1686" s="16"/>
      <c r="J1686" s="16"/>
      <c r="K1686" s="16"/>
      <c r="L1686" s="16"/>
      <c r="M1686" s="16"/>
      <c r="N1686" s="16"/>
      <c r="O1686" s="16"/>
      <c r="P1686" s="16" t="s">
        <v>540</v>
      </c>
      <c r="Q1686" s="16"/>
      <c r="U1686" s="2"/>
      <c r="V1686" s="2"/>
    </row>
    <row r="1687" spans="1:57">
      <c r="B1687" s="10" t="s">
        <v>7145</v>
      </c>
      <c r="C1687" s="10"/>
      <c r="D1687" s="10"/>
      <c r="E1687" s="10"/>
      <c r="F1687" s="10"/>
      <c r="G1687" s="10"/>
      <c r="H1687" s="10"/>
      <c r="I1687" s="10"/>
      <c r="J1687" s="10"/>
      <c r="K1687" s="10"/>
      <c r="L1687" s="10"/>
      <c r="M1687" s="10"/>
      <c r="N1687" s="10"/>
      <c r="O1687" s="10"/>
      <c r="P1687" s="130" t="str">
        <f>'D1'!G292&amp;""</f>
        <v/>
      </c>
      <c r="Q1687" s="16"/>
      <c r="S1687" s="1" t="s">
        <v>533</v>
      </c>
      <c r="U1687" s="2"/>
      <c r="V1687" s="2"/>
    </row>
    <row r="1688" spans="1:57">
      <c r="B1688" s="10"/>
      <c r="C1688" s="10"/>
      <c r="D1688" s="10"/>
      <c r="E1688" s="10"/>
      <c r="F1688" s="10"/>
      <c r="G1688" s="10"/>
      <c r="H1688" s="10"/>
      <c r="I1688" s="10"/>
      <c r="J1688" s="10"/>
      <c r="K1688" s="10"/>
      <c r="L1688" s="10"/>
      <c r="M1688" s="10"/>
      <c r="N1688" s="10"/>
      <c r="O1688" s="10"/>
      <c r="P1688" s="16"/>
      <c r="Q1688" s="16"/>
      <c r="S1688" s="1" t="s">
        <v>7129</v>
      </c>
      <c r="U1688" s="2"/>
      <c r="V1688" s="2"/>
    </row>
    <row r="1689" spans="1:57">
      <c r="G1689" s="2"/>
      <c r="H1689" s="2"/>
      <c r="N1689" s="2"/>
      <c r="O1689" s="2"/>
      <c r="U1689" s="2"/>
      <c r="V1689" s="2"/>
    </row>
    <row r="1690" spans="1:57">
      <c r="B1690" s="1" t="s">
        <v>7476</v>
      </c>
      <c r="H1690" s="2"/>
      <c r="I1690" s="2"/>
      <c r="N1690" s="2"/>
      <c r="O1690" s="2"/>
      <c r="T1690" s="2"/>
      <c r="U1690" s="2"/>
      <c r="AJ1690" s="7"/>
      <c r="AL1690" s="1"/>
    </row>
    <row r="1691" spans="1:57">
      <c r="B1691" s="36" t="str">
        <f>'D1'!G293&amp;""</f>
        <v/>
      </c>
      <c r="C1691" s="74"/>
      <c r="D1691" s="74"/>
      <c r="E1691" s="74"/>
      <c r="F1691" s="74"/>
      <c r="G1691" s="74"/>
      <c r="H1691" s="74"/>
      <c r="I1691" s="74"/>
      <c r="J1691" s="74"/>
      <c r="K1691" s="74"/>
      <c r="L1691" s="74"/>
      <c r="M1691" s="74"/>
      <c r="N1691" s="74"/>
      <c r="O1691" s="74"/>
      <c r="P1691" s="74"/>
      <c r="Q1691" s="74"/>
      <c r="R1691" s="74"/>
      <c r="S1691" s="74"/>
      <c r="T1691" s="74"/>
      <c r="U1691" s="74"/>
      <c r="V1691" s="74"/>
      <c r="W1691" s="74"/>
      <c r="X1691" s="74"/>
      <c r="Y1691" s="74"/>
      <c r="Z1691" s="74"/>
      <c r="AA1691" s="74"/>
      <c r="AB1691" s="74"/>
      <c r="AC1691" s="74"/>
      <c r="AD1691" s="74"/>
      <c r="AE1691" s="74"/>
      <c r="AF1691" s="74"/>
      <c r="AG1691" s="74"/>
      <c r="AH1691" s="74"/>
      <c r="AI1691" s="74"/>
      <c r="AJ1691" s="74"/>
      <c r="AK1691" s="74"/>
      <c r="AL1691" s="74"/>
      <c r="AM1691" s="74"/>
      <c r="AN1691" s="74"/>
      <c r="AO1691" s="74"/>
      <c r="AP1691" s="74"/>
      <c r="AQ1691" s="74"/>
      <c r="AR1691" s="74"/>
      <c r="AS1691" s="74"/>
      <c r="AT1691" s="74"/>
      <c r="AU1691" s="74"/>
      <c r="AV1691" s="74"/>
      <c r="AW1691" s="74"/>
      <c r="AX1691" s="74"/>
      <c r="AY1691" s="74"/>
      <c r="AZ1691" s="74"/>
      <c r="BA1691" s="74"/>
      <c r="BB1691" s="74"/>
      <c r="BC1691" s="74"/>
      <c r="BD1691" s="74"/>
      <c r="BE1691" s="337"/>
    </row>
    <row r="1692" spans="1:57">
      <c r="B1692" s="22"/>
      <c r="C1692" s="57"/>
      <c r="D1692" s="57"/>
      <c r="E1692" s="57"/>
      <c r="F1692" s="57"/>
      <c r="G1692" s="57"/>
      <c r="H1692" s="57"/>
      <c r="I1692" s="57"/>
      <c r="J1692" s="57"/>
      <c r="K1692" s="57"/>
      <c r="L1692" s="57"/>
      <c r="M1692" s="57"/>
      <c r="N1692" s="57"/>
      <c r="O1692" s="57"/>
      <c r="P1692" s="57"/>
      <c r="Q1692" s="57"/>
      <c r="R1692" s="57"/>
      <c r="S1692" s="57"/>
      <c r="T1692" s="57"/>
      <c r="U1692" s="57"/>
      <c r="V1692" s="57"/>
      <c r="W1692" s="57"/>
      <c r="X1692" s="57"/>
      <c r="Y1692" s="57"/>
      <c r="Z1692" s="57"/>
      <c r="AA1692" s="57"/>
      <c r="AB1692" s="57"/>
      <c r="AC1692" s="57"/>
      <c r="AD1692" s="57"/>
      <c r="AE1692" s="57"/>
      <c r="AF1692" s="57"/>
      <c r="AG1692" s="57"/>
      <c r="AH1692" s="57"/>
      <c r="AI1692" s="57"/>
      <c r="AJ1692" s="57"/>
      <c r="AK1692" s="57"/>
      <c r="AL1692" s="57"/>
      <c r="AM1692" s="57"/>
      <c r="AN1692" s="57"/>
      <c r="AO1692" s="57"/>
      <c r="AP1692" s="57"/>
      <c r="AQ1692" s="57"/>
      <c r="AR1692" s="57"/>
      <c r="AS1692" s="57"/>
      <c r="AT1692" s="57"/>
      <c r="AU1692" s="57"/>
      <c r="AV1692" s="57"/>
      <c r="AW1692" s="57"/>
      <c r="AX1692" s="57"/>
      <c r="AY1692" s="57"/>
      <c r="AZ1692" s="57"/>
      <c r="BA1692" s="57"/>
      <c r="BB1692" s="57"/>
      <c r="BC1692" s="57"/>
      <c r="BD1692" s="57"/>
      <c r="BE1692" s="338"/>
    </row>
    <row r="1693" spans="1:57">
      <c r="B1693" s="22"/>
      <c r="C1693" s="57"/>
      <c r="D1693" s="57"/>
      <c r="E1693" s="57"/>
      <c r="F1693" s="57"/>
      <c r="G1693" s="57"/>
      <c r="H1693" s="57"/>
      <c r="I1693" s="57"/>
      <c r="J1693" s="57"/>
      <c r="K1693" s="57"/>
      <c r="L1693" s="57"/>
      <c r="M1693" s="57"/>
      <c r="N1693" s="57"/>
      <c r="O1693" s="57"/>
      <c r="P1693" s="57"/>
      <c r="Q1693" s="57"/>
      <c r="R1693" s="57"/>
      <c r="S1693" s="57"/>
      <c r="T1693" s="57"/>
      <c r="U1693" s="57"/>
      <c r="V1693" s="57"/>
      <c r="W1693" s="57"/>
      <c r="X1693" s="57"/>
      <c r="Y1693" s="57"/>
      <c r="Z1693" s="57"/>
      <c r="AA1693" s="57"/>
      <c r="AB1693" s="57"/>
      <c r="AC1693" s="57"/>
      <c r="AD1693" s="57"/>
      <c r="AE1693" s="57"/>
      <c r="AF1693" s="57"/>
      <c r="AG1693" s="57"/>
      <c r="AH1693" s="57"/>
      <c r="AI1693" s="57"/>
      <c r="AJ1693" s="57"/>
      <c r="AK1693" s="57"/>
      <c r="AL1693" s="57"/>
      <c r="AM1693" s="57"/>
      <c r="AN1693" s="57"/>
      <c r="AO1693" s="57"/>
      <c r="AP1693" s="57"/>
      <c r="AQ1693" s="57"/>
      <c r="AR1693" s="57"/>
      <c r="AS1693" s="57"/>
      <c r="AT1693" s="57"/>
      <c r="AU1693" s="57"/>
      <c r="AV1693" s="57"/>
      <c r="AW1693" s="57"/>
      <c r="AX1693" s="57"/>
      <c r="AY1693" s="57"/>
      <c r="AZ1693" s="57"/>
      <c r="BA1693" s="57"/>
      <c r="BB1693" s="57"/>
      <c r="BC1693" s="57"/>
      <c r="BD1693" s="57"/>
      <c r="BE1693" s="338"/>
    </row>
    <row r="1694" spans="1:57">
      <c r="B1694" s="22"/>
      <c r="C1694" s="57"/>
      <c r="D1694" s="57"/>
      <c r="E1694" s="57"/>
      <c r="F1694" s="57"/>
      <c r="G1694" s="57"/>
      <c r="H1694" s="57"/>
      <c r="I1694" s="57"/>
      <c r="J1694" s="57"/>
      <c r="K1694" s="57"/>
      <c r="L1694" s="57"/>
      <c r="M1694" s="57"/>
      <c r="N1694" s="57"/>
      <c r="O1694" s="57"/>
      <c r="P1694" s="57"/>
      <c r="Q1694" s="57"/>
      <c r="R1694" s="57"/>
      <c r="S1694" s="57"/>
      <c r="T1694" s="57"/>
      <c r="U1694" s="57"/>
      <c r="V1694" s="57"/>
      <c r="W1694" s="57"/>
      <c r="X1694" s="57"/>
      <c r="Y1694" s="57"/>
      <c r="Z1694" s="57"/>
      <c r="AA1694" s="57"/>
      <c r="AB1694" s="57"/>
      <c r="AC1694" s="57"/>
      <c r="AD1694" s="57"/>
      <c r="AE1694" s="57"/>
      <c r="AF1694" s="57"/>
      <c r="AG1694" s="57"/>
      <c r="AH1694" s="57"/>
      <c r="AI1694" s="57"/>
      <c r="AJ1694" s="57"/>
      <c r="AK1694" s="57"/>
      <c r="AL1694" s="57"/>
      <c r="AM1694" s="57"/>
      <c r="AN1694" s="57"/>
      <c r="AO1694" s="57"/>
      <c r="AP1694" s="57"/>
      <c r="AQ1694" s="57"/>
      <c r="AR1694" s="57"/>
      <c r="AS1694" s="57"/>
      <c r="AT1694" s="57"/>
      <c r="AU1694" s="57"/>
      <c r="AV1694" s="57"/>
      <c r="AW1694" s="57"/>
      <c r="AX1694" s="57"/>
      <c r="AY1694" s="57"/>
      <c r="AZ1694" s="57"/>
      <c r="BA1694" s="57"/>
      <c r="BB1694" s="57"/>
      <c r="BC1694" s="57"/>
      <c r="BD1694" s="57"/>
      <c r="BE1694" s="338"/>
    </row>
    <row r="1695" spans="1:57">
      <c r="B1695" s="22"/>
      <c r="C1695" s="57"/>
      <c r="D1695" s="57"/>
      <c r="E1695" s="57"/>
      <c r="F1695" s="57"/>
      <c r="G1695" s="57"/>
      <c r="H1695" s="57"/>
      <c r="I1695" s="57"/>
      <c r="J1695" s="57"/>
      <c r="K1695" s="57"/>
      <c r="L1695" s="57"/>
      <c r="M1695" s="57"/>
      <c r="N1695" s="57"/>
      <c r="O1695" s="57"/>
      <c r="P1695" s="57"/>
      <c r="Q1695" s="57"/>
      <c r="R1695" s="57"/>
      <c r="S1695" s="57"/>
      <c r="T1695" s="57"/>
      <c r="U1695" s="57"/>
      <c r="V1695" s="57"/>
      <c r="W1695" s="57"/>
      <c r="X1695" s="57"/>
      <c r="Y1695" s="57"/>
      <c r="Z1695" s="57"/>
      <c r="AA1695" s="57"/>
      <c r="AB1695" s="57"/>
      <c r="AC1695" s="57"/>
      <c r="AD1695" s="57"/>
      <c r="AE1695" s="57"/>
      <c r="AF1695" s="57"/>
      <c r="AG1695" s="57"/>
      <c r="AH1695" s="57"/>
      <c r="AI1695" s="57"/>
      <c r="AJ1695" s="57"/>
      <c r="AK1695" s="57"/>
      <c r="AL1695" s="57"/>
      <c r="AM1695" s="57"/>
      <c r="AN1695" s="57"/>
      <c r="AO1695" s="57"/>
      <c r="AP1695" s="57"/>
      <c r="AQ1695" s="57"/>
      <c r="AR1695" s="57"/>
      <c r="AS1695" s="57"/>
      <c r="AT1695" s="57"/>
      <c r="AU1695" s="57"/>
      <c r="AV1695" s="57"/>
      <c r="AW1695" s="57"/>
      <c r="AX1695" s="57"/>
      <c r="AY1695" s="57"/>
      <c r="AZ1695" s="57"/>
      <c r="BA1695" s="57"/>
      <c r="BB1695" s="57"/>
      <c r="BC1695" s="57"/>
      <c r="BD1695" s="57"/>
      <c r="BE1695" s="338"/>
    </row>
    <row r="1696" spans="1:57">
      <c r="B1696" s="22"/>
      <c r="C1696" s="57"/>
      <c r="D1696" s="57"/>
      <c r="E1696" s="57"/>
      <c r="F1696" s="57"/>
      <c r="G1696" s="57"/>
      <c r="H1696" s="57"/>
      <c r="I1696" s="57"/>
      <c r="J1696" s="57"/>
      <c r="K1696" s="57"/>
      <c r="L1696" s="57"/>
      <c r="M1696" s="57"/>
      <c r="N1696" s="57"/>
      <c r="O1696" s="57"/>
      <c r="P1696" s="57"/>
      <c r="Q1696" s="57"/>
      <c r="R1696" s="57"/>
      <c r="S1696" s="57"/>
      <c r="T1696" s="57"/>
      <c r="U1696" s="57"/>
      <c r="V1696" s="57"/>
      <c r="W1696" s="57"/>
      <c r="X1696" s="57"/>
      <c r="Y1696" s="57"/>
      <c r="Z1696" s="57"/>
      <c r="AA1696" s="57"/>
      <c r="AB1696" s="57"/>
      <c r="AC1696" s="57"/>
      <c r="AD1696" s="57"/>
      <c r="AE1696" s="57"/>
      <c r="AF1696" s="57"/>
      <c r="AG1696" s="57"/>
      <c r="AH1696" s="57"/>
      <c r="AI1696" s="57"/>
      <c r="AJ1696" s="57"/>
      <c r="AK1696" s="57"/>
      <c r="AL1696" s="57"/>
      <c r="AM1696" s="57"/>
      <c r="AN1696" s="57"/>
      <c r="AO1696" s="57"/>
      <c r="AP1696" s="57"/>
      <c r="AQ1696" s="57"/>
      <c r="AR1696" s="57"/>
      <c r="AS1696" s="57"/>
      <c r="AT1696" s="57"/>
      <c r="AU1696" s="57"/>
      <c r="AV1696" s="57"/>
      <c r="AW1696" s="57"/>
      <c r="AX1696" s="57"/>
      <c r="AY1696" s="57"/>
      <c r="AZ1696" s="57"/>
      <c r="BA1696" s="57"/>
      <c r="BB1696" s="57"/>
      <c r="BC1696" s="57"/>
      <c r="BD1696" s="57"/>
      <c r="BE1696" s="338"/>
    </row>
    <row r="1697" spans="1:57">
      <c r="B1697" s="22"/>
      <c r="C1697" s="57"/>
      <c r="D1697" s="57"/>
      <c r="E1697" s="57"/>
      <c r="F1697" s="57"/>
      <c r="G1697" s="57"/>
      <c r="H1697" s="57"/>
      <c r="I1697" s="57"/>
      <c r="J1697" s="57"/>
      <c r="K1697" s="57"/>
      <c r="L1697" s="57"/>
      <c r="M1697" s="57"/>
      <c r="N1697" s="57"/>
      <c r="O1697" s="57"/>
      <c r="P1697" s="57"/>
      <c r="Q1697" s="57"/>
      <c r="R1697" s="57"/>
      <c r="S1697" s="57"/>
      <c r="T1697" s="57"/>
      <c r="U1697" s="57"/>
      <c r="V1697" s="57"/>
      <c r="W1697" s="57"/>
      <c r="X1697" s="57"/>
      <c r="Y1697" s="57"/>
      <c r="Z1697" s="57"/>
      <c r="AA1697" s="57"/>
      <c r="AB1697" s="57"/>
      <c r="AC1697" s="57"/>
      <c r="AD1697" s="57"/>
      <c r="AE1697" s="57"/>
      <c r="AF1697" s="57"/>
      <c r="AG1697" s="57"/>
      <c r="AH1697" s="57"/>
      <c r="AI1697" s="57"/>
      <c r="AJ1697" s="57"/>
      <c r="AK1697" s="57"/>
      <c r="AL1697" s="57"/>
      <c r="AM1697" s="57"/>
      <c r="AN1697" s="57"/>
      <c r="AO1697" s="57"/>
      <c r="AP1697" s="57"/>
      <c r="AQ1697" s="57"/>
      <c r="AR1697" s="57"/>
      <c r="AS1697" s="57"/>
      <c r="AT1697" s="57"/>
      <c r="AU1697" s="57"/>
      <c r="AV1697" s="57"/>
      <c r="AW1697" s="57"/>
      <c r="AX1697" s="57"/>
      <c r="AY1697" s="57"/>
      <c r="AZ1697" s="57"/>
      <c r="BA1697" s="57"/>
      <c r="BB1697" s="57"/>
      <c r="BC1697" s="57"/>
      <c r="BD1697" s="57"/>
      <c r="BE1697" s="338"/>
    </row>
    <row r="1698" spans="1:57">
      <c r="B1698" s="22"/>
      <c r="C1698" s="57"/>
      <c r="D1698" s="57"/>
      <c r="E1698" s="57"/>
      <c r="F1698" s="57"/>
      <c r="G1698" s="57"/>
      <c r="H1698" s="57"/>
      <c r="I1698" s="57"/>
      <c r="J1698" s="57"/>
      <c r="K1698" s="57"/>
      <c r="L1698" s="57"/>
      <c r="M1698" s="57"/>
      <c r="N1698" s="57"/>
      <c r="O1698" s="57"/>
      <c r="P1698" s="57"/>
      <c r="Q1698" s="57"/>
      <c r="R1698" s="57"/>
      <c r="S1698" s="57"/>
      <c r="T1698" s="57"/>
      <c r="U1698" s="57"/>
      <c r="V1698" s="57"/>
      <c r="W1698" s="57"/>
      <c r="X1698" s="57"/>
      <c r="Y1698" s="57"/>
      <c r="Z1698" s="57"/>
      <c r="AA1698" s="57"/>
      <c r="AB1698" s="57"/>
      <c r="AC1698" s="57"/>
      <c r="AD1698" s="57"/>
      <c r="AE1698" s="57"/>
      <c r="AF1698" s="57"/>
      <c r="AG1698" s="57"/>
      <c r="AH1698" s="57"/>
      <c r="AI1698" s="57"/>
      <c r="AJ1698" s="57"/>
      <c r="AK1698" s="57"/>
      <c r="AL1698" s="57"/>
      <c r="AM1698" s="57"/>
      <c r="AN1698" s="57"/>
      <c r="AO1698" s="57"/>
      <c r="AP1698" s="57"/>
      <c r="AQ1698" s="57"/>
      <c r="AR1698" s="57"/>
      <c r="AS1698" s="57"/>
      <c r="AT1698" s="57"/>
      <c r="AU1698" s="57"/>
      <c r="AV1698" s="57"/>
      <c r="AW1698" s="57"/>
      <c r="AX1698" s="57"/>
      <c r="AY1698" s="57"/>
      <c r="AZ1698" s="57"/>
      <c r="BA1698" s="57"/>
      <c r="BB1698" s="57"/>
      <c r="BC1698" s="57"/>
      <c r="BD1698" s="57"/>
      <c r="BE1698" s="338"/>
    </row>
    <row r="1699" spans="1:57">
      <c r="B1699" s="22"/>
      <c r="C1699" s="57"/>
      <c r="D1699" s="57"/>
      <c r="E1699" s="57"/>
      <c r="F1699" s="57"/>
      <c r="G1699" s="57"/>
      <c r="H1699" s="57"/>
      <c r="I1699" s="57"/>
      <c r="J1699" s="57"/>
      <c r="K1699" s="57"/>
      <c r="L1699" s="57"/>
      <c r="M1699" s="57"/>
      <c r="N1699" s="57"/>
      <c r="O1699" s="57"/>
      <c r="P1699" s="57"/>
      <c r="Q1699" s="57"/>
      <c r="R1699" s="57"/>
      <c r="S1699" s="57"/>
      <c r="T1699" s="57"/>
      <c r="U1699" s="57"/>
      <c r="V1699" s="57"/>
      <c r="W1699" s="57"/>
      <c r="X1699" s="57"/>
      <c r="Y1699" s="57"/>
      <c r="Z1699" s="57"/>
      <c r="AA1699" s="57"/>
      <c r="AB1699" s="57"/>
      <c r="AC1699" s="57"/>
      <c r="AD1699" s="57"/>
      <c r="AE1699" s="57"/>
      <c r="AF1699" s="57"/>
      <c r="AG1699" s="57"/>
      <c r="AH1699" s="57"/>
      <c r="AI1699" s="57"/>
      <c r="AJ1699" s="57"/>
      <c r="AK1699" s="57"/>
      <c r="AL1699" s="57"/>
      <c r="AM1699" s="57"/>
      <c r="AN1699" s="57"/>
      <c r="AO1699" s="57"/>
      <c r="AP1699" s="57"/>
      <c r="AQ1699" s="57"/>
      <c r="AR1699" s="57"/>
      <c r="AS1699" s="57"/>
      <c r="AT1699" s="57"/>
      <c r="AU1699" s="57"/>
      <c r="AV1699" s="57"/>
      <c r="AW1699" s="57"/>
      <c r="AX1699" s="57"/>
      <c r="AY1699" s="57"/>
      <c r="AZ1699" s="57"/>
      <c r="BA1699" s="57"/>
      <c r="BB1699" s="57"/>
      <c r="BC1699" s="57"/>
      <c r="BD1699" s="57"/>
      <c r="BE1699" s="338"/>
    </row>
    <row r="1700" spans="1:57">
      <c r="B1700" s="22"/>
      <c r="C1700" s="57"/>
      <c r="D1700" s="57"/>
      <c r="E1700" s="57"/>
      <c r="F1700" s="57"/>
      <c r="G1700" s="57"/>
      <c r="H1700" s="57"/>
      <c r="I1700" s="57"/>
      <c r="J1700" s="57"/>
      <c r="K1700" s="57"/>
      <c r="L1700" s="57"/>
      <c r="M1700" s="57"/>
      <c r="N1700" s="57"/>
      <c r="O1700" s="57"/>
      <c r="P1700" s="57"/>
      <c r="Q1700" s="57"/>
      <c r="R1700" s="57"/>
      <c r="S1700" s="57"/>
      <c r="T1700" s="57"/>
      <c r="U1700" s="57"/>
      <c r="V1700" s="57"/>
      <c r="W1700" s="57"/>
      <c r="X1700" s="57"/>
      <c r="Y1700" s="57"/>
      <c r="Z1700" s="57"/>
      <c r="AA1700" s="57"/>
      <c r="AB1700" s="57"/>
      <c r="AC1700" s="57"/>
      <c r="AD1700" s="57"/>
      <c r="AE1700" s="57"/>
      <c r="AF1700" s="57"/>
      <c r="AG1700" s="57"/>
      <c r="AH1700" s="57"/>
      <c r="AI1700" s="57"/>
      <c r="AJ1700" s="57"/>
      <c r="AK1700" s="57"/>
      <c r="AL1700" s="57"/>
      <c r="AM1700" s="57"/>
      <c r="AN1700" s="57"/>
      <c r="AO1700" s="57"/>
      <c r="AP1700" s="57"/>
      <c r="AQ1700" s="57"/>
      <c r="AR1700" s="57"/>
      <c r="AS1700" s="57"/>
      <c r="AT1700" s="57"/>
      <c r="AU1700" s="57"/>
      <c r="AV1700" s="57"/>
      <c r="AW1700" s="57"/>
      <c r="AX1700" s="57"/>
      <c r="AY1700" s="57"/>
      <c r="AZ1700" s="57"/>
      <c r="BA1700" s="57"/>
      <c r="BB1700" s="57"/>
      <c r="BC1700" s="57"/>
      <c r="BD1700" s="57"/>
      <c r="BE1700" s="338"/>
    </row>
    <row r="1701" spans="1:57">
      <c r="B1701" s="22"/>
      <c r="C1701" s="57"/>
      <c r="D1701" s="57"/>
      <c r="E1701" s="57"/>
      <c r="F1701" s="57"/>
      <c r="G1701" s="57"/>
      <c r="H1701" s="57"/>
      <c r="I1701" s="57"/>
      <c r="J1701" s="57"/>
      <c r="K1701" s="57"/>
      <c r="L1701" s="57"/>
      <c r="M1701" s="57"/>
      <c r="N1701" s="57"/>
      <c r="O1701" s="57"/>
      <c r="P1701" s="57"/>
      <c r="Q1701" s="57"/>
      <c r="R1701" s="57"/>
      <c r="S1701" s="57"/>
      <c r="T1701" s="57"/>
      <c r="U1701" s="57"/>
      <c r="V1701" s="57"/>
      <c r="W1701" s="57"/>
      <c r="X1701" s="57"/>
      <c r="Y1701" s="57"/>
      <c r="Z1701" s="57"/>
      <c r="AA1701" s="57"/>
      <c r="AB1701" s="57"/>
      <c r="AC1701" s="57"/>
      <c r="AD1701" s="57"/>
      <c r="AE1701" s="57"/>
      <c r="AF1701" s="57"/>
      <c r="AG1701" s="57"/>
      <c r="AH1701" s="57"/>
      <c r="AI1701" s="57"/>
      <c r="AJ1701" s="57"/>
      <c r="AK1701" s="57"/>
      <c r="AL1701" s="57"/>
      <c r="AM1701" s="57"/>
      <c r="AN1701" s="57"/>
      <c r="AO1701" s="57"/>
      <c r="AP1701" s="57"/>
      <c r="AQ1701" s="57"/>
      <c r="AR1701" s="57"/>
      <c r="AS1701" s="57"/>
      <c r="AT1701" s="57"/>
      <c r="AU1701" s="57"/>
      <c r="AV1701" s="57"/>
      <c r="AW1701" s="57"/>
      <c r="AX1701" s="57"/>
      <c r="AY1701" s="57"/>
      <c r="AZ1701" s="57"/>
      <c r="BA1701" s="57"/>
      <c r="BB1701" s="57"/>
      <c r="BC1701" s="57"/>
      <c r="BD1701" s="57"/>
      <c r="BE1701" s="338"/>
    </row>
    <row r="1702" spans="1:57">
      <c r="B1702" s="22"/>
      <c r="C1702" s="57"/>
      <c r="D1702" s="57"/>
      <c r="E1702" s="57"/>
      <c r="F1702" s="57"/>
      <c r="G1702" s="57"/>
      <c r="H1702" s="57"/>
      <c r="I1702" s="57"/>
      <c r="J1702" s="57"/>
      <c r="K1702" s="57"/>
      <c r="L1702" s="57"/>
      <c r="M1702" s="57"/>
      <c r="N1702" s="57"/>
      <c r="O1702" s="57"/>
      <c r="P1702" s="57"/>
      <c r="Q1702" s="57"/>
      <c r="R1702" s="57"/>
      <c r="S1702" s="57"/>
      <c r="T1702" s="57"/>
      <c r="U1702" s="57"/>
      <c r="V1702" s="57"/>
      <c r="W1702" s="57"/>
      <c r="X1702" s="57"/>
      <c r="Y1702" s="57"/>
      <c r="Z1702" s="57"/>
      <c r="AA1702" s="57"/>
      <c r="AB1702" s="57"/>
      <c r="AC1702" s="57"/>
      <c r="AD1702" s="57"/>
      <c r="AE1702" s="57"/>
      <c r="AF1702" s="57"/>
      <c r="AG1702" s="57"/>
      <c r="AH1702" s="57"/>
      <c r="AI1702" s="57"/>
      <c r="AJ1702" s="57"/>
      <c r="AK1702" s="57"/>
      <c r="AL1702" s="57"/>
      <c r="AM1702" s="57"/>
      <c r="AN1702" s="57"/>
      <c r="AO1702" s="57"/>
      <c r="AP1702" s="57"/>
      <c r="AQ1702" s="57"/>
      <c r="AR1702" s="57"/>
      <c r="AS1702" s="57"/>
      <c r="AT1702" s="57"/>
      <c r="AU1702" s="57"/>
      <c r="AV1702" s="57"/>
      <c r="AW1702" s="57"/>
      <c r="AX1702" s="57"/>
      <c r="AY1702" s="57"/>
      <c r="AZ1702" s="57"/>
      <c r="BA1702" s="57"/>
      <c r="BB1702" s="57"/>
      <c r="BC1702" s="57"/>
      <c r="BD1702" s="57"/>
      <c r="BE1702" s="338"/>
    </row>
    <row r="1703" spans="1:57">
      <c r="B1703" s="22"/>
      <c r="C1703" s="57"/>
      <c r="D1703" s="57"/>
      <c r="E1703" s="57"/>
      <c r="F1703" s="57"/>
      <c r="G1703" s="57"/>
      <c r="H1703" s="57"/>
      <c r="I1703" s="57"/>
      <c r="J1703" s="57"/>
      <c r="K1703" s="57"/>
      <c r="L1703" s="57"/>
      <c r="M1703" s="57"/>
      <c r="N1703" s="57"/>
      <c r="O1703" s="57"/>
      <c r="P1703" s="57"/>
      <c r="Q1703" s="57"/>
      <c r="R1703" s="57"/>
      <c r="S1703" s="57"/>
      <c r="T1703" s="57"/>
      <c r="U1703" s="57"/>
      <c r="V1703" s="57"/>
      <c r="W1703" s="57"/>
      <c r="X1703" s="57"/>
      <c r="Y1703" s="57"/>
      <c r="Z1703" s="57"/>
      <c r="AA1703" s="57"/>
      <c r="AB1703" s="57"/>
      <c r="AC1703" s="57"/>
      <c r="AD1703" s="57"/>
      <c r="AE1703" s="57"/>
      <c r="AF1703" s="57"/>
      <c r="AG1703" s="57"/>
      <c r="AH1703" s="57"/>
      <c r="AI1703" s="57"/>
      <c r="AJ1703" s="57"/>
      <c r="AK1703" s="57"/>
      <c r="AL1703" s="57"/>
      <c r="AM1703" s="57"/>
      <c r="AN1703" s="57"/>
      <c r="AO1703" s="57"/>
      <c r="AP1703" s="57"/>
      <c r="AQ1703" s="57"/>
      <c r="AR1703" s="57"/>
      <c r="AS1703" s="57"/>
      <c r="AT1703" s="57"/>
      <c r="AU1703" s="57"/>
      <c r="AV1703" s="57"/>
      <c r="AW1703" s="57"/>
      <c r="AX1703" s="57"/>
      <c r="AY1703" s="57"/>
      <c r="AZ1703" s="57"/>
      <c r="BA1703" s="57"/>
      <c r="BB1703" s="57"/>
      <c r="BC1703" s="57"/>
      <c r="BD1703" s="57"/>
      <c r="BE1703" s="338"/>
    </row>
    <row r="1704" spans="1:57">
      <c r="B1704" s="22"/>
      <c r="C1704" s="57"/>
      <c r="D1704" s="57"/>
      <c r="E1704" s="57"/>
      <c r="F1704" s="57"/>
      <c r="G1704" s="57"/>
      <c r="H1704" s="57"/>
      <c r="I1704" s="57"/>
      <c r="J1704" s="57"/>
      <c r="K1704" s="57"/>
      <c r="L1704" s="57"/>
      <c r="M1704" s="57"/>
      <c r="N1704" s="57"/>
      <c r="O1704" s="57"/>
      <c r="P1704" s="57"/>
      <c r="Q1704" s="57"/>
      <c r="R1704" s="57"/>
      <c r="S1704" s="57"/>
      <c r="T1704" s="57"/>
      <c r="U1704" s="57"/>
      <c r="V1704" s="57"/>
      <c r="W1704" s="57"/>
      <c r="X1704" s="57"/>
      <c r="Y1704" s="57"/>
      <c r="Z1704" s="57"/>
      <c r="AA1704" s="57"/>
      <c r="AB1704" s="57"/>
      <c r="AC1704" s="57"/>
      <c r="AD1704" s="57"/>
      <c r="AE1704" s="57"/>
      <c r="AF1704" s="57"/>
      <c r="AG1704" s="57"/>
      <c r="AH1704" s="57"/>
      <c r="AI1704" s="57"/>
      <c r="AJ1704" s="57"/>
      <c r="AK1704" s="57"/>
      <c r="AL1704" s="57"/>
      <c r="AM1704" s="57"/>
      <c r="AN1704" s="57"/>
      <c r="AO1704" s="57"/>
      <c r="AP1704" s="57"/>
      <c r="AQ1704" s="57"/>
      <c r="AR1704" s="57"/>
      <c r="AS1704" s="57"/>
      <c r="AT1704" s="57"/>
      <c r="AU1704" s="57"/>
      <c r="AV1704" s="57"/>
      <c r="AW1704" s="57"/>
      <c r="AX1704" s="57"/>
      <c r="AY1704" s="57"/>
      <c r="AZ1704" s="57"/>
      <c r="BA1704" s="57"/>
      <c r="BB1704" s="57"/>
      <c r="BC1704" s="57"/>
      <c r="BD1704" s="57"/>
      <c r="BE1704" s="338"/>
    </row>
    <row r="1705" spans="1:57">
      <c r="B1705" s="22"/>
      <c r="C1705" s="57"/>
      <c r="D1705" s="57"/>
      <c r="E1705" s="57"/>
      <c r="F1705" s="57"/>
      <c r="G1705" s="57"/>
      <c r="H1705" s="57"/>
      <c r="I1705" s="57"/>
      <c r="J1705" s="57"/>
      <c r="K1705" s="57"/>
      <c r="L1705" s="57"/>
      <c r="M1705" s="57"/>
      <c r="N1705" s="57"/>
      <c r="O1705" s="57"/>
      <c r="P1705" s="57"/>
      <c r="Q1705" s="57"/>
      <c r="R1705" s="57"/>
      <c r="S1705" s="57"/>
      <c r="T1705" s="57"/>
      <c r="U1705" s="57"/>
      <c r="V1705" s="57"/>
      <c r="W1705" s="57"/>
      <c r="X1705" s="57"/>
      <c r="Y1705" s="57"/>
      <c r="Z1705" s="57"/>
      <c r="AA1705" s="57"/>
      <c r="AB1705" s="57"/>
      <c r="AC1705" s="57"/>
      <c r="AD1705" s="57"/>
      <c r="AE1705" s="57"/>
      <c r="AF1705" s="57"/>
      <c r="AG1705" s="57"/>
      <c r="AH1705" s="57"/>
      <c r="AI1705" s="57"/>
      <c r="AJ1705" s="57"/>
      <c r="AK1705" s="57"/>
      <c r="AL1705" s="57"/>
      <c r="AM1705" s="57"/>
      <c r="AN1705" s="57"/>
      <c r="AO1705" s="57"/>
      <c r="AP1705" s="57"/>
      <c r="AQ1705" s="57"/>
      <c r="AR1705" s="57"/>
      <c r="AS1705" s="57"/>
      <c r="AT1705" s="57"/>
      <c r="AU1705" s="57"/>
      <c r="AV1705" s="57"/>
      <c r="AW1705" s="57"/>
      <c r="AX1705" s="57"/>
      <c r="AY1705" s="57"/>
      <c r="AZ1705" s="57"/>
      <c r="BA1705" s="57"/>
      <c r="BB1705" s="57"/>
      <c r="BC1705" s="57"/>
      <c r="BD1705" s="57"/>
      <c r="BE1705" s="338"/>
    </row>
    <row r="1706" spans="1:57">
      <c r="B1706" s="22"/>
      <c r="C1706" s="57"/>
      <c r="D1706" s="57"/>
      <c r="E1706" s="57"/>
      <c r="F1706" s="57"/>
      <c r="G1706" s="57"/>
      <c r="H1706" s="57"/>
      <c r="I1706" s="57"/>
      <c r="J1706" s="57"/>
      <c r="K1706" s="57"/>
      <c r="L1706" s="57"/>
      <c r="M1706" s="57"/>
      <c r="N1706" s="57"/>
      <c r="O1706" s="57"/>
      <c r="P1706" s="57"/>
      <c r="Q1706" s="57"/>
      <c r="R1706" s="57"/>
      <c r="S1706" s="57"/>
      <c r="T1706" s="57"/>
      <c r="U1706" s="57"/>
      <c r="V1706" s="57"/>
      <c r="W1706" s="57"/>
      <c r="X1706" s="57"/>
      <c r="Y1706" s="57"/>
      <c r="Z1706" s="57"/>
      <c r="AA1706" s="57"/>
      <c r="AB1706" s="57"/>
      <c r="AC1706" s="57"/>
      <c r="AD1706" s="57"/>
      <c r="AE1706" s="57"/>
      <c r="AF1706" s="57"/>
      <c r="AG1706" s="57"/>
      <c r="AH1706" s="57"/>
      <c r="AI1706" s="57"/>
      <c r="AJ1706" s="57"/>
      <c r="AK1706" s="57"/>
      <c r="AL1706" s="57"/>
      <c r="AM1706" s="57"/>
      <c r="AN1706" s="57"/>
      <c r="AO1706" s="57"/>
      <c r="AP1706" s="57"/>
      <c r="AQ1706" s="57"/>
      <c r="AR1706" s="57"/>
      <c r="AS1706" s="57"/>
      <c r="AT1706" s="57"/>
      <c r="AU1706" s="57"/>
      <c r="AV1706" s="57"/>
      <c r="AW1706" s="57"/>
      <c r="AX1706" s="57"/>
      <c r="AY1706" s="57"/>
      <c r="AZ1706" s="57"/>
      <c r="BA1706" s="57"/>
      <c r="BB1706" s="57"/>
      <c r="BC1706" s="57"/>
      <c r="BD1706" s="57"/>
      <c r="BE1706" s="338"/>
    </row>
    <row r="1707" spans="1:57">
      <c r="B1707" s="23"/>
      <c r="C1707" s="75"/>
      <c r="D1707" s="75"/>
      <c r="E1707" s="75"/>
      <c r="F1707" s="75"/>
      <c r="G1707" s="75"/>
      <c r="H1707" s="75"/>
      <c r="I1707" s="75"/>
      <c r="J1707" s="75"/>
      <c r="K1707" s="75"/>
      <c r="L1707" s="75"/>
      <c r="M1707" s="75"/>
      <c r="N1707" s="75"/>
      <c r="O1707" s="75"/>
      <c r="P1707" s="75"/>
      <c r="Q1707" s="75"/>
      <c r="R1707" s="75"/>
      <c r="S1707" s="75"/>
      <c r="T1707" s="75"/>
      <c r="U1707" s="75"/>
      <c r="V1707" s="75"/>
      <c r="W1707" s="75"/>
      <c r="X1707" s="75"/>
      <c r="Y1707" s="75"/>
      <c r="Z1707" s="75"/>
      <c r="AA1707" s="75"/>
      <c r="AB1707" s="75"/>
      <c r="AC1707" s="75"/>
      <c r="AD1707" s="75"/>
      <c r="AE1707" s="75"/>
      <c r="AF1707" s="75"/>
      <c r="AG1707" s="75"/>
      <c r="AH1707" s="75"/>
      <c r="AI1707" s="75"/>
      <c r="AJ1707" s="75"/>
      <c r="AK1707" s="75"/>
      <c r="AL1707" s="75"/>
      <c r="AM1707" s="75"/>
      <c r="AN1707" s="75"/>
      <c r="AO1707" s="75"/>
      <c r="AP1707" s="75"/>
      <c r="AQ1707" s="75"/>
      <c r="AR1707" s="75"/>
      <c r="AS1707" s="75"/>
      <c r="AT1707" s="75"/>
      <c r="AU1707" s="75"/>
      <c r="AV1707" s="75"/>
      <c r="AW1707" s="75"/>
      <c r="AX1707" s="75"/>
      <c r="AY1707" s="75"/>
      <c r="AZ1707" s="75"/>
      <c r="BA1707" s="75"/>
      <c r="BB1707" s="75"/>
      <c r="BC1707" s="75"/>
      <c r="BD1707" s="75"/>
      <c r="BE1707" s="339"/>
    </row>
    <row r="1708" spans="1:57">
      <c r="H1708" s="2"/>
      <c r="I1708" s="2"/>
      <c r="N1708" s="2"/>
      <c r="O1708" s="2"/>
      <c r="T1708" s="2"/>
      <c r="U1708" s="2"/>
      <c r="AJ1708" s="7"/>
      <c r="AL1708" s="1"/>
    </row>
    <row r="1709" spans="1:57">
      <c r="A1709" s="6" t="s">
        <v>7625</v>
      </c>
      <c r="P1709" s="3"/>
      <c r="AF1709" s="3"/>
      <c r="AG1709" s="3"/>
      <c r="AH1709" s="3"/>
    </row>
    <row r="1710" spans="1:57">
      <c r="P1710" s="3"/>
      <c r="AF1710" s="3"/>
      <c r="AG1710" s="3"/>
      <c r="AH1710" s="3"/>
    </row>
    <row r="1711" spans="1:57">
      <c r="B1711" s="16" t="s">
        <v>288</v>
      </c>
      <c r="C1711" s="16"/>
      <c r="D1711" s="16"/>
      <c r="E1711" s="16"/>
      <c r="F1711" s="16"/>
      <c r="G1711" s="16"/>
      <c r="H1711" s="16"/>
      <c r="I1711" s="16"/>
      <c r="J1711" s="16"/>
      <c r="K1711" s="16"/>
      <c r="L1711" s="16"/>
      <c r="M1711" s="16"/>
      <c r="N1711" s="16"/>
      <c r="O1711" s="16"/>
      <c r="P1711" s="16"/>
      <c r="Q1711" s="16"/>
      <c r="R1711" s="16"/>
      <c r="S1711" s="16"/>
      <c r="T1711" s="16"/>
      <c r="U1711" s="16"/>
      <c r="V1711" s="35" t="s">
        <v>7274</v>
      </c>
      <c r="W1711" s="14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row>
    <row r="1712" spans="1:57" ht="14.25" customHeight="1">
      <c r="B1712" s="19" t="s">
        <v>6315</v>
      </c>
      <c r="C1712" s="19"/>
      <c r="D1712" s="19"/>
      <c r="E1712" s="19"/>
      <c r="F1712" s="19"/>
      <c r="G1712" s="19"/>
      <c r="H1712" s="19"/>
      <c r="I1712" s="19"/>
      <c r="J1712" s="19"/>
      <c r="K1712" s="19"/>
      <c r="L1712" s="19"/>
      <c r="M1712" s="19"/>
      <c r="N1712" s="19"/>
      <c r="O1712" s="19"/>
      <c r="P1712" s="19"/>
      <c r="Q1712" s="19"/>
      <c r="R1712" s="19"/>
      <c r="S1712" s="19"/>
      <c r="T1712" s="19"/>
      <c r="U1712" s="19"/>
      <c r="V1712" s="221" t="str">
        <f>'D1'!G307&amp;""</f>
        <v/>
      </c>
      <c r="W1712" s="104"/>
      <c r="X1712" s="3"/>
      <c r="Y1712" s="1" t="s">
        <v>5771</v>
      </c>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row>
    <row r="1713" spans="2:49">
      <c r="B1713" s="19"/>
      <c r="C1713" s="19"/>
      <c r="D1713" s="19"/>
      <c r="E1713" s="19"/>
      <c r="F1713" s="19"/>
      <c r="G1713" s="19"/>
      <c r="H1713" s="19"/>
      <c r="I1713" s="19"/>
      <c r="J1713" s="19"/>
      <c r="K1713" s="19"/>
      <c r="L1713" s="19"/>
      <c r="M1713" s="19"/>
      <c r="N1713" s="19"/>
      <c r="O1713" s="19"/>
      <c r="P1713" s="19"/>
      <c r="Q1713" s="19"/>
      <c r="R1713" s="19"/>
      <c r="S1713" s="19"/>
      <c r="T1713" s="19"/>
      <c r="U1713" s="19"/>
      <c r="V1713" s="77"/>
      <c r="W1713" s="106"/>
      <c r="X1713" s="3"/>
      <c r="Y1713" s="1" t="s">
        <v>1531</v>
      </c>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row>
    <row r="1714" spans="2:49">
      <c r="B1714" s="48"/>
      <c r="C1714" s="48"/>
      <c r="D1714" s="48"/>
      <c r="E1714" s="48"/>
      <c r="F1714" s="48"/>
      <c r="G1714" s="48"/>
      <c r="H1714" s="48"/>
      <c r="I1714" s="48"/>
      <c r="J1714" s="48"/>
      <c r="K1714" s="48"/>
      <c r="L1714" s="48"/>
      <c r="M1714" s="48"/>
      <c r="N1714" s="48"/>
      <c r="O1714" s="48"/>
      <c r="P1714" s="200"/>
      <c r="Q1714" s="200"/>
      <c r="R1714" s="48"/>
      <c r="S1714" s="48"/>
      <c r="T1714" s="200"/>
      <c r="U1714" s="200"/>
      <c r="V1714" s="2"/>
      <c r="W1714" s="2"/>
      <c r="X1714" s="39"/>
      <c r="Y1714" s="39"/>
      <c r="Z1714" s="39"/>
      <c r="AA1714" s="39"/>
      <c r="AB1714" s="39"/>
      <c r="AC1714" s="39"/>
      <c r="AD1714" s="39"/>
      <c r="AE1714" s="39"/>
      <c r="AF1714" s="2"/>
      <c r="AG1714" s="2"/>
      <c r="AH1714" s="39"/>
      <c r="AI1714" s="39"/>
      <c r="AJ1714" s="39"/>
      <c r="AK1714" s="39"/>
      <c r="AL1714" s="39"/>
      <c r="AM1714" s="39"/>
      <c r="AN1714" s="39"/>
      <c r="AO1714" s="39"/>
      <c r="AP1714" s="39"/>
      <c r="AQ1714" s="39"/>
      <c r="AR1714" s="39"/>
      <c r="AS1714" s="39"/>
      <c r="AT1714" s="39"/>
      <c r="AU1714" s="39"/>
      <c r="AV1714" s="2"/>
      <c r="AW1714" s="2"/>
    </row>
    <row r="1715" spans="2:49">
      <c r="B1715" s="16" t="s">
        <v>288</v>
      </c>
      <c r="C1715" s="16"/>
      <c r="D1715" s="16"/>
      <c r="E1715" s="16"/>
      <c r="F1715" s="16"/>
      <c r="G1715" s="16"/>
      <c r="H1715" s="16"/>
      <c r="I1715" s="16"/>
      <c r="J1715" s="16"/>
      <c r="K1715" s="16"/>
      <c r="L1715" s="16"/>
      <c r="M1715" s="16"/>
      <c r="N1715" s="16"/>
      <c r="O1715" s="16"/>
      <c r="P1715" s="16"/>
      <c r="Q1715" s="16"/>
      <c r="R1715" s="16"/>
      <c r="S1715" s="16"/>
      <c r="T1715" s="16"/>
      <c r="U1715" s="16"/>
      <c r="V1715" s="35" t="s">
        <v>540</v>
      </c>
      <c r="W1715" s="143"/>
      <c r="X1715" s="39"/>
      <c r="Y1715" s="39"/>
      <c r="Z1715" s="39"/>
      <c r="AA1715" s="39"/>
      <c r="AB1715" s="39"/>
      <c r="AC1715" s="39"/>
      <c r="AD1715" s="39"/>
      <c r="AE1715" s="39"/>
      <c r="AF1715" s="2"/>
      <c r="AG1715" s="2"/>
      <c r="AH1715" s="39"/>
      <c r="AI1715" s="39"/>
      <c r="AJ1715" s="39"/>
      <c r="AK1715" s="39"/>
      <c r="AL1715" s="39"/>
      <c r="AM1715" s="39"/>
      <c r="AN1715" s="39"/>
      <c r="AO1715" s="39"/>
      <c r="AP1715" s="39"/>
      <c r="AQ1715" s="39"/>
      <c r="AR1715" s="39"/>
      <c r="AS1715" s="39"/>
      <c r="AT1715" s="39"/>
      <c r="AU1715" s="39"/>
      <c r="AV1715" s="2"/>
      <c r="AW1715" s="2"/>
    </row>
    <row r="1716" spans="2:49" ht="14.25" customHeight="1">
      <c r="B1716" s="19" t="s">
        <v>7146</v>
      </c>
      <c r="C1716" s="19"/>
      <c r="D1716" s="19"/>
      <c r="E1716" s="19"/>
      <c r="F1716" s="19"/>
      <c r="G1716" s="19"/>
      <c r="H1716" s="19"/>
      <c r="I1716" s="19"/>
      <c r="J1716" s="19"/>
      <c r="K1716" s="19"/>
      <c r="L1716" s="19"/>
      <c r="M1716" s="19"/>
      <c r="N1716" s="19"/>
      <c r="O1716" s="19"/>
      <c r="P1716" s="19"/>
      <c r="Q1716" s="19"/>
      <c r="R1716" s="19"/>
      <c r="S1716" s="19"/>
      <c r="T1716" s="19"/>
      <c r="U1716" s="19"/>
      <c r="V1716" s="221" t="str">
        <f>'D1'!G308&amp;""</f>
        <v/>
      </c>
      <c r="W1716" s="104"/>
      <c r="X1716" s="39"/>
      <c r="Y1716" s="1" t="s">
        <v>533</v>
      </c>
      <c r="AB1716" s="39"/>
      <c r="AC1716" s="39"/>
      <c r="AD1716" s="39"/>
      <c r="AE1716" s="39"/>
      <c r="AF1716" s="2"/>
      <c r="AG1716" s="2"/>
      <c r="AH1716" s="39"/>
      <c r="AI1716" s="39"/>
      <c r="AJ1716" s="39"/>
      <c r="AK1716" s="39"/>
      <c r="AL1716" s="39"/>
      <c r="AM1716" s="39"/>
      <c r="AN1716" s="39"/>
      <c r="AO1716" s="39"/>
      <c r="AP1716" s="39"/>
      <c r="AQ1716" s="39"/>
      <c r="AR1716" s="39"/>
      <c r="AS1716" s="39"/>
      <c r="AT1716" s="39"/>
      <c r="AU1716" s="39"/>
      <c r="AV1716" s="2"/>
      <c r="AW1716" s="2"/>
    </row>
    <row r="1717" spans="2:49">
      <c r="B1717" s="19"/>
      <c r="C1717" s="19"/>
      <c r="D1717" s="19"/>
      <c r="E1717" s="19"/>
      <c r="F1717" s="19"/>
      <c r="G1717" s="19"/>
      <c r="H1717" s="19"/>
      <c r="I1717" s="19"/>
      <c r="J1717" s="19"/>
      <c r="K1717" s="19"/>
      <c r="L1717" s="19"/>
      <c r="M1717" s="19"/>
      <c r="N1717" s="19"/>
      <c r="O1717" s="19"/>
      <c r="P1717" s="19"/>
      <c r="Q1717" s="19"/>
      <c r="R1717" s="19"/>
      <c r="S1717" s="19"/>
      <c r="T1717" s="19"/>
      <c r="U1717" s="19"/>
      <c r="V1717" s="77"/>
      <c r="W1717" s="106"/>
      <c r="X1717" s="39"/>
      <c r="Y1717" s="1" t="s">
        <v>7129</v>
      </c>
      <c r="AB1717" s="39"/>
      <c r="AC1717" s="39"/>
      <c r="AD1717" s="39"/>
      <c r="AE1717" s="39"/>
      <c r="AF1717" s="2"/>
      <c r="AG1717" s="2"/>
      <c r="AH1717" s="39"/>
      <c r="AI1717" s="39"/>
      <c r="AJ1717" s="39"/>
      <c r="AK1717" s="39"/>
      <c r="AL1717" s="39"/>
      <c r="AM1717" s="39"/>
      <c r="AN1717" s="39"/>
      <c r="AO1717" s="39"/>
      <c r="AP1717" s="39"/>
      <c r="AQ1717" s="39"/>
      <c r="AR1717" s="39"/>
      <c r="AS1717" s="39"/>
      <c r="AT1717" s="39"/>
      <c r="AU1717" s="39"/>
      <c r="AV1717" s="2"/>
      <c r="AW1717" s="2"/>
    </row>
    <row r="1718" spans="2:49">
      <c r="B1718" s="48"/>
      <c r="C1718" s="48"/>
      <c r="D1718" s="48"/>
      <c r="E1718" s="48"/>
      <c r="F1718" s="48"/>
      <c r="G1718" s="48"/>
      <c r="H1718" s="48"/>
      <c r="I1718" s="48"/>
      <c r="J1718" s="48"/>
      <c r="K1718" s="48"/>
      <c r="L1718" s="48"/>
      <c r="M1718" s="48"/>
      <c r="N1718" s="48"/>
      <c r="O1718" s="48"/>
      <c r="P1718" s="200"/>
      <c r="Q1718" s="200"/>
      <c r="R1718" s="48"/>
      <c r="S1718" s="48"/>
      <c r="T1718" s="200"/>
      <c r="U1718" s="200"/>
      <c r="V1718" s="2"/>
      <c r="W1718" s="2"/>
      <c r="X1718" s="39"/>
      <c r="Y1718" s="39"/>
      <c r="Z1718" s="39"/>
      <c r="AA1718" s="39"/>
      <c r="AB1718" s="39"/>
      <c r="AC1718" s="39"/>
      <c r="AD1718" s="39"/>
      <c r="AE1718" s="39"/>
      <c r="AF1718" s="2"/>
      <c r="AG1718" s="2"/>
      <c r="AH1718" s="39"/>
      <c r="AI1718" s="39"/>
      <c r="AJ1718" s="39"/>
      <c r="AK1718" s="39"/>
      <c r="AL1718" s="39"/>
      <c r="AM1718" s="39"/>
      <c r="AN1718" s="39"/>
      <c r="AO1718" s="39"/>
      <c r="AP1718" s="39"/>
      <c r="AQ1718" s="39"/>
      <c r="AR1718" s="39"/>
      <c r="AS1718" s="39"/>
      <c r="AT1718" s="39"/>
      <c r="AU1718" s="39"/>
      <c r="AV1718" s="2"/>
      <c r="AW1718" s="2"/>
    </row>
    <row r="1719" spans="2:49">
      <c r="B1719" s="16" t="s">
        <v>288</v>
      </c>
      <c r="C1719" s="16"/>
      <c r="D1719" s="16"/>
      <c r="E1719" s="16"/>
      <c r="F1719" s="16"/>
      <c r="G1719" s="16"/>
      <c r="H1719" s="16"/>
      <c r="I1719" s="16"/>
      <c r="J1719" s="16"/>
      <c r="K1719" s="16"/>
      <c r="L1719" s="16"/>
      <c r="M1719" s="16"/>
      <c r="N1719" s="16"/>
      <c r="O1719" s="16"/>
      <c r="P1719" s="16"/>
      <c r="Q1719" s="16"/>
      <c r="R1719" s="16"/>
      <c r="S1719" s="16"/>
      <c r="T1719" s="16"/>
      <c r="U1719" s="16"/>
      <c r="V1719" s="35" t="s">
        <v>7274</v>
      </c>
      <c r="W1719" s="143"/>
      <c r="X1719" s="39"/>
      <c r="Y1719" s="39"/>
      <c r="Z1719" s="39"/>
      <c r="AA1719" s="39"/>
      <c r="AB1719" s="39"/>
      <c r="AC1719" s="39"/>
      <c r="AD1719" s="39"/>
      <c r="AE1719" s="39"/>
      <c r="AF1719" s="2"/>
      <c r="AG1719" s="2"/>
      <c r="AH1719" s="39"/>
      <c r="AI1719" s="39"/>
      <c r="AJ1719" s="39"/>
      <c r="AK1719" s="39"/>
      <c r="AL1719" s="39"/>
      <c r="AM1719" s="39"/>
      <c r="AN1719" s="39"/>
      <c r="AO1719" s="3"/>
      <c r="AP1719" s="39"/>
      <c r="AQ1719" s="39"/>
      <c r="AR1719" s="39"/>
      <c r="AS1719" s="39"/>
      <c r="AT1719" s="39"/>
      <c r="AU1719" s="39"/>
      <c r="AV1719" s="2"/>
      <c r="AW1719" s="2"/>
    </row>
    <row r="1720" spans="2:49" ht="14.25" customHeight="1">
      <c r="B1720" s="19" t="s">
        <v>7147</v>
      </c>
      <c r="C1720" s="19"/>
      <c r="D1720" s="19"/>
      <c r="E1720" s="19"/>
      <c r="F1720" s="19"/>
      <c r="G1720" s="19"/>
      <c r="H1720" s="19"/>
      <c r="I1720" s="19"/>
      <c r="J1720" s="19"/>
      <c r="K1720" s="19"/>
      <c r="L1720" s="19"/>
      <c r="M1720" s="19"/>
      <c r="N1720" s="19"/>
      <c r="O1720" s="19"/>
      <c r="P1720" s="19"/>
      <c r="Q1720" s="19"/>
      <c r="R1720" s="19"/>
      <c r="S1720" s="19"/>
      <c r="T1720" s="19"/>
      <c r="U1720" s="19"/>
      <c r="V1720" s="221" t="str">
        <f>'D1'!G309&amp;""</f>
        <v/>
      </c>
      <c r="W1720" s="104"/>
      <c r="X1720" s="39"/>
      <c r="Y1720" s="1" t="s">
        <v>5771</v>
      </c>
      <c r="Z1720" s="39"/>
      <c r="AA1720" s="39"/>
      <c r="AB1720" s="39"/>
      <c r="AC1720" s="39"/>
      <c r="AD1720" s="39"/>
      <c r="AE1720" s="39"/>
      <c r="AF1720" s="2"/>
      <c r="AG1720" s="2"/>
      <c r="AH1720" s="39"/>
      <c r="AI1720" s="39"/>
      <c r="AJ1720" s="39"/>
      <c r="AK1720" s="39"/>
      <c r="AL1720" s="39"/>
      <c r="AM1720" s="39"/>
      <c r="AN1720" s="39"/>
      <c r="AO1720" s="39"/>
      <c r="AP1720" s="39"/>
      <c r="AQ1720" s="39"/>
      <c r="AR1720" s="39"/>
      <c r="AS1720" s="39"/>
      <c r="AT1720" s="39"/>
      <c r="AU1720" s="39"/>
      <c r="AV1720" s="2"/>
      <c r="AW1720" s="2"/>
    </row>
    <row r="1721" spans="2:49">
      <c r="B1721" s="19"/>
      <c r="C1721" s="19"/>
      <c r="D1721" s="19"/>
      <c r="E1721" s="19"/>
      <c r="F1721" s="19"/>
      <c r="G1721" s="19"/>
      <c r="H1721" s="19"/>
      <c r="I1721" s="19"/>
      <c r="J1721" s="19"/>
      <c r="K1721" s="19"/>
      <c r="L1721" s="19"/>
      <c r="M1721" s="19"/>
      <c r="N1721" s="19"/>
      <c r="O1721" s="19"/>
      <c r="P1721" s="19"/>
      <c r="Q1721" s="19"/>
      <c r="R1721" s="19"/>
      <c r="S1721" s="19"/>
      <c r="T1721" s="19"/>
      <c r="U1721" s="19"/>
      <c r="V1721" s="77"/>
      <c r="W1721" s="106"/>
      <c r="X1721" s="39"/>
      <c r="Y1721" s="1" t="s">
        <v>1531</v>
      </c>
      <c r="Z1721" s="39"/>
      <c r="AA1721" s="39"/>
      <c r="AB1721" s="39"/>
      <c r="AC1721" s="39"/>
      <c r="AD1721" s="39"/>
      <c r="AE1721" s="39"/>
      <c r="AF1721" s="2"/>
      <c r="AG1721" s="2"/>
      <c r="AH1721" s="39"/>
      <c r="AI1721" s="39"/>
      <c r="AJ1721" s="39"/>
      <c r="AK1721" s="39"/>
      <c r="AL1721" s="39"/>
      <c r="AM1721" s="39"/>
      <c r="AN1721" s="39"/>
      <c r="AO1721" s="39"/>
      <c r="AP1721" s="39"/>
      <c r="AQ1721" s="39"/>
      <c r="AR1721" s="39"/>
      <c r="AS1721" s="39"/>
      <c r="AT1721" s="39"/>
      <c r="AU1721" s="39"/>
      <c r="AV1721" s="2"/>
      <c r="AW1721" s="2"/>
    </row>
    <row r="1722" spans="2:49">
      <c r="B1722" s="48"/>
      <c r="C1722" s="48"/>
      <c r="D1722" s="48"/>
      <c r="E1722" s="48"/>
      <c r="F1722" s="48"/>
      <c r="G1722" s="48"/>
      <c r="H1722" s="48"/>
      <c r="I1722" s="48"/>
      <c r="J1722" s="48"/>
      <c r="K1722" s="48"/>
      <c r="L1722" s="48"/>
      <c r="M1722" s="48"/>
      <c r="N1722" s="48"/>
      <c r="O1722" s="48"/>
      <c r="P1722" s="200"/>
      <c r="Q1722" s="200"/>
      <c r="R1722" s="48"/>
      <c r="S1722" s="48"/>
      <c r="T1722" s="200"/>
      <c r="U1722" s="200"/>
      <c r="V1722" s="2"/>
      <c r="W1722" s="2"/>
      <c r="X1722" s="39"/>
      <c r="Y1722" s="39"/>
      <c r="Z1722" s="39"/>
      <c r="AA1722" s="39"/>
      <c r="AB1722" s="39"/>
      <c r="AC1722" s="39"/>
      <c r="AD1722" s="39"/>
      <c r="AE1722" s="39"/>
      <c r="AF1722" s="2"/>
      <c r="AG1722" s="2"/>
      <c r="AH1722" s="39"/>
      <c r="AI1722" s="39"/>
      <c r="AJ1722" s="39"/>
      <c r="AK1722" s="39"/>
      <c r="AL1722" s="39"/>
      <c r="AM1722" s="39"/>
      <c r="AN1722" s="39"/>
      <c r="AO1722" s="39"/>
      <c r="AP1722" s="39"/>
      <c r="AQ1722" s="39"/>
      <c r="AR1722" s="39"/>
      <c r="AS1722" s="39"/>
      <c r="AT1722" s="39"/>
      <c r="AU1722" s="39"/>
      <c r="AV1722" s="2"/>
      <c r="AW1722" s="2"/>
    </row>
    <row r="1723" spans="2:49">
      <c r="B1723" s="16" t="s">
        <v>288</v>
      </c>
      <c r="C1723" s="16"/>
      <c r="D1723" s="16"/>
      <c r="E1723" s="16"/>
      <c r="F1723" s="16"/>
      <c r="G1723" s="16"/>
      <c r="H1723" s="16"/>
      <c r="I1723" s="16"/>
      <c r="J1723" s="16"/>
      <c r="K1723" s="16"/>
      <c r="L1723" s="16"/>
      <c r="M1723" s="16"/>
      <c r="N1723" s="16"/>
      <c r="O1723" s="16"/>
      <c r="P1723" s="16"/>
      <c r="Q1723" s="16"/>
      <c r="R1723" s="16"/>
      <c r="S1723" s="16"/>
      <c r="T1723" s="16"/>
      <c r="U1723" s="16"/>
      <c r="V1723" s="35" t="s">
        <v>7274</v>
      </c>
      <c r="W1723" s="14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row>
    <row r="1724" spans="2:49" ht="14.25" customHeight="1">
      <c r="B1724" s="19" t="s">
        <v>7149</v>
      </c>
      <c r="C1724" s="19"/>
      <c r="D1724" s="19"/>
      <c r="E1724" s="19"/>
      <c r="F1724" s="19"/>
      <c r="G1724" s="19"/>
      <c r="H1724" s="19"/>
      <c r="I1724" s="19"/>
      <c r="J1724" s="19"/>
      <c r="K1724" s="19"/>
      <c r="L1724" s="19"/>
      <c r="M1724" s="19"/>
      <c r="N1724" s="19"/>
      <c r="O1724" s="19"/>
      <c r="P1724" s="19"/>
      <c r="Q1724" s="19"/>
      <c r="R1724" s="19"/>
      <c r="S1724" s="19"/>
      <c r="T1724" s="19"/>
      <c r="U1724" s="19"/>
      <c r="V1724" s="221" t="str">
        <f>'D1'!G310&amp;""</f>
        <v/>
      </c>
      <c r="W1724" s="104"/>
      <c r="X1724" s="3"/>
      <c r="Y1724" s="1" t="s">
        <v>5771</v>
      </c>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row>
    <row r="1725" spans="2:49">
      <c r="B1725" s="19"/>
      <c r="C1725" s="19"/>
      <c r="D1725" s="19"/>
      <c r="E1725" s="19"/>
      <c r="F1725" s="19"/>
      <c r="G1725" s="19"/>
      <c r="H1725" s="19"/>
      <c r="I1725" s="19"/>
      <c r="J1725" s="19"/>
      <c r="K1725" s="19"/>
      <c r="L1725" s="19"/>
      <c r="M1725" s="19"/>
      <c r="N1725" s="19"/>
      <c r="O1725" s="19"/>
      <c r="P1725" s="19"/>
      <c r="Q1725" s="19"/>
      <c r="R1725" s="19"/>
      <c r="S1725" s="19"/>
      <c r="T1725" s="19"/>
      <c r="U1725" s="19"/>
      <c r="V1725" s="77"/>
      <c r="W1725" s="106"/>
      <c r="X1725" s="3"/>
      <c r="Y1725" s="1" t="s">
        <v>1531</v>
      </c>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row>
    <row r="1726" spans="2:49">
      <c r="B1726" s="48"/>
      <c r="C1726" s="48"/>
      <c r="D1726" s="48"/>
      <c r="E1726" s="48"/>
      <c r="F1726" s="48"/>
      <c r="G1726" s="48"/>
      <c r="H1726" s="48"/>
      <c r="I1726" s="48"/>
      <c r="J1726" s="48"/>
      <c r="K1726" s="48"/>
      <c r="L1726" s="48"/>
      <c r="M1726" s="48"/>
      <c r="N1726" s="48"/>
      <c r="O1726" s="48"/>
      <c r="P1726" s="200"/>
      <c r="Q1726" s="200"/>
      <c r="R1726" s="48"/>
      <c r="S1726" s="48"/>
      <c r="T1726" s="200"/>
      <c r="U1726" s="200"/>
      <c r="V1726" s="2"/>
      <c r="W1726" s="2"/>
      <c r="X1726" s="39"/>
      <c r="Y1726" s="39"/>
      <c r="Z1726" s="39"/>
      <c r="AA1726" s="39"/>
      <c r="AB1726" s="39"/>
      <c r="AC1726" s="39"/>
      <c r="AD1726" s="39"/>
      <c r="AE1726" s="39"/>
      <c r="AF1726" s="2"/>
      <c r="AG1726" s="2"/>
      <c r="AH1726" s="39"/>
      <c r="AI1726" s="39"/>
      <c r="AJ1726" s="39"/>
      <c r="AK1726" s="39"/>
      <c r="AL1726" s="39"/>
      <c r="AM1726" s="39"/>
      <c r="AN1726" s="39"/>
      <c r="AO1726" s="39"/>
      <c r="AP1726" s="39"/>
      <c r="AQ1726" s="39"/>
      <c r="AR1726" s="39"/>
      <c r="AS1726" s="39"/>
      <c r="AT1726" s="39"/>
      <c r="AU1726" s="39"/>
      <c r="AV1726" s="2"/>
      <c r="AW1726" s="2"/>
    </row>
    <row r="1727" spans="2:49">
      <c r="B1727" s="16" t="s">
        <v>288</v>
      </c>
      <c r="C1727" s="16"/>
      <c r="D1727" s="16"/>
      <c r="E1727" s="16"/>
      <c r="F1727" s="16"/>
      <c r="G1727" s="16"/>
      <c r="H1727" s="16"/>
      <c r="I1727" s="16"/>
      <c r="J1727" s="16"/>
      <c r="K1727" s="16"/>
      <c r="L1727" s="16"/>
      <c r="M1727" s="16"/>
      <c r="N1727" s="16"/>
      <c r="O1727" s="16"/>
      <c r="P1727" s="16"/>
      <c r="Q1727" s="16"/>
      <c r="R1727" s="16"/>
      <c r="S1727" s="16"/>
      <c r="T1727" s="16"/>
      <c r="U1727" s="16"/>
      <c r="V1727" s="35" t="s">
        <v>540</v>
      </c>
      <c r="W1727" s="143"/>
      <c r="X1727" s="39"/>
      <c r="Y1727" s="39"/>
      <c r="Z1727" s="39"/>
      <c r="AA1727" s="39"/>
      <c r="AB1727" s="39"/>
      <c r="AC1727" s="39"/>
      <c r="AD1727" s="39"/>
      <c r="AE1727" s="39"/>
      <c r="AF1727" s="2"/>
      <c r="AG1727" s="2"/>
      <c r="AH1727" s="39"/>
      <c r="AI1727" s="39"/>
      <c r="AJ1727" s="39"/>
      <c r="AK1727" s="39"/>
      <c r="AL1727" s="39"/>
      <c r="AM1727" s="39"/>
      <c r="AN1727" s="39"/>
      <c r="AO1727" s="39"/>
      <c r="AP1727" s="39"/>
      <c r="AQ1727" s="39"/>
      <c r="AR1727" s="39"/>
      <c r="AS1727" s="39"/>
      <c r="AT1727" s="39"/>
      <c r="AU1727" s="39"/>
      <c r="AV1727" s="2"/>
      <c r="AW1727" s="2"/>
    </row>
    <row r="1728" spans="2:49" ht="14.25" customHeight="1">
      <c r="B1728" s="19" t="s">
        <v>7150</v>
      </c>
      <c r="C1728" s="19"/>
      <c r="D1728" s="19"/>
      <c r="E1728" s="19"/>
      <c r="F1728" s="19"/>
      <c r="G1728" s="19"/>
      <c r="H1728" s="19"/>
      <c r="I1728" s="19"/>
      <c r="J1728" s="19"/>
      <c r="K1728" s="19"/>
      <c r="L1728" s="19"/>
      <c r="M1728" s="19"/>
      <c r="N1728" s="19"/>
      <c r="O1728" s="19"/>
      <c r="P1728" s="19"/>
      <c r="Q1728" s="19"/>
      <c r="R1728" s="19"/>
      <c r="S1728" s="19"/>
      <c r="T1728" s="19"/>
      <c r="U1728" s="19"/>
      <c r="V1728" s="221" t="str">
        <f>'D1'!G311&amp;""</f>
        <v/>
      </c>
      <c r="W1728" s="104"/>
      <c r="X1728" s="39"/>
      <c r="Y1728" s="1" t="s">
        <v>533</v>
      </c>
      <c r="AB1728" s="39"/>
      <c r="AC1728" s="39"/>
      <c r="AD1728" s="39"/>
      <c r="AE1728" s="39"/>
      <c r="AF1728" s="2"/>
      <c r="AG1728" s="2"/>
      <c r="AH1728" s="39"/>
      <c r="AI1728" s="39"/>
      <c r="AJ1728" s="39"/>
      <c r="AK1728" s="39"/>
      <c r="AL1728" s="39"/>
      <c r="AM1728" s="39"/>
      <c r="AN1728" s="39"/>
      <c r="AO1728" s="39"/>
      <c r="AP1728" s="39"/>
      <c r="AQ1728" s="39"/>
      <c r="AR1728" s="39"/>
      <c r="AS1728" s="39"/>
      <c r="AT1728" s="39"/>
      <c r="AU1728" s="39"/>
      <c r="AV1728" s="2"/>
      <c r="AW1728" s="2"/>
    </row>
    <row r="1729" spans="1:51">
      <c r="B1729" s="19"/>
      <c r="C1729" s="19"/>
      <c r="D1729" s="19"/>
      <c r="E1729" s="19"/>
      <c r="F1729" s="19"/>
      <c r="G1729" s="19"/>
      <c r="H1729" s="19"/>
      <c r="I1729" s="19"/>
      <c r="J1729" s="19"/>
      <c r="K1729" s="19"/>
      <c r="L1729" s="19"/>
      <c r="M1729" s="19"/>
      <c r="N1729" s="19"/>
      <c r="O1729" s="19"/>
      <c r="P1729" s="19"/>
      <c r="Q1729" s="19"/>
      <c r="R1729" s="19"/>
      <c r="S1729" s="19"/>
      <c r="T1729" s="19"/>
      <c r="U1729" s="19"/>
      <c r="V1729" s="77"/>
      <c r="W1729" s="106"/>
      <c r="X1729" s="39"/>
      <c r="Y1729" s="1" t="s">
        <v>7129</v>
      </c>
      <c r="AB1729" s="39"/>
      <c r="AC1729" s="39"/>
      <c r="AD1729" s="39"/>
      <c r="AE1729" s="39"/>
      <c r="AF1729" s="2"/>
      <c r="AG1729" s="2"/>
      <c r="AH1729" s="39"/>
      <c r="AI1729" s="39"/>
      <c r="AJ1729" s="39"/>
      <c r="AK1729" s="39"/>
      <c r="AL1729" s="39"/>
      <c r="AM1729" s="39"/>
      <c r="AN1729" s="39"/>
      <c r="AO1729" s="39"/>
      <c r="AP1729" s="39"/>
      <c r="AQ1729" s="39"/>
      <c r="AR1729" s="39"/>
      <c r="AS1729" s="39"/>
      <c r="AT1729" s="39"/>
      <c r="AU1729" s="39"/>
      <c r="AV1729" s="2"/>
      <c r="AW1729" s="2"/>
    </row>
    <row r="1730" spans="1:51">
      <c r="B1730" s="48"/>
      <c r="C1730" s="48"/>
      <c r="D1730" s="48"/>
      <c r="E1730" s="48"/>
      <c r="F1730" s="48"/>
      <c r="G1730" s="48"/>
      <c r="H1730" s="48"/>
      <c r="I1730" s="48"/>
      <c r="J1730" s="48"/>
      <c r="K1730" s="48"/>
      <c r="L1730" s="48"/>
      <c r="M1730" s="48"/>
      <c r="N1730" s="48"/>
      <c r="O1730" s="48"/>
      <c r="P1730" s="200"/>
      <c r="Q1730" s="200"/>
      <c r="R1730" s="48"/>
      <c r="S1730" s="48"/>
      <c r="T1730" s="200"/>
      <c r="U1730" s="200"/>
      <c r="V1730" s="2"/>
      <c r="W1730" s="2"/>
      <c r="X1730" s="39"/>
      <c r="Y1730" s="39"/>
      <c r="Z1730" s="39"/>
      <c r="AA1730" s="39"/>
      <c r="AB1730" s="39"/>
      <c r="AC1730" s="39"/>
      <c r="AD1730" s="39"/>
      <c r="AE1730" s="39"/>
      <c r="AF1730" s="2"/>
      <c r="AG1730" s="2"/>
      <c r="AH1730" s="39"/>
      <c r="AI1730" s="39"/>
      <c r="AJ1730" s="39"/>
      <c r="AK1730" s="39"/>
      <c r="AL1730" s="39"/>
      <c r="AM1730" s="39"/>
      <c r="AN1730" s="39"/>
      <c r="AO1730" s="39"/>
      <c r="AP1730" s="39"/>
      <c r="AQ1730" s="39"/>
      <c r="AR1730" s="39"/>
      <c r="AS1730" s="39"/>
      <c r="AT1730" s="39"/>
      <c r="AU1730" s="39"/>
      <c r="AV1730" s="2"/>
      <c r="AW1730" s="2"/>
    </row>
    <row r="1731" spans="1:51">
      <c r="B1731" s="16" t="s">
        <v>288</v>
      </c>
      <c r="C1731" s="16"/>
      <c r="D1731" s="16"/>
      <c r="E1731" s="16"/>
      <c r="F1731" s="16"/>
      <c r="G1731" s="16"/>
      <c r="H1731" s="16"/>
      <c r="I1731" s="16"/>
      <c r="J1731" s="16"/>
      <c r="K1731" s="16"/>
      <c r="L1731" s="16"/>
      <c r="M1731" s="16"/>
      <c r="N1731" s="16"/>
      <c r="O1731" s="16"/>
      <c r="P1731" s="16"/>
      <c r="Q1731" s="16"/>
      <c r="R1731" s="16"/>
      <c r="S1731" s="16"/>
      <c r="T1731" s="16"/>
      <c r="U1731" s="16"/>
      <c r="V1731" s="35" t="s">
        <v>7274</v>
      </c>
      <c r="W1731" s="143"/>
      <c r="X1731" s="39"/>
      <c r="Y1731" s="39"/>
      <c r="Z1731" s="39"/>
      <c r="AA1731" s="39"/>
      <c r="AB1731" s="39"/>
      <c r="AC1731" s="39"/>
      <c r="AD1731" s="39"/>
      <c r="AE1731" s="39"/>
      <c r="AF1731" s="2"/>
      <c r="AG1731" s="2"/>
      <c r="AH1731" s="39"/>
      <c r="AI1731" s="39"/>
      <c r="AJ1731" s="39"/>
      <c r="AK1731" s="39"/>
      <c r="AL1731" s="39"/>
      <c r="AM1731" s="39"/>
      <c r="AN1731" s="39"/>
      <c r="AO1731" s="39"/>
      <c r="AP1731" s="39"/>
      <c r="AQ1731" s="39"/>
      <c r="AR1731" s="39"/>
      <c r="AS1731" s="39"/>
      <c r="AT1731" s="39"/>
      <c r="AU1731" s="39"/>
      <c r="AV1731" s="2"/>
      <c r="AW1731" s="2"/>
    </row>
    <row r="1732" spans="1:51" ht="14.25" customHeight="1">
      <c r="B1732" s="19" t="s">
        <v>7151</v>
      </c>
      <c r="C1732" s="19"/>
      <c r="D1732" s="19"/>
      <c r="E1732" s="19"/>
      <c r="F1732" s="19"/>
      <c r="G1732" s="19"/>
      <c r="H1732" s="19"/>
      <c r="I1732" s="19"/>
      <c r="J1732" s="19"/>
      <c r="K1732" s="19"/>
      <c r="L1732" s="19"/>
      <c r="M1732" s="19"/>
      <c r="N1732" s="19"/>
      <c r="O1732" s="19"/>
      <c r="P1732" s="19"/>
      <c r="Q1732" s="19"/>
      <c r="R1732" s="19"/>
      <c r="S1732" s="19"/>
      <c r="T1732" s="19"/>
      <c r="U1732" s="19"/>
      <c r="V1732" s="221" t="str">
        <f>'D1'!G312&amp;""</f>
        <v/>
      </c>
      <c r="W1732" s="104"/>
      <c r="X1732" s="39"/>
      <c r="Y1732" s="1" t="s">
        <v>5771</v>
      </c>
      <c r="Z1732" s="39"/>
      <c r="AA1732" s="39"/>
      <c r="AB1732" s="39"/>
      <c r="AC1732" s="39"/>
      <c r="AD1732" s="39"/>
      <c r="AE1732" s="39"/>
      <c r="AF1732" s="2"/>
      <c r="AG1732" s="2"/>
      <c r="AH1732" s="39"/>
      <c r="AI1732" s="39"/>
      <c r="AJ1732" s="39"/>
      <c r="AK1732" s="39"/>
      <c r="AL1732" s="39"/>
      <c r="AM1732" s="39"/>
      <c r="AN1732" s="39"/>
      <c r="AO1732" s="39"/>
      <c r="AP1732" s="39"/>
      <c r="AQ1732" s="39"/>
      <c r="AR1732" s="39"/>
      <c r="AS1732" s="39"/>
      <c r="AT1732" s="39"/>
      <c r="AU1732" s="39"/>
      <c r="AV1732" s="2"/>
      <c r="AW1732" s="2"/>
    </row>
    <row r="1733" spans="1:51">
      <c r="B1733" s="19"/>
      <c r="C1733" s="19"/>
      <c r="D1733" s="19"/>
      <c r="E1733" s="19"/>
      <c r="F1733" s="19"/>
      <c r="G1733" s="19"/>
      <c r="H1733" s="19"/>
      <c r="I1733" s="19"/>
      <c r="J1733" s="19"/>
      <c r="K1733" s="19"/>
      <c r="L1733" s="19"/>
      <c r="M1733" s="19"/>
      <c r="N1733" s="19"/>
      <c r="O1733" s="19"/>
      <c r="P1733" s="19"/>
      <c r="Q1733" s="19"/>
      <c r="R1733" s="19"/>
      <c r="S1733" s="19"/>
      <c r="T1733" s="19"/>
      <c r="U1733" s="19"/>
      <c r="V1733" s="77"/>
      <c r="W1733" s="106"/>
      <c r="X1733" s="39"/>
      <c r="Y1733" s="1" t="s">
        <v>1531</v>
      </c>
      <c r="Z1733" s="39"/>
      <c r="AA1733" s="39"/>
      <c r="AB1733" s="39"/>
      <c r="AC1733" s="39"/>
      <c r="AD1733" s="39"/>
      <c r="AE1733" s="39"/>
      <c r="AF1733" s="2"/>
      <c r="AG1733" s="2"/>
      <c r="AH1733" s="39"/>
      <c r="AI1733" s="39"/>
      <c r="AJ1733" s="39"/>
      <c r="AK1733" s="39"/>
      <c r="AL1733" s="39"/>
      <c r="AM1733" s="39"/>
      <c r="AN1733" s="39"/>
      <c r="AO1733" s="39"/>
      <c r="AP1733" s="39"/>
      <c r="AQ1733" s="39"/>
      <c r="AR1733" s="39"/>
      <c r="AS1733" s="39"/>
      <c r="AT1733" s="39"/>
      <c r="AU1733" s="39"/>
      <c r="AV1733" s="2"/>
      <c r="AW1733" s="2"/>
    </row>
    <row r="1734" spans="1:51">
      <c r="B1734" s="39"/>
      <c r="C1734" s="39"/>
      <c r="D1734" s="39"/>
      <c r="E1734" s="39"/>
      <c r="F1734" s="39"/>
      <c r="G1734" s="39"/>
      <c r="H1734" s="39"/>
      <c r="I1734" s="39"/>
      <c r="J1734" s="39"/>
      <c r="K1734" s="39"/>
      <c r="L1734" s="39"/>
      <c r="M1734" s="39"/>
      <c r="N1734" s="39"/>
      <c r="O1734" s="39"/>
      <c r="P1734" s="2"/>
      <c r="Q1734" s="2"/>
      <c r="R1734" s="39"/>
      <c r="S1734" s="39"/>
      <c r="T1734" s="39"/>
      <c r="U1734" s="39"/>
      <c r="V1734" s="39"/>
      <c r="W1734" s="39"/>
      <c r="X1734" s="39"/>
      <c r="Y1734" s="39"/>
      <c r="Z1734" s="39"/>
      <c r="AA1734" s="39"/>
      <c r="AB1734" s="39"/>
      <c r="AC1734" s="39"/>
      <c r="AD1734" s="39"/>
      <c r="AE1734" s="39"/>
      <c r="AF1734" s="2"/>
      <c r="AG1734" s="2"/>
      <c r="AH1734" s="39"/>
      <c r="AI1734" s="39"/>
      <c r="AJ1734" s="39"/>
      <c r="AK1734" s="39"/>
      <c r="AL1734" s="39"/>
      <c r="AM1734" s="39"/>
      <c r="AN1734" s="39"/>
      <c r="AO1734" s="39"/>
      <c r="AP1734" s="39"/>
      <c r="AQ1734" s="39"/>
      <c r="AR1734" s="39"/>
      <c r="AS1734" s="39"/>
      <c r="AT1734" s="39"/>
      <c r="AU1734" s="39"/>
      <c r="AV1734" s="2"/>
      <c r="AW1734" s="2"/>
    </row>
    <row r="1735" spans="1:51">
      <c r="A1735" s="6" t="s">
        <v>5322</v>
      </c>
    </row>
    <row r="1737" spans="1:51">
      <c r="B1737" s="24" t="s">
        <v>288</v>
      </c>
      <c r="C1737" s="76"/>
      <c r="D1737" s="76"/>
      <c r="E1737" s="76"/>
      <c r="F1737" s="76"/>
      <c r="G1737" s="76"/>
      <c r="H1737" s="76"/>
      <c r="I1737" s="76"/>
      <c r="J1737" s="76"/>
      <c r="K1737" s="76"/>
      <c r="L1737" s="76"/>
      <c r="M1737" s="76"/>
      <c r="N1737" s="76"/>
      <c r="O1737" s="104"/>
      <c r="P1737" s="11" t="s">
        <v>540</v>
      </c>
      <c r="Q1737" s="143"/>
      <c r="R1737" s="11" t="s">
        <v>288</v>
      </c>
      <c r="S1737" s="35"/>
      <c r="T1737" s="35"/>
      <c r="U1737" s="35"/>
      <c r="V1737" s="35"/>
      <c r="W1737" s="35"/>
      <c r="X1737" s="35"/>
      <c r="Y1737" s="35"/>
      <c r="Z1737" s="35"/>
      <c r="AA1737" s="35"/>
      <c r="AB1737" s="35"/>
      <c r="AC1737" s="35"/>
      <c r="AD1737" s="35"/>
      <c r="AE1737" s="143"/>
      <c r="AF1737" s="11" t="s">
        <v>540</v>
      </c>
      <c r="AG1737" s="143"/>
      <c r="AH1737" s="11" t="s">
        <v>288</v>
      </c>
      <c r="AI1737" s="35"/>
      <c r="AJ1737" s="35"/>
      <c r="AK1737" s="35"/>
      <c r="AL1737" s="35"/>
      <c r="AM1737" s="35"/>
      <c r="AN1737" s="35"/>
      <c r="AO1737" s="35"/>
      <c r="AP1737" s="35"/>
      <c r="AQ1737" s="35"/>
      <c r="AR1737" s="35"/>
      <c r="AS1737" s="35"/>
      <c r="AT1737" s="35"/>
      <c r="AU1737" s="143"/>
      <c r="AV1737" s="11" t="s">
        <v>540</v>
      </c>
      <c r="AW1737" s="143"/>
    </row>
    <row r="1738" spans="1:51">
      <c r="B1738" s="14" t="s">
        <v>6228</v>
      </c>
      <c r="C1738" s="81"/>
      <c r="D1738" s="81"/>
      <c r="E1738" s="81"/>
      <c r="F1738" s="81"/>
      <c r="G1738" s="81"/>
      <c r="H1738" s="81"/>
      <c r="I1738" s="81"/>
      <c r="J1738" s="81"/>
      <c r="K1738" s="81"/>
      <c r="L1738" s="81"/>
      <c r="M1738" s="81"/>
      <c r="N1738" s="81"/>
      <c r="O1738" s="144"/>
      <c r="P1738" s="69" t="str">
        <f>'D1'!G351&amp;""</f>
        <v/>
      </c>
      <c r="Q1738" s="104"/>
      <c r="R1738" s="14" t="s">
        <v>3218</v>
      </c>
      <c r="S1738" s="81"/>
      <c r="T1738" s="81"/>
      <c r="U1738" s="81"/>
      <c r="V1738" s="81"/>
      <c r="W1738" s="81"/>
      <c r="X1738" s="81"/>
      <c r="Y1738" s="81"/>
      <c r="Z1738" s="81"/>
      <c r="AA1738" s="81"/>
      <c r="AB1738" s="81"/>
      <c r="AC1738" s="81"/>
      <c r="AD1738" s="81"/>
      <c r="AE1738" s="144"/>
      <c r="AF1738" s="69" t="str">
        <f>'D1'!G352&amp;""</f>
        <v/>
      </c>
      <c r="AG1738" s="104"/>
      <c r="AH1738" s="14" t="s">
        <v>7152</v>
      </c>
      <c r="AI1738" s="81"/>
      <c r="AJ1738" s="81"/>
      <c r="AK1738" s="81"/>
      <c r="AL1738" s="81"/>
      <c r="AM1738" s="81"/>
      <c r="AN1738" s="81"/>
      <c r="AO1738" s="81"/>
      <c r="AP1738" s="81"/>
      <c r="AQ1738" s="81"/>
      <c r="AR1738" s="81"/>
      <c r="AS1738" s="81"/>
      <c r="AT1738" s="81"/>
      <c r="AU1738" s="144"/>
      <c r="AV1738" s="69" t="str">
        <f>'D1'!G353&amp;""</f>
        <v/>
      </c>
      <c r="AW1738" s="104"/>
      <c r="AY1738" s="1" t="s">
        <v>533</v>
      </c>
    </row>
    <row r="1739" spans="1:51">
      <c r="B1739" s="38"/>
      <c r="C1739" s="82"/>
      <c r="D1739" s="82"/>
      <c r="E1739" s="82"/>
      <c r="F1739" s="82"/>
      <c r="G1739" s="82"/>
      <c r="H1739" s="82"/>
      <c r="I1739" s="82"/>
      <c r="J1739" s="82"/>
      <c r="K1739" s="82"/>
      <c r="L1739" s="82"/>
      <c r="M1739" s="82"/>
      <c r="N1739" s="82"/>
      <c r="O1739" s="145"/>
      <c r="P1739" s="25"/>
      <c r="Q1739" s="106"/>
      <c r="R1739" s="38"/>
      <c r="S1739" s="82"/>
      <c r="T1739" s="82"/>
      <c r="U1739" s="82"/>
      <c r="V1739" s="82"/>
      <c r="W1739" s="82"/>
      <c r="X1739" s="82"/>
      <c r="Y1739" s="82"/>
      <c r="Z1739" s="82"/>
      <c r="AA1739" s="82"/>
      <c r="AB1739" s="82"/>
      <c r="AC1739" s="82"/>
      <c r="AD1739" s="82"/>
      <c r="AE1739" s="145"/>
      <c r="AF1739" s="25"/>
      <c r="AG1739" s="106"/>
      <c r="AH1739" s="38"/>
      <c r="AI1739" s="82"/>
      <c r="AJ1739" s="82"/>
      <c r="AK1739" s="82"/>
      <c r="AL1739" s="82"/>
      <c r="AM1739" s="82"/>
      <c r="AN1739" s="82"/>
      <c r="AO1739" s="82"/>
      <c r="AP1739" s="82"/>
      <c r="AQ1739" s="82"/>
      <c r="AR1739" s="82"/>
      <c r="AS1739" s="82"/>
      <c r="AT1739" s="82"/>
      <c r="AU1739" s="145"/>
      <c r="AV1739" s="25"/>
      <c r="AW1739" s="106"/>
      <c r="AY1739" s="1" t="s">
        <v>7129</v>
      </c>
    </row>
    <row r="1740" spans="1:51">
      <c r="P1740" s="2"/>
      <c r="Q1740" s="2"/>
      <c r="AF1740" s="2"/>
      <c r="AG1740" s="2"/>
    </row>
    <row r="1741" spans="1:51">
      <c r="A1741" s="6" t="s">
        <v>7627</v>
      </c>
      <c r="P1741" s="2"/>
      <c r="Q1741" s="2"/>
      <c r="AF1741" s="2"/>
      <c r="AG1741" s="2"/>
    </row>
    <row r="1742" spans="1:51">
      <c r="P1742" s="2"/>
      <c r="Q1742" s="2"/>
      <c r="AF1742" s="2"/>
      <c r="AG1742" s="2"/>
    </row>
    <row r="1743" spans="1:51">
      <c r="B1743" s="24" t="s">
        <v>288</v>
      </c>
      <c r="C1743" s="76"/>
      <c r="D1743" s="76"/>
      <c r="E1743" s="76"/>
      <c r="F1743" s="76"/>
      <c r="G1743" s="76"/>
      <c r="H1743" s="76"/>
      <c r="I1743" s="76"/>
      <c r="J1743" s="76"/>
      <c r="K1743" s="76"/>
      <c r="L1743" s="76"/>
      <c r="M1743" s="76"/>
      <c r="N1743" s="76"/>
      <c r="O1743" s="104"/>
      <c r="P1743" s="11" t="s">
        <v>540</v>
      </c>
      <c r="Q1743" s="143"/>
      <c r="R1743" s="24" t="s">
        <v>288</v>
      </c>
      <c r="S1743" s="76"/>
      <c r="T1743" s="76"/>
      <c r="U1743" s="76"/>
      <c r="V1743" s="76"/>
      <c r="W1743" s="76"/>
      <c r="X1743" s="76"/>
      <c r="Y1743" s="76"/>
      <c r="Z1743" s="76"/>
      <c r="AA1743" s="76"/>
      <c r="AB1743" s="76"/>
      <c r="AC1743" s="76"/>
      <c r="AD1743" s="76"/>
      <c r="AE1743" s="104"/>
      <c r="AF1743" s="11" t="s">
        <v>540</v>
      </c>
      <c r="AG1743" s="143"/>
    </row>
    <row r="1744" spans="1:51" ht="14.25" customHeight="1">
      <c r="B1744" s="14" t="s">
        <v>3820</v>
      </c>
      <c r="C1744" s="81"/>
      <c r="D1744" s="81"/>
      <c r="E1744" s="81"/>
      <c r="F1744" s="81"/>
      <c r="G1744" s="81"/>
      <c r="H1744" s="81"/>
      <c r="I1744" s="81"/>
      <c r="J1744" s="81"/>
      <c r="K1744" s="81"/>
      <c r="L1744" s="81"/>
      <c r="M1744" s="81"/>
      <c r="N1744" s="81"/>
      <c r="O1744" s="144"/>
      <c r="P1744" s="69" t="str">
        <f>'D1'!G359&amp;""</f>
        <v/>
      </c>
      <c r="Q1744" s="104"/>
      <c r="R1744" s="14" t="s">
        <v>5159</v>
      </c>
      <c r="S1744" s="81"/>
      <c r="T1744" s="81"/>
      <c r="U1744" s="81"/>
      <c r="V1744" s="81"/>
      <c r="W1744" s="81"/>
      <c r="X1744" s="81"/>
      <c r="Y1744" s="81"/>
      <c r="Z1744" s="81"/>
      <c r="AA1744" s="81"/>
      <c r="AB1744" s="81"/>
      <c r="AC1744" s="81"/>
      <c r="AD1744" s="81"/>
      <c r="AE1744" s="144"/>
      <c r="AF1744" s="69" t="str">
        <f>'D1'!G361&amp;""</f>
        <v/>
      </c>
      <c r="AG1744" s="104"/>
      <c r="AI1744" s="1" t="s">
        <v>533</v>
      </c>
    </row>
    <row r="1745" spans="1:39">
      <c r="B1745" s="38"/>
      <c r="C1745" s="82"/>
      <c r="D1745" s="82"/>
      <c r="E1745" s="82"/>
      <c r="F1745" s="82"/>
      <c r="G1745" s="82"/>
      <c r="H1745" s="82"/>
      <c r="I1745" s="82"/>
      <c r="J1745" s="82"/>
      <c r="K1745" s="82"/>
      <c r="L1745" s="82"/>
      <c r="M1745" s="82"/>
      <c r="N1745" s="82"/>
      <c r="O1745" s="145"/>
      <c r="P1745" s="25"/>
      <c r="Q1745" s="106"/>
      <c r="R1745" s="38"/>
      <c r="S1745" s="82"/>
      <c r="T1745" s="82"/>
      <c r="U1745" s="82"/>
      <c r="V1745" s="82"/>
      <c r="W1745" s="82"/>
      <c r="X1745" s="82"/>
      <c r="Y1745" s="82"/>
      <c r="Z1745" s="82"/>
      <c r="AA1745" s="82"/>
      <c r="AB1745" s="82"/>
      <c r="AC1745" s="82"/>
      <c r="AD1745" s="82"/>
      <c r="AE1745" s="145"/>
      <c r="AF1745" s="25"/>
      <c r="AG1745" s="106"/>
      <c r="AI1745" s="1" t="s">
        <v>7129</v>
      </c>
    </row>
    <row r="1746" spans="1:39">
      <c r="P1746" s="2"/>
      <c r="Q1746" s="2"/>
    </row>
    <row r="1747" spans="1:39">
      <c r="A1747" s="6" t="s">
        <v>7628</v>
      </c>
      <c r="P1747" s="2"/>
      <c r="Q1747" s="2"/>
    </row>
    <row r="1748" spans="1:39">
      <c r="P1748" s="2"/>
      <c r="Q1748" s="2"/>
    </row>
    <row r="1749" spans="1:39">
      <c r="B1749" s="24" t="s">
        <v>288</v>
      </c>
      <c r="C1749" s="76"/>
      <c r="D1749" s="76"/>
      <c r="E1749" s="76"/>
      <c r="F1749" s="76"/>
      <c r="G1749" s="76"/>
      <c r="H1749" s="76"/>
      <c r="I1749" s="76"/>
      <c r="J1749" s="76"/>
      <c r="K1749" s="76"/>
      <c r="L1749" s="76"/>
      <c r="M1749" s="76"/>
      <c r="N1749" s="76"/>
      <c r="O1749" s="104"/>
      <c r="P1749" s="11" t="s">
        <v>540</v>
      </c>
      <c r="Q1749" s="143"/>
      <c r="R1749" s="7"/>
      <c r="S1749" s="7"/>
      <c r="T1749" s="7"/>
      <c r="U1749" s="7"/>
      <c r="V1749" s="7"/>
      <c r="W1749" s="7"/>
      <c r="X1749" s="7"/>
      <c r="Y1749" s="7"/>
      <c r="Z1749" s="7"/>
      <c r="AA1749" s="7"/>
      <c r="AB1749" s="7"/>
      <c r="AC1749" s="7"/>
      <c r="AD1749" s="7"/>
      <c r="AE1749" s="7"/>
      <c r="AF1749" s="7"/>
      <c r="AG1749" s="7"/>
      <c r="AH1749" s="7"/>
      <c r="AL1749" s="7"/>
      <c r="AM1749" s="7"/>
    </row>
    <row r="1750" spans="1:39" ht="14.25" customHeight="1">
      <c r="B1750" s="14" t="s">
        <v>7475</v>
      </c>
      <c r="C1750" s="81"/>
      <c r="D1750" s="81"/>
      <c r="E1750" s="81"/>
      <c r="F1750" s="81"/>
      <c r="G1750" s="81"/>
      <c r="H1750" s="81"/>
      <c r="I1750" s="81"/>
      <c r="J1750" s="81"/>
      <c r="K1750" s="81"/>
      <c r="L1750" s="81"/>
      <c r="M1750" s="81"/>
      <c r="N1750" s="81"/>
      <c r="O1750" s="144"/>
      <c r="P1750" s="69" t="str">
        <f>'D1'!G362&amp;""</f>
        <v/>
      </c>
      <c r="Q1750" s="104"/>
      <c r="R1750" s="7"/>
      <c r="S1750" s="1" t="s">
        <v>533</v>
      </c>
      <c r="T1750" s="7"/>
      <c r="U1750" s="7"/>
      <c r="V1750" s="7"/>
      <c r="W1750" s="7"/>
      <c r="X1750" s="7"/>
      <c r="Y1750" s="7"/>
      <c r="Z1750" s="7"/>
      <c r="AA1750" s="7"/>
      <c r="AB1750" s="7"/>
      <c r="AC1750" s="7"/>
      <c r="AD1750" s="7"/>
      <c r="AE1750" s="7"/>
      <c r="AF1750" s="7"/>
      <c r="AG1750" s="7"/>
      <c r="AH1750" s="7"/>
      <c r="AL1750" s="7"/>
      <c r="AM1750" s="7"/>
    </row>
    <row r="1751" spans="1:39">
      <c r="B1751" s="38"/>
      <c r="C1751" s="82"/>
      <c r="D1751" s="82"/>
      <c r="E1751" s="82"/>
      <c r="F1751" s="82"/>
      <c r="G1751" s="82"/>
      <c r="H1751" s="82"/>
      <c r="I1751" s="82"/>
      <c r="J1751" s="82"/>
      <c r="K1751" s="82"/>
      <c r="L1751" s="82"/>
      <c r="M1751" s="82"/>
      <c r="N1751" s="82"/>
      <c r="O1751" s="145"/>
      <c r="P1751" s="25"/>
      <c r="Q1751" s="106"/>
      <c r="R1751" s="7"/>
      <c r="S1751" s="1" t="s">
        <v>7129</v>
      </c>
      <c r="T1751" s="7"/>
      <c r="U1751" s="7"/>
      <c r="V1751" s="7"/>
      <c r="W1751" s="7"/>
      <c r="X1751" s="7"/>
      <c r="Y1751" s="7"/>
      <c r="Z1751" s="7"/>
      <c r="AA1751" s="7"/>
      <c r="AB1751" s="7"/>
      <c r="AC1751" s="7"/>
      <c r="AD1751" s="7"/>
      <c r="AE1751" s="7"/>
      <c r="AF1751" s="7"/>
      <c r="AG1751" s="7"/>
      <c r="AH1751" s="7"/>
      <c r="AL1751" s="7"/>
      <c r="AM1751" s="7"/>
    </row>
    <row r="1753" spans="1:39">
      <c r="B1753" s="16" t="s">
        <v>288</v>
      </c>
      <c r="C1753" s="16"/>
      <c r="D1753" s="16"/>
      <c r="E1753" s="16"/>
      <c r="F1753" s="16"/>
      <c r="G1753" s="16"/>
      <c r="H1753" s="16"/>
      <c r="I1753" s="16"/>
      <c r="J1753" s="16"/>
      <c r="K1753" s="16"/>
      <c r="L1753" s="16"/>
      <c r="M1753" s="16"/>
      <c r="N1753" s="16"/>
      <c r="O1753" s="16"/>
      <c r="P1753" s="16" t="s">
        <v>665</v>
      </c>
      <c r="Q1753" s="16"/>
      <c r="R1753" s="16"/>
      <c r="S1753" s="16"/>
      <c r="T1753" s="16"/>
      <c r="U1753" s="16"/>
      <c r="V1753" s="16"/>
      <c r="W1753" s="7"/>
      <c r="X1753" s="7"/>
      <c r="Y1753" s="7"/>
      <c r="Z1753" s="7"/>
      <c r="AA1753" s="7"/>
      <c r="AB1753" s="7"/>
      <c r="AC1753" s="7"/>
      <c r="AD1753" s="7"/>
      <c r="AE1753" s="7"/>
      <c r="AF1753" s="7"/>
      <c r="AG1753" s="7"/>
      <c r="AH1753" s="7"/>
      <c r="AL1753" s="7"/>
      <c r="AM1753" s="7"/>
    </row>
    <row r="1754" spans="1:39" ht="14.25" customHeight="1">
      <c r="B1754" s="14" t="s">
        <v>865</v>
      </c>
      <c r="C1754" s="81"/>
      <c r="D1754" s="81"/>
      <c r="E1754" s="81"/>
      <c r="F1754" s="81"/>
      <c r="G1754" s="81"/>
      <c r="H1754" s="81"/>
      <c r="I1754" s="81"/>
      <c r="J1754" s="81"/>
      <c r="K1754" s="81"/>
      <c r="L1754" s="81"/>
      <c r="M1754" s="81"/>
      <c r="N1754" s="81"/>
      <c r="O1754" s="144"/>
      <c r="P1754" s="69" t="str">
        <f>'D1'!G373&amp;""</f>
        <v/>
      </c>
      <c r="Q1754" s="76"/>
      <c r="R1754" s="76"/>
      <c r="S1754" s="76"/>
      <c r="T1754" s="76"/>
      <c r="U1754" s="76" t="s">
        <v>2224</v>
      </c>
      <c r="V1754" s="104"/>
      <c r="AL1754" s="7"/>
      <c r="AM1754" s="7"/>
    </row>
    <row r="1755" spans="1:39">
      <c r="B1755" s="38"/>
      <c r="C1755" s="82"/>
      <c r="D1755" s="82"/>
      <c r="E1755" s="82"/>
      <c r="F1755" s="82"/>
      <c r="G1755" s="82"/>
      <c r="H1755" s="82"/>
      <c r="I1755" s="82"/>
      <c r="J1755" s="82"/>
      <c r="K1755" s="82"/>
      <c r="L1755" s="82"/>
      <c r="M1755" s="82"/>
      <c r="N1755" s="82"/>
      <c r="O1755" s="145"/>
      <c r="P1755" s="25"/>
      <c r="Q1755" s="77"/>
      <c r="R1755" s="77"/>
      <c r="S1755" s="77"/>
      <c r="T1755" s="77"/>
      <c r="U1755" s="77"/>
      <c r="V1755" s="106"/>
      <c r="AL1755" s="7"/>
      <c r="AM1755" s="7"/>
    </row>
    <row r="1756" spans="1:39">
      <c r="B1756" s="14" t="s">
        <v>3440</v>
      </c>
      <c r="C1756" s="81"/>
      <c r="D1756" s="81"/>
      <c r="E1756" s="81"/>
      <c r="F1756" s="81"/>
      <c r="G1756" s="81"/>
      <c r="H1756" s="81"/>
      <c r="I1756" s="81"/>
      <c r="J1756" s="81"/>
      <c r="K1756" s="81"/>
      <c r="L1756" s="81"/>
      <c r="M1756" s="81"/>
      <c r="N1756" s="81"/>
      <c r="O1756" s="144"/>
      <c r="P1756" s="69" t="str">
        <f>'D1'!G374&amp;""</f>
        <v/>
      </c>
      <c r="Q1756" s="76"/>
      <c r="R1756" s="76"/>
      <c r="S1756" s="76"/>
      <c r="T1756" s="76"/>
      <c r="U1756" s="76" t="s">
        <v>2224</v>
      </c>
      <c r="V1756" s="104"/>
      <c r="AL1756" s="7"/>
      <c r="AM1756" s="7"/>
    </row>
    <row r="1757" spans="1:39">
      <c r="B1757" s="38"/>
      <c r="C1757" s="82"/>
      <c r="D1757" s="82"/>
      <c r="E1757" s="82"/>
      <c r="F1757" s="82"/>
      <c r="G1757" s="82"/>
      <c r="H1757" s="82"/>
      <c r="I1757" s="82"/>
      <c r="J1757" s="82"/>
      <c r="K1757" s="82"/>
      <c r="L1757" s="82"/>
      <c r="M1757" s="82"/>
      <c r="N1757" s="82"/>
      <c r="O1757" s="145"/>
      <c r="P1757" s="25"/>
      <c r="Q1757" s="77"/>
      <c r="R1757" s="77"/>
      <c r="S1757" s="77"/>
      <c r="T1757" s="77"/>
      <c r="U1757" s="77"/>
      <c r="V1757" s="106"/>
      <c r="AL1757" s="7"/>
      <c r="AM1757" s="7"/>
    </row>
    <row r="1758" spans="1:39">
      <c r="B1758" s="14" t="s">
        <v>7153</v>
      </c>
      <c r="C1758" s="81"/>
      <c r="D1758" s="81"/>
      <c r="E1758" s="81"/>
      <c r="F1758" s="81"/>
      <c r="G1758" s="81"/>
      <c r="H1758" s="81"/>
      <c r="I1758" s="81"/>
      <c r="J1758" s="81"/>
      <c r="K1758" s="81"/>
      <c r="L1758" s="81"/>
      <c r="M1758" s="81"/>
      <c r="N1758" s="81"/>
      <c r="O1758" s="144"/>
      <c r="P1758" s="69" t="str">
        <f>'D1'!G376&amp;""</f>
        <v/>
      </c>
      <c r="Q1758" s="76"/>
      <c r="R1758" s="76"/>
      <c r="S1758" s="76"/>
      <c r="T1758" s="76"/>
      <c r="U1758" s="76" t="s">
        <v>2224</v>
      </c>
      <c r="V1758" s="104"/>
      <c r="AL1758" s="7"/>
      <c r="AM1758" s="7"/>
    </row>
    <row r="1759" spans="1:39">
      <c r="B1759" s="38"/>
      <c r="C1759" s="82"/>
      <c r="D1759" s="82"/>
      <c r="E1759" s="82"/>
      <c r="F1759" s="82"/>
      <c r="G1759" s="82"/>
      <c r="H1759" s="82"/>
      <c r="I1759" s="82"/>
      <c r="J1759" s="82"/>
      <c r="K1759" s="82"/>
      <c r="L1759" s="82"/>
      <c r="M1759" s="82"/>
      <c r="N1759" s="82"/>
      <c r="O1759" s="145"/>
      <c r="P1759" s="25"/>
      <c r="Q1759" s="77"/>
      <c r="R1759" s="77"/>
      <c r="S1759" s="77"/>
      <c r="T1759" s="77"/>
      <c r="U1759" s="77"/>
      <c r="V1759" s="106"/>
      <c r="AL1759" s="7"/>
      <c r="AM1759" s="7"/>
    </row>
    <row r="1760" spans="1:39">
      <c r="B1760" s="1" t="s">
        <v>7693</v>
      </c>
    </row>
    <row r="1762" spans="1:33">
      <c r="A1762" s="6" t="s">
        <v>4731</v>
      </c>
    </row>
    <row r="1764" spans="1:33">
      <c r="B1764" s="16" t="s">
        <v>288</v>
      </c>
      <c r="C1764" s="16"/>
      <c r="D1764" s="16"/>
      <c r="E1764" s="16"/>
      <c r="F1764" s="16"/>
      <c r="G1764" s="16"/>
      <c r="H1764" s="16"/>
      <c r="I1764" s="16"/>
      <c r="J1764" s="16"/>
      <c r="K1764" s="16"/>
      <c r="L1764" s="16"/>
      <c r="M1764" s="16"/>
      <c r="N1764" s="16"/>
      <c r="O1764" s="16"/>
      <c r="P1764" s="11" t="s">
        <v>540</v>
      </c>
      <c r="Q1764" s="143"/>
    </row>
    <row r="1765" spans="1:33">
      <c r="B1765" s="10" t="s">
        <v>250</v>
      </c>
      <c r="C1765" s="10"/>
      <c r="D1765" s="10"/>
      <c r="E1765" s="10"/>
      <c r="F1765" s="10"/>
      <c r="G1765" s="10"/>
      <c r="H1765" s="10"/>
      <c r="I1765" s="10"/>
      <c r="J1765" s="10"/>
      <c r="K1765" s="10"/>
      <c r="L1765" s="10"/>
      <c r="M1765" s="10"/>
      <c r="N1765" s="10"/>
      <c r="O1765" s="10"/>
      <c r="P1765" s="130" t="str">
        <f>'D1'!G380&amp;""</f>
        <v/>
      </c>
      <c r="Q1765" s="16"/>
      <c r="S1765" s="1" t="s">
        <v>533</v>
      </c>
    </row>
    <row r="1766" spans="1:33">
      <c r="B1766" s="10"/>
      <c r="C1766" s="10"/>
      <c r="D1766" s="10"/>
      <c r="E1766" s="10"/>
      <c r="F1766" s="10"/>
      <c r="G1766" s="10"/>
      <c r="H1766" s="10"/>
      <c r="I1766" s="10"/>
      <c r="J1766" s="10"/>
      <c r="K1766" s="10"/>
      <c r="L1766" s="10"/>
      <c r="M1766" s="10"/>
      <c r="N1766" s="10"/>
      <c r="O1766" s="10"/>
      <c r="P1766" s="16"/>
      <c r="Q1766" s="16"/>
      <c r="S1766" s="1" t="s">
        <v>7129</v>
      </c>
    </row>
    <row r="1767" spans="1:33">
      <c r="P1767" s="2"/>
      <c r="Q1767" s="2"/>
      <c r="AF1767" s="2"/>
      <c r="AG1767" s="2"/>
    </row>
    <row r="1768" spans="1:33">
      <c r="B1768" s="16" t="s">
        <v>288</v>
      </c>
      <c r="C1768" s="16"/>
      <c r="D1768" s="16"/>
      <c r="E1768" s="16"/>
      <c r="F1768" s="16"/>
      <c r="G1768" s="16"/>
      <c r="H1768" s="16"/>
      <c r="I1768" s="16"/>
      <c r="J1768" s="16"/>
      <c r="K1768" s="16"/>
      <c r="L1768" s="16"/>
      <c r="M1768" s="16"/>
      <c r="N1768" s="16"/>
      <c r="O1768" s="16"/>
      <c r="P1768" s="11" t="s">
        <v>7274</v>
      </c>
      <c r="Q1768" s="143"/>
      <c r="AF1768" s="2"/>
      <c r="AG1768" s="2"/>
    </row>
    <row r="1769" spans="1:33">
      <c r="B1769" s="10" t="s">
        <v>2113</v>
      </c>
      <c r="C1769" s="10"/>
      <c r="D1769" s="10"/>
      <c r="E1769" s="10"/>
      <c r="F1769" s="10"/>
      <c r="G1769" s="10"/>
      <c r="H1769" s="10"/>
      <c r="I1769" s="10"/>
      <c r="J1769" s="10"/>
      <c r="K1769" s="10"/>
      <c r="L1769" s="10"/>
      <c r="M1769" s="10"/>
      <c r="N1769" s="10"/>
      <c r="O1769" s="10"/>
      <c r="P1769" s="130" t="str">
        <f>'D1'!G387&amp;""</f>
        <v/>
      </c>
      <c r="Q1769" s="16"/>
      <c r="S1769" s="1" t="s">
        <v>5771</v>
      </c>
      <c r="AF1769" s="2"/>
      <c r="AG1769" s="2"/>
    </row>
    <row r="1770" spans="1:33">
      <c r="B1770" s="10"/>
      <c r="C1770" s="10"/>
      <c r="D1770" s="10"/>
      <c r="E1770" s="10"/>
      <c r="F1770" s="10"/>
      <c r="G1770" s="10"/>
      <c r="H1770" s="10"/>
      <c r="I1770" s="10"/>
      <c r="J1770" s="10"/>
      <c r="K1770" s="10"/>
      <c r="L1770" s="10"/>
      <c r="M1770" s="10"/>
      <c r="N1770" s="10"/>
      <c r="O1770" s="10"/>
      <c r="P1770" s="16"/>
      <c r="Q1770" s="16"/>
      <c r="S1770" s="1" t="s">
        <v>1531</v>
      </c>
      <c r="AF1770" s="2"/>
      <c r="AG1770" s="2"/>
    </row>
    <row r="1771" spans="1:33">
      <c r="P1771" s="2"/>
      <c r="Q1771" s="2"/>
      <c r="AF1771" s="2"/>
      <c r="AG1771" s="2"/>
    </row>
    <row r="1772" spans="1:33">
      <c r="B1772" s="16" t="s">
        <v>288</v>
      </c>
      <c r="C1772" s="16"/>
      <c r="D1772" s="16"/>
      <c r="E1772" s="16"/>
      <c r="F1772" s="16"/>
      <c r="G1772" s="16"/>
      <c r="H1772" s="16"/>
      <c r="I1772" s="16"/>
      <c r="J1772" s="16"/>
      <c r="K1772" s="16"/>
      <c r="L1772" s="16"/>
      <c r="M1772" s="16"/>
      <c r="N1772" s="16"/>
      <c r="O1772" s="16"/>
      <c r="P1772" s="11" t="s">
        <v>540</v>
      </c>
      <c r="Q1772" s="143"/>
      <c r="AF1772" s="2"/>
      <c r="AG1772" s="2"/>
    </row>
    <row r="1773" spans="1:33">
      <c r="B1773" s="10" t="s">
        <v>1041</v>
      </c>
      <c r="C1773" s="10"/>
      <c r="D1773" s="10"/>
      <c r="E1773" s="10"/>
      <c r="F1773" s="10"/>
      <c r="G1773" s="10"/>
      <c r="H1773" s="10"/>
      <c r="I1773" s="10"/>
      <c r="J1773" s="10"/>
      <c r="K1773" s="10"/>
      <c r="L1773" s="10"/>
      <c r="M1773" s="10"/>
      <c r="N1773" s="10"/>
      <c r="O1773" s="10"/>
      <c r="P1773" s="130" t="str">
        <f>'D1'!G388&amp;""</f>
        <v/>
      </c>
      <c r="Q1773" s="16"/>
      <c r="S1773" s="1" t="s">
        <v>533</v>
      </c>
      <c r="AF1773" s="2"/>
      <c r="AG1773" s="2"/>
    </row>
    <row r="1774" spans="1:33">
      <c r="B1774" s="10"/>
      <c r="C1774" s="10"/>
      <c r="D1774" s="10"/>
      <c r="E1774" s="10"/>
      <c r="F1774" s="10"/>
      <c r="G1774" s="10"/>
      <c r="H1774" s="10"/>
      <c r="I1774" s="10"/>
      <c r="J1774" s="10"/>
      <c r="K1774" s="10"/>
      <c r="L1774" s="10"/>
      <c r="M1774" s="10"/>
      <c r="N1774" s="10"/>
      <c r="O1774" s="10"/>
      <c r="P1774" s="16"/>
      <c r="Q1774" s="16"/>
      <c r="S1774" s="1" t="s">
        <v>7129</v>
      </c>
      <c r="AF1774" s="2"/>
      <c r="AG1774" s="2"/>
    </row>
    <row r="1775" spans="1:33">
      <c r="P1775" s="2"/>
      <c r="Q1775" s="2"/>
      <c r="AF1775" s="2"/>
      <c r="AG1775" s="2"/>
    </row>
    <row r="1776" spans="1:33">
      <c r="A1776" s="6" t="s">
        <v>4904</v>
      </c>
      <c r="P1776" s="2"/>
      <c r="Q1776" s="2"/>
      <c r="AF1776" s="2"/>
      <c r="AG1776" s="2"/>
    </row>
    <row r="1777" spans="1:57">
      <c r="P1777" s="2"/>
      <c r="Q1777" s="2"/>
      <c r="AF1777" s="2"/>
      <c r="AG1777" s="2"/>
    </row>
    <row r="1778" spans="1:57">
      <c r="B1778" s="16" t="s">
        <v>288</v>
      </c>
      <c r="C1778" s="16"/>
      <c r="D1778" s="16"/>
      <c r="E1778" s="16"/>
      <c r="F1778" s="16"/>
      <c r="G1778" s="16"/>
      <c r="H1778" s="16"/>
      <c r="I1778" s="16"/>
      <c r="J1778" s="16"/>
      <c r="K1778" s="16"/>
      <c r="L1778" s="16"/>
      <c r="M1778" s="16"/>
      <c r="N1778" s="16"/>
      <c r="O1778" s="16"/>
      <c r="P1778" s="11" t="s">
        <v>540</v>
      </c>
      <c r="Q1778" s="143"/>
      <c r="R1778" s="3"/>
      <c r="S1778" s="3"/>
      <c r="T1778" s="3"/>
      <c r="U1778" s="3"/>
      <c r="V1778" s="3"/>
      <c r="W1778" s="3"/>
      <c r="X1778" s="3"/>
      <c r="Y1778" s="3"/>
      <c r="Z1778" s="3"/>
      <c r="AA1778" s="3"/>
      <c r="AB1778" s="3"/>
      <c r="AC1778" s="3"/>
      <c r="AD1778" s="3"/>
      <c r="AE1778" s="3"/>
      <c r="AF1778" s="3"/>
      <c r="AG1778" s="3"/>
      <c r="AH1778" s="3"/>
      <c r="AI1778" s="3"/>
      <c r="AJ1778" s="3"/>
      <c r="AK1778" s="3"/>
      <c r="AL1778" s="1"/>
    </row>
    <row r="1779" spans="1:57">
      <c r="B1779" s="10" t="s">
        <v>3383</v>
      </c>
      <c r="C1779" s="10"/>
      <c r="D1779" s="10"/>
      <c r="E1779" s="10"/>
      <c r="F1779" s="10"/>
      <c r="G1779" s="10"/>
      <c r="H1779" s="10"/>
      <c r="I1779" s="10"/>
      <c r="J1779" s="10"/>
      <c r="K1779" s="10"/>
      <c r="L1779" s="10"/>
      <c r="M1779" s="10"/>
      <c r="N1779" s="10"/>
      <c r="O1779" s="10"/>
      <c r="P1779" s="130" t="str">
        <f>'D1'!G389&amp;""</f>
        <v/>
      </c>
      <c r="Q1779" s="16"/>
      <c r="R1779" s="3"/>
      <c r="S1779" s="1" t="s">
        <v>533</v>
      </c>
      <c r="T1779" s="3"/>
      <c r="U1779" s="3"/>
      <c r="V1779" s="3"/>
      <c r="W1779" s="3"/>
      <c r="X1779" s="3"/>
      <c r="Y1779" s="3"/>
      <c r="Z1779" s="3"/>
      <c r="AA1779" s="3"/>
      <c r="AB1779" s="3"/>
      <c r="AC1779" s="3"/>
      <c r="AD1779" s="3"/>
      <c r="AE1779" s="3"/>
      <c r="AF1779" s="3"/>
      <c r="AG1779" s="3"/>
      <c r="AH1779" s="3"/>
      <c r="AI1779" s="3"/>
      <c r="AJ1779" s="3"/>
      <c r="AK1779" s="3"/>
      <c r="AL1779" s="1"/>
    </row>
    <row r="1780" spans="1:57">
      <c r="B1780" s="10"/>
      <c r="C1780" s="10"/>
      <c r="D1780" s="10"/>
      <c r="E1780" s="10"/>
      <c r="F1780" s="10"/>
      <c r="G1780" s="10"/>
      <c r="H1780" s="10"/>
      <c r="I1780" s="10"/>
      <c r="J1780" s="10"/>
      <c r="K1780" s="10"/>
      <c r="L1780" s="10"/>
      <c r="M1780" s="10"/>
      <c r="N1780" s="10"/>
      <c r="O1780" s="10"/>
      <c r="P1780" s="16"/>
      <c r="Q1780" s="16"/>
      <c r="R1780" s="3"/>
      <c r="S1780" s="1" t="s">
        <v>7129</v>
      </c>
      <c r="T1780" s="3"/>
      <c r="U1780" s="3"/>
      <c r="V1780" s="3"/>
      <c r="W1780" s="3"/>
      <c r="X1780" s="3"/>
      <c r="Y1780" s="3"/>
      <c r="Z1780" s="3"/>
      <c r="AA1780" s="3"/>
      <c r="AB1780" s="3"/>
      <c r="AC1780" s="3"/>
      <c r="AD1780" s="3"/>
      <c r="AE1780" s="3"/>
      <c r="AF1780" s="3"/>
      <c r="AG1780" s="3"/>
      <c r="AH1780" s="3"/>
      <c r="AI1780" s="3"/>
      <c r="AJ1780" s="3"/>
      <c r="AK1780" s="3"/>
      <c r="AL1780" s="1"/>
    </row>
    <row r="1781" spans="1:57">
      <c r="P1781" s="2"/>
      <c r="Q1781" s="2"/>
    </row>
    <row r="1782" spans="1:57">
      <c r="B1782" s="16" t="s">
        <v>288</v>
      </c>
      <c r="C1782" s="16"/>
      <c r="D1782" s="16"/>
      <c r="E1782" s="16"/>
      <c r="F1782" s="16"/>
      <c r="G1782" s="16"/>
      <c r="H1782" s="16"/>
      <c r="I1782" s="16"/>
      <c r="J1782" s="16"/>
      <c r="K1782" s="16"/>
      <c r="L1782" s="16"/>
      <c r="M1782" s="16"/>
      <c r="N1782" s="16"/>
      <c r="O1782" s="16"/>
      <c r="P1782" s="11" t="s">
        <v>7274</v>
      </c>
      <c r="Q1782" s="143"/>
    </row>
    <row r="1783" spans="1:57">
      <c r="B1783" s="10" t="s">
        <v>7606</v>
      </c>
      <c r="C1783" s="10"/>
      <c r="D1783" s="10"/>
      <c r="E1783" s="10"/>
      <c r="F1783" s="10"/>
      <c r="G1783" s="10"/>
      <c r="H1783" s="10"/>
      <c r="I1783" s="10"/>
      <c r="J1783" s="10"/>
      <c r="K1783" s="10"/>
      <c r="L1783" s="10"/>
      <c r="M1783" s="10"/>
      <c r="N1783" s="10"/>
      <c r="O1783" s="10"/>
      <c r="P1783" s="130" t="str">
        <f>'D1'!G390&amp;""</f>
        <v/>
      </c>
      <c r="Q1783" s="16"/>
      <c r="S1783" s="1" t="s">
        <v>5771</v>
      </c>
    </row>
    <row r="1784" spans="1:57">
      <c r="B1784" s="10"/>
      <c r="C1784" s="10"/>
      <c r="D1784" s="10"/>
      <c r="E1784" s="10"/>
      <c r="F1784" s="10"/>
      <c r="G1784" s="10"/>
      <c r="H1784" s="10"/>
      <c r="I1784" s="10"/>
      <c r="J1784" s="10"/>
      <c r="K1784" s="10"/>
      <c r="L1784" s="10"/>
      <c r="M1784" s="10"/>
      <c r="N1784" s="10"/>
      <c r="O1784" s="10"/>
      <c r="P1784" s="16"/>
      <c r="Q1784" s="16"/>
      <c r="S1784" s="1" t="s">
        <v>1531</v>
      </c>
    </row>
    <row r="1785" spans="1:57">
      <c r="B1785" s="7"/>
      <c r="C1785" s="7"/>
      <c r="D1785" s="7"/>
      <c r="E1785" s="7"/>
      <c r="F1785" s="7"/>
      <c r="G1785" s="7"/>
      <c r="H1785" s="7"/>
      <c r="I1785" s="7"/>
      <c r="J1785" s="7"/>
      <c r="K1785" s="7"/>
      <c r="L1785" s="7"/>
      <c r="M1785" s="7"/>
      <c r="N1785" s="7"/>
      <c r="O1785" s="7"/>
      <c r="P1785" s="2"/>
      <c r="Q1785" s="2"/>
    </row>
    <row r="1786" spans="1:57">
      <c r="A1786" s="6" t="s">
        <v>1778</v>
      </c>
    </row>
    <row r="1787" spans="1:57">
      <c r="A1787" s="6"/>
    </row>
    <row r="1788" spans="1:57">
      <c r="A1788" s="6"/>
      <c r="B1788" s="7" t="s">
        <v>1633</v>
      </c>
    </row>
    <row r="1789" spans="1:57">
      <c r="A1789" s="6"/>
      <c r="B1789" s="36" t="str">
        <f>'D1'!G433&amp;""</f>
        <v/>
      </c>
      <c r="C1789" s="74"/>
      <c r="D1789" s="74"/>
      <c r="E1789" s="74"/>
      <c r="F1789" s="74"/>
      <c r="G1789" s="74"/>
      <c r="H1789" s="74"/>
      <c r="I1789" s="74"/>
      <c r="J1789" s="74"/>
      <c r="K1789" s="74"/>
      <c r="L1789" s="74"/>
      <c r="M1789" s="74"/>
      <c r="N1789" s="74"/>
      <c r="O1789" s="74"/>
      <c r="P1789" s="74"/>
      <c r="Q1789" s="74"/>
      <c r="R1789" s="74"/>
      <c r="S1789" s="74"/>
      <c r="T1789" s="74"/>
      <c r="U1789" s="74"/>
      <c r="V1789" s="74"/>
      <c r="W1789" s="74"/>
      <c r="X1789" s="74"/>
      <c r="Y1789" s="74"/>
      <c r="Z1789" s="74"/>
      <c r="AA1789" s="74"/>
      <c r="AB1789" s="74"/>
      <c r="AC1789" s="74"/>
      <c r="AD1789" s="74"/>
      <c r="AE1789" s="74"/>
      <c r="AF1789" s="74"/>
      <c r="AG1789" s="74"/>
      <c r="AH1789" s="74"/>
      <c r="AI1789" s="74"/>
      <c r="AJ1789" s="74"/>
      <c r="AK1789" s="74"/>
      <c r="AL1789" s="74"/>
      <c r="AM1789" s="74"/>
      <c r="AN1789" s="74"/>
      <c r="AO1789" s="74"/>
      <c r="AP1789" s="74"/>
      <c r="AQ1789" s="74"/>
      <c r="AR1789" s="74"/>
      <c r="AS1789" s="74"/>
      <c r="AT1789" s="74"/>
      <c r="AU1789" s="74"/>
      <c r="AV1789" s="74"/>
      <c r="AW1789" s="74"/>
      <c r="AX1789" s="74"/>
      <c r="AY1789" s="74"/>
      <c r="AZ1789" s="74"/>
      <c r="BA1789" s="74"/>
      <c r="BB1789" s="74"/>
      <c r="BC1789" s="74"/>
      <c r="BD1789" s="74"/>
      <c r="BE1789" s="337"/>
    </row>
    <row r="1790" spans="1:57">
      <c r="A1790" s="6"/>
      <c r="B1790" s="22"/>
      <c r="C1790" s="57"/>
      <c r="D1790" s="57"/>
      <c r="E1790" s="57"/>
      <c r="F1790" s="57"/>
      <c r="G1790" s="57"/>
      <c r="H1790" s="57"/>
      <c r="I1790" s="57"/>
      <c r="J1790" s="57"/>
      <c r="K1790" s="57"/>
      <c r="L1790" s="57"/>
      <c r="M1790" s="57"/>
      <c r="N1790" s="57"/>
      <c r="O1790" s="57"/>
      <c r="P1790" s="57"/>
      <c r="Q1790" s="57"/>
      <c r="R1790" s="57"/>
      <c r="S1790" s="57"/>
      <c r="T1790" s="57"/>
      <c r="U1790" s="57"/>
      <c r="V1790" s="57"/>
      <c r="W1790" s="57"/>
      <c r="X1790" s="57"/>
      <c r="Y1790" s="57"/>
      <c r="Z1790" s="57"/>
      <c r="AA1790" s="57"/>
      <c r="AB1790" s="57"/>
      <c r="AC1790" s="57"/>
      <c r="AD1790" s="57"/>
      <c r="AE1790" s="57"/>
      <c r="AF1790" s="57"/>
      <c r="AG1790" s="57"/>
      <c r="AH1790" s="57"/>
      <c r="AI1790" s="57"/>
      <c r="AJ1790" s="57"/>
      <c r="AK1790" s="57"/>
      <c r="AL1790" s="57"/>
      <c r="AM1790" s="57"/>
      <c r="AN1790" s="57"/>
      <c r="AO1790" s="57"/>
      <c r="AP1790" s="57"/>
      <c r="AQ1790" s="57"/>
      <c r="AR1790" s="57"/>
      <c r="AS1790" s="57"/>
      <c r="AT1790" s="57"/>
      <c r="AU1790" s="57"/>
      <c r="AV1790" s="57"/>
      <c r="AW1790" s="57"/>
      <c r="AX1790" s="57"/>
      <c r="AY1790" s="57"/>
      <c r="AZ1790" s="57"/>
      <c r="BA1790" s="57"/>
      <c r="BB1790" s="57"/>
      <c r="BC1790" s="57"/>
      <c r="BD1790" s="57"/>
      <c r="BE1790" s="338"/>
    </row>
    <row r="1791" spans="1:57">
      <c r="A1791" s="6"/>
      <c r="B1791" s="22"/>
      <c r="C1791" s="57"/>
      <c r="D1791" s="57"/>
      <c r="E1791" s="57"/>
      <c r="F1791" s="57"/>
      <c r="G1791" s="57"/>
      <c r="H1791" s="57"/>
      <c r="I1791" s="57"/>
      <c r="J1791" s="57"/>
      <c r="K1791" s="57"/>
      <c r="L1791" s="57"/>
      <c r="M1791" s="57"/>
      <c r="N1791" s="57"/>
      <c r="O1791" s="57"/>
      <c r="P1791" s="57"/>
      <c r="Q1791" s="57"/>
      <c r="R1791" s="57"/>
      <c r="S1791" s="57"/>
      <c r="T1791" s="57"/>
      <c r="U1791" s="57"/>
      <c r="V1791" s="57"/>
      <c r="W1791" s="57"/>
      <c r="X1791" s="57"/>
      <c r="Y1791" s="57"/>
      <c r="Z1791" s="57"/>
      <c r="AA1791" s="57"/>
      <c r="AB1791" s="57"/>
      <c r="AC1791" s="57"/>
      <c r="AD1791" s="57"/>
      <c r="AE1791" s="57"/>
      <c r="AF1791" s="57"/>
      <c r="AG1791" s="57"/>
      <c r="AH1791" s="57"/>
      <c r="AI1791" s="57"/>
      <c r="AJ1791" s="57"/>
      <c r="AK1791" s="57"/>
      <c r="AL1791" s="57"/>
      <c r="AM1791" s="57"/>
      <c r="AN1791" s="57"/>
      <c r="AO1791" s="57"/>
      <c r="AP1791" s="57"/>
      <c r="AQ1791" s="57"/>
      <c r="AR1791" s="57"/>
      <c r="AS1791" s="57"/>
      <c r="AT1791" s="57"/>
      <c r="AU1791" s="57"/>
      <c r="AV1791" s="57"/>
      <c r="AW1791" s="57"/>
      <c r="AX1791" s="57"/>
      <c r="AY1791" s="57"/>
      <c r="AZ1791" s="57"/>
      <c r="BA1791" s="57"/>
      <c r="BB1791" s="57"/>
      <c r="BC1791" s="57"/>
      <c r="BD1791" s="57"/>
      <c r="BE1791" s="338"/>
    </row>
    <row r="1792" spans="1:57">
      <c r="A1792" s="6"/>
      <c r="B1792" s="22"/>
      <c r="C1792" s="57"/>
      <c r="D1792" s="57"/>
      <c r="E1792" s="57"/>
      <c r="F1792" s="57"/>
      <c r="G1792" s="57"/>
      <c r="H1792" s="57"/>
      <c r="I1792" s="57"/>
      <c r="J1792" s="57"/>
      <c r="K1792" s="57"/>
      <c r="L1792" s="57"/>
      <c r="M1792" s="57"/>
      <c r="N1792" s="57"/>
      <c r="O1792" s="57"/>
      <c r="P1792" s="57"/>
      <c r="Q1792" s="57"/>
      <c r="R1792" s="57"/>
      <c r="S1792" s="57"/>
      <c r="T1792" s="57"/>
      <c r="U1792" s="57"/>
      <c r="V1792" s="57"/>
      <c r="W1792" s="57"/>
      <c r="X1792" s="57"/>
      <c r="Y1792" s="57"/>
      <c r="Z1792" s="57"/>
      <c r="AA1792" s="57"/>
      <c r="AB1792" s="57"/>
      <c r="AC1792" s="57"/>
      <c r="AD1792" s="57"/>
      <c r="AE1792" s="57"/>
      <c r="AF1792" s="57"/>
      <c r="AG1792" s="57"/>
      <c r="AH1792" s="57"/>
      <c r="AI1792" s="57"/>
      <c r="AJ1792" s="57"/>
      <c r="AK1792" s="57"/>
      <c r="AL1792" s="57"/>
      <c r="AM1792" s="57"/>
      <c r="AN1792" s="57"/>
      <c r="AO1792" s="57"/>
      <c r="AP1792" s="57"/>
      <c r="AQ1792" s="57"/>
      <c r="AR1792" s="57"/>
      <c r="AS1792" s="57"/>
      <c r="AT1792" s="57"/>
      <c r="AU1792" s="57"/>
      <c r="AV1792" s="57"/>
      <c r="AW1792" s="57"/>
      <c r="AX1792" s="57"/>
      <c r="AY1792" s="57"/>
      <c r="AZ1792" s="57"/>
      <c r="BA1792" s="57"/>
      <c r="BB1792" s="57"/>
      <c r="BC1792" s="57"/>
      <c r="BD1792" s="57"/>
      <c r="BE1792" s="338"/>
    </row>
    <row r="1793" spans="1:57">
      <c r="A1793" s="6"/>
      <c r="B1793" s="22"/>
      <c r="C1793" s="57"/>
      <c r="D1793" s="57"/>
      <c r="E1793" s="57"/>
      <c r="F1793" s="57"/>
      <c r="G1793" s="57"/>
      <c r="H1793" s="57"/>
      <c r="I1793" s="57"/>
      <c r="J1793" s="57"/>
      <c r="K1793" s="57"/>
      <c r="L1793" s="57"/>
      <c r="M1793" s="57"/>
      <c r="N1793" s="57"/>
      <c r="O1793" s="57"/>
      <c r="P1793" s="57"/>
      <c r="Q1793" s="57"/>
      <c r="R1793" s="57"/>
      <c r="S1793" s="57"/>
      <c r="T1793" s="57"/>
      <c r="U1793" s="57"/>
      <c r="V1793" s="57"/>
      <c r="W1793" s="57"/>
      <c r="X1793" s="57"/>
      <c r="Y1793" s="57"/>
      <c r="Z1793" s="57"/>
      <c r="AA1793" s="57"/>
      <c r="AB1793" s="57"/>
      <c r="AC1793" s="57"/>
      <c r="AD1793" s="57"/>
      <c r="AE1793" s="57"/>
      <c r="AF1793" s="57"/>
      <c r="AG1793" s="57"/>
      <c r="AH1793" s="57"/>
      <c r="AI1793" s="57"/>
      <c r="AJ1793" s="57"/>
      <c r="AK1793" s="57"/>
      <c r="AL1793" s="57"/>
      <c r="AM1793" s="57"/>
      <c r="AN1793" s="57"/>
      <c r="AO1793" s="57"/>
      <c r="AP1793" s="57"/>
      <c r="AQ1793" s="57"/>
      <c r="AR1793" s="57"/>
      <c r="AS1793" s="57"/>
      <c r="AT1793" s="57"/>
      <c r="AU1793" s="57"/>
      <c r="AV1793" s="57"/>
      <c r="AW1793" s="57"/>
      <c r="AX1793" s="57"/>
      <c r="AY1793" s="57"/>
      <c r="AZ1793" s="57"/>
      <c r="BA1793" s="57"/>
      <c r="BB1793" s="57"/>
      <c r="BC1793" s="57"/>
      <c r="BD1793" s="57"/>
      <c r="BE1793" s="338"/>
    </row>
    <row r="1794" spans="1:57">
      <c r="A1794" s="6"/>
      <c r="B1794" s="22"/>
      <c r="C1794" s="57"/>
      <c r="D1794" s="57"/>
      <c r="E1794" s="57"/>
      <c r="F1794" s="57"/>
      <c r="G1794" s="57"/>
      <c r="H1794" s="57"/>
      <c r="I1794" s="57"/>
      <c r="J1794" s="57"/>
      <c r="K1794" s="57"/>
      <c r="L1794" s="57"/>
      <c r="M1794" s="57"/>
      <c r="N1794" s="57"/>
      <c r="O1794" s="57"/>
      <c r="P1794" s="57"/>
      <c r="Q1794" s="57"/>
      <c r="R1794" s="57"/>
      <c r="S1794" s="57"/>
      <c r="T1794" s="57"/>
      <c r="U1794" s="57"/>
      <c r="V1794" s="57"/>
      <c r="W1794" s="57"/>
      <c r="X1794" s="57"/>
      <c r="Y1794" s="57"/>
      <c r="Z1794" s="57"/>
      <c r="AA1794" s="57"/>
      <c r="AB1794" s="57"/>
      <c r="AC1794" s="57"/>
      <c r="AD1794" s="57"/>
      <c r="AE1794" s="57"/>
      <c r="AF1794" s="57"/>
      <c r="AG1794" s="57"/>
      <c r="AH1794" s="57"/>
      <c r="AI1794" s="57"/>
      <c r="AJ1794" s="57"/>
      <c r="AK1794" s="57"/>
      <c r="AL1794" s="57"/>
      <c r="AM1794" s="57"/>
      <c r="AN1794" s="57"/>
      <c r="AO1794" s="57"/>
      <c r="AP1794" s="57"/>
      <c r="AQ1794" s="57"/>
      <c r="AR1794" s="57"/>
      <c r="AS1794" s="57"/>
      <c r="AT1794" s="57"/>
      <c r="AU1794" s="57"/>
      <c r="AV1794" s="57"/>
      <c r="AW1794" s="57"/>
      <c r="AX1794" s="57"/>
      <c r="AY1794" s="57"/>
      <c r="AZ1794" s="57"/>
      <c r="BA1794" s="57"/>
      <c r="BB1794" s="57"/>
      <c r="BC1794" s="57"/>
      <c r="BD1794" s="57"/>
      <c r="BE1794" s="338"/>
    </row>
    <row r="1795" spans="1:57">
      <c r="A1795" s="6"/>
      <c r="B1795" s="22"/>
      <c r="C1795" s="57"/>
      <c r="D1795" s="57"/>
      <c r="E1795" s="57"/>
      <c r="F1795" s="57"/>
      <c r="G1795" s="57"/>
      <c r="H1795" s="57"/>
      <c r="I1795" s="57"/>
      <c r="J1795" s="57"/>
      <c r="K1795" s="57"/>
      <c r="L1795" s="57"/>
      <c r="M1795" s="57"/>
      <c r="N1795" s="57"/>
      <c r="O1795" s="57"/>
      <c r="P1795" s="57"/>
      <c r="Q1795" s="57"/>
      <c r="R1795" s="57"/>
      <c r="S1795" s="57"/>
      <c r="T1795" s="57"/>
      <c r="U1795" s="57"/>
      <c r="V1795" s="57"/>
      <c r="W1795" s="57"/>
      <c r="X1795" s="57"/>
      <c r="Y1795" s="57"/>
      <c r="Z1795" s="57"/>
      <c r="AA1795" s="57"/>
      <c r="AB1795" s="57"/>
      <c r="AC1795" s="57"/>
      <c r="AD1795" s="57"/>
      <c r="AE1795" s="57"/>
      <c r="AF1795" s="57"/>
      <c r="AG1795" s="57"/>
      <c r="AH1795" s="57"/>
      <c r="AI1795" s="57"/>
      <c r="AJ1795" s="57"/>
      <c r="AK1795" s="57"/>
      <c r="AL1795" s="57"/>
      <c r="AM1795" s="57"/>
      <c r="AN1795" s="57"/>
      <c r="AO1795" s="57"/>
      <c r="AP1795" s="57"/>
      <c r="AQ1795" s="57"/>
      <c r="AR1795" s="57"/>
      <c r="AS1795" s="57"/>
      <c r="AT1795" s="57"/>
      <c r="AU1795" s="57"/>
      <c r="AV1795" s="57"/>
      <c r="AW1795" s="57"/>
      <c r="AX1795" s="57"/>
      <c r="AY1795" s="57"/>
      <c r="AZ1795" s="57"/>
      <c r="BA1795" s="57"/>
      <c r="BB1795" s="57"/>
      <c r="BC1795" s="57"/>
      <c r="BD1795" s="57"/>
      <c r="BE1795" s="338"/>
    </row>
    <row r="1796" spans="1:57">
      <c r="A1796" s="6"/>
      <c r="B1796" s="22"/>
      <c r="C1796" s="57"/>
      <c r="D1796" s="57"/>
      <c r="E1796" s="57"/>
      <c r="F1796" s="57"/>
      <c r="G1796" s="57"/>
      <c r="H1796" s="57"/>
      <c r="I1796" s="57"/>
      <c r="J1796" s="57"/>
      <c r="K1796" s="57"/>
      <c r="L1796" s="57"/>
      <c r="M1796" s="57"/>
      <c r="N1796" s="57"/>
      <c r="O1796" s="57"/>
      <c r="P1796" s="57"/>
      <c r="Q1796" s="57"/>
      <c r="R1796" s="57"/>
      <c r="S1796" s="57"/>
      <c r="T1796" s="57"/>
      <c r="U1796" s="57"/>
      <c r="V1796" s="57"/>
      <c r="W1796" s="57"/>
      <c r="X1796" s="57"/>
      <c r="Y1796" s="57"/>
      <c r="Z1796" s="57"/>
      <c r="AA1796" s="57"/>
      <c r="AB1796" s="57"/>
      <c r="AC1796" s="57"/>
      <c r="AD1796" s="57"/>
      <c r="AE1796" s="57"/>
      <c r="AF1796" s="57"/>
      <c r="AG1796" s="57"/>
      <c r="AH1796" s="57"/>
      <c r="AI1796" s="57"/>
      <c r="AJ1796" s="57"/>
      <c r="AK1796" s="57"/>
      <c r="AL1796" s="57"/>
      <c r="AM1796" s="57"/>
      <c r="AN1796" s="57"/>
      <c r="AO1796" s="57"/>
      <c r="AP1796" s="57"/>
      <c r="AQ1796" s="57"/>
      <c r="AR1796" s="57"/>
      <c r="AS1796" s="57"/>
      <c r="AT1796" s="57"/>
      <c r="AU1796" s="57"/>
      <c r="AV1796" s="57"/>
      <c r="AW1796" s="57"/>
      <c r="AX1796" s="57"/>
      <c r="AY1796" s="57"/>
      <c r="AZ1796" s="57"/>
      <c r="BA1796" s="57"/>
      <c r="BB1796" s="57"/>
      <c r="BC1796" s="57"/>
      <c r="BD1796" s="57"/>
      <c r="BE1796" s="338"/>
    </row>
    <row r="1797" spans="1:57">
      <c r="A1797" s="6"/>
      <c r="B1797" s="22"/>
      <c r="C1797" s="57"/>
      <c r="D1797" s="57"/>
      <c r="E1797" s="57"/>
      <c r="F1797" s="57"/>
      <c r="G1797" s="57"/>
      <c r="H1797" s="57"/>
      <c r="I1797" s="57"/>
      <c r="J1797" s="57"/>
      <c r="K1797" s="57"/>
      <c r="L1797" s="57"/>
      <c r="M1797" s="57"/>
      <c r="N1797" s="57"/>
      <c r="O1797" s="57"/>
      <c r="P1797" s="57"/>
      <c r="Q1797" s="57"/>
      <c r="R1797" s="57"/>
      <c r="S1797" s="57"/>
      <c r="T1797" s="57"/>
      <c r="U1797" s="57"/>
      <c r="V1797" s="57"/>
      <c r="W1797" s="57"/>
      <c r="X1797" s="57"/>
      <c r="Y1797" s="57"/>
      <c r="Z1797" s="57"/>
      <c r="AA1797" s="57"/>
      <c r="AB1797" s="57"/>
      <c r="AC1797" s="57"/>
      <c r="AD1797" s="57"/>
      <c r="AE1797" s="57"/>
      <c r="AF1797" s="57"/>
      <c r="AG1797" s="57"/>
      <c r="AH1797" s="57"/>
      <c r="AI1797" s="57"/>
      <c r="AJ1797" s="57"/>
      <c r="AK1797" s="57"/>
      <c r="AL1797" s="57"/>
      <c r="AM1797" s="57"/>
      <c r="AN1797" s="57"/>
      <c r="AO1797" s="57"/>
      <c r="AP1797" s="57"/>
      <c r="AQ1797" s="57"/>
      <c r="AR1797" s="57"/>
      <c r="AS1797" s="57"/>
      <c r="AT1797" s="57"/>
      <c r="AU1797" s="57"/>
      <c r="AV1797" s="57"/>
      <c r="AW1797" s="57"/>
      <c r="AX1797" s="57"/>
      <c r="AY1797" s="57"/>
      <c r="AZ1797" s="57"/>
      <c r="BA1797" s="57"/>
      <c r="BB1797" s="57"/>
      <c r="BC1797" s="57"/>
      <c r="BD1797" s="57"/>
      <c r="BE1797" s="338"/>
    </row>
    <row r="1798" spans="1:57">
      <c r="A1798" s="6"/>
      <c r="B1798" s="22"/>
      <c r="C1798" s="57"/>
      <c r="D1798" s="57"/>
      <c r="E1798" s="57"/>
      <c r="F1798" s="57"/>
      <c r="G1798" s="57"/>
      <c r="H1798" s="57"/>
      <c r="I1798" s="57"/>
      <c r="J1798" s="57"/>
      <c r="K1798" s="57"/>
      <c r="L1798" s="57"/>
      <c r="M1798" s="57"/>
      <c r="N1798" s="57"/>
      <c r="O1798" s="57"/>
      <c r="P1798" s="57"/>
      <c r="Q1798" s="57"/>
      <c r="R1798" s="57"/>
      <c r="S1798" s="57"/>
      <c r="T1798" s="57"/>
      <c r="U1798" s="57"/>
      <c r="V1798" s="57"/>
      <c r="W1798" s="57"/>
      <c r="X1798" s="57"/>
      <c r="Y1798" s="57"/>
      <c r="Z1798" s="57"/>
      <c r="AA1798" s="57"/>
      <c r="AB1798" s="57"/>
      <c r="AC1798" s="57"/>
      <c r="AD1798" s="57"/>
      <c r="AE1798" s="57"/>
      <c r="AF1798" s="57"/>
      <c r="AG1798" s="57"/>
      <c r="AH1798" s="57"/>
      <c r="AI1798" s="57"/>
      <c r="AJ1798" s="57"/>
      <c r="AK1798" s="57"/>
      <c r="AL1798" s="57"/>
      <c r="AM1798" s="57"/>
      <c r="AN1798" s="57"/>
      <c r="AO1798" s="57"/>
      <c r="AP1798" s="57"/>
      <c r="AQ1798" s="57"/>
      <c r="AR1798" s="57"/>
      <c r="AS1798" s="57"/>
      <c r="AT1798" s="57"/>
      <c r="AU1798" s="57"/>
      <c r="AV1798" s="57"/>
      <c r="AW1798" s="57"/>
      <c r="AX1798" s="57"/>
      <c r="AY1798" s="57"/>
      <c r="AZ1798" s="57"/>
      <c r="BA1798" s="57"/>
      <c r="BB1798" s="57"/>
      <c r="BC1798" s="57"/>
      <c r="BD1798" s="57"/>
      <c r="BE1798" s="338"/>
    </row>
    <row r="1799" spans="1:57">
      <c r="A1799" s="6"/>
      <c r="B1799" s="22"/>
      <c r="C1799" s="57"/>
      <c r="D1799" s="57"/>
      <c r="E1799" s="57"/>
      <c r="F1799" s="57"/>
      <c r="G1799" s="57"/>
      <c r="H1799" s="57"/>
      <c r="I1799" s="57"/>
      <c r="J1799" s="57"/>
      <c r="K1799" s="57"/>
      <c r="L1799" s="57"/>
      <c r="M1799" s="57"/>
      <c r="N1799" s="57"/>
      <c r="O1799" s="57"/>
      <c r="P1799" s="57"/>
      <c r="Q1799" s="57"/>
      <c r="R1799" s="57"/>
      <c r="S1799" s="57"/>
      <c r="T1799" s="57"/>
      <c r="U1799" s="57"/>
      <c r="V1799" s="57"/>
      <c r="W1799" s="57"/>
      <c r="X1799" s="57"/>
      <c r="Y1799" s="57"/>
      <c r="Z1799" s="57"/>
      <c r="AA1799" s="57"/>
      <c r="AB1799" s="57"/>
      <c r="AC1799" s="57"/>
      <c r="AD1799" s="57"/>
      <c r="AE1799" s="57"/>
      <c r="AF1799" s="57"/>
      <c r="AG1799" s="57"/>
      <c r="AH1799" s="57"/>
      <c r="AI1799" s="57"/>
      <c r="AJ1799" s="57"/>
      <c r="AK1799" s="57"/>
      <c r="AL1799" s="57"/>
      <c r="AM1799" s="57"/>
      <c r="AN1799" s="57"/>
      <c r="AO1799" s="57"/>
      <c r="AP1799" s="57"/>
      <c r="AQ1799" s="57"/>
      <c r="AR1799" s="57"/>
      <c r="AS1799" s="57"/>
      <c r="AT1799" s="57"/>
      <c r="AU1799" s="57"/>
      <c r="AV1799" s="57"/>
      <c r="AW1799" s="57"/>
      <c r="AX1799" s="57"/>
      <c r="AY1799" s="57"/>
      <c r="AZ1799" s="57"/>
      <c r="BA1799" s="57"/>
      <c r="BB1799" s="57"/>
      <c r="BC1799" s="57"/>
      <c r="BD1799" s="57"/>
      <c r="BE1799" s="338"/>
    </row>
    <row r="1800" spans="1:57">
      <c r="A1800" s="6"/>
      <c r="B1800" s="22"/>
      <c r="C1800" s="57"/>
      <c r="D1800" s="57"/>
      <c r="E1800" s="57"/>
      <c r="F1800" s="57"/>
      <c r="G1800" s="57"/>
      <c r="H1800" s="57"/>
      <c r="I1800" s="57"/>
      <c r="J1800" s="57"/>
      <c r="K1800" s="57"/>
      <c r="L1800" s="57"/>
      <c r="M1800" s="57"/>
      <c r="N1800" s="57"/>
      <c r="O1800" s="57"/>
      <c r="P1800" s="57"/>
      <c r="Q1800" s="57"/>
      <c r="R1800" s="57"/>
      <c r="S1800" s="57"/>
      <c r="T1800" s="57"/>
      <c r="U1800" s="57"/>
      <c r="V1800" s="57"/>
      <c r="W1800" s="57"/>
      <c r="X1800" s="57"/>
      <c r="Y1800" s="57"/>
      <c r="Z1800" s="57"/>
      <c r="AA1800" s="57"/>
      <c r="AB1800" s="57"/>
      <c r="AC1800" s="57"/>
      <c r="AD1800" s="57"/>
      <c r="AE1800" s="57"/>
      <c r="AF1800" s="57"/>
      <c r="AG1800" s="57"/>
      <c r="AH1800" s="57"/>
      <c r="AI1800" s="57"/>
      <c r="AJ1800" s="57"/>
      <c r="AK1800" s="57"/>
      <c r="AL1800" s="57"/>
      <c r="AM1800" s="57"/>
      <c r="AN1800" s="57"/>
      <c r="AO1800" s="57"/>
      <c r="AP1800" s="57"/>
      <c r="AQ1800" s="57"/>
      <c r="AR1800" s="57"/>
      <c r="AS1800" s="57"/>
      <c r="AT1800" s="57"/>
      <c r="AU1800" s="57"/>
      <c r="AV1800" s="57"/>
      <c r="AW1800" s="57"/>
      <c r="AX1800" s="57"/>
      <c r="AY1800" s="57"/>
      <c r="AZ1800" s="57"/>
      <c r="BA1800" s="57"/>
      <c r="BB1800" s="57"/>
      <c r="BC1800" s="57"/>
      <c r="BD1800" s="57"/>
      <c r="BE1800" s="338"/>
    </row>
    <row r="1801" spans="1:57">
      <c r="A1801" s="6"/>
      <c r="B1801" s="22"/>
      <c r="C1801" s="57"/>
      <c r="D1801" s="57"/>
      <c r="E1801" s="57"/>
      <c r="F1801" s="57"/>
      <c r="G1801" s="57"/>
      <c r="H1801" s="57"/>
      <c r="I1801" s="57"/>
      <c r="J1801" s="57"/>
      <c r="K1801" s="57"/>
      <c r="L1801" s="57"/>
      <c r="M1801" s="57"/>
      <c r="N1801" s="57"/>
      <c r="O1801" s="57"/>
      <c r="P1801" s="57"/>
      <c r="Q1801" s="57"/>
      <c r="R1801" s="57"/>
      <c r="S1801" s="57"/>
      <c r="T1801" s="57"/>
      <c r="U1801" s="57"/>
      <c r="V1801" s="57"/>
      <c r="W1801" s="57"/>
      <c r="X1801" s="57"/>
      <c r="Y1801" s="57"/>
      <c r="Z1801" s="57"/>
      <c r="AA1801" s="57"/>
      <c r="AB1801" s="57"/>
      <c r="AC1801" s="57"/>
      <c r="AD1801" s="57"/>
      <c r="AE1801" s="57"/>
      <c r="AF1801" s="57"/>
      <c r="AG1801" s="57"/>
      <c r="AH1801" s="57"/>
      <c r="AI1801" s="57"/>
      <c r="AJ1801" s="57"/>
      <c r="AK1801" s="57"/>
      <c r="AL1801" s="57"/>
      <c r="AM1801" s="57"/>
      <c r="AN1801" s="57"/>
      <c r="AO1801" s="57"/>
      <c r="AP1801" s="57"/>
      <c r="AQ1801" s="57"/>
      <c r="AR1801" s="57"/>
      <c r="AS1801" s="57"/>
      <c r="AT1801" s="57"/>
      <c r="AU1801" s="57"/>
      <c r="AV1801" s="57"/>
      <c r="AW1801" s="57"/>
      <c r="AX1801" s="57"/>
      <c r="AY1801" s="57"/>
      <c r="AZ1801" s="57"/>
      <c r="BA1801" s="57"/>
      <c r="BB1801" s="57"/>
      <c r="BC1801" s="57"/>
      <c r="BD1801" s="57"/>
      <c r="BE1801" s="338"/>
    </row>
    <row r="1802" spans="1:57">
      <c r="A1802" s="6"/>
      <c r="B1802" s="22"/>
      <c r="C1802" s="57"/>
      <c r="D1802" s="57"/>
      <c r="E1802" s="57"/>
      <c r="F1802" s="57"/>
      <c r="G1802" s="57"/>
      <c r="H1802" s="57"/>
      <c r="I1802" s="57"/>
      <c r="J1802" s="57"/>
      <c r="K1802" s="57"/>
      <c r="L1802" s="57"/>
      <c r="M1802" s="57"/>
      <c r="N1802" s="57"/>
      <c r="O1802" s="57"/>
      <c r="P1802" s="57"/>
      <c r="Q1802" s="57"/>
      <c r="R1802" s="57"/>
      <c r="S1802" s="57"/>
      <c r="T1802" s="57"/>
      <c r="U1802" s="57"/>
      <c r="V1802" s="57"/>
      <c r="W1802" s="57"/>
      <c r="X1802" s="57"/>
      <c r="Y1802" s="57"/>
      <c r="Z1802" s="57"/>
      <c r="AA1802" s="57"/>
      <c r="AB1802" s="57"/>
      <c r="AC1802" s="57"/>
      <c r="AD1802" s="57"/>
      <c r="AE1802" s="57"/>
      <c r="AF1802" s="57"/>
      <c r="AG1802" s="57"/>
      <c r="AH1802" s="57"/>
      <c r="AI1802" s="57"/>
      <c r="AJ1802" s="57"/>
      <c r="AK1802" s="57"/>
      <c r="AL1802" s="57"/>
      <c r="AM1802" s="57"/>
      <c r="AN1802" s="57"/>
      <c r="AO1802" s="57"/>
      <c r="AP1802" s="57"/>
      <c r="AQ1802" s="57"/>
      <c r="AR1802" s="57"/>
      <c r="AS1802" s="57"/>
      <c r="AT1802" s="57"/>
      <c r="AU1802" s="57"/>
      <c r="AV1802" s="57"/>
      <c r="AW1802" s="57"/>
      <c r="AX1802" s="57"/>
      <c r="AY1802" s="57"/>
      <c r="AZ1802" s="57"/>
      <c r="BA1802" s="57"/>
      <c r="BB1802" s="57"/>
      <c r="BC1802" s="57"/>
      <c r="BD1802" s="57"/>
      <c r="BE1802" s="338"/>
    </row>
    <row r="1803" spans="1:57">
      <c r="A1803" s="6"/>
      <c r="B1803" s="23"/>
      <c r="C1803" s="75"/>
      <c r="D1803" s="75"/>
      <c r="E1803" s="75"/>
      <c r="F1803" s="75"/>
      <c r="G1803" s="75"/>
      <c r="H1803" s="75"/>
      <c r="I1803" s="75"/>
      <c r="J1803" s="75"/>
      <c r="K1803" s="75"/>
      <c r="L1803" s="75"/>
      <c r="M1803" s="75"/>
      <c r="N1803" s="75"/>
      <c r="O1803" s="75"/>
      <c r="P1803" s="75"/>
      <c r="Q1803" s="75"/>
      <c r="R1803" s="75"/>
      <c r="S1803" s="75"/>
      <c r="T1803" s="75"/>
      <c r="U1803" s="75"/>
      <c r="V1803" s="75"/>
      <c r="W1803" s="75"/>
      <c r="X1803" s="75"/>
      <c r="Y1803" s="75"/>
      <c r="Z1803" s="75"/>
      <c r="AA1803" s="75"/>
      <c r="AB1803" s="75"/>
      <c r="AC1803" s="75"/>
      <c r="AD1803" s="75"/>
      <c r="AE1803" s="75"/>
      <c r="AF1803" s="75"/>
      <c r="AG1803" s="75"/>
      <c r="AH1803" s="75"/>
      <c r="AI1803" s="75"/>
      <c r="AJ1803" s="75"/>
      <c r="AK1803" s="75"/>
      <c r="AL1803" s="75"/>
      <c r="AM1803" s="75"/>
      <c r="AN1803" s="75"/>
      <c r="AO1803" s="75"/>
      <c r="AP1803" s="75"/>
      <c r="AQ1803" s="75"/>
      <c r="AR1803" s="75"/>
      <c r="AS1803" s="75"/>
      <c r="AT1803" s="75"/>
      <c r="AU1803" s="75"/>
      <c r="AV1803" s="75"/>
      <c r="AW1803" s="75"/>
      <c r="AX1803" s="75"/>
      <c r="AY1803" s="75"/>
      <c r="AZ1803" s="75"/>
      <c r="BA1803" s="75"/>
      <c r="BB1803" s="75"/>
      <c r="BC1803" s="75"/>
      <c r="BD1803" s="75"/>
      <c r="BE1803" s="339"/>
    </row>
    <row r="1804" spans="1:57">
      <c r="A1804" s="6"/>
      <c r="B1804" s="37"/>
      <c r="C1804" s="37"/>
      <c r="D1804" s="37"/>
      <c r="E1804" s="37"/>
      <c r="F1804" s="37"/>
      <c r="G1804" s="37"/>
      <c r="H1804" s="37"/>
      <c r="I1804" s="37"/>
      <c r="J1804" s="37"/>
      <c r="K1804" s="37"/>
      <c r="L1804" s="37"/>
      <c r="M1804" s="37"/>
      <c r="N1804" s="37"/>
      <c r="O1804" s="37"/>
      <c r="P1804" s="37"/>
      <c r="Q1804" s="37"/>
      <c r="R1804" s="37"/>
      <c r="S1804" s="37"/>
      <c r="T1804" s="37"/>
      <c r="U1804" s="37"/>
      <c r="V1804" s="37"/>
      <c r="W1804" s="37"/>
      <c r="X1804" s="37"/>
      <c r="Y1804" s="37"/>
      <c r="Z1804" s="37"/>
      <c r="AA1804" s="37"/>
      <c r="AB1804" s="37"/>
      <c r="AC1804" s="37"/>
      <c r="AD1804" s="37"/>
      <c r="AE1804" s="37"/>
      <c r="AF1804" s="37"/>
      <c r="AG1804" s="37"/>
      <c r="AH1804" s="37"/>
      <c r="AI1804" s="37"/>
      <c r="AJ1804" s="37"/>
      <c r="AK1804" s="37"/>
      <c r="AL1804" s="37"/>
      <c r="AM1804" s="37"/>
      <c r="AN1804" s="37"/>
      <c r="AO1804" s="37"/>
      <c r="AP1804" s="37"/>
      <c r="AQ1804" s="37"/>
      <c r="AR1804" s="37"/>
      <c r="AS1804" s="37"/>
      <c r="AT1804" s="37"/>
      <c r="AU1804" s="37"/>
    </row>
    <row r="1805" spans="1:57">
      <c r="A1805" s="6"/>
      <c r="B1805" s="1" t="s">
        <v>7705</v>
      </c>
    </row>
    <row r="1806" spans="1:57">
      <c r="A1806" s="6"/>
      <c r="B1806" s="11" t="s">
        <v>288</v>
      </c>
      <c r="C1806" s="35"/>
      <c r="D1806" s="35"/>
      <c r="E1806" s="35"/>
      <c r="F1806" s="35"/>
      <c r="G1806" s="35"/>
      <c r="H1806" s="35"/>
      <c r="I1806" s="35"/>
      <c r="J1806" s="35"/>
      <c r="K1806" s="35"/>
      <c r="L1806" s="35"/>
      <c r="M1806" s="35"/>
      <c r="N1806" s="35"/>
      <c r="O1806" s="143"/>
      <c r="P1806" s="11" t="s">
        <v>22</v>
      </c>
      <c r="Q1806" s="143"/>
      <c r="R1806" s="24" t="s">
        <v>288</v>
      </c>
      <c r="S1806" s="76"/>
      <c r="T1806" s="76"/>
      <c r="U1806" s="76"/>
      <c r="V1806" s="76"/>
      <c r="W1806" s="76"/>
      <c r="X1806" s="76"/>
      <c r="Y1806" s="76"/>
      <c r="Z1806" s="76"/>
      <c r="AA1806" s="76"/>
      <c r="AB1806" s="76"/>
      <c r="AC1806" s="76"/>
      <c r="AD1806" s="76"/>
      <c r="AE1806" s="104"/>
      <c r="AF1806" s="11" t="s">
        <v>22</v>
      </c>
      <c r="AG1806" s="143"/>
      <c r="AH1806" s="11" t="s">
        <v>288</v>
      </c>
      <c r="AI1806" s="35"/>
      <c r="AJ1806" s="35"/>
      <c r="AK1806" s="35"/>
      <c r="AL1806" s="35"/>
      <c r="AM1806" s="35"/>
      <c r="AN1806" s="35"/>
      <c r="AO1806" s="35"/>
      <c r="AP1806" s="35"/>
      <c r="AQ1806" s="35"/>
      <c r="AR1806" s="35"/>
      <c r="AS1806" s="35"/>
      <c r="AT1806" s="35"/>
      <c r="AU1806" s="143"/>
      <c r="AV1806" s="11" t="s">
        <v>22</v>
      </c>
      <c r="AW1806" s="143"/>
    </row>
    <row r="1807" spans="1:57">
      <c r="A1807" s="6"/>
      <c r="B1807" s="17" t="s">
        <v>870</v>
      </c>
      <c r="C1807" s="72"/>
      <c r="D1807" s="72"/>
      <c r="E1807" s="72"/>
      <c r="F1807" s="72"/>
      <c r="G1807" s="72"/>
      <c r="H1807" s="72"/>
      <c r="I1807" s="72"/>
      <c r="J1807" s="72"/>
      <c r="K1807" s="72"/>
      <c r="L1807" s="72"/>
      <c r="M1807" s="72"/>
      <c r="N1807" s="72"/>
      <c r="O1807" s="119"/>
      <c r="P1807" s="69" t="str">
        <f>VLOOKUP($B1807,D1_4!$B$5:$F$80,5,FALSE)&amp;""</f>
        <v/>
      </c>
      <c r="Q1807" s="104"/>
      <c r="R1807" s="225" t="s">
        <v>876</v>
      </c>
      <c r="S1807" s="239"/>
      <c r="T1807" s="239"/>
      <c r="U1807" s="239"/>
      <c r="V1807" s="239"/>
      <c r="W1807" s="239"/>
      <c r="X1807" s="239"/>
      <c r="Y1807" s="239"/>
      <c r="Z1807" s="239"/>
      <c r="AA1807" s="239"/>
      <c r="AB1807" s="239"/>
      <c r="AC1807" s="239"/>
      <c r="AD1807" s="239"/>
      <c r="AE1807" s="285"/>
      <c r="AF1807" s="69" t="str">
        <f>VLOOKUP($R1807,D1_4!$B$5:$F$80,5,FALSE)&amp;""</f>
        <v/>
      </c>
      <c r="AG1807" s="104"/>
      <c r="AH1807" s="17" t="s">
        <v>878</v>
      </c>
      <c r="AI1807" s="72"/>
      <c r="AJ1807" s="72"/>
      <c r="AK1807" s="72"/>
      <c r="AL1807" s="72"/>
      <c r="AM1807" s="72"/>
      <c r="AN1807" s="72"/>
      <c r="AO1807" s="72"/>
      <c r="AP1807" s="72"/>
      <c r="AQ1807" s="72"/>
      <c r="AR1807" s="72"/>
      <c r="AS1807" s="72"/>
      <c r="AT1807" s="72"/>
      <c r="AU1807" s="119"/>
      <c r="AV1807" s="69" t="str">
        <f>VLOOKUP($AH1807,D1_4!$B$5:$F$80,5,FALSE)&amp;""</f>
        <v/>
      </c>
      <c r="AW1807" s="104"/>
      <c r="AY1807" s="3"/>
      <c r="AZ1807" s="3"/>
    </row>
    <row r="1808" spans="1:57">
      <c r="A1808" s="6"/>
      <c r="B1808" s="18"/>
      <c r="C1808" s="73"/>
      <c r="D1808" s="73"/>
      <c r="E1808" s="73"/>
      <c r="F1808" s="73"/>
      <c r="G1808" s="73"/>
      <c r="H1808" s="73"/>
      <c r="I1808" s="73"/>
      <c r="J1808" s="73"/>
      <c r="K1808" s="73"/>
      <c r="L1808" s="73"/>
      <c r="M1808" s="73"/>
      <c r="N1808" s="73"/>
      <c r="O1808" s="121"/>
      <c r="P1808" s="25"/>
      <c r="Q1808" s="106"/>
      <c r="R1808" s="226"/>
      <c r="S1808" s="240"/>
      <c r="T1808" s="240"/>
      <c r="U1808" s="240"/>
      <c r="V1808" s="240"/>
      <c r="W1808" s="240"/>
      <c r="X1808" s="240"/>
      <c r="Y1808" s="240"/>
      <c r="Z1808" s="240"/>
      <c r="AA1808" s="240"/>
      <c r="AB1808" s="240"/>
      <c r="AC1808" s="240"/>
      <c r="AD1808" s="240"/>
      <c r="AE1808" s="286"/>
      <c r="AF1808" s="34"/>
      <c r="AG1808" s="105"/>
      <c r="AH1808" s="18"/>
      <c r="AI1808" s="73"/>
      <c r="AJ1808" s="73"/>
      <c r="AK1808" s="73"/>
      <c r="AL1808" s="73"/>
      <c r="AM1808" s="73"/>
      <c r="AN1808" s="73"/>
      <c r="AO1808" s="73"/>
      <c r="AP1808" s="73"/>
      <c r="AQ1808" s="73"/>
      <c r="AR1808" s="73"/>
      <c r="AS1808" s="73"/>
      <c r="AT1808" s="73"/>
      <c r="AU1808" s="121"/>
      <c r="AV1808" s="25"/>
      <c r="AW1808" s="106"/>
      <c r="AY1808" s="3"/>
      <c r="AZ1808" s="3"/>
    </row>
    <row r="1809" spans="1:49">
      <c r="A1809" s="6"/>
      <c r="B1809" s="17" t="s">
        <v>883</v>
      </c>
      <c r="C1809" s="72"/>
      <c r="D1809" s="72"/>
      <c r="E1809" s="72"/>
      <c r="F1809" s="72"/>
      <c r="G1809" s="72"/>
      <c r="H1809" s="72"/>
      <c r="I1809" s="72"/>
      <c r="J1809" s="72"/>
      <c r="K1809" s="72"/>
      <c r="L1809" s="72"/>
      <c r="M1809" s="72"/>
      <c r="N1809" s="72"/>
      <c r="O1809" s="119"/>
      <c r="P1809" s="69" t="str">
        <f>VLOOKUP($B1809,D1_4!$B$5:$F$80,5,FALSE)&amp;""</f>
        <v/>
      </c>
      <c r="Q1809" s="104"/>
      <c r="R1809" s="226"/>
      <c r="S1809" s="240"/>
      <c r="T1809" s="240"/>
      <c r="U1809" s="240"/>
      <c r="V1809" s="240"/>
      <c r="W1809" s="240"/>
      <c r="X1809" s="240"/>
      <c r="Y1809" s="240"/>
      <c r="Z1809" s="240"/>
      <c r="AA1809" s="240"/>
      <c r="AB1809" s="240"/>
      <c r="AC1809" s="240"/>
      <c r="AD1809" s="240"/>
      <c r="AE1809" s="286"/>
      <c r="AF1809" s="34"/>
      <c r="AG1809" s="105"/>
      <c r="AH1809" s="17" t="s">
        <v>63</v>
      </c>
      <c r="AI1809" s="72"/>
      <c r="AJ1809" s="72"/>
      <c r="AK1809" s="72"/>
      <c r="AL1809" s="72"/>
      <c r="AM1809" s="72"/>
      <c r="AN1809" s="72"/>
      <c r="AO1809" s="72"/>
      <c r="AP1809" s="72"/>
      <c r="AQ1809" s="72"/>
      <c r="AR1809" s="72"/>
      <c r="AS1809" s="72"/>
      <c r="AT1809" s="72"/>
      <c r="AU1809" s="119"/>
      <c r="AV1809" s="69" t="str">
        <f>VLOOKUP($AH1809,D1_4!$B$5:$F$80,5,FALSE)&amp;""</f>
        <v/>
      </c>
      <c r="AW1809" s="104"/>
    </row>
    <row r="1810" spans="1:49">
      <c r="A1810" s="6"/>
      <c r="B1810" s="18"/>
      <c r="C1810" s="73"/>
      <c r="D1810" s="73"/>
      <c r="E1810" s="73"/>
      <c r="F1810" s="73"/>
      <c r="G1810" s="73"/>
      <c r="H1810" s="73"/>
      <c r="I1810" s="73"/>
      <c r="J1810" s="73"/>
      <c r="K1810" s="73"/>
      <c r="L1810" s="73"/>
      <c r="M1810" s="73"/>
      <c r="N1810" s="73"/>
      <c r="O1810" s="121"/>
      <c r="P1810" s="25"/>
      <c r="Q1810" s="106"/>
      <c r="R1810" s="227"/>
      <c r="S1810" s="241"/>
      <c r="T1810" s="241"/>
      <c r="U1810" s="241"/>
      <c r="V1810" s="241"/>
      <c r="W1810" s="241"/>
      <c r="X1810" s="241"/>
      <c r="Y1810" s="241"/>
      <c r="Z1810" s="241"/>
      <c r="AA1810" s="241"/>
      <c r="AB1810" s="241"/>
      <c r="AC1810" s="241"/>
      <c r="AD1810" s="241"/>
      <c r="AE1810" s="287"/>
      <c r="AF1810" s="25"/>
      <c r="AG1810" s="106"/>
      <c r="AH1810" s="18"/>
      <c r="AI1810" s="73"/>
      <c r="AJ1810" s="73"/>
      <c r="AK1810" s="73"/>
      <c r="AL1810" s="73"/>
      <c r="AM1810" s="73"/>
      <c r="AN1810" s="73"/>
      <c r="AO1810" s="73"/>
      <c r="AP1810" s="73"/>
      <c r="AQ1810" s="73"/>
      <c r="AR1810" s="73"/>
      <c r="AS1810" s="73"/>
      <c r="AT1810" s="73"/>
      <c r="AU1810" s="121"/>
      <c r="AV1810" s="25"/>
      <c r="AW1810" s="106"/>
    </row>
    <row r="1811" spans="1:49">
      <c r="A1811" s="6"/>
      <c r="B1811" s="49" t="s">
        <v>217</v>
      </c>
      <c r="C1811" s="49"/>
      <c r="D1811" s="49"/>
      <c r="E1811" s="49"/>
      <c r="F1811" s="49"/>
      <c r="G1811" s="49"/>
      <c r="H1811" s="49"/>
      <c r="I1811" s="49"/>
      <c r="J1811" s="49"/>
      <c r="K1811" s="49"/>
      <c r="L1811" s="49"/>
      <c r="M1811" s="49"/>
      <c r="N1811" s="49"/>
      <c r="O1811" s="49"/>
      <c r="P1811" s="69" t="str">
        <f>VLOOKUP($B1811,D1_4!$B$5:$F$80,5,FALSE)&amp;""</f>
        <v/>
      </c>
      <c r="Q1811" s="104"/>
      <c r="R1811" s="49" t="s">
        <v>789</v>
      </c>
      <c r="S1811" s="49"/>
      <c r="T1811" s="49"/>
      <c r="U1811" s="49"/>
      <c r="V1811" s="49"/>
      <c r="W1811" s="49"/>
      <c r="X1811" s="49"/>
      <c r="Y1811" s="49"/>
      <c r="Z1811" s="49"/>
      <c r="AA1811" s="49"/>
      <c r="AB1811" s="49"/>
      <c r="AC1811" s="49"/>
      <c r="AD1811" s="49"/>
      <c r="AE1811" s="49"/>
      <c r="AF1811" s="69" t="str">
        <f>VLOOKUP($R1811,D1_4!$B$5:$F$80,5,FALSE)&amp;""</f>
        <v/>
      </c>
      <c r="AG1811" s="104"/>
      <c r="AH1811" s="26" t="s">
        <v>636</v>
      </c>
      <c r="AI1811" s="78"/>
      <c r="AJ1811" s="78"/>
      <c r="AK1811" s="78"/>
      <c r="AL1811" s="78"/>
      <c r="AM1811" s="78"/>
      <c r="AN1811" s="78"/>
      <c r="AO1811" s="78"/>
      <c r="AP1811" s="78"/>
      <c r="AQ1811" s="78"/>
      <c r="AR1811" s="78"/>
      <c r="AS1811" s="78"/>
      <c r="AT1811" s="78"/>
      <c r="AU1811" s="107"/>
      <c r="AV1811" s="201" t="str">
        <f>VLOOKUP($AH1811,D1_4!$B$5:$F$80,5,FALSE)&amp;""</f>
        <v/>
      </c>
      <c r="AW1811" s="209"/>
    </row>
    <row r="1812" spans="1:49">
      <c r="A1812" s="6"/>
      <c r="B1812" s="49"/>
      <c r="C1812" s="49"/>
      <c r="D1812" s="49"/>
      <c r="E1812" s="49"/>
      <c r="F1812" s="49"/>
      <c r="G1812" s="49"/>
      <c r="H1812" s="49"/>
      <c r="I1812" s="49"/>
      <c r="J1812" s="49"/>
      <c r="K1812" s="49"/>
      <c r="L1812" s="49"/>
      <c r="M1812" s="49"/>
      <c r="N1812" s="49"/>
      <c r="O1812" s="49"/>
      <c r="P1812" s="25"/>
      <c r="Q1812" s="106"/>
      <c r="R1812" s="49"/>
      <c r="S1812" s="49"/>
      <c r="T1812" s="49"/>
      <c r="U1812" s="49"/>
      <c r="V1812" s="49"/>
      <c r="W1812" s="49"/>
      <c r="X1812" s="49"/>
      <c r="Y1812" s="49"/>
      <c r="Z1812" s="49"/>
      <c r="AA1812" s="49"/>
      <c r="AB1812" s="49"/>
      <c r="AC1812" s="49"/>
      <c r="AD1812" s="49"/>
      <c r="AE1812" s="49"/>
      <c r="AF1812" s="25"/>
      <c r="AG1812" s="106"/>
      <c r="AH1812" s="28"/>
      <c r="AI1812" s="80"/>
      <c r="AJ1812" s="80"/>
      <c r="AK1812" s="80"/>
      <c r="AL1812" s="80"/>
      <c r="AM1812" s="80"/>
      <c r="AN1812" s="80"/>
      <c r="AO1812" s="80"/>
      <c r="AP1812" s="80"/>
      <c r="AQ1812" s="80"/>
      <c r="AR1812" s="80"/>
      <c r="AS1812" s="80"/>
      <c r="AT1812" s="80"/>
      <c r="AU1812" s="108"/>
      <c r="AV1812" s="202"/>
      <c r="AW1812" s="214"/>
    </row>
    <row r="1813" spans="1:49">
      <c r="A1813" s="6"/>
      <c r="B1813" s="49" t="s">
        <v>908</v>
      </c>
      <c r="C1813" s="49"/>
      <c r="D1813" s="49"/>
      <c r="E1813" s="49"/>
      <c r="F1813" s="49"/>
      <c r="G1813" s="49"/>
      <c r="H1813" s="49"/>
      <c r="I1813" s="49"/>
      <c r="J1813" s="49"/>
      <c r="K1813" s="49"/>
      <c r="L1813" s="49"/>
      <c r="M1813" s="49"/>
      <c r="N1813" s="49"/>
      <c r="O1813" s="49"/>
      <c r="P1813" s="69" t="str">
        <f>VLOOKUP($B1813,D1_4!$B$5:$F$80,5,FALSE)&amp;""</f>
        <v/>
      </c>
      <c r="Q1813" s="104"/>
      <c r="R1813" s="228" t="s">
        <v>512</v>
      </c>
      <c r="S1813" s="242"/>
      <c r="T1813" s="242"/>
      <c r="U1813" s="242"/>
      <c r="V1813" s="242"/>
      <c r="W1813" s="242"/>
      <c r="X1813" s="242"/>
      <c r="Y1813" s="242"/>
      <c r="Z1813" s="242"/>
      <c r="AA1813" s="242"/>
      <c r="AB1813" s="242"/>
      <c r="AC1813" s="242"/>
      <c r="AD1813" s="242"/>
      <c r="AE1813" s="288"/>
      <c r="AF1813" s="201" t="str">
        <f>VLOOKUP($R1813,D1_4!$B$5:$F$80,5,FALSE)&amp;""</f>
        <v/>
      </c>
      <c r="AG1813" s="209"/>
      <c r="AH1813" s="28"/>
      <c r="AI1813" s="80"/>
      <c r="AJ1813" s="80"/>
      <c r="AK1813" s="80"/>
      <c r="AL1813" s="80"/>
      <c r="AM1813" s="80"/>
      <c r="AN1813" s="80"/>
      <c r="AO1813" s="80"/>
      <c r="AP1813" s="80"/>
      <c r="AQ1813" s="80"/>
      <c r="AR1813" s="80"/>
      <c r="AS1813" s="80"/>
      <c r="AT1813" s="80"/>
      <c r="AU1813" s="108"/>
      <c r="AV1813" s="202"/>
      <c r="AW1813" s="214"/>
    </row>
    <row r="1814" spans="1:49">
      <c r="A1814" s="6"/>
      <c r="B1814" s="49"/>
      <c r="C1814" s="49"/>
      <c r="D1814" s="49"/>
      <c r="E1814" s="49"/>
      <c r="F1814" s="49"/>
      <c r="G1814" s="49"/>
      <c r="H1814" s="49"/>
      <c r="I1814" s="49"/>
      <c r="J1814" s="49"/>
      <c r="K1814" s="49"/>
      <c r="L1814" s="49"/>
      <c r="M1814" s="49"/>
      <c r="N1814" s="49"/>
      <c r="O1814" s="49"/>
      <c r="P1814" s="25"/>
      <c r="Q1814" s="106"/>
      <c r="R1814" s="229"/>
      <c r="S1814" s="243"/>
      <c r="T1814" s="243"/>
      <c r="U1814" s="243"/>
      <c r="V1814" s="243"/>
      <c r="W1814" s="243"/>
      <c r="X1814" s="243"/>
      <c r="Y1814" s="243"/>
      <c r="Z1814" s="243"/>
      <c r="AA1814" s="243"/>
      <c r="AB1814" s="243"/>
      <c r="AC1814" s="243"/>
      <c r="AD1814" s="243"/>
      <c r="AE1814" s="289"/>
      <c r="AF1814" s="202"/>
      <c r="AG1814" s="214"/>
      <c r="AH1814" s="27"/>
      <c r="AI1814" s="79"/>
      <c r="AJ1814" s="79"/>
      <c r="AK1814" s="79"/>
      <c r="AL1814" s="79"/>
      <c r="AM1814" s="79"/>
      <c r="AN1814" s="79"/>
      <c r="AO1814" s="79"/>
      <c r="AP1814" s="79"/>
      <c r="AQ1814" s="79"/>
      <c r="AR1814" s="79"/>
      <c r="AS1814" s="79"/>
      <c r="AT1814" s="79"/>
      <c r="AU1814" s="109"/>
      <c r="AV1814" s="195"/>
      <c r="AW1814" s="210"/>
    </row>
    <row r="1815" spans="1:49">
      <c r="A1815" s="6"/>
      <c r="B1815" s="50" t="s">
        <v>517</v>
      </c>
      <c r="C1815" s="90"/>
      <c r="D1815" s="90"/>
      <c r="E1815" s="90"/>
      <c r="F1815" s="90"/>
      <c r="G1815" s="90"/>
      <c r="H1815" s="90"/>
      <c r="I1815" s="90"/>
      <c r="J1815" s="90"/>
      <c r="K1815" s="90"/>
      <c r="L1815" s="90"/>
      <c r="M1815" s="90"/>
      <c r="N1815" s="90"/>
      <c r="O1815" s="178"/>
      <c r="P1815" s="201" t="str">
        <f>VLOOKUP($B1815,D1_4!$B$5:$F$80,5,FALSE)&amp;""</f>
        <v/>
      </c>
      <c r="Q1815" s="209"/>
      <c r="R1815" s="229"/>
      <c r="S1815" s="243"/>
      <c r="T1815" s="243"/>
      <c r="U1815" s="243"/>
      <c r="V1815" s="243"/>
      <c r="W1815" s="243"/>
      <c r="X1815" s="243"/>
      <c r="Y1815" s="243"/>
      <c r="Z1815" s="243"/>
      <c r="AA1815" s="243"/>
      <c r="AB1815" s="243"/>
      <c r="AC1815" s="243"/>
      <c r="AD1815" s="243"/>
      <c r="AE1815" s="289"/>
      <c r="AF1815" s="202"/>
      <c r="AG1815" s="214"/>
      <c r="AH1815" s="49" t="s">
        <v>921</v>
      </c>
      <c r="AI1815" s="49"/>
      <c r="AJ1815" s="49"/>
      <c r="AK1815" s="49"/>
      <c r="AL1815" s="49"/>
      <c r="AM1815" s="49"/>
      <c r="AN1815" s="49"/>
      <c r="AO1815" s="49"/>
      <c r="AP1815" s="49"/>
      <c r="AQ1815" s="49"/>
      <c r="AR1815" s="49"/>
      <c r="AS1815" s="49"/>
      <c r="AT1815" s="49"/>
      <c r="AU1815" s="49"/>
      <c r="AV1815" s="69" t="str">
        <f>VLOOKUP($AH1815,D1_4!$B$5:$F$80,5,FALSE)&amp;""</f>
        <v/>
      </c>
      <c r="AW1815" s="104"/>
    </row>
    <row r="1816" spans="1:49">
      <c r="A1816" s="6"/>
      <c r="B1816" s="51"/>
      <c r="C1816" s="91"/>
      <c r="D1816" s="91"/>
      <c r="E1816" s="91"/>
      <c r="F1816" s="91"/>
      <c r="G1816" s="91"/>
      <c r="H1816" s="91"/>
      <c r="I1816" s="91"/>
      <c r="J1816" s="91"/>
      <c r="K1816" s="91"/>
      <c r="L1816" s="91"/>
      <c r="M1816" s="91"/>
      <c r="N1816" s="91"/>
      <c r="O1816" s="179"/>
      <c r="P1816" s="202"/>
      <c r="Q1816" s="214"/>
      <c r="R1816" s="229"/>
      <c r="S1816" s="243"/>
      <c r="T1816" s="243"/>
      <c r="U1816" s="243"/>
      <c r="V1816" s="243"/>
      <c r="W1816" s="243"/>
      <c r="X1816" s="243"/>
      <c r="Y1816" s="243"/>
      <c r="Z1816" s="243"/>
      <c r="AA1816" s="243"/>
      <c r="AB1816" s="243"/>
      <c r="AC1816" s="243"/>
      <c r="AD1816" s="243"/>
      <c r="AE1816" s="289"/>
      <c r="AF1816" s="202"/>
      <c r="AG1816" s="214"/>
      <c r="AH1816" s="49"/>
      <c r="AI1816" s="49"/>
      <c r="AJ1816" s="49"/>
      <c r="AK1816" s="49"/>
      <c r="AL1816" s="49"/>
      <c r="AM1816" s="49"/>
      <c r="AN1816" s="49"/>
      <c r="AO1816" s="49"/>
      <c r="AP1816" s="49"/>
      <c r="AQ1816" s="49"/>
      <c r="AR1816" s="49"/>
      <c r="AS1816" s="49"/>
      <c r="AT1816" s="49"/>
      <c r="AU1816" s="49"/>
      <c r="AV1816" s="25"/>
      <c r="AW1816" s="106"/>
    </row>
    <row r="1817" spans="1:49">
      <c r="A1817" s="6"/>
      <c r="B1817" s="51"/>
      <c r="C1817" s="91"/>
      <c r="D1817" s="91"/>
      <c r="E1817" s="91"/>
      <c r="F1817" s="91"/>
      <c r="G1817" s="91"/>
      <c r="H1817" s="91"/>
      <c r="I1817" s="91"/>
      <c r="J1817" s="91"/>
      <c r="K1817" s="91"/>
      <c r="L1817" s="91"/>
      <c r="M1817" s="91"/>
      <c r="N1817" s="91"/>
      <c r="O1817" s="179"/>
      <c r="P1817" s="202"/>
      <c r="Q1817" s="214"/>
      <c r="R1817" s="229"/>
      <c r="S1817" s="243"/>
      <c r="T1817" s="243"/>
      <c r="U1817" s="243"/>
      <c r="V1817" s="243"/>
      <c r="W1817" s="243"/>
      <c r="X1817" s="243"/>
      <c r="Y1817" s="243"/>
      <c r="Z1817" s="243"/>
      <c r="AA1817" s="243"/>
      <c r="AB1817" s="243"/>
      <c r="AC1817" s="243"/>
      <c r="AD1817" s="243"/>
      <c r="AE1817" s="289"/>
      <c r="AF1817" s="202"/>
      <c r="AG1817" s="214"/>
      <c r="AH1817" s="49" t="s">
        <v>195</v>
      </c>
      <c r="AI1817" s="49"/>
      <c r="AJ1817" s="49"/>
      <c r="AK1817" s="49"/>
      <c r="AL1817" s="49"/>
      <c r="AM1817" s="49"/>
      <c r="AN1817" s="49"/>
      <c r="AO1817" s="49"/>
      <c r="AP1817" s="49"/>
      <c r="AQ1817" s="49"/>
      <c r="AR1817" s="49"/>
      <c r="AS1817" s="49"/>
      <c r="AT1817" s="49"/>
      <c r="AU1817" s="49"/>
      <c r="AV1817" s="69" t="str">
        <f>VLOOKUP($AH1817,D1_4!$B$5:$F$80,5,FALSE)&amp;""</f>
        <v/>
      </c>
      <c r="AW1817" s="104"/>
    </row>
    <row r="1818" spans="1:49">
      <c r="A1818" s="6"/>
      <c r="B1818" s="52"/>
      <c r="C1818" s="92"/>
      <c r="D1818" s="92"/>
      <c r="E1818" s="92"/>
      <c r="F1818" s="92"/>
      <c r="G1818" s="92"/>
      <c r="H1818" s="92"/>
      <c r="I1818" s="92"/>
      <c r="J1818" s="92"/>
      <c r="K1818" s="92"/>
      <c r="L1818" s="92"/>
      <c r="M1818" s="92"/>
      <c r="N1818" s="92"/>
      <c r="O1818" s="180"/>
      <c r="P1818" s="195"/>
      <c r="Q1818" s="210"/>
      <c r="R1818" s="230"/>
      <c r="S1818" s="244"/>
      <c r="T1818" s="244"/>
      <c r="U1818" s="244"/>
      <c r="V1818" s="244"/>
      <c r="W1818" s="244"/>
      <c r="X1818" s="244"/>
      <c r="Y1818" s="244"/>
      <c r="Z1818" s="244"/>
      <c r="AA1818" s="244"/>
      <c r="AB1818" s="244"/>
      <c r="AC1818" s="244"/>
      <c r="AD1818" s="244"/>
      <c r="AE1818" s="290"/>
      <c r="AF1818" s="195"/>
      <c r="AG1818" s="210"/>
      <c r="AH1818" s="49"/>
      <c r="AI1818" s="49"/>
      <c r="AJ1818" s="49"/>
      <c r="AK1818" s="49"/>
      <c r="AL1818" s="49"/>
      <c r="AM1818" s="49"/>
      <c r="AN1818" s="49"/>
      <c r="AO1818" s="49"/>
      <c r="AP1818" s="49"/>
      <c r="AQ1818" s="49"/>
      <c r="AR1818" s="49"/>
      <c r="AS1818" s="49"/>
      <c r="AT1818" s="49"/>
      <c r="AU1818" s="49"/>
      <c r="AV1818" s="25"/>
      <c r="AW1818" s="106"/>
    </row>
    <row r="1819" spans="1:49">
      <c r="A1819" s="6"/>
      <c r="B1819" s="49" t="s">
        <v>934</v>
      </c>
      <c r="C1819" s="49"/>
      <c r="D1819" s="49"/>
      <c r="E1819" s="49"/>
      <c r="F1819" s="49"/>
      <c r="G1819" s="49"/>
      <c r="H1819" s="49"/>
      <c r="I1819" s="49"/>
      <c r="J1819" s="49"/>
      <c r="K1819" s="49"/>
      <c r="L1819" s="49"/>
      <c r="M1819" s="49"/>
      <c r="N1819" s="49"/>
      <c r="O1819" s="49"/>
      <c r="P1819" s="69" t="str">
        <f>VLOOKUP($B1819,D1_4!$B$5:$F$80,5,FALSE)&amp;""</f>
        <v/>
      </c>
      <c r="Q1819" s="104"/>
      <c r="R1819" s="49" t="s">
        <v>937</v>
      </c>
      <c r="S1819" s="49"/>
      <c r="T1819" s="49"/>
      <c r="U1819" s="49"/>
      <c r="V1819" s="49"/>
      <c r="W1819" s="49"/>
      <c r="X1819" s="49"/>
      <c r="Y1819" s="49"/>
      <c r="Z1819" s="49"/>
      <c r="AA1819" s="49"/>
      <c r="AB1819" s="49"/>
      <c r="AC1819" s="49"/>
      <c r="AD1819" s="49"/>
      <c r="AE1819" s="49"/>
      <c r="AF1819" s="69" t="str">
        <f>VLOOKUP($R1819,D1_4!$B$5:$F$80,5,FALSE)&amp;""</f>
        <v/>
      </c>
      <c r="AG1819" s="104"/>
      <c r="AH1819" s="298" t="s">
        <v>177</v>
      </c>
      <c r="AI1819" s="298"/>
      <c r="AJ1819" s="298"/>
      <c r="AK1819" s="298"/>
      <c r="AL1819" s="298"/>
      <c r="AM1819" s="298"/>
      <c r="AN1819" s="298"/>
      <c r="AO1819" s="298"/>
      <c r="AP1819" s="298"/>
      <c r="AQ1819" s="298"/>
      <c r="AR1819" s="298"/>
      <c r="AS1819" s="298"/>
      <c r="AT1819" s="298"/>
      <c r="AU1819" s="298"/>
      <c r="AV1819" s="69" t="str">
        <f>VLOOKUP($AH1819,D1_4!$B$5:$F$80,5,FALSE)&amp;""</f>
        <v/>
      </c>
      <c r="AW1819" s="104"/>
    </row>
    <row r="1820" spans="1:49">
      <c r="A1820" s="6"/>
      <c r="B1820" s="49"/>
      <c r="C1820" s="49"/>
      <c r="D1820" s="49"/>
      <c r="E1820" s="49"/>
      <c r="F1820" s="49"/>
      <c r="G1820" s="49"/>
      <c r="H1820" s="49"/>
      <c r="I1820" s="49"/>
      <c r="J1820" s="49"/>
      <c r="K1820" s="49"/>
      <c r="L1820" s="49"/>
      <c r="M1820" s="49"/>
      <c r="N1820" s="49"/>
      <c r="O1820" s="49"/>
      <c r="P1820" s="25"/>
      <c r="Q1820" s="106"/>
      <c r="R1820" s="49"/>
      <c r="S1820" s="49"/>
      <c r="T1820" s="49"/>
      <c r="U1820" s="49"/>
      <c r="V1820" s="49"/>
      <c r="W1820" s="49"/>
      <c r="X1820" s="49"/>
      <c r="Y1820" s="49"/>
      <c r="Z1820" s="49"/>
      <c r="AA1820" s="49"/>
      <c r="AB1820" s="49"/>
      <c r="AC1820" s="49"/>
      <c r="AD1820" s="49"/>
      <c r="AE1820" s="49"/>
      <c r="AF1820" s="25"/>
      <c r="AG1820" s="106"/>
      <c r="AH1820" s="298"/>
      <c r="AI1820" s="298"/>
      <c r="AJ1820" s="298"/>
      <c r="AK1820" s="298"/>
      <c r="AL1820" s="298"/>
      <c r="AM1820" s="298"/>
      <c r="AN1820" s="298"/>
      <c r="AO1820" s="298"/>
      <c r="AP1820" s="298"/>
      <c r="AQ1820" s="298"/>
      <c r="AR1820" s="298"/>
      <c r="AS1820" s="298"/>
      <c r="AT1820" s="298"/>
      <c r="AU1820" s="298"/>
      <c r="AV1820" s="25"/>
      <c r="AW1820" s="106"/>
    </row>
    <row r="1821" spans="1:49">
      <c r="A1821" s="6"/>
      <c r="B1821" s="49" t="s">
        <v>315</v>
      </c>
      <c r="C1821" s="49"/>
      <c r="D1821" s="49"/>
      <c r="E1821" s="49"/>
      <c r="F1821" s="49"/>
      <c r="G1821" s="49"/>
      <c r="H1821" s="49"/>
      <c r="I1821" s="49"/>
      <c r="J1821" s="49"/>
      <c r="K1821" s="49"/>
      <c r="L1821" s="49"/>
      <c r="M1821" s="49"/>
      <c r="N1821" s="49"/>
      <c r="O1821" s="49"/>
      <c r="P1821" s="69" t="str">
        <f>VLOOKUP($B1821,D1_4!$B$5:$F$80,5,FALSE)&amp;""</f>
        <v/>
      </c>
      <c r="Q1821" s="104"/>
      <c r="R1821" s="49" t="s">
        <v>4786</v>
      </c>
      <c r="S1821" s="49"/>
      <c r="T1821" s="49"/>
      <c r="U1821" s="49"/>
      <c r="V1821" s="49"/>
      <c r="W1821" s="49"/>
      <c r="X1821" s="49"/>
      <c r="Y1821" s="49"/>
      <c r="Z1821" s="49"/>
      <c r="AA1821" s="49"/>
      <c r="AB1821" s="49"/>
      <c r="AC1821" s="49"/>
      <c r="AD1821" s="49"/>
      <c r="AE1821" s="49"/>
      <c r="AF1821" s="69" t="str">
        <f>VLOOKUP($R1821,D1_4!$B$5:$F$80,5,FALSE)&amp;""</f>
        <v/>
      </c>
      <c r="AG1821" s="104"/>
      <c r="AH1821" s="49" t="s">
        <v>7154</v>
      </c>
      <c r="AI1821" s="49"/>
      <c r="AJ1821" s="49"/>
      <c r="AK1821" s="49"/>
      <c r="AL1821" s="49"/>
      <c r="AM1821" s="49"/>
      <c r="AN1821" s="49"/>
      <c r="AO1821" s="49"/>
      <c r="AP1821" s="49"/>
      <c r="AQ1821" s="49"/>
      <c r="AR1821" s="49"/>
      <c r="AS1821" s="49"/>
      <c r="AT1821" s="49"/>
      <c r="AU1821" s="49"/>
      <c r="AV1821" s="69" t="str">
        <f>VLOOKUP($AH1821,D1_4!$B$5:$F$80,5,FALSE)&amp;""</f>
        <v/>
      </c>
      <c r="AW1821" s="104"/>
    </row>
    <row r="1822" spans="1:49">
      <c r="A1822" s="6"/>
      <c r="B1822" s="49"/>
      <c r="C1822" s="49"/>
      <c r="D1822" s="49"/>
      <c r="E1822" s="49"/>
      <c r="F1822" s="49"/>
      <c r="G1822" s="49"/>
      <c r="H1822" s="49"/>
      <c r="I1822" s="49"/>
      <c r="J1822" s="49"/>
      <c r="K1822" s="49"/>
      <c r="L1822" s="49"/>
      <c r="M1822" s="49"/>
      <c r="N1822" s="49"/>
      <c r="O1822" s="49"/>
      <c r="P1822" s="25"/>
      <c r="Q1822" s="106"/>
      <c r="R1822" s="49"/>
      <c r="S1822" s="49"/>
      <c r="T1822" s="49"/>
      <c r="U1822" s="49"/>
      <c r="V1822" s="49"/>
      <c r="W1822" s="49"/>
      <c r="X1822" s="49"/>
      <c r="Y1822" s="49"/>
      <c r="Z1822" s="49"/>
      <c r="AA1822" s="49"/>
      <c r="AB1822" s="49"/>
      <c r="AC1822" s="49"/>
      <c r="AD1822" s="49"/>
      <c r="AE1822" s="49"/>
      <c r="AF1822" s="25"/>
      <c r="AG1822" s="106"/>
      <c r="AH1822" s="49"/>
      <c r="AI1822" s="49"/>
      <c r="AJ1822" s="49"/>
      <c r="AK1822" s="49"/>
      <c r="AL1822" s="49"/>
      <c r="AM1822" s="49"/>
      <c r="AN1822" s="49"/>
      <c r="AO1822" s="49"/>
      <c r="AP1822" s="49"/>
      <c r="AQ1822" s="49"/>
      <c r="AR1822" s="49"/>
      <c r="AS1822" s="49"/>
      <c r="AT1822" s="49"/>
      <c r="AU1822" s="49"/>
      <c r="AV1822" s="25"/>
      <c r="AW1822" s="106"/>
    </row>
    <row r="1823" spans="1:49">
      <c r="A1823" s="6"/>
      <c r="B1823" s="53" t="s">
        <v>992</v>
      </c>
      <c r="C1823" s="53"/>
      <c r="D1823" s="53"/>
      <c r="E1823" s="53"/>
      <c r="F1823" s="53"/>
      <c r="G1823" s="53"/>
      <c r="H1823" s="53"/>
      <c r="I1823" s="53"/>
      <c r="J1823" s="53"/>
      <c r="K1823" s="53"/>
      <c r="L1823" s="53"/>
      <c r="M1823" s="53"/>
      <c r="N1823" s="53"/>
      <c r="O1823" s="53"/>
      <c r="P1823" s="69" t="str">
        <f>VLOOKUP($B1823,D1_4!$B$5:$F$80,5,FALSE)&amp;""</f>
        <v/>
      </c>
      <c r="Q1823" s="104"/>
      <c r="R1823" s="49" t="s">
        <v>447</v>
      </c>
      <c r="S1823" s="49"/>
      <c r="T1823" s="49"/>
      <c r="U1823" s="49"/>
      <c r="V1823" s="49"/>
      <c r="W1823" s="49"/>
      <c r="X1823" s="49"/>
      <c r="Y1823" s="49"/>
      <c r="Z1823" s="49"/>
      <c r="AA1823" s="49"/>
      <c r="AB1823" s="49"/>
      <c r="AC1823" s="49"/>
      <c r="AD1823" s="49"/>
      <c r="AE1823" s="49"/>
      <c r="AF1823" s="69" t="str">
        <f>VLOOKUP($R1823,D1_4!$B$5:$F$80,5,FALSE)&amp;""</f>
        <v/>
      </c>
      <c r="AG1823" s="104"/>
      <c r="AH1823" s="49" t="s">
        <v>1006</v>
      </c>
      <c r="AI1823" s="49"/>
      <c r="AJ1823" s="49"/>
      <c r="AK1823" s="49"/>
      <c r="AL1823" s="49"/>
      <c r="AM1823" s="49"/>
      <c r="AN1823" s="49"/>
      <c r="AO1823" s="49"/>
      <c r="AP1823" s="49"/>
      <c r="AQ1823" s="49"/>
      <c r="AR1823" s="49"/>
      <c r="AS1823" s="49"/>
      <c r="AT1823" s="49"/>
      <c r="AU1823" s="49"/>
      <c r="AV1823" s="69" t="str">
        <f>VLOOKUP($AH1823,D1_4!$B$5:$F$80,5,FALSE)&amp;""</f>
        <v/>
      </c>
      <c r="AW1823" s="104"/>
    </row>
    <row r="1824" spans="1:49">
      <c r="A1824" s="6"/>
      <c r="B1824" s="53"/>
      <c r="C1824" s="53"/>
      <c r="D1824" s="53"/>
      <c r="E1824" s="53"/>
      <c r="F1824" s="53"/>
      <c r="G1824" s="53"/>
      <c r="H1824" s="53"/>
      <c r="I1824" s="53"/>
      <c r="J1824" s="53"/>
      <c r="K1824" s="53"/>
      <c r="L1824" s="53"/>
      <c r="M1824" s="53"/>
      <c r="N1824" s="53"/>
      <c r="O1824" s="53"/>
      <c r="P1824" s="25"/>
      <c r="Q1824" s="106"/>
      <c r="R1824" s="49"/>
      <c r="S1824" s="49"/>
      <c r="T1824" s="49"/>
      <c r="U1824" s="49"/>
      <c r="V1824" s="49"/>
      <c r="W1824" s="49"/>
      <c r="X1824" s="49"/>
      <c r="Y1824" s="49"/>
      <c r="Z1824" s="49"/>
      <c r="AA1824" s="49"/>
      <c r="AB1824" s="49"/>
      <c r="AC1824" s="49"/>
      <c r="AD1824" s="49"/>
      <c r="AE1824" s="49"/>
      <c r="AF1824" s="25"/>
      <c r="AG1824" s="106"/>
      <c r="AH1824" s="49"/>
      <c r="AI1824" s="49"/>
      <c r="AJ1824" s="49"/>
      <c r="AK1824" s="49"/>
      <c r="AL1824" s="49"/>
      <c r="AM1824" s="49"/>
      <c r="AN1824" s="49"/>
      <c r="AO1824" s="49"/>
      <c r="AP1824" s="49"/>
      <c r="AQ1824" s="49"/>
      <c r="AR1824" s="49"/>
      <c r="AS1824" s="49"/>
      <c r="AT1824" s="49"/>
      <c r="AU1824" s="49"/>
      <c r="AV1824" s="25"/>
      <c r="AW1824" s="106"/>
    </row>
    <row r="1825" spans="1:49">
      <c r="A1825" s="6"/>
      <c r="B1825" s="49" t="s">
        <v>1010</v>
      </c>
      <c r="C1825" s="49"/>
      <c r="D1825" s="49"/>
      <c r="E1825" s="49"/>
      <c r="F1825" s="49"/>
      <c r="G1825" s="49"/>
      <c r="H1825" s="49"/>
      <c r="I1825" s="49"/>
      <c r="J1825" s="49"/>
      <c r="K1825" s="49"/>
      <c r="L1825" s="49"/>
      <c r="M1825" s="49"/>
      <c r="N1825" s="49"/>
      <c r="O1825" s="49"/>
      <c r="P1825" s="69" t="str">
        <f>VLOOKUP($B1825,D1_4!$B$5:$F$80,5,FALSE)&amp;""</f>
        <v/>
      </c>
      <c r="Q1825" s="104"/>
      <c r="R1825" s="49" t="s">
        <v>1022</v>
      </c>
      <c r="S1825" s="49"/>
      <c r="T1825" s="49"/>
      <c r="U1825" s="49"/>
      <c r="V1825" s="49"/>
      <c r="W1825" s="49"/>
      <c r="X1825" s="49"/>
      <c r="Y1825" s="49"/>
      <c r="Z1825" s="49"/>
      <c r="AA1825" s="49"/>
      <c r="AB1825" s="49"/>
      <c r="AC1825" s="49"/>
      <c r="AD1825" s="49"/>
      <c r="AE1825" s="49"/>
      <c r="AF1825" s="69" t="str">
        <f>VLOOKUP($R1825,D1_4!$B$5:$F$80,5,FALSE)&amp;""</f>
        <v/>
      </c>
      <c r="AG1825" s="104"/>
      <c r="AH1825" s="49" t="s">
        <v>1034</v>
      </c>
      <c r="AI1825" s="49"/>
      <c r="AJ1825" s="49"/>
      <c r="AK1825" s="49"/>
      <c r="AL1825" s="49"/>
      <c r="AM1825" s="49"/>
      <c r="AN1825" s="49"/>
      <c r="AO1825" s="49"/>
      <c r="AP1825" s="49"/>
      <c r="AQ1825" s="49"/>
      <c r="AR1825" s="49"/>
      <c r="AS1825" s="49"/>
      <c r="AT1825" s="49"/>
      <c r="AU1825" s="49"/>
      <c r="AV1825" s="69" t="str">
        <f>VLOOKUP($AH1825,D1_4!$B$5:$F$80,5,FALSE)&amp;""</f>
        <v/>
      </c>
      <c r="AW1825" s="104"/>
    </row>
    <row r="1826" spans="1:49">
      <c r="A1826" s="6"/>
      <c r="B1826" s="49"/>
      <c r="C1826" s="49"/>
      <c r="D1826" s="49"/>
      <c r="E1826" s="49"/>
      <c r="F1826" s="49"/>
      <c r="G1826" s="49"/>
      <c r="H1826" s="49"/>
      <c r="I1826" s="49"/>
      <c r="J1826" s="49"/>
      <c r="K1826" s="49"/>
      <c r="L1826" s="49"/>
      <c r="M1826" s="49"/>
      <c r="N1826" s="49"/>
      <c r="O1826" s="49"/>
      <c r="P1826" s="25"/>
      <c r="Q1826" s="106"/>
      <c r="R1826" s="49"/>
      <c r="S1826" s="49"/>
      <c r="T1826" s="49"/>
      <c r="U1826" s="49"/>
      <c r="V1826" s="49"/>
      <c r="W1826" s="49"/>
      <c r="X1826" s="49"/>
      <c r="Y1826" s="49"/>
      <c r="Z1826" s="49"/>
      <c r="AA1826" s="49"/>
      <c r="AB1826" s="49"/>
      <c r="AC1826" s="49"/>
      <c r="AD1826" s="49"/>
      <c r="AE1826" s="49"/>
      <c r="AF1826" s="25"/>
      <c r="AG1826" s="106"/>
      <c r="AH1826" s="49"/>
      <c r="AI1826" s="49"/>
      <c r="AJ1826" s="49"/>
      <c r="AK1826" s="49"/>
      <c r="AL1826" s="49"/>
      <c r="AM1826" s="49"/>
      <c r="AN1826" s="49"/>
      <c r="AO1826" s="49"/>
      <c r="AP1826" s="49"/>
      <c r="AQ1826" s="49"/>
      <c r="AR1826" s="49"/>
      <c r="AS1826" s="49"/>
      <c r="AT1826" s="49"/>
      <c r="AU1826" s="49"/>
      <c r="AV1826" s="25"/>
      <c r="AW1826" s="106"/>
    </row>
    <row r="1827" spans="1:49">
      <c r="A1827" s="6"/>
      <c r="B1827" s="30" t="s">
        <v>374</v>
      </c>
      <c r="C1827" s="30"/>
      <c r="D1827" s="30"/>
      <c r="E1827" s="30"/>
      <c r="F1827" s="30"/>
      <c r="G1827" s="30"/>
      <c r="H1827" s="30"/>
      <c r="I1827" s="30"/>
      <c r="J1827" s="30"/>
      <c r="K1827" s="30"/>
      <c r="L1827" s="30"/>
      <c r="M1827" s="30"/>
      <c r="N1827" s="30"/>
      <c r="O1827" s="30"/>
      <c r="P1827" s="69" t="str">
        <f>VLOOKUP($B1827,D1_4!$B$5:$F$80,5,FALSE)&amp;""</f>
        <v/>
      </c>
      <c r="Q1827" s="104"/>
      <c r="R1827" s="49" t="s">
        <v>425</v>
      </c>
      <c r="S1827" s="49"/>
      <c r="T1827" s="49"/>
      <c r="U1827" s="49"/>
      <c r="V1827" s="49"/>
      <c r="W1827" s="49"/>
      <c r="X1827" s="49"/>
      <c r="Y1827" s="49"/>
      <c r="Z1827" s="49"/>
      <c r="AA1827" s="49"/>
      <c r="AB1827" s="49"/>
      <c r="AC1827" s="49"/>
      <c r="AD1827" s="49"/>
      <c r="AE1827" s="49"/>
      <c r="AF1827" s="69" t="str">
        <f>VLOOKUP($R1827,D1_4!$B$5:$F$80,5,FALSE)&amp;""</f>
        <v/>
      </c>
      <c r="AG1827" s="104"/>
      <c r="AH1827" s="49" t="s">
        <v>807</v>
      </c>
      <c r="AI1827" s="49"/>
      <c r="AJ1827" s="49"/>
      <c r="AK1827" s="49"/>
      <c r="AL1827" s="49"/>
      <c r="AM1827" s="49"/>
      <c r="AN1827" s="49"/>
      <c r="AO1827" s="49"/>
      <c r="AP1827" s="49"/>
      <c r="AQ1827" s="49"/>
      <c r="AR1827" s="49"/>
      <c r="AS1827" s="49"/>
      <c r="AT1827" s="49"/>
      <c r="AU1827" s="49"/>
      <c r="AV1827" s="69" t="str">
        <f>VLOOKUP($AH1827,D1_4!$B$5:$F$80,5,FALSE)&amp;""</f>
        <v/>
      </c>
      <c r="AW1827" s="104"/>
    </row>
    <row r="1828" spans="1:49">
      <c r="A1828" s="6"/>
      <c r="B1828" s="30"/>
      <c r="C1828" s="30"/>
      <c r="D1828" s="30"/>
      <c r="E1828" s="30"/>
      <c r="F1828" s="30"/>
      <c r="G1828" s="30"/>
      <c r="H1828" s="30"/>
      <c r="I1828" s="30"/>
      <c r="J1828" s="30"/>
      <c r="K1828" s="30"/>
      <c r="L1828" s="30"/>
      <c r="M1828" s="30"/>
      <c r="N1828" s="30"/>
      <c r="O1828" s="30"/>
      <c r="P1828" s="25"/>
      <c r="Q1828" s="106"/>
      <c r="R1828" s="49"/>
      <c r="S1828" s="49"/>
      <c r="T1828" s="49"/>
      <c r="U1828" s="49"/>
      <c r="V1828" s="49"/>
      <c r="W1828" s="49"/>
      <c r="X1828" s="49"/>
      <c r="Y1828" s="49"/>
      <c r="Z1828" s="49"/>
      <c r="AA1828" s="49"/>
      <c r="AB1828" s="49"/>
      <c r="AC1828" s="49"/>
      <c r="AD1828" s="49"/>
      <c r="AE1828" s="49"/>
      <c r="AF1828" s="25"/>
      <c r="AG1828" s="106"/>
      <c r="AH1828" s="49"/>
      <c r="AI1828" s="49"/>
      <c r="AJ1828" s="49"/>
      <c r="AK1828" s="49"/>
      <c r="AL1828" s="49"/>
      <c r="AM1828" s="49"/>
      <c r="AN1828" s="49"/>
      <c r="AO1828" s="49"/>
      <c r="AP1828" s="49"/>
      <c r="AQ1828" s="49"/>
      <c r="AR1828" s="49"/>
      <c r="AS1828" s="49"/>
      <c r="AT1828" s="49"/>
      <c r="AU1828" s="49"/>
      <c r="AV1828" s="25"/>
      <c r="AW1828" s="106"/>
    </row>
    <row r="1829" spans="1:49">
      <c r="A1829" s="6"/>
      <c r="B1829" s="49" t="s">
        <v>1056</v>
      </c>
      <c r="C1829" s="49"/>
      <c r="D1829" s="49"/>
      <c r="E1829" s="49"/>
      <c r="F1829" s="49"/>
      <c r="G1829" s="49"/>
      <c r="H1829" s="49"/>
      <c r="I1829" s="49"/>
      <c r="J1829" s="49"/>
      <c r="K1829" s="49"/>
      <c r="L1829" s="49"/>
      <c r="M1829" s="49"/>
      <c r="N1829" s="49"/>
      <c r="O1829" s="49"/>
      <c r="P1829" s="69" t="str">
        <f>VLOOKUP($B1829,D1_4!$B$5:$F$80,5,FALSE)&amp;""</f>
        <v/>
      </c>
      <c r="Q1829" s="104"/>
      <c r="R1829" s="49" t="s">
        <v>707</v>
      </c>
      <c r="S1829" s="49"/>
      <c r="T1829" s="49"/>
      <c r="U1829" s="49"/>
      <c r="V1829" s="49"/>
      <c r="W1829" s="49"/>
      <c r="X1829" s="49"/>
      <c r="Y1829" s="49"/>
      <c r="Z1829" s="49"/>
      <c r="AA1829" s="49"/>
      <c r="AB1829" s="49"/>
      <c r="AC1829" s="49"/>
      <c r="AD1829" s="49"/>
      <c r="AE1829" s="49"/>
      <c r="AF1829" s="69" t="str">
        <f>VLOOKUP($R1829,D1_4!$B$5:$F$80,5,FALSE)&amp;""</f>
        <v/>
      </c>
      <c r="AG1829" s="104"/>
      <c r="AH1829" s="49" t="s">
        <v>1079</v>
      </c>
      <c r="AI1829" s="49"/>
      <c r="AJ1829" s="49"/>
      <c r="AK1829" s="49"/>
      <c r="AL1829" s="49"/>
      <c r="AM1829" s="49"/>
      <c r="AN1829" s="49"/>
      <c r="AO1829" s="49"/>
      <c r="AP1829" s="49"/>
      <c r="AQ1829" s="49"/>
      <c r="AR1829" s="49"/>
      <c r="AS1829" s="49"/>
      <c r="AT1829" s="49"/>
      <c r="AU1829" s="49"/>
      <c r="AV1829" s="69" t="str">
        <f>VLOOKUP($AH1829,D1_4!$B$5:$F$80,5,FALSE)&amp;""</f>
        <v/>
      </c>
      <c r="AW1829" s="104"/>
    </row>
    <row r="1830" spans="1:49">
      <c r="A1830" s="6"/>
      <c r="B1830" s="49"/>
      <c r="C1830" s="49"/>
      <c r="D1830" s="49"/>
      <c r="E1830" s="49"/>
      <c r="F1830" s="49"/>
      <c r="G1830" s="49"/>
      <c r="H1830" s="49"/>
      <c r="I1830" s="49"/>
      <c r="J1830" s="49"/>
      <c r="K1830" s="49"/>
      <c r="L1830" s="49"/>
      <c r="M1830" s="49"/>
      <c r="N1830" s="49"/>
      <c r="O1830" s="49"/>
      <c r="P1830" s="25"/>
      <c r="Q1830" s="106"/>
      <c r="R1830" s="49"/>
      <c r="S1830" s="49"/>
      <c r="T1830" s="49"/>
      <c r="U1830" s="49"/>
      <c r="V1830" s="49"/>
      <c r="W1830" s="49"/>
      <c r="X1830" s="49"/>
      <c r="Y1830" s="49"/>
      <c r="Z1830" s="49"/>
      <c r="AA1830" s="49"/>
      <c r="AB1830" s="49"/>
      <c r="AC1830" s="49"/>
      <c r="AD1830" s="49"/>
      <c r="AE1830" s="49"/>
      <c r="AF1830" s="25"/>
      <c r="AG1830" s="106"/>
      <c r="AH1830" s="49"/>
      <c r="AI1830" s="49"/>
      <c r="AJ1830" s="49"/>
      <c r="AK1830" s="49"/>
      <c r="AL1830" s="49"/>
      <c r="AM1830" s="49"/>
      <c r="AN1830" s="49"/>
      <c r="AO1830" s="49"/>
      <c r="AP1830" s="49"/>
      <c r="AQ1830" s="49"/>
      <c r="AR1830" s="49"/>
      <c r="AS1830" s="49"/>
      <c r="AT1830" s="49"/>
      <c r="AU1830" s="49"/>
      <c r="AV1830" s="25"/>
      <c r="AW1830" s="106"/>
    </row>
    <row r="1831" spans="1:49">
      <c r="A1831" s="6"/>
      <c r="B1831" s="30" t="s">
        <v>510</v>
      </c>
      <c r="C1831" s="30"/>
      <c r="D1831" s="30"/>
      <c r="E1831" s="30"/>
      <c r="F1831" s="30"/>
      <c r="G1831" s="30"/>
      <c r="H1831" s="30"/>
      <c r="I1831" s="30"/>
      <c r="J1831" s="30"/>
      <c r="K1831" s="30"/>
      <c r="L1831" s="30"/>
      <c r="M1831" s="30"/>
      <c r="N1831" s="30"/>
      <c r="O1831" s="30"/>
      <c r="P1831" s="69" t="str">
        <f>VLOOKUP($B1831,D1_4!$B$5:$F$80,5,FALSE)&amp;""</f>
        <v/>
      </c>
      <c r="Q1831" s="104"/>
      <c r="R1831" s="49" t="s">
        <v>1095</v>
      </c>
      <c r="S1831" s="49"/>
      <c r="T1831" s="49"/>
      <c r="U1831" s="49"/>
      <c r="V1831" s="49"/>
      <c r="W1831" s="49"/>
      <c r="X1831" s="49"/>
      <c r="Y1831" s="49"/>
      <c r="Z1831" s="49"/>
      <c r="AA1831" s="49"/>
      <c r="AB1831" s="49"/>
      <c r="AC1831" s="49"/>
      <c r="AD1831" s="49"/>
      <c r="AE1831" s="49"/>
      <c r="AF1831" s="69" t="str">
        <f>VLOOKUP($R1831,D1_4!$B$5:$F$80,5,FALSE)&amp;""</f>
        <v/>
      </c>
      <c r="AG1831" s="104"/>
      <c r="AH1831" s="49" t="s">
        <v>1112</v>
      </c>
      <c r="AI1831" s="49"/>
      <c r="AJ1831" s="49"/>
      <c r="AK1831" s="49"/>
      <c r="AL1831" s="49"/>
      <c r="AM1831" s="49"/>
      <c r="AN1831" s="49"/>
      <c r="AO1831" s="49"/>
      <c r="AP1831" s="49"/>
      <c r="AQ1831" s="49"/>
      <c r="AR1831" s="49"/>
      <c r="AS1831" s="49"/>
      <c r="AT1831" s="49"/>
      <c r="AU1831" s="49"/>
      <c r="AV1831" s="69" t="str">
        <f>VLOOKUP($AH1831,D1_4!$B$5:$F$80,5,FALSE)&amp;""</f>
        <v/>
      </c>
      <c r="AW1831" s="104"/>
    </row>
    <row r="1832" spans="1:49">
      <c r="A1832" s="6"/>
      <c r="B1832" s="30"/>
      <c r="C1832" s="30"/>
      <c r="D1832" s="30"/>
      <c r="E1832" s="30"/>
      <c r="F1832" s="30"/>
      <c r="G1832" s="30"/>
      <c r="H1832" s="30"/>
      <c r="I1832" s="30"/>
      <c r="J1832" s="30"/>
      <c r="K1832" s="30"/>
      <c r="L1832" s="30"/>
      <c r="M1832" s="30"/>
      <c r="N1832" s="30"/>
      <c r="O1832" s="30"/>
      <c r="P1832" s="25"/>
      <c r="Q1832" s="106"/>
      <c r="R1832" s="49"/>
      <c r="S1832" s="49"/>
      <c r="T1832" s="49"/>
      <c r="U1832" s="49"/>
      <c r="V1832" s="49"/>
      <c r="W1832" s="49"/>
      <c r="X1832" s="49"/>
      <c r="Y1832" s="49"/>
      <c r="Z1832" s="49"/>
      <c r="AA1832" s="49"/>
      <c r="AB1832" s="49"/>
      <c r="AC1832" s="49"/>
      <c r="AD1832" s="49"/>
      <c r="AE1832" s="49"/>
      <c r="AF1832" s="25"/>
      <c r="AG1832" s="106"/>
      <c r="AH1832" s="49"/>
      <c r="AI1832" s="49"/>
      <c r="AJ1832" s="49"/>
      <c r="AK1832" s="49"/>
      <c r="AL1832" s="49"/>
      <c r="AM1832" s="49"/>
      <c r="AN1832" s="49"/>
      <c r="AO1832" s="49"/>
      <c r="AP1832" s="49"/>
      <c r="AQ1832" s="49"/>
      <c r="AR1832" s="49"/>
      <c r="AS1832" s="49"/>
      <c r="AT1832" s="49"/>
      <c r="AU1832" s="49"/>
      <c r="AV1832" s="25"/>
      <c r="AW1832" s="106"/>
    </row>
    <row r="1833" spans="1:49">
      <c r="A1833" s="6"/>
      <c r="B1833" s="30" t="s">
        <v>1125</v>
      </c>
      <c r="C1833" s="30"/>
      <c r="D1833" s="30"/>
      <c r="E1833" s="30"/>
      <c r="F1833" s="30"/>
      <c r="G1833" s="30"/>
      <c r="H1833" s="30"/>
      <c r="I1833" s="30"/>
      <c r="J1833" s="30"/>
      <c r="K1833" s="30"/>
      <c r="L1833" s="30"/>
      <c r="M1833" s="30"/>
      <c r="N1833" s="30"/>
      <c r="O1833" s="30"/>
      <c r="P1833" s="69" t="str">
        <f>VLOOKUP($B1833,D1_4!$B$5:$F$80,5,FALSE)&amp;""</f>
        <v/>
      </c>
      <c r="Q1833" s="104"/>
      <c r="R1833" s="30" t="s">
        <v>168</v>
      </c>
      <c r="S1833" s="30"/>
      <c r="T1833" s="30"/>
      <c r="U1833" s="30"/>
      <c r="V1833" s="30"/>
      <c r="W1833" s="30"/>
      <c r="X1833" s="30"/>
      <c r="Y1833" s="30"/>
      <c r="Z1833" s="30"/>
      <c r="AA1833" s="30"/>
      <c r="AB1833" s="30"/>
      <c r="AC1833" s="30"/>
      <c r="AD1833" s="30"/>
      <c r="AE1833" s="30"/>
      <c r="AF1833" s="69" t="str">
        <f>VLOOKUP($R1833,D1_4!$B$5:$F$80,5,FALSE)&amp;""</f>
        <v/>
      </c>
      <c r="AG1833" s="104"/>
      <c r="AH1833" s="49" t="s">
        <v>1137</v>
      </c>
      <c r="AI1833" s="49"/>
      <c r="AJ1833" s="49"/>
      <c r="AK1833" s="49"/>
      <c r="AL1833" s="49"/>
      <c r="AM1833" s="49"/>
      <c r="AN1833" s="49"/>
      <c r="AO1833" s="49"/>
      <c r="AP1833" s="49"/>
      <c r="AQ1833" s="49"/>
      <c r="AR1833" s="49"/>
      <c r="AS1833" s="49"/>
      <c r="AT1833" s="49"/>
      <c r="AU1833" s="49"/>
      <c r="AV1833" s="69" t="str">
        <f>VLOOKUP($AH1833,D1_4!$B$5:$F$80,5,FALSE)&amp;""</f>
        <v/>
      </c>
      <c r="AW1833" s="104"/>
    </row>
    <row r="1834" spans="1:49">
      <c r="A1834" s="6"/>
      <c r="B1834" s="30"/>
      <c r="C1834" s="30"/>
      <c r="D1834" s="30"/>
      <c r="E1834" s="30"/>
      <c r="F1834" s="30"/>
      <c r="G1834" s="30"/>
      <c r="H1834" s="30"/>
      <c r="I1834" s="30"/>
      <c r="J1834" s="30"/>
      <c r="K1834" s="30"/>
      <c r="L1834" s="30"/>
      <c r="M1834" s="30"/>
      <c r="N1834" s="30"/>
      <c r="O1834" s="30"/>
      <c r="P1834" s="25"/>
      <c r="Q1834" s="106"/>
      <c r="R1834" s="30"/>
      <c r="S1834" s="30"/>
      <c r="T1834" s="30"/>
      <c r="U1834" s="30"/>
      <c r="V1834" s="30"/>
      <c r="W1834" s="30"/>
      <c r="X1834" s="30"/>
      <c r="Y1834" s="30"/>
      <c r="Z1834" s="30"/>
      <c r="AA1834" s="30"/>
      <c r="AB1834" s="30"/>
      <c r="AC1834" s="30"/>
      <c r="AD1834" s="30"/>
      <c r="AE1834" s="30"/>
      <c r="AF1834" s="25"/>
      <c r="AG1834" s="106"/>
      <c r="AH1834" s="49"/>
      <c r="AI1834" s="49"/>
      <c r="AJ1834" s="49"/>
      <c r="AK1834" s="49"/>
      <c r="AL1834" s="49"/>
      <c r="AM1834" s="49"/>
      <c r="AN1834" s="49"/>
      <c r="AO1834" s="49"/>
      <c r="AP1834" s="49"/>
      <c r="AQ1834" s="49"/>
      <c r="AR1834" s="49"/>
      <c r="AS1834" s="49"/>
      <c r="AT1834" s="49"/>
      <c r="AU1834" s="49"/>
      <c r="AV1834" s="25"/>
      <c r="AW1834" s="106"/>
    </row>
    <row r="1835" spans="1:49">
      <c r="A1835" s="6"/>
      <c r="B1835" s="30" t="s">
        <v>1141</v>
      </c>
      <c r="C1835" s="30"/>
      <c r="D1835" s="30"/>
      <c r="E1835" s="30"/>
      <c r="F1835" s="30"/>
      <c r="G1835" s="30"/>
      <c r="H1835" s="30"/>
      <c r="I1835" s="30"/>
      <c r="J1835" s="30"/>
      <c r="K1835" s="30"/>
      <c r="L1835" s="30"/>
      <c r="M1835" s="30"/>
      <c r="N1835" s="30"/>
      <c r="O1835" s="30"/>
      <c r="P1835" s="69" t="str">
        <f>VLOOKUP($B1835,D1_4!$B$5:$F$80,5,FALSE)&amp;""</f>
        <v/>
      </c>
      <c r="Q1835" s="104"/>
      <c r="R1835" s="30" t="s">
        <v>431</v>
      </c>
      <c r="S1835" s="30"/>
      <c r="T1835" s="30"/>
      <c r="U1835" s="30"/>
      <c r="V1835" s="30"/>
      <c r="W1835" s="30"/>
      <c r="X1835" s="30"/>
      <c r="Y1835" s="30"/>
      <c r="Z1835" s="30"/>
      <c r="AA1835" s="30"/>
      <c r="AB1835" s="30"/>
      <c r="AC1835" s="30"/>
      <c r="AD1835" s="30"/>
      <c r="AE1835" s="30"/>
      <c r="AF1835" s="69" t="str">
        <f>VLOOKUP($R1835,D1_4!$B$5:$F$80,5,FALSE)&amp;""</f>
        <v/>
      </c>
      <c r="AG1835" s="104"/>
      <c r="AH1835" s="49" t="s">
        <v>1153</v>
      </c>
      <c r="AI1835" s="49"/>
      <c r="AJ1835" s="49"/>
      <c r="AK1835" s="49"/>
      <c r="AL1835" s="49"/>
      <c r="AM1835" s="49"/>
      <c r="AN1835" s="49"/>
      <c r="AO1835" s="49"/>
      <c r="AP1835" s="49"/>
      <c r="AQ1835" s="49"/>
      <c r="AR1835" s="49"/>
      <c r="AS1835" s="49"/>
      <c r="AT1835" s="49"/>
      <c r="AU1835" s="49"/>
      <c r="AV1835" s="69" t="str">
        <f>VLOOKUP($AH1835,D1_4!$B$5:$F$80,5,FALSE)&amp;""</f>
        <v/>
      </c>
      <c r="AW1835" s="104"/>
    </row>
    <row r="1836" spans="1:49">
      <c r="A1836" s="6"/>
      <c r="B1836" s="30"/>
      <c r="C1836" s="30"/>
      <c r="D1836" s="30"/>
      <c r="E1836" s="30"/>
      <c r="F1836" s="30"/>
      <c r="G1836" s="30"/>
      <c r="H1836" s="30"/>
      <c r="I1836" s="30"/>
      <c r="J1836" s="30"/>
      <c r="K1836" s="30"/>
      <c r="L1836" s="30"/>
      <c r="M1836" s="30"/>
      <c r="N1836" s="30"/>
      <c r="O1836" s="30"/>
      <c r="P1836" s="25"/>
      <c r="Q1836" s="106"/>
      <c r="R1836" s="30"/>
      <c r="S1836" s="30"/>
      <c r="T1836" s="30"/>
      <c r="U1836" s="30"/>
      <c r="V1836" s="30"/>
      <c r="W1836" s="30"/>
      <c r="X1836" s="30"/>
      <c r="Y1836" s="30"/>
      <c r="Z1836" s="30"/>
      <c r="AA1836" s="30"/>
      <c r="AB1836" s="30"/>
      <c r="AC1836" s="30"/>
      <c r="AD1836" s="30"/>
      <c r="AE1836" s="30"/>
      <c r="AF1836" s="25"/>
      <c r="AG1836" s="106"/>
      <c r="AH1836" s="49"/>
      <c r="AI1836" s="49"/>
      <c r="AJ1836" s="49"/>
      <c r="AK1836" s="49"/>
      <c r="AL1836" s="49"/>
      <c r="AM1836" s="49"/>
      <c r="AN1836" s="49"/>
      <c r="AO1836" s="49"/>
      <c r="AP1836" s="49"/>
      <c r="AQ1836" s="49"/>
      <c r="AR1836" s="49"/>
      <c r="AS1836" s="49"/>
      <c r="AT1836" s="49"/>
      <c r="AU1836" s="49"/>
      <c r="AV1836" s="25"/>
      <c r="AW1836" s="106"/>
    </row>
    <row r="1837" spans="1:49">
      <c r="A1837" s="6"/>
      <c r="B1837" s="30" t="s">
        <v>1159</v>
      </c>
      <c r="C1837" s="30"/>
      <c r="D1837" s="30"/>
      <c r="E1837" s="30"/>
      <c r="F1837" s="30"/>
      <c r="G1837" s="30"/>
      <c r="H1837" s="30"/>
      <c r="I1837" s="30"/>
      <c r="J1837" s="30"/>
      <c r="K1837" s="30"/>
      <c r="L1837" s="30"/>
      <c r="M1837" s="30"/>
      <c r="N1837" s="30"/>
      <c r="O1837" s="30"/>
      <c r="P1837" s="69" t="str">
        <f>VLOOKUP($B1837,D1_4!$B$5:$F$80,5,FALSE)&amp;""</f>
        <v/>
      </c>
      <c r="Q1837" s="104"/>
      <c r="R1837" s="30" t="s">
        <v>233</v>
      </c>
      <c r="S1837" s="30"/>
      <c r="T1837" s="30"/>
      <c r="U1837" s="30"/>
      <c r="V1837" s="30"/>
      <c r="W1837" s="30"/>
      <c r="X1837" s="30"/>
      <c r="Y1837" s="30"/>
      <c r="Z1837" s="30"/>
      <c r="AA1837" s="30"/>
      <c r="AB1837" s="30"/>
      <c r="AC1837" s="30"/>
      <c r="AD1837" s="30"/>
      <c r="AE1837" s="30"/>
      <c r="AF1837" s="69" t="str">
        <f>VLOOKUP($R1837,D1_4!$B$5:$F$80,5,FALSE)&amp;""</f>
        <v/>
      </c>
      <c r="AG1837" s="104"/>
      <c r="AH1837" s="30" t="s">
        <v>81</v>
      </c>
      <c r="AI1837" s="30"/>
      <c r="AJ1837" s="30"/>
      <c r="AK1837" s="30"/>
      <c r="AL1837" s="30"/>
      <c r="AM1837" s="30"/>
      <c r="AN1837" s="30"/>
      <c r="AO1837" s="30"/>
      <c r="AP1837" s="30"/>
      <c r="AQ1837" s="30"/>
      <c r="AR1837" s="30"/>
      <c r="AS1837" s="30"/>
      <c r="AT1837" s="30"/>
      <c r="AU1837" s="30"/>
      <c r="AV1837" s="69" t="str">
        <f>VLOOKUP($AH1837,D1_4!$B$5:$F$80,5,FALSE)&amp;""</f>
        <v/>
      </c>
      <c r="AW1837" s="104"/>
    </row>
    <row r="1838" spans="1:49">
      <c r="A1838" s="6"/>
      <c r="B1838" s="30"/>
      <c r="C1838" s="30"/>
      <c r="D1838" s="30"/>
      <c r="E1838" s="30"/>
      <c r="F1838" s="30"/>
      <c r="G1838" s="30"/>
      <c r="H1838" s="30"/>
      <c r="I1838" s="30"/>
      <c r="J1838" s="30"/>
      <c r="K1838" s="30"/>
      <c r="L1838" s="30"/>
      <c r="M1838" s="30"/>
      <c r="N1838" s="30"/>
      <c r="O1838" s="30"/>
      <c r="P1838" s="25"/>
      <c r="Q1838" s="106"/>
      <c r="R1838" s="30"/>
      <c r="S1838" s="30"/>
      <c r="T1838" s="30"/>
      <c r="U1838" s="30"/>
      <c r="V1838" s="30"/>
      <c r="W1838" s="30"/>
      <c r="X1838" s="30"/>
      <c r="Y1838" s="30"/>
      <c r="Z1838" s="30"/>
      <c r="AA1838" s="30"/>
      <c r="AB1838" s="30"/>
      <c r="AC1838" s="30"/>
      <c r="AD1838" s="30"/>
      <c r="AE1838" s="30"/>
      <c r="AF1838" s="25"/>
      <c r="AG1838" s="106"/>
      <c r="AH1838" s="30"/>
      <c r="AI1838" s="30"/>
      <c r="AJ1838" s="30"/>
      <c r="AK1838" s="30"/>
      <c r="AL1838" s="30"/>
      <c r="AM1838" s="30"/>
      <c r="AN1838" s="30"/>
      <c r="AO1838" s="30"/>
      <c r="AP1838" s="30"/>
      <c r="AQ1838" s="30"/>
      <c r="AR1838" s="30"/>
      <c r="AS1838" s="30"/>
      <c r="AT1838" s="30"/>
      <c r="AU1838" s="30"/>
      <c r="AV1838" s="25"/>
      <c r="AW1838" s="106"/>
    </row>
    <row r="1839" spans="1:49">
      <c r="A1839" s="6"/>
      <c r="B1839" s="54" t="s">
        <v>1171</v>
      </c>
      <c r="C1839" s="54"/>
      <c r="D1839" s="54"/>
      <c r="E1839" s="54"/>
      <c r="F1839" s="54"/>
      <c r="G1839" s="54"/>
      <c r="H1839" s="54"/>
      <c r="I1839" s="54"/>
      <c r="J1839" s="54"/>
      <c r="K1839" s="54"/>
      <c r="L1839" s="54"/>
      <c r="M1839" s="54"/>
      <c r="N1839" s="54"/>
      <c r="O1839" s="54"/>
      <c r="P1839" s="69" t="str">
        <f>VLOOKUP($B1839,D1_4!$B$5:$F$80,5,FALSE)&amp;""</f>
        <v/>
      </c>
      <c r="Q1839" s="104"/>
      <c r="R1839" s="30" t="s">
        <v>1190</v>
      </c>
      <c r="S1839" s="30"/>
      <c r="T1839" s="30"/>
      <c r="U1839" s="30"/>
      <c r="V1839" s="30"/>
      <c r="W1839" s="30"/>
      <c r="X1839" s="30"/>
      <c r="Y1839" s="30"/>
      <c r="Z1839" s="30"/>
      <c r="AA1839" s="30"/>
      <c r="AB1839" s="30"/>
      <c r="AC1839" s="30"/>
      <c r="AD1839" s="30"/>
      <c r="AE1839" s="30"/>
      <c r="AF1839" s="69" t="str">
        <f>VLOOKUP($R1839,D1_4!$B$5:$F$80,5,FALSE)&amp;""</f>
        <v/>
      </c>
      <c r="AG1839" s="104"/>
      <c r="AH1839" s="30" t="s">
        <v>466</v>
      </c>
      <c r="AI1839" s="30"/>
      <c r="AJ1839" s="30"/>
      <c r="AK1839" s="30"/>
      <c r="AL1839" s="30"/>
      <c r="AM1839" s="30"/>
      <c r="AN1839" s="30"/>
      <c r="AO1839" s="30"/>
      <c r="AP1839" s="30"/>
      <c r="AQ1839" s="30"/>
      <c r="AR1839" s="30"/>
      <c r="AS1839" s="30"/>
      <c r="AT1839" s="30"/>
      <c r="AU1839" s="30"/>
      <c r="AV1839" s="69" t="str">
        <f>VLOOKUP($AH1839,D1_4!$B$5:$F$80,5,FALSE)&amp;""</f>
        <v/>
      </c>
      <c r="AW1839" s="104"/>
    </row>
    <row r="1840" spans="1:49">
      <c r="A1840" s="6"/>
      <c r="B1840" s="54"/>
      <c r="C1840" s="54"/>
      <c r="D1840" s="54"/>
      <c r="E1840" s="54"/>
      <c r="F1840" s="54"/>
      <c r="G1840" s="54"/>
      <c r="H1840" s="54"/>
      <c r="I1840" s="54"/>
      <c r="J1840" s="54"/>
      <c r="K1840" s="54"/>
      <c r="L1840" s="54"/>
      <c r="M1840" s="54"/>
      <c r="N1840" s="54"/>
      <c r="O1840" s="54"/>
      <c r="P1840" s="25"/>
      <c r="Q1840" s="106"/>
      <c r="R1840" s="30"/>
      <c r="S1840" s="30"/>
      <c r="T1840" s="30"/>
      <c r="U1840" s="30"/>
      <c r="V1840" s="30"/>
      <c r="W1840" s="30"/>
      <c r="X1840" s="30"/>
      <c r="Y1840" s="30"/>
      <c r="Z1840" s="30"/>
      <c r="AA1840" s="30"/>
      <c r="AB1840" s="30"/>
      <c r="AC1840" s="30"/>
      <c r="AD1840" s="30"/>
      <c r="AE1840" s="30"/>
      <c r="AF1840" s="25"/>
      <c r="AG1840" s="106"/>
      <c r="AH1840" s="30"/>
      <c r="AI1840" s="30"/>
      <c r="AJ1840" s="30"/>
      <c r="AK1840" s="30"/>
      <c r="AL1840" s="30"/>
      <c r="AM1840" s="30"/>
      <c r="AN1840" s="30"/>
      <c r="AO1840" s="30"/>
      <c r="AP1840" s="30"/>
      <c r="AQ1840" s="30"/>
      <c r="AR1840" s="30"/>
      <c r="AS1840" s="30"/>
      <c r="AT1840" s="30"/>
      <c r="AU1840" s="30"/>
      <c r="AV1840" s="25"/>
      <c r="AW1840" s="106"/>
    </row>
    <row r="1841" spans="1:49">
      <c r="A1841" s="6"/>
      <c r="B1841" s="54" t="s">
        <v>1196</v>
      </c>
      <c r="C1841" s="54"/>
      <c r="D1841" s="54"/>
      <c r="E1841" s="54"/>
      <c r="F1841" s="54"/>
      <c r="G1841" s="54"/>
      <c r="H1841" s="54"/>
      <c r="I1841" s="54"/>
      <c r="J1841" s="54"/>
      <c r="K1841" s="54"/>
      <c r="L1841" s="54"/>
      <c r="M1841" s="54"/>
      <c r="N1841" s="54"/>
      <c r="O1841" s="54"/>
      <c r="P1841" s="69" t="str">
        <f>VLOOKUP($B1841,D1_4!$B$5:$F$80,5,FALSE)&amp;""</f>
        <v/>
      </c>
      <c r="Q1841" s="104"/>
      <c r="R1841" s="30" t="s">
        <v>1205</v>
      </c>
      <c r="S1841" s="30"/>
      <c r="T1841" s="30"/>
      <c r="U1841" s="30"/>
      <c r="V1841" s="30"/>
      <c r="W1841" s="30"/>
      <c r="X1841" s="30"/>
      <c r="Y1841" s="30"/>
      <c r="Z1841" s="30"/>
      <c r="AA1841" s="30"/>
      <c r="AB1841" s="30"/>
      <c r="AC1841" s="30"/>
      <c r="AD1841" s="30"/>
      <c r="AE1841" s="30"/>
      <c r="AF1841" s="69" t="str">
        <f>VLOOKUP($R1841,D1_4!$B$5:$F$80,5,FALSE)&amp;""</f>
        <v/>
      </c>
      <c r="AG1841" s="104"/>
      <c r="AH1841" s="30" t="s">
        <v>1100</v>
      </c>
      <c r="AI1841" s="30"/>
      <c r="AJ1841" s="30"/>
      <c r="AK1841" s="30"/>
      <c r="AL1841" s="30"/>
      <c r="AM1841" s="30"/>
      <c r="AN1841" s="30"/>
      <c r="AO1841" s="30"/>
      <c r="AP1841" s="30"/>
      <c r="AQ1841" s="30"/>
      <c r="AR1841" s="30"/>
      <c r="AS1841" s="30"/>
      <c r="AT1841" s="30"/>
      <c r="AU1841" s="30"/>
      <c r="AV1841" s="69" t="str">
        <f>VLOOKUP($AH1841,D1_4!$B$5:$F$80,5,FALSE)&amp;""</f>
        <v/>
      </c>
      <c r="AW1841" s="104"/>
    </row>
    <row r="1842" spans="1:49">
      <c r="A1842" s="6"/>
      <c r="B1842" s="54"/>
      <c r="C1842" s="54"/>
      <c r="D1842" s="54"/>
      <c r="E1842" s="54"/>
      <c r="F1842" s="54"/>
      <c r="G1842" s="54"/>
      <c r="H1842" s="54"/>
      <c r="I1842" s="54"/>
      <c r="J1842" s="54"/>
      <c r="K1842" s="54"/>
      <c r="L1842" s="54"/>
      <c r="M1842" s="54"/>
      <c r="N1842" s="54"/>
      <c r="O1842" s="54"/>
      <c r="P1842" s="25"/>
      <c r="Q1842" s="106"/>
      <c r="R1842" s="30"/>
      <c r="S1842" s="30"/>
      <c r="T1842" s="30"/>
      <c r="U1842" s="30"/>
      <c r="V1842" s="30"/>
      <c r="W1842" s="30"/>
      <c r="X1842" s="30"/>
      <c r="Y1842" s="30"/>
      <c r="Z1842" s="30"/>
      <c r="AA1842" s="30"/>
      <c r="AB1842" s="30"/>
      <c r="AC1842" s="30"/>
      <c r="AD1842" s="30"/>
      <c r="AE1842" s="30"/>
      <c r="AF1842" s="25"/>
      <c r="AG1842" s="106"/>
      <c r="AH1842" s="30"/>
      <c r="AI1842" s="30"/>
      <c r="AJ1842" s="30"/>
      <c r="AK1842" s="30"/>
      <c r="AL1842" s="30"/>
      <c r="AM1842" s="30"/>
      <c r="AN1842" s="30"/>
      <c r="AO1842" s="30"/>
      <c r="AP1842" s="30"/>
      <c r="AQ1842" s="30"/>
      <c r="AR1842" s="30"/>
      <c r="AS1842" s="30"/>
      <c r="AT1842" s="30"/>
      <c r="AU1842" s="30"/>
      <c r="AV1842" s="25"/>
      <c r="AW1842" s="106"/>
    </row>
    <row r="1843" spans="1:49">
      <c r="A1843" s="6"/>
      <c r="B1843" s="30" t="s">
        <v>1213</v>
      </c>
      <c r="C1843" s="30"/>
      <c r="D1843" s="30"/>
      <c r="E1843" s="30"/>
      <c r="F1843" s="30"/>
      <c r="G1843" s="30"/>
      <c r="H1843" s="30"/>
      <c r="I1843" s="30"/>
      <c r="J1843" s="30"/>
      <c r="K1843" s="30"/>
      <c r="L1843" s="30"/>
      <c r="M1843" s="30"/>
      <c r="N1843" s="30"/>
      <c r="O1843" s="30"/>
      <c r="P1843" s="69" t="str">
        <f>VLOOKUP($B1843,D1_4!$B$5:$F$80,5,FALSE)&amp;""</f>
        <v/>
      </c>
      <c r="Q1843" s="104"/>
      <c r="R1843" s="30" t="s">
        <v>1219</v>
      </c>
      <c r="S1843" s="30"/>
      <c r="T1843" s="30"/>
      <c r="U1843" s="30"/>
      <c r="V1843" s="30"/>
      <c r="W1843" s="30"/>
      <c r="X1843" s="30"/>
      <c r="Y1843" s="30"/>
      <c r="Z1843" s="30"/>
      <c r="AA1843" s="30"/>
      <c r="AB1843" s="30"/>
      <c r="AC1843" s="30"/>
      <c r="AD1843" s="30"/>
      <c r="AE1843" s="30"/>
      <c r="AF1843" s="69" t="str">
        <f>VLOOKUP($R1843,D1_4!$B$5:$F$80,5,FALSE)&amp;""</f>
        <v/>
      </c>
      <c r="AG1843" s="104"/>
      <c r="AH1843" s="30" t="s">
        <v>6552</v>
      </c>
      <c r="AI1843" s="30"/>
      <c r="AJ1843" s="30"/>
      <c r="AK1843" s="30"/>
      <c r="AL1843" s="30"/>
      <c r="AM1843" s="30"/>
      <c r="AN1843" s="30"/>
      <c r="AO1843" s="30"/>
      <c r="AP1843" s="30"/>
      <c r="AQ1843" s="30"/>
      <c r="AR1843" s="30"/>
      <c r="AS1843" s="30"/>
      <c r="AT1843" s="30"/>
      <c r="AU1843" s="30"/>
      <c r="AV1843" s="69" t="str">
        <f>VLOOKUP($AH1843,D1_4!$B$5:$F$80,5,FALSE)&amp;""</f>
        <v/>
      </c>
      <c r="AW1843" s="104"/>
    </row>
    <row r="1844" spans="1:49">
      <c r="A1844" s="6"/>
      <c r="B1844" s="30"/>
      <c r="C1844" s="30"/>
      <c r="D1844" s="30"/>
      <c r="E1844" s="30"/>
      <c r="F1844" s="30"/>
      <c r="G1844" s="30"/>
      <c r="H1844" s="30"/>
      <c r="I1844" s="30"/>
      <c r="J1844" s="30"/>
      <c r="K1844" s="30"/>
      <c r="L1844" s="30"/>
      <c r="M1844" s="30"/>
      <c r="N1844" s="30"/>
      <c r="O1844" s="30"/>
      <c r="P1844" s="25"/>
      <c r="Q1844" s="106"/>
      <c r="R1844" s="30"/>
      <c r="S1844" s="30"/>
      <c r="T1844" s="30"/>
      <c r="U1844" s="30"/>
      <c r="V1844" s="30"/>
      <c r="W1844" s="30"/>
      <c r="X1844" s="30"/>
      <c r="Y1844" s="30"/>
      <c r="Z1844" s="30"/>
      <c r="AA1844" s="30"/>
      <c r="AB1844" s="30"/>
      <c r="AC1844" s="30"/>
      <c r="AD1844" s="30"/>
      <c r="AE1844" s="30"/>
      <c r="AF1844" s="25"/>
      <c r="AG1844" s="106"/>
      <c r="AH1844" s="30"/>
      <c r="AI1844" s="30"/>
      <c r="AJ1844" s="30"/>
      <c r="AK1844" s="30"/>
      <c r="AL1844" s="30"/>
      <c r="AM1844" s="30"/>
      <c r="AN1844" s="30"/>
      <c r="AO1844" s="30"/>
      <c r="AP1844" s="30"/>
      <c r="AQ1844" s="30"/>
      <c r="AR1844" s="30"/>
      <c r="AS1844" s="30"/>
      <c r="AT1844" s="30"/>
      <c r="AU1844" s="30"/>
      <c r="AV1844" s="25"/>
      <c r="AW1844" s="106"/>
    </row>
    <row r="1845" spans="1:49">
      <c r="A1845" s="6"/>
      <c r="C1845" s="55"/>
      <c r="D1845" s="55"/>
      <c r="E1845" s="55"/>
      <c r="F1845" s="55"/>
      <c r="G1845" s="55"/>
      <c r="H1845" s="55"/>
      <c r="I1845" s="55"/>
      <c r="J1845" s="55"/>
      <c r="K1845" s="55"/>
      <c r="L1845" s="55"/>
      <c r="M1845" s="55"/>
      <c r="N1845" s="55"/>
      <c r="O1845" s="55"/>
      <c r="P1845" s="2"/>
      <c r="Q1845" s="2"/>
      <c r="AL1845" s="1"/>
    </row>
    <row r="1846" spans="1:49">
      <c r="A1846" s="6" t="s">
        <v>6955</v>
      </c>
    </row>
    <row r="1847" spans="1:49">
      <c r="A1847" s="6"/>
      <c r="B1847" s="6" t="s">
        <v>5882</v>
      </c>
      <c r="AC1847" s="6"/>
      <c r="AF1847" s="3"/>
    </row>
    <row r="1848" spans="1:49">
      <c r="A1848" s="6"/>
      <c r="B1848" s="6"/>
      <c r="AC1848" s="6"/>
      <c r="AF1848" s="3"/>
    </row>
    <row r="1849" spans="1:49">
      <c r="B1849" s="1" t="s">
        <v>7706</v>
      </c>
      <c r="S1849" s="3"/>
    </row>
    <row r="1850" spans="1:49">
      <c r="B1850" s="16" t="s">
        <v>7155</v>
      </c>
      <c r="C1850" s="16"/>
      <c r="D1850" s="16"/>
      <c r="E1850" s="16"/>
      <c r="F1850" s="16"/>
      <c r="G1850" s="16"/>
      <c r="H1850" s="16"/>
      <c r="I1850" s="16"/>
      <c r="J1850" s="16"/>
      <c r="K1850" s="16"/>
      <c r="L1850" s="16"/>
      <c r="M1850" s="11" t="s">
        <v>5337</v>
      </c>
      <c r="N1850" s="35"/>
      <c r="O1850" s="35"/>
      <c r="P1850" s="35"/>
      <c r="Q1850" s="35"/>
      <c r="R1850" s="35"/>
      <c r="S1850" s="16" t="s">
        <v>7564</v>
      </c>
      <c r="T1850" s="16"/>
      <c r="U1850" s="16"/>
      <c r="V1850" s="16"/>
      <c r="W1850" s="16"/>
      <c r="X1850" s="16"/>
      <c r="Y1850" s="16"/>
      <c r="Z1850" s="16"/>
      <c r="AA1850" s="16"/>
      <c r="AB1850" s="16"/>
      <c r="AC1850" s="16"/>
      <c r="AD1850" s="16"/>
      <c r="AE1850" s="16"/>
      <c r="AF1850" s="16"/>
      <c r="AG1850" s="16"/>
      <c r="AH1850" s="16"/>
    </row>
    <row r="1851" spans="1:49">
      <c r="B1851" s="10" t="s">
        <v>4599</v>
      </c>
      <c r="C1851" s="10"/>
      <c r="D1851" s="10"/>
      <c r="E1851" s="10"/>
      <c r="F1851" s="10"/>
      <c r="G1851" s="10"/>
      <c r="H1851" s="10"/>
      <c r="I1851" s="10"/>
      <c r="J1851" s="10"/>
      <c r="K1851" s="10"/>
      <c r="L1851" s="10"/>
      <c r="M1851" s="69" t="str">
        <f>'D1'!G476&amp;""</f>
        <v/>
      </c>
      <c r="N1851" s="76"/>
      <c r="O1851" s="76"/>
      <c r="P1851" s="76"/>
      <c r="Q1851" s="76" t="s">
        <v>661</v>
      </c>
      <c r="R1851" s="76"/>
      <c r="S1851" s="130" t="str">
        <f>'D1'!G477&amp;""</f>
        <v/>
      </c>
      <c r="T1851" s="16"/>
      <c r="U1851" s="16"/>
      <c r="V1851" s="16"/>
      <c r="W1851" s="16"/>
      <c r="X1851" s="16"/>
      <c r="Y1851" s="16"/>
      <c r="Z1851" s="16"/>
      <c r="AA1851" s="16"/>
      <c r="AB1851" s="16"/>
      <c r="AC1851" s="11"/>
      <c r="AD1851" s="143" t="s">
        <v>5567</v>
      </c>
      <c r="AE1851" s="16"/>
      <c r="AF1851" s="16"/>
      <c r="AG1851" s="16"/>
      <c r="AH1851" s="16"/>
      <c r="AI1851" s="3"/>
    </row>
    <row r="1852" spans="1:49">
      <c r="B1852" s="10"/>
      <c r="C1852" s="10"/>
      <c r="D1852" s="10"/>
      <c r="E1852" s="10"/>
      <c r="F1852" s="10"/>
      <c r="G1852" s="10"/>
      <c r="H1852" s="10"/>
      <c r="I1852" s="10"/>
      <c r="J1852" s="10"/>
      <c r="K1852" s="10"/>
      <c r="L1852" s="10"/>
      <c r="M1852" s="25"/>
      <c r="N1852" s="77"/>
      <c r="O1852" s="77"/>
      <c r="P1852" s="77"/>
      <c r="Q1852" s="77"/>
      <c r="R1852" s="77"/>
      <c r="S1852" s="16"/>
      <c r="T1852" s="16"/>
      <c r="U1852" s="16"/>
      <c r="V1852" s="16"/>
      <c r="W1852" s="16"/>
      <c r="X1852" s="16"/>
      <c r="Y1852" s="16"/>
      <c r="Z1852" s="16"/>
      <c r="AA1852" s="16"/>
      <c r="AB1852" s="16"/>
      <c r="AC1852" s="11"/>
      <c r="AD1852" s="143"/>
      <c r="AE1852" s="16"/>
      <c r="AF1852" s="16"/>
      <c r="AG1852" s="16"/>
      <c r="AH1852" s="16"/>
      <c r="AL1852" s="1"/>
    </row>
    <row r="1853" spans="1:49">
      <c r="B1853" s="10" t="s">
        <v>7156</v>
      </c>
      <c r="C1853" s="10"/>
      <c r="D1853" s="10"/>
      <c r="E1853" s="10"/>
      <c r="F1853" s="10"/>
      <c r="G1853" s="10"/>
      <c r="H1853" s="10"/>
      <c r="I1853" s="10"/>
      <c r="J1853" s="10"/>
      <c r="K1853" s="10"/>
      <c r="L1853" s="10"/>
      <c r="M1853" s="69" t="str">
        <f>'D1'!G480&amp;""</f>
        <v/>
      </c>
      <c r="N1853" s="76"/>
      <c r="O1853" s="76"/>
      <c r="P1853" s="76"/>
      <c r="Q1853" s="76" t="s">
        <v>661</v>
      </c>
      <c r="R1853" s="76"/>
      <c r="S1853" s="130" t="str">
        <f>'D1'!G481&amp;""</f>
        <v/>
      </c>
      <c r="T1853" s="16"/>
      <c r="U1853" s="16"/>
      <c r="V1853" s="16"/>
      <c r="W1853" s="16"/>
      <c r="X1853" s="16"/>
      <c r="Y1853" s="16"/>
      <c r="Z1853" s="16"/>
      <c r="AA1853" s="16"/>
      <c r="AB1853" s="16"/>
      <c r="AC1853" s="11"/>
      <c r="AD1853" s="143" t="s">
        <v>5567</v>
      </c>
      <c r="AE1853" s="16"/>
      <c r="AF1853" s="16"/>
      <c r="AG1853" s="16"/>
      <c r="AH1853" s="16"/>
      <c r="AL1853" s="1"/>
    </row>
    <row r="1854" spans="1:49">
      <c r="B1854" s="10"/>
      <c r="C1854" s="10"/>
      <c r="D1854" s="10"/>
      <c r="E1854" s="10"/>
      <c r="F1854" s="10"/>
      <c r="G1854" s="10"/>
      <c r="H1854" s="10"/>
      <c r="I1854" s="10"/>
      <c r="J1854" s="10"/>
      <c r="K1854" s="10"/>
      <c r="L1854" s="10"/>
      <c r="M1854" s="25"/>
      <c r="N1854" s="77"/>
      <c r="O1854" s="77"/>
      <c r="P1854" s="77"/>
      <c r="Q1854" s="77"/>
      <c r="R1854" s="77"/>
      <c r="S1854" s="16"/>
      <c r="T1854" s="16"/>
      <c r="U1854" s="16"/>
      <c r="V1854" s="16"/>
      <c r="W1854" s="16"/>
      <c r="X1854" s="16"/>
      <c r="Y1854" s="16"/>
      <c r="Z1854" s="16"/>
      <c r="AA1854" s="16"/>
      <c r="AB1854" s="16"/>
      <c r="AC1854" s="11"/>
      <c r="AD1854" s="143"/>
      <c r="AE1854" s="16"/>
      <c r="AF1854" s="16"/>
      <c r="AG1854" s="16"/>
      <c r="AH1854" s="16"/>
      <c r="AL1854" s="1"/>
    </row>
    <row r="1855" spans="1:49">
      <c r="B1855" s="10" t="s">
        <v>6626</v>
      </c>
      <c r="C1855" s="10"/>
      <c r="D1855" s="10"/>
      <c r="E1855" s="10"/>
      <c r="F1855" s="10"/>
      <c r="G1855" s="10"/>
      <c r="H1855" s="10"/>
      <c r="I1855" s="10"/>
      <c r="J1855" s="10"/>
      <c r="K1855" s="10"/>
      <c r="L1855" s="10"/>
      <c r="M1855" s="69" t="str">
        <f>'D1'!G484&amp;""</f>
        <v/>
      </c>
      <c r="N1855" s="76"/>
      <c r="O1855" s="76"/>
      <c r="P1855" s="76"/>
      <c r="Q1855" s="76" t="s">
        <v>661</v>
      </c>
      <c r="R1855" s="76"/>
      <c r="S1855" s="130" t="str">
        <f>'D1'!G485&amp;""</f>
        <v/>
      </c>
      <c r="T1855" s="16"/>
      <c r="U1855" s="16"/>
      <c r="V1855" s="16"/>
      <c r="W1855" s="16"/>
      <c r="X1855" s="16"/>
      <c r="Y1855" s="16"/>
      <c r="Z1855" s="16"/>
      <c r="AA1855" s="16"/>
      <c r="AB1855" s="16"/>
      <c r="AC1855" s="11"/>
      <c r="AD1855" s="143" t="s">
        <v>5567</v>
      </c>
      <c r="AE1855" s="16"/>
      <c r="AF1855" s="16"/>
      <c r="AG1855" s="16"/>
      <c r="AH1855" s="16"/>
      <c r="AL1855" s="1"/>
    </row>
    <row r="1856" spans="1:49">
      <c r="B1856" s="10"/>
      <c r="C1856" s="10"/>
      <c r="D1856" s="10"/>
      <c r="E1856" s="10"/>
      <c r="F1856" s="10"/>
      <c r="G1856" s="10"/>
      <c r="H1856" s="10"/>
      <c r="I1856" s="10"/>
      <c r="J1856" s="10"/>
      <c r="K1856" s="10"/>
      <c r="L1856" s="10"/>
      <c r="M1856" s="25"/>
      <c r="N1856" s="77"/>
      <c r="O1856" s="77"/>
      <c r="P1856" s="77"/>
      <c r="Q1856" s="77"/>
      <c r="R1856" s="77"/>
      <c r="S1856" s="16"/>
      <c r="T1856" s="16"/>
      <c r="U1856" s="16"/>
      <c r="V1856" s="16"/>
      <c r="W1856" s="16"/>
      <c r="X1856" s="16"/>
      <c r="Y1856" s="16"/>
      <c r="Z1856" s="16"/>
      <c r="AA1856" s="16"/>
      <c r="AB1856" s="16"/>
      <c r="AC1856" s="11"/>
      <c r="AD1856" s="143"/>
      <c r="AE1856" s="16"/>
      <c r="AF1856" s="16"/>
      <c r="AG1856" s="16"/>
      <c r="AH1856" s="16"/>
      <c r="AL1856" s="1"/>
    </row>
    <row r="1857" spans="1:39">
      <c r="B1857" s="10" t="s">
        <v>4378</v>
      </c>
      <c r="C1857" s="10"/>
      <c r="D1857" s="10"/>
      <c r="E1857" s="10"/>
      <c r="F1857" s="10"/>
      <c r="G1857" s="10"/>
      <c r="H1857" s="10"/>
      <c r="I1857" s="10"/>
      <c r="J1857" s="10"/>
      <c r="K1857" s="10"/>
      <c r="L1857" s="10"/>
      <c r="M1857" s="69" t="str">
        <f>'D1'!G488&amp;""</f>
        <v/>
      </c>
      <c r="N1857" s="76"/>
      <c r="O1857" s="76"/>
      <c r="P1857" s="76"/>
      <c r="Q1857" s="76" t="s">
        <v>661</v>
      </c>
      <c r="R1857" s="76"/>
      <c r="S1857" s="130" t="str">
        <f>'D1'!G489&amp;""</f>
        <v/>
      </c>
      <c r="T1857" s="16"/>
      <c r="U1857" s="16"/>
      <c r="V1857" s="16"/>
      <c r="W1857" s="16"/>
      <c r="X1857" s="16"/>
      <c r="Y1857" s="16"/>
      <c r="Z1857" s="16"/>
      <c r="AA1857" s="16"/>
      <c r="AB1857" s="16"/>
      <c r="AC1857" s="11"/>
      <c r="AD1857" s="143" t="s">
        <v>5567</v>
      </c>
      <c r="AE1857" s="16"/>
      <c r="AF1857" s="16"/>
      <c r="AG1857" s="16"/>
      <c r="AH1857" s="16"/>
      <c r="AL1857" s="1"/>
    </row>
    <row r="1858" spans="1:39">
      <c r="B1858" s="10"/>
      <c r="C1858" s="10"/>
      <c r="D1858" s="10"/>
      <c r="E1858" s="10"/>
      <c r="F1858" s="10"/>
      <c r="G1858" s="10"/>
      <c r="H1858" s="10"/>
      <c r="I1858" s="10"/>
      <c r="J1858" s="10"/>
      <c r="K1858" s="10"/>
      <c r="L1858" s="10"/>
      <c r="M1858" s="25"/>
      <c r="N1858" s="77"/>
      <c r="O1858" s="77"/>
      <c r="P1858" s="77"/>
      <c r="Q1858" s="77"/>
      <c r="R1858" s="77"/>
      <c r="S1858" s="16"/>
      <c r="T1858" s="16"/>
      <c r="U1858" s="16"/>
      <c r="V1858" s="16"/>
      <c r="W1858" s="16"/>
      <c r="X1858" s="16"/>
      <c r="Y1858" s="16"/>
      <c r="Z1858" s="16"/>
      <c r="AA1858" s="16"/>
      <c r="AB1858" s="16"/>
      <c r="AC1858" s="11"/>
      <c r="AD1858" s="143"/>
      <c r="AE1858" s="16"/>
      <c r="AF1858" s="16"/>
      <c r="AG1858" s="16"/>
      <c r="AH1858" s="16"/>
      <c r="AL1858" s="1"/>
    </row>
    <row r="1859" spans="1:39">
      <c r="B1859" s="10" t="s">
        <v>3589</v>
      </c>
      <c r="C1859" s="10"/>
      <c r="D1859" s="10"/>
      <c r="E1859" s="10"/>
      <c r="F1859" s="10"/>
      <c r="G1859" s="10"/>
      <c r="H1859" s="10"/>
      <c r="I1859" s="10"/>
      <c r="J1859" s="10"/>
      <c r="K1859" s="10"/>
      <c r="L1859" s="10"/>
      <c r="M1859" s="69" t="str">
        <f>'D1'!G492&amp;""</f>
        <v/>
      </c>
      <c r="N1859" s="76"/>
      <c r="O1859" s="76"/>
      <c r="P1859" s="76"/>
      <c r="Q1859" s="76" t="s">
        <v>661</v>
      </c>
      <c r="R1859" s="76"/>
      <c r="S1859" s="130" t="str">
        <f>'D1'!G493&amp;""</f>
        <v/>
      </c>
      <c r="T1859" s="16"/>
      <c r="U1859" s="16"/>
      <c r="V1859" s="16"/>
      <c r="W1859" s="16"/>
      <c r="X1859" s="16"/>
      <c r="Y1859" s="16"/>
      <c r="Z1859" s="16"/>
      <c r="AA1859" s="16"/>
      <c r="AB1859" s="16"/>
      <c r="AC1859" s="11"/>
      <c r="AD1859" s="143" t="s">
        <v>5567</v>
      </c>
      <c r="AE1859" s="16"/>
      <c r="AF1859" s="16"/>
      <c r="AG1859" s="16"/>
      <c r="AH1859" s="16"/>
      <c r="AL1859" s="1"/>
    </row>
    <row r="1860" spans="1:39">
      <c r="B1860" s="10"/>
      <c r="C1860" s="10"/>
      <c r="D1860" s="10"/>
      <c r="E1860" s="10"/>
      <c r="F1860" s="10"/>
      <c r="G1860" s="10"/>
      <c r="H1860" s="10"/>
      <c r="I1860" s="10"/>
      <c r="J1860" s="10"/>
      <c r="K1860" s="10"/>
      <c r="L1860" s="10"/>
      <c r="M1860" s="25"/>
      <c r="N1860" s="77"/>
      <c r="O1860" s="77"/>
      <c r="P1860" s="77"/>
      <c r="Q1860" s="77"/>
      <c r="R1860" s="77"/>
      <c r="S1860" s="16"/>
      <c r="T1860" s="16"/>
      <c r="U1860" s="16"/>
      <c r="V1860" s="16"/>
      <c r="W1860" s="16"/>
      <c r="X1860" s="16"/>
      <c r="Y1860" s="16"/>
      <c r="Z1860" s="16"/>
      <c r="AA1860" s="16"/>
      <c r="AB1860" s="16"/>
      <c r="AC1860" s="11"/>
      <c r="AD1860" s="143"/>
      <c r="AE1860" s="16"/>
      <c r="AF1860" s="16"/>
      <c r="AG1860" s="16"/>
      <c r="AH1860" s="16"/>
      <c r="AL1860" s="3"/>
    </row>
    <row r="1861" spans="1:39">
      <c r="AL1861" s="3"/>
    </row>
    <row r="1862" spans="1:39">
      <c r="A1862" s="6" t="s">
        <v>7236</v>
      </c>
      <c r="W1862" s="3"/>
    </row>
    <row r="1863" spans="1:39">
      <c r="W1863" s="3"/>
      <c r="AF1863" s="1" t="s">
        <v>533</v>
      </c>
    </row>
    <row r="1864" spans="1:39">
      <c r="B1864" s="1" t="s">
        <v>6679</v>
      </c>
      <c r="AF1864" s="1" t="s">
        <v>7129</v>
      </c>
    </row>
    <row r="1865" spans="1:39" ht="14.25" customHeight="1">
      <c r="B1865" s="24" t="s">
        <v>288</v>
      </c>
      <c r="C1865" s="76"/>
      <c r="D1865" s="76"/>
      <c r="E1865" s="76"/>
      <c r="F1865" s="76"/>
      <c r="G1865" s="76"/>
      <c r="H1865" s="76"/>
      <c r="I1865" s="76"/>
      <c r="J1865" s="76"/>
      <c r="K1865" s="76"/>
      <c r="L1865" s="76"/>
      <c r="M1865" s="76"/>
      <c r="N1865" s="76"/>
      <c r="O1865" s="76"/>
      <c r="P1865" s="76"/>
      <c r="Q1865" s="76"/>
      <c r="R1865" s="76"/>
      <c r="S1865" s="76"/>
      <c r="T1865" s="76"/>
      <c r="U1865" s="104"/>
      <c r="V1865" s="217" t="s">
        <v>3836</v>
      </c>
      <c r="W1865" s="266"/>
      <c r="X1865" s="266"/>
      <c r="Y1865" s="266"/>
      <c r="Z1865" s="266"/>
      <c r="AA1865" s="24" t="s">
        <v>4057</v>
      </c>
      <c r="AB1865" s="76"/>
      <c r="AC1865" s="76"/>
      <c r="AD1865" s="76"/>
      <c r="AE1865" s="76"/>
      <c r="AF1865" s="76"/>
      <c r="AG1865" s="76"/>
      <c r="AH1865" s="76"/>
      <c r="AI1865" s="76"/>
      <c r="AJ1865" s="76"/>
      <c r="AK1865" s="76"/>
      <c r="AL1865" s="104"/>
    </row>
    <row r="1866" spans="1:39" ht="14.25" customHeight="1">
      <c r="B1866" s="17" t="s">
        <v>2562</v>
      </c>
      <c r="C1866" s="72"/>
      <c r="D1866" s="72"/>
      <c r="E1866" s="72"/>
      <c r="F1866" s="72"/>
      <c r="G1866" s="72"/>
      <c r="H1866" s="72"/>
      <c r="I1866" s="72"/>
      <c r="J1866" s="72"/>
      <c r="K1866" s="72"/>
      <c r="L1866" s="72"/>
      <c r="M1866" s="72"/>
      <c r="N1866" s="72"/>
      <c r="O1866" s="72"/>
      <c r="P1866" s="72"/>
      <c r="Q1866" s="72"/>
      <c r="R1866" s="72"/>
      <c r="S1866" s="72"/>
      <c r="T1866" s="72"/>
      <c r="U1866" s="119"/>
      <c r="V1866" s="69" t="str">
        <f>'D1'!G496&amp;""</f>
        <v/>
      </c>
      <c r="W1866" s="76"/>
      <c r="X1866" s="76"/>
      <c r="Y1866" s="76"/>
      <c r="Z1866" s="76"/>
      <c r="AA1866" s="125" t="str">
        <f>'D1'!G497&amp;""</f>
        <v/>
      </c>
      <c r="AB1866" s="88"/>
      <c r="AC1866" s="88"/>
      <c r="AD1866" s="88"/>
      <c r="AE1866" s="88"/>
      <c r="AF1866" s="88"/>
      <c r="AG1866" s="88"/>
      <c r="AH1866" s="76" t="s">
        <v>5567</v>
      </c>
      <c r="AI1866" s="76"/>
      <c r="AJ1866" s="76"/>
      <c r="AK1866" s="76"/>
      <c r="AL1866" s="104"/>
      <c r="AM1866" s="3"/>
    </row>
    <row r="1867" spans="1:39">
      <c r="B1867" s="18"/>
      <c r="C1867" s="73"/>
      <c r="D1867" s="73"/>
      <c r="E1867" s="73"/>
      <c r="F1867" s="73"/>
      <c r="G1867" s="73"/>
      <c r="H1867" s="73"/>
      <c r="I1867" s="73"/>
      <c r="J1867" s="73"/>
      <c r="K1867" s="73"/>
      <c r="L1867" s="73"/>
      <c r="M1867" s="73"/>
      <c r="N1867" s="73"/>
      <c r="O1867" s="73"/>
      <c r="P1867" s="73"/>
      <c r="Q1867" s="73"/>
      <c r="R1867" s="73"/>
      <c r="S1867" s="73"/>
      <c r="T1867" s="73"/>
      <c r="U1867" s="121"/>
      <c r="V1867" s="25"/>
      <c r="W1867" s="77"/>
      <c r="X1867" s="77"/>
      <c r="Y1867" s="77"/>
      <c r="Z1867" s="77"/>
      <c r="AA1867" s="46"/>
      <c r="AB1867" s="89"/>
      <c r="AC1867" s="89"/>
      <c r="AD1867" s="89"/>
      <c r="AE1867" s="89"/>
      <c r="AF1867" s="89"/>
      <c r="AG1867" s="89"/>
      <c r="AH1867" s="77"/>
      <c r="AI1867" s="77"/>
      <c r="AJ1867" s="77"/>
      <c r="AK1867" s="77"/>
      <c r="AL1867" s="106"/>
    </row>
    <row r="1868" spans="1:39" ht="14.25" customHeight="1">
      <c r="B1868" s="17" t="s">
        <v>183</v>
      </c>
      <c r="C1868" s="72"/>
      <c r="D1868" s="72"/>
      <c r="E1868" s="72"/>
      <c r="F1868" s="72"/>
      <c r="G1868" s="72"/>
      <c r="H1868" s="72"/>
      <c r="I1868" s="72"/>
      <c r="J1868" s="72"/>
      <c r="K1868" s="72"/>
      <c r="L1868" s="72"/>
      <c r="M1868" s="72"/>
      <c r="N1868" s="72"/>
      <c r="O1868" s="72"/>
      <c r="P1868" s="72"/>
      <c r="Q1868" s="72"/>
      <c r="R1868" s="72"/>
      <c r="S1868" s="72"/>
      <c r="T1868" s="72"/>
      <c r="U1868" s="119"/>
      <c r="V1868" s="69" t="str">
        <f>'D1'!G499&amp;""</f>
        <v/>
      </c>
      <c r="W1868" s="76"/>
      <c r="X1868" s="76"/>
      <c r="Y1868" s="76"/>
      <c r="Z1868" s="76"/>
      <c r="AA1868" s="125" t="str">
        <f>'D1'!G500&amp;""</f>
        <v/>
      </c>
      <c r="AB1868" s="88"/>
      <c r="AC1868" s="88"/>
      <c r="AD1868" s="88"/>
      <c r="AE1868" s="88"/>
      <c r="AF1868" s="88"/>
      <c r="AG1868" s="88"/>
      <c r="AH1868" s="76" t="s">
        <v>5567</v>
      </c>
      <c r="AI1868" s="76"/>
      <c r="AJ1868" s="76"/>
      <c r="AK1868" s="76"/>
      <c r="AL1868" s="104"/>
    </row>
    <row r="1869" spans="1:39">
      <c r="B1869" s="18"/>
      <c r="C1869" s="73"/>
      <c r="D1869" s="73"/>
      <c r="E1869" s="73"/>
      <c r="F1869" s="73"/>
      <c r="G1869" s="73"/>
      <c r="H1869" s="73"/>
      <c r="I1869" s="73"/>
      <c r="J1869" s="73"/>
      <c r="K1869" s="73"/>
      <c r="L1869" s="73"/>
      <c r="M1869" s="73"/>
      <c r="N1869" s="73"/>
      <c r="O1869" s="73"/>
      <c r="P1869" s="73"/>
      <c r="Q1869" s="73"/>
      <c r="R1869" s="73"/>
      <c r="S1869" s="73"/>
      <c r="T1869" s="73"/>
      <c r="U1869" s="121"/>
      <c r="V1869" s="25"/>
      <c r="W1869" s="77"/>
      <c r="X1869" s="77"/>
      <c r="Y1869" s="77"/>
      <c r="Z1869" s="77"/>
      <c r="AA1869" s="46"/>
      <c r="AB1869" s="89"/>
      <c r="AC1869" s="89"/>
      <c r="AD1869" s="89"/>
      <c r="AE1869" s="89"/>
      <c r="AF1869" s="89"/>
      <c r="AG1869" s="89"/>
      <c r="AH1869" s="77"/>
      <c r="AI1869" s="77"/>
      <c r="AJ1869" s="77"/>
      <c r="AK1869" s="77"/>
      <c r="AL1869" s="106"/>
    </row>
    <row r="1870" spans="1:39" ht="14.25" customHeight="1">
      <c r="B1870" s="17" t="s">
        <v>7607</v>
      </c>
      <c r="C1870" s="72"/>
      <c r="D1870" s="72"/>
      <c r="E1870" s="72"/>
      <c r="F1870" s="72"/>
      <c r="G1870" s="72"/>
      <c r="H1870" s="72"/>
      <c r="I1870" s="72"/>
      <c r="J1870" s="72"/>
      <c r="K1870" s="72"/>
      <c r="L1870" s="72"/>
      <c r="M1870" s="72"/>
      <c r="N1870" s="72"/>
      <c r="O1870" s="72"/>
      <c r="P1870" s="72"/>
      <c r="Q1870" s="72"/>
      <c r="R1870" s="72"/>
      <c r="S1870" s="72"/>
      <c r="T1870" s="72"/>
      <c r="U1870" s="119"/>
      <c r="V1870" s="69" t="str">
        <f>'D1'!G502&amp;""</f>
        <v/>
      </c>
      <c r="W1870" s="76"/>
      <c r="X1870" s="76"/>
      <c r="Y1870" s="76"/>
      <c r="Z1870" s="76"/>
      <c r="AA1870" s="125" t="str">
        <f>'D1'!G503&amp;""</f>
        <v/>
      </c>
      <c r="AB1870" s="88"/>
      <c r="AC1870" s="88"/>
      <c r="AD1870" s="88"/>
      <c r="AE1870" s="88"/>
      <c r="AF1870" s="88"/>
      <c r="AG1870" s="88"/>
      <c r="AH1870" s="76" t="s">
        <v>5567</v>
      </c>
      <c r="AI1870" s="76"/>
      <c r="AJ1870" s="76"/>
      <c r="AK1870" s="76"/>
      <c r="AL1870" s="104"/>
    </row>
    <row r="1871" spans="1:39">
      <c r="B1871" s="18"/>
      <c r="C1871" s="73"/>
      <c r="D1871" s="73"/>
      <c r="E1871" s="73"/>
      <c r="F1871" s="73"/>
      <c r="G1871" s="73"/>
      <c r="H1871" s="73"/>
      <c r="I1871" s="73"/>
      <c r="J1871" s="73"/>
      <c r="K1871" s="73"/>
      <c r="L1871" s="73"/>
      <c r="M1871" s="73"/>
      <c r="N1871" s="73"/>
      <c r="O1871" s="73"/>
      <c r="P1871" s="73"/>
      <c r="Q1871" s="73"/>
      <c r="R1871" s="73"/>
      <c r="S1871" s="73"/>
      <c r="T1871" s="73"/>
      <c r="U1871" s="121"/>
      <c r="V1871" s="25"/>
      <c r="W1871" s="77"/>
      <c r="X1871" s="77"/>
      <c r="Y1871" s="77"/>
      <c r="Z1871" s="77"/>
      <c r="AA1871" s="46"/>
      <c r="AB1871" s="89"/>
      <c r="AC1871" s="89"/>
      <c r="AD1871" s="89"/>
      <c r="AE1871" s="89"/>
      <c r="AF1871" s="89"/>
      <c r="AG1871" s="89"/>
      <c r="AH1871" s="77"/>
      <c r="AI1871" s="77"/>
      <c r="AJ1871" s="77"/>
      <c r="AK1871" s="77"/>
      <c r="AL1871" s="106"/>
    </row>
    <row r="1872" spans="1:39" ht="14.25" customHeight="1">
      <c r="B1872" s="17" t="s">
        <v>7608</v>
      </c>
      <c r="C1872" s="72"/>
      <c r="D1872" s="72"/>
      <c r="E1872" s="72"/>
      <c r="F1872" s="72"/>
      <c r="G1872" s="72"/>
      <c r="H1872" s="72"/>
      <c r="I1872" s="72"/>
      <c r="J1872" s="72"/>
      <c r="K1872" s="72"/>
      <c r="L1872" s="72"/>
      <c r="M1872" s="72"/>
      <c r="N1872" s="72"/>
      <c r="O1872" s="72"/>
      <c r="P1872" s="72"/>
      <c r="Q1872" s="72"/>
      <c r="R1872" s="72"/>
      <c r="S1872" s="72"/>
      <c r="T1872" s="72"/>
      <c r="U1872" s="119"/>
      <c r="V1872" s="69" t="str">
        <f>'D1'!G505&amp;""</f>
        <v/>
      </c>
      <c r="W1872" s="76"/>
      <c r="X1872" s="76"/>
      <c r="Y1872" s="76"/>
      <c r="Z1872" s="76"/>
      <c r="AA1872" s="125" t="str">
        <f>'D1'!G506&amp;""</f>
        <v/>
      </c>
      <c r="AB1872" s="88"/>
      <c r="AC1872" s="88"/>
      <c r="AD1872" s="88"/>
      <c r="AE1872" s="88"/>
      <c r="AF1872" s="88"/>
      <c r="AG1872" s="88"/>
      <c r="AH1872" s="76" t="s">
        <v>5567</v>
      </c>
      <c r="AI1872" s="76"/>
      <c r="AJ1872" s="76"/>
      <c r="AK1872" s="76"/>
      <c r="AL1872" s="104"/>
    </row>
    <row r="1873" spans="1:38">
      <c r="B1873" s="18"/>
      <c r="C1873" s="73"/>
      <c r="D1873" s="73"/>
      <c r="E1873" s="73"/>
      <c r="F1873" s="73"/>
      <c r="G1873" s="73"/>
      <c r="H1873" s="73"/>
      <c r="I1873" s="73"/>
      <c r="J1873" s="73"/>
      <c r="K1873" s="73"/>
      <c r="L1873" s="73"/>
      <c r="M1873" s="73"/>
      <c r="N1873" s="73"/>
      <c r="O1873" s="73"/>
      <c r="P1873" s="73"/>
      <c r="Q1873" s="73"/>
      <c r="R1873" s="73"/>
      <c r="S1873" s="73"/>
      <c r="T1873" s="73"/>
      <c r="U1873" s="121"/>
      <c r="V1873" s="25"/>
      <c r="W1873" s="77"/>
      <c r="X1873" s="77"/>
      <c r="Y1873" s="77"/>
      <c r="Z1873" s="77"/>
      <c r="AA1873" s="46"/>
      <c r="AB1873" s="89"/>
      <c r="AC1873" s="89"/>
      <c r="AD1873" s="89"/>
      <c r="AE1873" s="89"/>
      <c r="AF1873" s="89"/>
      <c r="AG1873" s="89"/>
      <c r="AH1873" s="77"/>
      <c r="AI1873" s="77"/>
      <c r="AJ1873" s="77"/>
      <c r="AK1873" s="77"/>
      <c r="AL1873" s="106"/>
    </row>
    <row r="1874" spans="1:38">
      <c r="B1874" s="55"/>
      <c r="C1874" s="55"/>
      <c r="D1874" s="55"/>
      <c r="E1874" s="55"/>
      <c r="F1874" s="55"/>
      <c r="G1874" s="55"/>
      <c r="H1874" s="55"/>
      <c r="I1874" s="55"/>
      <c r="J1874" s="55"/>
      <c r="K1874" s="55"/>
      <c r="L1874" s="55"/>
      <c r="M1874" s="55"/>
      <c r="N1874" s="55"/>
      <c r="O1874" s="55"/>
      <c r="P1874" s="55"/>
      <c r="Q1874" s="55"/>
      <c r="R1874" s="55"/>
      <c r="S1874" s="55"/>
      <c r="T1874" s="55"/>
      <c r="U1874" s="55"/>
      <c r="V1874" s="7"/>
      <c r="W1874" s="2"/>
      <c r="X1874" s="2"/>
      <c r="Y1874" s="2"/>
      <c r="Z1874" s="2"/>
      <c r="AA1874" s="7"/>
      <c r="AB1874" s="203"/>
      <c r="AC1874" s="203"/>
      <c r="AD1874" s="203"/>
      <c r="AE1874" s="203"/>
      <c r="AF1874" s="203"/>
      <c r="AG1874" s="203"/>
      <c r="AH1874" s="2"/>
      <c r="AI1874" s="2"/>
      <c r="AJ1874" s="2"/>
      <c r="AK1874" s="2"/>
    </row>
    <row r="1875" spans="1:38">
      <c r="A1875" s="6" t="s">
        <v>7629</v>
      </c>
    </row>
    <row r="1877" spans="1:38">
      <c r="B1877" s="11" t="s">
        <v>288</v>
      </c>
      <c r="C1877" s="35"/>
      <c r="D1877" s="35"/>
      <c r="E1877" s="35"/>
      <c r="F1877" s="35"/>
      <c r="G1877" s="35"/>
      <c r="H1877" s="35"/>
      <c r="I1877" s="35"/>
      <c r="J1877" s="35"/>
      <c r="K1877" s="35"/>
      <c r="L1877" s="143"/>
      <c r="M1877" s="11" t="s">
        <v>7157</v>
      </c>
      <c r="N1877" s="35"/>
      <c r="O1877" s="35"/>
      <c r="P1877" s="35"/>
      <c r="Q1877" s="35"/>
      <c r="R1877" s="35"/>
      <c r="S1877" s="35"/>
      <c r="T1877" s="35"/>
      <c r="U1877" s="143"/>
      <c r="Y1877" s="2"/>
      <c r="Z1877" s="2"/>
      <c r="AA1877" s="2"/>
      <c r="AB1877" s="2"/>
      <c r="AC1877" s="2"/>
      <c r="AD1877" s="2"/>
      <c r="AE1877" s="2"/>
      <c r="AF1877" s="2"/>
      <c r="AG1877" s="2"/>
      <c r="AH1877" s="2"/>
      <c r="AI1877" s="2"/>
      <c r="AJ1877" s="2"/>
      <c r="AK1877" s="2"/>
    </row>
    <row r="1878" spans="1:38">
      <c r="B1878" s="12" t="s">
        <v>3427</v>
      </c>
      <c r="C1878" s="15"/>
      <c r="D1878" s="15"/>
      <c r="E1878" s="15"/>
      <c r="F1878" s="15"/>
      <c r="G1878" s="15"/>
      <c r="H1878" s="15"/>
      <c r="I1878" s="15"/>
      <c r="J1878" s="15"/>
      <c r="K1878" s="15"/>
      <c r="L1878" s="140"/>
      <c r="M1878" s="125" t="str">
        <f>'D1'!G510&amp;""</f>
        <v/>
      </c>
      <c r="N1878" s="88"/>
      <c r="O1878" s="88"/>
      <c r="P1878" s="88"/>
      <c r="Q1878" s="88"/>
      <c r="R1878" s="88"/>
      <c r="S1878" s="88"/>
      <c r="T1878" s="76" t="s">
        <v>7159</v>
      </c>
      <c r="U1878" s="104"/>
      <c r="Y1878" s="2"/>
      <c r="Z1878" s="2"/>
      <c r="AA1878" s="2"/>
      <c r="AB1878" s="2"/>
      <c r="AC1878" s="2"/>
      <c r="AD1878" s="2"/>
      <c r="AE1878" s="2"/>
      <c r="AF1878" s="2"/>
      <c r="AG1878" s="2"/>
      <c r="AH1878" s="2"/>
      <c r="AI1878" s="2"/>
      <c r="AJ1878" s="2"/>
      <c r="AK1878" s="2"/>
    </row>
    <row r="1879" spans="1:38">
      <c r="B1879" s="13"/>
      <c r="C1879" s="71"/>
      <c r="D1879" s="71"/>
      <c r="E1879" s="71"/>
      <c r="F1879" s="71"/>
      <c r="G1879" s="71"/>
      <c r="H1879" s="71"/>
      <c r="I1879" s="71"/>
      <c r="J1879" s="71"/>
      <c r="K1879" s="71"/>
      <c r="L1879" s="141"/>
      <c r="M1879" s="46"/>
      <c r="N1879" s="89"/>
      <c r="O1879" s="89"/>
      <c r="P1879" s="89"/>
      <c r="Q1879" s="89"/>
      <c r="R1879" s="89"/>
      <c r="S1879" s="89"/>
      <c r="T1879" s="77"/>
      <c r="U1879" s="106"/>
      <c r="Y1879" s="2"/>
      <c r="Z1879" s="2"/>
      <c r="AA1879" s="2"/>
      <c r="AB1879" s="2"/>
      <c r="AC1879" s="2"/>
      <c r="AD1879" s="2"/>
      <c r="AE1879" s="2"/>
      <c r="AF1879" s="2"/>
      <c r="AG1879" s="2"/>
      <c r="AH1879" s="2"/>
      <c r="AI1879" s="2"/>
      <c r="AJ1879" s="2"/>
      <c r="AK1879" s="2"/>
    </row>
    <row r="1881" spans="1:38">
      <c r="A1881" s="6" t="s">
        <v>1069</v>
      </c>
    </row>
    <row r="1882" spans="1:38">
      <c r="A1882" s="6"/>
    </row>
    <row r="1883" spans="1:38">
      <c r="B1883" s="1" t="s">
        <v>7707</v>
      </c>
    </row>
    <row r="1884" spans="1:38">
      <c r="B1884" s="11" t="s">
        <v>288</v>
      </c>
      <c r="C1884" s="35"/>
      <c r="D1884" s="35"/>
      <c r="E1884" s="35"/>
      <c r="F1884" s="35"/>
      <c r="G1884" s="35"/>
      <c r="H1884" s="35"/>
      <c r="I1884" s="35"/>
      <c r="J1884" s="35"/>
      <c r="K1884" s="35"/>
      <c r="L1884" s="143"/>
      <c r="M1884" s="11" t="s">
        <v>540</v>
      </c>
      <c r="N1884" s="35"/>
      <c r="O1884" s="11" t="s">
        <v>4991</v>
      </c>
      <c r="P1884" s="35"/>
      <c r="Q1884" s="35"/>
      <c r="R1884" s="35"/>
      <c r="S1884" s="35"/>
      <c r="T1884" s="35"/>
      <c r="U1884" s="35"/>
      <c r="V1884" s="35"/>
      <c r="W1884" s="143"/>
    </row>
    <row r="1885" spans="1:38">
      <c r="B1885" s="12" t="s">
        <v>5848</v>
      </c>
      <c r="C1885" s="15"/>
      <c r="D1885" s="15"/>
      <c r="E1885" s="15"/>
      <c r="F1885" s="15"/>
      <c r="G1885" s="15"/>
      <c r="H1885" s="15"/>
      <c r="I1885" s="15"/>
      <c r="J1885" s="15"/>
      <c r="K1885" s="15"/>
      <c r="L1885" s="140"/>
      <c r="M1885" s="69" t="str">
        <f>'D1'!G513&amp;""</f>
        <v/>
      </c>
      <c r="N1885" s="76"/>
      <c r="O1885" s="125" t="str">
        <f>'D1'!G514&amp;""</f>
        <v/>
      </c>
      <c r="P1885" s="88"/>
      <c r="Q1885" s="88"/>
      <c r="R1885" s="88"/>
      <c r="S1885" s="88"/>
      <c r="T1885" s="88"/>
      <c r="U1885" s="88"/>
      <c r="V1885" s="76" t="s">
        <v>5574</v>
      </c>
      <c r="W1885" s="104"/>
      <c r="Y1885" s="1" t="s">
        <v>533</v>
      </c>
    </row>
    <row r="1886" spans="1:38">
      <c r="B1886" s="13"/>
      <c r="C1886" s="71"/>
      <c r="D1886" s="71"/>
      <c r="E1886" s="71"/>
      <c r="F1886" s="71"/>
      <c r="G1886" s="71"/>
      <c r="H1886" s="71"/>
      <c r="I1886" s="71"/>
      <c r="J1886" s="71"/>
      <c r="K1886" s="71"/>
      <c r="L1886" s="141"/>
      <c r="M1886" s="25"/>
      <c r="N1886" s="77"/>
      <c r="O1886" s="46"/>
      <c r="P1886" s="89"/>
      <c r="Q1886" s="89"/>
      <c r="R1886" s="89"/>
      <c r="S1886" s="89"/>
      <c r="T1886" s="89"/>
      <c r="U1886" s="89"/>
      <c r="V1886" s="77"/>
      <c r="W1886" s="106"/>
      <c r="Y1886" s="1" t="s">
        <v>7129</v>
      </c>
    </row>
    <row r="1888" spans="1:38">
      <c r="A1888" s="6" t="s">
        <v>7630</v>
      </c>
    </row>
    <row r="1890" spans="1:57">
      <c r="B1890" s="11" t="s">
        <v>288</v>
      </c>
      <c r="C1890" s="35"/>
      <c r="D1890" s="35"/>
      <c r="E1890" s="35"/>
      <c r="F1890" s="35"/>
      <c r="G1890" s="35"/>
      <c r="H1890" s="35"/>
      <c r="I1890" s="35"/>
      <c r="J1890" s="35"/>
      <c r="K1890" s="35"/>
      <c r="L1890" s="35"/>
      <c r="M1890" s="35"/>
      <c r="N1890" s="35"/>
      <c r="O1890" s="143"/>
      <c r="P1890" s="11" t="s">
        <v>7277</v>
      </c>
      <c r="Q1890" s="143"/>
    </row>
    <row r="1891" spans="1:57">
      <c r="B1891" s="8" t="s">
        <v>7196</v>
      </c>
      <c r="C1891" s="65"/>
      <c r="D1891" s="65"/>
      <c r="E1891" s="65"/>
      <c r="F1891" s="65"/>
      <c r="G1891" s="65"/>
      <c r="H1891" s="65"/>
      <c r="I1891" s="65"/>
      <c r="J1891" s="65"/>
      <c r="K1891" s="65"/>
      <c r="L1891" s="65"/>
      <c r="M1891" s="65"/>
      <c r="N1891" s="65"/>
      <c r="O1891" s="136"/>
      <c r="P1891" s="69" t="str">
        <f>'D1'!G515&amp;""</f>
        <v/>
      </c>
      <c r="Q1891" s="104"/>
      <c r="S1891" s="1" t="s">
        <v>2019</v>
      </c>
    </row>
    <row r="1892" spans="1:57">
      <c r="B1892" s="9"/>
      <c r="C1892" s="70"/>
      <c r="D1892" s="70"/>
      <c r="E1892" s="70"/>
      <c r="F1892" s="70"/>
      <c r="G1892" s="70"/>
      <c r="H1892" s="70"/>
      <c r="I1892" s="70"/>
      <c r="J1892" s="70"/>
      <c r="K1892" s="70"/>
      <c r="L1892" s="70"/>
      <c r="M1892" s="70"/>
      <c r="N1892" s="70"/>
      <c r="O1892" s="137"/>
      <c r="P1892" s="25"/>
      <c r="Q1892" s="106"/>
      <c r="S1892" s="1" t="s">
        <v>7273</v>
      </c>
    </row>
    <row r="1894" spans="1:57">
      <c r="A1894" s="6" t="s">
        <v>7631</v>
      </c>
    </row>
    <row r="1895" spans="1:57">
      <c r="A1895" s="6"/>
    </row>
    <row r="1896" spans="1:57">
      <c r="B1896" s="1" t="s">
        <v>4983</v>
      </c>
      <c r="C1896" s="3"/>
      <c r="AL1896" s="1"/>
      <c r="AM1896" s="2"/>
      <c r="BE1896" s="3"/>
    </row>
    <row r="1897" spans="1:57">
      <c r="B1897" s="3"/>
      <c r="C1897" s="11" t="s">
        <v>288</v>
      </c>
      <c r="D1897" s="35"/>
      <c r="E1897" s="35"/>
      <c r="F1897" s="35"/>
      <c r="G1897" s="35"/>
      <c r="H1897" s="35"/>
      <c r="I1897" s="35"/>
      <c r="J1897" s="35"/>
      <c r="K1897" s="35"/>
      <c r="L1897" s="35"/>
      <c r="M1897" s="35"/>
      <c r="N1897" s="35"/>
      <c r="O1897" s="35"/>
      <c r="P1897" s="143"/>
      <c r="Q1897" s="11" t="s">
        <v>7277</v>
      </c>
      <c r="R1897" s="143"/>
      <c r="S1897" s="11" t="s">
        <v>288</v>
      </c>
      <c r="T1897" s="35"/>
      <c r="U1897" s="35"/>
      <c r="V1897" s="35"/>
      <c r="W1897" s="35"/>
      <c r="X1897" s="35"/>
      <c r="Y1897" s="35"/>
      <c r="Z1897" s="35"/>
      <c r="AA1897" s="35"/>
      <c r="AB1897" s="35"/>
      <c r="AC1897" s="35"/>
      <c r="AD1897" s="35"/>
      <c r="AE1897" s="35"/>
      <c r="AF1897" s="143"/>
      <c r="AG1897" s="11" t="s">
        <v>7277</v>
      </c>
      <c r="AH1897" s="143"/>
      <c r="AI1897" s="11" t="s">
        <v>288</v>
      </c>
      <c r="AJ1897" s="35"/>
      <c r="AK1897" s="35"/>
      <c r="AL1897" s="35"/>
      <c r="AM1897" s="35"/>
      <c r="AN1897" s="35"/>
      <c r="AO1897" s="35"/>
      <c r="AP1897" s="35"/>
      <c r="AQ1897" s="35"/>
      <c r="AR1897" s="35"/>
      <c r="AS1897" s="35"/>
      <c r="AT1897" s="35"/>
      <c r="AU1897" s="35"/>
      <c r="AV1897" s="143"/>
      <c r="AW1897" s="11" t="s">
        <v>7277</v>
      </c>
      <c r="AX1897" s="143"/>
      <c r="BE1897" s="3"/>
    </row>
    <row r="1898" spans="1:57">
      <c r="B1898" s="3"/>
      <c r="C1898" s="8" t="s">
        <v>6350</v>
      </c>
      <c r="D1898" s="65"/>
      <c r="E1898" s="65"/>
      <c r="F1898" s="65"/>
      <c r="G1898" s="65"/>
      <c r="H1898" s="65"/>
      <c r="I1898" s="65"/>
      <c r="J1898" s="65"/>
      <c r="K1898" s="65"/>
      <c r="L1898" s="65"/>
      <c r="M1898" s="65"/>
      <c r="N1898" s="65"/>
      <c r="O1898" s="65"/>
      <c r="P1898" s="136"/>
      <c r="Q1898" s="69" t="str">
        <f>'D1'!G516&amp;""</f>
        <v/>
      </c>
      <c r="R1898" s="104"/>
      <c r="S1898" s="8" t="s">
        <v>919</v>
      </c>
      <c r="T1898" s="65"/>
      <c r="U1898" s="65"/>
      <c r="V1898" s="65"/>
      <c r="W1898" s="65"/>
      <c r="X1898" s="65"/>
      <c r="Y1898" s="65"/>
      <c r="Z1898" s="65"/>
      <c r="AA1898" s="65"/>
      <c r="AB1898" s="65"/>
      <c r="AC1898" s="65"/>
      <c r="AD1898" s="65"/>
      <c r="AE1898" s="65"/>
      <c r="AF1898" s="136"/>
      <c r="AG1898" s="69" t="str">
        <f>'D1'!G517&amp;""</f>
        <v/>
      </c>
      <c r="AH1898" s="104"/>
      <c r="AI1898" s="8" t="s">
        <v>3442</v>
      </c>
      <c r="AJ1898" s="65"/>
      <c r="AK1898" s="65"/>
      <c r="AL1898" s="65"/>
      <c r="AM1898" s="65"/>
      <c r="AN1898" s="65"/>
      <c r="AO1898" s="65"/>
      <c r="AP1898" s="65"/>
      <c r="AQ1898" s="65"/>
      <c r="AR1898" s="65"/>
      <c r="AS1898" s="65"/>
      <c r="AT1898" s="65"/>
      <c r="AU1898" s="65"/>
      <c r="AV1898" s="136"/>
      <c r="AW1898" s="69" t="str">
        <f>'D1'!G518&amp;""</f>
        <v/>
      </c>
      <c r="AX1898" s="104"/>
      <c r="AZ1898" s="1" t="s">
        <v>5771</v>
      </c>
      <c r="BE1898" s="3"/>
    </row>
    <row r="1899" spans="1:57">
      <c r="B1899" s="3"/>
      <c r="C1899" s="9"/>
      <c r="D1899" s="70"/>
      <c r="E1899" s="70"/>
      <c r="F1899" s="70"/>
      <c r="G1899" s="70"/>
      <c r="H1899" s="70"/>
      <c r="I1899" s="70"/>
      <c r="J1899" s="70"/>
      <c r="K1899" s="70"/>
      <c r="L1899" s="70"/>
      <c r="M1899" s="70"/>
      <c r="N1899" s="70"/>
      <c r="O1899" s="70"/>
      <c r="P1899" s="137"/>
      <c r="Q1899" s="25"/>
      <c r="R1899" s="106"/>
      <c r="S1899" s="9"/>
      <c r="T1899" s="70"/>
      <c r="U1899" s="70"/>
      <c r="V1899" s="70"/>
      <c r="W1899" s="70"/>
      <c r="X1899" s="70"/>
      <c r="Y1899" s="70"/>
      <c r="Z1899" s="70"/>
      <c r="AA1899" s="70"/>
      <c r="AB1899" s="70"/>
      <c r="AC1899" s="70"/>
      <c r="AD1899" s="70"/>
      <c r="AE1899" s="70"/>
      <c r="AF1899" s="137"/>
      <c r="AG1899" s="25"/>
      <c r="AH1899" s="106"/>
      <c r="AI1899" s="9"/>
      <c r="AJ1899" s="70"/>
      <c r="AK1899" s="70"/>
      <c r="AL1899" s="70"/>
      <c r="AM1899" s="70"/>
      <c r="AN1899" s="70"/>
      <c r="AO1899" s="70"/>
      <c r="AP1899" s="70"/>
      <c r="AQ1899" s="70"/>
      <c r="AR1899" s="70"/>
      <c r="AS1899" s="70"/>
      <c r="AT1899" s="70"/>
      <c r="AU1899" s="70"/>
      <c r="AV1899" s="137"/>
      <c r="AW1899" s="25"/>
      <c r="AX1899" s="106"/>
      <c r="AZ1899" s="1" t="s">
        <v>1531</v>
      </c>
      <c r="BE1899" s="3"/>
    </row>
    <row r="1901" spans="1:57">
      <c r="A1901" s="6" t="s">
        <v>6617</v>
      </c>
    </row>
    <row r="1902" spans="1:57">
      <c r="B1902" s="3"/>
      <c r="C1902" s="3"/>
      <c r="D1902" s="3"/>
      <c r="E1902" s="3"/>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row>
    <row r="1903" spans="1:57">
      <c r="B1903" s="1" t="s">
        <v>7708</v>
      </c>
      <c r="C1903" s="3"/>
      <c r="AL1903" s="1"/>
      <c r="AM1903" s="2"/>
    </row>
    <row r="1904" spans="1:57">
      <c r="B1904" s="3"/>
      <c r="C1904" s="11" t="s">
        <v>288</v>
      </c>
      <c r="D1904" s="35"/>
      <c r="E1904" s="35"/>
      <c r="F1904" s="35"/>
      <c r="G1904" s="35"/>
      <c r="H1904" s="35"/>
      <c r="I1904" s="35"/>
      <c r="J1904" s="35"/>
      <c r="K1904" s="35"/>
      <c r="L1904" s="35"/>
      <c r="M1904" s="35"/>
      <c r="N1904" s="35"/>
      <c r="O1904" s="35"/>
      <c r="P1904" s="143"/>
      <c r="Q1904" s="11" t="s">
        <v>7277</v>
      </c>
      <c r="R1904" s="143"/>
      <c r="S1904" s="11" t="s">
        <v>288</v>
      </c>
      <c r="T1904" s="35"/>
      <c r="U1904" s="35"/>
      <c r="V1904" s="35"/>
      <c r="W1904" s="35"/>
      <c r="X1904" s="35"/>
      <c r="Y1904" s="35"/>
      <c r="Z1904" s="35"/>
      <c r="AA1904" s="35"/>
      <c r="AB1904" s="35"/>
      <c r="AC1904" s="35"/>
      <c r="AD1904" s="35"/>
      <c r="AE1904" s="35"/>
      <c r="AF1904" s="143"/>
      <c r="AG1904" s="11" t="s">
        <v>7277</v>
      </c>
      <c r="AH1904" s="143"/>
      <c r="AI1904" s="11" t="s">
        <v>288</v>
      </c>
      <c r="AJ1904" s="35"/>
      <c r="AK1904" s="35"/>
      <c r="AL1904" s="35"/>
      <c r="AM1904" s="35"/>
      <c r="AN1904" s="35"/>
      <c r="AO1904" s="35"/>
      <c r="AP1904" s="35"/>
      <c r="AQ1904" s="35"/>
      <c r="AR1904" s="35"/>
      <c r="AS1904" s="35"/>
      <c r="AT1904" s="35"/>
      <c r="AU1904" s="35"/>
      <c r="AV1904" s="143"/>
      <c r="AW1904" s="11" t="s">
        <v>7277</v>
      </c>
      <c r="AX1904" s="143"/>
    </row>
    <row r="1905" spans="2:52">
      <c r="B1905" s="3"/>
      <c r="C1905" s="8" t="s">
        <v>600</v>
      </c>
      <c r="D1905" s="65"/>
      <c r="E1905" s="65"/>
      <c r="F1905" s="65"/>
      <c r="G1905" s="65"/>
      <c r="H1905" s="65"/>
      <c r="I1905" s="65"/>
      <c r="J1905" s="65"/>
      <c r="K1905" s="65"/>
      <c r="L1905" s="65"/>
      <c r="M1905" s="65"/>
      <c r="N1905" s="65"/>
      <c r="O1905" s="65"/>
      <c r="P1905" s="136"/>
      <c r="Q1905" s="69" t="str">
        <f>'D1'!G519&amp;""</f>
        <v/>
      </c>
      <c r="R1905" s="104"/>
      <c r="S1905" s="8" t="s">
        <v>462</v>
      </c>
      <c r="T1905" s="65"/>
      <c r="U1905" s="65"/>
      <c r="V1905" s="65"/>
      <c r="W1905" s="65"/>
      <c r="X1905" s="65"/>
      <c r="Y1905" s="65"/>
      <c r="Z1905" s="65"/>
      <c r="AA1905" s="65"/>
      <c r="AB1905" s="65"/>
      <c r="AC1905" s="65"/>
      <c r="AD1905" s="65"/>
      <c r="AE1905" s="65"/>
      <c r="AF1905" s="136"/>
      <c r="AG1905" s="69" t="str">
        <f>'D1'!G520&amp;""</f>
        <v/>
      </c>
      <c r="AH1905" s="104"/>
      <c r="AI1905" s="14" t="s">
        <v>606</v>
      </c>
      <c r="AJ1905" s="81"/>
      <c r="AK1905" s="81"/>
      <c r="AL1905" s="81"/>
      <c r="AM1905" s="81"/>
      <c r="AN1905" s="81"/>
      <c r="AO1905" s="81"/>
      <c r="AP1905" s="81"/>
      <c r="AQ1905" s="81"/>
      <c r="AR1905" s="81"/>
      <c r="AS1905" s="81"/>
      <c r="AT1905" s="81"/>
      <c r="AU1905" s="81"/>
      <c r="AV1905" s="144"/>
      <c r="AW1905" s="69" t="str">
        <f>'D1'!G521&amp;""</f>
        <v/>
      </c>
      <c r="AX1905" s="104"/>
      <c r="AZ1905" s="1" t="s">
        <v>5771</v>
      </c>
    </row>
    <row r="1906" spans="2:52">
      <c r="B1906" s="3"/>
      <c r="C1906" s="9"/>
      <c r="D1906" s="70"/>
      <c r="E1906" s="70"/>
      <c r="F1906" s="70"/>
      <c r="G1906" s="70"/>
      <c r="H1906" s="70"/>
      <c r="I1906" s="70"/>
      <c r="J1906" s="70"/>
      <c r="K1906" s="70"/>
      <c r="L1906" s="70"/>
      <c r="M1906" s="70"/>
      <c r="N1906" s="70"/>
      <c r="O1906" s="70"/>
      <c r="P1906" s="137"/>
      <c r="Q1906" s="25"/>
      <c r="R1906" s="106"/>
      <c r="S1906" s="9"/>
      <c r="T1906" s="70"/>
      <c r="U1906" s="70"/>
      <c r="V1906" s="70"/>
      <c r="W1906" s="70"/>
      <c r="X1906" s="70"/>
      <c r="Y1906" s="70"/>
      <c r="Z1906" s="70"/>
      <c r="AA1906" s="70"/>
      <c r="AB1906" s="70"/>
      <c r="AC1906" s="70"/>
      <c r="AD1906" s="70"/>
      <c r="AE1906" s="70"/>
      <c r="AF1906" s="137"/>
      <c r="AG1906" s="25"/>
      <c r="AH1906" s="106"/>
      <c r="AI1906" s="38"/>
      <c r="AJ1906" s="82"/>
      <c r="AK1906" s="82"/>
      <c r="AL1906" s="82"/>
      <c r="AM1906" s="82"/>
      <c r="AN1906" s="82"/>
      <c r="AO1906" s="82"/>
      <c r="AP1906" s="82"/>
      <c r="AQ1906" s="82"/>
      <c r="AR1906" s="82"/>
      <c r="AS1906" s="82"/>
      <c r="AT1906" s="82"/>
      <c r="AU1906" s="82"/>
      <c r="AV1906" s="145"/>
      <c r="AW1906" s="25"/>
      <c r="AX1906" s="106"/>
      <c r="AZ1906" s="1" t="s">
        <v>1531</v>
      </c>
    </row>
    <row r="1907" spans="2:52">
      <c r="B1907" s="3"/>
      <c r="C1907" s="8" t="s">
        <v>6855</v>
      </c>
      <c r="D1907" s="65"/>
      <c r="E1907" s="65"/>
      <c r="F1907" s="65"/>
      <c r="G1907" s="65"/>
      <c r="H1907" s="65"/>
      <c r="I1907" s="65"/>
      <c r="J1907" s="65"/>
      <c r="K1907" s="65"/>
      <c r="L1907" s="65"/>
      <c r="M1907" s="65"/>
      <c r="N1907" s="65"/>
      <c r="O1907" s="65"/>
      <c r="P1907" s="136"/>
      <c r="Q1907" s="69" t="str">
        <f>'D1'!G522&amp;""</f>
        <v/>
      </c>
      <c r="R1907" s="104"/>
      <c r="S1907" s="8" t="s">
        <v>124</v>
      </c>
      <c r="T1907" s="65"/>
      <c r="U1907" s="65"/>
      <c r="V1907" s="65"/>
      <c r="W1907" s="65"/>
      <c r="X1907" s="65"/>
      <c r="Y1907" s="65"/>
      <c r="Z1907" s="65"/>
      <c r="AA1907" s="65"/>
      <c r="AB1907" s="65"/>
      <c r="AC1907" s="65"/>
      <c r="AD1907" s="65"/>
      <c r="AE1907" s="65"/>
      <c r="AF1907" s="136"/>
      <c r="AG1907" s="69" t="str">
        <f>'D1'!G523&amp;""</f>
        <v/>
      </c>
      <c r="AH1907" s="104"/>
      <c r="AI1907" s="8" t="s">
        <v>20</v>
      </c>
      <c r="AJ1907" s="65"/>
      <c r="AK1907" s="65"/>
      <c r="AL1907" s="65"/>
      <c r="AM1907" s="65"/>
      <c r="AN1907" s="65"/>
      <c r="AO1907" s="65"/>
      <c r="AP1907" s="65"/>
      <c r="AQ1907" s="65"/>
      <c r="AR1907" s="65"/>
      <c r="AS1907" s="65"/>
      <c r="AT1907" s="65"/>
      <c r="AU1907" s="65"/>
      <c r="AV1907" s="136"/>
      <c r="AW1907" s="69" t="str">
        <f>'D1'!G524&amp;""</f>
        <v/>
      </c>
      <c r="AX1907" s="104"/>
    </row>
    <row r="1908" spans="2:52">
      <c r="C1908" s="9"/>
      <c r="D1908" s="70"/>
      <c r="E1908" s="70"/>
      <c r="F1908" s="70"/>
      <c r="G1908" s="70"/>
      <c r="H1908" s="70"/>
      <c r="I1908" s="70"/>
      <c r="J1908" s="70"/>
      <c r="K1908" s="70"/>
      <c r="L1908" s="70"/>
      <c r="M1908" s="70"/>
      <c r="N1908" s="70"/>
      <c r="O1908" s="70"/>
      <c r="P1908" s="137"/>
      <c r="Q1908" s="25"/>
      <c r="R1908" s="106"/>
      <c r="S1908" s="9"/>
      <c r="T1908" s="70"/>
      <c r="U1908" s="70"/>
      <c r="V1908" s="70"/>
      <c r="W1908" s="70"/>
      <c r="X1908" s="70"/>
      <c r="Y1908" s="70"/>
      <c r="Z1908" s="70"/>
      <c r="AA1908" s="70"/>
      <c r="AB1908" s="70"/>
      <c r="AC1908" s="70"/>
      <c r="AD1908" s="70"/>
      <c r="AE1908" s="70"/>
      <c r="AF1908" s="137"/>
      <c r="AG1908" s="25"/>
      <c r="AH1908" s="106"/>
      <c r="AI1908" s="9"/>
      <c r="AJ1908" s="70"/>
      <c r="AK1908" s="70"/>
      <c r="AL1908" s="70"/>
      <c r="AM1908" s="70"/>
      <c r="AN1908" s="70"/>
      <c r="AO1908" s="70"/>
      <c r="AP1908" s="70"/>
      <c r="AQ1908" s="70"/>
      <c r="AR1908" s="70"/>
      <c r="AS1908" s="70"/>
      <c r="AT1908" s="70"/>
      <c r="AU1908" s="70"/>
      <c r="AV1908" s="137"/>
      <c r="AW1908" s="25"/>
      <c r="AX1908" s="106"/>
    </row>
    <row r="1909" spans="2:52">
      <c r="C1909" s="8" t="s">
        <v>607</v>
      </c>
      <c r="D1909" s="65"/>
      <c r="E1909" s="65"/>
      <c r="F1909" s="65"/>
      <c r="G1909" s="65"/>
      <c r="H1909" s="65"/>
      <c r="I1909" s="65"/>
      <c r="J1909" s="65"/>
      <c r="K1909" s="65"/>
      <c r="L1909" s="65"/>
      <c r="M1909" s="65"/>
      <c r="N1909" s="65"/>
      <c r="O1909" s="65"/>
      <c r="P1909" s="136"/>
      <c r="Q1909" s="69" t="str">
        <f>'D1'!G525&amp;""</f>
        <v/>
      </c>
      <c r="R1909" s="104"/>
      <c r="AG1909" s="2"/>
      <c r="AH1909" s="2"/>
      <c r="AL1909" s="1"/>
      <c r="AW1909" s="2"/>
      <c r="AX1909" s="2"/>
    </row>
    <row r="1910" spans="2:52">
      <c r="C1910" s="9"/>
      <c r="D1910" s="70"/>
      <c r="E1910" s="70"/>
      <c r="F1910" s="70"/>
      <c r="G1910" s="70"/>
      <c r="H1910" s="70"/>
      <c r="I1910" s="70"/>
      <c r="J1910" s="70"/>
      <c r="K1910" s="70"/>
      <c r="L1910" s="70"/>
      <c r="M1910" s="70"/>
      <c r="N1910" s="70"/>
      <c r="O1910" s="70"/>
      <c r="P1910" s="137"/>
      <c r="Q1910" s="25"/>
      <c r="R1910" s="106"/>
      <c r="AG1910" s="2"/>
      <c r="AH1910" s="2"/>
      <c r="AL1910" s="1"/>
      <c r="AW1910" s="2"/>
      <c r="AX1910" s="2"/>
    </row>
    <row r="1911" spans="2:52">
      <c r="Q1911" s="2"/>
      <c r="R1911" s="2"/>
      <c r="AG1911" s="2"/>
      <c r="AH1911" s="2"/>
      <c r="AL1911" s="1"/>
      <c r="AW1911" s="2"/>
      <c r="AX1911" s="2"/>
    </row>
    <row r="1912" spans="2:52">
      <c r="B1912" s="1" t="s">
        <v>7709</v>
      </c>
      <c r="C1912" s="3"/>
      <c r="Q1912" s="2"/>
      <c r="R1912" s="2"/>
      <c r="AG1912" s="2"/>
      <c r="AH1912" s="2"/>
      <c r="AL1912" s="1"/>
      <c r="AW1912" s="2"/>
      <c r="AX1912" s="2"/>
    </row>
    <row r="1913" spans="2:52">
      <c r="B1913" s="3"/>
      <c r="C1913" s="11" t="s">
        <v>288</v>
      </c>
      <c r="D1913" s="35"/>
      <c r="E1913" s="35"/>
      <c r="F1913" s="35"/>
      <c r="G1913" s="35"/>
      <c r="H1913" s="35"/>
      <c r="I1913" s="35"/>
      <c r="J1913" s="35"/>
      <c r="K1913" s="35"/>
      <c r="L1913" s="35"/>
      <c r="M1913" s="35"/>
      <c r="N1913" s="35"/>
      <c r="O1913" s="35"/>
      <c r="P1913" s="143"/>
      <c r="Q1913" s="11" t="s">
        <v>7277</v>
      </c>
      <c r="R1913" s="143"/>
      <c r="S1913" s="11" t="s">
        <v>288</v>
      </c>
      <c r="T1913" s="35"/>
      <c r="U1913" s="35"/>
      <c r="V1913" s="35"/>
      <c r="W1913" s="35"/>
      <c r="X1913" s="35"/>
      <c r="Y1913" s="35"/>
      <c r="Z1913" s="35"/>
      <c r="AA1913" s="35"/>
      <c r="AB1913" s="35"/>
      <c r="AC1913" s="35"/>
      <c r="AD1913" s="35"/>
      <c r="AE1913" s="35"/>
      <c r="AF1913" s="143"/>
      <c r="AG1913" s="11" t="s">
        <v>7277</v>
      </c>
      <c r="AH1913" s="143"/>
      <c r="AI1913" s="11" t="s">
        <v>288</v>
      </c>
      <c r="AJ1913" s="35"/>
      <c r="AK1913" s="35"/>
      <c r="AL1913" s="35"/>
      <c r="AM1913" s="35"/>
      <c r="AN1913" s="35"/>
      <c r="AO1913" s="35"/>
      <c r="AP1913" s="35"/>
      <c r="AQ1913" s="35"/>
      <c r="AR1913" s="35"/>
      <c r="AS1913" s="35"/>
      <c r="AT1913" s="35"/>
      <c r="AU1913" s="35"/>
      <c r="AV1913" s="143"/>
      <c r="AW1913" s="11" t="s">
        <v>7277</v>
      </c>
      <c r="AX1913" s="143"/>
    </row>
    <row r="1914" spans="2:52">
      <c r="B1914" s="3"/>
      <c r="C1914" s="8" t="s">
        <v>621</v>
      </c>
      <c r="D1914" s="65"/>
      <c r="E1914" s="65"/>
      <c r="F1914" s="65"/>
      <c r="G1914" s="65"/>
      <c r="H1914" s="65"/>
      <c r="I1914" s="65"/>
      <c r="J1914" s="65"/>
      <c r="K1914" s="65"/>
      <c r="L1914" s="65"/>
      <c r="M1914" s="65"/>
      <c r="N1914" s="65"/>
      <c r="O1914" s="65"/>
      <c r="P1914" s="136"/>
      <c r="Q1914" s="69" t="str">
        <f>'D1'!G526&amp;""</f>
        <v/>
      </c>
      <c r="R1914" s="76"/>
      <c r="S1914" s="64" t="s">
        <v>622</v>
      </c>
      <c r="T1914" s="64"/>
      <c r="U1914" s="64"/>
      <c r="V1914" s="64"/>
      <c r="W1914" s="64"/>
      <c r="X1914" s="64"/>
      <c r="Y1914" s="64"/>
      <c r="Z1914" s="64"/>
      <c r="AA1914" s="64"/>
      <c r="AB1914" s="64"/>
      <c r="AC1914" s="64"/>
      <c r="AD1914" s="64"/>
      <c r="AE1914" s="64"/>
      <c r="AF1914" s="64"/>
      <c r="AG1914" s="69" t="str">
        <f>'D1'!G527&amp;""</f>
        <v/>
      </c>
      <c r="AH1914" s="104"/>
      <c r="AI1914" s="14" t="s">
        <v>630</v>
      </c>
      <c r="AJ1914" s="81"/>
      <c r="AK1914" s="81"/>
      <c r="AL1914" s="81"/>
      <c r="AM1914" s="81"/>
      <c r="AN1914" s="81"/>
      <c r="AO1914" s="81"/>
      <c r="AP1914" s="81"/>
      <c r="AQ1914" s="81"/>
      <c r="AR1914" s="81"/>
      <c r="AS1914" s="81"/>
      <c r="AT1914" s="81"/>
      <c r="AU1914" s="81"/>
      <c r="AV1914" s="144"/>
      <c r="AW1914" s="69" t="str">
        <f>'D1'!G528&amp;""</f>
        <v/>
      </c>
      <c r="AX1914" s="104"/>
      <c r="AZ1914" s="1" t="s">
        <v>5771</v>
      </c>
    </row>
    <row r="1915" spans="2:52">
      <c r="B1915" s="3"/>
      <c r="C1915" s="9"/>
      <c r="D1915" s="70"/>
      <c r="E1915" s="70"/>
      <c r="F1915" s="70"/>
      <c r="G1915" s="70"/>
      <c r="H1915" s="70"/>
      <c r="I1915" s="70"/>
      <c r="J1915" s="70"/>
      <c r="K1915" s="70"/>
      <c r="L1915" s="70"/>
      <c r="M1915" s="70"/>
      <c r="N1915" s="70"/>
      <c r="O1915" s="70"/>
      <c r="P1915" s="137"/>
      <c r="Q1915" s="25"/>
      <c r="R1915" s="77"/>
      <c r="S1915" s="64"/>
      <c r="T1915" s="64"/>
      <c r="U1915" s="64"/>
      <c r="V1915" s="64"/>
      <c r="W1915" s="64"/>
      <c r="X1915" s="64"/>
      <c r="Y1915" s="64"/>
      <c r="Z1915" s="64"/>
      <c r="AA1915" s="64"/>
      <c r="AB1915" s="64"/>
      <c r="AC1915" s="64"/>
      <c r="AD1915" s="64"/>
      <c r="AE1915" s="64"/>
      <c r="AF1915" s="64"/>
      <c r="AG1915" s="25"/>
      <c r="AH1915" s="106"/>
      <c r="AI1915" s="38"/>
      <c r="AJ1915" s="82"/>
      <c r="AK1915" s="82"/>
      <c r="AL1915" s="82"/>
      <c r="AM1915" s="82"/>
      <c r="AN1915" s="82"/>
      <c r="AO1915" s="82"/>
      <c r="AP1915" s="82"/>
      <c r="AQ1915" s="82"/>
      <c r="AR1915" s="82"/>
      <c r="AS1915" s="82"/>
      <c r="AT1915" s="82"/>
      <c r="AU1915" s="82"/>
      <c r="AV1915" s="145"/>
      <c r="AW1915" s="25"/>
      <c r="AX1915" s="106"/>
      <c r="AZ1915" s="1" t="s">
        <v>1531</v>
      </c>
    </row>
    <row r="1916" spans="2:52">
      <c r="B1916" s="3"/>
      <c r="C1916" s="8" t="s">
        <v>632</v>
      </c>
      <c r="D1916" s="65"/>
      <c r="E1916" s="65"/>
      <c r="F1916" s="65"/>
      <c r="G1916" s="65"/>
      <c r="H1916" s="65"/>
      <c r="I1916" s="65"/>
      <c r="J1916" s="65"/>
      <c r="K1916" s="65"/>
      <c r="L1916" s="65"/>
      <c r="M1916" s="65"/>
      <c r="N1916" s="65"/>
      <c r="O1916" s="65"/>
      <c r="P1916" s="136"/>
      <c r="Q1916" s="69" t="str">
        <f>'D1'!G529&amp;""</f>
        <v/>
      </c>
      <c r="R1916" s="104"/>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2:52">
      <c r="B1917" s="3"/>
      <c r="C1917" s="9"/>
      <c r="D1917" s="70"/>
      <c r="E1917" s="70"/>
      <c r="F1917" s="70"/>
      <c r="G1917" s="70"/>
      <c r="H1917" s="70"/>
      <c r="I1917" s="70"/>
      <c r="J1917" s="70"/>
      <c r="K1917" s="70"/>
      <c r="L1917" s="70"/>
      <c r="M1917" s="70"/>
      <c r="N1917" s="70"/>
      <c r="O1917" s="70"/>
      <c r="P1917" s="137"/>
      <c r="Q1917" s="25"/>
      <c r="R1917" s="106"/>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2:52">
      <c r="B1918" s="39"/>
      <c r="C1918" s="39"/>
      <c r="D1918" s="39"/>
      <c r="E1918" s="39"/>
      <c r="F1918" s="39"/>
      <c r="G1918" s="39"/>
      <c r="H1918" s="39"/>
      <c r="I1918" s="39"/>
      <c r="J1918" s="39"/>
      <c r="K1918" s="39"/>
      <c r="L1918" s="39"/>
      <c r="M1918" s="39"/>
      <c r="N1918" s="39"/>
      <c r="O1918" s="39"/>
      <c r="P1918" s="2"/>
      <c r="Q1918" s="2"/>
      <c r="AF1918" s="2"/>
      <c r="AG1918" s="2"/>
      <c r="AH1918" s="3"/>
      <c r="AI1918" s="3"/>
      <c r="AJ1918" s="3"/>
      <c r="AK1918" s="3"/>
      <c r="AL1918" s="3"/>
      <c r="AM1918" s="3"/>
      <c r="AN1918" s="3"/>
      <c r="AO1918" s="3"/>
      <c r="AP1918" s="3"/>
      <c r="AQ1918" s="3"/>
      <c r="AR1918" s="3"/>
      <c r="AS1918" s="3"/>
      <c r="AT1918" s="3"/>
      <c r="AU1918" s="3"/>
      <c r="AV1918" s="3"/>
      <c r="AW1918" s="3"/>
    </row>
    <row r="1919" spans="2:52">
      <c r="B1919" s="1" t="s">
        <v>1339</v>
      </c>
      <c r="C1919" s="3"/>
      <c r="D1919" s="39"/>
      <c r="E1919" s="39"/>
      <c r="F1919" s="39"/>
      <c r="G1919" s="39"/>
      <c r="H1919" s="39"/>
      <c r="I1919" s="39"/>
      <c r="J1919" s="39"/>
      <c r="K1919" s="39"/>
      <c r="L1919" s="39"/>
      <c r="M1919" s="39"/>
      <c r="N1919" s="39"/>
      <c r="O1919" s="39"/>
      <c r="P1919" s="39"/>
      <c r="Q1919" s="2"/>
      <c r="R1919" s="2"/>
      <c r="AG1919" s="2"/>
      <c r="AH1919" s="2"/>
      <c r="AL1919" s="1"/>
      <c r="AW1919" s="2"/>
      <c r="AX1919" s="2"/>
    </row>
    <row r="1920" spans="2:52">
      <c r="B1920" s="3"/>
      <c r="C1920" s="11" t="s">
        <v>288</v>
      </c>
      <c r="D1920" s="35"/>
      <c r="E1920" s="35"/>
      <c r="F1920" s="35"/>
      <c r="G1920" s="35"/>
      <c r="H1920" s="35"/>
      <c r="I1920" s="35"/>
      <c r="J1920" s="35"/>
      <c r="K1920" s="35"/>
      <c r="L1920" s="35"/>
      <c r="M1920" s="35"/>
      <c r="N1920" s="35"/>
      <c r="O1920" s="35"/>
      <c r="P1920" s="143"/>
      <c r="Q1920" s="11" t="s">
        <v>7277</v>
      </c>
      <c r="R1920" s="143"/>
      <c r="S1920" s="11" t="s">
        <v>288</v>
      </c>
      <c r="T1920" s="35"/>
      <c r="U1920" s="35"/>
      <c r="V1920" s="35"/>
      <c r="W1920" s="35"/>
      <c r="X1920" s="35"/>
      <c r="Y1920" s="35"/>
      <c r="Z1920" s="35"/>
      <c r="AA1920" s="35"/>
      <c r="AB1920" s="35"/>
      <c r="AC1920" s="35"/>
      <c r="AD1920" s="35"/>
      <c r="AE1920" s="35"/>
      <c r="AF1920" s="143"/>
      <c r="AG1920" s="11" t="s">
        <v>7277</v>
      </c>
      <c r="AH1920" s="143"/>
      <c r="AI1920" s="11" t="s">
        <v>288</v>
      </c>
      <c r="AJ1920" s="35"/>
      <c r="AK1920" s="35"/>
      <c r="AL1920" s="35"/>
      <c r="AM1920" s="35"/>
      <c r="AN1920" s="35"/>
      <c r="AO1920" s="35"/>
      <c r="AP1920" s="35"/>
      <c r="AQ1920" s="35"/>
      <c r="AR1920" s="35"/>
      <c r="AS1920" s="35"/>
      <c r="AT1920" s="35"/>
      <c r="AU1920" s="35"/>
      <c r="AV1920" s="143"/>
      <c r="AW1920" s="11" t="s">
        <v>7277</v>
      </c>
      <c r="AX1920" s="143"/>
    </row>
    <row r="1921" spans="1:58">
      <c r="B1921" s="3"/>
      <c r="C1921" s="8" t="s">
        <v>639</v>
      </c>
      <c r="D1921" s="65"/>
      <c r="E1921" s="65"/>
      <c r="F1921" s="65"/>
      <c r="G1921" s="65"/>
      <c r="H1921" s="65"/>
      <c r="I1921" s="65"/>
      <c r="J1921" s="65"/>
      <c r="K1921" s="65"/>
      <c r="L1921" s="65"/>
      <c r="M1921" s="65"/>
      <c r="N1921" s="65"/>
      <c r="O1921" s="65"/>
      <c r="P1921" s="136"/>
      <c r="Q1921" s="69" t="str">
        <f>'D1'!G530&amp;""</f>
        <v/>
      </c>
      <c r="R1921" s="104"/>
      <c r="S1921" s="8" t="s">
        <v>646</v>
      </c>
      <c r="T1921" s="65"/>
      <c r="U1921" s="65"/>
      <c r="V1921" s="65"/>
      <c r="W1921" s="65"/>
      <c r="X1921" s="65"/>
      <c r="Y1921" s="65"/>
      <c r="Z1921" s="65"/>
      <c r="AA1921" s="65"/>
      <c r="AB1921" s="65"/>
      <c r="AC1921" s="65"/>
      <c r="AD1921" s="65"/>
      <c r="AE1921" s="65"/>
      <c r="AF1921" s="136"/>
      <c r="AG1921" s="69" t="str">
        <f>'D1'!G531&amp;""</f>
        <v/>
      </c>
      <c r="AH1921" s="104"/>
      <c r="AI1921" s="8" t="s">
        <v>650</v>
      </c>
      <c r="AJ1921" s="65"/>
      <c r="AK1921" s="65"/>
      <c r="AL1921" s="65"/>
      <c r="AM1921" s="65"/>
      <c r="AN1921" s="65"/>
      <c r="AO1921" s="65"/>
      <c r="AP1921" s="65"/>
      <c r="AQ1921" s="65"/>
      <c r="AR1921" s="65"/>
      <c r="AS1921" s="65"/>
      <c r="AT1921" s="65"/>
      <c r="AU1921" s="65"/>
      <c r="AV1921" s="136"/>
      <c r="AW1921" s="69" t="str">
        <f>'D1'!G532&amp;""</f>
        <v/>
      </c>
      <c r="AX1921" s="104"/>
      <c r="AZ1921" s="1" t="s">
        <v>5771</v>
      </c>
    </row>
    <row r="1922" spans="1:58">
      <c r="B1922" s="3"/>
      <c r="C1922" s="9"/>
      <c r="D1922" s="70"/>
      <c r="E1922" s="70"/>
      <c r="F1922" s="70"/>
      <c r="G1922" s="70"/>
      <c r="H1922" s="70"/>
      <c r="I1922" s="70"/>
      <c r="J1922" s="70"/>
      <c r="K1922" s="70"/>
      <c r="L1922" s="70"/>
      <c r="M1922" s="70"/>
      <c r="N1922" s="70"/>
      <c r="O1922" s="70"/>
      <c r="P1922" s="137"/>
      <c r="Q1922" s="25"/>
      <c r="R1922" s="106"/>
      <c r="S1922" s="9"/>
      <c r="T1922" s="70"/>
      <c r="U1922" s="70"/>
      <c r="V1922" s="70"/>
      <c r="W1922" s="70"/>
      <c r="X1922" s="70"/>
      <c r="Y1922" s="70"/>
      <c r="Z1922" s="70"/>
      <c r="AA1922" s="70"/>
      <c r="AB1922" s="70"/>
      <c r="AC1922" s="70"/>
      <c r="AD1922" s="70"/>
      <c r="AE1922" s="70"/>
      <c r="AF1922" s="137"/>
      <c r="AG1922" s="25"/>
      <c r="AH1922" s="106"/>
      <c r="AI1922" s="9"/>
      <c r="AJ1922" s="70"/>
      <c r="AK1922" s="70"/>
      <c r="AL1922" s="70"/>
      <c r="AM1922" s="70"/>
      <c r="AN1922" s="70"/>
      <c r="AO1922" s="70"/>
      <c r="AP1922" s="70"/>
      <c r="AQ1922" s="70"/>
      <c r="AR1922" s="70"/>
      <c r="AS1922" s="70"/>
      <c r="AT1922" s="70"/>
      <c r="AU1922" s="70"/>
      <c r="AV1922" s="137"/>
      <c r="AW1922" s="25"/>
      <c r="AX1922" s="106"/>
      <c r="AZ1922" s="1" t="s">
        <v>1531</v>
      </c>
    </row>
    <row r="1923" spans="1:58">
      <c r="B1923" s="3"/>
      <c r="C1923" s="8" t="s">
        <v>657</v>
      </c>
      <c r="D1923" s="65"/>
      <c r="E1923" s="65"/>
      <c r="F1923" s="65"/>
      <c r="G1923" s="65"/>
      <c r="H1923" s="65"/>
      <c r="I1923" s="65"/>
      <c r="J1923" s="65"/>
      <c r="K1923" s="65"/>
      <c r="L1923" s="65"/>
      <c r="M1923" s="65"/>
      <c r="N1923" s="65"/>
      <c r="O1923" s="65"/>
      <c r="P1923" s="136"/>
      <c r="Q1923" s="69" t="str">
        <f>'D1'!G533&amp;""</f>
        <v/>
      </c>
      <c r="R1923" s="104"/>
      <c r="AL1923" s="1"/>
    </row>
    <row r="1924" spans="1:58">
      <c r="B1924" s="3"/>
      <c r="C1924" s="9"/>
      <c r="D1924" s="70"/>
      <c r="E1924" s="70"/>
      <c r="F1924" s="70"/>
      <c r="G1924" s="70"/>
      <c r="H1924" s="70"/>
      <c r="I1924" s="70"/>
      <c r="J1924" s="70"/>
      <c r="K1924" s="70"/>
      <c r="L1924" s="70"/>
      <c r="M1924" s="70"/>
      <c r="N1924" s="70"/>
      <c r="O1924" s="70"/>
      <c r="P1924" s="137"/>
      <c r="Q1924" s="25"/>
      <c r="R1924" s="106"/>
      <c r="AL1924" s="1"/>
    </row>
    <row r="1925" spans="1:58">
      <c r="P1925" s="2"/>
      <c r="Q1925" s="2"/>
      <c r="AL1925" s="1"/>
    </row>
    <row r="1926" spans="1:58">
      <c r="B1926" s="1" t="s">
        <v>485</v>
      </c>
      <c r="C1926" s="3"/>
      <c r="AK1926" s="7"/>
      <c r="AL1926" s="1"/>
      <c r="BE1926" s="3"/>
    </row>
    <row r="1927" spans="1:58">
      <c r="B1927" s="3"/>
      <c r="C1927" s="1" t="s">
        <v>7699</v>
      </c>
      <c r="AK1927" s="7"/>
      <c r="AL1927" s="1"/>
      <c r="BE1927" s="3"/>
    </row>
    <row r="1928" spans="1:58" ht="14.25" customHeight="1">
      <c r="B1928" s="3"/>
      <c r="C1928" s="36" t="str">
        <f>'D1'!G534&amp;""</f>
        <v/>
      </c>
      <c r="D1928" s="74"/>
      <c r="E1928" s="74"/>
      <c r="F1928" s="74"/>
      <c r="G1928" s="74"/>
      <c r="H1928" s="74"/>
      <c r="I1928" s="74"/>
      <c r="J1928" s="74"/>
      <c r="K1928" s="74"/>
      <c r="L1928" s="74"/>
      <c r="M1928" s="74"/>
      <c r="N1928" s="74"/>
      <c r="O1928" s="74"/>
      <c r="P1928" s="74"/>
      <c r="Q1928" s="74"/>
      <c r="R1928" s="74"/>
      <c r="S1928" s="74"/>
      <c r="T1928" s="74"/>
      <c r="U1928" s="74"/>
      <c r="V1928" s="74"/>
      <c r="W1928" s="74"/>
      <c r="X1928" s="74"/>
      <c r="Y1928" s="74"/>
      <c r="Z1928" s="74"/>
      <c r="AA1928" s="74"/>
      <c r="AB1928" s="74"/>
      <c r="AC1928" s="74"/>
      <c r="AD1928" s="74"/>
      <c r="AE1928" s="74"/>
      <c r="AF1928" s="74"/>
      <c r="AG1928" s="74"/>
      <c r="AH1928" s="74"/>
      <c r="AI1928" s="74"/>
      <c r="AJ1928" s="74"/>
      <c r="AK1928" s="74"/>
      <c r="AL1928" s="74"/>
      <c r="AM1928" s="74"/>
      <c r="AN1928" s="74"/>
      <c r="AO1928" s="74"/>
      <c r="AP1928" s="74"/>
      <c r="AQ1928" s="74"/>
      <c r="AR1928" s="74"/>
      <c r="AS1928" s="74"/>
      <c r="AT1928" s="74"/>
      <c r="AU1928" s="74"/>
      <c r="AV1928" s="74"/>
      <c r="AW1928" s="74"/>
      <c r="AX1928" s="74"/>
      <c r="AY1928" s="74"/>
      <c r="AZ1928" s="74"/>
      <c r="BA1928" s="74"/>
      <c r="BB1928" s="74"/>
      <c r="BC1928" s="74"/>
      <c r="BD1928" s="74"/>
      <c r="BE1928" s="74"/>
      <c r="BF1928" s="337"/>
    </row>
    <row r="1929" spans="1:58">
      <c r="B1929" s="3"/>
      <c r="C1929" s="22"/>
      <c r="D1929" s="57"/>
      <c r="E1929" s="57"/>
      <c r="F1929" s="57"/>
      <c r="G1929" s="57"/>
      <c r="H1929" s="57"/>
      <c r="I1929" s="57"/>
      <c r="J1929" s="57"/>
      <c r="K1929" s="57"/>
      <c r="L1929" s="57"/>
      <c r="M1929" s="57"/>
      <c r="N1929" s="57"/>
      <c r="O1929" s="57"/>
      <c r="P1929" s="57"/>
      <c r="Q1929" s="57"/>
      <c r="R1929" s="57"/>
      <c r="S1929" s="57"/>
      <c r="T1929" s="57"/>
      <c r="U1929" s="57"/>
      <c r="V1929" s="57"/>
      <c r="W1929" s="57"/>
      <c r="X1929" s="57"/>
      <c r="Y1929" s="57"/>
      <c r="Z1929" s="57"/>
      <c r="AA1929" s="57"/>
      <c r="AB1929" s="57"/>
      <c r="AC1929" s="57"/>
      <c r="AD1929" s="57"/>
      <c r="AE1929" s="57"/>
      <c r="AF1929" s="57"/>
      <c r="AG1929" s="57"/>
      <c r="AH1929" s="57"/>
      <c r="AI1929" s="57"/>
      <c r="AJ1929" s="57"/>
      <c r="AK1929" s="57"/>
      <c r="AL1929" s="57"/>
      <c r="AM1929" s="57"/>
      <c r="AN1929" s="57"/>
      <c r="AO1929" s="57"/>
      <c r="AP1929" s="57"/>
      <c r="AQ1929" s="57"/>
      <c r="AR1929" s="57"/>
      <c r="AS1929" s="57"/>
      <c r="AT1929" s="57"/>
      <c r="AU1929" s="57"/>
      <c r="AV1929" s="57"/>
      <c r="AW1929" s="57"/>
      <c r="AX1929" s="57"/>
      <c r="AY1929" s="57"/>
      <c r="AZ1929" s="57"/>
      <c r="BA1929" s="57"/>
      <c r="BB1929" s="57"/>
      <c r="BC1929" s="57"/>
      <c r="BD1929" s="57"/>
      <c r="BE1929" s="57"/>
      <c r="BF1929" s="338"/>
    </row>
    <row r="1930" spans="1:58">
      <c r="B1930" s="3"/>
      <c r="C1930" s="22"/>
      <c r="D1930" s="57"/>
      <c r="E1930" s="57"/>
      <c r="F1930" s="57"/>
      <c r="G1930" s="57"/>
      <c r="H1930" s="57"/>
      <c r="I1930" s="57"/>
      <c r="J1930" s="57"/>
      <c r="K1930" s="57"/>
      <c r="L1930" s="57"/>
      <c r="M1930" s="57"/>
      <c r="N1930" s="57"/>
      <c r="O1930" s="57"/>
      <c r="P1930" s="57"/>
      <c r="Q1930" s="57"/>
      <c r="R1930" s="57"/>
      <c r="S1930" s="57"/>
      <c r="T1930" s="57"/>
      <c r="U1930" s="57"/>
      <c r="V1930" s="57"/>
      <c r="W1930" s="57"/>
      <c r="X1930" s="57"/>
      <c r="Y1930" s="57"/>
      <c r="Z1930" s="57"/>
      <c r="AA1930" s="57"/>
      <c r="AB1930" s="57"/>
      <c r="AC1930" s="57"/>
      <c r="AD1930" s="57"/>
      <c r="AE1930" s="57"/>
      <c r="AF1930" s="57"/>
      <c r="AG1930" s="57"/>
      <c r="AH1930" s="57"/>
      <c r="AI1930" s="57"/>
      <c r="AJ1930" s="57"/>
      <c r="AK1930" s="57"/>
      <c r="AL1930" s="57"/>
      <c r="AM1930" s="57"/>
      <c r="AN1930" s="57"/>
      <c r="AO1930" s="57"/>
      <c r="AP1930" s="57"/>
      <c r="AQ1930" s="57"/>
      <c r="AR1930" s="57"/>
      <c r="AS1930" s="57"/>
      <c r="AT1930" s="57"/>
      <c r="AU1930" s="57"/>
      <c r="AV1930" s="57"/>
      <c r="AW1930" s="57"/>
      <c r="AX1930" s="57"/>
      <c r="AY1930" s="57"/>
      <c r="AZ1930" s="57"/>
      <c r="BA1930" s="57"/>
      <c r="BB1930" s="57"/>
      <c r="BC1930" s="57"/>
      <c r="BD1930" s="57"/>
      <c r="BE1930" s="57"/>
      <c r="BF1930" s="338"/>
    </row>
    <row r="1931" spans="1:58">
      <c r="B1931" s="3"/>
      <c r="C1931" s="22"/>
      <c r="D1931" s="57"/>
      <c r="E1931" s="57"/>
      <c r="F1931" s="57"/>
      <c r="G1931" s="57"/>
      <c r="H1931" s="57"/>
      <c r="I1931" s="57"/>
      <c r="J1931" s="57"/>
      <c r="K1931" s="57"/>
      <c r="L1931" s="57"/>
      <c r="M1931" s="57"/>
      <c r="N1931" s="57"/>
      <c r="O1931" s="57"/>
      <c r="P1931" s="57"/>
      <c r="Q1931" s="57"/>
      <c r="R1931" s="57"/>
      <c r="S1931" s="57"/>
      <c r="T1931" s="57"/>
      <c r="U1931" s="57"/>
      <c r="V1931" s="57"/>
      <c r="W1931" s="57"/>
      <c r="X1931" s="57"/>
      <c r="Y1931" s="57"/>
      <c r="Z1931" s="57"/>
      <c r="AA1931" s="57"/>
      <c r="AB1931" s="57"/>
      <c r="AC1931" s="57"/>
      <c r="AD1931" s="57"/>
      <c r="AE1931" s="57"/>
      <c r="AF1931" s="57"/>
      <c r="AG1931" s="57"/>
      <c r="AH1931" s="57"/>
      <c r="AI1931" s="57"/>
      <c r="AJ1931" s="57"/>
      <c r="AK1931" s="57"/>
      <c r="AL1931" s="57"/>
      <c r="AM1931" s="57"/>
      <c r="AN1931" s="57"/>
      <c r="AO1931" s="57"/>
      <c r="AP1931" s="57"/>
      <c r="AQ1931" s="57"/>
      <c r="AR1931" s="57"/>
      <c r="AS1931" s="57"/>
      <c r="AT1931" s="57"/>
      <c r="AU1931" s="57"/>
      <c r="AV1931" s="57"/>
      <c r="AW1931" s="57"/>
      <c r="AX1931" s="57"/>
      <c r="AY1931" s="57"/>
      <c r="AZ1931" s="57"/>
      <c r="BA1931" s="57"/>
      <c r="BB1931" s="57"/>
      <c r="BC1931" s="57"/>
      <c r="BD1931" s="57"/>
      <c r="BE1931" s="57"/>
      <c r="BF1931" s="338"/>
    </row>
    <row r="1932" spans="1:58">
      <c r="B1932" s="3"/>
      <c r="C1932" s="23"/>
      <c r="D1932" s="75"/>
      <c r="E1932" s="75"/>
      <c r="F1932" s="75"/>
      <c r="G1932" s="75"/>
      <c r="H1932" s="75"/>
      <c r="I1932" s="75"/>
      <c r="J1932" s="75"/>
      <c r="K1932" s="75"/>
      <c r="L1932" s="75"/>
      <c r="M1932" s="75"/>
      <c r="N1932" s="75"/>
      <c r="O1932" s="75"/>
      <c r="P1932" s="75"/>
      <c r="Q1932" s="75"/>
      <c r="R1932" s="75"/>
      <c r="S1932" s="75"/>
      <c r="T1932" s="75"/>
      <c r="U1932" s="75"/>
      <c r="V1932" s="75"/>
      <c r="W1932" s="75"/>
      <c r="X1932" s="75"/>
      <c r="Y1932" s="75"/>
      <c r="Z1932" s="75"/>
      <c r="AA1932" s="75"/>
      <c r="AB1932" s="75"/>
      <c r="AC1932" s="75"/>
      <c r="AD1932" s="75"/>
      <c r="AE1932" s="75"/>
      <c r="AF1932" s="75"/>
      <c r="AG1932" s="75"/>
      <c r="AH1932" s="75"/>
      <c r="AI1932" s="75"/>
      <c r="AJ1932" s="75"/>
      <c r="AK1932" s="75"/>
      <c r="AL1932" s="75"/>
      <c r="AM1932" s="75"/>
      <c r="AN1932" s="75"/>
      <c r="AO1932" s="75"/>
      <c r="AP1932" s="75"/>
      <c r="AQ1932" s="75"/>
      <c r="AR1932" s="75"/>
      <c r="AS1932" s="75"/>
      <c r="AT1932" s="75"/>
      <c r="AU1932" s="75"/>
      <c r="AV1932" s="75"/>
      <c r="AW1932" s="75"/>
      <c r="AX1932" s="75"/>
      <c r="AY1932" s="75"/>
      <c r="AZ1932" s="75"/>
      <c r="BA1932" s="75"/>
      <c r="BB1932" s="75"/>
      <c r="BC1932" s="75"/>
      <c r="BD1932" s="75"/>
      <c r="BE1932" s="75"/>
      <c r="BF1932" s="339"/>
    </row>
    <row r="1933" spans="1:58">
      <c r="AL1933" s="1"/>
    </row>
    <row r="1934" spans="1:58">
      <c r="A1934" s="6" t="s">
        <v>7632</v>
      </c>
    </row>
    <row r="1935" spans="1:58">
      <c r="AL1935" s="1"/>
    </row>
    <row r="1936" spans="1:58">
      <c r="B1936" s="16" t="s">
        <v>288</v>
      </c>
      <c r="C1936" s="16"/>
      <c r="D1936" s="16"/>
      <c r="E1936" s="16"/>
      <c r="F1936" s="16"/>
      <c r="G1936" s="16"/>
      <c r="H1936" s="16"/>
      <c r="I1936" s="16"/>
      <c r="J1936" s="16"/>
      <c r="K1936" s="16"/>
      <c r="L1936" s="16"/>
      <c r="M1936" s="16"/>
      <c r="N1936" s="16" t="s">
        <v>540</v>
      </c>
      <c r="O1936" s="16"/>
      <c r="AL1936" s="1"/>
    </row>
    <row r="1937" spans="2:58" ht="13.5" customHeight="1">
      <c r="B1937" s="10" t="s">
        <v>7609</v>
      </c>
      <c r="C1937" s="10"/>
      <c r="D1937" s="10"/>
      <c r="E1937" s="10"/>
      <c r="F1937" s="10"/>
      <c r="G1937" s="10"/>
      <c r="H1937" s="10"/>
      <c r="I1937" s="10"/>
      <c r="J1937" s="10"/>
      <c r="K1937" s="10"/>
      <c r="L1937" s="10"/>
      <c r="M1937" s="10"/>
      <c r="N1937" s="130" t="str">
        <f>'D1'!G551&amp;""</f>
        <v/>
      </c>
      <c r="O1937" s="16"/>
      <c r="Q1937" s="1" t="s">
        <v>533</v>
      </c>
      <c r="AL1937" s="1"/>
    </row>
    <row r="1938" spans="2:58" ht="13.5" customHeight="1">
      <c r="B1938" s="10"/>
      <c r="C1938" s="10"/>
      <c r="D1938" s="10"/>
      <c r="E1938" s="10"/>
      <c r="F1938" s="10"/>
      <c r="G1938" s="10"/>
      <c r="H1938" s="10"/>
      <c r="I1938" s="10"/>
      <c r="J1938" s="10"/>
      <c r="K1938" s="10"/>
      <c r="L1938" s="10"/>
      <c r="M1938" s="10"/>
      <c r="N1938" s="16"/>
      <c r="O1938" s="16"/>
      <c r="Q1938" s="1" t="s">
        <v>7129</v>
      </c>
      <c r="AL1938" s="1"/>
    </row>
    <row r="1939" spans="2:58" ht="13.5" customHeight="1">
      <c r="AL1939" s="1"/>
    </row>
    <row r="1940" spans="2:58" ht="13.5" customHeight="1">
      <c r="B1940" s="1" t="s">
        <v>5557</v>
      </c>
      <c r="C1940" s="3"/>
      <c r="AL1940" s="1"/>
    </row>
    <row r="1941" spans="2:58" ht="13.5" customHeight="1">
      <c r="B1941" s="3"/>
      <c r="C1941" s="1" t="s">
        <v>5531</v>
      </c>
      <c r="AL1941" s="1"/>
    </row>
    <row r="1942" spans="2:58">
      <c r="B1942" s="3"/>
      <c r="C1942" s="21" t="str">
        <f>'D1'!G552&amp;""</f>
        <v/>
      </c>
      <c r="D1942" s="101"/>
      <c r="E1942" s="101"/>
      <c r="F1942" s="101"/>
      <c r="G1942" s="101"/>
      <c r="H1942" s="101"/>
      <c r="I1942" s="101"/>
      <c r="J1942" s="101"/>
      <c r="K1942" s="101"/>
      <c r="L1942" s="101"/>
      <c r="M1942" s="101"/>
      <c r="N1942" s="101"/>
      <c r="O1942" s="101"/>
      <c r="P1942" s="101"/>
      <c r="Q1942" s="101"/>
      <c r="R1942" s="101"/>
      <c r="S1942" s="101"/>
      <c r="T1942" s="101"/>
      <c r="U1942" s="101"/>
      <c r="V1942" s="101"/>
      <c r="W1942" s="101"/>
      <c r="X1942" s="101"/>
      <c r="Y1942" s="101"/>
      <c r="Z1942" s="101"/>
      <c r="AA1942" s="101"/>
      <c r="AB1942" s="101"/>
      <c r="AC1942" s="101"/>
      <c r="AD1942" s="101"/>
      <c r="AE1942" s="101"/>
      <c r="AF1942" s="101"/>
      <c r="AG1942" s="101"/>
      <c r="AH1942" s="101"/>
      <c r="AI1942" s="101"/>
      <c r="AJ1942" s="101"/>
      <c r="AK1942" s="101"/>
      <c r="AL1942" s="101"/>
      <c r="AM1942" s="101"/>
      <c r="AN1942" s="101"/>
      <c r="AO1942" s="101"/>
      <c r="AP1942" s="101"/>
      <c r="AQ1942" s="101"/>
      <c r="AR1942" s="101"/>
      <c r="AS1942" s="101"/>
      <c r="AT1942" s="101"/>
      <c r="AU1942" s="101"/>
      <c r="AV1942" s="101"/>
      <c r="AW1942" s="101"/>
      <c r="AX1942" s="101"/>
      <c r="AY1942" s="101"/>
      <c r="AZ1942" s="101"/>
      <c r="BA1942" s="101"/>
      <c r="BB1942" s="101"/>
      <c r="BC1942" s="101"/>
      <c r="BD1942" s="101"/>
      <c r="BE1942" s="101"/>
      <c r="BF1942" s="347"/>
    </row>
    <row r="1943" spans="2:58">
      <c r="B1943" s="3"/>
      <c r="C1943" s="93"/>
      <c r="D1943" s="102"/>
      <c r="E1943" s="102"/>
      <c r="F1943" s="102"/>
      <c r="G1943" s="102"/>
      <c r="H1943" s="102"/>
      <c r="I1943" s="102"/>
      <c r="J1943" s="102"/>
      <c r="K1943" s="102"/>
      <c r="L1943" s="102"/>
      <c r="M1943" s="102"/>
      <c r="N1943" s="102"/>
      <c r="O1943" s="102"/>
      <c r="P1943" s="102"/>
      <c r="Q1943" s="102"/>
      <c r="R1943" s="102"/>
      <c r="S1943" s="102"/>
      <c r="T1943" s="102"/>
      <c r="U1943" s="102"/>
      <c r="V1943" s="102"/>
      <c r="W1943" s="102"/>
      <c r="X1943" s="102"/>
      <c r="Y1943" s="102"/>
      <c r="Z1943" s="102"/>
      <c r="AA1943" s="102"/>
      <c r="AB1943" s="102"/>
      <c r="AC1943" s="102"/>
      <c r="AD1943" s="102"/>
      <c r="AE1943" s="102"/>
      <c r="AF1943" s="102"/>
      <c r="AG1943" s="102"/>
      <c r="AH1943" s="102"/>
      <c r="AI1943" s="102"/>
      <c r="AJ1943" s="102"/>
      <c r="AK1943" s="102"/>
      <c r="AL1943" s="102"/>
      <c r="AM1943" s="102"/>
      <c r="AN1943" s="102"/>
      <c r="AO1943" s="102"/>
      <c r="AP1943" s="102"/>
      <c r="AQ1943" s="102"/>
      <c r="AR1943" s="102"/>
      <c r="AS1943" s="102"/>
      <c r="AT1943" s="102"/>
      <c r="AU1943" s="102"/>
      <c r="AV1943" s="102"/>
      <c r="AW1943" s="102"/>
      <c r="AX1943" s="102"/>
      <c r="AY1943" s="102"/>
      <c r="AZ1943" s="102"/>
      <c r="BA1943" s="102"/>
      <c r="BB1943" s="102"/>
      <c r="BC1943" s="102"/>
      <c r="BD1943" s="102"/>
      <c r="BE1943" s="102"/>
      <c r="BF1943" s="348"/>
    </row>
    <row r="1944" spans="2:58">
      <c r="B1944" s="3"/>
      <c r="C1944" s="93"/>
      <c r="D1944" s="102"/>
      <c r="E1944" s="102"/>
      <c r="F1944" s="102"/>
      <c r="G1944" s="102"/>
      <c r="H1944" s="102"/>
      <c r="I1944" s="102"/>
      <c r="J1944" s="102"/>
      <c r="K1944" s="102"/>
      <c r="L1944" s="102"/>
      <c r="M1944" s="102"/>
      <c r="N1944" s="102"/>
      <c r="O1944" s="102"/>
      <c r="P1944" s="102"/>
      <c r="Q1944" s="102"/>
      <c r="R1944" s="102"/>
      <c r="S1944" s="102"/>
      <c r="T1944" s="102"/>
      <c r="U1944" s="102"/>
      <c r="V1944" s="102"/>
      <c r="W1944" s="102"/>
      <c r="X1944" s="102"/>
      <c r="Y1944" s="102"/>
      <c r="Z1944" s="102"/>
      <c r="AA1944" s="102"/>
      <c r="AB1944" s="102"/>
      <c r="AC1944" s="102"/>
      <c r="AD1944" s="102"/>
      <c r="AE1944" s="102"/>
      <c r="AF1944" s="102"/>
      <c r="AG1944" s="102"/>
      <c r="AH1944" s="102"/>
      <c r="AI1944" s="102"/>
      <c r="AJ1944" s="102"/>
      <c r="AK1944" s="102"/>
      <c r="AL1944" s="102"/>
      <c r="AM1944" s="102"/>
      <c r="AN1944" s="102"/>
      <c r="AO1944" s="102"/>
      <c r="AP1944" s="102"/>
      <c r="AQ1944" s="102"/>
      <c r="AR1944" s="102"/>
      <c r="AS1944" s="102"/>
      <c r="AT1944" s="102"/>
      <c r="AU1944" s="102"/>
      <c r="AV1944" s="102"/>
      <c r="AW1944" s="102"/>
      <c r="AX1944" s="102"/>
      <c r="AY1944" s="102"/>
      <c r="AZ1944" s="102"/>
      <c r="BA1944" s="102"/>
      <c r="BB1944" s="102"/>
      <c r="BC1944" s="102"/>
      <c r="BD1944" s="102"/>
      <c r="BE1944" s="102"/>
      <c r="BF1944" s="348"/>
    </row>
    <row r="1945" spans="2:58">
      <c r="B1945" s="3"/>
      <c r="C1945" s="93"/>
      <c r="D1945" s="102"/>
      <c r="E1945" s="102"/>
      <c r="F1945" s="102"/>
      <c r="G1945" s="102"/>
      <c r="H1945" s="102"/>
      <c r="I1945" s="102"/>
      <c r="J1945" s="102"/>
      <c r="K1945" s="102"/>
      <c r="L1945" s="102"/>
      <c r="M1945" s="102"/>
      <c r="N1945" s="102"/>
      <c r="O1945" s="102"/>
      <c r="P1945" s="102"/>
      <c r="Q1945" s="102"/>
      <c r="R1945" s="102"/>
      <c r="S1945" s="102"/>
      <c r="T1945" s="102"/>
      <c r="U1945" s="102"/>
      <c r="V1945" s="102"/>
      <c r="W1945" s="102"/>
      <c r="X1945" s="102"/>
      <c r="Y1945" s="102"/>
      <c r="Z1945" s="102"/>
      <c r="AA1945" s="102"/>
      <c r="AB1945" s="102"/>
      <c r="AC1945" s="102"/>
      <c r="AD1945" s="102"/>
      <c r="AE1945" s="102"/>
      <c r="AF1945" s="102"/>
      <c r="AG1945" s="102"/>
      <c r="AH1945" s="102"/>
      <c r="AI1945" s="102"/>
      <c r="AJ1945" s="102"/>
      <c r="AK1945" s="102"/>
      <c r="AL1945" s="102"/>
      <c r="AM1945" s="102"/>
      <c r="AN1945" s="102"/>
      <c r="AO1945" s="102"/>
      <c r="AP1945" s="102"/>
      <c r="AQ1945" s="102"/>
      <c r="AR1945" s="102"/>
      <c r="AS1945" s="102"/>
      <c r="AT1945" s="102"/>
      <c r="AU1945" s="102"/>
      <c r="AV1945" s="102"/>
      <c r="AW1945" s="102"/>
      <c r="AX1945" s="102"/>
      <c r="AY1945" s="102"/>
      <c r="AZ1945" s="102"/>
      <c r="BA1945" s="102"/>
      <c r="BB1945" s="102"/>
      <c r="BC1945" s="102"/>
      <c r="BD1945" s="102"/>
      <c r="BE1945" s="102"/>
      <c r="BF1945" s="348"/>
    </row>
    <row r="1946" spans="2:58">
      <c r="B1946" s="3"/>
      <c r="C1946" s="93"/>
      <c r="D1946" s="102"/>
      <c r="E1946" s="102"/>
      <c r="F1946" s="102"/>
      <c r="G1946" s="102"/>
      <c r="H1946" s="102"/>
      <c r="I1946" s="102"/>
      <c r="J1946" s="102"/>
      <c r="K1946" s="102"/>
      <c r="L1946" s="102"/>
      <c r="M1946" s="102"/>
      <c r="N1946" s="102"/>
      <c r="O1946" s="102"/>
      <c r="P1946" s="102"/>
      <c r="Q1946" s="102"/>
      <c r="R1946" s="102"/>
      <c r="S1946" s="102"/>
      <c r="T1946" s="102"/>
      <c r="U1946" s="102"/>
      <c r="V1946" s="102"/>
      <c r="W1946" s="102"/>
      <c r="X1946" s="102"/>
      <c r="Y1946" s="102"/>
      <c r="Z1946" s="102"/>
      <c r="AA1946" s="102"/>
      <c r="AB1946" s="102"/>
      <c r="AC1946" s="102"/>
      <c r="AD1946" s="102"/>
      <c r="AE1946" s="102"/>
      <c r="AF1946" s="102"/>
      <c r="AG1946" s="102"/>
      <c r="AH1946" s="102"/>
      <c r="AI1946" s="102"/>
      <c r="AJ1946" s="102"/>
      <c r="AK1946" s="102"/>
      <c r="AL1946" s="102"/>
      <c r="AM1946" s="102"/>
      <c r="AN1946" s="102"/>
      <c r="AO1946" s="102"/>
      <c r="AP1946" s="102"/>
      <c r="AQ1946" s="102"/>
      <c r="AR1946" s="102"/>
      <c r="AS1946" s="102"/>
      <c r="AT1946" s="102"/>
      <c r="AU1946" s="102"/>
      <c r="AV1946" s="102"/>
      <c r="AW1946" s="102"/>
      <c r="AX1946" s="102"/>
      <c r="AY1946" s="102"/>
      <c r="AZ1946" s="102"/>
      <c r="BA1946" s="102"/>
      <c r="BB1946" s="102"/>
      <c r="BC1946" s="102"/>
      <c r="BD1946" s="102"/>
      <c r="BE1946" s="102"/>
      <c r="BF1946" s="348"/>
    </row>
    <row r="1947" spans="2:58">
      <c r="B1947" s="3"/>
      <c r="C1947" s="93"/>
      <c r="D1947" s="102"/>
      <c r="E1947" s="102"/>
      <c r="F1947" s="102"/>
      <c r="G1947" s="102"/>
      <c r="H1947" s="102"/>
      <c r="I1947" s="102"/>
      <c r="J1947" s="102"/>
      <c r="K1947" s="102"/>
      <c r="L1947" s="102"/>
      <c r="M1947" s="102"/>
      <c r="N1947" s="102"/>
      <c r="O1947" s="102"/>
      <c r="P1947" s="102"/>
      <c r="Q1947" s="102"/>
      <c r="R1947" s="102"/>
      <c r="S1947" s="102"/>
      <c r="T1947" s="102"/>
      <c r="U1947" s="102"/>
      <c r="V1947" s="102"/>
      <c r="W1947" s="102"/>
      <c r="X1947" s="102"/>
      <c r="Y1947" s="102"/>
      <c r="Z1947" s="102"/>
      <c r="AA1947" s="102"/>
      <c r="AB1947" s="102"/>
      <c r="AC1947" s="102"/>
      <c r="AD1947" s="102"/>
      <c r="AE1947" s="102"/>
      <c r="AF1947" s="102"/>
      <c r="AG1947" s="102"/>
      <c r="AH1947" s="102"/>
      <c r="AI1947" s="102"/>
      <c r="AJ1947" s="102"/>
      <c r="AK1947" s="102"/>
      <c r="AL1947" s="102"/>
      <c r="AM1947" s="102"/>
      <c r="AN1947" s="102"/>
      <c r="AO1947" s="102"/>
      <c r="AP1947" s="102"/>
      <c r="AQ1947" s="102"/>
      <c r="AR1947" s="102"/>
      <c r="AS1947" s="102"/>
      <c r="AT1947" s="102"/>
      <c r="AU1947" s="102"/>
      <c r="AV1947" s="102"/>
      <c r="AW1947" s="102"/>
      <c r="AX1947" s="102"/>
      <c r="AY1947" s="102"/>
      <c r="AZ1947" s="102"/>
      <c r="BA1947" s="102"/>
      <c r="BB1947" s="102"/>
      <c r="BC1947" s="102"/>
      <c r="BD1947" s="102"/>
      <c r="BE1947" s="102"/>
      <c r="BF1947" s="348"/>
    </row>
    <row r="1948" spans="2:58">
      <c r="B1948" s="3"/>
      <c r="C1948" s="93"/>
      <c r="D1948" s="102"/>
      <c r="E1948" s="102"/>
      <c r="F1948" s="102"/>
      <c r="G1948" s="102"/>
      <c r="H1948" s="102"/>
      <c r="I1948" s="102"/>
      <c r="J1948" s="102"/>
      <c r="K1948" s="102"/>
      <c r="L1948" s="102"/>
      <c r="M1948" s="102"/>
      <c r="N1948" s="102"/>
      <c r="O1948" s="102"/>
      <c r="P1948" s="102"/>
      <c r="Q1948" s="102"/>
      <c r="R1948" s="102"/>
      <c r="S1948" s="102"/>
      <c r="T1948" s="102"/>
      <c r="U1948" s="102"/>
      <c r="V1948" s="102"/>
      <c r="W1948" s="102"/>
      <c r="X1948" s="102"/>
      <c r="Y1948" s="102"/>
      <c r="Z1948" s="102"/>
      <c r="AA1948" s="102"/>
      <c r="AB1948" s="102"/>
      <c r="AC1948" s="102"/>
      <c r="AD1948" s="102"/>
      <c r="AE1948" s="102"/>
      <c r="AF1948" s="102"/>
      <c r="AG1948" s="102"/>
      <c r="AH1948" s="102"/>
      <c r="AI1948" s="102"/>
      <c r="AJ1948" s="102"/>
      <c r="AK1948" s="102"/>
      <c r="AL1948" s="102"/>
      <c r="AM1948" s="102"/>
      <c r="AN1948" s="102"/>
      <c r="AO1948" s="102"/>
      <c r="AP1948" s="102"/>
      <c r="AQ1948" s="102"/>
      <c r="AR1948" s="102"/>
      <c r="AS1948" s="102"/>
      <c r="AT1948" s="102"/>
      <c r="AU1948" s="102"/>
      <c r="AV1948" s="102"/>
      <c r="AW1948" s="102"/>
      <c r="AX1948" s="102"/>
      <c r="AY1948" s="102"/>
      <c r="AZ1948" s="102"/>
      <c r="BA1948" s="102"/>
      <c r="BB1948" s="102"/>
      <c r="BC1948" s="102"/>
      <c r="BD1948" s="102"/>
      <c r="BE1948" s="102"/>
      <c r="BF1948" s="348"/>
    </row>
    <row r="1949" spans="2:58">
      <c r="B1949" s="3"/>
      <c r="C1949" s="93"/>
      <c r="D1949" s="102"/>
      <c r="E1949" s="102"/>
      <c r="F1949" s="102"/>
      <c r="G1949" s="102"/>
      <c r="H1949" s="102"/>
      <c r="I1949" s="102"/>
      <c r="J1949" s="102"/>
      <c r="K1949" s="102"/>
      <c r="L1949" s="102"/>
      <c r="M1949" s="102"/>
      <c r="N1949" s="102"/>
      <c r="O1949" s="102"/>
      <c r="P1949" s="102"/>
      <c r="Q1949" s="102"/>
      <c r="R1949" s="102"/>
      <c r="S1949" s="102"/>
      <c r="T1949" s="102"/>
      <c r="U1949" s="102"/>
      <c r="V1949" s="102"/>
      <c r="W1949" s="102"/>
      <c r="X1949" s="102"/>
      <c r="Y1949" s="102"/>
      <c r="Z1949" s="102"/>
      <c r="AA1949" s="102"/>
      <c r="AB1949" s="102"/>
      <c r="AC1949" s="102"/>
      <c r="AD1949" s="102"/>
      <c r="AE1949" s="102"/>
      <c r="AF1949" s="102"/>
      <c r="AG1949" s="102"/>
      <c r="AH1949" s="102"/>
      <c r="AI1949" s="102"/>
      <c r="AJ1949" s="102"/>
      <c r="AK1949" s="102"/>
      <c r="AL1949" s="102"/>
      <c r="AM1949" s="102"/>
      <c r="AN1949" s="102"/>
      <c r="AO1949" s="102"/>
      <c r="AP1949" s="102"/>
      <c r="AQ1949" s="102"/>
      <c r="AR1949" s="102"/>
      <c r="AS1949" s="102"/>
      <c r="AT1949" s="102"/>
      <c r="AU1949" s="102"/>
      <c r="AV1949" s="102"/>
      <c r="AW1949" s="102"/>
      <c r="AX1949" s="102"/>
      <c r="AY1949" s="102"/>
      <c r="AZ1949" s="102"/>
      <c r="BA1949" s="102"/>
      <c r="BB1949" s="102"/>
      <c r="BC1949" s="102"/>
      <c r="BD1949" s="102"/>
      <c r="BE1949" s="102"/>
      <c r="BF1949" s="348"/>
    </row>
    <row r="1950" spans="2:58">
      <c r="B1950" s="3"/>
      <c r="C1950" s="93"/>
      <c r="D1950" s="102"/>
      <c r="E1950" s="102"/>
      <c r="F1950" s="102"/>
      <c r="G1950" s="102"/>
      <c r="H1950" s="102"/>
      <c r="I1950" s="102"/>
      <c r="J1950" s="102"/>
      <c r="K1950" s="102"/>
      <c r="L1950" s="102"/>
      <c r="M1950" s="102"/>
      <c r="N1950" s="102"/>
      <c r="O1950" s="102"/>
      <c r="P1950" s="102"/>
      <c r="Q1950" s="102"/>
      <c r="R1950" s="102"/>
      <c r="S1950" s="102"/>
      <c r="T1950" s="102"/>
      <c r="U1950" s="102"/>
      <c r="V1950" s="102"/>
      <c r="W1950" s="102"/>
      <c r="X1950" s="102"/>
      <c r="Y1950" s="102"/>
      <c r="Z1950" s="102"/>
      <c r="AA1950" s="102"/>
      <c r="AB1950" s="102"/>
      <c r="AC1950" s="102"/>
      <c r="AD1950" s="102"/>
      <c r="AE1950" s="102"/>
      <c r="AF1950" s="102"/>
      <c r="AG1950" s="102"/>
      <c r="AH1950" s="102"/>
      <c r="AI1950" s="102"/>
      <c r="AJ1950" s="102"/>
      <c r="AK1950" s="102"/>
      <c r="AL1950" s="102"/>
      <c r="AM1950" s="102"/>
      <c r="AN1950" s="102"/>
      <c r="AO1950" s="102"/>
      <c r="AP1950" s="102"/>
      <c r="AQ1950" s="102"/>
      <c r="AR1950" s="102"/>
      <c r="AS1950" s="102"/>
      <c r="AT1950" s="102"/>
      <c r="AU1950" s="102"/>
      <c r="AV1950" s="102"/>
      <c r="AW1950" s="102"/>
      <c r="AX1950" s="102"/>
      <c r="AY1950" s="102"/>
      <c r="AZ1950" s="102"/>
      <c r="BA1950" s="102"/>
      <c r="BB1950" s="102"/>
      <c r="BC1950" s="102"/>
      <c r="BD1950" s="102"/>
      <c r="BE1950" s="102"/>
      <c r="BF1950" s="348"/>
    </row>
    <row r="1951" spans="2:58">
      <c r="B1951" s="3"/>
      <c r="C1951" s="93"/>
      <c r="D1951" s="102"/>
      <c r="E1951" s="102"/>
      <c r="F1951" s="102"/>
      <c r="G1951" s="102"/>
      <c r="H1951" s="102"/>
      <c r="I1951" s="102"/>
      <c r="J1951" s="102"/>
      <c r="K1951" s="102"/>
      <c r="L1951" s="102"/>
      <c r="M1951" s="102"/>
      <c r="N1951" s="102"/>
      <c r="O1951" s="102"/>
      <c r="P1951" s="102"/>
      <c r="Q1951" s="102"/>
      <c r="R1951" s="102"/>
      <c r="S1951" s="102"/>
      <c r="T1951" s="102"/>
      <c r="U1951" s="102"/>
      <c r="V1951" s="102"/>
      <c r="W1951" s="102"/>
      <c r="X1951" s="102"/>
      <c r="Y1951" s="102"/>
      <c r="Z1951" s="102"/>
      <c r="AA1951" s="102"/>
      <c r="AB1951" s="102"/>
      <c r="AC1951" s="102"/>
      <c r="AD1951" s="102"/>
      <c r="AE1951" s="102"/>
      <c r="AF1951" s="102"/>
      <c r="AG1951" s="102"/>
      <c r="AH1951" s="102"/>
      <c r="AI1951" s="102"/>
      <c r="AJ1951" s="102"/>
      <c r="AK1951" s="102"/>
      <c r="AL1951" s="102"/>
      <c r="AM1951" s="102"/>
      <c r="AN1951" s="102"/>
      <c r="AO1951" s="102"/>
      <c r="AP1951" s="102"/>
      <c r="AQ1951" s="102"/>
      <c r="AR1951" s="102"/>
      <c r="AS1951" s="102"/>
      <c r="AT1951" s="102"/>
      <c r="AU1951" s="102"/>
      <c r="AV1951" s="102"/>
      <c r="AW1951" s="102"/>
      <c r="AX1951" s="102"/>
      <c r="AY1951" s="102"/>
      <c r="AZ1951" s="102"/>
      <c r="BA1951" s="102"/>
      <c r="BB1951" s="102"/>
      <c r="BC1951" s="102"/>
      <c r="BD1951" s="102"/>
      <c r="BE1951" s="102"/>
      <c r="BF1951" s="348"/>
    </row>
    <row r="1952" spans="2:58">
      <c r="B1952" s="3"/>
      <c r="C1952" s="93"/>
      <c r="D1952" s="102"/>
      <c r="E1952" s="102"/>
      <c r="F1952" s="102"/>
      <c r="G1952" s="102"/>
      <c r="H1952" s="102"/>
      <c r="I1952" s="102"/>
      <c r="J1952" s="102"/>
      <c r="K1952" s="102"/>
      <c r="L1952" s="102"/>
      <c r="M1952" s="102"/>
      <c r="N1952" s="102"/>
      <c r="O1952" s="102"/>
      <c r="P1952" s="102"/>
      <c r="Q1952" s="102"/>
      <c r="R1952" s="102"/>
      <c r="S1952" s="102"/>
      <c r="T1952" s="102"/>
      <c r="U1952" s="102"/>
      <c r="V1952" s="102"/>
      <c r="W1952" s="102"/>
      <c r="X1952" s="102"/>
      <c r="Y1952" s="102"/>
      <c r="Z1952" s="102"/>
      <c r="AA1952" s="102"/>
      <c r="AB1952" s="102"/>
      <c r="AC1952" s="102"/>
      <c r="AD1952" s="102"/>
      <c r="AE1952" s="102"/>
      <c r="AF1952" s="102"/>
      <c r="AG1952" s="102"/>
      <c r="AH1952" s="102"/>
      <c r="AI1952" s="102"/>
      <c r="AJ1952" s="102"/>
      <c r="AK1952" s="102"/>
      <c r="AL1952" s="102"/>
      <c r="AM1952" s="102"/>
      <c r="AN1952" s="102"/>
      <c r="AO1952" s="102"/>
      <c r="AP1952" s="102"/>
      <c r="AQ1952" s="102"/>
      <c r="AR1952" s="102"/>
      <c r="AS1952" s="102"/>
      <c r="AT1952" s="102"/>
      <c r="AU1952" s="102"/>
      <c r="AV1952" s="102"/>
      <c r="AW1952" s="102"/>
      <c r="AX1952" s="102"/>
      <c r="AY1952" s="102"/>
      <c r="AZ1952" s="102"/>
      <c r="BA1952" s="102"/>
      <c r="BB1952" s="102"/>
      <c r="BC1952" s="102"/>
      <c r="BD1952" s="102"/>
      <c r="BE1952" s="102"/>
      <c r="BF1952" s="348"/>
    </row>
    <row r="1953" spans="1:58">
      <c r="B1953" s="3"/>
      <c r="C1953" s="93"/>
      <c r="D1953" s="102"/>
      <c r="E1953" s="102"/>
      <c r="F1953" s="102"/>
      <c r="G1953" s="102"/>
      <c r="H1953" s="102"/>
      <c r="I1953" s="102"/>
      <c r="J1953" s="102"/>
      <c r="K1953" s="102"/>
      <c r="L1953" s="102"/>
      <c r="M1953" s="102"/>
      <c r="N1953" s="102"/>
      <c r="O1953" s="102"/>
      <c r="P1953" s="102"/>
      <c r="Q1953" s="102"/>
      <c r="R1953" s="102"/>
      <c r="S1953" s="102"/>
      <c r="T1953" s="102"/>
      <c r="U1953" s="102"/>
      <c r="V1953" s="102"/>
      <c r="W1953" s="102"/>
      <c r="X1953" s="102"/>
      <c r="Y1953" s="102"/>
      <c r="Z1953" s="102"/>
      <c r="AA1953" s="102"/>
      <c r="AB1953" s="102"/>
      <c r="AC1953" s="102"/>
      <c r="AD1953" s="102"/>
      <c r="AE1953" s="102"/>
      <c r="AF1953" s="102"/>
      <c r="AG1953" s="102"/>
      <c r="AH1953" s="102"/>
      <c r="AI1953" s="102"/>
      <c r="AJ1953" s="102"/>
      <c r="AK1953" s="102"/>
      <c r="AL1953" s="102"/>
      <c r="AM1953" s="102"/>
      <c r="AN1953" s="102"/>
      <c r="AO1953" s="102"/>
      <c r="AP1953" s="102"/>
      <c r="AQ1953" s="102"/>
      <c r="AR1953" s="102"/>
      <c r="AS1953" s="102"/>
      <c r="AT1953" s="102"/>
      <c r="AU1953" s="102"/>
      <c r="AV1953" s="102"/>
      <c r="AW1953" s="102"/>
      <c r="AX1953" s="102"/>
      <c r="AY1953" s="102"/>
      <c r="AZ1953" s="102"/>
      <c r="BA1953" s="102"/>
      <c r="BB1953" s="102"/>
      <c r="BC1953" s="102"/>
      <c r="BD1953" s="102"/>
      <c r="BE1953" s="102"/>
      <c r="BF1953" s="348"/>
    </row>
    <row r="1954" spans="1:58">
      <c r="B1954" s="3"/>
      <c r="C1954" s="93"/>
      <c r="D1954" s="102"/>
      <c r="E1954" s="102"/>
      <c r="F1954" s="102"/>
      <c r="G1954" s="102"/>
      <c r="H1954" s="102"/>
      <c r="I1954" s="102"/>
      <c r="J1954" s="102"/>
      <c r="K1954" s="102"/>
      <c r="L1954" s="102"/>
      <c r="M1954" s="102"/>
      <c r="N1954" s="102"/>
      <c r="O1954" s="102"/>
      <c r="P1954" s="102"/>
      <c r="Q1954" s="102"/>
      <c r="R1954" s="102"/>
      <c r="S1954" s="102"/>
      <c r="T1954" s="102"/>
      <c r="U1954" s="102"/>
      <c r="V1954" s="102"/>
      <c r="W1954" s="102"/>
      <c r="X1954" s="102"/>
      <c r="Y1954" s="102"/>
      <c r="Z1954" s="102"/>
      <c r="AA1954" s="102"/>
      <c r="AB1954" s="102"/>
      <c r="AC1954" s="102"/>
      <c r="AD1954" s="102"/>
      <c r="AE1954" s="102"/>
      <c r="AF1954" s="102"/>
      <c r="AG1954" s="102"/>
      <c r="AH1954" s="102"/>
      <c r="AI1954" s="102"/>
      <c r="AJ1954" s="102"/>
      <c r="AK1954" s="102"/>
      <c r="AL1954" s="102"/>
      <c r="AM1954" s="102"/>
      <c r="AN1954" s="102"/>
      <c r="AO1954" s="102"/>
      <c r="AP1954" s="102"/>
      <c r="AQ1954" s="102"/>
      <c r="AR1954" s="102"/>
      <c r="AS1954" s="102"/>
      <c r="AT1954" s="102"/>
      <c r="AU1954" s="102"/>
      <c r="AV1954" s="102"/>
      <c r="AW1954" s="102"/>
      <c r="AX1954" s="102"/>
      <c r="AY1954" s="102"/>
      <c r="AZ1954" s="102"/>
      <c r="BA1954" s="102"/>
      <c r="BB1954" s="102"/>
      <c r="BC1954" s="102"/>
      <c r="BD1954" s="102"/>
      <c r="BE1954" s="102"/>
      <c r="BF1954" s="348"/>
    </row>
    <row r="1955" spans="1:58">
      <c r="B1955" s="3"/>
      <c r="C1955" s="93"/>
      <c r="D1955" s="102"/>
      <c r="E1955" s="102"/>
      <c r="F1955" s="102"/>
      <c r="G1955" s="102"/>
      <c r="H1955" s="102"/>
      <c r="I1955" s="102"/>
      <c r="J1955" s="102"/>
      <c r="K1955" s="102"/>
      <c r="L1955" s="102"/>
      <c r="M1955" s="102"/>
      <c r="N1955" s="102"/>
      <c r="O1955" s="102"/>
      <c r="P1955" s="102"/>
      <c r="Q1955" s="102"/>
      <c r="R1955" s="102"/>
      <c r="S1955" s="102"/>
      <c r="T1955" s="102"/>
      <c r="U1955" s="102"/>
      <c r="V1955" s="102"/>
      <c r="W1955" s="102"/>
      <c r="X1955" s="102"/>
      <c r="Y1955" s="102"/>
      <c r="Z1955" s="102"/>
      <c r="AA1955" s="102"/>
      <c r="AB1955" s="102"/>
      <c r="AC1955" s="102"/>
      <c r="AD1955" s="102"/>
      <c r="AE1955" s="102"/>
      <c r="AF1955" s="102"/>
      <c r="AG1955" s="102"/>
      <c r="AH1955" s="102"/>
      <c r="AI1955" s="102"/>
      <c r="AJ1955" s="102"/>
      <c r="AK1955" s="102"/>
      <c r="AL1955" s="102"/>
      <c r="AM1955" s="102"/>
      <c r="AN1955" s="102"/>
      <c r="AO1955" s="102"/>
      <c r="AP1955" s="102"/>
      <c r="AQ1955" s="102"/>
      <c r="AR1955" s="102"/>
      <c r="AS1955" s="102"/>
      <c r="AT1955" s="102"/>
      <c r="AU1955" s="102"/>
      <c r="AV1955" s="102"/>
      <c r="AW1955" s="102"/>
      <c r="AX1955" s="102"/>
      <c r="AY1955" s="102"/>
      <c r="AZ1955" s="102"/>
      <c r="BA1955" s="102"/>
      <c r="BB1955" s="102"/>
      <c r="BC1955" s="102"/>
      <c r="BD1955" s="102"/>
      <c r="BE1955" s="102"/>
      <c r="BF1955" s="348"/>
    </row>
    <row r="1956" spans="1:58">
      <c r="B1956" s="3"/>
      <c r="C1956" s="94"/>
      <c r="D1956" s="103"/>
      <c r="E1956" s="103"/>
      <c r="F1956" s="103"/>
      <c r="G1956" s="103"/>
      <c r="H1956" s="103"/>
      <c r="I1956" s="103"/>
      <c r="J1956" s="103"/>
      <c r="K1956" s="103"/>
      <c r="L1956" s="103"/>
      <c r="M1956" s="103"/>
      <c r="N1956" s="103"/>
      <c r="O1956" s="103"/>
      <c r="P1956" s="103"/>
      <c r="Q1956" s="103"/>
      <c r="R1956" s="103"/>
      <c r="S1956" s="103"/>
      <c r="T1956" s="103"/>
      <c r="U1956" s="103"/>
      <c r="V1956" s="103"/>
      <c r="W1956" s="103"/>
      <c r="X1956" s="103"/>
      <c r="Y1956" s="103"/>
      <c r="Z1956" s="103"/>
      <c r="AA1956" s="103"/>
      <c r="AB1956" s="103"/>
      <c r="AC1956" s="103"/>
      <c r="AD1956" s="103"/>
      <c r="AE1956" s="103"/>
      <c r="AF1956" s="103"/>
      <c r="AG1956" s="103"/>
      <c r="AH1956" s="103"/>
      <c r="AI1956" s="103"/>
      <c r="AJ1956" s="103"/>
      <c r="AK1956" s="103"/>
      <c r="AL1956" s="103"/>
      <c r="AM1956" s="103"/>
      <c r="AN1956" s="103"/>
      <c r="AO1956" s="103"/>
      <c r="AP1956" s="103"/>
      <c r="AQ1956" s="103"/>
      <c r="AR1956" s="103"/>
      <c r="AS1956" s="103"/>
      <c r="AT1956" s="103"/>
      <c r="AU1956" s="103"/>
      <c r="AV1956" s="103"/>
      <c r="AW1956" s="103"/>
      <c r="AX1956" s="103"/>
      <c r="AY1956" s="103"/>
      <c r="AZ1956" s="103"/>
      <c r="BA1956" s="103"/>
      <c r="BB1956" s="103"/>
      <c r="BC1956" s="103"/>
      <c r="BD1956" s="103"/>
      <c r="BE1956" s="103"/>
      <c r="BF1956" s="349"/>
    </row>
    <row r="1958" spans="1:58">
      <c r="A1958" s="6" t="s">
        <v>7544</v>
      </c>
    </row>
    <row r="1959" spans="1:58">
      <c r="A1959" s="6"/>
    </row>
    <row r="1960" spans="1:58">
      <c r="B1960" s="1" t="s">
        <v>5060</v>
      </c>
    </row>
    <row r="1961" spans="1:58" ht="14.25" customHeight="1">
      <c r="B1961" s="56" t="s">
        <v>1927</v>
      </c>
      <c r="C1961" s="56"/>
      <c r="D1961" s="56"/>
      <c r="E1961" s="56"/>
      <c r="F1961" s="56"/>
      <c r="G1961" s="56"/>
      <c r="H1961" s="56"/>
      <c r="I1961" s="56"/>
      <c r="J1961" s="56"/>
      <c r="K1961" s="56"/>
      <c r="L1961" s="56"/>
      <c r="M1961" s="56"/>
      <c r="N1961" s="56"/>
      <c r="O1961" s="56"/>
      <c r="P1961" s="56"/>
      <c r="Q1961" s="56"/>
      <c r="R1961" s="56"/>
      <c r="S1961" s="56"/>
      <c r="T1961" s="45" t="s">
        <v>6162</v>
      </c>
      <c r="U1961" s="88"/>
      <c r="V1961" s="88"/>
      <c r="W1961" s="88"/>
      <c r="X1961" s="88"/>
      <c r="Y1961" s="88"/>
      <c r="Z1961" s="88"/>
      <c r="AA1961" s="117"/>
      <c r="AB1961" s="56" t="s">
        <v>1927</v>
      </c>
      <c r="AC1961" s="56"/>
      <c r="AD1961" s="56"/>
      <c r="AE1961" s="56"/>
      <c r="AF1961" s="56"/>
      <c r="AG1961" s="56"/>
      <c r="AH1961" s="56"/>
      <c r="AI1961" s="56"/>
      <c r="AJ1961" s="56"/>
      <c r="AK1961" s="56"/>
      <c r="AL1961" s="56"/>
      <c r="AM1961" s="56"/>
      <c r="AN1961" s="56"/>
      <c r="AO1961" s="56"/>
      <c r="AP1961" s="56"/>
      <c r="AQ1961" s="56"/>
      <c r="AR1961" s="56"/>
      <c r="AS1961" s="56"/>
      <c r="AT1961" s="45" t="s">
        <v>6162</v>
      </c>
      <c r="AU1961" s="88"/>
      <c r="AV1961" s="88"/>
      <c r="AW1961" s="88"/>
      <c r="AX1961" s="88"/>
      <c r="AY1961" s="88"/>
      <c r="AZ1961" s="88"/>
      <c r="BA1961" s="117"/>
    </row>
    <row r="1962" spans="1:58">
      <c r="B1962" s="56"/>
      <c r="C1962" s="56"/>
      <c r="D1962" s="56"/>
      <c r="E1962" s="56"/>
      <c r="F1962" s="56"/>
      <c r="G1962" s="56"/>
      <c r="H1962" s="56"/>
      <c r="I1962" s="56"/>
      <c r="J1962" s="56"/>
      <c r="K1962" s="56"/>
      <c r="L1962" s="56"/>
      <c r="M1962" s="56"/>
      <c r="N1962" s="56"/>
      <c r="O1962" s="56"/>
      <c r="P1962" s="56"/>
      <c r="Q1962" s="56"/>
      <c r="R1962" s="56"/>
      <c r="S1962" s="56"/>
      <c r="T1962" s="46"/>
      <c r="U1962" s="89"/>
      <c r="V1962" s="89"/>
      <c r="W1962" s="89"/>
      <c r="X1962" s="89"/>
      <c r="Y1962" s="89"/>
      <c r="Z1962" s="89"/>
      <c r="AA1962" s="118"/>
      <c r="AB1962" s="56"/>
      <c r="AC1962" s="56"/>
      <c r="AD1962" s="56"/>
      <c r="AE1962" s="56"/>
      <c r="AF1962" s="56"/>
      <c r="AG1962" s="56"/>
      <c r="AH1962" s="56"/>
      <c r="AI1962" s="56"/>
      <c r="AJ1962" s="56"/>
      <c r="AK1962" s="56"/>
      <c r="AL1962" s="56"/>
      <c r="AM1962" s="56"/>
      <c r="AN1962" s="56"/>
      <c r="AO1962" s="56"/>
      <c r="AP1962" s="56"/>
      <c r="AQ1962" s="56"/>
      <c r="AR1962" s="56"/>
      <c r="AS1962" s="56"/>
      <c r="AT1962" s="46"/>
      <c r="AU1962" s="89"/>
      <c r="AV1962" s="89"/>
      <c r="AW1962" s="89"/>
      <c r="AX1962" s="89"/>
      <c r="AY1962" s="89"/>
      <c r="AZ1962" s="89"/>
      <c r="BA1962" s="118"/>
    </row>
    <row r="1963" spans="1:58" ht="14.25" customHeight="1">
      <c r="B1963" s="19" t="s">
        <v>6838</v>
      </c>
      <c r="C1963" s="19"/>
      <c r="D1963" s="19"/>
      <c r="E1963" s="19"/>
      <c r="F1963" s="19"/>
      <c r="G1963" s="19"/>
      <c r="H1963" s="19"/>
      <c r="I1963" s="19"/>
      <c r="J1963" s="19"/>
      <c r="K1963" s="19"/>
      <c r="L1963" s="19"/>
      <c r="M1963" s="19"/>
      <c r="N1963" s="19"/>
      <c r="O1963" s="19"/>
      <c r="P1963" s="19"/>
      <c r="Q1963" s="19"/>
      <c r="R1963" s="19"/>
      <c r="S1963" s="19"/>
      <c r="T1963" s="69" t="str">
        <f>VLOOKUP(報告書!$B1963,D1_10!$B$5:$G$101,5,FALSE)&amp;""</f>
        <v/>
      </c>
      <c r="U1963" s="76"/>
      <c r="V1963" s="76"/>
      <c r="W1963" s="76"/>
      <c r="X1963" s="76"/>
      <c r="Y1963" s="76"/>
      <c r="Z1963" s="76" t="s">
        <v>666</v>
      </c>
      <c r="AA1963" s="104"/>
      <c r="AB1963" s="19" t="s">
        <v>6828</v>
      </c>
      <c r="AC1963" s="19"/>
      <c r="AD1963" s="19"/>
      <c r="AE1963" s="19"/>
      <c r="AF1963" s="19"/>
      <c r="AG1963" s="19"/>
      <c r="AH1963" s="19"/>
      <c r="AI1963" s="19"/>
      <c r="AJ1963" s="19"/>
      <c r="AK1963" s="19"/>
      <c r="AL1963" s="19"/>
      <c r="AM1963" s="19"/>
      <c r="AN1963" s="19"/>
      <c r="AO1963" s="19"/>
      <c r="AP1963" s="19"/>
      <c r="AQ1963" s="19"/>
      <c r="AR1963" s="19"/>
      <c r="AS1963" s="19"/>
      <c r="AT1963" s="69" t="str">
        <f>VLOOKUP(報告書!$AB1963,D1_10!$B$5:$G$101,5,FALSE)&amp;""</f>
        <v/>
      </c>
      <c r="AU1963" s="76"/>
      <c r="AV1963" s="76"/>
      <c r="AW1963" s="76"/>
      <c r="AX1963" s="76"/>
      <c r="AY1963" s="76"/>
      <c r="AZ1963" s="76" t="s">
        <v>666</v>
      </c>
      <c r="BA1963" s="104"/>
    </row>
    <row r="1964" spans="1:58">
      <c r="B1964" s="19"/>
      <c r="C1964" s="19"/>
      <c r="D1964" s="19"/>
      <c r="E1964" s="19"/>
      <c r="F1964" s="19"/>
      <c r="G1964" s="19"/>
      <c r="H1964" s="19"/>
      <c r="I1964" s="19"/>
      <c r="J1964" s="19"/>
      <c r="K1964" s="19"/>
      <c r="L1964" s="19"/>
      <c r="M1964" s="19"/>
      <c r="N1964" s="19"/>
      <c r="O1964" s="19"/>
      <c r="P1964" s="19"/>
      <c r="Q1964" s="19"/>
      <c r="R1964" s="19"/>
      <c r="S1964" s="19"/>
      <c r="T1964" s="25"/>
      <c r="U1964" s="77"/>
      <c r="V1964" s="77"/>
      <c r="W1964" s="77"/>
      <c r="X1964" s="77"/>
      <c r="Y1964" s="77"/>
      <c r="Z1964" s="77"/>
      <c r="AA1964" s="106"/>
      <c r="AB1964" s="19"/>
      <c r="AC1964" s="19"/>
      <c r="AD1964" s="19"/>
      <c r="AE1964" s="19"/>
      <c r="AF1964" s="19"/>
      <c r="AG1964" s="19"/>
      <c r="AH1964" s="19"/>
      <c r="AI1964" s="19"/>
      <c r="AJ1964" s="19"/>
      <c r="AK1964" s="19"/>
      <c r="AL1964" s="19"/>
      <c r="AM1964" s="19"/>
      <c r="AN1964" s="19"/>
      <c r="AO1964" s="19"/>
      <c r="AP1964" s="19"/>
      <c r="AQ1964" s="19"/>
      <c r="AR1964" s="19"/>
      <c r="AS1964" s="19"/>
      <c r="AT1964" s="25"/>
      <c r="AU1964" s="77"/>
      <c r="AV1964" s="77"/>
      <c r="AW1964" s="77"/>
      <c r="AX1964" s="77"/>
      <c r="AY1964" s="77"/>
      <c r="AZ1964" s="77"/>
      <c r="BA1964" s="106"/>
    </row>
    <row r="1965" spans="1:58" ht="14.25" customHeight="1">
      <c r="B1965" s="19" t="s">
        <v>951</v>
      </c>
      <c r="C1965" s="19"/>
      <c r="D1965" s="19"/>
      <c r="E1965" s="19"/>
      <c r="F1965" s="19"/>
      <c r="G1965" s="19"/>
      <c r="H1965" s="19"/>
      <c r="I1965" s="19"/>
      <c r="J1965" s="19"/>
      <c r="K1965" s="19"/>
      <c r="L1965" s="19"/>
      <c r="M1965" s="19"/>
      <c r="N1965" s="19"/>
      <c r="O1965" s="19"/>
      <c r="P1965" s="19"/>
      <c r="Q1965" s="19"/>
      <c r="R1965" s="19"/>
      <c r="S1965" s="19"/>
      <c r="T1965" s="69" t="str">
        <f>VLOOKUP(報告書!$B1965,D1_10!$B$5:$G$101,5,FALSE)&amp;""</f>
        <v/>
      </c>
      <c r="U1965" s="76"/>
      <c r="V1965" s="76"/>
      <c r="W1965" s="76"/>
      <c r="X1965" s="76"/>
      <c r="Y1965" s="76"/>
      <c r="Z1965" s="76" t="s">
        <v>666</v>
      </c>
      <c r="AA1965" s="104"/>
      <c r="AB1965" s="19" t="s">
        <v>7491</v>
      </c>
      <c r="AC1965" s="19"/>
      <c r="AD1965" s="19"/>
      <c r="AE1965" s="19"/>
      <c r="AF1965" s="19"/>
      <c r="AG1965" s="19"/>
      <c r="AH1965" s="19"/>
      <c r="AI1965" s="19"/>
      <c r="AJ1965" s="19"/>
      <c r="AK1965" s="19"/>
      <c r="AL1965" s="19"/>
      <c r="AM1965" s="19"/>
      <c r="AN1965" s="19"/>
      <c r="AO1965" s="19"/>
      <c r="AP1965" s="19"/>
      <c r="AQ1965" s="19"/>
      <c r="AR1965" s="19"/>
      <c r="AS1965" s="19"/>
      <c r="AT1965" s="69" t="str">
        <f>VLOOKUP(報告書!$AB1965,D1_10!$B$5:$G$101,5,FALSE)&amp;""</f>
        <v/>
      </c>
      <c r="AU1965" s="76"/>
      <c r="AV1965" s="76"/>
      <c r="AW1965" s="76"/>
      <c r="AX1965" s="76"/>
      <c r="AY1965" s="76"/>
      <c r="AZ1965" s="76" t="s">
        <v>666</v>
      </c>
      <c r="BA1965" s="104"/>
    </row>
    <row r="1966" spans="1:58">
      <c r="B1966" s="19"/>
      <c r="C1966" s="19"/>
      <c r="D1966" s="19"/>
      <c r="E1966" s="19"/>
      <c r="F1966" s="19"/>
      <c r="G1966" s="19"/>
      <c r="H1966" s="19"/>
      <c r="I1966" s="19"/>
      <c r="J1966" s="19"/>
      <c r="K1966" s="19"/>
      <c r="L1966" s="19"/>
      <c r="M1966" s="19"/>
      <c r="N1966" s="19"/>
      <c r="O1966" s="19"/>
      <c r="P1966" s="19"/>
      <c r="Q1966" s="19"/>
      <c r="R1966" s="19"/>
      <c r="S1966" s="19"/>
      <c r="T1966" s="25"/>
      <c r="U1966" s="77"/>
      <c r="V1966" s="77"/>
      <c r="W1966" s="77"/>
      <c r="X1966" s="77"/>
      <c r="Y1966" s="77"/>
      <c r="Z1966" s="77"/>
      <c r="AA1966" s="106"/>
      <c r="AB1966" s="19"/>
      <c r="AC1966" s="19"/>
      <c r="AD1966" s="19"/>
      <c r="AE1966" s="19"/>
      <c r="AF1966" s="19"/>
      <c r="AG1966" s="19"/>
      <c r="AH1966" s="19"/>
      <c r="AI1966" s="19"/>
      <c r="AJ1966" s="19"/>
      <c r="AK1966" s="19"/>
      <c r="AL1966" s="19"/>
      <c r="AM1966" s="19"/>
      <c r="AN1966" s="19"/>
      <c r="AO1966" s="19"/>
      <c r="AP1966" s="19"/>
      <c r="AQ1966" s="19"/>
      <c r="AR1966" s="19"/>
      <c r="AS1966" s="19"/>
      <c r="AT1966" s="25"/>
      <c r="AU1966" s="77"/>
      <c r="AV1966" s="77"/>
      <c r="AW1966" s="77"/>
      <c r="AX1966" s="77"/>
      <c r="AY1966" s="77"/>
      <c r="AZ1966" s="77"/>
      <c r="BA1966" s="106"/>
    </row>
    <row r="1967" spans="1:58" ht="14.25" customHeight="1">
      <c r="B1967" s="19" t="s">
        <v>699</v>
      </c>
      <c r="C1967" s="19"/>
      <c r="D1967" s="19"/>
      <c r="E1967" s="19"/>
      <c r="F1967" s="19"/>
      <c r="G1967" s="19"/>
      <c r="H1967" s="19"/>
      <c r="I1967" s="19"/>
      <c r="J1967" s="19"/>
      <c r="K1967" s="19"/>
      <c r="L1967" s="19"/>
      <c r="M1967" s="19"/>
      <c r="N1967" s="19"/>
      <c r="O1967" s="19"/>
      <c r="P1967" s="19"/>
      <c r="Q1967" s="19"/>
      <c r="R1967" s="19"/>
      <c r="S1967" s="19"/>
      <c r="T1967" s="69" t="str">
        <f>VLOOKUP(報告書!$B1967,D1_10!$B$5:$G$101,5,FALSE)&amp;""</f>
        <v/>
      </c>
      <c r="U1967" s="76"/>
      <c r="V1967" s="76"/>
      <c r="W1967" s="76"/>
      <c r="X1967" s="76"/>
      <c r="Y1967" s="76"/>
      <c r="Z1967" s="76" t="s">
        <v>666</v>
      </c>
      <c r="AA1967" s="104"/>
      <c r="AB1967" s="19" t="s">
        <v>6834</v>
      </c>
      <c r="AC1967" s="19"/>
      <c r="AD1967" s="19"/>
      <c r="AE1967" s="19"/>
      <c r="AF1967" s="19"/>
      <c r="AG1967" s="19"/>
      <c r="AH1967" s="19"/>
      <c r="AI1967" s="19"/>
      <c r="AJ1967" s="19"/>
      <c r="AK1967" s="19"/>
      <c r="AL1967" s="19"/>
      <c r="AM1967" s="19"/>
      <c r="AN1967" s="19"/>
      <c r="AO1967" s="19"/>
      <c r="AP1967" s="19"/>
      <c r="AQ1967" s="19"/>
      <c r="AR1967" s="19"/>
      <c r="AS1967" s="19"/>
      <c r="AT1967" s="69" t="str">
        <f>VLOOKUP(報告書!$AB1967,D1_10!$B$5:$G$101,5,FALSE)&amp;""</f>
        <v/>
      </c>
      <c r="AU1967" s="76"/>
      <c r="AV1967" s="76"/>
      <c r="AW1967" s="76"/>
      <c r="AX1967" s="76"/>
      <c r="AY1967" s="76"/>
      <c r="AZ1967" s="76" t="s">
        <v>666</v>
      </c>
      <c r="BA1967" s="104"/>
    </row>
    <row r="1968" spans="1:58">
      <c r="B1968" s="19"/>
      <c r="C1968" s="19"/>
      <c r="D1968" s="19"/>
      <c r="E1968" s="19"/>
      <c r="F1968" s="19"/>
      <c r="G1968" s="19"/>
      <c r="H1968" s="19"/>
      <c r="I1968" s="19"/>
      <c r="J1968" s="19"/>
      <c r="K1968" s="19"/>
      <c r="L1968" s="19"/>
      <c r="M1968" s="19"/>
      <c r="N1968" s="19"/>
      <c r="O1968" s="19"/>
      <c r="P1968" s="19"/>
      <c r="Q1968" s="19"/>
      <c r="R1968" s="19"/>
      <c r="S1968" s="19"/>
      <c r="T1968" s="25"/>
      <c r="U1968" s="77"/>
      <c r="V1968" s="77"/>
      <c r="W1968" s="77"/>
      <c r="X1968" s="77"/>
      <c r="Y1968" s="77"/>
      <c r="Z1968" s="77"/>
      <c r="AA1968" s="106"/>
      <c r="AB1968" s="19"/>
      <c r="AC1968" s="19"/>
      <c r="AD1968" s="19"/>
      <c r="AE1968" s="19"/>
      <c r="AF1968" s="19"/>
      <c r="AG1968" s="19"/>
      <c r="AH1968" s="19"/>
      <c r="AI1968" s="19"/>
      <c r="AJ1968" s="19"/>
      <c r="AK1968" s="19"/>
      <c r="AL1968" s="19"/>
      <c r="AM1968" s="19"/>
      <c r="AN1968" s="19"/>
      <c r="AO1968" s="19"/>
      <c r="AP1968" s="19"/>
      <c r="AQ1968" s="19"/>
      <c r="AR1968" s="19"/>
      <c r="AS1968" s="19"/>
      <c r="AT1968" s="25"/>
      <c r="AU1968" s="77"/>
      <c r="AV1968" s="77"/>
      <c r="AW1968" s="77"/>
      <c r="AX1968" s="77"/>
      <c r="AY1968" s="77"/>
      <c r="AZ1968" s="77"/>
      <c r="BA1968" s="106"/>
    </row>
    <row r="1969" spans="2:60" s="1" customFormat="1" ht="14.25" customHeight="1">
      <c r="B1969" s="19" t="s">
        <v>7492</v>
      </c>
      <c r="C1969" s="19"/>
      <c r="D1969" s="19"/>
      <c r="E1969" s="19"/>
      <c r="F1969" s="19"/>
      <c r="G1969" s="19"/>
      <c r="H1969" s="19"/>
      <c r="I1969" s="19"/>
      <c r="J1969" s="19"/>
      <c r="K1969" s="19"/>
      <c r="L1969" s="19"/>
      <c r="M1969" s="19"/>
      <c r="N1969" s="19"/>
      <c r="O1969" s="19"/>
      <c r="P1969" s="19"/>
      <c r="Q1969" s="19"/>
      <c r="R1969" s="19"/>
      <c r="S1969" s="19"/>
      <c r="T1969" s="69" t="str">
        <f>VLOOKUP(報告書!$B1969,D1_10!$B$5:$G$101,5,FALSE)&amp;""</f>
        <v/>
      </c>
      <c r="U1969" s="76"/>
      <c r="V1969" s="76"/>
      <c r="W1969" s="76"/>
      <c r="X1969" s="76"/>
      <c r="Y1969" s="76"/>
      <c r="Z1969" s="76" t="s">
        <v>666</v>
      </c>
      <c r="AA1969" s="104"/>
      <c r="AB1969" s="19" t="s">
        <v>7493</v>
      </c>
      <c r="AC1969" s="19"/>
      <c r="AD1969" s="19"/>
      <c r="AE1969" s="19"/>
      <c r="AF1969" s="19"/>
      <c r="AG1969" s="19"/>
      <c r="AH1969" s="19"/>
      <c r="AI1969" s="19"/>
      <c r="AJ1969" s="19"/>
      <c r="AK1969" s="19"/>
      <c r="AL1969" s="19"/>
      <c r="AM1969" s="19"/>
      <c r="AN1969" s="19"/>
      <c r="AO1969" s="19"/>
      <c r="AP1969" s="19"/>
      <c r="AQ1969" s="19"/>
      <c r="AR1969" s="19"/>
      <c r="AS1969" s="19"/>
      <c r="AT1969" s="69" t="str">
        <f>VLOOKUP(報告書!$AB1969,D1_10!$B$5:$G$101,5,FALSE)&amp;""</f>
        <v/>
      </c>
      <c r="AU1969" s="76"/>
      <c r="AV1969" s="76"/>
      <c r="AW1969" s="76"/>
      <c r="AX1969" s="76"/>
      <c r="AY1969" s="76"/>
      <c r="AZ1969" s="76" t="s">
        <v>666</v>
      </c>
      <c r="BA1969" s="104"/>
      <c r="BB1969" s="1"/>
      <c r="BC1969" s="1"/>
      <c r="BD1969" s="1"/>
      <c r="BE1969" s="1"/>
      <c r="BF1969" s="3"/>
      <c r="BG1969" s="3"/>
      <c r="BH1969" s="3"/>
    </row>
    <row r="1970" spans="2:60" s="1" customFormat="1">
      <c r="B1970" s="19"/>
      <c r="C1970" s="19"/>
      <c r="D1970" s="19"/>
      <c r="E1970" s="19"/>
      <c r="F1970" s="19"/>
      <c r="G1970" s="19"/>
      <c r="H1970" s="19"/>
      <c r="I1970" s="19"/>
      <c r="J1970" s="19"/>
      <c r="K1970" s="19"/>
      <c r="L1970" s="19"/>
      <c r="M1970" s="19"/>
      <c r="N1970" s="19"/>
      <c r="O1970" s="19"/>
      <c r="P1970" s="19"/>
      <c r="Q1970" s="19"/>
      <c r="R1970" s="19"/>
      <c r="S1970" s="19"/>
      <c r="T1970" s="25"/>
      <c r="U1970" s="77"/>
      <c r="V1970" s="77"/>
      <c r="W1970" s="77"/>
      <c r="X1970" s="77"/>
      <c r="Y1970" s="77"/>
      <c r="Z1970" s="77"/>
      <c r="AA1970" s="106"/>
      <c r="AB1970" s="19"/>
      <c r="AC1970" s="19"/>
      <c r="AD1970" s="19"/>
      <c r="AE1970" s="19"/>
      <c r="AF1970" s="19"/>
      <c r="AG1970" s="19"/>
      <c r="AH1970" s="19"/>
      <c r="AI1970" s="19"/>
      <c r="AJ1970" s="19"/>
      <c r="AK1970" s="19"/>
      <c r="AL1970" s="19"/>
      <c r="AM1970" s="19"/>
      <c r="AN1970" s="19"/>
      <c r="AO1970" s="19"/>
      <c r="AP1970" s="19"/>
      <c r="AQ1970" s="19"/>
      <c r="AR1970" s="19"/>
      <c r="AS1970" s="19"/>
      <c r="AT1970" s="25"/>
      <c r="AU1970" s="77"/>
      <c r="AV1970" s="77"/>
      <c r="AW1970" s="77"/>
      <c r="AX1970" s="77"/>
      <c r="AY1970" s="77"/>
      <c r="AZ1970" s="77"/>
      <c r="BA1970" s="106"/>
      <c r="BB1970" s="1"/>
      <c r="BC1970" s="1"/>
      <c r="BD1970" s="1"/>
      <c r="BE1970" s="1"/>
      <c r="BF1970" s="3"/>
      <c r="BG1970" s="3"/>
      <c r="BH1970" s="3"/>
    </row>
    <row r="1971" spans="2:60" s="1" customFormat="1" ht="14.25" customHeight="1">
      <c r="B1971" s="19" t="s">
        <v>7494</v>
      </c>
      <c r="C1971" s="19"/>
      <c r="D1971" s="19"/>
      <c r="E1971" s="19"/>
      <c r="F1971" s="19"/>
      <c r="G1971" s="19"/>
      <c r="H1971" s="19"/>
      <c r="I1971" s="19"/>
      <c r="J1971" s="19"/>
      <c r="K1971" s="19"/>
      <c r="L1971" s="19"/>
      <c r="M1971" s="19"/>
      <c r="N1971" s="19"/>
      <c r="O1971" s="19"/>
      <c r="P1971" s="19"/>
      <c r="Q1971" s="19"/>
      <c r="R1971" s="19"/>
      <c r="S1971" s="19"/>
      <c r="T1971" s="69" t="str">
        <f>VLOOKUP(報告書!$B1971,D1_10!$B$5:$G$101,5,FALSE)&amp;""</f>
        <v/>
      </c>
      <c r="U1971" s="76"/>
      <c r="V1971" s="76"/>
      <c r="W1971" s="76"/>
      <c r="X1971" s="76"/>
      <c r="Y1971" s="76"/>
      <c r="Z1971" s="76" t="s">
        <v>666</v>
      </c>
      <c r="AA1971" s="104"/>
      <c r="AB1971" s="19" t="s">
        <v>7495</v>
      </c>
      <c r="AC1971" s="19"/>
      <c r="AD1971" s="19"/>
      <c r="AE1971" s="19"/>
      <c r="AF1971" s="19"/>
      <c r="AG1971" s="19"/>
      <c r="AH1971" s="19"/>
      <c r="AI1971" s="19"/>
      <c r="AJ1971" s="19"/>
      <c r="AK1971" s="19"/>
      <c r="AL1971" s="19"/>
      <c r="AM1971" s="19"/>
      <c r="AN1971" s="19"/>
      <c r="AO1971" s="19"/>
      <c r="AP1971" s="19"/>
      <c r="AQ1971" s="19"/>
      <c r="AR1971" s="19"/>
      <c r="AS1971" s="19"/>
      <c r="AT1971" s="69" t="str">
        <f>VLOOKUP(報告書!$AB1971,D1_10!$B$5:$G$101,5,FALSE)&amp;""</f>
        <v/>
      </c>
      <c r="AU1971" s="76"/>
      <c r="AV1971" s="76"/>
      <c r="AW1971" s="76"/>
      <c r="AX1971" s="76"/>
      <c r="AY1971" s="76"/>
      <c r="AZ1971" s="76" t="s">
        <v>666</v>
      </c>
      <c r="BA1971" s="104"/>
      <c r="BB1971" s="1"/>
      <c r="BC1971" s="1"/>
      <c r="BD1971" s="1"/>
      <c r="BE1971" s="1"/>
      <c r="BF1971" s="3"/>
      <c r="BG1971" s="3"/>
      <c r="BH1971" s="3"/>
    </row>
    <row r="1972" spans="2:60" s="1" customFormat="1">
      <c r="B1972" s="19"/>
      <c r="C1972" s="19"/>
      <c r="D1972" s="19"/>
      <c r="E1972" s="19"/>
      <c r="F1972" s="19"/>
      <c r="G1972" s="19"/>
      <c r="H1972" s="19"/>
      <c r="I1972" s="19"/>
      <c r="J1972" s="19"/>
      <c r="K1972" s="19"/>
      <c r="L1972" s="19"/>
      <c r="M1972" s="19"/>
      <c r="N1972" s="19"/>
      <c r="O1972" s="19"/>
      <c r="P1972" s="19"/>
      <c r="Q1972" s="19"/>
      <c r="R1972" s="19"/>
      <c r="S1972" s="19"/>
      <c r="T1972" s="25"/>
      <c r="U1972" s="77"/>
      <c r="V1972" s="77"/>
      <c r="W1972" s="77"/>
      <c r="X1972" s="77"/>
      <c r="Y1972" s="77"/>
      <c r="Z1972" s="77"/>
      <c r="AA1972" s="106"/>
      <c r="AB1972" s="19"/>
      <c r="AC1972" s="19"/>
      <c r="AD1972" s="19"/>
      <c r="AE1972" s="19"/>
      <c r="AF1972" s="19"/>
      <c r="AG1972" s="19"/>
      <c r="AH1972" s="19"/>
      <c r="AI1972" s="19"/>
      <c r="AJ1972" s="19"/>
      <c r="AK1972" s="19"/>
      <c r="AL1972" s="19"/>
      <c r="AM1972" s="19"/>
      <c r="AN1972" s="19"/>
      <c r="AO1972" s="19"/>
      <c r="AP1972" s="19"/>
      <c r="AQ1972" s="19"/>
      <c r="AR1972" s="19"/>
      <c r="AS1972" s="19"/>
      <c r="AT1972" s="25"/>
      <c r="AU1972" s="77"/>
      <c r="AV1972" s="77"/>
      <c r="AW1972" s="77"/>
      <c r="AX1972" s="77"/>
      <c r="AY1972" s="77"/>
      <c r="AZ1972" s="77"/>
      <c r="BA1972" s="106"/>
      <c r="BB1972" s="1"/>
      <c r="BC1972" s="1"/>
      <c r="BD1972" s="1"/>
      <c r="BE1972" s="1"/>
      <c r="BF1972" s="3"/>
      <c r="BG1972" s="3"/>
      <c r="BH1972" s="3"/>
    </row>
    <row r="1973" spans="2:60" s="1" customFormat="1" ht="14.25" customHeight="1">
      <c r="B1973" s="19" t="s">
        <v>7498</v>
      </c>
      <c r="C1973" s="19"/>
      <c r="D1973" s="19"/>
      <c r="E1973" s="19"/>
      <c r="F1973" s="19"/>
      <c r="G1973" s="19"/>
      <c r="H1973" s="19"/>
      <c r="I1973" s="19"/>
      <c r="J1973" s="19"/>
      <c r="K1973" s="19"/>
      <c r="L1973" s="19"/>
      <c r="M1973" s="19"/>
      <c r="N1973" s="19"/>
      <c r="O1973" s="19"/>
      <c r="P1973" s="19"/>
      <c r="Q1973" s="19"/>
      <c r="R1973" s="19"/>
      <c r="S1973" s="19"/>
      <c r="T1973" s="69" t="str">
        <f>VLOOKUP(報告書!$B1973,D1_10!$B$5:$G$101,5,FALSE)&amp;""</f>
        <v/>
      </c>
      <c r="U1973" s="76"/>
      <c r="V1973" s="76"/>
      <c r="W1973" s="76"/>
      <c r="X1973" s="76"/>
      <c r="Y1973" s="76"/>
      <c r="Z1973" s="76" t="s">
        <v>666</v>
      </c>
      <c r="AA1973" s="104"/>
      <c r="AB1973" s="19" t="s">
        <v>7275</v>
      </c>
      <c r="AC1973" s="19"/>
      <c r="AD1973" s="19"/>
      <c r="AE1973" s="19"/>
      <c r="AF1973" s="19"/>
      <c r="AG1973" s="19"/>
      <c r="AH1973" s="19"/>
      <c r="AI1973" s="19"/>
      <c r="AJ1973" s="19"/>
      <c r="AK1973" s="19"/>
      <c r="AL1973" s="19"/>
      <c r="AM1973" s="19"/>
      <c r="AN1973" s="19"/>
      <c r="AO1973" s="19"/>
      <c r="AP1973" s="19"/>
      <c r="AQ1973" s="19"/>
      <c r="AR1973" s="19"/>
      <c r="AS1973" s="19"/>
      <c r="AT1973" s="69" t="str">
        <f>VLOOKUP(報告書!$AB1973,D1_10!$B$5:$G$101,5,FALSE)&amp;""</f>
        <v/>
      </c>
      <c r="AU1973" s="76"/>
      <c r="AV1973" s="76"/>
      <c r="AW1973" s="76"/>
      <c r="AX1973" s="76"/>
      <c r="AY1973" s="76"/>
      <c r="AZ1973" s="76" t="s">
        <v>666</v>
      </c>
      <c r="BA1973" s="104"/>
      <c r="BB1973" s="1"/>
      <c r="BC1973" s="1"/>
      <c r="BD1973" s="1"/>
      <c r="BE1973" s="1"/>
      <c r="BF1973" s="3"/>
      <c r="BG1973" s="3"/>
      <c r="BH1973" s="3"/>
    </row>
    <row r="1974" spans="2:60" s="1" customFormat="1">
      <c r="B1974" s="19"/>
      <c r="C1974" s="19"/>
      <c r="D1974" s="19"/>
      <c r="E1974" s="19"/>
      <c r="F1974" s="19"/>
      <c r="G1974" s="19"/>
      <c r="H1974" s="19"/>
      <c r="I1974" s="19"/>
      <c r="J1974" s="19"/>
      <c r="K1974" s="19"/>
      <c r="L1974" s="19"/>
      <c r="M1974" s="19"/>
      <c r="N1974" s="19"/>
      <c r="O1974" s="19"/>
      <c r="P1974" s="19"/>
      <c r="Q1974" s="19"/>
      <c r="R1974" s="19"/>
      <c r="S1974" s="19"/>
      <c r="T1974" s="25"/>
      <c r="U1974" s="77"/>
      <c r="V1974" s="77"/>
      <c r="W1974" s="77"/>
      <c r="X1974" s="77"/>
      <c r="Y1974" s="77"/>
      <c r="Z1974" s="77"/>
      <c r="AA1974" s="106"/>
      <c r="AB1974" s="19"/>
      <c r="AC1974" s="19"/>
      <c r="AD1974" s="19"/>
      <c r="AE1974" s="19"/>
      <c r="AF1974" s="19"/>
      <c r="AG1974" s="19"/>
      <c r="AH1974" s="19"/>
      <c r="AI1974" s="19"/>
      <c r="AJ1974" s="19"/>
      <c r="AK1974" s="19"/>
      <c r="AL1974" s="19"/>
      <c r="AM1974" s="19"/>
      <c r="AN1974" s="19"/>
      <c r="AO1974" s="19"/>
      <c r="AP1974" s="19"/>
      <c r="AQ1974" s="19"/>
      <c r="AR1974" s="19"/>
      <c r="AS1974" s="19"/>
      <c r="AT1974" s="25"/>
      <c r="AU1974" s="77"/>
      <c r="AV1974" s="77"/>
      <c r="AW1974" s="77"/>
      <c r="AX1974" s="77"/>
      <c r="AY1974" s="77"/>
      <c r="AZ1974" s="77"/>
      <c r="BA1974" s="106"/>
      <c r="BB1974" s="1"/>
      <c r="BC1974" s="1"/>
      <c r="BD1974" s="1"/>
      <c r="BE1974" s="1"/>
      <c r="BF1974" s="3"/>
      <c r="BG1974" s="3"/>
      <c r="BH1974" s="3"/>
    </row>
    <row r="1975" spans="2:60" s="1" customFormat="1" ht="14.25" customHeight="1">
      <c r="B1975" s="19" t="s">
        <v>5027</v>
      </c>
      <c r="C1975" s="19"/>
      <c r="D1975" s="19"/>
      <c r="E1975" s="19"/>
      <c r="F1975" s="19"/>
      <c r="G1975" s="19"/>
      <c r="H1975" s="19"/>
      <c r="I1975" s="19"/>
      <c r="J1975" s="19"/>
      <c r="K1975" s="19"/>
      <c r="L1975" s="19"/>
      <c r="M1975" s="19"/>
      <c r="N1975" s="19"/>
      <c r="O1975" s="19"/>
      <c r="P1975" s="19"/>
      <c r="Q1975" s="19"/>
      <c r="R1975" s="19"/>
      <c r="S1975" s="19"/>
      <c r="T1975" s="69" t="str">
        <f>VLOOKUP(報告書!$B1975,D1_10!$B$5:$G$101,5,FALSE)&amp;""</f>
        <v/>
      </c>
      <c r="U1975" s="76"/>
      <c r="V1975" s="76"/>
      <c r="W1975" s="76"/>
      <c r="X1975" s="76"/>
      <c r="Y1975" s="76"/>
      <c r="Z1975" s="76" t="s">
        <v>666</v>
      </c>
      <c r="AA1975" s="104"/>
      <c r="AB1975" s="19" t="s">
        <v>6717</v>
      </c>
      <c r="AC1975" s="19"/>
      <c r="AD1975" s="19"/>
      <c r="AE1975" s="19"/>
      <c r="AF1975" s="19"/>
      <c r="AG1975" s="19"/>
      <c r="AH1975" s="19"/>
      <c r="AI1975" s="19"/>
      <c r="AJ1975" s="19"/>
      <c r="AK1975" s="19"/>
      <c r="AL1975" s="19"/>
      <c r="AM1975" s="19"/>
      <c r="AN1975" s="19"/>
      <c r="AO1975" s="19"/>
      <c r="AP1975" s="19"/>
      <c r="AQ1975" s="19"/>
      <c r="AR1975" s="19"/>
      <c r="AS1975" s="19"/>
      <c r="AT1975" s="69" t="str">
        <f>VLOOKUP(報告書!$AB1975,D1_10!$B$5:$G$101,5,FALSE)&amp;""</f>
        <v/>
      </c>
      <c r="AU1975" s="76"/>
      <c r="AV1975" s="76"/>
      <c r="AW1975" s="76"/>
      <c r="AX1975" s="76"/>
      <c r="AY1975" s="76"/>
      <c r="AZ1975" s="76" t="s">
        <v>666</v>
      </c>
      <c r="BA1975" s="104"/>
      <c r="BB1975" s="1"/>
      <c r="BC1975" s="1"/>
      <c r="BD1975" s="1"/>
      <c r="BE1975" s="1"/>
      <c r="BF1975" s="3"/>
      <c r="BG1975" s="3"/>
      <c r="BH1975" s="3"/>
    </row>
    <row r="1976" spans="2:60" s="1" customFormat="1">
      <c r="B1976" s="19"/>
      <c r="C1976" s="19"/>
      <c r="D1976" s="19"/>
      <c r="E1976" s="19"/>
      <c r="F1976" s="19"/>
      <c r="G1976" s="19"/>
      <c r="H1976" s="19"/>
      <c r="I1976" s="19"/>
      <c r="J1976" s="19"/>
      <c r="K1976" s="19"/>
      <c r="L1976" s="19"/>
      <c r="M1976" s="19"/>
      <c r="N1976" s="19"/>
      <c r="O1976" s="19"/>
      <c r="P1976" s="19"/>
      <c r="Q1976" s="19"/>
      <c r="R1976" s="19"/>
      <c r="S1976" s="19"/>
      <c r="T1976" s="25"/>
      <c r="U1976" s="77"/>
      <c r="V1976" s="77"/>
      <c r="W1976" s="77"/>
      <c r="X1976" s="77"/>
      <c r="Y1976" s="77"/>
      <c r="Z1976" s="77"/>
      <c r="AA1976" s="106"/>
      <c r="AB1976" s="19"/>
      <c r="AC1976" s="19"/>
      <c r="AD1976" s="19"/>
      <c r="AE1976" s="19"/>
      <c r="AF1976" s="19"/>
      <c r="AG1976" s="19"/>
      <c r="AH1976" s="19"/>
      <c r="AI1976" s="19"/>
      <c r="AJ1976" s="19"/>
      <c r="AK1976" s="19"/>
      <c r="AL1976" s="19"/>
      <c r="AM1976" s="19"/>
      <c r="AN1976" s="19"/>
      <c r="AO1976" s="19"/>
      <c r="AP1976" s="19"/>
      <c r="AQ1976" s="19"/>
      <c r="AR1976" s="19"/>
      <c r="AS1976" s="19"/>
      <c r="AT1976" s="25"/>
      <c r="AU1976" s="77"/>
      <c r="AV1976" s="77"/>
      <c r="AW1976" s="77"/>
      <c r="AX1976" s="77"/>
      <c r="AY1976" s="77"/>
      <c r="AZ1976" s="77"/>
      <c r="BA1976" s="106"/>
      <c r="BB1976" s="1"/>
      <c r="BC1976" s="1"/>
      <c r="BD1976" s="1"/>
      <c r="BE1976" s="1"/>
      <c r="BF1976" s="3"/>
      <c r="BG1976" s="3"/>
      <c r="BH1976" s="3"/>
    </row>
    <row r="1977" spans="2:60" s="1" customFormat="1" ht="14.25" customHeight="1">
      <c r="B1977" s="19" t="s">
        <v>7182</v>
      </c>
      <c r="C1977" s="19"/>
      <c r="D1977" s="19"/>
      <c r="E1977" s="19"/>
      <c r="F1977" s="19"/>
      <c r="G1977" s="19"/>
      <c r="H1977" s="19"/>
      <c r="I1977" s="19"/>
      <c r="J1977" s="19"/>
      <c r="K1977" s="19"/>
      <c r="L1977" s="19"/>
      <c r="M1977" s="19"/>
      <c r="N1977" s="19"/>
      <c r="O1977" s="19"/>
      <c r="P1977" s="19"/>
      <c r="Q1977" s="19"/>
      <c r="R1977" s="19"/>
      <c r="S1977" s="19"/>
      <c r="T1977" s="69" t="str">
        <f>VLOOKUP(報告書!$B1977,D1_10!$B$5:$G$101,5,FALSE)&amp;""</f>
        <v/>
      </c>
      <c r="U1977" s="76"/>
      <c r="V1977" s="76"/>
      <c r="W1977" s="76"/>
      <c r="X1977" s="76"/>
      <c r="Y1977" s="76"/>
      <c r="Z1977" s="76" t="s">
        <v>666</v>
      </c>
      <c r="AA1977" s="104"/>
      <c r="AB1977" s="19" t="s">
        <v>7499</v>
      </c>
      <c r="AC1977" s="19"/>
      <c r="AD1977" s="19"/>
      <c r="AE1977" s="19"/>
      <c r="AF1977" s="19"/>
      <c r="AG1977" s="19"/>
      <c r="AH1977" s="19"/>
      <c r="AI1977" s="19"/>
      <c r="AJ1977" s="19"/>
      <c r="AK1977" s="19"/>
      <c r="AL1977" s="19"/>
      <c r="AM1977" s="19"/>
      <c r="AN1977" s="19"/>
      <c r="AO1977" s="19"/>
      <c r="AP1977" s="19"/>
      <c r="AQ1977" s="19"/>
      <c r="AR1977" s="19"/>
      <c r="AS1977" s="19"/>
      <c r="AT1977" s="69" t="str">
        <f>VLOOKUP(報告書!$AB1977,D1_10!$B$5:$G$101,5,FALSE)&amp;""</f>
        <v/>
      </c>
      <c r="AU1977" s="76"/>
      <c r="AV1977" s="76"/>
      <c r="AW1977" s="76"/>
      <c r="AX1977" s="76"/>
      <c r="AY1977" s="76"/>
      <c r="AZ1977" s="76" t="s">
        <v>666</v>
      </c>
      <c r="BA1977" s="104"/>
      <c r="BB1977" s="1"/>
      <c r="BC1977" s="1"/>
      <c r="BD1977" s="1"/>
      <c r="BE1977" s="1"/>
      <c r="BF1977" s="3"/>
      <c r="BG1977" s="3"/>
      <c r="BH1977" s="3"/>
    </row>
    <row r="1978" spans="2:60" s="1" customFormat="1">
      <c r="B1978" s="19"/>
      <c r="C1978" s="19"/>
      <c r="D1978" s="19"/>
      <c r="E1978" s="19"/>
      <c r="F1978" s="19"/>
      <c r="G1978" s="19"/>
      <c r="H1978" s="19"/>
      <c r="I1978" s="19"/>
      <c r="J1978" s="19"/>
      <c r="K1978" s="19"/>
      <c r="L1978" s="19"/>
      <c r="M1978" s="19"/>
      <c r="N1978" s="19"/>
      <c r="O1978" s="19"/>
      <c r="P1978" s="19"/>
      <c r="Q1978" s="19"/>
      <c r="R1978" s="19"/>
      <c r="S1978" s="19"/>
      <c r="T1978" s="25"/>
      <c r="U1978" s="77"/>
      <c r="V1978" s="77"/>
      <c r="W1978" s="77"/>
      <c r="X1978" s="77"/>
      <c r="Y1978" s="77"/>
      <c r="Z1978" s="77"/>
      <c r="AA1978" s="106"/>
      <c r="AB1978" s="19"/>
      <c r="AC1978" s="19"/>
      <c r="AD1978" s="19"/>
      <c r="AE1978" s="19"/>
      <c r="AF1978" s="19"/>
      <c r="AG1978" s="19"/>
      <c r="AH1978" s="19"/>
      <c r="AI1978" s="19"/>
      <c r="AJ1978" s="19"/>
      <c r="AK1978" s="19"/>
      <c r="AL1978" s="19"/>
      <c r="AM1978" s="19"/>
      <c r="AN1978" s="19"/>
      <c r="AO1978" s="19"/>
      <c r="AP1978" s="19"/>
      <c r="AQ1978" s="19"/>
      <c r="AR1978" s="19"/>
      <c r="AS1978" s="19"/>
      <c r="AT1978" s="25"/>
      <c r="AU1978" s="77"/>
      <c r="AV1978" s="77"/>
      <c r="AW1978" s="77"/>
      <c r="AX1978" s="77"/>
      <c r="AY1978" s="77"/>
      <c r="AZ1978" s="77"/>
      <c r="BA1978" s="106"/>
      <c r="BB1978" s="1"/>
      <c r="BC1978" s="1"/>
      <c r="BD1978" s="1"/>
      <c r="BE1978" s="1"/>
      <c r="BF1978" s="3"/>
      <c r="BG1978" s="3"/>
      <c r="BH1978" s="3"/>
    </row>
    <row r="1979" spans="2:60" s="1" customFormat="1" ht="14.25" customHeight="1">
      <c r="B1979" s="19" t="s">
        <v>7500</v>
      </c>
      <c r="C1979" s="19"/>
      <c r="D1979" s="19"/>
      <c r="E1979" s="19"/>
      <c r="F1979" s="19"/>
      <c r="G1979" s="19"/>
      <c r="H1979" s="19"/>
      <c r="I1979" s="19"/>
      <c r="J1979" s="19"/>
      <c r="K1979" s="19"/>
      <c r="L1979" s="19"/>
      <c r="M1979" s="19"/>
      <c r="N1979" s="19"/>
      <c r="O1979" s="19"/>
      <c r="P1979" s="19"/>
      <c r="Q1979" s="19"/>
      <c r="R1979" s="19"/>
      <c r="S1979" s="19"/>
      <c r="T1979" s="69" t="str">
        <f>VLOOKUP(報告書!$B1979,D1_10!$B$5:$G$101,5,FALSE)&amp;""</f>
        <v/>
      </c>
      <c r="U1979" s="76"/>
      <c r="V1979" s="76"/>
      <c r="W1979" s="76"/>
      <c r="X1979" s="76"/>
      <c r="Y1979" s="76"/>
      <c r="Z1979" s="76" t="s">
        <v>666</v>
      </c>
      <c r="AA1979" s="104"/>
      <c r="AB1979" s="19" t="s">
        <v>1142</v>
      </c>
      <c r="AC1979" s="19"/>
      <c r="AD1979" s="19"/>
      <c r="AE1979" s="19"/>
      <c r="AF1979" s="19"/>
      <c r="AG1979" s="19"/>
      <c r="AH1979" s="19"/>
      <c r="AI1979" s="19"/>
      <c r="AJ1979" s="19"/>
      <c r="AK1979" s="19"/>
      <c r="AL1979" s="19"/>
      <c r="AM1979" s="19"/>
      <c r="AN1979" s="19"/>
      <c r="AO1979" s="19"/>
      <c r="AP1979" s="19"/>
      <c r="AQ1979" s="19"/>
      <c r="AR1979" s="19"/>
      <c r="AS1979" s="19"/>
      <c r="AT1979" s="69" t="str">
        <f>VLOOKUP(報告書!$AB1979,D1_10!$B$5:$G$101,5,FALSE)&amp;""</f>
        <v/>
      </c>
      <c r="AU1979" s="76"/>
      <c r="AV1979" s="76"/>
      <c r="AW1979" s="76"/>
      <c r="AX1979" s="76"/>
      <c r="AY1979" s="76"/>
      <c r="AZ1979" s="76" t="s">
        <v>666</v>
      </c>
      <c r="BA1979" s="104"/>
      <c r="BB1979" s="1"/>
      <c r="BC1979" s="1"/>
      <c r="BD1979" s="1"/>
      <c r="BE1979" s="1"/>
      <c r="BF1979" s="3"/>
      <c r="BG1979" s="3"/>
      <c r="BH1979" s="3"/>
    </row>
    <row r="1980" spans="2:60" s="1" customFormat="1">
      <c r="B1980" s="19"/>
      <c r="C1980" s="19"/>
      <c r="D1980" s="19"/>
      <c r="E1980" s="19"/>
      <c r="F1980" s="19"/>
      <c r="G1980" s="19"/>
      <c r="H1980" s="19"/>
      <c r="I1980" s="19"/>
      <c r="J1980" s="19"/>
      <c r="K1980" s="19"/>
      <c r="L1980" s="19"/>
      <c r="M1980" s="19"/>
      <c r="N1980" s="19"/>
      <c r="O1980" s="19"/>
      <c r="P1980" s="19"/>
      <c r="Q1980" s="19"/>
      <c r="R1980" s="19"/>
      <c r="S1980" s="19"/>
      <c r="T1980" s="25"/>
      <c r="U1980" s="77"/>
      <c r="V1980" s="77"/>
      <c r="W1980" s="77"/>
      <c r="X1980" s="77"/>
      <c r="Y1980" s="77"/>
      <c r="Z1980" s="77"/>
      <c r="AA1980" s="106"/>
      <c r="AB1980" s="19"/>
      <c r="AC1980" s="19"/>
      <c r="AD1980" s="19"/>
      <c r="AE1980" s="19"/>
      <c r="AF1980" s="19"/>
      <c r="AG1980" s="19"/>
      <c r="AH1980" s="19"/>
      <c r="AI1980" s="19"/>
      <c r="AJ1980" s="19"/>
      <c r="AK1980" s="19"/>
      <c r="AL1980" s="19"/>
      <c r="AM1980" s="19"/>
      <c r="AN1980" s="19"/>
      <c r="AO1980" s="19"/>
      <c r="AP1980" s="19"/>
      <c r="AQ1980" s="19"/>
      <c r="AR1980" s="19"/>
      <c r="AS1980" s="19"/>
      <c r="AT1980" s="25"/>
      <c r="AU1980" s="77"/>
      <c r="AV1980" s="77"/>
      <c r="AW1980" s="77"/>
      <c r="AX1980" s="77"/>
      <c r="AY1980" s="77"/>
      <c r="AZ1980" s="77"/>
      <c r="BA1980" s="106"/>
      <c r="BB1980" s="1"/>
      <c r="BC1980" s="1"/>
      <c r="BD1980" s="1"/>
      <c r="BE1980" s="1"/>
      <c r="BF1980" s="3"/>
      <c r="BG1980" s="3"/>
      <c r="BH1980" s="3"/>
    </row>
    <row r="1981" spans="2:60" s="1" customFormat="1" ht="14.25" customHeight="1">
      <c r="B1981" s="19" t="s">
        <v>7501</v>
      </c>
      <c r="C1981" s="19"/>
      <c r="D1981" s="19"/>
      <c r="E1981" s="19"/>
      <c r="F1981" s="19"/>
      <c r="G1981" s="19"/>
      <c r="H1981" s="19"/>
      <c r="I1981" s="19"/>
      <c r="J1981" s="19"/>
      <c r="K1981" s="19"/>
      <c r="L1981" s="19"/>
      <c r="M1981" s="19"/>
      <c r="N1981" s="19"/>
      <c r="O1981" s="19"/>
      <c r="P1981" s="19"/>
      <c r="Q1981" s="19"/>
      <c r="R1981" s="19"/>
      <c r="S1981" s="19"/>
      <c r="T1981" s="69" t="str">
        <f>VLOOKUP(報告書!$B1981,D1_10!$B$5:$G$101,5,FALSE)&amp;""</f>
        <v/>
      </c>
      <c r="U1981" s="76"/>
      <c r="V1981" s="76"/>
      <c r="W1981" s="76"/>
      <c r="X1981" s="76"/>
      <c r="Y1981" s="76"/>
      <c r="Z1981" s="76" t="s">
        <v>666</v>
      </c>
      <c r="AA1981" s="104"/>
      <c r="AB1981" s="19" t="s">
        <v>620</v>
      </c>
      <c r="AC1981" s="19"/>
      <c r="AD1981" s="19"/>
      <c r="AE1981" s="19"/>
      <c r="AF1981" s="19"/>
      <c r="AG1981" s="19"/>
      <c r="AH1981" s="19"/>
      <c r="AI1981" s="19"/>
      <c r="AJ1981" s="19"/>
      <c r="AK1981" s="19"/>
      <c r="AL1981" s="19"/>
      <c r="AM1981" s="19"/>
      <c r="AN1981" s="19"/>
      <c r="AO1981" s="19"/>
      <c r="AP1981" s="19"/>
      <c r="AQ1981" s="19"/>
      <c r="AR1981" s="19"/>
      <c r="AS1981" s="19"/>
      <c r="AT1981" s="69" t="str">
        <f>VLOOKUP(報告書!$AB1981,D1_10!$B$5:$G$101,5,FALSE)&amp;""</f>
        <v/>
      </c>
      <c r="AU1981" s="76"/>
      <c r="AV1981" s="76"/>
      <c r="AW1981" s="76"/>
      <c r="AX1981" s="76"/>
      <c r="AY1981" s="76"/>
      <c r="AZ1981" s="76" t="s">
        <v>666</v>
      </c>
      <c r="BA1981" s="104"/>
      <c r="BB1981" s="1"/>
      <c r="BC1981" s="1"/>
      <c r="BD1981" s="1"/>
      <c r="BE1981" s="1"/>
      <c r="BF1981" s="3"/>
      <c r="BG1981" s="3"/>
      <c r="BH1981" s="3"/>
    </row>
    <row r="1982" spans="2:60" s="1" customFormat="1">
      <c r="B1982" s="19"/>
      <c r="C1982" s="19"/>
      <c r="D1982" s="19"/>
      <c r="E1982" s="19"/>
      <c r="F1982" s="19"/>
      <c r="G1982" s="19"/>
      <c r="H1982" s="19"/>
      <c r="I1982" s="19"/>
      <c r="J1982" s="19"/>
      <c r="K1982" s="19"/>
      <c r="L1982" s="19"/>
      <c r="M1982" s="19"/>
      <c r="N1982" s="19"/>
      <c r="O1982" s="19"/>
      <c r="P1982" s="19"/>
      <c r="Q1982" s="19"/>
      <c r="R1982" s="19"/>
      <c r="S1982" s="19"/>
      <c r="T1982" s="25"/>
      <c r="U1982" s="77"/>
      <c r="V1982" s="77"/>
      <c r="W1982" s="77"/>
      <c r="X1982" s="77"/>
      <c r="Y1982" s="77"/>
      <c r="Z1982" s="77"/>
      <c r="AA1982" s="106"/>
      <c r="AB1982" s="19"/>
      <c r="AC1982" s="19"/>
      <c r="AD1982" s="19"/>
      <c r="AE1982" s="19"/>
      <c r="AF1982" s="19"/>
      <c r="AG1982" s="19"/>
      <c r="AH1982" s="19"/>
      <c r="AI1982" s="19"/>
      <c r="AJ1982" s="19"/>
      <c r="AK1982" s="19"/>
      <c r="AL1982" s="19"/>
      <c r="AM1982" s="19"/>
      <c r="AN1982" s="19"/>
      <c r="AO1982" s="19"/>
      <c r="AP1982" s="19"/>
      <c r="AQ1982" s="19"/>
      <c r="AR1982" s="19"/>
      <c r="AS1982" s="19"/>
      <c r="AT1982" s="25"/>
      <c r="AU1982" s="77"/>
      <c r="AV1982" s="77"/>
      <c r="AW1982" s="77"/>
      <c r="AX1982" s="77"/>
      <c r="AY1982" s="77"/>
      <c r="AZ1982" s="77"/>
      <c r="BA1982" s="106"/>
      <c r="BB1982" s="1"/>
      <c r="BC1982" s="1"/>
      <c r="BD1982" s="1"/>
      <c r="BE1982" s="1"/>
      <c r="BF1982" s="3"/>
      <c r="BG1982" s="3"/>
      <c r="BH1982" s="3"/>
    </row>
    <row r="1983" spans="2:60" s="1" customFormat="1" ht="14.25" customHeight="1">
      <c r="B1983" s="19" t="s">
        <v>7017</v>
      </c>
      <c r="C1983" s="19"/>
      <c r="D1983" s="19"/>
      <c r="E1983" s="19"/>
      <c r="F1983" s="19"/>
      <c r="G1983" s="19"/>
      <c r="H1983" s="19"/>
      <c r="I1983" s="19"/>
      <c r="J1983" s="19"/>
      <c r="K1983" s="19"/>
      <c r="L1983" s="19"/>
      <c r="M1983" s="19"/>
      <c r="N1983" s="19"/>
      <c r="O1983" s="19"/>
      <c r="P1983" s="19"/>
      <c r="Q1983" s="19"/>
      <c r="R1983" s="19"/>
      <c r="S1983" s="19"/>
      <c r="T1983" s="69" t="str">
        <f>VLOOKUP(報告書!$B1983,D1_10!$B$5:$G$101,5,FALSE)&amp;""</f>
        <v/>
      </c>
      <c r="U1983" s="76"/>
      <c r="V1983" s="76"/>
      <c r="W1983" s="76"/>
      <c r="X1983" s="76"/>
      <c r="Y1983" s="76"/>
      <c r="Z1983" s="76" t="s">
        <v>666</v>
      </c>
      <c r="AA1983" s="104"/>
      <c r="AB1983" s="19" t="s">
        <v>500</v>
      </c>
      <c r="AC1983" s="19"/>
      <c r="AD1983" s="19"/>
      <c r="AE1983" s="19"/>
      <c r="AF1983" s="19"/>
      <c r="AG1983" s="19"/>
      <c r="AH1983" s="19"/>
      <c r="AI1983" s="19"/>
      <c r="AJ1983" s="19"/>
      <c r="AK1983" s="19"/>
      <c r="AL1983" s="19"/>
      <c r="AM1983" s="19"/>
      <c r="AN1983" s="19"/>
      <c r="AO1983" s="19"/>
      <c r="AP1983" s="19"/>
      <c r="AQ1983" s="19"/>
      <c r="AR1983" s="19"/>
      <c r="AS1983" s="19"/>
      <c r="AT1983" s="69" t="str">
        <f>VLOOKUP(報告書!$AB1983,D1_10!$B$5:$G$101,5,FALSE)&amp;""</f>
        <v/>
      </c>
      <c r="AU1983" s="76"/>
      <c r="AV1983" s="76"/>
      <c r="AW1983" s="76"/>
      <c r="AX1983" s="76"/>
      <c r="AY1983" s="76"/>
      <c r="AZ1983" s="76" t="s">
        <v>666</v>
      </c>
      <c r="BA1983" s="104"/>
      <c r="BB1983" s="1"/>
      <c r="BC1983" s="1"/>
      <c r="BD1983" s="1"/>
      <c r="BE1983" s="1"/>
      <c r="BF1983" s="3"/>
      <c r="BG1983" s="3"/>
      <c r="BH1983" s="3"/>
    </row>
    <row r="1984" spans="2:60" s="1" customFormat="1">
      <c r="B1984" s="19"/>
      <c r="C1984" s="19"/>
      <c r="D1984" s="19"/>
      <c r="E1984" s="19"/>
      <c r="F1984" s="19"/>
      <c r="G1984" s="19"/>
      <c r="H1984" s="19"/>
      <c r="I1984" s="19"/>
      <c r="J1984" s="19"/>
      <c r="K1984" s="19"/>
      <c r="L1984" s="19"/>
      <c r="M1984" s="19"/>
      <c r="N1984" s="19"/>
      <c r="O1984" s="19"/>
      <c r="P1984" s="19"/>
      <c r="Q1984" s="19"/>
      <c r="R1984" s="19"/>
      <c r="S1984" s="19"/>
      <c r="T1984" s="25"/>
      <c r="U1984" s="77"/>
      <c r="V1984" s="77"/>
      <c r="W1984" s="77"/>
      <c r="X1984" s="77"/>
      <c r="Y1984" s="77"/>
      <c r="Z1984" s="77"/>
      <c r="AA1984" s="106"/>
      <c r="AB1984" s="19"/>
      <c r="AC1984" s="19"/>
      <c r="AD1984" s="19"/>
      <c r="AE1984" s="19"/>
      <c r="AF1984" s="19"/>
      <c r="AG1984" s="19"/>
      <c r="AH1984" s="19"/>
      <c r="AI1984" s="19"/>
      <c r="AJ1984" s="19"/>
      <c r="AK1984" s="19"/>
      <c r="AL1984" s="19"/>
      <c r="AM1984" s="19"/>
      <c r="AN1984" s="19"/>
      <c r="AO1984" s="19"/>
      <c r="AP1984" s="19"/>
      <c r="AQ1984" s="19"/>
      <c r="AR1984" s="19"/>
      <c r="AS1984" s="19"/>
      <c r="AT1984" s="25"/>
      <c r="AU1984" s="77"/>
      <c r="AV1984" s="77"/>
      <c r="AW1984" s="77"/>
      <c r="AX1984" s="77"/>
      <c r="AY1984" s="77"/>
      <c r="AZ1984" s="77"/>
      <c r="BA1984" s="106"/>
      <c r="BB1984" s="1"/>
      <c r="BC1984" s="1"/>
      <c r="BD1984" s="1"/>
      <c r="BE1984" s="1"/>
      <c r="BF1984" s="3"/>
      <c r="BG1984" s="3"/>
      <c r="BH1984" s="3"/>
    </row>
    <row r="1985" spans="2:60" s="1" customFormat="1" ht="14.25" customHeight="1">
      <c r="B1985" s="19" t="s">
        <v>7502</v>
      </c>
      <c r="C1985" s="19"/>
      <c r="D1985" s="19"/>
      <c r="E1985" s="19"/>
      <c r="F1985" s="19"/>
      <c r="G1985" s="19"/>
      <c r="H1985" s="19"/>
      <c r="I1985" s="19"/>
      <c r="J1985" s="19"/>
      <c r="K1985" s="19"/>
      <c r="L1985" s="19"/>
      <c r="M1985" s="19"/>
      <c r="N1985" s="19"/>
      <c r="O1985" s="19"/>
      <c r="P1985" s="19"/>
      <c r="Q1985" s="19"/>
      <c r="R1985" s="19"/>
      <c r="S1985" s="19"/>
      <c r="T1985" s="69" t="str">
        <f>VLOOKUP(報告書!$B1985,D1_10!$B$5:$G$101,5,FALSE)&amp;""</f>
        <v/>
      </c>
      <c r="U1985" s="76"/>
      <c r="V1985" s="76"/>
      <c r="W1985" s="76"/>
      <c r="X1985" s="76"/>
      <c r="Y1985" s="76"/>
      <c r="Z1985" s="76" t="s">
        <v>666</v>
      </c>
      <c r="AA1985" s="104"/>
      <c r="AB1985" s="19" t="s">
        <v>7503</v>
      </c>
      <c r="AC1985" s="19"/>
      <c r="AD1985" s="19"/>
      <c r="AE1985" s="19"/>
      <c r="AF1985" s="19"/>
      <c r="AG1985" s="19"/>
      <c r="AH1985" s="19"/>
      <c r="AI1985" s="19"/>
      <c r="AJ1985" s="19"/>
      <c r="AK1985" s="19"/>
      <c r="AL1985" s="19"/>
      <c r="AM1985" s="19"/>
      <c r="AN1985" s="19"/>
      <c r="AO1985" s="19"/>
      <c r="AP1985" s="19"/>
      <c r="AQ1985" s="19"/>
      <c r="AR1985" s="19"/>
      <c r="AS1985" s="19"/>
      <c r="AT1985" s="69" t="str">
        <f>VLOOKUP(報告書!$AB1985,D1_10!$B$5:$G$101,5,FALSE)&amp;""</f>
        <v/>
      </c>
      <c r="AU1985" s="76"/>
      <c r="AV1985" s="76"/>
      <c r="AW1985" s="76"/>
      <c r="AX1985" s="76"/>
      <c r="AY1985" s="76"/>
      <c r="AZ1985" s="76" t="s">
        <v>666</v>
      </c>
      <c r="BA1985" s="104"/>
      <c r="BB1985" s="1"/>
      <c r="BC1985" s="1"/>
      <c r="BD1985" s="1"/>
      <c r="BE1985" s="1"/>
      <c r="BF1985" s="3"/>
      <c r="BG1985" s="3"/>
      <c r="BH1985" s="3"/>
    </row>
    <row r="1986" spans="2:60" s="1" customFormat="1">
      <c r="B1986" s="19"/>
      <c r="C1986" s="19"/>
      <c r="D1986" s="19"/>
      <c r="E1986" s="19"/>
      <c r="F1986" s="19"/>
      <c r="G1986" s="19"/>
      <c r="H1986" s="19"/>
      <c r="I1986" s="19"/>
      <c r="J1986" s="19"/>
      <c r="K1986" s="19"/>
      <c r="L1986" s="19"/>
      <c r="M1986" s="19"/>
      <c r="N1986" s="19"/>
      <c r="O1986" s="19"/>
      <c r="P1986" s="19"/>
      <c r="Q1986" s="19"/>
      <c r="R1986" s="19"/>
      <c r="S1986" s="19"/>
      <c r="T1986" s="25"/>
      <c r="U1986" s="77"/>
      <c r="V1986" s="77"/>
      <c r="W1986" s="77"/>
      <c r="X1986" s="77"/>
      <c r="Y1986" s="77"/>
      <c r="Z1986" s="77"/>
      <c r="AA1986" s="106"/>
      <c r="AB1986" s="19"/>
      <c r="AC1986" s="19"/>
      <c r="AD1986" s="19"/>
      <c r="AE1986" s="19"/>
      <c r="AF1986" s="19"/>
      <c r="AG1986" s="19"/>
      <c r="AH1986" s="19"/>
      <c r="AI1986" s="19"/>
      <c r="AJ1986" s="19"/>
      <c r="AK1986" s="19"/>
      <c r="AL1986" s="19"/>
      <c r="AM1986" s="19"/>
      <c r="AN1986" s="19"/>
      <c r="AO1986" s="19"/>
      <c r="AP1986" s="19"/>
      <c r="AQ1986" s="19"/>
      <c r="AR1986" s="19"/>
      <c r="AS1986" s="19"/>
      <c r="AT1986" s="25"/>
      <c r="AU1986" s="77"/>
      <c r="AV1986" s="77"/>
      <c r="AW1986" s="77"/>
      <c r="AX1986" s="77"/>
      <c r="AY1986" s="77"/>
      <c r="AZ1986" s="77"/>
      <c r="BA1986" s="106"/>
      <c r="BB1986" s="1"/>
      <c r="BC1986" s="1"/>
      <c r="BD1986" s="1"/>
      <c r="BE1986" s="1"/>
      <c r="BF1986" s="3"/>
      <c r="BG1986" s="3"/>
      <c r="BH1986" s="3"/>
    </row>
    <row r="1987" spans="2:60" s="1" customFormat="1" ht="14.25" customHeight="1">
      <c r="B1987" s="19" t="s">
        <v>5099</v>
      </c>
      <c r="C1987" s="19"/>
      <c r="D1987" s="19"/>
      <c r="E1987" s="19"/>
      <c r="F1987" s="19"/>
      <c r="G1987" s="19"/>
      <c r="H1987" s="19"/>
      <c r="I1987" s="19"/>
      <c r="J1987" s="19"/>
      <c r="K1987" s="19"/>
      <c r="L1987" s="19"/>
      <c r="M1987" s="19"/>
      <c r="N1987" s="19"/>
      <c r="O1987" s="19"/>
      <c r="P1987" s="19"/>
      <c r="Q1987" s="19"/>
      <c r="R1987" s="19"/>
      <c r="S1987" s="19"/>
      <c r="T1987" s="69" t="str">
        <f>VLOOKUP(報告書!$B1987,D1_10!$B$5:$G$101,5,FALSE)&amp;""</f>
        <v/>
      </c>
      <c r="U1987" s="76"/>
      <c r="V1987" s="76"/>
      <c r="W1987" s="76"/>
      <c r="X1987" s="76"/>
      <c r="Y1987" s="76"/>
      <c r="Z1987" s="76" t="s">
        <v>666</v>
      </c>
      <c r="AA1987" s="104"/>
      <c r="AB1987" s="19" t="s">
        <v>1962</v>
      </c>
      <c r="AC1987" s="19"/>
      <c r="AD1987" s="19"/>
      <c r="AE1987" s="19"/>
      <c r="AF1987" s="19"/>
      <c r="AG1987" s="19"/>
      <c r="AH1987" s="19"/>
      <c r="AI1987" s="19"/>
      <c r="AJ1987" s="19"/>
      <c r="AK1987" s="19"/>
      <c r="AL1987" s="19"/>
      <c r="AM1987" s="19"/>
      <c r="AN1987" s="19"/>
      <c r="AO1987" s="19"/>
      <c r="AP1987" s="19"/>
      <c r="AQ1987" s="19"/>
      <c r="AR1987" s="19"/>
      <c r="AS1987" s="19"/>
      <c r="AT1987" s="69" t="str">
        <f>VLOOKUP(報告書!$AB1987,D1_10!$B$5:$G$101,5,FALSE)&amp;""</f>
        <v/>
      </c>
      <c r="AU1987" s="76"/>
      <c r="AV1987" s="76"/>
      <c r="AW1987" s="76"/>
      <c r="AX1987" s="76"/>
      <c r="AY1987" s="76"/>
      <c r="AZ1987" s="76" t="s">
        <v>666</v>
      </c>
      <c r="BA1987" s="104"/>
      <c r="BB1987" s="1"/>
      <c r="BC1987" s="1"/>
      <c r="BD1987" s="1"/>
      <c r="BE1987" s="1"/>
      <c r="BF1987" s="3"/>
      <c r="BG1987" s="3"/>
      <c r="BH1987" s="3"/>
    </row>
    <row r="1988" spans="2:60" s="1" customFormat="1">
      <c r="B1988" s="19"/>
      <c r="C1988" s="19"/>
      <c r="D1988" s="19"/>
      <c r="E1988" s="19"/>
      <c r="F1988" s="19"/>
      <c r="G1988" s="19"/>
      <c r="H1988" s="19"/>
      <c r="I1988" s="19"/>
      <c r="J1988" s="19"/>
      <c r="K1988" s="19"/>
      <c r="L1988" s="19"/>
      <c r="M1988" s="19"/>
      <c r="N1988" s="19"/>
      <c r="O1988" s="19"/>
      <c r="P1988" s="19"/>
      <c r="Q1988" s="19"/>
      <c r="R1988" s="19"/>
      <c r="S1988" s="19"/>
      <c r="T1988" s="25"/>
      <c r="U1988" s="77"/>
      <c r="V1988" s="77"/>
      <c r="W1988" s="77"/>
      <c r="X1988" s="77"/>
      <c r="Y1988" s="77"/>
      <c r="Z1988" s="77"/>
      <c r="AA1988" s="106"/>
      <c r="AB1988" s="19"/>
      <c r="AC1988" s="19"/>
      <c r="AD1988" s="19"/>
      <c r="AE1988" s="19"/>
      <c r="AF1988" s="19"/>
      <c r="AG1988" s="19"/>
      <c r="AH1988" s="19"/>
      <c r="AI1988" s="19"/>
      <c r="AJ1988" s="19"/>
      <c r="AK1988" s="19"/>
      <c r="AL1988" s="19"/>
      <c r="AM1988" s="19"/>
      <c r="AN1988" s="19"/>
      <c r="AO1988" s="19"/>
      <c r="AP1988" s="19"/>
      <c r="AQ1988" s="19"/>
      <c r="AR1988" s="19"/>
      <c r="AS1988" s="19"/>
      <c r="AT1988" s="25"/>
      <c r="AU1988" s="77"/>
      <c r="AV1988" s="77"/>
      <c r="AW1988" s="77"/>
      <c r="AX1988" s="77"/>
      <c r="AY1988" s="77"/>
      <c r="AZ1988" s="77"/>
      <c r="BA1988" s="106"/>
      <c r="BB1988" s="1"/>
      <c r="BC1988" s="1"/>
      <c r="BD1988" s="1"/>
      <c r="BE1988" s="1"/>
      <c r="BF1988" s="3"/>
      <c r="BG1988" s="3"/>
      <c r="BH1988" s="3"/>
    </row>
    <row r="1989" spans="2:60" s="1" customFormat="1" ht="14.25" customHeight="1">
      <c r="B1989" s="19" t="s">
        <v>3061</v>
      </c>
      <c r="C1989" s="19"/>
      <c r="D1989" s="19"/>
      <c r="E1989" s="19"/>
      <c r="F1989" s="19"/>
      <c r="G1989" s="19"/>
      <c r="H1989" s="19"/>
      <c r="I1989" s="19"/>
      <c r="J1989" s="19"/>
      <c r="K1989" s="19"/>
      <c r="L1989" s="19"/>
      <c r="M1989" s="19"/>
      <c r="N1989" s="19"/>
      <c r="O1989" s="19"/>
      <c r="P1989" s="19"/>
      <c r="Q1989" s="19"/>
      <c r="R1989" s="19"/>
      <c r="S1989" s="19"/>
      <c r="T1989" s="69" t="str">
        <f>VLOOKUP(報告書!$B1989,D1_10!$B$5:$G$101,5,FALSE)&amp;""</f>
        <v/>
      </c>
      <c r="U1989" s="76"/>
      <c r="V1989" s="76"/>
      <c r="W1989" s="76"/>
      <c r="X1989" s="76"/>
      <c r="Y1989" s="76"/>
      <c r="Z1989" s="76" t="s">
        <v>666</v>
      </c>
      <c r="AA1989" s="104"/>
      <c r="AB1989" s="19" t="s">
        <v>7504</v>
      </c>
      <c r="AC1989" s="19"/>
      <c r="AD1989" s="19"/>
      <c r="AE1989" s="19"/>
      <c r="AF1989" s="19"/>
      <c r="AG1989" s="19"/>
      <c r="AH1989" s="19"/>
      <c r="AI1989" s="19"/>
      <c r="AJ1989" s="19"/>
      <c r="AK1989" s="19"/>
      <c r="AL1989" s="19"/>
      <c r="AM1989" s="19"/>
      <c r="AN1989" s="19"/>
      <c r="AO1989" s="19"/>
      <c r="AP1989" s="19"/>
      <c r="AQ1989" s="19"/>
      <c r="AR1989" s="19"/>
      <c r="AS1989" s="19"/>
      <c r="AT1989" s="69" t="str">
        <f>VLOOKUP(報告書!$AB1989,D1_10!$B$5:$G$101,5,FALSE)&amp;""</f>
        <v/>
      </c>
      <c r="AU1989" s="76"/>
      <c r="AV1989" s="76"/>
      <c r="AW1989" s="76"/>
      <c r="AX1989" s="76"/>
      <c r="AY1989" s="76"/>
      <c r="AZ1989" s="76" t="s">
        <v>666</v>
      </c>
      <c r="BA1989" s="104"/>
      <c r="BB1989" s="1"/>
      <c r="BC1989" s="1"/>
      <c r="BD1989" s="1"/>
      <c r="BE1989" s="1"/>
      <c r="BF1989" s="3"/>
      <c r="BG1989" s="3"/>
      <c r="BH1989" s="3"/>
    </row>
    <row r="1990" spans="2:60" s="1" customFormat="1">
      <c r="B1990" s="19"/>
      <c r="C1990" s="19"/>
      <c r="D1990" s="19"/>
      <c r="E1990" s="19"/>
      <c r="F1990" s="19"/>
      <c r="G1990" s="19"/>
      <c r="H1990" s="19"/>
      <c r="I1990" s="19"/>
      <c r="J1990" s="19"/>
      <c r="K1990" s="19"/>
      <c r="L1990" s="19"/>
      <c r="M1990" s="19"/>
      <c r="N1990" s="19"/>
      <c r="O1990" s="19"/>
      <c r="P1990" s="19"/>
      <c r="Q1990" s="19"/>
      <c r="R1990" s="19"/>
      <c r="S1990" s="19"/>
      <c r="T1990" s="25"/>
      <c r="U1990" s="77"/>
      <c r="V1990" s="77"/>
      <c r="W1990" s="77"/>
      <c r="X1990" s="77"/>
      <c r="Y1990" s="77"/>
      <c r="Z1990" s="77"/>
      <c r="AA1990" s="106"/>
      <c r="AB1990" s="19"/>
      <c r="AC1990" s="19"/>
      <c r="AD1990" s="19"/>
      <c r="AE1990" s="19"/>
      <c r="AF1990" s="19"/>
      <c r="AG1990" s="19"/>
      <c r="AH1990" s="19"/>
      <c r="AI1990" s="19"/>
      <c r="AJ1990" s="19"/>
      <c r="AK1990" s="19"/>
      <c r="AL1990" s="19"/>
      <c r="AM1990" s="19"/>
      <c r="AN1990" s="19"/>
      <c r="AO1990" s="19"/>
      <c r="AP1990" s="19"/>
      <c r="AQ1990" s="19"/>
      <c r="AR1990" s="19"/>
      <c r="AS1990" s="19"/>
      <c r="AT1990" s="25"/>
      <c r="AU1990" s="77"/>
      <c r="AV1990" s="77"/>
      <c r="AW1990" s="77"/>
      <c r="AX1990" s="77"/>
      <c r="AY1990" s="77"/>
      <c r="AZ1990" s="77"/>
      <c r="BA1990" s="106"/>
      <c r="BB1990" s="1"/>
      <c r="BC1990" s="1"/>
      <c r="BD1990" s="1"/>
      <c r="BE1990" s="1"/>
      <c r="BF1990" s="3"/>
      <c r="BG1990" s="3"/>
      <c r="BH1990" s="3"/>
    </row>
    <row r="1991" spans="2:60" s="1" customFormat="1" ht="14.25" customHeight="1">
      <c r="B1991" s="19" t="s">
        <v>7505</v>
      </c>
      <c r="C1991" s="19"/>
      <c r="D1991" s="19"/>
      <c r="E1991" s="19"/>
      <c r="F1991" s="19"/>
      <c r="G1991" s="19"/>
      <c r="H1991" s="19"/>
      <c r="I1991" s="19"/>
      <c r="J1991" s="19"/>
      <c r="K1991" s="19"/>
      <c r="L1991" s="19"/>
      <c r="M1991" s="19"/>
      <c r="N1991" s="19"/>
      <c r="O1991" s="19"/>
      <c r="P1991" s="19"/>
      <c r="Q1991" s="19"/>
      <c r="R1991" s="19"/>
      <c r="S1991" s="19"/>
      <c r="T1991" s="69" t="str">
        <f>VLOOKUP(報告書!$B1991,D1_10!$B$5:$G$101,5,FALSE)&amp;""</f>
        <v/>
      </c>
      <c r="U1991" s="76"/>
      <c r="V1991" s="76"/>
      <c r="W1991" s="76"/>
      <c r="X1991" s="76"/>
      <c r="Y1991" s="76"/>
      <c r="Z1991" s="76" t="s">
        <v>666</v>
      </c>
      <c r="AA1991" s="104"/>
      <c r="AB1991" s="19" t="s">
        <v>7370</v>
      </c>
      <c r="AC1991" s="19"/>
      <c r="AD1991" s="19"/>
      <c r="AE1991" s="19"/>
      <c r="AF1991" s="19"/>
      <c r="AG1991" s="19"/>
      <c r="AH1991" s="19"/>
      <c r="AI1991" s="19"/>
      <c r="AJ1991" s="19"/>
      <c r="AK1991" s="19"/>
      <c r="AL1991" s="19"/>
      <c r="AM1991" s="19"/>
      <c r="AN1991" s="19"/>
      <c r="AO1991" s="19"/>
      <c r="AP1991" s="19"/>
      <c r="AQ1991" s="19"/>
      <c r="AR1991" s="19"/>
      <c r="AS1991" s="19"/>
      <c r="AT1991" s="69" t="str">
        <f>VLOOKUP(報告書!$AB1991,D1_10!$B$5:$G$101,5,FALSE)&amp;""</f>
        <v/>
      </c>
      <c r="AU1991" s="76"/>
      <c r="AV1991" s="76"/>
      <c r="AW1991" s="76"/>
      <c r="AX1991" s="76"/>
      <c r="AY1991" s="76"/>
      <c r="AZ1991" s="76" t="s">
        <v>666</v>
      </c>
      <c r="BA1991" s="104"/>
      <c r="BB1991" s="1"/>
      <c r="BC1991" s="1"/>
      <c r="BD1991" s="1"/>
      <c r="BE1991" s="1"/>
      <c r="BF1991" s="3"/>
      <c r="BG1991" s="3"/>
      <c r="BH1991" s="3"/>
    </row>
    <row r="1992" spans="2:60" s="1" customFormat="1">
      <c r="B1992" s="19"/>
      <c r="C1992" s="19"/>
      <c r="D1992" s="19"/>
      <c r="E1992" s="19"/>
      <c r="F1992" s="19"/>
      <c r="G1992" s="19"/>
      <c r="H1992" s="19"/>
      <c r="I1992" s="19"/>
      <c r="J1992" s="19"/>
      <c r="K1992" s="19"/>
      <c r="L1992" s="19"/>
      <c r="M1992" s="19"/>
      <c r="N1992" s="19"/>
      <c r="O1992" s="19"/>
      <c r="P1992" s="19"/>
      <c r="Q1992" s="19"/>
      <c r="R1992" s="19"/>
      <c r="S1992" s="19"/>
      <c r="T1992" s="25"/>
      <c r="U1992" s="77"/>
      <c r="V1992" s="77"/>
      <c r="W1992" s="77"/>
      <c r="X1992" s="77"/>
      <c r="Y1992" s="77"/>
      <c r="Z1992" s="77"/>
      <c r="AA1992" s="106"/>
      <c r="AB1992" s="19"/>
      <c r="AC1992" s="19"/>
      <c r="AD1992" s="19"/>
      <c r="AE1992" s="19"/>
      <c r="AF1992" s="19"/>
      <c r="AG1992" s="19"/>
      <c r="AH1992" s="19"/>
      <c r="AI1992" s="19"/>
      <c r="AJ1992" s="19"/>
      <c r="AK1992" s="19"/>
      <c r="AL1992" s="19"/>
      <c r="AM1992" s="19"/>
      <c r="AN1992" s="19"/>
      <c r="AO1992" s="19"/>
      <c r="AP1992" s="19"/>
      <c r="AQ1992" s="19"/>
      <c r="AR1992" s="19"/>
      <c r="AS1992" s="19"/>
      <c r="AT1992" s="25"/>
      <c r="AU1992" s="77"/>
      <c r="AV1992" s="77"/>
      <c r="AW1992" s="77"/>
      <c r="AX1992" s="77"/>
      <c r="AY1992" s="77"/>
      <c r="AZ1992" s="77"/>
      <c r="BA1992" s="106"/>
      <c r="BB1992" s="1"/>
      <c r="BC1992" s="1"/>
      <c r="BD1992" s="1"/>
      <c r="BE1992" s="1"/>
      <c r="BF1992" s="3"/>
      <c r="BG1992" s="3"/>
      <c r="BH1992" s="3"/>
    </row>
    <row r="1993" spans="2:60" s="1" customFormat="1" ht="14.25" customHeight="1">
      <c r="B1993" s="19" t="s">
        <v>1155</v>
      </c>
      <c r="C1993" s="19"/>
      <c r="D1993" s="19"/>
      <c r="E1993" s="19"/>
      <c r="F1993" s="19"/>
      <c r="G1993" s="19"/>
      <c r="H1993" s="19"/>
      <c r="I1993" s="19"/>
      <c r="J1993" s="19"/>
      <c r="K1993" s="19"/>
      <c r="L1993" s="19"/>
      <c r="M1993" s="19"/>
      <c r="N1993" s="19"/>
      <c r="O1993" s="19"/>
      <c r="P1993" s="19"/>
      <c r="Q1993" s="19"/>
      <c r="R1993" s="19"/>
      <c r="S1993" s="19"/>
      <c r="T1993" s="69" t="str">
        <f>VLOOKUP(報告書!$B1993,D1_10!$B$5:$G$101,5,FALSE)&amp;""</f>
        <v/>
      </c>
      <c r="U1993" s="76"/>
      <c r="V1993" s="76"/>
      <c r="W1993" s="76"/>
      <c r="X1993" s="76"/>
      <c r="Y1993" s="76"/>
      <c r="Z1993" s="76" t="s">
        <v>666</v>
      </c>
      <c r="AA1993" s="104"/>
      <c r="AB1993" s="19" t="s">
        <v>7506</v>
      </c>
      <c r="AC1993" s="19"/>
      <c r="AD1993" s="19"/>
      <c r="AE1993" s="19"/>
      <c r="AF1993" s="19"/>
      <c r="AG1993" s="19"/>
      <c r="AH1993" s="19"/>
      <c r="AI1993" s="19"/>
      <c r="AJ1993" s="19"/>
      <c r="AK1993" s="19"/>
      <c r="AL1993" s="19"/>
      <c r="AM1993" s="19"/>
      <c r="AN1993" s="19"/>
      <c r="AO1993" s="19"/>
      <c r="AP1993" s="19"/>
      <c r="AQ1993" s="19"/>
      <c r="AR1993" s="19"/>
      <c r="AS1993" s="19"/>
      <c r="AT1993" s="69" t="str">
        <f>VLOOKUP(報告書!$AB1993,D1_10!$B$5:$G$101,5,FALSE)&amp;""</f>
        <v/>
      </c>
      <c r="AU1993" s="76"/>
      <c r="AV1993" s="76"/>
      <c r="AW1993" s="76"/>
      <c r="AX1993" s="76"/>
      <c r="AY1993" s="76"/>
      <c r="AZ1993" s="76" t="s">
        <v>666</v>
      </c>
      <c r="BA1993" s="104"/>
      <c r="BB1993" s="1"/>
      <c r="BC1993" s="1"/>
      <c r="BD1993" s="1"/>
      <c r="BE1993" s="1"/>
      <c r="BF1993" s="3"/>
      <c r="BG1993" s="3"/>
      <c r="BH1993" s="3"/>
    </row>
    <row r="1994" spans="2:60" s="1" customFormat="1">
      <c r="B1994" s="19"/>
      <c r="C1994" s="19"/>
      <c r="D1994" s="19"/>
      <c r="E1994" s="19"/>
      <c r="F1994" s="19"/>
      <c r="G1994" s="19"/>
      <c r="H1994" s="19"/>
      <c r="I1994" s="19"/>
      <c r="J1994" s="19"/>
      <c r="K1994" s="19"/>
      <c r="L1994" s="19"/>
      <c r="M1994" s="19"/>
      <c r="N1994" s="19"/>
      <c r="O1994" s="19"/>
      <c r="P1994" s="19"/>
      <c r="Q1994" s="19"/>
      <c r="R1994" s="19"/>
      <c r="S1994" s="19"/>
      <c r="T1994" s="25"/>
      <c r="U1994" s="77"/>
      <c r="V1994" s="77"/>
      <c r="W1994" s="77"/>
      <c r="X1994" s="77"/>
      <c r="Y1994" s="77"/>
      <c r="Z1994" s="77"/>
      <c r="AA1994" s="106"/>
      <c r="AB1994" s="19"/>
      <c r="AC1994" s="19"/>
      <c r="AD1994" s="19"/>
      <c r="AE1994" s="19"/>
      <c r="AF1994" s="19"/>
      <c r="AG1994" s="19"/>
      <c r="AH1994" s="19"/>
      <c r="AI1994" s="19"/>
      <c r="AJ1994" s="19"/>
      <c r="AK1994" s="19"/>
      <c r="AL1994" s="19"/>
      <c r="AM1994" s="19"/>
      <c r="AN1994" s="19"/>
      <c r="AO1994" s="19"/>
      <c r="AP1994" s="19"/>
      <c r="AQ1994" s="19"/>
      <c r="AR1994" s="19"/>
      <c r="AS1994" s="19"/>
      <c r="AT1994" s="25"/>
      <c r="AU1994" s="77"/>
      <c r="AV1994" s="77"/>
      <c r="AW1994" s="77"/>
      <c r="AX1994" s="77"/>
      <c r="AY1994" s="77"/>
      <c r="AZ1994" s="77"/>
      <c r="BA1994" s="106"/>
      <c r="BB1994" s="1"/>
      <c r="BC1994" s="1"/>
      <c r="BD1994" s="1"/>
      <c r="BE1994" s="1"/>
      <c r="BF1994" s="3"/>
      <c r="BG1994" s="3"/>
      <c r="BH1994" s="3"/>
    </row>
    <row r="1995" spans="2:60" s="1" customFormat="1" ht="14.25" customHeight="1">
      <c r="B1995" s="19" t="s">
        <v>7507</v>
      </c>
      <c r="C1995" s="19"/>
      <c r="D1995" s="19"/>
      <c r="E1995" s="19"/>
      <c r="F1995" s="19"/>
      <c r="G1995" s="19"/>
      <c r="H1995" s="19"/>
      <c r="I1995" s="19"/>
      <c r="J1995" s="19"/>
      <c r="K1995" s="19"/>
      <c r="L1995" s="19"/>
      <c r="M1995" s="19"/>
      <c r="N1995" s="19"/>
      <c r="O1995" s="19"/>
      <c r="P1995" s="19"/>
      <c r="Q1995" s="19"/>
      <c r="R1995" s="19"/>
      <c r="S1995" s="19"/>
      <c r="T1995" s="69" t="str">
        <f>VLOOKUP(報告書!$B1995,D1_10!$B$5:$G$101,5,FALSE)&amp;""</f>
        <v/>
      </c>
      <c r="U1995" s="76"/>
      <c r="V1995" s="76"/>
      <c r="W1995" s="76"/>
      <c r="X1995" s="76"/>
      <c r="Y1995" s="76"/>
      <c r="Z1995" s="76" t="s">
        <v>666</v>
      </c>
      <c r="AA1995" s="104"/>
      <c r="AB1995" s="19" t="s">
        <v>7508</v>
      </c>
      <c r="AC1995" s="19"/>
      <c r="AD1995" s="19"/>
      <c r="AE1995" s="19"/>
      <c r="AF1995" s="19"/>
      <c r="AG1995" s="19"/>
      <c r="AH1995" s="19"/>
      <c r="AI1995" s="19"/>
      <c r="AJ1995" s="19"/>
      <c r="AK1995" s="19"/>
      <c r="AL1995" s="19"/>
      <c r="AM1995" s="19"/>
      <c r="AN1995" s="19"/>
      <c r="AO1995" s="19"/>
      <c r="AP1995" s="19"/>
      <c r="AQ1995" s="19"/>
      <c r="AR1995" s="19"/>
      <c r="AS1995" s="19"/>
      <c r="AT1995" s="69" t="str">
        <f>VLOOKUP(報告書!$AB1995,D1_10!$B$5:$G$101,5,FALSE)&amp;""</f>
        <v/>
      </c>
      <c r="AU1995" s="76"/>
      <c r="AV1995" s="76"/>
      <c r="AW1995" s="76"/>
      <c r="AX1995" s="76"/>
      <c r="AY1995" s="76"/>
      <c r="AZ1995" s="76" t="s">
        <v>666</v>
      </c>
      <c r="BA1995" s="104"/>
      <c r="BB1995" s="1"/>
      <c r="BC1995" s="1"/>
      <c r="BD1995" s="1"/>
      <c r="BE1995" s="1"/>
      <c r="BF1995" s="3"/>
      <c r="BG1995" s="3"/>
      <c r="BH1995" s="3"/>
    </row>
    <row r="1996" spans="2:60" s="1" customFormat="1">
      <c r="B1996" s="19"/>
      <c r="C1996" s="19"/>
      <c r="D1996" s="19"/>
      <c r="E1996" s="19"/>
      <c r="F1996" s="19"/>
      <c r="G1996" s="19"/>
      <c r="H1996" s="19"/>
      <c r="I1996" s="19"/>
      <c r="J1996" s="19"/>
      <c r="K1996" s="19"/>
      <c r="L1996" s="19"/>
      <c r="M1996" s="19"/>
      <c r="N1996" s="19"/>
      <c r="O1996" s="19"/>
      <c r="P1996" s="19"/>
      <c r="Q1996" s="19"/>
      <c r="R1996" s="19"/>
      <c r="S1996" s="19"/>
      <c r="T1996" s="25"/>
      <c r="U1996" s="77"/>
      <c r="V1996" s="77"/>
      <c r="W1996" s="77"/>
      <c r="X1996" s="77"/>
      <c r="Y1996" s="77"/>
      <c r="Z1996" s="77"/>
      <c r="AA1996" s="106"/>
      <c r="AB1996" s="19"/>
      <c r="AC1996" s="19"/>
      <c r="AD1996" s="19"/>
      <c r="AE1996" s="19"/>
      <c r="AF1996" s="19"/>
      <c r="AG1996" s="19"/>
      <c r="AH1996" s="19"/>
      <c r="AI1996" s="19"/>
      <c r="AJ1996" s="19"/>
      <c r="AK1996" s="19"/>
      <c r="AL1996" s="19"/>
      <c r="AM1996" s="19"/>
      <c r="AN1996" s="19"/>
      <c r="AO1996" s="19"/>
      <c r="AP1996" s="19"/>
      <c r="AQ1996" s="19"/>
      <c r="AR1996" s="19"/>
      <c r="AS1996" s="19"/>
      <c r="AT1996" s="25"/>
      <c r="AU1996" s="77"/>
      <c r="AV1996" s="77"/>
      <c r="AW1996" s="77"/>
      <c r="AX1996" s="77"/>
      <c r="AY1996" s="77"/>
      <c r="AZ1996" s="77"/>
      <c r="BA1996" s="106"/>
      <c r="BB1996" s="1"/>
      <c r="BC1996" s="1"/>
      <c r="BD1996" s="1"/>
      <c r="BE1996" s="1"/>
      <c r="BF1996" s="3"/>
      <c r="BG1996" s="3"/>
      <c r="BH1996" s="3"/>
    </row>
    <row r="1997" spans="2:60" s="1" customFormat="1" ht="14.25" customHeight="1">
      <c r="B1997" s="19" t="s">
        <v>7509</v>
      </c>
      <c r="C1997" s="19"/>
      <c r="D1997" s="19"/>
      <c r="E1997" s="19"/>
      <c r="F1997" s="19"/>
      <c r="G1997" s="19"/>
      <c r="H1997" s="19"/>
      <c r="I1997" s="19"/>
      <c r="J1997" s="19"/>
      <c r="K1997" s="19"/>
      <c r="L1997" s="19"/>
      <c r="M1997" s="19"/>
      <c r="N1997" s="19"/>
      <c r="O1997" s="19"/>
      <c r="P1997" s="19"/>
      <c r="Q1997" s="19"/>
      <c r="R1997" s="19"/>
      <c r="S1997" s="19"/>
      <c r="T1997" s="69" t="str">
        <f>VLOOKUP(報告書!$B1997,D1_10!$B$5:$G$101,5,FALSE)&amp;""</f>
        <v/>
      </c>
      <c r="U1997" s="76"/>
      <c r="V1997" s="76"/>
      <c r="W1997" s="76"/>
      <c r="X1997" s="76"/>
      <c r="Y1997" s="76"/>
      <c r="Z1997" s="76" t="s">
        <v>666</v>
      </c>
      <c r="AA1997" s="104"/>
      <c r="AB1997" s="19" t="s">
        <v>7510</v>
      </c>
      <c r="AC1997" s="19"/>
      <c r="AD1997" s="19"/>
      <c r="AE1997" s="19"/>
      <c r="AF1997" s="19"/>
      <c r="AG1997" s="19"/>
      <c r="AH1997" s="19"/>
      <c r="AI1997" s="19"/>
      <c r="AJ1997" s="19"/>
      <c r="AK1997" s="19"/>
      <c r="AL1997" s="19"/>
      <c r="AM1997" s="19"/>
      <c r="AN1997" s="19"/>
      <c r="AO1997" s="19"/>
      <c r="AP1997" s="19"/>
      <c r="AQ1997" s="19"/>
      <c r="AR1997" s="19"/>
      <c r="AS1997" s="19"/>
      <c r="AT1997" s="69" t="str">
        <f>VLOOKUP(報告書!$AB1997,D1_10!$B$5:$G$101,5,FALSE)&amp;""</f>
        <v/>
      </c>
      <c r="AU1997" s="76"/>
      <c r="AV1997" s="76"/>
      <c r="AW1997" s="76"/>
      <c r="AX1997" s="76"/>
      <c r="AY1997" s="76"/>
      <c r="AZ1997" s="76" t="s">
        <v>666</v>
      </c>
      <c r="BA1997" s="104"/>
      <c r="BB1997" s="1"/>
      <c r="BC1997" s="1"/>
      <c r="BD1997" s="1"/>
      <c r="BE1997" s="1"/>
      <c r="BF1997" s="3"/>
      <c r="BG1997" s="3"/>
      <c r="BH1997" s="3"/>
    </row>
    <row r="1998" spans="2:60" s="1" customFormat="1">
      <c r="B1998" s="19"/>
      <c r="C1998" s="19"/>
      <c r="D1998" s="19"/>
      <c r="E1998" s="19"/>
      <c r="F1998" s="19"/>
      <c r="G1998" s="19"/>
      <c r="H1998" s="19"/>
      <c r="I1998" s="19"/>
      <c r="J1998" s="19"/>
      <c r="K1998" s="19"/>
      <c r="L1998" s="19"/>
      <c r="M1998" s="19"/>
      <c r="N1998" s="19"/>
      <c r="O1998" s="19"/>
      <c r="P1998" s="19"/>
      <c r="Q1998" s="19"/>
      <c r="R1998" s="19"/>
      <c r="S1998" s="19"/>
      <c r="T1998" s="25"/>
      <c r="U1998" s="77"/>
      <c r="V1998" s="77"/>
      <c r="W1998" s="77"/>
      <c r="X1998" s="77"/>
      <c r="Y1998" s="77"/>
      <c r="Z1998" s="77"/>
      <c r="AA1998" s="106"/>
      <c r="AB1998" s="19"/>
      <c r="AC1998" s="19"/>
      <c r="AD1998" s="19"/>
      <c r="AE1998" s="19"/>
      <c r="AF1998" s="19"/>
      <c r="AG1998" s="19"/>
      <c r="AH1998" s="19"/>
      <c r="AI1998" s="19"/>
      <c r="AJ1998" s="19"/>
      <c r="AK1998" s="19"/>
      <c r="AL1998" s="19"/>
      <c r="AM1998" s="19"/>
      <c r="AN1998" s="19"/>
      <c r="AO1998" s="19"/>
      <c r="AP1998" s="19"/>
      <c r="AQ1998" s="19"/>
      <c r="AR1998" s="19"/>
      <c r="AS1998" s="19"/>
      <c r="AT1998" s="25"/>
      <c r="AU1998" s="77"/>
      <c r="AV1998" s="77"/>
      <c r="AW1998" s="77"/>
      <c r="AX1998" s="77"/>
      <c r="AY1998" s="77"/>
      <c r="AZ1998" s="77"/>
      <c r="BA1998" s="106"/>
      <c r="BB1998" s="1"/>
      <c r="BC1998" s="1"/>
      <c r="BD1998" s="1"/>
      <c r="BE1998" s="1"/>
      <c r="BF1998" s="3"/>
      <c r="BG1998" s="3"/>
      <c r="BH1998" s="3"/>
    </row>
    <row r="1999" spans="2:60" s="1" customFormat="1" ht="14.25" customHeight="1">
      <c r="B1999" s="17" t="s">
        <v>4113</v>
      </c>
      <c r="C1999" s="72"/>
      <c r="D1999" s="72"/>
      <c r="E1999" s="72"/>
      <c r="F1999" s="72"/>
      <c r="G1999" s="72"/>
      <c r="H1999" s="72"/>
      <c r="I1999" s="72"/>
      <c r="J1999" s="72"/>
      <c r="K1999" s="72"/>
      <c r="L1999" s="72"/>
      <c r="M1999" s="72"/>
      <c r="N1999" s="72"/>
      <c r="O1999" s="72"/>
      <c r="P1999" s="72"/>
      <c r="Q1999" s="72"/>
      <c r="R1999" s="72"/>
      <c r="S1999" s="119"/>
      <c r="T1999" s="69" t="str">
        <f>VLOOKUP(報告書!$B1999,D1_10!$B$5:$G$101,5,FALSE)&amp;""</f>
        <v/>
      </c>
      <c r="U1999" s="76"/>
      <c r="V1999" s="76"/>
      <c r="W1999" s="76"/>
      <c r="X1999" s="76"/>
      <c r="Y1999" s="76"/>
      <c r="Z1999" s="76" t="s">
        <v>666</v>
      </c>
      <c r="AA1999" s="104"/>
      <c r="AB1999" s="17" t="s">
        <v>3829</v>
      </c>
      <c r="AC1999" s="72"/>
      <c r="AD1999" s="72"/>
      <c r="AE1999" s="72"/>
      <c r="AF1999" s="72"/>
      <c r="AG1999" s="72"/>
      <c r="AH1999" s="72"/>
      <c r="AI1999" s="72"/>
      <c r="AJ1999" s="72"/>
      <c r="AK1999" s="72"/>
      <c r="AL1999" s="72"/>
      <c r="AM1999" s="72"/>
      <c r="AN1999" s="72"/>
      <c r="AO1999" s="72"/>
      <c r="AP1999" s="72"/>
      <c r="AQ1999" s="72"/>
      <c r="AR1999" s="72"/>
      <c r="AS1999" s="119"/>
      <c r="AT1999" s="69" t="str">
        <f>VLOOKUP(報告書!$AB1999,D1_10!$B$5:$G$101,5,FALSE)&amp;""</f>
        <v/>
      </c>
      <c r="AU1999" s="76"/>
      <c r="AV1999" s="76"/>
      <c r="AW1999" s="76"/>
      <c r="AX1999" s="76"/>
      <c r="AY1999" s="76"/>
      <c r="AZ1999" s="76" t="s">
        <v>666</v>
      </c>
      <c r="BA1999" s="104"/>
      <c r="BB1999" s="1"/>
      <c r="BC1999" s="1"/>
      <c r="BD1999" s="1"/>
      <c r="BE1999" s="1"/>
      <c r="BF1999" s="3"/>
      <c r="BG1999" s="3"/>
      <c r="BH1999" s="3"/>
    </row>
    <row r="2000" spans="2:60" s="1" customFormat="1">
      <c r="B2000" s="18"/>
      <c r="C2000" s="73"/>
      <c r="D2000" s="73"/>
      <c r="E2000" s="73"/>
      <c r="F2000" s="73"/>
      <c r="G2000" s="73"/>
      <c r="H2000" s="73"/>
      <c r="I2000" s="73"/>
      <c r="J2000" s="73"/>
      <c r="K2000" s="73"/>
      <c r="L2000" s="73"/>
      <c r="M2000" s="73"/>
      <c r="N2000" s="73"/>
      <c r="O2000" s="73"/>
      <c r="P2000" s="73"/>
      <c r="Q2000" s="73"/>
      <c r="R2000" s="73"/>
      <c r="S2000" s="121"/>
      <c r="T2000" s="25"/>
      <c r="U2000" s="77"/>
      <c r="V2000" s="77"/>
      <c r="W2000" s="77"/>
      <c r="X2000" s="77"/>
      <c r="Y2000" s="77"/>
      <c r="Z2000" s="77"/>
      <c r="AA2000" s="106"/>
      <c r="AB2000" s="18"/>
      <c r="AC2000" s="73"/>
      <c r="AD2000" s="73"/>
      <c r="AE2000" s="73"/>
      <c r="AF2000" s="73"/>
      <c r="AG2000" s="73"/>
      <c r="AH2000" s="73"/>
      <c r="AI2000" s="73"/>
      <c r="AJ2000" s="73"/>
      <c r="AK2000" s="73"/>
      <c r="AL2000" s="73"/>
      <c r="AM2000" s="73"/>
      <c r="AN2000" s="73"/>
      <c r="AO2000" s="73"/>
      <c r="AP2000" s="73"/>
      <c r="AQ2000" s="73"/>
      <c r="AR2000" s="73"/>
      <c r="AS2000" s="121"/>
      <c r="AT2000" s="25"/>
      <c r="AU2000" s="77"/>
      <c r="AV2000" s="77"/>
      <c r="AW2000" s="77"/>
      <c r="AX2000" s="77"/>
      <c r="AY2000" s="77"/>
      <c r="AZ2000" s="77"/>
      <c r="BA2000" s="106"/>
      <c r="BB2000" s="1"/>
      <c r="BC2000" s="1"/>
      <c r="BD2000" s="1"/>
      <c r="BE2000" s="1"/>
      <c r="BF2000" s="3"/>
      <c r="BG2000" s="3"/>
      <c r="BH2000" s="3"/>
    </row>
    <row r="2001" spans="2:60" s="1" customFormat="1" ht="14.25" customHeight="1">
      <c r="B2001" s="17" t="s">
        <v>7511</v>
      </c>
      <c r="C2001" s="72"/>
      <c r="D2001" s="72"/>
      <c r="E2001" s="72"/>
      <c r="F2001" s="72"/>
      <c r="G2001" s="72"/>
      <c r="H2001" s="72"/>
      <c r="I2001" s="72"/>
      <c r="J2001" s="72"/>
      <c r="K2001" s="72"/>
      <c r="L2001" s="72"/>
      <c r="M2001" s="72"/>
      <c r="N2001" s="72"/>
      <c r="O2001" s="72"/>
      <c r="P2001" s="72"/>
      <c r="Q2001" s="72"/>
      <c r="R2001" s="72"/>
      <c r="S2001" s="119"/>
      <c r="T2001" s="69" t="str">
        <f>VLOOKUP(報告書!$B2001,D1_10!$B$5:$G$101,5,FALSE)&amp;""</f>
        <v/>
      </c>
      <c r="U2001" s="76"/>
      <c r="V2001" s="76"/>
      <c r="W2001" s="76"/>
      <c r="X2001" s="76"/>
      <c r="Y2001" s="76"/>
      <c r="Z2001" s="76" t="s">
        <v>666</v>
      </c>
      <c r="AA2001" s="104"/>
      <c r="AB2001" s="17" t="s">
        <v>7512</v>
      </c>
      <c r="AC2001" s="72"/>
      <c r="AD2001" s="72"/>
      <c r="AE2001" s="72"/>
      <c r="AF2001" s="72"/>
      <c r="AG2001" s="72"/>
      <c r="AH2001" s="72"/>
      <c r="AI2001" s="72"/>
      <c r="AJ2001" s="72"/>
      <c r="AK2001" s="72"/>
      <c r="AL2001" s="72"/>
      <c r="AM2001" s="72"/>
      <c r="AN2001" s="72"/>
      <c r="AO2001" s="72"/>
      <c r="AP2001" s="72"/>
      <c r="AQ2001" s="72"/>
      <c r="AR2001" s="72"/>
      <c r="AS2001" s="119"/>
      <c r="AT2001" s="69" t="str">
        <f>VLOOKUP(報告書!$AB2001,D1_10!$B$5:$G$101,5,FALSE)&amp;""</f>
        <v/>
      </c>
      <c r="AU2001" s="76"/>
      <c r="AV2001" s="76"/>
      <c r="AW2001" s="76"/>
      <c r="AX2001" s="76"/>
      <c r="AY2001" s="76"/>
      <c r="AZ2001" s="76" t="s">
        <v>666</v>
      </c>
      <c r="BA2001" s="104"/>
      <c r="BB2001" s="1"/>
      <c r="BC2001" s="1"/>
      <c r="BD2001" s="1"/>
      <c r="BE2001" s="1"/>
      <c r="BF2001" s="3"/>
      <c r="BG2001" s="3"/>
      <c r="BH2001" s="3"/>
    </row>
    <row r="2002" spans="2:60" s="1" customFormat="1">
      <c r="B2002" s="18"/>
      <c r="C2002" s="73"/>
      <c r="D2002" s="73"/>
      <c r="E2002" s="73"/>
      <c r="F2002" s="73"/>
      <c r="G2002" s="73"/>
      <c r="H2002" s="73"/>
      <c r="I2002" s="73"/>
      <c r="J2002" s="73"/>
      <c r="K2002" s="73"/>
      <c r="L2002" s="73"/>
      <c r="M2002" s="73"/>
      <c r="N2002" s="73"/>
      <c r="O2002" s="73"/>
      <c r="P2002" s="73"/>
      <c r="Q2002" s="73"/>
      <c r="R2002" s="73"/>
      <c r="S2002" s="121"/>
      <c r="T2002" s="25"/>
      <c r="U2002" s="77"/>
      <c r="V2002" s="77"/>
      <c r="W2002" s="77"/>
      <c r="X2002" s="77"/>
      <c r="Y2002" s="77"/>
      <c r="Z2002" s="77"/>
      <c r="AA2002" s="106"/>
      <c r="AB2002" s="18"/>
      <c r="AC2002" s="73"/>
      <c r="AD2002" s="73"/>
      <c r="AE2002" s="73"/>
      <c r="AF2002" s="73"/>
      <c r="AG2002" s="73"/>
      <c r="AH2002" s="73"/>
      <c r="AI2002" s="73"/>
      <c r="AJ2002" s="73"/>
      <c r="AK2002" s="73"/>
      <c r="AL2002" s="73"/>
      <c r="AM2002" s="73"/>
      <c r="AN2002" s="73"/>
      <c r="AO2002" s="73"/>
      <c r="AP2002" s="73"/>
      <c r="AQ2002" s="73"/>
      <c r="AR2002" s="73"/>
      <c r="AS2002" s="121"/>
      <c r="AT2002" s="25"/>
      <c r="AU2002" s="77"/>
      <c r="AV2002" s="77"/>
      <c r="AW2002" s="77"/>
      <c r="AX2002" s="77"/>
      <c r="AY2002" s="77"/>
      <c r="AZ2002" s="77"/>
      <c r="BA2002" s="106"/>
      <c r="BB2002" s="1"/>
      <c r="BC2002" s="1"/>
      <c r="BD2002" s="1"/>
      <c r="BE2002" s="1"/>
      <c r="BF2002" s="3"/>
      <c r="BG2002" s="3"/>
      <c r="BH2002" s="3"/>
    </row>
    <row r="2003" spans="2:60" s="1" customFormat="1" ht="14.25" customHeight="1">
      <c r="B2003" s="17" t="s">
        <v>4054</v>
      </c>
      <c r="C2003" s="72"/>
      <c r="D2003" s="72"/>
      <c r="E2003" s="72"/>
      <c r="F2003" s="72"/>
      <c r="G2003" s="72"/>
      <c r="H2003" s="72"/>
      <c r="I2003" s="72"/>
      <c r="J2003" s="72"/>
      <c r="K2003" s="72"/>
      <c r="L2003" s="72"/>
      <c r="M2003" s="72"/>
      <c r="N2003" s="72"/>
      <c r="O2003" s="72"/>
      <c r="P2003" s="72"/>
      <c r="Q2003" s="72"/>
      <c r="R2003" s="72"/>
      <c r="S2003" s="119"/>
      <c r="T2003" s="69" t="str">
        <f>VLOOKUP(報告書!$B2003,D1_10!$B$5:$G$101,5,FALSE)&amp;""</f>
        <v/>
      </c>
      <c r="U2003" s="76"/>
      <c r="V2003" s="76"/>
      <c r="W2003" s="76"/>
      <c r="X2003" s="76"/>
      <c r="Y2003" s="76"/>
      <c r="Z2003" s="76" t="s">
        <v>666</v>
      </c>
      <c r="AA2003" s="104"/>
      <c r="AB2003" s="17" t="s">
        <v>7513</v>
      </c>
      <c r="AC2003" s="72"/>
      <c r="AD2003" s="72"/>
      <c r="AE2003" s="72"/>
      <c r="AF2003" s="72"/>
      <c r="AG2003" s="72"/>
      <c r="AH2003" s="72"/>
      <c r="AI2003" s="72"/>
      <c r="AJ2003" s="72"/>
      <c r="AK2003" s="72"/>
      <c r="AL2003" s="72"/>
      <c r="AM2003" s="72"/>
      <c r="AN2003" s="72"/>
      <c r="AO2003" s="72"/>
      <c r="AP2003" s="72"/>
      <c r="AQ2003" s="72"/>
      <c r="AR2003" s="72"/>
      <c r="AS2003" s="119"/>
      <c r="AT2003" s="69" t="str">
        <f>VLOOKUP(報告書!$AB2003,D1_10!$B$5:$G$101,5,FALSE)&amp;""</f>
        <v/>
      </c>
      <c r="AU2003" s="76"/>
      <c r="AV2003" s="76"/>
      <c r="AW2003" s="76"/>
      <c r="AX2003" s="76"/>
      <c r="AY2003" s="76"/>
      <c r="AZ2003" s="76" t="s">
        <v>666</v>
      </c>
      <c r="BA2003" s="104"/>
      <c r="BB2003" s="1"/>
      <c r="BC2003" s="1"/>
      <c r="BD2003" s="1"/>
      <c r="BE2003" s="1"/>
      <c r="BF2003" s="3"/>
      <c r="BG2003" s="3"/>
      <c r="BH2003" s="3"/>
    </row>
    <row r="2004" spans="2:60" s="1" customFormat="1">
      <c r="B2004" s="18"/>
      <c r="C2004" s="73"/>
      <c r="D2004" s="73"/>
      <c r="E2004" s="73"/>
      <c r="F2004" s="73"/>
      <c r="G2004" s="73"/>
      <c r="H2004" s="73"/>
      <c r="I2004" s="73"/>
      <c r="J2004" s="73"/>
      <c r="K2004" s="73"/>
      <c r="L2004" s="73"/>
      <c r="M2004" s="73"/>
      <c r="N2004" s="73"/>
      <c r="O2004" s="73"/>
      <c r="P2004" s="73"/>
      <c r="Q2004" s="73"/>
      <c r="R2004" s="73"/>
      <c r="S2004" s="121"/>
      <c r="T2004" s="25"/>
      <c r="U2004" s="77"/>
      <c r="V2004" s="77"/>
      <c r="W2004" s="77"/>
      <c r="X2004" s="77"/>
      <c r="Y2004" s="77"/>
      <c r="Z2004" s="77"/>
      <c r="AA2004" s="106"/>
      <c r="AB2004" s="18"/>
      <c r="AC2004" s="73"/>
      <c r="AD2004" s="73"/>
      <c r="AE2004" s="73"/>
      <c r="AF2004" s="73"/>
      <c r="AG2004" s="73"/>
      <c r="AH2004" s="73"/>
      <c r="AI2004" s="73"/>
      <c r="AJ2004" s="73"/>
      <c r="AK2004" s="73"/>
      <c r="AL2004" s="73"/>
      <c r="AM2004" s="73"/>
      <c r="AN2004" s="73"/>
      <c r="AO2004" s="73"/>
      <c r="AP2004" s="73"/>
      <c r="AQ2004" s="73"/>
      <c r="AR2004" s="73"/>
      <c r="AS2004" s="121"/>
      <c r="AT2004" s="25"/>
      <c r="AU2004" s="77"/>
      <c r="AV2004" s="77"/>
      <c r="AW2004" s="77"/>
      <c r="AX2004" s="77"/>
      <c r="AY2004" s="77"/>
      <c r="AZ2004" s="77"/>
      <c r="BA2004" s="106"/>
      <c r="BB2004" s="1"/>
      <c r="BC2004" s="1"/>
      <c r="BD2004" s="1"/>
      <c r="BE2004" s="1"/>
      <c r="BF2004" s="3"/>
      <c r="BG2004" s="3"/>
      <c r="BH2004" s="3"/>
    </row>
    <row r="2005" spans="2:60" s="1" customFormat="1" ht="14.25" customHeight="1">
      <c r="B2005" s="17" t="s">
        <v>7514</v>
      </c>
      <c r="C2005" s="72"/>
      <c r="D2005" s="72"/>
      <c r="E2005" s="72"/>
      <c r="F2005" s="72"/>
      <c r="G2005" s="72"/>
      <c r="H2005" s="72"/>
      <c r="I2005" s="72"/>
      <c r="J2005" s="72"/>
      <c r="K2005" s="72"/>
      <c r="L2005" s="72"/>
      <c r="M2005" s="72"/>
      <c r="N2005" s="72"/>
      <c r="O2005" s="72"/>
      <c r="P2005" s="72"/>
      <c r="Q2005" s="72"/>
      <c r="R2005" s="72"/>
      <c r="S2005" s="119"/>
      <c r="T2005" s="69" t="str">
        <f>VLOOKUP(報告書!$B2005,D1_10!$B$5:$G$101,5,FALSE)&amp;""</f>
        <v/>
      </c>
      <c r="U2005" s="76"/>
      <c r="V2005" s="76"/>
      <c r="W2005" s="76"/>
      <c r="X2005" s="76"/>
      <c r="Y2005" s="76"/>
      <c r="Z2005" s="76" t="s">
        <v>666</v>
      </c>
      <c r="AA2005" s="104"/>
      <c r="AB2005" s="17" t="s">
        <v>7515</v>
      </c>
      <c r="AC2005" s="72"/>
      <c r="AD2005" s="72"/>
      <c r="AE2005" s="72"/>
      <c r="AF2005" s="72"/>
      <c r="AG2005" s="72"/>
      <c r="AH2005" s="72"/>
      <c r="AI2005" s="72"/>
      <c r="AJ2005" s="72"/>
      <c r="AK2005" s="72"/>
      <c r="AL2005" s="72"/>
      <c r="AM2005" s="72"/>
      <c r="AN2005" s="72"/>
      <c r="AO2005" s="72"/>
      <c r="AP2005" s="72"/>
      <c r="AQ2005" s="72"/>
      <c r="AR2005" s="72"/>
      <c r="AS2005" s="119"/>
      <c r="AT2005" s="69" t="str">
        <f>VLOOKUP(報告書!$AB2005,D1_10!$B$5:$G$101,5,FALSE)&amp;""</f>
        <v/>
      </c>
      <c r="AU2005" s="76"/>
      <c r="AV2005" s="76"/>
      <c r="AW2005" s="76"/>
      <c r="AX2005" s="76"/>
      <c r="AY2005" s="76"/>
      <c r="AZ2005" s="76" t="s">
        <v>666</v>
      </c>
      <c r="BA2005" s="104"/>
      <c r="BB2005" s="1"/>
      <c r="BC2005" s="1"/>
      <c r="BD2005" s="1"/>
      <c r="BE2005" s="1"/>
      <c r="BF2005" s="3"/>
      <c r="BG2005" s="3"/>
      <c r="BH2005" s="3"/>
    </row>
    <row r="2006" spans="2:60" s="1" customFormat="1">
      <c r="B2006" s="18"/>
      <c r="C2006" s="73"/>
      <c r="D2006" s="73"/>
      <c r="E2006" s="73"/>
      <c r="F2006" s="73"/>
      <c r="G2006" s="73"/>
      <c r="H2006" s="73"/>
      <c r="I2006" s="73"/>
      <c r="J2006" s="73"/>
      <c r="K2006" s="73"/>
      <c r="L2006" s="73"/>
      <c r="M2006" s="73"/>
      <c r="N2006" s="73"/>
      <c r="O2006" s="73"/>
      <c r="P2006" s="73"/>
      <c r="Q2006" s="73"/>
      <c r="R2006" s="73"/>
      <c r="S2006" s="121"/>
      <c r="T2006" s="25"/>
      <c r="U2006" s="77"/>
      <c r="V2006" s="77"/>
      <c r="W2006" s="77"/>
      <c r="X2006" s="77"/>
      <c r="Y2006" s="77"/>
      <c r="Z2006" s="77"/>
      <c r="AA2006" s="106"/>
      <c r="AB2006" s="18"/>
      <c r="AC2006" s="73"/>
      <c r="AD2006" s="73"/>
      <c r="AE2006" s="73"/>
      <c r="AF2006" s="73"/>
      <c r="AG2006" s="73"/>
      <c r="AH2006" s="73"/>
      <c r="AI2006" s="73"/>
      <c r="AJ2006" s="73"/>
      <c r="AK2006" s="73"/>
      <c r="AL2006" s="73"/>
      <c r="AM2006" s="73"/>
      <c r="AN2006" s="73"/>
      <c r="AO2006" s="73"/>
      <c r="AP2006" s="73"/>
      <c r="AQ2006" s="73"/>
      <c r="AR2006" s="73"/>
      <c r="AS2006" s="121"/>
      <c r="AT2006" s="25"/>
      <c r="AU2006" s="77"/>
      <c r="AV2006" s="77"/>
      <c r="AW2006" s="77"/>
      <c r="AX2006" s="77"/>
      <c r="AY2006" s="77"/>
      <c r="AZ2006" s="77"/>
      <c r="BA2006" s="106"/>
      <c r="BB2006" s="1"/>
      <c r="BC2006" s="1"/>
      <c r="BD2006" s="1"/>
      <c r="BE2006" s="1"/>
      <c r="BF2006" s="3"/>
      <c r="BG2006" s="3"/>
      <c r="BH2006" s="3"/>
    </row>
    <row r="2007" spans="2:60" s="1" customFormat="1" ht="14.25" customHeight="1">
      <c r="B2007" s="17" t="s">
        <v>5898</v>
      </c>
      <c r="C2007" s="72"/>
      <c r="D2007" s="72"/>
      <c r="E2007" s="72"/>
      <c r="F2007" s="72"/>
      <c r="G2007" s="72"/>
      <c r="H2007" s="72"/>
      <c r="I2007" s="72"/>
      <c r="J2007" s="72"/>
      <c r="K2007" s="72"/>
      <c r="L2007" s="72"/>
      <c r="M2007" s="72"/>
      <c r="N2007" s="72"/>
      <c r="O2007" s="72"/>
      <c r="P2007" s="72"/>
      <c r="Q2007" s="72"/>
      <c r="R2007" s="72"/>
      <c r="S2007" s="119"/>
      <c r="T2007" s="69" t="str">
        <f>VLOOKUP(報告書!$B2007,D1_10!$B$5:$G$101,5,FALSE)&amp;""</f>
        <v/>
      </c>
      <c r="U2007" s="76"/>
      <c r="V2007" s="76"/>
      <c r="W2007" s="76"/>
      <c r="X2007" s="76"/>
      <c r="Y2007" s="76"/>
      <c r="Z2007" s="76" t="s">
        <v>666</v>
      </c>
      <c r="AA2007" s="104"/>
      <c r="AB2007" s="17" t="s">
        <v>7116</v>
      </c>
      <c r="AC2007" s="72"/>
      <c r="AD2007" s="72"/>
      <c r="AE2007" s="72"/>
      <c r="AF2007" s="72"/>
      <c r="AG2007" s="72"/>
      <c r="AH2007" s="72"/>
      <c r="AI2007" s="72"/>
      <c r="AJ2007" s="72"/>
      <c r="AK2007" s="72"/>
      <c r="AL2007" s="72"/>
      <c r="AM2007" s="72"/>
      <c r="AN2007" s="72"/>
      <c r="AO2007" s="72"/>
      <c r="AP2007" s="72"/>
      <c r="AQ2007" s="72"/>
      <c r="AR2007" s="72"/>
      <c r="AS2007" s="119"/>
      <c r="AT2007" s="69" t="str">
        <f>VLOOKUP(報告書!$AB2007,D1_10!$B$5:$G$101,5,FALSE)&amp;""</f>
        <v/>
      </c>
      <c r="AU2007" s="76"/>
      <c r="AV2007" s="76"/>
      <c r="AW2007" s="76"/>
      <c r="AX2007" s="76"/>
      <c r="AY2007" s="76"/>
      <c r="AZ2007" s="76" t="s">
        <v>666</v>
      </c>
      <c r="BA2007" s="104"/>
      <c r="BB2007" s="1"/>
      <c r="BC2007" s="1"/>
      <c r="BD2007" s="1"/>
      <c r="BE2007" s="1"/>
      <c r="BF2007" s="3"/>
      <c r="BG2007" s="3"/>
      <c r="BH2007" s="3"/>
    </row>
    <row r="2008" spans="2:60" s="1" customFormat="1">
      <c r="B2008" s="18"/>
      <c r="C2008" s="73"/>
      <c r="D2008" s="73"/>
      <c r="E2008" s="73"/>
      <c r="F2008" s="73"/>
      <c r="G2008" s="73"/>
      <c r="H2008" s="73"/>
      <c r="I2008" s="73"/>
      <c r="J2008" s="73"/>
      <c r="K2008" s="73"/>
      <c r="L2008" s="73"/>
      <c r="M2008" s="73"/>
      <c r="N2008" s="73"/>
      <c r="O2008" s="73"/>
      <c r="P2008" s="73"/>
      <c r="Q2008" s="73"/>
      <c r="R2008" s="73"/>
      <c r="S2008" s="121"/>
      <c r="T2008" s="25"/>
      <c r="U2008" s="77"/>
      <c r="V2008" s="77"/>
      <c r="W2008" s="77"/>
      <c r="X2008" s="77"/>
      <c r="Y2008" s="77"/>
      <c r="Z2008" s="77"/>
      <c r="AA2008" s="106"/>
      <c r="AB2008" s="18"/>
      <c r="AC2008" s="73"/>
      <c r="AD2008" s="73"/>
      <c r="AE2008" s="73"/>
      <c r="AF2008" s="73"/>
      <c r="AG2008" s="73"/>
      <c r="AH2008" s="73"/>
      <c r="AI2008" s="73"/>
      <c r="AJ2008" s="73"/>
      <c r="AK2008" s="73"/>
      <c r="AL2008" s="73"/>
      <c r="AM2008" s="73"/>
      <c r="AN2008" s="73"/>
      <c r="AO2008" s="73"/>
      <c r="AP2008" s="73"/>
      <c r="AQ2008" s="73"/>
      <c r="AR2008" s="73"/>
      <c r="AS2008" s="121"/>
      <c r="AT2008" s="25"/>
      <c r="AU2008" s="77"/>
      <c r="AV2008" s="77"/>
      <c r="AW2008" s="77"/>
      <c r="AX2008" s="77"/>
      <c r="AY2008" s="77"/>
      <c r="AZ2008" s="77"/>
      <c r="BA2008" s="106"/>
      <c r="BB2008" s="1"/>
      <c r="BC2008" s="1"/>
      <c r="BD2008" s="1"/>
      <c r="BE2008" s="1"/>
      <c r="BF2008" s="3"/>
      <c r="BG2008" s="3"/>
      <c r="BH2008" s="3"/>
    </row>
    <row r="2009" spans="2:60" s="1" customFormat="1" ht="14.25" customHeight="1">
      <c r="B2009" s="17" t="s">
        <v>6779</v>
      </c>
      <c r="C2009" s="72"/>
      <c r="D2009" s="72"/>
      <c r="E2009" s="72"/>
      <c r="F2009" s="72"/>
      <c r="G2009" s="72"/>
      <c r="H2009" s="72"/>
      <c r="I2009" s="72"/>
      <c r="J2009" s="72"/>
      <c r="K2009" s="72"/>
      <c r="L2009" s="72"/>
      <c r="M2009" s="72"/>
      <c r="N2009" s="72"/>
      <c r="O2009" s="72"/>
      <c r="P2009" s="72"/>
      <c r="Q2009" s="72"/>
      <c r="R2009" s="72"/>
      <c r="S2009" s="119"/>
      <c r="T2009" s="69" t="str">
        <f>VLOOKUP(報告書!$B2009,D1_10!$B$5:$G$101,5,FALSE)&amp;""</f>
        <v/>
      </c>
      <c r="U2009" s="76"/>
      <c r="V2009" s="76"/>
      <c r="W2009" s="76"/>
      <c r="X2009" s="76"/>
      <c r="Y2009" s="76"/>
      <c r="Z2009" s="76" t="s">
        <v>666</v>
      </c>
      <c r="AA2009" s="104"/>
      <c r="AB2009" s="17" t="s">
        <v>647</v>
      </c>
      <c r="AC2009" s="72"/>
      <c r="AD2009" s="72"/>
      <c r="AE2009" s="72"/>
      <c r="AF2009" s="72"/>
      <c r="AG2009" s="72"/>
      <c r="AH2009" s="72"/>
      <c r="AI2009" s="72"/>
      <c r="AJ2009" s="72"/>
      <c r="AK2009" s="72"/>
      <c r="AL2009" s="72"/>
      <c r="AM2009" s="72"/>
      <c r="AN2009" s="72"/>
      <c r="AO2009" s="72"/>
      <c r="AP2009" s="72"/>
      <c r="AQ2009" s="72"/>
      <c r="AR2009" s="72"/>
      <c r="AS2009" s="119"/>
      <c r="AT2009" s="69" t="str">
        <f>VLOOKUP(報告書!$AB2009,D1_10!$B$5:$G$101,5,FALSE)&amp;""</f>
        <v/>
      </c>
      <c r="AU2009" s="76"/>
      <c r="AV2009" s="76"/>
      <c r="AW2009" s="76"/>
      <c r="AX2009" s="76"/>
      <c r="AY2009" s="76"/>
      <c r="AZ2009" s="76" t="s">
        <v>666</v>
      </c>
      <c r="BA2009" s="104"/>
      <c r="BB2009" s="1"/>
      <c r="BC2009" s="1"/>
      <c r="BD2009" s="1"/>
      <c r="BE2009" s="1"/>
      <c r="BF2009" s="3"/>
      <c r="BG2009" s="3"/>
      <c r="BH2009" s="3"/>
    </row>
    <row r="2010" spans="2:60" s="1" customFormat="1">
      <c r="B2010" s="18"/>
      <c r="C2010" s="73"/>
      <c r="D2010" s="73"/>
      <c r="E2010" s="73"/>
      <c r="F2010" s="73"/>
      <c r="G2010" s="73"/>
      <c r="H2010" s="73"/>
      <c r="I2010" s="73"/>
      <c r="J2010" s="73"/>
      <c r="K2010" s="73"/>
      <c r="L2010" s="73"/>
      <c r="M2010" s="73"/>
      <c r="N2010" s="73"/>
      <c r="O2010" s="73"/>
      <c r="P2010" s="73"/>
      <c r="Q2010" s="73"/>
      <c r="R2010" s="73"/>
      <c r="S2010" s="121"/>
      <c r="T2010" s="25"/>
      <c r="U2010" s="77"/>
      <c r="V2010" s="77"/>
      <c r="W2010" s="77"/>
      <c r="X2010" s="77"/>
      <c r="Y2010" s="77"/>
      <c r="Z2010" s="77"/>
      <c r="AA2010" s="106"/>
      <c r="AB2010" s="18"/>
      <c r="AC2010" s="73"/>
      <c r="AD2010" s="73"/>
      <c r="AE2010" s="73"/>
      <c r="AF2010" s="73"/>
      <c r="AG2010" s="73"/>
      <c r="AH2010" s="73"/>
      <c r="AI2010" s="73"/>
      <c r="AJ2010" s="73"/>
      <c r="AK2010" s="73"/>
      <c r="AL2010" s="73"/>
      <c r="AM2010" s="73"/>
      <c r="AN2010" s="73"/>
      <c r="AO2010" s="73"/>
      <c r="AP2010" s="73"/>
      <c r="AQ2010" s="73"/>
      <c r="AR2010" s="73"/>
      <c r="AS2010" s="121"/>
      <c r="AT2010" s="25"/>
      <c r="AU2010" s="77"/>
      <c r="AV2010" s="77"/>
      <c r="AW2010" s="77"/>
      <c r="AX2010" s="77"/>
      <c r="AY2010" s="77"/>
      <c r="AZ2010" s="77"/>
      <c r="BA2010" s="106"/>
      <c r="BB2010" s="1"/>
      <c r="BC2010" s="1"/>
      <c r="BD2010" s="1"/>
      <c r="BE2010" s="1"/>
      <c r="BF2010" s="3"/>
      <c r="BG2010" s="3"/>
      <c r="BH2010" s="3"/>
    </row>
    <row r="2011" spans="2:60" s="1" customFormat="1" ht="14.25" customHeight="1">
      <c r="B2011" s="17" t="s">
        <v>5732</v>
      </c>
      <c r="C2011" s="72"/>
      <c r="D2011" s="72"/>
      <c r="E2011" s="72"/>
      <c r="F2011" s="72"/>
      <c r="G2011" s="72"/>
      <c r="H2011" s="72"/>
      <c r="I2011" s="72"/>
      <c r="J2011" s="72"/>
      <c r="K2011" s="72"/>
      <c r="L2011" s="72"/>
      <c r="M2011" s="72"/>
      <c r="N2011" s="72"/>
      <c r="O2011" s="72"/>
      <c r="P2011" s="72"/>
      <c r="Q2011" s="72"/>
      <c r="R2011" s="72"/>
      <c r="S2011" s="119"/>
      <c r="T2011" s="69" t="str">
        <f>VLOOKUP(報告書!$B2011,D1_10!$B$5:$G$101,5,FALSE)&amp;""</f>
        <v/>
      </c>
      <c r="U2011" s="76"/>
      <c r="V2011" s="76"/>
      <c r="W2011" s="76"/>
      <c r="X2011" s="76"/>
      <c r="Y2011" s="76"/>
      <c r="Z2011" s="76" t="s">
        <v>666</v>
      </c>
      <c r="AA2011" s="104"/>
      <c r="AB2011" s="17" t="s">
        <v>3963</v>
      </c>
      <c r="AC2011" s="72"/>
      <c r="AD2011" s="72"/>
      <c r="AE2011" s="72"/>
      <c r="AF2011" s="72"/>
      <c r="AG2011" s="72"/>
      <c r="AH2011" s="72"/>
      <c r="AI2011" s="72"/>
      <c r="AJ2011" s="72"/>
      <c r="AK2011" s="72"/>
      <c r="AL2011" s="72"/>
      <c r="AM2011" s="72"/>
      <c r="AN2011" s="72"/>
      <c r="AO2011" s="72"/>
      <c r="AP2011" s="72"/>
      <c r="AQ2011" s="72"/>
      <c r="AR2011" s="72"/>
      <c r="AS2011" s="119"/>
      <c r="AT2011" s="69" t="str">
        <f>VLOOKUP(報告書!$AB2011,D1_10!$B$5:$G$101,5,FALSE)&amp;""</f>
        <v/>
      </c>
      <c r="AU2011" s="76"/>
      <c r="AV2011" s="76"/>
      <c r="AW2011" s="76"/>
      <c r="AX2011" s="76"/>
      <c r="AY2011" s="76"/>
      <c r="AZ2011" s="76" t="s">
        <v>666</v>
      </c>
      <c r="BA2011" s="104"/>
      <c r="BB2011" s="1"/>
      <c r="BC2011" s="1"/>
      <c r="BD2011" s="1"/>
      <c r="BE2011" s="1"/>
      <c r="BF2011" s="3"/>
      <c r="BG2011" s="3"/>
      <c r="BH2011" s="3"/>
    </row>
    <row r="2012" spans="2:60" s="1" customFormat="1">
      <c r="B2012" s="18"/>
      <c r="C2012" s="73"/>
      <c r="D2012" s="73"/>
      <c r="E2012" s="73"/>
      <c r="F2012" s="73"/>
      <c r="G2012" s="73"/>
      <c r="H2012" s="73"/>
      <c r="I2012" s="73"/>
      <c r="J2012" s="73"/>
      <c r="K2012" s="73"/>
      <c r="L2012" s="73"/>
      <c r="M2012" s="73"/>
      <c r="N2012" s="73"/>
      <c r="O2012" s="73"/>
      <c r="P2012" s="73"/>
      <c r="Q2012" s="73"/>
      <c r="R2012" s="73"/>
      <c r="S2012" s="121"/>
      <c r="T2012" s="25"/>
      <c r="U2012" s="77"/>
      <c r="V2012" s="77"/>
      <c r="W2012" s="77"/>
      <c r="X2012" s="77"/>
      <c r="Y2012" s="77"/>
      <c r="Z2012" s="77"/>
      <c r="AA2012" s="106"/>
      <c r="AB2012" s="18"/>
      <c r="AC2012" s="73"/>
      <c r="AD2012" s="73"/>
      <c r="AE2012" s="73"/>
      <c r="AF2012" s="73"/>
      <c r="AG2012" s="73"/>
      <c r="AH2012" s="73"/>
      <c r="AI2012" s="73"/>
      <c r="AJ2012" s="73"/>
      <c r="AK2012" s="73"/>
      <c r="AL2012" s="73"/>
      <c r="AM2012" s="73"/>
      <c r="AN2012" s="73"/>
      <c r="AO2012" s="73"/>
      <c r="AP2012" s="73"/>
      <c r="AQ2012" s="73"/>
      <c r="AR2012" s="73"/>
      <c r="AS2012" s="121"/>
      <c r="AT2012" s="25"/>
      <c r="AU2012" s="77"/>
      <c r="AV2012" s="77"/>
      <c r="AW2012" s="77"/>
      <c r="AX2012" s="77"/>
      <c r="AY2012" s="77"/>
      <c r="AZ2012" s="77"/>
      <c r="BA2012" s="106"/>
      <c r="BB2012" s="1"/>
      <c r="BC2012" s="1"/>
      <c r="BD2012" s="1"/>
      <c r="BE2012" s="1"/>
      <c r="BF2012" s="3"/>
      <c r="BG2012" s="3"/>
      <c r="BH2012" s="3"/>
    </row>
    <row r="2013" spans="2:60" s="1" customFormat="1" ht="14.25" customHeight="1">
      <c r="B2013" s="17" t="s">
        <v>7516</v>
      </c>
      <c r="C2013" s="72"/>
      <c r="D2013" s="72"/>
      <c r="E2013" s="72"/>
      <c r="F2013" s="72"/>
      <c r="G2013" s="72"/>
      <c r="H2013" s="72"/>
      <c r="I2013" s="72"/>
      <c r="J2013" s="72"/>
      <c r="K2013" s="72"/>
      <c r="L2013" s="72"/>
      <c r="M2013" s="72"/>
      <c r="N2013" s="72"/>
      <c r="O2013" s="72"/>
      <c r="P2013" s="72"/>
      <c r="Q2013" s="72"/>
      <c r="R2013" s="72"/>
      <c r="S2013" s="119"/>
      <c r="T2013" s="69" t="str">
        <f>VLOOKUP(報告書!$B2013,D1_10!$B$5:$G$101,5,FALSE)&amp;""</f>
        <v/>
      </c>
      <c r="U2013" s="76"/>
      <c r="V2013" s="76"/>
      <c r="W2013" s="76"/>
      <c r="X2013" s="76"/>
      <c r="Y2013" s="76"/>
      <c r="Z2013" s="76" t="s">
        <v>666</v>
      </c>
      <c r="AA2013" s="104"/>
      <c r="AB2013" s="17" t="s">
        <v>584</v>
      </c>
      <c r="AC2013" s="72"/>
      <c r="AD2013" s="72"/>
      <c r="AE2013" s="72"/>
      <c r="AF2013" s="72"/>
      <c r="AG2013" s="72"/>
      <c r="AH2013" s="72"/>
      <c r="AI2013" s="72"/>
      <c r="AJ2013" s="72"/>
      <c r="AK2013" s="72"/>
      <c r="AL2013" s="72"/>
      <c r="AM2013" s="72"/>
      <c r="AN2013" s="72"/>
      <c r="AO2013" s="72"/>
      <c r="AP2013" s="72"/>
      <c r="AQ2013" s="72"/>
      <c r="AR2013" s="72"/>
      <c r="AS2013" s="119"/>
      <c r="AT2013" s="69" t="str">
        <f>VLOOKUP(報告書!$AB2013,D1_10!$B$5:$G$101,5,FALSE)&amp;""</f>
        <v/>
      </c>
      <c r="AU2013" s="76"/>
      <c r="AV2013" s="76"/>
      <c r="AW2013" s="76"/>
      <c r="AX2013" s="76"/>
      <c r="AY2013" s="76"/>
      <c r="AZ2013" s="76" t="s">
        <v>666</v>
      </c>
      <c r="BA2013" s="104"/>
      <c r="BB2013" s="1"/>
      <c r="BC2013" s="1"/>
      <c r="BD2013" s="1"/>
      <c r="BE2013" s="1"/>
      <c r="BF2013" s="3"/>
      <c r="BG2013" s="3"/>
      <c r="BH2013" s="3"/>
    </row>
    <row r="2014" spans="2:60" s="1" customFormat="1">
      <c r="B2014" s="18"/>
      <c r="C2014" s="73"/>
      <c r="D2014" s="73"/>
      <c r="E2014" s="73"/>
      <c r="F2014" s="73"/>
      <c r="G2014" s="73"/>
      <c r="H2014" s="73"/>
      <c r="I2014" s="73"/>
      <c r="J2014" s="73"/>
      <c r="K2014" s="73"/>
      <c r="L2014" s="73"/>
      <c r="M2014" s="73"/>
      <c r="N2014" s="73"/>
      <c r="O2014" s="73"/>
      <c r="P2014" s="73"/>
      <c r="Q2014" s="73"/>
      <c r="R2014" s="73"/>
      <c r="S2014" s="121"/>
      <c r="T2014" s="25"/>
      <c r="U2014" s="77"/>
      <c r="V2014" s="77"/>
      <c r="W2014" s="77"/>
      <c r="X2014" s="77"/>
      <c r="Y2014" s="77"/>
      <c r="Z2014" s="77"/>
      <c r="AA2014" s="106"/>
      <c r="AB2014" s="18"/>
      <c r="AC2014" s="73"/>
      <c r="AD2014" s="73"/>
      <c r="AE2014" s="73"/>
      <c r="AF2014" s="73"/>
      <c r="AG2014" s="73"/>
      <c r="AH2014" s="73"/>
      <c r="AI2014" s="73"/>
      <c r="AJ2014" s="73"/>
      <c r="AK2014" s="73"/>
      <c r="AL2014" s="73"/>
      <c r="AM2014" s="73"/>
      <c r="AN2014" s="73"/>
      <c r="AO2014" s="73"/>
      <c r="AP2014" s="73"/>
      <c r="AQ2014" s="73"/>
      <c r="AR2014" s="73"/>
      <c r="AS2014" s="121"/>
      <c r="AT2014" s="25"/>
      <c r="AU2014" s="77"/>
      <c r="AV2014" s="77"/>
      <c r="AW2014" s="77"/>
      <c r="AX2014" s="77"/>
      <c r="AY2014" s="77"/>
      <c r="AZ2014" s="77"/>
      <c r="BA2014" s="106"/>
      <c r="BB2014" s="1"/>
      <c r="BC2014" s="1"/>
      <c r="BD2014" s="1"/>
      <c r="BE2014" s="1"/>
      <c r="BF2014" s="3"/>
      <c r="BG2014" s="3"/>
      <c r="BH2014" s="3"/>
    </row>
    <row r="2015" spans="2:60" s="1" customFormat="1" ht="14.25" customHeight="1">
      <c r="B2015" s="17" t="s">
        <v>7517</v>
      </c>
      <c r="C2015" s="72"/>
      <c r="D2015" s="72"/>
      <c r="E2015" s="72"/>
      <c r="F2015" s="72"/>
      <c r="G2015" s="72"/>
      <c r="H2015" s="72"/>
      <c r="I2015" s="72"/>
      <c r="J2015" s="72"/>
      <c r="K2015" s="72"/>
      <c r="L2015" s="72"/>
      <c r="M2015" s="72"/>
      <c r="N2015" s="72"/>
      <c r="O2015" s="72"/>
      <c r="P2015" s="72"/>
      <c r="Q2015" s="72"/>
      <c r="R2015" s="72"/>
      <c r="S2015" s="119"/>
      <c r="T2015" s="69" t="str">
        <f>VLOOKUP(報告書!$B2015,D1_10!$B$5:$G$101,5,FALSE)&amp;""</f>
        <v/>
      </c>
      <c r="U2015" s="76"/>
      <c r="V2015" s="76"/>
      <c r="W2015" s="76"/>
      <c r="X2015" s="76"/>
      <c r="Y2015" s="76"/>
      <c r="Z2015" s="76" t="s">
        <v>666</v>
      </c>
      <c r="AA2015" s="104"/>
      <c r="AB2015" s="17" t="s">
        <v>969</v>
      </c>
      <c r="AC2015" s="72"/>
      <c r="AD2015" s="72"/>
      <c r="AE2015" s="72"/>
      <c r="AF2015" s="72"/>
      <c r="AG2015" s="72"/>
      <c r="AH2015" s="72"/>
      <c r="AI2015" s="72"/>
      <c r="AJ2015" s="72"/>
      <c r="AK2015" s="72"/>
      <c r="AL2015" s="72"/>
      <c r="AM2015" s="72"/>
      <c r="AN2015" s="72"/>
      <c r="AO2015" s="72"/>
      <c r="AP2015" s="72"/>
      <c r="AQ2015" s="72"/>
      <c r="AR2015" s="72"/>
      <c r="AS2015" s="119"/>
      <c r="AT2015" s="69" t="str">
        <f>VLOOKUP(報告書!$AB2015,D1_10!$B$5:$G$101,5,FALSE)&amp;""</f>
        <v/>
      </c>
      <c r="AU2015" s="76"/>
      <c r="AV2015" s="76"/>
      <c r="AW2015" s="76"/>
      <c r="AX2015" s="76"/>
      <c r="AY2015" s="76"/>
      <c r="AZ2015" s="76" t="s">
        <v>666</v>
      </c>
      <c r="BA2015" s="104"/>
      <c r="BB2015" s="1"/>
      <c r="BC2015" s="1"/>
      <c r="BD2015" s="1"/>
      <c r="BE2015" s="1"/>
      <c r="BF2015" s="3"/>
      <c r="BG2015" s="3"/>
      <c r="BH2015" s="3"/>
    </row>
    <row r="2016" spans="2:60" s="1" customFormat="1">
      <c r="B2016" s="18"/>
      <c r="C2016" s="73"/>
      <c r="D2016" s="73"/>
      <c r="E2016" s="73"/>
      <c r="F2016" s="73"/>
      <c r="G2016" s="73"/>
      <c r="H2016" s="73"/>
      <c r="I2016" s="73"/>
      <c r="J2016" s="73"/>
      <c r="K2016" s="73"/>
      <c r="L2016" s="73"/>
      <c r="M2016" s="73"/>
      <c r="N2016" s="73"/>
      <c r="O2016" s="73"/>
      <c r="P2016" s="73"/>
      <c r="Q2016" s="73"/>
      <c r="R2016" s="73"/>
      <c r="S2016" s="121"/>
      <c r="T2016" s="25"/>
      <c r="U2016" s="77"/>
      <c r="V2016" s="77"/>
      <c r="W2016" s="77"/>
      <c r="X2016" s="77"/>
      <c r="Y2016" s="77"/>
      <c r="Z2016" s="77"/>
      <c r="AA2016" s="106"/>
      <c r="AB2016" s="18"/>
      <c r="AC2016" s="73"/>
      <c r="AD2016" s="73"/>
      <c r="AE2016" s="73"/>
      <c r="AF2016" s="73"/>
      <c r="AG2016" s="73"/>
      <c r="AH2016" s="73"/>
      <c r="AI2016" s="73"/>
      <c r="AJ2016" s="73"/>
      <c r="AK2016" s="73"/>
      <c r="AL2016" s="73"/>
      <c r="AM2016" s="73"/>
      <c r="AN2016" s="73"/>
      <c r="AO2016" s="73"/>
      <c r="AP2016" s="73"/>
      <c r="AQ2016" s="73"/>
      <c r="AR2016" s="73"/>
      <c r="AS2016" s="121"/>
      <c r="AT2016" s="25"/>
      <c r="AU2016" s="77"/>
      <c r="AV2016" s="77"/>
      <c r="AW2016" s="77"/>
      <c r="AX2016" s="77"/>
      <c r="AY2016" s="77"/>
      <c r="AZ2016" s="77"/>
      <c r="BA2016" s="106"/>
      <c r="BB2016" s="1"/>
      <c r="BC2016" s="1"/>
      <c r="BD2016" s="1"/>
      <c r="BE2016" s="1"/>
      <c r="BF2016" s="3"/>
      <c r="BG2016" s="3"/>
      <c r="BH2016" s="3"/>
    </row>
    <row r="2017" spans="2:60" s="1" customFormat="1" ht="14.25" customHeight="1">
      <c r="B2017" s="17" t="s">
        <v>7518</v>
      </c>
      <c r="C2017" s="72"/>
      <c r="D2017" s="72"/>
      <c r="E2017" s="72"/>
      <c r="F2017" s="72"/>
      <c r="G2017" s="72"/>
      <c r="H2017" s="72"/>
      <c r="I2017" s="72"/>
      <c r="J2017" s="72"/>
      <c r="K2017" s="72"/>
      <c r="L2017" s="72"/>
      <c r="M2017" s="72"/>
      <c r="N2017" s="72"/>
      <c r="O2017" s="72"/>
      <c r="P2017" s="72"/>
      <c r="Q2017" s="72"/>
      <c r="R2017" s="72"/>
      <c r="S2017" s="119"/>
      <c r="T2017" s="69" t="str">
        <f>VLOOKUP(報告書!$B2017,D1_10!$B$5:$G$101,5,FALSE)&amp;""</f>
        <v/>
      </c>
      <c r="U2017" s="76"/>
      <c r="V2017" s="76"/>
      <c r="W2017" s="76"/>
      <c r="X2017" s="76"/>
      <c r="Y2017" s="76"/>
      <c r="Z2017" s="76" t="s">
        <v>666</v>
      </c>
      <c r="AA2017" s="104"/>
      <c r="AB2017" s="17" t="s">
        <v>4367</v>
      </c>
      <c r="AC2017" s="72"/>
      <c r="AD2017" s="72"/>
      <c r="AE2017" s="72"/>
      <c r="AF2017" s="72"/>
      <c r="AG2017" s="72"/>
      <c r="AH2017" s="72"/>
      <c r="AI2017" s="72"/>
      <c r="AJ2017" s="72"/>
      <c r="AK2017" s="72"/>
      <c r="AL2017" s="72"/>
      <c r="AM2017" s="72"/>
      <c r="AN2017" s="72"/>
      <c r="AO2017" s="72"/>
      <c r="AP2017" s="72"/>
      <c r="AQ2017" s="72"/>
      <c r="AR2017" s="72"/>
      <c r="AS2017" s="119"/>
      <c r="AT2017" s="69" t="str">
        <f>VLOOKUP(報告書!$AB2017,D1_10!$B$5:$G$101,5,FALSE)&amp;""</f>
        <v/>
      </c>
      <c r="AU2017" s="76"/>
      <c r="AV2017" s="76"/>
      <c r="AW2017" s="76"/>
      <c r="AX2017" s="76"/>
      <c r="AY2017" s="76"/>
      <c r="AZ2017" s="76" t="s">
        <v>666</v>
      </c>
      <c r="BA2017" s="104"/>
      <c r="BB2017" s="1"/>
      <c r="BC2017" s="1"/>
      <c r="BD2017" s="1"/>
      <c r="BE2017" s="1"/>
      <c r="BF2017" s="3"/>
      <c r="BG2017" s="3"/>
      <c r="BH2017" s="3"/>
    </row>
    <row r="2018" spans="2:60" s="1" customFormat="1">
      <c r="B2018" s="18"/>
      <c r="C2018" s="73"/>
      <c r="D2018" s="73"/>
      <c r="E2018" s="73"/>
      <c r="F2018" s="73"/>
      <c r="G2018" s="73"/>
      <c r="H2018" s="73"/>
      <c r="I2018" s="73"/>
      <c r="J2018" s="73"/>
      <c r="K2018" s="73"/>
      <c r="L2018" s="73"/>
      <c r="M2018" s="73"/>
      <c r="N2018" s="73"/>
      <c r="O2018" s="73"/>
      <c r="P2018" s="73"/>
      <c r="Q2018" s="73"/>
      <c r="R2018" s="73"/>
      <c r="S2018" s="121"/>
      <c r="T2018" s="25"/>
      <c r="U2018" s="77"/>
      <c r="V2018" s="77"/>
      <c r="W2018" s="77"/>
      <c r="X2018" s="77"/>
      <c r="Y2018" s="77"/>
      <c r="Z2018" s="77"/>
      <c r="AA2018" s="106"/>
      <c r="AB2018" s="18"/>
      <c r="AC2018" s="73"/>
      <c r="AD2018" s="73"/>
      <c r="AE2018" s="73"/>
      <c r="AF2018" s="73"/>
      <c r="AG2018" s="73"/>
      <c r="AH2018" s="73"/>
      <c r="AI2018" s="73"/>
      <c r="AJ2018" s="73"/>
      <c r="AK2018" s="73"/>
      <c r="AL2018" s="73"/>
      <c r="AM2018" s="73"/>
      <c r="AN2018" s="73"/>
      <c r="AO2018" s="73"/>
      <c r="AP2018" s="73"/>
      <c r="AQ2018" s="73"/>
      <c r="AR2018" s="73"/>
      <c r="AS2018" s="121"/>
      <c r="AT2018" s="25"/>
      <c r="AU2018" s="77"/>
      <c r="AV2018" s="77"/>
      <c r="AW2018" s="77"/>
      <c r="AX2018" s="77"/>
      <c r="AY2018" s="77"/>
      <c r="AZ2018" s="77"/>
      <c r="BA2018" s="106"/>
      <c r="BB2018" s="1"/>
      <c r="BC2018" s="1"/>
      <c r="BD2018" s="1"/>
      <c r="BE2018" s="1"/>
      <c r="BF2018" s="3"/>
      <c r="BG2018" s="3"/>
      <c r="BH2018" s="3"/>
    </row>
    <row r="2019" spans="2:60" s="1" customFormat="1" ht="14.25" customHeight="1">
      <c r="B2019" s="17" t="s">
        <v>7519</v>
      </c>
      <c r="C2019" s="72"/>
      <c r="D2019" s="72"/>
      <c r="E2019" s="72"/>
      <c r="F2019" s="72"/>
      <c r="G2019" s="72"/>
      <c r="H2019" s="72"/>
      <c r="I2019" s="72"/>
      <c r="J2019" s="72"/>
      <c r="K2019" s="72"/>
      <c r="L2019" s="72"/>
      <c r="M2019" s="72"/>
      <c r="N2019" s="72"/>
      <c r="O2019" s="72"/>
      <c r="P2019" s="72"/>
      <c r="Q2019" s="72"/>
      <c r="R2019" s="72"/>
      <c r="S2019" s="119"/>
      <c r="T2019" s="69" t="str">
        <f>VLOOKUP(報告書!$B2019,D1_10!$B$5:$G$101,5,FALSE)&amp;""</f>
        <v/>
      </c>
      <c r="U2019" s="76"/>
      <c r="V2019" s="76"/>
      <c r="W2019" s="76"/>
      <c r="X2019" s="76"/>
      <c r="Y2019" s="76"/>
      <c r="Z2019" s="76" t="s">
        <v>666</v>
      </c>
      <c r="AA2019" s="104"/>
      <c r="AB2019" s="17" t="s">
        <v>266</v>
      </c>
      <c r="AC2019" s="72"/>
      <c r="AD2019" s="72"/>
      <c r="AE2019" s="72"/>
      <c r="AF2019" s="72"/>
      <c r="AG2019" s="72"/>
      <c r="AH2019" s="72"/>
      <c r="AI2019" s="72"/>
      <c r="AJ2019" s="72"/>
      <c r="AK2019" s="72"/>
      <c r="AL2019" s="72"/>
      <c r="AM2019" s="72"/>
      <c r="AN2019" s="72"/>
      <c r="AO2019" s="72"/>
      <c r="AP2019" s="72"/>
      <c r="AQ2019" s="72"/>
      <c r="AR2019" s="72"/>
      <c r="AS2019" s="119"/>
      <c r="AT2019" s="69" t="str">
        <f>VLOOKUP(報告書!$AB2019,D1_10!$B$5:$G$101,5,FALSE)&amp;""</f>
        <v/>
      </c>
      <c r="AU2019" s="76"/>
      <c r="AV2019" s="76"/>
      <c r="AW2019" s="76"/>
      <c r="AX2019" s="76"/>
      <c r="AY2019" s="76"/>
      <c r="AZ2019" s="76" t="s">
        <v>666</v>
      </c>
      <c r="BA2019" s="104"/>
      <c r="BB2019" s="1"/>
      <c r="BC2019" s="1"/>
      <c r="BD2019" s="1"/>
      <c r="BE2019" s="1"/>
      <c r="BF2019" s="3"/>
      <c r="BG2019" s="3"/>
      <c r="BH2019" s="3"/>
    </row>
    <row r="2020" spans="2:60" s="1" customFormat="1">
      <c r="B2020" s="18"/>
      <c r="C2020" s="73"/>
      <c r="D2020" s="73"/>
      <c r="E2020" s="73"/>
      <c r="F2020" s="73"/>
      <c r="G2020" s="73"/>
      <c r="H2020" s="73"/>
      <c r="I2020" s="73"/>
      <c r="J2020" s="73"/>
      <c r="K2020" s="73"/>
      <c r="L2020" s="73"/>
      <c r="M2020" s="73"/>
      <c r="N2020" s="73"/>
      <c r="O2020" s="73"/>
      <c r="P2020" s="73"/>
      <c r="Q2020" s="73"/>
      <c r="R2020" s="73"/>
      <c r="S2020" s="121"/>
      <c r="T2020" s="25"/>
      <c r="U2020" s="77"/>
      <c r="V2020" s="77"/>
      <c r="W2020" s="77"/>
      <c r="X2020" s="77"/>
      <c r="Y2020" s="77"/>
      <c r="Z2020" s="77"/>
      <c r="AA2020" s="106"/>
      <c r="AB2020" s="18"/>
      <c r="AC2020" s="73"/>
      <c r="AD2020" s="73"/>
      <c r="AE2020" s="73"/>
      <c r="AF2020" s="73"/>
      <c r="AG2020" s="73"/>
      <c r="AH2020" s="73"/>
      <c r="AI2020" s="73"/>
      <c r="AJ2020" s="73"/>
      <c r="AK2020" s="73"/>
      <c r="AL2020" s="73"/>
      <c r="AM2020" s="73"/>
      <c r="AN2020" s="73"/>
      <c r="AO2020" s="73"/>
      <c r="AP2020" s="73"/>
      <c r="AQ2020" s="73"/>
      <c r="AR2020" s="73"/>
      <c r="AS2020" s="121"/>
      <c r="AT2020" s="25"/>
      <c r="AU2020" s="77"/>
      <c r="AV2020" s="77"/>
      <c r="AW2020" s="77"/>
      <c r="AX2020" s="77"/>
      <c r="AY2020" s="77"/>
      <c r="AZ2020" s="77"/>
      <c r="BA2020" s="106"/>
      <c r="BB2020" s="1"/>
      <c r="BC2020" s="1"/>
      <c r="BD2020" s="1"/>
      <c r="BE2020" s="1"/>
      <c r="BF2020" s="3"/>
      <c r="BG2020" s="3"/>
      <c r="BH2020" s="3"/>
    </row>
    <row r="2021" spans="2:60" s="1" customFormat="1" ht="14.25" customHeight="1">
      <c r="B2021" s="17" t="s">
        <v>7520</v>
      </c>
      <c r="C2021" s="72"/>
      <c r="D2021" s="72"/>
      <c r="E2021" s="72"/>
      <c r="F2021" s="72"/>
      <c r="G2021" s="72"/>
      <c r="H2021" s="72"/>
      <c r="I2021" s="72"/>
      <c r="J2021" s="72"/>
      <c r="K2021" s="72"/>
      <c r="L2021" s="72"/>
      <c r="M2021" s="72"/>
      <c r="N2021" s="72"/>
      <c r="O2021" s="72"/>
      <c r="P2021" s="72"/>
      <c r="Q2021" s="72"/>
      <c r="R2021" s="72"/>
      <c r="S2021" s="119"/>
      <c r="T2021" s="69" t="str">
        <f>VLOOKUP(報告書!$B2021,D1_10!$B$5:$G$101,5,FALSE)&amp;""</f>
        <v/>
      </c>
      <c r="U2021" s="76"/>
      <c r="V2021" s="76"/>
      <c r="W2021" s="76"/>
      <c r="X2021" s="76"/>
      <c r="Y2021" s="76"/>
      <c r="Z2021" s="76" t="s">
        <v>666</v>
      </c>
      <c r="AA2021" s="104"/>
      <c r="AB2021" s="14"/>
      <c r="AC2021" s="81"/>
      <c r="AD2021" s="81"/>
      <c r="AE2021" s="81"/>
      <c r="AF2021" s="81"/>
      <c r="AG2021" s="81"/>
      <c r="AH2021" s="81"/>
      <c r="AI2021" s="81"/>
      <c r="AJ2021" s="81"/>
      <c r="AK2021" s="81"/>
      <c r="AL2021" s="81"/>
      <c r="AM2021" s="81"/>
      <c r="AN2021" s="81"/>
      <c r="AO2021" s="81"/>
      <c r="AP2021" s="81"/>
      <c r="AQ2021" s="81"/>
      <c r="AR2021" s="81"/>
      <c r="AS2021" s="81"/>
      <c r="AT2021" s="65"/>
      <c r="AU2021" s="65"/>
      <c r="AV2021" s="65"/>
      <c r="AW2021" s="65"/>
      <c r="AX2021" s="65"/>
      <c r="AY2021" s="65"/>
      <c r="AZ2021" s="65"/>
      <c r="BA2021" s="65"/>
      <c r="BB2021" s="1"/>
      <c r="BC2021" s="1"/>
      <c r="BD2021" s="1"/>
      <c r="BE2021" s="1"/>
      <c r="BF2021" s="3"/>
      <c r="BG2021" s="3"/>
      <c r="BH2021" s="3"/>
    </row>
    <row r="2022" spans="2:60" s="1" customFormat="1">
      <c r="B2022" s="18"/>
      <c r="C2022" s="73"/>
      <c r="D2022" s="73"/>
      <c r="E2022" s="73"/>
      <c r="F2022" s="73"/>
      <c r="G2022" s="73"/>
      <c r="H2022" s="73"/>
      <c r="I2022" s="73"/>
      <c r="J2022" s="73"/>
      <c r="K2022" s="73"/>
      <c r="L2022" s="73"/>
      <c r="M2022" s="73"/>
      <c r="N2022" s="73"/>
      <c r="O2022" s="73"/>
      <c r="P2022" s="73"/>
      <c r="Q2022" s="73"/>
      <c r="R2022" s="73"/>
      <c r="S2022" s="121"/>
      <c r="T2022" s="25"/>
      <c r="U2022" s="77"/>
      <c r="V2022" s="77"/>
      <c r="W2022" s="77"/>
      <c r="X2022" s="77"/>
      <c r="Y2022" s="77"/>
      <c r="Z2022" s="77"/>
      <c r="AA2022" s="106"/>
      <c r="AB2022" s="276"/>
      <c r="AC2022" s="39"/>
      <c r="AD2022" s="39"/>
      <c r="AE2022" s="39"/>
      <c r="AF2022" s="39"/>
      <c r="AG2022" s="39"/>
      <c r="AH2022" s="39"/>
      <c r="AI2022" s="39"/>
      <c r="AJ2022" s="39"/>
      <c r="AK2022" s="39"/>
      <c r="AL2022" s="39"/>
      <c r="AM2022" s="39"/>
      <c r="AN2022" s="39"/>
      <c r="AO2022" s="39"/>
      <c r="AP2022" s="39"/>
      <c r="AQ2022" s="39"/>
      <c r="AR2022" s="39"/>
      <c r="AS2022" s="39"/>
      <c r="AT2022" s="1"/>
      <c r="AU2022" s="1"/>
      <c r="AV2022" s="1"/>
      <c r="AW2022" s="1"/>
      <c r="AX2022" s="1"/>
      <c r="AY2022" s="1"/>
      <c r="AZ2022" s="1"/>
      <c r="BA2022" s="1"/>
      <c r="BB2022" s="1"/>
      <c r="BC2022" s="1"/>
      <c r="BD2022" s="1"/>
      <c r="BE2022" s="1"/>
      <c r="BF2022" s="3"/>
      <c r="BG2022" s="3"/>
      <c r="BH2022" s="3"/>
    </row>
    <row r="2023" spans="2:60">
      <c r="B2023" s="1" t="s">
        <v>3374</v>
      </c>
    </row>
    <row r="2025" spans="2:60">
      <c r="B2025" s="1" t="s">
        <v>7663</v>
      </c>
    </row>
    <row r="2026" spans="2:60">
      <c r="B2026" s="56" t="s">
        <v>1927</v>
      </c>
      <c r="C2026" s="56"/>
      <c r="D2026" s="56"/>
      <c r="E2026" s="56"/>
      <c r="F2026" s="56"/>
      <c r="G2026" s="56"/>
      <c r="H2026" s="56"/>
      <c r="I2026" s="56"/>
      <c r="J2026" s="56"/>
      <c r="K2026" s="56"/>
      <c r="L2026" s="56"/>
      <c r="M2026" s="56"/>
      <c r="N2026" s="56"/>
      <c r="O2026" s="56"/>
      <c r="P2026" s="56"/>
      <c r="Q2026" s="56"/>
      <c r="R2026" s="56"/>
      <c r="S2026" s="56"/>
      <c r="T2026" s="45" t="s">
        <v>6162</v>
      </c>
      <c r="U2026" s="88"/>
      <c r="V2026" s="88"/>
      <c r="W2026" s="88"/>
      <c r="X2026" s="88"/>
      <c r="Y2026" s="88"/>
      <c r="Z2026" s="88"/>
      <c r="AA2026" s="117"/>
      <c r="AB2026" s="56" t="s">
        <v>1927</v>
      </c>
      <c r="AC2026" s="56"/>
      <c r="AD2026" s="56"/>
      <c r="AE2026" s="56"/>
      <c r="AF2026" s="56"/>
      <c r="AG2026" s="56"/>
      <c r="AH2026" s="56"/>
      <c r="AI2026" s="56"/>
      <c r="AJ2026" s="56"/>
      <c r="AK2026" s="56"/>
      <c r="AL2026" s="56"/>
      <c r="AM2026" s="56"/>
      <c r="AN2026" s="56"/>
      <c r="AO2026" s="56"/>
      <c r="AP2026" s="56"/>
      <c r="AQ2026" s="56"/>
      <c r="AR2026" s="56"/>
      <c r="AS2026" s="56"/>
      <c r="AT2026" s="45" t="s">
        <v>6162</v>
      </c>
      <c r="AU2026" s="88"/>
      <c r="AV2026" s="88"/>
      <c r="AW2026" s="88"/>
      <c r="AX2026" s="88"/>
      <c r="AY2026" s="88"/>
      <c r="AZ2026" s="88"/>
      <c r="BA2026" s="117"/>
    </row>
    <row r="2027" spans="2:60">
      <c r="B2027" s="56"/>
      <c r="C2027" s="56"/>
      <c r="D2027" s="56"/>
      <c r="E2027" s="56"/>
      <c r="F2027" s="56"/>
      <c r="G2027" s="56"/>
      <c r="H2027" s="56"/>
      <c r="I2027" s="56"/>
      <c r="J2027" s="56"/>
      <c r="K2027" s="56"/>
      <c r="L2027" s="56"/>
      <c r="M2027" s="56"/>
      <c r="N2027" s="56"/>
      <c r="O2027" s="56"/>
      <c r="P2027" s="56"/>
      <c r="Q2027" s="56"/>
      <c r="R2027" s="56"/>
      <c r="S2027" s="56"/>
      <c r="T2027" s="46"/>
      <c r="U2027" s="89"/>
      <c r="V2027" s="89"/>
      <c r="W2027" s="89"/>
      <c r="X2027" s="89"/>
      <c r="Y2027" s="89"/>
      <c r="Z2027" s="89"/>
      <c r="AA2027" s="118"/>
      <c r="AB2027" s="56"/>
      <c r="AC2027" s="56"/>
      <c r="AD2027" s="56"/>
      <c r="AE2027" s="56"/>
      <c r="AF2027" s="56"/>
      <c r="AG2027" s="56"/>
      <c r="AH2027" s="56"/>
      <c r="AI2027" s="56"/>
      <c r="AJ2027" s="56"/>
      <c r="AK2027" s="56"/>
      <c r="AL2027" s="56"/>
      <c r="AM2027" s="56"/>
      <c r="AN2027" s="56"/>
      <c r="AO2027" s="56"/>
      <c r="AP2027" s="56"/>
      <c r="AQ2027" s="56"/>
      <c r="AR2027" s="56"/>
      <c r="AS2027" s="56"/>
      <c r="AT2027" s="46"/>
      <c r="AU2027" s="89"/>
      <c r="AV2027" s="89"/>
      <c r="AW2027" s="89"/>
      <c r="AX2027" s="89"/>
      <c r="AY2027" s="89"/>
      <c r="AZ2027" s="89"/>
      <c r="BA2027" s="118"/>
    </row>
    <row r="2028" spans="2:60">
      <c r="B2028" s="19" t="s">
        <v>5978</v>
      </c>
      <c r="C2028" s="19"/>
      <c r="D2028" s="19"/>
      <c r="E2028" s="19"/>
      <c r="F2028" s="19"/>
      <c r="G2028" s="19"/>
      <c r="H2028" s="19"/>
      <c r="I2028" s="19"/>
      <c r="J2028" s="19"/>
      <c r="K2028" s="19"/>
      <c r="L2028" s="19"/>
      <c r="M2028" s="19"/>
      <c r="N2028" s="19"/>
      <c r="O2028" s="19"/>
      <c r="P2028" s="19"/>
      <c r="Q2028" s="19"/>
      <c r="R2028" s="19"/>
      <c r="S2028" s="19"/>
      <c r="T2028" s="69" t="str">
        <f>VLOOKUP($B2028,D1_10!$B$5:$G$101,5,FALSE)&amp;""</f>
        <v/>
      </c>
      <c r="U2028" s="76"/>
      <c r="V2028" s="76"/>
      <c r="W2028" s="76"/>
      <c r="X2028" s="76"/>
      <c r="Y2028" s="76"/>
      <c r="Z2028" s="76" t="s">
        <v>666</v>
      </c>
      <c r="AA2028" s="104"/>
      <c r="AB2028" s="19" t="s">
        <v>1214</v>
      </c>
      <c r="AC2028" s="19"/>
      <c r="AD2028" s="19"/>
      <c r="AE2028" s="19"/>
      <c r="AF2028" s="19"/>
      <c r="AG2028" s="19"/>
      <c r="AH2028" s="19"/>
      <c r="AI2028" s="19"/>
      <c r="AJ2028" s="19"/>
      <c r="AK2028" s="19"/>
      <c r="AL2028" s="19"/>
      <c r="AM2028" s="19"/>
      <c r="AN2028" s="19"/>
      <c r="AO2028" s="19"/>
      <c r="AP2028" s="19"/>
      <c r="AQ2028" s="19"/>
      <c r="AR2028" s="19"/>
      <c r="AS2028" s="19"/>
      <c r="AT2028" s="69" t="str">
        <f>VLOOKUP($AB2028,D1_10!$B$5:$G$101,5,FALSE)&amp;""</f>
        <v/>
      </c>
      <c r="AU2028" s="76"/>
      <c r="AV2028" s="76"/>
      <c r="AW2028" s="76"/>
      <c r="AX2028" s="76"/>
      <c r="AY2028" s="76"/>
      <c r="AZ2028" s="76" t="s">
        <v>666</v>
      </c>
      <c r="BA2028" s="104"/>
    </row>
    <row r="2029" spans="2:60">
      <c r="B2029" s="19"/>
      <c r="C2029" s="19"/>
      <c r="D2029" s="19"/>
      <c r="E2029" s="19"/>
      <c r="F2029" s="19"/>
      <c r="G2029" s="19"/>
      <c r="H2029" s="19"/>
      <c r="I2029" s="19"/>
      <c r="J2029" s="19"/>
      <c r="K2029" s="19"/>
      <c r="L2029" s="19"/>
      <c r="M2029" s="19"/>
      <c r="N2029" s="19"/>
      <c r="O2029" s="19"/>
      <c r="P2029" s="19"/>
      <c r="Q2029" s="19"/>
      <c r="R2029" s="19"/>
      <c r="S2029" s="19"/>
      <c r="T2029" s="25"/>
      <c r="U2029" s="77"/>
      <c r="V2029" s="77"/>
      <c r="W2029" s="77"/>
      <c r="X2029" s="77"/>
      <c r="Y2029" s="77"/>
      <c r="Z2029" s="77"/>
      <c r="AA2029" s="106"/>
      <c r="AB2029" s="19"/>
      <c r="AC2029" s="19"/>
      <c r="AD2029" s="19"/>
      <c r="AE2029" s="19"/>
      <c r="AF2029" s="19"/>
      <c r="AG2029" s="19"/>
      <c r="AH2029" s="19"/>
      <c r="AI2029" s="19"/>
      <c r="AJ2029" s="19"/>
      <c r="AK2029" s="19"/>
      <c r="AL2029" s="19"/>
      <c r="AM2029" s="19"/>
      <c r="AN2029" s="19"/>
      <c r="AO2029" s="19"/>
      <c r="AP2029" s="19"/>
      <c r="AQ2029" s="19"/>
      <c r="AR2029" s="19"/>
      <c r="AS2029" s="19"/>
      <c r="AT2029" s="25"/>
      <c r="AU2029" s="77"/>
      <c r="AV2029" s="77"/>
      <c r="AW2029" s="77"/>
      <c r="AX2029" s="77"/>
      <c r="AY2029" s="77"/>
      <c r="AZ2029" s="77"/>
      <c r="BA2029" s="106"/>
    </row>
    <row r="2030" spans="2:60">
      <c r="B2030" s="19" t="s">
        <v>7521</v>
      </c>
      <c r="C2030" s="19"/>
      <c r="D2030" s="19"/>
      <c r="E2030" s="19"/>
      <c r="F2030" s="19"/>
      <c r="G2030" s="19"/>
      <c r="H2030" s="19"/>
      <c r="I2030" s="19"/>
      <c r="J2030" s="19"/>
      <c r="K2030" s="19"/>
      <c r="L2030" s="19"/>
      <c r="M2030" s="19"/>
      <c r="N2030" s="19"/>
      <c r="O2030" s="19"/>
      <c r="P2030" s="19"/>
      <c r="Q2030" s="19"/>
      <c r="R2030" s="19"/>
      <c r="S2030" s="19"/>
      <c r="T2030" s="69" t="str">
        <f>VLOOKUP($B2030,D1_10!$B$5:$G$101,5,FALSE)&amp;""</f>
        <v/>
      </c>
      <c r="U2030" s="76"/>
      <c r="V2030" s="76"/>
      <c r="W2030" s="76"/>
      <c r="X2030" s="76"/>
      <c r="Y2030" s="76"/>
      <c r="Z2030" s="76" t="s">
        <v>666</v>
      </c>
      <c r="AA2030" s="104"/>
      <c r="AB2030" s="19" t="s">
        <v>7522</v>
      </c>
      <c r="AC2030" s="19"/>
      <c r="AD2030" s="19"/>
      <c r="AE2030" s="19"/>
      <c r="AF2030" s="19"/>
      <c r="AG2030" s="19"/>
      <c r="AH2030" s="19"/>
      <c r="AI2030" s="19"/>
      <c r="AJ2030" s="19"/>
      <c r="AK2030" s="19"/>
      <c r="AL2030" s="19"/>
      <c r="AM2030" s="19"/>
      <c r="AN2030" s="19"/>
      <c r="AO2030" s="19"/>
      <c r="AP2030" s="19"/>
      <c r="AQ2030" s="19"/>
      <c r="AR2030" s="19"/>
      <c r="AS2030" s="19"/>
      <c r="AT2030" s="69" t="str">
        <f>VLOOKUP($AB2030,D1_10!$B$5:$G$101,5,FALSE)&amp;""</f>
        <v/>
      </c>
      <c r="AU2030" s="76"/>
      <c r="AV2030" s="76"/>
      <c r="AW2030" s="76"/>
      <c r="AX2030" s="76"/>
      <c r="AY2030" s="76"/>
      <c r="AZ2030" s="76" t="s">
        <v>666</v>
      </c>
      <c r="BA2030" s="104"/>
    </row>
    <row r="2031" spans="2:60">
      <c r="B2031" s="19"/>
      <c r="C2031" s="19"/>
      <c r="D2031" s="19"/>
      <c r="E2031" s="19"/>
      <c r="F2031" s="19"/>
      <c r="G2031" s="19"/>
      <c r="H2031" s="19"/>
      <c r="I2031" s="19"/>
      <c r="J2031" s="19"/>
      <c r="K2031" s="19"/>
      <c r="L2031" s="19"/>
      <c r="M2031" s="19"/>
      <c r="N2031" s="19"/>
      <c r="O2031" s="19"/>
      <c r="P2031" s="19"/>
      <c r="Q2031" s="19"/>
      <c r="R2031" s="19"/>
      <c r="S2031" s="19"/>
      <c r="T2031" s="25"/>
      <c r="U2031" s="77"/>
      <c r="V2031" s="77"/>
      <c r="W2031" s="77"/>
      <c r="X2031" s="77"/>
      <c r="Y2031" s="77"/>
      <c r="Z2031" s="77"/>
      <c r="AA2031" s="106"/>
      <c r="AB2031" s="19"/>
      <c r="AC2031" s="19"/>
      <c r="AD2031" s="19"/>
      <c r="AE2031" s="19"/>
      <c r="AF2031" s="19"/>
      <c r="AG2031" s="19"/>
      <c r="AH2031" s="19"/>
      <c r="AI2031" s="19"/>
      <c r="AJ2031" s="19"/>
      <c r="AK2031" s="19"/>
      <c r="AL2031" s="19"/>
      <c r="AM2031" s="19"/>
      <c r="AN2031" s="19"/>
      <c r="AO2031" s="19"/>
      <c r="AP2031" s="19"/>
      <c r="AQ2031" s="19"/>
      <c r="AR2031" s="19"/>
      <c r="AS2031" s="19"/>
      <c r="AT2031" s="25"/>
      <c r="AU2031" s="77"/>
      <c r="AV2031" s="77"/>
      <c r="AW2031" s="77"/>
      <c r="AX2031" s="77"/>
      <c r="AY2031" s="77"/>
      <c r="AZ2031" s="77"/>
      <c r="BA2031" s="106"/>
    </row>
    <row r="2032" spans="2:60">
      <c r="B2032" s="19" t="s">
        <v>2567</v>
      </c>
      <c r="C2032" s="19"/>
      <c r="D2032" s="19"/>
      <c r="E2032" s="19"/>
      <c r="F2032" s="19"/>
      <c r="G2032" s="19"/>
      <c r="H2032" s="19"/>
      <c r="I2032" s="19"/>
      <c r="J2032" s="19"/>
      <c r="K2032" s="19"/>
      <c r="L2032" s="19"/>
      <c r="M2032" s="19"/>
      <c r="N2032" s="19"/>
      <c r="O2032" s="19"/>
      <c r="P2032" s="19"/>
      <c r="Q2032" s="19"/>
      <c r="R2032" s="19"/>
      <c r="S2032" s="19"/>
      <c r="T2032" s="69" t="str">
        <f>VLOOKUP($B2032,D1_10!$B$5:$G$101,5,FALSE)&amp;""</f>
        <v/>
      </c>
      <c r="U2032" s="76"/>
      <c r="V2032" s="76"/>
      <c r="W2032" s="76"/>
      <c r="X2032" s="76"/>
      <c r="Y2032" s="76"/>
      <c r="Z2032" s="76" t="s">
        <v>666</v>
      </c>
      <c r="AA2032" s="104"/>
      <c r="AB2032" s="14"/>
      <c r="AC2032" s="81"/>
      <c r="AD2032" s="81"/>
      <c r="AE2032" s="81"/>
      <c r="AF2032" s="81"/>
      <c r="AG2032" s="81"/>
      <c r="AH2032" s="81"/>
      <c r="AI2032" s="81"/>
      <c r="AJ2032" s="81"/>
      <c r="AK2032" s="81"/>
      <c r="AL2032" s="81"/>
      <c r="AM2032" s="81"/>
      <c r="AN2032" s="81"/>
      <c r="AO2032" s="81"/>
      <c r="AP2032" s="81"/>
      <c r="AQ2032" s="81"/>
      <c r="AR2032" s="81"/>
      <c r="AS2032" s="81"/>
      <c r="AT2032" s="65"/>
      <c r="AU2032" s="65"/>
      <c r="AV2032" s="65"/>
      <c r="AW2032" s="65"/>
      <c r="AX2032" s="65"/>
      <c r="AY2032" s="65"/>
      <c r="AZ2032" s="65"/>
      <c r="BA2032" s="65"/>
    </row>
    <row r="2033" spans="2:53">
      <c r="B2033" s="19"/>
      <c r="C2033" s="19"/>
      <c r="D2033" s="19"/>
      <c r="E2033" s="19"/>
      <c r="F2033" s="19"/>
      <c r="G2033" s="19"/>
      <c r="H2033" s="19"/>
      <c r="I2033" s="19"/>
      <c r="J2033" s="19"/>
      <c r="K2033" s="19"/>
      <c r="L2033" s="19"/>
      <c r="M2033" s="19"/>
      <c r="N2033" s="19"/>
      <c r="O2033" s="19"/>
      <c r="P2033" s="19"/>
      <c r="Q2033" s="19"/>
      <c r="R2033" s="19"/>
      <c r="S2033" s="19"/>
      <c r="T2033" s="25"/>
      <c r="U2033" s="77"/>
      <c r="V2033" s="77"/>
      <c r="W2033" s="77"/>
      <c r="X2033" s="77"/>
      <c r="Y2033" s="77"/>
      <c r="Z2033" s="77"/>
      <c r="AA2033" s="106"/>
      <c r="AB2033" s="276"/>
      <c r="AC2033" s="39"/>
      <c r="AD2033" s="39"/>
      <c r="AE2033" s="39"/>
      <c r="AF2033" s="39"/>
      <c r="AG2033" s="39"/>
      <c r="AH2033" s="39"/>
      <c r="AI2033" s="39"/>
      <c r="AJ2033" s="39"/>
      <c r="AK2033" s="39"/>
      <c r="AL2033" s="39"/>
      <c r="AM2033" s="39"/>
      <c r="AN2033" s="39"/>
      <c r="AO2033" s="39"/>
      <c r="AP2033" s="39"/>
      <c r="AQ2033" s="39"/>
      <c r="AR2033" s="39"/>
      <c r="AS2033" s="39"/>
    </row>
    <row r="2034" spans="2:53">
      <c r="B2034" s="1" t="s">
        <v>3374</v>
      </c>
    </row>
    <row r="2036" spans="2:53">
      <c r="B2036" s="1" t="s">
        <v>6614</v>
      </c>
    </row>
    <row r="2037" spans="2:53">
      <c r="B2037" s="56" t="s">
        <v>1927</v>
      </c>
      <c r="C2037" s="56"/>
      <c r="D2037" s="56"/>
      <c r="E2037" s="56"/>
      <c r="F2037" s="56"/>
      <c r="G2037" s="56"/>
      <c r="H2037" s="56"/>
      <c r="I2037" s="56"/>
      <c r="J2037" s="56"/>
      <c r="K2037" s="56"/>
      <c r="L2037" s="56"/>
      <c r="M2037" s="56"/>
      <c r="N2037" s="56"/>
      <c r="O2037" s="56"/>
      <c r="P2037" s="56"/>
      <c r="Q2037" s="56"/>
      <c r="R2037" s="56"/>
      <c r="S2037" s="56"/>
      <c r="T2037" s="45" t="s">
        <v>6162</v>
      </c>
      <c r="U2037" s="88"/>
      <c r="V2037" s="88"/>
      <c r="W2037" s="88"/>
      <c r="X2037" s="88"/>
      <c r="Y2037" s="88"/>
      <c r="Z2037" s="88"/>
      <c r="AA2037" s="117"/>
    </row>
    <row r="2038" spans="2:53" ht="14.25" customHeight="1">
      <c r="B2038" s="56"/>
      <c r="C2038" s="56"/>
      <c r="D2038" s="56"/>
      <c r="E2038" s="56"/>
      <c r="F2038" s="56"/>
      <c r="G2038" s="56"/>
      <c r="H2038" s="56"/>
      <c r="I2038" s="56"/>
      <c r="J2038" s="56"/>
      <c r="K2038" s="56"/>
      <c r="L2038" s="56"/>
      <c r="M2038" s="56"/>
      <c r="N2038" s="56"/>
      <c r="O2038" s="56"/>
      <c r="P2038" s="56"/>
      <c r="Q2038" s="56"/>
      <c r="R2038" s="56"/>
      <c r="S2038" s="56"/>
      <c r="T2038" s="46"/>
      <c r="U2038" s="89"/>
      <c r="V2038" s="89"/>
      <c r="W2038" s="89"/>
      <c r="X2038" s="89"/>
      <c r="Y2038" s="89"/>
      <c r="Z2038" s="89"/>
      <c r="AA2038" s="118"/>
    </row>
    <row r="2039" spans="2:53">
      <c r="B2039" s="19" t="s">
        <v>6518</v>
      </c>
      <c r="C2039" s="19"/>
      <c r="D2039" s="19"/>
      <c r="E2039" s="19"/>
      <c r="F2039" s="19"/>
      <c r="G2039" s="19"/>
      <c r="H2039" s="19"/>
      <c r="I2039" s="19"/>
      <c r="J2039" s="19"/>
      <c r="K2039" s="19"/>
      <c r="L2039" s="19"/>
      <c r="M2039" s="19"/>
      <c r="N2039" s="19"/>
      <c r="O2039" s="19"/>
      <c r="P2039" s="19"/>
      <c r="Q2039" s="19"/>
      <c r="R2039" s="19"/>
      <c r="S2039" s="19"/>
      <c r="T2039" s="69" t="str">
        <f>VLOOKUP($B2039,D1_10!$B$5:$G$101,5,FALSE)&amp;""</f>
        <v/>
      </c>
      <c r="U2039" s="76"/>
      <c r="V2039" s="76"/>
      <c r="W2039" s="76"/>
      <c r="X2039" s="76"/>
      <c r="Y2039" s="76"/>
      <c r="Z2039" s="76" t="s">
        <v>666</v>
      </c>
      <c r="AA2039" s="104"/>
    </row>
    <row r="2040" spans="2:53" ht="14.25" customHeight="1">
      <c r="B2040" s="19"/>
      <c r="C2040" s="19"/>
      <c r="D2040" s="19"/>
      <c r="E2040" s="19"/>
      <c r="F2040" s="19"/>
      <c r="G2040" s="19"/>
      <c r="H2040" s="19"/>
      <c r="I2040" s="19"/>
      <c r="J2040" s="19"/>
      <c r="K2040" s="19"/>
      <c r="L2040" s="19"/>
      <c r="M2040" s="19"/>
      <c r="N2040" s="19"/>
      <c r="O2040" s="19"/>
      <c r="P2040" s="19"/>
      <c r="Q2040" s="19"/>
      <c r="R2040" s="19"/>
      <c r="S2040" s="19"/>
      <c r="T2040" s="25"/>
      <c r="U2040" s="77"/>
      <c r="V2040" s="77"/>
      <c r="W2040" s="77"/>
      <c r="X2040" s="77"/>
      <c r="Y2040" s="77"/>
      <c r="Z2040" s="77"/>
      <c r="AA2040" s="106"/>
    </row>
    <row r="2041" spans="2:53">
      <c r="B2041" s="1" t="s">
        <v>3374</v>
      </c>
    </row>
    <row r="2042" spans="2:53" ht="14.25" customHeight="1">
      <c r="B2042" s="55"/>
      <c r="C2042" s="55"/>
      <c r="D2042" s="55"/>
      <c r="E2042" s="55"/>
      <c r="F2042" s="55"/>
      <c r="G2042" s="55"/>
      <c r="H2042" s="55"/>
      <c r="I2042" s="55"/>
      <c r="J2042" s="55"/>
      <c r="K2042" s="55"/>
      <c r="L2042" s="55"/>
      <c r="M2042" s="55"/>
      <c r="N2042" s="55"/>
      <c r="O2042" s="55"/>
      <c r="P2042" s="55"/>
      <c r="Q2042" s="55"/>
      <c r="R2042" s="55"/>
      <c r="S2042" s="55"/>
      <c r="T2042" s="2"/>
      <c r="U2042" s="2"/>
      <c r="V2042" s="2"/>
      <c r="W2042" s="2"/>
      <c r="X2042" s="2"/>
      <c r="Y2042" s="2"/>
      <c r="Z2042" s="2"/>
      <c r="AA2042" s="2"/>
    </row>
    <row r="2043" spans="2:53">
      <c r="B2043" s="1" t="s">
        <v>7664</v>
      </c>
    </row>
    <row r="2044" spans="2:53">
      <c r="B2044" s="56" t="s">
        <v>1927</v>
      </c>
      <c r="C2044" s="56"/>
      <c r="D2044" s="56"/>
      <c r="E2044" s="56"/>
      <c r="F2044" s="56"/>
      <c r="G2044" s="56"/>
      <c r="H2044" s="56"/>
      <c r="I2044" s="56"/>
      <c r="J2044" s="56"/>
      <c r="K2044" s="56"/>
      <c r="L2044" s="56"/>
      <c r="M2044" s="56"/>
      <c r="N2044" s="56"/>
      <c r="O2044" s="56"/>
      <c r="P2044" s="56"/>
      <c r="Q2044" s="56"/>
      <c r="R2044" s="56"/>
      <c r="S2044" s="56"/>
      <c r="T2044" s="45" t="s">
        <v>6162</v>
      </c>
      <c r="U2044" s="88"/>
      <c r="V2044" s="88"/>
      <c r="W2044" s="88"/>
      <c r="X2044" s="88"/>
      <c r="Y2044" s="88"/>
      <c r="Z2044" s="88"/>
      <c r="AA2044" s="117"/>
      <c r="AB2044" s="56" t="s">
        <v>1927</v>
      </c>
      <c r="AC2044" s="56"/>
      <c r="AD2044" s="56"/>
      <c r="AE2044" s="56"/>
      <c r="AF2044" s="56"/>
      <c r="AG2044" s="56"/>
      <c r="AH2044" s="56"/>
      <c r="AI2044" s="56"/>
      <c r="AJ2044" s="56"/>
      <c r="AK2044" s="56"/>
      <c r="AL2044" s="56"/>
      <c r="AM2044" s="56"/>
      <c r="AN2044" s="56"/>
      <c r="AO2044" s="56"/>
      <c r="AP2044" s="56"/>
      <c r="AQ2044" s="56"/>
      <c r="AR2044" s="56"/>
      <c r="AS2044" s="56"/>
      <c r="AT2044" s="45" t="s">
        <v>6162</v>
      </c>
      <c r="AU2044" s="88"/>
      <c r="AV2044" s="88"/>
      <c r="AW2044" s="88"/>
      <c r="AX2044" s="88"/>
      <c r="AY2044" s="88"/>
      <c r="AZ2044" s="88"/>
      <c r="BA2044" s="117"/>
    </row>
    <row r="2045" spans="2:53">
      <c r="B2045" s="56"/>
      <c r="C2045" s="56"/>
      <c r="D2045" s="56"/>
      <c r="E2045" s="56"/>
      <c r="F2045" s="56"/>
      <c r="G2045" s="56"/>
      <c r="H2045" s="56"/>
      <c r="I2045" s="56"/>
      <c r="J2045" s="56"/>
      <c r="K2045" s="56"/>
      <c r="L2045" s="56"/>
      <c r="M2045" s="56"/>
      <c r="N2045" s="56"/>
      <c r="O2045" s="56"/>
      <c r="P2045" s="56"/>
      <c r="Q2045" s="56"/>
      <c r="R2045" s="56"/>
      <c r="S2045" s="56"/>
      <c r="T2045" s="46"/>
      <c r="U2045" s="89"/>
      <c r="V2045" s="89"/>
      <c r="W2045" s="89"/>
      <c r="X2045" s="89"/>
      <c r="Y2045" s="89"/>
      <c r="Z2045" s="89"/>
      <c r="AA2045" s="118"/>
      <c r="AB2045" s="56"/>
      <c r="AC2045" s="56"/>
      <c r="AD2045" s="56"/>
      <c r="AE2045" s="56"/>
      <c r="AF2045" s="56"/>
      <c r="AG2045" s="56"/>
      <c r="AH2045" s="56"/>
      <c r="AI2045" s="56"/>
      <c r="AJ2045" s="56"/>
      <c r="AK2045" s="56"/>
      <c r="AL2045" s="56"/>
      <c r="AM2045" s="56"/>
      <c r="AN2045" s="56"/>
      <c r="AO2045" s="56"/>
      <c r="AP2045" s="56"/>
      <c r="AQ2045" s="56"/>
      <c r="AR2045" s="56"/>
      <c r="AS2045" s="56"/>
      <c r="AT2045" s="46"/>
      <c r="AU2045" s="89"/>
      <c r="AV2045" s="89"/>
      <c r="AW2045" s="89"/>
      <c r="AX2045" s="89"/>
      <c r="AY2045" s="89"/>
      <c r="AZ2045" s="89"/>
      <c r="BA2045" s="118"/>
    </row>
    <row r="2046" spans="2:53">
      <c r="B2046" s="19" t="s">
        <v>7523</v>
      </c>
      <c r="C2046" s="19"/>
      <c r="D2046" s="19"/>
      <c r="E2046" s="19"/>
      <c r="F2046" s="19"/>
      <c r="G2046" s="19"/>
      <c r="H2046" s="19"/>
      <c r="I2046" s="19"/>
      <c r="J2046" s="19"/>
      <c r="K2046" s="19"/>
      <c r="L2046" s="19"/>
      <c r="M2046" s="19"/>
      <c r="N2046" s="19"/>
      <c r="O2046" s="19"/>
      <c r="P2046" s="19"/>
      <c r="Q2046" s="19"/>
      <c r="R2046" s="19"/>
      <c r="S2046" s="19"/>
      <c r="T2046" s="69" t="str">
        <f>VLOOKUP($B2046,D1_10!$B$5:$G$101,5,FALSE)&amp;""</f>
        <v/>
      </c>
      <c r="U2046" s="76"/>
      <c r="V2046" s="76"/>
      <c r="W2046" s="76"/>
      <c r="X2046" s="76"/>
      <c r="Y2046" s="76"/>
      <c r="Z2046" s="76" t="s">
        <v>666</v>
      </c>
      <c r="AA2046" s="104"/>
      <c r="AB2046" s="19" t="s">
        <v>7524</v>
      </c>
      <c r="AC2046" s="19"/>
      <c r="AD2046" s="19"/>
      <c r="AE2046" s="19"/>
      <c r="AF2046" s="19"/>
      <c r="AG2046" s="19"/>
      <c r="AH2046" s="19"/>
      <c r="AI2046" s="19"/>
      <c r="AJ2046" s="19"/>
      <c r="AK2046" s="19"/>
      <c r="AL2046" s="19"/>
      <c r="AM2046" s="19"/>
      <c r="AN2046" s="19"/>
      <c r="AO2046" s="19"/>
      <c r="AP2046" s="19"/>
      <c r="AQ2046" s="19"/>
      <c r="AR2046" s="19"/>
      <c r="AS2046" s="19"/>
      <c r="AT2046" s="69" t="str">
        <f>VLOOKUP($AB2046,D1_10!$B$5:$G$101,5,FALSE)&amp;""</f>
        <v/>
      </c>
      <c r="AU2046" s="76"/>
      <c r="AV2046" s="76"/>
      <c r="AW2046" s="76"/>
      <c r="AX2046" s="76"/>
      <c r="AY2046" s="76"/>
      <c r="AZ2046" s="76" t="s">
        <v>666</v>
      </c>
      <c r="BA2046" s="104"/>
    </row>
    <row r="2047" spans="2:53">
      <c r="B2047" s="19"/>
      <c r="C2047" s="19"/>
      <c r="D2047" s="19"/>
      <c r="E2047" s="19"/>
      <c r="F2047" s="19"/>
      <c r="G2047" s="19"/>
      <c r="H2047" s="19"/>
      <c r="I2047" s="19"/>
      <c r="J2047" s="19"/>
      <c r="K2047" s="19"/>
      <c r="L2047" s="19"/>
      <c r="M2047" s="19"/>
      <c r="N2047" s="19"/>
      <c r="O2047" s="19"/>
      <c r="P2047" s="19"/>
      <c r="Q2047" s="19"/>
      <c r="R2047" s="19"/>
      <c r="S2047" s="19"/>
      <c r="T2047" s="25"/>
      <c r="U2047" s="77"/>
      <c r="V2047" s="77"/>
      <c r="W2047" s="77"/>
      <c r="X2047" s="77"/>
      <c r="Y2047" s="77"/>
      <c r="Z2047" s="77"/>
      <c r="AA2047" s="106"/>
      <c r="AB2047" s="19"/>
      <c r="AC2047" s="19"/>
      <c r="AD2047" s="19"/>
      <c r="AE2047" s="19"/>
      <c r="AF2047" s="19"/>
      <c r="AG2047" s="19"/>
      <c r="AH2047" s="19"/>
      <c r="AI2047" s="19"/>
      <c r="AJ2047" s="19"/>
      <c r="AK2047" s="19"/>
      <c r="AL2047" s="19"/>
      <c r="AM2047" s="19"/>
      <c r="AN2047" s="19"/>
      <c r="AO2047" s="19"/>
      <c r="AP2047" s="19"/>
      <c r="AQ2047" s="19"/>
      <c r="AR2047" s="19"/>
      <c r="AS2047" s="19"/>
      <c r="AT2047" s="25"/>
      <c r="AU2047" s="77"/>
      <c r="AV2047" s="77"/>
      <c r="AW2047" s="77"/>
      <c r="AX2047" s="77"/>
      <c r="AY2047" s="77"/>
      <c r="AZ2047" s="77"/>
      <c r="BA2047" s="106"/>
    </row>
    <row r="2048" spans="2:53">
      <c r="B2048" s="19" t="s">
        <v>4077</v>
      </c>
      <c r="C2048" s="19"/>
      <c r="D2048" s="19"/>
      <c r="E2048" s="19"/>
      <c r="F2048" s="19"/>
      <c r="G2048" s="19"/>
      <c r="H2048" s="19"/>
      <c r="I2048" s="19"/>
      <c r="J2048" s="19"/>
      <c r="K2048" s="19"/>
      <c r="L2048" s="19"/>
      <c r="M2048" s="19"/>
      <c r="N2048" s="19"/>
      <c r="O2048" s="19"/>
      <c r="P2048" s="19"/>
      <c r="Q2048" s="19"/>
      <c r="R2048" s="19"/>
      <c r="S2048" s="19"/>
      <c r="T2048" s="69" t="str">
        <f>VLOOKUP($B2048,D1_10!$B$5:$G$101,5,FALSE)&amp;""</f>
        <v/>
      </c>
      <c r="U2048" s="76"/>
      <c r="V2048" s="76"/>
      <c r="W2048" s="76"/>
      <c r="X2048" s="76"/>
      <c r="Y2048" s="76"/>
      <c r="Z2048" s="76" t="s">
        <v>666</v>
      </c>
      <c r="AA2048" s="104"/>
      <c r="AB2048" s="19" t="s">
        <v>7525</v>
      </c>
      <c r="AC2048" s="19"/>
      <c r="AD2048" s="19"/>
      <c r="AE2048" s="19"/>
      <c r="AF2048" s="19"/>
      <c r="AG2048" s="19"/>
      <c r="AH2048" s="19"/>
      <c r="AI2048" s="19"/>
      <c r="AJ2048" s="19"/>
      <c r="AK2048" s="19"/>
      <c r="AL2048" s="19"/>
      <c r="AM2048" s="19"/>
      <c r="AN2048" s="19"/>
      <c r="AO2048" s="19"/>
      <c r="AP2048" s="19"/>
      <c r="AQ2048" s="19"/>
      <c r="AR2048" s="19"/>
      <c r="AS2048" s="19"/>
      <c r="AT2048" s="69" t="str">
        <f>VLOOKUP($AB2048,D1_10!$B$5:$G$101,5,FALSE)&amp;""</f>
        <v/>
      </c>
      <c r="AU2048" s="76"/>
      <c r="AV2048" s="76"/>
      <c r="AW2048" s="76"/>
      <c r="AX2048" s="76"/>
      <c r="AY2048" s="76"/>
      <c r="AZ2048" s="76" t="s">
        <v>666</v>
      </c>
      <c r="BA2048" s="104"/>
    </row>
    <row r="2049" spans="2:53">
      <c r="B2049" s="19"/>
      <c r="C2049" s="19"/>
      <c r="D2049" s="19"/>
      <c r="E2049" s="19"/>
      <c r="F2049" s="19"/>
      <c r="G2049" s="19"/>
      <c r="H2049" s="19"/>
      <c r="I2049" s="19"/>
      <c r="J2049" s="19"/>
      <c r="K2049" s="19"/>
      <c r="L2049" s="19"/>
      <c r="M2049" s="19"/>
      <c r="N2049" s="19"/>
      <c r="O2049" s="19"/>
      <c r="P2049" s="19"/>
      <c r="Q2049" s="19"/>
      <c r="R2049" s="19"/>
      <c r="S2049" s="19"/>
      <c r="T2049" s="25"/>
      <c r="U2049" s="77"/>
      <c r="V2049" s="77"/>
      <c r="W2049" s="77"/>
      <c r="X2049" s="77"/>
      <c r="Y2049" s="77"/>
      <c r="Z2049" s="77"/>
      <c r="AA2049" s="106"/>
      <c r="AB2049" s="19"/>
      <c r="AC2049" s="19"/>
      <c r="AD2049" s="19"/>
      <c r="AE2049" s="19"/>
      <c r="AF2049" s="19"/>
      <c r="AG2049" s="19"/>
      <c r="AH2049" s="19"/>
      <c r="AI2049" s="19"/>
      <c r="AJ2049" s="19"/>
      <c r="AK2049" s="19"/>
      <c r="AL2049" s="19"/>
      <c r="AM2049" s="19"/>
      <c r="AN2049" s="19"/>
      <c r="AO2049" s="19"/>
      <c r="AP2049" s="19"/>
      <c r="AQ2049" s="19"/>
      <c r="AR2049" s="19"/>
      <c r="AS2049" s="19"/>
      <c r="AT2049" s="25"/>
      <c r="AU2049" s="77"/>
      <c r="AV2049" s="77"/>
      <c r="AW2049" s="77"/>
      <c r="AX2049" s="77"/>
      <c r="AY2049" s="77"/>
      <c r="AZ2049" s="77"/>
      <c r="BA2049" s="106"/>
    </row>
    <row r="2050" spans="2:53">
      <c r="B2050" s="19" t="s">
        <v>427</v>
      </c>
      <c r="C2050" s="19"/>
      <c r="D2050" s="19"/>
      <c r="E2050" s="19"/>
      <c r="F2050" s="19"/>
      <c r="G2050" s="19"/>
      <c r="H2050" s="19"/>
      <c r="I2050" s="19"/>
      <c r="J2050" s="19"/>
      <c r="K2050" s="19"/>
      <c r="L2050" s="19"/>
      <c r="M2050" s="19"/>
      <c r="N2050" s="19"/>
      <c r="O2050" s="19"/>
      <c r="P2050" s="19"/>
      <c r="Q2050" s="19"/>
      <c r="R2050" s="19"/>
      <c r="S2050" s="19"/>
      <c r="T2050" s="69" t="str">
        <f>VLOOKUP($B2050,D1_10!$B$5:$G$101,5,FALSE)&amp;""</f>
        <v/>
      </c>
      <c r="U2050" s="76"/>
      <c r="V2050" s="76"/>
      <c r="W2050" s="76"/>
      <c r="X2050" s="76"/>
      <c r="Y2050" s="76"/>
      <c r="Z2050" s="76" t="s">
        <v>666</v>
      </c>
      <c r="AA2050" s="104"/>
      <c r="AB2050" s="19" t="s">
        <v>7526</v>
      </c>
      <c r="AC2050" s="19"/>
      <c r="AD2050" s="19"/>
      <c r="AE2050" s="19"/>
      <c r="AF2050" s="19"/>
      <c r="AG2050" s="19"/>
      <c r="AH2050" s="19"/>
      <c r="AI2050" s="19"/>
      <c r="AJ2050" s="19"/>
      <c r="AK2050" s="19"/>
      <c r="AL2050" s="19"/>
      <c r="AM2050" s="19"/>
      <c r="AN2050" s="19"/>
      <c r="AO2050" s="19"/>
      <c r="AP2050" s="19"/>
      <c r="AQ2050" s="19"/>
      <c r="AR2050" s="19"/>
      <c r="AS2050" s="19"/>
      <c r="AT2050" s="69" t="str">
        <f>VLOOKUP($AB2050,D1_10!$B$5:$G$101,5,FALSE)&amp;""</f>
        <v/>
      </c>
      <c r="AU2050" s="76"/>
      <c r="AV2050" s="76"/>
      <c r="AW2050" s="76"/>
      <c r="AX2050" s="76"/>
      <c r="AY2050" s="76"/>
      <c r="AZ2050" s="76" t="s">
        <v>666</v>
      </c>
      <c r="BA2050" s="104"/>
    </row>
    <row r="2051" spans="2:53">
      <c r="B2051" s="19"/>
      <c r="C2051" s="19"/>
      <c r="D2051" s="19"/>
      <c r="E2051" s="19"/>
      <c r="F2051" s="19"/>
      <c r="G2051" s="19"/>
      <c r="H2051" s="19"/>
      <c r="I2051" s="19"/>
      <c r="J2051" s="19"/>
      <c r="K2051" s="19"/>
      <c r="L2051" s="19"/>
      <c r="M2051" s="19"/>
      <c r="N2051" s="19"/>
      <c r="O2051" s="19"/>
      <c r="P2051" s="19"/>
      <c r="Q2051" s="19"/>
      <c r="R2051" s="19"/>
      <c r="S2051" s="19"/>
      <c r="T2051" s="25"/>
      <c r="U2051" s="77"/>
      <c r="V2051" s="77"/>
      <c r="W2051" s="77"/>
      <c r="X2051" s="77"/>
      <c r="Y2051" s="77"/>
      <c r="Z2051" s="77"/>
      <c r="AA2051" s="106"/>
      <c r="AB2051" s="19"/>
      <c r="AC2051" s="19"/>
      <c r="AD2051" s="19"/>
      <c r="AE2051" s="19"/>
      <c r="AF2051" s="19"/>
      <c r="AG2051" s="19"/>
      <c r="AH2051" s="19"/>
      <c r="AI2051" s="19"/>
      <c r="AJ2051" s="19"/>
      <c r="AK2051" s="19"/>
      <c r="AL2051" s="19"/>
      <c r="AM2051" s="19"/>
      <c r="AN2051" s="19"/>
      <c r="AO2051" s="19"/>
      <c r="AP2051" s="19"/>
      <c r="AQ2051" s="19"/>
      <c r="AR2051" s="19"/>
      <c r="AS2051" s="19"/>
      <c r="AT2051" s="25"/>
      <c r="AU2051" s="77"/>
      <c r="AV2051" s="77"/>
      <c r="AW2051" s="77"/>
      <c r="AX2051" s="77"/>
      <c r="AY2051" s="77"/>
      <c r="AZ2051" s="77"/>
      <c r="BA2051" s="106"/>
    </row>
    <row r="2052" spans="2:53">
      <c r="B2052" s="19" t="s">
        <v>2171</v>
      </c>
      <c r="C2052" s="19"/>
      <c r="D2052" s="19"/>
      <c r="E2052" s="19"/>
      <c r="F2052" s="19"/>
      <c r="G2052" s="19"/>
      <c r="H2052" s="19"/>
      <c r="I2052" s="19"/>
      <c r="J2052" s="19"/>
      <c r="K2052" s="19"/>
      <c r="L2052" s="19"/>
      <c r="M2052" s="19"/>
      <c r="N2052" s="19"/>
      <c r="O2052" s="19"/>
      <c r="P2052" s="19"/>
      <c r="Q2052" s="19"/>
      <c r="R2052" s="19"/>
      <c r="S2052" s="19"/>
      <c r="T2052" s="69" t="str">
        <f>VLOOKUP($B2052,D1_10!$B$5:$G$101,5,FALSE)&amp;""</f>
        <v/>
      </c>
      <c r="U2052" s="76"/>
      <c r="V2052" s="76"/>
      <c r="W2052" s="76"/>
      <c r="X2052" s="76"/>
      <c r="Y2052" s="76"/>
      <c r="Z2052" s="76" t="s">
        <v>666</v>
      </c>
      <c r="AA2052" s="104"/>
      <c r="AB2052" s="19" t="s">
        <v>7527</v>
      </c>
      <c r="AC2052" s="19"/>
      <c r="AD2052" s="19"/>
      <c r="AE2052" s="19"/>
      <c r="AF2052" s="19"/>
      <c r="AG2052" s="19"/>
      <c r="AH2052" s="19"/>
      <c r="AI2052" s="19"/>
      <c r="AJ2052" s="19"/>
      <c r="AK2052" s="19"/>
      <c r="AL2052" s="19"/>
      <c r="AM2052" s="19"/>
      <c r="AN2052" s="19"/>
      <c r="AO2052" s="19"/>
      <c r="AP2052" s="19"/>
      <c r="AQ2052" s="19"/>
      <c r="AR2052" s="19"/>
      <c r="AS2052" s="19"/>
      <c r="AT2052" s="69" t="str">
        <f>VLOOKUP($AB2052,D1_10!$B$5:$G$101,5,FALSE)&amp;""</f>
        <v/>
      </c>
      <c r="AU2052" s="76"/>
      <c r="AV2052" s="76"/>
      <c r="AW2052" s="76"/>
      <c r="AX2052" s="76"/>
      <c r="AY2052" s="76"/>
      <c r="AZ2052" s="76" t="s">
        <v>666</v>
      </c>
      <c r="BA2052" s="104"/>
    </row>
    <row r="2053" spans="2:53">
      <c r="B2053" s="19"/>
      <c r="C2053" s="19"/>
      <c r="D2053" s="19"/>
      <c r="E2053" s="19"/>
      <c r="F2053" s="19"/>
      <c r="G2053" s="19"/>
      <c r="H2053" s="19"/>
      <c r="I2053" s="19"/>
      <c r="J2053" s="19"/>
      <c r="K2053" s="19"/>
      <c r="L2053" s="19"/>
      <c r="M2053" s="19"/>
      <c r="N2053" s="19"/>
      <c r="O2053" s="19"/>
      <c r="P2053" s="19"/>
      <c r="Q2053" s="19"/>
      <c r="R2053" s="19"/>
      <c r="S2053" s="19"/>
      <c r="T2053" s="25"/>
      <c r="U2053" s="77"/>
      <c r="V2053" s="77"/>
      <c r="W2053" s="77"/>
      <c r="X2053" s="77"/>
      <c r="Y2053" s="77"/>
      <c r="Z2053" s="77"/>
      <c r="AA2053" s="106"/>
      <c r="AB2053" s="19"/>
      <c r="AC2053" s="19"/>
      <c r="AD2053" s="19"/>
      <c r="AE2053" s="19"/>
      <c r="AF2053" s="19"/>
      <c r="AG2053" s="19"/>
      <c r="AH2053" s="19"/>
      <c r="AI2053" s="19"/>
      <c r="AJ2053" s="19"/>
      <c r="AK2053" s="19"/>
      <c r="AL2053" s="19"/>
      <c r="AM2053" s="19"/>
      <c r="AN2053" s="19"/>
      <c r="AO2053" s="19"/>
      <c r="AP2053" s="19"/>
      <c r="AQ2053" s="19"/>
      <c r="AR2053" s="19"/>
      <c r="AS2053" s="19"/>
      <c r="AT2053" s="25"/>
      <c r="AU2053" s="77"/>
      <c r="AV2053" s="77"/>
      <c r="AW2053" s="77"/>
      <c r="AX2053" s="77"/>
      <c r="AY2053" s="77"/>
      <c r="AZ2053" s="77"/>
      <c r="BA2053" s="106"/>
    </row>
    <row r="2054" spans="2:53">
      <c r="B2054" s="19" t="s">
        <v>7528</v>
      </c>
      <c r="C2054" s="19"/>
      <c r="D2054" s="19"/>
      <c r="E2054" s="19"/>
      <c r="F2054" s="19"/>
      <c r="G2054" s="19"/>
      <c r="H2054" s="19"/>
      <c r="I2054" s="19"/>
      <c r="J2054" s="19"/>
      <c r="K2054" s="19"/>
      <c r="L2054" s="19"/>
      <c r="M2054" s="19"/>
      <c r="N2054" s="19"/>
      <c r="O2054" s="19"/>
      <c r="P2054" s="19"/>
      <c r="Q2054" s="19"/>
      <c r="R2054" s="19"/>
      <c r="S2054" s="19"/>
      <c r="T2054" s="69" t="str">
        <f>VLOOKUP($B2054,D1_10!$B$5:$G$101,5,FALSE)&amp;""</f>
        <v/>
      </c>
      <c r="U2054" s="76"/>
      <c r="V2054" s="76"/>
      <c r="W2054" s="76"/>
      <c r="X2054" s="76"/>
      <c r="Y2054" s="76"/>
      <c r="Z2054" s="76" t="s">
        <v>666</v>
      </c>
      <c r="AA2054" s="104"/>
      <c r="AB2054" s="19" t="s">
        <v>7529</v>
      </c>
      <c r="AC2054" s="19"/>
      <c r="AD2054" s="19"/>
      <c r="AE2054" s="19"/>
      <c r="AF2054" s="19"/>
      <c r="AG2054" s="19"/>
      <c r="AH2054" s="19"/>
      <c r="AI2054" s="19"/>
      <c r="AJ2054" s="19"/>
      <c r="AK2054" s="19"/>
      <c r="AL2054" s="19"/>
      <c r="AM2054" s="19"/>
      <c r="AN2054" s="19"/>
      <c r="AO2054" s="19"/>
      <c r="AP2054" s="19"/>
      <c r="AQ2054" s="19"/>
      <c r="AR2054" s="19"/>
      <c r="AS2054" s="19"/>
      <c r="AT2054" s="69" t="str">
        <f>VLOOKUP($AB2054,D1_10!$B$5:$G$101,5,FALSE)&amp;""</f>
        <v/>
      </c>
      <c r="AU2054" s="76"/>
      <c r="AV2054" s="76"/>
      <c r="AW2054" s="76"/>
      <c r="AX2054" s="76"/>
      <c r="AY2054" s="76"/>
      <c r="AZ2054" s="76" t="s">
        <v>666</v>
      </c>
      <c r="BA2054" s="104"/>
    </row>
    <row r="2055" spans="2:53">
      <c r="B2055" s="19"/>
      <c r="C2055" s="19"/>
      <c r="D2055" s="19"/>
      <c r="E2055" s="19"/>
      <c r="F2055" s="19"/>
      <c r="G2055" s="19"/>
      <c r="H2055" s="19"/>
      <c r="I2055" s="19"/>
      <c r="J2055" s="19"/>
      <c r="K2055" s="19"/>
      <c r="L2055" s="19"/>
      <c r="M2055" s="19"/>
      <c r="N2055" s="19"/>
      <c r="O2055" s="19"/>
      <c r="P2055" s="19"/>
      <c r="Q2055" s="19"/>
      <c r="R2055" s="19"/>
      <c r="S2055" s="19"/>
      <c r="T2055" s="25"/>
      <c r="U2055" s="77"/>
      <c r="V2055" s="77"/>
      <c r="W2055" s="77"/>
      <c r="X2055" s="77"/>
      <c r="Y2055" s="77"/>
      <c r="Z2055" s="77"/>
      <c r="AA2055" s="106"/>
      <c r="AB2055" s="19"/>
      <c r="AC2055" s="19"/>
      <c r="AD2055" s="19"/>
      <c r="AE2055" s="19"/>
      <c r="AF2055" s="19"/>
      <c r="AG2055" s="19"/>
      <c r="AH2055" s="19"/>
      <c r="AI2055" s="19"/>
      <c r="AJ2055" s="19"/>
      <c r="AK2055" s="19"/>
      <c r="AL2055" s="19"/>
      <c r="AM2055" s="19"/>
      <c r="AN2055" s="19"/>
      <c r="AO2055" s="19"/>
      <c r="AP2055" s="19"/>
      <c r="AQ2055" s="19"/>
      <c r="AR2055" s="19"/>
      <c r="AS2055" s="19"/>
      <c r="AT2055" s="25"/>
      <c r="AU2055" s="77"/>
      <c r="AV2055" s="77"/>
      <c r="AW2055" s="77"/>
      <c r="AX2055" s="77"/>
      <c r="AY2055" s="77"/>
      <c r="AZ2055" s="77"/>
      <c r="BA2055" s="106"/>
    </row>
    <row r="2056" spans="2:53">
      <c r="B2056" s="19" t="s">
        <v>7530</v>
      </c>
      <c r="C2056" s="19"/>
      <c r="D2056" s="19"/>
      <c r="E2056" s="19"/>
      <c r="F2056" s="19"/>
      <c r="G2056" s="19"/>
      <c r="H2056" s="19"/>
      <c r="I2056" s="19"/>
      <c r="J2056" s="19"/>
      <c r="K2056" s="19"/>
      <c r="L2056" s="19"/>
      <c r="M2056" s="19"/>
      <c r="N2056" s="19"/>
      <c r="O2056" s="19"/>
      <c r="P2056" s="19"/>
      <c r="Q2056" s="19"/>
      <c r="R2056" s="19"/>
      <c r="S2056" s="19"/>
      <c r="T2056" s="69" t="str">
        <f>VLOOKUP($B2056,D1_10!$B$5:$G$101,5,FALSE)&amp;""</f>
        <v/>
      </c>
      <c r="U2056" s="76"/>
      <c r="V2056" s="76"/>
      <c r="W2056" s="76"/>
      <c r="X2056" s="76"/>
      <c r="Y2056" s="76"/>
      <c r="Z2056" s="76" t="s">
        <v>666</v>
      </c>
      <c r="AA2056" s="104"/>
      <c r="AB2056" s="19" t="s">
        <v>6762</v>
      </c>
      <c r="AC2056" s="19"/>
      <c r="AD2056" s="19"/>
      <c r="AE2056" s="19"/>
      <c r="AF2056" s="19"/>
      <c r="AG2056" s="19"/>
      <c r="AH2056" s="19"/>
      <c r="AI2056" s="19"/>
      <c r="AJ2056" s="19"/>
      <c r="AK2056" s="19"/>
      <c r="AL2056" s="19"/>
      <c r="AM2056" s="19"/>
      <c r="AN2056" s="19"/>
      <c r="AO2056" s="19"/>
      <c r="AP2056" s="19"/>
      <c r="AQ2056" s="19"/>
      <c r="AR2056" s="19"/>
      <c r="AS2056" s="19"/>
      <c r="AT2056" s="69" t="str">
        <f>VLOOKUP($AB2056,D1_10!$B$5:$G$101,5,FALSE)&amp;""</f>
        <v/>
      </c>
      <c r="AU2056" s="76"/>
      <c r="AV2056" s="76"/>
      <c r="AW2056" s="76"/>
      <c r="AX2056" s="76"/>
      <c r="AY2056" s="76"/>
      <c r="AZ2056" s="76" t="s">
        <v>666</v>
      </c>
      <c r="BA2056" s="104"/>
    </row>
    <row r="2057" spans="2:53">
      <c r="B2057" s="19"/>
      <c r="C2057" s="19"/>
      <c r="D2057" s="19"/>
      <c r="E2057" s="19"/>
      <c r="F2057" s="19"/>
      <c r="G2057" s="19"/>
      <c r="H2057" s="19"/>
      <c r="I2057" s="19"/>
      <c r="J2057" s="19"/>
      <c r="K2057" s="19"/>
      <c r="L2057" s="19"/>
      <c r="M2057" s="19"/>
      <c r="N2057" s="19"/>
      <c r="O2057" s="19"/>
      <c r="P2057" s="19"/>
      <c r="Q2057" s="19"/>
      <c r="R2057" s="19"/>
      <c r="S2057" s="19"/>
      <c r="T2057" s="25"/>
      <c r="U2057" s="77"/>
      <c r="V2057" s="77"/>
      <c r="W2057" s="77"/>
      <c r="X2057" s="77"/>
      <c r="Y2057" s="77"/>
      <c r="Z2057" s="77"/>
      <c r="AA2057" s="106"/>
      <c r="AB2057" s="19"/>
      <c r="AC2057" s="19"/>
      <c r="AD2057" s="19"/>
      <c r="AE2057" s="19"/>
      <c r="AF2057" s="19"/>
      <c r="AG2057" s="19"/>
      <c r="AH2057" s="19"/>
      <c r="AI2057" s="19"/>
      <c r="AJ2057" s="19"/>
      <c r="AK2057" s="19"/>
      <c r="AL2057" s="19"/>
      <c r="AM2057" s="19"/>
      <c r="AN2057" s="19"/>
      <c r="AO2057" s="19"/>
      <c r="AP2057" s="19"/>
      <c r="AQ2057" s="19"/>
      <c r="AR2057" s="19"/>
      <c r="AS2057" s="19"/>
      <c r="AT2057" s="25"/>
      <c r="AU2057" s="77"/>
      <c r="AV2057" s="77"/>
      <c r="AW2057" s="77"/>
      <c r="AX2057" s="77"/>
      <c r="AY2057" s="77"/>
      <c r="AZ2057" s="77"/>
      <c r="BA2057" s="106"/>
    </row>
    <row r="2058" spans="2:53">
      <c r="B2058" s="19" t="s">
        <v>7531</v>
      </c>
      <c r="C2058" s="19"/>
      <c r="D2058" s="19"/>
      <c r="E2058" s="19"/>
      <c r="F2058" s="19"/>
      <c r="G2058" s="19"/>
      <c r="H2058" s="19"/>
      <c r="I2058" s="19"/>
      <c r="J2058" s="19"/>
      <c r="K2058" s="19"/>
      <c r="L2058" s="19"/>
      <c r="M2058" s="19"/>
      <c r="N2058" s="19"/>
      <c r="O2058" s="19"/>
      <c r="P2058" s="19"/>
      <c r="Q2058" s="19"/>
      <c r="R2058" s="19"/>
      <c r="S2058" s="19"/>
      <c r="T2058" s="69" t="str">
        <f>VLOOKUP($B2058,D1_10!$B$5:$G$101,5,FALSE)&amp;""</f>
        <v/>
      </c>
      <c r="U2058" s="76"/>
      <c r="V2058" s="76"/>
      <c r="W2058" s="76"/>
      <c r="X2058" s="76"/>
      <c r="Y2058" s="76"/>
      <c r="Z2058" s="76" t="s">
        <v>666</v>
      </c>
      <c r="AA2058" s="104"/>
      <c r="AB2058" s="19" t="s">
        <v>7532</v>
      </c>
      <c r="AC2058" s="19"/>
      <c r="AD2058" s="19"/>
      <c r="AE2058" s="19"/>
      <c r="AF2058" s="19"/>
      <c r="AG2058" s="19"/>
      <c r="AH2058" s="19"/>
      <c r="AI2058" s="19"/>
      <c r="AJ2058" s="19"/>
      <c r="AK2058" s="19"/>
      <c r="AL2058" s="19"/>
      <c r="AM2058" s="19"/>
      <c r="AN2058" s="19"/>
      <c r="AO2058" s="19"/>
      <c r="AP2058" s="19"/>
      <c r="AQ2058" s="19"/>
      <c r="AR2058" s="19"/>
      <c r="AS2058" s="19"/>
      <c r="AT2058" s="69" t="str">
        <f>VLOOKUP($AB2058,D1_10!$B$5:$G$101,5,FALSE)&amp;""</f>
        <v/>
      </c>
      <c r="AU2058" s="76"/>
      <c r="AV2058" s="76"/>
      <c r="AW2058" s="76"/>
      <c r="AX2058" s="76"/>
      <c r="AY2058" s="76"/>
      <c r="AZ2058" s="76" t="s">
        <v>666</v>
      </c>
      <c r="BA2058" s="104"/>
    </row>
    <row r="2059" spans="2:53">
      <c r="B2059" s="19"/>
      <c r="C2059" s="19"/>
      <c r="D2059" s="19"/>
      <c r="E2059" s="19"/>
      <c r="F2059" s="19"/>
      <c r="G2059" s="19"/>
      <c r="H2059" s="19"/>
      <c r="I2059" s="19"/>
      <c r="J2059" s="19"/>
      <c r="K2059" s="19"/>
      <c r="L2059" s="19"/>
      <c r="M2059" s="19"/>
      <c r="N2059" s="19"/>
      <c r="O2059" s="19"/>
      <c r="P2059" s="19"/>
      <c r="Q2059" s="19"/>
      <c r="R2059" s="19"/>
      <c r="S2059" s="19"/>
      <c r="T2059" s="25"/>
      <c r="U2059" s="77"/>
      <c r="V2059" s="77"/>
      <c r="W2059" s="77"/>
      <c r="X2059" s="77"/>
      <c r="Y2059" s="77"/>
      <c r="Z2059" s="77"/>
      <c r="AA2059" s="106"/>
      <c r="AB2059" s="19"/>
      <c r="AC2059" s="19"/>
      <c r="AD2059" s="19"/>
      <c r="AE2059" s="19"/>
      <c r="AF2059" s="19"/>
      <c r="AG2059" s="19"/>
      <c r="AH2059" s="19"/>
      <c r="AI2059" s="19"/>
      <c r="AJ2059" s="19"/>
      <c r="AK2059" s="19"/>
      <c r="AL2059" s="19"/>
      <c r="AM2059" s="19"/>
      <c r="AN2059" s="19"/>
      <c r="AO2059" s="19"/>
      <c r="AP2059" s="19"/>
      <c r="AQ2059" s="19"/>
      <c r="AR2059" s="19"/>
      <c r="AS2059" s="19"/>
      <c r="AT2059" s="25"/>
      <c r="AU2059" s="77"/>
      <c r="AV2059" s="77"/>
      <c r="AW2059" s="77"/>
      <c r="AX2059" s="77"/>
      <c r="AY2059" s="77"/>
      <c r="AZ2059" s="77"/>
      <c r="BA2059" s="106"/>
    </row>
    <row r="2060" spans="2:53">
      <c r="B2060" s="19" t="s">
        <v>7533</v>
      </c>
      <c r="C2060" s="19"/>
      <c r="D2060" s="19"/>
      <c r="E2060" s="19"/>
      <c r="F2060" s="19"/>
      <c r="G2060" s="19"/>
      <c r="H2060" s="19"/>
      <c r="I2060" s="19"/>
      <c r="J2060" s="19"/>
      <c r="K2060" s="19"/>
      <c r="L2060" s="19"/>
      <c r="M2060" s="19"/>
      <c r="N2060" s="19"/>
      <c r="O2060" s="19"/>
      <c r="P2060" s="19"/>
      <c r="Q2060" s="19"/>
      <c r="R2060" s="19"/>
      <c r="S2060" s="19"/>
      <c r="T2060" s="69" t="str">
        <f>VLOOKUP($B2060,D1_10!$B$5:$G$101,5,FALSE)&amp;""</f>
        <v/>
      </c>
      <c r="U2060" s="76"/>
      <c r="V2060" s="76"/>
      <c r="W2060" s="76"/>
      <c r="X2060" s="76"/>
      <c r="Y2060" s="76"/>
      <c r="Z2060" s="76" t="s">
        <v>666</v>
      </c>
      <c r="AA2060" s="104"/>
      <c r="AB2060" s="19" t="s">
        <v>7539</v>
      </c>
      <c r="AC2060" s="19"/>
      <c r="AD2060" s="19"/>
      <c r="AE2060" s="19"/>
      <c r="AF2060" s="19"/>
      <c r="AG2060" s="19"/>
      <c r="AH2060" s="19"/>
      <c r="AI2060" s="19"/>
      <c r="AJ2060" s="19"/>
      <c r="AK2060" s="19"/>
      <c r="AL2060" s="19"/>
      <c r="AM2060" s="19"/>
      <c r="AN2060" s="19"/>
      <c r="AO2060" s="19"/>
      <c r="AP2060" s="19"/>
      <c r="AQ2060" s="19"/>
      <c r="AR2060" s="19"/>
      <c r="AS2060" s="19"/>
      <c r="AT2060" s="69" t="str">
        <f>VLOOKUP($AB2060,D1_10!$B$5:$G$101,5,FALSE)&amp;""</f>
        <v/>
      </c>
      <c r="AU2060" s="76"/>
      <c r="AV2060" s="76"/>
      <c r="AW2060" s="76"/>
      <c r="AX2060" s="76"/>
      <c r="AY2060" s="76"/>
      <c r="AZ2060" s="76" t="s">
        <v>666</v>
      </c>
      <c r="BA2060" s="104"/>
    </row>
    <row r="2061" spans="2:53">
      <c r="B2061" s="19"/>
      <c r="C2061" s="19"/>
      <c r="D2061" s="19"/>
      <c r="E2061" s="19"/>
      <c r="F2061" s="19"/>
      <c r="G2061" s="19"/>
      <c r="H2061" s="19"/>
      <c r="I2061" s="19"/>
      <c r="J2061" s="19"/>
      <c r="K2061" s="19"/>
      <c r="L2061" s="19"/>
      <c r="M2061" s="19"/>
      <c r="N2061" s="19"/>
      <c r="O2061" s="19"/>
      <c r="P2061" s="19"/>
      <c r="Q2061" s="19"/>
      <c r="R2061" s="19"/>
      <c r="S2061" s="19"/>
      <c r="T2061" s="25"/>
      <c r="U2061" s="77"/>
      <c r="V2061" s="77"/>
      <c r="W2061" s="77"/>
      <c r="X2061" s="77"/>
      <c r="Y2061" s="77"/>
      <c r="Z2061" s="77"/>
      <c r="AA2061" s="106"/>
      <c r="AB2061" s="19"/>
      <c r="AC2061" s="19"/>
      <c r="AD2061" s="19"/>
      <c r="AE2061" s="19"/>
      <c r="AF2061" s="19"/>
      <c r="AG2061" s="19"/>
      <c r="AH2061" s="19"/>
      <c r="AI2061" s="19"/>
      <c r="AJ2061" s="19"/>
      <c r="AK2061" s="19"/>
      <c r="AL2061" s="19"/>
      <c r="AM2061" s="19"/>
      <c r="AN2061" s="19"/>
      <c r="AO2061" s="19"/>
      <c r="AP2061" s="19"/>
      <c r="AQ2061" s="19"/>
      <c r="AR2061" s="19"/>
      <c r="AS2061" s="19"/>
      <c r="AT2061" s="25"/>
      <c r="AU2061" s="77"/>
      <c r="AV2061" s="77"/>
      <c r="AW2061" s="77"/>
      <c r="AX2061" s="77"/>
      <c r="AY2061" s="77"/>
      <c r="AZ2061" s="77"/>
      <c r="BA2061" s="106"/>
    </row>
    <row r="2062" spans="2:53">
      <c r="B2062" s="19" t="s">
        <v>4769</v>
      </c>
      <c r="C2062" s="19"/>
      <c r="D2062" s="19"/>
      <c r="E2062" s="19"/>
      <c r="F2062" s="19"/>
      <c r="G2062" s="19"/>
      <c r="H2062" s="19"/>
      <c r="I2062" s="19"/>
      <c r="J2062" s="19"/>
      <c r="K2062" s="19"/>
      <c r="L2062" s="19"/>
      <c r="M2062" s="19"/>
      <c r="N2062" s="19"/>
      <c r="O2062" s="19"/>
      <c r="P2062" s="19"/>
      <c r="Q2062" s="19"/>
      <c r="R2062" s="19"/>
      <c r="S2062" s="19"/>
      <c r="T2062" s="69" t="str">
        <f>VLOOKUP($B2062,D1_10!$B$5:$G$101,5,FALSE)&amp;""</f>
        <v/>
      </c>
      <c r="U2062" s="76"/>
      <c r="V2062" s="76"/>
      <c r="W2062" s="76"/>
      <c r="X2062" s="76"/>
      <c r="Y2062" s="76"/>
      <c r="Z2062" s="76" t="s">
        <v>666</v>
      </c>
      <c r="AA2062" s="104"/>
      <c r="AB2062" s="19" t="s">
        <v>7534</v>
      </c>
      <c r="AC2062" s="19"/>
      <c r="AD2062" s="19"/>
      <c r="AE2062" s="19"/>
      <c r="AF2062" s="19"/>
      <c r="AG2062" s="19"/>
      <c r="AH2062" s="19"/>
      <c r="AI2062" s="19"/>
      <c r="AJ2062" s="19"/>
      <c r="AK2062" s="19"/>
      <c r="AL2062" s="19"/>
      <c r="AM2062" s="19"/>
      <c r="AN2062" s="19"/>
      <c r="AO2062" s="19"/>
      <c r="AP2062" s="19"/>
      <c r="AQ2062" s="19"/>
      <c r="AR2062" s="19"/>
      <c r="AS2062" s="19"/>
      <c r="AT2062" s="69" t="str">
        <f>VLOOKUP($AB2062,D1_10!$B$5:$G$101,5,FALSE)&amp;""</f>
        <v/>
      </c>
      <c r="AU2062" s="76"/>
      <c r="AV2062" s="76"/>
      <c r="AW2062" s="76"/>
      <c r="AX2062" s="76"/>
      <c r="AY2062" s="76"/>
      <c r="AZ2062" s="76" t="s">
        <v>666</v>
      </c>
      <c r="BA2062" s="104"/>
    </row>
    <row r="2063" spans="2:53">
      <c r="B2063" s="19"/>
      <c r="C2063" s="19"/>
      <c r="D2063" s="19"/>
      <c r="E2063" s="19"/>
      <c r="F2063" s="19"/>
      <c r="G2063" s="19"/>
      <c r="H2063" s="19"/>
      <c r="I2063" s="19"/>
      <c r="J2063" s="19"/>
      <c r="K2063" s="19"/>
      <c r="L2063" s="19"/>
      <c r="M2063" s="19"/>
      <c r="N2063" s="19"/>
      <c r="O2063" s="19"/>
      <c r="P2063" s="19"/>
      <c r="Q2063" s="19"/>
      <c r="R2063" s="19"/>
      <c r="S2063" s="19"/>
      <c r="T2063" s="25"/>
      <c r="U2063" s="77"/>
      <c r="V2063" s="77"/>
      <c r="W2063" s="77"/>
      <c r="X2063" s="77"/>
      <c r="Y2063" s="77"/>
      <c r="Z2063" s="77"/>
      <c r="AA2063" s="106"/>
      <c r="AB2063" s="19"/>
      <c r="AC2063" s="19"/>
      <c r="AD2063" s="19"/>
      <c r="AE2063" s="19"/>
      <c r="AF2063" s="19"/>
      <c r="AG2063" s="19"/>
      <c r="AH2063" s="19"/>
      <c r="AI2063" s="19"/>
      <c r="AJ2063" s="19"/>
      <c r="AK2063" s="19"/>
      <c r="AL2063" s="19"/>
      <c r="AM2063" s="19"/>
      <c r="AN2063" s="19"/>
      <c r="AO2063" s="19"/>
      <c r="AP2063" s="19"/>
      <c r="AQ2063" s="19"/>
      <c r="AR2063" s="19"/>
      <c r="AS2063" s="19"/>
      <c r="AT2063" s="25"/>
      <c r="AU2063" s="77"/>
      <c r="AV2063" s="77"/>
      <c r="AW2063" s="77"/>
      <c r="AX2063" s="77"/>
      <c r="AY2063" s="77"/>
      <c r="AZ2063" s="77"/>
      <c r="BA2063" s="106"/>
    </row>
    <row r="2064" spans="2:53">
      <c r="B2064" s="19" t="s">
        <v>7535</v>
      </c>
      <c r="C2064" s="19"/>
      <c r="D2064" s="19"/>
      <c r="E2064" s="19"/>
      <c r="F2064" s="19"/>
      <c r="G2064" s="19"/>
      <c r="H2064" s="19"/>
      <c r="I2064" s="19"/>
      <c r="J2064" s="19"/>
      <c r="K2064" s="19"/>
      <c r="L2064" s="19"/>
      <c r="M2064" s="19"/>
      <c r="N2064" s="19"/>
      <c r="O2064" s="19"/>
      <c r="P2064" s="19"/>
      <c r="Q2064" s="19"/>
      <c r="R2064" s="19"/>
      <c r="S2064" s="19"/>
      <c r="T2064" s="69" t="str">
        <f>VLOOKUP($B2064,D1_10!$B$5:$G$101,5,FALSE)&amp;""</f>
        <v/>
      </c>
      <c r="U2064" s="76"/>
      <c r="V2064" s="76"/>
      <c r="W2064" s="76"/>
      <c r="X2064" s="76"/>
      <c r="Y2064" s="76"/>
      <c r="Z2064" s="76" t="s">
        <v>666</v>
      </c>
      <c r="AA2064" s="104"/>
      <c r="AB2064" s="17" t="s">
        <v>7536</v>
      </c>
      <c r="AC2064" s="72"/>
      <c r="AD2064" s="72"/>
      <c r="AE2064" s="72"/>
      <c r="AF2064" s="72"/>
      <c r="AG2064" s="72"/>
      <c r="AH2064" s="72"/>
      <c r="AI2064" s="72"/>
      <c r="AJ2064" s="72"/>
      <c r="AK2064" s="72"/>
      <c r="AL2064" s="72"/>
      <c r="AM2064" s="72"/>
      <c r="AN2064" s="72"/>
      <c r="AO2064" s="72"/>
      <c r="AP2064" s="72"/>
      <c r="AQ2064" s="72"/>
      <c r="AR2064" s="72"/>
      <c r="AS2064" s="119"/>
      <c r="AT2064" s="69" t="str">
        <f>VLOOKUP($AB2064,D1_10!$B$5:$G$101,5,FALSE)&amp;""</f>
        <v/>
      </c>
      <c r="AU2064" s="76"/>
      <c r="AV2064" s="76"/>
      <c r="AW2064" s="76"/>
      <c r="AX2064" s="76"/>
      <c r="AY2064" s="76"/>
      <c r="AZ2064" s="76" t="s">
        <v>666</v>
      </c>
      <c r="BA2064" s="104"/>
    </row>
    <row r="2065" spans="1:53">
      <c r="B2065" s="19"/>
      <c r="C2065" s="19"/>
      <c r="D2065" s="19"/>
      <c r="E2065" s="19"/>
      <c r="F2065" s="19"/>
      <c r="G2065" s="19"/>
      <c r="H2065" s="19"/>
      <c r="I2065" s="19"/>
      <c r="J2065" s="19"/>
      <c r="K2065" s="19"/>
      <c r="L2065" s="19"/>
      <c r="M2065" s="19"/>
      <c r="N2065" s="19"/>
      <c r="O2065" s="19"/>
      <c r="P2065" s="19"/>
      <c r="Q2065" s="19"/>
      <c r="R2065" s="19"/>
      <c r="S2065" s="19"/>
      <c r="T2065" s="25"/>
      <c r="U2065" s="77"/>
      <c r="V2065" s="77"/>
      <c r="W2065" s="77"/>
      <c r="X2065" s="77"/>
      <c r="Y2065" s="77"/>
      <c r="Z2065" s="77"/>
      <c r="AA2065" s="106"/>
      <c r="AB2065" s="18"/>
      <c r="AC2065" s="73"/>
      <c r="AD2065" s="73"/>
      <c r="AE2065" s="73"/>
      <c r="AF2065" s="73"/>
      <c r="AG2065" s="73"/>
      <c r="AH2065" s="73"/>
      <c r="AI2065" s="73"/>
      <c r="AJ2065" s="73"/>
      <c r="AK2065" s="73"/>
      <c r="AL2065" s="73"/>
      <c r="AM2065" s="73"/>
      <c r="AN2065" s="73"/>
      <c r="AO2065" s="73"/>
      <c r="AP2065" s="73"/>
      <c r="AQ2065" s="73"/>
      <c r="AR2065" s="73"/>
      <c r="AS2065" s="121"/>
      <c r="AT2065" s="25"/>
      <c r="AU2065" s="77"/>
      <c r="AV2065" s="77"/>
      <c r="AW2065" s="77"/>
      <c r="AX2065" s="77"/>
      <c r="AY2065" s="77"/>
      <c r="AZ2065" s="77"/>
      <c r="BA2065" s="106"/>
    </row>
    <row r="2066" spans="1:53">
      <c r="B2066" s="17" t="s">
        <v>1892</v>
      </c>
      <c r="C2066" s="72"/>
      <c r="D2066" s="72"/>
      <c r="E2066" s="72"/>
      <c r="F2066" s="72"/>
      <c r="G2066" s="72"/>
      <c r="H2066" s="72"/>
      <c r="I2066" s="72"/>
      <c r="J2066" s="72"/>
      <c r="K2066" s="72"/>
      <c r="L2066" s="72"/>
      <c r="M2066" s="72"/>
      <c r="N2066" s="72"/>
      <c r="O2066" s="72"/>
      <c r="P2066" s="72"/>
      <c r="Q2066" s="72"/>
      <c r="R2066" s="72"/>
      <c r="S2066" s="119"/>
      <c r="T2066" s="69" t="str">
        <f>VLOOKUP($B2066,D1_10!$B$5:$G$101,5,FALSE)&amp;""</f>
        <v/>
      </c>
      <c r="U2066" s="76"/>
      <c r="V2066" s="76"/>
      <c r="W2066" s="76"/>
      <c r="X2066" s="76"/>
      <c r="Y2066" s="76"/>
      <c r="Z2066" s="76" t="s">
        <v>666</v>
      </c>
      <c r="AA2066" s="104"/>
      <c r="AB2066" s="17" t="s">
        <v>7537</v>
      </c>
      <c r="AC2066" s="72"/>
      <c r="AD2066" s="72"/>
      <c r="AE2066" s="72"/>
      <c r="AF2066" s="72"/>
      <c r="AG2066" s="72"/>
      <c r="AH2066" s="72"/>
      <c r="AI2066" s="72"/>
      <c r="AJ2066" s="72"/>
      <c r="AK2066" s="72"/>
      <c r="AL2066" s="72"/>
      <c r="AM2066" s="72"/>
      <c r="AN2066" s="72"/>
      <c r="AO2066" s="72"/>
      <c r="AP2066" s="72"/>
      <c r="AQ2066" s="72"/>
      <c r="AR2066" s="72"/>
      <c r="AS2066" s="119"/>
      <c r="AT2066" s="69" t="str">
        <f>VLOOKUP($AB2066,D1_10!$B$5:$G$101,5,FALSE)&amp;""</f>
        <v/>
      </c>
      <c r="AU2066" s="76"/>
      <c r="AV2066" s="76"/>
      <c r="AW2066" s="76"/>
      <c r="AX2066" s="76"/>
      <c r="AY2066" s="76"/>
      <c r="AZ2066" s="76" t="s">
        <v>666</v>
      </c>
      <c r="BA2066" s="104"/>
    </row>
    <row r="2067" spans="1:53">
      <c r="B2067" s="18"/>
      <c r="C2067" s="73"/>
      <c r="D2067" s="73"/>
      <c r="E2067" s="73"/>
      <c r="F2067" s="73"/>
      <c r="G2067" s="73"/>
      <c r="H2067" s="73"/>
      <c r="I2067" s="73"/>
      <c r="J2067" s="73"/>
      <c r="K2067" s="73"/>
      <c r="L2067" s="73"/>
      <c r="M2067" s="73"/>
      <c r="N2067" s="73"/>
      <c r="O2067" s="73"/>
      <c r="P2067" s="73"/>
      <c r="Q2067" s="73"/>
      <c r="R2067" s="73"/>
      <c r="S2067" s="121"/>
      <c r="T2067" s="25"/>
      <c r="U2067" s="77"/>
      <c r="V2067" s="77"/>
      <c r="W2067" s="77"/>
      <c r="X2067" s="77"/>
      <c r="Y2067" s="77"/>
      <c r="Z2067" s="77"/>
      <c r="AA2067" s="106"/>
      <c r="AB2067" s="18"/>
      <c r="AC2067" s="73"/>
      <c r="AD2067" s="73"/>
      <c r="AE2067" s="73"/>
      <c r="AF2067" s="73"/>
      <c r="AG2067" s="73"/>
      <c r="AH2067" s="73"/>
      <c r="AI2067" s="73"/>
      <c r="AJ2067" s="73"/>
      <c r="AK2067" s="73"/>
      <c r="AL2067" s="73"/>
      <c r="AM2067" s="73"/>
      <c r="AN2067" s="73"/>
      <c r="AO2067" s="73"/>
      <c r="AP2067" s="73"/>
      <c r="AQ2067" s="73"/>
      <c r="AR2067" s="73"/>
      <c r="AS2067" s="121"/>
      <c r="AT2067" s="25"/>
      <c r="AU2067" s="77"/>
      <c r="AV2067" s="77"/>
      <c r="AW2067" s="77"/>
      <c r="AX2067" s="77"/>
      <c r="AY2067" s="77"/>
      <c r="AZ2067" s="77"/>
      <c r="BA2067" s="106"/>
    </row>
    <row r="2068" spans="1:53">
      <c r="B2068" s="17" t="s">
        <v>5628</v>
      </c>
      <c r="C2068" s="72"/>
      <c r="D2068" s="72"/>
      <c r="E2068" s="72"/>
      <c r="F2068" s="72"/>
      <c r="G2068" s="72"/>
      <c r="H2068" s="72"/>
      <c r="I2068" s="72"/>
      <c r="J2068" s="72"/>
      <c r="K2068" s="72"/>
      <c r="L2068" s="72"/>
      <c r="M2068" s="72"/>
      <c r="N2068" s="72"/>
      <c r="O2068" s="72"/>
      <c r="P2068" s="72"/>
      <c r="Q2068" s="72"/>
      <c r="R2068" s="72"/>
      <c r="S2068" s="119"/>
      <c r="T2068" s="69" t="str">
        <f>VLOOKUP($B2068,D1_10!$B$5:$G$101,5,FALSE)&amp;""</f>
        <v/>
      </c>
      <c r="U2068" s="76"/>
      <c r="V2068" s="76"/>
      <c r="W2068" s="76"/>
      <c r="X2068" s="76"/>
      <c r="Y2068" s="76"/>
      <c r="Z2068" s="76" t="s">
        <v>666</v>
      </c>
      <c r="AA2068" s="104"/>
      <c r="AB2068" s="17" t="s">
        <v>7538</v>
      </c>
      <c r="AC2068" s="72"/>
      <c r="AD2068" s="72"/>
      <c r="AE2068" s="72"/>
      <c r="AF2068" s="72"/>
      <c r="AG2068" s="72"/>
      <c r="AH2068" s="72"/>
      <c r="AI2068" s="72"/>
      <c r="AJ2068" s="72"/>
      <c r="AK2068" s="72"/>
      <c r="AL2068" s="72"/>
      <c r="AM2068" s="72"/>
      <c r="AN2068" s="72"/>
      <c r="AO2068" s="72"/>
      <c r="AP2068" s="72"/>
      <c r="AQ2068" s="72"/>
      <c r="AR2068" s="72"/>
      <c r="AS2068" s="119"/>
      <c r="AT2068" s="69" t="str">
        <f>VLOOKUP($AB2068,D1_10!$B$5:$G$101,5,FALSE)&amp;""</f>
        <v/>
      </c>
      <c r="AU2068" s="76"/>
      <c r="AV2068" s="76"/>
      <c r="AW2068" s="76"/>
      <c r="AX2068" s="76"/>
      <c r="AY2068" s="76"/>
      <c r="AZ2068" s="76" t="s">
        <v>666</v>
      </c>
      <c r="BA2068" s="104"/>
    </row>
    <row r="2069" spans="1:53">
      <c r="B2069" s="18"/>
      <c r="C2069" s="73"/>
      <c r="D2069" s="73"/>
      <c r="E2069" s="73"/>
      <c r="F2069" s="73"/>
      <c r="G2069" s="73"/>
      <c r="H2069" s="73"/>
      <c r="I2069" s="73"/>
      <c r="J2069" s="73"/>
      <c r="K2069" s="73"/>
      <c r="L2069" s="73"/>
      <c r="M2069" s="73"/>
      <c r="N2069" s="73"/>
      <c r="O2069" s="73"/>
      <c r="P2069" s="73"/>
      <c r="Q2069" s="73"/>
      <c r="R2069" s="73"/>
      <c r="S2069" s="121"/>
      <c r="T2069" s="25"/>
      <c r="U2069" s="77"/>
      <c r="V2069" s="77"/>
      <c r="W2069" s="77"/>
      <c r="X2069" s="77"/>
      <c r="Y2069" s="77"/>
      <c r="Z2069" s="77"/>
      <c r="AA2069" s="106"/>
      <c r="AB2069" s="18"/>
      <c r="AC2069" s="73"/>
      <c r="AD2069" s="73"/>
      <c r="AE2069" s="73"/>
      <c r="AF2069" s="73"/>
      <c r="AG2069" s="73"/>
      <c r="AH2069" s="73"/>
      <c r="AI2069" s="73"/>
      <c r="AJ2069" s="73"/>
      <c r="AK2069" s="73"/>
      <c r="AL2069" s="73"/>
      <c r="AM2069" s="73"/>
      <c r="AN2069" s="73"/>
      <c r="AO2069" s="73"/>
      <c r="AP2069" s="73"/>
      <c r="AQ2069" s="73"/>
      <c r="AR2069" s="73"/>
      <c r="AS2069" s="121"/>
      <c r="AT2069" s="25"/>
      <c r="AU2069" s="77"/>
      <c r="AV2069" s="77"/>
      <c r="AW2069" s="77"/>
      <c r="AX2069" s="77"/>
      <c r="AY2069" s="77"/>
      <c r="AZ2069" s="77"/>
      <c r="BA2069" s="106"/>
    </row>
    <row r="2070" spans="1:53">
      <c r="B2070" s="17" t="s">
        <v>4796</v>
      </c>
      <c r="C2070" s="72"/>
      <c r="D2070" s="72"/>
      <c r="E2070" s="72"/>
      <c r="F2070" s="72"/>
      <c r="G2070" s="72"/>
      <c r="H2070" s="72"/>
      <c r="I2070" s="72"/>
      <c r="J2070" s="72"/>
      <c r="K2070" s="72"/>
      <c r="L2070" s="72"/>
      <c r="M2070" s="72"/>
      <c r="N2070" s="72"/>
      <c r="O2070" s="72"/>
      <c r="P2070" s="72"/>
      <c r="Q2070" s="72"/>
      <c r="R2070" s="72"/>
      <c r="S2070" s="119"/>
      <c r="T2070" s="69" t="str">
        <f>VLOOKUP($B2070,D1_10!$B$5:$G$101,5,FALSE)&amp;""</f>
        <v/>
      </c>
      <c r="U2070" s="76"/>
      <c r="V2070" s="76"/>
      <c r="W2070" s="76"/>
      <c r="X2070" s="76"/>
      <c r="Y2070" s="76"/>
      <c r="Z2070" s="76" t="s">
        <v>666</v>
      </c>
      <c r="AA2070" s="104"/>
      <c r="AB2070" s="17" t="s">
        <v>4680</v>
      </c>
      <c r="AC2070" s="72"/>
      <c r="AD2070" s="72"/>
      <c r="AE2070" s="72"/>
      <c r="AF2070" s="72"/>
      <c r="AG2070" s="72"/>
      <c r="AH2070" s="72"/>
      <c r="AI2070" s="72"/>
      <c r="AJ2070" s="72"/>
      <c r="AK2070" s="72"/>
      <c r="AL2070" s="72"/>
      <c r="AM2070" s="72"/>
      <c r="AN2070" s="72"/>
      <c r="AO2070" s="72"/>
      <c r="AP2070" s="72"/>
      <c r="AQ2070" s="72"/>
      <c r="AR2070" s="72"/>
      <c r="AS2070" s="119"/>
      <c r="AT2070" s="69" t="str">
        <f>VLOOKUP($AB2070,D1_10!$B$5:$G$101,5,FALSE)&amp;""</f>
        <v/>
      </c>
      <c r="AU2070" s="76"/>
      <c r="AV2070" s="76"/>
      <c r="AW2070" s="76"/>
      <c r="AX2070" s="76"/>
      <c r="AY2070" s="76"/>
      <c r="AZ2070" s="76" t="s">
        <v>666</v>
      </c>
      <c r="BA2070" s="104"/>
    </row>
    <row r="2071" spans="1:53">
      <c r="B2071" s="18"/>
      <c r="C2071" s="73"/>
      <c r="D2071" s="73"/>
      <c r="E2071" s="73"/>
      <c r="F2071" s="73"/>
      <c r="G2071" s="73"/>
      <c r="H2071" s="73"/>
      <c r="I2071" s="73"/>
      <c r="J2071" s="73"/>
      <c r="K2071" s="73"/>
      <c r="L2071" s="73"/>
      <c r="M2071" s="73"/>
      <c r="N2071" s="73"/>
      <c r="O2071" s="73"/>
      <c r="P2071" s="73"/>
      <c r="Q2071" s="73"/>
      <c r="R2071" s="73"/>
      <c r="S2071" s="121"/>
      <c r="T2071" s="25"/>
      <c r="U2071" s="77"/>
      <c r="V2071" s="77"/>
      <c r="W2071" s="77"/>
      <c r="X2071" s="77"/>
      <c r="Y2071" s="77"/>
      <c r="Z2071" s="77"/>
      <c r="AA2071" s="106"/>
      <c r="AB2071" s="18"/>
      <c r="AC2071" s="73"/>
      <c r="AD2071" s="73"/>
      <c r="AE2071" s="73"/>
      <c r="AF2071" s="73"/>
      <c r="AG2071" s="73"/>
      <c r="AH2071" s="73"/>
      <c r="AI2071" s="73"/>
      <c r="AJ2071" s="73"/>
      <c r="AK2071" s="73"/>
      <c r="AL2071" s="73"/>
      <c r="AM2071" s="73"/>
      <c r="AN2071" s="73"/>
      <c r="AO2071" s="73"/>
      <c r="AP2071" s="73"/>
      <c r="AQ2071" s="73"/>
      <c r="AR2071" s="73"/>
      <c r="AS2071" s="121"/>
      <c r="AT2071" s="25"/>
      <c r="AU2071" s="77"/>
      <c r="AV2071" s="77"/>
      <c r="AW2071" s="77"/>
      <c r="AX2071" s="77"/>
      <c r="AY2071" s="77"/>
      <c r="AZ2071" s="77"/>
      <c r="BA2071" s="106"/>
    </row>
    <row r="2072" spans="1:53">
      <c r="B2072" s="17" t="s">
        <v>80</v>
      </c>
      <c r="C2072" s="72"/>
      <c r="D2072" s="72"/>
      <c r="E2072" s="72"/>
      <c r="F2072" s="72"/>
      <c r="G2072" s="72"/>
      <c r="H2072" s="72"/>
      <c r="I2072" s="72"/>
      <c r="J2072" s="72"/>
      <c r="K2072" s="72"/>
      <c r="L2072" s="72"/>
      <c r="M2072" s="72"/>
      <c r="N2072" s="72"/>
      <c r="O2072" s="72"/>
      <c r="P2072" s="72"/>
      <c r="Q2072" s="72"/>
      <c r="R2072" s="72"/>
      <c r="S2072" s="119"/>
      <c r="T2072" s="69" t="str">
        <f>VLOOKUP($B2072,D1_10!$B$5:$G$101,5,FALSE)&amp;""</f>
        <v/>
      </c>
      <c r="U2072" s="76"/>
      <c r="V2072" s="76"/>
      <c r="W2072" s="76"/>
      <c r="X2072" s="76"/>
      <c r="Y2072" s="76"/>
      <c r="Z2072" s="76" t="s">
        <v>666</v>
      </c>
      <c r="AA2072" s="104"/>
    </row>
    <row r="2073" spans="1:53">
      <c r="B2073" s="18"/>
      <c r="C2073" s="73"/>
      <c r="D2073" s="73"/>
      <c r="E2073" s="73"/>
      <c r="F2073" s="73"/>
      <c r="G2073" s="73"/>
      <c r="H2073" s="73"/>
      <c r="I2073" s="73"/>
      <c r="J2073" s="73"/>
      <c r="K2073" s="73"/>
      <c r="L2073" s="73"/>
      <c r="M2073" s="73"/>
      <c r="N2073" s="73"/>
      <c r="O2073" s="73"/>
      <c r="P2073" s="73"/>
      <c r="Q2073" s="73"/>
      <c r="R2073" s="73"/>
      <c r="S2073" s="121"/>
      <c r="T2073" s="25"/>
      <c r="U2073" s="77"/>
      <c r="V2073" s="77"/>
      <c r="W2073" s="77"/>
      <c r="X2073" s="77"/>
      <c r="Y2073" s="77"/>
      <c r="Z2073" s="77"/>
      <c r="AA2073" s="106"/>
    </row>
    <row r="2074" spans="1:53">
      <c r="B2074" s="1" t="s">
        <v>3374</v>
      </c>
    </row>
    <row r="2076" spans="1:53">
      <c r="A2076" s="6" t="s">
        <v>3997</v>
      </c>
    </row>
    <row r="2077" spans="1:53">
      <c r="A2077" s="6"/>
    </row>
    <row r="2078" spans="1:53">
      <c r="A2078" s="6"/>
      <c r="B2078" s="1" t="s">
        <v>7705</v>
      </c>
    </row>
    <row r="2079" spans="1:53">
      <c r="B2079" s="1" t="s">
        <v>7710</v>
      </c>
      <c r="D2079" s="7"/>
      <c r="S2079" s="3"/>
      <c r="AD2079" s="3"/>
    </row>
    <row r="2080" spans="1:53" ht="16.5" customHeight="1">
      <c r="B2080" s="24" t="s">
        <v>288</v>
      </c>
      <c r="C2080" s="76"/>
      <c r="D2080" s="76"/>
      <c r="E2080" s="76"/>
      <c r="F2080" s="76"/>
      <c r="G2080" s="76"/>
      <c r="H2080" s="76"/>
      <c r="I2080" s="76"/>
      <c r="J2080" s="76"/>
      <c r="K2080" s="76"/>
      <c r="L2080" s="76"/>
      <c r="M2080" s="76"/>
      <c r="N2080" s="76"/>
      <c r="O2080" s="76"/>
      <c r="P2080" s="104"/>
      <c r="Q2080" s="24" t="s">
        <v>22</v>
      </c>
      <c r="R2080" s="104"/>
      <c r="S2080" s="45" t="s">
        <v>2879</v>
      </c>
      <c r="T2080" s="88"/>
      <c r="U2080" s="88"/>
      <c r="V2080" s="88"/>
      <c r="W2080" s="88"/>
      <c r="X2080" s="88"/>
      <c r="Y2080" s="88"/>
      <c r="Z2080" s="88"/>
      <c r="AA2080" s="88"/>
      <c r="AB2080" s="88"/>
      <c r="AC2080" s="88"/>
      <c r="AD2080" s="45" t="s">
        <v>3195</v>
      </c>
      <c r="AE2080" s="88"/>
      <c r="AF2080" s="88"/>
      <c r="AG2080" s="88"/>
      <c r="AH2080" s="88"/>
      <c r="AI2080" s="88"/>
      <c r="AJ2080" s="88"/>
      <c r="AK2080" s="88"/>
      <c r="AL2080" s="88"/>
      <c r="AM2080" s="88"/>
      <c r="AN2080" s="117"/>
    </row>
    <row r="2081" spans="2:40" s="1" customFormat="1" ht="14.25" customHeight="1">
      <c r="B2081" s="34"/>
      <c r="C2081" s="2"/>
      <c r="D2081" s="2"/>
      <c r="E2081" s="2"/>
      <c r="F2081" s="2"/>
      <c r="G2081" s="2"/>
      <c r="H2081" s="2"/>
      <c r="I2081" s="2"/>
      <c r="J2081" s="2"/>
      <c r="K2081" s="2"/>
      <c r="L2081" s="2"/>
      <c r="M2081" s="2"/>
      <c r="N2081" s="2"/>
      <c r="O2081" s="2"/>
      <c r="P2081" s="105"/>
      <c r="Q2081" s="34"/>
      <c r="R2081" s="105"/>
      <c r="S2081" s="46"/>
      <c r="T2081" s="89"/>
      <c r="U2081" s="89"/>
      <c r="V2081" s="89"/>
      <c r="W2081" s="89"/>
      <c r="X2081" s="89"/>
      <c r="Y2081" s="89"/>
      <c r="Z2081" s="203"/>
      <c r="AA2081" s="203"/>
      <c r="AB2081" s="203"/>
      <c r="AC2081" s="203"/>
      <c r="AD2081" s="46"/>
      <c r="AE2081" s="89"/>
      <c r="AF2081" s="89"/>
      <c r="AG2081" s="89"/>
      <c r="AH2081" s="89"/>
      <c r="AI2081" s="89"/>
      <c r="AJ2081" s="89"/>
      <c r="AK2081" s="203"/>
      <c r="AL2081" s="203"/>
      <c r="AM2081" s="203"/>
      <c r="AN2081" s="312"/>
    </row>
    <row r="2082" spans="2:40" s="1" customFormat="1">
      <c r="B2082" s="25"/>
      <c r="C2082" s="77"/>
      <c r="D2082" s="77"/>
      <c r="E2082" s="77"/>
      <c r="F2082" s="77"/>
      <c r="G2082" s="77"/>
      <c r="H2082" s="77"/>
      <c r="I2082" s="77"/>
      <c r="J2082" s="77"/>
      <c r="K2082" s="77"/>
      <c r="L2082" s="77"/>
      <c r="M2082" s="77"/>
      <c r="N2082" s="77"/>
      <c r="O2082" s="77"/>
      <c r="P2082" s="106"/>
      <c r="Q2082" s="25"/>
      <c r="R2082" s="106"/>
      <c r="S2082" s="89" t="s">
        <v>123</v>
      </c>
      <c r="T2082" s="89"/>
      <c r="U2082" s="89"/>
      <c r="V2082" s="89"/>
      <c r="W2082" s="89"/>
      <c r="X2082" s="89"/>
      <c r="Y2082" s="89"/>
      <c r="Z2082" s="46"/>
      <c r="AA2082" s="89"/>
      <c r="AB2082" s="89"/>
      <c r="AC2082" s="118"/>
      <c r="AD2082" s="46" t="s">
        <v>123</v>
      </c>
      <c r="AE2082" s="89"/>
      <c r="AF2082" s="89"/>
      <c r="AG2082" s="89"/>
      <c r="AH2082" s="89"/>
      <c r="AI2082" s="89"/>
      <c r="AJ2082" s="89"/>
      <c r="AK2082" s="46"/>
      <c r="AL2082" s="89"/>
      <c r="AM2082" s="89"/>
      <c r="AN2082" s="118"/>
    </row>
    <row r="2083" spans="2:40" s="1" customFormat="1" ht="14.25" customHeight="1">
      <c r="B2083" s="19" t="s">
        <v>7160</v>
      </c>
      <c r="C2083" s="19"/>
      <c r="D2083" s="19"/>
      <c r="E2083" s="19"/>
      <c r="F2083" s="19"/>
      <c r="G2083" s="19"/>
      <c r="H2083" s="19"/>
      <c r="I2083" s="19"/>
      <c r="J2083" s="19"/>
      <c r="K2083" s="19"/>
      <c r="L2083" s="19"/>
      <c r="M2083" s="19"/>
      <c r="N2083" s="19"/>
      <c r="O2083" s="19"/>
      <c r="P2083" s="19"/>
      <c r="Q2083" s="69" t="str">
        <f>VLOOKUP($B2083,D1_7!$B$5:$I$577,5,FALSE)&amp;""</f>
        <v/>
      </c>
      <c r="R2083" s="76"/>
      <c r="S2083" s="24" t="s">
        <v>2773</v>
      </c>
      <c r="T2083" s="76"/>
      <c r="U2083" s="76"/>
      <c r="V2083" s="76"/>
      <c r="W2083" s="76"/>
      <c r="X2083" s="76"/>
      <c r="Y2083" s="76"/>
      <c r="Z2083" s="157" t="str">
        <f>VLOOKUP($B2083,D1_7!$B$5:$I$577,6,FALSE)&amp;""</f>
        <v/>
      </c>
      <c r="AA2083" s="35"/>
      <c r="AB2083" s="35"/>
      <c r="AC2083" s="143" t="s">
        <v>7711</v>
      </c>
      <c r="AD2083" s="8"/>
      <c r="AE2083" s="65"/>
      <c r="AF2083" s="65"/>
      <c r="AG2083" s="65"/>
      <c r="AH2083" s="65"/>
      <c r="AI2083" s="65"/>
      <c r="AJ2083" s="136"/>
      <c r="AK2083" s="65"/>
      <c r="AL2083" s="65"/>
      <c r="AM2083" s="65"/>
      <c r="AN2083" s="136"/>
    </row>
    <row r="2084" spans="2:40" s="1" customFormat="1">
      <c r="B2084" s="19"/>
      <c r="C2084" s="19"/>
      <c r="D2084" s="19"/>
      <c r="E2084" s="19"/>
      <c r="F2084" s="19"/>
      <c r="G2084" s="19"/>
      <c r="H2084" s="19"/>
      <c r="I2084" s="19"/>
      <c r="J2084" s="19"/>
      <c r="K2084" s="19"/>
      <c r="L2084" s="19"/>
      <c r="M2084" s="19"/>
      <c r="N2084" s="19"/>
      <c r="O2084" s="19"/>
      <c r="P2084" s="19"/>
      <c r="Q2084" s="25"/>
      <c r="R2084" s="77"/>
      <c r="S2084" s="25"/>
      <c r="T2084" s="77"/>
      <c r="U2084" s="77"/>
      <c r="V2084" s="77"/>
      <c r="W2084" s="77"/>
      <c r="X2084" s="77"/>
      <c r="Y2084" s="77"/>
      <c r="Z2084" s="11"/>
      <c r="AA2084" s="35"/>
      <c r="AB2084" s="35"/>
      <c r="AC2084" s="143"/>
      <c r="AD2084" s="31"/>
      <c r="AE2084" s="1"/>
      <c r="AF2084" s="1"/>
      <c r="AG2084" s="1"/>
      <c r="AH2084" s="1"/>
      <c r="AI2084" s="1"/>
      <c r="AJ2084" s="67"/>
      <c r="AK2084" s="1"/>
      <c r="AL2084" s="1"/>
      <c r="AM2084" s="1"/>
      <c r="AN2084" s="67"/>
    </row>
    <row r="2085" spans="2:40" s="1" customFormat="1" ht="14.25" customHeight="1">
      <c r="B2085" s="19" t="s">
        <v>5222</v>
      </c>
      <c r="C2085" s="19"/>
      <c r="D2085" s="19"/>
      <c r="E2085" s="19"/>
      <c r="F2085" s="19"/>
      <c r="G2085" s="19"/>
      <c r="H2085" s="19"/>
      <c r="I2085" s="19"/>
      <c r="J2085" s="19"/>
      <c r="K2085" s="19"/>
      <c r="L2085" s="19"/>
      <c r="M2085" s="19"/>
      <c r="N2085" s="19"/>
      <c r="O2085" s="19"/>
      <c r="P2085" s="19"/>
      <c r="Q2085" s="69" t="str">
        <f>VLOOKUP($B2085,D1_7!$B$5:$I$577,5,FALSE)&amp;""</f>
        <v/>
      </c>
      <c r="R2085" s="76"/>
      <c r="S2085" s="24" t="s">
        <v>2773</v>
      </c>
      <c r="T2085" s="76"/>
      <c r="U2085" s="76"/>
      <c r="V2085" s="76"/>
      <c r="W2085" s="76"/>
      <c r="X2085" s="76"/>
      <c r="Y2085" s="76"/>
      <c r="Z2085" s="157" t="str">
        <f>VLOOKUP($B2085,D1_7!$B$5:$I$577,6,FALSE)&amp;""</f>
        <v/>
      </c>
      <c r="AA2085" s="35"/>
      <c r="AB2085" s="35"/>
      <c r="AC2085" s="143" t="s">
        <v>7711</v>
      </c>
      <c r="AD2085" s="31"/>
      <c r="AE2085" s="1"/>
      <c r="AF2085" s="1"/>
      <c r="AG2085" s="1"/>
      <c r="AH2085" s="1"/>
      <c r="AI2085" s="1"/>
      <c r="AJ2085" s="67"/>
      <c r="AK2085" s="1"/>
      <c r="AL2085" s="1"/>
      <c r="AM2085" s="1"/>
      <c r="AN2085" s="67"/>
    </row>
    <row r="2086" spans="2:40" s="1" customFormat="1">
      <c r="B2086" s="19"/>
      <c r="C2086" s="19"/>
      <c r="D2086" s="19"/>
      <c r="E2086" s="19"/>
      <c r="F2086" s="19"/>
      <c r="G2086" s="19"/>
      <c r="H2086" s="19"/>
      <c r="I2086" s="19"/>
      <c r="J2086" s="19"/>
      <c r="K2086" s="19"/>
      <c r="L2086" s="19"/>
      <c r="M2086" s="19"/>
      <c r="N2086" s="19"/>
      <c r="O2086" s="19"/>
      <c r="P2086" s="19"/>
      <c r="Q2086" s="25"/>
      <c r="R2086" s="77"/>
      <c r="S2086" s="25"/>
      <c r="T2086" s="77"/>
      <c r="U2086" s="77"/>
      <c r="V2086" s="77"/>
      <c r="W2086" s="77"/>
      <c r="X2086" s="77"/>
      <c r="Y2086" s="77"/>
      <c r="Z2086" s="11"/>
      <c r="AA2086" s="35"/>
      <c r="AB2086" s="35"/>
      <c r="AC2086" s="143"/>
      <c r="AD2086" s="31"/>
      <c r="AE2086" s="1"/>
      <c r="AF2086" s="1"/>
      <c r="AG2086" s="1"/>
      <c r="AH2086" s="1"/>
      <c r="AI2086" s="1"/>
      <c r="AJ2086" s="67"/>
      <c r="AK2086" s="1"/>
      <c r="AL2086" s="1"/>
      <c r="AM2086" s="1"/>
      <c r="AN2086" s="67"/>
    </row>
    <row r="2087" spans="2:40" s="1" customFormat="1" ht="14.25" customHeight="1">
      <c r="B2087" s="19" t="s">
        <v>494</v>
      </c>
      <c r="C2087" s="19"/>
      <c r="D2087" s="19"/>
      <c r="E2087" s="19"/>
      <c r="F2087" s="19"/>
      <c r="G2087" s="19"/>
      <c r="H2087" s="19"/>
      <c r="I2087" s="19"/>
      <c r="J2087" s="19"/>
      <c r="K2087" s="19"/>
      <c r="L2087" s="19"/>
      <c r="M2087" s="19"/>
      <c r="N2087" s="19"/>
      <c r="O2087" s="19"/>
      <c r="P2087" s="19"/>
      <c r="Q2087" s="69" t="str">
        <f>VLOOKUP($B2087,D1_7!$B$5:$I$577,5,FALSE)&amp;""</f>
        <v/>
      </c>
      <c r="R2087" s="76"/>
      <c r="S2087" s="24" t="s">
        <v>2773</v>
      </c>
      <c r="T2087" s="76"/>
      <c r="U2087" s="76"/>
      <c r="V2087" s="76"/>
      <c r="W2087" s="76"/>
      <c r="X2087" s="76"/>
      <c r="Y2087" s="76"/>
      <c r="Z2087" s="157" t="str">
        <f>VLOOKUP($B2087,D1_7!$B$5:$I$577,6,FALSE)&amp;""</f>
        <v/>
      </c>
      <c r="AA2087" s="35"/>
      <c r="AB2087" s="35"/>
      <c r="AC2087" s="143" t="s">
        <v>7711</v>
      </c>
      <c r="AD2087" s="31"/>
      <c r="AE2087" s="1"/>
      <c r="AF2087" s="1"/>
      <c r="AG2087" s="1"/>
      <c r="AH2087" s="1"/>
      <c r="AI2087" s="1"/>
      <c r="AJ2087" s="67"/>
      <c r="AK2087" s="1"/>
      <c r="AL2087" s="1"/>
      <c r="AM2087" s="1"/>
      <c r="AN2087" s="67"/>
    </row>
    <row r="2088" spans="2:40" s="1" customFormat="1">
      <c r="B2088" s="19"/>
      <c r="C2088" s="19"/>
      <c r="D2088" s="19"/>
      <c r="E2088" s="19"/>
      <c r="F2088" s="19"/>
      <c r="G2088" s="19"/>
      <c r="H2088" s="19"/>
      <c r="I2088" s="19"/>
      <c r="J2088" s="19"/>
      <c r="K2088" s="19"/>
      <c r="L2088" s="19"/>
      <c r="M2088" s="19"/>
      <c r="N2088" s="19"/>
      <c r="O2088" s="19"/>
      <c r="P2088" s="19"/>
      <c r="Q2088" s="25"/>
      <c r="R2088" s="77"/>
      <c r="S2088" s="25"/>
      <c r="T2088" s="77"/>
      <c r="U2088" s="77"/>
      <c r="V2088" s="77"/>
      <c r="W2088" s="77"/>
      <c r="X2088" s="77"/>
      <c r="Y2088" s="77"/>
      <c r="Z2088" s="11"/>
      <c r="AA2088" s="35"/>
      <c r="AB2088" s="35"/>
      <c r="AC2088" s="143"/>
      <c r="AD2088" s="31"/>
      <c r="AE2088" s="1"/>
      <c r="AF2088" s="1"/>
      <c r="AG2088" s="1"/>
      <c r="AH2088" s="1"/>
      <c r="AI2088" s="1"/>
      <c r="AJ2088" s="67"/>
      <c r="AK2088" s="1"/>
      <c r="AL2088" s="1"/>
      <c r="AM2088" s="1"/>
      <c r="AN2088" s="67"/>
    </row>
    <row r="2089" spans="2:40" s="1" customFormat="1" ht="14.25" customHeight="1">
      <c r="B2089" s="19" t="s">
        <v>5226</v>
      </c>
      <c r="C2089" s="19"/>
      <c r="D2089" s="19"/>
      <c r="E2089" s="19"/>
      <c r="F2089" s="19"/>
      <c r="G2089" s="19"/>
      <c r="H2089" s="19"/>
      <c r="I2089" s="19"/>
      <c r="J2089" s="19"/>
      <c r="K2089" s="19"/>
      <c r="L2089" s="19"/>
      <c r="M2089" s="19"/>
      <c r="N2089" s="19"/>
      <c r="O2089" s="19"/>
      <c r="P2089" s="19"/>
      <c r="Q2089" s="69" t="str">
        <f>VLOOKUP($B2089,D1_7!$B$5:$I$577,5,FALSE)&amp;""</f>
        <v/>
      </c>
      <c r="R2089" s="76"/>
      <c r="S2089" s="24" t="s">
        <v>2773</v>
      </c>
      <c r="T2089" s="76"/>
      <c r="U2089" s="76"/>
      <c r="V2089" s="76"/>
      <c r="W2089" s="76"/>
      <c r="X2089" s="76"/>
      <c r="Y2089" s="76"/>
      <c r="Z2089" s="157" t="str">
        <f>VLOOKUP($B2089,D1_7!$B$5:$I$577,6,FALSE)&amp;""</f>
        <v/>
      </c>
      <c r="AA2089" s="35"/>
      <c r="AB2089" s="35"/>
      <c r="AC2089" s="143" t="s">
        <v>7711</v>
      </c>
      <c r="AD2089" s="31"/>
      <c r="AE2089" s="1"/>
      <c r="AF2089" s="1"/>
      <c r="AG2089" s="1"/>
      <c r="AH2089" s="1"/>
      <c r="AI2089" s="1"/>
      <c r="AJ2089" s="67"/>
      <c r="AK2089" s="1"/>
      <c r="AL2089" s="1"/>
      <c r="AM2089" s="1"/>
      <c r="AN2089" s="67"/>
    </row>
    <row r="2090" spans="2:40" s="1" customFormat="1">
      <c r="B2090" s="19"/>
      <c r="C2090" s="19"/>
      <c r="D2090" s="19"/>
      <c r="E2090" s="19"/>
      <c r="F2090" s="19"/>
      <c r="G2090" s="19"/>
      <c r="H2090" s="19"/>
      <c r="I2090" s="19"/>
      <c r="J2090" s="19"/>
      <c r="K2090" s="19"/>
      <c r="L2090" s="19"/>
      <c r="M2090" s="19"/>
      <c r="N2090" s="19"/>
      <c r="O2090" s="19"/>
      <c r="P2090" s="19"/>
      <c r="Q2090" s="25"/>
      <c r="R2090" s="77"/>
      <c r="S2090" s="25"/>
      <c r="T2090" s="77"/>
      <c r="U2090" s="77"/>
      <c r="V2090" s="77"/>
      <c r="W2090" s="77"/>
      <c r="X2090" s="77"/>
      <c r="Y2090" s="77"/>
      <c r="Z2090" s="11"/>
      <c r="AA2090" s="35"/>
      <c r="AB2090" s="35"/>
      <c r="AC2090" s="143"/>
      <c r="AD2090" s="31"/>
      <c r="AE2090" s="1"/>
      <c r="AF2090" s="1"/>
      <c r="AG2090" s="1"/>
      <c r="AH2090" s="1"/>
      <c r="AI2090" s="1"/>
      <c r="AJ2090" s="67"/>
      <c r="AK2090" s="1"/>
      <c r="AL2090" s="1"/>
      <c r="AM2090" s="1"/>
      <c r="AN2090" s="67"/>
    </row>
    <row r="2091" spans="2:40" s="1" customFormat="1" ht="14.25" customHeight="1">
      <c r="B2091" s="19" t="s">
        <v>3698</v>
      </c>
      <c r="C2091" s="19"/>
      <c r="D2091" s="19"/>
      <c r="E2091" s="19"/>
      <c r="F2091" s="19"/>
      <c r="G2091" s="19"/>
      <c r="H2091" s="19"/>
      <c r="I2091" s="19"/>
      <c r="J2091" s="19"/>
      <c r="K2091" s="19"/>
      <c r="L2091" s="19"/>
      <c r="M2091" s="19"/>
      <c r="N2091" s="19"/>
      <c r="O2091" s="19"/>
      <c r="P2091" s="19"/>
      <c r="Q2091" s="69" t="str">
        <f>VLOOKUP($B2091,D1_7!$B$5:$I$577,5,FALSE)&amp;""</f>
        <v/>
      </c>
      <c r="R2091" s="76"/>
      <c r="S2091" s="24" t="s">
        <v>2773</v>
      </c>
      <c r="T2091" s="76"/>
      <c r="U2091" s="76"/>
      <c r="V2091" s="76"/>
      <c r="W2091" s="76"/>
      <c r="X2091" s="76"/>
      <c r="Y2091" s="76"/>
      <c r="Z2091" s="157" t="str">
        <f>VLOOKUP($B2091,D1_7!$B$5:$I$577,6,FALSE)&amp;""</f>
        <v/>
      </c>
      <c r="AA2091" s="35"/>
      <c r="AB2091" s="35"/>
      <c r="AC2091" s="143" t="s">
        <v>7711</v>
      </c>
      <c r="AD2091" s="31"/>
      <c r="AE2091" s="1"/>
      <c r="AF2091" s="1"/>
      <c r="AG2091" s="1"/>
      <c r="AH2091" s="1"/>
      <c r="AI2091" s="1"/>
      <c r="AJ2091" s="67"/>
      <c r="AK2091" s="1"/>
      <c r="AL2091" s="1"/>
      <c r="AM2091" s="1"/>
      <c r="AN2091" s="67"/>
    </row>
    <row r="2092" spans="2:40" s="1" customFormat="1" ht="14.25" customHeight="1">
      <c r="B2092" s="19"/>
      <c r="C2092" s="19"/>
      <c r="D2092" s="19"/>
      <c r="E2092" s="19"/>
      <c r="F2092" s="19"/>
      <c r="G2092" s="19"/>
      <c r="H2092" s="19"/>
      <c r="I2092" s="19"/>
      <c r="J2092" s="19"/>
      <c r="K2092" s="19"/>
      <c r="L2092" s="19"/>
      <c r="M2092" s="19"/>
      <c r="N2092" s="19"/>
      <c r="O2092" s="19"/>
      <c r="P2092" s="19"/>
      <c r="Q2092" s="25"/>
      <c r="R2092" s="77"/>
      <c r="S2092" s="25"/>
      <c r="T2092" s="77"/>
      <c r="U2092" s="77"/>
      <c r="V2092" s="77"/>
      <c r="W2092" s="77"/>
      <c r="X2092" s="77"/>
      <c r="Y2092" s="77"/>
      <c r="Z2092" s="11"/>
      <c r="AA2092" s="35"/>
      <c r="AB2092" s="35"/>
      <c r="AC2092" s="143"/>
      <c r="AD2092" s="31"/>
      <c r="AE2092" s="1"/>
      <c r="AF2092" s="1"/>
      <c r="AG2092" s="1"/>
      <c r="AH2092" s="1"/>
      <c r="AI2092" s="1"/>
      <c r="AJ2092" s="67"/>
      <c r="AK2092" s="1"/>
      <c r="AL2092" s="1"/>
      <c r="AM2092" s="1"/>
      <c r="AN2092" s="67"/>
    </row>
    <row r="2093" spans="2:40" s="1" customFormat="1" ht="14.25" customHeight="1">
      <c r="B2093" s="19" t="s">
        <v>1695</v>
      </c>
      <c r="C2093" s="19"/>
      <c r="D2093" s="19"/>
      <c r="E2093" s="19"/>
      <c r="F2093" s="19"/>
      <c r="G2093" s="19"/>
      <c r="H2093" s="19"/>
      <c r="I2093" s="19"/>
      <c r="J2093" s="19"/>
      <c r="K2093" s="19"/>
      <c r="L2093" s="19"/>
      <c r="M2093" s="19"/>
      <c r="N2093" s="19"/>
      <c r="O2093" s="19"/>
      <c r="P2093" s="19"/>
      <c r="Q2093" s="69" t="str">
        <f>VLOOKUP($B2093,D1_7!$B$5:$I$577,5,FALSE)&amp;""</f>
        <v/>
      </c>
      <c r="R2093" s="76"/>
      <c r="S2093" s="24" t="s">
        <v>2773</v>
      </c>
      <c r="T2093" s="76"/>
      <c r="U2093" s="76"/>
      <c r="V2093" s="76"/>
      <c r="W2093" s="76"/>
      <c r="X2093" s="76"/>
      <c r="Y2093" s="76"/>
      <c r="Z2093" s="157" t="str">
        <f>VLOOKUP($B2093,D1_7!$B$5:$I$577,6,FALSE)&amp;""</f>
        <v/>
      </c>
      <c r="AA2093" s="35"/>
      <c r="AB2093" s="35"/>
      <c r="AC2093" s="143" t="s">
        <v>7711</v>
      </c>
      <c r="AD2093" s="31"/>
      <c r="AE2093" s="1"/>
      <c r="AF2093" s="1"/>
      <c r="AG2093" s="1"/>
      <c r="AH2093" s="1"/>
      <c r="AI2093" s="1"/>
      <c r="AJ2093" s="67"/>
      <c r="AK2093" s="1"/>
      <c r="AL2093" s="1"/>
      <c r="AM2093" s="1"/>
      <c r="AN2093" s="67"/>
    </row>
    <row r="2094" spans="2:40" s="1" customFormat="1" ht="14.25" customHeight="1">
      <c r="B2094" s="19"/>
      <c r="C2094" s="19"/>
      <c r="D2094" s="19"/>
      <c r="E2094" s="19"/>
      <c r="F2094" s="19"/>
      <c r="G2094" s="19"/>
      <c r="H2094" s="19"/>
      <c r="I2094" s="19"/>
      <c r="J2094" s="19"/>
      <c r="K2094" s="19"/>
      <c r="L2094" s="19"/>
      <c r="M2094" s="19"/>
      <c r="N2094" s="19"/>
      <c r="O2094" s="19"/>
      <c r="P2094" s="19"/>
      <c r="Q2094" s="25"/>
      <c r="R2094" s="77"/>
      <c r="S2094" s="25"/>
      <c r="T2094" s="77"/>
      <c r="U2094" s="77"/>
      <c r="V2094" s="77"/>
      <c r="W2094" s="77"/>
      <c r="X2094" s="77"/>
      <c r="Y2094" s="77"/>
      <c r="Z2094" s="11"/>
      <c r="AA2094" s="35"/>
      <c r="AB2094" s="35"/>
      <c r="AC2094" s="143"/>
      <c r="AD2094" s="31"/>
      <c r="AE2094" s="1"/>
      <c r="AF2094" s="1"/>
      <c r="AG2094" s="1"/>
      <c r="AH2094" s="1"/>
      <c r="AI2094" s="1"/>
      <c r="AJ2094" s="67"/>
      <c r="AK2094" s="1"/>
      <c r="AL2094" s="1"/>
      <c r="AM2094" s="1"/>
      <c r="AN2094" s="67"/>
    </row>
    <row r="2095" spans="2:40" s="1" customFormat="1" ht="14.25" customHeight="1">
      <c r="B2095" s="19" t="s">
        <v>5227</v>
      </c>
      <c r="C2095" s="19"/>
      <c r="D2095" s="19"/>
      <c r="E2095" s="19"/>
      <c r="F2095" s="19"/>
      <c r="G2095" s="19"/>
      <c r="H2095" s="19"/>
      <c r="I2095" s="19"/>
      <c r="J2095" s="19"/>
      <c r="K2095" s="19"/>
      <c r="L2095" s="19"/>
      <c r="M2095" s="19"/>
      <c r="N2095" s="19"/>
      <c r="O2095" s="19"/>
      <c r="P2095" s="19"/>
      <c r="Q2095" s="69" t="str">
        <f>VLOOKUP($B2095,D1_7!$B$5:$I$577,5,FALSE)&amp;""</f>
        <v/>
      </c>
      <c r="R2095" s="76"/>
      <c r="S2095" s="24" t="s">
        <v>2773</v>
      </c>
      <c r="T2095" s="76"/>
      <c r="U2095" s="76"/>
      <c r="V2095" s="76"/>
      <c r="W2095" s="76"/>
      <c r="X2095" s="76"/>
      <c r="Y2095" s="76"/>
      <c r="Z2095" s="157" t="str">
        <f>VLOOKUP($B2095,D1_7!$B$5:$I$577,6,FALSE)&amp;""</f>
        <v/>
      </c>
      <c r="AA2095" s="35"/>
      <c r="AB2095" s="35"/>
      <c r="AC2095" s="143" t="s">
        <v>7711</v>
      </c>
      <c r="AD2095" s="31"/>
      <c r="AE2095" s="1"/>
      <c r="AF2095" s="1"/>
      <c r="AG2095" s="1"/>
      <c r="AH2095" s="1"/>
      <c r="AI2095" s="1"/>
      <c r="AJ2095" s="67"/>
      <c r="AK2095" s="1"/>
      <c r="AL2095" s="1"/>
      <c r="AM2095" s="1"/>
      <c r="AN2095" s="67"/>
    </row>
    <row r="2096" spans="2:40" s="1" customFormat="1" ht="14.25" customHeight="1">
      <c r="B2096" s="19"/>
      <c r="C2096" s="19"/>
      <c r="D2096" s="19"/>
      <c r="E2096" s="19"/>
      <c r="F2096" s="19"/>
      <c r="G2096" s="19"/>
      <c r="H2096" s="19"/>
      <c r="I2096" s="19"/>
      <c r="J2096" s="19"/>
      <c r="K2096" s="19"/>
      <c r="L2096" s="19"/>
      <c r="M2096" s="19"/>
      <c r="N2096" s="19"/>
      <c r="O2096" s="19"/>
      <c r="P2096" s="19"/>
      <c r="Q2096" s="25"/>
      <c r="R2096" s="77"/>
      <c r="S2096" s="25"/>
      <c r="T2096" s="77"/>
      <c r="U2096" s="77"/>
      <c r="V2096" s="77"/>
      <c r="W2096" s="77"/>
      <c r="X2096" s="77"/>
      <c r="Y2096" s="77"/>
      <c r="Z2096" s="11"/>
      <c r="AA2096" s="35"/>
      <c r="AB2096" s="35"/>
      <c r="AC2096" s="143"/>
      <c r="AD2096" s="31"/>
      <c r="AE2096" s="1"/>
      <c r="AF2096" s="1"/>
      <c r="AG2096" s="1"/>
      <c r="AH2096" s="1"/>
      <c r="AI2096" s="1"/>
      <c r="AJ2096" s="67"/>
      <c r="AK2096" s="1"/>
      <c r="AL2096" s="1"/>
      <c r="AM2096" s="1"/>
      <c r="AN2096" s="67"/>
    </row>
    <row r="2097" spans="2:40" s="1" customFormat="1" ht="14.25" customHeight="1">
      <c r="B2097" s="19" t="s">
        <v>4690</v>
      </c>
      <c r="C2097" s="19"/>
      <c r="D2097" s="19"/>
      <c r="E2097" s="19"/>
      <c r="F2097" s="19"/>
      <c r="G2097" s="19"/>
      <c r="H2097" s="19"/>
      <c r="I2097" s="19"/>
      <c r="J2097" s="19"/>
      <c r="K2097" s="19"/>
      <c r="L2097" s="19"/>
      <c r="M2097" s="19"/>
      <c r="N2097" s="19"/>
      <c r="O2097" s="19"/>
      <c r="P2097" s="19"/>
      <c r="Q2097" s="69" t="str">
        <f>VLOOKUP($B2097,D1_7!$B$5:$I$577,5,FALSE)&amp;""</f>
        <v/>
      </c>
      <c r="R2097" s="104"/>
      <c r="S2097" s="1"/>
      <c r="T2097" s="1"/>
      <c r="U2097" s="1"/>
      <c r="V2097" s="1"/>
      <c r="W2097" s="1"/>
      <c r="X2097" s="1"/>
      <c r="Y2097" s="1"/>
      <c r="Z2097" s="8"/>
      <c r="AA2097" s="65"/>
      <c r="AB2097" s="65"/>
      <c r="AC2097" s="1"/>
      <c r="AD2097" s="31"/>
      <c r="AE2097" s="1"/>
      <c r="AF2097" s="1"/>
      <c r="AG2097" s="1"/>
      <c r="AH2097" s="1"/>
      <c r="AI2097" s="1"/>
      <c r="AJ2097" s="67"/>
      <c r="AK2097" s="1"/>
      <c r="AL2097" s="1"/>
      <c r="AM2097" s="1"/>
      <c r="AN2097" s="67"/>
    </row>
    <row r="2098" spans="2:40" s="1" customFormat="1" ht="14.25" customHeight="1">
      <c r="B2098" s="19"/>
      <c r="C2098" s="19"/>
      <c r="D2098" s="19"/>
      <c r="E2098" s="19"/>
      <c r="F2098" s="19"/>
      <c r="G2098" s="19"/>
      <c r="H2098" s="19"/>
      <c r="I2098" s="19"/>
      <c r="J2098" s="19"/>
      <c r="K2098" s="19"/>
      <c r="L2098" s="19"/>
      <c r="M2098" s="19"/>
      <c r="N2098" s="19"/>
      <c r="O2098" s="19"/>
      <c r="P2098" s="19"/>
      <c r="Q2098" s="25"/>
      <c r="R2098" s="106"/>
      <c r="S2098" s="1"/>
      <c r="T2098" s="1"/>
      <c r="U2098" s="1"/>
      <c r="V2098" s="1"/>
      <c r="W2098" s="1"/>
      <c r="X2098" s="1"/>
      <c r="Y2098" s="1"/>
      <c r="Z2098" s="31"/>
      <c r="AA2098" s="1"/>
      <c r="AB2098" s="1"/>
      <c r="AC2098" s="1"/>
      <c r="AD2098" s="31"/>
      <c r="AE2098" s="1"/>
      <c r="AF2098" s="1"/>
      <c r="AG2098" s="1"/>
      <c r="AH2098" s="1"/>
      <c r="AI2098" s="1"/>
      <c r="AJ2098" s="67"/>
      <c r="AK2098" s="1"/>
      <c r="AL2098" s="1"/>
      <c r="AM2098" s="1"/>
      <c r="AN2098" s="67"/>
    </row>
    <row r="2099" spans="2:40" s="1" customFormat="1">
      <c r="B2099" s="19" t="s">
        <v>4004</v>
      </c>
      <c r="C2099" s="19"/>
      <c r="D2099" s="19"/>
      <c r="E2099" s="19"/>
      <c r="F2099" s="19"/>
      <c r="G2099" s="19"/>
      <c r="H2099" s="19"/>
      <c r="I2099" s="19"/>
      <c r="J2099" s="19"/>
      <c r="K2099" s="19"/>
      <c r="L2099" s="19"/>
      <c r="M2099" s="19"/>
      <c r="N2099" s="19"/>
      <c r="O2099" s="19"/>
      <c r="P2099" s="19"/>
      <c r="Q2099" s="69" t="str">
        <f>VLOOKUP($B2099,D1_7!$B$5:$I$577,5,FALSE)&amp;""</f>
        <v/>
      </c>
      <c r="R2099" s="104"/>
      <c r="S2099" s="1"/>
      <c r="T2099" s="1"/>
      <c r="U2099" s="1"/>
      <c r="V2099" s="1"/>
      <c r="W2099" s="1"/>
      <c r="X2099" s="1"/>
      <c r="Y2099" s="1"/>
      <c r="Z2099" s="31"/>
      <c r="AA2099" s="1"/>
      <c r="AB2099" s="1"/>
      <c r="AC2099" s="1"/>
      <c r="AD2099" s="31"/>
      <c r="AE2099" s="1"/>
      <c r="AF2099" s="1"/>
      <c r="AG2099" s="1"/>
      <c r="AH2099" s="1"/>
      <c r="AI2099" s="1"/>
      <c r="AJ2099" s="67"/>
      <c r="AK2099" s="1"/>
      <c r="AL2099" s="1"/>
      <c r="AM2099" s="1"/>
      <c r="AN2099" s="67"/>
    </row>
    <row r="2100" spans="2:40" s="1" customFormat="1">
      <c r="B2100" s="19"/>
      <c r="C2100" s="19"/>
      <c r="D2100" s="19"/>
      <c r="E2100" s="19"/>
      <c r="F2100" s="19"/>
      <c r="G2100" s="19"/>
      <c r="H2100" s="19"/>
      <c r="I2100" s="19"/>
      <c r="J2100" s="19"/>
      <c r="K2100" s="19"/>
      <c r="L2100" s="19"/>
      <c r="M2100" s="19"/>
      <c r="N2100" s="19"/>
      <c r="O2100" s="19"/>
      <c r="P2100" s="19"/>
      <c r="Q2100" s="25"/>
      <c r="R2100" s="106"/>
      <c r="S2100" s="1"/>
      <c r="T2100" s="1"/>
      <c r="U2100" s="1"/>
      <c r="V2100" s="1"/>
      <c r="W2100" s="1"/>
      <c r="X2100" s="1"/>
      <c r="Y2100" s="1"/>
      <c r="Z2100" s="31"/>
      <c r="AA2100" s="1"/>
      <c r="AB2100" s="1"/>
      <c r="AC2100" s="1"/>
      <c r="AD2100" s="31"/>
      <c r="AE2100" s="1"/>
      <c r="AF2100" s="1"/>
      <c r="AG2100" s="1"/>
      <c r="AH2100" s="1"/>
      <c r="AI2100" s="1"/>
      <c r="AJ2100" s="67"/>
      <c r="AK2100" s="1"/>
      <c r="AL2100" s="1"/>
      <c r="AM2100" s="1"/>
      <c r="AN2100" s="67"/>
    </row>
    <row r="2101" spans="2:40" s="1" customFormat="1">
      <c r="B2101" s="19" t="s">
        <v>4761</v>
      </c>
      <c r="C2101" s="19"/>
      <c r="D2101" s="19"/>
      <c r="E2101" s="19"/>
      <c r="F2101" s="19"/>
      <c r="G2101" s="19"/>
      <c r="H2101" s="19"/>
      <c r="I2101" s="19"/>
      <c r="J2101" s="19"/>
      <c r="K2101" s="19"/>
      <c r="L2101" s="19"/>
      <c r="M2101" s="19"/>
      <c r="N2101" s="19"/>
      <c r="O2101" s="19"/>
      <c r="P2101" s="19"/>
      <c r="Q2101" s="69" t="str">
        <f>VLOOKUP($B2101,D1_7!$B$5:$I$577,5,FALSE)&amp;""</f>
        <v/>
      </c>
      <c r="R2101" s="104"/>
      <c r="S2101" s="1"/>
      <c r="T2101" s="1"/>
      <c r="U2101" s="1"/>
      <c r="V2101" s="1"/>
      <c r="W2101" s="1"/>
      <c r="X2101" s="1"/>
      <c r="Y2101" s="1"/>
      <c r="Z2101" s="31"/>
      <c r="AA2101" s="1"/>
      <c r="AB2101" s="1"/>
      <c r="AC2101" s="1"/>
      <c r="AD2101" s="31"/>
      <c r="AE2101" s="1"/>
      <c r="AF2101" s="1"/>
      <c r="AG2101" s="1"/>
      <c r="AH2101" s="1"/>
      <c r="AI2101" s="1"/>
      <c r="AJ2101" s="67"/>
      <c r="AK2101" s="1"/>
      <c r="AL2101" s="1"/>
      <c r="AM2101" s="1"/>
      <c r="AN2101" s="67"/>
    </row>
    <row r="2102" spans="2:40" s="1" customFormat="1">
      <c r="B2102" s="19"/>
      <c r="C2102" s="19"/>
      <c r="D2102" s="19"/>
      <c r="E2102" s="19"/>
      <c r="F2102" s="19"/>
      <c r="G2102" s="19"/>
      <c r="H2102" s="19"/>
      <c r="I2102" s="19"/>
      <c r="J2102" s="19"/>
      <c r="K2102" s="19"/>
      <c r="L2102" s="19"/>
      <c r="M2102" s="19"/>
      <c r="N2102" s="19"/>
      <c r="O2102" s="19"/>
      <c r="P2102" s="19"/>
      <c r="Q2102" s="25"/>
      <c r="R2102" s="106"/>
      <c r="S2102" s="1"/>
      <c r="T2102" s="1"/>
      <c r="U2102" s="1"/>
      <c r="V2102" s="1"/>
      <c r="W2102" s="1"/>
      <c r="X2102" s="1"/>
      <c r="Y2102" s="1"/>
      <c r="Z2102" s="31"/>
      <c r="AA2102" s="1"/>
      <c r="AB2102" s="1"/>
      <c r="AC2102" s="1"/>
      <c r="AD2102" s="31"/>
      <c r="AE2102" s="1"/>
      <c r="AF2102" s="1"/>
      <c r="AG2102" s="1"/>
      <c r="AH2102" s="1"/>
      <c r="AI2102" s="1"/>
      <c r="AJ2102" s="67"/>
      <c r="AK2102" s="1"/>
      <c r="AL2102" s="1"/>
      <c r="AM2102" s="1"/>
      <c r="AN2102" s="67"/>
    </row>
    <row r="2103" spans="2:40" s="1" customFormat="1">
      <c r="B2103" s="19" t="s">
        <v>5228</v>
      </c>
      <c r="C2103" s="19"/>
      <c r="D2103" s="19"/>
      <c r="E2103" s="19"/>
      <c r="F2103" s="19"/>
      <c r="G2103" s="19"/>
      <c r="H2103" s="19"/>
      <c r="I2103" s="19"/>
      <c r="J2103" s="19"/>
      <c r="K2103" s="19"/>
      <c r="L2103" s="19"/>
      <c r="M2103" s="19"/>
      <c r="N2103" s="19"/>
      <c r="O2103" s="19"/>
      <c r="P2103" s="19"/>
      <c r="Q2103" s="69" t="str">
        <f>VLOOKUP($B2103,D1_7!$B$5:$I$577,5,FALSE)&amp;""</f>
        <v/>
      </c>
      <c r="R2103" s="76"/>
      <c r="S2103" s="24" t="s">
        <v>2773</v>
      </c>
      <c r="T2103" s="76"/>
      <c r="U2103" s="76"/>
      <c r="V2103" s="76"/>
      <c r="W2103" s="76"/>
      <c r="X2103" s="76"/>
      <c r="Y2103" s="76"/>
      <c r="Z2103" s="157" t="str">
        <f>VLOOKUP($B2103,D1_7!$B$5:$I$577,6,FALSE)&amp;""</f>
        <v/>
      </c>
      <c r="AA2103" s="35"/>
      <c r="AB2103" s="35"/>
      <c r="AC2103" s="143" t="s">
        <v>7711</v>
      </c>
      <c r="AD2103" s="31"/>
      <c r="AE2103" s="1"/>
      <c r="AF2103" s="1"/>
      <c r="AG2103" s="1"/>
      <c r="AH2103" s="1"/>
      <c r="AI2103" s="1"/>
      <c r="AJ2103" s="67"/>
      <c r="AK2103" s="1"/>
      <c r="AL2103" s="1"/>
      <c r="AM2103" s="1"/>
      <c r="AN2103" s="67"/>
    </row>
    <row r="2104" spans="2:40" s="1" customFormat="1">
      <c r="B2104" s="19"/>
      <c r="C2104" s="19"/>
      <c r="D2104" s="19"/>
      <c r="E2104" s="19"/>
      <c r="F2104" s="19"/>
      <c r="G2104" s="19"/>
      <c r="H2104" s="19"/>
      <c r="I2104" s="19"/>
      <c r="J2104" s="19"/>
      <c r="K2104" s="19"/>
      <c r="L2104" s="19"/>
      <c r="M2104" s="19"/>
      <c r="N2104" s="19"/>
      <c r="O2104" s="19"/>
      <c r="P2104" s="19"/>
      <c r="Q2104" s="25"/>
      <c r="R2104" s="77"/>
      <c r="S2104" s="25"/>
      <c r="T2104" s="77"/>
      <c r="U2104" s="77"/>
      <c r="V2104" s="77"/>
      <c r="W2104" s="77"/>
      <c r="X2104" s="77"/>
      <c r="Y2104" s="77"/>
      <c r="Z2104" s="11"/>
      <c r="AA2104" s="35"/>
      <c r="AB2104" s="35"/>
      <c r="AC2104" s="143"/>
      <c r="AD2104" s="31"/>
      <c r="AE2104" s="1"/>
      <c r="AF2104" s="1"/>
      <c r="AG2104" s="1"/>
      <c r="AH2104" s="1"/>
      <c r="AI2104" s="1"/>
      <c r="AJ2104" s="67"/>
      <c r="AK2104" s="1"/>
      <c r="AL2104" s="1"/>
      <c r="AM2104" s="1"/>
      <c r="AN2104" s="67"/>
    </row>
    <row r="2105" spans="2:40" s="1" customFormat="1">
      <c r="B2105" s="19" t="s">
        <v>3681</v>
      </c>
      <c r="C2105" s="19"/>
      <c r="D2105" s="19"/>
      <c r="E2105" s="19"/>
      <c r="F2105" s="19"/>
      <c r="G2105" s="19"/>
      <c r="H2105" s="19"/>
      <c r="I2105" s="19"/>
      <c r="J2105" s="19"/>
      <c r="K2105" s="19"/>
      <c r="L2105" s="19"/>
      <c r="M2105" s="19"/>
      <c r="N2105" s="19"/>
      <c r="O2105" s="19"/>
      <c r="P2105" s="19"/>
      <c r="Q2105" s="69" t="str">
        <f>VLOOKUP($B2105,D1_7!$B$5:$I$577,5,FALSE)&amp;""</f>
        <v/>
      </c>
      <c r="R2105" s="104"/>
      <c r="S2105" s="1"/>
      <c r="T2105" s="1"/>
      <c r="U2105" s="1"/>
      <c r="V2105" s="1"/>
      <c r="W2105" s="1"/>
      <c r="X2105" s="1"/>
      <c r="Y2105" s="1"/>
      <c r="Z2105" s="31"/>
      <c r="AA2105" s="1"/>
      <c r="AB2105" s="1"/>
      <c r="AC2105" s="1"/>
      <c r="AD2105" s="31"/>
      <c r="AE2105" s="1"/>
      <c r="AF2105" s="1"/>
      <c r="AG2105" s="1"/>
      <c r="AH2105" s="1"/>
      <c r="AI2105" s="1"/>
      <c r="AJ2105" s="67"/>
      <c r="AK2105" s="1"/>
      <c r="AL2105" s="1"/>
      <c r="AM2105" s="1"/>
      <c r="AN2105" s="67"/>
    </row>
    <row r="2106" spans="2:40" s="1" customFormat="1">
      <c r="B2106" s="19"/>
      <c r="C2106" s="19"/>
      <c r="D2106" s="19"/>
      <c r="E2106" s="19"/>
      <c r="F2106" s="19"/>
      <c r="G2106" s="19"/>
      <c r="H2106" s="19"/>
      <c r="I2106" s="19"/>
      <c r="J2106" s="19"/>
      <c r="K2106" s="19"/>
      <c r="L2106" s="19"/>
      <c r="M2106" s="19"/>
      <c r="N2106" s="19"/>
      <c r="O2106" s="19"/>
      <c r="P2106" s="19"/>
      <c r="Q2106" s="25"/>
      <c r="R2106" s="106"/>
      <c r="S2106" s="1"/>
      <c r="T2106" s="1"/>
      <c r="U2106" s="1"/>
      <c r="V2106" s="1"/>
      <c r="W2106" s="1"/>
      <c r="X2106" s="1"/>
      <c r="Y2106" s="1"/>
      <c r="Z2106" s="31"/>
      <c r="AA2106" s="1"/>
      <c r="AB2106" s="1"/>
      <c r="AC2106" s="1"/>
      <c r="AD2106" s="31"/>
      <c r="AE2106" s="1"/>
      <c r="AF2106" s="1"/>
      <c r="AG2106" s="1"/>
      <c r="AH2106" s="1"/>
      <c r="AI2106" s="1"/>
      <c r="AJ2106" s="67"/>
      <c r="AK2106" s="1"/>
      <c r="AL2106" s="1"/>
      <c r="AM2106" s="1"/>
      <c r="AN2106" s="67"/>
    </row>
    <row r="2107" spans="2:40" s="1" customFormat="1">
      <c r="B2107" s="19" t="s">
        <v>258</v>
      </c>
      <c r="C2107" s="19"/>
      <c r="D2107" s="19"/>
      <c r="E2107" s="19"/>
      <c r="F2107" s="19"/>
      <c r="G2107" s="19"/>
      <c r="H2107" s="19"/>
      <c r="I2107" s="19"/>
      <c r="J2107" s="19"/>
      <c r="K2107" s="19"/>
      <c r="L2107" s="19"/>
      <c r="M2107" s="19"/>
      <c r="N2107" s="19"/>
      <c r="O2107" s="19"/>
      <c r="P2107" s="19"/>
      <c r="Q2107" s="69" t="str">
        <f>VLOOKUP($B2107,D1_7!$B$5:$I$577,5,FALSE)&amp;""</f>
        <v/>
      </c>
      <c r="R2107" s="104"/>
      <c r="S2107" s="1"/>
      <c r="T2107" s="1"/>
      <c r="U2107" s="1"/>
      <c r="V2107" s="1"/>
      <c r="W2107" s="1"/>
      <c r="X2107" s="1"/>
      <c r="Y2107" s="1"/>
      <c r="Z2107" s="31"/>
      <c r="AA2107" s="1"/>
      <c r="AB2107" s="1"/>
      <c r="AC2107" s="1"/>
      <c r="AD2107" s="31"/>
      <c r="AE2107" s="1"/>
      <c r="AF2107" s="1"/>
      <c r="AG2107" s="1"/>
      <c r="AH2107" s="1"/>
      <c r="AI2107" s="1"/>
      <c r="AJ2107" s="67"/>
      <c r="AK2107" s="1"/>
      <c r="AL2107" s="1"/>
      <c r="AM2107" s="1"/>
      <c r="AN2107" s="67"/>
    </row>
    <row r="2108" spans="2:40" s="1" customFormat="1">
      <c r="B2108" s="19"/>
      <c r="C2108" s="19"/>
      <c r="D2108" s="19"/>
      <c r="E2108" s="19"/>
      <c r="F2108" s="19"/>
      <c r="G2108" s="19"/>
      <c r="H2108" s="19"/>
      <c r="I2108" s="19"/>
      <c r="J2108" s="19"/>
      <c r="K2108" s="19"/>
      <c r="L2108" s="19"/>
      <c r="M2108" s="19"/>
      <c r="N2108" s="19"/>
      <c r="O2108" s="19"/>
      <c r="P2108" s="19"/>
      <c r="Q2108" s="25"/>
      <c r="R2108" s="106"/>
      <c r="S2108" s="1"/>
      <c r="T2108" s="1"/>
      <c r="U2108" s="1"/>
      <c r="V2108" s="1"/>
      <c r="W2108" s="1"/>
      <c r="X2108" s="1"/>
      <c r="Y2108" s="1"/>
      <c r="Z2108" s="31"/>
      <c r="AA2108" s="1"/>
      <c r="AB2108" s="1"/>
      <c r="AC2108" s="1"/>
      <c r="AD2108" s="31"/>
      <c r="AE2108" s="1"/>
      <c r="AF2108" s="1"/>
      <c r="AG2108" s="1"/>
      <c r="AH2108" s="1"/>
      <c r="AI2108" s="1"/>
      <c r="AJ2108" s="67"/>
      <c r="AK2108" s="1"/>
      <c r="AL2108" s="1"/>
      <c r="AM2108" s="1"/>
      <c r="AN2108" s="67"/>
    </row>
    <row r="2109" spans="2:40" s="1" customFormat="1">
      <c r="B2109" s="19" t="s">
        <v>4075</v>
      </c>
      <c r="C2109" s="19"/>
      <c r="D2109" s="19"/>
      <c r="E2109" s="19"/>
      <c r="F2109" s="19"/>
      <c r="G2109" s="19"/>
      <c r="H2109" s="19"/>
      <c r="I2109" s="19"/>
      <c r="J2109" s="19"/>
      <c r="K2109" s="19"/>
      <c r="L2109" s="19"/>
      <c r="M2109" s="19"/>
      <c r="N2109" s="19"/>
      <c r="O2109" s="19"/>
      <c r="P2109" s="19"/>
      <c r="Q2109" s="69" t="str">
        <f>VLOOKUP($B2109,D1_7!$B$5:$I$577,5,FALSE)&amp;""</f>
        <v/>
      </c>
      <c r="R2109" s="104"/>
      <c r="S2109" s="1"/>
      <c r="T2109" s="1"/>
      <c r="U2109" s="1"/>
      <c r="V2109" s="1"/>
      <c r="W2109" s="1"/>
      <c r="X2109" s="1"/>
      <c r="Y2109" s="1"/>
      <c r="Z2109" s="31"/>
      <c r="AA2109" s="1"/>
      <c r="AB2109" s="1"/>
      <c r="AC2109" s="1"/>
      <c r="AD2109" s="31"/>
      <c r="AE2109" s="1"/>
      <c r="AF2109" s="1"/>
      <c r="AG2109" s="1"/>
      <c r="AH2109" s="1"/>
      <c r="AI2109" s="1"/>
      <c r="AJ2109" s="67"/>
      <c r="AK2109" s="1"/>
      <c r="AL2109" s="1"/>
      <c r="AM2109" s="1"/>
      <c r="AN2109" s="67"/>
    </row>
    <row r="2110" spans="2:40" s="1" customFormat="1">
      <c r="B2110" s="19"/>
      <c r="C2110" s="19"/>
      <c r="D2110" s="19"/>
      <c r="E2110" s="19"/>
      <c r="F2110" s="19"/>
      <c r="G2110" s="19"/>
      <c r="H2110" s="19"/>
      <c r="I2110" s="19"/>
      <c r="J2110" s="19"/>
      <c r="K2110" s="19"/>
      <c r="L2110" s="19"/>
      <c r="M2110" s="19"/>
      <c r="N2110" s="19"/>
      <c r="O2110" s="19"/>
      <c r="P2110" s="19"/>
      <c r="Q2110" s="25"/>
      <c r="R2110" s="106"/>
      <c r="S2110" s="1"/>
      <c r="T2110" s="1"/>
      <c r="U2110" s="1"/>
      <c r="V2110" s="1"/>
      <c r="W2110" s="1"/>
      <c r="X2110" s="1"/>
      <c r="Y2110" s="1"/>
      <c r="Z2110" s="31"/>
      <c r="AA2110" s="1"/>
      <c r="AB2110" s="1"/>
      <c r="AC2110" s="1"/>
      <c r="AD2110" s="31"/>
      <c r="AE2110" s="1"/>
      <c r="AF2110" s="1"/>
      <c r="AG2110" s="1"/>
      <c r="AH2110" s="1"/>
      <c r="AI2110" s="1"/>
      <c r="AJ2110" s="67"/>
      <c r="AK2110" s="1"/>
      <c r="AL2110" s="1"/>
      <c r="AM2110" s="1"/>
      <c r="AN2110" s="67"/>
    </row>
    <row r="2111" spans="2:40" s="1" customFormat="1">
      <c r="B2111" s="19" t="s">
        <v>1685</v>
      </c>
      <c r="C2111" s="19"/>
      <c r="D2111" s="19"/>
      <c r="E2111" s="19"/>
      <c r="F2111" s="19"/>
      <c r="G2111" s="19"/>
      <c r="H2111" s="19"/>
      <c r="I2111" s="19"/>
      <c r="J2111" s="19"/>
      <c r="K2111" s="19"/>
      <c r="L2111" s="19"/>
      <c r="M2111" s="19"/>
      <c r="N2111" s="19"/>
      <c r="O2111" s="19"/>
      <c r="P2111" s="19"/>
      <c r="Q2111" s="69" t="str">
        <f>VLOOKUP($B2111,D1_7!$B$5:$I$577,5,FALSE)&amp;""</f>
        <v/>
      </c>
      <c r="R2111" s="104"/>
      <c r="S2111" s="1"/>
      <c r="T2111" s="1"/>
      <c r="U2111" s="1"/>
      <c r="V2111" s="1"/>
      <c r="W2111" s="1"/>
      <c r="X2111" s="1"/>
      <c r="Y2111" s="1"/>
      <c r="Z2111" s="31"/>
      <c r="AA2111" s="1"/>
      <c r="AB2111" s="1"/>
      <c r="AC2111" s="1"/>
      <c r="AD2111" s="31"/>
      <c r="AE2111" s="1"/>
      <c r="AF2111" s="1"/>
      <c r="AG2111" s="1"/>
      <c r="AH2111" s="1"/>
      <c r="AI2111" s="1"/>
      <c r="AJ2111" s="67"/>
      <c r="AK2111" s="1"/>
      <c r="AL2111" s="1"/>
      <c r="AM2111" s="1"/>
      <c r="AN2111" s="67"/>
    </row>
    <row r="2112" spans="2:40" s="1" customFormat="1">
      <c r="B2112" s="19"/>
      <c r="C2112" s="19"/>
      <c r="D2112" s="19"/>
      <c r="E2112" s="19"/>
      <c r="F2112" s="19"/>
      <c r="G2112" s="19"/>
      <c r="H2112" s="19"/>
      <c r="I2112" s="19"/>
      <c r="J2112" s="19"/>
      <c r="K2112" s="19"/>
      <c r="L2112" s="19"/>
      <c r="M2112" s="19"/>
      <c r="N2112" s="19"/>
      <c r="O2112" s="19"/>
      <c r="P2112" s="19"/>
      <c r="Q2112" s="25"/>
      <c r="R2112" s="106"/>
      <c r="S2112" s="1"/>
      <c r="T2112" s="1"/>
      <c r="U2112" s="1"/>
      <c r="V2112" s="1"/>
      <c r="W2112" s="1"/>
      <c r="X2112" s="1"/>
      <c r="Y2112" s="1"/>
      <c r="Z2112" s="9"/>
      <c r="AA2112" s="70"/>
      <c r="AB2112" s="70"/>
      <c r="AC2112" s="1"/>
      <c r="AD2112" s="9"/>
      <c r="AE2112" s="70"/>
      <c r="AF2112" s="70"/>
      <c r="AG2112" s="70"/>
      <c r="AH2112" s="70"/>
      <c r="AI2112" s="70"/>
      <c r="AJ2112" s="137"/>
      <c r="AK2112" s="70"/>
      <c r="AL2112" s="70"/>
      <c r="AM2112" s="70"/>
      <c r="AN2112" s="137"/>
    </row>
    <row r="2113" spans="2:40" s="1" customFormat="1">
      <c r="B2113" s="19" t="s">
        <v>4875</v>
      </c>
      <c r="C2113" s="19"/>
      <c r="D2113" s="19"/>
      <c r="E2113" s="19"/>
      <c r="F2113" s="19"/>
      <c r="G2113" s="19"/>
      <c r="H2113" s="19"/>
      <c r="I2113" s="19"/>
      <c r="J2113" s="19"/>
      <c r="K2113" s="19"/>
      <c r="L2113" s="19"/>
      <c r="M2113" s="19"/>
      <c r="N2113" s="19"/>
      <c r="O2113" s="19"/>
      <c r="P2113" s="19"/>
      <c r="Q2113" s="69" t="str">
        <f>VLOOKUP($B2113,D1_7!$B$5:$I$577,5,FALSE)&amp;""</f>
        <v/>
      </c>
      <c r="R2113" s="76"/>
      <c r="S2113" s="24" t="s">
        <v>2773</v>
      </c>
      <c r="T2113" s="76"/>
      <c r="U2113" s="76"/>
      <c r="V2113" s="76"/>
      <c r="W2113" s="76"/>
      <c r="X2113" s="76"/>
      <c r="Y2113" s="76"/>
      <c r="Z2113" s="157" t="str">
        <f>VLOOKUP($B2113,D1_7!$B$5:$I$577,6,FALSE)&amp;""</f>
        <v/>
      </c>
      <c r="AA2113" s="35"/>
      <c r="AB2113" s="35"/>
      <c r="AC2113" s="143" t="s">
        <v>527</v>
      </c>
      <c r="AD2113" s="24" t="s">
        <v>2773</v>
      </c>
      <c r="AE2113" s="76"/>
      <c r="AF2113" s="76"/>
      <c r="AG2113" s="76"/>
      <c r="AH2113" s="76"/>
      <c r="AI2113" s="76"/>
      <c r="AJ2113" s="76"/>
      <c r="AK2113" s="157" t="str">
        <f>VLOOKUP($B2113,D1_7!$B$5:$I$577,7,FALSE)&amp;""</f>
        <v/>
      </c>
      <c r="AL2113" s="35"/>
      <c r="AM2113" s="35"/>
      <c r="AN2113" s="143" t="s">
        <v>527</v>
      </c>
    </row>
    <row r="2114" spans="2:40" s="1" customFormat="1">
      <c r="B2114" s="19"/>
      <c r="C2114" s="19"/>
      <c r="D2114" s="19"/>
      <c r="E2114" s="19"/>
      <c r="F2114" s="19"/>
      <c r="G2114" s="19"/>
      <c r="H2114" s="19"/>
      <c r="I2114" s="19"/>
      <c r="J2114" s="19"/>
      <c r="K2114" s="19"/>
      <c r="L2114" s="19"/>
      <c r="M2114" s="19"/>
      <c r="N2114" s="19"/>
      <c r="O2114" s="19"/>
      <c r="P2114" s="19"/>
      <c r="Q2114" s="25"/>
      <c r="R2114" s="77"/>
      <c r="S2114" s="25"/>
      <c r="T2114" s="77"/>
      <c r="U2114" s="77"/>
      <c r="V2114" s="77"/>
      <c r="W2114" s="77"/>
      <c r="X2114" s="77"/>
      <c r="Y2114" s="77"/>
      <c r="Z2114" s="11"/>
      <c r="AA2114" s="35"/>
      <c r="AB2114" s="35"/>
      <c r="AC2114" s="143"/>
      <c r="AD2114" s="25"/>
      <c r="AE2114" s="77"/>
      <c r="AF2114" s="77"/>
      <c r="AG2114" s="77"/>
      <c r="AH2114" s="77"/>
      <c r="AI2114" s="77"/>
      <c r="AJ2114" s="77"/>
      <c r="AK2114" s="11"/>
      <c r="AL2114" s="35"/>
      <c r="AM2114" s="35"/>
      <c r="AN2114" s="143"/>
    </row>
    <row r="2115" spans="2:40" s="1" customFormat="1">
      <c r="B2115" s="19" t="s">
        <v>958</v>
      </c>
      <c r="C2115" s="19"/>
      <c r="D2115" s="19"/>
      <c r="E2115" s="19"/>
      <c r="F2115" s="19"/>
      <c r="G2115" s="19"/>
      <c r="H2115" s="19"/>
      <c r="I2115" s="19"/>
      <c r="J2115" s="19"/>
      <c r="K2115" s="19"/>
      <c r="L2115" s="19"/>
      <c r="M2115" s="19"/>
      <c r="N2115" s="19"/>
      <c r="O2115" s="19"/>
      <c r="P2115" s="19"/>
      <c r="Q2115" s="69" t="str">
        <f>VLOOKUP($B2115,D1_7!$B$5:$I$577,5,FALSE)&amp;""</f>
        <v/>
      </c>
      <c r="R2115" s="76"/>
      <c r="S2115" s="24" t="s">
        <v>2773</v>
      </c>
      <c r="T2115" s="76"/>
      <c r="U2115" s="76"/>
      <c r="V2115" s="76"/>
      <c r="W2115" s="76"/>
      <c r="X2115" s="76"/>
      <c r="Y2115" s="76"/>
      <c r="Z2115" s="157" t="str">
        <f>VLOOKUP($B2115,D1_7!$B$5:$I$577,6,FALSE)&amp;""</f>
        <v/>
      </c>
      <c r="AA2115" s="35"/>
      <c r="AB2115" s="35"/>
      <c r="AC2115" s="143" t="s">
        <v>527</v>
      </c>
      <c r="AD2115" s="24" t="s">
        <v>2773</v>
      </c>
      <c r="AE2115" s="76"/>
      <c r="AF2115" s="76"/>
      <c r="AG2115" s="76"/>
      <c r="AH2115" s="76"/>
      <c r="AI2115" s="76"/>
      <c r="AJ2115" s="76"/>
      <c r="AK2115" s="157" t="str">
        <f>VLOOKUP($B2115,D1_7!$B$5:$I$577,7,FALSE)&amp;""</f>
        <v/>
      </c>
      <c r="AL2115" s="35"/>
      <c r="AM2115" s="35"/>
      <c r="AN2115" s="143" t="s">
        <v>527</v>
      </c>
    </row>
    <row r="2116" spans="2:40" s="1" customFormat="1">
      <c r="B2116" s="19"/>
      <c r="C2116" s="19"/>
      <c r="D2116" s="19"/>
      <c r="E2116" s="19"/>
      <c r="F2116" s="19"/>
      <c r="G2116" s="19"/>
      <c r="H2116" s="19"/>
      <c r="I2116" s="19"/>
      <c r="J2116" s="19"/>
      <c r="K2116" s="19"/>
      <c r="L2116" s="19"/>
      <c r="M2116" s="19"/>
      <c r="N2116" s="19"/>
      <c r="O2116" s="19"/>
      <c r="P2116" s="19"/>
      <c r="Q2116" s="25"/>
      <c r="R2116" s="77"/>
      <c r="S2116" s="25"/>
      <c r="T2116" s="77"/>
      <c r="U2116" s="77"/>
      <c r="V2116" s="77"/>
      <c r="W2116" s="77"/>
      <c r="X2116" s="77"/>
      <c r="Y2116" s="77"/>
      <c r="Z2116" s="11"/>
      <c r="AA2116" s="35"/>
      <c r="AB2116" s="35"/>
      <c r="AC2116" s="143"/>
      <c r="AD2116" s="25"/>
      <c r="AE2116" s="77"/>
      <c r="AF2116" s="77"/>
      <c r="AG2116" s="77"/>
      <c r="AH2116" s="77"/>
      <c r="AI2116" s="77"/>
      <c r="AJ2116" s="77"/>
      <c r="AK2116" s="11"/>
      <c r="AL2116" s="35"/>
      <c r="AM2116" s="35"/>
      <c r="AN2116" s="143"/>
    </row>
    <row r="2117" spans="2:40" s="1" customFormat="1">
      <c r="B2117" s="19" t="s">
        <v>5229</v>
      </c>
      <c r="C2117" s="19"/>
      <c r="D2117" s="19"/>
      <c r="E2117" s="19"/>
      <c r="F2117" s="19"/>
      <c r="G2117" s="19"/>
      <c r="H2117" s="19"/>
      <c r="I2117" s="19"/>
      <c r="J2117" s="19"/>
      <c r="K2117" s="19"/>
      <c r="L2117" s="19"/>
      <c r="M2117" s="19"/>
      <c r="N2117" s="19"/>
      <c r="O2117" s="19"/>
      <c r="P2117" s="19"/>
      <c r="Q2117" s="69" t="str">
        <f>VLOOKUP($B2117,D1_7!$B$5:$I$577,5,FALSE)&amp;""</f>
        <v/>
      </c>
      <c r="R2117" s="76"/>
      <c r="S2117" s="24" t="s">
        <v>2773</v>
      </c>
      <c r="T2117" s="76"/>
      <c r="U2117" s="76"/>
      <c r="V2117" s="76"/>
      <c r="W2117" s="76"/>
      <c r="X2117" s="76"/>
      <c r="Y2117" s="76"/>
      <c r="Z2117" s="157" t="str">
        <f>VLOOKUP($B2117,D1_7!$B$5:$I$577,6,FALSE)&amp;""</f>
        <v/>
      </c>
      <c r="AA2117" s="35"/>
      <c r="AB2117" s="35"/>
      <c r="AC2117" s="143" t="s">
        <v>527</v>
      </c>
      <c r="AD2117" s="24" t="s">
        <v>2773</v>
      </c>
      <c r="AE2117" s="76"/>
      <c r="AF2117" s="76"/>
      <c r="AG2117" s="76"/>
      <c r="AH2117" s="76"/>
      <c r="AI2117" s="76"/>
      <c r="AJ2117" s="76"/>
      <c r="AK2117" s="157" t="str">
        <f>VLOOKUP($B2117,D1_7!$B$5:$I$577,7,FALSE)&amp;""</f>
        <v/>
      </c>
      <c r="AL2117" s="35"/>
      <c r="AM2117" s="35"/>
      <c r="AN2117" s="143" t="s">
        <v>527</v>
      </c>
    </row>
    <row r="2118" spans="2:40" s="1" customFormat="1">
      <c r="B2118" s="19"/>
      <c r="C2118" s="19"/>
      <c r="D2118" s="19"/>
      <c r="E2118" s="19"/>
      <c r="F2118" s="19"/>
      <c r="G2118" s="19"/>
      <c r="H2118" s="19"/>
      <c r="I2118" s="19"/>
      <c r="J2118" s="19"/>
      <c r="K2118" s="19"/>
      <c r="L2118" s="19"/>
      <c r="M2118" s="19"/>
      <c r="N2118" s="19"/>
      <c r="O2118" s="19"/>
      <c r="P2118" s="19"/>
      <c r="Q2118" s="25"/>
      <c r="R2118" s="77"/>
      <c r="S2118" s="25"/>
      <c r="T2118" s="77"/>
      <c r="U2118" s="77"/>
      <c r="V2118" s="77"/>
      <c r="W2118" s="77"/>
      <c r="X2118" s="77"/>
      <c r="Y2118" s="77"/>
      <c r="Z2118" s="11"/>
      <c r="AA2118" s="35"/>
      <c r="AB2118" s="35"/>
      <c r="AC2118" s="143"/>
      <c r="AD2118" s="25"/>
      <c r="AE2118" s="77"/>
      <c r="AF2118" s="77"/>
      <c r="AG2118" s="77"/>
      <c r="AH2118" s="77"/>
      <c r="AI2118" s="77"/>
      <c r="AJ2118" s="77"/>
      <c r="AK2118" s="11"/>
      <c r="AL2118" s="35"/>
      <c r="AM2118" s="35"/>
      <c r="AN2118" s="143"/>
    </row>
    <row r="2119" spans="2:40" s="1" customFormat="1">
      <c r="B2119" s="19" t="s">
        <v>4165</v>
      </c>
      <c r="C2119" s="19"/>
      <c r="D2119" s="19"/>
      <c r="E2119" s="19"/>
      <c r="F2119" s="19"/>
      <c r="G2119" s="19"/>
      <c r="H2119" s="19"/>
      <c r="I2119" s="19"/>
      <c r="J2119" s="19"/>
      <c r="K2119" s="19"/>
      <c r="L2119" s="19"/>
      <c r="M2119" s="19"/>
      <c r="N2119" s="19"/>
      <c r="O2119" s="19"/>
      <c r="P2119" s="19"/>
      <c r="Q2119" s="69" t="str">
        <f>VLOOKUP($B2119,D1_7!$B$5:$I$577,5,FALSE)&amp;""</f>
        <v/>
      </c>
      <c r="R2119" s="76"/>
      <c r="S2119" s="24" t="s">
        <v>2773</v>
      </c>
      <c r="T2119" s="76"/>
      <c r="U2119" s="76"/>
      <c r="V2119" s="76"/>
      <c r="W2119" s="76"/>
      <c r="X2119" s="76"/>
      <c r="Y2119" s="76"/>
      <c r="Z2119" s="157" t="str">
        <f>VLOOKUP($B2119,D1_7!$B$5:$I$577,6,FALSE)&amp;""</f>
        <v/>
      </c>
      <c r="AA2119" s="35"/>
      <c r="AB2119" s="35"/>
      <c r="AC2119" s="143" t="s">
        <v>527</v>
      </c>
      <c r="AD2119" s="24" t="s">
        <v>2773</v>
      </c>
      <c r="AE2119" s="76"/>
      <c r="AF2119" s="76"/>
      <c r="AG2119" s="76"/>
      <c r="AH2119" s="76"/>
      <c r="AI2119" s="76"/>
      <c r="AJ2119" s="76"/>
      <c r="AK2119" s="157" t="str">
        <f>VLOOKUP($B2119,D1_7!$B$5:$I$577,7,FALSE)&amp;""</f>
        <v/>
      </c>
      <c r="AL2119" s="35"/>
      <c r="AM2119" s="35"/>
      <c r="AN2119" s="143" t="s">
        <v>527</v>
      </c>
    </row>
    <row r="2120" spans="2:40" s="1" customFormat="1">
      <c r="B2120" s="19"/>
      <c r="C2120" s="19"/>
      <c r="D2120" s="19"/>
      <c r="E2120" s="19"/>
      <c r="F2120" s="19"/>
      <c r="G2120" s="19"/>
      <c r="H2120" s="19"/>
      <c r="I2120" s="19"/>
      <c r="J2120" s="19"/>
      <c r="K2120" s="19"/>
      <c r="L2120" s="19"/>
      <c r="M2120" s="19"/>
      <c r="N2120" s="19"/>
      <c r="O2120" s="19"/>
      <c r="P2120" s="19"/>
      <c r="Q2120" s="25"/>
      <c r="R2120" s="77"/>
      <c r="S2120" s="25"/>
      <c r="T2120" s="77"/>
      <c r="U2120" s="77"/>
      <c r="V2120" s="77"/>
      <c r="W2120" s="77"/>
      <c r="X2120" s="77"/>
      <c r="Y2120" s="77"/>
      <c r="Z2120" s="11"/>
      <c r="AA2120" s="35"/>
      <c r="AB2120" s="35"/>
      <c r="AC2120" s="143"/>
      <c r="AD2120" s="25"/>
      <c r="AE2120" s="77"/>
      <c r="AF2120" s="77"/>
      <c r="AG2120" s="77"/>
      <c r="AH2120" s="77"/>
      <c r="AI2120" s="77"/>
      <c r="AJ2120" s="77"/>
      <c r="AK2120" s="11"/>
      <c r="AL2120" s="35"/>
      <c r="AM2120" s="35"/>
      <c r="AN2120" s="143"/>
    </row>
    <row r="2121" spans="2:40" s="1" customFormat="1">
      <c r="B2121" s="19" t="s">
        <v>684</v>
      </c>
      <c r="C2121" s="19"/>
      <c r="D2121" s="19"/>
      <c r="E2121" s="19"/>
      <c r="F2121" s="19"/>
      <c r="G2121" s="19"/>
      <c r="H2121" s="19"/>
      <c r="I2121" s="19"/>
      <c r="J2121" s="19"/>
      <c r="K2121" s="19"/>
      <c r="L2121" s="19"/>
      <c r="M2121" s="19"/>
      <c r="N2121" s="19"/>
      <c r="O2121" s="19"/>
      <c r="P2121" s="19"/>
      <c r="Q2121" s="69" t="str">
        <f>VLOOKUP($B2121,D1_7!$B$5:$I$577,5,FALSE)&amp;""</f>
        <v/>
      </c>
      <c r="R2121" s="76"/>
      <c r="S2121" s="24" t="s">
        <v>2773</v>
      </c>
      <c r="T2121" s="76"/>
      <c r="U2121" s="76"/>
      <c r="V2121" s="76"/>
      <c r="W2121" s="76"/>
      <c r="X2121" s="76"/>
      <c r="Y2121" s="76"/>
      <c r="Z2121" s="157" t="str">
        <f>VLOOKUP($B2121,D1_7!$B$5:$I$577,6,FALSE)&amp;""</f>
        <v/>
      </c>
      <c r="AA2121" s="35"/>
      <c r="AB2121" s="35"/>
      <c r="AC2121" s="143" t="s">
        <v>527</v>
      </c>
      <c r="AD2121" s="24" t="s">
        <v>2773</v>
      </c>
      <c r="AE2121" s="76"/>
      <c r="AF2121" s="76"/>
      <c r="AG2121" s="76"/>
      <c r="AH2121" s="76"/>
      <c r="AI2121" s="76"/>
      <c r="AJ2121" s="76"/>
      <c r="AK2121" s="157" t="str">
        <f>VLOOKUP($B2121,D1_7!$B$5:$I$577,7,FALSE)&amp;""</f>
        <v/>
      </c>
      <c r="AL2121" s="35"/>
      <c r="AM2121" s="35"/>
      <c r="AN2121" s="143" t="s">
        <v>527</v>
      </c>
    </row>
    <row r="2122" spans="2:40" s="1" customFormat="1">
      <c r="B2122" s="19"/>
      <c r="C2122" s="19"/>
      <c r="D2122" s="19"/>
      <c r="E2122" s="19"/>
      <c r="F2122" s="19"/>
      <c r="G2122" s="19"/>
      <c r="H2122" s="19"/>
      <c r="I2122" s="19"/>
      <c r="J2122" s="19"/>
      <c r="K2122" s="19"/>
      <c r="L2122" s="19"/>
      <c r="M2122" s="19"/>
      <c r="N2122" s="19"/>
      <c r="O2122" s="19"/>
      <c r="P2122" s="19"/>
      <c r="Q2122" s="25"/>
      <c r="R2122" s="77"/>
      <c r="S2122" s="25"/>
      <c r="T2122" s="77"/>
      <c r="U2122" s="77"/>
      <c r="V2122" s="77"/>
      <c r="W2122" s="77"/>
      <c r="X2122" s="77"/>
      <c r="Y2122" s="77"/>
      <c r="Z2122" s="11"/>
      <c r="AA2122" s="35"/>
      <c r="AB2122" s="35"/>
      <c r="AC2122" s="143"/>
      <c r="AD2122" s="25"/>
      <c r="AE2122" s="77"/>
      <c r="AF2122" s="77"/>
      <c r="AG2122" s="77"/>
      <c r="AH2122" s="77"/>
      <c r="AI2122" s="77"/>
      <c r="AJ2122" s="77"/>
      <c r="AK2122" s="11"/>
      <c r="AL2122" s="35"/>
      <c r="AM2122" s="35"/>
      <c r="AN2122" s="143"/>
    </row>
    <row r="2123" spans="2:40" s="1" customFormat="1">
      <c r="B2123" s="19" t="s">
        <v>4461</v>
      </c>
      <c r="C2123" s="19"/>
      <c r="D2123" s="19"/>
      <c r="E2123" s="19"/>
      <c r="F2123" s="19"/>
      <c r="G2123" s="19"/>
      <c r="H2123" s="19"/>
      <c r="I2123" s="19"/>
      <c r="J2123" s="19"/>
      <c r="K2123" s="19"/>
      <c r="L2123" s="19"/>
      <c r="M2123" s="19"/>
      <c r="N2123" s="19"/>
      <c r="O2123" s="19"/>
      <c r="P2123" s="19"/>
      <c r="Q2123" s="69" t="str">
        <f>VLOOKUP($B2123,D1_7!$B$5:$I$577,5,FALSE)&amp;""</f>
        <v/>
      </c>
      <c r="R2123" s="76"/>
      <c r="S2123" s="24" t="s">
        <v>2773</v>
      </c>
      <c r="T2123" s="76"/>
      <c r="U2123" s="76"/>
      <c r="V2123" s="76"/>
      <c r="W2123" s="76"/>
      <c r="X2123" s="76"/>
      <c r="Y2123" s="76"/>
      <c r="Z2123" s="157" t="str">
        <f>VLOOKUP($B2123,D1_7!$B$5:$I$577,6,FALSE)&amp;""</f>
        <v/>
      </c>
      <c r="AA2123" s="35"/>
      <c r="AB2123" s="35"/>
      <c r="AC2123" s="143" t="s">
        <v>527</v>
      </c>
      <c r="AD2123" s="24" t="s">
        <v>2773</v>
      </c>
      <c r="AE2123" s="76"/>
      <c r="AF2123" s="76"/>
      <c r="AG2123" s="76"/>
      <c r="AH2123" s="76"/>
      <c r="AI2123" s="76"/>
      <c r="AJ2123" s="76"/>
      <c r="AK2123" s="157" t="str">
        <f>VLOOKUP($B2123,D1_7!$B$5:$I$577,7,FALSE)&amp;""</f>
        <v/>
      </c>
      <c r="AL2123" s="35"/>
      <c r="AM2123" s="35"/>
      <c r="AN2123" s="143" t="s">
        <v>527</v>
      </c>
    </row>
    <row r="2124" spans="2:40" s="1" customFormat="1">
      <c r="B2124" s="19"/>
      <c r="C2124" s="19"/>
      <c r="D2124" s="19"/>
      <c r="E2124" s="19"/>
      <c r="F2124" s="19"/>
      <c r="G2124" s="19"/>
      <c r="H2124" s="19"/>
      <c r="I2124" s="19"/>
      <c r="J2124" s="19"/>
      <c r="K2124" s="19"/>
      <c r="L2124" s="19"/>
      <c r="M2124" s="19"/>
      <c r="N2124" s="19"/>
      <c r="O2124" s="19"/>
      <c r="P2124" s="19"/>
      <c r="Q2124" s="25"/>
      <c r="R2124" s="77"/>
      <c r="S2124" s="25"/>
      <c r="T2124" s="77"/>
      <c r="U2124" s="77"/>
      <c r="V2124" s="77"/>
      <c r="W2124" s="77"/>
      <c r="X2124" s="77"/>
      <c r="Y2124" s="77"/>
      <c r="Z2124" s="11"/>
      <c r="AA2124" s="35"/>
      <c r="AB2124" s="35"/>
      <c r="AC2124" s="143"/>
      <c r="AD2124" s="25"/>
      <c r="AE2124" s="77"/>
      <c r="AF2124" s="77"/>
      <c r="AG2124" s="77"/>
      <c r="AH2124" s="77"/>
      <c r="AI2124" s="77"/>
      <c r="AJ2124" s="77"/>
      <c r="AK2124" s="11"/>
      <c r="AL2124" s="35"/>
      <c r="AM2124" s="35"/>
      <c r="AN2124" s="143"/>
    </row>
    <row r="2125" spans="2:40" s="1" customFormat="1">
      <c r="B2125" s="19" t="s">
        <v>4787</v>
      </c>
      <c r="C2125" s="19"/>
      <c r="D2125" s="19"/>
      <c r="E2125" s="19"/>
      <c r="F2125" s="19"/>
      <c r="G2125" s="19"/>
      <c r="H2125" s="19"/>
      <c r="I2125" s="19"/>
      <c r="J2125" s="19"/>
      <c r="K2125" s="19"/>
      <c r="L2125" s="19"/>
      <c r="M2125" s="19"/>
      <c r="N2125" s="19"/>
      <c r="O2125" s="19"/>
      <c r="P2125" s="19"/>
      <c r="Q2125" s="69" t="str">
        <f>VLOOKUP($B2125,D1_7!$B$5:$I$577,5,FALSE)&amp;""</f>
        <v/>
      </c>
      <c r="R2125" s="76"/>
      <c r="S2125" s="24" t="s">
        <v>2773</v>
      </c>
      <c r="T2125" s="76"/>
      <c r="U2125" s="76"/>
      <c r="V2125" s="76"/>
      <c r="W2125" s="76"/>
      <c r="X2125" s="76"/>
      <c r="Y2125" s="76"/>
      <c r="Z2125" s="157" t="str">
        <f>VLOOKUP($B2125,D1_7!$B$5:$I$577,6,FALSE)&amp;""</f>
        <v/>
      </c>
      <c r="AA2125" s="35"/>
      <c r="AB2125" s="35"/>
      <c r="AC2125" s="143" t="s">
        <v>527</v>
      </c>
      <c r="AD2125" s="24" t="s">
        <v>2773</v>
      </c>
      <c r="AE2125" s="76"/>
      <c r="AF2125" s="76"/>
      <c r="AG2125" s="76"/>
      <c r="AH2125" s="76"/>
      <c r="AI2125" s="76"/>
      <c r="AJ2125" s="76"/>
      <c r="AK2125" s="157" t="str">
        <f>VLOOKUP($B2125,D1_7!$B$5:$I$577,7,FALSE)&amp;""</f>
        <v/>
      </c>
      <c r="AL2125" s="35"/>
      <c r="AM2125" s="35"/>
      <c r="AN2125" s="143" t="s">
        <v>527</v>
      </c>
    </row>
    <row r="2126" spans="2:40" s="1" customFormat="1">
      <c r="B2126" s="19"/>
      <c r="C2126" s="19"/>
      <c r="D2126" s="19"/>
      <c r="E2126" s="19"/>
      <c r="F2126" s="19"/>
      <c r="G2126" s="19"/>
      <c r="H2126" s="19"/>
      <c r="I2126" s="19"/>
      <c r="J2126" s="19"/>
      <c r="K2126" s="19"/>
      <c r="L2126" s="19"/>
      <c r="M2126" s="19"/>
      <c r="N2126" s="19"/>
      <c r="O2126" s="19"/>
      <c r="P2126" s="19"/>
      <c r="Q2126" s="25"/>
      <c r="R2126" s="77"/>
      <c r="S2126" s="25"/>
      <c r="T2126" s="77"/>
      <c r="U2126" s="77"/>
      <c r="V2126" s="77"/>
      <c r="W2126" s="77"/>
      <c r="X2126" s="77"/>
      <c r="Y2126" s="77"/>
      <c r="Z2126" s="11"/>
      <c r="AA2126" s="35"/>
      <c r="AB2126" s="35"/>
      <c r="AC2126" s="143"/>
      <c r="AD2126" s="25"/>
      <c r="AE2126" s="77"/>
      <c r="AF2126" s="77"/>
      <c r="AG2126" s="77"/>
      <c r="AH2126" s="77"/>
      <c r="AI2126" s="77"/>
      <c r="AJ2126" s="77"/>
      <c r="AK2126" s="11"/>
      <c r="AL2126" s="35"/>
      <c r="AM2126" s="35"/>
      <c r="AN2126" s="143"/>
    </row>
    <row r="2127" spans="2:40" s="1" customFormat="1">
      <c r="B2127" s="19" t="s">
        <v>5232</v>
      </c>
      <c r="C2127" s="19"/>
      <c r="D2127" s="19"/>
      <c r="E2127" s="19"/>
      <c r="F2127" s="19"/>
      <c r="G2127" s="19"/>
      <c r="H2127" s="19"/>
      <c r="I2127" s="19"/>
      <c r="J2127" s="19"/>
      <c r="K2127" s="19"/>
      <c r="L2127" s="19"/>
      <c r="M2127" s="19"/>
      <c r="N2127" s="19"/>
      <c r="O2127" s="19"/>
      <c r="P2127" s="19"/>
      <c r="Q2127" s="69" t="str">
        <f>VLOOKUP($B2127,D1_7!$B$5:$I$577,5,FALSE)&amp;""</f>
        <v/>
      </c>
      <c r="R2127" s="76"/>
      <c r="S2127" s="24" t="s">
        <v>2773</v>
      </c>
      <c r="T2127" s="76"/>
      <c r="U2127" s="76"/>
      <c r="V2127" s="76"/>
      <c r="W2127" s="76"/>
      <c r="X2127" s="76"/>
      <c r="Y2127" s="76"/>
      <c r="Z2127" s="157" t="str">
        <f>VLOOKUP($B2127,D1_7!$B$5:$I$577,6,FALSE)&amp;""</f>
        <v/>
      </c>
      <c r="AA2127" s="35"/>
      <c r="AB2127" s="35"/>
      <c r="AC2127" s="143" t="s">
        <v>527</v>
      </c>
      <c r="AD2127" s="24" t="s">
        <v>2773</v>
      </c>
      <c r="AE2127" s="76"/>
      <c r="AF2127" s="76"/>
      <c r="AG2127" s="76"/>
      <c r="AH2127" s="76"/>
      <c r="AI2127" s="76"/>
      <c r="AJ2127" s="76"/>
      <c r="AK2127" s="157" t="str">
        <f>VLOOKUP($B2127,D1_7!$B$5:$I$577,7,FALSE)&amp;""</f>
        <v/>
      </c>
      <c r="AL2127" s="35"/>
      <c r="AM2127" s="35"/>
      <c r="AN2127" s="143" t="s">
        <v>527</v>
      </c>
    </row>
    <row r="2128" spans="2:40" s="1" customFormat="1">
      <c r="B2128" s="19"/>
      <c r="C2128" s="19"/>
      <c r="D2128" s="19"/>
      <c r="E2128" s="19"/>
      <c r="F2128" s="19"/>
      <c r="G2128" s="19"/>
      <c r="H2128" s="19"/>
      <c r="I2128" s="19"/>
      <c r="J2128" s="19"/>
      <c r="K2128" s="19"/>
      <c r="L2128" s="19"/>
      <c r="M2128" s="19"/>
      <c r="N2128" s="19"/>
      <c r="O2128" s="19"/>
      <c r="P2128" s="19"/>
      <c r="Q2128" s="25"/>
      <c r="R2128" s="77"/>
      <c r="S2128" s="25"/>
      <c r="T2128" s="77"/>
      <c r="U2128" s="77"/>
      <c r="V2128" s="77"/>
      <c r="W2128" s="77"/>
      <c r="X2128" s="77"/>
      <c r="Y2128" s="77"/>
      <c r="Z2128" s="11"/>
      <c r="AA2128" s="35"/>
      <c r="AB2128" s="35"/>
      <c r="AC2128" s="143"/>
      <c r="AD2128" s="25"/>
      <c r="AE2128" s="77"/>
      <c r="AF2128" s="77"/>
      <c r="AG2128" s="77"/>
      <c r="AH2128" s="77"/>
      <c r="AI2128" s="77"/>
      <c r="AJ2128" s="77"/>
      <c r="AK2128" s="11"/>
      <c r="AL2128" s="35"/>
      <c r="AM2128" s="35"/>
      <c r="AN2128" s="143"/>
    </row>
    <row r="2129" spans="1:60" s="1" customFormat="1">
      <c r="A2129" s="1"/>
      <c r="B2129" s="19" t="s">
        <v>736</v>
      </c>
      <c r="C2129" s="19"/>
      <c r="D2129" s="19"/>
      <c r="E2129" s="19"/>
      <c r="F2129" s="19"/>
      <c r="G2129" s="19"/>
      <c r="H2129" s="19"/>
      <c r="I2129" s="19"/>
      <c r="J2129" s="19"/>
      <c r="K2129" s="19"/>
      <c r="L2129" s="19"/>
      <c r="M2129" s="19"/>
      <c r="N2129" s="19"/>
      <c r="O2129" s="19"/>
      <c r="P2129" s="19"/>
      <c r="Q2129" s="69" t="str">
        <f>VLOOKUP($B2129,D1_7!$B$5:$I$577,5,FALSE)&amp;""</f>
        <v/>
      </c>
      <c r="R2129" s="76"/>
      <c r="S2129" s="8"/>
      <c r="T2129" s="65"/>
      <c r="U2129" s="65"/>
      <c r="V2129" s="65"/>
      <c r="W2129" s="65"/>
      <c r="X2129" s="65"/>
      <c r="Y2129" s="65"/>
      <c r="Z2129" s="8"/>
      <c r="AA2129" s="65"/>
      <c r="AB2129" s="65"/>
      <c r="AC2129" s="136"/>
      <c r="AD2129" s="31"/>
      <c r="AE2129" s="1"/>
      <c r="AF2129" s="1"/>
      <c r="AG2129" s="1"/>
      <c r="AH2129" s="1"/>
      <c r="AI2129" s="1"/>
      <c r="AJ2129" s="1"/>
      <c r="AK2129" s="8"/>
      <c r="AL2129" s="65"/>
      <c r="AM2129" s="65"/>
      <c r="AN2129" s="136"/>
      <c r="AO2129" s="1"/>
      <c r="AP2129" s="1"/>
      <c r="AQ2129" s="1"/>
      <c r="AR2129" s="1"/>
      <c r="AS2129" s="1"/>
      <c r="AT2129" s="1"/>
      <c r="AU2129" s="1"/>
      <c r="AV2129" s="1"/>
      <c r="AW2129" s="1"/>
      <c r="AX2129" s="1"/>
      <c r="AY2129" s="1"/>
      <c r="AZ2129" s="1"/>
      <c r="BA2129" s="1"/>
      <c r="BB2129" s="1"/>
      <c r="BC2129" s="1"/>
      <c r="BD2129" s="1"/>
      <c r="BE2129" s="1"/>
      <c r="BF2129" s="1"/>
      <c r="BG2129" s="1"/>
      <c r="BH2129" s="1"/>
    </row>
    <row r="2130" spans="1:60" s="1" customFormat="1">
      <c r="A2130" s="1"/>
      <c r="B2130" s="19"/>
      <c r="C2130" s="19"/>
      <c r="D2130" s="19"/>
      <c r="E2130" s="19"/>
      <c r="F2130" s="19"/>
      <c r="G2130" s="19"/>
      <c r="H2130" s="19"/>
      <c r="I2130" s="19"/>
      <c r="J2130" s="19"/>
      <c r="K2130" s="19"/>
      <c r="L2130" s="19"/>
      <c r="M2130" s="19"/>
      <c r="N2130" s="19"/>
      <c r="O2130" s="19"/>
      <c r="P2130" s="19"/>
      <c r="Q2130" s="25"/>
      <c r="R2130" s="77"/>
      <c r="S2130" s="9"/>
      <c r="T2130" s="70"/>
      <c r="U2130" s="70"/>
      <c r="V2130" s="70"/>
      <c r="W2130" s="70"/>
      <c r="X2130" s="70"/>
      <c r="Y2130" s="70"/>
      <c r="Z2130" s="9"/>
      <c r="AA2130" s="70"/>
      <c r="AB2130" s="70"/>
      <c r="AC2130" s="137"/>
      <c r="AD2130" s="9"/>
      <c r="AE2130" s="70"/>
      <c r="AF2130" s="70"/>
      <c r="AG2130" s="70"/>
      <c r="AH2130" s="70"/>
      <c r="AI2130" s="70"/>
      <c r="AJ2130" s="70"/>
      <c r="AK2130" s="9"/>
      <c r="AL2130" s="70"/>
      <c r="AM2130" s="70"/>
      <c r="AN2130" s="137"/>
      <c r="AO2130" s="1"/>
      <c r="AP2130" s="1"/>
      <c r="AQ2130" s="1"/>
      <c r="AR2130" s="1"/>
      <c r="AS2130" s="1"/>
      <c r="AT2130" s="1"/>
      <c r="AU2130" s="1"/>
      <c r="AV2130" s="1"/>
      <c r="AW2130" s="1"/>
      <c r="AX2130" s="1"/>
      <c r="AY2130" s="1"/>
      <c r="AZ2130" s="1"/>
      <c r="BA2130" s="1"/>
      <c r="BB2130" s="1"/>
      <c r="BC2130" s="1"/>
      <c r="BD2130" s="1"/>
      <c r="BE2130" s="1"/>
      <c r="BF2130" s="1"/>
      <c r="BG2130" s="1"/>
      <c r="BH2130" s="1"/>
    </row>
    <row r="2131" spans="1:60" s="1" customFormat="1">
      <c r="A2131" s="1"/>
      <c r="B2131" s="1"/>
      <c r="C2131" s="1"/>
      <c r="D2131" s="1"/>
      <c r="E2131" s="1"/>
      <c r="F2131" s="1"/>
      <c r="G2131" s="1"/>
      <c r="H2131" s="1"/>
      <c r="I2131" s="1"/>
      <c r="J2131" s="1"/>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3"/>
      <c r="BG2131" s="3"/>
      <c r="BH2131" s="3"/>
    </row>
    <row r="2132" spans="1:60" s="1" customFormat="1">
      <c r="A2132" s="6" t="s">
        <v>7633</v>
      </c>
      <c r="B2132" s="1"/>
      <c r="C2132" s="1"/>
      <c r="D2132" s="1"/>
      <c r="E2132" s="1"/>
      <c r="F2132" s="1"/>
      <c r="G2132" s="1"/>
      <c r="H2132" s="1"/>
      <c r="I2132" s="1"/>
      <c r="J2132" s="1"/>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2"/>
      <c r="AM2132" s="1"/>
      <c r="AN2132" s="1"/>
      <c r="AO2132" s="1"/>
      <c r="AP2132" s="1"/>
      <c r="AQ2132" s="1"/>
      <c r="AR2132" s="1"/>
      <c r="AS2132" s="1"/>
      <c r="AT2132" s="1"/>
      <c r="AU2132" s="1"/>
      <c r="AV2132" s="1"/>
      <c r="AW2132" s="1"/>
      <c r="AX2132" s="1"/>
      <c r="AY2132" s="1"/>
      <c r="AZ2132" s="1"/>
      <c r="BA2132" s="1"/>
      <c r="BB2132" s="1"/>
      <c r="BC2132" s="1"/>
      <c r="BD2132" s="1"/>
      <c r="BE2132" s="1"/>
      <c r="BF2132" s="3"/>
      <c r="BG2132" s="3"/>
      <c r="BH2132" s="3"/>
    </row>
    <row r="2133" spans="1:60" s="1" customFormat="1">
      <c r="A2133" s="1"/>
      <c r="B2133" s="57"/>
      <c r="C2133" s="57"/>
      <c r="D2133" s="57"/>
      <c r="E2133" s="57"/>
      <c r="F2133" s="57"/>
      <c r="G2133" s="57"/>
      <c r="H2133" s="57"/>
      <c r="I2133" s="57"/>
      <c r="J2133" s="57"/>
      <c r="K2133" s="57"/>
      <c r="L2133" s="57"/>
      <c r="M2133" s="57"/>
      <c r="N2133" s="57"/>
      <c r="O2133" s="57"/>
      <c r="P2133" s="57"/>
      <c r="Q2133" s="57"/>
      <c r="R2133" s="57"/>
      <c r="S2133" s="57"/>
      <c r="T2133" s="57"/>
      <c r="U2133" s="57"/>
      <c r="V2133" s="57"/>
      <c r="W2133" s="57"/>
      <c r="X2133" s="57"/>
      <c r="Y2133" s="57"/>
      <c r="Z2133" s="57"/>
      <c r="AA2133" s="57"/>
      <c r="AB2133" s="57"/>
      <c r="AC2133" s="57"/>
      <c r="AD2133" s="57"/>
      <c r="AE2133" s="57"/>
      <c r="AF2133" s="57"/>
      <c r="AG2133" s="57"/>
      <c r="AH2133" s="57"/>
      <c r="AI2133" s="57"/>
      <c r="AJ2133" s="1"/>
      <c r="AK2133" s="1"/>
      <c r="AL2133" s="2"/>
      <c r="AM2133" s="1"/>
      <c r="AN2133" s="1"/>
      <c r="AO2133" s="1"/>
      <c r="AP2133" s="1"/>
      <c r="AQ2133" s="1"/>
      <c r="AR2133" s="1"/>
      <c r="AS2133" s="1"/>
      <c r="AT2133" s="1"/>
      <c r="AU2133" s="1"/>
      <c r="AV2133" s="1"/>
      <c r="AW2133" s="1"/>
      <c r="AX2133" s="1"/>
      <c r="AY2133" s="1"/>
      <c r="AZ2133" s="1"/>
      <c r="BA2133" s="1"/>
      <c r="BB2133" s="1"/>
      <c r="BC2133" s="1"/>
      <c r="BD2133" s="1"/>
      <c r="BE2133" s="1"/>
      <c r="BF2133" s="3"/>
      <c r="BG2133" s="3"/>
      <c r="BH2133" s="3"/>
    </row>
    <row r="2134" spans="1:60" s="1" customFormat="1">
      <c r="A2134" s="1"/>
      <c r="B2134" s="11" t="s">
        <v>288</v>
      </c>
      <c r="C2134" s="35"/>
      <c r="D2134" s="35"/>
      <c r="E2134" s="35"/>
      <c r="F2134" s="35"/>
      <c r="G2134" s="35"/>
      <c r="H2134" s="35"/>
      <c r="I2134" s="35"/>
      <c r="J2134" s="35"/>
      <c r="K2134" s="35"/>
      <c r="L2134" s="35"/>
      <c r="M2134" s="35"/>
      <c r="N2134" s="35"/>
      <c r="O2134" s="143"/>
      <c r="P2134" s="16" t="s">
        <v>540</v>
      </c>
      <c r="Q2134" s="16"/>
      <c r="R2134" s="24" t="s">
        <v>288</v>
      </c>
      <c r="S2134" s="76"/>
      <c r="T2134" s="76"/>
      <c r="U2134" s="76"/>
      <c r="V2134" s="76"/>
      <c r="W2134" s="76"/>
      <c r="X2134" s="76"/>
      <c r="Y2134" s="76"/>
      <c r="Z2134" s="76"/>
      <c r="AA2134" s="76"/>
      <c r="AB2134" s="76"/>
      <c r="AC2134" s="76"/>
      <c r="AD2134" s="76"/>
      <c r="AE2134" s="104"/>
      <c r="AF2134" s="16" t="s">
        <v>540</v>
      </c>
      <c r="AG2134" s="16"/>
      <c r="AH2134" s="24" t="s">
        <v>288</v>
      </c>
      <c r="AI2134" s="76"/>
      <c r="AJ2134" s="76"/>
      <c r="AK2134" s="76"/>
      <c r="AL2134" s="76"/>
      <c r="AM2134" s="76"/>
      <c r="AN2134" s="76"/>
      <c r="AO2134" s="76"/>
      <c r="AP2134" s="76"/>
      <c r="AQ2134" s="76"/>
      <c r="AR2134" s="76"/>
      <c r="AS2134" s="76"/>
      <c r="AT2134" s="76"/>
      <c r="AU2134" s="104"/>
      <c r="AV2134" s="16" t="s">
        <v>540</v>
      </c>
      <c r="AW2134" s="16"/>
      <c r="AX2134" s="1"/>
      <c r="AY2134" s="1"/>
      <c r="AZ2134" s="1"/>
      <c r="BA2134" s="1"/>
      <c r="BB2134" s="1"/>
      <c r="BC2134" s="1"/>
      <c r="BD2134" s="1"/>
      <c r="BE2134" s="1"/>
      <c r="BF2134" s="3"/>
      <c r="BG2134" s="3"/>
      <c r="BH2134" s="3"/>
    </row>
    <row r="2135" spans="1:60" s="1" customFormat="1">
      <c r="A2135" s="1"/>
      <c r="B2135" s="8" t="s">
        <v>7570</v>
      </c>
      <c r="C2135" s="65"/>
      <c r="D2135" s="65"/>
      <c r="E2135" s="65"/>
      <c r="F2135" s="65"/>
      <c r="G2135" s="65"/>
      <c r="H2135" s="65"/>
      <c r="I2135" s="65"/>
      <c r="J2135" s="65"/>
      <c r="K2135" s="65"/>
      <c r="L2135" s="65"/>
      <c r="M2135" s="65"/>
      <c r="N2135" s="65"/>
      <c r="O2135" s="136"/>
      <c r="P2135" s="69" t="str">
        <f>'D1'!G1624&amp;""</f>
        <v/>
      </c>
      <c r="Q2135" s="104"/>
      <c r="R2135" s="14" t="s">
        <v>5471</v>
      </c>
      <c r="S2135" s="81"/>
      <c r="T2135" s="81"/>
      <c r="U2135" s="81"/>
      <c r="V2135" s="81"/>
      <c r="W2135" s="81"/>
      <c r="X2135" s="81"/>
      <c r="Y2135" s="81"/>
      <c r="Z2135" s="81"/>
      <c r="AA2135" s="81"/>
      <c r="AB2135" s="81"/>
      <c r="AC2135" s="81"/>
      <c r="AD2135" s="81"/>
      <c r="AE2135" s="144"/>
      <c r="AF2135" s="69" t="str">
        <f>'D1'!G1626&amp;""</f>
        <v/>
      </c>
      <c r="AG2135" s="104"/>
      <c r="AH2135" s="14" t="s">
        <v>2041</v>
      </c>
      <c r="AI2135" s="81"/>
      <c r="AJ2135" s="81"/>
      <c r="AK2135" s="81"/>
      <c r="AL2135" s="81"/>
      <c r="AM2135" s="81"/>
      <c r="AN2135" s="81"/>
      <c r="AO2135" s="81"/>
      <c r="AP2135" s="81"/>
      <c r="AQ2135" s="81"/>
      <c r="AR2135" s="81"/>
      <c r="AS2135" s="81"/>
      <c r="AT2135" s="81"/>
      <c r="AU2135" s="144"/>
      <c r="AV2135" s="69" t="str">
        <f>'D1'!G1628&amp;""</f>
        <v/>
      </c>
      <c r="AW2135" s="104"/>
      <c r="AX2135" s="1"/>
      <c r="AY2135" s="1" t="s">
        <v>533</v>
      </c>
      <c r="AZ2135" s="1"/>
      <c r="BA2135" s="1"/>
      <c r="BB2135" s="1"/>
      <c r="BC2135" s="1"/>
      <c r="BD2135" s="1"/>
      <c r="BE2135" s="1"/>
      <c r="BF2135" s="3"/>
      <c r="BG2135" s="3"/>
      <c r="BH2135" s="3"/>
    </row>
    <row r="2136" spans="1:60" s="1" customFormat="1">
      <c r="A2136" s="1"/>
      <c r="B2136" s="31"/>
      <c r="C2136" s="1"/>
      <c r="D2136" s="1"/>
      <c r="E2136" s="1"/>
      <c r="F2136" s="1"/>
      <c r="G2136" s="1"/>
      <c r="H2136" s="1"/>
      <c r="I2136" s="1"/>
      <c r="J2136" s="1"/>
      <c r="K2136" s="1"/>
      <c r="L2136" s="1"/>
      <c r="M2136" s="1"/>
      <c r="N2136" s="1"/>
      <c r="O2136" s="67"/>
      <c r="P2136" s="25"/>
      <c r="Q2136" s="106"/>
      <c r="R2136" s="38"/>
      <c r="S2136" s="82"/>
      <c r="T2136" s="82"/>
      <c r="U2136" s="82"/>
      <c r="V2136" s="82"/>
      <c r="W2136" s="82"/>
      <c r="X2136" s="82"/>
      <c r="Y2136" s="82"/>
      <c r="Z2136" s="82"/>
      <c r="AA2136" s="82"/>
      <c r="AB2136" s="82"/>
      <c r="AC2136" s="82"/>
      <c r="AD2136" s="82"/>
      <c r="AE2136" s="145"/>
      <c r="AF2136" s="25"/>
      <c r="AG2136" s="106"/>
      <c r="AH2136" s="38"/>
      <c r="AI2136" s="82"/>
      <c r="AJ2136" s="82"/>
      <c r="AK2136" s="82"/>
      <c r="AL2136" s="82"/>
      <c r="AM2136" s="82"/>
      <c r="AN2136" s="82"/>
      <c r="AO2136" s="82"/>
      <c r="AP2136" s="82"/>
      <c r="AQ2136" s="82"/>
      <c r="AR2136" s="82"/>
      <c r="AS2136" s="82"/>
      <c r="AT2136" s="82"/>
      <c r="AU2136" s="145"/>
      <c r="AV2136" s="25"/>
      <c r="AW2136" s="106"/>
      <c r="AX2136" s="1"/>
      <c r="AY2136" s="1" t="s">
        <v>7129</v>
      </c>
      <c r="AZ2136" s="1"/>
      <c r="BA2136" s="1"/>
      <c r="BB2136" s="1"/>
      <c r="BC2136" s="1"/>
      <c r="BD2136" s="1"/>
      <c r="BE2136" s="1"/>
      <c r="BF2136" s="3"/>
      <c r="BG2136" s="3"/>
      <c r="BH2136" s="3"/>
    </row>
    <row r="2137" spans="1:60" s="1" customFormat="1">
      <c r="A2137" s="1"/>
      <c r="B2137" s="14" t="s">
        <v>3008</v>
      </c>
      <c r="C2137" s="81"/>
      <c r="D2137" s="81"/>
      <c r="E2137" s="81"/>
      <c r="F2137" s="81"/>
      <c r="G2137" s="81"/>
      <c r="H2137" s="81"/>
      <c r="I2137" s="81"/>
      <c r="J2137" s="81"/>
      <c r="K2137" s="81"/>
      <c r="L2137" s="81"/>
      <c r="M2137" s="81"/>
      <c r="N2137" s="81"/>
      <c r="O2137" s="144"/>
      <c r="P2137" s="69" t="str">
        <f>'D1'!G1630&amp;""</f>
        <v/>
      </c>
      <c r="Q2137" s="104"/>
      <c r="R2137" s="14" t="s">
        <v>245</v>
      </c>
      <c r="S2137" s="81"/>
      <c r="T2137" s="81"/>
      <c r="U2137" s="81"/>
      <c r="V2137" s="81"/>
      <c r="W2137" s="81"/>
      <c r="X2137" s="81"/>
      <c r="Y2137" s="81"/>
      <c r="Z2137" s="81"/>
      <c r="AA2137" s="81"/>
      <c r="AB2137" s="81"/>
      <c r="AC2137" s="81"/>
      <c r="AD2137" s="81"/>
      <c r="AE2137" s="144"/>
      <c r="AF2137" s="69" t="str">
        <f>'D1'!G1632&amp;""</f>
        <v/>
      </c>
      <c r="AG2137" s="104"/>
      <c r="AH2137" s="14" t="s">
        <v>1292</v>
      </c>
      <c r="AI2137" s="81"/>
      <c r="AJ2137" s="81"/>
      <c r="AK2137" s="81"/>
      <c r="AL2137" s="81"/>
      <c r="AM2137" s="81"/>
      <c r="AN2137" s="81"/>
      <c r="AO2137" s="81"/>
      <c r="AP2137" s="81"/>
      <c r="AQ2137" s="81"/>
      <c r="AR2137" s="81"/>
      <c r="AS2137" s="81"/>
      <c r="AT2137" s="81"/>
      <c r="AU2137" s="144"/>
      <c r="AV2137" s="69" t="str">
        <f>'D1'!G1634&amp;""</f>
        <v/>
      </c>
      <c r="AW2137" s="104"/>
      <c r="AX2137" s="1"/>
      <c r="AY2137" s="1"/>
      <c r="AZ2137" s="1"/>
      <c r="BA2137" s="1"/>
      <c r="BB2137" s="1"/>
      <c r="BC2137" s="1"/>
      <c r="BD2137" s="1"/>
      <c r="BE2137" s="1"/>
      <c r="BF2137" s="3"/>
      <c r="BG2137" s="3"/>
      <c r="BH2137" s="3"/>
    </row>
    <row r="2138" spans="1:60" s="1" customFormat="1">
      <c r="A2138" s="1"/>
      <c r="B2138" s="38"/>
      <c r="C2138" s="82"/>
      <c r="D2138" s="82"/>
      <c r="E2138" s="82"/>
      <c r="F2138" s="82"/>
      <c r="G2138" s="82"/>
      <c r="H2138" s="82"/>
      <c r="I2138" s="82"/>
      <c r="J2138" s="82"/>
      <c r="K2138" s="82"/>
      <c r="L2138" s="82"/>
      <c r="M2138" s="82"/>
      <c r="N2138" s="82"/>
      <c r="O2138" s="145"/>
      <c r="P2138" s="25"/>
      <c r="Q2138" s="106"/>
      <c r="R2138" s="38"/>
      <c r="S2138" s="82"/>
      <c r="T2138" s="82"/>
      <c r="U2138" s="82"/>
      <c r="V2138" s="82"/>
      <c r="W2138" s="82"/>
      <c r="X2138" s="82"/>
      <c r="Y2138" s="82"/>
      <c r="Z2138" s="82"/>
      <c r="AA2138" s="82"/>
      <c r="AB2138" s="82"/>
      <c r="AC2138" s="82"/>
      <c r="AD2138" s="82"/>
      <c r="AE2138" s="145"/>
      <c r="AF2138" s="25"/>
      <c r="AG2138" s="106"/>
      <c r="AH2138" s="38"/>
      <c r="AI2138" s="82"/>
      <c r="AJ2138" s="82"/>
      <c r="AK2138" s="82"/>
      <c r="AL2138" s="82"/>
      <c r="AM2138" s="82"/>
      <c r="AN2138" s="82"/>
      <c r="AO2138" s="82"/>
      <c r="AP2138" s="82"/>
      <c r="AQ2138" s="82"/>
      <c r="AR2138" s="82"/>
      <c r="AS2138" s="82"/>
      <c r="AT2138" s="82"/>
      <c r="AU2138" s="145"/>
      <c r="AV2138" s="25"/>
      <c r="AW2138" s="106"/>
      <c r="AX2138" s="1"/>
      <c r="AY2138" s="1"/>
      <c r="AZ2138" s="1"/>
      <c r="BA2138" s="1"/>
      <c r="BB2138" s="1"/>
      <c r="BC2138" s="1"/>
      <c r="BD2138" s="1"/>
      <c r="BE2138" s="1"/>
      <c r="BF2138" s="3"/>
      <c r="BG2138" s="3"/>
      <c r="BH2138" s="3"/>
    </row>
    <row r="2139" spans="1:60" s="1" customFormat="1">
      <c r="A2139" s="1"/>
      <c r="B2139" s="14" t="s">
        <v>7222</v>
      </c>
      <c r="C2139" s="81"/>
      <c r="D2139" s="81"/>
      <c r="E2139" s="81"/>
      <c r="F2139" s="81"/>
      <c r="G2139" s="81"/>
      <c r="H2139" s="81"/>
      <c r="I2139" s="81"/>
      <c r="J2139" s="81"/>
      <c r="K2139" s="81"/>
      <c r="L2139" s="81"/>
      <c r="M2139" s="81"/>
      <c r="N2139" s="81"/>
      <c r="O2139" s="144"/>
      <c r="P2139" s="69" t="str">
        <f>'D1'!G1636&amp;""</f>
        <v/>
      </c>
      <c r="Q2139" s="104"/>
      <c r="R2139" s="14" t="s">
        <v>7571</v>
      </c>
      <c r="S2139" s="81"/>
      <c r="T2139" s="81"/>
      <c r="U2139" s="81"/>
      <c r="V2139" s="81"/>
      <c r="W2139" s="81"/>
      <c r="X2139" s="81"/>
      <c r="Y2139" s="81"/>
      <c r="Z2139" s="81"/>
      <c r="AA2139" s="81"/>
      <c r="AB2139" s="81"/>
      <c r="AC2139" s="81"/>
      <c r="AD2139" s="81"/>
      <c r="AE2139" s="144"/>
      <c r="AF2139" s="69" t="str">
        <f>'D1'!G1638&amp;""</f>
        <v/>
      </c>
      <c r="AG2139" s="104"/>
      <c r="AH2139" s="58" t="s">
        <v>7572</v>
      </c>
      <c r="AI2139" s="95"/>
      <c r="AJ2139" s="95"/>
      <c r="AK2139" s="95"/>
      <c r="AL2139" s="95"/>
      <c r="AM2139" s="95"/>
      <c r="AN2139" s="95"/>
      <c r="AO2139" s="95"/>
      <c r="AP2139" s="95"/>
      <c r="AQ2139" s="95"/>
      <c r="AR2139" s="95"/>
      <c r="AS2139" s="95"/>
      <c r="AT2139" s="95"/>
      <c r="AU2139" s="181"/>
      <c r="AV2139" s="69" t="str">
        <f>'D1'!G1640&amp;""</f>
        <v/>
      </c>
      <c r="AW2139" s="104"/>
      <c r="AX2139" s="1"/>
      <c r="AY2139" s="1"/>
      <c r="AZ2139" s="1"/>
      <c r="BA2139" s="1"/>
      <c r="BB2139" s="1"/>
      <c r="BC2139" s="1"/>
      <c r="BD2139" s="1"/>
      <c r="BE2139" s="1"/>
      <c r="BF2139" s="3"/>
      <c r="BG2139" s="3"/>
      <c r="BH2139" s="3"/>
    </row>
    <row r="2140" spans="1:60" s="1" customFormat="1">
      <c r="A2140" s="1"/>
      <c r="B2140" s="38"/>
      <c r="C2140" s="82"/>
      <c r="D2140" s="82"/>
      <c r="E2140" s="82"/>
      <c r="F2140" s="82"/>
      <c r="G2140" s="82"/>
      <c r="H2140" s="82"/>
      <c r="I2140" s="82"/>
      <c r="J2140" s="82"/>
      <c r="K2140" s="82"/>
      <c r="L2140" s="82"/>
      <c r="M2140" s="82"/>
      <c r="N2140" s="82"/>
      <c r="O2140" s="145"/>
      <c r="P2140" s="25"/>
      <c r="Q2140" s="106"/>
      <c r="R2140" s="38"/>
      <c r="S2140" s="82"/>
      <c r="T2140" s="82"/>
      <c r="U2140" s="82"/>
      <c r="V2140" s="82"/>
      <c r="W2140" s="82"/>
      <c r="X2140" s="82"/>
      <c r="Y2140" s="82"/>
      <c r="Z2140" s="82"/>
      <c r="AA2140" s="82"/>
      <c r="AB2140" s="82"/>
      <c r="AC2140" s="82"/>
      <c r="AD2140" s="82"/>
      <c r="AE2140" s="145"/>
      <c r="AF2140" s="25"/>
      <c r="AG2140" s="106"/>
      <c r="AH2140" s="59"/>
      <c r="AI2140" s="96"/>
      <c r="AJ2140" s="96"/>
      <c r="AK2140" s="96"/>
      <c r="AL2140" s="96"/>
      <c r="AM2140" s="96"/>
      <c r="AN2140" s="96"/>
      <c r="AO2140" s="96"/>
      <c r="AP2140" s="96"/>
      <c r="AQ2140" s="96"/>
      <c r="AR2140" s="96"/>
      <c r="AS2140" s="96"/>
      <c r="AT2140" s="96"/>
      <c r="AU2140" s="182"/>
      <c r="AV2140" s="25"/>
      <c r="AW2140" s="106"/>
      <c r="AX2140" s="1"/>
      <c r="AY2140" s="1"/>
      <c r="AZ2140" s="1"/>
      <c r="BA2140" s="1"/>
      <c r="BB2140" s="1"/>
      <c r="BC2140" s="1"/>
      <c r="BD2140" s="1"/>
      <c r="BE2140" s="1"/>
      <c r="BF2140" s="3"/>
      <c r="BG2140" s="3"/>
      <c r="BH2140" s="3"/>
    </row>
    <row r="2141" spans="1:60" s="1" customFormat="1">
      <c r="A2141" s="1"/>
      <c r="B2141" s="14" t="s">
        <v>2979</v>
      </c>
      <c r="C2141" s="81"/>
      <c r="D2141" s="81"/>
      <c r="E2141" s="81"/>
      <c r="F2141" s="81"/>
      <c r="G2141" s="81"/>
      <c r="H2141" s="81"/>
      <c r="I2141" s="81"/>
      <c r="J2141" s="81"/>
      <c r="K2141" s="81"/>
      <c r="L2141" s="81"/>
      <c r="M2141" s="81"/>
      <c r="N2141" s="81"/>
      <c r="O2141" s="144"/>
      <c r="P2141" s="69" t="str">
        <f>'D1'!G1642&amp;""</f>
        <v/>
      </c>
      <c r="Q2141" s="104"/>
      <c r="R2141" s="14" t="s">
        <v>4284</v>
      </c>
      <c r="S2141" s="81"/>
      <c r="T2141" s="81"/>
      <c r="U2141" s="81"/>
      <c r="V2141" s="81"/>
      <c r="W2141" s="81"/>
      <c r="X2141" s="81"/>
      <c r="Y2141" s="81"/>
      <c r="Z2141" s="81"/>
      <c r="AA2141" s="81"/>
      <c r="AB2141" s="81"/>
      <c r="AC2141" s="81"/>
      <c r="AD2141" s="81"/>
      <c r="AE2141" s="144"/>
      <c r="AF2141" s="69" t="str">
        <f>'D1'!G1644&amp;""</f>
        <v/>
      </c>
      <c r="AG2141" s="104"/>
      <c r="AH2141" s="14" t="s">
        <v>7573</v>
      </c>
      <c r="AI2141" s="81"/>
      <c r="AJ2141" s="81"/>
      <c r="AK2141" s="81"/>
      <c r="AL2141" s="81"/>
      <c r="AM2141" s="81"/>
      <c r="AN2141" s="81"/>
      <c r="AO2141" s="81"/>
      <c r="AP2141" s="81"/>
      <c r="AQ2141" s="81"/>
      <c r="AR2141" s="81"/>
      <c r="AS2141" s="81"/>
      <c r="AT2141" s="81"/>
      <c r="AU2141" s="144"/>
      <c r="AV2141" s="69" t="str">
        <f>'D1'!G1646&amp;""</f>
        <v/>
      </c>
      <c r="AW2141" s="104"/>
      <c r="AX2141" s="1"/>
      <c r="AY2141" s="1"/>
      <c r="AZ2141" s="1"/>
      <c r="BA2141" s="1"/>
      <c r="BB2141" s="1"/>
      <c r="BC2141" s="1"/>
      <c r="BD2141" s="1"/>
      <c r="BE2141" s="1"/>
      <c r="BF2141" s="3"/>
      <c r="BG2141" s="3"/>
      <c r="BH2141" s="3"/>
    </row>
    <row r="2142" spans="1:60" s="1" customFormat="1">
      <c r="A2142" s="1"/>
      <c r="B2142" s="38"/>
      <c r="C2142" s="82"/>
      <c r="D2142" s="82"/>
      <c r="E2142" s="82"/>
      <c r="F2142" s="82"/>
      <c r="G2142" s="82"/>
      <c r="H2142" s="82"/>
      <c r="I2142" s="82"/>
      <c r="J2142" s="82"/>
      <c r="K2142" s="82"/>
      <c r="L2142" s="82"/>
      <c r="M2142" s="82"/>
      <c r="N2142" s="82"/>
      <c r="O2142" s="145"/>
      <c r="P2142" s="25"/>
      <c r="Q2142" s="106"/>
      <c r="R2142" s="38"/>
      <c r="S2142" s="82"/>
      <c r="T2142" s="82"/>
      <c r="U2142" s="82"/>
      <c r="V2142" s="82"/>
      <c r="W2142" s="82"/>
      <c r="X2142" s="82"/>
      <c r="Y2142" s="82"/>
      <c r="Z2142" s="82"/>
      <c r="AA2142" s="82"/>
      <c r="AB2142" s="82"/>
      <c r="AC2142" s="82"/>
      <c r="AD2142" s="82"/>
      <c r="AE2142" s="145"/>
      <c r="AF2142" s="25"/>
      <c r="AG2142" s="106"/>
      <c r="AH2142" s="38"/>
      <c r="AI2142" s="82"/>
      <c r="AJ2142" s="82"/>
      <c r="AK2142" s="82"/>
      <c r="AL2142" s="82"/>
      <c r="AM2142" s="82"/>
      <c r="AN2142" s="82"/>
      <c r="AO2142" s="82"/>
      <c r="AP2142" s="82"/>
      <c r="AQ2142" s="82"/>
      <c r="AR2142" s="82"/>
      <c r="AS2142" s="82"/>
      <c r="AT2142" s="82"/>
      <c r="AU2142" s="145"/>
      <c r="AV2142" s="25"/>
      <c r="AW2142" s="106"/>
      <c r="AX2142" s="1"/>
      <c r="AY2142" s="1"/>
      <c r="AZ2142" s="1"/>
      <c r="BA2142" s="1"/>
      <c r="BB2142" s="1"/>
      <c r="BC2142" s="1"/>
      <c r="BD2142" s="1"/>
      <c r="BE2142" s="1"/>
      <c r="BF2142" s="3"/>
      <c r="BG2142" s="3"/>
      <c r="BH2142" s="3"/>
    </row>
    <row r="2143" spans="1:60" s="1" customFormat="1">
      <c r="A2143" s="1"/>
      <c r="B2143" s="14" t="s">
        <v>7398</v>
      </c>
      <c r="C2143" s="81"/>
      <c r="D2143" s="81"/>
      <c r="E2143" s="81"/>
      <c r="F2143" s="81"/>
      <c r="G2143" s="81"/>
      <c r="H2143" s="81"/>
      <c r="I2143" s="81"/>
      <c r="J2143" s="81"/>
      <c r="K2143" s="81"/>
      <c r="L2143" s="81"/>
      <c r="M2143" s="81"/>
      <c r="N2143" s="81"/>
      <c r="O2143" s="144"/>
      <c r="P2143" s="69" t="str">
        <f>'D1'!G1648&amp;""</f>
        <v/>
      </c>
      <c r="Q2143" s="104"/>
      <c r="R2143" s="14" t="s">
        <v>7574</v>
      </c>
      <c r="S2143" s="81"/>
      <c r="T2143" s="81"/>
      <c r="U2143" s="81"/>
      <c r="V2143" s="81"/>
      <c r="W2143" s="81"/>
      <c r="X2143" s="81"/>
      <c r="Y2143" s="81"/>
      <c r="Z2143" s="81"/>
      <c r="AA2143" s="81"/>
      <c r="AB2143" s="81"/>
      <c r="AC2143" s="81"/>
      <c r="AD2143" s="81"/>
      <c r="AE2143" s="144"/>
      <c r="AF2143" s="69" t="str">
        <f>'D1'!G1650&amp;""</f>
        <v/>
      </c>
      <c r="AG2143" s="104"/>
      <c r="AH2143" s="58" t="s">
        <v>5522</v>
      </c>
      <c r="AI2143" s="95"/>
      <c r="AJ2143" s="95"/>
      <c r="AK2143" s="95"/>
      <c r="AL2143" s="95"/>
      <c r="AM2143" s="95"/>
      <c r="AN2143" s="95"/>
      <c r="AO2143" s="95"/>
      <c r="AP2143" s="95"/>
      <c r="AQ2143" s="95"/>
      <c r="AR2143" s="95"/>
      <c r="AS2143" s="95"/>
      <c r="AT2143" s="95"/>
      <c r="AU2143" s="181"/>
      <c r="AV2143" s="134" t="str">
        <f>'D1'!G1652&amp;""</f>
        <v/>
      </c>
      <c r="AW2143" s="104"/>
      <c r="AX2143" s="1"/>
      <c r="AY2143" s="1"/>
      <c r="AZ2143" s="1"/>
      <c r="BA2143" s="1"/>
      <c r="BB2143" s="1"/>
      <c r="BC2143" s="1"/>
      <c r="BD2143" s="1"/>
      <c r="BE2143" s="1"/>
      <c r="BF2143" s="3"/>
      <c r="BG2143" s="3"/>
      <c r="BH2143" s="3"/>
    </row>
    <row r="2144" spans="1:60" s="1" customFormat="1">
      <c r="A2144" s="1"/>
      <c r="B2144" s="38"/>
      <c r="C2144" s="82"/>
      <c r="D2144" s="82"/>
      <c r="E2144" s="82"/>
      <c r="F2144" s="82"/>
      <c r="G2144" s="82"/>
      <c r="H2144" s="82"/>
      <c r="I2144" s="82"/>
      <c r="J2144" s="82"/>
      <c r="K2144" s="82"/>
      <c r="L2144" s="82"/>
      <c r="M2144" s="82"/>
      <c r="N2144" s="82"/>
      <c r="O2144" s="145"/>
      <c r="P2144" s="25"/>
      <c r="Q2144" s="106"/>
      <c r="R2144" s="38"/>
      <c r="S2144" s="82"/>
      <c r="T2144" s="82"/>
      <c r="U2144" s="82"/>
      <c r="V2144" s="82"/>
      <c r="W2144" s="82"/>
      <c r="X2144" s="82"/>
      <c r="Y2144" s="82"/>
      <c r="Z2144" s="82"/>
      <c r="AA2144" s="82"/>
      <c r="AB2144" s="82"/>
      <c r="AC2144" s="82"/>
      <c r="AD2144" s="82"/>
      <c r="AE2144" s="145"/>
      <c r="AF2144" s="25"/>
      <c r="AG2144" s="106"/>
      <c r="AH2144" s="59"/>
      <c r="AI2144" s="96"/>
      <c r="AJ2144" s="96"/>
      <c r="AK2144" s="96"/>
      <c r="AL2144" s="96"/>
      <c r="AM2144" s="96"/>
      <c r="AN2144" s="96"/>
      <c r="AO2144" s="96"/>
      <c r="AP2144" s="96"/>
      <c r="AQ2144" s="96"/>
      <c r="AR2144" s="96"/>
      <c r="AS2144" s="96"/>
      <c r="AT2144" s="96"/>
      <c r="AU2144" s="182"/>
      <c r="AV2144" s="25"/>
      <c r="AW2144" s="106"/>
      <c r="AX2144" s="1"/>
      <c r="AY2144" s="1"/>
      <c r="AZ2144" s="1"/>
      <c r="BA2144" s="1"/>
      <c r="BB2144" s="1"/>
      <c r="BC2144" s="1"/>
      <c r="BD2144" s="1"/>
      <c r="BE2144" s="1"/>
      <c r="BF2144" s="3"/>
      <c r="BG2144" s="3"/>
      <c r="BH2144" s="3"/>
    </row>
    <row r="2145" spans="1:60" s="1" customFormat="1">
      <c r="A2145" s="1"/>
      <c r="B2145" s="58" t="s">
        <v>6658</v>
      </c>
      <c r="C2145" s="95"/>
      <c r="D2145" s="95"/>
      <c r="E2145" s="95"/>
      <c r="F2145" s="95"/>
      <c r="G2145" s="95"/>
      <c r="H2145" s="95"/>
      <c r="I2145" s="95"/>
      <c r="J2145" s="95"/>
      <c r="K2145" s="95"/>
      <c r="L2145" s="95"/>
      <c r="M2145" s="95"/>
      <c r="N2145" s="95"/>
      <c r="O2145" s="181"/>
      <c r="P2145" s="69" t="str">
        <f>'D1'!G1654&amp;""</f>
        <v/>
      </c>
      <c r="Q2145" s="104"/>
      <c r="R2145" s="58" t="s">
        <v>3056</v>
      </c>
      <c r="S2145" s="95"/>
      <c r="T2145" s="95"/>
      <c r="U2145" s="95"/>
      <c r="V2145" s="95"/>
      <c r="W2145" s="95"/>
      <c r="X2145" s="95"/>
      <c r="Y2145" s="95"/>
      <c r="Z2145" s="95"/>
      <c r="AA2145" s="95"/>
      <c r="AB2145" s="95"/>
      <c r="AC2145" s="95"/>
      <c r="AD2145" s="95"/>
      <c r="AE2145" s="181"/>
      <c r="AF2145" s="69" t="str">
        <f>'D1'!G1656&amp;""</f>
        <v/>
      </c>
      <c r="AG2145" s="104"/>
      <c r="AH2145" s="14" t="s">
        <v>3106</v>
      </c>
      <c r="AI2145" s="81"/>
      <c r="AJ2145" s="81"/>
      <c r="AK2145" s="81"/>
      <c r="AL2145" s="81"/>
      <c r="AM2145" s="81"/>
      <c r="AN2145" s="81"/>
      <c r="AO2145" s="81"/>
      <c r="AP2145" s="81"/>
      <c r="AQ2145" s="81"/>
      <c r="AR2145" s="81"/>
      <c r="AS2145" s="81"/>
      <c r="AT2145" s="81"/>
      <c r="AU2145" s="144"/>
      <c r="AV2145" s="69" t="str">
        <f>'D1'!G1658&amp;""</f>
        <v/>
      </c>
      <c r="AW2145" s="104"/>
      <c r="AX2145" s="1"/>
      <c r="AY2145" s="1"/>
      <c r="AZ2145" s="1"/>
      <c r="BA2145" s="1"/>
      <c r="BB2145" s="1"/>
      <c r="BC2145" s="1"/>
      <c r="BD2145" s="1"/>
      <c r="BE2145" s="1"/>
      <c r="BF2145" s="3"/>
      <c r="BG2145" s="3"/>
      <c r="BH2145" s="3"/>
    </row>
    <row r="2146" spans="1:60" s="1" customFormat="1">
      <c r="A2146" s="1"/>
      <c r="B2146" s="59"/>
      <c r="C2146" s="96"/>
      <c r="D2146" s="96"/>
      <c r="E2146" s="96"/>
      <c r="F2146" s="96"/>
      <c r="G2146" s="96"/>
      <c r="H2146" s="96"/>
      <c r="I2146" s="96"/>
      <c r="J2146" s="96"/>
      <c r="K2146" s="96"/>
      <c r="L2146" s="96"/>
      <c r="M2146" s="96"/>
      <c r="N2146" s="96"/>
      <c r="O2146" s="182"/>
      <c r="P2146" s="25"/>
      <c r="Q2146" s="106"/>
      <c r="R2146" s="59"/>
      <c r="S2146" s="96"/>
      <c r="T2146" s="96"/>
      <c r="U2146" s="96"/>
      <c r="V2146" s="96"/>
      <c r="W2146" s="96"/>
      <c r="X2146" s="96"/>
      <c r="Y2146" s="96"/>
      <c r="Z2146" s="96"/>
      <c r="AA2146" s="96"/>
      <c r="AB2146" s="96"/>
      <c r="AC2146" s="96"/>
      <c r="AD2146" s="96"/>
      <c r="AE2146" s="182"/>
      <c r="AF2146" s="25"/>
      <c r="AG2146" s="106"/>
      <c r="AH2146" s="38"/>
      <c r="AI2146" s="82"/>
      <c r="AJ2146" s="82"/>
      <c r="AK2146" s="82"/>
      <c r="AL2146" s="82"/>
      <c r="AM2146" s="82"/>
      <c r="AN2146" s="82"/>
      <c r="AO2146" s="82"/>
      <c r="AP2146" s="82"/>
      <c r="AQ2146" s="82"/>
      <c r="AR2146" s="82"/>
      <c r="AS2146" s="82"/>
      <c r="AT2146" s="82"/>
      <c r="AU2146" s="145"/>
      <c r="AV2146" s="25"/>
      <c r="AW2146" s="106"/>
      <c r="AX2146" s="1"/>
      <c r="AY2146" s="1"/>
      <c r="AZ2146" s="1"/>
      <c r="BA2146" s="1"/>
      <c r="BB2146" s="1"/>
      <c r="BC2146" s="1"/>
      <c r="BD2146" s="1"/>
      <c r="BE2146" s="1"/>
      <c r="BF2146" s="3"/>
      <c r="BG2146" s="3"/>
      <c r="BH2146" s="3"/>
    </row>
    <row r="2147" spans="1:60" s="1" customFormat="1">
      <c r="A2147" s="1"/>
      <c r="B2147" s="14" t="s">
        <v>5573</v>
      </c>
      <c r="C2147" s="81"/>
      <c r="D2147" s="81"/>
      <c r="E2147" s="81"/>
      <c r="F2147" s="81"/>
      <c r="G2147" s="81"/>
      <c r="H2147" s="81"/>
      <c r="I2147" s="81"/>
      <c r="J2147" s="81"/>
      <c r="K2147" s="81"/>
      <c r="L2147" s="81"/>
      <c r="M2147" s="81"/>
      <c r="N2147" s="81"/>
      <c r="O2147" s="144"/>
      <c r="P2147" s="69" t="str">
        <f>'D1'!G1660&amp;""</f>
        <v/>
      </c>
      <c r="Q2147" s="104"/>
      <c r="R2147" s="14" t="s">
        <v>3730</v>
      </c>
      <c r="S2147" s="81"/>
      <c r="T2147" s="81"/>
      <c r="U2147" s="81"/>
      <c r="V2147" s="81"/>
      <c r="W2147" s="81"/>
      <c r="X2147" s="81"/>
      <c r="Y2147" s="81"/>
      <c r="Z2147" s="81"/>
      <c r="AA2147" s="81"/>
      <c r="AB2147" s="81"/>
      <c r="AC2147" s="81"/>
      <c r="AD2147" s="81"/>
      <c r="AE2147" s="144"/>
      <c r="AF2147" s="69" t="str">
        <f>'D1'!G1662&amp;""</f>
        <v/>
      </c>
      <c r="AG2147" s="104"/>
      <c r="AH2147" s="14" t="s">
        <v>7575</v>
      </c>
      <c r="AI2147" s="81"/>
      <c r="AJ2147" s="81"/>
      <c r="AK2147" s="81"/>
      <c r="AL2147" s="81"/>
      <c r="AM2147" s="81"/>
      <c r="AN2147" s="81"/>
      <c r="AO2147" s="81"/>
      <c r="AP2147" s="81"/>
      <c r="AQ2147" s="81"/>
      <c r="AR2147" s="81"/>
      <c r="AS2147" s="81"/>
      <c r="AT2147" s="81"/>
      <c r="AU2147" s="144"/>
      <c r="AV2147" s="69" t="str">
        <f>'D1'!G1664&amp;""</f>
        <v/>
      </c>
      <c r="AW2147" s="104"/>
      <c r="AX2147" s="1"/>
      <c r="AY2147" s="1"/>
      <c r="AZ2147" s="1"/>
      <c r="BA2147" s="1"/>
      <c r="BB2147" s="1"/>
      <c r="BC2147" s="1"/>
      <c r="BD2147" s="1"/>
      <c r="BE2147" s="1"/>
      <c r="BF2147" s="3"/>
      <c r="BG2147" s="3"/>
      <c r="BH2147" s="3"/>
    </row>
    <row r="2148" spans="1:60" s="1" customFormat="1">
      <c r="A2148" s="1"/>
      <c r="B2148" s="38"/>
      <c r="C2148" s="82"/>
      <c r="D2148" s="82"/>
      <c r="E2148" s="82"/>
      <c r="F2148" s="82"/>
      <c r="G2148" s="82"/>
      <c r="H2148" s="82"/>
      <c r="I2148" s="82"/>
      <c r="J2148" s="82"/>
      <c r="K2148" s="82"/>
      <c r="L2148" s="82"/>
      <c r="M2148" s="82"/>
      <c r="N2148" s="82"/>
      <c r="O2148" s="145"/>
      <c r="P2148" s="25"/>
      <c r="Q2148" s="106"/>
      <c r="R2148" s="38"/>
      <c r="S2148" s="82"/>
      <c r="T2148" s="82"/>
      <c r="U2148" s="82"/>
      <c r="V2148" s="82"/>
      <c r="W2148" s="82"/>
      <c r="X2148" s="82"/>
      <c r="Y2148" s="82"/>
      <c r="Z2148" s="82"/>
      <c r="AA2148" s="82"/>
      <c r="AB2148" s="82"/>
      <c r="AC2148" s="82"/>
      <c r="AD2148" s="82"/>
      <c r="AE2148" s="145"/>
      <c r="AF2148" s="25"/>
      <c r="AG2148" s="106"/>
      <c r="AH2148" s="38"/>
      <c r="AI2148" s="82"/>
      <c r="AJ2148" s="82"/>
      <c r="AK2148" s="82"/>
      <c r="AL2148" s="82"/>
      <c r="AM2148" s="82"/>
      <c r="AN2148" s="82"/>
      <c r="AO2148" s="82"/>
      <c r="AP2148" s="82"/>
      <c r="AQ2148" s="82"/>
      <c r="AR2148" s="82"/>
      <c r="AS2148" s="82"/>
      <c r="AT2148" s="82"/>
      <c r="AU2148" s="145"/>
      <c r="AV2148" s="25"/>
      <c r="AW2148" s="106"/>
      <c r="AX2148" s="1"/>
      <c r="AY2148" s="1"/>
      <c r="AZ2148" s="1"/>
      <c r="BA2148" s="1"/>
      <c r="BB2148" s="1"/>
      <c r="BC2148" s="1"/>
      <c r="BD2148" s="1"/>
      <c r="BE2148" s="1"/>
      <c r="BF2148" s="3"/>
      <c r="BG2148" s="3"/>
      <c r="BH2148" s="3"/>
    </row>
    <row r="2149" spans="1:60" s="1" customFormat="1">
      <c r="A2149" s="1"/>
      <c r="B2149" s="1"/>
      <c r="C2149" s="1"/>
      <c r="D2149" s="1"/>
      <c r="E2149" s="1"/>
      <c r="F2149" s="1"/>
      <c r="G2149" s="1"/>
      <c r="H2149" s="1"/>
      <c r="I2149" s="1"/>
      <c r="J2149" s="1"/>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3"/>
      <c r="BG2149" s="3"/>
      <c r="BH2149" s="3"/>
    </row>
    <row r="2150" spans="1:60">
      <c r="A2150" s="6" t="s">
        <v>5180</v>
      </c>
      <c r="AY2150" s="3"/>
    </row>
    <row r="2151" spans="1:60">
      <c r="A2151" s="6"/>
      <c r="AY2151" s="3"/>
    </row>
    <row r="2152" spans="1:60">
      <c r="B2152" s="1" t="s">
        <v>7668</v>
      </c>
      <c r="AY2152" s="3"/>
    </row>
    <row r="2153" spans="1:60">
      <c r="C2153" s="1" t="s">
        <v>3513</v>
      </c>
      <c r="AL2153" s="1"/>
    </row>
    <row r="2154" spans="1:60" ht="14.25" customHeight="1">
      <c r="C2154" s="16" t="s">
        <v>288</v>
      </c>
      <c r="D2154" s="16"/>
      <c r="E2154" s="16"/>
      <c r="F2154" s="16"/>
      <c r="G2154" s="16"/>
      <c r="H2154" s="16"/>
      <c r="I2154" s="16"/>
      <c r="J2154" s="16"/>
      <c r="K2154" s="16"/>
      <c r="L2154" s="16"/>
      <c r="M2154" s="16"/>
      <c r="N2154" s="16"/>
      <c r="O2154" s="16"/>
      <c r="P2154" s="16"/>
      <c r="Q2154" s="24" t="s">
        <v>22</v>
      </c>
      <c r="R2154" s="104"/>
      <c r="S2154" s="45" t="s">
        <v>7669</v>
      </c>
      <c r="T2154" s="88"/>
      <c r="U2154" s="88"/>
      <c r="V2154" s="88"/>
      <c r="W2154" s="88"/>
      <c r="X2154" s="88"/>
      <c r="Y2154" s="88"/>
      <c r="Z2154" s="88"/>
      <c r="AA2154" s="88"/>
      <c r="AB2154" s="117"/>
      <c r="AC2154" s="16" t="s">
        <v>288</v>
      </c>
      <c r="AD2154" s="16"/>
      <c r="AE2154" s="16"/>
      <c r="AF2154" s="16"/>
      <c r="AG2154" s="16"/>
      <c r="AH2154" s="16"/>
      <c r="AI2154" s="16"/>
      <c r="AJ2154" s="16"/>
      <c r="AK2154" s="16"/>
      <c r="AL2154" s="16"/>
      <c r="AM2154" s="16"/>
      <c r="AN2154" s="16"/>
      <c r="AO2154" s="16"/>
      <c r="AP2154" s="16"/>
      <c r="AQ2154" s="24" t="s">
        <v>22</v>
      </c>
      <c r="AR2154" s="104"/>
      <c r="AS2154" s="45" t="s">
        <v>7669</v>
      </c>
      <c r="AT2154" s="88"/>
      <c r="AU2154" s="88"/>
      <c r="AV2154" s="88"/>
      <c r="AW2154" s="88"/>
      <c r="AX2154" s="88"/>
      <c r="AY2154" s="88"/>
      <c r="AZ2154" s="88"/>
      <c r="BA2154" s="88"/>
      <c r="BB2154" s="117"/>
      <c r="BC2154" s="3"/>
      <c r="BD2154" s="3"/>
      <c r="BE2154" s="3"/>
    </row>
    <row r="2155" spans="1:60">
      <c r="C2155" s="16"/>
      <c r="D2155" s="16"/>
      <c r="E2155" s="16"/>
      <c r="F2155" s="16"/>
      <c r="G2155" s="16"/>
      <c r="H2155" s="16"/>
      <c r="I2155" s="16"/>
      <c r="J2155" s="16"/>
      <c r="K2155" s="16"/>
      <c r="L2155" s="16"/>
      <c r="M2155" s="16"/>
      <c r="N2155" s="16"/>
      <c r="O2155" s="16"/>
      <c r="P2155" s="16"/>
      <c r="Q2155" s="25"/>
      <c r="R2155" s="106"/>
      <c r="S2155" s="245" t="s">
        <v>123</v>
      </c>
      <c r="T2155" s="261"/>
      <c r="U2155" s="261"/>
      <c r="V2155" s="261"/>
      <c r="W2155" s="267"/>
      <c r="X2155" s="46"/>
      <c r="Y2155" s="89"/>
      <c r="Z2155" s="89"/>
      <c r="AA2155" s="89"/>
      <c r="AB2155" s="118"/>
      <c r="AC2155" s="16"/>
      <c r="AD2155" s="16"/>
      <c r="AE2155" s="16"/>
      <c r="AF2155" s="16"/>
      <c r="AG2155" s="16"/>
      <c r="AH2155" s="16"/>
      <c r="AI2155" s="16"/>
      <c r="AJ2155" s="16"/>
      <c r="AK2155" s="16"/>
      <c r="AL2155" s="16"/>
      <c r="AM2155" s="16"/>
      <c r="AN2155" s="16"/>
      <c r="AO2155" s="16"/>
      <c r="AP2155" s="16"/>
      <c r="AQ2155" s="25"/>
      <c r="AR2155" s="106"/>
      <c r="AS2155" s="245" t="s">
        <v>123</v>
      </c>
      <c r="AT2155" s="261"/>
      <c r="AU2155" s="261"/>
      <c r="AV2155" s="261"/>
      <c r="AW2155" s="267"/>
      <c r="AX2155" s="46"/>
      <c r="AY2155" s="89"/>
      <c r="AZ2155" s="89"/>
      <c r="BA2155" s="89"/>
      <c r="BB2155" s="118"/>
      <c r="BC2155" s="3"/>
      <c r="BD2155" s="3"/>
      <c r="BE2155" s="3"/>
    </row>
    <row r="2156" spans="1:60" ht="14.25" customHeight="1">
      <c r="C2156" s="19" t="s">
        <v>7162</v>
      </c>
      <c r="D2156" s="19"/>
      <c r="E2156" s="19"/>
      <c r="F2156" s="19"/>
      <c r="G2156" s="19"/>
      <c r="H2156" s="19"/>
      <c r="I2156" s="19"/>
      <c r="J2156" s="19"/>
      <c r="K2156" s="19"/>
      <c r="L2156" s="19"/>
      <c r="M2156" s="19"/>
      <c r="N2156" s="19"/>
      <c r="O2156" s="19"/>
      <c r="P2156" s="19"/>
      <c r="Q2156" s="69" t="str">
        <f>VLOOKUP($C2156,D1_8!$B$5:$I$996,6,FALSE)&amp;""</f>
        <v/>
      </c>
      <c r="R2156" s="104"/>
      <c r="S2156" s="8"/>
      <c r="T2156" s="65"/>
      <c r="U2156" s="65"/>
      <c r="V2156" s="65"/>
      <c r="W2156" s="65"/>
      <c r="X2156" s="8"/>
      <c r="Y2156" s="65"/>
      <c r="Z2156" s="65"/>
      <c r="AA2156" s="65"/>
      <c r="AB2156" s="136"/>
      <c r="AC2156" s="19" t="s">
        <v>1477</v>
      </c>
      <c r="AD2156" s="19"/>
      <c r="AE2156" s="19"/>
      <c r="AF2156" s="19"/>
      <c r="AG2156" s="19"/>
      <c r="AH2156" s="19"/>
      <c r="AI2156" s="19"/>
      <c r="AJ2156" s="19"/>
      <c r="AK2156" s="19"/>
      <c r="AL2156" s="19"/>
      <c r="AM2156" s="19"/>
      <c r="AN2156" s="19"/>
      <c r="AO2156" s="19"/>
      <c r="AP2156" s="19"/>
      <c r="AQ2156" s="69" t="str">
        <f>VLOOKUP($AC2156,D1_8!$B$5:$I$996,6,FALSE)&amp;""</f>
        <v/>
      </c>
      <c r="AR2156" s="104"/>
      <c r="AS2156" s="111"/>
      <c r="AT2156" s="111"/>
      <c r="AU2156" s="111"/>
      <c r="AV2156" s="111"/>
      <c r="AW2156" s="111"/>
      <c r="AX2156" s="24"/>
      <c r="AY2156" s="76"/>
      <c r="AZ2156" s="76"/>
      <c r="BA2156" s="76"/>
      <c r="BB2156" s="104"/>
      <c r="BC2156" s="3"/>
      <c r="BD2156" s="3"/>
      <c r="BE2156" s="3"/>
    </row>
    <row r="2157" spans="1:60">
      <c r="C2157" s="19"/>
      <c r="D2157" s="19"/>
      <c r="E2157" s="19"/>
      <c r="F2157" s="19"/>
      <c r="G2157" s="19"/>
      <c r="H2157" s="19"/>
      <c r="I2157" s="19"/>
      <c r="J2157" s="19"/>
      <c r="K2157" s="19"/>
      <c r="L2157" s="19"/>
      <c r="M2157" s="19"/>
      <c r="N2157" s="19"/>
      <c r="O2157" s="19"/>
      <c r="P2157" s="19"/>
      <c r="Q2157" s="25"/>
      <c r="R2157" s="106"/>
      <c r="S2157" s="31"/>
      <c r="X2157" s="31"/>
      <c r="AB2157" s="67"/>
      <c r="AC2157" s="19"/>
      <c r="AD2157" s="19"/>
      <c r="AE2157" s="19"/>
      <c r="AF2157" s="19"/>
      <c r="AG2157" s="19"/>
      <c r="AH2157" s="19"/>
      <c r="AI2157" s="19"/>
      <c r="AJ2157" s="19"/>
      <c r="AK2157" s="19"/>
      <c r="AL2157" s="19"/>
      <c r="AM2157" s="19"/>
      <c r="AN2157" s="19"/>
      <c r="AO2157" s="19"/>
      <c r="AP2157" s="19"/>
      <c r="AQ2157" s="25"/>
      <c r="AR2157" s="106"/>
      <c r="AS2157" s="246"/>
      <c r="AT2157" s="246"/>
      <c r="AU2157" s="246"/>
      <c r="AV2157" s="246"/>
      <c r="AW2157" s="246"/>
      <c r="AX2157" s="34"/>
      <c r="AY2157" s="2"/>
      <c r="AZ2157" s="2"/>
      <c r="BA2157" s="2"/>
      <c r="BB2157" s="105"/>
      <c r="BC2157" s="3"/>
      <c r="BD2157" s="3"/>
      <c r="BE2157" s="3"/>
    </row>
    <row r="2158" spans="1:60">
      <c r="C2158" s="19" t="s">
        <v>5830</v>
      </c>
      <c r="D2158" s="19"/>
      <c r="E2158" s="19"/>
      <c r="F2158" s="19"/>
      <c r="G2158" s="19"/>
      <c r="H2158" s="19"/>
      <c r="I2158" s="19"/>
      <c r="J2158" s="19"/>
      <c r="K2158" s="19"/>
      <c r="L2158" s="19"/>
      <c r="M2158" s="19"/>
      <c r="N2158" s="19"/>
      <c r="O2158" s="19"/>
      <c r="P2158" s="19"/>
      <c r="Q2158" s="69" t="str">
        <f>VLOOKUP($C2158,D1_8!$B$5:$I$996,6,FALSE)&amp;""</f>
        <v/>
      </c>
      <c r="R2158" s="104"/>
      <c r="S2158" s="31"/>
      <c r="X2158" s="31"/>
      <c r="AB2158" s="67"/>
      <c r="AC2158" s="19" t="s">
        <v>3267</v>
      </c>
      <c r="AD2158" s="19"/>
      <c r="AE2158" s="19"/>
      <c r="AF2158" s="19"/>
      <c r="AG2158" s="19"/>
      <c r="AH2158" s="19"/>
      <c r="AI2158" s="19"/>
      <c r="AJ2158" s="19"/>
      <c r="AK2158" s="19"/>
      <c r="AL2158" s="19"/>
      <c r="AM2158" s="19"/>
      <c r="AN2158" s="19"/>
      <c r="AO2158" s="19"/>
      <c r="AP2158" s="19"/>
      <c r="AQ2158" s="69" t="str">
        <f>VLOOKUP($AC2158,D1_8!$B$5:$I$996,6,FALSE)&amp;""</f>
        <v/>
      </c>
      <c r="AR2158" s="104"/>
      <c r="AS2158" s="246"/>
      <c r="AT2158" s="246"/>
      <c r="AU2158" s="246"/>
      <c r="AV2158" s="246"/>
      <c r="AW2158" s="246"/>
      <c r="AX2158" s="34"/>
      <c r="AY2158" s="2"/>
      <c r="AZ2158" s="2"/>
      <c r="BA2158" s="2"/>
      <c r="BB2158" s="105"/>
      <c r="BC2158" s="3"/>
      <c r="BD2158" s="3"/>
      <c r="BE2158" s="3"/>
    </row>
    <row r="2159" spans="1:60">
      <c r="C2159" s="19"/>
      <c r="D2159" s="19"/>
      <c r="E2159" s="19"/>
      <c r="F2159" s="19"/>
      <c r="G2159" s="19"/>
      <c r="H2159" s="19"/>
      <c r="I2159" s="19"/>
      <c r="J2159" s="19"/>
      <c r="K2159" s="19"/>
      <c r="L2159" s="19"/>
      <c r="M2159" s="19"/>
      <c r="N2159" s="19"/>
      <c r="O2159" s="19"/>
      <c r="P2159" s="19"/>
      <c r="Q2159" s="25"/>
      <c r="R2159" s="106"/>
      <c r="S2159" s="31"/>
      <c r="X2159" s="31"/>
      <c r="AB2159" s="67"/>
      <c r="AC2159" s="19"/>
      <c r="AD2159" s="19"/>
      <c r="AE2159" s="19"/>
      <c r="AF2159" s="19"/>
      <c r="AG2159" s="19"/>
      <c r="AH2159" s="19"/>
      <c r="AI2159" s="19"/>
      <c r="AJ2159" s="19"/>
      <c r="AK2159" s="19"/>
      <c r="AL2159" s="19"/>
      <c r="AM2159" s="19"/>
      <c r="AN2159" s="19"/>
      <c r="AO2159" s="19"/>
      <c r="AP2159" s="19"/>
      <c r="AQ2159" s="25"/>
      <c r="AR2159" s="106"/>
      <c r="AS2159" s="246"/>
      <c r="AT2159" s="246"/>
      <c r="AU2159" s="246"/>
      <c r="AV2159" s="246"/>
      <c r="AW2159" s="246"/>
      <c r="AX2159" s="34"/>
      <c r="AY2159" s="2"/>
      <c r="AZ2159" s="2"/>
      <c r="BA2159" s="2"/>
      <c r="BB2159" s="105"/>
      <c r="BC2159" s="3"/>
      <c r="BD2159" s="3"/>
      <c r="BE2159" s="3"/>
    </row>
    <row r="2160" spans="1:60">
      <c r="C2160" s="19" t="s">
        <v>5831</v>
      </c>
      <c r="D2160" s="19"/>
      <c r="E2160" s="19"/>
      <c r="F2160" s="19"/>
      <c r="G2160" s="19"/>
      <c r="H2160" s="19"/>
      <c r="I2160" s="19"/>
      <c r="J2160" s="19"/>
      <c r="K2160" s="19"/>
      <c r="L2160" s="19"/>
      <c r="M2160" s="19"/>
      <c r="N2160" s="19"/>
      <c r="O2160" s="19"/>
      <c r="P2160" s="19"/>
      <c r="Q2160" s="69" t="str">
        <f>VLOOKUP($C2160,D1_8!$B$5:$I$996,6,FALSE)&amp;""</f>
        <v/>
      </c>
      <c r="R2160" s="104"/>
      <c r="S2160" s="31"/>
      <c r="X2160" s="31"/>
      <c r="AB2160" s="67"/>
      <c r="AC2160" s="19" t="s">
        <v>5833</v>
      </c>
      <c r="AD2160" s="19"/>
      <c r="AE2160" s="19"/>
      <c r="AF2160" s="19"/>
      <c r="AG2160" s="19"/>
      <c r="AH2160" s="19"/>
      <c r="AI2160" s="19"/>
      <c r="AJ2160" s="19"/>
      <c r="AK2160" s="19"/>
      <c r="AL2160" s="19"/>
      <c r="AM2160" s="19"/>
      <c r="AN2160" s="19"/>
      <c r="AO2160" s="19"/>
      <c r="AP2160" s="19"/>
      <c r="AQ2160" s="69" t="str">
        <f>VLOOKUP($AC2160,D1_8!$B$5:$I$996,6,FALSE)&amp;""</f>
        <v/>
      </c>
      <c r="AR2160" s="104"/>
      <c r="AS2160" s="246"/>
      <c r="AT2160" s="246"/>
      <c r="AU2160" s="246"/>
      <c r="AV2160" s="246"/>
      <c r="AW2160" s="246"/>
      <c r="AX2160" s="34"/>
      <c r="AY2160" s="2"/>
      <c r="AZ2160" s="2"/>
      <c r="BA2160" s="2"/>
      <c r="BB2160" s="105"/>
      <c r="BC2160" s="3"/>
      <c r="BD2160" s="3"/>
      <c r="BE2160" s="3"/>
    </row>
    <row r="2161" spans="2:57">
      <c r="C2161" s="19"/>
      <c r="D2161" s="19"/>
      <c r="E2161" s="19"/>
      <c r="F2161" s="19"/>
      <c r="G2161" s="19"/>
      <c r="H2161" s="19"/>
      <c r="I2161" s="19"/>
      <c r="J2161" s="19"/>
      <c r="K2161" s="19"/>
      <c r="L2161" s="19"/>
      <c r="M2161" s="19"/>
      <c r="N2161" s="19"/>
      <c r="O2161" s="19"/>
      <c r="P2161" s="19"/>
      <c r="Q2161" s="25"/>
      <c r="R2161" s="106"/>
      <c r="S2161" s="31"/>
      <c r="X2161" s="31"/>
      <c r="AB2161" s="67"/>
      <c r="AC2161" s="19"/>
      <c r="AD2161" s="19"/>
      <c r="AE2161" s="19"/>
      <c r="AF2161" s="19"/>
      <c r="AG2161" s="19"/>
      <c r="AH2161" s="19"/>
      <c r="AI2161" s="19"/>
      <c r="AJ2161" s="19"/>
      <c r="AK2161" s="19"/>
      <c r="AL2161" s="19"/>
      <c r="AM2161" s="19"/>
      <c r="AN2161" s="19"/>
      <c r="AO2161" s="19"/>
      <c r="AP2161" s="19"/>
      <c r="AQ2161" s="25"/>
      <c r="AR2161" s="106"/>
      <c r="AS2161" s="110"/>
      <c r="AT2161" s="110"/>
      <c r="AU2161" s="110"/>
      <c r="AV2161" s="110"/>
      <c r="AW2161" s="110"/>
      <c r="AX2161" s="25"/>
      <c r="AY2161" s="77"/>
      <c r="AZ2161" s="77"/>
      <c r="BA2161" s="77"/>
      <c r="BB2161" s="106"/>
      <c r="BC2161" s="3"/>
      <c r="BD2161" s="3"/>
      <c r="BE2161" s="3"/>
    </row>
    <row r="2162" spans="2:57">
      <c r="C2162" s="19" t="s">
        <v>5834</v>
      </c>
      <c r="D2162" s="19"/>
      <c r="E2162" s="19"/>
      <c r="F2162" s="19"/>
      <c r="G2162" s="19"/>
      <c r="H2162" s="19"/>
      <c r="I2162" s="19"/>
      <c r="J2162" s="19"/>
      <c r="K2162" s="19"/>
      <c r="L2162" s="19"/>
      <c r="M2162" s="19"/>
      <c r="N2162" s="19"/>
      <c r="O2162" s="19"/>
      <c r="P2162" s="19"/>
      <c r="Q2162" s="69" t="str">
        <f>VLOOKUP($C2162,D1_8!$B$5:$I$996,6,FALSE)&amp;""</f>
        <v/>
      </c>
      <c r="R2162" s="104"/>
      <c r="S2162" s="31"/>
      <c r="X2162" s="31"/>
      <c r="AB2162" s="67"/>
      <c r="AC2162" s="19" t="s">
        <v>1584</v>
      </c>
      <c r="AD2162" s="19"/>
      <c r="AE2162" s="19"/>
      <c r="AF2162" s="19"/>
      <c r="AG2162" s="19"/>
      <c r="AH2162" s="19"/>
      <c r="AI2162" s="19"/>
      <c r="AJ2162" s="19"/>
      <c r="AK2162" s="19"/>
      <c r="AL2162" s="19"/>
      <c r="AM2162" s="19"/>
      <c r="AN2162" s="19"/>
      <c r="AO2162" s="19"/>
      <c r="AP2162" s="19"/>
      <c r="AQ2162" s="69" t="str">
        <f>VLOOKUP($AC2162,D1_8!$B$5:$I$996,6,FALSE)&amp;""</f>
        <v/>
      </c>
      <c r="AR2162" s="104"/>
      <c r="AS2162" s="16" t="s">
        <v>2773</v>
      </c>
      <c r="AT2162" s="16"/>
      <c r="AU2162" s="16"/>
      <c r="AV2162" s="16"/>
      <c r="AW2162" s="16"/>
      <c r="AX2162" s="157" t="str">
        <f>VLOOKUP($AC2162,D1_8!$B$5:$I$996,8,FALSE)&amp;""</f>
        <v/>
      </c>
      <c r="AY2162" s="35"/>
      <c r="AZ2162" s="35"/>
      <c r="BA2162" s="35"/>
      <c r="BB2162" s="104" t="s">
        <v>5574</v>
      </c>
      <c r="BC2162" s="3"/>
      <c r="BD2162" s="3"/>
      <c r="BE2162" s="3"/>
    </row>
    <row r="2163" spans="2:57">
      <c r="C2163" s="19"/>
      <c r="D2163" s="19"/>
      <c r="E2163" s="19"/>
      <c r="F2163" s="19"/>
      <c r="G2163" s="19"/>
      <c r="H2163" s="19"/>
      <c r="I2163" s="19"/>
      <c r="J2163" s="19"/>
      <c r="K2163" s="19"/>
      <c r="L2163" s="19"/>
      <c r="M2163" s="19"/>
      <c r="N2163" s="19"/>
      <c r="O2163" s="19"/>
      <c r="P2163" s="19"/>
      <c r="Q2163" s="25"/>
      <c r="R2163" s="106"/>
      <c r="S2163" s="31"/>
      <c r="X2163" s="31"/>
      <c r="AB2163" s="67"/>
      <c r="AC2163" s="19"/>
      <c r="AD2163" s="19"/>
      <c r="AE2163" s="19"/>
      <c r="AF2163" s="19"/>
      <c r="AG2163" s="19"/>
      <c r="AH2163" s="19"/>
      <c r="AI2163" s="19"/>
      <c r="AJ2163" s="19"/>
      <c r="AK2163" s="19"/>
      <c r="AL2163" s="19"/>
      <c r="AM2163" s="19"/>
      <c r="AN2163" s="19"/>
      <c r="AO2163" s="19"/>
      <c r="AP2163" s="19"/>
      <c r="AQ2163" s="25"/>
      <c r="AR2163" s="106"/>
      <c r="AS2163" s="16"/>
      <c r="AT2163" s="16"/>
      <c r="AU2163" s="16"/>
      <c r="AV2163" s="16"/>
      <c r="AW2163" s="16"/>
      <c r="AX2163" s="11"/>
      <c r="AY2163" s="35"/>
      <c r="AZ2163" s="35"/>
      <c r="BA2163" s="35"/>
      <c r="BB2163" s="106"/>
      <c r="BC2163" s="3"/>
      <c r="BD2163" s="3"/>
      <c r="BE2163" s="3"/>
    </row>
    <row r="2164" spans="2:57">
      <c r="C2164" s="19" t="s">
        <v>1393</v>
      </c>
      <c r="D2164" s="19"/>
      <c r="E2164" s="19"/>
      <c r="F2164" s="19"/>
      <c r="G2164" s="19"/>
      <c r="H2164" s="19"/>
      <c r="I2164" s="19"/>
      <c r="J2164" s="19"/>
      <c r="K2164" s="19"/>
      <c r="L2164" s="19"/>
      <c r="M2164" s="19"/>
      <c r="N2164" s="19"/>
      <c r="O2164" s="19"/>
      <c r="P2164" s="19"/>
      <c r="Q2164" s="69" t="str">
        <f>VLOOKUP($C2164,D1_8!$B$5:$I$996,6,FALSE)&amp;""</f>
        <v/>
      </c>
      <c r="R2164" s="104"/>
      <c r="S2164" s="31"/>
      <c r="X2164" s="31"/>
      <c r="AB2164" s="67"/>
      <c r="AC2164" s="19" t="s">
        <v>5835</v>
      </c>
      <c r="AD2164" s="19"/>
      <c r="AE2164" s="19"/>
      <c r="AF2164" s="19"/>
      <c r="AG2164" s="19"/>
      <c r="AH2164" s="19"/>
      <c r="AI2164" s="19"/>
      <c r="AJ2164" s="19"/>
      <c r="AK2164" s="19"/>
      <c r="AL2164" s="19"/>
      <c r="AM2164" s="19"/>
      <c r="AN2164" s="19"/>
      <c r="AO2164" s="19"/>
      <c r="AP2164" s="19"/>
      <c r="AQ2164" s="69" t="str">
        <f>VLOOKUP($AC2164,D1_8!$B$5:$I$996,6,FALSE)&amp;""</f>
        <v/>
      </c>
      <c r="AR2164" s="104"/>
      <c r="AS2164" s="16"/>
      <c r="AT2164" s="16"/>
      <c r="AU2164" s="16"/>
      <c r="AV2164" s="16"/>
      <c r="AW2164" s="16"/>
      <c r="AX2164" s="11"/>
      <c r="AY2164" s="35"/>
      <c r="AZ2164" s="35"/>
      <c r="BA2164" s="35"/>
      <c r="BB2164" s="104"/>
      <c r="BC2164" s="3"/>
      <c r="BD2164" s="3"/>
      <c r="BE2164" s="3"/>
    </row>
    <row r="2165" spans="2:57">
      <c r="C2165" s="19"/>
      <c r="D2165" s="19"/>
      <c r="E2165" s="19"/>
      <c r="F2165" s="19"/>
      <c r="G2165" s="19"/>
      <c r="H2165" s="19"/>
      <c r="I2165" s="19"/>
      <c r="J2165" s="19"/>
      <c r="K2165" s="19"/>
      <c r="L2165" s="19"/>
      <c r="M2165" s="19"/>
      <c r="N2165" s="19"/>
      <c r="O2165" s="19"/>
      <c r="P2165" s="19"/>
      <c r="Q2165" s="25"/>
      <c r="R2165" s="106"/>
      <c r="S2165" s="31"/>
      <c r="X2165" s="31"/>
      <c r="AB2165" s="67"/>
      <c r="AC2165" s="19"/>
      <c r="AD2165" s="19"/>
      <c r="AE2165" s="19"/>
      <c r="AF2165" s="19"/>
      <c r="AG2165" s="19"/>
      <c r="AH2165" s="19"/>
      <c r="AI2165" s="19"/>
      <c r="AJ2165" s="19"/>
      <c r="AK2165" s="19"/>
      <c r="AL2165" s="19"/>
      <c r="AM2165" s="19"/>
      <c r="AN2165" s="19"/>
      <c r="AO2165" s="19"/>
      <c r="AP2165" s="19"/>
      <c r="AQ2165" s="25"/>
      <c r="AR2165" s="106"/>
      <c r="AS2165" s="16"/>
      <c r="AT2165" s="16"/>
      <c r="AU2165" s="16"/>
      <c r="AV2165" s="16"/>
      <c r="AW2165" s="16"/>
      <c r="AX2165" s="11"/>
      <c r="AY2165" s="35"/>
      <c r="AZ2165" s="35"/>
      <c r="BA2165" s="35"/>
      <c r="BB2165" s="106"/>
      <c r="BC2165" s="3"/>
      <c r="BD2165" s="3"/>
      <c r="BE2165" s="3"/>
    </row>
    <row r="2166" spans="2:57">
      <c r="C2166" s="19" t="s">
        <v>5836</v>
      </c>
      <c r="D2166" s="19"/>
      <c r="E2166" s="19"/>
      <c r="F2166" s="19"/>
      <c r="G2166" s="19"/>
      <c r="H2166" s="19"/>
      <c r="I2166" s="19"/>
      <c r="J2166" s="19"/>
      <c r="K2166" s="19"/>
      <c r="L2166" s="19"/>
      <c r="M2166" s="19"/>
      <c r="N2166" s="19"/>
      <c r="O2166" s="19"/>
      <c r="P2166" s="19"/>
      <c r="Q2166" s="69" t="str">
        <f>VLOOKUP($C2166,D1_8!$B$5:$I$996,6,FALSE)&amp;""</f>
        <v/>
      </c>
      <c r="R2166" s="104"/>
      <c r="S2166" s="31"/>
      <c r="X2166" s="31"/>
      <c r="AB2166" s="67"/>
      <c r="AC2166" s="19" t="s">
        <v>5837</v>
      </c>
      <c r="AD2166" s="19"/>
      <c r="AE2166" s="19"/>
      <c r="AF2166" s="19"/>
      <c r="AG2166" s="19"/>
      <c r="AH2166" s="19"/>
      <c r="AI2166" s="19"/>
      <c r="AJ2166" s="19"/>
      <c r="AK2166" s="19"/>
      <c r="AL2166" s="19"/>
      <c r="AM2166" s="19"/>
      <c r="AN2166" s="19"/>
      <c r="AO2166" s="19"/>
      <c r="AP2166" s="19"/>
      <c r="AQ2166" s="69" t="str">
        <f>VLOOKUP($AC2166,D1_8!$B$5:$I$996,6,FALSE)&amp;""</f>
        <v/>
      </c>
      <c r="AR2166" s="104"/>
      <c r="AS2166" s="16" t="s">
        <v>2773</v>
      </c>
      <c r="AT2166" s="16"/>
      <c r="AU2166" s="16"/>
      <c r="AV2166" s="16"/>
      <c r="AW2166" s="16"/>
      <c r="AX2166" s="157" t="str">
        <f>VLOOKUP($AC2166,D1_8!$B$5:$I$996,8,FALSE)&amp;""</f>
        <v/>
      </c>
      <c r="AY2166" s="35"/>
      <c r="AZ2166" s="35"/>
      <c r="BA2166" s="35"/>
      <c r="BB2166" s="104" t="s">
        <v>5574</v>
      </c>
      <c r="BC2166" s="3"/>
      <c r="BD2166" s="3"/>
      <c r="BE2166" s="3"/>
    </row>
    <row r="2167" spans="2:57">
      <c r="C2167" s="19"/>
      <c r="D2167" s="19"/>
      <c r="E2167" s="19"/>
      <c r="F2167" s="19"/>
      <c r="G2167" s="19"/>
      <c r="H2167" s="19"/>
      <c r="I2167" s="19"/>
      <c r="J2167" s="19"/>
      <c r="K2167" s="19"/>
      <c r="L2167" s="19"/>
      <c r="M2167" s="19"/>
      <c r="N2167" s="19"/>
      <c r="O2167" s="19"/>
      <c r="P2167" s="19"/>
      <c r="Q2167" s="25"/>
      <c r="R2167" s="106"/>
      <c r="S2167" s="31"/>
      <c r="X2167" s="31"/>
      <c r="AB2167" s="67"/>
      <c r="AC2167" s="19"/>
      <c r="AD2167" s="19"/>
      <c r="AE2167" s="19"/>
      <c r="AF2167" s="19"/>
      <c r="AG2167" s="19"/>
      <c r="AH2167" s="19"/>
      <c r="AI2167" s="19"/>
      <c r="AJ2167" s="19"/>
      <c r="AK2167" s="19"/>
      <c r="AL2167" s="19"/>
      <c r="AM2167" s="19"/>
      <c r="AN2167" s="19"/>
      <c r="AO2167" s="19"/>
      <c r="AP2167" s="19"/>
      <c r="AQ2167" s="25"/>
      <c r="AR2167" s="106"/>
      <c r="AS2167" s="16"/>
      <c r="AT2167" s="16"/>
      <c r="AU2167" s="16"/>
      <c r="AV2167" s="16"/>
      <c r="AW2167" s="16"/>
      <c r="AX2167" s="11"/>
      <c r="AY2167" s="35"/>
      <c r="AZ2167" s="35"/>
      <c r="BA2167" s="35"/>
      <c r="BB2167" s="106"/>
      <c r="BC2167" s="3"/>
      <c r="BD2167" s="3"/>
      <c r="BE2167" s="3"/>
    </row>
    <row r="2168" spans="2:57">
      <c r="C2168" s="19" t="s">
        <v>5838</v>
      </c>
      <c r="D2168" s="19"/>
      <c r="E2168" s="19"/>
      <c r="F2168" s="19"/>
      <c r="G2168" s="19"/>
      <c r="H2168" s="19"/>
      <c r="I2168" s="19"/>
      <c r="J2168" s="19"/>
      <c r="K2168" s="19"/>
      <c r="L2168" s="19"/>
      <c r="M2168" s="19"/>
      <c r="N2168" s="19"/>
      <c r="O2168" s="19"/>
      <c r="P2168" s="19"/>
      <c r="Q2168" s="69" t="str">
        <f>VLOOKUP($C2168,D1_8!$B$5:$I$996,6,FALSE)&amp;""</f>
        <v/>
      </c>
      <c r="R2168" s="104"/>
      <c r="S2168" s="31"/>
      <c r="X2168" s="31"/>
      <c r="AB2168" s="67"/>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BA2168" s="3"/>
      <c r="BB2168" s="3"/>
      <c r="BC2168" s="3"/>
      <c r="BD2168" s="3"/>
      <c r="BE2168" s="3"/>
    </row>
    <row r="2169" spans="2:57">
      <c r="C2169" s="19"/>
      <c r="D2169" s="19"/>
      <c r="E2169" s="19"/>
      <c r="F2169" s="19"/>
      <c r="G2169" s="19"/>
      <c r="H2169" s="19"/>
      <c r="I2169" s="19"/>
      <c r="J2169" s="19"/>
      <c r="K2169" s="19"/>
      <c r="L2169" s="19"/>
      <c r="M2169" s="19"/>
      <c r="N2169" s="19"/>
      <c r="O2169" s="19"/>
      <c r="P2169" s="19"/>
      <c r="Q2169" s="25"/>
      <c r="R2169" s="106"/>
      <c r="S2169" s="9"/>
      <c r="T2169" s="70"/>
      <c r="U2169" s="70"/>
      <c r="V2169" s="70"/>
      <c r="W2169" s="70"/>
      <c r="X2169" s="9"/>
      <c r="Y2169" s="70"/>
      <c r="Z2169" s="70"/>
      <c r="AA2169" s="70"/>
      <c r="AB2169" s="137"/>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BA2169" s="3"/>
      <c r="BB2169" s="3"/>
      <c r="BC2169" s="3"/>
      <c r="BD2169" s="3"/>
      <c r="BE2169" s="3"/>
    </row>
    <row r="2170" spans="2:57">
      <c r="AL2170" s="1"/>
    </row>
    <row r="2171" spans="2:57">
      <c r="B2171" s="1" t="s">
        <v>7342</v>
      </c>
      <c r="C2171" s="3"/>
    </row>
    <row r="2172" spans="2:57">
      <c r="C2172" s="1" t="s">
        <v>3513</v>
      </c>
    </row>
    <row r="2173" spans="2:57" ht="14.25" customHeight="1">
      <c r="C2173" s="16" t="s">
        <v>288</v>
      </c>
      <c r="D2173" s="16"/>
      <c r="E2173" s="16"/>
      <c r="F2173" s="16"/>
      <c r="G2173" s="16"/>
      <c r="H2173" s="16"/>
      <c r="I2173" s="16"/>
      <c r="J2173" s="16"/>
      <c r="K2173" s="16"/>
      <c r="L2173" s="16"/>
      <c r="M2173" s="16"/>
      <c r="N2173" s="16"/>
      <c r="O2173" s="16"/>
      <c r="P2173" s="16"/>
      <c r="Q2173" s="24" t="s">
        <v>22</v>
      </c>
      <c r="R2173" s="104"/>
      <c r="S2173" s="45" t="s">
        <v>7669</v>
      </c>
      <c r="T2173" s="88"/>
      <c r="U2173" s="88"/>
      <c r="V2173" s="88"/>
      <c r="W2173" s="88"/>
      <c r="X2173" s="88"/>
      <c r="Y2173" s="88"/>
      <c r="Z2173" s="88"/>
      <c r="AA2173" s="88"/>
      <c r="AB2173" s="117"/>
      <c r="AC2173" s="16" t="s">
        <v>288</v>
      </c>
      <c r="AD2173" s="16"/>
      <c r="AE2173" s="16"/>
      <c r="AF2173" s="16"/>
      <c r="AG2173" s="16"/>
      <c r="AH2173" s="16"/>
      <c r="AI2173" s="16"/>
      <c r="AJ2173" s="16"/>
      <c r="AK2173" s="16"/>
      <c r="AL2173" s="16"/>
      <c r="AM2173" s="16"/>
      <c r="AN2173" s="16"/>
      <c r="AO2173" s="16"/>
      <c r="AP2173" s="16"/>
      <c r="AQ2173" s="24" t="s">
        <v>22</v>
      </c>
      <c r="AR2173" s="104"/>
      <c r="AS2173" s="45" t="s">
        <v>7669</v>
      </c>
      <c r="AT2173" s="88"/>
      <c r="AU2173" s="88"/>
      <c r="AV2173" s="88"/>
      <c r="AW2173" s="88"/>
      <c r="AX2173" s="88"/>
      <c r="AY2173" s="88"/>
      <c r="AZ2173" s="88"/>
      <c r="BA2173" s="88"/>
      <c r="BB2173" s="117"/>
    </row>
    <row r="2174" spans="2:57" ht="14.25" customHeight="1">
      <c r="C2174" s="16"/>
      <c r="D2174" s="16"/>
      <c r="E2174" s="16"/>
      <c r="F2174" s="16"/>
      <c r="G2174" s="16"/>
      <c r="H2174" s="16"/>
      <c r="I2174" s="16"/>
      <c r="J2174" s="16"/>
      <c r="K2174" s="16"/>
      <c r="L2174" s="16"/>
      <c r="M2174" s="16"/>
      <c r="N2174" s="16"/>
      <c r="O2174" s="16"/>
      <c r="P2174" s="16"/>
      <c r="Q2174" s="25"/>
      <c r="R2174" s="106"/>
      <c r="S2174" s="245" t="s">
        <v>123</v>
      </c>
      <c r="T2174" s="261"/>
      <c r="U2174" s="261"/>
      <c r="V2174" s="261"/>
      <c r="W2174" s="267"/>
      <c r="X2174" s="46"/>
      <c r="Y2174" s="89"/>
      <c r="Z2174" s="89"/>
      <c r="AA2174" s="89"/>
      <c r="AB2174" s="118"/>
      <c r="AC2174" s="16"/>
      <c r="AD2174" s="16"/>
      <c r="AE2174" s="16"/>
      <c r="AF2174" s="16"/>
      <c r="AG2174" s="16"/>
      <c r="AH2174" s="16"/>
      <c r="AI2174" s="16"/>
      <c r="AJ2174" s="16"/>
      <c r="AK2174" s="16"/>
      <c r="AL2174" s="16"/>
      <c r="AM2174" s="16"/>
      <c r="AN2174" s="16"/>
      <c r="AO2174" s="16"/>
      <c r="AP2174" s="16"/>
      <c r="AQ2174" s="25"/>
      <c r="AR2174" s="106"/>
      <c r="AS2174" s="245" t="s">
        <v>123</v>
      </c>
      <c r="AT2174" s="261"/>
      <c r="AU2174" s="261"/>
      <c r="AV2174" s="261"/>
      <c r="AW2174" s="267"/>
      <c r="AX2174" s="46"/>
      <c r="AY2174" s="89"/>
      <c r="AZ2174" s="89"/>
      <c r="BA2174" s="89"/>
      <c r="BB2174" s="118"/>
    </row>
    <row r="2175" spans="2:57">
      <c r="C2175" s="19" t="s">
        <v>3851</v>
      </c>
      <c r="D2175" s="19"/>
      <c r="E2175" s="19"/>
      <c r="F2175" s="19"/>
      <c r="G2175" s="19"/>
      <c r="H2175" s="19"/>
      <c r="I2175" s="19"/>
      <c r="J2175" s="19"/>
      <c r="K2175" s="19"/>
      <c r="L2175" s="19"/>
      <c r="M2175" s="19"/>
      <c r="N2175" s="19"/>
      <c r="O2175" s="19"/>
      <c r="P2175" s="19"/>
      <c r="Q2175" s="69" t="str">
        <f>VLOOKUP($C2175,D1_8!$B$5:$I$996,6,FALSE)&amp;""</f>
        <v/>
      </c>
      <c r="R2175" s="104"/>
      <c r="S2175" s="8"/>
      <c r="T2175" s="65"/>
      <c r="U2175" s="65"/>
      <c r="V2175" s="65"/>
      <c r="W2175" s="65"/>
      <c r="X2175" s="8"/>
      <c r="Y2175" s="65"/>
      <c r="Z2175" s="65"/>
      <c r="AA2175" s="65"/>
      <c r="AB2175" s="136"/>
      <c r="AC2175" s="19" t="s">
        <v>5853</v>
      </c>
      <c r="AD2175" s="19"/>
      <c r="AE2175" s="19"/>
      <c r="AF2175" s="19"/>
      <c r="AG2175" s="19"/>
      <c r="AH2175" s="19"/>
      <c r="AI2175" s="19"/>
      <c r="AJ2175" s="19"/>
      <c r="AK2175" s="19"/>
      <c r="AL2175" s="19"/>
      <c r="AM2175" s="19"/>
      <c r="AN2175" s="19"/>
      <c r="AO2175" s="19"/>
      <c r="AP2175" s="19"/>
      <c r="AQ2175" s="69" t="str">
        <f>VLOOKUP($AC2175,D1_8!$B$5:$I$996,6,FALSE)&amp;""</f>
        <v/>
      </c>
      <c r="AR2175" s="104"/>
      <c r="AS2175" s="111"/>
      <c r="AT2175" s="111"/>
      <c r="AU2175" s="111"/>
      <c r="AV2175" s="111"/>
      <c r="AW2175" s="111"/>
      <c r="AX2175" s="24"/>
      <c r="AY2175" s="76"/>
      <c r="AZ2175" s="76"/>
      <c r="BA2175" s="76"/>
      <c r="BB2175" s="104"/>
    </row>
    <row r="2176" spans="2:57">
      <c r="C2176" s="19"/>
      <c r="D2176" s="19"/>
      <c r="E2176" s="19"/>
      <c r="F2176" s="19"/>
      <c r="G2176" s="19"/>
      <c r="H2176" s="19"/>
      <c r="I2176" s="19"/>
      <c r="J2176" s="19"/>
      <c r="K2176" s="19"/>
      <c r="L2176" s="19"/>
      <c r="M2176" s="19"/>
      <c r="N2176" s="19"/>
      <c r="O2176" s="19"/>
      <c r="P2176" s="19"/>
      <c r="Q2176" s="25"/>
      <c r="R2176" s="106"/>
      <c r="S2176" s="31"/>
      <c r="X2176" s="31"/>
      <c r="AB2176" s="67"/>
      <c r="AC2176" s="19"/>
      <c r="AD2176" s="19"/>
      <c r="AE2176" s="19"/>
      <c r="AF2176" s="19"/>
      <c r="AG2176" s="19"/>
      <c r="AH2176" s="19"/>
      <c r="AI2176" s="19"/>
      <c r="AJ2176" s="19"/>
      <c r="AK2176" s="19"/>
      <c r="AL2176" s="19"/>
      <c r="AM2176" s="19"/>
      <c r="AN2176" s="19"/>
      <c r="AO2176" s="19"/>
      <c r="AP2176" s="19"/>
      <c r="AQ2176" s="25"/>
      <c r="AR2176" s="106"/>
      <c r="AS2176" s="246"/>
      <c r="AT2176" s="246"/>
      <c r="AU2176" s="246"/>
      <c r="AV2176" s="246"/>
      <c r="AW2176" s="246"/>
      <c r="AX2176" s="34"/>
      <c r="AY2176" s="2"/>
      <c r="AZ2176" s="2"/>
      <c r="BA2176" s="2"/>
      <c r="BB2176" s="105"/>
    </row>
    <row r="2177" spans="3:54">
      <c r="C2177" s="19" t="s">
        <v>5856</v>
      </c>
      <c r="D2177" s="19"/>
      <c r="E2177" s="19"/>
      <c r="F2177" s="19"/>
      <c r="G2177" s="19"/>
      <c r="H2177" s="19"/>
      <c r="I2177" s="19"/>
      <c r="J2177" s="19"/>
      <c r="K2177" s="19"/>
      <c r="L2177" s="19"/>
      <c r="M2177" s="19"/>
      <c r="N2177" s="19"/>
      <c r="O2177" s="19"/>
      <c r="P2177" s="19"/>
      <c r="Q2177" s="69" t="str">
        <f>VLOOKUP($C2177,D1_8!$B$5:$I$996,6,FALSE)&amp;""</f>
        <v/>
      </c>
      <c r="R2177" s="104"/>
      <c r="S2177" s="31"/>
      <c r="X2177" s="31"/>
      <c r="AB2177" s="67"/>
      <c r="AC2177" s="19" t="s">
        <v>5858</v>
      </c>
      <c r="AD2177" s="19"/>
      <c r="AE2177" s="19"/>
      <c r="AF2177" s="19"/>
      <c r="AG2177" s="19"/>
      <c r="AH2177" s="19"/>
      <c r="AI2177" s="19"/>
      <c r="AJ2177" s="19"/>
      <c r="AK2177" s="19"/>
      <c r="AL2177" s="19"/>
      <c r="AM2177" s="19"/>
      <c r="AN2177" s="19"/>
      <c r="AO2177" s="19"/>
      <c r="AP2177" s="19"/>
      <c r="AQ2177" s="69" t="str">
        <f>VLOOKUP($AC2177,D1_8!$B$5:$I$996,6,FALSE)&amp;""</f>
        <v/>
      </c>
      <c r="AR2177" s="104"/>
      <c r="AS2177" s="246"/>
      <c r="AT2177" s="246"/>
      <c r="AU2177" s="246"/>
      <c r="AV2177" s="246"/>
      <c r="AW2177" s="246"/>
      <c r="AX2177" s="34"/>
      <c r="AY2177" s="2"/>
      <c r="AZ2177" s="2"/>
      <c r="BA2177" s="2"/>
      <c r="BB2177" s="105"/>
    </row>
    <row r="2178" spans="3:54">
      <c r="C2178" s="19"/>
      <c r="D2178" s="19"/>
      <c r="E2178" s="19"/>
      <c r="F2178" s="19"/>
      <c r="G2178" s="19"/>
      <c r="H2178" s="19"/>
      <c r="I2178" s="19"/>
      <c r="J2178" s="19"/>
      <c r="K2178" s="19"/>
      <c r="L2178" s="19"/>
      <c r="M2178" s="19"/>
      <c r="N2178" s="19"/>
      <c r="O2178" s="19"/>
      <c r="P2178" s="19"/>
      <c r="Q2178" s="25"/>
      <c r="R2178" s="106"/>
      <c r="S2178" s="31"/>
      <c r="X2178" s="31"/>
      <c r="AB2178" s="67"/>
      <c r="AC2178" s="19"/>
      <c r="AD2178" s="19"/>
      <c r="AE2178" s="19"/>
      <c r="AF2178" s="19"/>
      <c r="AG2178" s="19"/>
      <c r="AH2178" s="19"/>
      <c r="AI2178" s="19"/>
      <c r="AJ2178" s="19"/>
      <c r="AK2178" s="19"/>
      <c r="AL2178" s="19"/>
      <c r="AM2178" s="19"/>
      <c r="AN2178" s="19"/>
      <c r="AO2178" s="19"/>
      <c r="AP2178" s="19"/>
      <c r="AQ2178" s="25"/>
      <c r="AR2178" s="106"/>
      <c r="AS2178" s="246"/>
      <c r="AT2178" s="246"/>
      <c r="AU2178" s="246"/>
      <c r="AV2178" s="246"/>
      <c r="AW2178" s="246"/>
      <c r="AX2178" s="34"/>
      <c r="AY2178" s="2"/>
      <c r="AZ2178" s="2"/>
      <c r="BA2178" s="2"/>
      <c r="BB2178" s="105"/>
    </row>
    <row r="2179" spans="3:54">
      <c r="C2179" s="19" t="s">
        <v>5861</v>
      </c>
      <c r="D2179" s="19"/>
      <c r="E2179" s="19"/>
      <c r="F2179" s="19"/>
      <c r="G2179" s="19"/>
      <c r="H2179" s="19"/>
      <c r="I2179" s="19"/>
      <c r="J2179" s="19"/>
      <c r="K2179" s="19"/>
      <c r="L2179" s="19"/>
      <c r="M2179" s="19"/>
      <c r="N2179" s="19"/>
      <c r="O2179" s="19"/>
      <c r="P2179" s="19"/>
      <c r="Q2179" s="69" t="str">
        <f>VLOOKUP($C2179,D1_8!$B$5:$I$996,6,FALSE)&amp;""</f>
        <v/>
      </c>
      <c r="R2179" s="104"/>
      <c r="S2179" s="31"/>
      <c r="X2179" s="31"/>
      <c r="AB2179" s="67"/>
      <c r="AC2179" s="19" t="s">
        <v>5862</v>
      </c>
      <c r="AD2179" s="19"/>
      <c r="AE2179" s="19"/>
      <c r="AF2179" s="19"/>
      <c r="AG2179" s="19"/>
      <c r="AH2179" s="19"/>
      <c r="AI2179" s="19"/>
      <c r="AJ2179" s="19"/>
      <c r="AK2179" s="19"/>
      <c r="AL2179" s="19"/>
      <c r="AM2179" s="19"/>
      <c r="AN2179" s="19"/>
      <c r="AO2179" s="19"/>
      <c r="AP2179" s="19"/>
      <c r="AQ2179" s="69" t="str">
        <f>VLOOKUP($AC2179,D1_8!$B$5:$I$996,6,FALSE)&amp;""</f>
        <v/>
      </c>
      <c r="AR2179" s="104"/>
      <c r="AS2179" s="246"/>
      <c r="AT2179" s="246"/>
      <c r="AU2179" s="246"/>
      <c r="AV2179" s="246"/>
      <c r="AW2179" s="246"/>
      <c r="AX2179" s="34"/>
      <c r="AY2179" s="2"/>
      <c r="AZ2179" s="2"/>
      <c r="BA2179" s="2"/>
      <c r="BB2179" s="105"/>
    </row>
    <row r="2180" spans="3:54">
      <c r="C2180" s="19"/>
      <c r="D2180" s="19"/>
      <c r="E2180" s="19"/>
      <c r="F2180" s="19"/>
      <c r="G2180" s="19"/>
      <c r="H2180" s="19"/>
      <c r="I2180" s="19"/>
      <c r="J2180" s="19"/>
      <c r="K2180" s="19"/>
      <c r="L2180" s="19"/>
      <c r="M2180" s="19"/>
      <c r="N2180" s="19"/>
      <c r="O2180" s="19"/>
      <c r="P2180" s="19"/>
      <c r="Q2180" s="25"/>
      <c r="R2180" s="106"/>
      <c r="S2180" s="9"/>
      <c r="T2180" s="70"/>
      <c r="U2180" s="70"/>
      <c r="V2180" s="70"/>
      <c r="W2180" s="70"/>
      <c r="X2180" s="9"/>
      <c r="Y2180" s="70"/>
      <c r="Z2180" s="70"/>
      <c r="AA2180" s="70"/>
      <c r="AB2180" s="137"/>
      <c r="AC2180" s="19"/>
      <c r="AD2180" s="19"/>
      <c r="AE2180" s="19"/>
      <c r="AF2180" s="19"/>
      <c r="AG2180" s="19"/>
      <c r="AH2180" s="19"/>
      <c r="AI2180" s="19"/>
      <c r="AJ2180" s="19"/>
      <c r="AK2180" s="19"/>
      <c r="AL2180" s="19"/>
      <c r="AM2180" s="19"/>
      <c r="AN2180" s="19"/>
      <c r="AO2180" s="19"/>
      <c r="AP2180" s="19"/>
      <c r="AQ2180" s="25"/>
      <c r="AR2180" s="106"/>
      <c r="AS2180" s="110"/>
      <c r="AT2180" s="110"/>
      <c r="AU2180" s="110"/>
      <c r="AV2180" s="110"/>
      <c r="AW2180" s="110"/>
      <c r="AX2180" s="25"/>
      <c r="AY2180" s="77"/>
      <c r="AZ2180" s="77"/>
      <c r="BA2180" s="77"/>
      <c r="BB2180" s="106"/>
    </row>
    <row r="2181" spans="3:54">
      <c r="C2181" s="19" t="s">
        <v>5863</v>
      </c>
      <c r="D2181" s="19"/>
      <c r="E2181" s="19"/>
      <c r="F2181" s="19"/>
      <c r="G2181" s="19"/>
      <c r="H2181" s="19"/>
      <c r="I2181" s="19"/>
      <c r="J2181" s="19"/>
      <c r="K2181" s="19"/>
      <c r="L2181" s="19"/>
      <c r="M2181" s="19"/>
      <c r="N2181" s="19"/>
      <c r="O2181" s="19"/>
      <c r="P2181" s="19"/>
      <c r="Q2181" s="69" t="str">
        <f>VLOOKUP($C2181,D1_8!$B$5:$I$996,6,FALSE)&amp;""</f>
        <v/>
      </c>
      <c r="R2181" s="104"/>
      <c r="S2181" s="16" t="s">
        <v>2773</v>
      </c>
      <c r="T2181" s="16"/>
      <c r="U2181" s="16"/>
      <c r="V2181" s="16"/>
      <c r="W2181" s="16"/>
      <c r="X2181" s="157" t="str">
        <f>VLOOKUP($C2181,D1_8!$B$5:$I$996,8,FALSE)&amp;""</f>
        <v/>
      </c>
      <c r="Y2181" s="35"/>
      <c r="Z2181" s="35"/>
      <c r="AA2181" s="35"/>
      <c r="AB2181" s="104" t="s">
        <v>5574</v>
      </c>
      <c r="AC2181" s="19" t="s">
        <v>1811</v>
      </c>
      <c r="AD2181" s="19"/>
      <c r="AE2181" s="19"/>
      <c r="AF2181" s="19"/>
      <c r="AG2181" s="19"/>
      <c r="AH2181" s="19"/>
      <c r="AI2181" s="19"/>
      <c r="AJ2181" s="19"/>
      <c r="AK2181" s="19"/>
      <c r="AL2181" s="19"/>
      <c r="AM2181" s="19"/>
      <c r="AN2181" s="19"/>
      <c r="AO2181" s="19"/>
      <c r="AP2181" s="19"/>
      <c r="AQ2181" s="69" t="str">
        <f>VLOOKUP($AC2181,D1_8!$B$5:$I$996,6,FALSE)&amp;""</f>
        <v/>
      </c>
      <c r="AR2181" s="104"/>
      <c r="AS2181" s="16" t="s">
        <v>2773</v>
      </c>
      <c r="AT2181" s="16"/>
      <c r="AU2181" s="16"/>
      <c r="AV2181" s="16"/>
      <c r="AW2181" s="16"/>
      <c r="AX2181" s="157" t="str">
        <f>VLOOKUP($AC2181,D1_8!$B$5:$I$996,8,FALSE)&amp;""</f>
        <v/>
      </c>
      <c r="AY2181" s="35"/>
      <c r="AZ2181" s="35"/>
      <c r="BA2181" s="35"/>
      <c r="BB2181" s="104" t="s">
        <v>5574</v>
      </c>
    </row>
    <row r="2182" spans="3:54">
      <c r="C2182" s="19"/>
      <c r="D2182" s="19"/>
      <c r="E2182" s="19"/>
      <c r="F2182" s="19"/>
      <c r="G2182" s="19"/>
      <c r="H2182" s="19"/>
      <c r="I2182" s="19"/>
      <c r="J2182" s="19"/>
      <c r="K2182" s="19"/>
      <c r="L2182" s="19"/>
      <c r="M2182" s="19"/>
      <c r="N2182" s="19"/>
      <c r="O2182" s="19"/>
      <c r="P2182" s="19"/>
      <c r="Q2182" s="34"/>
      <c r="R2182" s="105"/>
      <c r="S2182" s="16"/>
      <c r="T2182" s="16"/>
      <c r="U2182" s="16"/>
      <c r="V2182" s="16"/>
      <c r="W2182" s="16"/>
      <c r="X2182" s="11"/>
      <c r="Y2182" s="35"/>
      <c r="Z2182" s="35"/>
      <c r="AA2182" s="35"/>
      <c r="AB2182" s="105"/>
      <c r="AC2182" s="19"/>
      <c r="AD2182" s="19"/>
      <c r="AE2182" s="19"/>
      <c r="AF2182" s="19"/>
      <c r="AG2182" s="19"/>
      <c r="AH2182" s="19"/>
      <c r="AI2182" s="19"/>
      <c r="AJ2182" s="19"/>
      <c r="AK2182" s="19"/>
      <c r="AL2182" s="19"/>
      <c r="AM2182" s="19"/>
      <c r="AN2182" s="19"/>
      <c r="AO2182" s="19"/>
      <c r="AP2182" s="19"/>
      <c r="AQ2182" s="34"/>
      <c r="AR2182" s="105"/>
      <c r="AS2182" s="16"/>
      <c r="AT2182" s="16"/>
      <c r="AU2182" s="16"/>
      <c r="AV2182" s="16"/>
      <c r="AW2182" s="16"/>
      <c r="AX2182" s="11"/>
      <c r="AY2182" s="35"/>
      <c r="AZ2182" s="35"/>
      <c r="BA2182" s="35"/>
      <c r="BB2182" s="105"/>
    </row>
    <row r="2183" spans="3:54">
      <c r="C2183" s="19"/>
      <c r="D2183" s="19"/>
      <c r="E2183" s="19"/>
      <c r="F2183" s="19"/>
      <c r="G2183" s="19"/>
      <c r="H2183" s="19"/>
      <c r="I2183" s="19"/>
      <c r="J2183" s="19"/>
      <c r="K2183" s="19"/>
      <c r="L2183" s="19"/>
      <c r="M2183" s="19"/>
      <c r="N2183" s="19"/>
      <c r="O2183" s="19"/>
      <c r="P2183" s="19"/>
      <c r="Q2183" s="25"/>
      <c r="R2183" s="106"/>
      <c r="S2183" s="16"/>
      <c r="T2183" s="16"/>
      <c r="U2183" s="16"/>
      <c r="V2183" s="16"/>
      <c r="W2183" s="16"/>
      <c r="X2183" s="11"/>
      <c r="Y2183" s="35"/>
      <c r="Z2183" s="35"/>
      <c r="AA2183" s="35"/>
      <c r="AB2183" s="106"/>
      <c r="AC2183" s="19"/>
      <c r="AD2183" s="19"/>
      <c r="AE2183" s="19"/>
      <c r="AF2183" s="19"/>
      <c r="AG2183" s="19"/>
      <c r="AH2183" s="19"/>
      <c r="AI2183" s="19"/>
      <c r="AJ2183" s="19"/>
      <c r="AK2183" s="19"/>
      <c r="AL2183" s="19"/>
      <c r="AM2183" s="19"/>
      <c r="AN2183" s="19"/>
      <c r="AO2183" s="19"/>
      <c r="AP2183" s="19"/>
      <c r="AQ2183" s="25"/>
      <c r="AR2183" s="106"/>
      <c r="AS2183" s="16"/>
      <c r="AT2183" s="16"/>
      <c r="AU2183" s="16"/>
      <c r="AV2183" s="16"/>
      <c r="AW2183" s="16"/>
      <c r="AX2183" s="11"/>
      <c r="AY2183" s="35"/>
      <c r="AZ2183" s="35"/>
      <c r="BA2183" s="35"/>
      <c r="BB2183" s="106"/>
    </row>
    <row r="2184" spans="3:54">
      <c r="C2184" s="19" t="s">
        <v>5535</v>
      </c>
      <c r="D2184" s="19"/>
      <c r="E2184" s="19"/>
      <c r="F2184" s="19"/>
      <c r="G2184" s="19"/>
      <c r="H2184" s="19"/>
      <c r="I2184" s="19"/>
      <c r="J2184" s="19"/>
      <c r="K2184" s="19"/>
      <c r="L2184" s="19"/>
      <c r="M2184" s="19"/>
      <c r="N2184" s="19"/>
      <c r="O2184" s="19"/>
      <c r="P2184" s="19"/>
      <c r="Q2184" s="69" t="str">
        <f>VLOOKUP($C2184,D1_8!$B$5:$I$996,6,FALSE)&amp;""</f>
        <v/>
      </c>
      <c r="R2184" s="104"/>
      <c r="S2184" s="16" t="s">
        <v>2773</v>
      </c>
      <c r="T2184" s="16"/>
      <c r="U2184" s="16"/>
      <c r="V2184" s="16"/>
      <c r="W2184" s="16"/>
      <c r="X2184" s="157" t="str">
        <f>VLOOKUP($C2184,D1_8!$B$5:$I$996,8,FALSE)&amp;""</f>
        <v/>
      </c>
      <c r="Y2184" s="35"/>
      <c r="Z2184" s="35"/>
      <c r="AA2184" s="35"/>
      <c r="AB2184" s="104" t="s">
        <v>5574</v>
      </c>
      <c r="AC2184" s="19" t="s">
        <v>6814</v>
      </c>
      <c r="AD2184" s="19"/>
      <c r="AE2184" s="19"/>
      <c r="AF2184" s="19"/>
      <c r="AG2184" s="19"/>
      <c r="AH2184" s="19"/>
      <c r="AI2184" s="19"/>
      <c r="AJ2184" s="19"/>
      <c r="AK2184" s="19"/>
      <c r="AL2184" s="19"/>
      <c r="AM2184" s="19"/>
      <c r="AN2184" s="19"/>
      <c r="AO2184" s="19"/>
      <c r="AP2184" s="19"/>
      <c r="AQ2184" s="69" t="str">
        <f>VLOOKUP($AC2184,D1_8!$B$5:$I$996,6,FALSE)&amp;""</f>
        <v/>
      </c>
      <c r="AR2184" s="104"/>
      <c r="AS2184" s="16"/>
      <c r="AT2184" s="16"/>
      <c r="AU2184" s="16"/>
      <c r="AV2184" s="16"/>
      <c r="AW2184" s="16"/>
      <c r="AX2184" s="11"/>
      <c r="AY2184" s="35"/>
      <c r="AZ2184" s="35"/>
      <c r="BA2184" s="35"/>
      <c r="BB2184" s="104"/>
    </row>
    <row r="2185" spans="3:54">
      <c r="C2185" s="19"/>
      <c r="D2185" s="19"/>
      <c r="E2185" s="19"/>
      <c r="F2185" s="19"/>
      <c r="G2185" s="19"/>
      <c r="H2185" s="19"/>
      <c r="I2185" s="19"/>
      <c r="J2185" s="19"/>
      <c r="K2185" s="19"/>
      <c r="L2185" s="19"/>
      <c r="M2185" s="19"/>
      <c r="N2185" s="19"/>
      <c r="O2185" s="19"/>
      <c r="P2185" s="19"/>
      <c r="Q2185" s="25"/>
      <c r="R2185" s="106"/>
      <c r="S2185" s="16"/>
      <c r="T2185" s="16"/>
      <c r="U2185" s="16"/>
      <c r="V2185" s="16"/>
      <c r="W2185" s="16"/>
      <c r="X2185" s="11"/>
      <c r="Y2185" s="35"/>
      <c r="Z2185" s="35"/>
      <c r="AA2185" s="35"/>
      <c r="AB2185" s="106"/>
      <c r="AC2185" s="19"/>
      <c r="AD2185" s="19"/>
      <c r="AE2185" s="19"/>
      <c r="AF2185" s="19"/>
      <c r="AG2185" s="19"/>
      <c r="AH2185" s="19"/>
      <c r="AI2185" s="19"/>
      <c r="AJ2185" s="19"/>
      <c r="AK2185" s="19"/>
      <c r="AL2185" s="19"/>
      <c r="AM2185" s="19"/>
      <c r="AN2185" s="19"/>
      <c r="AO2185" s="19"/>
      <c r="AP2185" s="19"/>
      <c r="AQ2185" s="25"/>
      <c r="AR2185" s="106"/>
      <c r="AS2185" s="16"/>
      <c r="AT2185" s="16"/>
      <c r="AU2185" s="16"/>
      <c r="AV2185" s="16"/>
      <c r="AW2185" s="16"/>
      <c r="AX2185" s="11"/>
      <c r="AY2185" s="35"/>
      <c r="AZ2185" s="35"/>
      <c r="BA2185" s="35"/>
      <c r="BB2185" s="106"/>
    </row>
    <row r="2186" spans="3:54">
      <c r="C2186" s="19" t="s">
        <v>5865</v>
      </c>
      <c r="D2186" s="19"/>
      <c r="E2186" s="19"/>
      <c r="F2186" s="19"/>
      <c r="G2186" s="19"/>
      <c r="H2186" s="19"/>
      <c r="I2186" s="19"/>
      <c r="J2186" s="19"/>
      <c r="K2186" s="19"/>
      <c r="L2186" s="19"/>
      <c r="M2186" s="19"/>
      <c r="N2186" s="19"/>
      <c r="O2186" s="19"/>
      <c r="P2186" s="19"/>
      <c r="Q2186" s="69" t="str">
        <f>VLOOKUP($C2186,D1_8!$B$5:$I$996,6,FALSE)&amp;""</f>
        <v/>
      </c>
      <c r="R2186" s="104"/>
      <c r="S2186" s="16" t="s">
        <v>2773</v>
      </c>
      <c r="T2186" s="16"/>
      <c r="U2186" s="16"/>
      <c r="V2186" s="16"/>
      <c r="W2186" s="16"/>
      <c r="X2186" s="157" t="str">
        <f>VLOOKUP($C2186,D1_8!$B$5:$I$996,8,FALSE)&amp;""</f>
        <v/>
      </c>
      <c r="Y2186" s="35"/>
      <c r="Z2186" s="35"/>
      <c r="AA2186" s="35"/>
      <c r="AB2186" s="104" t="s">
        <v>5574</v>
      </c>
      <c r="AC2186" s="19" t="s">
        <v>5866</v>
      </c>
      <c r="AD2186" s="19"/>
      <c r="AE2186" s="19"/>
      <c r="AF2186" s="19"/>
      <c r="AG2186" s="19"/>
      <c r="AH2186" s="19"/>
      <c r="AI2186" s="19"/>
      <c r="AJ2186" s="19"/>
      <c r="AK2186" s="19"/>
      <c r="AL2186" s="19"/>
      <c r="AM2186" s="19"/>
      <c r="AN2186" s="19"/>
      <c r="AO2186" s="19"/>
      <c r="AP2186" s="19"/>
      <c r="AQ2186" s="69" t="str">
        <f>VLOOKUP($AC2186,D1_8!$B$5:$I$996,6,FALSE)&amp;""</f>
        <v/>
      </c>
      <c r="AR2186" s="104"/>
      <c r="AS2186" s="16" t="s">
        <v>2773</v>
      </c>
      <c r="AT2186" s="16"/>
      <c r="AU2186" s="16"/>
      <c r="AV2186" s="16"/>
      <c r="AW2186" s="16"/>
      <c r="AX2186" s="157" t="str">
        <f>VLOOKUP($AC2186,D1_8!$B$5:$I$996,8,FALSE)&amp;""</f>
        <v/>
      </c>
      <c r="AY2186" s="35"/>
      <c r="AZ2186" s="35"/>
      <c r="BA2186" s="35"/>
      <c r="BB2186" s="104" t="s">
        <v>5574</v>
      </c>
    </row>
    <row r="2187" spans="3:54">
      <c r="C2187" s="19"/>
      <c r="D2187" s="19"/>
      <c r="E2187" s="19"/>
      <c r="F2187" s="19"/>
      <c r="G2187" s="19"/>
      <c r="H2187" s="19"/>
      <c r="I2187" s="19"/>
      <c r="J2187" s="19"/>
      <c r="K2187" s="19"/>
      <c r="L2187" s="19"/>
      <c r="M2187" s="19"/>
      <c r="N2187" s="19"/>
      <c r="O2187" s="19"/>
      <c r="P2187" s="19"/>
      <c r="Q2187" s="25"/>
      <c r="R2187" s="106"/>
      <c r="S2187" s="16"/>
      <c r="T2187" s="16"/>
      <c r="U2187" s="16"/>
      <c r="V2187" s="16"/>
      <c r="W2187" s="16"/>
      <c r="X2187" s="11"/>
      <c r="Y2187" s="35"/>
      <c r="Z2187" s="35"/>
      <c r="AA2187" s="35"/>
      <c r="AB2187" s="106"/>
      <c r="AC2187" s="19"/>
      <c r="AD2187" s="19"/>
      <c r="AE2187" s="19"/>
      <c r="AF2187" s="19"/>
      <c r="AG2187" s="19"/>
      <c r="AH2187" s="19"/>
      <c r="AI2187" s="19"/>
      <c r="AJ2187" s="19"/>
      <c r="AK2187" s="19"/>
      <c r="AL2187" s="19"/>
      <c r="AM2187" s="19"/>
      <c r="AN2187" s="19"/>
      <c r="AO2187" s="19"/>
      <c r="AP2187" s="19"/>
      <c r="AQ2187" s="25"/>
      <c r="AR2187" s="106"/>
      <c r="AS2187" s="16"/>
      <c r="AT2187" s="16"/>
      <c r="AU2187" s="16"/>
      <c r="AV2187" s="16"/>
      <c r="AW2187" s="16"/>
      <c r="AX2187" s="11"/>
      <c r="AY2187" s="35"/>
      <c r="AZ2187" s="35"/>
      <c r="BA2187" s="35"/>
      <c r="BB2187" s="106"/>
    </row>
    <row r="2188" spans="3:54">
      <c r="C2188" s="19" t="s">
        <v>5867</v>
      </c>
      <c r="D2188" s="19"/>
      <c r="E2188" s="19"/>
      <c r="F2188" s="19"/>
      <c r="G2188" s="19"/>
      <c r="H2188" s="19"/>
      <c r="I2188" s="19"/>
      <c r="J2188" s="19"/>
      <c r="K2188" s="19"/>
      <c r="L2188" s="19"/>
      <c r="M2188" s="19"/>
      <c r="N2188" s="19"/>
      <c r="O2188" s="19"/>
      <c r="P2188" s="19"/>
      <c r="Q2188" s="69" t="str">
        <f>VLOOKUP($C2188,D1_8!$B$5:$I$996,6,FALSE)&amp;""</f>
        <v/>
      </c>
      <c r="R2188" s="104"/>
      <c r="S2188" s="16" t="s">
        <v>2773</v>
      </c>
      <c r="T2188" s="16"/>
      <c r="U2188" s="16"/>
      <c r="V2188" s="16"/>
      <c r="W2188" s="16"/>
      <c r="X2188" s="157" t="str">
        <f>VLOOKUP($C2188,D1_8!$B$5:$I$996,8,FALSE)&amp;""</f>
        <v/>
      </c>
      <c r="Y2188" s="35"/>
      <c r="Z2188" s="35"/>
      <c r="AA2188" s="35"/>
      <c r="AB2188" s="104" t="s">
        <v>5574</v>
      </c>
      <c r="AC2188" s="19" t="s">
        <v>5868</v>
      </c>
      <c r="AD2188" s="19"/>
      <c r="AE2188" s="19"/>
      <c r="AF2188" s="19"/>
      <c r="AG2188" s="19"/>
      <c r="AH2188" s="19"/>
      <c r="AI2188" s="19"/>
      <c r="AJ2188" s="19"/>
      <c r="AK2188" s="19"/>
      <c r="AL2188" s="19"/>
      <c r="AM2188" s="19"/>
      <c r="AN2188" s="19"/>
      <c r="AO2188" s="19"/>
      <c r="AP2188" s="19"/>
      <c r="AQ2188" s="69" t="str">
        <f>VLOOKUP($AC2188,D1_8!$B$5:$I$996,6,FALSE)&amp;""</f>
        <v/>
      </c>
      <c r="AR2188" s="104"/>
      <c r="AS2188" s="16" t="s">
        <v>2773</v>
      </c>
      <c r="AT2188" s="16"/>
      <c r="AU2188" s="16"/>
      <c r="AV2188" s="16"/>
      <c r="AW2188" s="16"/>
      <c r="AX2188" s="157" t="str">
        <f>VLOOKUP($AC2188,D1_8!$B$5:$I$996,8,FALSE)&amp;""</f>
        <v/>
      </c>
      <c r="AY2188" s="35"/>
      <c r="AZ2188" s="35"/>
      <c r="BA2188" s="35"/>
      <c r="BB2188" s="104" t="s">
        <v>5574</v>
      </c>
    </row>
    <row r="2189" spans="3:54">
      <c r="C2189" s="19"/>
      <c r="D2189" s="19"/>
      <c r="E2189" s="19"/>
      <c r="F2189" s="19"/>
      <c r="G2189" s="19"/>
      <c r="H2189" s="19"/>
      <c r="I2189" s="19"/>
      <c r="J2189" s="19"/>
      <c r="K2189" s="19"/>
      <c r="L2189" s="19"/>
      <c r="M2189" s="19"/>
      <c r="N2189" s="19"/>
      <c r="O2189" s="19"/>
      <c r="P2189" s="19"/>
      <c r="Q2189" s="34"/>
      <c r="R2189" s="105"/>
      <c r="S2189" s="16"/>
      <c r="T2189" s="16"/>
      <c r="U2189" s="16"/>
      <c r="V2189" s="16"/>
      <c r="W2189" s="16"/>
      <c r="X2189" s="11"/>
      <c r="Y2189" s="35"/>
      <c r="Z2189" s="35"/>
      <c r="AA2189" s="35"/>
      <c r="AB2189" s="105"/>
      <c r="AC2189" s="19"/>
      <c r="AD2189" s="19"/>
      <c r="AE2189" s="19"/>
      <c r="AF2189" s="19"/>
      <c r="AG2189" s="19"/>
      <c r="AH2189" s="19"/>
      <c r="AI2189" s="19"/>
      <c r="AJ2189" s="19"/>
      <c r="AK2189" s="19"/>
      <c r="AL2189" s="19"/>
      <c r="AM2189" s="19"/>
      <c r="AN2189" s="19"/>
      <c r="AO2189" s="19"/>
      <c r="AP2189" s="19"/>
      <c r="AQ2189" s="34"/>
      <c r="AR2189" s="105"/>
      <c r="AS2189" s="16"/>
      <c r="AT2189" s="16"/>
      <c r="AU2189" s="16"/>
      <c r="AV2189" s="16"/>
      <c r="AW2189" s="16"/>
      <c r="AX2189" s="11"/>
      <c r="AY2189" s="35"/>
      <c r="AZ2189" s="35"/>
      <c r="BA2189" s="35"/>
      <c r="BB2189" s="105"/>
    </row>
    <row r="2190" spans="3:54">
      <c r="C2190" s="19"/>
      <c r="D2190" s="19"/>
      <c r="E2190" s="19"/>
      <c r="F2190" s="19"/>
      <c r="G2190" s="19"/>
      <c r="H2190" s="19"/>
      <c r="I2190" s="19"/>
      <c r="J2190" s="19"/>
      <c r="K2190" s="19"/>
      <c r="L2190" s="19"/>
      <c r="M2190" s="19"/>
      <c r="N2190" s="19"/>
      <c r="O2190" s="19"/>
      <c r="P2190" s="19"/>
      <c r="Q2190" s="25"/>
      <c r="R2190" s="106"/>
      <c r="S2190" s="16"/>
      <c r="T2190" s="16"/>
      <c r="U2190" s="16"/>
      <c r="V2190" s="16"/>
      <c r="W2190" s="16"/>
      <c r="X2190" s="11"/>
      <c r="Y2190" s="35"/>
      <c r="Z2190" s="35"/>
      <c r="AA2190" s="35"/>
      <c r="AB2190" s="106"/>
      <c r="AC2190" s="19"/>
      <c r="AD2190" s="19"/>
      <c r="AE2190" s="19"/>
      <c r="AF2190" s="19"/>
      <c r="AG2190" s="19"/>
      <c r="AH2190" s="19"/>
      <c r="AI2190" s="19"/>
      <c r="AJ2190" s="19"/>
      <c r="AK2190" s="19"/>
      <c r="AL2190" s="19"/>
      <c r="AM2190" s="19"/>
      <c r="AN2190" s="19"/>
      <c r="AO2190" s="19"/>
      <c r="AP2190" s="19"/>
      <c r="AQ2190" s="25"/>
      <c r="AR2190" s="106"/>
      <c r="AS2190" s="16"/>
      <c r="AT2190" s="16"/>
      <c r="AU2190" s="16"/>
      <c r="AV2190" s="16"/>
      <c r="AW2190" s="16"/>
      <c r="AX2190" s="11"/>
      <c r="AY2190" s="35"/>
      <c r="AZ2190" s="35"/>
      <c r="BA2190" s="35"/>
      <c r="BB2190" s="106"/>
    </row>
    <row r="2191" spans="3:54">
      <c r="C2191" s="19" t="s">
        <v>1057</v>
      </c>
      <c r="D2191" s="19"/>
      <c r="E2191" s="19"/>
      <c r="F2191" s="19"/>
      <c r="G2191" s="19"/>
      <c r="H2191" s="19"/>
      <c r="I2191" s="19"/>
      <c r="J2191" s="19"/>
      <c r="K2191" s="19"/>
      <c r="L2191" s="19"/>
      <c r="M2191" s="19"/>
      <c r="N2191" s="19"/>
      <c r="O2191" s="19"/>
      <c r="P2191" s="19"/>
      <c r="Q2191" s="69" t="str">
        <f>VLOOKUP($C2191,D1_8!$B$5:$I$996,6,FALSE)&amp;""</f>
        <v/>
      </c>
      <c r="R2191" s="104"/>
      <c r="S2191" s="16" t="s">
        <v>2773</v>
      </c>
      <c r="T2191" s="16"/>
      <c r="U2191" s="16"/>
      <c r="V2191" s="16"/>
      <c r="W2191" s="16"/>
      <c r="X2191" s="157" t="str">
        <f>VLOOKUP($C2191,D1_8!$B$5:$I$996,8,FALSE)&amp;""</f>
        <v/>
      </c>
      <c r="Y2191" s="35"/>
      <c r="Z2191" s="35"/>
      <c r="AA2191" s="35"/>
      <c r="AB2191" s="104" t="s">
        <v>5574</v>
      </c>
      <c r="AC2191" s="19" t="s">
        <v>5869</v>
      </c>
      <c r="AD2191" s="19"/>
      <c r="AE2191" s="19"/>
      <c r="AF2191" s="19"/>
      <c r="AG2191" s="19"/>
      <c r="AH2191" s="19"/>
      <c r="AI2191" s="19"/>
      <c r="AJ2191" s="19"/>
      <c r="AK2191" s="19"/>
      <c r="AL2191" s="19"/>
      <c r="AM2191" s="19"/>
      <c r="AN2191" s="19"/>
      <c r="AO2191" s="19"/>
      <c r="AP2191" s="19"/>
      <c r="AQ2191" s="69" t="str">
        <f>VLOOKUP($AC2191,D1_8!$B$5:$I$996,6,FALSE)&amp;""</f>
        <v/>
      </c>
      <c r="AR2191" s="104"/>
      <c r="AS2191" s="16" t="s">
        <v>2773</v>
      </c>
      <c r="AT2191" s="16"/>
      <c r="AU2191" s="16"/>
      <c r="AV2191" s="16"/>
      <c r="AW2191" s="16"/>
      <c r="AX2191" s="157" t="str">
        <f>VLOOKUP($AC2191,D1_8!$B$5:$I$996,8,FALSE)&amp;""</f>
        <v/>
      </c>
      <c r="AY2191" s="35"/>
      <c r="AZ2191" s="35"/>
      <c r="BA2191" s="35"/>
      <c r="BB2191" s="104" t="s">
        <v>5574</v>
      </c>
    </row>
    <row r="2192" spans="3:54">
      <c r="C2192" s="19"/>
      <c r="D2192" s="19"/>
      <c r="E2192" s="19"/>
      <c r="F2192" s="19"/>
      <c r="G2192" s="19"/>
      <c r="H2192" s="19"/>
      <c r="I2192" s="19"/>
      <c r="J2192" s="19"/>
      <c r="K2192" s="19"/>
      <c r="L2192" s="19"/>
      <c r="M2192" s="19"/>
      <c r="N2192" s="19"/>
      <c r="O2192" s="19"/>
      <c r="P2192" s="19"/>
      <c r="Q2192" s="25"/>
      <c r="R2192" s="106"/>
      <c r="S2192" s="16"/>
      <c r="T2192" s="16"/>
      <c r="U2192" s="16"/>
      <c r="V2192" s="16"/>
      <c r="W2192" s="16"/>
      <c r="X2192" s="11"/>
      <c r="Y2192" s="35"/>
      <c r="Z2192" s="35"/>
      <c r="AA2192" s="35"/>
      <c r="AB2192" s="106"/>
      <c r="AC2192" s="19"/>
      <c r="AD2192" s="19"/>
      <c r="AE2192" s="19"/>
      <c r="AF2192" s="19"/>
      <c r="AG2192" s="19"/>
      <c r="AH2192" s="19"/>
      <c r="AI2192" s="19"/>
      <c r="AJ2192" s="19"/>
      <c r="AK2192" s="19"/>
      <c r="AL2192" s="19"/>
      <c r="AM2192" s="19"/>
      <c r="AN2192" s="19"/>
      <c r="AO2192" s="19"/>
      <c r="AP2192" s="19"/>
      <c r="AQ2192" s="25"/>
      <c r="AR2192" s="106"/>
      <c r="AS2192" s="16"/>
      <c r="AT2192" s="16"/>
      <c r="AU2192" s="16"/>
      <c r="AV2192" s="16"/>
      <c r="AW2192" s="16"/>
      <c r="AX2192" s="11"/>
      <c r="AY2192" s="35"/>
      <c r="AZ2192" s="35"/>
      <c r="BA2192" s="35"/>
      <c r="BB2192" s="106"/>
    </row>
    <row r="2193" spans="2:54">
      <c r="C2193" s="19" t="s">
        <v>5691</v>
      </c>
      <c r="D2193" s="19"/>
      <c r="E2193" s="19"/>
      <c r="F2193" s="19"/>
      <c r="G2193" s="19"/>
      <c r="H2193" s="19"/>
      <c r="I2193" s="19"/>
      <c r="J2193" s="19"/>
      <c r="K2193" s="19"/>
      <c r="L2193" s="19"/>
      <c r="M2193" s="19"/>
      <c r="N2193" s="19"/>
      <c r="O2193" s="19"/>
      <c r="P2193" s="19"/>
      <c r="Q2193" s="69" t="str">
        <f>VLOOKUP($C2193,D1_8!$B$5:$I$996,6,FALSE)&amp;""</f>
        <v/>
      </c>
      <c r="R2193" s="104"/>
      <c r="S2193" s="16" t="s">
        <v>2773</v>
      </c>
      <c r="T2193" s="16"/>
      <c r="U2193" s="16"/>
      <c r="V2193" s="16"/>
      <c r="W2193" s="16"/>
      <c r="X2193" s="157" t="str">
        <f>VLOOKUP($C2193,D1_8!$B$5:$I$996,8,FALSE)&amp;""</f>
        <v/>
      </c>
      <c r="Y2193" s="35"/>
      <c r="Z2193" s="35"/>
      <c r="AA2193" s="35"/>
      <c r="AB2193" s="104" t="s">
        <v>5574</v>
      </c>
      <c r="AC2193" s="19" t="s">
        <v>5870</v>
      </c>
      <c r="AD2193" s="19"/>
      <c r="AE2193" s="19"/>
      <c r="AF2193" s="19"/>
      <c r="AG2193" s="19"/>
      <c r="AH2193" s="19"/>
      <c r="AI2193" s="19"/>
      <c r="AJ2193" s="19"/>
      <c r="AK2193" s="19"/>
      <c r="AL2193" s="19"/>
      <c r="AM2193" s="19"/>
      <c r="AN2193" s="19"/>
      <c r="AO2193" s="19"/>
      <c r="AP2193" s="19"/>
      <c r="AQ2193" s="69" t="str">
        <f>VLOOKUP($AC2193,D1_8!$B$5:$I$996,6,FALSE)&amp;""</f>
        <v/>
      </c>
      <c r="AR2193" s="104"/>
      <c r="AS2193" s="16" t="s">
        <v>2773</v>
      </c>
      <c r="AT2193" s="16"/>
      <c r="AU2193" s="16"/>
      <c r="AV2193" s="16"/>
      <c r="AW2193" s="16"/>
      <c r="AX2193" s="157" t="str">
        <f>VLOOKUP($AC2193,D1_8!$B$5:$I$996,8,FALSE)&amp;""</f>
        <v/>
      </c>
      <c r="AY2193" s="35"/>
      <c r="AZ2193" s="35"/>
      <c r="BA2193" s="35"/>
      <c r="BB2193" s="104" t="s">
        <v>5574</v>
      </c>
    </row>
    <row r="2194" spans="2:54">
      <c r="C2194" s="19"/>
      <c r="D2194" s="19"/>
      <c r="E2194" s="19"/>
      <c r="F2194" s="19"/>
      <c r="G2194" s="19"/>
      <c r="H2194" s="19"/>
      <c r="I2194" s="19"/>
      <c r="J2194" s="19"/>
      <c r="K2194" s="19"/>
      <c r="L2194" s="19"/>
      <c r="M2194" s="19"/>
      <c r="N2194" s="19"/>
      <c r="O2194" s="19"/>
      <c r="P2194" s="19"/>
      <c r="Q2194" s="25"/>
      <c r="R2194" s="106"/>
      <c r="S2194" s="16"/>
      <c r="T2194" s="16"/>
      <c r="U2194" s="16"/>
      <c r="V2194" s="16"/>
      <c r="W2194" s="16"/>
      <c r="X2194" s="11"/>
      <c r="Y2194" s="35"/>
      <c r="Z2194" s="35"/>
      <c r="AA2194" s="35"/>
      <c r="AB2194" s="106"/>
      <c r="AC2194" s="19"/>
      <c r="AD2194" s="19"/>
      <c r="AE2194" s="19"/>
      <c r="AF2194" s="19"/>
      <c r="AG2194" s="19"/>
      <c r="AH2194" s="19"/>
      <c r="AI2194" s="19"/>
      <c r="AJ2194" s="19"/>
      <c r="AK2194" s="19"/>
      <c r="AL2194" s="19"/>
      <c r="AM2194" s="19"/>
      <c r="AN2194" s="19"/>
      <c r="AO2194" s="19"/>
      <c r="AP2194" s="19"/>
      <c r="AQ2194" s="25"/>
      <c r="AR2194" s="106"/>
      <c r="AS2194" s="16"/>
      <c r="AT2194" s="16"/>
      <c r="AU2194" s="16"/>
      <c r="AV2194" s="16"/>
      <c r="AW2194" s="16"/>
      <c r="AX2194" s="11"/>
      <c r="AY2194" s="35"/>
      <c r="AZ2194" s="35"/>
      <c r="BA2194" s="35"/>
      <c r="BB2194" s="106"/>
    </row>
    <row r="2195" spans="2:54">
      <c r="C2195" s="19" t="s">
        <v>3321</v>
      </c>
      <c r="D2195" s="19"/>
      <c r="E2195" s="19"/>
      <c r="F2195" s="19"/>
      <c r="G2195" s="19"/>
      <c r="H2195" s="19"/>
      <c r="I2195" s="19"/>
      <c r="J2195" s="19"/>
      <c r="K2195" s="19"/>
      <c r="L2195" s="19"/>
      <c r="M2195" s="19"/>
      <c r="N2195" s="19"/>
      <c r="O2195" s="19"/>
      <c r="P2195" s="19"/>
      <c r="Q2195" s="69" t="str">
        <f>VLOOKUP($C2195,D1_8!$B$5:$I$996,6,FALSE)&amp;""</f>
        <v/>
      </c>
      <c r="R2195" s="104"/>
      <c r="S2195" s="16"/>
      <c r="T2195" s="16"/>
      <c r="U2195" s="16"/>
      <c r="V2195" s="16"/>
      <c r="W2195" s="16"/>
      <c r="X2195" s="8"/>
      <c r="Y2195" s="65"/>
      <c r="Z2195" s="65"/>
      <c r="AA2195" s="65"/>
      <c r="AB2195" s="136"/>
      <c r="AC2195" s="19" t="s">
        <v>5871</v>
      </c>
      <c r="AD2195" s="19"/>
      <c r="AE2195" s="19"/>
      <c r="AF2195" s="19"/>
      <c r="AG2195" s="19"/>
      <c r="AH2195" s="19"/>
      <c r="AI2195" s="19"/>
      <c r="AJ2195" s="19"/>
      <c r="AK2195" s="19"/>
      <c r="AL2195" s="19"/>
      <c r="AM2195" s="19"/>
      <c r="AN2195" s="19"/>
      <c r="AO2195" s="19"/>
      <c r="AP2195" s="19"/>
      <c r="AQ2195" s="69" t="str">
        <f>VLOOKUP($AC2195,D1_8!$B$5:$I$996,6,FALSE)&amp;""</f>
        <v/>
      </c>
      <c r="AR2195" s="104"/>
      <c r="AS2195" s="111"/>
      <c r="AT2195" s="111"/>
      <c r="AU2195" s="111"/>
      <c r="AV2195" s="111"/>
      <c r="AW2195" s="111"/>
      <c r="AX2195" s="24"/>
      <c r="AY2195" s="76"/>
      <c r="AZ2195" s="76"/>
      <c r="BA2195" s="76"/>
      <c r="BB2195" s="104"/>
    </row>
    <row r="2196" spans="2:54">
      <c r="C2196" s="19"/>
      <c r="D2196" s="19"/>
      <c r="E2196" s="19"/>
      <c r="F2196" s="19"/>
      <c r="G2196" s="19"/>
      <c r="H2196" s="19"/>
      <c r="I2196" s="19"/>
      <c r="J2196" s="19"/>
      <c r="K2196" s="19"/>
      <c r="L2196" s="19"/>
      <c r="M2196" s="19"/>
      <c r="N2196" s="19"/>
      <c r="O2196" s="19"/>
      <c r="P2196" s="19"/>
      <c r="Q2196" s="25"/>
      <c r="R2196" s="106"/>
      <c r="S2196" s="16"/>
      <c r="T2196" s="16"/>
      <c r="U2196" s="16"/>
      <c r="V2196" s="16"/>
      <c r="W2196" s="16"/>
      <c r="X2196" s="9"/>
      <c r="Y2196" s="70"/>
      <c r="Z2196" s="70"/>
      <c r="AA2196" s="70"/>
      <c r="AB2196" s="137"/>
      <c r="AC2196" s="19"/>
      <c r="AD2196" s="19"/>
      <c r="AE2196" s="19"/>
      <c r="AF2196" s="19"/>
      <c r="AG2196" s="19"/>
      <c r="AH2196" s="19"/>
      <c r="AI2196" s="19"/>
      <c r="AJ2196" s="19"/>
      <c r="AK2196" s="19"/>
      <c r="AL2196" s="19"/>
      <c r="AM2196" s="19"/>
      <c r="AN2196" s="19"/>
      <c r="AO2196" s="19"/>
      <c r="AP2196" s="19"/>
      <c r="AQ2196" s="25"/>
      <c r="AR2196" s="106"/>
      <c r="AS2196" s="246"/>
      <c r="AT2196" s="246"/>
      <c r="AU2196" s="246"/>
      <c r="AV2196" s="246"/>
      <c r="AW2196" s="246"/>
      <c r="AX2196" s="34"/>
      <c r="AY2196" s="2"/>
      <c r="AZ2196" s="2"/>
      <c r="BA2196" s="2"/>
      <c r="BB2196" s="105"/>
    </row>
    <row r="2197" spans="2:54">
      <c r="C2197" s="19" t="s">
        <v>5872</v>
      </c>
      <c r="D2197" s="19"/>
      <c r="E2197" s="19"/>
      <c r="F2197" s="19"/>
      <c r="G2197" s="19"/>
      <c r="H2197" s="19"/>
      <c r="I2197" s="19"/>
      <c r="J2197" s="19"/>
      <c r="K2197" s="19"/>
      <c r="L2197" s="19"/>
      <c r="M2197" s="19"/>
      <c r="N2197" s="19"/>
      <c r="O2197" s="19"/>
      <c r="P2197" s="19"/>
      <c r="Q2197" s="69" t="str">
        <f>VLOOKUP($C2197,D1_8!$B$5:$I$996,6,FALSE)&amp;""</f>
        <v/>
      </c>
      <c r="R2197" s="104"/>
      <c r="S2197" s="16" t="s">
        <v>2773</v>
      </c>
      <c r="T2197" s="16"/>
      <c r="U2197" s="16"/>
      <c r="V2197" s="16"/>
      <c r="W2197" s="16"/>
      <c r="X2197" s="157" t="str">
        <f>VLOOKUP($C2197,D1_8!$B$5:$I$996,8,FALSE)&amp;""</f>
        <v/>
      </c>
      <c r="Y2197" s="35"/>
      <c r="Z2197" s="35"/>
      <c r="AA2197" s="35"/>
      <c r="AB2197" s="104" t="s">
        <v>5574</v>
      </c>
      <c r="AC2197" s="19" t="s">
        <v>5873</v>
      </c>
      <c r="AD2197" s="19"/>
      <c r="AE2197" s="19"/>
      <c r="AF2197" s="19"/>
      <c r="AG2197" s="19"/>
      <c r="AH2197" s="19"/>
      <c r="AI2197" s="19"/>
      <c r="AJ2197" s="19"/>
      <c r="AK2197" s="19"/>
      <c r="AL2197" s="19"/>
      <c r="AM2197" s="19"/>
      <c r="AN2197" s="19"/>
      <c r="AO2197" s="19"/>
      <c r="AP2197" s="19"/>
      <c r="AQ2197" s="69" t="str">
        <f>VLOOKUP($AC2197,D1_8!$B$5:$I$996,6,FALSE)&amp;""</f>
        <v/>
      </c>
      <c r="AR2197" s="104"/>
      <c r="AS2197" s="246"/>
      <c r="AT2197" s="246"/>
      <c r="AU2197" s="246"/>
      <c r="AV2197" s="246"/>
      <c r="AW2197" s="246"/>
      <c r="AX2197" s="34"/>
      <c r="AY2197" s="2"/>
      <c r="AZ2197" s="2"/>
      <c r="BA2197" s="2"/>
      <c r="BB2197" s="105"/>
    </row>
    <row r="2198" spans="2:54">
      <c r="C2198" s="19"/>
      <c r="D2198" s="19"/>
      <c r="E2198" s="19"/>
      <c r="F2198" s="19"/>
      <c r="G2198" s="19"/>
      <c r="H2198" s="19"/>
      <c r="I2198" s="19"/>
      <c r="J2198" s="19"/>
      <c r="K2198" s="19"/>
      <c r="L2198" s="19"/>
      <c r="M2198" s="19"/>
      <c r="N2198" s="19"/>
      <c r="O2198" s="19"/>
      <c r="P2198" s="19"/>
      <c r="Q2198" s="25"/>
      <c r="R2198" s="106"/>
      <c r="S2198" s="16"/>
      <c r="T2198" s="16"/>
      <c r="U2198" s="16"/>
      <c r="V2198" s="16"/>
      <c r="W2198" s="16"/>
      <c r="X2198" s="11"/>
      <c r="Y2198" s="35"/>
      <c r="Z2198" s="35"/>
      <c r="AA2198" s="35"/>
      <c r="AB2198" s="106"/>
      <c r="AC2198" s="19"/>
      <c r="AD2198" s="19"/>
      <c r="AE2198" s="19"/>
      <c r="AF2198" s="19"/>
      <c r="AG2198" s="19"/>
      <c r="AH2198" s="19"/>
      <c r="AI2198" s="19"/>
      <c r="AJ2198" s="19"/>
      <c r="AK2198" s="19"/>
      <c r="AL2198" s="19"/>
      <c r="AM2198" s="19"/>
      <c r="AN2198" s="19"/>
      <c r="AO2198" s="19"/>
      <c r="AP2198" s="19"/>
      <c r="AQ2198" s="25"/>
      <c r="AR2198" s="106"/>
      <c r="AS2198" s="110"/>
      <c r="AT2198" s="110"/>
      <c r="AU2198" s="110"/>
      <c r="AV2198" s="110"/>
      <c r="AW2198" s="110"/>
      <c r="AX2198" s="25"/>
      <c r="AY2198" s="77"/>
      <c r="AZ2198" s="77"/>
      <c r="BA2198" s="77"/>
      <c r="BB2198" s="106"/>
    </row>
    <row r="2200" spans="2:54">
      <c r="B2200" s="1" t="s">
        <v>7671</v>
      </c>
      <c r="C2200" s="3"/>
    </row>
    <row r="2201" spans="2:54">
      <c r="C2201" s="1" t="s">
        <v>3513</v>
      </c>
    </row>
    <row r="2202" spans="2:54" ht="14.25" customHeight="1">
      <c r="C2202" s="16" t="s">
        <v>288</v>
      </c>
      <c r="D2202" s="16"/>
      <c r="E2202" s="16"/>
      <c r="F2202" s="16"/>
      <c r="G2202" s="16"/>
      <c r="H2202" s="16"/>
      <c r="I2202" s="16"/>
      <c r="J2202" s="16"/>
      <c r="K2202" s="16"/>
      <c r="L2202" s="16"/>
      <c r="M2202" s="16"/>
      <c r="N2202" s="16"/>
      <c r="O2202" s="16"/>
      <c r="P2202" s="16"/>
      <c r="Q2202" s="24" t="s">
        <v>22</v>
      </c>
      <c r="R2202" s="104"/>
      <c r="S2202" s="45" t="s">
        <v>7669</v>
      </c>
      <c r="T2202" s="88"/>
      <c r="U2202" s="88"/>
      <c r="V2202" s="88"/>
      <c r="W2202" s="88"/>
      <c r="X2202" s="88"/>
      <c r="Y2202" s="88"/>
      <c r="Z2202" s="88"/>
      <c r="AA2202" s="88"/>
      <c r="AB2202" s="117"/>
      <c r="AC2202" s="16" t="s">
        <v>288</v>
      </c>
      <c r="AD2202" s="16"/>
      <c r="AE2202" s="16"/>
      <c r="AF2202" s="16"/>
      <c r="AG2202" s="16"/>
      <c r="AH2202" s="16"/>
      <c r="AI2202" s="16"/>
      <c r="AJ2202" s="16"/>
      <c r="AK2202" s="16"/>
      <c r="AL2202" s="16"/>
      <c r="AM2202" s="16"/>
      <c r="AN2202" s="16"/>
      <c r="AO2202" s="16"/>
      <c r="AP2202" s="16"/>
      <c r="AQ2202" s="24" t="s">
        <v>22</v>
      </c>
      <c r="AR2202" s="104"/>
      <c r="AS2202" s="45" t="s">
        <v>7669</v>
      </c>
      <c r="AT2202" s="88"/>
      <c r="AU2202" s="88"/>
      <c r="AV2202" s="88"/>
      <c r="AW2202" s="88"/>
      <c r="AX2202" s="88"/>
      <c r="AY2202" s="88"/>
      <c r="AZ2202" s="88"/>
      <c r="BA2202" s="88"/>
      <c r="BB2202" s="117"/>
    </row>
    <row r="2203" spans="2:54" ht="14.25" customHeight="1">
      <c r="C2203" s="16"/>
      <c r="D2203" s="16"/>
      <c r="E2203" s="16"/>
      <c r="F2203" s="16"/>
      <c r="G2203" s="16"/>
      <c r="H2203" s="16"/>
      <c r="I2203" s="16"/>
      <c r="J2203" s="16"/>
      <c r="K2203" s="16"/>
      <c r="L2203" s="16"/>
      <c r="M2203" s="16"/>
      <c r="N2203" s="16"/>
      <c r="O2203" s="16"/>
      <c r="P2203" s="16"/>
      <c r="Q2203" s="25"/>
      <c r="R2203" s="106"/>
      <c r="S2203" s="245" t="s">
        <v>123</v>
      </c>
      <c r="T2203" s="261"/>
      <c r="U2203" s="261"/>
      <c r="V2203" s="261"/>
      <c r="W2203" s="267"/>
      <c r="X2203" s="46"/>
      <c r="Y2203" s="89"/>
      <c r="Z2203" s="89"/>
      <c r="AA2203" s="89"/>
      <c r="AB2203" s="118"/>
      <c r="AC2203" s="16"/>
      <c r="AD2203" s="16"/>
      <c r="AE2203" s="16"/>
      <c r="AF2203" s="16"/>
      <c r="AG2203" s="16"/>
      <c r="AH2203" s="16"/>
      <c r="AI2203" s="16"/>
      <c r="AJ2203" s="16"/>
      <c r="AK2203" s="16"/>
      <c r="AL2203" s="16"/>
      <c r="AM2203" s="16"/>
      <c r="AN2203" s="16"/>
      <c r="AO2203" s="16"/>
      <c r="AP2203" s="16"/>
      <c r="AQ2203" s="25"/>
      <c r="AR2203" s="106"/>
      <c r="AS2203" s="245" t="s">
        <v>123</v>
      </c>
      <c r="AT2203" s="261"/>
      <c r="AU2203" s="261"/>
      <c r="AV2203" s="261"/>
      <c r="AW2203" s="267"/>
      <c r="AX2203" s="46"/>
      <c r="AY2203" s="89"/>
      <c r="AZ2203" s="89"/>
      <c r="BA2203" s="89"/>
      <c r="BB2203" s="118"/>
    </row>
    <row r="2204" spans="2:54">
      <c r="C2204" s="19" t="s">
        <v>5922</v>
      </c>
      <c r="D2204" s="19"/>
      <c r="E2204" s="19"/>
      <c r="F2204" s="19"/>
      <c r="G2204" s="19"/>
      <c r="H2204" s="19"/>
      <c r="I2204" s="19"/>
      <c r="J2204" s="19"/>
      <c r="K2204" s="19"/>
      <c r="L2204" s="19"/>
      <c r="M2204" s="19"/>
      <c r="N2204" s="19"/>
      <c r="O2204" s="19"/>
      <c r="P2204" s="19"/>
      <c r="Q2204" s="69" t="str">
        <f>VLOOKUP($C2204,D1_8!$B$5:$I$996,6,FALSE)&amp;""</f>
        <v/>
      </c>
      <c r="R2204" s="104"/>
      <c r="S2204" s="8"/>
      <c r="T2204" s="65"/>
      <c r="U2204" s="65"/>
      <c r="V2204" s="65"/>
      <c r="W2204" s="136"/>
      <c r="X2204" s="8"/>
      <c r="Y2204" s="65"/>
      <c r="Z2204" s="65"/>
      <c r="AA2204" s="65"/>
      <c r="AB2204" s="136"/>
      <c r="AC2204" s="19" t="s">
        <v>5066</v>
      </c>
      <c r="AD2204" s="19"/>
      <c r="AE2204" s="19"/>
      <c r="AF2204" s="19"/>
      <c r="AG2204" s="19"/>
      <c r="AH2204" s="19"/>
      <c r="AI2204" s="19"/>
      <c r="AJ2204" s="19"/>
      <c r="AK2204" s="19"/>
      <c r="AL2204" s="19"/>
      <c r="AM2204" s="19"/>
      <c r="AN2204" s="19"/>
      <c r="AO2204" s="19"/>
      <c r="AP2204" s="19"/>
      <c r="AQ2204" s="69" t="str">
        <f>VLOOKUP($AC2204,D1_8!$B$5:$I$996,6,FALSE)&amp;""</f>
        <v/>
      </c>
      <c r="AR2204" s="104"/>
      <c r="AS2204" s="111"/>
      <c r="AT2204" s="111"/>
      <c r="AU2204" s="111"/>
      <c r="AV2204" s="111"/>
      <c r="AW2204" s="111"/>
      <c r="AX2204" s="24"/>
      <c r="AY2204" s="76"/>
      <c r="AZ2204" s="76"/>
      <c r="BA2204" s="76"/>
      <c r="BB2204" s="104"/>
    </row>
    <row r="2205" spans="2:54">
      <c r="C2205" s="19"/>
      <c r="D2205" s="19"/>
      <c r="E2205" s="19"/>
      <c r="F2205" s="19"/>
      <c r="G2205" s="19"/>
      <c r="H2205" s="19"/>
      <c r="I2205" s="19"/>
      <c r="J2205" s="19"/>
      <c r="K2205" s="19"/>
      <c r="L2205" s="19"/>
      <c r="M2205" s="19"/>
      <c r="N2205" s="19"/>
      <c r="O2205" s="19"/>
      <c r="P2205" s="19"/>
      <c r="Q2205" s="25"/>
      <c r="R2205" s="106"/>
      <c r="S2205" s="31"/>
      <c r="W2205" s="67"/>
      <c r="X2205" s="31"/>
      <c r="AB2205" s="67"/>
      <c r="AC2205" s="19"/>
      <c r="AD2205" s="19"/>
      <c r="AE2205" s="19"/>
      <c r="AF2205" s="19"/>
      <c r="AG2205" s="19"/>
      <c r="AH2205" s="19"/>
      <c r="AI2205" s="19"/>
      <c r="AJ2205" s="19"/>
      <c r="AK2205" s="19"/>
      <c r="AL2205" s="19"/>
      <c r="AM2205" s="19"/>
      <c r="AN2205" s="19"/>
      <c r="AO2205" s="19"/>
      <c r="AP2205" s="19"/>
      <c r="AQ2205" s="25"/>
      <c r="AR2205" s="106"/>
      <c r="AS2205" s="246"/>
      <c r="AT2205" s="246"/>
      <c r="AU2205" s="246"/>
      <c r="AV2205" s="246"/>
      <c r="AW2205" s="246"/>
      <c r="AX2205" s="34"/>
      <c r="AY2205" s="2"/>
      <c r="AZ2205" s="2"/>
      <c r="BA2205" s="2"/>
      <c r="BB2205" s="105"/>
    </row>
    <row r="2206" spans="2:54">
      <c r="C2206" s="19" t="s">
        <v>2092</v>
      </c>
      <c r="D2206" s="19"/>
      <c r="E2206" s="19"/>
      <c r="F2206" s="19"/>
      <c r="G2206" s="19"/>
      <c r="H2206" s="19"/>
      <c r="I2206" s="19"/>
      <c r="J2206" s="19"/>
      <c r="K2206" s="19"/>
      <c r="L2206" s="19"/>
      <c r="M2206" s="19"/>
      <c r="N2206" s="19"/>
      <c r="O2206" s="19"/>
      <c r="P2206" s="19"/>
      <c r="Q2206" s="69" t="str">
        <f>VLOOKUP($C2206,D1_8!$B$5:$I$996,6,FALSE)&amp;""</f>
        <v/>
      </c>
      <c r="R2206" s="104"/>
      <c r="S2206" s="31"/>
      <c r="W2206" s="67"/>
      <c r="X2206" s="31"/>
      <c r="AB2206" s="67"/>
      <c r="AC2206" s="19" t="s">
        <v>5924</v>
      </c>
      <c r="AD2206" s="19"/>
      <c r="AE2206" s="19"/>
      <c r="AF2206" s="19"/>
      <c r="AG2206" s="19"/>
      <c r="AH2206" s="19"/>
      <c r="AI2206" s="19"/>
      <c r="AJ2206" s="19"/>
      <c r="AK2206" s="19"/>
      <c r="AL2206" s="19"/>
      <c r="AM2206" s="19"/>
      <c r="AN2206" s="19"/>
      <c r="AO2206" s="19"/>
      <c r="AP2206" s="19"/>
      <c r="AQ2206" s="69" t="str">
        <f>VLOOKUP($AC2206,D1_8!$B$5:$I$996,6,FALSE)&amp;""</f>
        <v/>
      </c>
      <c r="AR2206" s="104"/>
      <c r="AS2206" s="246"/>
      <c r="AT2206" s="246"/>
      <c r="AU2206" s="246"/>
      <c r="AV2206" s="246"/>
      <c r="AW2206" s="246"/>
      <c r="AX2206" s="34"/>
      <c r="AY2206" s="2"/>
      <c r="AZ2206" s="2"/>
      <c r="BA2206" s="2"/>
      <c r="BB2206" s="105"/>
    </row>
    <row r="2207" spans="2:54">
      <c r="C2207" s="19"/>
      <c r="D2207" s="19"/>
      <c r="E2207" s="19"/>
      <c r="F2207" s="19"/>
      <c r="G2207" s="19"/>
      <c r="H2207" s="19"/>
      <c r="I2207" s="19"/>
      <c r="J2207" s="19"/>
      <c r="K2207" s="19"/>
      <c r="L2207" s="19"/>
      <c r="M2207" s="19"/>
      <c r="N2207" s="19"/>
      <c r="O2207" s="19"/>
      <c r="P2207" s="19"/>
      <c r="Q2207" s="25"/>
      <c r="R2207" s="106"/>
      <c r="S2207" s="31"/>
      <c r="W2207" s="67"/>
      <c r="X2207" s="31"/>
      <c r="AB2207" s="67"/>
      <c r="AC2207" s="19"/>
      <c r="AD2207" s="19"/>
      <c r="AE2207" s="19"/>
      <c r="AF2207" s="19"/>
      <c r="AG2207" s="19"/>
      <c r="AH2207" s="19"/>
      <c r="AI2207" s="19"/>
      <c r="AJ2207" s="19"/>
      <c r="AK2207" s="19"/>
      <c r="AL2207" s="19"/>
      <c r="AM2207" s="19"/>
      <c r="AN2207" s="19"/>
      <c r="AO2207" s="19"/>
      <c r="AP2207" s="19"/>
      <c r="AQ2207" s="25"/>
      <c r="AR2207" s="106"/>
      <c r="AS2207" s="246"/>
      <c r="AT2207" s="246"/>
      <c r="AU2207" s="246"/>
      <c r="AV2207" s="246"/>
      <c r="AW2207" s="246"/>
      <c r="AX2207" s="34"/>
      <c r="AY2207" s="2"/>
      <c r="AZ2207" s="2"/>
      <c r="BA2207" s="2"/>
      <c r="BB2207" s="105"/>
    </row>
    <row r="2208" spans="2:54">
      <c r="C2208" s="19" t="s">
        <v>5926</v>
      </c>
      <c r="D2208" s="19"/>
      <c r="E2208" s="19"/>
      <c r="F2208" s="19"/>
      <c r="G2208" s="19"/>
      <c r="H2208" s="19"/>
      <c r="I2208" s="19"/>
      <c r="J2208" s="19"/>
      <c r="K2208" s="19"/>
      <c r="L2208" s="19"/>
      <c r="M2208" s="19"/>
      <c r="N2208" s="19"/>
      <c r="O2208" s="19"/>
      <c r="P2208" s="19"/>
      <c r="Q2208" s="69" t="str">
        <f>VLOOKUP($C2208,D1_8!$B$5:$I$996,6,FALSE)&amp;""</f>
        <v/>
      </c>
      <c r="R2208" s="104"/>
      <c r="S2208" s="31"/>
      <c r="W2208" s="67"/>
      <c r="X2208" s="31"/>
      <c r="AB2208" s="67"/>
      <c r="AC2208" s="19" t="s">
        <v>1485</v>
      </c>
      <c r="AD2208" s="19"/>
      <c r="AE2208" s="19"/>
      <c r="AF2208" s="19"/>
      <c r="AG2208" s="19"/>
      <c r="AH2208" s="19"/>
      <c r="AI2208" s="19"/>
      <c r="AJ2208" s="19"/>
      <c r="AK2208" s="19"/>
      <c r="AL2208" s="19"/>
      <c r="AM2208" s="19"/>
      <c r="AN2208" s="19"/>
      <c r="AO2208" s="19"/>
      <c r="AP2208" s="19"/>
      <c r="AQ2208" s="69" t="str">
        <f>VLOOKUP($AC2208,D1_8!$B$5:$I$996,6,FALSE)&amp;""</f>
        <v/>
      </c>
      <c r="AR2208" s="104"/>
      <c r="AS2208" s="246"/>
      <c r="AT2208" s="246"/>
      <c r="AU2208" s="246"/>
      <c r="AV2208" s="246"/>
      <c r="AW2208" s="246"/>
      <c r="AX2208" s="34"/>
      <c r="AY2208" s="2"/>
      <c r="AZ2208" s="2"/>
      <c r="BA2208" s="2"/>
      <c r="BB2208" s="105"/>
    </row>
    <row r="2209" spans="3:54">
      <c r="C2209" s="19"/>
      <c r="D2209" s="19"/>
      <c r="E2209" s="19"/>
      <c r="F2209" s="19"/>
      <c r="G2209" s="19"/>
      <c r="H2209" s="19"/>
      <c r="I2209" s="19"/>
      <c r="J2209" s="19"/>
      <c r="K2209" s="19"/>
      <c r="L2209" s="19"/>
      <c r="M2209" s="19"/>
      <c r="N2209" s="19"/>
      <c r="O2209" s="19"/>
      <c r="P2209" s="19"/>
      <c r="Q2209" s="25"/>
      <c r="R2209" s="106"/>
      <c r="S2209" s="31"/>
      <c r="W2209" s="67"/>
      <c r="X2209" s="31"/>
      <c r="AB2209" s="67"/>
      <c r="AC2209" s="19"/>
      <c r="AD2209" s="19"/>
      <c r="AE2209" s="19"/>
      <c r="AF2209" s="19"/>
      <c r="AG2209" s="19"/>
      <c r="AH2209" s="19"/>
      <c r="AI2209" s="19"/>
      <c r="AJ2209" s="19"/>
      <c r="AK2209" s="19"/>
      <c r="AL2209" s="19"/>
      <c r="AM2209" s="19"/>
      <c r="AN2209" s="19"/>
      <c r="AO2209" s="19"/>
      <c r="AP2209" s="19"/>
      <c r="AQ2209" s="25"/>
      <c r="AR2209" s="106"/>
      <c r="AS2209" s="246"/>
      <c r="AT2209" s="246"/>
      <c r="AU2209" s="246"/>
      <c r="AV2209" s="246"/>
      <c r="AW2209" s="246"/>
      <c r="AX2209" s="34"/>
      <c r="AY2209" s="2"/>
      <c r="AZ2209" s="2"/>
      <c r="BA2209" s="2"/>
      <c r="BB2209" s="105"/>
    </row>
    <row r="2210" spans="3:54">
      <c r="C2210" s="19" t="s">
        <v>5927</v>
      </c>
      <c r="D2210" s="19"/>
      <c r="E2210" s="19"/>
      <c r="F2210" s="19"/>
      <c r="G2210" s="19"/>
      <c r="H2210" s="19"/>
      <c r="I2210" s="19"/>
      <c r="J2210" s="19"/>
      <c r="K2210" s="19"/>
      <c r="L2210" s="19"/>
      <c r="M2210" s="19"/>
      <c r="N2210" s="19"/>
      <c r="O2210" s="19"/>
      <c r="P2210" s="19"/>
      <c r="Q2210" s="69" t="str">
        <f>VLOOKUP($C2210,D1_8!$B$5:$I$996,6,FALSE)&amp;""</f>
        <v/>
      </c>
      <c r="R2210" s="104"/>
      <c r="S2210" s="246"/>
      <c r="T2210" s="246"/>
      <c r="U2210" s="246"/>
      <c r="V2210" s="246"/>
      <c r="W2210" s="246"/>
      <c r="X2210" s="31"/>
      <c r="AB2210" s="67"/>
      <c r="AC2210" s="19" t="s">
        <v>5929</v>
      </c>
      <c r="AD2210" s="19"/>
      <c r="AE2210" s="19"/>
      <c r="AF2210" s="19"/>
      <c r="AG2210" s="19"/>
      <c r="AH2210" s="19"/>
      <c r="AI2210" s="19"/>
      <c r="AJ2210" s="19"/>
      <c r="AK2210" s="19"/>
      <c r="AL2210" s="19"/>
      <c r="AM2210" s="19"/>
      <c r="AN2210" s="19"/>
      <c r="AO2210" s="19"/>
      <c r="AP2210" s="19"/>
      <c r="AQ2210" s="69" t="str">
        <f>VLOOKUP($AC2210,D1_8!$B$5:$I$996,6,FALSE)&amp;""</f>
        <v/>
      </c>
      <c r="AR2210" s="104"/>
      <c r="AS2210" s="246"/>
      <c r="AT2210" s="246"/>
      <c r="AU2210" s="246"/>
      <c r="AV2210" s="246"/>
      <c r="AW2210" s="246"/>
      <c r="AX2210" s="34"/>
      <c r="AY2210" s="2"/>
      <c r="AZ2210" s="2"/>
      <c r="BA2210" s="2"/>
      <c r="BB2210" s="105"/>
    </row>
    <row r="2211" spans="3:54">
      <c r="C2211" s="19"/>
      <c r="D2211" s="19"/>
      <c r="E2211" s="19"/>
      <c r="F2211" s="19"/>
      <c r="G2211" s="19"/>
      <c r="H2211" s="19"/>
      <c r="I2211" s="19"/>
      <c r="J2211" s="19"/>
      <c r="K2211" s="19"/>
      <c r="L2211" s="19"/>
      <c r="M2211" s="19"/>
      <c r="N2211" s="19"/>
      <c r="O2211" s="19"/>
      <c r="P2211" s="19"/>
      <c r="Q2211" s="25"/>
      <c r="R2211" s="106"/>
      <c r="S2211" s="246"/>
      <c r="T2211" s="246"/>
      <c r="U2211" s="246"/>
      <c r="V2211" s="246"/>
      <c r="W2211" s="246"/>
      <c r="X2211" s="31"/>
      <c r="AB2211" s="67"/>
      <c r="AC2211" s="19"/>
      <c r="AD2211" s="19"/>
      <c r="AE2211" s="19"/>
      <c r="AF2211" s="19"/>
      <c r="AG2211" s="19"/>
      <c r="AH2211" s="19"/>
      <c r="AI2211" s="19"/>
      <c r="AJ2211" s="19"/>
      <c r="AK2211" s="19"/>
      <c r="AL2211" s="19"/>
      <c r="AM2211" s="19"/>
      <c r="AN2211" s="19"/>
      <c r="AO2211" s="19"/>
      <c r="AP2211" s="19"/>
      <c r="AQ2211" s="25"/>
      <c r="AR2211" s="106"/>
      <c r="AS2211" s="246"/>
      <c r="AT2211" s="246"/>
      <c r="AU2211" s="246"/>
      <c r="AV2211" s="246"/>
      <c r="AW2211" s="246"/>
      <c r="AX2211" s="34"/>
      <c r="AY2211" s="2"/>
      <c r="AZ2211" s="2"/>
      <c r="BA2211" s="2"/>
      <c r="BB2211" s="105"/>
    </row>
    <row r="2212" spans="3:54">
      <c r="C2212" s="19" t="s">
        <v>3874</v>
      </c>
      <c r="D2212" s="19"/>
      <c r="E2212" s="19"/>
      <c r="F2212" s="19"/>
      <c r="G2212" s="19"/>
      <c r="H2212" s="19"/>
      <c r="I2212" s="19"/>
      <c r="J2212" s="19"/>
      <c r="K2212" s="19"/>
      <c r="L2212" s="19"/>
      <c r="M2212" s="19"/>
      <c r="N2212" s="19"/>
      <c r="O2212" s="19"/>
      <c r="P2212" s="19"/>
      <c r="Q2212" s="69" t="str">
        <f>VLOOKUP($C2212,D1_8!$B$5:$I$996,6,FALSE)&amp;""</f>
        <v/>
      </c>
      <c r="R2212" s="104"/>
      <c r="S2212" s="246"/>
      <c r="T2212" s="246"/>
      <c r="U2212" s="246"/>
      <c r="V2212" s="246"/>
      <c r="W2212" s="246"/>
      <c r="X2212" s="31"/>
      <c r="AB2212" s="67"/>
      <c r="AC2212" s="19" t="s">
        <v>4286</v>
      </c>
      <c r="AD2212" s="19"/>
      <c r="AE2212" s="19"/>
      <c r="AF2212" s="19"/>
      <c r="AG2212" s="19"/>
      <c r="AH2212" s="19"/>
      <c r="AI2212" s="19"/>
      <c r="AJ2212" s="19"/>
      <c r="AK2212" s="19"/>
      <c r="AL2212" s="19"/>
      <c r="AM2212" s="19"/>
      <c r="AN2212" s="19"/>
      <c r="AO2212" s="19"/>
      <c r="AP2212" s="19"/>
      <c r="AQ2212" s="69" t="str">
        <f>VLOOKUP($AC2212,D1_8!$B$5:$I$996,6,FALSE)&amp;""</f>
        <v/>
      </c>
      <c r="AR2212" s="104"/>
      <c r="AS2212" s="246"/>
      <c r="AT2212" s="246"/>
      <c r="AU2212" s="246"/>
      <c r="AV2212" s="246"/>
      <c r="AW2212" s="246"/>
      <c r="AX2212" s="34"/>
      <c r="AY2212" s="2"/>
      <c r="AZ2212" s="2"/>
      <c r="BA2212" s="2"/>
      <c r="BB2212" s="105"/>
    </row>
    <row r="2213" spans="3:54">
      <c r="C2213" s="19"/>
      <c r="D2213" s="19"/>
      <c r="E2213" s="19"/>
      <c r="F2213" s="19"/>
      <c r="G2213" s="19"/>
      <c r="H2213" s="19"/>
      <c r="I2213" s="19"/>
      <c r="J2213" s="19"/>
      <c r="K2213" s="19"/>
      <c r="L2213" s="19"/>
      <c r="M2213" s="19"/>
      <c r="N2213" s="19"/>
      <c r="O2213" s="19"/>
      <c r="P2213" s="19"/>
      <c r="Q2213" s="25"/>
      <c r="R2213" s="106"/>
      <c r="S2213" s="246"/>
      <c r="T2213" s="246"/>
      <c r="U2213" s="246"/>
      <c r="V2213" s="246"/>
      <c r="W2213" s="246"/>
      <c r="X2213" s="31"/>
      <c r="AB2213" s="67"/>
      <c r="AC2213" s="19"/>
      <c r="AD2213" s="19"/>
      <c r="AE2213" s="19"/>
      <c r="AF2213" s="19"/>
      <c r="AG2213" s="19"/>
      <c r="AH2213" s="19"/>
      <c r="AI2213" s="19"/>
      <c r="AJ2213" s="19"/>
      <c r="AK2213" s="19"/>
      <c r="AL2213" s="19"/>
      <c r="AM2213" s="19"/>
      <c r="AN2213" s="19"/>
      <c r="AO2213" s="19"/>
      <c r="AP2213" s="19"/>
      <c r="AQ2213" s="25"/>
      <c r="AR2213" s="106"/>
      <c r="AS2213" s="246"/>
      <c r="AT2213" s="246"/>
      <c r="AU2213" s="246"/>
      <c r="AV2213" s="246"/>
      <c r="AW2213" s="246"/>
      <c r="AX2213" s="34"/>
      <c r="AY2213" s="2"/>
      <c r="AZ2213" s="2"/>
      <c r="BA2213" s="2"/>
      <c r="BB2213" s="105"/>
    </row>
    <row r="2214" spans="3:54">
      <c r="C2214" s="19" t="s">
        <v>1450</v>
      </c>
      <c r="D2214" s="19"/>
      <c r="E2214" s="19"/>
      <c r="F2214" s="19"/>
      <c r="G2214" s="19"/>
      <c r="H2214" s="19"/>
      <c r="I2214" s="19"/>
      <c r="J2214" s="19"/>
      <c r="K2214" s="19"/>
      <c r="L2214" s="19"/>
      <c r="M2214" s="19"/>
      <c r="N2214" s="19"/>
      <c r="O2214" s="19"/>
      <c r="P2214" s="19"/>
      <c r="Q2214" s="69" t="str">
        <f>VLOOKUP($C2214,D1_8!$B$5:$I$996,6,FALSE)&amp;""</f>
        <v/>
      </c>
      <c r="R2214" s="104"/>
      <c r="S2214" s="246"/>
      <c r="T2214" s="246"/>
      <c r="U2214" s="246"/>
      <c r="V2214" s="246"/>
      <c r="W2214" s="246"/>
      <c r="X2214" s="31"/>
      <c r="AB2214" s="67"/>
      <c r="AC2214" s="19" t="s">
        <v>4446</v>
      </c>
      <c r="AD2214" s="19"/>
      <c r="AE2214" s="19"/>
      <c r="AF2214" s="19"/>
      <c r="AG2214" s="19"/>
      <c r="AH2214" s="19"/>
      <c r="AI2214" s="19"/>
      <c r="AJ2214" s="19"/>
      <c r="AK2214" s="19"/>
      <c r="AL2214" s="19"/>
      <c r="AM2214" s="19"/>
      <c r="AN2214" s="19"/>
      <c r="AO2214" s="19"/>
      <c r="AP2214" s="19"/>
      <c r="AQ2214" s="69" t="str">
        <f>VLOOKUP($AC2214,D1_8!$B$5:$I$996,6,FALSE)&amp;""</f>
        <v/>
      </c>
      <c r="AR2214" s="104"/>
      <c r="AS2214" s="246"/>
      <c r="AT2214" s="246"/>
      <c r="AU2214" s="246"/>
      <c r="AV2214" s="246"/>
      <c r="AW2214" s="246"/>
      <c r="AX2214" s="34"/>
      <c r="AY2214" s="2"/>
      <c r="AZ2214" s="2"/>
      <c r="BA2214" s="2"/>
      <c r="BB2214" s="105"/>
    </row>
    <row r="2215" spans="3:54">
      <c r="C2215" s="19"/>
      <c r="D2215" s="19"/>
      <c r="E2215" s="19"/>
      <c r="F2215" s="19"/>
      <c r="G2215" s="19"/>
      <c r="H2215" s="19"/>
      <c r="I2215" s="19"/>
      <c r="J2215" s="19"/>
      <c r="K2215" s="19"/>
      <c r="L2215" s="19"/>
      <c r="M2215" s="19"/>
      <c r="N2215" s="19"/>
      <c r="O2215" s="19"/>
      <c r="P2215" s="19"/>
      <c r="Q2215" s="25"/>
      <c r="R2215" s="106"/>
      <c r="S2215" s="246"/>
      <c r="T2215" s="246"/>
      <c r="U2215" s="246"/>
      <c r="V2215" s="246"/>
      <c r="W2215" s="246"/>
      <c r="X2215" s="31"/>
      <c r="AB2215" s="67"/>
      <c r="AC2215" s="19"/>
      <c r="AD2215" s="19"/>
      <c r="AE2215" s="19"/>
      <c r="AF2215" s="19"/>
      <c r="AG2215" s="19"/>
      <c r="AH2215" s="19"/>
      <c r="AI2215" s="19"/>
      <c r="AJ2215" s="19"/>
      <c r="AK2215" s="19"/>
      <c r="AL2215" s="19"/>
      <c r="AM2215" s="19"/>
      <c r="AN2215" s="19"/>
      <c r="AO2215" s="19"/>
      <c r="AP2215" s="19"/>
      <c r="AQ2215" s="25"/>
      <c r="AR2215" s="106"/>
      <c r="AS2215" s="246"/>
      <c r="AT2215" s="246"/>
      <c r="AU2215" s="246"/>
      <c r="AV2215" s="246"/>
      <c r="AW2215" s="246"/>
      <c r="AX2215" s="34"/>
      <c r="AY2215" s="2"/>
      <c r="AZ2215" s="2"/>
      <c r="BA2215" s="2"/>
      <c r="BB2215" s="105"/>
    </row>
    <row r="2216" spans="3:54">
      <c r="C2216" s="19" t="s">
        <v>5930</v>
      </c>
      <c r="D2216" s="19"/>
      <c r="E2216" s="19"/>
      <c r="F2216" s="19"/>
      <c r="G2216" s="19"/>
      <c r="H2216" s="19"/>
      <c r="I2216" s="19"/>
      <c r="J2216" s="19"/>
      <c r="K2216" s="19"/>
      <c r="L2216" s="19"/>
      <c r="M2216" s="19"/>
      <c r="N2216" s="19"/>
      <c r="O2216" s="19"/>
      <c r="P2216" s="19"/>
      <c r="Q2216" s="69" t="str">
        <f>VLOOKUP($C2216,D1_8!$B$5:$I$996,6,FALSE)&amp;""</f>
        <v/>
      </c>
      <c r="R2216" s="104"/>
      <c r="S2216" s="246"/>
      <c r="T2216" s="246"/>
      <c r="U2216" s="246"/>
      <c r="V2216" s="246"/>
      <c r="W2216" s="246"/>
      <c r="X2216" s="31"/>
      <c r="AB2216" s="67"/>
      <c r="AC2216" s="19" t="s">
        <v>4853</v>
      </c>
      <c r="AD2216" s="19"/>
      <c r="AE2216" s="19"/>
      <c r="AF2216" s="19"/>
      <c r="AG2216" s="19"/>
      <c r="AH2216" s="19"/>
      <c r="AI2216" s="19"/>
      <c r="AJ2216" s="19"/>
      <c r="AK2216" s="19"/>
      <c r="AL2216" s="19"/>
      <c r="AM2216" s="19"/>
      <c r="AN2216" s="19"/>
      <c r="AO2216" s="19"/>
      <c r="AP2216" s="19"/>
      <c r="AQ2216" s="69" t="str">
        <f>VLOOKUP($AC2216,D1_8!$B$5:$I$996,6,FALSE)&amp;""</f>
        <v/>
      </c>
      <c r="AR2216" s="104"/>
      <c r="AS2216" s="246"/>
      <c r="AT2216" s="246"/>
      <c r="AU2216" s="246"/>
      <c r="AV2216" s="246"/>
      <c r="AW2216" s="246"/>
      <c r="AX2216" s="34"/>
      <c r="AY2216" s="2"/>
      <c r="AZ2216" s="2"/>
      <c r="BA2216" s="2"/>
      <c r="BB2216" s="105"/>
    </row>
    <row r="2217" spans="3:54">
      <c r="C2217" s="19"/>
      <c r="D2217" s="19"/>
      <c r="E2217" s="19"/>
      <c r="F2217" s="19"/>
      <c r="G2217" s="19"/>
      <c r="H2217" s="19"/>
      <c r="I2217" s="19"/>
      <c r="J2217" s="19"/>
      <c r="K2217" s="19"/>
      <c r="L2217" s="19"/>
      <c r="M2217" s="19"/>
      <c r="N2217" s="19"/>
      <c r="O2217" s="19"/>
      <c r="P2217" s="19"/>
      <c r="Q2217" s="25"/>
      <c r="R2217" s="106"/>
      <c r="S2217" s="246"/>
      <c r="T2217" s="246"/>
      <c r="U2217" s="246"/>
      <c r="V2217" s="246"/>
      <c r="W2217" s="246"/>
      <c r="X2217" s="31"/>
      <c r="AB2217" s="67"/>
      <c r="AC2217" s="19"/>
      <c r="AD2217" s="19"/>
      <c r="AE2217" s="19"/>
      <c r="AF2217" s="19"/>
      <c r="AG2217" s="19"/>
      <c r="AH2217" s="19"/>
      <c r="AI2217" s="19"/>
      <c r="AJ2217" s="19"/>
      <c r="AK2217" s="19"/>
      <c r="AL2217" s="19"/>
      <c r="AM2217" s="19"/>
      <c r="AN2217" s="19"/>
      <c r="AO2217" s="19"/>
      <c r="AP2217" s="19"/>
      <c r="AQ2217" s="25"/>
      <c r="AR2217" s="106"/>
      <c r="AS2217" s="246"/>
      <c r="AT2217" s="246"/>
      <c r="AU2217" s="246"/>
      <c r="AV2217" s="246"/>
      <c r="AW2217" s="246"/>
      <c r="AX2217" s="34"/>
      <c r="AY2217" s="2"/>
      <c r="AZ2217" s="2"/>
      <c r="BA2217" s="2"/>
      <c r="BB2217" s="105"/>
    </row>
    <row r="2218" spans="3:54">
      <c r="C2218" s="19" t="s">
        <v>5931</v>
      </c>
      <c r="D2218" s="19"/>
      <c r="E2218" s="19"/>
      <c r="F2218" s="19"/>
      <c r="G2218" s="19"/>
      <c r="H2218" s="19"/>
      <c r="I2218" s="19"/>
      <c r="J2218" s="19"/>
      <c r="K2218" s="19"/>
      <c r="L2218" s="19"/>
      <c r="M2218" s="19"/>
      <c r="N2218" s="19"/>
      <c r="O2218" s="19"/>
      <c r="P2218" s="19"/>
      <c r="Q2218" s="69" t="str">
        <f>VLOOKUP($C2218,D1_8!$B$5:$I$996,6,FALSE)&amp;""</f>
        <v/>
      </c>
      <c r="R2218" s="104"/>
      <c r="S2218" s="246"/>
      <c r="T2218" s="246"/>
      <c r="U2218" s="246"/>
      <c r="V2218" s="246"/>
      <c r="W2218" s="246"/>
      <c r="X2218" s="31"/>
      <c r="AB2218" s="67"/>
      <c r="AC2218" s="19" t="s">
        <v>5932</v>
      </c>
      <c r="AD2218" s="19"/>
      <c r="AE2218" s="19"/>
      <c r="AF2218" s="19"/>
      <c r="AG2218" s="19"/>
      <c r="AH2218" s="19"/>
      <c r="AI2218" s="19"/>
      <c r="AJ2218" s="19"/>
      <c r="AK2218" s="19"/>
      <c r="AL2218" s="19"/>
      <c r="AM2218" s="19"/>
      <c r="AN2218" s="19"/>
      <c r="AO2218" s="19"/>
      <c r="AP2218" s="19"/>
      <c r="AQ2218" s="69" t="str">
        <f>VLOOKUP($AC2218,D1_8!$B$5:$I$996,6,FALSE)&amp;""</f>
        <v/>
      </c>
      <c r="AR2218" s="104"/>
      <c r="AS2218" s="246"/>
      <c r="AT2218" s="246"/>
      <c r="AU2218" s="246"/>
      <c r="AV2218" s="246"/>
      <c r="AW2218" s="246"/>
      <c r="AX2218" s="34"/>
      <c r="AY2218" s="2"/>
      <c r="AZ2218" s="2"/>
      <c r="BA2218" s="2"/>
      <c r="BB2218" s="105"/>
    </row>
    <row r="2219" spans="3:54">
      <c r="C2219" s="19"/>
      <c r="D2219" s="19"/>
      <c r="E2219" s="19"/>
      <c r="F2219" s="19"/>
      <c r="G2219" s="19"/>
      <c r="H2219" s="19"/>
      <c r="I2219" s="19"/>
      <c r="J2219" s="19"/>
      <c r="K2219" s="19"/>
      <c r="L2219" s="19"/>
      <c r="M2219" s="19"/>
      <c r="N2219" s="19"/>
      <c r="O2219" s="19"/>
      <c r="P2219" s="19"/>
      <c r="Q2219" s="25"/>
      <c r="R2219" s="106"/>
      <c r="S2219" s="246"/>
      <c r="T2219" s="246"/>
      <c r="U2219" s="246"/>
      <c r="V2219" s="246"/>
      <c r="W2219" s="246"/>
      <c r="X2219" s="31"/>
      <c r="AB2219" s="67"/>
      <c r="AC2219" s="19"/>
      <c r="AD2219" s="19"/>
      <c r="AE2219" s="19"/>
      <c r="AF2219" s="19"/>
      <c r="AG2219" s="19"/>
      <c r="AH2219" s="19"/>
      <c r="AI2219" s="19"/>
      <c r="AJ2219" s="19"/>
      <c r="AK2219" s="19"/>
      <c r="AL2219" s="19"/>
      <c r="AM2219" s="19"/>
      <c r="AN2219" s="19"/>
      <c r="AO2219" s="19"/>
      <c r="AP2219" s="19"/>
      <c r="AQ2219" s="25"/>
      <c r="AR2219" s="106"/>
      <c r="AS2219" s="246"/>
      <c r="AT2219" s="246"/>
      <c r="AU2219" s="246"/>
      <c r="AV2219" s="246"/>
      <c r="AW2219" s="246"/>
      <c r="AX2219" s="34"/>
      <c r="AY2219" s="2"/>
      <c r="AZ2219" s="2"/>
      <c r="BA2219" s="2"/>
      <c r="BB2219" s="105"/>
    </row>
    <row r="2220" spans="3:54">
      <c r="C2220" s="19" t="s">
        <v>2440</v>
      </c>
      <c r="D2220" s="19"/>
      <c r="E2220" s="19"/>
      <c r="F2220" s="19"/>
      <c r="G2220" s="19"/>
      <c r="H2220" s="19"/>
      <c r="I2220" s="19"/>
      <c r="J2220" s="19"/>
      <c r="K2220" s="19"/>
      <c r="L2220" s="19"/>
      <c r="M2220" s="19"/>
      <c r="N2220" s="19"/>
      <c r="O2220" s="19"/>
      <c r="P2220" s="19"/>
      <c r="Q2220" s="69" t="str">
        <f>VLOOKUP($C2220,D1_8!$B$5:$I$996,6,FALSE)&amp;""</f>
        <v/>
      </c>
      <c r="R2220" s="104"/>
      <c r="S2220" s="246"/>
      <c r="T2220" s="246"/>
      <c r="U2220" s="246"/>
      <c r="V2220" s="246"/>
      <c r="W2220" s="246"/>
      <c r="X2220" s="31"/>
      <c r="AB2220" s="67"/>
      <c r="AC2220" s="19" t="s">
        <v>3597</v>
      </c>
      <c r="AD2220" s="19"/>
      <c r="AE2220" s="19"/>
      <c r="AF2220" s="19"/>
      <c r="AG2220" s="19"/>
      <c r="AH2220" s="19"/>
      <c r="AI2220" s="19"/>
      <c r="AJ2220" s="19"/>
      <c r="AK2220" s="19"/>
      <c r="AL2220" s="19"/>
      <c r="AM2220" s="19"/>
      <c r="AN2220" s="19"/>
      <c r="AO2220" s="19"/>
      <c r="AP2220" s="19"/>
      <c r="AQ2220" s="69" t="str">
        <f>VLOOKUP($AC2220,D1_8!$B$5:$I$996,6,FALSE)&amp;""</f>
        <v/>
      </c>
      <c r="AR2220" s="104"/>
      <c r="AS2220" s="246"/>
      <c r="AT2220" s="246"/>
      <c r="AU2220" s="246"/>
      <c r="AV2220" s="246"/>
      <c r="AW2220" s="246"/>
      <c r="AX2220" s="34"/>
      <c r="AY2220" s="2"/>
      <c r="AZ2220" s="2"/>
      <c r="BA2220" s="2"/>
      <c r="BB2220" s="105"/>
    </row>
    <row r="2221" spans="3:54">
      <c r="C2221" s="19"/>
      <c r="D2221" s="19"/>
      <c r="E2221" s="19"/>
      <c r="F2221" s="19"/>
      <c r="G2221" s="19"/>
      <c r="H2221" s="19"/>
      <c r="I2221" s="19"/>
      <c r="J2221" s="19"/>
      <c r="K2221" s="19"/>
      <c r="L2221" s="19"/>
      <c r="M2221" s="19"/>
      <c r="N2221" s="19"/>
      <c r="O2221" s="19"/>
      <c r="P2221" s="19"/>
      <c r="Q2221" s="25"/>
      <c r="R2221" s="106"/>
      <c r="S2221" s="246"/>
      <c r="T2221" s="246"/>
      <c r="U2221" s="246"/>
      <c r="V2221" s="246"/>
      <c r="W2221" s="246"/>
      <c r="X2221" s="31"/>
      <c r="AB2221" s="67"/>
      <c r="AC2221" s="19"/>
      <c r="AD2221" s="19"/>
      <c r="AE2221" s="19"/>
      <c r="AF2221" s="19"/>
      <c r="AG2221" s="19"/>
      <c r="AH2221" s="19"/>
      <c r="AI2221" s="19"/>
      <c r="AJ2221" s="19"/>
      <c r="AK2221" s="19"/>
      <c r="AL2221" s="19"/>
      <c r="AM2221" s="19"/>
      <c r="AN2221" s="19"/>
      <c r="AO2221" s="19"/>
      <c r="AP2221" s="19"/>
      <c r="AQ2221" s="25"/>
      <c r="AR2221" s="106"/>
      <c r="AS2221" s="246"/>
      <c r="AT2221" s="246"/>
      <c r="AU2221" s="246"/>
      <c r="AV2221" s="246"/>
      <c r="AW2221" s="246"/>
      <c r="AX2221" s="34"/>
      <c r="AY2221" s="2"/>
      <c r="AZ2221" s="2"/>
      <c r="BA2221" s="2"/>
      <c r="BB2221" s="105"/>
    </row>
    <row r="2222" spans="3:54">
      <c r="C2222" s="19" t="s">
        <v>7672</v>
      </c>
      <c r="D2222" s="19"/>
      <c r="E2222" s="19"/>
      <c r="F2222" s="19"/>
      <c r="G2222" s="19"/>
      <c r="H2222" s="19"/>
      <c r="I2222" s="19"/>
      <c r="J2222" s="19"/>
      <c r="K2222" s="19"/>
      <c r="L2222" s="19"/>
      <c r="M2222" s="19"/>
      <c r="N2222" s="19"/>
      <c r="O2222" s="19"/>
      <c r="P2222" s="19"/>
      <c r="Q2222" s="69" t="str">
        <f>VLOOKUP($C2222,D1_8!$B$5:$I$996,6,FALSE)&amp;""</f>
        <v/>
      </c>
      <c r="R2222" s="104"/>
      <c r="S2222" s="246"/>
      <c r="T2222" s="246"/>
      <c r="U2222" s="246"/>
      <c r="V2222" s="246"/>
      <c r="W2222" s="246"/>
      <c r="X2222" s="31"/>
      <c r="AB2222" s="67"/>
      <c r="AC2222" s="19" t="s">
        <v>1794</v>
      </c>
      <c r="AD2222" s="19"/>
      <c r="AE2222" s="19"/>
      <c r="AF2222" s="19"/>
      <c r="AG2222" s="19"/>
      <c r="AH2222" s="19"/>
      <c r="AI2222" s="19"/>
      <c r="AJ2222" s="19"/>
      <c r="AK2222" s="19"/>
      <c r="AL2222" s="19"/>
      <c r="AM2222" s="19"/>
      <c r="AN2222" s="19"/>
      <c r="AO2222" s="19"/>
      <c r="AP2222" s="19"/>
      <c r="AQ2222" s="69" t="str">
        <f>VLOOKUP($AC2222,D1_8!$B$5:$I$996,6,FALSE)&amp;""</f>
        <v/>
      </c>
      <c r="AR2222" s="104"/>
      <c r="AS2222" s="246"/>
      <c r="AT2222" s="246"/>
      <c r="AU2222" s="246"/>
      <c r="AV2222" s="246"/>
      <c r="AW2222" s="246"/>
      <c r="AX2222" s="34"/>
      <c r="AY2222" s="2"/>
      <c r="AZ2222" s="2"/>
      <c r="BA2222" s="2"/>
      <c r="BB2222" s="105"/>
    </row>
    <row r="2223" spans="3:54">
      <c r="C2223" s="19"/>
      <c r="D2223" s="19"/>
      <c r="E2223" s="19"/>
      <c r="F2223" s="19"/>
      <c r="G2223" s="19"/>
      <c r="H2223" s="19"/>
      <c r="I2223" s="19"/>
      <c r="J2223" s="19"/>
      <c r="K2223" s="19"/>
      <c r="L2223" s="19"/>
      <c r="M2223" s="19"/>
      <c r="N2223" s="19"/>
      <c r="O2223" s="19"/>
      <c r="P2223" s="19"/>
      <c r="Q2223" s="25"/>
      <c r="R2223" s="106"/>
      <c r="S2223" s="246"/>
      <c r="T2223" s="246"/>
      <c r="U2223" s="246"/>
      <c r="V2223" s="246"/>
      <c r="W2223" s="246"/>
      <c r="X2223" s="31"/>
      <c r="AB2223" s="67"/>
      <c r="AC2223" s="177"/>
      <c r="AD2223" s="177"/>
      <c r="AE2223" s="177"/>
      <c r="AF2223" s="177"/>
      <c r="AG2223" s="177"/>
      <c r="AH2223" s="177"/>
      <c r="AI2223" s="177"/>
      <c r="AJ2223" s="177"/>
      <c r="AK2223" s="177"/>
      <c r="AL2223" s="177"/>
      <c r="AM2223" s="177"/>
      <c r="AN2223" s="177"/>
      <c r="AO2223" s="177"/>
      <c r="AP2223" s="177"/>
      <c r="AQ2223" s="34"/>
      <c r="AR2223" s="105"/>
      <c r="AS2223" s="110"/>
      <c r="AT2223" s="110"/>
      <c r="AU2223" s="110"/>
      <c r="AV2223" s="110"/>
      <c r="AW2223" s="110"/>
      <c r="AX2223" s="34"/>
      <c r="AY2223" s="2"/>
      <c r="AZ2223" s="2"/>
      <c r="BA2223" s="2"/>
      <c r="BB2223" s="105"/>
    </row>
    <row r="2224" spans="3:54">
      <c r="C2224" s="19" t="s">
        <v>7673</v>
      </c>
      <c r="D2224" s="19"/>
      <c r="E2224" s="19"/>
      <c r="F2224" s="19"/>
      <c r="G2224" s="19"/>
      <c r="H2224" s="19"/>
      <c r="I2224" s="19"/>
      <c r="J2224" s="19"/>
      <c r="K2224" s="19"/>
      <c r="L2224" s="19"/>
      <c r="M2224" s="19"/>
      <c r="N2224" s="19"/>
      <c r="O2224" s="19"/>
      <c r="P2224" s="19"/>
      <c r="Q2224" s="69" t="str">
        <f>VLOOKUP($C2224,D1_8!$B$5:$I$996,6,FALSE)&amp;""</f>
        <v/>
      </c>
      <c r="R2224" s="104"/>
      <c r="S2224" s="246"/>
      <c r="T2224" s="246"/>
      <c r="U2224" s="246"/>
      <c r="V2224" s="246"/>
      <c r="W2224" s="246"/>
      <c r="X2224" s="31"/>
      <c r="AB2224" s="67"/>
      <c r="AC2224" s="14"/>
      <c r="AD2224" s="81"/>
      <c r="AE2224" s="81"/>
      <c r="AF2224" s="81"/>
      <c r="AG2224" s="81"/>
      <c r="AH2224" s="81"/>
      <c r="AI2224" s="81"/>
      <c r="AJ2224" s="81"/>
      <c r="AK2224" s="81"/>
      <c r="AL2224" s="81"/>
      <c r="AM2224" s="81"/>
      <c r="AN2224" s="81"/>
      <c r="AO2224" s="81"/>
      <c r="AP2224" s="81"/>
      <c r="AQ2224" s="65"/>
      <c r="AR2224" s="65"/>
      <c r="AS2224" s="65"/>
      <c r="AT2224" s="65"/>
      <c r="AU2224" s="65"/>
      <c r="AV2224" s="65"/>
      <c r="AW2224" s="65"/>
      <c r="AX2224" s="65"/>
      <c r="AY2224" s="65"/>
      <c r="AZ2224" s="65"/>
      <c r="BA2224" s="65"/>
      <c r="BB2224" s="65"/>
    </row>
    <row r="2225" spans="2:54">
      <c r="C2225" s="19"/>
      <c r="D2225" s="19"/>
      <c r="E2225" s="19"/>
      <c r="F2225" s="19"/>
      <c r="G2225" s="19"/>
      <c r="H2225" s="19"/>
      <c r="I2225" s="19"/>
      <c r="J2225" s="19"/>
      <c r="K2225" s="19"/>
      <c r="L2225" s="19"/>
      <c r="M2225" s="19"/>
      <c r="N2225" s="19"/>
      <c r="O2225" s="19"/>
      <c r="P2225" s="19"/>
      <c r="Q2225" s="25"/>
      <c r="R2225" s="106"/>
      <c r="S2225" s="110"/>
      <c r="T2225" s="110"/>
      <c r="U2225" s="110"/>
      <c r="V2225" s="110"/>
      <c r="W2225" s="110"/>
      <c r="X2225" s="9"/>
      <c r="Y2225" s="70"/>
      <c r="Z2225" s="70"/>
      <c r="AA2225" s="70"/>
      <c r="AB2225" s="137"/>
      <c r="AC2225" s="276"/>
      <c r="AD2225" s="39"/>
      <c r="AE2225" s="39"/>
      <c r="AF2225" s="39"/>
      <c r="AG2225" s="39"/>
      <c r="AH2225" s="39"/>
      <c r="AI2225" s="39"/>
      <c r="AJ2225" s="39"/>
      <c r="AK2225" s="39"/>
      <c r="AL2225" s="39"/>
      <c r="AM2225" s="39"/>
      <c r="AN2225" s="39"/>
      <c r="AO2225" s="39"/>
      <c r="AP2225" s="39"/>
    </row>
    <row r="2227" spans="2:54">
      <c r="B2227" s="1" t="s">
        <v>1263</v>
      </c>
    </row>
    <row r="2228" spans="2:54">
      <c r="B2228" s="3"/>
      <c r="C2228" s="1" t="s">
        <v>3513</v>
      </c>
    </row>
    <row r="2229" spans="2:54" ht="14.25" customHeight="1">
      <c r="C2229" s="16" t="s">
        <v>288</v>
      </c>
      <c r="D2229" s="16"/>
      <c r="E2229" s="16"/>
      <c r="F2229" s="16"/>
      <c r="G2229" s="16"/>
      <c r="H2229" s="16"/>
      <c r="I2229" s="16"/>
      <c r="J2229" s="16"/>
      <c r="K2229" s="16"/>
      <c r="L2229" s="16"/>
      <c r="M2229" s="16"/>
      <c r="N2229" s="16"/>
      <c r="O2229" s="16"/>
      <c r="P2229" s="16"/>
      <c r="Q2229" s="24" t="s">
        <v>22</v>
      </c>
      <c r="R2229" s="104"/>
      <c r="S2229" s="45" t="s">
        <v>7669</v>
      </c>
      <c r="T2229" s="88"/>
      <c r="U2229" s="88"/>
      <c r="V2229" s="88"/>
      <c r="W2229" s="88"/>
      <c r="X2229" s="88"/>
      <c r="Y2229" s="88"/>
      <c r="Z2229" s="88"/>
      <c r="AA2229" s="88"/>
      <c r="AB2229" s="117"/>
      <c r="AC2229" s="16" t="s">
        <v>288</v>
      </c>
      <c r="AD2229" s="16"/>
      <c r="AE2229" s="16"/>
      <c r="AF2229" s="16"/>
      <c r="AG2229" s="16"/>
      <c r="AH2229" s="16"/>
      <c r="AI2229" s="16"/>
      <c r="AJ2229" s="16"/>
      <c r="AK2229" s="16"/>
      <c r="AL2229" s="16"/>
      <c r="AM2229" s="16"/>
      <c r="AN2229" s="16"/>
      <c r="AO2229" s="16"/>
      <c r="AP2229" s="16"/>
      <c r="AQ2229" s="24" t="s">
        <v>22</v>
      </c>
      <c r="AR2229" s="104"/>
      <c r="AS2229" s="45" t="s">
        <v>7669</v>
      </c>
      <c r="AT2229" s="88"/>
      <c r="AU2229" s="88"/>
      <c r="AV2229" s="88"/>
      <c r="AW2229" s="88"/>
      <c r="AX2229" s="88"/>
      <c r="AY2229" s="88"/>
      <c r="AZ2229" s="88"/>
      <c r="BA2229" s="88"/>
      <c r="BB2229" s="117"/>
    </row>
    <row r="2230" spans="2:54" ht="14.25" customHeight="1">
      <c r="C2230" s="16"/>
      <c r="D2230" s="16"/>
      <c r="E2230" s="16"/>
      <c r="F2230" s="16"/>
      <c r="G2230" s="16"/>
      <c r="H2230" s="16"/>
      <c r="I2230" s="16"/>
      <c r="J2230" s="16"/>
      <c r="K2230" s="16"/>
      <c r="L2230" s="16"/>
      <c r="M2230" s="16"/>
      <c r="N2230" s="16"/>
      <c r="O2230" s="16"/>
      <c r="P2230" s="16"/>
      <c r="Q2230" s="25"/>
      <c r="R2230" s="106"/>
      <c r="S2230" s="245" t="s">
        <v>123</v>
      </c>
      <c r="T2230" s="261"/>
      <c r="U2230" s="261"/>
      <c r="V2230" s="261"/>
      <c r="W2230" s="267"/>
      <c r="X2230" s="46"/>
      <c r="Y2230" s="89"/>
      <c r="Z2230" s="89"/>
      <c r="AA2230" s="89"/>
      <c r="AB2230" s="118"/>
      <c r="AC2230" s="16"/>
      <c r="AD2230" s="16"/>
      <c r="AE2230" s="16"/>
      <c r="AF2230" s="16"/>
      <c r="AG2230" s="16"/>
      <c r="AH2230" s="16"/>
      <c r="AI2230" s="16"/>
      <c r="AJ2230" s="16"/>
      <c r="AK2230" s="16"/>
      <c r="AL2230" s="16"/>
      <c r="AM2230" s="16"/>
      <c r="AN2230" s="16"/>
      <c r="AO2230" s="16"/>
      <c r="AP2230" s="16"/>
      <c r="AQ2230" s="25"/>
      <c r="AR2230" s="106"/>
      <c r="AS2230" s="245" t="s">
        <v>123</v>
      </c>
      <c r="AT2230" s="261"/>
      <c r="AU2230" s="261"/>
      <c r="AV2230" s="261"/>
      <c r="AW2230" s="267"/>
      <c r="AX2230" s="46"/>
      <c r="AY2230" s="89"/>
      <c r="AZ2230" s="89"/>
      <c r="BA2230" s="89"/>
      <c r="BB2230" s="118"/>
    </row>
    <row r="2231" spans="2:54">
      <c r="C2231" s="19" t="s">
        <v>5968</v>
      </c>
      <c r="D2231" s="19"/>
      <c r="E2231" s="19"/>
      <c r="F2231" s="19"/>
      <c r="G2231" s="19"/>
      <c r="H2231" s="19"/>
      <c r="I2231" s="19"/>
      <c r="J2231" s="19"/>
      <c r="K2231" s="19"/>
      <c r="L2231" s="19"/>
      <c r="M2231" s="19"/>
      <c r="N2231" s="19"/>
      <c r="O2231" s="19"/>
      <c r="P2231" s="19"/>
      <c r="Q2231" s="69" t="str">
        <f>VLOOKUP($C2231,D1_8!$B$5:$I$996,6,FALSE)&amp;""</f>
        <v/>
      </c>
      <c r="R2231" s="104"/>
      <c r="S2231" s="8"/>
      <c r="T2231" s="65"/>
      <c r="U2231" s="65"/>
      <c r="V2231" s="65"/>
      <c r="W2231" s="65"/>
      <c r="X2231" s="8"/>
      <c r="Y2231" s="65"/>
      <c r="Z2231" s="65"/>
      <c r="AA2231" s="65"/>
      <c r="AB2231" s="136"/>
      <c r="AC2231" s="19" t="s">
        <v>5969</v>
      </c>
      <c r="AD2231" s="19"/>
      <c r="AE2231" s="19"/>
      <c r="AF2231" s="19"/>
      <c r="AG2231" s="19"/>
      <c r="AH2231" s="19"/>
      <c r="AI2231" s="19"/>
      <c r="AJ2231" s="19"/>
      <c r="AK2231" s="19"/>
      <c r="AL2231" s="19"/>
      <c r="AM2231" s="19"/>
      <c r="AN2231" s="19"/>
      <c r="AO2231" s="19"/>
      <c r="AP2231" s="19"/>
      <c r="AQ2231" s="69" t="str">
        <f>VLOOKUP($AC2231,D1_8!$B$5:$I$996,6,FALSE)&amp;""</f>
        <v/>
      </c>
      <c r="AR2231" s="104"/>
      <c r="AS2231" s="16" t="s">
        <v>2773</v>
      </c>
      <c r="AT2231" s="16"/>
      <c r="AU2231" s="16"/>
      <c r="AV2231" s="16"/>
      <c r="AW2231" s="16"/>
      <c r="AX2231" s="157" t="str">
        <f>VLOOKUP($AC2231,D1_8!$B$5:$I$996,8,FALSE)&amp;""</f>
        <v/>
      </c>
      <c r="AY2231" s="35"/>
      <c r="AZ2231" s="35"/>
      <c r="BA2231" s="35"/>
      <c r="BB2231" s="104" t="s">
        <v>5574</v>
      </c>
    </row>
    <row r="2232" spans="2:54">
      <c r="C2232" s="19"/>
      <c r="D2232" s="19"/>
      <c r="E2232" s="19"/>
      <c r="F2232" s="19"/>
      <c r="G2232" s="19"/>
      <c r="H2232" s="19"/>
      <c r="I2232" s="19"/>
      <c r="J2232" s="19"/>
      <c r="K2232" s="19"/>
      <c r="L2232" s="19"/>
      <c r="M2232" s="19"/>
      <c r="N2232" s="19"/>
      <c r="O2232" s="19"/>
      <c r="P2232" s="19"/>
      <c r="Q2232" s="25"/>
      <c r="R2232" s="106"/>
      <c r="S2232" s="31"/>
      <c r="X2232" s="31"/>
      <c r="AB2232" s="67"/>
      <c r="AC2232" s="19"/>
      <c r="AD2232" s="19"/>
      <c r="AE2232" s="19"/>
      <c r="AF2232" s="19"/>
      <c r="AG2232" s="19"/>
      <c r="AH2232" s="19"/>
      <c r="AI2232" s="19"/>
      <c r="AJ2232" s="19"/>
      <c r="AK2232" s="19"/>
      <c r="AL2232" s="19"/>
      <c r="AM2232" s="19"/>
      <c r="AN2232" s="19"/>
      <c r="AO2232" s="19"/>
      <c r="AP2232" s="19"/>
      <c r="AQ2232" s="25"/>
      <c r="AR2232" s="106"/>
      <c r="AS2232" s="16"/>
      <c r="AT2232" s="16"/>
      <c r="AU2232" s="16"/>
      <c r="AV2232" s="16"/>
      <c r="AW2232" s="16"/>
      <c r="AX2232" s="11"/>
      <c r="AY2232" s="35"/>
      <c r="AZ2232" s="35"/>
      <c r="BA2232" s="35"/>
      <c r="BB2232" s="106"/>
    </row>
    <row r="2233" spans="2:54">
      <c r="C2233" s="19" t="s">
        <v>5971</v>
      </c>
      <c r="D2233" s="19"/>
      <c r="E2233" s="19"/>
      <c r="F2233" s="19"/>
      <c r="G2233" s="19"/>
      <c r="H2233" s="19"/>
      <c r="I2233" s="19"/>
      <c r="J2233" s="19"/>
      <c r="K2233" s="19"/>
      <c r="L2233" s="19"/>
      <c r="M2233" s="19"/>
      <c r="N2233" s="19"/>
      <c r="O2233" s="19"/>
      <c r="P2233" s="19"/>
      <c r="Q2233" s="69" t="str">
        <f>VLOOKUP($C2233,D1_8!$B$5:$I$996,6,FALSE)&amp;""</f>
        <v/>
      </c>
      <c r="R2233" s="104"/>
      <c r="S2233" s="16" t="s">
        <v>2773</v>
      </c>
      <c r="T2233" s="16"/>
      <c r="U2233" s="16"/>
      <c r="V2233" s="16"/>
      <c r="W2233" s="16"/>
      <c r="X2233" s="157" t="str">
        <f>VLOOKUP($C2233,D1_8!$B$5:$I$996,8,FALSE)&amp;""</f>
        <v/>
      </c>
      <c r="Y2233" s="35"/>
      <c r="Z2233" s="35"/>
      <c r="AA2233" s="35"/>
      <c r="AB2233" s="104" t="s">
        <v>5574</v>
      </c>
      <c r="AC2233" s="19" t="s">
        <v>1446</v>
      </c>
      <c r="AD2233" s="19"/>
      <c r="AE2233" s="19"/>
      <c r="AF2233" s="19"/>
      <c r="AG2233" s="19"/>
      <c r="AH2233" s="19"/>
      <c r="AI2233" s="19"/>
      <c r="AJ2233" s="19"/>
      <c r="AK2233" s="19"/>
      <c r="AL2233" s="19"/>
      <c r="AM2233" s="19"/>
      <c r="AN2233" s="19"/>
      <c r="AO2233" s="19"/>
      <c r="AP2233" s="19"/>
      <c r="AQ2233" s="69" t="str">
        <f>VLOOKUP($AC2233,D1_8!$B$5:$I$996,6,FALSE)&amp;""</f>
        <v/>
      </c>
      <c r="AR2233" s="104"/>
      <c r="AS2233" s="16" t="s">
        <v>2773</v>
      </c>
      <c r="AT2233" s="16"/>
      <c r="AU2233" s="16"/>
      <c r="AV2233" s="16"/>
      <c r="AW2233" s="16"/>
      <c r="AX2233" s="157" t="str">
        <f>VLOOKUP($AC2233,D1_8!$B$5:$I$996,8,FALSE)&amp;""</f>
        <v/>
      </c>
      <c r="AY2233" s="35"/>
      <c r="AZ2233" s="35"/>
      <c r="BA2233" s="35"/>
      <c r="BB2233" s="104" t="s">
        <v>5574</v>
      </c>
    </row>
    <row r="2234" spans="2:54">
      <c r="C2234" s="19"/>
      <c r="D2234" s="19"/>
      <c r="E2234" s="19"/>
      <c r="F2234" s="19"/>
      <c r="G2234" s="19"/>
      <c r="H2234" s="19"/>
      <c r="I2234" s="19"/>
      <c r="J2234" s="19"/>
      <c r="K2234" s="19"/>
      <c r="L2234" s="19"/>
      <c r="M2234" s="19"/>
      <c r="N2234" s="19"/>
      <c r="O2234" s="19"/>
      <c r="P2234" s="19"/>
      <c r="Q2234" s="25"/>
      <c r="R2234" s="106"/>
      <c r="S2234" s="16"/>
      <c r="T2234" s="16"/>
      <c r="U2234" s="16"/>
      <c r="V2234" s="16"/>
      <c r="W2234" s="16"/>
      <c r="X2234" s="11"/>
      <c r="Y2234" s="35"/>
      <c r="Z2234" s="35"/>
      <c r="AA2234" s="35"/>
      <c r="AB2234" s="106"/>
      <c r="AC2234" s="19"/>
      <c r="AD2234" s="19"/>
      <c r="AE2234" s="19"/>
      <c r="AF2234" s="19"/>
      <c r="AG2234" s="19"/>
      <c r="AH2234" s="19"/>
      <c r="AI2234" s="19"/>
      <c r="AJ2234" s="19"/>
      <c r="AK2234" s="19"/>
      <c r="AL2234" s="19"/>
      <c r="AM2234" s="19"/>
      <c r="AN2234" s="19"/>
      <c r="AO2234" s="19"/>
      <c r="AP2234" s="19"/>
      <c r="AQ2234" s="25"/>
      <c r="AR2234" s="106"/>
      <c r="AS2234" s="16"/>
      <c r="AT2234" s="16"/>
      <c r="AU2234" s="16"/>
      <c r="AV2234" s="16"/>
      <c r="AW2234" s="16"/>
      <c r="AX2234" s="11"/>
      <c r="AY2234" s="35"/>
      <c r="AZ2234" s="35"/>
      <c r="BA2234" s="35"/>
      <c r="BB2234" s="106"/>
    </row>
    <row r="2235" spans="2:54">
      <c r="C2235" s="19" t="s">
        <v>5973</v>
      </c>
      <c r="D2235" s="19"/>
      <c r="E2235" s="19"/>
      <c r="F2235" s="19"/>
      <c r="G2235" s="19"/>
      <c r="H2235" s="19"/>
      <c r="I2235" s="19"/>
      <c r="J2235" s="19"/>
      <c r="K2235" s="19"/>
      <c r="L2235" s="19"/>
      <c r="M2235" s="19"/>
      <c r="N2235" s="19"/>
      <c r="O2235" s="19"/>
      <c r="P2235" s="19"/>
      <c r="Q2235" s="69" t="str">
        <f>VLOOKUP($C2235,D1_8!$B$5:$I$996,6,FALSE)&amp;""</f>
        <v/>
      </c>
      <c r="R2235" s="104"/>
      <c r="S2235" s="16" t="s">
        <v>2773</v>
      </c>
      <c r="T2235" s="16"/>
      <c r="U2235" s="16"/>
      <c r="V2235" s="16"/>
      <c r="W2235" s="16"/>
      <c r="X2235" s="157" t="str">
        <f>VLOOKUP($C2235,D1_8!$B$5:$I$996,8,FALSE)&amp;""</f>
        <v/>
      </c>
      <c r="Y2235" s="35"/>
      <c r="Z2235" s="35"/>
      <c r="AA2235" s="35"/>
      <c r="AB2235" s="104" t="s">
        <v>5574</v>
      </c>
      <c r="AC2235" s="19" t="s">
        <v>5974</v>
      </c>
      <c r="AD2235" s="19"/>
      <c r="AE2235" s="19"/>
      <c r="AF2235" s="19"/>
      <c r="AG2235" s="19"/>
      <c r="AH2235" s="19"/>
      <c r="AI2235" s="19"/>
      <c r="AJ2235" s="19"/>
      <c r="AK2235" s="19"/>
      <c r="AL2235" s="19"/>
      <c r="AM2235" s="19"/>
      <c r="AN2235" s="19"/>
      <c r="AO2235" s="19"/>
      <c r="AP2235" s="19"/>
      <c r="AQ2235" s="69" t="str">
        <f>VLOOKUP($AC2235,D1_8!$B$5:$I$996,6,FALSE)&amp;""</f>
        <v/>
      </c>
      <c r="AR2235" s="104"/>
      <c r="AS2235" s="16" t="s">
        <v>2773</v>
      </c>
      <c r="AT2235" s="16"/>
      <c r="AU2235" s="16"/>
      <c r="AV2235" s="16"/>
      <c r="AW2235" s="16"/>
      <c r="AX2235" s="157" t="str">
        <f>VLOOKUP($AC2235,D1_8!$B$5:$I$996,8,FALSE)&amp;""</f>
        <v/>
      </c>
      <c r="AY2235" s="35"/>
      <c r="AZ2235" s="35"/>
      <c r="BA2235" s="35"/>
      <c r="BB2235" s="104" t="s">
        <v>5574</v>
      </c>
    </row>
    <row r="2236" spans="2:54">
      <c r="C2236" s="19"/>
      <c r="D2236" s="19"/>
      <c r="E2236" s="19"/>
      <c r="F2236" s="19"/>
      <c r="G2236" s="19"/>
      <c r="H2236" s="19"/>
      <c r="I2236" s="19"/>
      <c r="J2236" s="19"/>
      <c r="K2236" s="19"/>
      <c r="L2236" s="19"/>
      <c r="M2236" s="19"/>
      <c r="N2236" s="19"/>
      <c r="O2236" s="19"/>
      <c r="P2236" s="19"/>
      <c r="Q2236" s="25"/>
      <c r="R2236" s="106"/>
      <c r="S2236" s="16"/>
      <c r="T2236" s="16"/>
      <c r="U2236" s="16"/>
      <c r="V2236" s="16"/>
      <c r="W2236" s="16"/>
      <c r="X2236" s="11"/>
      <c r="Y2236" s="35"/>
      <c r="Z2236" s="35"/>
      <c r="AA2236" s="35"/>
      <c r="AB2236" s="106"/>
      <c r="AC2236" s="19"/>
      <c r="AD2236" s="19"/>
      <c r="AE2236" s="19"/>
      <c r="AF2236" s="19"/>
      <c r="AG2236" s="19"/>
      <c r="AH2236" s="19"/>
      <c r="AI2236" s="19"/>
      <c r="AJ2236" s="19"/>
      <c r="AK2236" s="19"/>
      <c r="AL2236" s="19"/>
      <c r="AM2236" s="19"/>
      <c r="AN2236" s="19"/>
      <c r="AO2236" s="19"/>
      <c r="AP2236" s="19"/>
      <c r="AQ2236" s="25"/>
      <c r="AR2236" s="106"/>
      <c r="AS2236" s="16"/>
      <c r="AT2236" s="16"/>
      <c r="AU2236" s="16"/>
      <c r="AV2236" s="16"/>
      <c r="AW2236" s="16"/>
      <c r="AX2236" s="11"/>
      <c r="AY2236" s="35"/>
      <c r="AZ2236" s="35"/>
      <c r="BA2236" s="35"/>
      <c r="BB2236" s="106"/>
    </row>
    <row r="2237" spans="2:54">
      <c r="C2237" s="19" t="s">
        <v>5975</v>
      </c>
      <c r="D2237" s="19"/>
      <c r="E2237" s="19"/>
      <c r="F2237" s="19"/>
      <c r="G2237" s="19"/>
      <c r="H2237" s="19"/>
      <c r="I2237" s="19"/>
      <c r="J2237" s="19"/>
      <c r="K2237" s="19"/>
      <c r="L2237" s="19"/>
      <c r="M2237" s="19"/>
      <c r="N2237" s="19"/>
      <c r="O2237" s="19"/>
      <c r="P2237" s="19"/>
      <c r="Q2237" s="69" t="str">
        <f>VLOOKUP($C2237,D1_8!$B$5:$I$996,6,FALSE)&amp;""</f>
        <v/>
      </c>
      <c r="R2237" s="104"/>
      <c r="S2237" s="16" t="s">
        <v>2773</v>
      </c>
      <c r="T2237" s="16"/>
      <c r="U2237" s="16"/>
      <c r="V2237" s="16"/>
      <c r="W2237" s="16"/>
      <c r="X2237" s="157" t="str">
        <f>VLOOKUP($C2237,D1_8!$B$5:$I$996,8,FALSE)&amp;""</f>
        <v/>
      </c>
      <c r="Y2237" s="35"/>
      <c r="Z2237" s="35"/>
      <c r="AA2237" s="35"/>
      <c r="AB2237" s="104" t="s">
        <v>5574</v>
      </c>
      <c r="AC2237" s="19" t="s">
        <v>2139</v>
      </c>
      <c r="AD2237" s="19"/>
      <c r="AE2237" s="19"/>
      <c r="AF2237" s="19"/>
      <c r="AG2237" s="19"/>
      <c r="AH2237" s="19"/>
      <c r="AI2237" s="19"/>
      <c r="AJ2237" s="19"/>
      <c r="AK2237" s="19"/>
      <c r="AL2237" s="19"/>
      <c r="AM2237" s="19"/>
      <c r="AN2237" s="19"/>
      <c r="AO2237" s="19"/>
      <c r="AP2237" s="19"/>
      <c r="AQ2237" s="69" t="str">
        <f>VLOOKUP($AC2237,D1_8!$B$5:$I$996,6,FALSE)&amp;""</f>
        <v/>
      </c>
      <c r="AR2237" s="104"/>
      <c r="AS2237" s="16"/>
      <c r="AT2237" s="16"/>
      <c r="AU2237" s="16"/>
      <c r="AV2237" s="16"/>
      <c r="AW2237" s="16"/>
      <c r="AX2237" s="16"/>
      <c r="AY2237" s="16"/>
      <c r="AZ2237" s="16"/>
      <c r="BA2237" s="16"/>
      <c r="BB2237" s="16"/>
    </row>
    <row r="2238" spans="2:54">
      <c r="C2238" s="19"/>
      <c r="D2238" s="19"/>
      <c r="E2238" s="19"/>
      <c r="F2238" s="19"/>
      <c r="G2238" s="19"/>
      <c r="H2238" s="19"/>
      <c r="I2238" s="19"/>
      <c r="J2238" s="19"/>
      <c r="K2238" s="19"/>
      <c r="L2238" s="19"/>
      <c r="M2238" s="19"/>
      <c r="N2238" s="19"/>
      <c r="O2238" s="19"/>
      <c r="P2238" s="19"/>
      <c r="Q2238" s="25"/>
      <c r="R2238" s="106"/>
      <c r="S2238" s="16"/>
      <c r="T2238" s="16"/>
      <c r="U2238" s="16"/>
      <c r="V2238" s="16"/>
      <c r="W2238" s="16"/>
      <c r="X2238" s="11"/>
      <c r="Y2238" s="35"/>
      <c r="Z2238" s="35"/>
      <c r="AA2238" s="35"/>
      <c r="AB2238" s="106"/>
      <c r="AC2238" s="19"/>
      <c r="AD2238" s="19"/>
      <c r="AE2238" s="19"/>
      <c r="AF2238" s="19"/>
      <c r="AG2238" s="19"/>
      <c r="AH2238" s="19"/>
      <c r="AI2238" s="19"/>
      <c r="AJ2238" s="19"/>
      <c r="AK2238" s="19"/>
      <c r="AL2238" s="19"/>
      <c r="AM2238" s="19"/>
      <c r="AN2238" s="19"/>
      <c r="AO2238" s="19"/>
      <c r="AP2238" s="19"/>
      <c r="AQ2238" s="25"/>
      <c r="AR2238" s="106"/>
      <c r="AS2238" s="16"/>
      <c r="AT2238" s="16"/>
      <c r="AU2238" s="16"/>
      <c r="AV2238" s="16"/>
      <c r="AW2238" s="16"/>
      <c r="AX2238" s="16"/>
      <c r="AY2238" s="16"/>
      <c r="AZ2238" s="16"/>
      <c r="BA2238" s="16"/>
      <c r="BB2238" s="16"/>
    </row>
    <row r="2239" spans="2:54">
      <c r="C2239" s="19" t="s">
        <v>5976</v>
      </c>
      <c r="D2239" s="19"/>
      <c r="E2239" s="19"/>
      <c r="F2239" s="19"/>
      <c r="G2239" s="19"/>
      <c r="H2239" s="19"/>
      <c r="I2239" s="19"/>
      <c r="J2239" s="19"/>
      <c r="K2239" s="19"/>
      <c r="L2239" s="19"/>
      <c r="M2239" s="19"/>
      <c r="N2239" s="19"/>
      <c r="O2239" s="19"/>
      <c r="P2239" s="19"/>
      <c r="Q2239" s="69" t="str">
        <f>VLOOKUP($C2239,D1_8!$B$5:$I$996,6,FALSE)&amp;""</f>
        <v/>
      </c>
      <c r="R2239" s="104"/>
      <c r="S2239" s="16"/>
      <c r="T2239" s="16"/>
      <c r="U2239" s="16"/>
      <c r="V2239" s="16"/>
      <c r="W2239" s="16"/>
      <c r="X2239" s="8"/>
      <c r="Y2239" s="65"/>
      <c r="Z2239" s="65"/>
      <c r="AA2239" s="65"/>
      <c r="AB2239" s="136"/>
      <c r="AC2239" s="14"/>
      <c r="AD2239" s="81"/>
      <c r="AE2239" s="81"/>
      <c r="AF2239" s="81"/>
      <c r="AG2239" s="81"/>
      <c r="AH2239" s="81"/>
      <c r="AI2239" s="81"/>
      <c r="AJ2239" s="81"/>
      <c r="AK2239" s="81"/>
      <c r="AL2239" s="81"/>
      <c r="AM2239" s="81"/>
      <c r="AN2239" s="81"/>
      <c r="AO2239" s="81"/>
      <c r="AP2239" s="81"/>
      <c r="AQ2239" s="65"/>
      <c r="AR2239" s="65"/>
      <c r="AS2239" s="65"/>
      <c r="AT2239" s="65"/>
      <c r="AU2239" s="65"/>
      <c r="AV2239" s="65"/>
      <c r="AW2239" s="65"/>
      <c r="AX2239" s="65"/>
      <c r="AY2239" s="65"/>
      <c r="AZ2239" s="65"/>
      <c r="BA2239" s="65"/>
      <c r="BB2239" s="65"/>
    </row>
    <row r="2240" spans="2:54">
      <c r="C2240" s="19"/>
      <c r="D2240" s="19"/>
      <c r="E2240" s="19"/>
      <c r="F2240" s="19"/>
      <c r="G2240" s="19"/>
      <c r="H2240" s="19"/>
      <c r="I2240" s="19"/>
      <c r="J2240" s="19"/>
      <c r="K2240" s="19"/>
      <c r="L2240" s="19"/>
      <c r="M2240" s="19"/>
      <c r="N2240" s="19"/>
      <c r="O2240" s="19"/>
      <c r="P2240" s="19"/>
      <c r="Q2240" s="25"/>
      <c r="R2240" s="106"/>
      <c r="S2240" s="16"/>
      <c r="T2240" s="16"/>
      <c r="U2240" s="16"/>
      <c r="V2240" s="16"/>
      <c r="W2240" s="16"/>
      <c r="X2240" s="9"/>
      <c r="Y2240" s="70"/>
      <c r="Z2240" s="70"/>
      <c r="AA2240" s="70"/>
      <c r="AB2240" s="137"/>
      <c r="AC2240" s="276"/>
      <c r="AD2240" s="39"/>
      <c r="AE2240" s="39"/>
      <c r="AF2240" s="39"/>
      <c r="AG2240" s="39"/>
      <c r="AH2240" s="39"/>
      <c r="AI2240" s="39"/>
      <c r="AJ2240" s="39"/>
      <c r="AK2240" s="39"/>
      <c r="AL2240" s="39"/>
      <c r="AM2240" s="39"/>
      <c r="AN2240" s="39"/>
      <c r="AO2240" s="39"/>
      <c r="AP2240" s="39"/>
    </row>
    <row r="2242" spans="2:60" s="1" customFormat="1">
      <c r="B2242" s="1" t="s">
        <v>3538</v>
      </c>
      <c r="C2242" s="1"/>
      <c r="D2242" s="1"/>
      <c r="E2242" s="1"/>
      <c r="F2242" s="1"/>
      <c r="G2242" s="1"/>
      <c r="H2242" s="1"/>
      <c r="I2242" s="1"/>
      <c r="J2242" s="1"/>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2"/>
      <c r="AM2242" s="1"/>
      <c r="AN2242" s="1"/>
      <c r="AO2242" s="1"/>
      <c r="AP2242" s="1"/>
      <c r="AQ2242" s="1"/>
      <c r="AR2242" s="1"/>
      <c r="AS2242" s="1"/>
      <c r="AT2242" s="1"/>
      <c r="AU2242" s="1"/>
      <c r="AV2242" s="1"/>
      <c r="AW2242" s="1"/>
      <c r="AX2242" s="1"/>
      <c r="AY2242" s="1"/>
      <c r="AZ2242" s="1"/>
      <c r="BA2242" s="1"/>
      <c r="BB2242" s="1"/>
      <c r="BC2242" s="1"/>
      <c r="BD2242" s="1"/>
      <c r="BE2242" s="1"/>
      <c r="BF2242" s="3"/>
      <c r="BG2242" s="3"/>
      <c r="BH2242" s="3"/>
    </row>
    <row r="2243" spans="2:60" s="1" customFormat="1">
      <c r="B2243" s="1"/>
      <c r="C2243" s="1" t="s">
        <v>3513</v>
      </c>
      <c r="D2243" s="1"/>
      <c r="E2243" s="1"/>
      <c r="F2243" s="1"/>
      <c r="G2243" s="1"/>
      <c r="H2243" s="1"/>
      <c r="I2243" s="1"/>
      <c r="J2243" s="1"/>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2"/>
      <c r="AM2243" s="1"/>
      <c r="AN2243" s="1"/>
      <c r="AO2243" s="1"/>
      <c r="AP2243" s="1"/>
      <c r="AQ2243" s="1"/>
      <c r="AR2243" s="1"/>
      <c r="AS2243" s="1"/>
      <c r="AT2243" s="1"/>
      <c r="AU2243" s="1"/>
      <c r="AV2243" s="1"/>
      <c r="AW2243" s="1"/>
      <c r="AX2243" s="1"/>
      <c r="AY2243" s="1"/>
      <c r="AZ2243" s="1"/>
      <c r="BA2243" s="1"/>
      <c r="BB2243" s="1"/>
      <c r="BC2243" s="1"/>
      <c r="BD2243" s="1"/>
      <c r="BE2243" s="1"/>
      <c r="BF2243" s="3"/>
      <c r="BG2243" s="3"/>
      <c r="BH2243" s="3"/>
    </row>
    <row r="2244" spans="2:60" s="1" customFormat="1" ht="14.25" customHeight="1">
      <c r="B2244" s="1"/>
      <c r="C2244" s="16" t="s">
        <v>288</v>
      </c>
      <c r="D2244" s="16"/>
      <c r="E2244" s="16"/>
      <c r="F2244" s="16"/>
      <c r="G2244" s="16"/>
      <c r="H2244" s="16"/>
      <c r="I2244" s="16"/>
      <c r="J2244" s="16"/>
      <c r="K2244" s="16"/>
      <c r="L2244" s="16"/>
      <c r="M2244" s="16"/>
      <c r="N2244" s="16"/>
      <c r="O2244" s="16"/>
      <c r="P2244" s="16"/>
      <c r="Q2244" s="24" t="s">
        <v>22</v>
      </c>
      <c r="R2244" s="104"/>
      <c r="S2244" s="45" t="s">
        <v>7669</v>
      </c>
      <c r="T2244" s="88"/>
      <c r="U2244" s="88"/>
      <c r="V2244" s="88"/>
      <c r="W2244" s="88"/>
      <c r="X2244" s="88"/>
      <c r="Y2244" s="88"/>
      <c r="Z2244" s="88"/>
      <c r="AA2244" s="88"/>
      <c r="AB2244" s="117"/>
      <c r="AC2244" s="16" t="s">
        <v>288</v>
      </c>
      <c r="AD2244" s="16"/>
      <c r="AE2244" s="16"/>
      <c r="AF2244" s="16"/>
      <c r="AG2244" s="16"/>
      <c r="AH2244" s="16"/>
      <c r="AI2244" s="16"/>
      <c r="AJ2244" s="16"/>
      <c r="AK2244" s="16"/>
      <c r="AL2244" s="16"/>
      <c r="AM2244" s="16"/>
      <c r="AN2244" s="16"/>
      <c r="AO2244" s="16"/>
      <c r="AP2244" s="16"/>
      <c r="AQ2244" s="24" t="s">
        <v>22</v>
      </c>
      <c r="AR2244" s="104"/>
      <c r="AS2244" s="45" t="s">
        <v>7669</v>
      </c>
      <c r="AT2244" s="88"/>
      <c r="AU2244" s="88"/>
      <c r="AV2244" s="88"/>
      <c r="AW2244" s="88"/>
      <c r="AX2244" s="88"/>
      <c r="AY2244" s="88"/>
      <c r="AZ2244" s="88"/>
      <c r="BA2244" s="88"/>
      <c r="BB2244" s="117"/>
      <c r="BC2244" s="1"/>
      <c r="BD2244" s="1"/>
      <c r="BE2244" s="1"/>
      <c r="BF2244" s="3"/>
      <c r="BG2244" s="3"/>
      <c r="BH2244" s="3"/>
    </row>
    <row r="2245" spans="2:60" s="1" customFormat="1" ht="14.25" customHeight="1">
      <c r="B2245" s="1"/>
      <c r="C2245" s="16"/>
      <c r="D2245" s="16"/>
      <c r="E2245" s="16"/>
      <c r="F2245" s="16"/>
      <c r="G2245" s="16"/>
      <c r="H2245" s="16"/>
      <c r="I2245" s="16"/>
      <c r="J2245" s="16"/>
      <c r="K2245" s="16"/>
      <c r="L2245" s="16"/>
      <c r="M2245" s="16"/>
      <c r="N2245" s="16"/>
      <c r="O2245" s="16"/>
      <c r="P2245" s="16"/>
      <c r="Q2245" s="25"/>
      <c r="R2245" s="106"/>
      <c r="S2245" s="245" t="s">
        <v>123</v>
      </c>
      <c r="T2245" s="261"/>
      <c r="U2245" s="261"/>
      <c r="V2245" s="261"/>
      <c r="W2245" s="267"/>
      <c r="X2245" s="46"/>
      <c r="Y2245" s="89"/>
      <c r="Z2245" s="89"/>
      <c r="AA2245" s="89"/>
      <c r="AB2245" s="118"/>
      <c r="AC2245" s="16"/>
      <c r="AD2245" s="16"/>
      <c r="AE2245" s="16"/>
      <c r="AF2245" s="16"/>
      <c r="AG2245" s="16"/>
      <c r="AH2245" s="16"/>
      <c r="AI2245" s="16"/>
      <c r="AJ2245" s="16"/>
      <c r="AK2245" s="16"/>
      <c r="AL2245" s="16"/>
      <c r="AM2245" s="16"/>
      <c r="AN2245" s="16"/>
      <c r="AO2245" s="16"/>
      <c r="AP2245" s="16"/>
      <c r="AQ2245" s="25"/>
      <c r="AR2245" s="106"/>
      <c r="AS2245" s="245" t="s">
        <v>123</v>
      </c>
      <c r="AT2245" s="261"/>
      <c r="AU2245" s="261"/>
      <c r="AV2245" s="261"/>
      <c r="AW2245" s="267"/>
      <c r="AX2245" s="46"/>
      <c r="AY2245" s="89"/>
      <c r="AZ2245" s="89"/>
      <c r="BA2245" s="89"/>
      <c r="BB2245" s="118"/>
      <c r="BC2245" s="1"/>
      <c r="BD2245" s="1"/>
      <c r="BE2245" s="1"/>
      <c r="BF2245" s="3"/>
      <c r="BG2245" s="3"/>
      <c r="BH2245" s="3"/>
    </row>
    <row r="2246" spans="2:60" s="1" customFormat="1">
      <c r="B2246" s="1"/>
      <c r="C2246" s="19" t="s">
        <v>4262</v>
      </c>
      <c r="D2246" s="19"/>
      <c r="E2246" s="19"/>
      <c r="F2246" s="19"/>
      <c r="G2246" s="19"/>
      <c r="H2246" s="19"/>
      <c r="I2246" s="19"/>
      <c r="J2246" s="19"/>
      <c r="K2246" s="19"/>
      <c r="L2246" s="19"/>
      <c r="M2246" s="19"/>
      <c r="N2246" s="19"/>
      <c r="O2246" s="19"/>
      <c r="P2246" s="19"/>
      <c r="Q2246" s="69" t="str">
        <f>VLOOKUP($C2246,D1_8!$B$5:$I$996,6,FALSE)&amp;""</f>
        <v/>
      </c>
      <c r="R2246" s="104"/>
      <c r="S2246" s="8"/>
      <c r="T2246" s="65"/>
      <c r="U2246" s="65"/>
      <c r="V2246" s="65"/>
      <c r="W2246" s="136"/>
      <c r="X2246" s="8"/>
      <c r="Y2246" s="65"/>
      <c r="Z2246" s="65"/>
      <c r="AA2246" s="65"/>
      <c r="AB2246" s="136"/>
      <c r="AC2246" s="19" t="s">
        <v>5994</v>
      </c>
      <c r="AD2246" s="19"/>
      <c r="AE2246" s="19"/>
      <c r="AF2246" s="19"/>
      <c r="AG2246" s="19"/>
      <c r="AH2246" s="19"/>
      <c r="AI2246" s="19"/>
      <c r="AJ2246" s="19"/>
      <c r="AK2246" s="19"/>
      <c r="AL2246" s="19"/>
      <c r="AM2246" s="19"/>
      <c r="AN2246" s="19"/>
      <c r="AO2246" s="19"/>
      <c r="AP2246" s="19"/>
      <c r="AQ2246" s="69" t="str">
        <f>VLOOKUP($AC2246,D1_8!$B$5:$I$996,6,FALSE)&amp;""</f>
        <v/>
      </c>
      <c r="AR2246" s="104"/>
      <c r="AS2246" s="111"/>
      <c r="AT2246" s="111"/>
      <c r="AU2246" s="111"/>
      <c r="AV2246" s="111"/>
      <c r="AW2246" s="111"/>
      <c r="AX2246" s="24"/>
      <c r="AY2246" s="76"/>
      <c r="AZ2246" s="76"/>
      <c r="BA2246" s="76"/>
      <c r="BB2246" s="104"/>
      <c r="BC2246" s="1"/>
      <c r="BD2246" s="1"/>
      <c r="BE2246" s="1"/>
      <c r="BF2246" s="3"/>
      <c r="BG2246" s="3"/>
      <c r="BH2246" s="3"/>
    </row>
    <row r="2247" spans="2:60" s="1" customFormat="1">
      <c r="B2247" s="1"/>
      <c r="C2247" s="19"/>
      <c r="D2247" s="19"/>
      <c r="E2247" s="19"/>
      <c r="F2247" s="19"/>
      <c r="G2247" s="19"/>
      <c r="H2247" s="19"/>
      <c r="I2247" s="19"/>
      <c r="J2247" s="19"/>
      <c r="K2247" s="19"/>
      <c r="L2247" s="19"/>
      <c r="M2247" s="19"/>
      <c r="N2247" s="19"/>
      <c r="O2247" s="19"/>
      <c r="P2247" s="19"/>
      <c r="Q2247" s="25"/>
      <c r="R2247" s="106"/>
      <c r="S2247" s="31"/>
      <c r="T2247" s="1"/>
      <c r="U2247" s="1"/>
      <c r="V2247" s="1"/>
      <c r="W2247" s="67"/>
      <c r="X2247" s="31"/>
      <c r="Y2247" s="1"/>
      <c r="Z2247" s="1"/>
      <c r="AA2247" s="1"/>
      <c r="AB2247" s="67"/>
      <c r="AC2247" s="19"/>
      <c r="AD2247" s="19"/>
      <c r="AE2247" s="19"/>
      <c r="AF2247" s="19"/>
      <c r="AG2247" s="19"/>
      <c r="AH2247" s="19"/>
      <c r="AI2247" s="19"/>
      <c r="AJ2247" s="19"/>
      <c r="AK2247" s="19"/>
      <c r="AL2247" s="19"/>
      <c r="AM2247" s="19"/>
      <c r="AN2247" s="19"/>
      <c r="AO2247" s="19"/>
      <c r="AP2247" s="19"/>
      <c r="AQ2247" s="25"/>
      <c r="AR2247" s="106"/>
      <c r="AS2247" s="246"/>
      <c r="AT2247" s="246"/>
      <c r="AU2247" s="246"/>
      <c r="AV2247" s="246"/>
      <c r="AW2247" s="246"/>
      <c r="AX2247" s="34"/>
      <c r="AY2247" s="2"/>
      <c r="AZ2247" s="2"/>
      <c r="BA2247" s="2"/>
      <c r="BB2247" s="105"/>
      <c r="BC2247" s="1"/>
      <c r="BD2247" s="1"/>
      <c r="BE2247" s="1"/>
      <c r="BF2247" s="3"/>
      <c r="BG2247" s="3"/>
      <c r="BH2247" s="3"/>
    </row>
    <row r="2248" spans="2:60" s="1" customFormat="1">
      <c r="B2248" s="1"/>
      <c r="C2248" s="19" t="s">
        <v>5995</v>
      </c>
      <c r="D2248" s="19"/>
      <c r="E2248" s="19"/>
      <c r="F2248" s="19"/>
      <c r="G2248" s="19"/>
      <c r="H2248" s="19"/>
      <c r="I2248" s="19"/>
      <c r="J2248" s="19"/>
      <c r="K2248" s="19"/>
      <c r="L2248" s="19"/>
      <c r="M2248" s="19"/>
      <c r="N2248" s="19"/>
      <c r="O2248" s="19"/>
      <c r="P2248" s="19"/>
      <c r="Q2248" s="69" t="str">
        <f>VLOOKUP($C2248,D1_8!$B$5:$I$996,6,FALSE)&amp;""</f>
        <v/>
      </c>
      <c r="R2248" s="104"/>
      <c r="S2248" s="246"/>
      <c r="T2248" s="246"/>
      <c r="U2248" s="246"/>
      <c r="V2248" s="246"/>
      <c r="W2248" s="246"/>
      <c r="X2248" s="34"/>
      <c r="Y2248" s="2"/>
      <c r="Z2248" s="2"/>
      <c r="AA2248" s="2"/>
      <c r="AB2248" s="105"/>
      <c r="AC2248" s="19" t="s">
        <v>5996</v>
      </c>
      <c r="AD2248" s="19"/>
      <c r="AE2248" s="19"/>
      <c r="AF2248" s="19"/>
      <c r="AG2248" s="19"/>
      <c r="AH2248" s="19"/>
      <c r="AI2248" s="19"/>
      <c r="AJ2248" s="19"/>
      <c r="AK2248" s="19"/>
      <c r="AL2248" s="19"/>
      <c r="AM2248" s="19"/>
      <c r="AN2248" s="19"/>
      <c r="AO2248" s="19"/>
      <c r="AP2248" s="19"/>
      <c r="AQ2248" s="69" t="str">
        <f>VLOOKUP($AC2248,D1_8!$B$5:$I$996,6,FALSE)&amp;""</f>
        <v/>
      </c>
      <c r="AR2248" s="104"/>
      <c r="AS2248" s="246"/>
      <c r="AT2248" s="246"/>
      <c r="AU2248" s="246"/>
      <c r="AV2248" s="246"/>
      <c r="AW2248" s="246"/>
      <c r="AX2248" s="34"/>
      <c r="AY2248" s="2"/>
      <c r="AZ2248" s="2"/>
      <c r="BA2248" s="2"/>
      <c r="BB2248" s="105"/>
      <c r="BC2248" s="1"/>
      <c r="BD2248" s="1"/>
      <c r="BE2248" s="1"/>
      <c r="BF2248" s="3"/>
      <c r="BG2248" s="3"/>
      <c r="BH2248" s="3"/>
    </row>
    <row r="2249" spans="2:60" s="1" customFormat="1">
      <c r="B2249" s="1"/>
      <c r="C2249" s="19"/>
      <c r="D2249" s="19"/>
      <c r="E2249" s="19"/>
      <c r="F2249" s="19"/>
      <c r="G2249" s="19"/>
      <c r="H2249" s="19"/>
      <c r="I2249" s="19"/>
      <c r="J2249" s="19"/>
      <c r="K2249" s="19"/>
      <c r="L2249" s="19"/>
      <c r="M2249" s="19"/>
      <c r="N2249" s="19"/>
      <c r="O2249" s="19"/>
      <c r="P2249" s="19"/>
      <c r="Q2249" s="25"/>
      <c r="R2249" s="106"/>
      <c r="S2249" s="246"/>
      <c r="T2249" s="246"/>
      <c r="U2249" s="246"/>
      <c r="V2249" s="246"/>
      <c r="W2249" s="246"/>
      <c r="X2249" s="34"/>
      <c r="Y2249" s="2"/>
      <c r="Z2249" s="2"/>
      <c r="AA2249" s="2"/>
      <c r="AB2249" s="105"/>
      <c r="AC2249" s="19"/>
      <c r="AD2249" s="19"/>
      <c r="AE2249" s="19"/>
      <c r="AF2249" s="19"/>
      <c r="AG2249" s="19"/>
      <c r="AH2249" s="19"/>
      <c r="AI2249" s="19"/>
      <c r="AJ2249" s="19"/>
      <c r="AK2249" s="19"/>
      <c r="AL2249" s="19"/>
      <c r="AM2249" s="19"/>
      <c r="AN2249" s="19"/>
      <c r="AO2249" s="19"/>
      <c r="AP2249" s="19"/>
      <c r="AQ2249" s="25"/>
      <c r="AR2249" s="106"/>
      <c r="AS2249" s="246"/>
      <c r="AT2249" s="246"/>
      <c r="AU2249" s="246"/>
      <c r="AV2249" s="246"/>
      <c r="AW2249" s="246"/>
      <c r="AX2249" s="34"/>
      <c r="AY2249" s="2"/>
      <c r="AZ2249" s="2"/>
      <c r="BA2249" s="2"/>
      <c r="BB2249" s="105"/>
      <c r="BC2249" s="1"/>
      <c r="BD2249" s="1"/>
      <c r="BE2249" s="1"/>
      <c r="BF2249" s="3"/>
      <c r="BG2249" s="3"/>
      <c r="BH2249" s="3"/>
    </row>
    <row r="2250" spans="2:60" s="1" customFormat="1">
      <c r="B2250" s="1"/>
      <c r="C2250" s="19" t="s">
        <v>5999</v>
      </c>
      <c r="D2250" s="19"/>
      <c r="E2250" s="19"/>
      <c r="F2250" s="19"/>
      <c r="G2250" s="19"/>
      <c r="H2250" s="19"/>
      <c r="I2250" s="19"/>
      <c r="J2250" s="19"/>
      <c r="K2250" s="19"/>
      <c r="L2250" s="19"/>
      <c r="M2250" s="19"/>
      <c r="N2250" s="19"/>
      <c r="O2250" s="19"/>
      <c r="P2250" s="19"/>
      <c r="Q2250" s="69" t="str">
        <f>VLOOKUP($C2250,D1_8!$B$5:$I$996,6,FALSE)&amp;""</f>
        <v/>
      </c>
      <c r="R2250" s="104"/>
      <c r="S2250" s="246"/>
      <c r="T2250" s="246"/>
      <c r="U2250" s="246"/>
      <c r="V2250" s="246"/>
      <c r="W2250" s="246"/>
      <c r="X2250" s="34"/>
      <c r="Y2250" s="2"/>
      <c r="Z2250" s="2"/>
      <c r="AA2250" s="2"/>
      <c r="AB2250" s="105"/>
      <c r="AC2250" s="19" t="s">
        <v>6001</v>
      </c>
      <c r="AD2250" s="19"/>
      <c r="AE2250" s="19"/>
      <c r="AF2250" s="19"/>
      <c r="AG2250" s="19"/>
      <c r="AH2250" s="19"/>
      <c r="AI2250" s="19"/>
      <c r="AJ2250" s="19"/>
      <c r="AK2250" s="19"/>
      <c r="AL2250" s="19"/>
      <c r="AM2250" s="19"/>
      <c r="AN2250" s="19"/>
      <c r="AO2250" s="19"/>
      <c r="AP2250" s="19"/>
      <c r="AQ2250" s="69" t="str">
        <f>VLOOKUP($AC2250,D1_8!$B$5:$I$996,6,FALSE)&amp;""</f>
        <v/>
      </c>
      <c r="AR2250" s="104"/>
      <c r="AS2250" s="246"/>
      <c r="AT2250" s="246"/>
      <c r="AU2250" s="246"/>
      <c r="AV2250" s="246"/>
      <c r="AW2250" s="246"/>
      <c r="AX2250" s="34"/>
      <c r="AY2250" s="2"/>
      <c r="AZ2250" s="2"/>
      <c r="BA2250" s="2"/>
      <c r="BB2250" s="105"/>
      <c r="BC2250" s="1"/>
      <c r="BD2250" s="1"/>
      <c r="BE2250" s="1"/>
      <c r="BF2250" s="3"/>
      <c r="BG2250" s="3"/>
      <c r="BH2250" s="3"/>
    </row>
    <row r="2251" spans="2:60" s="1" customFormat="1">
      <c r="B2251" s="1"/>
      <c r="C2251" s="19"/>
      <c r="D2251" s="19"/>
      <c r="E2251" s="19"/>
      <c r="F2251" s="19"/>
      <c r="G2251" s="19"/>
      <c r="H2251" s="19"/>
      <c r="I2251" s="19"/>
      <c r="J2251" s="19"/>
      <c r="K2251" s="19"/>
      <c r="L2251" s="19"/>
      <c r="M2251" s="19"/>
      <c r="N2251" s="19"/>
      <c r="O2251" s="19"/>
      <c r="P2251" s="19"/>
      <c r="Q2251" s="25"/>
      <c r="R2251" s="106"/>
      <c r="S2251" s="110"/>
      <c r="T2251" s="110"/>
      <c r="U2251" s="110"/>
      <c r="V2251" s="110"/>
      <c r="W2251" s="110"/>
      <c r="X2251" s="25"/>
      <c r="Y2251" s="77"/>
      <c r="Z2251" s="77"/>
      <c r="AA2251" s="77"/>
      <c r="AB2251" s="106"/>
      <c r="AC2251" s="19"/>
      <c r="AD2251" s="19"/>
      <c r="AE2251" s="19"/>
      <c r="AF2251" s="19"/>
      <c r="AG2251" s="19"/>
      <c r="AH2251" s="19"/>
      <c r="AI2251" s="19"/>
      <c r="AJ2251" s="19"/>
      <c r="AK2251" s="19"/>
      <c r="AL2251" s="19"/>
      <c r="AM2251" s="19"/>
      <c r="AN2251" s="19"/>
      <c r="AO2251" s="19"/>
      <c r="AP2251" s="19"/>
      <c r="AQ2251" s="25"/>
      <c r="AR2251" s="106"/>
      <c r="AS2251" s="110"/>
      <c r="AT2251" s="110"/>
      <c r="AU2251" s="110"/>
      <c r="AV2251" s="110"/>
      <c r="AW2251" s="110"/>
      <c r="AX2251" s="25"/>
      <c r="AY2251" s="77"/>
      <c r="AZ2251" s="77"/>
      <c r="BA2251" s="77"/>
      <c r="BB2251" s="106"/>
      <c r="BC2251" s="1"/>
      <c r="BD2251" s="1"/>
      <c r="BE2251" s="1"/>
      <c r="BF2251" s="3"/>
      <c r="BG2251" s="3"/>
      <c r="BH2251" s="3"/>
    </row>
    <row r="2252" spans="2:60" s="1" customFormat="1">
      <c r="B2252" s="1"/>
      <c r="C2252" s="19" t="s">
        <v>3619</v>
      </c>
      <c r="D2252" s="19"/>
      <c r="E2252" s="19"/>
      <c r="F2252" s="19"/>
      <c r="G2252" s="19"/>
      <c r="H2252" s="19"/>
      <c r="I2252" s="19"/>
      <c r="J2252" s="19"/>
      <c r="K2252" s="19"/>
      <c r="L2252" s="19"/>
      <c r="M2252" s="19"/>
      <c r="N2252" s="19"/>
      <c r="O2252" s="19"/>
      <c r="P2252" s="19"/>
      <c r="Q2252" s="69" t="str">
        <f>VLOOKUP($C2252,D1_8!$B$5:$I$996,6,FALSE)&amp;""</f>
        <v/>
      </c>
      <c r="R2252" s="104"/>
      <c r="S2252" s="16" t="s">
        <v>2773</v>
      </c>
      <c r="T2252" s="16"/>
      <c r="U2252" s="16"/>
      <c r="V2252" s="16"/>
      <c r="W2252" s="16"/>
      <c r="X2252" s="157" t="str">
        <f>VLOOKUP($C2252,D1_8!$B$5:$I$996,8,FALSE)&amp;""</f>
        <v/>
      </c>
      <c r="Y2252" s="35"/>
      <c r="Z2252" s="35"/>
      <c r="AA2252" s="35"/>
      <c r="AB2252" s="104" t="s">
        <v>5574</v>
      </c>
      <c r="AC2252" s="19" t="s">
        <v>6002</v>
      </c>
      <c r="AD2252" s="19"/>
      <c r="AE2252" s="19"/>
      <c r="AF2252" s="19"/>
      <c r="AG2252" s="19"/>
      <c r="AH2252" s="19"/>
      <c r="AI2252" s="19"/>
      <c r="AJ2252" s="19"/>
      <c r="AK2252" s="19"/>
      <c r="AL2252" s="19"/>
      <c r="AM2252" s="19"/>
      <c r="AN2252" s="19"/>
      <c r="AO2252" s="19"/>
      <c r="AP2252" s="19"/>
      <c r="AQ2252" s="69" t="str">
        <f>VLOOKUP($AC2252,D1_8!$B$5:$I$996,6,FALSE)&amp;""</f>
        <v/>
      </c>
      <c r="AR2252" s="104"/>
      <c r="AS2252" s="16" t="s">
        <v>2773</v>
      </c>
      <c r="AT2252" s="16"/>
      <c r="AU2252" s="16"/>
      <c r="AV2252" s="16"/>
      <c r="AW2252" s="16"/>
      <c r="AX2252" s="157" t="str">
        <f>VLOOKUP($AC2252,D1_8!$B$5:$I$996,8,FALSE)&amp;""</f>
        <v/>
      </c>
      <c r="AY2252" s="35"/>
      <c r="AZ2252" s="35"/>
      <c r="BA2252" s="35"/>
      <c r="BB2252" s="104" t="s">
        <v>5574</v>
      </c>
      <c r="BC2252" s="1"/>
      <c r="BD2252" s="1"/>
      <c r="BE2252" s="1"/>
      <c r="BF2252" s="3"/>
      <c r="BG2252" s="3"/>
      <c r="BH2252" s="3"/>
    </row>
    <row r="2253" spans="2:60" s="1" customFormat="1">
      <c r="B2253" s="1"/>
      <c r="C2253" s="19"/>
      <c r="D2253" s="19"/>
      <c r="E2253" s="19"/>
      <c r="F2253" s="19"/>
      <c r="G2253" s="19"/>
      <c r="H2253" s="19"/>
      <c r="I2253" s="19"/>
      <c r="J2253" s="19"/>
      <c r="K2253" s="19"/>
      <c r="L2253" s="19"/>
      <c r="M2253" s="19"/>
      <c r="N2253" s="19"/>
      <c r="O2253" s="19"/>
      <c r="P2253" s="19"/>
      <c r="Q2253" s="25"/>
      <c r="R2253" s="106"/>
      <c r="S2253" s="16"/>
      <c r="T2253" s="16"/>
      <c r="U2253" s="16"/>
      <c r="V2253" s="16"/>
      <c r="W2253" s="16"/>
      <c r="X2253" s="11"/>
      <c r="Y2253" s="35"/>
      <c r="Z2253" s="35"/>
      <c r="AA2253" s="35"/>
      <c r="AB2253" s="106"/>
      <c r="AC2253" s="19"/>
      <c r="AD2253" s="19"/>
      <c r="AE2253" s="19"/>
      <c r="AF2253" s="19"/>
      <c r="AG2253" s="19"/>
      <c r="AH2253" s="19"/>
      <c r="AI2253" s="19"/>
      <c r="AJ2253" s="19"/>
      <c r="AK2253" s="19"/>
      <c r="AL2253" s="19"/>
      <c r="AM2253" s="19"/>
      <c r="AN2253" s="19"/>
      <c r="AO2253" s="19"/>
      <c r="AP2253" s="19"/>
      <c r="AQ2253" s="25"/>
      <c r="AR2253" s="106"/>
      <c r="AS2253" s="16"/>
      <c r="AT2253" s="16"/>
      <c r="AU2253" s="16"/>
      <c r="AV2253" s="16"/>
      <c r="AW2253" s="16"/>
      <c r="AX2253" s="11"/>
      <c r="AY2253" s="35"/>
      <c r="AZ2253" s="35"/>
      <c r="BA2253" s="35"/>
      <c r="BB2253" s="106"/>
      <c r="BC2253" s="1"/>
      <c r="BD2253" s="1"/>
      <c r="BE2253" s="1"/>
      <c r="BF2253" s="3"/>
      <c r="BG2253" s="3"/>
      <c r="BH2253" s="3"/>
    </row>
    <row r="2254" spans="2:60" s="1" customFormat="1">
      <c r="B2254" s="1"/>
      <c r="C2254" s="19" t="s">
        <v>6004</v>
      </c>
      <c r="D2254" s="19"/>
      <c r="E2254" s="19"/>
      <c r="F2254" s="19"/>
      <c r="G2254" s="19"/>
      <c r="H2254" s="19"/>
      <c r="I2254" s="19"/>
      <c r="J2254" s="19"/>
      <c r="K2254" s="19"/>
      <c r="L2254" s="19"/>
      <c r="M2254" s="19"/>
      <c r="N2254" s="19"/>
      <c r="O2254" s="19"/>
      <c r="P2254" s="19"/>
      <c r="Q2254" s="69" t="str">
        <f>VLOOKUP($C2254,D1_8!$B$5:$I$996,6,FALSE)&amp;""</f>
        <v/>
      </c>
      <c r="R2254" s="104"/>
      <c r="S2254" s="16" t="s">
        <v>2773</v>
      </c>
      <c r="T2254" s="16"/>
      <c r="U2254" s="16"/>
      <c r="V2254" s="16"/>
      <c r="W2254" s="16"/>
      <c r="X2254" s="157" t="str">
        <f>VLOOKUP($C2254,D1_8!$B$5:$I$996,8,FALSE)&amp;""</f>
        <v/>
      </c>
      <c r="Y2254" s="35"/>
      <c r="Z2254" s="35"/>
      <c r="AA2254" s="35"/>
      <c r="AB2254" s="104" t="s">
        <v>5574</v>
      </c>
      <c r="AC2254" s="19" t="s">
        <v>6005</v>
      </c>
      <c r="AD2254" s="19"/>
      <c r="AE2254" s="19"/>
      <c r="AF2254" s="19"/>
      <c r="AG2254" s="19"/>
      <c r="AH2254" s="19"/>
      <c r="AI2254" s="19"/>
      <c r="AJ2254" s="19"/>
      <c r="AK2254" s="19"/>
      <c r="AL2254" s="19"/>
      <c r="AM2254" s="19"/>
      <c r="AN2254" s="19"/>
      <c r="AO2254" s="19"/>
      <c r="AP2254" s="19"/>
      <c r="AQ2254" s="69" t="str">
        <f>VLOOKUP($AC2254,D1_8!$B$5:$I$996,6,FALSE)&amp;""</f>
        <v/>
      </c>
      <c r="AR2254" s="104"/>
      <c r="AS2254" s="16" t="s">
        <v>2773</v>
      </c>
      <c r="AT2254" s="16"/>
      <c r="AU2254" s="16"/>
      <c r="AV2254" s="16"/>
      <c r="AW2254" s="16"/>
      <c r="AX2254" s="157" t="str">
        <f>VLOOKUP($AC2254,D1_8!$B$5:$I$996,8,FALSE)&amp;""</f>
        <v/>
      </c>
      <c r="AY2254" s="35"/>
      <c r="AZ2254" s="35"/>
      <c r="BA2254" s="35"/>
      <c r="BB2254" s="104" t="s">
        <v>5574</v>
      </c>
      <c r="BC2254" s="1"/>
      <c r="BD2254" s="1"/>
      <c r="BE2254" s="1"/>
      <c r="BF2254" s="3"/>
      <c r="BG2254" s="3"/>
      <c r="BH2254" s="3"/>
    </row>
    <row r="2255" spans="2:60" s="1" customFormat="1">
      <c r="B2255" s="1"/>
      <c r="C2255" s="19"/>
      <c r="D2255" s="19"/>
      <c r="E2255" s="19"/>
      <c r="F2255" s="19"/>
      <c r="G2255" s="19"/>
      <c r="H2255" s="19"/>
      <c r="I2255" s="19"/>
      <c r="J2255" s="19"/>
      <c r="K2255" s="19"/>
      <c r="L2255" s="19"/>
      <c r="M2255" s="19"/>
      <c r="N2255" s="19"/>
      <c r="O2255" s="19"/>
      <c r="P2255" s="19"/>
      <c r="Q2255" s="25"/>
      <c r="R2255" s="106"/>
      <c r="S2255" s="16"/>
      <c r="T2255" s="16"/>
      <c r="U2255" s="16"/>
      <c r="V2255" s="16"/>
      <c r="W2255" s="16"/>
      <c r="X2255" s="11"/>
      <c r="Y2255" s="35"/>
      <c r="Z2255" s="35"/>
      <c r="AA2255" s="35"/>
      <c r="AB2255" s="106"/>
      <c r="AC2255" s="19"/>
      <c r="AD2255" s="19"/>
      <c r="AE2255" s="19"/>
      <c r="AF2255" s="19"/>
      <c r="AG2255" s="19"/>
      <c r="AH2255" s="19"/>
      <c r="AI2255" s="19"/>
      <c r="AJ2255" s="19"/>
      <c r="AK2255" s="19"/>
      <c r="AL2255" s="19"/>
      <c r="AM2255" s="19"/>
      <c r="AN2255" s="19"/>
      <c r="AO2255" s="19"/>
      <c r="AP2255" s="19"/>
      <c r="AQ2255" s="25"/>
      <c r="AR2255" s="106"/>
      <c r="AS2255" s="16"/>
      <c r="AT2255" s="16"/>
      <c r="AU2255" s="16"/>
      <c r="AV2255" s="16"/>
      <c r="AW2255" s="16"/>
      <c r="AX2255" s="11"/>
      <c r="AY2255" s="35"/>
      <c r="AZ2255" s="35"/>
      <c r="BA2255" s="35"/>
      <c r="BB2255" s="106"/>
      <c r="BC2255" s="1"/>
      <c r="BD2255" s="1"/>
      <c r="BE2255" s="1"/>
      <c r="BF2255" s="3"/>
      <c r="BG2255" s="3"/>
      <c r="BH2255" s="3"/>
    </row>
    <row r="2256" spans="2:60" s="1" customFormat="1">
      <c r="B2256" s="1"/>
      <c r="C2256" s="19" t="s">
        <v>66</v>
      </c>
      <c r="D2256" s="19"/>
      <c r="E2256" s="19"/>
      <c r="F2256" s="19"/>
      <c r="G2256" s="19"/>
      <c r="H2256" s="19"/>
      <c r="I2256" s="19"/>
      <c r="J2256" s="19"/>
      <c r="K2256" s="19"/>
      <c r="L2256" s="19"/>
      <c r="M2256" s="19"/>
      <c r="N2256" s="19"/>
      <c r="O2256" s="19"/>
      <c r="P2256" s="19"/>
      <c r="Q2256" s="69" t="str">
        <f>VLOOKUP($C2256,D1_8!$B$5:$I$996,6,FALSE)&amp;""</f>
        <v/>
      </c>
      <c r="R2256" s="104"/>
      <c r="S2256" s="16"/>
      <c r="T2256" s="16"/>
      <c r="U2256" s="16"/>
      <c r="V2256" s="16"/>
      <c r="W2256" s="16"/>
      <c r="X2256" s="11"/>
      <c r="Y2256" s="35"/>
      <c r="Z2256" s="35"/>
      <c r="AA2256" s="35"/>
      <c r="AB2256" s="104"/>
      <c r="AC2256" s="19" t="s">
        <v>6007</v>
      </c>
      <c r="AD2256" s="19"/>
      <c r="AE2256" s="19"/>
      <c r="AF2256" s="19"/>
      <c r="AG2256" s="19"/>
      <c r="AH2256" s="19"/>
      <c r="AI2256" s="19"/>
      <c r="AJ2256" s="19"/>
      <c r="AK2256" s="19"/>
      <c r="AL2256" s="19"/>
      <c r="AM2256" s="19"/>
      <c r="AN2256" s="19"/>
      <c r="AO2256" s="19"/>
      <c r="AP2256" s="19"/>
      <c r="AQ2256" s="69" t="str">
        <f>VLOOKUP($AC2256,D1_8!$B$5:$I$996,6,FALSE)&amp;""</f>
        <v/>
      </c>
      <c r="AR2256" s="104"/>
      <c r="AS2256" s="111"/>
      <c r="AT2256" s="111"/>
      <c r="AU2256" s="111"/>
      <c r="AV2256" s="111"/>
      <c r="AW2256" s="111"/>
      <c r="AX2256" s="24"/>
      <c r="AY2256" s="76"/>
      <c r="AZ2256" s="76"/>
      <c r="BA2256" s="76"/>
      <c r="BB2256" s="104"/>
      <c r="BC2256" s="1"/>
      <c r="BD2256" s="1"/>
      <c r="BE2256" s="1"/>
      <c r="BF2256" s="3"/>
      <c r="BG2256" s="3"/>
      <c r="BH2256" s="3"/>
    </row>
    <row r="2257" spans="2:60" s="1" customFormat="1">
      <c r="B2257" s="1"/>
      <c r="C2257" s="19"/>
      <c r="D2257" s="19"/>
      <c r="E2257" s="19"/>
      <c r="F2257" s="19"/>
      <c r="G2257" s="19"/>
      <c r="H2257" s="19"/>
      <c r="I2257" s="19"/>
      <c r="J2257" s="19"/>
      <c r="K2257" s="19"/>
      <c r="L2257" s="19"/>
      <c r="M2257" s="19"/>
      <c r="N2257" s="19"/>
      <c r="O2257" s="19"/>
      <c r="P2257" s="19"/>
      <c r="Q2257" s="25"/>
      <c r="R2257" s="106"/>
      <c r="S2257" s="16"/>
      <c r="T2257" s="16"/>
      <c r="U2257" s="16"/>
      <c r="V2257" s="16"/>
      <c r="W2257" s="16"/>
      <c r="X2257" s="11"/>
      <c r="Y2257" s="35"/>
      <c r="Z2257" s="35"/>
      <c r="AA2257" s="35"/>
      <c r="AB2257" s="106"/>
      <c r="AC2257" s="19"/>
      <c r="AD2257" s="19"/>
      <c r="AE2257" s="19"/>
      <c r="AF2257" s="19"/>
      <c r="AG2257" s="19"/>
      <c r="AH2257" s="19"/>
      <c r="AI2257" s="19"/>
      <c r="AJ2257" s="19"/>
      <c r="AK2257" s="19"/>
      <c r="AL2257" s="19"/>
      <c r="AM2257" s="19"/>
      <c r="AN2257" s="19"/>
      <c r="AO2257" s="19"/>
      <c r="AP2257" s="19"/>
      <c r="AQ2257" s="25"/>
      <c r="AR2257" s="106"/>
      <c r="AS2257" s="246"/>
      <c r="AT2257" s="246"/>
      <c r="AU2257" s="246"/>
      <c r="AV2257" s="246"/>
      <c r="AW2257" s="246"/>
      <c r="AX2257" s="34"/>
      <c r="AY2257" s="2"/>
      <c r="AZ2257" s="2"/>
      <c r="BA2257" s="2"/>
      <c r="BB2257" s="105"/>
      <c r="BC2257" s="1"/>
      <c r="BD2257" s="1"/>
      <c r="BE2257" s="1"/>
      <c r="BF2257" s="3"/>
      <c r="BG2257" s="3"/>
      <c r="BH2257" s="3"/>
    </row>
    <row r="2258" spans="2:60" s="1" customFormat="1">
      <c r="B2258" s="1"/>
      <c r="C2258" s="19" t="s">
        <v>6008</v>
      </c>
      <c r="D2258" s="19"/>
      <c r="E2258" s="19"/>
      <c r="F2258" s="19"/>
      <c r="G2258" s="19"/>
      <c r="H2258" s="19"/>
      <c r="I2258" s="19"/>
      <c r="J2258" s="19"/>
      <c r="K2258" s="19"/>
      <c r="L2258" s="19"/>
      <c r="M2258" s="19"/>
      <c r="N2258" s="19"/>
      <c r="O2258" s="19"/>
      <c r="P2258" s="19"/>
      <c r="Q2258" s="69" t="str">
        <f>VLOOKUP($C2258,D1_8!$B$5:$I$996,6,FALSE)&amp;""</f>
        <v/>
      </c>
      <c r="R2258" s="104"/>
      <c r="S2258" s="16" t="s">
        <v>2773</v>
      </c>
      <c r="T2258" s="16"/>
      <c r="U2258" s="16"/>
      <c r="V2258" s="16"/>
      <c r="W2258" s="16"/>
      <c r="X2258" s="157" t="str">
        <f>VLOOKUP($C2258,D1_8!$B$5:$I$996,8,FALSE)&amp;""</f>
        <v/>
      </c>
      <c r="Y2258" s="35"/>
      <c r="Z2258" s="35"/>
      <c r="AA2258" s="35"/>
      <c r="AB2258" s="104" t="s">
        <v>5574</v>
      </c>
      <c r="AC2258" s="19" t="s">
        <v>6010</v>
      </c>
      <c r="AD2258" s="19"/>
      <c r="AE2258" s="19"/>
      <c r="AF2258" s="19"/>
      <c r="AG2258" s="19"/>
      <c r="AH2258" s="19"/>
      <c r="AI2258" s="19"/>
      <c r="AJ2258" s="19"/>
      <c r="AK2258" s="19"/>
      <c r="AL2258" s="19"/>
      <c r="AM2258" s="19"/>
      <c r="AN2258" s="19"/>
      <c r="AO2258" s="19"/>
      <c r="AP2258" s="19"/>
      <c r="AQ2258" s="69" t="str">
        <f>VLOOKUP($AC2258,D1_8!$B$5:$I$996,6,FALSE)&amp;""</f>
        <v/>
      </c>
      <c r="AR2258" s="104"/>
      <c r="AS2258" s="246"/>
      <c r="AT2258" s="246"/>
      <c r="AU2258" s="246"/>
      <c r="AV2258" s="246"/>
      <c r="AW2258" s="246"/>
      <c r="AX2258" s="34"/>
      <c r="AY2258" s="2"/>
      <c r="AZ2258" s="2"/>
      <c r="BA2258" s="2"/>
      <c r="BB2258" s="105"/>
      <c r="BC2258" s="1"/>
      <c r="BD2258" s="1"/>
      <c r="BE2258" s="1"/>
      <c r="BF2258" s="3"/>
      <c r="BG2258" s="3"/>
      <c r="BH2258" s="3"/>
    </row>
    <row r="2259" spans="2:60" s="1" customFormat="1">
      <c r="B2259" s="1"/>
      <c r="C2259" s="19"/>
      <c r="D2259" s="19"/>
      <c r="E2259" s="19"/>
      <c r="F2259" s="19"/>
      <c r="G2259" s="19"/>
      <c r="H2259" s="19"/>
      <c r="I2259" s="19"/>
      <c r="J2259" s="19"/>
      <c r="K2259" s="19"/>
      <c r="L2259" s="19"/>
      <c r="M2259" s="19"/>
      <c r="N2259" s="19"/>
      <c r="O2259" s="19"/>
      <c r="P2259" s="19"/>
      <c r="Q2259" s="25"/>
      <c r="R2259" s="106"/>
      <c r="S2259" s="16"/>
      <c r="T2259" s="16"/>
      <c r="U2259" s="16"/>
      <c r="V2259" s="16"/>
      <c r="W2259" s="16"/>
      <c r="X2259" s="11"/>
      <c r="Y2259" s="35"/>
      <c r="Z2259" s="35"/>
      <c r="AA2259" s="35"/>
      <c r="AB2259" s="106"/>
      <c r="AC2259" s="19"/>
      <c r="AD2259" s="19"/>
      <c r="AE2259" s="19"/>
      <c r="AF2259" s="19"/>
      <c r="AG2259" s="19"/>
      <c r="AH2259" s="19"/>
      <c r="AI2259" s="19"/>
      <c r="AJ2259" s="19"/>
      <c r="AK2259" s="19"/>
      <c r="AL2259" s="19"/>
      <c r="AM2259" s="19"/>
      <c r="AN2259" s="19"/>
      <c r="AO2259" s="19"/>
      <c r="AP2259" s="19"/>
      <c r="AQ2259" s="25"/>
      <c r="AR2259" s="106"/>
      <c r="AS2259" s="110"/>
      <c r="AT2259" s="110"/>
      <c r="AU2259" s="110"/>
      <c r="AV2259" s="110"/>
      <c r="AW2259" s="110"/>
      <c r="AX2259" s="25"/>
      <c r="AY2259" s="77"/>
      <c r="AZ2259" s="77"/>
      <c r="BA2259" s="77"/>
      <c r="BB2259" s="106"/>
      <c r="BC2259" s="1"/>
      <c r="BD2259" s="1"/>
      <c r="BE2259" s="1"/>
      <c r="BF2259" s="3"/>
      <c r="BG2259" s="3"/>
      <c r="BH2259" s="3"/>
    </row>
    <row r="2260" spans="2:60" s="1" customFormat="1">
      <c r="B2260" s="1"/>
      <c r="C2260" s="19" t="s">
        <v>6011</v>
      </c>
      <c r="D2260" s="19"/>
      <c r="E2260" s="19"/>
      <c r="F2260" s="19"/>
      <c r="G2260" s="19"/>
      <c r="H2260" s="19"/>
      <c r="I2260" s="19"/>
      <c r="J2260" s="19"/>
      <c r="K2260" s="19"/>
      <c r="L2260" s="19"/>
      <c r="M2260" s="19"/>
      <c r="N2260" s="19"/>
      <c r="O2260" s="19"/>
      <c r="P2260" s="19"/>
      <c r="Q2260" s="69" t="str">
        <f>VLOOKUP($C2260,D1_8!$B$5:$I$996,6,FALSE)&amp;""</f>
        <v/>
      </c>
      <c r="R2260" s="104"/>
      <c r="S2260" s="111"/>
      <c r="T2260" s="111"/>
      <c r="U2260" s="111"/>
      <c r="V2260" s="111"/>
      <c r="W2260" s="111"/>
      <c r="X2260" s="24"/>
      <c r="Y2260" s="76"/>
      <c r="Z2260" s="76"/>
      <c r="AA2260" s="76"/>
      <c r="AB2260" s="104"/>
      <c r="AC2260" s="19" t="s">
        <v>5580</v>
      </c>
      <c r="AD2260" s="19"/>
      <c r="AE2260" s="19"/>
      <c r="AF2260" s="19"/>
      <c r="AG2260" s="19"/>
      <c r="AH2260" s="19"/>
      <c r="AI2260" s="19"/>
      <c r="AJ2260" s="19"/>
      <c r="AK2260" s="19"/>
      <c r="AL2260" s="19"/>
      <c r="AM2260" s="19"/>
      <c r="AN2260" s="19"/>
      <c r="AO2260" s="19"/>
      <c r="AP2260" s="19"/>
      <c r="AQ2260" s="69" t="str">
        <f>VLOOKUP($AC2260,D1_8!$B$5:$I$996,6,FALSE)&amp;""</f>
        <v/>
      </c>
      <c r="AR2260" s="104"/>
      <c r="AS2260" s="16" t="s">
        <v>2773</v>
      </c>
      <c r="AT2260" s="16"/>
      <c r="AU2260" s="16"/>
      <c r="AV2260" s="16"/>
      <c r="AW2260" s="16"/>
      <c r="AX2260" s="157" t="str">
        <f>VLOOKUP($AC2260,D1_8!$B$5:$I$996,8,FALSE)&amp;""</f>
        <v/>
      </c>
      <c r="AY2260" s="35"/>
      <c r="AZ2260" s="35"/>
      <c r="BA2260" s="35"/>
      <c r="BB2260" s="104" t="s">
        <v>5574</v>
      </c>
      <c r="BC2260" s="1"/>
      <c r="BD2260" s="1"/>
      <c r="BE2260" s="1"/>
      <c r="BF2260" s="3"/>
      <c r="BG2260" s="3"/>
      <c r="BH2260" s="3"/>
    </row>
    <row r="2261" spans="2:60" s="1" customFormat="1">
      <c r="B2261" s="1"/>
      <c r="C2261" s="19"/>
      <c r="D2261" s="19"/>
      <c r="E2261" s="19"/>
      <c r="F2261" s="19"/>
      <c r="G2261" s="19"/>
      <c r="H2261" s="19"/>
      <c r="I2261" s="19"/>
      <c r="J2261" s="19"/>
      <c r="K2261" s="19"/>
      <c r="L2261" s="19"/>
      <c r="M2261" s="19"/>
      <c r="N2261" s="19"/>
      <c r="O2261" s="19"/>
      <c r="P2261" s="19"/>
      <c r="Q2261" s="25"/>
      <c r="R2261" s="106"/>
      <c r="S2261" s="246"/>
      <c r="T2261" s="246"/>
      <c r="U2261" s="246"/>
      <c r="V2261" s="246"/>
      <c r="W2261" s="246"/>
      <c r="X2261" s="34"/>
      <c r="Y2261" s="2"/>
      <c r="Z2261" s="2"/>
      <c r="AA2261" s="2"/>
      <c r="AB2261" s="105"/>
      <c r="AC2261" s="19"/>
      <c r="AD2261" s="19"/>
      <c r="AE2261" s="19"/>
      <c r="AF2261" s="19"/>
      <c r="AG2261" s="19"/>
      <c r="AH2261" s="19"/>
      <c r="AI2261" s="19"/>
      <c r="AJ2261" s="19"/>
      <c r="AK2261" s="19"/>
      <c r="AL2261" s="19"/>
      <c r="AM2261" s="19"/>
      <c r="AN2261" s="19"/>
      <c r="AO2261" s="19"/>
      <c r="AP2261" s="19"/>
      <c r="AQ2261" s="25"/>
      <c r="AR2261" s="106"/>
      <c r="AS2261" s="16"/>
      <c r="AT2261" s="16"/>
      <c r="AU2261" s="16"/>
      <c r="AV2261" s="16"/>
      <c r="AW2261" s="16"/>
      <c r="AX2261" s="11"/>
      <c r="AY2261" s="35"/>
      <c r="AZ2261" s="35"/>
      <c r="BA2261" s="35"/>
      <c r="BB2261" s="106"/>
      <c r="BC2261" s="1"/>
      <c r="BD2261" s="1"/>
      <c r="BE2261" s="1"/>
      <c r="BF2261" s="3"/>
      <c r="BG2261" s="3"/>
      <c r="BH2261" s="3"/>
    </row>
    <row r="2262" spans="2:60" s="1" customFormat="1">
      <c r="B2262" s="1"/>
      <c r="C2262" s="19" t="s">
        <v>6014</v>
      </c>
      <c r="D2262" s="19"/>
      <c r="E2262" s="19"/>
      <c r="F2262" s="19"/>
      <c r="G2262" s="19"/>
      <c r="H2262" s="19"/>
      <c r="I2262" s="19"/>
      <c r="J2262" s="19"/>
      <c r="K2262" s="19"/>
      <c r="L2262" s="19"/>
      <c r="M2262" s="19"/>
      <c r="N2262" s="19"/>
      <c r="O2262" s="19"/>
      <c r="P2262" s="19"/>
      <c r="Q2262" s="69" t="str">
        <f>VLOOKUP($C2262,D1_8!$B$5:$I$996,6,FALSE)&amp;""</f>
        <v/>
      </c>
      <c r="R2262" s="104"/>
      <c r="S2262" s="246"/>
      <c r="T2262" s="246"/>
      <c r="U2262" s="246"/>
      <c r="V2262" s="246"/>
      <c r="W2262" s="246"/>
      <c r="X2262" s="34"/>
      <c r="Y2262" s="2"/>
      <c r="Z2262" s="2"/>
      <c r="AA2262" s="2"/>
      <c r="AB2262" s="105"/>
      <c r="AC2262" s="19" t="s">
        <v>6016</v>
      </c>
      <c r="AD2262" s="19"/>
      <c r="AE2262" s="19"/>
      <c r="AF2262" s="19"/>
      <c r="AG2262" s="19"/>
      <c r="AH2262" s="19"/>
      <c r="AI2262" s="19"/>
      <c r="AJ2262" s="19"/>
      <c r="AK2262" s="19"/>
      <c r="AL2262" s="19"/>
      <c r="AM2262" s="19"/>
      <c r="AN2262" s="19"/>
      <c r="AO2262" s="19"/>
      <c r="AP2262" s="19"/>
      <c r="AQ2262" s="69" t="str">
        <f>VLOOKUP($AC2262,D1_8!$B$5:$I$996,6,FALSE)&amp;""</f>
        <v/>
      </c>
      <c r="AR2262" s="104"/>
      <c r="AS2262" s="16"/>
      <c r="AT2262" s="16"/>
      <c r="AU2262" s="16"/>
      <c r="AV2262" s="16"/>
      <c r="AW2262" s="16"/>
      <c r="AX2262" s="11"/>
      <c r="AY2262" s="35"/>
      <c r="AZ2262" s="35"/>
      <c r="BA2262" s="35"/>
      <c r="BB2262" s="104"/>
      <c r="BC2262" s="1"/>
      <c r="BD2262" s="1"/>
      <c r="BE2262" s="1"/>
      <c r="BF2262" s="3"/>
      <c r="BG2262" s="3"/>
      <c r="BH2262" s="3"/>
    </row>
    <row r="2263" spans="2:60" s="1" customFormat="1">
      <c r="B2263" s="1"/>
      <c r="C2263" s="19"/>
      <c r="D2263" s="19"/>
      <c r="E2263" s="19"/>
      <c r="F2263" s="19"/>
      <c r="G2263" s="19"/>
      <c r="H2263" s="19"/>
      <c r="I2263" s="19"/>
      <c r="J2263" s="19"/>
      <c r="K2263" s="19"/>
      <c r="L2263" s="19"/>
      <c r="M2263" s="19"/>
      <c r="N2263" s="19"/>
      <c r="O2263" s="19"/>
      <c r="P2263" s="19"/>
      <c r="Q2263" s="25"/>
      <c r="R2263" s="106"/>
      <c r="S2263" s="246"/>
      <c r="T2263" s="246"/>
      <c r="U2263" s="246"/>
      <c r="V2263" s="246"/>
      <c r="W2263" s="246"/>
      <c r="X2263" s="34"/>
      <c r="Y2263" s="2"/>
      <c r="Z2263" s="2"/>
      <c r="AA2263" s="2"/>
      <c r="AB2263" s="105"/>
      <c r="AC2263" s="19"/>
      <c r="AD2263" s="19"/>
      <c r="AE2263" s="19"/>
      <c r="AF2263" s="19"/>
      <c r="AG2263" s="19"/>
      <c r="AH2263" s="19"/>
      <c r="AI2263" s="19"/>
      <c r="AJ2263" s="19"/>
      <c r="AK2263" s="19"/>
      <c r="AL2263" s="19"/>
      <c r="AM2263" s="19"/>
      <c r="AN2263" s="19"/>
      <c r="AO2263" s="19"/>
      <c r="AP2263" s="19"/>
      <c r="AQ2263" s="25"/>
      <c r="AR2263" s="106"/>
      <c r="AS2263" s="16"/>
      <c r="AT2263" s="16"/>
      <c r="AU2263" s="16"/>
      <c r="AV2263" s="16"/>
      <c r="AW2263" s="16"/>
      <c r="AX2263" s="11"/>
      <c r="AY2263" s="35"/>
      <c r="AZ2263" s="35"/>
      <c r="BA2263" s="35"/>
      <c r="BB2263" s="106"/>
      <c r="BC2263" s="1"/>
      <c r="BD2263" s="1"/>
      <c r="BE2263" s="1"/>
      <c r="BF2263" s="3"/>
      <c r="BG2263" s="3"/>
      <c r="BH2263" s="3"/>
    </row>
    <row r="2264" spans="2:60" s="1" customFormat="1">
      <c r="B2264" s="1"/>
      <c r="C2264" s="19" t="s">
        <v>2549</v>
      </c>
      <c r="D2264" s="19"/>
      <c r="E2264" s="19"/>
      <c r="F2264" s="19"/>
      <c r="G2264" s="19"/>
      <c r="H2264" s="19"/>
      <c r="I2264" s="19"/>
      <c r="J2264" s="19"/>
      <c r="K2264" s="19"/>
      <c r="L2264" s="19"/>
      <c r="M2264" s="19"/>
      <c r="N2264" s="19"/>
      <c r="O2264" s="19"/>
      <c r="P2264" s="19"/>
      <c r="Q2264" s="69" t="str">
        <f>VLOOKUP($C2264,D1_8!$B$5:$I$996,6,FALSE)&amp;""</f>
        <v/>
      </c>
      <c r="R2264" s="104"/>
      <c r="S2264" s="246"/>
      <c r="T2264" s="246"/>
      <c r="U2264" s="246"/>
      <c r="V2264" s="246"/>
      <c r="W2264" s="246"/>
      <c r="X2264" s="34"/>
      <c r="Y2264" s="2"/>
      <c r="Z2264" s="2"/>
      <c r="AA2264" s="2"/>
      <c r="AB2264" s="105"/>
      <c r="AC2264" s="14"/>
      <c r="AD2264" s="81"/>
      <c r="AE2264" s="81"/>
      <c r="AF2264" s="81"/>
      <c r="AG2264" s="81"/>
      <c r="AH2264" s="81"/>
      <c r="AI2264" s="81"/>
      <c r="AJ2264" s="81"/>
      <c r="AK2264" s="81"/>
      <c r="AL2264" s="81"/>
      <c r="AM2264" s="81"/>
      <c r="AN2264" s="81"/>
      <c r="AO2264" s="81"/>
      <c r="AP2264" s="81"/>
      <c r="AQ2264" s="65"/>
      <c r="AR2264" s="65"/>
      <c r="AS2264" s="65"/>
      <c r="AT2264" s="65"/>
      <c r="AU2264" s="65"/>
      <c r="AV2264" s="65"/>
      <c r="AW2264" s="65"/>
      <c r="AX2264" s="65"/>
      <c r="AY2264" s="65"/>
      <c r="AZ2264" s="65"/>
      <c r="BA2264" s="65"/>
      <c r="BB2264" s="65"/>
      <c r="BC2264" s="1"/>
      <c r="BD2264" s="1"/>
      <c r="BE2264" s="1"/>
      <c r="BF2264" s="3"/>
      <c r="BG2264" s="3"/>
      <c r="BH2264" s="3"/>
    </row>
    <row r="2265" spans="2:60" s="1" customFormat="1">
      <c r="B2265" s="1"/>
      <c r="C2265" s="19"/>
      <c r="D2265" s="19"/>
      <c r="E2265" s="19"/>
      <c r="F2265" s="19"/>
      <c r="G2265" s="19"/>
      <c r="H2265" s="19"/>
      <c r="I2265" s="19"/>
      <c r="J2265" s="19"/>
      <c r="K2265" s="19"/>
      <c r="L2265" s="19"/>
      <c r="M2265" s="19"/>
      <c r="N2265" s="19"/>
      <c r="O2265" s="19"/>
      <c r="P2265" s="19"/>
      <c r="Q2265" s="25"/>
      <c r="R2265" s="106"/>
      <c r="S2265" s="110"/>
      <c r="T2265" s="110"/>
      <c r="U2265" s="110"/>
      <c r="V2265" s="110"/>
      <c r="W2265" s="110"/>
      <c r="X2265" s="25"/>
      <c r="Y2265" s="77"/>
      <c r="Z2265" s="77"/>
      <c r="AA2265" s="77"/>
      <c r="AB2265" s="106"/>
      <c r="AC2265" s="276"/>
      <c r="AD2265" s="39"/>
      <c r="AE2265" s="39"/>
      <c r="AF2265" s="39"/>
      <c r="AG2265" s="39"/>
      <c r="AH2265" s="39"/>
      <c r="AI2265" s="39"/>
      <c r="AJ2265" s="39"/>
      <c r="AK2265" s="39"/>
      <c r="AL2265" s="39"/>
      <c r="AM2265" s="39"/>
      <c r="AN2265" s="39"/>
      <c r="AO2265" s="39"/>
      <c r="AP2265" s="39"/>
      <c r="AQ2265" s="1"/>
      <c r="AR2265" s="1"/>
      <c r="AS2265" s="1"/>
      <c r="AT2265" s="1"/>
      <c r="AU2265" s="1"/>
      <c r="AV2265" s="1"/>
      <c r="AW2265" s="1"/>
      <c r="AX2265" s="1"/>
      <c r="AY2265" s="1"/>
      <c r="AZ2265" s="1"/>
      <c r="BA2265" s="1"/>
      <c r="BB2265" s="1"/>
      <c r="BC2265" s="1"/>
      <c r="BD2265" s="1"/>
      <c r="BE2265" s="1"/>
      <c r="BF2265" s="3"/>
      <c r="BG2265" s="3"/>
      <c r="BH2265" s="3"/>
    </row>
    <row r="2266" spans="2:60" s="1" customFormat="1">
      <c r="B2266" s="1"/>
      <c r="C2266" s="1"/>
      <c r="D2266" s="1"/>
      <c r="E2266" s="1"/>
      <c r="F2266" s="1"/>
      <c r="G2266" s="1"/>
      <c r="H2266" s="1"/>
      <c r="I2266" s="1"/>
      <c r="J2266" s="1"/>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2"/>
      <c r="AM2266" s="1"/>
      <c r="AN2266" s="1"/>
      <c r="AO2266" s="1"/>
      <c r="AP2266" s="1"/>
      <c r="AQ2266" s="1"/>
      <c r="AR2266" s="1"/>
      <c r="AS2266" s="1"/>
      <c r="AT2266" s="1"/>
      <c r="AU2266" s="1"/>
      <c r="AV2266" s="1"/>
      <c r="AW2266" s="1"/>
      <c r="AX2266" s="1"/>
      <c r="AY2266" s="1"/>
      <c r="AZ2266" s="1"/>
      <c r="BA2266" s="1"/>
      <c r="BB2266" s="1"/>
      <c r="BC2266" s="1"/>
      <c r="BD2266" s="1"/>
      <c r="BE2266" s="1"/>
      <c r="BF2266" s="3"/>
      <c r="BG2266" s="3"/>
      <c r="BH2266" s="3"/>
    </row>
    <row r="2267" spans="2:60">
      <c r="B2267" s="1" t="s">
        <v>7674</v>
      </c>
    </row>
    <row r="2268" spans="2:60">
      <c r="C2268" s="1" t="s">
        <v>3513</v>
      </c>
    </row>
    <row r="2269" spans="2:60" ht="14.25" customHeight="1">
      <c r="C2269" s="16" t="s">
        <v>288</v>
      </c>
      <c r="D2269" s="16"/>
      <c r="E2269" s="16"/>
      <c r="F2269" s="16"/>
      <c r="G2269" s="16"/>
      <c r="H2269" s="16"/>
      <c r="I2269" s="16"/>
      <c r="J2269" s="16"/>
      <c r="K2269" s="16"/>
      <c r="L2269" s="16"/>
      <c r="M2269" s="16"/>
      <c r="N2269" s="16"/>
      <c r="O2269" s="16"/>
      <c r="P2269" s="16"/>
      <c r="Q2269" s="24" t="s">
        <v>22</v>
      </c>
      <c r="R2269" s="104"/>
      <c r="S2269" s="45" t="s">
        <v>7669</v>
      </c>
      <c r="T2269" s="88"/>
      <c r="U2269" s="88"/>
      <c r="V2269" s="88"/>
      <c r="W2269" s="88"/>
      <c r="X2269" s="88"/>
      <c r="Y2269" s="88"/>
      <c r="Z2269" s="88"/>
      <c r="AA2269" s="88"/>
      <c r="AB2269" s="117"/>
      <c r="AC2269" s="16" t="s">
        <v>288</v>
      </c>
      <c r="AD2269" s="16"/>
      <c r="AE2269" s="16"/>
      <c r="AF2269" s="16"/>
      <c r="AG2269" s="16"/>
      <c r="AH2269" s="16"/>
      <c r="AI2269" s="16"/>
      <c r="AJ2269" s="16"/>
      <c r="AK2269" s="16"/>
      <c r="AL2269" s="16"/>
      <c r="AM2269" s="16"/>
      <c r="AN2269" s="16"/>
      <c r="AO2269" s="16"/>
      <c r="AP2269" s="16"/>
      <c r="AQ2269" s="24" t="s">
        <v>22</v>
      </c>
      <c r="AR2269" s="104"/>
      <c r="AS2269" s="45" t="s">
        <v>7669</v>
      </c>
      <c r="AT2269" s="88"/>
      <c r="AU2269" s="88"/>
      <c r="AV2269" s="88"/>
      <c r="AW2269" s="88"/>
      <c r="AX2269" s="88"/>
      <c r="AY2269" s="88"/>
      <c r="AZ2269" s="88"/>
      <c r="BA2269" s="88"/>
      <c r="BB2269" s="117"/>
    </row>
    <row r="2270" spans="2:60" ht="14.25" customHeight="1">
      <c r="C2270" s="16"/>
      <c r="D2270" s="16"/>
      <c r="E2270" s="16"/>
      <c r="F2270" s="16"/>
      <c r="G2270" s="16"/>
      <c r="H2270" s="16"/>
      <c r="I2270" s="16"/>
      <c r="J2270" s="16"/>
      <c r="K2270" s="16"/>
      <c r="L2270" s="16"/>
      <c r="M2270" s="16"/>
      <c r="N2270" s="16"/>
      <c r="O2270" s="16"/>
      <c r="P2270" s="16"/>
      <c r="Q2270" s="25"/>
      <c r="R2270" s="106"/>
      <c r="S2270" s="245" t="s">
        <v>123</v>
      </c>
      <c r="T2270" s="261"/>
      <c r="U2270" s="261"/>
      <c r="V2270" s="261"/>
      <c r="W2270" s="267"/>
      <c r="X2270" s="46"/>
      <c r="Y2270" s="89"/>
      <c r="Z2270" s="89"/>
      <c r="AA2270" s="89"/>
      <c r="AB2270" s="118"/>
      <c r="AC2270" s="16"/>
      <c r="AD2270" s="16"/>
      <c r="AE2270" s="16"/>
      <c r="AF2270" s="16"/>
      <c r="AG2270" s="16"/>
      <c r="AH2270" s="16"/>
      <c r="AI2270" s="16"/>
      <c r="AJ2270" s="16"/>
      <c r="AK2270" s="16"/>
      <c r="AL2270" s="16"/>
      <c r="AM2270" s="16"/>
      <c r="AN2270" s="16"/>
      <c r="AO2270" s="16"/>
      <c r="AP2270" s="16"/>
      <c r="AQ2270" s="25"/>
      <c r="AR2270" s="106"/>
      <c r="AS2270" s="245" t="s">
        <v>123</v>
      </c>
      <c r="AT2270" s="261"/>
      <c r="AU2270" s="261"/>
      <c r="AV2270" s="261"/>
      <c r="AW2270" s="267"/>
      <c r="AX2270" s="46"/>
      <c r="AY2270" s="89"/>
      <c r="AZ2270" s="89"/>
      <c r="BA2270" s="89"/>
      <c r="BB2270" s="118"/>
    </row>
    <row r="2271" spans="2:60">
      <c r="C2271" s="19" t="s">
        <v>35</v>
      </c>
      <c r="D2271" s="19"/>
      <c r="E2271" s="19"/>
      <c r="F2271" s="19"/>
      <c r="G2271" s="19"/>
      <c r="H2271" s="19"/>
      <c r="I2271" s="19"/>
      <c r="J2271" s="19"/>
      <c r="K2271" s="19"/>
      <c r="L2271" s="19"/>
      <c r="M2271" s="19"/>
      <c r="N2271" s="19"/>
      <c r="O2271" s="19"/>
      <c r="P2271" s="19"/>
      <c r="Q2271" s="69" t="str">
        <f>VLOOKUP($C2271,D1_8!$B$5:$I$996,6,FALSE)&amp;""</f>
        <v/>
      </c>
      <c r="R2271" s="104"/>
      <c r="S2271" s="8"/>
      <c r="T2271" s="65"/>
      <c r="U2271" s="65"/>
      <c r="V2271" s="65"/>
      <c r="W2271" s="136"/>
      <c r="X2271" s="8"/>
      <c r="Y2271" s="65"/>
      <c r="Z2271" s="65"/>
      <c r="AA2271" s="65"/>
      <c r="AB2271" s="136"/>
      <c r="AC2271" s="19" t="s">
        <v>6033</v>
      </c>
      <c r="AD2271" s="19"/>
      <c r="AE2271" s="19"/>
      <c r="AF2271" s="19"/>
      <c r="AG2271" s="19"/>
      <c r="AH2271" s="19"/>
      <c r="AI2271" s="19"/>
      <c r="AJ2271" s="19"/>
      <c r="AK2271" s="19"/>
      <c r="AL2271" s="19"/>
      <c r="AM2271" s="19"/>
      <c r="AN2271" s="19"/>
      <c r="AO2271" s="19"/>
      <c r="AP2271" s="19"/>
      <c r="AQ2271" s="69" t="str">
        <f>VLOOKUP($AC2271,D1_8!$B$5:$I$996,6,FALSE)&amp;""</f>
        <v/>
      </c>
      <c r="AR2271" s="104"/>
      <c r="AS2271" s="111"/>
      <c r="AT2271" s="111"/>
      <c r="AU2271" s="111"/>
      <c r="AV2271" s="111"/>
      <c r="AW2271" s="111"/>
      <c r="AX2271" s="24"/>
      <c r="AY2271" s="76"/>
      <c r="AZ2271" s="76"/>
      <c r="BA2271" s="76"/>
      <c r="BB2271" s="104"/>
    </row>
    <row r="2272" spans="2:60">
      <c r="C2272" s="19"/>
      <c r="D2272" s="19"/>
      <c r="E2272" s="19"/>
      <c r="F2272" s="19"/>
      <c r="G2272" s="19"/>
      <c r="H2272" s="19"/>
      <c r="I2272" s="19"/>
      <c r="J2272" s="19"/>
      <c r="K2272" s="19"/>
      <c r="L2272" s="19"/>
      <c r="M2272" s="19"/>
      <c r="N2272" s="19"/>
      <c r="O2272" s="19"/>
      <c r="P2272" s="19"/>
      <c r="Q2272" s="25"/>
      <c r="R2272" s="106"/>
      <c r="S2272" s="31"/>
      <c r="W2272" s="67"/>
      <c r="X2272" s="31"/>
      <c r="AB2272" s="67"/>
      <c r="AC2272" s="19"/>
      <c r="AD2272" s="19"/>
      <c r="AE2272" s="19"/>
      <c r="AF2272" s="19"/>
      <c r="AG2272" s="19"/>
      <c r="AH2272" s="19"/>
      <c r="AI2272" s="19"/>
      <c r="AJ2272" s="19"/>
      <c r="AK2272" s="19"/>
      <c r="AL2272" s="19"/>
      <c r="AM2272" s="19"/>
      <c r="AN2272" s="19"/>
      <c r="AO2272" s="19"/>
      <c r="AP2272" s="19"/>
      <c r="AQ2272" s="25"/>
      <c r="AR2272" s="106"/>
      <c r="AS2272" s="246"/>
      <c r="AT2272" s="246"/>
      <c r="AU2272" s="246"/>
      <c r="AV2272" s="246"/>
      <c r="AW2272" s="246"/>
      <c r="AX2272" s="34"/>
      <c r="AY2272" s="2"/>
      <c r="AZ2272" s="2"/>
      <c r="BA2272" s="2"/>
      <c r="BB2272" s="105"/>
    </row>
    <row r="2273" spans="2:54">
      <c r="C2273" s="19" t="s">
        <v>3827</v>
      </c>
      <c r="D2273" s="19"/>
      <c r="E2273" s="19"/>
      <c r="F2273" s="19"/>
      <c r="G2273" s="19"/>
      <c r="H2273" s="19"/>
      <c r="I2273" s="19"/>
      <c r="J2273" s="19"/>
      <c r="K2273" s="19"/>
      <c r="L2273" s="19"/>
      <c r="M2273" s="19"/>
      <c r="N2273" s="19"/>
      <c r="O2273" s="19"/>
      <c r="P2273" s="19"/>
      <c r="Q2273" s="69" t="str">
        <f>VLOOKUP($C2273,D1_8!$B$5:$I$996,6,FALSE)&amp;""</f>
        <v/>
      </c>
      <c r="R2273" s="104"/>
      <c r="S2273" s="16" t="s">
        <v>2773</v>
      </c>
      <c r="T2273" s="16"/>
      <c r="U2273" s="16"/>
      <c r="V2273" s="16"/>
      <c r="W2273" s="16"/>
      <c r="X2273" s="157" t="str">
        <f>VLOOKUP($C2273,D1_8!$B$5:$I$996,8,FALSE)&amp;""</f>
        <v/>
      </c>
      <c r="Y2273" s="35"/>
      <c r="Z2273" s="35"/>
      <c r="AA2273" s="35"/>
      <c r="AB2273" s="104" t="s">
        <v>5574</v>
      </c>
      <c r="AC2273" s="19" t="s">
        <v>1221</v>
      </c>
      <c r="AD2273" s="19"/>
      <c r="AE2273" s="19"/>
      <c r="AF2273" s="19"/>
      <c r="AG2273" s="19"/>
      <c r="AH2273" s="19"/>
      <c r="AI2273" s="19"/>
      <c r="AJ2273" s="19"/>
      <c r="AK2273" s="19"/>
      <c r="AL2273" s="19"/>
      <c r="AM2273" s="19"/>
      <c r="AN2273" s="19"/>
      <c r="AO2273" s="19"/>
      <c r="AP2273" s="19"/>
      <c r="AQ2273" s="69" t="str">
        <f>VLOOKUP($AC2273,D1_8!$B$5:$I$996,6,FALSE)&amp;""</f>
        <v/>
      </c>
      <c r="AR2273" s="104"/>
      <c r="AS2273" s="16" t="s">
        <v>2773</v>
      </c>
      <c r="AT2273" s="16"/>
      <c r="AU2273" s="16"/>
      <c r="AV2273" s="16"/>
      <c r="AW2273" s="16"/>
      <c r="AX2273" s="157" t="str">
        <f>VLOOKUP($AC2273,D1_8!$B$5:$I$996,8,FALSE)&amp;""</f>
        <v/>
      </c>
      <c r="AY2273" s="35"/>
      <c r="AZ2273" s="35"/>
      <c r="BA2273" s="35"/>
      <c r="BB2273" s="104" t="s">
        <v>5574</v>
      </c>
    </row>
    <row r="2274" spans="2:54">
      <c r="C2274" s="19"/>
      <c r="D2274" s="19"/>
      <c r="E2274" s="19"/>
      <c r="F2274" s="19"/>
      <c r="G2274" s="19"/>
      <c r="H2274" s="19"/>
      <c r="I2274" s="19"/>
      <c r="J2274" s="19"/>
      <c r="K2274" s="19"/>
      <c r="L2274" s="19"/>
      <c r="M2274" s="19"/>
      <c r="N2274" s="19"/>
      <c r="O2274" s="19"/>
      <c r="P2274" s="19"/>
      <c r="Q2274" s="25"/>
      <c r="R2274" s="106"/>
      <c r="S2274" s="16"/>
      <c r="T2274" s="16"/>
      <c r="U2274" s="16"/>
      <c r="V2274" s="16"/>
      <c r="W2274" s="16"/>
      <c r="X2274" s="11"/>
      <c r="Y2274" s="35"/>
      <c r="Z2274" s="35"/>
      <c r="AA2274" s="35"/>
      <c r="AB2274" s="106"/>
      <c r="AC2274" s="19"/>
      <c r="AD2274" s="19"/>
      <c r="AE2274" s="19"/>
      <c r="AF2274" s="19"/>
      <c r="AG2274" s="19"/>
      <c r="AH2274" s="19"/>
      <c r="AI2274" s="19"/>
      <c r="AJ2274" s="19"/>
      <c r="AK2274" s="19"/>
      <c r="AL2274" s="19"/>
      <c r="AM2274" s="19"/>
      <c r="AN2274" s="19"/>
      <c r="AO2274" s="19"/>
      <c r="AP2274" s="19"/>
      <c r="AQ2274" s="25"/>
      <c r="AR2274" s="106"/>
      <c r="AS2274" s="16"/>
      <c r="AT2274" s="16"/>
      <c r="AU2274" s="16"/>
      <c r="AV2274" s="16"/>
      <c r="AW2274" s="16"/>
      <c r="AX2274" s="11"/>
      <c r="AY2274" s="35"/>
      <c r="AZ2274" s="35"/>
      <c r="BA2274" s="35"/>
      <c r="BB2274" s="106"/>
    </row>
    <row r="2275" spans="2:54">
      <c r="C2275" s="19" t="s">
        <v>6034</v>
      </c>
      <c r="D2275" s="19"/>
      <c r="E2275" s="19"/>
      <c r="F2275" s="19"/>
      <c r="G2275" s="19"/>
      <c r="H2275" s="19"/>
      <c r="I2275" s="19"/>
      <c r="J2275" s="19"/>
      <c r="K2275" s="19"/>
      <c r="L2275" s="19"/>
      <c r="M2275" s="19"/>
      <c r="N2275" s="19"/>
      <c r="O2275" s="19"/>
      <c r="P2275" s="19"/>
      <c r="Q2275" s="69" t="str">
        <f>VLOOKUP($C2275,D1_8!$B$5:$I$996,6,FALSE)&amp;""</f>
        <v/>
      </c>
      <c r="R2275" s="104"/>
      <c r="S2275" s="111"/>
      <c r="T2275" s="111"/>
      <c r="U2275" s="111"/>
      <c r="V2275" s="111"/>
      <c r="W2275" s="111"/>
      <c r="X2275" s="24"/>
      <c r="Y2275" s="76"/>
      <c r="Z2275" s="76"/>
      <c r="AA2275" s="76"/>
      <c r="AB2275" s="104"/>
      <c r="AC2275" s="19" t="s">
        <v>6035</v>
      </c>
      <c r="AD2275" s="19"/>
      <c r="AE2275" s="19"/>
      <c r="AF2275" s="19"/>
      <c r="AG2275" s="19"/>
      <c r="AH2275" s="19"/>
      <c r="AI2275" s="19"/>
      <c r="AJ2275" s="19"/>
      <c r="AK2275" s="19"/>
      <c r="AL2275" s="19"/>
      <c r="AM2275" s="19"/>
      <c r="AN2275" s="19"/>
      <c r="AO2275" s="19"/>
      <c r="AP2275" s="19"/>
      <c r="AQ2275" s="69" t="str">
        <f>VLOOKUP($AC2275,D1_8!$B$5:$I$996,6,FALSE)&amp;""</f>
        <v/>
      </c>
      <c r="AR2275" s="104"/>
      <c r="AS2275" s="111"/>
      <c r="AT2275" s="111"/>
      <c r="AU2275" s="111"/>
      <c r="AV2275" s="111"/>
      <c r="AW2275" s="111"/>
      <c r="AX2275" s="111"/>
      <c r="AY2275" s="111"/>
      <c r="AZ2275" s="111"/>
      <c r="BA2275" s="24"/>
      <c r="BB2275" s="104"/>
    </row>
    <row r="2276" spans="2:54">
      <c r="C2276" s="19"/>
      <c r="D2276" s="19"/>
      <c r="E2276" s="19"/>
      <c r="F2276" s="19"/>
      <c r="G2276" s="19"/>
      <c r="H2276" s="19"/>
      <c r="I2276" s="19"/>
      <c r="J2276" s="19"/>
      <c r="K2276" s="19"/>
      <c r="L2276" s="19"/>
      <c r="M2276" s="19"/>
      <c r="N2276" s="19"/>
      <c r="O2276" s="19"/>
      <c r="P2276" s="19"/>
      <c r="Q2276" s="25"/>
      <c r="R2276" s="106"/>
      <c r="S2276" s="246"/>
      <c r="T2276" s="246"/>
      <c r="U2276" s="246"/>
      <c r="V2276" s="246"/>
      <c r="W2276" s="246"/>
      <c r="X2276" s="34"/>
      <c r="Y2276" s="2"/>
      <c r="Z2276" s="2"/>
      <c r="AA2276" s="2"/>
      <c r="AB2276" s="105"/>
      <c r="AC2276" s="19"/>
      <c r="AD2276" s="19"/>
      <c r="AE2276" s="19"/>
      <c r="AF2276" s="19"/>
      <c r="AG2276" s="19"/>
      <c r="AH2276" s="19"/>
      <c r="AI2276" s="19"/>
      <c r="AJ2276" s="19"/>
      <c r="AK2276" s="19"/>
      <c r="AL2276" s="19"/>
      <c r="AM2276" s="19"/>
      <c r="AN2276" s="19"/>
      <c r="AO2276" s="19"/>
      <c r="AP2276" s="19"/>
      <c r="AQ2276" s="25"/>
      <c r="AR2276" s="106"/>
      <c r="AS2276" s="246"/>
      <c r="AT2276" s="246"/>
      <c r="AU2276" s="246"/>
      <c r="AV2276" s="246"/>
      <c r="AW2276" s="246"/>
      <c r="AX2276" s="246"/>
      <c r="AY2276" s="246"/>
      <c r="AZ2276" s="246"/>
      <c r="BA2276" s="34"/>
      <c r="BB2276" s="105"/>
    </row>
    <row r="2277" spans="2:54">
      <c r="C2277" s="19" t="s">
        <v>6036</v>
      </c>
      <c r="D2277" s="19"/>
      <c r="E2277" s="19"/>
      <c r="F2277" s="19"/>
      <c r="G2277" s="19"/>
      <c r="H2277" s="19"/>
      <c r="I2277" s="19"/>
      <c r="J2277" s="19"/>
      <c r="K2277" s="19"/>
      <c r="L2277" s="19"/>
      <c r="M2277" s="19"/>
      <c r="N2277" s="19"/>
      <c r="O2277" s="19"/>
      <c r="P2277" s="19"/>
      <c r="Q2277" s="69" t="str">
        <f>VLOOKUP($C2277,D1_8!$B$5:$I$996,6,FALSE)&amp;""</f>
        <v/>
      </c>
      <c r="R2277" s="104"/>
      <c r="S2277" s="246"/>
      <c r="T2277" s="246"/>
      <c r="U2277" s="246"/>
      <c r="V2277" s="246"/>
      <c r="W2277" s="246"/>
      <c r="X2277" s="34"/>
      <c r="Y2277" s="2"/>
      <c r="Z2277" s="2"/>
      <c r="AA2277" s="2"/>
      <c r="AB2277" s="105"/>
      <c r="AC2277" s="19" t="s">
        <v>879</v>
      </c>
      <c r="AD2277" s="19"/>
      <c r="AE2277" s="19"/>
      <c r="AF2277" s="19"/>
      <c r="AG2277" s="19"/>
      <c r="AH2277" s="19"/>
      <c r="AI2277" s="19"/>
      <c r="AJ2277" s="19"/>
      <c r="AK2277" s="19"/>
      <c r="AL2277" s="19"/>
      <c r="AM2277" s="19"/>
      <c r="AN2277" s="19"/>
      <c r="AO2277" s="19"/>
      <c r="AP2277" s="19"/>
      <c r="AQ2277" s="69" t="str">
        <f>VLOOKUP($AC2277,D1_8!$B$5:$I$996,6,FALSE)&amp;""</f>
        <v/>
      </c>
      <c r="AR2277" s="104"/>
      <c r="AS2277" s="246"/>
      <c r="AT2277" s="246"/>
      <c r="AU2277" s="246"/>
      <c r="AV2277" s="246"/>
      <c r="AW2277" s="246"/>
      <c r="AX2277" s="246"/>
      <c r="AY2277" s="246"/>
      <c r="AZ2277" s="246"/>
      <c r="BA2277" s="34"/>
      <c r="BB2277" s="105"/>
    </row>
    <row r="2278" spans="2:54">
      <c r="C2278" s="19"/>
      <c r="D2278" s="19"/>
      <c r="E2278" s="19"/>
      <c r="F2278" s="19"/>
      <c r="G2278" s="19"/>
      <c r="H2278" s="19"/>
      <c r="I2278" s="19"/>
      <c r="J2278" s="19"/>
      <c r="K2278" s="19"/>
      <c r="L2278" s="19"/>
      <c r="M2278" s="19"/>
      <c r="N2278" s="19"/>
      <c r="O2278" s="19"/>
      <c r="P2278" s="19"/>
      <c r="Q2278" s="25"/>
      <c r="R2278" s="106"/>
      <c r="S2278" s="110"/>
      <c r="T2278" s="110"/>
      <c r="U2278" s="110"/>
      <c r="V2278" s="110"/>
      <c r="W2278" s="110"/>
      <c r="X2278" s="25"/>
      <c r="Y2278" s="77"/>
      <c r="Z2278" s="77"/>
      <c r="AA2278" s="77"/>
      <c r="AB2278" s="106"/>
      <c r="AC2278" s="19"/>
      <c r="AD2278" s="19"/>
      <c r="AE2278" s="19"/>
      <c r="AF2278" s="19"/>
      <c r="AG2278" s="19"/>
      <c r="AH2278" s="19"/>
      <c r="AI2278" s="19"/>
      <c r="AJ2278" s="19"/>
      <c r="AK2278" s="19"/>
      <c r="AL2278" s="19"/>
      <c r="AM2278" s="19"/>
      <c r="AN2278" s="19"/>
      <c r="AO2278" s="19"/>
      <c r="AP2278" s="19"/>
      <c r="AQ2278" s="25"/>
      <c r="AR2278" s="106"/>
      <c r="AS2278" s="110"/>
      <c r="AT2278" s="110"/>
      <c r="AU2278" s="110"/>
      <c r="AV2278" s="110"/>
      <c r="AW2278" s="110"/>
      <c r="AX2278" s="110"/>
      <c r="AY2278" s="110"/>
      <c r="AZ2278" s="110"/>
      <c r="BA2278" s="25"/>
      <c r="BB2278" s="106"/>
    </row>
    <row r="2280" spans="2:54">
      <c r="B2280" s="1" t="s">
        <v>5589</v>
      </c>
    </row>
    <row r="2281" spans="2:54">
      <c r="C2281" s="1" t="s">
        <v>3513</v>
      </c>
    </row>
    <row r="2282" spans="2:54" ht="14.25" customHeight="1">
      <c r="C2282" s="16" t="s">
        <v>288</v>
      </c>
      <c r="D2282" s="16"/>
      <c r="E2282" s="16"/>
      <c r="F2282" s="16"/>
      <c r="G2282" s="16"/>
      <c r="H2282" s="16"/>
      <c r="I2282" s="16"/>
      <c r="J2282" s="16"/>
      <c r="K2282" s="16"/>
      <c r="L2282" s="16"/>
      <c r="M2282" s="16"/>
      <c r="N2282" s="16"/>
      <c r="O2282" s="16"/>
      <c r="P2282" s="16"/>
      <c r="Q2282" s="24" t="s">
        <v>22</v>
      </c>
      <c r="R2282" s="104"/>
      <c r="S2282" s="45" t="s">
        <v>7669</v>
      </c>
      <c r="T2282" s="88"/>
      <c r="U2282" s="88"/>
      <c r="V2282" s="88"/>
      <c r="W2282" s="88"/>
      <c r="X2282" s="88"/>
      <c r="Y2282" s="88"/>
      <c r="Z2282" s="88"/>
      <c r="AA2282" s="88"/>
      <c r="AB2282" s="117"/>
      <c r="AC2282" s="16" t="s">
        <v>288</v>
      </c>
      <c r="AD2282" s="16"/>
      <c r="AE2282" s="16"/>
      <c r="AF2282" s="16"/>
      <c r="AG2282" s="16"/>
      <c r="AH2282" s="16"/>
      <c r="AI2282" s="16"/>
      <c r="AJ2282" s="16"/>
      <c r="AK2282" s="16"/>
      <c r="AL2282" s="16"/>
      <c r="AM2282" s="16"/>
      <c r="AN2282" s="16"/>
      <c r="AO2282" s="16"/>
      <c r="AP2282" s="16"/>
      <c r="AQ2282" s="24" t="s">
        <v>22</v>
      </c>
      <c r="AR2282" s="104"/>
      <c r="AS2282" s="45" t="s">
        <v>7669</v>
      </c>
      <c r="AT2282" s="88"/>
      <c r="AU2282" s="88"/>
      <c r="AV2282" s="88"/>
      <c r="AW2282" s="88"/>
      <c r="AX2282" s="88"/>
      <c r="AY2282" s="88"/>
      <c r="AZ2282" s="88"/>
      <c r="BA2282" s="88"/>
      <c r="BB2282" s="117"/>
    </row>
    <row r="2283" spans="2:54" ht="14.25" customHeight="1">
      <c r="C2283" s="16"/>
      <c r="D2283" s="16"/>
      <c r="E2283" s="16"/>
      <c r="F2283" s="16"/>
      <c r="G2283" s="16"/>
      <c r="H2283" s="16"/>
      <c r="I2283" s="16"/>
      <c r="J2283" s="16"/>
      <c r="K2283" s="16"/>
      <c r="L2283" s="16"/>
      <c r="M2283" s="16"/>
      <c r="N2283" s="16"/>
      <c r="O2283" s="16"/>
      <c r="P2283" s="16"/>
      <c r="Q2283" s="25"/>
      <c r="R2283" s="106"/>
      <c r="S2283" s="245" t="s">
        <v>123</v>
      </c>
      <c r="T2283" s="261"/>
      <c r="U2283" s="261"/>
      <c r="V2283" s="261"/>
      <c r="W2283" s="267"/>
      <c r="X2283" s="46"/>
      <c r="Y2283" s="89"/>
      <c r="Z2283" s="89"/>
      <c r="AA2283" s="89"/>
      <c r="AB2283" s="118"/>
      <c r="AC2283" s="16"/>
      <c r="AD2283" s="16"/>
      <c r="AE2283" s="16"/>
      <c r="AF2283" s="16"/>
      <c r="AG2283" s="16"/>
      <c r="AH2283" s="16"/>
      <c r="AI2283" s="16"/>
      <c r="AJ2283" s="16"/>
      <c r="AK2283" s="16"/>
      <c r="AL2283" s="16"/>
      <c r="AM2283" s="16"/>
      <c r="AN2283" s="16"/>
      <c r="AO2283" s="16"/>
      <c r="AP2283" s="16"/>
      <c r="AQ2283" s="25"/>
      <c r="AR2283" s="106"/>
      <c r="AS2283" s="245" t="s">
        <v>123</v>
      </c>
      <c r="AT2283" s="261"/>
      <c r="AU2283" s="261"/>
      <c r="AV2283" s="261"/>
      <c r="AW2283" s="267"/>
      <c r="AX2283" s="46"/>
      <c r="AY2283" s="89"/>
      <c r="AZ2283" s="89"/>
      <c r="BA2283" s="89"/>
      <c r="BB2283" s="118"/>
    </row>
    <row r="2284" spans="2:54">
      <c r="C2284" s="19" t="s">
        <v>6062</v>
      </c>
      <c r="D2284" s="19"/>
      <c r="E2284" s="19"/>
      <c r="F2284" s="19"/>
      <c r="G2284" s="19"/>
      <c r="H2284" s="19"/>
      <c r="I2284" s="19"/>
      <c r="J2284" s="19"/>
      <c r="K2284" s="19"/>
      <c r="L2284" s="19"/>
      <c r="M2284" s="19"/>
      <c r="N2284" s="19"/>
      <c r="O2284" s="19"/>
      <c r="P2284" s="19"/>
      <c r="Q2284" s="69" t="str">
        <f>VLOOKUP($C2284,D1_8!$B$5:$I$996,6,FALSE)&amp;""</f>
        <v/>
      </c>
      <c r="R2284" s="104"/>
      <c r="S2284" s="8"/>
      <c r="T2284" s="65"/>
      <c r="U2284" s="65"/>
      <c r="V2284" s="65"/>
      <c r="W2284" s="136"/>
      <c r="X2284" s="8"/>
      <c r="Y2284" s="65"/>
      <c r="Z2284" s="65"/>
      <c r="AA2284" s="65"/>
      <c r="AB2284" s="136"/>
      <c r="AC2284" s="19" t="s">
        <v>6063</v>
      </c>
      <c r="AD2284" s="19"/>
      <c r="AE2284" s="19"/>
      <c r="AF2284" s="19"/>
      <c r="AG2284" s="19"/>
      <c r="AH2284" s="19"/>
      <c r="AI2284" s="19"/>
      <c r="AJ2284" s="19"/>
      <c r="AK2284" s="19"/>
      <c r="AL2284" s="19"/>
      <c r="AM2284" s="19"/>
      <c r="AN2284" s="19"/>
      <c r="AO2284" s="19"/>
      <c r="AP2284" s="19"/>
      <c r="AQ2284" s="69" t="str">
        <f>VLOOKUP($AC2284,D1_8!$B$5:$I$996,6,FALSE)&amp;""</f>
        <v/>
      </c>
      <c r="AR2284" s="104"/>
      <c r="AS2284" s="111"/>
      <c r="AT2284" s="111"/>
      <c r="AU2284" s="111"/>
      <c r="AV2284" s="111"/>
      <c r="AW2284" s="111"/>
      <c r="AX2284" s="24"/>
      <c r="AY2284" s="76"/>
      <c r="AZ2284" s="76"/>
      <c r="BA2284" s="76"/>
      <c r="BB2284" s="104"/>
    </row>
    <row r="2285" spans="2:54">
      <c r="C2285" s="19"/>
      <c r="D2285" s="19"/>
      <c r="E2285" s="19"/>
      <c r="F2285" s="19"/>
      <c r="G2285" s="19"/>
      <c r="H2285" s="19"/>
      <c r="I2285" s="19"/>
      <c r="J2285" s="19"/>
      <c r="K2285" s="19"/>
      <c r="L2285" s="19"/>
      <c r="M2285" s="19"/>
      <c r="N2285" s="19"/>
      <c r="O2285" s="19"/>
      <c r="P2285" s="19"/>
      <c r="Q2285" s="25"/>
      <c r="R2285" s="106"/>
      <c r="S2285" s="31"/>
      <c r="W2285" s="67"/>
      <c r="X2285" s="31"/>
      <c r="AB2285" s="67"/>
      <c r="AC2285" s="19"/>
      <c r="AD2285" s="19"/>
      <c r="AE2285" s="19"/>
      <c r="AF2285" s="19"/>
      <c r="AG2285" s="19"/>
      <c r="AH2285" s="19"/>
      <c r="AI2285" s="19"/>
      <c r="AJ2285" s="19"/>
      <c r="AK2285" s="19"/>
      <c r="AL2285" s="19"/>
      <c r="AM2285" s="19"/>
      <c r="AN2285" s="19"/>
      <c r="AO2285" s="19"/>
      <c r="AP2285" s="19"/>
      <c r="AQ2285" s="25"/>
      <c r="AR2285" s="106"/>
      <c r="AS2285" s="246"/>
      <c r="AT2285" s="246"/>
      <c r="AU2285" s="246"/>
      <c r="AV2285" s="246"/>
      <c r="AW2285" s="246"/>
      <c r="AX2285" s="34"/>
      <c r="AY2285" s="2"/>
      <c r="AZ2285" s="2"/>
      <c r="BA2285" s="2"/>
      <c r="BB2285" s="105"/>
    </row>
    <row r="2286" spans="2:54">
      <c r="C2286" s="19" t="s">
        <v>6064</v>
      </c>
      <c r="D2286" s="19"/>
      <c r="E2286" s="19"/>
      <c r="F2286" s="19"/>
      <c r="G2286" s="19"/>
      <c r="H2286" s="19"/>
      <c r="I2286" s="19"/>
      <c r="J2286" s="19"/>
      <c r="K2286" s="19"/>
      <c r="L2286" s="19"/>
      <c r="M2286" s="19"/>
      <c r="N2286" s="19"/>
      <c r="O2286" s="19"/>
      <c r="P2286" s="19"/>
      <c r="Q2286" s="69" t="str">
        <f>VLOOKUP($C2286,D1_8!$B$5:$I$996,6,FALSE)&amp;""</f>
        <v/>
      </c>
      <c r="R2286" s="104"/>
      <c r="S2286" s="16" t="s">
        <v>2773</v>
      </c>
      <c r="T2286" s="16"/>
      <c r="U2286" s="16"/>
      <c r="V2286" s="16"/>
      <c r="W2286" s="16"/>
      <c r="X2286" s="157" t="str">
        <f>VLOOKUP($C2286,D1_8!$B$5:$I$996,8,FALSE)&amp;""</f>
        <v/>
      </c>
      <c r="Y2286" s="35"/>
      <c r="Z2286" s="35"/>
      <c r="AA2286" s="35"/>
      <c r="AB2286" s="104" t="s">
        <v>5574</v>
      </c>
      <c r="AC2286" s="19" t="s">
        <v>4879</v>
      </c>
      <c r="AD2286" s="19"/>
      <c r="AE2286" s="19"/>
      <c r="AF2286" s="19"/>
      <c r="AG2286" s="19"/>
      <c r="AH2286" s="19"/>
      <c r="AI2286" s="19"/>
      <c r="AJ2286" s="19"/>
      <c r="AK2286" s="19"/>
      <c r="AL2286" s="19"/>
      <c r="AM2286" s="19"/>
      <c r="AN2286" s="19"/>
      <c r="AO2286" s="19"/>
      <c r="AP2286" s="19"/>
      <c r="AQ2286" s="69" t="str">
        <f>VLOOKUP($AC2286,D1_8!$B$5:$I$996,6,FALSE)&amp;""</f>
        <v/>
      </c>
      <c r="AR2286" s="104"/>
      <c r="AS2286" s="246"/>
      <c r="AT2286" s="246"/>
      <c r="AU2286" s="246"/>
      <c r="AV2286" s="246"/>
      <c r="AW2286" s="246"/>
      <c r="AX2286" s="34"/>
      <c r="AY2286" s="2"/>
      <c r="AZ2286" s="2"/>
      <c r="BA2286" s="2"/>
      <c r="BB2286" s="105"/>
    </row>
    <row r="2287" spans="2:54">
      <c r="C2287" s="19"/>
      <c r="D2287" s="19"/>
      <c r="E2287" s="19"/>
      <c r="F2287" s="19"/>
      <c r="G2287" s="19"/>
      <c r="H2287" s="19"/>
      <c r="I2287" s="19"/>
      <c r="J2287" s="19"/>
      <c r="K2287" s="19"/>
      <c r="L2287" s="19"/>
      <c r="M2287" s="19"/>
      <c r="N2287" s="19"/>
      <c r="O2287" s="19"/>
      <c r="P2287" s="19"/>
      <c r="Q2287" s="25"/>
      <c r="R2287" s="106"/>
      <c r="S2287" s="16"/>
      <c r="T2287" s="16"/>
      <c r="U2287" s="16"/>
      <c r="V2287" s="16"/>
      <c r="W2287" s="16"/>
      <c r="X2287" s="11"/>
      <c r="Y2287" s="35"/>
      <c r="Z2287" s="35"/>
      <c r="AA2287" s="35"/>
      <c r="AB2287" s="106"/>
      <c r="AC2287" s="19"/>
      <c r="AD2287" s="19"/>
      <c r="AE2287" s="19"/>
      <c r="AF2287" s="19"/>
      <c r="AG2287" s="19"/>
      <c r="AH2287" s="19"/>
      <c r="AI2287" s="19"/>
      <c r="AJ2287" s="19"/>
      <c r="AK2287" s="19"/>
      <c r="AL2287" s="19"/>
      <c r="AM2287" s="19"/>
      <c r="AN2287" s="19"/>
      <c r="AO2287" s="19"/>
      <c r="AP2287" s="19"/>
      <c r="AQ2287" s="25"/>
      <c r="AR2287" s="106"/>
      <c r="AS2287" s="110"/>
      <c r="AT2287" s="110"/>
      <c r="AU2287" s="110"/>
      <c r="AV2287" s="110"/>
      <c r="AW2287" s="110"/>
      <c r="AX2287" s="25"/>
      <c r="AY2287" s="77"/>
      <c r="AZ2287" s="77"/>
      <c r="BA2287" s="77"/>
      <c r="BB2287" s="106"/>
    </row>
    <row r="2288" spans="2:54">
      <c r="C2288" s="19" t="s">
        <v>6065</v>
      </c>
      <c r="D2288" s="19"/>
      <c r="E2288" s="19"/>
      <c r="F2288" s="19"/>
      <c r="G2288" s="19"/>
      <c r="H2288" s="19"/>
      <c r="I2288" s="19"/>
      <c r="J2288" s="19"/>
      <c r="K2288" s="19"/>
      <c r="L2288" s="19"/>
      <c r="M2288" s="19"/>
      <c r="N2288" s="19"/>
      <c r="O2288" s="19"/>
      <c r="P2288" s="19"/>
      <c r="Q2288" s="69" t="str">
        <f>VLOOKUP($C2288,D1_8!$B$5:$I$996,6,FALSE)&amp;""</f>
        <v/>
      </c>
      <c r="R2288" s="104"/>
      <c r="S2288" s="16" t="s">
        <v>2773</v>
      </c>
      <c r="T2288" s="16"/>
      <c r="U2288" s="16"/>
      <c r="V2288" s="16"/>
      <c r="W2288" s="16"/>
      <c r="X2288" s="157" t="str">
        <f>VLOOKUP($C2288,D1_8!$B$5:$I$996,8,FALSE)&amp;""</f>
        <v/>
      </c>
      <c r="Y2288" s="35"/>
      <c r="Z2288" s="35"/>
      <c r="AA2288" s="35"/>
      <c r="AB2288" s="104" t="s">
        <v>5574</v>
      </c>
      <c r="AC2288" s="19" t="s">
        <v>6066</v>
      </c>
      <c r="AD2288" s="19"/>
      <c r="AE2288" s="19"/>
      <c r="AF2288" s="19"/>
      <c r="AG2288" s="19"/>
      <c r="AH2288" s="19"/>
      <c r="AI2288" s="19"/>
      <c r="AJ2288" s="19"/>
      <c r="AK2288" s="19"/>
      <c r="AL2288" s="19"/>
      <c r="AM2288" s="19"/>
      <c r="AN2288" s="19"/>
      <c r="AO2288" s="19"/>
      <c r="AP2288" s="19"/>
      <c r="AQ2288" s="69" t="str">
        <f>VLOOKUP($AC2288,D1_8!$B$5:$I$996,6,FALSE)&amp;""</f>
        <v/>
      </c>
      <c r="AR2288" s="104"/>
      <c r="AS2288" s="16" t="s">
        <v>2773</v>
      </c>
      <c r="AT2288" s="16"/>
      <c r="AU2288" s="16"/>
      <c r="AV2288" s="16"/>
      <c r="AW2288" s="16"/>
      <c r="AX2288" s="157" t="str">
        <f>VLOOKUP($AC2288,D1_8!$B$5:$I$996,8,FALSE)&amp;""</f>
        <v/>
      </c>
      <c r="AY2288" s="35"/>
      <c r="AZ2288" s="35"/>
      <c r="BA2288" s="35"/>
      <c r="BB2288" s="104" t="s">
        <v>5574</v>
      </c>
    </row>
    <row r="2289" spans="3:54">
      <c r="C2289" s="19"/>
      <c r="D2289" s="19"/>
      <c r="E2289" s="19"/>
      <c r="F2289" s="19"/>
      <c r="G2289" s="19"/>
      <c r="H2289" s="19"/>
      <c r="I2289" s="19"/>
      <c r="J2289" s="19"/>
      <c r="K2289" s="19"/>
      <c r="L2289" s="19"/>
      <c r="M2289" s="19"/>
      <c r="N2289" s="19"/>
      <c r="O2289" s="19"/>
      <c r="P2289" s="19"/>
      <c r="Q2289" s="25"/>
      <c r="R2289" s="106"/>
      <c r="S2289" s="16"/>
      <c r="T2289" s="16"/>
      <c r="U2289" s="16"/>
      <c r="V2289" s="16"/>
      <c r="W2289" s="16"/>
      <c r="X2289" s="11"/>
      <c r="Y2289" s="35"/>
      <c r="Z2289" s="35"/>
      <c r="AA2289" s="35"/>
      <c r="AB2289" s="106"/>
      <c r="AC2289" s="19"/>
      <c r="AD2289" s="19"/>
      <c r="AE2289" s="19"/>
      <c r="AF2289" s="19"/>
      <c r="AG2289" s="19"/>
      <c r="AH2289" s="19"/>
      <c r="AI2289" s="19"/>
      <c r="AJ2289" s="19"/>
      <c r="AK2289" s="19"/>
      <c r="AL2289" s="19"/>
      <c r="AM2289" s="19"/>
      <c r="AN2289" s="19"/>
      <c r="AO2289" s="19"/>
      <c r="AP2289" s="19"/>
      <c r="AQ2289" s="25"/>
      <c r="AR2289" s="106"/>
      <c r="AS2289" s="16"/>
      <c r="AT2289" s="16"/>
      <c r="AU2289" s="16"/>
      <c r="AV2289" s="16"/>
      <c r="AW2289" s="16"/>
      <c r="AX2289" s="11"/>
      <c r="AY2289" s="35"/>
      <c r="AZ2289" s="35"/>
      <c r="BA2289" s="35"/>
      <c r="BB2289" s="106"/>
    </row>
    <row r="2290" spans="3:54">
      <c r="C2290" s="19" t="s">
        <v>5187</v>
      </c>
      <c r="D2290" s="19"/>
      <c r="E2290" s="19"/>
      <c r="F2290" s="19"/>
      <c r="G2290" s="19"/>
      <c r="H2290" s="19"/>
      <c r="I2290" s="19"/>
      <c r="J2290" s="19"/>
      <c r="K2290" s="19"/>
      <c r="L2290" s="19"/>
      <c r="M2290" s="19"/>
      <c r="N2290" s="19"/>
      <c r="O2290" s="19"/>
      <c r="P2290" s="19"/>
      <c r="Q2290" s="69" t="str">
        <f>VLOOKUP($C2290,D1_8!$B$5:$I$996,6,FALSE)&amp;""</f>
        <v/>
      </c>
      <c r="R2290" s="104"/>
      <c r="S2290" s="16" t="s">
        <v>2773</v>
      </c>
      <c r="T2290" s="16"/>
      <c r="U2290" s="16"/>
      <c r="V2290" s="16"/>
      <c r="W2290" s="16"/>
      <c r="X2290" s="157" t="str">
        <f>VLOOKUP($C2290,D1_8!$B$5:$I$996,8,FALSE)&amp;""</f>
        <v/>
      </c>
      <c r="Y2290" s="35"/>
      <c r="Z2290" s="35"/>
      <c r="AA2290" s="35"/>
      <c r="AB2290" s="104" t="s">
        <v>5574</v>
      </c>
      <c r="AC2290" s="19" t="s">
        <v>2923</v>
      </c>
      <c r="AD2290" s="19"/>
      <c r="AE2290" s="19"/>
      <c r="AF2290" s="19"/>
      <c r="AG2290" s="19"/>
      <c r="AH2290" s="19"/>
      <c r="AI2290" s="19"/>
      <c r="AJ2290" s="19"/>
      <c r="AK2290" s="19"/>
      <c r="AL2290" s="19"/>
      <c r="AM2290" s="19"/>
      <c r="AN2290" s="19"/>
      <c r="AO2290" s="19"/>
      <c r="AP2290" s="19"/>
      <c r="AQ2290" s="69" t="str">
        <f>VLOOKUP($AC2290,D1_8!$B$5:$I$996,6,FALSE)&amp;""</f>
        <v/>
      </c>
      <c r="AR2290" s="104"/>
      <c r="AS2290" s="16"/>
      <c r="AT2290" s="16"/>
      <c r="AU2290" s="16"/>
      <c r="AV2290" s="16"/>
      <c r="AW2290" s="16"/>
      <c r="AX2290" s="11"/>
      <c r="AY2290" s="35"/>
      <c r="AZ2290" s="35"/>
      <c r="BA2290" s="35"/>
      <c r="BB2290" s="104"/>
    </row>
    <row r="2291" spans="3:54">
      <c r="C2291" s="19"/>
      <c r="D2291" s="19"/>
      <c r="E2291" s="19"/>
      <c r="F2291" s="19"/>
      <c r="G2291" s="19"/>
      <c r="H2291" s="19"/>
      <c r="I2291" s="19"/>
      <c r="J2291" s="19"/>
      <c r="K2291" s="19"/>
      <c r="L2291" s="19"/>
      <c r="M2291" s="19"/>
      <c r="N2291" s="19"/>
      <c r="O2291" s="19"/>
      <c r="P2291" s="19"/>
      <c r="Q2291" s="25"/>
      <c r="R2291" s="106"/>
      <c r="S2291" s="16"/>
      <c r="T2291" s="16"/>
      <c r="U2291" s="16"/>
      <c r="V2291" s="16"/>
      <c r="W2291" s="16"/>
      <c r="X2291" s="11"/>
      <c r="Y2291" s="35"/>
      <c r="Z2291" s="35"/>
      <c r="AA2291" s="35"/>
      <c r="AB2291" s="106"/>
      <c r="AC2291" s="19"/>
      <c r="AD2291" s="19"/>
      <c r="AE2291" s="19"/>
      <c r="AF2291" s="19"/>
      <c r="AG2291" s="19"/>
      <c r="AH2291" s="19"/>
      <c r="AI2291" s="19"/>
      <c r="AJ2291" s="19"/>
      <c r="AK2291" s="19"/>
      <c r="AL2291" s="19"/>
      <c r="AM2291" s="19"/>
      <c r="AN2291" s="19"/>
      <c r="AO2291" s="19"/>
      <c r="AP2291" s="19"/>
      <c r="AQ2291" s="25"/>
      <c r="AR2291" s="106"/>
      <c r="AS2291" s="16"/>
      <c r="AT2291" s="16"/>
      <c r="AU2291" s="16"/>
      <c r="AV2291" s="16"/>
      <c r="AW2291" s="16"/>
      <c r="AX2291" s="11"/>
      <c r="AY2291" s="35"/>
      <c r="AZ2291" s="35"/>
      <c r="BA2291" s="35"/>
      <c r="BB2291" s="106"/>
    </row>
    <row r="2292" spans="3:54">
      <c r="C2292" s="19" t="s">
        <v>6067</v>
      </c>
      <c r="D2292" s="19"/>
      <c r="E2292" s="19"/>
      <c r="F2292" s="19"/>
      <c r="G2292" s="19"/>
      <c r="H2292" s="19"/>
      <c r="I2292" s="19"/>
      <c r="J2292" s="19"/>
      <c r="K2292" s="19"/>
      <c r="L2292" s="19"/>
      <c r="M2292" s="19"/>
      <c r="N2292" s="19"/>
      <c r="O2292" s="19"/>
      <c r="P2292" s="19"/>
      <c r="Q2292" s="69" t="str">
        <f>VLOOKUP($C2292,D1_8!$B$5:$I$996,6,FALSE)&amp;""</f>
        <v/>
      </c>
      <c r="R2292" s="104"/>
      <c r="S2292" s="16"/>
      <c r="T2292" s="16"/>
      <c r="U2292" s="16"/>
      <c r="V2292" s="16"/>
      <c r="W2292" s="16"/>
      <c r="X2292" s="11"/>
      <c r="Y2292" s="35"/>
      <c r="Z2292" s="35"/>
      <c r="AA2292" s="35"/>
      <c r="AB2292" s="104"/>
      <c r="AC2292" s="19" t="s">
        <v>1270</v>
      </c>
      <c r="AD2292" s="19"/>
      <c r="AE2292" s="19"/>
      <c r="AF2292" s="19"/>
      <c r="AG2292" s="19"/>
      <c r="AH2292" s="19"/>
      <c r="AI2292" s="19"/>
      <c r="AJ2292" s="19"/>
      <c r="AK2292" s="19"/>
      <c r="AL2292" s="19"/>
      <c r="AM2292" s="19"/>
      <c r="AN2292" s="19"/>
      <c r="AO2292" s="19"/>
      <c r="AP2292" s="19"/>
      <c r="AQ2292" s="69" t="str">
        <f>VLOOKUP($AC2292,D1_8!$B$5:$I$996,6,FALSE)&amp;""</f>
        <v/>
      </c>
      <c r="AR2292" s="104"/>
      <c r="AS2292" s="16" t="s">
        <v>2773</v>
      </c>
      <c r="AT2292" s="16"/>
      <c r="AU2292" s="16"/>
      <c r="AV2292" s="16"/>
      <c r="AW2292" s="16"/>
      <c r="AX2292" s="157" t="str">
        <f>VLOOKUP($AC2292,D1_8!$B$5:$I$996,8,FALSE)&amp;""</f>
        <v/>
      </c>
      <c r="AY2292" s="35"/>
      <c r="AZ2292" s="35"/>
      <c r="BA2292" s="35"/>
      <c r="BB2292" s="104" t="s">
        <v>5574</v>
      </c>
    </row>
    <row r="2293" spans="3:54">
      <c r="C2293" s="19"/>
      <c r="D2293" s="19"/>
      <c r="E2293" s="19"/>
      <c r="F2293" s="19"/>
      <c r="G2293" s="19"/>
      <c r="H2293" s="19"/>
      <c r="I2293" s="19"/>
      <c r="J2293" s="19"/>
      <c r="K2293" s="19"/>
      <c r="L2293" s="19"/>
      <c r="M2293" s="19"/>
      <c r="N2293" s="19"/>
      <c r="O2293" s="19"/>
      <c r="P2293" s="19"/>
      <c r="Q2293" s="25"/>
      <c r="R2293" s="106"/>
      <c r="S2293" s="16"/>
      <c r="T2293" s="16"/>
      <c r="U2293" s="16"/>
      <c r="V2293" s="16"/>
      <c r="W2293" s="16"/>
      <c r="X2293" s="11"/>
      <c r="Y2293" s="35"/>
      <c r="Z2293" s="35"/>
      <c r="AA2293" s="35"/>
      <c r="AB2293" s="106"/>
      <c r="AC2293" s="19"/>
      <c r="AD2293" s="19"/>
      <c r="AE2293" s="19"/>
      <c r="AF2293" s="19"/>
      <c r="AG2293" s="19"/>
      <c r="AH2293" s="19"/>
      <c r="AI2293" s="19"/>
      <c r="AJ2293" s="19"/>
      <c r="AK2293" s="19"/>
      <c r="AL2293" s="19"/>
      <c r="AM2293" s="19"/>
      <c r="AN2293" s="19"/>
      <c r="AO2293" s="19"/>
      <c r="AP2293" s="19"/>
      <c r="AQ2293" s="25"/>
      <c r="AR2293" s="106"/>
      <c r="AS2293" s="16"/>
      <c r="AT2293" s="16"/>
      <c r="AU2293" s="16"/>
      <c r="AV2293" s="16"/>
      <c r="AW2293" s="16"/>
      <c r="AX2293" s="11"/>
      <c r="AY2293" s="35"/>
      <c r="AZ2293" s="35"/>
      <c r="BA2293" s="35"/>
      <c r="BB2293" s="106"/>
    </row>
    <row r="2294" spans="3:54">
      <c r="C2294" s="19" t="s">
        <v>5114</v>
      </c>
      <c r="D2294" s="19"/>
      <c r="E2294" s="19"/>
      <c r="F2294" s="19"/>
      <c r="G2294" s="19"/>
      <c r="H2294" s="19"/>
      <c r="I2294" s="19"/>
      <c r="J2294" s="19"/>
      <c r="K2294" s="19"/>
      <c r="L2294" s="19"/>
      <c r="M2294" s="19"/>
      <c r="N2294" s="19"/>
      <c r="O2294" s="19"/>
      <c r="P2294" s="19"/>
      <c r="Q2294" s="69" t="str">
        <f>VLOOKUP($C2294,D1_8!$B$5:$I$996,6,FALSE)&amp;""</f>
        <v/>
      </c>
      <c r="R2294" s="104"/>
      <c r="S2294" s="16" t="s">
        <v>2773</v>
      </c>
      <c r="T2294" s="16"/>
      <c r="U2294" s="16"/>
      <c r="V2294" s="16"/>
      <c r="W2294" s="16"/>
      <c r="X2294" s="157" t="str">
        <f>VLOOKUP($C2294,D1_8!$B$5:$I$996,8,FALSE)&amp;""</f>
        <v/>
      </c>
      <c r="Y2294" s="35"/>
      <c r="Z2294" s="35"/>
      <c r="AA2294" s="35"/>
      <c r="AB2294" s="104" t="s">
        <v>5574</v>
      </c>
      <c r="AC2294" s="19" t="s">
        <v>5245</v>
      </c>
      <c r="AD2294" s="19"/>
      <c r="AE2294" s="19"/>
      <c r="AF2294" s="19"/>
      <c r="AG2294" s="19"/>
      <c r="AH2294" s="19"/>
      <c r="AI2294" s="19"/>
      <c r="AJ2294" s="19"/>
      <c r="AK2294" s="19"/>
      <c r="AL2294" s="19"/>
      <c r="AM2294" s="19"/>
      <c r="AN2294" s="19"/>
      <c r="AO2294" s="19"/>
      <c r="AP2294" s="19"/>
      <c r="AQ2294" s="69" t="str">
        <f>VLOOKUP($AC2294,D1_8!$B$5:$I$996,6,FALSE)&amp;""</f>
        <v/>
      </c>
      <c r="AR2294" s="104"/>
      <c r="AS2294" s="16"/>
      <c r="AT2294" s="16"/>
      <c r="AU2294" s="16"/>
      <c r="AV2294" s="16"/>
      <c r="AW2294" s="16"/>
      <c r="AX2294" s="11"/>
      <c r="AY2294" s="35"/>
      <c r="AZ2294" s="35"/>
      <c r="BA2294" s="35"/>
      <c r="BB2294" s="104"/>
    </row>
    <row r="2295" spans="3:54">
      <c r="C2295" s="19"/>
      <c r="D2295" s="19"/>
      <c r="E2295" s="19"/>
      <c r="F2295" s="19"/>
      <c r="G2295" s="19"/>
      <c r="H2295" s="19"/>
      <c r="I2295" s="19"/>
      <c r="J2295" s="19"/>
      <c r="K2295" s="19"/>
      <c r="L2295" s="19"/>
      <c r="M2295" s="19"/>
      <c r="N2295" s="19"/>
      <c r="O2295" s="19"/>
      <c r="P2295" s="19"/>
      <c r="Q2295" s="25"/>
      <c r="R2295" s="106"/>
      <c r="S2295" s="16"/>
      <c r="T2295" s="16"/>
      <c r="U2295" s="16"/>
      <c r="V2295" s="16"/>
      <c r="W2295" s="16"/>
      <c r="X2295" s="11"/>
      <c r="Y2295" s="35"/>
      <c r="Z2295" s="35"/>
      <c r="AA2295" s="35"/>
      <c r="AB2295" s="106"/>
      <c r="AC2295" s="19"/>
      <c r="AD2295" s="19"/>
      <c r="AE2295" s="19"/>
      <c r="AF2295" s="19"/>
      <c r="AG2295" s="19"/>
      <c r="AH2295" s="19"/>
      <c r="AI2295" s="19"/>
      <c r="AJ2295" s="19"/>
      <c r="AK2295" s="19"/>
      <c r="AL2295" s="19"/>
      <c r="AM2295" s="19"/>
      <c r="AN2295" s="19"/>
      <c r="AO2295" s="19"/>
      <c r="AP2295" s="19"/>
      <c r="AQ2295" s="25"/>
      <c r="AR2295" s="106"/>
      <c r="AS2295" s="16"/>
      <c r="AT2295" s="16"/>
      <c r="AU2295" s="16"/>
      <c r="AV2295" s="16"/>
      <c r="AW2295" s="16"/>
      <c r="AX2295" s="11"/>
      <c r="AY2295" s="35"/>
      <c r="AZ2295" s="35"/>
      <c r="BA2295" s="35"/>
      <c r="BB2295" s="106"/>
    </row>
    <row r="2296" spans="3:54">
      <c r="C2296" s="19" t="s">
        <v>3418</v>
      </c>
      <c r="D2296" s="19"/>
      <c r="E2296" s="19"/>
      <c r="F2296" s="19"/>
      <c r="G2296" s="19"/>
      <c r="H2296" s="19"/>
      <c r="I2296" s="19"/>
      <c r="J2296" s="19"/>
      <c r="K2296" s="19"/>
      <c r="L2296" s="19"/>
      <c r="M2296" s="19"/>
      <c r="N2296" s="19"/>
      <c r="O2296" s="19"/>
      <c r="P2296" s="19"/>
      <c r="Q2296" s="69" t="str">
        <f>VLOOKUP($C2296,D1_8!$B$5:$I$996,6,FALSE)&amp;""</f>
        <v/>
      </c>
      <c r="R2296" s="104"/>
      <c r="S2296" s="16"/>
      <c r="T2296" s="16"/>
      <c r="U2296" s="16"/>
      <c r="V2296" s="16"/>
      <c r="W2296" s="16"/>
      <c r="X2296" s="11"/>
      <c r="Y2296" s="35"/>
      <c r="Z2296" s="35"/>
      <c r="AA2296" s="35"/>
      <c r="AB2296" s="104"/>
      <c r="AC2296" s="19" t="s">
        <v>6068</v>
      </c>
      <c r="AD2296" s="19"/>
      <c r="AE2296" s="19"/>
      <c r="AF2296" s="19"/>
      <c r="AG2296" s="19"/>
      <c r="AH2296" s="19"/>
      <c r="AI2296" s="19"/>
      <c r="AJ2296" s="19"/>
      <c r="AK2296" s="19"/>
      <c r="AL2296" s="19"/>
      <c r="AM2296" s="19"/>
      <c r="AN2296" s="19"/>
      <c r="AO2296" s="19"/>
      <c r="AP2296" s="19"/>
      <c r="AQ2296" s="69" t="str">
        <f>VLOOKUP($AC2296,D1_8!$B$5:$I$996,6,FALSE)&amp;""</f>
        <v/>
      </c>
      <c r="AR2296" s="104"/>
      <c r="AS2296" s="16" t="s">
        <v>2773</v>
      </c>
      <c r="AT2296" s="16"/>
      <c r="AU2296" s="16"/>
      <c r="AV2296" s="16"/>
      <c r="AW2296" s="16"/>
      <c r="AX2296" s="157" t="str">
        <f>VLOOKUP($AC2296,D1_8!$B$5:$I$996,8,FALSE)&amp;""</f>
        <v/>
      </c>
      <c r="AY2296" s="35"/>
      <c r="AZ2296" s="35"/>
      <c r="BA2296" s="35"/>
      <c r="BB2296" s="104" t="s">
        <v>5574</v>
      </c>
    </row>
    <row r="2297" spans="3:54">
      <c r="C2297" s="19"/>
      <c r="D2297" s="19"/>
      <c r="E2297" s="19"/>
      <c r="F2297" s="19"/>
      <c r="G2297" s="19"/>
      <c r="H2297" s="19"/>
      <c r="I2297" s="19"/>
      <c r="J2297" s="19"/>
      <c r="K2297" s="19"/>
      <c r="L2297" s="19"/>
      <c r="M2297" s="19"/>
      <c r="N2297" s="19"/>
      <c r="O2297" s="19"/>
      <c r="P2297" s="19"/>
      <c r="Q2297" s="25"/>
      <c r="R2297" s="106"/>
      <c r="S2297" s="16"/>
      <c r="T2297" s="16"/>
      <c r="U2297" s="16"/>
      <c r="V2297" s="16"/>
      <c r="W2297" s="16"/>
      <c r="X2297" s="11"/>
      <c r="Y2297" s="35"/>
      <c r="Z2297" s="35"/>
      <c r="AA2297" s="35"/>
      <c r="AB2297" s="106"/>
      <c r="AC2297" s="19"/>
      <c r="AD2297" s="19"/>
      <c r="AE2297" s="19"/>
      <c r="AF2297" s="19"/>
      <c r="AG2297" s="19"/>
      <c r="AH2297" s="19"/>
      <c r="AI2297" s="19"/>
      <c r="AJ2297" s="19"/>
      <c r="AK2297" s="19"/>
      <c r="AL2297" s="19"/>
      <c r="AM2297" s="19"/>
      <c r="AN2297" s="19"/>
      <c r="AO2297" s="19"/>
      <c r="AP2297" s="19"/>
      <c r="AQ2297" s="25"/>
      <c r="AR2297" s="106"/>
      <c r="AS2297" s="16"/>
      <c r="AT2297" s="16"/>
      <c r="AU2297" s="16"/>
      <c r="AV2297" s="16"/>
      <c r="AW2297" s="16"/>
      <c r="AX2297" s="11"/>
      <c r="AY2297" s="35"/>
      <c r="AZ2297" s="35"/>
      <c r="BA2297" s="35"/>
      <c r="BB2297" s="106"/>
    </row>
    <row r="2298" spans="3:54">
      <c r="C2298" s="19" t="s">
        <v>6070</v>
      </c>
      <c r="D2298" s="19"/>
      <c r="E2298" s="19"/>
      <c r="F2298" s="19"/>
      <c r="G2298" s="19"/>
      <c r="H2298" s="19"/>
      <c r="I2298" s="19"/>
      <c r="J2298" s="19"/>
      <c r="K2298" s="19"/>
      <c r="L2298" s="19"/>
      <c r="M2298" s="19"/>
      <c r="N2298" s="19"/>
      <c r="O2298" s="19"/>
      <c r="P2298" s="19"/>
      <c r="Q2298" s="69" t="str">
        <f>VLOOKUP($C2298,D1_8!$B$5:$I$996,6,FALSE)&amp;""</f>
        <v/>
      </c>
      <c r="R2298" s="104"/>
      <c r="S2298" s="16" t="s">
        <v>2773</v>
      </c>
      <c r="T2298" s="16"/>
      <c r="U2298" s="16"/>
      <c r="V2298" s="16"/>
      <c r="W2298" s="16"/>
      <c r="X2298" s="157" t="str">
        <f>VLOOKUP($C2298,D1_8!$B$5:$I$996,8,FALSE)&amp;""</f>
        <v/>
      </c>
      <c r="Y2298" s="35"/>
      <c r="Z2298" s="35"/>
      <c r="AA2298" s="35"/>
      <c r="AB2298" s="104" t="s">
        <v>5574</v>
      </c>
      <c r="AC2298" s="19" t="s">
        <v>6071</v>
      </c>
      <c r="AD2298" s="19"/>
      <c r="AE2298" s="19"/>
      <c r="AF2298" s="19"/>
      <c r="AG2298" s="19"/>
      <c r="AH2298" s="19"/>
      <c r="AI2298" s="19"/>
      <c r="AJ2298" s="19"/>
      <c r="AK2298" s="19"/>
      <c r="AL2298" s="19"/>
      <c r="AM2298" s="19"/>
      <c r="AN2298" s="19"/>
      <c r="AO2298" s="19"/>
      <c r="AP2298" s="19"/>
      <c r="AQ2298" s="69" t="str">
        <f>VLOOKUP($AC2298,D1_8!$B$5:$I$996,6,FALSE)&amp;""</f>
        <v/>
      </c>
      <c r="AR2298" s="104"/>
      <c r="AS2298" s="16"/>
      <c r="AT2298" s="16"/>
      <c r="AU2298" s="16"/>
      <c r="AV2298" s="16"/>
      <c r="AW2298" s="16"/>
      <c r="AX2298" s="11"/>
      <c r="AY2298" s="35"/>
      <c r="AZ2298" s="35"/>
      <c r="BA2298" s="35"/>
      <c r="BB2298" s="104"/>
    </row>
    <row r="2299" spans="3:54">
      <c r="C2299" s="19"/>
      <c r="D2299" s="19"/>
      <c r="E2299" s="19"/>
      <c r="F2299" s="19"/>
      <c r="G2299" s="19"/>
      <c r="H2299" s="19"/>
      <c r="I2299" s="19"/>
      <c r="J2299" s="19"/>
      <c r="K2299" s="19"/>
      <c r="L2299" s="19"/>
      <c r="M2299" s="19"/>
      <c r="N2299" s="19"/>
      <c r="O2299" s="19"/>
      <c r="P2299" s="19"/>
      <c r="Q2299" s="25"/>
      <c r="R2299" s="106"/>
      <c r="S2299" s="16"/>
      <c r="T2299" s="16"/>
      <c r="U2299" s="16"/>
      <c r="V2299" s="16"/>
      <c r="W2299" s="16"/>
      <c r="X2299" s="11"/>
      <c r="Y2299" s="35"/>
      <c r="Z2299" s="35"/>
      <c r="AA2299" s="35"/>
      <c r="AB2299" s="106"/>
      <c r="AC2299" s="19"/>
      <c r="AD2299" s="19"/>
      <c r="AE2299" s="19"/>
      <c r="AF2299" s="19"/>
      <c r="AG2299" s="19"/>
      <c r="AH2299" s="19"/>
      <c r="AI2299" s="19"/>
      <c r="AJ2299" s="19"/>
      <c r="AK2299" s="19"/>
      <c r="AL2299" s="19"/>
      <c r="AM2299" s="19"/>
      <c r="AN2299" s="19"/>
      <c r="AO2299" s="19"/>
      <c r="AP2299" s="19"/>
      <c r="AQ2299" s="25"/>
      <c r="AR2299" s="106"/>
      <c r="AS2299" s="16"/>
      <c r="AT2299" s="16"/>
      <c r="AU2299" s="16"/>
      <c r="AV2299" s="16"/>
      <c r="AW2299" s="16"/>
      <c r="AX2299" s="11"/>
      <c r="AY2299" s="35"/>
      <c r="AZ2299" s="35"/>
      <c r="BA2299" s="35"/>
      <c r="BB2299" s="106"/>
    </row>
    <row r="2300" spans="3:54">
      <c r="C2300" s="19" t="s">
        <v>6072</v>
      </c>
      <c r="D2300" s="19"/>
      <c r="E2300" s="19"/>
      <c r="F2300" s="19"/>
      <c r="G2300" s="19"/>
      <c r="H2300" s="19"/>
      <c r="I2300" s="19"/>
      <c r="J2300" s="19"/>
      <c r="K2300" s="19"/>
      <c r="L2300" s="19"/>
      <c r="M2300" s="19"/>
      <c r="N2300" s="19"/>
      <c r="O2300" s="19"/>
      <c r="P2300" s="19"/>
      <c r="Q2300" s="69" t="str">
        <f>VLOOKUP($C2300,D1_8!$B$5:$I$996,6,FALSE)&amp;""</f>
        <v/>
      </c>
      <c r="R2300" s="104"/>
      <c r="S2300" s="16"/>
      <c r="T2300" s="16"/>
      <c r="U2300" s="16"/>
      <c r="V2300" s="16"/>
      <c r="W2300" s="16"/>
      <c r="X2300" s="11"/>
      <c r="Y2300" s="35"/>
      <c r="Z2300" s="35"/>
      <c r="AA2300" s="35"/>
      <c r="AB2300" s="104"/>
      <c r="AC2300" s="19" t="s">
        <v>6073</v>
      </c>
      <c r="AD2300" s="19"/>
      <c r="AE2300" s="19"/>
      <c r="AF2300" s="19"/>
      <c r="AG2300" s="19"/>
      <c r="AH2300" s="19"/>
      <c r="AI2300" s="19"/>
      <c r="AJ2300" s="19"/>
      <c r="AK2300" s="19"/>
      <c r="AL2300" s="19"/>
      <c r="AM2300" s="19"/>
      <c r="AN2300" s="19"/>
      <c r="AO2300" s="19"/>
      <c r="AP2300" s="19"/>
      <c r="AQ2300" s="69" t="str">
        <f>VLOOKUP($AC2300,D1_8!$B$5:$I$996,6,FALSE)&amp;""</f>
        <v/>
      </c>
      <c r="AR2300" s="104"/>
      <c r="AS2300" s="16" t="s">
        <v>2773</v>
      </c>
      <c r="AT2300" s="16"/>
      <c r="AU2300" s="16"/>
      <c r="AV2300" s="16"/>
      <c r="AW2300" s="16"/>
      <c r="AX2300" s="157" t="str">
        <f>VLOOKUP($AC2300,D1_8!$B$5:$I$996,8,FALSE)&amp;""</f>
        <v/>
      </c>
      <c r="AY2300" s="35"/>
      <c r="AZ2300" s="35"/>
      <c r="BA2300" s="35"/>
      <c r="BB2300" s="104" t="s">
        <v>5574</v>
      </c>
    </row>
    <row r="2301" spans="3:54">
      <c r="C2301" s="19"/>
      <c r="D2301" s="19"/>
      <c r="E2301" s="19"/>
      <c r="F2301" s="19"/>
      <c r="G2301" s="19"/>
      <c r="H2301" s="19"/>
      <c r="I2301" s="19"/>
      <c r="J2301" s="19"/>
      <c r="K2301" s="19"/>
      <c r="L2301" s="19"/>
      <c r="M2301" s="19"/>
      <c r="N2301" s="19"/>
      <c r="O2301" s="19"/>
      <c r="P2301" s="19"/>
      <c r="Q2301" s="25"/>
      <c r="R2301" s="106"/>
      <c r="S2301" s="16"/>
      <c r="T2301" s="16"/>
      <c r="U2301" s="16"/>
      <c r="V2301" s="16"/>
      <c r="W2301" s="16"/>
      <c r="X2301" s="11"/>
      <c r="Y2301" s="35"/>
      <c r="Z2301" s="35"/>
      <c r="AA2301" s="35"/>
      <c r="AB2301" s="106"/>
      <c r="AC2301" s="19"/>
      <c r="AD2301" s="19"/>
      <c r="AE2301" s="19"/>
      <c r="AF2301" s="19"/>
      <c r="AG2301" s="19"/>
      <c r="AH2301" s="19"/>
      <c r="AI2301" s="19"/>
      <c r="AJ2301" s="19"/>
      <c r="AK2301" s="19"/>
      <c r="AL2301" s="19"/>
      <c r="AM2301" s="19"/>
      <c r="AN2301" s="19"/>
      <c r="AO2301" s="19"/>
      <c r="AP2301" s="19"/>
      <c r="AQ2301" s="25"/>
      <c r="AR2301" s="106"/>
      <c r="AS2301" s="16"/>
      <c r="AT2301" s="16"/>
      <c r="AU2301" s="16"/>
      <c r="AV2301" s="16"/>
      <c r="AW2301" s="16"/>
      <c r="AX2301" s="11"/>
      <c r="AY2301" s="35"/>
      <c r="AZ2301" s="35"/>
      <c r="BA2301" s="35"/>
      <c r="BB2301" s="106"/>
    </row>
    <row r="2302" spans="3:54">
      <c r="C2302" s="19" t="s">
        <v>6074</v>
      </c>
      <c r="D2302" s="19"/>
      <c r="E2302" s="19"/>
      <c r="F2302" s="19"/>
      <c r="G2302" s="19"/>
      <c r="H2302" s="19"/>
      <c r="I2302" s="19"/>
      <c r="J2302" s="19"/>
      <c r="K2302" s="19"/>
      <c r="L2302" s="19"/>
      <c r="M2302" s="19"/>
      <c r="N2302" s="19"/>
      <c r="O2302" s="19"/>
      <c r="P2302" s="19"/>
      <c r="Q2302" s="69" t="str">
        <f>VLOOKUP($C2302,D1_8!$B$5:$I$996,6,FALSE)&amp;""</f>
        <v/>
      </c>
      <c r="R2302" s="104"/>
      <c r="S2302" s="16" t="s">
        <v>2773</v>
      </c>
      <c r="T2302" s="16"/>
      <c r="U2302" s="16"/>
      <c r="V2302" s="16"/>
      <c r="W2302" s="16"/>
      <c r="X2302" s="157" t="str">
        <f>VLOOKUP($C2302,D1_8!$B$5:$I$996,8,FALSE)&amp;""</f>
        <v/>
      </c>
      <c r="Y2302" s="35"/>
      <c r="Z2302" s="35"/>
      <c r="AA2302" s="35"/>
      <c r="AB2302" s="104" t="s">
        <v>5574</v>
      </c>
      <c r="AC2302" s="19" t="s">
        <v>6075</v>
      </c>
      <c r="AD2302" s="19"/>
      <c r="AE2302" s="19"/>
      <c r="AF2302" s="19"/>
      <c r="AG2302" s="19"/>
      <c r="AH2302" s="19"/>
      <c r="AI2302" s="19"/>
      <c r="AJ2302" s="19"/>
      <c r="AK2302" s="19"/>
      <c r="AL2302" s="19"/>
      <c r="AM2302" s="19"/>
      <c r="AN2302" s="19"/>
      <c r="AO2302" s="19"/>
      <c r="AP2302" s="19"/>
      <c r="AQ2302" s="69" t="str">
        <f>VLOOKUP($AC2302,D1_8!$B$5:$I$996,6,FALSE)&amp;""</f>
        <v/>
      </c>
      <c r="AR2302" s="104"/>
      <c r="AS2302" s="16" t="s">
        <v>2773</v>
      </c>
      <c r="AT2302" s="16"/>
      <c r="AU2302" s="16"/>
      <c r="AV2302" s="16"/>
      <c r="AW2302" s="16"/>
      <c r="AX2302" s="157" t="str">
        <f>VLOOKUP($AC2302,D1_8!$B$5:$I$996,8,FALSE)&amp;""</f>
        <v/>
      </c>
      <c r="AY2302" s="35"/>
      <c r="AZ2302" s="35"/>
      <c r="BA2302" s="35"/>
      <c r="BB2302" s="104" t="s">
        <v>5574</v>
      </c>
    </row>
    <row r="2303" spans="3:54">
      <c r="C2303" s="19"/>
      <c r="D2303" s="19"/>
      <c r="E2303" s="19"/>
      <c r="F2303" s="19"/>
      <c r="G2303" s="19"/>
      <c r="H2303" s="19"/>
      <c r="I2303" s="19"/>
      <c r="J2303" s="19"/>
      <c r="K2303" s="19"/>
      <c r="L2303" s="19"/>
      <c r="M2303" s="19"/>
      <c r="N2303" s="19"/>
      <c r="O2303" s="19"/>
      <c r="P2303" s="19"/>
      <c r="Q2303" s="25"/>
      <c r="R2303" s="106"/>
      <c r="S2303" s="16"/>
      <c r="T2303" s="16"/>
      <c r="U2303" s="16"/>
      <c r="V2303" s="16"/>
      <c r="W2303" s="16"/>
      <c r="X2303" s="11"/>
      <c r="Y2303" s="35"/>
      <c r="Z2303" s="35"/>
      <c r="AA2303" s="35"/>
      <c r="AB2303" s="106"/>
      <c r="AC2303" s="19"/>
      <c r="AD2303" s="19"/>
      <c r="AE2303" s="19"/>
      <c r="AF2303" s="19"/>
      <c r="AG2303" s="19"/>
      <c r="AH2303" s="19"/>
      <c r="AI2303" s="19"/>
      <c r="AJ2303" s="19"/>
      <c r="AK2303" s="19"/>
      <c r="AL2303" s="19"/>
      <c r="AM2303" s="19"/>
      <c r="AN2303" s="19"/>
      <c r="AO2303" s="19"/>
      <c r="AP2303" s="19"/>
      <c r="AQ2303" s="25"/>
      <c r="AR2303" s="106"/>
      <c r="AS2303" s="16"/>
      <c r="AT2303" s="16"/>
      <c r="AU2303" s="16"/>
      <c r="AV2303" s="16"/>
      <c r="AW2303" s="16"/>
      <c r="AX2303" s="11"/>
      <c r="AY2303" s="35"/>
      <c r="AZ2303" s="35"/>
      <c r="BA2303" s="35"/>
      <c r="BB2303" s="106"/>
    </row>
    <row r="2304" spans="3:54">
      <c r="C2304" s="19" t="s">
        <v>346</v>
      </c>
      <c r="D2304" s="19"/>
      <c r="E2304" s="19"/>
      <c r="F2304" s="19"/>
      <c r="G2304" s="19"/>
      <c r="H2304" s="19"/>
      <c r="I2304" s="19"/>
      <c r="J2304" s="19"/>
      <c r="K2304" s="19"/>
      <c r="L2304" s="19"/>
      <c r="M2304" s="19"/>
      <c r="N2304" s="19"/>
      <c r="O2304" s="19"/>
      <c r="P2304" s="19"/>
      <c r="Q2304" s="69" t="str">
        <f>VLOOKUP($C2304,D1_8!$B$5:$I$996,6,FALSE)&amp;""</f>
        <v/>
      </c>
      <c r="R2304" s="104"/>
      <c r="S2304" s="16" t="s">
        <v>2773</v>
      </c>
      <c r="T2304" s="16"/>
      <c r="U2304" s="16"/>
      <c r="V2304" s="16"/>
      <c r="W2304" s="16"/>
      <c r="X2304" s="157" t="str">
        <f>VLOOKUP($C2304,D1_8!$B$5:$I$996,8,FALSE)&amp;""</f>
        <v/>
      </c>
      <c r="Y2304" s="35"/>
      <c r="Z2304" s="35"/>
      <c r="AA2304" s="35"/>
      <c r="AB2304" s="104" t="s">
        <v>5574</v>
      </c>
      <c r="AC2304" s="277"/>
      <c r="AD2304" s="281"/>
      <c r="AE2304" s="281"/>
      <c r="AF2304" s="281"/>
      <c r="AG2304" s="281"/>
      <c r="AH2304" s="281"/>
      <c r="AI2304" s="281"/>
      <c r="AJ2304" s="281"/>
      <c r="AK2304" s="281"/>
      <c r="AL2304" s="281"/>
      <c r="AM2304" s="281"/>
      <c r="AN2304" s="281"/>
      <c r="AO2304" s="281"/>
      <c r="AP2304" s="281"/>
      <c r="AQ2304" s="76"/>
      <c r="AR2304" s="76"/>
      <c r="AS2304" s="35"/>
      <c r="AT2304" s="35"/>
      <c r="AU2304" s="35"/>
      <c r="AV2304" s="35"/>
      <c r="AW2304" s="35"/>
      <c r="AX2304" s="35"/>
      <c r="AY2304" s="35"/>
      <c r="AZ2304" s="35"/>
      <c r="BA2304" s="35"/>
      <c r="BB2304" s="76"/>
    </row>
    <row r="2305" spans="2:54">
      <c r="C2305" s="19"/>
      <c r="D2305" s="19"/>
      <c r="E2305" s="19"/>
      <c r="F2305" s="19"/>
      <c r="G2305" s="19"/>
      <c r="H2305" s="19"/>
      <c r="I2305" s="19"/>
      <c r="J2305" s="19"/>
      <c r="K2305" s="19"/>
      <c r="L2305" s="19"/>
      <c r="M2305" s="19"/>
      <c r="N2305" s="19"/>
      <c r="O2305" s="19"/>
      <c r="P2305" s="19"/>
      <c r="Q2305" s="25"/>
      <c r="R2305" s="106"/>
      <c r="S2305" s="16"/>
      <c r="T2305" s="16"/>
      <c r="U2305" s="16"/>
      <c r="V2305" s="16"/>
      <c r="W2305" s="16"/>
      <c r="X2305" s="11"/>
      <c r="Y2305" s="35"/>
      <c r="Z2305" s="35"/>
      <c r="AA2305" s="35"/>
      <c r="AB2305" s="106"/>
      <c r="AC2305" s="17"/>
      <c r="AD2305" s="72"/>
      <c r="AE2305" s="72"/>
      <c r="AF2305" s="72"/>
      <c r="AG2305" s="72"/>
      <c r="AH2305" s="72"/>
      <c r="AI2305" s="72"/>
      <c r="AJ2305" s="72"/>
      <c r="AK2305" s="72"/>
      <c r="AL2305" s="72"/>
      <c r="AM2305" s="72"/>
      <c r="AN2305" s="72"/>
      <c r="AO2305" s="72"/>
      <c r="AP2305" s="72"/>
      <c r="AQ2305" s="2"/>
      <c r="AR2305" s="2"/>
      <c r="AS2305" s="76"/>
      <c r="AT2305" s="76"/>
      <c r="AU2305" s="76"/>
      <c r="AV2305" s="76"/>
      <c r="AW2305" s="76"/>
      <c r="AX2305" s="76"/>
      <c r="AY2305" s="76"/>
      <c r="AZ2305" s="76"/>
      <c r="BA2305" s="76"/>
      <c r="BB2305" s="2"/>
    </row>
    <row r="2307" spans="2:54">
      <c r="B2307" s="1" t="s">
        <v>7675</v>
      </c>
    </row>
    <row r="2308" spans="2:54">
      <c r="C2308" s="1" t="s">
        <v>3513</v>
      </c>
    </row>
    <row r="2309" spans="2:54" ht="14.25" customHeight="1">
      <c r="C2309" s="16" t="s">
        <v>288</v>
      </c>
      <c r="D2309" s="16"/>
      <c r="E2309" s="16"/>
      <c r="F2309" s="16"/>
      <c r="G2309" s="16"/>
      <c r="H2309" s="16"/>
      <c r="I2309" s="16"/>
      <c r="J2309" s="16"/>
      <c r="K2309" s="16"/>
      <c r="L2309" s="16"/>
      <c r="M2309" s="16"/>
      <c r="N2309" s="16"/>
      <c r="O2309" s="16"/>
      <c r="P2309" s="16"/>
      <c r="Q2309" s="24" t="s">
        <v>22</v>
      </c>
      <c r="R2309" s="104"/>
      <c r="S2309" s="45" t="s">
        <v>7669</v>
      </c>
      <c r="T2309" s="88"/>
      <c r="U2309" s="88"/>
      <c r="V2309" s="88"/>
      <c r="W2309" s="88"/>
      <c r="X2309" s="88"/>
      <c r="Y2309" s="88"/>
      <c r="Z2309" s="88"/>
      <c r="AA2309" s="88"/>
      <c r="AB2309" s="117"/>
      <c r="AC2309" s="16" t="s">
        <v>288</v>
      </c>
      <c r="AD2309" s="16"/>
      <c r="AE2309" s="16"/>
      <c r="AF2309" s="16"/>
      <c r="AG2309" s="16"/>
      <c r="AH2309" s="16"/>
      <c r="AI2309" s="16"/>
      <c r="AJ2309" s="16"/>
      <c r="AK2309" s="16"/>
      <c r="AL2309" s="16"/>
      <c r="AM2309" s="16"/>
      <c r="AN2309" s="16"/>
      <c r="AO2309" s="16"/>
      <c r="AP2309" s="16"/>
      <c r="AQ2309" s="24" t="s">
        <v>22</v>
      </c>
      <c r="AR2309" s="104"/>
      <c r="AS2309" s="45" t="s">
        <v>7669</v>
      </c>
      <c r="AT2309" s="88"/>
      <c r="AU2309" s="88"/>
      <c r="AV2309" s="88"/>
      <c r="AW2309" s="88"/>
      <c r="AX2309" s="88"/>
      <c r="AY2309" s="88"/>
      <c r="AZ2309" s="88"/>
      <c r="BA2309" s="88"/>
      <c r="BB2309" s="117"/>
    </row>
    <row r="2310" spans="2:54" ht="14.25" customHeight="1">
      <c r="C2310" s="16"/>
      <c r="D2310" s="16"/>
      <c r="E2310" s="16"/>
      <c r="F2310" s="16"/>
      <c r="G2310" s="16"/>
      <c r="H2310" s="16"/>
      <c r="I2310" s="16"/>
      <c r="J2310" s="16"/>
      <c r="K2310" s="16"/>
      <c r="L2310" s="16"/>
      <c r="M2310" s="16"/>
      <c r="N2310" s="16"/>
      <c r="O2310" s="16"/>
      <c r="P2310" s="16"/>
      <c r="Q2310" s="25"/>
      <c r="R2310" s="106"/>
      <c r="S2310" s="245" t="s">
        <v>123</v>
      </c>
      <c r="T2310" s="261"/>
      <c r="U2310" s="261"/>
      <c r="V2310" s="261"/>
      <c r="W2310" s="267"/>
      <c r="X2310" s="46"/>
      <c r="Y2310" s="89"/>
      <c r="Z2310" s="89"/>
      <c r="AA2310" s="89"/>
      <c r="AB2310" s="118"/>
      <c r="AC2310" s="16"/>
      <c r="AD2310" s="16"/>
      <c r="AE2310" s="16"/>
      <c r="AF2310" s="16"/>
      <c r="AG2310" s="16"/>
      <c r="AH2310" s="16"/>
      <c r="AI2310" s="16"/>
      <c r="AJ2310" s="16"/>
      <c r="AK2310" s="16"/>
      <c r="AL2310" s="16"/>
      <c r="AM2310" s="16"/>
      <c r="AN2310" s="16"/>
      <c r="AO2310" s="16"/>
      <c r="AP2310" s="16"/>
      <c r="AQ2310" s="25"/>
      <c r="AR2310" s="106"/>
      <c r="AS2310" s="245" t="s">
        <v>123</v>
      </c>
      <c r="AT2310" s="261"/>
      <c r="AU2310" s="261"/>
      <c r="AV2310" s="261"/>
      <c r="AW2310" s="267"/>
      <c r="AX2310" s="46"/>
      <c r="AY2310" s="89"/>
      <c r="AZ2310" s="89"/>
      <c r="BA2310" s="89"/>
      <c r="BB2310" s="118"/>
    </row>
    <row r="2311" spans="2:54">
      <c r="C2311" s="19" t="s">
        <v>1902</v>
      </c>
      <c r="D2311" s="19"/>
      <c r="E2311" s="19"/>
      <c r="F2311" s="19"/>
      <c r="G2311" s="19"/>
      <c r="H2311" s="19"/>
      <c r="I2311" s="19"/>
      <c r="J2311" s="19"/>
      <c r="K2311" s="19"/>
      <c r="L2311" s="19"/>
      <c r="M2311" s="19"/>
      <c r="N2311" s="19"/>
      <c r="O2311" s="19"/>
      <c r="P2311" s="19"/>
      <c r="Q2311" s="69" t="str">
        <f>VLOOKUP($C2311,D1_8!$B$5:$I$996,6,FALSE)&amp;""</f>
        <v/>
      </c>
      <c r="R2311" s="104"/>
      <c r="S2311" s="8"/>
      <c r="T2311" s="65"/>
      <c r="U2311" s="65"/>
      <c r="V2311" s="65"/>
      <c r="W2311" s="136"/>
      <c r="X2311" s="8"/>
      <c r="Y2311" s="65"/>
      <c r="Z2311" s="65"/>
      <c r="AA2311" s="65"/>
      <c r="AB2311" s="136"/>
      <c r="AC2311" s="19" t="s">
        <v>3872</v>
      </c>
      <c r="AD2311" s="19"/>
      <c r="AE2311" s="19"/>
      <c r="AF2311" s="19"/>
      <c r="AG2311" s="19"/>
      <c r="AH2311" s="19"/>
      <c r="AI2311" s="19"/>
      <c r="AJ2311" s="19"/>
      <c r="AK2311" s="19"/>
      <c r="AL2311" s="19"/>
      <c r="AM2311" s="19"/>
      <c r="AN2311" s="19"/>
      <c r="AO2311" s="19"/>
      <c r="AP2311" s="19"/>
      <c r="AQ2311" s="69" t="str">
        <f>VLOOKUP($AC2311,D1_8!$B$5:$I$996,6,FALSE)&amp;""</f>
        <v/>
      </c>
      <c r="AR2311" s="104"/>
      <c r="AS2311" s="111"/>
      <c r="AT2311" s="111"/>
      <c r="AU2311" s="111"/>
      <c r="AV2311" s="111"/>
      <c r="AW2311" s="111"/>
      <c r="AX2311" s="24"/>
      <c r="AY2311" s="76"/>
      <c r="AZ2311" s="76"/>
      <c r="BA2311" s="76"/>
      <c r="BB2311" s="104"/>
    </row>
    <row r="2312" spans="2:54">
      <c r="C2312" s="19"/>
      <c r="D2312" s="19"/>
      <c r="E2312" s="19"/>
      <c r="F2312" s="19"/>
      <c r="G2312" s="19"/>
      <c r="H2312" s="19"/>
      <c r="I2312" s="19"/>
      <c r="J2312" s="19"/>
      <c r="K2312" s="19"/>
      <c r="L2312" s="19"/>
      <c r="M2312" s="19"/>
      <c r="N2312" s="19"/>
      <c r="O2312" s="19"/>
      <c r="P2312" s="19"/>
      <c r="Q2312" s="25"/>
      <c r="R2312" s="106"/>
      <c r="S2312" s="31"/>
      <c r="W2312" s="67"/>
      <c r="X2312" s="31"/>
      <c r="AB2312" s="67"/>
      <c r="AC2312" s="19"/>
      <c r="AD2312" s="19"/>
      <c r="AE2312" s="19"/>
      <c r="AF2312" s="19"/>
      <c r="AG2312" s="19"/>
      <c r="AH2312" s="19"/>
      <c r="AI2312" s="19"/>
      <c r="AJ2312" s="19"/>
      <c r="AK2312" s="19"/>
      <c r="AL2312" s="19"/>
      <c r="AM2312" s="19"/>
      <c r="AN2312" s="19"/>
      <c r="AO2312" s="19"/>
      <c r="AP2312" s="19"/>
      <c r="AQ2312" s="25"/>
      <c r="AR2312" s="106"/>
      <c r="AS2312" s="246"/>
      <c r="AT2312" s="246"/>
      <c r="AU2312" s="246"/>
      <c r="AV2312" s="246"/>
      <c r="AW2312" s="246"/>
      <c r="AX2312" s="34"/>
      <c r="AY2312" s="2"/>
      <c r="AZ2312" s="2"/>
      <c r="BA2312" s="2"/>
      <c r="BB2312" s="105"/>
    </row>
    <row r="2313" spans="2:54">
      <c r="C2313" s="19" t="s">
        <v>6101</v>
      </c>
      <c r="D2313" s="19"/>
      <c r="E2313" s="19"/>
      <c r="F2313" s="19"/>
      <c r="G2313" s="19"/>
      <c r="H2313" s="19"/>
      <c r="I2313" s="19"/>
      <c r="J2313" s="19"/>
      <c r="K2313" s="19"/>
      <c r="L2313" s="19"/>
      <c r="M2313" s="19"/>
      <c r="N2313" s="19"/>
      <c r="O2313" s="19"/>
      <c r="P2313" s="19"/>
      <c r="Q2313" s="69" t="str">
        <f>VLOOKUP($C2313,D1_8!$B$5:$I$996,6,FALSE)&amp;""</f>
        <v/>
      </c>
      <c r="R2313" s="104"/>
      <c r="S2313" s="16" t="s">
        <v>2773</v>
      </c>
      <c r="T2313" s="16"/>
      <c r="U2313" s="16"/>
      <c r="V2313" s="16"/>
      <c r="W2313" s="16"/>
      <c r="X2313" s="157" t="str">
        <f>VLOOKUP($C2313,D1_8!$B$5:$I$996,8,FALSE)&amp;""</f>
        <v/>
      </c>
      <c r="Y2313" s="35"/>
      <c r="Z2313" s="35"/>
      <c r="AA2313" s="35"/>
      <c r="AB2313" s="104" t="s">
        <v>5574</v>
      </c>
      <c r="AC2313" s="19" t="s">
        <v>4076</v>
      </c>
      <c r="AD2313" s="19"/>
      <c r="AE2313" s="19"/>
      <c r="AF2313" s="19"/>
      <c r="AG2313" s="19"/>
      <c r="AH2313" s="19"/>
      <c r="AI2313" s="19"/>
      <c r="AJ2313" s="19"/>
      <c r="AK2313" s="19"/>
      <c r="AL2313" s="19"/>
      <c r="AM2313" s="19"/>
      <c r="AN2313" s="19"/>
      <c r="AO2313" s="19"/>
      <c r="AP2313" s="19"/>
      <c r="AQ2313" s="69" t="str">
        <f>VLOOKUP($AC2313,D1_8!$B$5:$I$996,6,FALSE)&amp;""</f>
        <v/>
      </c>
      <c r="AR2313" s="104"/>
      <c r="AS2313" s="246"/>
      <c r="AT2313" s="246"/>
      <c r="AU2313" s="246"/>
      <c r="AV2313" s="246"/>
      <c r="AW2313" s="246"/>
      <c r="AX2313" s="34"/>
      <c r="AY2313" s="2"/>
      <c r="AZ2313" s="2"/>
      <c r="BA2313" s="2"/>
      <c r="BB2313" s="105"/>
    </row>
    <row r="2314" spans="2:54">
      <c r="C2314" s="19"/>
      <c r="D2314" s="19"/>
      <c r="E2314" s="19"/>
      <c r="F2314" s="19"/>
      <c r="G2314" s="19"/>
      <c r="H2314" s="19"/>
      <c r="I2314" s="19"/>
      <c r="J2314" s="19"/>
      <c r="K2314" s="19"/>
      <c r="L2314" s="19"/>
      <c r="M2314" s="19"/>
      <c r="N2314" s="19"/>
      <c r="O2314" s="19"/>
      <c r="P2314" s="19"/>
      <c r="Q2314" s="25"/>
      <c r="R2314" s="106"/>
      <c r="S2314" s="16"/>
      <c r="T2314" s="16"/>
      <c r="U2314" s="16"/>
      <c r="V2314" s="16"/>
      <c r="W2314" s="16"/>
      <c r="X2314" s="11"/>
      <c r="Y2314" s="35"/>
      <c r="Z2314" s="35"/>
      <c r="AA2314" s="35"/>
      <c r="AB2314" s="106"/>
      <c r="AC2314" s="19"/>
      <c r="AD2314" s="19"/>
      <c r="AE2314" s="19"/>
      <c r="AF2314" s="19"/>
      <c r="AG2314" s="19"/>
      <c r="AH2314" s="19"/>
      <c r="AI2314" s="19"/>
      <c r="AJ2314" s="19"/>
      <c r="AK2314" s="19"/>
      <c r="AL2314" s="19"/>
      <c r="AM2314" s="19"/>
      <c r="AN2314" s="19"/>
      <c r="AO2314" s="19"/>
      <c r="AP2314" s="19"/>
      <c r="AQ2314" s="25"/>
      <c r="AR2314" s="106"/>
      <c r="AS2314" s="246"/>
      <c r="AT2314" s="246"/>
      <c r="AU2314" s="246"/>
      <c r="AV2314" s="246"/>
      <c r="AW2314" s="246"/>
      <c r="AX2314" s="34"/>
      <c r="AY2314" s="2"/>
      <c r="AZ2314" s="2"/>
      <c r="BA2314" s="2"/>
      <c r="BB2314" s="105"/>
    </row>
    <row r="2315" spans="2:54">
      <c r="C2315" s="19" t="s">
        <v>3993</v>
      </c>
      <c r="D2315" s="19"/>
      <c r="E2315" s="19"/>
      <c r="F2315" s="19"/>
      <c r="G2315" s="19"/>
      <c r="H2315" s="19"/>
      <c r="I2315" s="19"/>
      <c r="J2315" s="19"/>
      <c r="K2315" s="19"/>
      <c r="L2315" s="19"/>
      <c r="M2315" s="19"/>
      <c r="N2315" s="19"/>
      <c r="O2315" s="19"/>
      <c r="P2315" s="19"/>
      <c r="Q2315" s="69" t="str">
        <f>VLOOKUP($C2315,D1_8!$B$5:$I$996,6,FALSE)&amp;""</f>
        <v/>
      </c>
      <c r="R2315" s="104"/>
      <c r="S2315" s="16" t="s">
        <v>2773</v>
      </c>
      <c r="T2315" s="16"/>
      <c r="U2315" s="16"/>
      <c r="V2315" s="16"/>
      <c r="W2315" s="16"/>
      <c r="X2315" s="157" t="str">
        <f>VLOOKUP($C2315,D1_8!$B$5:$I$996,8,FALSE)&amp;""</f>
        <v/>
      </c>
      <c r="Y2315" s="35"/>
      <c r="Z2315" s="35"/>
      <c r="AA2315" s="35"/>
      <c r="AB2315" s="104" t="s">
        <v>5574</v>
      </c>
      <c r="AC2315" s="19" t="s">
        <v>1308</v>
      </c>
      <c r="AD2315" s="19"/>
      <c r="AE2315" s="19"/>
      <c r="AF2315" s="19"/>
      <c r="AG2315" s="19"/>
      <c r="AH2315" s="19"/>
      <c r="AI2315" s="19"/>
      <c r="AJ2315" s="19"/>
      <c r="AK2315" s="19"/>
      <c r="AL2315" s="19"/>
      <c r="AM2315" s="19"/>
      <c r="AN2315" s="19"/>
      <c r="AO2315" s="19"/>
      <c r="AP2315" s="19"/>
      <c r="AQ2315" s="69" t="str">
        <f>VLOOKUP($AC2315,D1_8!$B$5:$I$996,6,FALSE)&amp;""</f>
        <v/>
      </c>
      <c r="AR2315" s="104"/>
      <c r="AS2315" s="110"/>
      <c r="AT2315" s="110"/>
      <c r="AU2315" s="110"/>
      <c r="AV2315" s="110"/>
      <c r="AW2315" s="110"/>
      <c r="AX2315" s="25"/>
      <c r="AY2315" s="77"/>
      <c r="AZ2315" s="77"/>
      <c r="BA2315" s="77"/>
      <c r="BB2315" s="105"/>
    </row>
    <row r="2316" spans="2:54">
      <c r="C2316" s="19"/>
      <c r="D2316" s="19"/>
      <c r="E2316" s="19"/>
      <c r="F2316" s="19"/>
      <c r="G2316" s="19"/>
      <c r="H2316" s="19"/>
      <c r="I2316" s="19"/>
      <c r="J2316" s="19"/>
      <c r="K2316" s="19"/>
      <c r="L2316" s="19"/>
      <c r="M2316" s="19"/>
      <c r="N2316" s="19"/>
      <c r="O2316" s="19"/>
      <c r="P2316" s="19"/>
      <c r="Q2316" s="25"/>
      <c r="R2316" s="106"/>
      <c r="S2316" s="16"/>
      <c r="T2316" s="16"/>
      <c r="U2316" s="16"/>
      <c r="V2316" s="16"/>
      <c r="W2316" s="16"/>
      <c r="X2316" s="11"/>
      <c r="Y2316" s="35"/>
      <c r="Z2316" s="35"/>
      <c r="AA2316" s="35"/>
      <c r="AB2316" s="106"/>
      <c r="AC2316" s="19"/>
      <c r="AD2316" s="19"/>
      <c r="AE2316" s="19"/>
      <c r="AF2316" s="19"/>
      <c r="AG2316" s="19"/>
      <c r="AH2316" s="19"/>
      <c r="AI2316" s="19"/>
      <c r="AJ2316" s="19"/>
      <c r="AK2316" s="19"/>
      <c r="AL2316" s="19"/>
      <c r="AM2316" s="19"/>
      <c r="AN2316" s="19"/>
      <c r="AO2316" s="19"/>
      <c r="AP2316" s="19"/>
      <c r="AQ2316" s="25"/>
      <c r="AR2316" s="106"/>
      <c r="AS2316" s="16"/>
      <c r="AT2316" s="16"/>
      <c r="AU2316" s="16"/>
      <c r="AV2316" s="16"/>
      <c r="AW2316" s="16"/>
      <c r="AX2316" s="11"/>
      <c r="AY2316" s="35"/>
      <c r="AZ2316" s="35"/>
      <c r="BA2316" s="35"/>
      <c r="BB2316" s="106"/>
    </row>
    <row r="2317" spans="2:54">
      <c r="C2317" s="19" t="s">
        <v>6102</v>
      </c>
      <c r="D2317" s="19"/>
      <c r="E2317" s="19"/>
      <c r="F2317" s="19"/>
      <c r="G2317" s="19"/>
      <c r="H2317" s="19"/>
      <c r="I2317" s="19"/>
      <c r="J2317" s="19"/>
      <c r="K2317" s="19"/>
      <c r="L2317" s="19"/>
      <c r="M2317" s="19"/>
      <c r="N2317" s="19"/>
      <c r="O2317" s="19"/>
      <c r="P2317" s="19"/>
      <c r="Q2317" s="69" t="str">
        <f>VLOOKUP($C2317,D1_8!$B$5:$I$996,6,FALSE)&amp;""</f>
        <v/>
      </c>
      <c r="R2317" s="104"/>
      <c r="S2317" s="16" t="s">
        <v>2773</v>
      </c>
      <c r="T2317" s="16"/>
      <c r="U2317" s="16"/>
      <c r="V2317" s="16"/>
      <c r="W2317" s="16"/>
      <c r="X2317" s="157" t="str">
        <f>VLOOKUP($C2317,D1_8!$B$5:$I$996,8,FALSE)&amp;""</f>
        <v/>
      </c>
      <c r="Y2317" s="35"/>
      <c r="Z2317" s="35"/>
      <c r="AA2317" s="35"/>
      <c r="AB2317" s="104" t="s">
        <v>5574</v>
      </c>
      <c r="AC2317" s="19" t="s">
        <v>4488</v>
      </c>
      <c r="AD2317" s="19"/>
      <c r="AE2317" s="19"/>
      <c r="AF2317" s="19"/>
      <c r="AG2317" s="19"/>
      <c r="AH2317" s="19"/>
      <c r="AI2317" s="19"/>
      <c r="AJ2317" s="19"/>
      <c r="AK2317" s="19"/>
      <c r="AL2317" s="19"/>
      <c r="AM2317" s="19"/>
      <c r="AN2317" s="19"/>
      <c r="AO2317" s="19"/>
      <c r="AP2317" s="19"/>
      <c r="AQ2317" s="69" t="str">
        <f>VLOOKUP($AC2317,D1_8!$B$5:$I$996,6,FALSE)&amp;""</f>
        <v/>
      </c>
      <c r="AR2317" s="104"/>
      <c r="AS2317" s="16" t="s">
        <v>2773</v>
      </c>
      <c r="AT2317" s="16"/>
      <c r="AU2317" s="16"/>
      <c r="AV2317" s="16"/>
      <c r="AW2317" s="16"/>
      <c r="AX2317" s="157" t="str">
        <f>VLOOKUP($AC2317,D1_8!$B$5:$I$996,8,FALSE)&amp;""</f>
        <v/>
      </c>
      <c r="AY2317" s="35"/>
      <c r="AZ2317" s="35"/>
      <c r="BA2317" s="35"/>
      <c r="BB2317" s="104" t="s">
        <v>5574</v>
      </c>
    </row>
    <row r="2318" spans="2:54">
      <c r="C2318" s="19"/>
      <c r="D2318" s="19"/>
      <c r="E2318" s="19"/>
      <c r="F2318" s="19"/>
      <c r="G2318" s="19"/>
      <c r="H2318" s="19"/>
      <c r="I2318" s="19"/>
      <c r="J2318" s="19"/>
      <c r="K2318" s="19"/>
      <c r="L2318" s="19"/>
      <c r="M2318" s="19"/>
      <c r="N2318" s="19"/>
      <c r="O2318" s="19"/>
      <c r="P2318" s="19"/>
      <c r="Q2318" s="25"/>
      <c r="R2318" s="106"/>
      <c r="S2318" s="16"/>
      <c r="T2318" s="16"/>
      <c r="U2318" s="16"/>
      <c r="V2318" s="16"/>
      <c r="W2318" s="16"/>
      <c r="X2318" s="11"/>
      <c r="Y2318" s="35"/>
      <c r="Z2318" s="35"/>
      <c r="AA2318" s="35"/>
      <c r="AB2318" s="106"/>
      <c r="AC2318" s="19"/>
      <c r="AD2318" s="19"/>
      <c r="AE2318" s="19"/>
      <c r="AF2318" s="19"/>
      <c r="AG2318" s="19"/>
      <c r="AH2318" s="19"/>
      <c r="AI2318" s="19"/>
      <c r="AJ2318" s="19"/>
      <c r="AK2318" s="19"/>
      <c r="AL2318" s="19"/>
      <c r="AM2318" s="19"/>
      <c r="AN2318" s="19"/>
      <c r="AO2318" s="19"/>
      <c r="AP2318" s="19"/>
      <c r="AQ2318" s="25"/>
      <c r="AR2318" s="106"/>
      <c r="AS2318" s="16"/>
      <c r="AT2318" s="16"/>
      <c r="AU2318" s="16"/>
      <c r="AV2318" s="16"/>
      <c r="AW2318" s="16"/>
      <c r="AX2318" s="11"/>
      <c r="AY2318" s="35"/>
      <c r="AZ2318" s="35"/>
      <c r="BA2318" s="35"/>
      <c r="BB2318" s="106"/>
    </row>
    <row r="2319" spans="2:54">
      <c r="C2319" s="19" t="s">
        <v>275</v>
      </c>
      <c r="D2319" s="19"/>
      <c r="E2319" s="19"/>
      <c r="F2319" s="19"/>
      <c r="G2319" s="19"/>
      <c r="H2319" s="19"/>
      <c r="I2319" s="19"/>
      <c r="J2319" s="19"/>
      <c r="K2319" s="19"/>
      <c r="L2319" s="19"/>
      <c r="M2319" s="19"/>
      <c r="N2319" s="19"/>
      <c r="O2319" s="19"/>
      <c r="P2319" s="19"/>
      <c r="Q2319" s="69" t="str">
        <f>VLOOKUP($C2319,D1_8!$B$5:$I$996,6,FALSE)&amp;""</f>
        <v/>
      </c>
      <c r="R2319" s="104"/>
      <c r="S2319" s="16" t="s">
        <v>2773</v>
      </c>
      <c r="T2319" s="16"/>
      <c r="U2319" s="16"/>
      <c r="V2319" s="16"/>
      <c r="W2319" s="16"/>
      <c r="X2319" s="157" t="str">
        <f>VLOOKUP($C2319,D1_8!$B$5:$I$996,8,FALSE)&amp;""</f>
        <v/>
      </c>
      <c r="Y2319" s="35"/>
      <c r="Z2319" s="35"/>
      <c r="AA2319" s="35"/>
      <c r="AB2319" s="104" t="s">
        <v>5574</v>
      </c>
      <c r="AC2319" s="19" t="s">
        <v>6103</v>
      </c>
      <c r="AD2319" s="19"/>
      <c r="AE2319" s="19"/>
      <c r="AF2319" s="19"/>
      <c r="AG2319" s="19"/>
      <c r="AH2319" s="19"/>
      <c r="AI2319" s="19"/>
      <c r="AJ2319" s="19"/>
      <c r="AK2319" s="19"/>
      <c r="AL2319" s="19"/>
      <c r="AM2319" s="19"/>
      <c r="AN2319" s="19"/>
      <c r="AO2319" s="19"/>
      <c r="AP2319" s="19"/>
      <c r="AQ2319" s="69" t="str">
        <f>VLOOKUP($AC2319,D1_8!$B$5:$I$996,6,FALSE)&amp;""</f>
        <v/>
      </c>
      <c r="AR2319" s="104"/>
      <c r="AS2319" s="16" t="s">
        <v>2773</v>
      </c>
      <c r="AT2319" s="16"/>
      <c r="AU2319" s="16"/>
      <c r="AV2319" s="16"/>
      <c r="AW2319" s="16"/>
      <c r="AX2319" s="157" t="str">
        <f>VLOOKUP($AC2319,D1_8!$B$5:$I$996,8,FALSE)&amp;""</f>
        <v/>
      </c>
      <c r="AY2319" s="35"/>
      <c r="AZ2319" s="35"/>
      <c r="BA2319" s="35"/>
      <c r="BB2319" s="104" t="s">
        <v>5574</v>
      </c>
    </row>
    <row r="2320" spans="2:54">
      <c r="C2320" s="19"/>
      <c r="D2320" s="19"/>
      <c r="E2320" s="19"/>
      <c r="F2320" s="19"/>
      <c r="G2320" s="19"/>
      <c r="H2320" s="19"/>
      <c r="I2320" s="19"/>
      <c r="J2320" s="19"/>
      <c r="K2320" s="19"/>
      <c r="L2320" s="19"/>
      <c r="M2320" s="19"/>
      <c r="N2320" s="19"/>
      <c r="O2320" s="19"/>
      <c r="P2320" s="19"/>
      <c r="Q2320" s="25"/>
      <c r="R2320" s="106"/>
      <c r="S2320" s="16"/>
      <c r="T2320" s="16"/>
      <c r="U2320" s="16"/>
      <c r="V2320" s="16"/>
      <c r="W2320" s="16"/>
      <c r="X2320" s="11"/>
      <c r="Y2320" s="35"/>
      <c r="Z2320" s="35"/>
      <c r="AA2320" s="35"/>
      <c r="AB2320" s="106"/>
      <c r="AC2320" s="19"/>
      <c r="AD2320" s="19"/>
      <c r="AE2320" s="19"/>
      <c r="AF2320" s="19"/>
      <c r="AG2320" s="19"/>
      <c r="AH2320" s="19"/>
      <c r="AI2320" s="19"/>
      <c r="AJ2320" s="19"/>
      <c r="AK2320" s="19"/>
      <c r="AL2320" s="19"/>
      <c r="AM2320" s="19"/>
      <c r="AN2320" s="19"/>
      <c r="AO2320" s="19"/>
      <c r="AP2320" s="19"/>
      <c r="AQ2320" s="25"/>
      <c r="AR2320" s="106"/>
      <c r="AS2320" s="16"/>
      <c r="AT2320" s="16"/>
      <c r="AU2320" s="16"/>
      <c r="AV2320" s="16"/>
      <c r="AW2320" s="16"/>
      <c r="AX2320" s="11"/>
      <c r="AY2320" s="35"/>
      <c r="AZ2320" s="35"/>
      <c r="BA2320" s="35"/>
      <c r="BB2320" s="106"/>
    </row>
    <row r="2321" spans="2:54">
      <c r="C2321" s="19" t="s">
        <v>413</v>
      </c>
      <c r="D2321" s="19"/>
      <c r="E2321" s="19"/>
      <c r="F2321" s="19"/>
      <c r="G2321" s="19"/>
      <c r="H2321" s="19"/>
      <c r="I2321" s="19"/>
      <c r="J2321" s="19"/>
      <c r="K2321" s="19"/>
      <c r="L2321" s="19"/>
      <c r="M2321" s="19"/>
      <c r="N2321" s="19"/>
      <c r="O2321" s="19"/>
      <c r="P2321" s="19"/>
      <c r="Q2321" s="69" t="str">
        <f>VLOOKUP($C2321,D1_8!$B$5:$I$996,6,FALSE)&amp;""</f>
        <v/>
      </c>
      <c r="R2321" s="104"/>
      <c r="S2321" s="16" t="s">
        <v>2773</v>
      </c>
      <c r="T2321" s="16"/>
      <c r="U2321" s="16"/>
      <c r="V2321" s="16"/>
      <c r="W2321" s="16"/>
      <c r="X2321" s="157" t="str">
        <f>VLOOKUP($C2321,D1_8!$B$5:$I$996,8,FALSE)&amp;""</f>
        <v/>
      </c>
      <c r="Y2321" s="35"/>
      <c r="Z2321" s="35"/>
      <c r="AA2321" s="35"/>
      <c r="AB2321" s="104" t="s">
        <v>5574</v>
      </c>
      <c r="AC2321" s="19" t="s">
        <v>6104</v>
      </c>
      <c r="AD2321" s="19"/>
      <c r="AE2321" s="19"/>
      <c r="AF2321" s="19"/>
      <c r="AG2321" s="19"/>
      <c r="AH2321" s="19"/>
      <c r="AI2321" s="19"/>
      <c r="AJ2321" s="19"/>
      <c r="AK2321" s="19"/>
      <c r="AL2321" s="19"/>
      <c r="AM2321" s="19"/>
      <c r="AN2321" s="19"/>
      <c r="AO2321" s="19"/>
      <c r="AP2321" s="19"/>
      <c r="AQ2321" s="69" t="str">
        <f>VLOOKUP($AC2321,D1_8!$B$5:$I$996,6,FALSE)&amp;""</f>
        <v/>
      </c>
      <c r="AR2321" s="104"/>
      <c r="AS2321" s="16"/>
      <c r="AT2321" s="16"/>
      <c r="AU2321" s="16"/>
      <c r="AV2321" s="16"/>
      <c r="AW2321" s="16"/>
      <c r="AX2321" s="11"/>
      <c r="AY2321" s="35"/>
      <c r="AZ2321" s="35"/>
      <c r="BA2321" s="35"/>
      <c r="BB2321" s="104"/>
    </row>
    <row r="2322" spans="2:54">
      <c r="C2322" s="19"/>
      <c r="D2322" s="19"/>
      <c r="E2322" s="19"/>
      <c r="F2322" s="19"/>
      <c r="G2322" s="19"/>
      <c r="H2322" s="19"/>
      <c r="I2322" s="19"/>
      <c r="J2322" s="19"/>
      <c r="K2322" s="19"/>
      <c r="L2322" s="19"/>
      <c r="M2322" s="19"/>
      <c r="N2322" s="19"/>
      <c r="O2322" s="19"/>
      <c r="P2322" s="19"/>
      <c r="Q2322" s="25"/>
      <c r="R2322" s="106"/>
      <c r="S2322" s="16"/>
      <c r="T2322" s="16"/>
      <c r="U2322" s="16"/>
      <c r="V2322" s="16"/>
      <c r="W2322" s="16"/>
      <c r="X2322" s="11"/>
      <c r="Y2322" s="35"/>
      <c r="Z2322" s="35"/>
      <c r="AA2322" s="35"/>
      <c r="AB2322" s="106"/>
      <c r="AC2322" s="19"/>
      <c r="AD2322" s="19"/>
      <c r="AE2322" s="19"/>
      <c r="AF2322" s="19"/>
      <c r="AG2322" s="19"/>
      <c r="AH2322" s="19"/>
      <c r="AI2322" s="19"/>
      <c r="AJ2322" s="19"/>
      <c r="AK2322" s="19"/>
      <c r="AL2322" s="19"/>
      <c r="AM2322" s="19"/>
      <c r="AN2322" s="19"/>
      <c r="AO2322" s="19"/>
      <c r="AP2322" s="19"/>
      <c r="AQ2322" s="25"/>
      <c r="AR2322" s="106"/>
      <c r="AS2322" s="16"/>
      <c r="AT2322" s="16"/>
      <c r="AU2322" s="16"/>
      <c r="AV2322" s="16"/>
      <c r="AW2322" s="16"/>
      <c r="AX2322" s="11"/>
      <c r="AY2322" s="35"/>
      <c r="AZ2322" s="35"/>
      <c r="BA2322" s="35"/>
      <c r="BB2322" s="106"/>
    </row>
    <row r="2323" spans="2:54">
      <c r="C2323" s="19" t="s">
        <v>3650</v>
      </c>
      <c r="D2323" s="19"/>
      <c r="E2323" s="19"/>
      <c r="F2323" s="19"/>
      <c r="G2323" s="19"/>
      <c r="H2323" s="19"/>
      <c r="I2323" s="19"/>
      <c r="J2323" s="19"/>
      <c r="K2323" s="19"/>
      <c r="L2323" s="19"/>
      <c r="M2323" s="19"/>
      <c r="N2323" s="19"/>
      <c r="O2323" s="19"/>
      <c r="P2323" s="19"/>
      <c r="Q2323" s="69" t="str">
        <f>VLOOKUP($C2323,D1_8!$B$5:$I$996,6,FALSE)&amp;""</f>
        <v/>
      </c>
      <c r="R2323" s="104"/>
      <c r="S2323" s="16"/>
      <c r="T2323" s="16"/>
      <c r="U2323" s="16"/>
      <c r="V2323" s="16"/>
      <c r="W2323" s="16"/>
      <c r="X2323" s="11"/>
      <c r="Y2323" s="35"/>
      <c r="Z2323" s="35"/>
      <c r="AA2323" s="35"/>
      <c r="AB2323" s="104"/>
      <c r="AC2323" s="19" t="s">
        <v>6105</v>
      </c>
      <c r="AD2323" s="19"/>
      <c r="AE2323" s="19"/>
      <c r="AF2323" s="19"/>
      <c r="AG2323" s="19"/>
      <c r="AH2323" s="19"/>
      <c r="AI2323" s="19"/>
      <c r="AJ2323" s="19"/>
      <c r="AK2323" s="19"/>
      <c r="AL2323" s="19"/>
      <c r="AM2323" s="19"/>
      <c r="AN2323" s="19"/>
      <c r="AO2323" s="19"/>
      <c r="AP2323" s="19"/>
      <c r="AQ2323" s="69" t="str">
        <f>VLOOKUP($AC2323,D1_8!$B$5:$I$996,6,FALSE)&amp;""</f>
        <v/>
      </c>
      <c r="AR2323" s="104"/>
      <c r="AS2323" s="16" t="s">
        <v>2773</v>
      </c>
      <c r="AT2323" s="16"/>
      <c r="AU2323" s="16"/>
      <c r="AV2323" s="16"/>
      <c r="AW2323" s="16"/>
      <c r="AX2323" s="157" t="str">
        <f>VLOOKUP($AC2323,D1_8!$B$5:$I$996,8,FALSE)&amp;""</f>
        <v/>
      </c>
      <c r="AY2323" s="35"/>
      <c r="AZ2323" s="35"/>
      <c r="BA2323" s="35"/>
      <c r="BB2323" s="104" t="s">
        <v>5574</v>
      </c>
    </row>
    <row r="2324" spans="2:54">
      <c r="C2324" s="19"/>
      <c r="D2324" s="19"/>
      <c r="E2324" s="19"/>
      <c r="F2324" s="19"/>
      <c r="G2324" s="19"/>
      <c r="H2324" s="19"/>
      <c r="I2324" s="19"/>
      <c r="J2324" s="19"/>
      <c r="K2324" s="19"/>
      <c r="L2324" s="19"/>
      <c r="M2324" s="19"/>
      <c r="N2324" s="19"/>
      <c r="O2324" s="19"/>
      <c r="P2324" s="19"/>
      <c r="Q2324" s="25"/>
      <c r="R2324" s="106"/>
      <c r="S2324" s="16"/>
      <c r="T2324" s="16"/>
      <c r="U2324" s="16"/>
      <c r="V2324" s="16"/>
      <c r="W2324" s="16"/>
      <c r="X2324" s="11"/>
      <c r="Y2324" s="35"/>
      <c r="Z2324" s="35"/>
      <c r="AA2324" s="35"/>
      <c r="AB2324" s="106"/>
      <c r="AC2324" s="19"/>
      <c r="AD2324" s="19"/>
      <c r="AE2324" s="19"/>
      <c r="AF2324" s="19"/>
      <c r="AG2324" s="19"/>
      <c r="AH2324" s="19"/>
      <c r="AI2324" s="19"/>
      <c r="AJ2324" s="19"/>
      <c r="AK2324" s="19"/>
      <c r="AL2324" s="19"/>
      <c r="AM2324" s="19"/>
      <c r="AN2324" s="19"/>
      <c r="AO2324" s="19"/>
      <c r="AP2324" s="19"/>
      <c r="AQ2324" s="25"/>
      <c r="AR2324" s="106"/>
      <c r="AS2324" s="16"/>
      <c r="AT2324" s="16"/>
      <c r="AU2324" s="16"/>
      <c r="AV2324" s="16"/>
      <c r="AW2324" s="16"/>
      <c r="AX2324" s="11"/>
      <c r="AY2324" s="35"/>
      <c r="AZ2324" s="35"/>
      <c r="BA2324" s="35"/>
      <c r="BB2324" s="106"/>
    </row>
    <row r="2325" spans="2:54">
      <c r="C2325" s="19" t="s">
        <v>6107</v>
      </c>
      <c r="D2325" s="19"/>
      <c r="E2325" s="19"/>
      <c r="F2325" s="19"/>
      <c r="G2325" s="19"/>
      <c r="H2325" s="19"/>
      <c r="I2325" s="19"/>
      <c r="J2325" s="19"/>
      <c r="K2325" s="19"/>
      <c r="L2325" s="19"/>
      <c r="M2325" s="19"/>
      <c r="N2325" s="19"/>
      <c r="O2325" s="19"/>
      <c r="P2325" s="19"/>
      <c r="Q2325" s="69" t="str">
        <f>VLOOKUP($C2325,D1_8!$B$5:$I$996,6,FALSE)&amp;""</f>
        <v/>
      </c>
      <c r="R2325" s="104"/>
      <c r="S2325" s="16" t="s">
        <v>2773</v>
      </c>
      <c r="T2325" s="16"/>
      <c r="U2325" s="16"/>
      <c r="V2325" s="16"/>
      <c r="W2325" s="16"/>
      <c r="X2325" s="157" t="str">
        <f>VLOOKUP($C2325,D1_8!$B$5:$I$996,8,FALSE)&amp;""</f>
        <v/>
      </c>
      <c r="Y2325" s="35"/>
      <c r="Z2325" s="35"/>
      <c r="AA2325" s="35"/>
      <c r="AB2325" s="104" t="s">
        <v>5574</v>
      </c>
      <c r="AC2325" s="14"/>
      <c r="AD2325" s="81"/>
      <c r="AE2325" s="81"/>
      <c r="AF2325" s="81"/>
      <c r="AG2325" s="81"/>
      <c r="AH2325" s="81"/>
      <c r="AI2325" s="81"/>
      <c r="AJ2325" s="81"/>
      <c r="AK2325" s="81"/>
      <c r="AL2325" s="81"/>
      <c r="AM2325" s="81"/>
      <c r="AN2325" s="81"/>
      <c r="AO2325" s="81"/>
      <c r="AP2325" s="81"/>
      <c r="AQ2325" s="65"/>
      <c r="AR2325" s="65"/>
      <c r="AS2325" s="65"/>
      <c r="AT2325" s="65"/>
      <c r="AU2325" s="65"/>
      <c r="AV2325" s="65"/>
      <c r="AW2325" s="65"/>
      <c r="AX2325" s="65"/>
      <c r="AY2325" s="65"/>
      <c r="AZ2325" s="65"/>
      <c r="BA2325" s="65"/>
      <c r="BB2325" s="65"/>
    </row>
    <row r="2326" spans="2:54">
      <c r="C2326" s="19"/>
      <c r="D2326" s="19"/>
      <c r="E2326" s="19"/>
      <c r="F2326" s="19"/>
      <c r="G2326" s="19"/>
      <c r="H2326" s="19"/>
      <c r="I2326" s="19"/>
      <c r="J2326" s="19"/>
      <c r="K2326" s="19"/>
      <c r="L2326" s="19"/>
      <c r="M2326" s="19"/>
      <c r="N2326" s="19"/>
      <c r="O2326" s="19"/>
      <c r="P2326" s="19"/>
      <c r="Q2326" s="25"/>
      <c r="R2326" s="106"/>
      <c r="S2326" s="16"/>
      <c r="T2326" s="16"/>
      <c r="U2326" s="16"/>
      <c r="V2326" s="16"/>
      <c r="W2326" s="16"/>
      <c r="X2326" s="11"/>
      <c r="Y2326" s="35"/>
      <c r="Z2326" s="35"/>
      <c r="AA2326" s="35"/>
      <c r="AB2326" s="106"/>
      <c r="AC2326" s="276"/>
      <c r="AD2326" s="39"/>
      <c r="AE2326" s="39"/>
      <c r="AF2326" s="39"/>
      <c r="AG2326" s="39"/>
      <c r="AH2326" s="39"/>
      <c r="AI2326" s="39"/>
      <c r="AJ2326" s="39"/>
      <c r="AK2326" s="39"/>
      <c r="AL2326" s="39"/>
      <c r="AM2326" s="39"/>
      <c r="AN2326" s="39"/>
      <c r="AO2326" s="39"/>
      <c r="AP2326" s="39"/>
    </row>
    <row r="2328" spans="2:54">
      <c r="B2328" s="1" t="s">
        <v>7092</v>
      </c>
    </row>
    <row r="2329" spans="2:54">
      <c r="C2329" s="1" t="s">
        <v>3513</v>
      </c>
    </row>
    <row r="2330" spans="2:54" ht="14.25" customHeight="1">
      <c r="C2330" s="16" t="s">
        <v>288</v>
      </c>
      <c r="D2330" s="16"/>
      <c r="E2330" s="16"/>
      <c r="F2330" s="16"/>
      <c r="G2330" s="16"/>
      <c r="H2330" s="16"/>
      <c r="I2330" s="16"/>
      <c r="J2330" s="16"/>
      <c r="K2330" s="16"/>
      <c r="L2330" s="16"/>
      <c r="M2330" s="16"/>
      <c r="N2330" s="16"/>
      <c r="O2330" s="16"/>
      <c r="P2330" s="16"/>
      <c r="Q2330" s="24" t="s">
        <v>22</v>
      </c>
      <c r="R2330" s="104"/>
      <c r="S2330" s="45" t="s">
        <v>7669</v>
      </c>
      <c r="T2330" s="88"/>
      <c r="U2330" s="88"/>
      <c r="V2330" s="88"/>
      <c r="W2330" s="88"/>
      <c r="X2330" s="88"/>
      <c r="Y2330" s="88"/>
      <c r="Z2330" s="88"/>
      <c r="AA2330" s="88"/>
      <c r="AB2330" s="117"/>
      <c r="AC2330" s="16" t="s">
        <v>288</v>
      </c>
      <c r="AD2330" s="16"/>
      <c r="AE2330" s="16"/>
      <c r="AF2330" s="16"/>
      <c r="AG2330" s="16"/>
      <c r="AH2330" s="16"/>
      <c r="AI2330" s="16"/>
      <c r="AJ2330" s="16"/>
      <c r="AK2330" s="16"/>
      <c r="AL2330" s="16"/>
      <c r="AM2330" s="16"/>
      <c r="AN2330" s="16"/>
      <c r="AO2330" s="16"/>
      <c r="AP2330" s="16"/>
      <c r="AQ2330" s="24" t="s">
        <v>22</v>
      </c>
      <c r="AR2330" s="104"/>
      <c r="AS2330" s="45" t="s">
        <v>7669</v>
      </c>
      <c r="AT2330" s="88"/>
      <c r="AU2330" s="88"/>
      <c r="AV2330" s="88"/>
      <c r="AW2330" s="88"/>
      <c r="AX2330" s="88"/>
      <c r="AY2330" s="88"/>
      <c r="AZ2330" s="88"/>
      <c r="BA2330" s="88"/>
      <c r="BB2330" s="117"/>
    </row>
    <row r="2331" spans="2:54" ht="14.25" customHeight="1">
      <c r="C2331" s="16"/>
      <c r="D2331" s="16"/>
      <c r="E2331" s="16"/>
      <c r="F2331" s="16"/>
      <c r="G2331" s="16"/>
      <c r="H2331" s="16"/>
      <c r="I2331" s="16"/>
      <c r="J2331" s="16"/>
      <c r="K2331" s="16"/>
      <c r="L2331" s="16"/>
      <c r="M2331" s="16"/>
      <c r="N2331" s="16"/>
      <c r="O2331" s="16"/>
      <c r="P2331" s="16"/>
      <c r="Q2331" s="25"/>
      <c r="R2331" s="106"/>
      <c r="S2331" s="245" t="s">
        <v>123</v>
      </c>
      <c r="T2331" s="261"/>
      <c r="U2331" s="261"/>
      <c r="V2331" s="261"/>
      <c r="W2331" s="267"/>
      <c r="X2331" s="46"/>
      <c r="Y2331" s="89"/>
      <c r="Z2331" s="89"/>
      <c r="AA2331" s="89"/>
      <c r="AB2331" s="118"/>
      <c r="AC2331" s="16"/>
      <c r="AD2331" s="16"/>
      <c r="AE2331" s="16"/>
      <c r="AF2331" s="16"/>
      <c r="AG2331" s="16"/>
      <c r="AH2331" s="16"/>
      <c r="AI2331" s="16"/>
      <c r="AJ2331" s="16"/>
      <c r="AK2331" s="16"/>
      <c r="AL2331" s="16"/>
      <c r="AM2331" s="16"/>
      <c r="AN2331" s="16"/>
      <c r="AO2331" s="16"/>
      <c r="AP2331" s="16"/>
      <c r="AQ2331" s="25"/>
      <c r="AR2331" s="106"/>
      <c r="AS2331" s="245" t="s">
        <v>123</v>
      </c>
      <c r="AT2331" s="261"/>
      <c r="AU2331" s="261"/>
      <c r="AV2331" s="261"/>
      <c r="AW2331" s="267"/>
      <c r="AX2331" s="46"/>
      <c r="AY2331" s="89"/>
      <c r="AZ2331" s="89"/>
      <c r="BA2331" s="89"/>
      <c r="BB2331" s="118"/>
    </row>
    <row r="2332" spans="2:54">
      <c r="C2332" s="19" t="s">
        <v>6130</v>
      </c>
      <c r="D2332" s="19"/>
      <c r="E2332" s="19"/>
      <c r="F2332" s="19"/>
      <c r="G2332" s="19"/>
      <c r="H2332" s="19"/>
      <c r="I2332" s="19"/>
      <c r="J2332" s="19"/>
      <c r="K2332" s="19"/>
      <c r="L2332" s="19"/>
      <c r="M2332" s="19"/>
      <c r="N2332" s="19"/>
      <c r="O2332" s="19"/>
      <c r="P2332" s="19"/>
      <c r="Q2332" s="69" t="str">
        <f>VLOOKUP($C2332,D1_8!$B$5:$I$996,6,FALSE)&amp;""</f>
        <v/>
      </c>
      <c r="R2332" s="104"/>
      <c r="S2332" s="8"/>
      <c r="T2332" s="65"/>
      <c r="U2332" s="65"/>
      <c r="V2332" s="65"/>
      <c r="W2332" s="136"/>
      <c r="X2332" s="8"/>
      <c r="Y2332" s="65"/>
      <c r="Z2332" s="65"/>
      <c r="AA2332" s="65"/>
      <c r="AB2332" s="136"/>
      <c r="AC2332" s="19" t="s">
        <v>6132</v>
      </c>
      <c r="AD2332" s="19"/>
      <c r="AE2332" s="19"/>
      <c r="AF2332" s="19"/>
      <c r="AG2332" s="19"/>
      <c r="AH2332" s="19"/>
      <c r="AI2332" s="19"/>
      <c r="AJ2332" s="19"/>
      <c r="AK2332" s="19"/>
      <c r="AL2332" s="19"/>
      <c r="AM2332" s="19"/>
      <c r="AN2332" s="19"/>
      <c r="AO2332" s="19"/>
      <c r="AP2332" s="19"/>
      <c r="AQ2332" s="69" t="str">
        <f>VLOOKUP($AC2332,D1_8!$B$5:$I$996,6,FALSE)&amp;""</f>
        <v/>
      </c>
      <c r="AR2332" s="104"/>
      <c r="AS2332" s="111"/>
      <c r="AT2332" s="111"/>
      <c r="AU2332" s="111"/>
      <c r="AV2332" s="111"/>
      <c r="AW2332" s="111"/>
      <c r="AX2332" s="24"/>
      <c r="AY2332" s="76"/>
      <c r="AZ2332" s="76"/>
      <c r="BA2332" s="76"/>
      <c r="BB2332" s="104"/>
    </row>
    <row r="2333" spans="2:54">
      <c r="C2333" s="19"/>
      <c r="D2333" s="19"/>
      <c r="E2333" s="19"/>
      <c r="F2333" s="19"/>
      <c r="G2333" s="19"/>
      <c r="H2333" s="19"/>
      <c r="I2333" s="19"/>
      <c r="J2333" s="19"/>
      <c r="K2333" s="19"/>
      <c r="L2333" s="19"/>
      <c r="M2333" s="19"/>
      <c r="N2333" s="19"/>
      <c r="O2333" s="19"/>
      <c r="P2333" s="19"/>
      <c r="Q2333" s="25"/>
      <c r="R2333" s="106"/>
      <c r="S2333" s="31"/>
      <c r="W2333" s="67"/>
      <c r="X2333" s="31"/>
      <c r="AB2333" s="67"/>
      <c r="AC2333" s="19"/>
      <c r="AD2333" s="19"/>
      <c r="AE2333" s="19"/>
      <c r="AF2333" s="19"/>
      <c r="AG2333" s="19"/>
      <c r="AH2333" s="19"/>
      <c r="AI2333" s="19"/>
      <c r="AJ2333" s="19"/>
      <c r="AK2333" s="19"/>
      <c r="AL2333" s="19"/>
      <c r="AM2333" s="19"/>
      <c r="AN2333" s="19"/>
      <c r="AO2333" s="19"/>
      <c r="AP2333" s="19"/>
      <c r="AQ2333" s="25"/>
      <c r="AR2333" s="106"/>
      <c r="AS2333" s="246"/>
      <c r="AT2333" s="246"/>
      <c r="AU2333" s="246"/>
      <c r="AV2333" s="246"/>
      <c r="AW2333" s="246"/>
      <c r="AX2333" s="34"/>
      <c r="AY2333" s="2"/>
      <c r="AZ2333" s="2"/>
      <c r="BA2333" s="2"/>
      <c r="BB2333" s="105"/>
    </row>
    <row r="2334" spans="2:54">
      <c r="C2334" s="19" t="s">
        <v>5516</v>
      </c>
      <c r="D2334" s="19"/>
      <c r="E2334" s="19"/>
      <c r="F2334" s="19"/>
      <c r="G2334" s="19"/>
      <c r="H2334" s="19"/>
      <c r="I2334" s="19"/>
      <c r="J2334" s="19"/>
      <c r="K2334" s="19"/>
      <c r="L2334" s="19"/>
      <c r="M2334" s="19"/>
      <c r="N2334" s="19"/>
      <c r="O2334" s="19"/>
      <c r="P2334" s="19"/>
      <c r="Q2334" s="69" t="str">
        <f>VLOOKUP($C2334,D1_8!$B$5:$I$996,6,FALSE)&amp;""</f>
        <v/>
      </c>
      <c r="R2334" s="104"/>
      <c r="S2334" s="246"/>
      <c r="T2334" s="246"/>
      <c r="U2334" s="246"/>
      <c r="V2334" s="246"/>
      <c r="W2334" s="246"/>
      <c r="X2334" s="34"/>
      <c r="Y2334" s="2"/>
      <c r="Z2334" s="2"/>
      <c r="AA2334" s="2"/>
      <c r="AB2334" s="105"/>
      <c r="AC2334" s="19" t="s">
        <v>979</v>
      </c>
      <c r="AD2334" s="19"/>
      <c r="AE2334" s="19"/>
      <c r="AF2334" s="19"/>
      <c r="AG2334" s="19"/>
      <c r="AH2334" s="19"/>
      <c r="AI2334" s="19"/>
      <c r="AJ2334" s="19"/>
      <c r="AK2334" s="19"/>
      <c r="AL2334" s="19"/>
      <c r="AM2334" s="19"/>
      <c r="AN2334" s="19"/>
      <c r="AO2334" s="19"/>
      <c r="AP2334" s="19"/>
      <c r="AQ2334" s="69" t="str">
        <f>VLOOKUP($AC2334,D1_8!$B$5:$I$996,6,FALSE)&amp;""</f>
        <v/>
      </c>
      <c r="AR2334" s="104"/>
      <c r="AS2334" s="246"/>
      <c r="AT2334" s="246"/>
      <c r="AU2334" s="246"/>
      <c r="AV2334" s="246"/>
      <c r="AW2334" s="246"/>
      <c r="AX2334" s="34"/>
      <c r="AY2334" s="2"/>
      <c r="AZ2334" s="2"/>
      <c r="BA2334" s="2"/>
      <c r="BB2334" s="105"/>
    </row>
    <row r="2335" spans="2:54">
      <c r="C2335" s="19"/>
      <c r="D2335" s="19"/>
      <c r="E2335" s="19"/>
      <c r="F2335" s="19"/>
      <c r="G2335" s="19"/>
      <c r="H2335" s="19"/>
      <c r="I2335" s="19"/>
      <c r="J2335" s="19"/>
      <c r="K2335" s="19"/>
      <c r="L2335" s="19"/>
      <c r="M2335" s="19"/>
      <c r="N2335" s="19"/>
      <c r="O2335" s="19"/>
      <c r="P2335" s="19"/>
      <c r="Q2335" s="25"/>
      <c r="R2335" s="106"/>
      <c r="S2335" s="246"/>
      <c r="T2335" s="246"/>
      <c r="U2335" s="246"/>
      <c r="V2335" s="246"/>
      <c r="W2335" s="246"/>
      <c r="X2335" s="34"/>
      <c r="Y2335" s="2"/>
      <c r="Z2335" s="2"/>
      <c r="AA2335" s="2"/>
      <c r="AB2335" s="105"/>
      <c r="AC2335" s="19"/>
      <c r="AD2335" s="19"/>
      <c r="AE2335" s="19"/>
      <c r="AF2335" s="19"/>
      <c r="AG2335" s="19"/>
      <c r="AH2335" s="19"/>
      <c r="AI2335" s="19"/>
      <c r="AJ2335" s="19"/>
      <c r="AK2335" s="19"/>
      <c r="AL2335" s="19"/>
      <c r="AM2335" s="19"/>
      <c r="AN2335" s="19"/>
      <c r="AO2335" s="19"/>
      <c r="AP2335" s="19"/>
      <c r="AQ2335" s="25"/>
      <c r="AR2335" s="106"/>
      <c r="AS2335" s="110"/>
      <c r="AT2335" s="110"/>
      <c r="AU2335" s="110"/>
      <c r="AV2335" s="110"/>
      <c r="AW2335" s="110"/>
      <c r="AX2335" s="25"/>
      <c r="AY2335" s="77"/>
      <c r="AZ2335" s="77"/>
      <c r="BA2335" s="77"/>
      <c r="BB2335" s="106"/>
    </row>
    <row r="2336" spans="2:54">
      <c r="C2336" s="19" t="s">
        <v>6133</v>
      </c>
      <c r="D2336" s="19"/>
      <c r="E2336" s="19"/>
      <c r="F2336" s="19"/>
      <c r="G2336" s="19"/>
      <c r="H2336" s="19"/>
      <c r="I2336" s="19"/>
      <c r="J2336" s="19"/>
      <c r="K2336" s="19"/>
      <c r="L2336" s="19"/>
      <c r="M2336" s="19"/>
      <c r="N2336" s="19"/>
      <c r="O2336" s="19"/>
      <c r="P2336" s="19"/>
      <c r="Q2336" s="69" t="str">
        <f>VLOOKUP($C2336,D1_8!$B$5:$I$996,6,FALSE)&amp;""</f>
        <v/>
      </c>
      <c r="R2336" s="104"/>
      <c r="S2336" s="31"/>
      <c r="W2336" s="67"/>
      <c r="X2336" s="31"/>
      <c r="AB2336" s="67"/>
      <c r="AC2336" s="19" t="s">
        <v>3781</v>
      </c>
      <c r="AD2336" s="19"/>
      <c r="AE2336" s="19"/>
      <c r="AF2336" s="19"/>
      <c r="AG2336" s="19"/>
      <c r="AH2336" s="19"/>
      <c r="AI2336" s="19"/>
      <c r="AJ2336" s="19"/>
      <c r="AK2336" s="19"/>
      <c r="AL2336" s="19"/>
      <c r="AM2336" s="19"/>
      <c r="AN2336" s="19"/>
      <c r="AO2336" s="19"/>
      <c r="AP2336" s="19"/>
      <c r="AQ2336" s="69" t="str">
        <f>VLOOKUP($AC2336,D1_8!$B$5:$I$996,6,FALSE)&amp;""</f>
        <v/>
      </c>
      <c r="AR2336" s="104"/>
      <c r="AS2336" s="16" t="s">
        <v>2773</v>
      </c>
      <c r="AT2336" s="16"/>
      <c r="AU2336" s="16"/>
      <c r="AV2336" s="16"/>
      <c r="AW2336" s="16"/>
      <c r="AX2336" s="157" t="str">
        <f>VLOOKUP($AC2336,D1_8!$B$5:$I$996,8,FALSE)&amp;""</f>
        <v/>
      </c>
      <c r="AY2336" s="35"/>
      <c r="AZ2336" s="35"/>
      <c r="BA2336" s="35"/>
      <c r="BB2336" s="104" t="s">
        <v>5574</v>
      </c>
    </row>
    <row r="2337" spans="2:54">
      <c r="C2337" s="19"/>
      <c r="D2337" s="19"/>
      <c r="E2337" s="19"/>
      <c r="F2337" s="19"/>
      <c r="G2337" s="19"/>
      <c r="H2337" s="19"/>
      <c r="I2337" s="19"/>
      <c r="J2337" s="19"/>
      <c r="K2337" s="19"/>
      <c r="L2337" s="19"/>
      <c r="M2337" s="19"/>
      <c r="N2337" s="19"/>
      <c r="O2337" s="19"/>
      <c r="P2337" s="19"/>
      <c r="Q2337" s="25"/>
      <c r="R2337" s="106"/>
      <c r="S2337" s="9"/>
      <c r="T2337" s="70"/>
      <c r="U2337" s="70"/>
      <c r="V2337" s="70"/>
      <c r="W2337" s="137"/>
      <c r="X2337" s="9"/>
      <c r="Y2337" s="70"/>
      <c r="Z2337" s="70"/>
      <c r="AA2337" s="70"/>
      <c r="AB2337" s="137"/>
      <c r="AC2337" s="19"/>
      <c r="AD2337" s="19"/>
      <c r="AE2337" s="19"/>
      <c r="AF2337" s="19"/>
      <c r="AG2337" s="19"/>
      <c r="AH2337" s="19"/>
      <c r="AI2337" s="19"/>
      <c r="AJ2337" s="19"/>
      <c r="AK2337" s="19"/>
      <c r="AL2337" s="19"/>
      <c r="AM2337" s="19"/>
      <c r="AN2337" s="19"/>
      <c r="AO2337" s="19"/>
      <c r="AP2337" s="19"/>
      <c r="AQ2337" s="25"/>
      <c r="AR2337" s="106"/>
      <c r="AS2337" s="16"/>
      <c r="AT2337" s="16"/>
      <c r="AU2337" s="16"/>
      <c r="AV2337" s="16"/>
      <c r="AW2337" s="16"/>
      <c r="AX2337" s="11"/>
      <c r="AY2337" s="35"/>
      <c r="AZ2337" s="35"/>
      <c r="BA2337" s="35"/>
      <c r="BB2337" s="106"/>
    </row>
    <row r="2338" spans="2:54">
      <c r="C2338" s="19" t="s">
        <v>6134</v>
      </c>
      <c r="D2338" s="19"/>
      <c r="E2338" s="19"/>
      <c r="F2338" s="19"/>
      <c r="G2338" s="19"/>
      <c r="H2338" s="19"/>
      <c r="I2338" s="19"/>
      <c r="J2338" s="19"/>
      <c r="K2338" s="19"/>
      <c r="L2338" s="19"/>
      <c r="M2338" s="19"/>
      <c r="N2338" s="19"/>
      <c r="O2338" s="19"/>
      <c r="P2338" s="19"/>
      <c r="Q2338" s="69" t="str">
        <f>VLOOKUP($C2338,D1_8!$B$5:$I$996,6,FALSE)&amp;""</f>
        <v/>
      </c>
      <c r="R2338" s="104"/>
      <c r="S2338" s="16" t="s">
        <v>2773</v>
      </c>
      <c r="T2338" s="16"/>
      <c r="U2338" s="16"/>
      <c r="V2338" s="16"/>
      <c r="W2338" s="16"/>
      <c r="X2338" s="157" t="str">
        <f>VLOOKUP($C2338,D1_8!$B$5:$I$996,8,FALSE)&amp;""</f>
        <v/>
      </c>
      <c r="Y2338" s="35"/>
      <c r="Z2338" s="35"/>
      <c r="AA2338" s="35"/>
      <c r="AB2338" s="104" t="s">
        <v>5574</v>
      </c>
      <c r="AC2338" s="19" t="s">
        <v>4493</v>
      </c>
      <c r="AD2338" s="19"/>
      <c r="AE2338" s="19"/>
      <c r="AF2338" s="19"/>
      <c r="AG2338" s="19"/>
      <c r="AH2338" s="19"/>
      <c r="AI2338" s="19"/>
      <c r="AJ2338" s="19"/>
      <c r="AK2338" s="19"/>
      <c r="AL2338" s="19"/>
      <c r="AM2338" s="19"/>
      <c r="AN2338" s="19"/>
      <c r="AO2338" s="19"/>
      <c r="AP2338" s="19"/>
      <c r="AQ2338" s="69" t="str">
        <f>VLOOKUP($AC2338,D1_8!$B$5:$I$996,6,FALSE)&amp;""</f>
        <v/>
      </c>
      <c r="AR2338" s="104"/>
      <c r="AS2338" s="16" t="s">
        <v>2773</v>
      </c>
      <c r="AT2338" s="16"/>
      <c r="AU2338" s="16"/>
      <c r="AV2338" s="16"/>
      <c r="AW2338" s="16"/>
      <c r="AX2338" s="157" t="str">
        <f>VLOOKUP($AC2338,D1_8!$B$5:$I$996,8,FALSE)&amp;""</f>
        <v/>
      </c>
      <c r="AY2338" s="35"/>
      <c r="AZ2338" s="35"/>
      <c r="BA2338" s="35"/>
      <c r="BB2338" s="104" t="s">
        <v>5574</v>
      </c>
    </row>
    <row r="2339" spans="2:54">
      <c r="C2339" s="19"/>
      <c r="D2339" s="19"/>
      <c r="E2339" s="19"/>
      <c r="F2339" s="19"/>
      <c r="G2339" s="19"/>
      <c r="H2339" s="19"/>
      <c r="I2339" s="19"/>
      <c r="J2339" s="19"/>
      <c r="K2339" s="19"/>
      <c r="L2339" s="19"/>
      <c r="M2339" s="19"/>
      <c r="N2339" s="19"/>
      <c r="O2339" s="19"/>
      <c r="P2339" s="19"/>
      <c r="Q2339" s="25"/>
      <c r="R2339" s="106"/>
      <c r="S2339" s="16"/>
      <c r="T2339" s="16"/>
      <c r="U2339" s="16"/>
      <c r="V2339" s="16"/>
      <c r="W2339" s="16"/>
      <c r="X2339" s="11"/>
      <c r="Y2339" s="35"/>
      <c r="Z2339" s="35"/>
      <c r="AA2339" s="35"/>
      <c r="AB2339" s="106"/>
      <c r="AC2339" s="19"/>
      <c r="AD2339" s="19"/>
      <c r="AE2339" s="19"/>
      <c r="AF2339" s="19"/>
      <c r="AG2339" s="19"/>
      <c r="AH2339" s="19"/>
      <c r="AI2339" s="19"/>
      <c r="AJ2339" s="19"/>
      <c r="AK2339" s="19"/>
      <c r="AL2339" s="19"/>
      <c r="AM2339" s="19"/>
      <c r="AN2339" s="19"/>
      <c r="AO2339" s="19"/>
      <c r="AP2339" s="19"/>
      <c r="AQ2339" s="25"/>
      <c r="AR2339" s="106"/>
      <c r="AS2339" s="16"/>
      <c r="AT2339" s="16"/>
      <c r="AU2339" s="16"/>
      <c r="AV2339" s="16"/>
      <c r="AW2339" s="16"/>
      <c r="AX2339" s="11"/>
      <c r="AY2339" s="35"/>
      <c r="AZ2339" s="35"/>
      <c r="BA2339" s="35"/>
      <c r="BB2339" s="106"/>
    </row>
    <row r="2340" spans="2:54">
      <c r="C2340" s="19" t="s">
        <v>2367</v>
      </c>
      <c r="D2340" s="19"/>
      <c r="E2340" s="19"/>
      <c r="F2340" s="19"/>
      <c r="G2340" s="19"/>
      <c r="H2340" s="19"/>
      <c r="I2340" s="19"/>
      <c r="J2340" s="19"/>
      <c r="K2340" s="19"/>
      <c r="L2340" s="19"/>
      <c r="M2340" s="19"/>
      <c r="N2340" s="19"/>
      <c r="O2340" s="19"/>
      <c r="P2340" s="19"/>
      <c r="Q2340" s="69" t="str">
        <f>VLOOKUP($C2340,D1_8!$B$5:$I$996,6,FALSE)&amp;""</f>
        <v/>
      </c>
      <c r="R2340" s="104"/>
      <c r="S2340" s="16" t="s">
        <v>2773</v>
      </c>
      <c r="T2340" s="16"/>
      <c r="U2340" s="16"/>
      <c r="V2340" s="16"/>
      <c r="W2340" s="16"/>
      <c r="X2340" s="157" t="str">
        <f>VLOOKUP($C2340,D1_8!$B$5:$I$996,8,FALSE)&amp;""</f>
        <v/>
      </c>
      <c r="Y2340" s="35"/>
      <c r="Z2340" s="35"/>
      <c r="AA2340" s="35"/>
      <c r="AB2340" s="104" t="s">
        <v>5574</v>
      </c>
      <c r="AC2340" s="19" t="s">
        <v>1567</v>
      </c>
      <c r="AD2340" s="19"/>
      <c r="AE2340" s="19"/>
      <c r="AF2340" s="19"/>
      <c r="AG2340" s="19"/>
      <c r="AH2340" s="19"/>
      <c r="AI2340" s="19"/>
      <c r="AJ2340" s="19"/>
      <c r="AK2340" s="19"/>
      <c r="AL2340" s="19"/>
      <c r="AM2340" s="19"/>
      <c r="AN2340" s="19"/>
      <c r="AO2340" s="19"/>
      <c r="AP2340" s="19"/>
      <c r="AQ2340" s="69" t="str">
        <f>VLOOKUP($AC2340,D1_8!$B$5:$I$996,6,FALSE)&amp;""</f>
        <v/>
      </c>
      <c r="AR2340" s="104"/>
      <c r="AS2340" s="16" t="s">
        <v>2773</v>
      </c>
      <c r="AT2340" s="16"/>
      <c r="AU2340" s="16"/>
      <c r="AV2340" s="16"/>
      <c r="AW2340" s="16"/>
      <c r="AX2340" s="157" t="str">
        <f>VLOOKUP($AC2340,D1_8!$B$5:$I$996,8,FALSE)&amp;""</f>
        <v/>
      </c>
      <c r="AY2340" s="35"/>
      <c r="AZ2340" s="35"/>
      <c r="BA2340" s="35"/>
      <c r="BB2340" s="104" t="s">
        <v>5574</v>
      </c>
    </row>
    <row r="2341" spans="2:54">
      <c r="C2341" s="19"/>
      <c r="D2341" s="19"/>
      <c r="E2341" s="19"/>
      <c r="F2341" s="19"/>
      <c r="G2341" s="19"/>
      <c r="H2341" s="19"/>
      <c r="I2341" s="19"/>
      <c r="J2341" s="19"/>
      <c r="K2341" s="19"/>
      <c r="L2341" s="19"/>
      <c r="M2341" s="19"/>
      <c r="N2341" s="19"/>
      <c r="O2341" s="19"/>
      <c r="P2341" s="19"/>
      <c r="Q2341" s="25"/>
      <c r="R2341" s="106"/>
      <c r="S2341" s="16"/>
      <c r="T2341" s="16"/>
      <c r="U2341" s="16"/>
      <c r="V2341" s="16"/>
      <c r="W2341" s="16"/>
      <c r="X2341" s="11"/>
      <c r="Y2341" s="35"/>
      <c r="Z2341" s="35"/>
      <c r="AA2341" s="35"/>
      <c r="AB2341" s="106"/>
      <c r="AC2341" s="19"/>
      <c r="AD2341" s="19"/>
      <c r="AE2341" s="19"/>
      <c r="AF2341" s="19"/>
      <c r="AG2341" s="19"/>
      <c r="AH2341" s="19"/>
      <c r="AI2341" s="19"/>
      <c r="AJ2341" s="19"/>
      <c r="AK2341" s="19"/>
      <c r="AL2341" s="19"/>
      <c r="AM2341" s="19"/>
      <c r="AN2341" s="19"/>
      <c r="AO2341" s="19"/>
      <c r="AP2341" s="19"/>
      <c r="AQ2341" s="25"/>
      <c r="AR2341" s="106"/>
      <c r="AS2341" s="16"/>
      <c r="AT2341" s="16"/>
      <c r="AU2341" s="16"/>
      <c r="AV2341" s="16"/>
      <c r="AW2341" s="16"/>
      <c r="AX2341" s="11"/>
      <c r="AY2341" s="35"/>
      <c r="AZ2341" s="35"/>
      <c r="BA2341" s="35"/>
      <c r="BB2341" s="106"/>
    </row>
    <row r="2342" spans="2:54">
      <c r="C2342" s="19" t="s">
        <v>6136</v>
      </c>
      <c r="D2342" s="19"/>
      <c r="E2342" s="19"/>
      <c r="F2342" s="19"/>
      <c r="G2342" s="19"/>
      <c r="H2342" s="19"/>
      <c r="I2342" s="19"/>
      <c r="J2342" s="19"/>
      <c r="K2342" s="19"/>
      <c r="L2342" s="19"/>
      <c r="M2342" s="19"/>
      <c r="N2342" s="19"/>
      <c r="O2342" s="19"/>
      <c r="P2342" s="19"/>
      <c r="Q2342" s="69" t="str">
        <f>VLOOKUP($C2342,D1_8!$B$5:$I$996,6,FALSE)&amp;""</f>
        <v/>
      </c>
      <c r="R2342" s="104"/>
      <c r="S2342" s="16" t="s">
        <v>2773</v>
      </c>
      <c r="T2342" s="16"/>
      <c r="U2342" s="16"/>
      <c r="V2342" s="16"/>
      <c r="W2342" s="16"/>
      <c r="X2342" s="157" t="str">
        <f>VLOOKUP($C2342,D1_8!$B$5:$I$996,8,FALSE)&amp;""</f>
        <v/>
      </c>
      <c r="Y2342" s="35"/>
      <c r="Z2342" s="35"/>
      <c r="AA2342" s="35"/>
      <c r="AB2342" s="104" t="s">
        <v>5574</v>
      </c>
      <c r="AC2342" s="19" t="s">
        <v>964</v>
      </c>
      <c r="AD2342" s="19"/>
      <c r="AE2342" s="19"/>
      <c r="AF2342" s="19"/>
      <c r="AG2342" s="19"/>
      <c r="AH2342" s="19"/>
      <c r="AI2342" s="19"/>
      <c r="AJ2342" s="19"/>
      <c r="AK2342" s="19"/>
      <c r="AL2342" s="19"/>
      <c r="AM2342" s="19"/>
      <c r="AN2342" s="19"/>
      <c r="AO2342" s="19"/>
      <c r="AP2342" s="19"/>
      <c r="AQ2342" s="69" t="str">
        <f>VLOOKUP($AC2342,D1_8!$B$5:$I$996,6,FALSE)&amp;""</f>
        <v/>
      </c>
      <c r="AR2342" s="104"/>
      <c r="AS2342" s="16" t="s">
        <v>2773</v>
      </c>
      <c r="AT2342" s="16"/>
      <c r="AU2342" s="16"/>
      <c r="AV2342" s="16"/>
      <c r="AW2342" s="16"/>
      <c r="AX2342" s="157" t="str">
        <f>VLOOKUP($AC2342,D1_8!$B$5:$I$996,8,FALSE)&amp;""</f>
        <v/>
      </c>
      <c r="AY2342" s="35"/>
      <c r="AZ2342" s="35"/>
      <c r="BA2342" s="35"/>
      <c r="BB2342" s="104" t="s">
        <v>5574</v>
      </c>
    </row>
    <row r="2343" spans="2:54">
      <c r="C2343" s="19"/>
      <c r="D2343" s="19"/>
      <c r="E2343" s="19"/>
      <c r="F2343" s="19"/>
      <c r="G2343" s="19"/>
      <c r="H2343" s="19"/>
      <c r="I2343" s="19"/>
      <c r="J2343" s="19"/>
      <c r="K2343" s="19"/>
      <c r="L2343" s="19"/>
      <c r="M2343" s="19"/>
      <c r="N2343" s="19"/>
      <c r="O2343" s="19"/>
      <c r="P2343" s="19"/>
      <c r="Q2343" s="25"/>
      <c r="R2343" s="106"/>
      <c r="S2343" s="16"/>
      <c r="T2343" s="16"/>
      <c r="U2343" s="16"/>
      <c r="V2343" s="16"/>
      <c r="W2343" s="16"/>
      <c r="X2343" s="11"/>
      <c r="Y2343" s="35"/>
      <c r="Z2343" s="35"/>
      <c r="AA2343" s="35"/>
      <c r="AB2343" s="106"/>
      <c r="AC2343" s="19"/>
      <c r="AD2343" s="19"/>
      <c r="AE2343" s="19"/>
      <c r="AF2343" s="19"/>
      <c r="AG2343" s="19"/>
      <c r="AH2343" s="19"/>
      <c r="AI2343" s="19"/>
      <c r="AJ2343" s="19"/>
      <c r="AK2343" s="19"/>
      <c r="AL2343" s="19"/>
      <c r="AM2343" s="19"/>
      <c r="AN2343" s="19"/>
      <c r="AO2343" s="19"/>
      <c r="AP2343" s="19"/>
      <c r="AQ2343" s="25"/>
      <c r="AR2343" s="106"/>
      <c r="AS2343" s="16"/>
      <c r="AT2343" s="16"/>
      <c r="AU2343" s="16"/>
      <c r="AV2343" s="16"/>
      <c r="AW2343" s="16"/>
      <c r="AX2343" s="11"/>
      <c r="AY2343" s="35"/>
      <c r="AZ2343" s="35"/>
      <c r="BA2343" s="35"/>
      <c r="BB2343" s="106"/>
    </row>
    <row r="2344" spans="2:54">
      <c r="C2344" s="19" t="s">
        <v>4503</v>
      </c>
      <c r="D2344" s="19"/>
      <c r="E2344" s="19"/>
      <c r="F2344" s="19"/>
      <c r="G2344" s="19"/>
      <c r="H2344" s="19"/>
      <c r="I2344" s="19"/>
      <c r="J2344" s="19"/>
      <c r="K2344" s="19"/>
      <c r="L2344" s="19"/>
      <c r="M2344" s="19"/>
      <c r="N2344" s="19"/>
      <c r="O2344" s="19"/>
      <c r="P2344" s="19"/>
      <c r="Q2344" s="69" t="str">
        <f>VLOOKUP($C2344,D1_8!$B$5:$I$996,6,FALSE)&amp;""</f>
        <v/>
      </c>
      <c r="R2344" s="104"/>
      <c r="S2344" s="16" t="s">
        <v>2773</v>
      </c>
      <c r="T2344" s="16"/>
      <c r="U2344" s="16"/>
      <c r="V2344" s="16"/>
      <c r="W2344" s="16"/>
      <c r="X2344" s="157" t="str">
        <f>VLOOKUP($C2344,D1_8!$B$5:$I$996,8,FALSE)&amp;""</f>
        <v/>
      </c>
      <c r="Y2344" s="35"/>
      <c r="Z2344" s="35"/>
      <c r="AA2344" s="35"/>
      <c r="AB2344" s="104" t="s">
        <v>5574</v>
      </c>
      <c r="AC2344" s="19" t="s">
        <v>6137</v>
      </c>
      <c r="AD2344" s="19"/>
      <c r="AE2344" s="19"/>
      <c r="AF2344" s="19"/>
      <c r="AG2344" s="19"/>
      <c r="AH2344" s="19"/>
      <c r="AI2344" s="19"/>
      <c r="AJ2344" s="19"/>
      <c r="AK2344" s="19"/>
      <c r="AL2344" s="19"/>
      <c r="AM2344" s="19"/>
      <c r="AN2344" s="19"/>
      <c r="AO2344" s="19"/>
      <c r="AP2344" s="19"/>
      <c r="AQ2344" s="69" t="str">
        <f>VLOOKUP($AC2344,D1_8!$B$5:$I$996,6,FALSE)&amp;""</f>
        <v/>
      </c>
      <c r="AR2344" s="104"/>
      <c r="AS2344" s="16" t="s">
        <v>2773</v>
      </c>
      <c r="AT2344" s="16"/>
      <c r="AU2344" s="16"/>
      <c r="AV2344" s="16"/>
      <c r="AW2344" s="16"/>
      <c r="AX2344" s="157" t="str">
        <f>VLOOKUP($AC2344,D1_8!$B$5:$I$996,8,FALSE)&amp;""</f>
        <v/>
      </c>
      <c r="AY2344" s="35"/>
      <c r="AZ2344" s="35"/>
      <c r="BA2344" s="35"/>
      <c r="BB2344" s="104" t="s">
        <v>5574</v>
      </c>
    </row>
    <row r="2345" spans="2:54">
      <c r="C2345" s="19"/>
      <c r="D2345" s="19"/>
      <c r="E2345" s="19"/>
      <c r="F2345" s="19"/>
      <c r="G2345" s="19"/>
      <c r="H2345" s="19"/>
      <c r="I2345" s="19"/>
      <c r="J2345" s="19"/>
      <c r="K2345" s="19"/>
      <c r="L2345" s="19"/>
      <c r="M2345" s="19"/>
      <c r="N2345" s="19"/>
      <c r="O2345" s="19"/>
      <c r="P2345" s="19"/>
      <c r="Q2345" s="25"/>
      <c r="R2345" s="106"/>
      <c r="S2345" s="16"/>
      <c r="T2345" s="16"/>
      <c r="U2345" s="16"/>
      <c r="V2345" s="16"/>
      <c r="W2345" s="16"/>
      <c r="X2345" s="11"/>
      <c r="Y2345" s="35"/>
      <c r="Z2345" s="35"/>
      <c r="AA2345" s="35"/>
      <c r="AB2345" s="106"/>
      <c r="AC2345" s="19"/>
      <c r="AD2345" s="19"/>
      <c r="AE2345" s="19"/>
      <c r="AF2345" s="19"/>
      <c r="AG2345" s="19"/>
      <c r="AH2345" s="19"/>
      <c r="AI2345" s="19"/>
      <c r="AJ2345" s="19"/>
      <c r="AK2345" s="19"/>
      <c r="AL2345" s="19"/>
      <c r="AM2345" s="19"/>
      <c r="AN2345" s="19"/>
      <c r="AO2345" s="19"/>
      <c r="AP2345" s="19"/>
      <c r="AQ2345" s="25"/>
      <c r="AR2345" s="106"/>
      <c r="AS2345" s="16"/>
      <c r="AT2345" s="16"/>
      <c r="AU2345" s="16"/>
      <c r="AV2345" s="16"/>
      <c r="AW2345" s="16"/>
      <c r="AX2345" s="11"/>
      <c r="AY2345" s="35"/>
      <c r="AZ2345" s="35"/>
      <c r="BA2345" s="35"/>
      <c r="BB2345" s="106"/>
    </row>
    <row r="2346" spans="2:54">
      <c r="C2346" s="19" t="s">
        <v>6138</v>
      </c>
      <c r="D2346" s="19"/>
      <c r="E2346" s="19"/>
      <c r="F2346" s="19"/>
      <c r="G2346" s="19"/>
      <c r="H2346" s="19"/>
      <c r="I2346" s="19"/>
      <c r="J2346" s="19"/>
      <c r="K2346" s="19"/>
      <c r="L2346" s="19"/>
      <c r="M2346" s="19"/>
      <c r="N2346" s="19"/>
      <c r="O2346" s="19"/>
      <c r="P2346" s="19"/>
      <c r="Q2346" s="69" t="str">
        <f>VLOOKUP($C2346,D1_8!$B$5:$I$996,6,FALSE)&amp;""</f>
        <v/>
      </c>
      <c r="R2346" s="104"/>
      <c r="S2346" s="8"/>
      <c r="T2346" s="65"/>
      <c r="U2346" s="65"/>
      <c r="V2346" s="65"/>
      <c r="W2346" s="136"/>
      <c r="X2346" s="8"/>
      <c r="Y2346" s="65"/>
      <c r="Z2346" s="65"/>
      <c r="AA2346" s="65"/>
      <c r="AB2346" s="136"/>
      <c r="AC2346" s="14"/>
      <c r="AD2346" s="81"/>
      <c r="AE2346" s="81"/>
      <c r="AF2346" s="81"/>
      <c r="AG2346" s="81"/>
      <c r="AH2346" s="81"/>
      <c r="AI2346" s="81"/>
      <c r="AJ2346" s="81"/>
      <c r="AK2346" s="81"/>
      <c r="AL2346" s="81"/>
      <c r="AM2346" s="81"/>
      <c r="AN2346" s="81"/>
      <c r="AO2346" s="81"/>
      <c r="AP2346" s="81"/>
      <c r="AQ2346" s="65"/>
      <c r="AR2346" s="65"/>
      <c r="AS2346" s="65"/>
      <c r="AT2346" s="65"/>
      <c r="AU2346" s="65"/>
      <c r="AV2346" s="65"/>
      <c r="AW2346" s="65"/>
      <c r="AX2346" s="65"/>
      <c r="AY2346" s="65"/>
      <c r="AZ2346" s="65"/>
      <c r="BA2346" s="65"/>
      <c r="BB2346" s="65"/>
    </row>
    <row r="2347" spans="2:54">
      <c r="C2347" s="19"/>
      <c r="D2347" s="19"/>
      <c r="E2347" s="19"/>
      <c r="F2347" s="19"/>
      <c r="G2347" s="19"/>
      <c r="H2347" s="19"/>
      <c r="I2347" s="19"/>
      <c r="J2347" s="19"/>
      <c r="K2347" s="19"/>
      <c r="L2347" s="19"/>
      <c r="M2347" s="19"/>
      <c r="N2347" s="19"/>
      <c r="O2347" s="19"/>
      <c r="P2347" s="19"/>
      <c r="Q2347" s="25"/>
      <c r="R2347" s="106"/>
      <c r="S2347" s="9"/>
      <c r="T2347" s="70"/>
      <c r="U2347" s="70"/>
      <c r="V2347" s="70"/>
      <c r="W2347" s="137"/>
      <c r="X2347" s="9"/>
      <c r="Y2347" s="70"/>
      <c r="Z2347" s="70"/>
      <c r="AA2347" s="70"/>
      <c r="AB2347" s="137"/>
      <c r="AC2347" s="276"/>
      <c r="AD2347" s="39"/>
      <c r="AE2347" s="39"/>
      <c r="AF2347" s="39"/>
      <c r="AG2347" s="39"/>
      <c r="AH2347" s="39"/>
      <c r="AI2347" s="39"/>
      <c r="AJ2347" s="39"/>
      <c r="AK2347" s="39"/>
      <c r="AL2347" s="39"/>
      <c r="AM2347" s="39"/>
      <c r="AN2347" s="39"/>
      <c r="AO2347" s="39"/>
      <c r="AP2347" s="39"/>
    </row>
    <row r="2349" spans="2:54">
      <c r="B2349" s="1" t="s">
        <v>7676</v>
      </c>
    </row>
    <row r="2350" spans="2:54">
      <c r="C2350" s="1" t="s">
        <v>3513</v>
      </c>
    </row>
    <row r="2351" spans="2:54" ht="14.25" customHeight="1">
      <c r="C2351" s="16" t="s">
        <v>288</v>
      </c>
      <c r="D2351" s="16"/>
      <c r="E2351" s="16"/>
      <c r="F2351" s="16"/>
      <c r="G2351" s="16"/>
      <c r="H2351" s="16"/>
      <c r="I2351" s="16"/>
      <c r="J2351" s="16"/>
      <c r="K2351" s="16"/>
      <c r="L2351" s="16"/>
      <c r="M2351" s="16"/>
      <c r="N2351" s="16"/>
      <c r="O2351" s="16"/>
      <c r="P2351" s="16"/>
      <c r="Q2351" s="24" t="s">
        <v>22</v>
      </c>
      <c r="R2351" s="104"/>
      <c r="S2351" s="45" t="s">
        <v>7669</v>
      </c>
      <c r="T2351" s="88"/>
      <c r="U2351" s="88"/>
      <c r="V2351" s="88"/>
      <c r="W2351" s="88"/>
      <c r="X2351" s="88"/>
      <c r="Y2351" s="88"/>
      <c r="Z2351" s="88"/>
      <c r="AA2351" s="88"/>
      <c r="AB2351" s="117"/>
      <c r="AC2351" s="16" t="s">
        <v>288</v>
      </c>
      <c r="AD2351" s="16"/>
      <c r="AE2351" s="16"/>
      <c r="AF2351" s="16"/>
      <c r="AG2351" s="16"/>
      <c r="AH2351" s="16"/>
      <c r="AI2351" s="16"/>
      <c r="AJ2351" s="16"/>
      <c r="AK2351" s="16"/>
      <c r="AL2351" s="16"/>
      <c r="AM2351" s="16"/>
      <c r="AN2351" s="16"/>
      <c r="AO2351" s="16"/>
      <c r="AP2351" s="16"/>
      <c r="AQ2351" s="24" t="s">
        <v>22</v>
      </c>
      <c r="AR2351" s="104"/>
      <c r="AS2351" s="45" t="s">
        <v>7669</v>
      </c>
      <c r="AT2351" s="88"/>
      <c r="AU2351" s="88"/>
      <c r="AV2351" s="88"/>
      <c r="AW2351" s="88"/>
      <c r="AX2351" s="88"/>
      <c r="AY2351" s="88"/>
      <c r="AZ2351" s="88"/>
      <c r="BA2351" s="88"/>
      <c r="BB2351" s="117"/>
    </row>
    <row r="2352" spans="2:54" ht="14.25" customHeight="1">
      <c r="C2352" s="16"/>
      <c r="D2352" s="16"/>
      <c r="E2352" s="16"/>
      <c r="F2352" s="16"/>
      <c r="G2352" s="16"/>
      <c r="H2352" s="16"/>
      <c r="I2352" s="16"/>
      <c r="J2352" s="16"/>
      <c r="K2352" s="16"/>
      <c r="L2352" s="16"/>
      <c r="M2352" s="16"/>
      <c r="N2352" s="16"/>
      <c r="O2352" s="16"/>
      <c r="P2352" s="16"/>
      <c r="Q2352" s="25"/>
      <c r="R2352" s="106"/>
      <c r="S2352" s="245" t="s">
        <v>123</v>
      </c>
      <c r="T2352" s="261"/>
      <c r="U2352" s="261"/>
      <c r="V2352" s="261"/>
      <c r="W2352" s="267"/>
      <c r="X2352" s="46"/>
      <c r="Y2352" s="89"/>
      <c r="Z2352" s="89"/>
      <c r="AA2352" s="89"/>
      <c r="AB2352" s="118"/>
      <c r="AC2352" s="16"/>
      <c r="AD2352" s="16"/>
      <c r="AE2352" s="16"/>
      <c r="AF2352" s="16"/>
      <c r="AG2352" s="16"/>
      <c r="AH2352" s="16"/>
      <c r="AI2352" s="16"/>
      <c r="AJ2352" s="16"/>
      <c r="AK2352" s="16"/>
      <c r="AL2352" s="16"/>
      <c r="AM2352" s="16"/>
      <c r="AN2352" s="16"/>
      <c r="AO2352" s="16"/>
      <c r="AP2352" s="16"/>
      <c r="AQ2352" s="25"/>
      <c r="AR2352" s="106"/>
      <c r="AS2352" s="245" t="s">
        <v>123</v>
      </c>
      <c r="AT2352" s="261"/>
      <c r="AU2352" s="261"/>
      <c r="AV2352" s="261"/>
      <c r="AW2352" s="267"/>
      <c r="AX2352" s="46"/>
      <c r="AY2352" s="89"/>
      <c r="AZ2352" s="89"/>
      <c r="BA2352" s="89"/>
      <c r="BB2352" s="118"/>
    </row>
    <row r="2353" spans="3:54">
      <c r="C2353" s="19" t="s">
        <v>6155</v>
      </c>
      <c r="D2353" s="19"/>
      <c r="E2353" s="19"/>
      <c r="F2353" s="19"/>
      <c r="G2353" s="19"/>
      <c r="H2353" s="19"/>
      <c r="I2353" s="19"/>
      <c r="J2353" s="19"/>
      <c r="K2353" s="19"/>
      <c r="L2353" s="19"/>
      <c r="M2353" s="19"/>
      <c r="N2353" s="19"/>
      <c r="O2353" s="19"/>
      <c r="P2353" s="19"/>
      <c r="Q2353" s="69" t="str">
        <f>VLOOKUP($C2353,D1_8!$B$5:$I$996,6,FALSE)&amp;""</f>
        <v/>
      </c>
      <c r="R2353" s="104"/>
      <c r="S2353" s="8"/>
      <c r="T2353" s="65"/>
      <c r="U2353" s="65"/>
      <c r="V2353" s="65"/>
      <c r="W2353" s="136"/>
      <c r="X2353" s="8"/>
      <c r="Y2353" s="65"/>
      <c r="Z2353" s="65"/>
      <c r="AA2353" s="65"/>
      <c r="AB2353" s="136"/>
      <c r="AC2353" s="19" t="s">
        <v>5615</v>
      </c>
      <c r="AD2353" s="19"/>
      <c r="AE2353" s="19"/>
      <c r="AF2353" s="19"/>
      <c r="AG2353" s="19"/>
      <c r="AH2353" s="19"/>
      <c r="AI2353" s="19"/>
      <c r="AJ2353" s="19"/>
      <c r="AK2353" s="19"/>
      <c r="AL2353" s="19"/>
      <c r="AM2353" s="19"/>
      <c r="AN2353" s="19"/>
      <c r="AO2353" s="19"/>
      <c r="AP2353" s="19"/>
      <c r="AQ2353" s="69" t="str">
        <f>VLOOKUP($AC2353,D1_8!$B$5:$I$996,6,FALSE)&amp;""</f>
        <v/>
      </c>
      <c r="AR2353" s="104"/>
      <c r="AS2353" s="111"/>
      <c r="AT2353" s="111"/>
      <c r="AU2353" s="111"/>
      <c r="AV2353" s="111"/>
      <c r="AW2353" s="111"/>
      <c r="AX2353" s="24"/>
      <c r="AY2353" s="76"/>
      <c r="AZ2353" s="76"/>
      <c r="BA2353" s="76"/>
      <c r="BB2353" s="104"/>
    </row>
    <row r="2354" spans="3:54">
      <c r="C2354" s="19"/>
      <c r="D2354" s="19"/>
      <c r="E2354" s="19"/>
      <c r="F2354" s="19"/>
      <c r="G2354" s="19"/>
      <c r="H2354" s="19"/>
      <c r="I2354" s="19"/>
      <c r="J2354" s="19"/>
      <c r="K2354" s="19"/>
      <c r="L2354" s="19"/>
      <c r="M2354" s="19"/>
      <c r="N2354" s="19"/>
      <c r="O2354" s="19"/>
      <c r="P2354" s="19"/>
      <c r="Q2354" s="25"/>
      <c r="R2354" s="106"/>
      <c r="S2354" s="31"/>
      <c r="W2354" s="67"/>
      <c r="X2354" s="31"/>
      <c r="AB2354" s="67"/>
      <c r="AC2354" s="19"/>
      <c r="AD2354" s="19"/>
      <c r="AE2354" s="19"/>
      <c r="AF2354" s="19"/>
      <c r="AG2354" s="19"/>
      <c r="AH2354" s="19"/>
      <c r="AI2354" s="19"/>
      <c r="AJ2354" s="19"/>
      <c r="AK2354" s="19"/>
      <c r="AL2354" s="19"/>
      <c r="AM2354" s="19"/>
      <c r="AN2354" s="19"/>
      <c r="AO2354" s="19"/>
      <c r="AP2354" s="19"/>
      <c r="AQ2354" s="25"/>
      <c r="AR2354" s="106"/>
      <c r="AS2354" s="246"/>
      <c r="AT2354" s="246"/>
      <c r="AU2354" s="246"/>
      <c r="AV2354" s="246"/>
      <c r="AW2354" s="246"/>
      <c r="AX2354" s="34"/>
      <c r="AY2354" s="2"/>
      <c r="AZ2354" s="2"/>
      <c r="BA2354" s="2"/>
      <c r="BB2354" s="105"/>
    </row>
    <row r="2355" spans="3:54">
      <c r="C2355" s="19" t="s">
        <v>6157</v>
      </c>
      <c r="D2355" s="19"/>
      <c r="E2355" s="19"/>
      <c r="F2355" s="19"/>
      <c r="G2355" s="19"/>
      <c r="H2355" s="19"/>
      <c r="I2355" s="19"/>
      <c r="J2355" s="19"/>
      <c r="K2355" s="19"/>
      <c r="L2355" s="19"/>
      <c r="M2355" s="19"/>
      <c r="N2355" s="19"/>
      <c r="O2355" s="19"/>
      <c r="P2355" s="19"/>
      <c r="Q2355" s="69" t="str">
        <f>VLOOKUP($C2355,D1_8!$B$5:$I$996,6,FALSE)&amp;""</f>
        <v/>
      </c>
      <c r="R2355" s="104"/>
      <c r="S2355" s="246"/>
      <c r="T2355" s="246"/>
      <c r="U2355" s="246"/>
      <c r="V2355" s="246"/>
      <c r="W2355" s="246"/>
      <c r="X2355" s="34"/>
      <c r="Y2355" s="2"/>
      <c r="Z2355" s="2"/>
      <c r="AA2355" s="2"/>
      <c r="AB2355" s="105"/>
      <c r="AC2355" s="19" t="s">
        <v>1578</v>
      </c>
      <c r="AD2355" s="19"/>
      <c r="AE2355" s="19"/>
      <c r="AF2355" s="19"/>
      <c r="AG2355" s="19"/>
      <c r="AH2355" s="19"/>
      <c r="AI2355" s="19"/>
      <c r="AJ2355" s="19"/>
      <c r="AK2355" s="19"/>
      <c r="AL2355" s="19"/>
      <c r="AM2355" s="19"/>
      <c r="AN2355" s="19"/>
      <c r="AO2355" s="19"/>
      <c r="AP2355" s="19"/>
      <c r="AQ2355" s="69" t="str">
        <f>VLOOKUP($AC2355,D1_8!$B$5:$I$996,6,FALSE)&amp;""</f>
        <v/>
      </c>
      <c r="AR2355" s="104"/>
      <c r="AS2355" s="246"/>
      <c r="AT2355" s="246"/>
      <c r="AU2355" s="246"/>
      <c r="AV2355" s="246"/>
      <c r="AW2355" s="246"/>
      <c r="AX2355" s="34"/>
      <c r="AY2355" s="2"/>
      <c r="AZ2355" s="2"/>
      <c r="BA2355" s="2"/>
      <c r="BB2355" s="105"/>
    </row>
    <row r="2356" spans="3:54">
      <c r="C2356" s="19"/>
      <c r="D2356" s="19"/>
      <c r="E2356" s="19"/>
      <c r="F2356" s="19"/>
      <c r="G2356" s="19"/>
      <c r="H2356" s="19"/>
      <c r="I2356" s="19"/>
      <c r="J2356" s="19"/>
      <c r="K2356" s="19"/>
      <c r="L2356" s="19"/>
      <c r="M2356" s="19"/>
      <c r="N2356" s="19"/>
      <c r="O2356" s="19"/>
      <c r="P2356" s="19"/>
      <c r="Q2356" s="25"/>
      <c r="R2356" s="106"/>
      <c r="S2356" s="246"/>
      <c r="T2356" s="246"/>
      <c r="U2356" s="246"/>
      <c r="V2356" s="246"/>
      <c r="W2356" s="246"/>
      <c r="X2356" s="34"/>
      <c r="Y2356" s="2"/>
      <c r="Z2356" s="2"/>
      <c r="AA2356" s="2"/>
      <c r="AB2356" s="105"/>
      <c r="AC2356" s="19"/>
      <c r="AD2356" s="19"/>
      <c r="AE2356" s="19"/>
      <c r="AF2356" s="19"/>
      <c r="AG2356" s="19"/>
      <c r="AH2356" s="19"/>
      <c r="AI2356" s="19"/>
      <c r="AJ2356" s="19"/>
      <c r="AK2356" s="19"/>
      <c r="AL2356" s="19"/>
      <c r="AM2356" s="19"/>
      <c r="AN2356" s="19"/>
      <c r="AO2356" s="19"/>
      <c r="AP2356" s="19"/>
      <c r="AQ2356" s="25"/>
      <c r="AR2356" s="106"/>
      <c r="AS2356" s="246"/>
      <c r="AT2356" s="246"/>
      <c r="AU2356" s="246"/>
      <c r="AV2356" s="246"/>
      <c r="AW2356" s="246"/>
      <c r="AX2356" s="34"/>
      <c r="AY2356" s="2"/>
      <c r="AZ2356" s="2"/>
      <c r="BA2356" s="2"/>
      <c r="BB2356" s="105"/>
    </row>
    <row r="2357" spans="3:54">
      <c r="C2357" s="19" t="s">
        <v>745</v>
      </c>
      <c r="D2357" s="19"/>
      <c r="E2357" s="19"/>
      <c r="F2357" s="19"/>
      <c r="G2357" s="19"/>
      <c r="H2357" s="19"/>
      <c r="I2357" s="19"/>
      <c r="J2357" s="19"/>
      <c r="K2357" s="19"/>
      <c r="L2357" s="19"/>
      <c r="M2357" s="19"/>
      <c r="N2357" s="19"/>
      <c r="O2357" s="19"/>
      <c r="P2357" s="19"/>
      <c r="Q2357" s="69" t="str">
        <f>VLOOKUP($C2357,D1_8!$B$5:$I$996,6,FALSE)&amp;""</f>
        <v/>
      </c>
      <c r="R2357" s="104"/>
      <c r="S2357" s="31"/>
      <c r="W2357" s="67"/>
      <c r="X2357" s="31"/>
      <c r="AB2357" s="67"/>
      <c r="AC2357" s="19" t="s">
        <v>2379</v>
      </c>
      <c r="AD2357" s="19"/>
      <c r="AE2357" s="19"/>
      <c r="AF2357" s="19"/>
      <c r="AG2357" s="19"/>
      <c r="AH2357" s="19"/>
      <c r="AI2357" s="19"/>
      <c r="AJ2357" s="19"/>
      <c r="AK2357" s="19"/>
      <c r="AL2357" s="19"/>
      <c r="AM2357" s="19"/>
      <c r="AN2357" s="19"/>
      <c r="AO2357" s="19"/>
      <c r="AP2357" s="19"/>
      <c r="AQ2357" s="69" t="str">
        <f>VLOOKUP($AC2357,D1_8!$B$5:$I$996,6,FALSE)&amp;""</f>
        <v/>
      </c>
      <c r="AR2357" s="104"/>
      <c r="AS2357" s="246"/>
      <c r="AT2357" s="246"/>
      <c r="AU2357" s="246"/>
      <c r="AV2357" s="246"/>
      <c r="AW2357" s="246"/>
      <c r="AX2357" s="34"/>
      <c r="AY2357" s="2"/>
      <c r="AZ2357" s="2"/>
      <c r="BA2357" s="2"/>
      <c r="BB2357" s="105"/>
    </row>
    <row r="2358" spans="3:54">
      <c r="C2358" s="19"/>
      <c r="D2358" s="19"/>
      <c r="E2358" s="19"/>
      <c r="F2358" s="19"/>
      <c r="G2358" s="19"/>
      <c r="H2358" s="19"/>
      <c r="I2358" s="19"/>
      <c r="J2358" s="19"/>
      <c r="K2358" s="19"/>
      <c r="L2358" s="19"/>
      <c r="M2358" s="19"/>
      <c r="N2358" s="19"/>
      <c r="O2358" s="19"/>
      <c r="P2358" s="19"/>
      <c r="Q2358" s="25"/>
      <c r="R2358" s="106"/>
      <c r="S2358" s="9"/>
      <c r="T2358" s="70"/>
      <c r="U2358" s="70"/>
      <c r="V2358" s="70"/>
      <c r="W2358" s="137"/>
      <c r="X2358" s="9"/>
      <c r="Y2358" s="70"/>
      <c r="Z2358" s="70"/>
      <c r="AA2358" s="70"/>
      <c r="AB2358" s="137"/>
      <c r="AC2358" s="19"/>
      <c r="AD2358" s="19"/>
      <c r="AE2358" s="19"/>
      <c r="AF2358" s="19"/>
      <c r="AG2358" s="19"/>
      <c r="AH2358" s="19"/>
      <c r="AI2358" s="19"/>
      <c r="AJ2358" s="19"/>
      <c r="AK2358" s="19"/>
      <c r="AL2358" s="19"/>
      <c r="AM2358" s="19"/>
      <c r="AN2358" s="19"/>
      <c r="AO2358" s="19"/>
      <c r="AP2358" s="19"/>
      <c r="AQ2358" s="25"/>
      <c r="AR2358" s="106"/>
      <c r="AS2358" s="246"/>
      <c r="AT2358" s="246"/>
      <c r="AU2358" s="246"/>
      <c r="AV2358" s="246"/>
      <c r="AW2358" s="246"/>
      <c r="AX2358" s="34"/>
      <c r="AY2358" s="2"/>
      <c r="AZ2358" s="2"/>
      <c r="BA2358" s="2"/>
      <c r="BB2358" s="105"/>
    </row>
    <row r="2359" spans="3:54">
      <c r="C2359" s="19" t="s">
        <v>6158</v>
      </c>
      <c r="D2359" s="19"/>
      <c r="E2359" s="19"/>
      <c r="F2359" s="19"/>
      <c r="G2359" s="19"/>
      <c r="H2359" s="19"/>
      <c r="I2359" s="19"/>
      <c r="J2359" s="19"/>
      <c r="K2359" s="19"/>
      <c r="L2359" s="19"/>
      <c r="M2359" s="19"/>
      <c r="N2359" s="19"/>
      <c r="O2359" s="19"/>
      <c r="P2359" s="19"/>
      <c r="Q2359" s="69" t="str">
        <f>VLOOKUP($C2359,D1_8!$B$5:$I$996,6,FALSE)&amp;""</f>
        <v/>
      </c>
      <c r="R2359" s="104"/>
      <c r="S2359" s="16" t="s">
        <v>2773</v>
      </c>
      <c r="T2359" s="16"/>
      <c r="U2359" s="16"/>
      <c r="V2359" s="16"/>
      <c r="W2359" s="16"/>
      <c r="X2359" s="157" t="str">
        <f>VLOOKUP($C2359,D1_8!$B$5:$I$996,8,FALSE)&amp;""</f>
        <v/>
      </c>
      <c r="Y2359" s="35"/>
      <c r="Z2359" s="35"/>
      <c r="AA2359" s="35"/>
      <c r="AB2359" s="104" t="s">
        <v>5574</v>
      </c>
      <c r="AC2359" s="19" t="s">
        <v>4865</v>
      </c>
      <c r="AD2359" s="19"/>
      <c r="AE2359" s="19"/>
      <c r="AF2359" s="19"/>
      <c r="AG2359" s="19"/>
      <c r="AH2359" s="19"/>
      <c r="AI2359" s="19"/>
      <c r="AJ2359" s="19"/>
      <c r="AK2359" s="19"/>
      <c r="AL2359" s="19"/>
      <c r="AM2359" s="19"/>
      <c r="AN2359" s="19"/>
      <c r="AO2359" s="19"/>
      <c r="AP2359" s="19"/>
      <c r="AQ2359" s="69" t="str">
        <f>VLOOKUP($AC2359,D1_8!$B$5:$I$996,6,FALSE)&amp;""</f>
        <v/>
      </c>
      <c r="AR2359" s="104"/>
      <c r="AS2359" s="16" t="s">
        <v>2773</v>
      </c>
      <c r="AT2359" s="16"/>
      <c r="AU2359" s="16"/>
      <c r="AV2359" s="16"/>
      <c r="AW2359" s="16"/>
      <c r="AX2359" s="157" t="str">
        <f>VLOOKUP($AC2359,D1_8!$B$5:$I$996,8,FALSE)&amp;""</f>
        <v/>
      </c>
      <c r="AY2359" s="35"/>
      <c r="AZ2359" s="35"/>
      <c r="BA2359" s="35"/>
      <c r="BB2359" s="104" t="s">
        <v>5574</v>
      </c>
    </row>
    <row r="2360" spans="3:54">
      <c r="C2360" s="19"/>
      <c r="D2360" s="19"/>
      <c r="E2360" s="19"/>
      <c r="F2360" s="19"/>
      <c r="G2360" s="19"/>
      <c r="H2360" s="19"/>
      <c r="I2360" s="19"/>
      <c r="J2360" s="19"/>
      <c r="K2360" s="19"/>
      <c r="L2360" s="19"/>
      <c r="M2360" s="19"/>
      <c r="N2360" s="19"/>
      <c r="O2360" s="19"/>
      <c r="P2360" s="19"/>
      <c r="Q2360" s="25"/>
      <c r="R2360" s="106"/>
      <c r="S2360" s="16"/>
      <c r="T2360" s="16"/>
      <c r="U2360" s="16"/>
      <c r="V2360" s="16"/>
      <c r="W2360" s="16"/>
      <c r="X2360" s="11"/>
      <c r="Y2360" s="35"/>
      <c r="Z2360" s="35"/>
      <c r="AA2360" s="35"/>
      <c r="AB2360" s="106"/>
      <c r="AC2360" s="19"/>
      <c r="AD2360" s="19"/>
      <c r="AE2360" s="19"/>
      <c r="AF2360" s="19"/>
      <c r="AG2360" s="19"/>
      <c r="AH2360" s="19"/>
      <c r="AI2360" s="19"/>
      <c r="AJ2360" s="19"/>
      <c r="AK2360" s="19"/>
      <c r="AL2360" s="19"/>
      <c r="AM2360" s="19"/>
      <c r="AN2360" s="19"/>
      <c r="AO2360" s="19"/>
      <c r="AP2360" s="19"/>
      <c r="AQ2360" s="25"/>
      <c r="AR2360" s="106"/>
      <c r="AS2360" s="16"/>
      <c r="AT2360" s="16"/>
      <c r="AU2360" s="16"/>
      <c r="AV2360" s="16"/>
      <c r="AW2360" s="16"/>
      <c r="AX2360" s="11"/>
      <c r="AY2360" s="35"/>
      <c r="AZ2360" s="35"/>
      <c r="BA2360" s="35"/>
      <c r="BB2360" s="106"/>
    </row>
    <row r="2361" spans="3:54">
      <c r="C2361" s="19" t="s">
        <v>2331</v>
      </c>
      <c r="D2361" s="19"/>
      <c r="E2361" s="19"/>
      <c r="F2361" s="19"/>
      <c r="G2361" s="19"/>
      <c r="H2361" s="19"/>
      <c r="I2361" s="19"/>
      <c r="J2361" s="19"/>
      <c r="K2361" s="19"/>
      <c r="L2361" s="19"/>
      <c r="M2361" s="19"/>
      <c r="N2361" s="19"/>
      <c r="O2361" s="19"/>
      <c r="P2361" s="19"/>
      <c r="Q2361" s="69" t="str">
        <f>VLOOKUP($C2361,D1_8!$B$5:$I$996,6,FALSE)&amp;""</f>
        <v/>
      </c>
      <c r="R2361" s="104"/>
      <c r="S2361" s="8"/>
      <c r="T2361" s="65"/>
      <c r="U2361" s="65"/>
      <c r="V2361" s="65"/>
      <c r="W2361" s="136"/>
      <c r="X2361" s="8"/>
      <c r="Y2361" s="65"/>
      <c r="Z2361" s="65"/>
      <c r="AA2361" s="65"/>
      <c r="AB2361" s="136"/>
      <c r="AC2361" s="19" t="s">
        <v>6159</v>
      </c>
      <c r="AD2361" s="19"/>
      <c r="AE2361" s="19"/>
      <c r="AF2361" s="19"/>
      <c r="AG2361" s="19"/>
      <c r="AH2361" s="19"/>
      <c r="AI2361" s="19"/>
      <c r="AJ2361" s="19"/>
      <c r="AK2361" s="19"/>
      <c r="AL2361" s="19"/>
      <c r="AM2361" s="19"/>
      <c r="AN2361" s="19"/>
      <c r="AO2361" s="19"/>
      <c r="AP2361" s="19"/>
      <c r="AQ2361" s="69" t="str">
        <f>VLOOKUP($AC2361,D1_8!$B$5:$I$996,6,FALSE)&amp;""</f>
        <v/>
      </c>
      <c r="AR2361" s="104"/>
      <c r="AS2361" s="16" t="s">
        <v>2773</v>
      </c>
      <c r="AT2361" s="16"/>
      <c r="AU2361" s="16"/>
      <c r="AV2361" s="16"/>
      <c r="AW2361" s="16"/>
      <c r="AX2361" s="157" t="str">
        <f>VLOOKUP($AC2361,D1_8!$B$5:$I$996,8,FALSE)&amp;""</f>
        <v/>
      </c>
      <c r="AY2361" s="35"/>
      <c r="AZ2361" s="35"/>
      <c r="BA2361" s="35"/>
      <c r="BB2361" s="104" t="s">
        <v>5574</v>
      </c>
    </row>
    <row r="2362" spans="3:54">
      <c r="C2362" s="19"/>
      <c r="D2362" s="19"/>
      <c r="E2362" s="19"/>
      <c r="F2362" s="19"/>
      <c r="G2362" s="19"/>
      <c r="H2362" s="19"/>
      <c r="I2362" s="19"/>
      <c r="J2362" s="19"/>
      <c r="K2362" s="19"/>
      <c r="L2362" s="19"/>
      <c r="M2362" s="19"/>
      <c r="N2362" s="19"/>
      <c r="O2362" s="19"/>
      <c r="P2362" s="19"/>
      <c r="Q2362" s="25"/>
      <c r="R2362" s="106"/>
      <c r="S2362" s="31"/>
      <c r="W2362" s="67"/>
      <c r="X2362" s="31"/>
      <c r="AB2362" s="67"/>
      <c r="AC2362" s="19"/>
      <c r="AD2362" s="19"/>
      <c r="AE2362" s="19"/>
      <c r="AF2362" s="19"/>
      <c r="AG2362" s="19"/>
      <c r="AH2362" s="19"/>
      <c r="AI2362" s="19"/>
      <c r="AJ2362" s="19"/>
      <c r="AK2362" s="19"/>
      <c r="AL2362" s="19"/>
      <c r="AM2362" s="19"/>
      <c r="AN2362" s="19"/>
      <c r="AO2362" s="19"/>
      <c r="AP2362" s="19"/>
      <c r="AQ2362" s="25"/>
      <c r="AR2362" s="106"/>
      <c r="AS2362" s="16"/>
      <c r="AT2362" s="16"/>
      <c r="AU2362" s="16"/>
      <c r="AV2362" s="16"/>
      <c r="AW2362" s="16"/>
      <c r="AX2362" s="11"/>
      <c r="AY2362" s="35"/>
      <c r="AZ2362" s="35"/>
      <c r="BA2362" s="35"/>
      <c r="BB2362" s="106"/>
    </row>
    <row r="2363" spans="3:54">
      <c r="C2363" s="19" t="s">
        <v>6160</v>
      </c>
      <c r="D2363" s="19"/>
      <c r="E2363" s="19"/>
      <c r="F2363" s="19"/>
      <c r="G2363" s="19"/>
      <c r="H2363" s="19"/>
      <c r="I2363" s="19"/>
      <c r="J2363" s="19"/>
      <c r="K2363" s="19"/>
      <c r="L2363" s="19"/>
      <c r="M2363" s="19"/>
      <c r="N2363" s="19"/>
      <c r="O2363" s="19"/>
      <c r="P2363" s="19"/>
      <c r="Q2363" s="69" t="str">
        <f>VLOOKUP($C2363,D1_8!$B$5:$I$996,6,FALSE)&amp;""</f>
        <v/>
      </c>
      <c r="R2363" s="104"/>
      <c r="S2363" s="246"/>
      <c r="T2363" s="246"/>
      <c r="U2363" s="246"/>
      <c r="V2363" s="246"/>
      <c r="W2363" s="246"/>
      <c r="X2363" s="34"/>
      <c r="Y2363" s="2"/>
      <c r="Z2363" s="2"/>
      <c r="AA2363" s="2"/>
      <c r="AB2363" s="105"/>
      <c r="AC2363" s="19" t="s">
        <v>6161</v>
      </c>
      <c r="AD2363" s="19"/>
      <c r="AE2363" s="19"/>
      <c r="AF2363" s="19"/>
      <c r="AG2363" s="19"/>
      <c r="AH2363" s="19"/>
      <c r="AI2363" s="19"/>
      <c r="AJ2363" s="19"/>
      <c r="AK2363" s="19"/>
      <c r="AL2363" s="19"/>
      <c r="AM2363" s="19"/>
      <c r="AN2363" s="19"/>
      <c r="AO2363" s="19"/>
      <c r="AP2363" s="19"/>
      <c r="AQ2363" s="69" t="str">
        <f>VLOOKUP($AC2363,D1_8!$B$5:$I$996,6,FALSE)&amp;""</f>
        <v/>
      </c>
      <c r="AR2363" s="104"/>
      <c r="AS2363" s="16" t="s">
        <v>2773</v>
      </c>
      <c r="AT2363" s="16"/>
      <c r="AU2363" s="16"/>
      <c r="AV2363" s="16"/>
      <c r="AW2363" s="16"/>
      <c r="AX2363" s="157" t="str">
        <f>VLOOKUP($AC2363,D1_8!$B$5:$I$996,8,FALSE)&amp;""</f>
        <v/>
      </c>
      <c r="AY2363" s="35"/>
      <c r="AZ2363" s="35"/>
      <c r="BA2363" s="35"/>
      <c r="BB2363" s="104" t="s">
        <v>5574</v>
      </c>
    </row>
    <row r="2364" spans="3:54">
      <c r="C2364" s="19"/>
      <c r="D2364" s="19"/>
      <c r="E2364" s="19"/>
      <c r="F2364" s="19"/>
      <c r="G2364" s="19"/>
      <c r="H2364" s="19"/>
      <c r="I2364" s="19"/>
      <c r="J2364" s="19"/>
      <c r="K2364" s="19"/>
      <c r="L2364" s="19"/>
      <c r="M2364" s="19"/>
      <c r="N2364" s="19"/>
      <c r="O2364" s="19"/>
      <c r="P2364" s="19"/>
      <c r="Q2364" s="25"/>
      <c r="R2364" s="106"/>
      <c r="S2364" s="110"/>
      <c r="T2364" s="110"/>
      <c r="U2364" s="110"/>
      <c r="V2364" s="110"/>
      <c r="W2364" s="110"/>
      <c r="X2364" s="25"/>
      <c r="Y2364" s="77"/>
      <c r="Z2364" s="77"/>
      <c r="AA2364" s="77"/>
      <c r="AB2364" s="106"/>
      <c r="AC2364" s="19"/>
      <c r="AD2364" s="19"/>
      <c r="AE2364" s="19"/>
      <c r="AF2364" s="19"/>
      <c r="AG2364" s="19"/>
      <c r="AH2364" s="19"/>
      <c r="AI2364" s="19"/>
      <c r="AJ2364" s="19"/>
      <c r="AK2364" s="19"/>
      <c r="AL2364" s="19"/>
      <c r="AM2364" s="19"/>
      <c r="AN2364" s="19"/>
      <c r="AO2364" s="19"/>
      <c r="AP2364" s="19"/>
      <c r="AQ2364" s="25"/>
      <c r="AR2364" s="106"/>
      <c r="AS2364" s="16"/>
      <c r="AT2364" s="16"/>
      <c r="AU2364" s="16"/>
      <c r="AV2364" s="16"/>
      <c r="AW2364" s="16"/>
      <c r="AX2364" s="11"/>
      <c r="AY2364" s="35"/>
      <c r="AZ2364" s="35"/>
      <c r="BA2364" s="35"/>
      <c r="BB2364" s="106"/>
    </row>
    <row r="2365" spans="3:54">
      <c r="C2365" s="19" t="s">
        <v>4935</v>
      </c>
      <c r="D2365" s="19"/>
      <c r="E2365" s="19"/>
      <c r="F2365" s="19"/>
      <c r="G2365" s="19"/>
      <c r="H2365" s="19"/>
      <c r="I2365" s="19"/>
      <c r="J2365" s="19"/>
      <c r="K2365" s="19"/>
      <c r="L2365" s="19"/>
      <c r="M2365" s="19"/>
      <c r="N2365" s="19"/>
      <c r="O2365" s="19"/>
      <c r="P2365" s="19"/>
      <c r="Q2365" s="69" t="str">
        <f>VLOOKUP($C2365,D1_8!$B$5:$I$996,6,FALSE)&amp;""</f>
        <v/>
      </c>
      <c r="R2365" s="104"/>
      <c r="S2365" s="16" t="s">
        <v>2773</v>
      </c>
      <c r="T2365" s="16"/>
      <c r="U2365" s="16"/>
      <c r="V2365" s="16"/>
      <c r="W2365" s="16"/>
      <c r="X2365" s="157" t="str">
        <f>VLOOKUP($C2365,D1_8!$B$5:$I$996,8,FALSE)&amp;""</f>
        <v/>
      </c>
      <c r="Y2365" s="35"/>
      <c r="Z2365" s="35"/>
      <c r="AA2365" s="35"/>
      <c r="AB2365" s="104" t="s">
        <v>5574</v>
      </c>
      <c r="AC2365" s="19" t="s">
        <v>1898</v>
      </c>
      <c r="AD2365" s="19"/>
      <c r="AE2365" s="19"/>
      <c r="AF2365" s="19"/>
      <c r="AG2365" s="19"/>
      <c r="AH2365" s="19"/>
      <c r="AI2365" s="19"/>
      <c r="AJ2365" s="19"/>
      <c r="AK2365" s="19"/>
      <c r="AL2365" s="19"/>
      <c r="AM2365" s="19"/>
      <c r="AN2365" s="19"/>
      <c r="AO2365" s="19"/>
      <c r="AP2365" s="19"/>
      <c r="AQ2365" s="69" t="str">
        <f>VLOOKUP($AC2365,D1_8!$B$5:$I$996,6,FALSE)&amp;""</f>
        <v/>
      </c>
      <c r="AR2365" s="104"/>
      <c r="AS2365" s="246"/>
      <c r="AT2365" s="246"/>
      <c r="AU2365" s="246"/>
      <c r="AV2365" s="246"/>
      <c r="AW2365" s="246"/>
      <c r="AX2365" s="34"/>
      <c r="AY2365" s="2"/>
      <c r="AZ2365" s="2"/>
      <c r="BA2365" s="2"/>
      <c r="BB2365" s="105"/>
    </row>
    <row r="2366" spans="3:54">
      <c r="C2366" s="19"/>
      <c r="D2366" s="19"/>
      <c r="E2366" s="19"/>
      <c r="F2366" s="19"/>
      <c r="G2366" s="19"/>
      <c r="H2366" s="19"/>
      <c r="I2366" s="19"/>
      <c r="J2366" s="19"/>
      <c r="K2366" s="19"/>
      <c r="L2366" s="19"/>
      <c r="M2366" s="19"/>
      <c r="N2366" s="19"/>
      <c r="O2366" s="19"/>
      <c r="P2366" s="19"/>
      <c r="Q2366" s="25"/>
      <c r="R2366" s="106"/>
      <c r="S2366" s="16"/>
      <c r="T2366" s="16"/>
      <c r="U2366" s="16"/>
      <c r="V2366" s="16"/>
      <c r="W2366" s="16"/>
      <c r="X2366" s="11"/>
      <c r="Y2366" s="35"/>
      <c r="Z2366" s="35"/>
      <c r="AA2366" s="35"/>
      <c r="AB2366" s="106"/>
      <c r="AC2366" s="19"/>
      <c r="AD2366" s="19"/>
      <c r="AE2366" s="19"/>
      <c r="AF2366" s="19"/>
      <c r="AG2366" s="19"/>
      <c r="AH2366" s="19"/>
      <c r="AI2366" s="19"/>
      <c r="AJ2366" s="19"/>
      <c r="AK2366" s="19"/>
      <c r="AL2366" s="19"/>
      <c r="AM2366" s="19"/>
      <c r="AN2366" s="19"/>
      <c r="AO2366" s="19"/>
      <c r="AP2366" s="19"/>
      <c r="AQ2366" s="25"/>
      <c r="AR2366" s="106"/>
      <c r="AS2366" s="110"/>
      <c r="AT2366" s="110"/>
      <c r="AU2366" s="110"/>
      <c r="AV2366" s="110"/>
      <c r="AW2366" s="110"/>
      <c r="AX2366" s="25"/>
      <c r="AY2366" s="77"/>
      <c r="AZ2366" s="77"/>
      <c r="BA2366" s="77"/>
      <c r="BB2366" s="106"/>
    </row>
    <row r="2367" spans="3:54">
      <c r="C2367" s="19" t="s">
        <v>6164</v>
      </c>
      <c r="D2367" s="19"/>
      <c r="E2367" s="19"/>
      <c r="F2367" s="19"/>
      <c r="G2367" s="19"/>
      <c r="H2367" s="19"/>
      <c r="I2367" s="19"/>
      <c r="J2367" s="19"/>
      <c r="K2367" s="19"/>
      <c r="L2367" s="19"/>
      <c r="M2367" s="19"/>
      <c r="N2367" s="19"/>
      <c r="O2367" s="19"/>
      <c r="P2367" s="19"/>
      <c r="Q2367" s="69" t="str">
        <f>VLOOKUP($C2367,D1_8!$B$5:$I$996,6,FALSE)&amp;""</f>
        <v/>
      </c>
      <c r="R2367" s="104"/>
      <c r="S2367" s="111"/>
      <c r="T2367" s="111"/>
      <c r="U2367" s="111"/>
      <c r="V2367" s="111"/>
      <c r="W2367" s="111"/>
      <c r="X2367" s="24"/>
      <c r="Y2367" s="76"/>
      <c r="Z2367" s="76"/>
      <c r="AA2367" s="76"/>
      <c r="AB2367" s="104"/>
      <c r="AC2367" s="19" t="s">
        <v>6166</v>
      </c>
      <c r="AD2367" s="19"/>
      <c r="AE2367" s="19"/>
      <c r="AF2367" s="19"/>
      <c r="AG2367" s="19"/>
      <c r="AH2367" s="19"/>
      <c r="AI2367" s="19"/>
      <c r="AJ2367" s="19"/>
      <c r="AK2367" s="19"/>
      <c r="AL2367" s="19"/>
      <c r="AM2367" s="19"/>
      <c r="AN2367" s="19"/>
      <c r="AO2367" s="19"/>
      <c r="AP2367" s="19"/>
      <c r="AQ2367" s="69" t="str">
        <f>VLOOKUP($AC2367,D1_8!$B$5:$I$996,6,FALSE)&amp;""</f>
        <v/>
      </c>
      <c r="AR2367" s="104"/>
      <c r="AS2367" s="16" t="s">
        <v>2773</v>
      </c>
      <c r="AT2367" s="16"/>
      <c r="AU2367" s="16"/>
      <c r="AV2367" s="16"/>
      <c r="AW2367" s="16"/>
      <c r="AX2367" s="157" t="str">
        <f>VLOOKUP($AC2367,D1_8!$B$5:$I$996,8,FALSE)&amp;""</f>
        <v/>
      </c>
      <c r="AY2367" s="35"/>
      <c r="AZ2367" s="35"/>
      <c r="BA2367" s="35"/>
      <c r="BB2367" s="104" t="s">
        <v>5574</v>
      </c>
    </row>
    <row r="2368" spans="3:54">
      <c r="C2368" s="19"/>
      <c r="D2368" s="19"/>
      <c r="E2368" s="19"/>
      <c r="F2368" s="19"/>
      <c r="G2368" s="19"/>
      <c r="H2368" s="19"/>
      <c r="I2368" s="19"/>
      <c r="J2368" s="19"/>
      <c r="K2368" s="19"/>
      <c r="L2368" s="19"/>
      <c r="M2368" s="19"/>
      <c r="N2368" s="19"/>
      <c r="O2368" s="19"/>
      <c r="P2368" s="19"/>
      <c r="Q2368" s="25"/>
      <c r="R2368" s="106"/>
      <c r="S2368" s="246"/>
      <c r="T2368" s="246"/>
      <c r="U2368" s="246"/>
      <c r="V2368" s="246"/>
      <c r="W2368" s="246"/>
      <c r="X2368" s="34"/>
      <c r="Y2368" s="2"/>
      <c r="Z2368" s="2"/>
      <c r="AA2368" s="2"/>
      <c r="AB2368" s="105"/>
      <c r="AC2368" s="19"/>
      <c r="AD2368" s="19"/>
      <c r="AE2368" s="19"/>
      <c r="AF2368" s="19"/>
      <c r="AG2368" s="19"/>
      <c r="AH2368" s="19"/>
      <c r="AI2368" s="19"/>
      <c r="AJ2368" s="19"/>
      <c r="AK2368" s="19"/>
      <c r="AL2368" s="19"/>
      <c r="AM2368" s="19"/>
      <c r="AN2368" s="19"/>
      <c r="AO2368" s="19"/>
      <c r="AP2368" s="19"/>
      <c r="AQ2368" s="25"/>
      <c r="AR2368" s="106"/>
      <c r="AS2368" s="16"/>
      <c r="AT2368" s="16"/>
      <c r="AU2368" s="16"/>
      <c r="AV2368" s="16"/>
      <c r="AW2368" s="16"/>
      <c r="AX2368" s="11"/>
      <c r="AY2368" s="35"/>
      <c r="AZ2368" s="35"/>
      <c r="BA2368" s="35"/>
      <c r="BB2368" s="106"/>
    </row>
    <row r="2369" spans="2:60">
      <c r="C2369" s="19" t="s">
        <v>6167</v>
      </c>
      <c r="D2369" s="19"/>
      <c r="E2369" s="19"/>
      <c r="F2369" s="19"/>
      <c r="G2369" s="19"/>
      <c r="H2369" s="19"/>
      <c r="I2369" s="19"/>
      <c r="J2369" s="19"/>
      <c r="K2369" s="19"/>
      <c r="L2369" s="19"/>
      <c r="M2369" s="19"/>
      <c r="N2369" s="19"/>
      <c r="O2369" s="19"/>
      <c r="P2369" s="19"/>
      <c r="Q2369" s="69" t="str">
        <f>VLOOKUP($C2369,D1_8!$B$5:$I$996,6,FALSE)&amp;""</f>
        <v/>
      </c>
      <c r="R2369" s="104"/>
      <c r="S2369" s="246"/>
      <c r="T2369" s="246"/>
      <c r="U2369" s="246"/>
      <c r="V2369" s="246"/>
      <c r="W2369" s="246"/>
      <c r="X2369" s="34"/>
      <c r="Y2369" s="2"/>
      <c r="Z2369" s="2"/>
      <c r="AA2369" s="2"/>
      <c r="AB2369" s="105"/>
      <c r="AC2369" s="14"/>
      <c r="AD2369" s="81"/>
      <c r="AE2369" s="81"/>
      <c r="AF2369" s="81"/>
      <c r="AG2369" s="81"/>
      <c r="AH2369" s="81"/>
      <c r="AI2369" s="81"/>
      <c r="AJ2369" s="81"/>
      <c r="AK2369" s="81"/>
      <c r="AL2369" s="81"/>
      <c r="AM2369" s="81"/>
      <c r="AN2369" s="81"/>
      <c r="AO2369" s="81"/>
      <c r="AP2369" s="81"/>
      <c r="AQ2369" s="65"/>
      <c r="AR2369" s="65"/>
      <c r="AS2369" s="65"/>
      <c r="AT2369" s="65"/>
      <c r="AU2369" s="65"/>
      <c r="AV2369" s="65"/>
      <c r="AW2369" s="65"/>
      <c r="AX2369" s="65"/>
      <c r="AY2369" s="65"/>
      <c r="AZ2369" s="65"/>
      <c r="BA2369" s="65"/>
      <c r="BB2369" s="65"/>
    </row>
    <row r="2370" spans="2:60">
      <c r="C2370" s="19"/>
      <c r="D2370" s="19"/>
      <c r="E2370" s="19"/>
      <c r="F2370" s="19"/>
      <c r="G2370" s="19"/>
      <c r="H2370" s="19"/>
      <c r="I2370" s="19"/>
      <c r="J2370" s="19"/>
      <c r="K2370" s="19"/>
      <c r="L2370" s="19"/>
      <c r="M2370" s="19"/>
      <c r="N2370" s="19"/>
      <c r="O2370" s="19"/>
      <c r="P2370" s="19"/>
      <c r="Q2370" s="25"/>
      <c r="R2370" s="106"/>
      <c r="S2370" s="110"/>
      <c r="T2370" s="110"/>
      <c r="U2370" s="110"/>
      <c r="V2370" s="110"/>
      <c r="W2370" s="110"/>
      <c r="X2370" s="25"/>
      <c r="Y2370" s="77"/>
      <c r="Z2370" s="77"/>
      <c r="AA2370" s="77"/>
      <c r="AB2370" s="106"/>
      <c r="AC2370" s="276"/>
      <c r="AD2370" s="39"/>
      <c r="AE2370" s="39"/>
      <c r="AF2370" s="39"/>
      <c r="AG2370" s="39"/>
      <c r="AH2370" s="39"/>
      <c r="AI2370" s="39"/>
      <c r="AJ2370" s="39"/>
      <c r="AK2370" s="39"/>
      <c r="AL2370" s="39"/>
      <c r="AM2370" s="39"/>
      <c r="AN2370" s="39"/>
      <c r="AO2370" s="39"/>
      <c r="AP2370" s="39"/>
    </row>
    <row r="2371" spans="2:60" s="1" customFormat="1">
      <c r="B2371" s="1"/>
      <c r="C2371" s="1"/>
      <c r="D2371" s="1"/>
      <c r="E2371" s="1"/>
      <c r="F2371" s="1"/>
      <c r="G2371" s="1"/>
      <c r="H2371" s="1"/>
      <c r="I2371" s="1"/>
      <c r="J2371" s="1"/>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2"/>
      <c r="AM2371" s="1"/>
      <c r="AN2371" s="1"/>
      <c r="AO2371" s="1"/>
      <c r="AP2371" s="1"/>
      <c r="AQ2371" s="1"/>
      <c r="AR2371" s="1"/>
      <c r="AS2371" s="1"/>
      <c r="AT2371" s="1"/>
      <c r="AU2371" s="1"/>
      <c r="AV2371" s="1"/>
      <c r="AW2371" s="1"/>
      <c r="AX2371" s="1"/>
      <c r="AY2371" s="1"/>
      <c r="AZ2371" s="1"/>
      <c r="BA2371" s="1"/>
      <c r="BB2371" s="1"/>
      <c r="BC2371" s="1"/>
      <c r="BD2371" s="1"/>
      <c r="BE2371" s="1"/>
      <c r="BF2371" s="3"/>
      <c r="BG2371" s="3"/>
      <c r="BH2371" s="3"/>
    </row>
    <row r="2372" spans="2:60" s="1" customFormat="1">
      <c r="B2372" s="1" t="s">
        <v>6046</v>
      </c>
      <c r="C2372" s="1"/>
      <c r="D2372" s="1"/>
      <c r="E2372" s="1"/>
      <c r="F2372" s="1"/>
      <c r="G2372" s="1"/>
      <c r="H2372" s="1"/>
      <c r="I2372" s="1"/>
      <c r="J2372" s="1"/>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2"/>
      <c r="AM2372" s="1"/>
      <c r="AN2372" s="1"/>
      <c r="AO2372" s="1"/>
      <c r="AP2372" s="1"/>
      <c r="AQ2372" s="1"/>
      <c r="AR2372" s="1"/>
      <c r="AS2372" s="1"/>
      <c r="AT2372" s="1"/>
      <c r="AU2372" s="1"/>
      <c r="AV2372" s="1"/>
      <c r="AW2372" s="1"/>
      <c r="AX2372" s="1"/>
      <c r="AY2372" s="1"/>
      <c r="AZ2372" s="1"/>
      <c r="BA2372" s="1"/>
      <c r="BB2372" s="1"/>
      <c r="BC2372" s="1"/>
      <c r="BD2372" s="1"/>
      <c r="BE2372" s="1"/>
      <c r="BF2372" s="3"/>
      <c r="BG2372" s="3"/>
      <c r="BH2372" s="3"/>
    </row>
    <row r="2373" spans="2:60" s="1" customFormat="1">
      <c r="B2373" s="1"/>
      <c r="C2373" s="1" t="s">
        <v>3513</v>
      </c>
      <c r="D2373" s="1"/>
      <c r="E2373" s="1"/>
      <c r="F2373" s="1"/>
      <c r="G2373" s="1"/>
      <c r="H2373" s="1"/>
      <c r="I2373" s="1"/>
      <c r="J2373" s="1"/>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2"/>
      <c r="AM2373" s="1"/>
      <c r="AN2373" s="1"/>
      <c r="AO2373" s="1"/>
      <c r="AP2373" s="1"/>
      <c r="AQ2373" s="1"/>
      <c r="AR2373" s="1"/>
      <c r="AS2373" s="1"/>
      <c r="AT2373" s="1"/>
      <c r="AU2373" s="1"/>
      <c r="AV2373" s="1"/>
      <c r="AW2373" s="1"/>
      <c r="AX2373" s="1"/>
      <c r="AY2373" s="1"/>
      <c r="AZ2373" s="1"/>
      <c r="BA2373" s="1"/>
      <c r="BB2373" s="1"/>
      <c r="BC2373" s="1"/>
      <c r="BD2373" s="1"/>
      <c r="BE2373" s="1"/>
      <c r="BF2373" s="3"/>
      <c r="BG2373" s="3"/>
      <c r="BH2373" s="3"/>
    </row>
    <row r="2374" spans="2:60" s="1" customFormat="1" ht="14.25" customHeight="1">
      <c r="B2374" s="1"/>
      <c r="C2374" s="16" t="s">
        <v>288</v>
      </c>
      <c r="D2374" s="16"/>
      <c r="E2374" s="16"/>
      <c r="F2374" s="16"/>
      <c r="G2374" s="16"/>
      <c r="H2374" s="16"/>
      <c r="I2374" s="16"/>
      <c r="J2374" s="16"/>
      <c r="K2374" s="16"/>
      <c r="L2374" s="16"/>
      <c r="M2374" s="16"/>
      <c r="N2374" s="16"/>
      <c r="O2374" s="16"/>
      <c r="P2374" s="16"/>
      <c r="Q2374" s="24" t="s">
        <v>22</v>
      </c>
      <c r="R2374" s="104"/>
      <c r="S2374" s="45" t="s">
        <v>7669</v>
      </c>
      <c r="T2374" s="88"/>
      <c r="U2374" s="88"/>
      <c r="V2374" s="88"/>
      <c r="W2374" s="88"/>
      <c r="X2374" s="88"/>
      <c r="Y2374" s="88"/>
      <c r="Z2374" s="88"/>
      <c r="AA2374" s="88"/>
      <c r="AB2374" s="117"/>
      <c r="AC2374" s="16" t="s">
        <v>288</v>
      </c>
      <c r="AD2374" s="16"/>
      <c r="AE2374" s="16"/>
      <c r="AF2374" s="16"/>
      <c r="AG2374" s="16"/>
      <c r="AH2374" s="16"/>
      <c r="AI2374" s="16"/>
      <c r="AJ2374" s="16"/>
      <c r="AK2374" s="16"/>
      <c r="AL2374" s="16"/>
      <c r="AM2374" s="16"/>
      <c r="AN2374" s="16"/>
      <c r="AO2374" s="16"/>
      <c r="AP2374" s="16"/>
      <c r="AQ2374" s="24" t="s">
        <v>22</v>
      </c>
      <c r="AR2374" s="104"/>
      <c r="AS2374" s="45" t="s">
        <v>7669</v>
      </c>
      <c r="AT2374" s="88"/>
      <c r="AU2374" s="88"/>
      <c r="AV2374" s="88"/>
      <c r="AW2374" s="88"/>
      <c r="AX2374" s="88"/>
      <c r="AY2374" s="88"/>
      <c r="AZ2374" s="88"/>
      <c r="BA2374" s="88"/>
      <c r="BB2374" s="117"/>
      <c r="BC2374" s="1"/>
      <c r="BD2374" s="1"/>
      <c r="BE2374" s="1"/>
      <c r="BF2374" s="3"/>
      <c r="BG2374" s="3"/>
      <c r="BH2374" s="3"/>
    </row>
    <row r="2375" spans="2:60" s="1" customFormat="1" ht="14.25" customHeight="1">
      <c r="B2375" s="1"/>
      <c r="C2375" s="16"/>
      <c r="D2375" s="16"/>
      <c r="E2375" s="16"/>
      <c r="F2375" s="16"/>
      <c r="G2375" s="16"/>
      <c r="H2375" s="16"/>
      <c r="I2375" s="16"/>
      <c r="J2375" s="16"/>
      <c r="K2375" s="16"/>
      <c r="L2375" s="16"/>
      <c r="M2375" s="16"/>
      <c r="N2375" s="16"/>
      <c r="O2375" s="16"/>
      <c r="P2375" s="16"/>
      <c r="Q2375" s="25"/>
      <c r="R2375" s="106"/>
      <c r="S2375" s="245" t="s">
        <v>123</v>
      </c>
      <c r="T2375" s="261"/>
      <c r="U2375" s="261"/>
      <c r="V2375" s="261"/>
      <c r="W2375" s="267"/>
      <c r="X2375" s="46"/>
      <c r="Y2375" s="89"/>
      <c r="Z2375" s="89"/>
      <c r="AA2375" s="89"/>
      <c r="AB2375" s="118"/>
      <c r="AC2375" s="16"/>
      <c r="AD2375" s="16"/>
      <c r="AE2375" s="16"/>
      <c r="AF2375" s="16"/>
      <c r="AG2375" s="16"/>
      <c r="AH2375" s="16"/>
      <c r="AI2375" s="16"/>
      <c r="AJ2375" s="16"/>
      <c r="AK2375" s="16"/>
      <c r="AL2375" s="16"/>
      <c r="AM2375" s="16"/>
      <c r="AN2375" s="16"/>
      <c r="AO2375" s="16"/>
      <c r="AP2375" s="16"/>
      <c r="AQ2375" s="25"/>
      <c r="AR2375" s="106"/>
      <c r="AS2375" s="245" t="s">
        <v>123</v>
      </c>
      <c r="AT2375" s="261"/>
      <c r="AU2375" s="261"/>
      <c r="AV2375" s="261"/>
      <c r="AW2375" s="267"/>
      <c r="AX2375" s="46"/>
      <c r="AY2375" s="89"/>
      <c r="AZ2375" s="89"/>
      <c r="BA2375" s="89"/>
      <c r="BB2375" s="118"/>
      <c r="BC2375" s="1"/>
      <c r="BD2375" s="1"/>
      <c r="BE2375" s="1"/>
      <c r="BF2375" s="3"/>
      <c r="BG2375" s="3"/>
      <c r="BH2375" s="3"/>
    </row>
    <row r="2376" spans="2:60" s="1" customFormat="1">
      <c r="B2376" s="1"/>
      <c r="C2376" s="19" t="s">
        <v>5487</v>
      </c>
      <c r="D2376" s="19"/>
      <c r="E2376" s="19"/>
      <c r="F2376" s="19"/>
      <c r="G2376" s="19"/>
      <c r="H2376" s="19"/>
      <c r="I2376" s="19"/>
      <c r="J2376" s="19"/>
      <c r="K2376" s="19"/>
      <c r="L2376" s="19"/>
      <c r="M2376" s="19"/>
      <c r="N2376" s="19"/>
      <c r="O2376" s="19"/>
      <c r="P2376" s="19"/>
      <c r="Q2376" s="69" t="str">
        <f>VLOOKUP($C2376,D1_8!$B$5:$I$996,6,FALSE)&amp;""</f>
        <v/>
      </c>
      <c r="R2376" s="104"/>
      <c r="S2376" s="8"/>
      <c r="T2376" s="65"/>
      <c r="U2376" s="65"/>
      <c r="V2376" s="65"/>
      <c r="W2376" s="136"/>
      <c r="X2376" s="8"/>
      <c r="Y2376" s="65"/>
      <c r="Z2376" s="65"/>
      <c r="AA2376" s="65"/>
      <c r="AB2376" s="136"/>
      <c r="AC2376" s="19" t="s">
        <v>3446</v>
      </c>
      <c r="AD2376" s="19"/>
      <c r="AE2376" s="19"/>
      <c r="AF2376" s="19"/>
      <c r="AG2376" s="19"/>
      <c r="AH2376" s="19"/>
      <c r="AI2376" s="19"/>
      <c r="AJ2376" s="19"/>
      <c r="AK2376" s="19"/>
      <c r="AL2376" s="19"/>
      <c r="AM2376" s="19"/>
      <c r="AN2376" s="19"/>
      <c r="AO2376" s="19"/>
      <c r="AP2376" s="19"/>
      <c r="AQ2376" s="69" t="str">
        <f>VLOOKUP($AC2376,D1_8!$B$5:$I$996,6,FALSE)&amp;""</f>
        <v/>
      </c>
      <c r="AR2376" s="104"/>
      <c r="AS2376" s="16" t="s">
        <v>2773</v>
      </c>
      <c r="AT2376" s="16"/>
      <c r="AU2376" s="16"/>
      <c r="AV2376" s="16"/>
      <c r="AW2376" s="16"/>
      <c r="AX2376" s="157" t="str">
        <f>VLOOKUP($AC2376,D1_8!$B$5:$I$996,8,FALSE)&amp;""</f>
        <v/>
      </c>
      <c r="AY2376" s="35"/>
      <c r="AZ2376" s="35"/>
      <c r="BA2376" s="35"/>
      <c r="BB2376" s="104" t="s">
        <v>5574</v>
      </c>
      <c r="BC2376" s="1"/>
      <c r="BD2376" s="1"/>
      <c r="BE2376" s="1"/>
      <c r="BF2376" s="3"/>
      <c r="BG2376" s="3"/>
      <c r="BH2376" s="3"/>
    </row>
    <row r="2377" spans="2:60" s="1" customFormat="1">
      <c r="B2377" s="1"/>
      <c r="C2377" s="19"/>
      <c r="D2377" s="19"/>
      <c r="E2377" s="19"/>
      <c r="F2377" s="19"/>
      <c r="G2377" s="19"/>
      <c r="H2377" s="19"/>
      <c r="I2377" s="19"/>
      <c r="J2377" s="19"/>
      <c r="K2377" s="19"/>
      <c r="L2377" s="19"/>
      <c r="M2377" s="19"/>
      <c r="N2377" s="19"/>
      <c r="O2377" s="19"/>
      <c r="P2377" s="19"/>
      <c r="Q2377" s="25"/>
      <c r="R2377" s="106"/>
      <c r="S2377" s="31"/>
      <c r="T2377" s="1"/>
      <c r="U2377" s="1"/>
      <c r="V2377" s="1"/>
      <c r="W2377" s="67"/>
      <c r="X2377" s="31"/>
      <c r="Y2377" s="1"/>
      <c r="Z2377" s="1"/>
      <c r="AA2377" s="1"/>
      <c r="AB2377" s="67"/>
      <c r="AC2377" s="19"/>
      <c r="AD2377" s="19"/>
      <c r="AE2377" s="19"/>
      <c r="AF2377" s="19"/>
      <c r="AG2377" s="19"/>
      <c r="AH2377" s="19"/>
      <c r="AI2377" s="19"/>
      <c r="AJ2377" s="19"/>
      <c r="AK2377" s="19"/>
      <c r="AL2377" s="19"/>
      <c r="AM2377" s="19"/>
      <c r="AN2377" s="19"/>
      <c r="AO2377" s="19"/>
      <c r="AP2377" s="19"/>
      <c r="AQ2377" s="25"/>
      <c r="AR2377" s="106"/>
      <c r="AS2377" s="16"/>
      <c r="AT2377" s="16"/>
      <c r="AU2377" s="16"/>
      <c r="AV2377" s="16"/>
      <c r="AW2377" s="16"/>
      <c r="AX2377" s="11"/>
      <c r="AY2377" s="35"/>
      <c r="AZ2377" s="35"/>
      <c r="BA2377" s="35"/>
      <c r="BB2377" s="106"/>
      <c r="BC2377" s="1"/>
      <c r="BD2377" s="1"/>
      <c r="BE2377" s="1"/>
      <c r="BF2377" s="3"/>
      <c r="BG2377" s="3"/>
      <c r="BH2377" s="3"/>
    </row>
    <row r="2378" spans="2:60" s="1" customFormat="1">
      <c r="B2378" s="1"/>
      <c r="C2378" s="19" t="s">
        <v>6194</v>
      </c>
      <c r="D2378" s="19"/>
      <c r="E2378" s="19"/>
      <c r="F2378" s="19"/>
      <c r="G2378" s="19"/>
      <c r="H2378" s="19"/>
      <c r="I2378" s="19"/>
      <c r="J2378" s="19"/>
      <c r="K2378" s="19"/>
      <c r="L2378" s="19"/>
      <c r="M2378" s="19"/>
      <c r="N2378" s="19"/>
      <c r="O2378" s="19"/>
      <c r="P2378" s="19"/>
      <c r="Q2378" s="69" t="str">
        <f>VLOOKUP($C2378,D1_8!$B$5:$I$996,6,FALSE)&amp;""</f>
        <v/>
      </c>
      <c r="R2378" s="104"/>
      <c r="S2378" s="16" t="s">
        <v>2773</v>
      </c>
      <c r="T2378" s="16"/>
      <c r="U2378" s="16"/>
      <c r="V2378" s="16"/>
      <c r="W2378" s="16"/>
      <c r="X2378" s="157" t="str">
        <f>VLOOKUP($C2378,D1_8!$B$5:$I$996,8,FALSE)&amp;""</f>
        <v/>
      </c>
      <c r="Y2378" s="35"/>
      <c r="Z2378" s="35"/>
      <c r="AA2378" s="35"/>
      <c r="AB2378" s="104" t="s">
        <v>5574</v>
      </c>
      <c r="AC2378" s="19" t="s">
        <v>6012</v>
      </c>
      <c r="AD2378" s="19"/>
      <c r="AE2378" s="19"/>
      <c r="AF2378" s="19"/>
      <c r="AG2378" s="19"/>
      <c r="AH2378" s="19"/>
      <c r="AI2378" s="19"/>
      <c r="AJ2378" s="19"/>
      <c r="AK2378" s="19"/>
      <c r="AL2378" s="19"/>
      <c r="AM2378" s="19"/>
      <c r="AN2378" s="19"/>
      <c r="AO2378" s="19"/>
      <c r="AP2378" s="19"/>
      <c r="AQ2378" s="69" t="str">
        <f>VLOOKUP($AC2378,D1_8!$B$5:$I$996,6,FALSE)&amp;""</f>
        <v/>
      </c>
      <c r="AR2378" s="104"/>
      <c r="AS2378" s="16" t="s">
        <v>2773</v>
      </c>
      <c r="AT2378" s="16"/>
      <c r="AU2378" s="16"/>
      <c r="AV2378" s="16"/>
      <c r="AW2378" s="16"/>
      <c r="AX2378" s="157" t="str">
        <f>VLOOKUP($AC2378,D1_8!$B$5:$I$996,8,FALSE)&amp;""</f>
        <v/>
      </c>
      <c r="AY2378" s="35"/>
      <c r="AZ2378" s="35"/>
      <c r="BA2378" s="35"/>
      <c r="BB2378" s="104" t="s">
        <v>5574</v>
      </c>
      <c r="BC2378" s="1"/>
      <c r="BD2378" s="1"/>
      <c r="BE2378" s="1"/>
      <c r="BF2378" s="3"/>
      <c r="BG2378" s="3"/>
      <c r="BH2378" s="3"/>
    </row>
    <row r="2379" spans="2:60" s="1" customFormat="1">
      <c r="B2379" s="1"/>
      <c r="C2379" s="19"/>
      <c r="D2379" s="19"/>
      <c r="E2379" s="19"/>
      <c r="F2379" s="19"/>
      <c r="G2379" s="19"/>
      <c r="H2379" s="19"/>
      <c r="I2379" s="19"/>
      <c r="J2379" s="19"/>
      <c r="K2379" s="19"/>
      <c r="L2379" s="19"/>
      <c r="M2379" s="19"/>
      <c r="N2379" s="19"/>
      <c r="O2379" s="19"/>
      <c r="P2379" s="19"/>
      <c r="Q2379" s="25"/>
      <c r="R2379" s="106"/>
      <c r="S2379" s="16"/>
      <c r="T2379" s="16"/>
      <c r="U2379" s="16"/>
      <c r="V2379" s="16"/>
      <c r="W2379" s="16"/>
      <c r="X2379" s="11"/>
      <c r="Y2379" s="35"/>
      <c r="Z2379" s="35"/>
      <c r="AA2379" s="35"/>
      <c r="AB2379" s="106"/>
      <c r="AC2379" s="19"/>
      <c r="AD2379" s="19"/>
      <c r="AE2379" s="19"/>
      <c r="AF2379" s="19"/>
      <c r="AG2379" s="19"/>
      <c r="AH2379" s="19"/>
      <c r="AI2379" s="19"/>
      <c r="AJ2379" s="19"/>
      <c r="AK2379" s="19"/>
      <c r="AL2379" s="19"/>
      <c r="AM2379" s="19"/>
      <c r="AN2379" s="19"/>
      <c r="AO2379" s="19"/>
      <c r="AP2379" s="19"/>
      <c r="AQ2379" s="25"/>
      <c r="AR2379" s="106"/>
      <c r="AS2379" s="16"/>
      <c r="AT2379" s="16"/>
      <c r="AU2379" s="16"/>
      <c r="AV2379" s="16"/>
      <c r="AW2379" s="16"/>
      <c r="AX2379" s="11"/>
      <c r="AY2379" s="35"/>
      <c r="AZ2379" s="35"/>
      <c r="BA2379" s="35"/>
      <c r="BB2379" s="106"/>
      <c r="BC2379" s="1"/>
      <c r="BD2379" s="1"/>
      <c r="BE2379" s="1"/>
      <c r="BF2379" s="3"/>
      <c r="BG2379" s="3"/>
      <c r="BH2379" s="3"/>
    </row>
    <row r="2380" spans="2:60" s="1" customFormat="1">
      <c r="B2380" s="1"/>
      <c r="C2380" s="19" t="s">
        <v>6195</v>
      </c>
      <c r="D2380" s="19"/>
      <c r="E2380" s="19"/>
      <c r="F2380" s="19"/>
      <c r="G2380" s="19"/>
      <c r="H2380" s="19"/>
      <c r="I2380" s="19"/>
      <c r="J2380" s="19"/>
      <c r="K2380" s="19"/>
      <c r="L2380" s="19"/>
      <c r="M2380" s="19"/>
      <c r="N2380" s="19"/>
      <c r="O2380" s="19"/>
      <c r="P2380" s="19"/>
      <c r="Q2380" s="69" t="str">
        <f>VLOOKUP($C2380,D1_8!$B$5:$I$996,6,FALSE)&amp;""</f>
        <v/>
      </c>
      <c r="R2380" s="104"/>
      <c r="S2380" s="16" t="s">
        <v>2773</v>
      </c>
      <c r="T2380" s="16"/>
      <c r="U2380" s="16"/>
      <c r="V2380" s="16"/>
      <c r="W2380" s="16"/>
      <c r="X2380" s="157" t="str">
        <f>VLOOKUP($C2380,D1_8!$B$5:$I$996,8,FALSE)&amp;""</f>
        <v/>
      </c>
      <c r="Y2380" s="35"/>
      <c r="Z2380" s="35"/>
      <c r="AA2380" s="35"/>
      <c r="AB2380" s="104" t="s">
        <v>5574</v>
      </c>
      <c r="AC2380" s="19" t="s">
        <v>2808</v>
      </c>
      <c r="AD2380" s="19"/>
      <c r="AE2380" s="19"/>
      <c r="AF2380" s="19"/>
      <c r="AG2380" s="19"/>
      <c r="AH2380" s="19"/>
      <c r="AI2380" s="19"/>
      <c r="AJ2380" s="19"/>
      <c r="AK2380" s="19"/>
      <c r="AL2380" s="19"/>
      <c r="AM2380" s="19"/>
      <c r="AN2380" s="19"/>
      <c r="AO2380" s="19"/>
      <c r="AP2380" s="19"/>
      <c r="AQ2380" s="69" t="str">
        <f>VLOOKUP($AC2380,D1_8!$B$5:$I$996,6,FALSE)&amp;""</f>
        <v/>
      </c>
      <c r="AR2380" s="104"/>
      <c r="AS2380" s="16" t="s">
        <v>2773</v>
      </c>
      <c r="AT2380" s="16"/>
      <c r="AU2380" s="16"/>
      <c r="AV2380" s="16"/>
      <c r="AW2380" s="16"/>
      <c r="AX2380" s="157" t="str">
        <f>VLOOKUP($AC2380,D1_8!$B$5:$I$996,8,FALSE)&amp;""</f>
        <v/>
      </c>
      <c r="AY2380" s="35"/>
      <c r="AZ2380" s="35"/>
      <c r="BA2380" s="35"/>
      <c r="BB2380" s="104" t="s">
        <v>5574</v>
      </c>
      <c r="BC2380" s="1"/>
      <c r="BD2380" s="1"/>
      <c r="BE2380" s="1"/>
      <c r="BF2380" s="3"/>
      <c r="BG2380" s="3"/>
      <c r="BH2380" s="3"/>
    </row>
    <row r="2381" spans="2:60" s="1" customFormat="1">
      <c r="B2381" s="1"/>
      <c r="C2381" s="19"/>
      <c r="D2381" s="19"/>
      <c r="E2381" s="19"/>
      <c r="F2381" s="19"/>
      <c r="G2381" s="19"/>
      <c r="H2381" s="19"/>
      <c r="I2381" s="19"/>
      <c r="J2381" s="19"/>
      <c r="K2381" s="19"/>
      <c r="L2381" s="19"/>
      <c r="M2381" s="19"/>
      <c r="N2381" s="19"/>
      <c r="O2381" s="19"/>
      <c r="P2381" s="19"/>
      <c r="Q2381" s="25"/>
      <c r="R2381" s="106"/>
      <c r="S2381" s="16"/>
      <c r="T2381" s="16"/>
      <c r="U2381" s="16"/>
      <c r="V2381" s="16"/>
      <c r="W2381" s="16"/>
      <c r="X2381" s="11"/>
      <c r="Y2381" s="35"/>
      <c r="Z2381" s="35"/>
      <c r="AA2381" s="35"/>
      <c r="AB2381" s="106"/>
      <c r="AC2381" s="19"/>
      <c r="AD2381" s="19"/>
      <c r="AE2381" s="19"/>
      <c r="AF2381" s="19"/>
      <c r="AG2381" s="19"/>
      <c r="AH2381" s="19"/>
      <c r="AI2381" s="19"/>
      <c r="AJ2381" s="19"/>
      <c r="AK2381" s="19"/>
      <c r="AL2381" s="19"/>
      <c r="AM2381" s="19"/>
      <c r="AN2381" s="19"/>
      <c r="AO2381" s="19"/>
      <c r="AP2381" s="19"/>
      <c r="AQ2381" s="25"/>
      <c r="AR2381" s="106"/>
      <c r="AS2381" s="16"/>
      <c r="AT2381" s="16"/>
      <c r="AU2381" s="16"/>
      <c r="AV2381" s="16"/>
      <c r="AW2381" s="16"/>
      <c r="AX2381" s="11"/>
      <c r="AY2381" s="35"/>
      <c r="AZ2381" s="35"/>
      <c r="BA2381" s="35"/>
      <c r="BB2381" s="106"/>
      <c r="BC2381" s="1"/>
      <c r="BD2381" s="1"/>
      <c r="BE2381" s="1"/>
      <c r="BF2381" s="3"/>
      <c r="BG2381" s="3"/>
      <c r="BH2381" s="3"/>
    </row>
    <row r="2382" spans="2:60" s="1" customFormat="1">
      <c r="B2382" s="1"/>
      <c r="C2382" s="19" t="s">
        <v>6196</v>
      </c>
      <c r="D2382" s="19"/>
      <c r="E2382" s="19"/>
      <c r="F2382" s="19"/>
      <c r="G2382" s="19"/>
      <c r="H2382" s="19"/>
      <c r="I2382" s="19"/>
      <c r="J2382" s="19"/>
      <c r="K2382" s="19"/>
      <c r="L2382" s="19"/>
      <c r="M2382" s="19"/>
      <c r="N2382" s="19"/>
      <c r="O2382" s="19"/>
      <c r="P2382" s="19"/>
      <c r="Q2382" s="69" t="str">
        <f>VLOOKUP($C2382,D1_8!$B$5:$I$996,6,FALSE)&amp;""</f>
        <v/>
      </c>
      <c r="R2382" s="104"/>
      <c r="S2382" s="111"/>
      <c r="T2382" s="111"/>
      <c r="U2382" s="111"/>
      <c r="V2382" s="111"/>
      <c r="W2382" s="111"/>
      <c r="X2382" s="24"/>
      <c r="Y2382" s="76"/>
      <c r="Z2382" s="76"/>
      <c r="AA2382" s="76"/>
      <c r="AB2382" s="104"/>
      <c r="AC2382" s="19" t="s">
        <v>4639</v>
      </c>
      <c r="AD2382" s="19"/>
      <c r="AE2382" s="19"/>
      <c r="AF2382" s="19"/>
      <c r="AG2382" s="19"/>
      <c r="AH2382" s="19"/>
      <c r="AI2382" s="19"/>
      <c r="AJ2382" s="19"/>
      <c r="AK2382" s="19"/>
      <c r="AL2382" s="19"/>
      <c r="AM2382" s="19"/>
      <c r="AN2382" s="19"/>
      <c r="AO2382" s="19"/>
      <c r="AP2382" s="19"/>
      <c r="AQ2382" s="69" t="str">
        <f>VLOOKUP($AC2382,D1_8!$B$5:$I$996,6,FALSE)&amp;""</f>
        <v/>
      </c>
      <c r="AR2382" s="104"/>
      <c r="AS2382" s="246"/>
      <c r="AT2382" s="246"/>
      <c r="AU2382" s="246"/>
      <c r="AV2382" s="246"/>
      <c r="AW2382" s="246"/>
      <c r="AX2382" s="34"/>
      <c r="AY2382" s="2"/>
      <c r="AZ2382" s="2"/>
      <c r="BA2382" s="2"/>
      <c r="BB2382" s="105"/>
      <c r="BC2382" s="1"/>
      <c r="BD2382" s="1"/>
      <c r="BE2382" s="1"/>
      <c r="BF2382" s="3"/>
      <c r="BG2382" s="3"/>
      <c r="BH2382" s="3"/>
    </row>
    <row r="2383" spans="2:60" s="1" customFormat="1">
      <c r="B2383" s="1"/>
      <c r="C2383" s="19"/>
      <c r="D2383" s="19"/>
      <c r="E2383" s="19"/>
      <c r="F2383" s="19"/>
      <c r="G2383" s="19"/>
      <c r="H2383" s="19"/>
      <c r="I2383" s="19"/>
      <c r="J2383" s="19"/>
      <c r="K2383" s="19"/>
      <c r="L2383" s="19"/>
      <c r="M2383" s="19"/>
      <c r="N2383" s="19"/>
      <c r="O2383" s="19"/>
      <c r="P2383" s="19"/>
      <c r="Q2383" s="25"/>
      <c r="R2383" s="106"/>
      <c r="S2383" s="246"/>
      <c r="T2383" s="246"/>
      <c r="U2383" s="246"/>
      <c r="V2383" s="246"/>
      <c r="W2383" s="246"/>
      <c r="X2383" s="34"/>
      <c r="Y2383" s="2"/>
      <c r="Z2383" s="2"/>
      <c r="AA2383" s="2"/>
      <c r="AB2383" s="105"/>
      <c r="AC2383" s="19"/>
      <c r="AD2383" s="19"/>
      <c r="AE2383" s="19"/>
      <c r="AF2383" s="19"/>
      <c r="AG2383" s="19"/>
      <c r="AH2383" s="19"/>
      <c r="AI2383" s="19"/>
      <c r="AJ2383" s="19"/>
      <c r="AK2383" s="19"/>
      <c r="AL2383" s="19"/>
      <c r="AM2383" s="19"/>
      <c r="AN2383" s="19"/>
      <c r="AO2383" s="19"/>
      <c r="AP2383" s="19"/>
      <c r="AQ2383" s="25"/>
      <c r="AR2383" s="106"/>
      <c r="AS2383" s="110"/>
      <c r="AT2383" s="110"/>
      <c r="AU2383" s="110"/>
      <c r="AV2383" s="110"/>
      <c r="AW2383" s="110"/>
      <c r="AX2383" s="25"/>
      <c r="AY2383" s="77"/>
      <c r="AZ2383" s="77"/>
      <c r="BA2383" s="77"/>
      <c r="BB2383" s="106"/>
      <c r="BC2383" s="1"/>
      <c r="BD2383" s="1"/>
      <c r="BE2383" s="1"/>
      <c r="BF2383" s="3"/>
      <c r="BG2383" s="3"/>
      <c r="BH2383" s="3"/>
    </row>
    <row r="2384" spans="2:60" s="1" customFormat="1">
      <c r="B2384" s="1"/>
      <c r="C2384" s="19" t="s">
        <v>5663</v>
      </c>
      <c r="D2384" s="19"/>
      <c r="E2384" s="19"/>
      <c r="F2384" s="19"/>
      <c r="G2384" s="19"/>
      <c r="H2384" s="19"/>
      <c r="I2384" s="19"/>
      <c r="J2384" s="19"/>
      <c r="K2384" s="19"/>
      <c r="L2384" s="19"/>
      <c r="M2384" s="19"/>
      <c r="N2384" s="19"/>
      <c r="O2384" s="19"/>
      <c r="P2384" s="19"/>
      <c r="Q2384" s="69" t="str">
        <f>VLOOKUP($C2384,D1_8!$B$5:$I$996,6,FALSE)&amp;""</f>
        <v/>
      </c>
      <c r="R2384" s="104"/>
      <c r="S2384" s="31"/>
      <c r="T2384" s="1"/>
      <c r="U2384" s="1"/>
      <c r="V2384" s="1"/>
      <c r="W2384" s="67"/>
      <c r="X2384" s="31"/>
      <c r="Y2384" s="1"/>
      <c r="Z2384" s="1"/>
      <c r="AA2384" s="1"/>
      <c r="AB2384" s="67"/>
      <c r="AC2384" s="14"/>
      <c r="AD2384" s="81"/>
      <c r="AE2384" s="81"/>
      <c r="AF2384" s="81"/>
      <c r="AG2384" s="81"/>
      <c r="AH2384" s="81"/>
      <c r="AI2384" s="81"/>
      <c r="AJ2384" s="81"/>
      <c r="AK2384" s="81"/>
      <c r="AL2384" s="81"/>
      <c r="AM2384" s="81"/>
      <c r="AN2384" s="81"/>
      <c r="AO2384" s="81"/>
      <c r="AP2384" s="81"/>
      <c r="AQ2384" s="65"/>
      <c r="AR2384" s="65"/>
      <c r="AS2384" s="65"/>
      <c r="AT2384" s="65"/>
      <c r="AU2384" s="65"/>
      <c r="AV2384" s="65"/>
      <c r="AW2384" s="65"/>
      <c r="AX2384" s="65"/>
      <c r="AY2384" s="65"/>
      <c r="AZ2384" s="65"/>
      <c r="BA2384" s="65"/>
      <c r="BB2384" s="65"/>
      <c r="BC2384" s="1"/>
      <c r="BD2384" s="1"/>
      <c r="BE2384" s="1"/>
      <c r="BF2384" s="3"/>
      <c r="BG2384" s="3"/>
      <c r="BH2384" s="3"/>
    </row>
    <row r="2385" spans="2:60" s="1" customFormat="1">
      <c r="B2385" s="1"/>
      <c r="C2385" s="19"/>
      <c r="D2385" s="19"/>
      <c r="E2385" s="19"/>
      <c r="F2385" s="19"/>
      <c r="G2385" s="19"/>
      <c r="H2385" s="19"/>
      <c r="I2385" s="19"/>
      <c r="J2385" s="19"/>
      <c r="K2385" s="19"/>
      <c r="L2385" s="19"/>
      <c r="M2385" s="19"/>
      <c r="N2385" s="19"/>
      <c r="O2385" s="19"/>
      <c r="P2385" s="19"/>
      <c r="Q2385" s="25"/>
      <c r="R2385" s="106"/>
      <c r="S2385" s="9"/>
      <c r="T2385" s="70"/>
      <c r="U2385" s="70"/>
      <c r="V2385" s="70"/>
      <c r="W2385" s="137"/>
      <c r="X2385" s="9"/>
      <c r="Y2385" s="70"/>
      <c r="Z2385" s="70"/>
      <c r="AA2385" s="70"/>
      <c r="AB2385" s="137"/>
      <c r="AC2385" s="276"/>
      <c r="AD2385" s="39"/>
      <c r="AE2385" s="39"/>
      <c r="AF2385" s="39"/>
      <c r="AG2385" s="39"/>
      <c r="AH2385" s="39"/>
      <c r="AI2385" s="39"/>
      <c r="AJ2385" s="39"/>
      <c r="AK2385" s="39"/>
      <c r="AL2385" s="39"/>
      <c r="AM2385" s="39"/>
      <c r="AN2385" s="39"/>
      <c r="AO2385" s="39"/>
      <c r="AP2385" s="39"/>
      <c r="AQ2385" s="1"/>
      <c r="AR2385" s="1"/>
      <c r="AS2385" s="1"/>
      <c r="AT2385" s="1"/>
      <c r="AU2385" s="1"/>
      <c r="AV2385" s="1"/>
      <c r="AW2385" s="1"/>
      <c r="AX2385" s="1"/>
      <c r="AY2385" s="1"/>
      <c r="AZ2385" s="1"/>
      <c r="BA2385" s="1"/>
      <c r="BB2385" s="1"/>
      <c r="BC2385" s="1"/>
      <c r="BD2385" s="1"/>
      <c r="BE2385" s="1"/>
      <c r="BF2385" s="3"/>
      <c r="BG2385" s="3"/>
      <c r="BH2385" s="3"/>
    </row>
    <row r="2386" spans="2:60" s="1" customFormat="1">
      <c r="B2386" s="1"/>
      <c r="C2386" s="55"/>
      <c r="D2386" s="55"/>
      <c r="E2386" s="55"/>
      <c r="F2386" s="55"/>
      <c r="G2386" s="55"/>
      <c r="H2386" s="55"/>
      <c r="I2386" s="55"/>
      <c r="J2386" s="55"/>
      <c r="K2386" s="55"/>
      <c r="L2386" s="55"/>
      <c r="M2386" s="55"/>
      <c r="N2386" s="55"/>
      <c r="O2386" s="55"/>
      <c r="P2386" s="55"/>
      <c r="Q2386" s="2"/>
      <c r="R2386" s="2"/>
      <c r="S2386" s="1"/>
      <c r="T2386" s="1"/>
      <c r="U2386" s="1"/>
      <c r="V2386" s="1"/>
      <c r="W2386" s="1"/>
      <c r="X2386" s="1"/>
      <c r="Y2386" s="1"/>
      <c r="Z2386" s="1"/>
      <c r="AA2386" s="1"/>
      <c r="AB2386" s="1"/>
      <c r="AC2386" s="55"/>
      <c r="AD2386" s="55"/>
      <c r="AE2386" s="55"/>
      <c r="AF2386" s="55"/>
      <c r="AG2386" s="55"/>
      <c r="AH2386" s="55"/>
      <c r="AI2386" s="55"/>
      <c r="AJ2386" s="55"/>
      <c r="AK2386" s="55"/>
      <c r="AL2386" s="55"/>
      <c r="AM2386" s="55"/>
      <c r="AN2386" s="55"/>
      <c r="AO2386" s="55"/>
      <c r="AP2386" s="55"/>
      <c r="AQ2386" s="2"/>
      <c r="AR2386" s="2"/>
      <c r="AS2386" s="2"/>
      <c r="AT2386" s="2"/>
      <c r="AU2386" s="2"/>
      <c r="AV2386" s="2"/>
      <c r="AW2386" s="2"/>
      <c r="AX2386" s="2"/>
      <c r="AY2386" s="2"/>
      <c r="AZ2386" s="2"/>
      <c r="BA2386" s="2"/>
      <c r="BB2386" s="2"/>
      <c r="BC2386" s="1"/>
      <c r="BD2386" s="1"/>
      <c r="BE2386" s="1"/>
      <c r="BF2386" s="3"/>
      <c r="BG2386" s="3"/>
      <c r="BH2386" s="3"/>
    </row>
    <row r="2387" spans="2:60" s="1" customFormat="1">
      <c r="B2387" s="1" t="s">
        <v>7677</v>
      </c>
      <c r="C2387" s="55"/>
      <c r="D2387" s="55"/>
      <c r="E2387" s="55"/>
      <c r="F2387" s="55"/>
      <c r="G2387" s="55"/>
      <c r="H2387" s="55"/>
      <c r="I2387" s="55"/>
      <c r="J2387" s="55"/>
      <c r="K2387" s="55"/>
      <c r="L2387" s="55"/>
      <c r="M2387" s="55"/>
      <c r="N2387" s="55"/>
      <c r="O2387" s="55"/>
      <c r="P2387" s="55"/>
      <c r="Q2387" s="2"/>
      <c r="R2387" s="2"/>
      <c r="S2387" s="1"/>
      <c r="T2387" s="1"/>
      <c r="U2387" s="1"/>
      <c r="V2387" s="1"/>
      <c r="W2387" s="1"/>
      <c r="X2387" s="1"/>
      <c r="Y2387" s="1"/>
      <c r="Z2387" s="1"/>
      <c r="AA2387" s="1"/>
      <c r="AB2387" s="1"/>
      <c r="AC2387" s="55"/>
      <c r="AD2387" s="55"/>
      <c r="AE2387" s="55"/>
      <c r="AF2387" s="55"/>
      <c r="AG2387" s="55"/>
      <c r="AH2387" s="55"/>
      <c r="AI2387" s="55"/>
      <c r="AJ2387" s="55"/>
      <c r="AK2387" s="55"/>
      <c r="AL2387" s="55"/>
      <c r="AM2387" s="55"/>
      <c r="AN2387" s="55"/>
      <c r="AO2387" s="55"/>
      <c r="AP2387" s="55"/>
      <c r="AQ2387" s="2"/>
      <c r="AR2387" s="2"/>
      <c r="AS2387" s="2"/>
      <c r="AT2387" s="2"/>
      <c r="AU2387" s="2"/>
      <c r="AV2387" s="2"/>
      <c r="AW2387" s="2"/>
      <c r="AX2387" s="2"/>
      <c r="AY2387" s="2"/>
      <c r="AZ2387" s="2"/>
      <c r="BA2387" s="2"/>
      <c r="BB2387" s="2"/>
      <c r="BC2387" s="1"/>
      <c r="BD2387" s="1"/>
      <c r="BE2387" s="1"/>
      <c r="BF2387" s="3"/>
      <c r="BG2387" s="3"/>
      <c r="BH2387" s="3"/>
    </row>
    <row r="2388" spans="2:60" s="1" customFormat="1">
      <c r="B2388" s="1"/>
      <c r="C2388" s="1" t="s">
        <v>3513</v>
      </c>
      <c r="D2388" s="1"/>
      <c r="E2388" s="1"/>
      <c r="F2388" s="1"/>
      <c r="G2388" s="1"/>
      <c r="H2388" s="1"/>
      <c r="I2388" s="1"/>
      <c r="J2388" s="1"/>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2"/>
      <c r="AM2388" s="1"/>
      <c r="AN2388" s="1"/>
      <c r="AO2388" s="1"/>
      <c r="AP2388" s="1"/>
      <c r="AQ2388" s="1"/>
      <c r="AR2388" s="1"/>
      <c r="AS2388" s="1"/>
      <c r="AT2388" s="1"/>
      <c r="AU2388" s="1"/>
      <c r="AV2388" s="1"/>
      <c r="AW2388" s="1"/>
      <c r="AX2388" s="1"/>
      <c r="AY2388" s="1"/>
      <c r="AZ2388" s="1"/>
      <c r="BA2388" s="1"/>
      <c r="BB2388" s="1"/>
      <c r="BC2388" s="1"/>
      <c r="BD2388" s="1"/>
      <c r="BE2388" s="1"/>
      <c r="BF2388" s="3"/>
      <c r="BG2388" s="3"/>
      <c r="BH2388" s="3"/>
    </row>
    <row r="2389" spans="2:60" s="1" customFormat="1" ht="14.25" customHeight="1">
      <c r="B2389" s="1"/>
      <c r="C2389" s="16" t="s">
        <v>288</v>
      </c>
      <c r="D2389" s="16"/>
      <c r="E2389" s="16"/>
      <c r="F2389" s="16"/>
      <c r="G2389" s="16"/>
      <c r="H2389" s="16"/>
      <c r="I2389" s="16"/>
      <c r="J2389" s="16"/>
      <c r="K2389" s="16"/>
      <c r="L2389" s="16"/>
      <c r="M2389" s="16"/>
      <c r="N2389" s="16"/>
      <c r="O2389" s="16"/>
      <c r="P2389" s="16"/>
      <c r="Q2389" s="24" t="s">
        <v>22</v>
      </c>
      <c r="R2389" s="104"/>
      <c r="S2389" s="45" t="s">
        <v>7669</v>
      </c>
      <c r="T2389" s="88"/>
      <c r="U2389" s="88"/>
      <c r="V2389" s="88"/>
      <c r="W2389" s="88"/>
      <c r="X2389" s="88"/>
      <c r="Y2389" s="88"/>
      <c r="Z2389" s="88"/>
      <c r="AA2389" s="88"/>
      <c r="AB2389" s="117"/>
      <c r="AC2389" s="16" t="s">
        <v>288</v>
      </c>
      <c r="AD2389" s="16"/>
      <c r="AE2389" s="16"/>
      <c r="AF2389" s="16"/>
      <c r="AG2389" s="16"/>
      <c r="AH2389" s="16"/>
      <c r="AI2389" s="16"/>
      <c r="AJ2389" s="16"/>
      <c r="AK2389" s="16"/>
      <c r="AL2389" s="16"/>
      <c r="AM2389" s="16"/>
      <c r="AN2389" s="16"/>
      <c r="AO2389" s="16"/>
      <c r="AP2389" s="16"/>
      <c r="AQ2389" s="24" t="s">
        <v>22</v>
      </c>
      <c r="AR2389" s="104"/>
      <c r="AS2389" s="45" t="s">
        <v>7669</v>
      </c>
      <c r="AT2389" s="88"/>
      <c r="AU2389" s="88"/>
      <c r="AV2389" s="88"/>
      <c r="AW2389" s="88"/>
      <c r="AX2389" s="88"/>
      <c r="AY2389" s="88"/>
      <c r="AZ2389" s="88"/>
      <c r="BA2389" s="88"/>
      <c r="BB2389" s="117"/>
      <c r="BC2389" s="1"/>
      <c r="BD2389" s="1"/>
      <c r="BE2389" s="1"/>
      <c r="BF2389" s="3"/>
      <c r="BG2389" s="3"/>
      <c r="BH2389" s="3"/>
    </row>
    <row r="2390" spans="2:60" s="1" customFormat="1" ht="14.25" customHeight="1">
      <c r="B2390" s="1"/>
      <c r="C2390" s="16"/>
      <c r="D2390" s="16"/>
      <c r="E2390" s="16"/>
      <c r="F2390" s="16"/>
      <c r="G2390" s="16"/>
      <c r="H2390" s="16"/>
      <c r="I2390" s="16"/>
      <c r="J2390" s="16"/>
      <c r="K2390" s="16"/>
      <c r="L2390" s="16"/>
      <c r="M2390" s="16"/>
      <c r="N2390" s="16"/>
      <c r="O2390" s="16"/>
      <c r="P2390" s="16"/>
      <c r="Q2390" s="25"/>
      <c r="R2390" s="106"/>
      <c r="S2390" s="245" t="s">
        <v>123</v>
      </c>
      <c r="T2390" s="261"/>
      <c r="U2390" s="261"/>
      <c r="V2390" s="261"/>
      <c r="W2390" s="267"/>
      <c r="X2390" s="46"/>
      <c r="Y2390" s="89"/>
      <c r="Z2390" s="89"/>
      <c r="AA2390" s="89"/>
      <c r="AB2390" s="118"/>
      <c r="AC2390" s="16"/>
      <c r="AD2390" s="16"/>
      <c r="AE2390" s="16"/>
      <c r="AF2390" s="16"/>
      <c r="AG2390" s="16"/>
      <c r="AH2390" s="16"/>
      <c r="AI2390" s="16"/>
      <c r="AJ2390" s="16"/>
      <c r="AK2390" s="16"/>
      <c r="AL2390" s="16"/>
      <c r="AM2390" s="16"/>
      <c r="AN2390" s="16"/>
      <c r="AO2390" s="16"/>
      <c r="AP2390" s="16"/>
      <c r="AQ2390" s="25"/>
      <c r="AR2390" s="106"/>
      <c r="AS2390" s="245" t="s">
        <v>123</v>
      </c>
      <c r="AT2390" s="261"/>
      <c r="AU2390" s="261"/>
      <c r="AV2390" s="261"/>
      <c r="AW2390" s="267"/>
      <c r="AX2390" s="46"/>
      <c r="AY2390" s="89"/>
      <c r="AZ2390" s="89"/>
      <c r="BA2390" s="89"/>
      <c r="BB2390" s="118"/>
      <c r="BC2390" s="1"/>
      <c r="BD2390" s="1"/>
      <c r="BE2390" s="1"/>
      <c r="BF2390" s="3"/>
      <c r="BG2390" s="3"/>
      <c r="BH2390" s="3"/>
    </row>
    <row r="2391" spans="2:60" s="1" customFormat="1">
      <c r="B2391" s="1"/>
      <c r="C2391" s="19" t="s">
        <v>3204</v>
      </c>
      <c r="D2391" s="19"/>
      <c r="E2391" s="19"/>
      <c r="F2391" s="19"/>
      <c r="G2391" s="19"/>
      <c r="H2391" s="19"/>
      <c r="I2391" s="19"/>
      <c r="J2391" s="19"/>
      <c r="K2391" s="19"/>
      <c r="L2391" s="19"/>
      <c r="M2391" s="19"/>
      <c r="N2391" s="19"/>
      <c r="O2391" s="19"/>
      <c r="P2391" s="19"/>
      <c r="Q2391" s="69" t="str">
        <f>VLOOKUP($C2391,D1_8!$B$5:$I$996,6,FALSE)&amp;""</f>
        <v/>
      </c>
      <c r="R2391" s="104"/>
      <c r="S2391" s="8"/>
      <c r="T2391" s="65"/>
      <c r="U2391" s="65"/>
      <c r="V2391" s="65"/>
      <c r="W2391" s="136"/>
      <c r="X2391" s="8"/>
      <c r="Y2391" s="65"/>
      <c r="Z2391" s="65"/>
      <c r="AA2391" s="65"/>
      <c r="AB2391" s="136"/>
      <c r="AC2391" s="19" t="s">
        <v>3761</v>
      </c>
      <c r="AD2391" s="19"/>
      <c r="AE2391" s="19"/>
      <c r="AF2391" s="19"/>
      <c r="AG2391" s="19"/>
      <c r="AH2391" s="19"/>
      <c r="AI2391" s="19"/>
      <c r="AJ2391" s="19"/>
      <c r="AK2391" s="19"/>
      <c r="AL2391" s="19"/>
      <c r="AM2391" s="19"/>
      <c r="AN2391" s="19"/>
      <c r="AO2391" s="19"/>
      <c r="AP2391" s="19"/>
      <c r="AQ2391" s="69" t="str">
        <f>VLOOKUP($AC2391,D1_8!$B$5:$I$996,6,FALSE)&amp;""</f>
        <v/>
      </c>
      <c r="AR2391" s="104"/>
      <c r="AS2391" s="111"/>
      <c r="AT2391" s="111"/>
      <c r="AU2391" s="111"/>
      <c r="AV2391" s="111"/>
      <c r="AW2391" s="111"/>
      <c r="AX2391" s="24"/>
      <c r="AY2391" s="76"/>
      <c r="AZ2391" s="76"/>
      <c r="BA2391" s="76"/>
      <c r="BB2391" s="104"/>
      <c r="BC2391" s="1"/>
      <c r="BD2391" s="1"/>
      <c r="BE2391" s="1"/>
      <c r="BF2391" s="3"/>
      <c r="BG2391" s="3"/>
      <c r="BH2391" s="3"/>
    </row>
    <row r="2392" spans="2:60" s="1" customFormat="1">
      <c r="B2392" s="1"/>
      <c r="C2392" s="19"/>
      <c r="D2392" s="19"/>
      <c r="E2392" s="19"/>
      <c r="F2392" s="19"/>
      <c r="G2392" s="19"/>
      <c r="H2392" s="19"/>
      <c r="I2392" s="19"/>
      <c r="J2392" s="19"/>
      <c r="K2392" s="19"/>
      <c r="L2392" s="19"/>
      <c r="M2392" s="19"/>
      <c r="N2392" s="19"/>
      <c r="O2392" s="19"/>
      <c r="P2392" s="19"/>
      <c r="Q2392" s="25"/>
      <c r="R2392" s="106"/>
      <c r="S2392" s="31"/>
      <c r="T2392" s="1"/>
      <c r="U2392" s="1"/>
      <c r="V2392" s="1"/>
      <c r="W2392" s="67"/>
      <c r="X2392" s="31"/>
      <c r="Y2392" s="1"/>
      <c r="Z2392" s="1"/>
      <c r="AA2392" s="1"/>
      <c r="AB2392" s="67"/>
      <c r="AC2392" s="19"/>
      <c r="AD2392" s="19"/>
      <c r="AE2392" s="19"/>
      <c r="AF2392" s="19"/>
      <c r="AG2392" s="19"/>
      <c r="AH2392" s="19"/>
      <c r="AI2392" s="19"/>
      <c r="AJ2392" s="19"/>
      <c r="AK2392" s="19"/>
      <c r="AL2392" s="19"/>
      <c r="AM2392" s="19"/>
      <c r="AN2392" s="19"/>
      <c r="AO2392" s="19"/>
      <c r="AP2392" s="19"/>
      <c r="AQ2392" s="25"/>
      <c r="AR2392" s="106"/>
      <c r="AS2392" s="246"/>
      <c r="AT2392" s="246"/>
      <c r="AU2392" s="246"/>
      <c r="AV2392" s="246"/>
      <c r="AW2392" s="246"/>
      <c r="AX2392" s="34"/>
      <c r="AY2392" s="2"/>
      <c r="AZ2392" s="2"/>
      <c r="BA2392" s="2"/>
      <c r="BB2392" s="105"/>
      <c r="BC2392" s="1"/>
      <c r="BD2392" s="1"/>
      <c r="BE2392" s="1"/>
      <c r="BF2392" s="3"/>
      <c r="BG2392" s="3"/>
      <c r="BH2392" s="3"/>
    </row>
    <row r="2393" spans="2:60" s="1" customFormat="1">
      <c r="B2393" s="1"/>
      <c r="C2393" s="19" t="s">
        <v>2426</v>
      </c>
      <c r="D2393" s="19"/>
      <c r="E2393" s="19"/>
      <c r="F2393" s="19"/>
      <c r="G2393" s="19"/>
      <c r="H2393" s="19"/>
      <c r="I2393" s="19"/>
      <c r="J2393" s="19"/>
      <c r="K2393" s="19"/>
      <c r="L2393" s="19"/>
      <c r="M2393" s="19"/>
      <c r="N2393" s="19"/>
      <c r="O2393" s="19"/>
      <c r="P2393" s="19"/>
      <c r="Q2393" s="69" t="str">
        <f>VLOOKUP($C2393,D1_8!$B$5:$I$996,6,FALSE)&amp;""</f>
        <v/>
      </c>
      <c r="R2393" s="104"/>
      <c r="S2393" s="16" t="s">
        <v>2773</v>
      </c>
      <c r="T2393" s="16"/>
      <c r="U2393" s="16"/>
      <c r="V2393" s="16"/>
      <c r="W2393" s="16"/>
      <c r="X2393" s="157" t="str">
        <f>VLOOKUP($C2393,D1_8!$B$5:$I$996,8,FALSE)&amp;""</f>
        <v/>
      </c>
      <c r="Y2393" s="35"/>
      <c r="Z2393" s="35"/>
      <c r="AA2393" s="35"/>
      <c r="AB2393" s="104" t="s">
        <v>5574</v>
      </c>
      <c r="AC2393" s="19" t="s">
        <v>6088</v>
      </c>
      <c r="AD2393" s="19"/>
      <c r="AE2393" s="19"/>
      <c r="AF2393" s="19"/>
      <c r="AG2393" s="19"/>
      <c r="AH2393" s="19"/>
      <c r="AI2393" s="19"/>
      <c r="AJ2393" s="19"/>
      <c r="AK2393" s="19"/>
      <c r="AL2393" s="19"/>
      <c r="AM2393" s="19"/>
      <c r="AN2393" s="19"/>
      <c r="AO2393" s="19"/>
      <c r="AP2393" s="19"/>
      <c r="AQ2393" s="69" t="str">
        <f>VLOOKUP($AC2393,D1_8!$B$5:$I$996,6,FALSE)&amp;""</f>
        <v/>
      </c>
      <c r="AR2393" s="104"/>
      <c r="AS2393" s="16" t="s">
        <v>2773</v>
      </c>
      <c r="AT2393" s="16"/>
      <c r="AU2393" s="16"/>
      <c r="AV2393" s="16"/>
      <c r="AW2393" s="16"/>
      <c r="AX2393" s="157" t="str">
        <f>VLOOKUP($AC2393,D1_8!$B$5:$I$996,8,FALSE)&amp;""</f>
        <v/>
      </c>
      <c r="AY2393" s="35"/>
      <c r="AZ2393" s="35"/>
      <c r="BA2393" s="35"/>
      <c r="BB2393" s="104" t="s">
        <v>5574</v>
      </c>
      <c r="BC2393" s="1"/>
      <c r="BD2393" s="1"/>
      <c r="BE2393" s="1"/>
      <c r="BF2393" s="3"/>
      <c r="BG2393" s="3"/>
      <c r="BH2393" s="3"/>
    </row>
    <row r="2394" spans="2:60" s="1" customFormat="1">
      <c r="B2394" s="1"/>
      <c r="C2394" s="19"/>
      <c r="D2394" s="19"/>
      <c r="E2394" s="19"/>
      <c r="F2394" s="19"/>
      <c r="G2394" s="19"/>
      <c r="H2394" s="19"/>
      <c r="I2394" s="19"/>
      <c r="J2394" s="19"/>
      <c r="K2394" s="19"/>
      <c r="L2394" s="19"/>
      <c r="M2394" s="19"/>
      <c r="N2394" s="19"/>
      <c r="O2394" s="19"/>
      <c r="P2394" s="19"/>
      <c r="Q2394" s="25"/>
      <c r="R2394" s="106"/>
      <c r="S2394" s="16"/>
      <c r="T2394" s="16"/>
      <c r="U2394" s="16"/>
      <c r="V2394" s="16"/>
      <c r="W2394" s="16"/>
      <c r="X2394" s="11"/>
      <c r="Y2394" s="35"/>
      <c r="Z2394" s="35"/>
      <c r="AA2394" s="35"/>
      <c r="AB2394" s="106"/>
      <c r="AC2394" s="19"/>
      <c r="AD2394" s="19"/>
      <c r="AE2394" s="19"/>
      <c r="AF2394" s="19"/>
      <c r="AG2394" s="19"/>
      <c r="AH2394" s="19"/>
      <c r="AI2394" s="19"/>
      <c r="AJ2394" s="19"/>
      <c r="AK2394" s="19"/>
      <c r="AL2394" s="19"/>
      <c r="AM2394" s="19"/>
      <c r="AN2394" s="19"/>
      <c r="AO2394" s="19"/>
      <c r="AP2394" s="19"/>
      <c r="AQ2394" s="25"/>
      <c r="AR2394" s="106"/>
      <c r="AS2394" s="16"/>
      <c r="AT2394" s="16"/>
      <c r="AU2394" s="16"/>
      <c r="AV2394" s="16"/>
      <c r="AW2394" s="16"/>
      <c r="AX2394" s="11"/>
      <c r="AY2394" s="35"/>
      <c r="AZ2394" s="35"/>
      <c r="BA2394" s="35"/>
      <c r="BB2394" s="106"/>
      <c r="BC2394" s="1"/>
      <c r="BD2394" s="1"/>
      <c r="BE2394" s="1"/>
      <c r="BF2394" s="3"/>
      <c r="BG2394" s="3"/>
      <c r="BH2394" s="3"/>
    </row>
    <row r="2395" spans="2:60" s="1" customFormat="1">
      <c r="B2395" s="1"/>
      <c r="C2395" s="19" t="s">
        <v>922</v>
      </c>
      <c r="D2395" s="19"/>
      <c r="E2395" s="19"/>
      <c r="F2395" s="19"/>
      <c r="G2395" s="19"/>
      <c r="H2395" s="19"/>
      <c r="I2395" s="19"/>
      <c r="J2395" s="19"/>
      <c r="K2395" s="19"/>
      <c r="L2395" s="19"/>
      <c r="M2395" s="19"/>
      <c r="N2395" s="19"/>
      <c r="O2395" s="19"/>
      <c r="P2395" s="19"/>
      <c r="Q2395" s="69" t="str">
        <f>VLOOKUP($C2395,D1_8!$B$5:$I$996,6,FALSE)&amp;""</f>
        <v/>
      </c>
      <c r="R2395" s="104"/>
      <c r="S2395" s="16" t="s">
        <v>2773</v>
      </c>
      <c r="T2395" s="16"/>
      <c r="U2395" s="16"/>
      <c r="V2395" s="16"/>
      <c r="W2395" s="16"/>
      <c r="X2395" s="157" t="str">
        <f>VLOOKUP($C2395,D1_8!$B$5:$I$996,8,FALSE)&amp;""</f>
        <v/>
      </c>
      <c r="Y2395" s="35"/>
      <c r="Z2395" s="35"/>
      <c r="AA2395" s="35"/>
      <c r="AB2395" s="104" t="s">
        <v>5574</v>
      </c>
      <c r="AC2395" s="19" t="s">
        <v>6201</v>
      </c>
      <c r="AD2395" s="19"/>
      <c r="AE2395" s="19"/>
      <c r="AF2395" s="19"/>
      <c r="AG2395" s="19"/>
      <c r="AH2395" s="19"/>
      <c r="AI2395" s="19"/>
      <c r="AJ2395" s="19"/>
      <c r="AK2395" s="19"/>
      <c r="AL2395" s="19"/>
      <c r="AM2395" s="19"/>
      <c r="AN2395" s="19"/>
      <c r="AO2395" s="19"/>
      <c r="AP2395" s="19"/>
      <c r="AQ2395" s="69" t="str">
        <f>VLOOKUP($AC2395,D1_8!$B$5:$I$996,6,FALSE)&amp;""</f>
        <v/>
      </c>
      <c r="AR2395" s="104"/>
      <c r="AS2395" s="111"/>
      <c r="AT2395" s="111"/>
      <c r="AU2395" s="111"/>
      <c r="AV2395" s="111"/>
      <c r="AW2395" s="111"/>
      <c r="AX2395" s="24"/>
      <c r="AY2395" s="76"/>
      <c r="AZ2395" s="76"/>
      <c r="BA2395" s="76"/>
      <c r="BB2395" s="104"/>
      <c r="BC2395" s="1"/>
      <c r="BD2395" s="1"/>
      <c r="BE2395" s="1"/>
      <c r="BF2395" s="3"/>
      <c r="BG2395" s="3"/>
      <c r="BH2395" s="3"/>
    </row>
    <row r="2396" spans="2:60" s="1" customFormat="1">
      <c r="B2396" s="1"/>
      <c r="C2396" s="19"/>
      <c r="D2396" s="19"/>
      <c r="E2396" s="19"/>
      <c r="F2396" s="19"/>
      <c r="G2396" s="19"/>
      <c r="H2396" s="19"/>
      <c r="I2396" s="19"/>
      <c r="J2396" s="19"/>
      <c r="K2396" s="19"/>
      <c r="L2396" s="19"/>
      <c r="M2396" s="19"/>
      <c r="N2396" s="19"/>
      <c r="O2396" s="19"/>
      <c r="P2396" s="19"/>
      <c r="Q2396" s="25"/>
      <c r="R2396" s="106"/>
      <c r="S2396" s="16"/>
      <c r="T2396" s="16"/>
      <c r="U2396" s="16"/>
      <c r="V2396" s="16"/>
      <c r="W2396" s="16"/>
      <c r="X2396" s="11"/>
      <c r="Y2396" s="35"/>
      <c r="Z2396" s="35"/>
      <c r="AA2396" s="35"/>
      <c r="AB2396" s="106"/>
      <c r="AC2396" s="19"/>
      <c r="AD2396" s="19"/>
      <c r="AE2396" s="19"/>
      <c r="AF2396" s="19"/>
      <c r="AG2396" s="19"/>
      <c r="AH2396" s="19"/>
      <c r="AI2396" s="19"/>
      <c r="AJ2396" s="19"/>
      <c r="AK2396" s="19"/>
      <c r="AL2396" s="19"/>
      <c r="AM2396" s="19"/>
      <c r="AN2396" s="19"/>
      <c r="AO2396" s="19"/>
      <c r="AP2396" s="19"/>
      <c r="AQ2396" s="25"/>
      <c r="AR2396" s="106"/>
      <c r="AS2396" s="246"/>
      <c r="AT2396" s="246"/>
      <c r="AU2396" s="246"/>
      <c r="AV2396" s="246"/>
      <c r="AW2396" s="246"/>
      <c r="AX2396" s="34"/>
      <c r="AY2396" s="2"/>
      <c r="AZ2396" s="2"/>
      <c r="BA2396" s="2"/>
      <c r="BB2396" s="105"/>
      <c r="BC2396" s="1"/>
      <c r="BD2396" s="1"/>
      <c r="BE2396" s="1"/>
      <c r="BF2396" s="3"/>
      <c r="BG2396" s="3"/>
      <c r="BH2396" s="3"/>
    </row>
    <row r="2397" spans="2:60" s="1" customFormat="1">
      <c r="B2397" s="1"/>
      <c r="C2397" s="19" t="s">
        <v>6202</v>
      </c>
      <c r="D2397" s="19"/>
      <c r="E2397" s="19"/>
      <c r="F2397" s="19"/>
      <c r="G2397" s="19"/>
      <c r="H2397" s="19"/>
      <c r="I2397" s="19"/>
      <c r="J2397" s="19"/>
      <c r="K2397" s="19"/>
      <c r="L2397" s="19"/>
      <c r="M2397" s="19"/>
      <c r="N2397" s="19"/>
      <c r="O2397" s="19"/>
      <c r="P2397" s="19"/>
      <c r="Q2397" s="69" t="str">
        <f>VLOOKUP($C2397,D1_8!$B$5:$I$996,6,FALSE)&amp;""</f>
        <v/>
      </c>
      <c r="R2397" s="104"/>
      <c r="S2397" s="111"/>
      <c r="T2397" s="111"/>
      <c r="U2397" s="111"/>
      <c r="V2397" s="111"/>
      <c r="W2397" s="111"/>
      <c r="X2397" s="24"/>
      <c r="Y2397" s="76"/>
      <c r="Z2397" s="76"/>
      <c r="AA2397" s="76"/>
      <c r="AB2397" s="104"/>
      <c r="AC2397" s="19" t="s">
        <v>6203</v>
      </c>
      <c r="AD2397" s="19"/>
      <c r="AE2397" s="19"/>
      <c r="AF2397" s="19"/>
      <c r="AG2397" s="19"/>
      <c r="AH2397" s="19"/>
      <c r="AI2397" s="19"/>
      <c r="AJ2397" s="19"/>
      <c r="AK2397" s="19"/>
      <c r="AL2397" s="19"/>
      <c r="AM2397" s="19"/>
      <c r="AN2397" s="19"/>
      <c r="AO2397" s="19"/>
      <c r="AP2397" s="19"/>
      <c r="AQ2397" s="69" t="str">
        <f>VLOOKUP($AC2397,D1_8!$B$5:$I$996,6,FALSE)&amp;""</f>
        <v/>
      </c>
      <c r="AR2397" s="104"/>
      <c r="AS2397" s="16" t="s">
        <v>2773</v>
      </c>
      <c r="AT2397" s="16"/>
      <c r="AU2397" s="16"/>
      <c r="AV2397" s="16"/>
      <c r="AW2397" s="16"/>
      <c r="AX2397" s="157" t="str">
        <f>VLOOKUP($AC2397,D1_8!$B$5:$I$996,8,FALSE)&amp;""</f>
        <v/>
      </c>
      <c r="AY2397" s="35"/>
      <c r="AZ2397" s="35"/>
      <c r="BA2397" s="35"/>
      <c r="BB2397" s="104" t="s">
        <v>5574</v>
      </c>
      <c r="BC2397" s="1"/>
      <c r="BD2397" s="1"/>
      <c r="BE2397" s="1"/>
      <c r="BF2397" s="3"/>
      <c r="BG2397" s="3"/>
      <c r="BH2397" s="3"/>
    </row>
    <row r="2398" spans="2:60" s="1" customFormat="1">
      <c r="B2398" s="1"/>
      <c r="C2398" s="19"/>
      <c r="D2398" s="19"/>
      <c r="E2398" s="19"/>
      <c r="F2398" s="19"/>
      <c r="G2398" s="19"/>
      <c r="H2398" s="19"/>
      <c r="I2398" s="19"/>
      <c r="J2398" s="19"/>
      <c r="K2398" s="19"/>
      <c r="L2398" s="19"/>
      <c r="M2398" s="19"/>
      <c r="N2398" s="19"/>
      <c r="O2398" s="19"/>
      <c r="P2398" s="19"/>
      <c r="Q2398" s="25"/>
      <c r="R2398" s="106"/>
      <c r="S2398" s="246"/>
      <c r="T2398" s="246"/>
      <c r="U2398" s="246"/>
      <c r="V2398" s="246"/>
      <c r="W2398" s="246"/>
      <c r="X2398" s="34"/>
      <c r="Y2398" s="2"/>
      <c r="Z2398" s="2"/>
      <c r="AA2398" s="2"/>
      <c r="AB2398" s="105"/>
      <c r="AC2398" s="19"/>
      <c r="AD2398" s="19"/>
      <c r="AE2398" s="19"/>
      <c r="AF2398" s="19"/>
      <c r="AG2398" s="19"/>
      <c r="AH2398" s="19"/>
      <c r="AI2398" s="19"/>
      <c r="AJ2398" s="19"/>
      <c r="AK2398" s="19"/>
      <c r="AL2398" s="19"/>
      <c r="AM2398" s="19"/>
      <c r="AN2398" s="19"/>
      <c r="AO2398" s="19"/>
      <c r="AP2398" s="19"/>
      <c r="AQ2398" s="25"/>
      <c r="AR2398" s="106"/>
      <c r="AS2398" s="16"/>
      <c r="AT2398" s="16"/>
      <c r="AU2398" s="16"/>
      <c r="AV2398" s="16"/>
      <c r="AW2398" s="16"/>
      <c r="AX2398" s="11"/>
      <c r="AY2398" s="35"/>
      <c r="AZ2398" s="35"/>
      <c r="BA2398" s="35"/>
      <c r="BB2398" s="106"/>
      <c r="BC2398" s="1"/>
      <c r="BD2398" s="1"/>
      <c r="BE2398" s="1"/>
      <c r="BF2398" s="3"/>
      <c r="BG2398" s="3"/>
      <c r="BH2398" s="3"/>
    </row>
    <row r="2399" spans="2:60" s="1" customFormat="1">
      <c r="B2399" s="1"/>
      <c r="C2399" s="19" t="s">
        <v>1298</v>
      </c>
      <c r="D2399" s="19"/>
      <c r="E2399" s="19"/>
      <c r="F2399" s="19"/>
      <c r="G2399" s="19"/>
      <c r="H2399" s="19"/>
      <c r="I2399" s="19"/>
      <c r="J2399" s="19"/>
      <c r="K2399" s="19"/>
      <c r="L2399" s="19"/>
      <c r="M2399" s="19"/>
      <c r="N2399" s="19"/>
      <c r="O2399" s="19"/>
      <c r="P2399" s="19"/>
      <c r="Q2399" s="69" t="str">
        <f>VLOOKUP($C2399,D1_8!$B$5:$I$996,6,FALSE)&amp;""</f>
        <v/>
      </c>
      <c r="R2399" s="104"/>
      <c r="S2399" s="31"/>
      <c r="T2399" s="1"/>
      <c r="U2399" s="1"/>
      <c r="V2399" s="1"/>
      <c r="W2399" s="67"/>
      <c r="X2399" s="31"/>
      <c r="Y2399" s="1"/>
      <c r="Z2399" s="1"/>
      <c r="AA2399" s="1"/>
      <c r="AB2399" s="67"/>
      <c r="AC2399" s="19" t="s">
        <v>6204</v>
      </c>
      <c r="AD2399" s="19"/>
      <c r="AE2399" s="19"/>
      <c r="AF2399" s="19"/>
      <c r="AG2399" s="19"/>
      <c r="AH2399" s="19"/>
      <c r="AI2399" s="19"/>
      <c r="AJ2399" s="19"/>
      <c r="AK2399" s="19"/>
      <c r="AL2399" s="19"/>
      <c r="AM2399" s="19"/>
      <c r="AN2399" s="19"/>
      <c r="AO2399" s="19"/>
      <c r="AP2399" s="19"/>
      <c r="AQ2399" s="69" t="str">
        <f>VLOOKUP($AC2399,D1_8!$B$5:$I$996,6,FALSE)&amp;""</f>
        <v/>
      </c>
      <c r="AR2399" s="104"/>
      <c r="AS2399" s="111"/>
      <c r="AT2399" s="111"/>
      <c r="AU2399" s="111"/>
      <c r="AV2399" s="111"/>
      <c r="AW2399" s="111"/>
      <c r="AX2399" s="24"/>
      <c r="AY2399" s="76"/>
      <c r="AZ2399" s="76"/>
      <c r="BA2399" s="76"/>
      <c r="BB2399" s="104"/>
      <c r="BC2399" s="1"/>
      <c r="BD2399" s="1"/>
      <c r="BE2399" s="1"/>
      <c r="BF2399" s="3"/>
      <c r="BG2399" s="3"/>
      <c r="BH2399" s="3"/>
    </row>
    <row r="2400" spans="2:60" s="1" customFormat="1">
      <c r="B2400" s="1"/>
      <c r="C2400" s="19"/>
      <c r="D2400" s="19"/>
      <c r="E2400" s="19"/>
      <c r="F2400" s="19"/>
      <c r="G2400" s="19"/>
      <c r="H2400" s="19"/>
      <c r="I2400" s="19"/>
      <c r="J2400" s="19"/>
      <c r="K2400" s="19"/>
      <c r="L2400" s="19"/>
      <c r="M2400" s="19"/>
      <c r="N2400" s="19"/>
      <c r="O2400" s="19"/>
      <c r="P2400" s="19"/>
      <c r="Q2400" s="25"/>
      <c r="R2400" s="106"/>
      <c r="S2400" s="9"/>
      <c r="T2400" s="70"/>
      <c r="U2400" s="70"/>
      <c r="V2400" s="70"/>
      <c r="W2400" s="137"/>
      <c r="X2400" s="9"/>
      <c r="Y2400" s="70"/>
      <c r="Z2400" s="70"/>
      <c r="AA2400" s="70"/>
      <c r="AB2400" s="137"/>
      <c r="AC2400" s="19"/>
      <c r="AD2400" s="19"/>
      <c r="AE2400" s="19"/>
      <c r="AF2400" s="19"/>
      <c r="AG2400" s="19"/>
      <c r="AH2400" s="19"/>
      <c r="AI2400" s="19"/>
      <c r="AJ2400" s="19"/>
      <c r="AK2400" s="19"/>
      <c r="AL2400" s="19"/>
      <c r="AM2400" s="19"/>
      <c r="AN2400" s="19"/>
      <c r="AO2400" s="19"/>
      <c r="AP2400" s="19"/>
      <c r="AQ2400" s="25"/>
      <c r="AR2400" s="106"/>
      <c r="AS2400" s="110"/>
      <c r="AT2400" s="110"/>
      <c r="AU2400" s="110"/>
      <c r="AV2400" s="110"/>
      <c r="AW2400" s="110"/>
      <c r="AX2400" s="25"/>
      <c r="AY2400" s="77"/>
      <c r="AZ2400" s="77"/>
      <c r="BA2400" s="77"/>
      <c r="BB2400" s="106"/>
      <c r="BC2400" s="1"/>
      <c r="BD2400" s="1"/>
      <c r="BE2400" s="1"/>
      <c r="BF2400" s="3"/>
      <c r="BG2400" s="3"/>
      <c r="BH2400" s="3"/>
    </row>
    <row r="2402" spans="2:60">
      <c r="B2402" s="1" t="s">
        <v>472</v>
      </c>
    </row>
    <row r="2403" spans="2:60">
      <c r="C2403" s="1" t="s">
        <v>3513</v>
      </c>
    </row>
    <row r="2404" spans="2:60" ht="14.25" customHeight="1">
      <c r="C2404" s="16" t="s">
        <v>288</v>
      </c>
      <c r="D2404" s="16"/>
      <c r="E2404" s="16"/>
      <c r="F2404" s="16"/>
      <c r="G2404" s="16"/>
      <c r="H2404" s="16"/>
      <c r="I2404" s="16"/>
      <c r="J2404" s="16"/>
      <c r="K2404" s="16"/>
      <c r="L2404" s="16"/>
      <c r="M2404" s="16"/>
      <c r="N2404" s="16"/>
      <c r="O2404" s="16"/>
      <c r="P2404" s="16"/>
      <c r="Q2404" s="24" t="s">
        <v>22</v>
      </c>
      <c r="R2404" s="104"/>
      <c r="S2404" s="45" t="s">
        <v>7669</v>
      </c>
      <c r="T2404" s="88"/>
      <c r="U2404" s="88"/>
      <c r="V2404" s="88"/>
      <c r="W2404" s="88"/>
      <c r="X2404" s="88"/>
      <c r="Y2404" s="88"/>
      <c r="Z2404" s="88"/>
      <c r="AA2404" s="88"/>
      <c r="AB2404" s="117"/>
      <c r="AC2404" s="16" t="s">
        <v>288</v>
      </c>
      <c r="AD2404" s="16"/>
      <c r="AE2404" s="16"/>
      <c r="AF2404" s="16"/>
      <c r="AG2404" s="16"/>
      <c r="AH2404" s="16"/>
      <c r="AI2404" s="16"/>
      <c r="AJ2404" s="16"/>
      <c r="AK2404" s="16"/>
      <c r="AL2404" s="16"/>
      <c r="AM2404" s="16"/>
      <c r="AN2404" s="16"/>
      <c r="AO2404" s="16"/>
      <c r="AP2404" s="16"/>
      <c r="AQ2404" s="24" t="s">
        <v>22</v>
      </c>
      <c r="AR2404" s="104"/>
      <c r="AS2404" s="45" t="s">
        <v>7669</v>
      </c>
      <c r="AT2404" s="88"/>
      <c r="AU2404" s="88"/>
      <c r="AV2404" s="88"/>
      <c r="AW2404" s="88"/>
      <c r="AX2404" s="88"/>
      <c r="AY2404" s="88"/>
      <c r="AZ2404" s="88"/>
      <c r="BA2404" s="88"/>
      <c r="BB2404" s="117"/>
    </row>
    <row r="2405" spans="2:60" ht="14.25" customHeight="1">
      <c r="C2405" s="16"/>
      <c r="D2405" s="16"/>
      <c r="E2405" s="16"/>
      <c r="F2405" s="16"/>
      <c r="G2405" s="16"/>
      <c r="H2405" s="16"/>
      <c r="I2405" s="16"/>
      <c r="J2405" s="16"/>
      <c r="K2405" s="16"/>
      <c r="L2405" s="16"/>
      <c r="M2405" s="16"/>
      <c r="N2405" s="16"/>
      <c r="O2405" s="16"/>
      <c r="P2405" s="16"/>
      <c r="Q2405" s="25"/>
      <c r="R2405" s="106"/>
      <c r="S2405" s="245" t="s">
        <v>123</v>
      </c>
      <c r="T2405" s="261"/>
      <c r="U2405" s="261"/>
      <c r="V2405" s="261"/>
      <c r="W2405" s="267"/>
      <c r="X2405" s="46"/>
      <c r="Y2405" s="89"/>
      <c r="Z2405" s="89"/>
      <c r="AA2405" s="89"/>
      <c r="AB2405" s="118"/>
      <c r="AC2405" s="16"/>
      <c r="AD2405" s="16"/>
      <c r="AE2405" s="16"/>
      <c r="AF2405" s="16"/>
      <c r="AG2405" s="16"/>
      <c r="AH2405" s="16"/>
      <c r="AI2405" s="16"/>
      <c r="AJ2405" s="16"/>
      <c r="AK2405" s="16"/>
      <c r="AL2405" s="16"/>
      <c r="AM2405" s="16"/>
      <c r="AN2405" s="16"/>
      <c r="AO2405" s="16"/>
      <c r="AP2405" s="16"/>
      <c r="AQ2405" s="25"/>
      <c r="AR2405" s="106"/>
      <c r="AS2405" s="245" t="s">
        <v>123</v>
      </c>
      <c r="AT2405" s="261"/>
      <c r="AU2405" s="261"/>
      <c r="AV2405" s="261"/>
      <c r="AW2405" s="267"/>
      <c r="AX2405" s="46"/>
      <c r="AY2405" s="89"/>
      <c r="AZ2405" s="89"/>
      <c r="BA2405" s="89"/>
      <c r="BB2405" s="118"/>
    </row>
    <row r="2406" spans="2:60">
      <c r="C2406" s="19" t="s">
        <v>4557</v>
      </c>
      <c r="D2406" s="19"/>
      <c r="E2406" s="19"/>
      <c r="F2406" s="19"/>
      <c r="G2406" s="19"/>
      <c r="H2406" s="19"/>
      <c r="I2406" s="19"/>
      <c r="J2406" s="19"/>
      <c r="K2406" s="19"/>
      <c r="L2406" s="19"/>
      <c r="M2406" s="19"/>
      <c r="N2406" s="19"/>
      <c r="O2406" s="19"/>
      <c r="P2406" s="19"/>
      <c r="Q2406" s="69" t="str">
        <f>VLOOKUP($C2406,D1_8!$B$5:$I$996,6,FALSE)&amp;""</f>
        <v/>
      </c>
      <c r="R2406" s="104"/>
      <c r="S2406" s="8"/>
      <c r="T2406" s="65"/>
      <c r="U2406" s="65"/>
      <c r="V2406" s="65"/>
      <c r="W2406" s="136"/>
      <c r="X2406" s="8"/>
      <c r="Y2406" s="65"/>
      <c r="Z2406" s="65"/>
      <c r="AA2406" s="65"/>
      <c r="AB2406" s="136"/>
      <c r="AC2406" s="19" t="s">
        <v>6208</v>
      </c>
      <c r="AD2406" s="19"/>
      <c r="AE2406" s="19"/>
      <c r="AF2406" s="19"/>
      <c r="AG2406" s="19"/>
      <c r="AH2406" s="19"/>
      <c r="AI2406" s="19"/>
      <c r="AJ2406" s="19"/>
      <c r="AK2406" s="19"/>
      <c r="AL2406" s="19"/>
      <c r="AM2406" s="19"/>
      <c r="AN2406" s="19"/>
      <c r="AO2406" s="19"/>
      <c r="AP2406" s="19"/>
      <c r="AQ2406" s="69" t="str">
        <f>VLOOKUP($AC2406,D1_8!$B$5:$I$996,6,FALSE)&amp;""</f>
        <v/>
      </c>
      <c r="AR2406" s="104"/>
      <c r="AS2406" s="16" t="s">
        <v>2773</v>
      </c>
      <c r="AT2406" s="16"/>
      <c r="AU2406" s="16"/>
      <c r="AV2406" s="16"/>
      <c r="AW2406" s="16"/>
      <c r="AX2406" s="157" t="str">
        <f>VLOOKUP($AC2406,D1_8!$B$5:$I$996,8,FALSE)&amp;""</f>
        <v/>
      </c>
      <c r="AY2406" s="35"/>
      <c r="AZ2406" s="35"/>
      <c r="BA2406" s="35"/>
      <c r="BB2406" s="104" t="s">
        <v>5574</v>
      </c>
    </row>
    <row r="2407" spans="2:60">
      <c r="C2407" s="19"/>
      <c r="D2407" s="19"/>
      <c r="E2407" s="19"/>
      <c r="F2407" s="19"/>
      <c r="G2407" s="19"/>
      <c r="H2407" s="19"/>
      <c r="I2407" s="19"/>
      <c r="J2407" s="19"/>
      <c r="K2407" s="19"/>
      <c r="L2407" s="19"/>
      <c r="M2407" s="19"/>
      <c r="N2407" s="19"/>
      <c r="O2407" s="19"/>
      <c r="P2407" s="19"/>
      <c r="Q2407" s="25"/>
      <c r="R2407" s="106"/>
      <c r="S2407" s="31"/>
      <c r="W2407" s="67"/>
      <c r="X2407" s="31"/>
      <c r="AB2407" s="67"/>
      <c r="AC2407" s="19"/>
      <c r="AD2407" s="19"/>
      <c r="AE2407" s="19"/>
      <c r="AF2407" s="19"/>
      <c r="AG2407" s="19"/>
      <c r="AH2407" s="19"/>
      <c r="AI2407" s="19"/>
      <c r="AJ2407" s="19"/>
      <c r="AK2407" s="19"/>
      <c r="AL2407" s="19"/>
      <c r="AM2407" s="19"/>
      <c r="AN2407" s="19"/>
      <c r="AO2407" s="19"/>
      <c r="AP2407" s="19"/>
      <c r="AQ2407" s="25"/>
      <c r="AR2407" s="106"/>
      <c r="AS2407" s="16"/>
      <c r="AT2407" s="16"/>
      <c r="AU2407" s="16"/>
      <c r="AV2407" s="16"/>
      <c r="AW2407" s="16"/>
      <c r="AX2407" s="11"/>
      <c r="AY2407" s="35"/>
      <c r="AZ2407" s="35"/>
      <c r="BA2407" s="35"/>
      <c r="BB2407" s="106"/>
    </row>
    <row r="2408" spans="2:60">
      <c r="C2408" s="19" t="s">
        <v>796</v>
      </c>
      <c r="D2408" s="19"/>
      <c r="E2408" s="19"/>
      <c r="F2408" s="19"/>
      <c r="G2408" s="19"/>
      <c r="H2408" s="19"/>
      <c r="I2408" s="19"/>
      <c r="J2408" s="19"/>
      <c r="K2408" s="19"/>
      <c r="L2408" s="19"/>
      <c r="M2408" s="19"/>
      <c r="N2408" s="19"/>
      <c r="O2408" s="19"/>
      <c r="P2408" s="19"/>
      <c r="Q2408" s="69" t="str">
        <f>VLOOKUP($C2408,D1_8!$B$5:$I$996,6,FALSE)&amp;""</f>
        <v/>
      </c>
      <c r="R2408" s="104"/>
      <c r="S2408" s="246"/>
      <c r="T2408" s="246"/>
      <c r="U2408" s="246"/>
      <c r="V2408" s="246"/>
      <c r="W2408" s="246"/>
      <c r="X2408" s="34"/>
      <c r="Y2408" s="2"/>
      <c r="Z2408" s="2"/>
      <c r="AA2408" s="2"/>
      <c r="AB2408" s="105"/>
      <c r="AC2408" s="19" t="s">
        <v>5193</v>
      </c>
      <c r="AD2408" s="19"/>
      <c r="AE2408" s="19"/>
      <c r="AF2408" s="19"/>
      <c r="AG2408" s="19"/>
      <c r="AH2408" s="19"/>
      <c r="AI2408" s="19"/>
      <c r="AJ2408" s="19"/>
      <c r="AK2408" s="19"/>
      <c r="AL2408" s="19"/>
      <c r="AM2408" s="19"/>
      <c r="AN2408" s="19"/>
      <c r="AO2408" s="19"/>
      <c r="AP2408" s="19"/>
      <c r="AQ2408" s="69" t="str">
        <f>VLOOKUP($AC2408,D1_8!$B$5:$I$996,6,FALSE)&amp;""</f>
        <v/>
      </c>
      <c r="AR2408" s="104"/>
      <c r="AS2408" s="246"/>
      <c r="AT2408" s="246"/>
      <c r="AU2408" s="246"/>
      <c r="AV2408" s="246"/>
      <c r="AW2408" s="246"/>
      <c r="AX2408" s="34"/>
      <c r="AY2408" s="2"/>
      <c r="AZ2408" s="2"/>
      <c r="BA2408" s="2"/>
      <c r="BB2408" s="105"/>
    </row>
    <row r="2409" spans="2:60">
      <c r="C2409" s="19"/>
      <c r="D2409" s="19"/>
      <c r="E2409" s="19"/>
      <c r="F2409" s="19"/>
      <c r="G2409" s="19"/>
      <c r="H2409" s="19"/>
      <c r="I2409" s="19"/>
      <c r="J2409" s="19"/>
      <c r="K2409" s="19"/>
      <c r="L2409" s="19"/>
      <c r="M2409" s="19"/>
      <c r="N2409" s="19"/>
      <c r="O2409" s="19"/>
      <c r="P2409" s="19"/>
      <c r="Q2409" s="25"/>
      <c r="R2409" s="106"/>
      <c r="S2409" s="110"/>
      <c r="T2409" s="110"/>
      <c r="U2409" s="110"/>
      <c r="V2409" s="110"/>
      <c r="W2409" s="110"/>
      <c r="X2409" s="25"/>
      <c r="Y2409" s="77"/>
      <c r="Z2409" s="77"/>
      <c r="AA2409" s="77"/>
      <c r="AB2409" s="106"/>
      <c r="AC2409" s="19"/>
      <c r="AD2409" s="19"/>
      <c r="AE2409" s="19"/>
      <c r="AF2409" s="19"/>
      <c r="AG2409" s="19"/>
      <c r="AH2409" s="19"/>
      <c r="AI2409" s="19"/>
      <c r="AJ2409" s="19"/>
      <c r="AK2409" s="19"/>
      <c r="AL2409" s="19"/>
      <c r="AM2409" s="19"/>
      <c r="AN2409" s="19"/>
      <c r="AO2409" s="19"/>
      <c r="AP2409" s="19"/>
      <c r="AQ2409" s="25"/>
      <c r="AR2409" s="106"/>
      <c r="AS2409" s="110"/>
      <c r="AT2409" s="110"/>
      <c r="AU2409" s="110"/>
      <c r="AV2409" s="110"/>
      <c r="AW2409" s="110"/>
      <c r="AX2409" s="25"/>
      <c r="AY2409" s="77"/>
      <c r="AZ2409" s="77"/>
      <c r="BA2409" s="77"/>
      <c r="BB2409" s="106"/>
    </row>
    <row r="2410" spans="2:60" s="1" customFormat="1">
      <c r="B2410" s="1"/>
      <c r="C2410" s="1"/>
      <c r="D2410" s="1"/>
      <c r="E2410" s="1"/>
      <c r="F2410" s="1"/>
      <c r="G2410" s="1"/>
      <c r="H2410" s="1"/>
      <c r="I2410" s="1"/>
      <c r="J2410" s="1"/>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3"/>
      <c r="BG2410" s="3"/>
      <c r="BH2410" s="3"/>
    </row>
    <row r="2411" spans="2:60" s="1" customFormat="1">
      <c r="B2411" s="1" t="s">
        <v>7678</v>
      </c>
      <c r="C2411" s="1"/>
      <c r="D2411" s="1"/>
      <c r="E2411" s="1"/>
      <c r="F2411" s="1"/>
      <c r="G2411" s="1"/>
      <c r="H2411" s="1"/>
      <c r="I2411" s="1"/>
      <c r="J2411" s="1"/>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3"/>
      <c r="BG2411" s="3"/>
      <c r="BH2411" s="3"/>
    </row>
    <row r="2412" spans="2:60" s="1" customFormat="1">
      <c r="B2412" s="1"/>
      <c r="C2412" s="1" t="s">
        <v>3513</v>
      </c>
      <c r="D2412" s="1"/>
      <c r="E2412" s="1"/>
      <c r="F2412" s="1"/>
      <c r="G2412" s="1"/>
      <c r="H2412" s="1"/>
      <c r="I2412" s="1"/>
      <c r="J2412" s="1"/>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2"/>
      <c r="AM2412" s="1"/>
      <c r="AN2412" s="1"/>
      <c r="AO2412" s="1"/>
      <c r="AP2412" s="1"/>
      <c r="AQ2412" s="1"/>
      <c r="AR2412" s="1"/>
      <c r="AS2412" s="1"/>
      <c r="AT2412" s="1"/>
      <c r="AU2412" s="1"/>
      <c r="AV2412" s="1"/>
      <c r="AW2412" s="1"/>
      <c r="AX2412" s="1"/>
      <c r="AY2412" s="1"/>
      <c r="AZ2412" s="1"/>
      <c r="BA2412" s="1"/>
      <c r="BB2412" s="1"/>
      <c r="BC2412" s="1"/>
      <c r="BD2412" s="1"/>
      <c r="BE2412" s="1"/>
      <c r="BF2412" s="3"/>
      <c r="BG2412" s="3"/>
      <c r="BH2412" s="3"/>
    </row>
    <row r="2413" spans="2:60" s="1" customFormat="1" ht="14.25" customHeight="1">
      <c r="B2413" s="1"/>
      <c r="C2413" s="16" t="s">
        <v>288</v>
      </c>
      <c r="D2413" s="16"/>
      <c r="E2413" s="16"/>
      <c r="F2413" s="16"/>
      <c r="G2413" s="16"/>
      <c r="H2413" s="16"/>
      <c r="I2413" s="16"/>
      <c r="J2413" s="16"/>
      <c r="K2413" s="16"/>
      <c r="L2413" s="16"/>
      <c r="M2413" s="16"/>
      <c r="N2413" s="16"/>
      <c r="O2413" s="16"/>
      <c r="P2413" s="16"/>
      <c r="Q2413" s="24" t="s">
        <v>22</v>
      </c>
      <c r="R2413" s="104"/>
      <c r="S2413" s="45" t="s">
        <v>7669</v>
      </c>
      <c r="T2413" s="88"/>
      <c r="U2413" s="88"/>
      <c r="V2413" s="88"/>
      <c r="W2413" s="88"/>
      <c r="X2413" s="88"/>
      <c r="Y2413" s="88"/>
      <c r="Z2413" s="88"/>
      <c r="AA2413" s="88"/>
      <c r="AB2413" s="117"/>
      <c r="AC2413" s="16" t="s">
        <v>288</v>
      </c>
      <c r="AD2413" s="16"/>
      <c r="AE2413" s="16"/>
      <c r="AF2413" s="16"/>
      <c r="AG2413" s="16"/>
      <c r="AH2413" s="16"/>
      <c r="AI2413" s="16"/>
      <c r="AJ2413" s="16"/>
      <c r="AK2413" s="16"/>
      <c r="AL2413" s="16"/>
      <c r="AM2413" s="16"/>
      <c r="AN2413" s="16"/>
      <c r="AO2413" s="16"/>
      <c r="AP2413" s="16"/>
      <c r="AQ2413" s="24" t="s">
        <v>22</v>
      </c>
      <c r="AR2413" s="104"/>
      <c r="AS2413" s="45" t="s">
        <v>7669</v>
      </c>
      <c r="AT2413" s="88"/>
      <c r="AU2413" s="88"/>
      <c r="AV2413" s="88"/>
      <c r="AW2413" s="88"/>
      <c r="AX2413" s="88"/>
      <c r="AY2413" s="88"/>
      <c r="AZ2413" s="88"/>
      <c r="BA2413" s="88"/>
      <c r="BB2413" s="117"/>
      <c r="BC2413" s="1"/>
      <c r="BD2413" s="1"/>
      <c r="BE2413" s="1"/>
      <c r="BF2413" s="3"/>
      <c r="BG2413" s="3"/>
      <c r="BH2413" s="3"/>
    </row>
    <row r="2414" spans="2:60" s="1" customFormat="1" ht="14.25" customHeight="1">
      <c r="B2414" s="1"/>
      <c r="C2414" s="16"/>
      <c r="D2414" s="16"/>
      <c r="E2414" s="16"/>
      <c r="F2414" s="16"/>
      <c r="G2414" s="16"/>
      <c r="H2414" s="16"/>
      <c r="I2414" s="16"/>
      <c r="J2414" s="16"/>
      <c r="K2414" s="16"/>
      <c r="L2414" s="16"/>
      <c r="M2414" s="16"/>
      <c r="N2414" s="16"/>
      <c r="O2414" s="16"/>
      <c r="P2414" s="16"/>
      <c r="Q2414" s="25"/>
      <c r="R2414" s="106"/>
      <c r="S2414" s="245" t="s">
        <v>123</v>
      </c>
      <c r="T2414" s="261"/>
      <c r="U2414" s="261"/>
      <c r="V2414" s="261"/>
      <c r="W2414" s="267"/>
      <c r="X2414" s="46"/>
      <c r="Y2414" s="89"/>
      <c r="Z2414" s="89"/>
      <c r="AA2414" s="89"/>
      <c r="AB2414" s="118"/>
      <c r="AC2414" s="16"/>
      <c r="AD2414" s="16"/>
      <c r="AE2414" s="16"/>
      <c r="AF2414" s="16"/>
      <c r="AG2414" s="16"/>
      <c r="AH2414" s="16"/>
      <c r="AI2414" s="16"/>
      <c r="AJ2414" s="16"/>
      <c r="AK2414" s="16"/>
      <c r="AL2414" s="16"/>
      <c r="AM2414" s="16"/>
      <c r="AN2414" s="16"/>
      <c r="AO2414" s="16"/>
      <c r="AP2414" s="16"/>
      <c r="AQ2414" s="25"/>
      <c r="AR2414" s="106"/>
      <c r="AS2414" s="245" t="s">
        <v>123</v>
      </c>
      <c r="AT2414" s="261"/>
      <c r="AU2414" s="261"/>
      <c r="AV2414" s="261"/>
      <c r="AW2414" s="267"/>
      <c r="AX2414" s="46"/>
      <c r="AY2414" s="89"/>
      <c r="AZ2414" s="89"/>
      <c r="BA2414" s="89"/>
      <c r="BB2414" s="118"/>
      <c r="BC2414" s="1"/>
      <c r="BD2414" s="1"/>
      <c r="BE2414" s="1"/>
      <c r="BF2414" s="3"/>
      <c r="BG2414" s="3"/>
      <c r="BH2414" s="3"/>
    </row>
    <row r="2415" spans="2:60" s="1" customFormat="1">
      <c r="B2415" s="1"/>
      <c r="C2415" s="19" t="s">
        <v>4856</v>
      </c>
      <c r="D2415" s="19"/>
      <c r="E2415" s="19"/>
      <c r="F2415" s="19"/>
      <c r="G2415" s="19"/>
      <c r="H2415" s="19"/>
      <c r="I2415" s="19"/>
      <c r="J2415" s="19"/>
      <c r="K2415" s="19"/>
      <c r="L2415" s="19"/>
      <c r="M2415" s="19"/>
      <c r="N2415" s="19"/>
      <c r="O2415" s="19"/>
      <c r="P2415" s="19"/>
      <c r="Q2415" s="69" t="str">
        <f>VLOOKUP($C2415,D1_8!$B$5:$I$996,6,FALSE)&amp;""</f>
        <v/>
      </c>
      <c r="R2415" s="104"/>
      <c r="S2415" s="8"/>
      <c r="T2415" s="65"/>
      <c r="U2415" s="65"/>
      <c r="V2415" s="65"/>
      <c r="W2415" s="136"/>
      <c r="X2415" s="8"/>
      <c r="Y2415" s="65"/>
      <c r="Z2415" s="65"/>
      <c r="AA2415" s="65"/>
      <c r="AB2415" s="136"/>
      <c r="AC2415" s="19" t="s">
        <v>6223</v>
      </c>
      <c r="AD2415" s="19"/>
      <c r="AE2415" s="19"/>
      <c r="AF2415" s="19"/>
      <c r="AG2415" s="19"/>
      <c r="AH2415" s="19"/>
      <c r="AI2415" s="19"/>
      <c r="AJ2415" s="19"/>
      <c r="AK2415" s="19"/>
      <c r="AL2415" s="19"/>
      <c r="AM2415" s="19"/>
      <c r="AN2415" s="19"/>
      <c r="AO2415" s="19"/>
      <c r="AP2415" s="19"/>
      <c r="AQ2415" s="69" t="str">
        <f>VLOOKUP($AC2415,D1_8!$B$5:$I$996,6,FALSE)&amp;""</f>
        <v/>
      </c>
      <c r="AR2415" s="104"/>
      <c r="AS2415" s="111"/>
      <c r="AT2415" s="111"/>
      <c r="AU2415" s="111"/>
      <c r="AV2415" s="111"/>
      <c r="AW2415" s="111"/>
      <c r="AX2415" s="24"/>
      <c r="AY2415" s="76"/>
      <c r="AZ2415" s="76"/>
      <c r="BA2415" s="76"/>
      <c r="BB2415" s="104"/>
      <c r="BC2415" s="1"/>
      <c r="BD2415" s="1"/>
      <c r="BE2415" s="1"/>
      <c r="BF2415" s="3"/>
      <c r="BG2415" s="3"/>
      <c r="BH2415" s="3"/>
    </row>
    <row r="2416" spans="2:60" s="1" customFormat="1">
      <c r="B2416" s="1"/>
      <c r="C2416" s="19"/>
      <c r="D2416" s="19"/>
      <c r="E2416" s="19"/>
      <c r="F2416" s="19"/>
      <c r="G2416" s="19"/>
      <c r="H2416" s="19"/>
      <c r="I2416" s="19"/>
      <c r="J2416" s="19"/>
      <c r="K2416" s="19"/>
      <c r="L2416" s="19"/>
      <c r="M2416" s="19"/>
      <c r="N2416" s="19"/>
      <c r="O2416" s="19"/>
      <c r="P2416" s="19"/>
      <c r="Q2416" s="25"/>
      <c r="R2416" s="106"/>
      <c r="S2416" s="31"/>
      <c r="T2416" s="1"/>
      <c r="U2416" s="1"/>
      <c r="V2416" s="1"/>
      <c r="W2416" s="67"/>
      <c r="X2416" s="31"/>
      <c r="Y2416" s="1"/>
      <c r="Z2416" s="1"/>
      <c r="AA2416" s="1"/>
      <c r="AB2416" s="67"/>
      <c r="AC2416" s="19"/>
      <c r="AD2416" s="19"/>
      <c r="AE2416" s="19"/>
      <c r="AF2416" s="19"/>
      <c r="AG2416" s="19"/>
      <c r="AH2416" s="19"/>
      <c r="AI2416" s="19"/>
      <c r="AJ2416" s="19"/>
      <c r="AK2416" s="19"/>
      <c r="AL2416" s="19"/>
      <c r="AM2416" s="19"/>
      <c r="AN2416" s="19"/>
      <c r="AO2416" s="19"/>
      <c r="AP2416" s="19"/>
      <c r="AQ2416" s="25"/>
      <c r="AR2416" s="106"/>
      <c r="AS2416" s="246"/>
      <c r="AT2416" s="246"/>
      <c r="AU2416" s="246"/>
      <c r="AV2416" s="246"/>
      <c r="AW2416" s="246"/>
      <c r="AX2416" s="34"/>
      <c r="AY2416" s="2"/>
      <c r="AZ2416" s="2"/>
      <c r="BA2416" s="2"/>
      <c r="BB2416" s="105"/>
      <c r="BC2416" s="1"/>
      <c r="BD2416" s="1"/>
      <c r="BE2416" s="1"/>
      <c r="BF2416" s="3"/>
      <c r="BG2416" s="3"/>
      <c r="BH2416" s="3"/>
    </row>
    <row r="2417" spans="2:60" s="1" customFormat="1">
      <c r="B2417" s="1"/>
      <c r="C2417" s="19" t="s">
        <v>2431</v>
      </c>
      <c r="D2417" s="19"/>
      <c r="E2417" s="19"/>
      <c r="F2417" s="19"/>
      <c r="G2417" s="19"/>
      <c r="H2417" s="19"/>
      <c r="I2417" s="19"/>
      <c r="J2417" s="19"/>
      <c r="K2417" s="19"/>
      <c r="L2417" s="19"/>
      <c r="M2417" s="19"/>
      <c r="N2417" s="19"/>
      <c r="O2417" s="19"/>
      <c r="P2417" s="19"/>
      <c r="Q2417" s="69" t="str">
        <f>VLOOKUP($C2417,D1_8!$B$5:$I$996,6,FALSE)&amp;""</f>
        <v/>
      </c>
      <c r="R2417" s="104"/>
      <c r="S2417" s="246"/>
      <c r="T2417" s="246"/>
      <c r="U2417" s="246"/>
      <c r="V2417" s="246"/>
      <c r="W2417" s="246"/>
      <c r="X2417" s="34"/>
      <c r="Y2417" s="2"/>
      <c r="Z2417" s="2"/>
      <c r="AA2417" s="2"/>
      <c r="AB2417" s="105"/>
      <c r="AC2417" s="19" t="s">
        <v>6052</v>
      </c>
      <c r="AD2417" s="19"/>
      <c r="AE2417" s="19"/>
      <c r="AF2417" s="19"/>
      <c r="AG2417" s="19"/>
      <c r="AH2417" s="19"/>
      <c r="AI2417" s="19"/>
      <c r="AJ2417" s="19"/>
      <c r="AK2417" s="19"/>
      <c r="AL2417" s="19"/>
      <c r="AM2417" s="19"/>
      <c r="AN2417" s="19"/>
      <c r="AO2417" s="19"/>
      <c r="AP2417" s="19"/>
      <c r="AQ2417" s="69" t="str">
        <f>VLOOKUP($AC2417,D1_8!$B$5:$I$996,6,FALSE)&amp;""</f>
        <v/>
      </c>
      <c r="AR2417" s="104"/>
      <c r="AS2417" s="246"/>
      <c r="AT2417" s="246"/>
      <c r="AU2417" s="246"/>
      <c r="AV2417" s="246"/>
      <c r="AW2417" s="246"/>
      <c r="AX2417" s="34"/>
      <c r="AY2417" s="2"/>
      <c r="AZ2417" s="2"/>
      <c r="BA2417" s="2"/>
      <c r="BB2417" s="105"/>
      <c r="BC2417" s="1"/>
      <c r="BD2417" s="1"/>
      <c r="BE2417" s="1"/>
      <c r="BF2417" s="3"/>
      <c r="BG2417" s="3"/>
      <c r="BH2417" s="3"/>
    </row>
    <row r="2418" spans="2:60" s="1" customFormat="1">
      <c r="B2418" s="1"/>
      <c r="C2418" s="19"/>
      <c r="D2418" s="19"/>
      <c r="E2418" s="19"/>
      <c r="F2418" s="19"/>
      <c r="G2418" s="19"/>
      <c r="H2418" s="19"/>
      <c r="I2418" s="19"/>
      <c r="J2418" s="19"/>
      <c r="K2418" s="19"/>
      <c r="L2418" s="19"/>
      <c r="M2418" s="19"/>
      <c r="N2418" s="19"/>
      <c r="O2418" s="19"/>
      <c r="P2418" s="19"/>
      <c r="Q2418" s="25"/>
      <c r="R2418" s="106"/>
      <c r="S2418" s="246"/>
      <c r="T2418" s="246"/>
      <c r="U2418" s="246"/>
      <c r="V2418" s="246"/>
      <c r="W2418" s="246"/>
      <c r="X2418" s="34"/>
      <c r="Y2418" s="2"/>
      <c r="Z2418" s="2"/>
      <c r="AA2418" s="2"/>
      <c r="AB2418" s="105"/>
      <c r="AC2418" s="19"/>
      <c r="AD2418" s="19"/>
      <c r="AE2418" s="19"/>
      <c r="AF2418" s="19"/>
      <c r="AG2418" s="19"/>
      <c r="AH2418" s="19"/>
      <c r="AI2418" s="19"/>
      <c r="AJ2418" s="19"/>
      <c r="AK2418" s="19"/>
      <c r="AL2418" s="19"/>
      <c r="AM2418" s="19"/>
      <c r="AN2418" s="19"/>
      <c r="AO2418" s="19"/>
      <c r="AP2418" s="19"/>
      <c r="AQ2418" s="25"/>
      <c r="AR2418" s="106"/>
      <c r="AS2418" s="110"/>
      <c r="AT2418" s="110"/>
      <c r="AU2418" s="110"/>
      <c r="AV2418" s="110"/>
      <c r="AW2418" s="110"/>
      <c r="AX2418" s="25"/>
      <c r="AY2418" s="77"/>
      <c r="AZ2418" s="77"/>
      <c r="BA2418" s="77"/>
      <c r="BB2418" s="106"/>
      <c r="BC2418" s="1"/>
      <c r="BD2418" s="1"/>
      <c r="BE2418" s="1"/>
      <c r="BF2418" s="3"/>
      <c r="BG2418" s="3"/>
      <c r="BH2418" s="3"/>
    </row>
    <row r="2419" spans="2:60" s="1" customFormat="1">
      <c r="B2419" s="1"/>
      <c r="C2419" s="19" t="s">
        <v>6224</v>
      </c>
      <c r="D2419" s="19"/>
      <c r="E2419" s="19"/>
      <c r="F2419" s="19"/>
      <c r="G2419" s="19"/>
      <c r="H2419" s="19"/>
      <c r="I2419" s="19"/>
      <c r="J2419" s="19"/>
      <c r="K2419" s="19"/>
      <c r="L2419" s="19"/>
      <c r="M2419" s="19"/>
      <c r="N2419" s="19"/>
      <c r="O2419" s="19"/>
      <c r="P2419" s="19"/>
      <c r="Q2419" s="69" t="str">
        <f>VLOOKUP($C2419,D1_8!$B$5:$I$996,6,FALSE)&amp;""</f>
        <v/>
      </c>
      <c r="R2419" s="104"/>
      <c r="S2419" s="246"/>
      <c r="T2419" s="246"/>
      <c r="U2419" s="246"/>
      <c r="V2419" s="246"/>
      <c r="W2419" s="246"/>
      <c r="X2419" s="34"/>
      <c r="Y2419" s="2"/>
      <c r="Z2419" s="2"/>
      <c r="AA2419" s="2"/>
      <c r="AB2419" s="105"/>
      <c r="AC2419" s="19" t="s">
        <v>6225</v>
      </c>
      <c r="AD2419" s="19"/>
      <c r="AE2419" s="19"/>
      <c r="AF2419" s="19"/>
      <c r="AG2419" s="19"/>
      <c r="AH2419" s="19"/>
      <c r="AI2419" s="19"/>
      <c r="AJ2419" s="19"/>
      <c r="AK2419" s="19"/>
      <c r="AL2419" s="19"/>
      <c r="AM2419" s="19"/>
      <c r="AN2419" s="19"/>
      <c r="AO2419" s="19"/>
      <c r="AP2419" s="19"/>
      <c r="AQ2419" s="69" t="str">
        <f>VLOOKUP($AC2419,D1_8!$B$5:$I$996,6,FALSE)&amp;""</f>
        <v/>
      </c>
      <c r="AR2419" s="104"/>
      <c r="AS2419" s="16" t="s">
        <v>2773</v>
      </c>
      <c r="AT2419" s="16"/>
      <c r="AU2419" s="16"/>
      <c r="AV2419" s="16"/>
      <c r="AW2419" s="16"/>
      <c r="AX2419" s="157" t="str">
        <f>VLOOKUP($AC2419,D1_8!$B$5:$I$996,8,FALSE)&amp;""</f>
        <v/>
      </c>
      <c r="AY2419" s="35"/>
      <c r="AZ2419" s="35"/>
      <c r="BA2419" s="35"/>
      <c r="BB2419" s="104" t="s">
        <v>5574</v>
      </c>
      <c r="BC2419" s="1"/>
      <c r="BD2419" s="1"/>
      <c r="BE2419" s="1"/>
      <c r="BF2419" s="3"/>
      <c r="BG2419" s="3"/>
      <c r="BH2419" s="3"/>
    </row>
    <row r="2420" spans="2:60" s="1" customFormat="1">
      <c r="B2420" s="1"/>
      <c r="C2420" s="19"/>
      <c r="D2420" s="19"/>
      <c r="E2420" s="19"/>
      <c r="F2420" s="19"/>
      <c r="G2420" s="19"/>
      <c r="H2420" s="19"/>
      <c r="I2420" s="19"/>
      <c r="J2420" s="19"/>
      <c r="K2420" s="19"/>
      <c r="L2420" s="19"/>
      <c r="M2420" s="19"/>
      <c r="N2420" s="19"/>
      <c r="O2420" s="19"/>
      <c r="P2420" s="19"/>
      <c r="Q2420" s="25"/>
      <c r="R2420" s="106"/>
      <c r="S2420" s="246"/>
      <c r="T2420" s="246"/>
      <c r="U2420" s="246"/>
      <c r="V2420" s="246"/>
      <c r="W2420" s="246"/>
      <c r="X2420" s="34"/>
      <c r="Y2420" s="2"/>
      <c r="Z2420" s="2"/>
      <c r="AA2420" s="2"/>
      <c r="AB2420" s="105"/>
      <c r="AC2420" s="19"/>
      <c r="AD2420" s="19"/>
      <c r="AE2420" s="19"/>
      <c r="AF2420" s="19"/>
      <c r="AG2420" s="19"/>
      <c r="AH2420" s="19"/>
      <c r="AI2420" s="19"/>
      <c r="AJ2420" s="19"/>
      <c r="AK2420" s="19"/>
      <c r="AL2420" s="19"/>
      <c r="AM2420" s="19"/>
      <c r="AN2420" s="19"/>
      <c r="AO2420" s="19"/>
      <c r="AP2420" s="19"/>
      <c r="AQ2420" s="25"/>
      <c r="AR2420" s="106"/>
      <c r="AS2420" s="16"/>
      <c r="AT2420" s="16"/>
      <c r="AU2420" s="16"/>
      <c r="AV2420" s="16"/>
      <c r="AW2420" s="16"/>
      <c r="AX2420" s="11"/>
      <c r="AY2420" s="35"/>
      <c r="AZ2420" s="35"/>
      <c r="BA2420" s="35"/>
      <c r="BB2420" s="106"/>
      <c r="BC2420" s="1"/>
      <c r="BD2420" s="1"/>
      <c r="BE2420" s="1"/>
      <c r="BF2420" s="3"/>
      <c r="BG2420" s="3"/>
      <c r="BH2420" s="3"/>
    </row>
    <row r="2421" spans="2:60" s="1" customFormat="1">
      <c r="B2421" s="1"/>
      <c r="C2421" s="19" t="s">
        <v>6226</v>
      </c>
      <c r="D2421" s="19"/>
      <c r="E2421" s="19"/>
      <c r="F2421" s="19"/>
      <c r="G2421" s="19"/>
      <c r="H2421" s="19"/>
      <c r="I2421" s="19"/>
      <c r="J2421" s="19"/>
      <c r="K2421" s="19"/>
      <c r="L2421" s="19"/>
      <c r="M2421" s="19"/>
      <c r="N2421" s="19"/>
      <c r="O2421" s="19"/>
      <c r="P2421" s="19"/>
      <c r="Q2421" s="69" t="str">
        <f>VLOOKUP($C2421,D1_8!$B$5:$I$996,6,FALSE)&amp;""</f>
        <v/>
      </c>
      <c r="R2421" s="104"/>
      <c r="S2421" s="246"/>
      <c r="T2421" s="246"/>
      <c r="U2421" s="246"/>
      <c r="V2421" s="246"/>
      <c r="W2421" s="246"/>
      <c r="X2421" s="34"/>
      <c r="Y2421" s="2"/>
      <c r="Z2421" s="2"/>
      <c r="AA2421" s="2"/>
      <c r="AB2421" s="105"/>
      <c r="AC2421" s="19" t="s">
        <v>6227</v>
      </c>
      <c r="AD2421" s="19"/>
      <c r="AE2421" s="19"/>
      <c r="AF2421" s="19"/>
      <c r="AG2421" s="19"/>
      <c r="AH2421" s="19"/>
      <c r="AI2421" s="19"/>
      <c r="AJ2421" s="19"/>
      <c r="AK2421" s="19"/>
      <c r="AL2421" s="19"/>
      <c r="AM2421" s="19"/>
      <c r="AN2421" s="19"/>
      <c r="AO2421" s="19"/>
      <c r="AP2421" s="19"/>
      <c r="AQ2421" s="69" t="str">
        <f>VLOOKUP($AC2421,D1_8!$B$5:$I$996,6,FALSE)&amp;""</f>
        <v/>
      </c>
      <c r="AR2421" s="104"/>
      <c r="AS2421" s="246"/>
      <c r="AT2421" s="246"/>
      <c r="AU2421" s="246"/>
      <c r="AV2421" s="246"/>
      <c r="AW2421" s="246"/>
      <c r="AX2421" s="34"/>
      <c r="AY2421" s="2"/>
      <c r="AZ2421" s="2"/>
      <c r="BA2421" s="2"/>
      <c r="BB2421" s="105"/>
      <c r="BC2421" s="1"/>
      <c r="BD2421" s="1"/>
      <c r="BE2421" s="1"/>
      <c r="BF2421" s="3"/>
      <c r="BG2421" s="3"/>
      <c r="BH2421" s="3"/>
    </row>
    <row r="2422" spans="2:60" s="1" customFormat="1">
      <c r="B2422" s="1"/>
      <c r="C2422" s="19"/>
      <c r="D2422" s="19"/>
      <c r="E2422" s="19"/>
      <c r="F2422" s="19"/>
      <c r="G2422" s="19"/>
      <c r="H2422" s="19"/>
      <c r="I2422" s="19"/>
      <c r="J2422" s="19"/>
      <c r="K2422" s="19"/>
      <c r="L2422" s="19"/>
      <c r="M2422" s="19"/>
      <c r="N2422" s="19"/>
      <c r="O2422" s="19"/>
      <c r="P2422" s="19"/>
      <c r="Q2422" s="25"/>
      <c r="R2422" s="106"/>
      <c r="S2422" s="110"/>
      <c r="T2422" s="110"/>
      <c r="U2422" s="110"/>
      <c r="V2422" s="110"/>
      <c r="W2422" s="110"/>
      <c r="X2422" s="25"/>
      <c r="Y2422" s="77"/>
      <c r="Z2422" s="77"/>
      <c r="AA2422" s="77"/>
      <c r="AB2422" s="106"/>
      <c r="AC2422" s="19"/>
      <c r="AD2422" s="19"/>
      <c r="AE2422" s="19"/>
      <c r="AF2422" s="19"/>
      <c r="AG2422" s="19"/>
      <c r="AH2422" s="19"/>
      <c r="AI2422" s="19"/>
      <c r="AJ2422" s="19"/>
      <c r="AK2422" s="19"/>
      <c r="AL2422" s="19"/>
      <c r="AM2422" s="19"/>
      <c r="AN2422" s="19"/>
      <c r="AO2422" s="19"/>
      <c r="AP2422" s="19"/>
      <c r="AQ2422" s="25"/>
      <c r="AR2422" s="106"/>
      <c r="AS2422" s="110"/>
      <c r="AT2422" s="110"/>
      <c r="AU2422" s="110"/>
      <c r="AV2422" s="110"/>
      <c r="AW2422" s="110"/>
      <c r="AX2422" s="25"/>
      <c r="AY2422" s="77"/>
      <c r="AZ2422" s="77"/>
      <c r="BA2422" s="77"/>
      <c r="BB2422" s="106"/>
      <c r="BC2422" s="1"/>
      <c r="BD2422" s="1"/>
      <c r="BE2422" s="1"/>
      <c r="BF2422" s="3"/>
      <c r="BG2422" s="3"/>
      <c r="BH2422" s="3"/>
    </row>
    <row r="2423" spans="2:60" s="1" customFormat="1">
      <c r="B2423" s="1"/>
      <c r="C2423" s="19" t="s">
        <v>1062</v>
      </c>
      <c r="D2423" s="19"/>
      <c r="E2423" s="19"/>
      <c r="F2423" s="19"/>
      <c r="G2423" s="19"/>
      <c r="H2423" s="19"/>
      <c r="I2423" s="19"/>
      <c r="J2423" s="19"/>
      <c r="K2423" s="19"/>
      <c r="L2423" s="19"/>
      <c r="M2423" s="19"/>
      <c r="N2423" s="19"/>
      <c r="O2423" s="19"/>
      <c r="P2423" s="19"/>
      <c r="Q2423" s="69" t="str">
        <f>VLOOKUP($C2423,D1_8!$B$5:$I$996,6,FALSE)&amp;""</f>
        <v/>
      </c>
      <c r="R2423" s="104"/>
      <c r="S2423" s="16" t="s">
        <v>2773</v>
      </c>
      <c r="T2423" s="16"/>
      <c r="U2423" s="16"/>
      <c r="V2423" s="16"/>
      <c r="W2423" s="16"/>
      <c r="X2423" s="157" t="str">
        <f>VLOOKUP($C2423,D1_8!$B$5:$I$996,8,FALSE)&amp;""</f>
        <v/>
      </c>
      <c r="Y2423" s="35"/>
      <c r="Z2423" s="35"/>
      <c r="AA2423" s="35"/>
      <c r="AB2423" s="104" t="s">
        <v>5574</v>
      </c>
      <c r="AC2423" s="19" t="s">
        <v>4925</v>
      </c>
      <c r="AD2423" s="19"/>
      <c r="AE2423" s="19"/>
      <c r="AF2423" s="19"/>
      <c r="AG2423" s="19"/>
      <c r="AH2423" s="19"/>
      <c r="AI2423" s="19"/>
      <c r="AJ2423" s="19"/>
      <c r="AK2423" s="19"/>
      <c r="AL2423" s="19"/>
      <c r="AM2423" s="19"/>
      <c r="AN2423" s="19"/>
      <c r="AO2423" s="19"/>
      <c r="AP2423" s="19"/>
      <c r="AQ2423" s="69" t="str">
        <f>VLOOKUP($AC2423,D1_8!$B$5:$I$996,6,FALSE)&amp;""</f>
        <v/>
      </c>
      <c r="AR2423" s="104"/>
      <c r="AS2423" s="16" t="s">
        <v>2773</v>
      </c>
      <c r="AT2423" s="16"/>
      <c r="AU2423" s="16"/>
      <c r="AV2423" s="16"/>
      <c r="AW2423" s="16"/>
      <c r="AX2423" s="157" t="str">
        <f>VLOOKUP($AC2423,D1_8!$B$5:$I$996,8,FALSE)&amp;""</f>
        <v/>
      </c>
      <c r="AY2423" s="35"/>
      <c r="AZ2423" s="35"/>
      <c r="BA2423" s="35"/>
      <c r="BB2423" s="104" t="s">
        <v>5574</v>
      </c>
      <c r="BC2423" s="1"/>
      <c r="BD2423" s="1"/>
      <c r="BE2423" s="1"/>
      <c r="BF2423" s="3"/>
      <c r="BG2423" s="3"/>
      <c r="BH2423" s="3"/>
    </row>
    <row r="2424" spans="2:60" s="1" customFormat="1">
      <c r="B2424" s="1"/>
      <c r="C2424" s="19"/>
      <c r="D2424" s="19"/>
      <c r="E2424" s="19"/>
      <c r="F2424" s="19"/>
      <c r="G2424" s="19"/>
      <c r="H2424" s="19"/>
      <c r="I2424" s="19"/>
      <c r="J2424" s="19"/>
      <c r="K2424" s="19"/>
      <c r="L2424" s="19"/>
      <c r="M2424" s="19"/>
      <c r="N2424" s="19"/>
      <c r="O2424" s="19"/>
      <c r="P2424" s="19"/>
      <c r="Q2424" s="25"/>
      <c r="R2424" s="106"/>
      <c r="S2424" s="16"/>
      <c r="T2424" s="16"/>
      <c r="U2424" s="16"/>
      <c r="V2424" s="16"/>
      <c r="W2424" s="16"/>
      <c r="X2424" s="11"/>
      <c r="Y2424" s="35"/>
      <c r="Z2424" s="35"/>
      <c r="AA2424" s="35"/>
      <c r="AB2424" s="106"/>
      <c r="AC2424" s="19"/>
      <c r="AD2424" s="19"/>
      <c r="AE2424" s="19"/>
      <c r="AF2424" s="19"/>
      <c r="AG2424" s="19"/>
      <c r="AH2424" s="19"/>
      <c r="AI2424" s="19"/>
      <c r="AJ2424" s="19"/>
      <c r="AK2424" s="19"/>
      <c r="AL2424" s="19"/>
      <c r="AM2424" s="19"/>
      <c r="AN2424" s="19"/>
      <c r="AO2424" s="19"/>
      <c r="AP2424" s="19"/>
      <c r="AQ2424" s="25"/>
      <c r="AR2424" s="106"/>
      <c r="AS2424" s="16"/>
      <c r="AT2424" s="16"/>
      <c r="AU2424" s="16"/>
      <c r="AV2424" s="16"/>
      <c r="AW2424" s="16"/>
      <c r="AX2424" s="11"/>
      <c r="AY2424" s="35"/>
      <c r="AZ2424" s="35"/>
      <c r="BA2424" s="35"/>
      <c r="BB2424" s="106"/>
      <c r="BC2424" s="1"/>
      <c r="BD2424" s="1"/>
      <c r="BE2424" s="1"/>
      <c r="BF2424" s="3"/>
      <c r="BG2424" s="3"/>
      <c r="BH2424" s="3"/>
    </row>
    <row r="2425" spans="2:60" s="1" customFormat="1">
      <c r="B2425" s="1"/>
      <c r="C2425" s="1"/>
      <c r="D2425" s="1"/>
      <c r="E2425" s="1"/>
      <c r="F2425" s="1"/>
      <c r="G2425" s="1"/>
      <c r="H2425" s="1"/>
      <c r="I2425" s="1"/>
      <c r="J2425" s="1"/>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3"/>
      <c r="BG2425" s="3"/>
      <c r="BH2425" s="3"/>
    </row>
    <row r="2426" spans="2:60" s="1" customFormat="1">
      <c r="B2426" s="1" t="s">
        <v>7679</v>
      </c>
      <c r="C2426" s="1"/>
      <c r="D2426" s="1"/>
      <c r="E2426" s="1"/>
      <c r="F2426" s="1"/>
      <c r="G2426" s="1"/>
      <c r="H2426" s="1"/>
      <c r="I2426" s="1"/>
      <c r="J2426" s="1"/>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3"/>
      <c r="BG2426" s="3"/>
      <c r="BH2426" s="3"/>
    </row>
    <row r="2427" spans="2:60" s="1" customFormat="1">
      <c r="B2427" s="1"/>
      <c r="C2427" s="1" t="s">
        <v>3513</v>
      </c>
      <c r="D2427" s="1"/>
      <c r="E2427" s="1"/>
      <c r="F2427" s="1"/>
      <c r="G2427" s="1"/>
      <c r="H2427" s="1"/>
      <c r="I2427" s="1"/>
      <c r="J2427" s="1"/>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2"/>
      <c r="AM2427" s="1"/>
      <c r="AN2427" s="1"/>
      <c r="AO2427" s="1"/>
      <c r="AP2427" s="1"/>
      <c r="AQ2427" s="1"/>
      <c r="AR2427" s="1"/>
      <c r="AS2427" s="1"/>
      <c r="AT2427" s="1"/>
      <c r="AU2427" s="1"/>
      <c r="AV2427" s="1"/>
      <c r="AW2427" s="1"/>
      <c r="AX2427" s="1"/>
      <c r="AY2427" s="1"/>
      <c r="AZ2427" s="1"/>
      <c r="BA2427" s="1"/>
      <c r="BB2427" s="1"/>
      <c r="BC2427" s="1"/>
      <c r="BD2427" s="1"/>
      <c r="BE2427" s="1"/>
      <c r="BF2427" s="3"/>
      <c r="BG2427" s="3"/>
      <c r="BH2427" s="3"/>
    </row>
    <row r="2428" spans="2:60" s="1" customFormat="1" ht="14.25" customHeight="1">
      <c r="B2428" s="1"/>
      <c r="C2428" s="16" t="s">
        <v>288</v>
      </c>
      <c r="D2428" s="16"/>
      <c r="E2428" s="16"/>
      <c r="F2428" s="16"/>
      <c r="G2428" s="16"/>
      <c r="H2428" s="16"/>
      <c r="I2428" s="16"/>
      <c r="J2428" s="16"/>
      <c r="K2428" s="16"/>
      <c r="L2428" s="16"/>
      <c r="M2428" s="16"/>
      <c r="N2428" s="16"/>
      <c r="O2428" s="16"/>
      <c r="P2428" s="16"/>
      <c r="Q2428" s="24" t="s">
        <v>22</v>
      </c>
      <c r="R2428" s="104"/>
      <c r="S2428" s="45" t="s">
        <v>7669</v>
      </c>
      <c r="T2428" s="88"/>
      <c r="U2428" s="88"/>
      <c r="V2428" s="88"/>
      <c r="W2428" s="88"/>
      <c r="X2428" s="88"/>
      <c r="Y2428" s="88"/>
      <c r="Z2428" s="88"/>
      <c r="AA2428" s="88"/>
      <c r="AB2428" s="117"/>
      <c r="AC2428" s="16" t="s">
        <v>288</v>
      </c>
      <c r="AD2428" s="16"/>
      <c r="AE2428" s="16"/>
      <c r="AF2428" s="16"/>
      <c r="AG2428" s="16"/>
      <c r="AH2428" s="16"/>
      <c r="AI2428" s="16"/>
      <c r="AJ2428" s="16"/>
      <c r="AK2428" s="16"/>
      <c r="AL2428" s="16"/>
      <c r="AM2428" s="16"/>
      <c r="AN2428" s="16"/>
      <c r="AO2428" s="16"/>
      <c r="AP2428" s="16"/>
      <c r="AQ2428" s="24" t="s">
        <v>22</v>
      </c>
      <c r="AR2428" s="104"/>
      <c r="AS2428" s="45" t="s">
        <v>7669</v>
      </c>
      <c r="AT2428" s="88"/>
      <c r="AU2428" s="88"/>
      <c r="AV2428" s="88"/>
      <c r="AW2428" s="88"/>
      <c r="AX2428" s="88"/>
      <c r="AY2428" s="88"/>
      <c r="AZ2428" s="88"/>
      <c r="BA2428" s="88"/>
      <c r="BB2428" s="117"/>
      <c r="BC2428" s="1"/>
      <c r="BD2428" s="1"/>
      <c r="BE2428" s="1"/>
      <c r="BF2428" s="3"/>
      <c r="BG2428" s="3"/>
      <c r="BH2428" s="3"/>
    </row>
    <row r="2429" spans="2:60" s="1" customFormat="1" ht="14.25" customHeight="1">
      <c r="B2429" s="1"/>
      <c r="C2429" s="16"/>
      <c r="D2429" s="16"/>
      <c r="E2429" s="16"/>
      <c r="F2429" s="16"/>
      <c r="G2429" s="16"/>
      <c r="H2429" s="16"/>
      <c r="I2429" s="16"/>
      <c r="J2429" s="16"/>
      <c r="K2429" s="16"/>
      <c r="L2429" s="16"/>
      <c r="M2429" s="16"/>
      <c r="N2429" s="16"/>
      <c r="O2429" s="16"/>
      <c r="P2429" s="16"/>
      <c r="Q2429" s="25"/>
      <c r="R2429" s="106"/>
      <c r="S2429" s="245" t="s">
        <v>123</v>
      </c>
      <c r="T2429" s="261"/>
      <c r="U2429" s="261"/>
      <c r="V2429" s="261"/>
      <c r="W2429" s="267"/>
      <c r="X2429" s="46"/>
      <c r="Y2429" s="89"/>
      <c r="Z2429" s="89"/>
      <c r="AA2429" s="89"/>
      <c r="AB2429" s="118"/>
      <c r="AC2429" s="16"/>
      <c r="AD2429" s="16"/>
      <c r="AE2429" s="16"/>
      <c r="AF2429" s="16"/>
      <c r="AG2429" s="16"/>
      <c r="AH2429" s="16"/>
      <c r="AI2429" s="16"/>
      <c r="AJ2429" s="16"/>
      <c r="AK2429" s="16"/>
      <c r="AL2429" s="16"/>
      <c r="AM2429" s="16"/>
      <c r="AN2429" s="16"/>
      <c r="AO2429" s="16"/>
      <c r="AP2429" s="16"/>
      <c r="AQ2429" s="25"/>
      <c r="AR2429" s="106"/>
      <c r="AS2429" s="245" t="s">
        <v>123</v>
      </c>
      <c r="AT2429" s="261"/>
      <c r="AU2429" s="261"/>
      <c r="AV2429" s="261"/>
      <c r="AW2429" s="267"/>
      <c r="AX2429" s="46"/>
      <c r="AY2429" s="89"/>
      <c r="AZ2429" s="89"/>
      <c r="BA2429" s="89"/>
      <c r="BB2429" s="118"/>
      <c r="BC2429" s="1"/>
      <c r="BD2429" s="1"/>
      <c r="BE2429" s="1"/>
      <c r="BF2429" s="3"/>
      <c r="BG2429" s="3"/>
      <c r="BH2429" s="3"/>
    </row>
    <row r="2430" spans="2:60" s="1" customFormat="1">
      <c r="B2430" s="1"/>
      <c r="C2430" s="19" t="s">
        <v>6248</v>
      </c>
      <c r="D2430" s="19"/>
      <c r="E2430" s="19"/>
      <c r="F2430" s="19"/>
      <c r="G2430" s="19"/>
      <c r="H2430" s="19"/>
      <c r="I2430" s="19"/>
      <c r="J2430" s="19"/>
      <c r="K2430" s="19"/>
      <c r="L2430" s="19"/>
      <c r="M2430" s="19"/>
      <c r="N2430" s="19"/>
      <c r="O2430" s="19"/>
      <c r="P2430" s="19"/>
      <c r="Q2430" s="69" t="str">
        <f>VLOOKUP($C2430,D1_8!$B$5:$I$996,6,FALSE)&amp;""</f>
        <v/>
      </c>
      <c r="R2430" s="104"/>
      <c r="S2430" s="8"/>
      <c r="T2430" s="65"/>
      <c r="U2430" s="65"/>
      <c r="V2430" s="65"/>
      <c r="W2430" s="136"/>
      <c r="X2430" s="8"/>
      <c r="Y2430" s="65"/>
      <c r="Z2430" s="65"/>
      <c r="AA2430" s="65"/>
      <c r="AB2430" s="136"/>
      <c r="AC2430" s="19" t="s">
        <v>5201</v>
      </c>
      <c r="AD2430" s="19"/>
      <c r="AE2430" s="19"/>
      <c r="AF2430" s="19"/>
      <c r="AG2430" s="19"/>
      <c r="AH2430" s="19"/>
      <c r="AI2430" s="19"/>
      <c r="AJ2430" s="19"/>
      <c r="AK2430" s="19"/>
      <c r="AL2430" s="19"/>
      <c r="AM2430" s="19"/>
      <c r="AN2430" s="19"/>
      <c r="AO2430" s="19"/>
      <c r="AP2430" s="19"/>
      <c r="AQ2430" s="69" t="str">
        <f>VLOOKUP($AC2430,D1_8!$B$5:$I$996,6,FALSE)&amp;""</f>
        <v/>
      </c>
      <c r="AR2430" s="104"/>
      <c r="AS2430" s="111"/>
      <c r="AT2430" s="111"/>
      <c r="AU2430" s="111"/>
      <c r="AV2430" s="111"/>
      <c r="AW2430" s="111"/>
      <c r="AX2430" s="24"/>
      <c r="AY2430" s="76"/>
      <c r="AZ2430" s="76"/>
      <c r="BA2430" s="76"/>
      <c r="BB2430" s="104"/>
      <c r="BC2430" s="1"/>
      <c r="BD2430" s="1"/>
      <c r="BE2430" s="1"/>
      <c r="BF2430" s="3"/>
      <c r="BG2430" s="3"/>
      <c r="BH2430" s="3"/>
    </row>
    <row r="2431" spans="2:60" s="1" customFormat="1">
      <c r="B2431" s="1"/>
      <c r="C2431" s="19"/>
      <c r="D2431" s="19"/>
      <c r="E2431" s="19"/>
      <c r="F2431" s="19"/>
      <c r="G2431" s="19"/>
      <c r="H2431" s="19"/>
      <c r="I2431" s="19"/>
      <c r="J2431" s="19"/>
      <c r="K2431" s="19"/>
      <c r="L2431" s="19"/>
      <c r="M2431" s="19"/>
      <c r="N2431" s="19"/>
      <c r="O2431" s="19"/>
      <c r="P2431" s="19"/>
      <c r="Q2431" s="25"/>
      <c r="R2431" s="106"/>
      <c r="S2431" s="31"/>
      <c r="T2431" s="1"/>
      <c r="U2431" s="1"/>
      <c r="V2431" s="1"/>
      <c r="W2431" s="67"/>
      <c r="X2431" s="31"/>
      <c r="Y2431" s="1"/>
      <c r="Z2431" s="1"/>
      <c r="AA2431" s="1"/>
      <c r="AB2431" s="67"/>
      <c r="AC2431" s="19"/>
      <c r="AD2431" s="19"/>
      <c r="AE2431" s="19"/>
      <c r="AF2431" s="19"/>
      <c r="AG2431" s="19"/>
      <c r="AH2431" s="19"/>
      <c r="AI2431" s="19"/>
      <c r="AJ2431" s="19"/>
      <c r="AK2431" s="19"/>
      <c r="AL2431" s="19"/>
      <c r="AM2431" s="19"/>
      <c r="AN2431" s="19"/>
      <c r="AO2431" s="19"/>
      <c r="AP2431" s="19"/>
      <c r="AQ2431" s="25"/>
      <c r="AR2431" s="106"/>
      <c r="AS2431" s="246"/>
      <c r="AT2431" s="246"/>
      <c r="AU2431" s="246"/>
      <c r="AV2431" s="246"/>
      <c r="AW2431" s="246"/>
      <c r="AX2431" s="34"/>
      <c r="AY2431" s="2"/>
      <c r="AZ2431" s="2"/>
      <c r="BA2431" s="2"/>
      <c r="BB2431" s="105"/>
      <c r="BC2431" s="1"/>
      <c r="BD2431" s="1"/>
      <c r="BE2431" s="1"/>
      <c r="BF2431" s="3"/>
      <c r="BG2431" s="3"/>
      <c r="BH2431" s="3"/>
    </row>
    <row r="2432" spans="2:60" s="1" customFormat="1">
      <c r="B2432" s="1"/>
      <c r="C2432" s="19" t="s">
        <v>3633</v>
      </c>
      <c r="D2432" s="19"/>
      <c r="E2432" s="19"/>
      <c r="F2432" s="19"/>
      <c r="G2432" s="19"/>
      <c r="H2432" s="19"/>
      <c r="I2432" s="19"/>
      <c r="J2432" s="19"/>
      <c r="K2432" s="19"/>
      <c r="L2432" s="19"/>
      <c r="M2432" s="19"/>
      <c r="N2432" s="19"/>
      <c r="O2432" s="19"/>
      <c r="P2432" s="19"/>
      <c r="Q2432" s="69" t="str">
        <f>VLOOKUP($C2432,D1_8!$B$5:$I$996,6,FALSE)&amp;""</f>
        <v/>
      </c>
      <c r="R2432" s="104"/>
      <c r="S2432" s="246"/>
      <c r="T2432" s="246"/>
      <c r="U2432" s="246"/>
      <c r="V2432" s="246"/>
      <c r="W2432" s="246"/>
      <c r="X2432" s="34"/>
      <c r="Y2432" s="2"/>
      <c r="Z2432" s="2"/>
      <c r="AA2432" s="2"/>
      <c r="AB2432" s="105"/>
      <c r="AC2432" s="19" t="s">
        <v>1821</v>
      </c>
      <c r="AD2432" s="19"/>
      <c r="AE2432" s="19"/>
      <c r="AF2432" s="19"/>
      <c r="AG2432" s="19"/>
      <c r="AH2432" s="19"/>
      <c r="AI2432" s="19"/>
      <c r="AJ2432" s="19"/>
      <c r="AK2432" s="19"/>
      <c r="AL2432" s="19"/>
      <c r="AM2432" s="19"/>
      <c r="AN2432" s="19"/>
      <c r="AO2432" s="19"/>
      <c r="AP2432" s="19"/>
      <c r="AQ2432" s="69" t="str">
        <f>VLOOKUP($AC2432,D1_8!$B$5:$I$996,6,FALSE)&amp;""</f>
        <v/>
      </c>
      <c r="AR2432" s="104"/>
      <c r="AS2432" s="246"/>
      <c r="AT2432" s="246"/>
      <c r="AU2432" s="246"/>
      <c r="AV2432" s="246"/>
      <c r="AW2432" s="246"/>
      <c r="AX2432" s="34"/>
      <c r="AY2432" s="2"/>
      <c r="AZ2432" s="2"/>
      <c r="BA2432" s="2"/>
      <c r="BB2432" s="105"/>
      <c r="BC2432" s="1"/>
      <c r="BD2432" s="1"/>
      <c r="BE2432" s="1"/>
      <c r="BF2432" s="3"/>
      <c r="BG2432" s="3"/>
      <c r="BH2432" s="3"/>
    </row>
    <row r="2433" spans="2:60" s="1" customFormat="1">
      <c r="B2433" s="1"/>
      <c r="C2433" s="19"/>
      <c r="D2433" s="19"/>
      <c r="E2433" s="19"/>
      <c r="F2433" s="19"/>
      <c r="G2433" s="19"/>
      <c r="H2433" s="19"/>
      <c r="I2433" s="19"/>
      <c r="J2433" s="19"/>
      <c r="K2433" s="19"/>
      <c r="L2433" s="19"/>
      <c r="M2433" s="19"/>
      <c r="N2433" s="19"/>
      <c r="O2433" s="19"/>
      <c r="P2433" s="19"/>
      <c r="Q2433" s="25"/>
      <c r="R2433" s="106"/>
      <c r="S2433" s="246"/>
      <c r="T2433" s="246"/>
      <c r="U2433" s="246"/>
      <c r="V2433" s="246"/>
      <c r="W2433" s="246"/>
      <c r="X2433" s="34"/>
      <c r="Y2433" s="2"/>
      <c r="Z2433" s="2"/>
      <c r="AA2433" s="2"/>
      <c r="AB2433" s="105"/>
      <c r="AC2433" s="19"/>
      <c r="AD2433" s="19"/>
      <c r="AE2433" s="19"/>
      <c r="AF2433" s="19"/>
      <c r="AG2433" s="19"/>
      <c r="AH2433" s="19"/>
      <c r="AI2433" s="19"/>
      <c r="AJ2433" s="19"/>
      <c r="AK2433" s="19"/>
      <c r="AL2433" s="19"/>
      <c r="AM2433" s="19"/>
      <c r="AN2433" s="19"/>
      <c r="AO2433" s="19"/>
      <c r="AP2433" s="19"/>
      <c r="AQ2433" s="25"/>
      <c r="AR2433" s="106"/>
      <c r="AS2433" s="246"/>
      <c r="AT2433" s="246"/>
      <c r="AU2433" s="246"/>
      <c r="AV2433" s="246"/>
      <c r="AW2433" s="246"/>
      <c r="AX2433" s="34"/>
      <c r="AY2433" s="2"/>
      <c r="AZ2433" s="2"/>
      <c r="BA2433" s="2"/>
      <c r="BB2433" s="105"/>
      <c r="BC2433" s="1"/>
      <c r="BD2433" s="1"/>
      <c r="BE2433" s="1"/>
      <c r="BF2433" s="3"/>
      <c r="BG2433" s="3"/>
      <c r="BH2433" s="3"/>
    </row>
    <row r="2434" spans="2:60" s="1" customFormat="1">
      <c r="B2434" s="1"/>
      <c r="C2434" s="19" t="s">
        <v>4917</v>
      </c>
      <c r="D2434" s="19"/>
      <c r="E2434" s="19"/>
      <c r="F2434" s="19"/>
      <c r="G2434" s="19"/>
      <c r="H2434" s="19"/>
      <c r="I2434" s="19"/>
      <c r="J2434" s="19"/>
      <c r="K2434" s="19"/>
      <c r="L2434" s="19"/>
      <c r="M2434" s="19"/>
      <c r="N2434" s="19"/>
      <c r="O2434" s="19"/>
      <c r="P2434" s="19"/>
      <c r="Q2434" s="69" t="str">
        <f>VLOOKUP($C2434,D1_8!$B$5:$I$996,6,FALSE)&amp;""</f>
        <v/>
      </c>
      <c r="R2434" s="104"/>
      <c r="S2434" s="246"/>
      <c r="T2434" s="246"/>
      <c r="U2434" s="246"/>
      <c r="V2434" s="246"/>
      <c r="W2434" s="246"/>
      <c r="X2434" s="34"/>
      <c r="Y2434" s="2"/>
      <c r="Z2434" s="2"/>
      <c r="AA2434" s="2"/>
      <c r="AB2434" s="105"/>
      <c r="AC2434" s="19" t="s">
        <v>2310</v>
      </c>
      <c r="AD2434" s="19"/>
      <c r="AE2434" s="19"/>
      <c r="AF2434" s="19"/>
      <c r="AG2434" s="19"/>
      <c r="AH2434" s="19"/>
      <c r="AI2434" s="19"/>
      <c r="AJ2434" s="19"/>
      <c r="AK2434" s="19"/>
      <c r="AL2434" s="19"/>
      <c r="AM2434" s="19"/>
      <c r="AN2434" s="19"/>
      <c r="AO2434" s="19"/>
      <c r="AP2434" s="19"/>
      <c r="AQ2434" s="69" t="str">
        <f>VLOOKUP($AC2434,D1_8!$B$5:$I$996,6,FALSE)&amp;""</f>
        <v/>
      </c>
      <c r="AR2434" s="104"/>
      <c r="AS2434" s="246"/>
      <c r="AT2434" s="246"/>
      <c r="AU2434" s="246"/>
      <c r="AV2434" s="246"/>
      <c r="AW2434" s="246"/>
      <c r="AX2434" s="34"/>
      <c r="AY2434" s="2"/>
      <c r="AZ2434" s="2"/>
      <c r="BA2434" s="2"/>
      <c r="BB2434" s="105"/>
      <c r="BC2434" s="1"/>
      <c r="BD2434" s="1"/>
      <c r="BE2434" s="1"/>
      <c r="BF2434" s="3"/>
      <c r="BG2434" s="3"/>
      <c r="BH2434" s="3"/>
    </row>
    <row r="2435" spans="2:60" s="1" customFormat="1">
      <c r="B2435" s="1"/>
      <c r="C2435" s="19"/>
      <c r="D2435" s="19"/>
      <c r="E2435" s="19"/>
      <c r="F2435" s="19"/>
      <c r="G2435" s="19"/>
      <c r="H2435" s="19"/>
      <c r="I2435" s="19"/>
      <c r="J2435" s="19"/>
      <c r="K2435" s="19"/>
      <c r="L2435" s="19"/>
      <c r="M2435" s="19"/>
      <c r="N2435" s="19"/>
      <c r="O2435" s="19"/>
      <c r="P2435" s="19"/>
      <c r="Q2435" s="25"/>
      <c r="R2435" s="106"/>
      <c r="S2435" s="110"/>
      <c r="T2435" s="110"/>
      <c r="U2435" s="110"/>
      <c r="V2435" s="110"/>
      <c r="W2435" s="110"/>
      <c r="X2435" s="25"/>
      <c r="Y2435" s="77"/>
      <c r="Z2435" s="77"/>
      <c r="AA2435" s="77"/>
      <c r="AB2435" s="106"/>
      <c r="AC2435" s="19"/>
      <c r="AD2435" s="19"/>
      <c r="AE2435" s="19"/>
      <c r="AF2435" s="19"/>
      <c r="AG2435" s="19"/>
      <c r="AH2435" s="19"/>
      <c r="AI2435" s="19"/>
      <c r="AJ2435" s="19"/>
      <c r="AK2435" s="19"/>
      <c r="AL2435" s="19"/>
      <c r="AM2435" s="19"/>
      <c r="AN2435" s="19"/>
      <c r="AO2435" s="19"/>
      <c r="AP2435" s="19"/>
      <c r="AQ2435" s="25"/>
      <c r="AR2435" s="106"/>
      <c r="AS2435" s="110"/>
      <c r="AT2435" s="110"/>
      <c r="AU2435" s="110"/>
      <c r="AV2435" s="110"/>
      <c r="AW2435" s="110"/>
      <c r="AX2435" s="25"/>
      <c r="AY2435" s="77"/>
      <c r="AZ2435" s="77"/>
      <c r="BA2435" s="77"/>
      <c r="BB2435" s="106"/>
      <c r="BC2435" s="1"/>
      <c r="BD2435" s="1"/>
      <c r="BE2435" s="1"/>
      <c r="BF2435" s="3"/>
      <c r="BG2435" s="3"/>
      <c r="BH2435" s="3"/>
    </row>
    <row r="2436" spans="2:60" s="1" customFormat="1">
      <c r="B2436" s="1"/>
      <c r="C2436" s="19" t="s">
        <v>4897</v>
      </c>
      <c r="D2436" s="19"/>
      <c r="E2436" s="19"/>
      <c r="F2436" s="19"/>
      <c r="G2436" s="19"/>
      <c r="H2436" s="19"/>
      <c r="I2436" s="19"/>
      <c r="J2436" s="19"/>
      <c r="K2436" s="19"/>
      <c r="L2436" s="19"/>
      <c r="M2436" s="19"/>
      <c r="N2436" s="19"/>
      <c r="O2436" s="19"/>
      <c r="P2436" s="19"/>
      <c r="Q2436" s="69" t="str">
        <f>VLOOKUP($C2436,D1_8!$B$5:$I$996,6,FALSE)&amp;""</f>
        <v/>
      </c>
      <c r="R2436" s="104"/>
      <c r="S2436" s="16" t="s">
        <v>2773</v>
      </c>
      <c r="T2436" s="16"/>
      <c r="U2436" s="16"/>
      <c r="V2436" s="16"/>
      <c r="W2436" s="16"/>
      <c r="X2436" s="157" t="str">
        <f>VLOOKUP($C2436,D1_8!$B$5:$I$996,8,FALSE)&amp;""</f>
        <v/>
      </c>
      <c r="Y2436" s="35"/>
      <c r="Z2436" s="35"/>
      <c r="AA2436" s="35"/>
      <c r="AB2436" s="104" t="s">
        <v>5574</v>
      </c>
      <c r="AC2436" s="19" t="s">
        <v>6249</v>
      </c>
      <c r="AD2436" s="19"/>
      <c r="AE2436" s="19"/>
      <c r="AF2436" s="19"/>
      <c r="AG2436" s="19"/>
      <c r="AH2436" s="19"/>
      <c r="AI2436" s="19"/>
      <c r="AJ2436" s="19"/>
      <c r="AK2436" s="19"/>
      <c r="AL2436" s="19"/>
      <c r="AM2436" s="19"/>
      <c r="AN2436" s="19"/>
      <c r="AO2436" s="19"/>
      <c r="AP2436" s="19"/>
      <c r="AQ2436" s="69" t="str">
        <f>VLOOKUP($AC2436,D1_8!$B$5:$I$996,6,FALSE)&amp;""</f>
        <v/>
      </c>
      <c r="AR2436" s="104"/>
      <c r="AS2436" s="16" t="s">
        <v>2773</v>
      </c>
      <c r="AT2436" s="16"/>
      <c r="AU2436" s="16"/>
      <c r="AV2436" s="16"/>
      <c r="AW2436" s="16"/>
      <c r="AX2436" s="157" t="str">
        <f>VLOOKUP($AC2436,D1_8!$B$5:$I$996,8,FALSE)&amp;""</f>
        <v/>
      </c>
      <c r="AY2436" s="35"/>
      <c r="AZ2436" s="35"/>
      <c r="BA2436" s="35"/>
      <c r="BB2436" s="104" t="s">
        <v>5574</v>
      </c>
      <c r="BC2436" s="1"/>
      <c r="BD2436" s="1"/>
      <c r="BE2436" s="1"/>
      <c r="BF2436" s="3"/>
      <c r="BG2436" s="3"/>
      <c r="BH2436" s="3"/>
    </row>
    <row r="2437" spans="2:60" s="1" customFormat="1">
      <c r="B2437" s="1"/>
      <c r="C2437" s="19"/>
      <c r="D2437" s="19"/>
      <c r="E2437" s="19"/>
      <c r="F2437" s="19"/>
      <c r="G2437" s="19"/>
      <c r="H2437" s="19"/>
      <c r="I2437" s="19"/>
      <c r="J2437" s="19"/>
      <c r="K2437" s="19"/>
      <c r="L2437" s="19"/>
      <c r="M2437" s="19"/>
      <c r="N2437" s="19"/>
      <c r="O2437" s="19"/>
      <c r="P2437" s="19"/>
      <c r="Q2437" s="25"/>
      <c r="R2437" s="106"/>
      <c r="S2437" s="16"/>
      <c r="T2437" s="16"/>
      <c r="U2437" s="16"/>
      <c r="V2437" s="16"/>
      <c r="W2437" s="16"/>
      <c r="X2437" s="11"/>
      <c r="Y2437" s="35"/>
      <c r="Z2437" s="35"/>
      <c r="AA2437" s="35"/>
      <c r="AB2437" s="106"/>
      <c r="AC2437" s="19"/>
      <c r="AD2437" s="19"/>
      <c r="AE2437" s="19"/>
      <c r="AF2437" s="19"/>
      <c r="AG2437" s="19"/>
      <c r="AH2437" s="19"/>
      <c r="AI2437" s="19"/>
      <c r="AJ2437" s="19"/>
      <c r="AK2437" s="19"/>
      <c r="AL2437" s="19"/>
      <c r="AM2437" s="19"/>
      <c r="AN2437" s="19"/>
      <c r="AO2437" s="19"/>
      <c r="AP2437" s="19"/>
      <c r="AQ2437" s="25"/>
      <c r="AR2437" s="106"/>
      <c r="AS2437" s="16"/>
      <c r="AT2437" s="16"/>
      <c r="AU2437" s="16"/>
      <c r="AV2437" s="16"/>
      <c r="AW2437" s="16"/>
      <c r="AX2437" s="11"/>
      <c r="AY2437" s="35"/>
      <c r="AZ2437" s="35"/>
      <c r="BA2437" s="35"/>
      <c r="BB2437" s="106"/>
      <c r="BC2437" s="1"/>
      <c r="BD2437" s="1"/>
      <c r="BE2437" s="1"/>
      <c r="BF2437" s="3"/>
      <c r="BG2437" s="3"/>
      <c r="BH2437" s="3"/>
    </row>
    <row r="2438" spans="2:60" s="1" customFormat="1">
      <c r="B2438" s="1"/>
      <c r="C2438" s="19" t="s">
        <v>891</v>
      </c>
      <c r="D2438" s="19"/>
      <c r="E2438" s="19"/>
      <c r="F2438" s="19"/>
      <c r="G2438" s="19"/>
      <c r="H2438" s="19"/>
      <c r="I2438" s="19"/>
      <c r="J2438" s="19"/>
      <c r="K2438" s="19"/>
      <c r="L2438" s="19"/>
      <c r="M2438" s="19"/>
      <c r="N2438" s="19"/>
      <c r="O2438" s="19"/>
      <c r="P2438" s="19"/>
      <c r="Q2438" s="69" t="str">
        <f>VLOOKUP($C2438,D1_8!$B$5:$I$996,6,FALSE)&amp;""</f>
        <v/>
      </c>
      <c r="R2438" s="104"/>
      <c r="S2438" s="111"/>
      <c r="T2438" s="111"/>
      <c r="U2438" s="111"/>
      <c r="V2438" s="111"/>
      <c r="W2438" s="111"/>
      <c r="X2438" s="24"/>
      <c r="Y2438" s="76"/>
      <c r="Z2438" s="76"/>
      <c r="AA2438" s="76"/>
      <c r="AB2438" s="104"/>
      <c r="AC2438" s="19" t="s">
        <v>5561</v>
      </c>
      <c r="AD2438" s="19"/>
      <c r="AE2438" s="19"/>
      <c r="AF2438" s="19"/>
      <c r="AG2438" s="19"/>
      <c r="AH2438" s="19"/>
      <c r="AI2438" s="19"/>
      <c r="AJ2438" s="19"/>
      <c r="AK2438" s="19"/>
      <c r="AL2438" s="19"/>
      <c r="AM2438" s="19"/>
      <c r="AN2438" s="19"/>
      <c r="AO2438" s="19"/>
      <c r="AP2438" s="19"/>
      <c r="AQ2438" s="69" t="str">
        <f>VLOOKUP($AC2438,D1_8!$B$5:$I$996,6,FALSE)&amp;""</f>
        <v/>
      </c>
      <c r="AR2438" s="104"/>
      <c r="AS2438" s="111"/>
      <c r="AT2438" s="111"/>
      <c r="AU2438" s="111"/>
      <c r="AV2438" s="111"/>
      <c r="AW2438" s="111"/>
      <c r="AX2438" s="24"/>
      <c r="AY2438" s="76"/>
      <c r="AZ2438" s="76"/>
      <c r="BA2438" s="76"/>
      <c r="BB2438" s="104"/>
      <c r="BC2438" s="1"/>
      <c r="BD2438" s="1"/>
      <c r="BE2438" s="1"/>
      <c r="BF2438" s="3"/>
      <c r="BG2438" s="3"/>
      <c r="BH2438" s="3"/>
    </row>
    <row r="2439" spans="2:60" s="1" customFormat="1">
      <c r="B2439" s="1"/>
      <c r="C2439" s="19"/>
      <c r="D2439" s="19"/>
      <c r="E2439" s="19"/>
      <c r="F2439" s="19"/>
      <c r="G2439" s="19"/>
      <c r="H2439" s="19"/>
      <c r="I2439" s="19"/>
      <c r="J2439" s="19"/>
      <c r="K2439" s="19"/>
      <c r="L2439" s="19"/>
      <c r="M2439" s="19"/>
      <c r="N2439" s="19"/>
      <c r="O2439" s="19"/>
      <c r="P2439" s="19"/>
      <c r="Q2439" s="25"/>
      <c r="R2439" s="106"/>
      <c r="S2439" s="246"/>
      <c r="T2439" s="246"/>
      <c r="U2439" s="246"/>
      <c r="V2439" s="246"/>
      <c r="W2439" s="246"/>
      <c r="X2439" s="34"/>
      <c r="Y2439" s="2"/>
      <c r="Z2439" s="2"/>
      <c r="AA2439" s="2"/>
      <c r="AB2439" s="105"/>
      <c r="AC2439" s="19"/>
      <c r="AD2439" s="19"/>
      <c r="AE2439" s="19"/>
      <c r="AF2439" s="19"/>
      <c r="AG2439" s="19"/>
      <c r="AH2439" s="19"/>
      <c r="AI2439" s="19"/>
      <c r="AJ2439" s="19"/>
      <c r="AK2439" s="19"/>
      <c r="AL2439" s="19"/>
      <c r="AM2439" s="19"/>
      <c r="AN2439" s="19"/>
      <c r="AO2439" s="19"/>
      <c r="AP2439" s="19"/>
      <c r="AQ2439" s="25"/>
      <c r="AR2439" s="106"/>
      <c r="AS2439" s="246"/>
      <c r="AT2439" s="246"/>
      <c r="AU2439" s="246"/>
      <c r="AV2439" s="246"/>
      <c r="AW2439" s="246"/>
      <c r="AX2439" s="34"/>
      <c r="AY2439" s="2"/>
      <c r="AZ2439" s="2"/>
      <c r="BA2439" s="2"/>
      <c r="BB2439" s="105"/>
      <c r="BC2439" s="1"/>
      <c r="BD2439" s="1"/>
      <c r="BE2439" s="1"/>
      <c r="BF2439" s="3"/>
      <c r="BG2439" s="3"/>
      <c r="BH2439" s="3"/>
    </row>
    <row r="2440" spans="2:60" s="1" customFormat="1">
      <c r="B2440" s="1"/>
      <c r="C2440" s="19" t="s">
        <v>6251</v>
      </c>
      <c r="D2440" s="19"/>
      <c r="E2440" s="19"/>
      <c r="F2440" s="19"/>
      <c r="G2440" s="19"/>
      <c r="H2440" s="19"/>
      <c r="I2440" s="19"/>
      <c r="J2440" s="19"/>
      <c r="K2440" s="19"/>
      <c r="L2440" s="19"/>
      <c r="M2440" s="19"/>
      <c r="N2440" s="19"/>
      <c r="O2440" s="19"/>
      <c r="P2440" s="19"/>
      <c r="Q2440" s="69" t="str">
        <f>VLOOKUP($C2440,D1_8!$B$5:$I$996,6,FALSE)&amp;""</f>
        <v/>
      </c>
      <c r="R2440" s="104"/>
      <c r="S2440" s="246"/>
      <c r="T2440" s="246"/>
      <c r="U2440" s="246"/>
      <c r="V2440" s="246"/>
      <c r="W2440" s="246"/>
      <c r="X2440" s="34"/>
      <c r="Y2440" s="2"/>
      <c r="Z2440" s="2"/>
      <c r="AA2440" s="2"/>
      <c r="AB2440" s="105"/>
      <c r="AC2440" s="19" t="s">
        <v>6252</v>
      </c>
      <c r="AD2440" s="19"/>
      <c r="AE2440" s="19"/>
      <c r="AF2440" s="19"/>
      <c r="AG2440" s="19"/>
      <c r="AH2440" s="19"/>
      <c r="AI2440" s="19"/>
      <c r="AJ2440" s="19"/>
      <c r="AK2440" s="19"/>
      <c r="AL2440" s="19"/>
      <c r="AM2440" s="19"/>
      <c r="AN2440" s="19"/>
      <c r="AO2440" s="19"/>
      <c r="AP2440" s="19"/>
      <c r="AQ2440" s="69" t="str">
        <f>VLOOKUP($AC2440,D1_8!$B$5:$I$996,6,FALSE)&amp;""</f>
        <v/>
      </c>
      <c r="AR2440" s="104"/>
      <c r="AS2440" s="246"/>
      <c r="AT2440" s="246"/>
      <c r="AU2440" s="246"/>
      <c r="AV2440" s="246"/>
      <c r="AW2440" s="246"/>
      <c r="AX2440" s="34"/>
      <c r="AY2440" s="2"/>
      <c r="AZ2440" s="2"/>
      <c r="BA2440" s="2"/>
      <c r="BB2440" s="105"/>
      <c r="BC2440" s="1"/>
      <c r="BD2440" s="1"/>
      <c r="BE2440" s="1"/>
      <c r="BF2440" s="3"/>
      <c r="BG2440" s="3"/>
      <c r="BH2440" s="3"/>
    </row>
    <row r="2441" spans="2:60" s="1" customFormat="1">
      <c r="B2441" s="1"/>
      <c r="C2441" s="19"/>
      <c r="D2441" s="19"/>
      <c r="E2441" s="19"/>
      <c r="F2441" s="19"/>
      <c r="G2441" s="19"/>
      <c r="H2441" s="19"/>
      <c r="I2441" s="19"/>
      <c r="J2441" s="19"/>
      <c r="K2441" s="19"/>
      <c r="L2441" s="19"/>
      <c r="M2441" s="19"/>
      <c r="N2441" s="19"/>
      <c r="O2441" s="19"/>
      <c r="P2441" s="19"/>
      <c r="Q2441" s="25"/>
      <c r="R2441" s="106"/>
      <c r="S2441" s="246"/>
      <c r="T2441" s="246"/>
      <c r="U2441" s="246"/>
      <c r="V2441" s="246"/>
      <c r="W2441" s="246"/>
      <c r="X2441" s="34"/>
      <c r="Y2441" s="2"/>
      <c r="Z2441" s="2"/>
      <c r="AA2441" s="2"/>
      <c r="AB2441" s="105"/>
      <c r="AC2441" s="19"/>
      <c r="AD2441" s="19"/>
      <c r="AE2441" s="19"/>
      <c r="AF2441" s="19"/>
      <c r="AG2441" s="19"/>
      <c r="AH2441" s="19"/>
      <c r="AI2441" s="19"/>
      <c r="AJ2441" s="19"/>
      <c r="AK2441" s="19"/>
      <c r="AL2441" s="19"/>
      <c r="AM2441" s="19"/>
      <c r="AN2441" s="19"/>
      <c r="AO2441" s="19"/>
      <c r="AP2441" s="19"/>
      <c r="AQ2441" s="25"/>
      <c r="AR2441" s="106"/>
      <c r="AS2441" s="110"/>
      <c r="AT2441" s="110"/>
      <c r="AU2441" s="110"/>
      <c r="AV2441" s="110"/>
      <c r="AW2441" s="110"/>
      <c r="AX2441" s="25"/>
      <c r="AY2441" s="77"/>
      <c r="AZ2441" s="77"/>
      <c r="BA2441" s="77"/>
      <c r="BB2441" s="106"/>
      <c r="BC2441" s="1"/>
      <c r="BD2441" s="1"/>
      <c r="BE2441" s="1"/>
      <c r="BF2441" s="3"/>
      <c r="BG2441" s="3"/>
      <c r="BH2441" s="3"/>
    </row>
    <row r="2442" spans="2:60" s="1" customFormat="1">
      <c r="B2442" s="1"/>
      <c r="C2442" s="19" t="s">
        <v>6253</v>
      </c>
      <c r="D2442" s="19"/>
      <c r="E2442" s="19"/>
      <c r="F2442" s="19"/>
      <c r="G2442" s="19"/>
      <c r="H2442" s="19"/>
      <c r="I2442" s="19"/>
      <c r="J2442" s="19"/>
      <c r="K2442" s="19"/>
      <c r="L2442" s="19"/>
      <c r="M2442" s="19"/>
      <c r="N2442" s="19"/>
      <c r="O2442" s="19"/>
      <c r="P2442" s="19"/>
      <c r="Q2442" s="69" t="str">
        <f>VLOOKUP($C2442,D1_8!$B$5:$I$996,6,FALSE)&amp;""</f>
        <v/>
      </c>
      <c r="R2442" s="104"/>
      <c r="S2442" s="246"/>
      <c r="T2442" s="246"/>
      <c r="U2442" s="246"/>
      <c r="V2442" s="246"/>
      <c r="W2442" s="246"/>
      <c r="X2442" s="34"/>
      <c r="Y2442" s="2"/>
      <c r="Z2442" s="2"/>
      <c r="AA2442" s="2"/>
      <c r="AB2442" s="105"/>
      <c r="AC2442" s="277"/>
      <c r="AD2442" s="281"/>
      <c r="AE2442" s="281"/>
      <c r="AF2442" s="281"/>
      <c r="AG2442" s="281"/>
      <c r="AH2442" s="281"/>
      <c r="AI2442" s="281"/>
      <c r="AJ2442" s="281"/>
      <c r="AK2442" s="281"/>
      <c r="AL2442" s="281"/>
      <c r="AM2442" s="281"/>
      <c r="AN2442" s="281"/>
      <c r="AO2442" s="281"/>
      <c r="AP2442" s="281"/>
      <c r="AQ2442" s="76"/>
      <c r="AR2442" s="76"/>
      <c r="AS2442" s="76"/>
      <c r="AT2442" s="76"/>
      <c r="AU2442" s="76"/>
      <c r="AV2442" s="76"/>
      <c r="AW2442" s="76"/>
      <c r="AX2442" s="76"/>
      <c r="AY2442" s="76"/>
      <c r="AZ2442" s="76"/>
      <c r="BA2442" s="76"/>
      <c r="BB2442" s="76"/>
      <c r="BC2442" s="1"/>
      <c r="BD2442" s="1"/>
      <c r="BE2442" s="1"/>
      <c r="BF2442" s="3"/>
      <c r="BG2442" s="3"/>
      <c r="BH2442" s="3"/>
    </row>
    <row r="2443" spans="2:60" s="1" customFormat="1">
      <c r="B2443" s="1"/>
      <c r="C2443" s="19"/>
      <c r="D2443" s="19"/>
      <c r="E2443" s="19"/>
      <c r="F2443" s="19"/>
      <c r="G2443" s="19"/>
      <c r="H2443" s="19"/>
      <c r="I2443" s="19"/>
      <c r="J2443" s="19"/>
      <c r="K2443" s="19"/>
      <c r="L2443" s="19"/>
      <c r="M2443" s="19"/>
      <c r="N2443" s="19"/>
      <c r="O2443" s="19"/>
      <c r="P2443" s="19"/>
      <c r="Q2443" s="25"/>
      <c r="R2443" s="106"/>
      <c r="S2443" s="110"/>
      <c r="T2443" s="110"/>
      <c r="U2443" s="110"/>
      <c r="V2443" s="110"/>
      <c r="W2443" s="110"/>
      <c r="X2443" s="25"/>
      <c r="Y2443" s="77"/>
      <c r="Z2443" s="77"/>
      <c r="AA2443" s="77"/>
      <c r="AB2443" s="106"/>
      <c r="AC2443" s="17"/>
      <c r="AD2443" s="72"/>
      <c r="AE2443" s="72"/>
      <c r="AF2443" s="72"/>
      <c r="AG2443" s="72"/>
      <c r="AH2443" s="72"/>
      <c r="AI2443" s="72"/>
      <c r="AJ2443" s="72"/>
      <c r="AK2443" s="72"/>
      <c r="AL2443" s="72"/>
      <c r="AM2443" s="72"/>
      <c r="AN2443" s="72"/>
      <c r="AO2443" s="72"/>
      <c r="AP2443" s="72"/>
      <c r="AQ2443" s="2"/>
      <c r="AR2443" s="2"/>
      <c r="AS2443" s="2"/>
      <c r="AT2443" s="2"/>
      <c r="AU2443" s="2"/>
      <c r="AV2443" s="2"/>
      <c r="AW2443" s="2"/>
      <c r="AX2443" s="2"/>
      <c r="AY2443" s="2"/>
      <c r="AZ2443" s="2"/>
      <c r="BA2443" s="2"/>
      <c r="BB2443" s="2"/>
      <c r="BC2443" s="1"/>
      <c r="BD2443" s="1"/>
      <c r="BE2443" s="1"/>
      <c r="BF2443" s="3"/>
      <c r="BG2443" s="3"/>
      <c r="BH2443" s="3"/>
    </row>
    <row r="2444" spans="2:60" s="1" customFormat="1">
      <c r="B2444" s="1"/>
      <c r="C2444" s="1"/>
      <c r="D2444" s="1"/>
      <c r="E2444" s="1"/>
      <c r="F2444" s="1"/>
      <c r="G2444" s="1"/>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2"/>
      <c r="AM2444" s="1"/>
      <c r="AN2444" s="1"/>
      <c r="AO2444" s="1"/>
      <c r="AP2444" s="1"/>
      <c r="AQ2444" s="1"/>
      <c r="AR2444" s="1"/>
      <c r="AS2444" s="1"/>
      <c r="AT2444" s="1"/>
      <c r="AU2444" s="1"/>
      <c r="AV2444" s="1"/>
      <c r="AW2444" s="1"/>
      <c r="AX2444" s="1"/>
      <c r="AY2444" s="1"/>
      <c r="AZ2444" s="1"/>
      <c r="BA2444" s="1"/>
      <c r="BB2444" s="1"/>
      <c r="BC2444" s="1"/>
      <c r="BD2444" s="1"/>
      <c r="BE2444" s="1"/>
      <c r="BF2444" s="3"/>
      <c r="BG2444" s="3"/>
      <c r="BH2444" s="3"/>
    </row>
    <row r="2445" spans="2:60" s="1" customFormat="1">
      <c r="B2445" s="1" t="s">
        <v>7680</v>
      </c>
      <c r="C2445" s="1"/>
      <c r="D2445" s="1"/>
      <c r="E2445" s="1"/>
      <c r="F2445" s="1"/>
      <c r="G2445" s="1"/>
      <c r="H2445" s="1"/>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2"/>
      <c r="AM2445" s="1"/>
      <c r="AN2445" s="1"/>
      <c r="AO2445" s="1"/>
      <c r="AP2445" s="1"/>
      <c r="AQ2445" s="1"/>
      <c r="AR2445" s="1"/>
      <c r="AS2445" s="1"/>
      <c r="AT2445" s="1"/>
      <c r="AU2445" s="1"/>
      <c r="AV2445" s="1"/>
      <c r="AW2445" s="1"/>
      <c r="AX2445" s="1"/>
      <c r="AY2445" s="1"/>
      <c r="AZ2445" s="1"/>
      <c r="BA2445" s="1"/>
      <c r="BB2445" s="1"/>
      <c r="BC2445" s="1"/>
      <c r="BD2445" s="1"/>
      <c r="BE2445" s="1"/>
      <c r="BF2445" s="3"/>
      <c r="BG2445" s="3"/>
      <c r="BH2445" s="3"/>
    </row>
    <row r="2446" spans="2:60" s="1" customFormat="1">
      <c r="B2446" s="1"/>
      <c r="C2446" s="1" t="s">
        <v>3513</v>
      </c>
      <c r="D2446" s="1"/>
      <c r="E2446" s="1"/>
      <c r="F2446" s="1"/>
      <c r="G2446" s="1"/>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2"/>
      <c r="AM2446" s="1"/>
      <c r="AN2446" s="1"/>
      <c r="AO2446" s="1"/>
      <c r="AP2446" s="1"/>
      <c r="AQ2446" s="1"/>
      <c r="AR2446" s="1"/>
      <c r="AS2446" s="1"/>
      <c r="AT2446" s="1"/>
      <c r="AU2446" s="1"/>
      <c r="AV2446" s="1"/>
      <c r="AW2446" s="1"/>
      <c r="AX2446" s="1"/>
      <c r="AY2446" s="1"/>
      <c r="AZ2446" s="1"/>
      <c r="BA2446" s="1"/>
      <c r="BB2446" s="1"/>
      <c r="BC2446" s="1"/>
      <c r="BD2446" s="1"/>
      <c r="BE2446" s="1"/>
      <c r="BF2446" s="3"/>
      <c r="BG2446" s="3"/>
      <c r="BH2446" s="3"/>
    </row>
    <row r="2447" spans="2:60" s="1" customFormat="1" ht="14.25" customHeight="1">
      <c r="B2447" s="1"/>
      <c r="C2447" s="16" t="s">
        <v>288</v>
      </c>
      <c r="D2447" s="16"/>
      <c r="E2447" s="16"/>
      <c r="F2447" s="16"/>
      <c r="G2447" s="16"/>
      <c r="H2447" s="16"/>
      <c r="I2447" s="16"/>
      <c r="J2447" s="16"/>
      <c r="K2447" s="16"/>
      <c r="L2447" s="16"/>
      <c r="M2447" s="16"/>
      <c r="N2447" s="16"/>
      <c r="O2447" s="16"/>
      <c r="P2447" s="16"/>
      <c r="Q2447" s="24" t="s">
        <v>22</v>
      </c>
      <c r="R2447" s="104"/>
      <c r="S2447" s="45" t="s">
        <v>7669</v>
      </c>
      <c r="T2447" s="88"/>
      <c r="U2447" s="88"/>
      <c r="V2447" s="88"/>
      <c r="W2447" s="88"/>
      <c r="X2447" s="88"/>
      <c r="Y2447" s="88"/>
      <c r="Z2447" s="88"/>
      <c r="AA2447" s="88"/>
      <c r="AB2447" s="117"/>
      <c r="AC2447" s="16" t="s">
        <v>288</v>
      </c>
      <c r="AD2447" s="16"/>
      <c r="AE2447" s="16"/>
      <c r="AF2447" s="16"/>
      <c r="AG2447" s="16"/>
      <c r="AH2447" s="16"/>
      <c r="AI2447" s="16"/>
      <c r="AJ2447" s="16"/>
      <c r="AK2447" s="16"/>
      <c r="AL2447" s="16"/>
      <c r="AM2447" s="16"/>
      <c r="AN2447" s="16"/>
      <c r="AO2447" s="16"/>
      <c r="AP2447" s="16"/>
      <c r="AQ2447" s="24" t="s">
        <v>22</v>
      </c>
      <c r="AR2447" s="104"/>
      <c r="AS2447" s="45" t="s">
        <v>7669</v>
      </c>
      <c r="AT2447" s="88"/>
      <c r="AU2447" s="88"/>
      <c r="AV2447" s="88"/>
      <c r="AW2447" s="88"/>
      <c r="AX2447" s="88"/>
      <c r="AY2447" s="88"/>
      <c r="AZ2447" s="88"/>
      <c r="BA2447" s="88"/>
      <c r="BB2447" s="117"/>
      <c r="BC2447" s="1"/>
      <c r="BD2447" s="1"/>
      <c r="BE2447" s="1"/>
      <c r="BF2447" s="3"/>
      <c r="BG2447" s="3"/>
      <c r="BH2447" s="3"/>
    </row>
    <row r="2448" spans="2:60" s="1" customFormat="1" ht="14.25" customHeight="1">
      <c r="B2448" s="1"/>
      <c r="C2448" s="16"/>
      <c r="D2448" s="16"/>
      <c r="E2448" s="16"/>
      <c r="F2448" s="16"/>
      <c r="G2448" s="16"/>
      <c r="H2448" s="16"/>
      <c r="I2448" s="16"/>
      <c r="J2448" s="16"/>
      <c r="K2448" s="16"/>
      <c r="L2448" s="16"/>
      <c r="M2448" s="16"/>
      <c r="N2448" s="16"/>
      <c r="O2448" s="16"/>
      <c r="P2448" s="16"/>
      <c r="Q2448" s="25"/>
      <c r="R2448" s="106"/>
      <c r="S2448" s="245" t="s">
        <v>123</v>
      </c>
      <c r="T2448" s="261"/>
      <c r="U2448" s="261"/>
      <c r="V2448" s="261"/>
      <c r="W2448" s="267"/>
      <c r="X2448" s="46"/>
      <c r="Y2448" s="89"/>
      <c r="Z2448" s="89"/>
      <c r="AA2448" s="89"/>
      <c r="AB2448" s="118"/>
      <c r="AC2448" s="16"/>
      <c r="AD2448" s="16"/>
      <c r="AE2448" s="16"/>
      <c r="AF2448" s="16"/>
      <c r="AG2448" s="16"/>
      <c r="AH2448" s="16"/>
      <c r="AI2448" s="16"/>
      <c r="AJ2448" s="16"/>
      <c r="AK2448" s="16"/>
      <c r="AL2448" s="16"/>
      <c r="AM2448" s="16"/>
      <c r="AN2448" s="16"/>
      <c r="AO2448" s="16"/>
      <c r="AP2448" s="16"/>
      <c r="AQ2448" s="25"/>
      <c r="AR2448" s="106"/>
      <c r="AS2448" s="245" t="s">
        <v>123</v>
      </c>
      <c r="AT2448" s="261"/>
      <c r="AU2448" s="261"/>
      <c r="AV2448" s="261"/>
      <c r="AW2448" s="267"/>
      <c r="AX2448" s="46"/>
      <c r="AY2448" s="89"/>
      <c r="AZ2448" s="89"/>
      <c r="BA2448" s="89"/>
      <c r="BB2448" s="118"/>
      <c r="BC2448" s="1"/>
      <c r="BD2448" s="1"/>
      <c r="BE2448" s="1"/>
      <c r="BF2448" s="3"/>
      <c r="BG2448" s="3"/>
      <c r="BH2448" s="3"/>
    </row>
    <row r="2449" spans="3:60" s="1" customFormat="1">
      <c r="C2449" s="19" t="s">
        <v>2227</v>
      </c>
      <c r="D2449" s="19"/>
      <c r="E2449" s="19"/>
      <c r="F2449" s="19"/>
      <c r="G2449" s="19"/>
      <c r="H2449" s="19"/>
      <c r="I2449" s="19"/>
      <c r="J2449" s="19"/>
      <c r="K2449" s="19"/>
      <c r="L2449" s="19"/>
      <c r="M2449" s="19"/>
      <c r="N2449" s="19"/>
      <c r="O2449" s="19"/>
      <c r="P2449" s="19"/>
      <c r="Q2449" s="69" t="str">
        <f>VLOOKUP($C2449,D1_8!$B$5:$I$996,6,FALSE)&amp;""</f>
        <v/>
      </c>
      <c r="R2449" s="104"/>
      <c r="S2449" s="8"/>
      <c r="T2449" s="65"/>
      <c r="U2449" s="65"/>
      <c r="V2449" s="65"/>
      <c r="W2449" s="136"/>
      <c r="X2449" s="8"/>
      <c r="Y2449" s="65"/>
      <c r="Z2449" s="65"/>
      <c r="AA2449" s="65"/>
      <c r="AB2449" s="136"/>
      <c r="AC2449" s="19" t="s">
        <v>1359</v>
      </c>
      <c r="AD2449" s="19"/>
      <c r="AE2449" s="19"/>
      <c r="AF2449" s="19"/>
      <c r="AG2449" s="19"/>
      <c r="AH2449" s="19"/>
      <c r="AI2449" s="19"/>
      <c r="AJ2449" s="19"/>
      <c r="AK2449" s="19"/>
      <c r="AL2449" s="19"/>
      <c r="AM2449" s="19"/>
      <c r="AN2449" s="19"/>
      <c r="AO2449" s="19"/>
      <c r="AP2449" s="19"/>
      <c r="AQ2449" s="69" t="str">
        <f>VLOOKUP($AC2449,D1_8!$B$5:$I$996,6,FALSE)&amp;""</f>
        <v/>
      </c>
      <c r="AR2449" s="104"/>
      <c r="AS2449" s="111"/>
      <c r="AT2449" s="111"/>
      <c r="AU2449" s="111"/>
      <c r="AV2449" s="111"/>
      <c r="AW2449" s="111"/>
      <c r="AX2449" s="24"/>
      <c r="AY2449" s="76"/>
      <c r="AZ2449" s="76"/>
      <c r="BA2449" s="76"/>
      <c r="BB2449" s="104"/>
      <c r="BC2449" s="1"/>
      <c r="BD2449" s="1"/>
      <c r="BE2449" s="1"/>
      <c r="BF2449" s="3"/>
      <c r="BG2449" s="3"/>
      <c r="BH2449" s="3"/>
    </row>
    <row r="2450" spans="3:60" s="1" customFormat="1">
      <c r="C2450" s="19"/>
      <c r="D2450" s="19"/>
      <c r="E2450" s="19"/>
      <c r="F2450" s="19"/>
      <c r="G2450" s="19"/>
      <c r="H2450" s="19"/>
      <c r="I2450" s="19"/>
      <c r="J2450" s="19"/>
      <c r="K2450" s="19"/>
      <c r="L2450" s="19"/>
      <c r="M2450" s="19"/>
      <c r="N2450" s="19"/>
      <c r="O2450" s="19"/>
      <c r="P2450" s="19"/>
      <c r="Q2450" s="25"/>
      <c r="R2450" s="106"/>
      <c r="S2450" s="31"/>
      <c r="T2450" s="1"/>
      <c r="U2450" s="1"/>
      <c r="V2450" s="1"/>
      <c r="W2450" s="67"/>
      <c r="X2450" s="31"/>
      <c r="Y2450" s="1"/>
      <c r="Z2450" s="1"/>
      <c r="AA2450" s="1"/>
      <c r="AB2450" s="67"/>
      <c r="AC2450" s="19"/>
      <c r="AD2450" s="19"/>
      <c r="AE2450" s="19"/>
      <c r="AF2450" s="19"/>
      <c r="AG2450" s="19"/>
      <c r="AH2450" s="19"/>
      <c r="AI2450" s="19"/>
      <c r="AJ2450" s="19"/>
      <c r="AK2450" s="19"/>
      <c r="AL2450" s="19"/>
      <c r="AM2450" s="19"/>
      <c r="AN2450" s="19"/>
      <c r="AO2450" s="19"/>
      <c r="AP2450" s="19"/>
      <c r="AQ2450" s="25"/>
      <c r="AR2450" s="106"/>
      <c r="AS2450" s="246"/>
      <c r="AT2450" s="246"/>
      <c r="AU2450" s="246"/>
      <c r="AV2450" s="246"/>
      <c r="AW2450" s="246"/>
      <c r="AX2450" s="34"/>
      <c r="AY2450" s="2"/>
      <c r="AZ2450" s="2"/>
      <c r="BA2450" s="2"/>
      <c r="BB2450" s="105"/>
      <c r="BC2450" s="1"/>
      <c r="BD2450" s="1"/>
      <c r="BE2450" s="1"/>
      <c r="BF2450" s="3"/>
      <c r="BG2450" s="3"/>
      <c r="BH2450" s="3"/>
    </row>
    <row r="2451" spans="3:60" s="1" customFormat="1">
      <c r="C2451" s="19" t="s">
        <v>6265</v>
      </c>
      <c r="D2451" s="19"/>
      <c r="E2451" s="19"/>
      <c r="F2451" s="19"/>
      <c r="G2451" s="19"/>
      <c r="H2451" s="19"/>
      <c r="I2451" s="19"/>
      <c r="J2451" s="19"/>
      <c r="K2451" s="19"/>
      <c r="L2451" s="19"/>
      <c r="M2451" s="19"/>
      <c r="N2451" s="19"/>
      <c r="O2451" s="19"/>
      <c r="P2451" s="19"/>
      <c r="Q2451" s="69" t="str">
        <f>VLOOKUP($C2451,D1_8!$B$5:$I$996,6,FALSE)&amp;""</f>
        <v/>
      </c>
      <c r="R2451" s="104"/>
      <c r="S2451" s="246"/>
      <c r="T2451" s="246"/>
      <c r="U2451" s="246"/>
      <c r="V2451" s="246"/>
      <c r="W2451" s="246"/>
      <c r="X2451" s="34"/>
      <c r="Y2451" s="2"/>
      <c r="Z2451" s="2"/>
      <c r="AA2451" s="2"/>
      <c r="AB2451" s="105"/>
      <c r="AC2451" s="19" t="s">
        <v>2974</v>
      </c>
      <c r="AD2451" s="19"/>
      <c r="AE2451" s="19"/>
      <c r="AF2451" s="19"/>
      <c r="AG2451" s="19"/>
      <c r="AH2451" s="19"/>
      <c r="AI2451" s="19"/>
      <c r="AJ2451" s="19"/>
      <c r="AK2451" s="19"/>
      <c r="AL2451" s="19"/>
      <c r="AM2451" s="19"/>
      <c r="AN2451" s="19"/>
      <c r="AO2451" s="19"/>
      <c r="AP2451" s="19"/>
      <c r="AQ2451" s="69" t="str">
        <f>VLOOKUP($AC2451,D1_8!$B$5:$I$996,6,FALSE)&amp;""</f>
        <v/>
      </c>
      <c r="AR2451" s="104"/>
      <c r="AS2451" s="16" t="s">
        <v>2773</v>
      </c>
      <c r="AT2451" s="16"/>
      <c r="AU2451" s="16"/>
      <c r="AV2451" s="16"/>
      <c r="AW2451" s="16"/>
      <c r="AX2451" s="157" t="str">
        <f>VLOOKUP($AC2451,D1_8!$B$5:$I$996,8,FALSE)&amp;""</f>
        <v/>
      </c>
      <c r="AY2451" s="35"/>
      <c r="AZ2451" s="35"/>
      <c r="BA2451" s="35"/>
      <c r="BB2451" s="104" t="s">
        <v>5574</v>
      </c>
      <c r="BC2451" s="1"/>
      <c r="BD2451" s="1"/>
      <c r="BE2451" s="1"/>
      <c r="BF2451" s="3"/>
      <c r="BG2451" s="3"/>
      <c r="BH2451" s="3"/>
    </row>
    <row r="2452" spans="3:60" s="1" customFormat="1">
      <c r="C2452" s="19"/>
      <c r="D2452" s="19"/>
      <c r="E2452" s="19"/>
      <c r="F2452" s="19"/>
      <c r="G2452" s="19"/>
      <c r="H2452" s="19"/>
      <c r="I2452" s="19"/>
      <c r="J2452" s="19"/>
      <c r="K2452" s="19"/>
      <c r="L2452" s="19"/>
      <c r="M2452" s="19"/>
      <c r="N2452" s="19"/>
      <c r="O2452" s="19"/>
      <c r="P2452" s="19"/>
      <c r="Q2452" s="25"/>
      <c r="R2452" s="106"/>
      <c r="S2452" s="110"/>
      <c r="T2452" s="110"/>
      <c r="U2452" s="110"/>
      <c r="V2452" s="110"/>
      <c r="W2452" s="110"/>
      <c r="X2452" s="25"/>
      <c r="Y2452" s="77"/>
      <c r="Z2452" s="77"/>
      <c r="AA2452" s="77"/>
      <c r="AB2452" s="106"/>
      <c r="AC2452" s="19"/>
      <c r="AD2452" s="19"/>
      <c r="AE2452" s="19"/>
      <c r="AF2452" s="19"/>
      <c r="AG2452" s="19"/>
      <c r="AH2452" s="19"/>
      <c r="AI2452" s="19"/>
      <c r="AJ2452" s="19"/>
      <c r="AK2452" s="19"/>
      <c r="AL2452" s="19"/>
      <c r="AM2452" s="19"/>
      <c r="AN2452" s="19"/>
      <c r="AO2452" s="19"/>
      <c r="AP2452" s="19"/>
      <c r="AQ2452" s="25"/>
      <c r="AR2452" s="106"/>
      <c r="AS2452" s="16"/>
      <c r="AT2452" s="16"/>
      <c r="AU2452" s="16"/>
      <c r="AV2452" s="16"/>
      <c r="AW2452" s="16"/>
      <c r="AX2452" s="11"/>
      <c r="AY2452" s="35"/>
      <c r="AZ2452" s="35"/>
      <c r="BA2452" s="35"/>
      <c r="BB2452" s="106"/>
      <c r="BC2452" s="1"/>
      <c r="BD2452" s="1"/>
      <c r="BE2452" s="1"/>
      <c r="BF2452" s="3"/>
      <c r="BG2452" s="3"/>
      <c r="BH2452" s="3"/>
    </row>
    <row r="2453" spans="3:60" s="1" customFormat="1">
      <c r="C2453" s="19" t="s">
        <v>6266</v>
      </c>
      <c r="D2453" s="19"/>
      <c r="E2453" s="19"/>
      <c r="F2453" s="19"/>
      <c r="G2453" s="19"/>
      <c r="H2453" s="19"/>
      <c r="I2453" s="19"/>
      <c r="J2453" s="19"/>
      <c r="K2453" s="19"/>
      <c r="L2453" s="19"/>
      <c r="M2453" s="19"/>
      <c r="N2453" s="19"/>
      <c r="O2453" s="19"/>
      <c r="P2453" s="19"/>
      <c r="Q2453" s="69" t="str">
        <f>VLOOKUP($C2453,D1_8!$B$5:$I$996,6,FALSE)&amp;""</f>
        <v/>
      </c>
      <c r="R2453" s="104"/>
      <c r="S2453" s="16" t="s">
        <v>2773</v>
      </c>
      <c r="T2453" s="16"/>
      <c r="U2453" s="16"/>
      <c r="V2453" s="16"/>
      <c r="W2453" s="16"/>
      <c r="X2453" s="157" t="str">
        <f>VLOOKUP($C2453,D1_8!$B$5:$I$996,8,FALSE)&amp;""</f>
        <v/>
      </c>
      <c r="Y2453" s="35"/>
      <c r="Z2453" s="35"/>
      <c r="AA2453" s="35"/>
      <c r="AB2453" s="104" t="s">
        <v>5574</v>
      </c>
      <c r="AC2453" s="19" t="s">
        <v>6267</v>
      </c>
      <c r="AD2453" s="19"/>
      <c r="AE2453" s="19"/>
      <c r="AF2453" s="19"/>
      <c r="AG2453" s="19"/>
      <c r="AH2453" s="19"/>
      <c r="AI2453" s="19"/>
      <c r="AJ2453" s="19"/>
      <c r="AK2453" s="19"/>
      <c r="AL2453" s="19"/>
      <c r="AM2453" s="19"/>
      <c r="AN2453" s="19"/>
      <c r="AO2453" s="19"/>
      <c r="AP2453" s="19"/>
      <c r="AQ2453" s="69" t="str">
        <f>VLOOKUP($AC2453,D1_8!$B$5:$I$996,6,FALSE)&amp;""</f>
        <v/>
      </c>
      <c r="AR2453" s="104"/>
      <c r="AS2453" s="16" t="s">
        <v>2773</v>
      </c>
      <c r="AT2453" s="16"/>
      <c r="AU2453" s="16"/>
      <c r="AV2453" s="16"/>
      <c r="AW2453" s="16"/>
      <c r="AX2453" s="157" t="str">
        <f>VLOOKUP($AC2453,D1_8!$B$5:$I$996,8,FALSE)&amp;""</f>
        <v/>
      </c>
      <c r="AY2453" s="35"/>
      <c r="AZ2453" s="35"/>
      <c r="BA2453" s="35"/>
      <c r="BB2453" s="104" t="s">
        <v>5574</v>
      </c>
      <c r="BC2453" s="1"/>
      <c r="BD2453" s="1"/>
      <c r="BE2453" s="1"/>
      <c r="BF2453" s="3"/>
      <c r="BG2453" s="3"/>
      <c r="BH2453" s="3"/>
    </row>
    <row r="2454" spans="3:60" s="1" customFormat="1">
      <c r="C2454" s="19"/>
      <c r="D2454" s="19"/>
      <c r="E2454" s="19"/>
      <c r="F2454" s="19"/>
      <c r="G2454" s="19"/>
      <c r="H2454" s="19"/>
      <c r="I2454" s="19"/>
      <c r="J2454" s="19"/>
      <c r="K2454" s="19"/>
      <c r="L2454" s="19"/>
      <c r="M2454" s="19"/>
      <c r="N2454" s="19"/>
      <c r="O2454" s="19"/>
      <c r="P2454" s="19"/>
      <c r="Q2454" s="25"/>
      <c r="R2454" s="106"/>
      <c r="S2454" s="16"/>
      <c r="T2454" s="16"/>
      <c r="U2454" s="16"/>
      <c r="V2454" s="16"/>
      <c r="W2454" s="16"/>
      <c r="X2454" s="11"/>
      <c r="Y2454" s="35"/>
      <c r="Z2454" s="35"/>
      <c r="AA2454" s="35"/>
      <c r="AB2454" s="106"/>
      <c r="AC2454" s="19"/>
      <c r="AD2454" s="19"/>
      <c r="AE2454" s="19"/>
      <c r="AF2454" s="19"/>
      <c r="AG2454" s="19"/>
      <c r="AH2454" s="19"/>
      <c r="AI2454" s="19"/>
      <c r="AJ2454" s="19"/>
      <c r="AK2454" s="19"/>
      <c r="AL2454" s="19"/>
      <c r="AM2454" s="19"/>
      <c r="AN2454" s="19"/>
      <c r="AO2454" s="19"/>
      <c r="AP2454" s="19"/>
      <c r="AQ2454" s="25"/>
      <c r="AR2454" s="106"/>
      <c r="AS2454" s="16"/>
      <c r="AT2454" s="16"/>
      <c r="AU2454" s="16"/>
      <c r="AV2454" s="16"/>
      <c r="AW2454" s="16"/>
      <c r="AX2454" s="11"/>
      <c r="AY2454" s="35"/>
      <c r="AZ2454" s="35"/>
      <c r="BA2454" s="35"/>
      <c r="BB2454" s="106"/>
      <c r="BC2454" s="1"/>
      <c r="BD2454" s="1"/>
      <c r="BE2454" s="1"/>
      <c r="BF2454" s="3"/>
      <c r="BG2454" s="3"/>
      <c r="BH2454" s="3"/>
    </row>
    <row r="2455" spans="3:60" s="1" customFormat="1">
      <c r="C2455" s="19" t="s">
        <v>6268</v>
      </c>
      <c r="D2455" s="19"/>
      <c r="E2455" s="19"/>
      <c r="F2455" s="19"/>
      <c r="G2455" s="19"/>
      <c r="H2455" s="19"/>
      <c r="I2455" s="19"/>
      <c r="J2455" s="19"/>
      <c r="K2455" s="19"/>
      <c r="L2455" s="19"/>
      <c r="M2455" s="19"/>
      <c r="N2455" s="19"/>
      <c r="O2455" s="19"/>
      <c r="P2455" s="19"/>
      <c r="Q2455" s="69" t="str">
        <f>VLOOKUP($C2455,D1_8!$B$5:$I$996,6,FALSE)&amp;""</f>
        <v/>
      </c>
      <c r="R2455" s="104"/>
      <c r="S2455" s="16" t="s">
        <v>2773</v>
      </c>
      <c r="T2455" s="16"/>
      <c r="U2455" s="16"/>
      <c r="V2455" s="16"/>
      <c r="W2455" s="16"/>
      <c r="X2455" s="157" t="str">
        <f>VLOOKUP($C2455,D1_8!$B$5:$I$996,8,FALSE)&amp;""</f>
        <v/>
      </c>
      <c r="Y2455" s="35"/>
      <c r="Z2455" s="35"/>
      <c r="AA2455" s="35"/>
      <c r="AB2455" s="104" t="s">
        <v>5574</v>
      </c>
      <c r="AC2455" s="19" t="s">
        <v>2761</v>
      </c>
      <c r="AD2455" s="19"/>
      <c r="AE2455" s="19"/>
      <c r="AF2455" s="19"/>
      <c r="AG2455" s="19"/>
      <c r="AH2455" s="19"/>
      <c r="AI2455" s="19"/>
      <c r="AJ2455" s="19"/>
      <c r="AK2455" s="19"/>
      <c r="AL2455" s="19"/>
      <c r="AM2455" s="19"/>
      <c r="AN2455" s="19"/>
      <c r="AO2455" s="19"/>
      <c r="AP2455" s="19"/>
      <c r="AQ2455" s="69" t="str">
        <f>VLOOKUP($AC2455,D1_8!$B$5:$I$996,6,FALSE)&amp;""</f>
        <v/>
      </c>
      <c r="AR2455" s="104"/>
      <c r="AS2455" s="16" t="s">
        <v>2773</v>
      </c>
      <c r="AT2455" s="16"/>
      <c r="AU2455" s="16"/>
      <c r="AV2455" s="16"/>
      <c r="AW2455" s="16"/>
      <c r="AX2455" s="157" t="str">
        <f>VLOOKUP($AC2455,D1_8!$B$5:$I$996,8,FALSE)&amp;""</f>
        <v/>
      </c>
      <c r="AY2455" s="35"/>
      <c r="AZ2455" s="35"/>
      <c r="BA2455" s="35"/>
      <c r="BB2455" s="104" t="s">
        <v>5574</v>
      </c>
      <c r="BC2455" s="1"/>
      <c r="BD2455" s="1"/>
      <c r="BE2455" s="1"/>
      <c r="BF2455" s="3"/>
      <c r="BG2455" s="3"/>
      <c r="BH2455" s="3"/>
    </row>
    <row r="2456" spans="3:60" s="1" customFormat="1">
      <c r="C2456" s="19"/>
      <c r="D2456" s="19"/>
      <c r="E2456" s="19"/>
      <c r="F2456" s="19"/>
      <c r="G2456" s="19"/>
      <c r="H2456" s="19"/>
      <c r="I2456" s="19"/>
      <c r="J2456" s="19"/>
      <c r="K2456" s="19"/>
      <c r="L2456" s="19"/>
      <c r="M2456" s="19"/>
      <c r="N2456" s="19"/>
      <c r="O2456" s="19"/>
      <c r="P2456" s="19"/>
      <c r="Q2456" s="25"/>
      <c r="R2456" s="106"/>
      <c r="S2456" s="16"/>
      <c r="T2456" s="16"/>
      <c r="U2456" s="16"/>
      <c r="V2456" s="16"/>
      <c r="W2456" s="16"/>
      <c r="X2456" s="11"/>
      <c r="Y2456" s="35"/>
      <c r="Z2456" s="35"/>
      <c r="AA2456" s="35"/>
      <c r="AB2456" s="106"/>
      <c r="AC2456" s="19"/>
      <c r="AD2456" s="19"/>
      <c r="AE2456" s="19"/>
      <c r="AF2456" s="19"/>
      <c r="AG2456" s="19"/>
      <c r="AH2456" s="19"/>
      <c r="AI2456" s="19"/>
      <c r="AJ2456" s="19"/>
      <c r="AK2456" s="19"/>
      <c r="AL2456" s="19"/>
      <c r="AM2456" s="19"/>
      <c r="AN2456" s="19"/>
      <c r="AO2456" s="19"/>
      <c r="AP2456" s="19"/>
      <c r="AQ2456" s="25"/>
      <c r="AR2456" s="106"/>
      <c r="AS2456" s="16"/>
      <c r="AT2456" s="16"/>
      <c r="AU2456" s="16"/>
      <c r="AV2456" s="16"/>
      <c r="AW2456" s="16"/>
      <c r="AX2456" s="11"/>
      <c r="AY2456" s="35"/>
      <c r="AZ2456" s="35"/>
      <c r="BA2456" s="35"/>
      <c r="BB2456" s="106"/>
      <c r="BC2456" s="1"/>
      <c r="BD2456" s="1"/>
      <c r="BE2456" s="1"/>
      <c r="BF2456" s="3"/>
      <c r="BG2456" s="3"/>
      <c r="BH2456" s="3"/>
    </row>
    <row r="2457" spans="3:60" s="1" customFormat="1">
      <c r="C2457" s="19" t="s">
        <v>6270</v>
      </c>
      <c r="D2457" s="19"/>
      <c r="E2457" s="19"/>
      <c r="F2457" s="19"/>
      <c r="G2457" s="19"/>
      <c r="H2457" s="19"/>
      <c r="I2457" s="19"/>
      <c r="J2457" s="19"/>
      <c r="K2457" s="19"/>
      <c r="L2457" s="19"/>
      <c r="M2457" s="19"/>
      <c r="N2457" s="19"/>
      <c r="O2457" s="19"/>
      <c r="P2457" s="19"/>
      <c r="Q2457" s="69" t="str">
        <f>VLOOKUP($C2457,D1_8!$B$5:$I$996,6,FALSE)&amp;""</f>
        <v/>
      </c>
      <c r="R2457" s="104"/>
      <c r="S2457" s="16" t="s">
        <v>2773</v>
      </c>
      <c r="T2457" s="16"/>
      <c r="U2457" s="16"/>
      <c r="V2457" s="16"/>
      <c r="W2457" s="16"/>
      <c r="X2457" s="157" t="str">
        <f>VLOOKUP($C2457,D1_8!$B$5:$I$996,8,FALSE)&amp;""</f>
        <v/>
      </c>
      <c r="Y2457" s="35"/>
      <c r="Z2457" s="35"/>
      <c r="AA2457" s="35"/>
      <c r="AB2457" s="104" t="s">
        <v>5574</v>
      </c>
      <c r="AC2457" s="19" t="s">
        <v>6271</v>
      </c>
      <c r="AD2457" s="19"/>
      <c r="AE2457" s="19"/>
      <c r="AF2457" s="19"/>
      <c r="AG2457" s="19"/>
      <c r="AH2457" s="19"/>
      <c r="AI2457" s="19"/>
      <c r="AJ2457" s="19"/>
      <c r="AK2457" s="19"/>
      <c r="AL2457" s="19"/>
      <c r="AM2457" s="19"/>
      <c r="AN2457" s="19"/>
      <c r="AO2457" s="19"/>
      <c r="AP2457" s="19"/>
      <c r="AQ2457" s="69" t="str">
        <f>VLOOKUP($AC2457,D1_8!$B$5:$I$996,6,FALSE)&amp;""</f>
        <v/>
      </c>
      <c r="AR2457" s="104"/>
      <c r="AS2457" s="16" t="s">
        <v>2773</v>
      </c>
      <c r="AT2457" s="16"/>
      <c r="AU2457" s="16"/>
      <c r="AV2457" s="16"/>
      <c r="AW2457" s="16"/>
      <c r="AX2457" s="157" t="str">
        <f>VLOOKUP($AC2457,D1_8!$B$5:$I$996,8,FALSE)&amp;""</f>
        <v/>
      </c>
      <c r="AY2457" s="35"/>
      <c r="AZ2457" s="35"/>
      <c r="BA2457" s="35"/>
      <c r="BB2457" s="104" t="s">
        <v>5574</v>
      </c>
      <c r="BC2457" s="1"/>
      <c r="BD2457" s="1"/>
      <c r="BE2457" s="1"/>
      <c r="BF2457" s="3"/>
      <c r="BG2457" s="3"/>
      <c r="BH2457" s="3"/>
    </row>
    <row r="2458" spans="3:60" s="1" customFormat="1">
      <c r="C2458" s="19"/>
      <c r="D2458" s="19"/>
      <c r="E2458" s="19"/>
      <c r="F2458" s="19"/>
      <c r="G2458" s="19"/>
      <c r="H2458" s="19"/>
      <c r="I2458" s="19"/>
      <c r="J2458" s="19"/>
      <c r="K2458" s="19"/>
      <c r="L2458" s="19"/>
      <c r="M2458" s="19"/>
      <c r="N2458" s="19"/>
      <c r="O2458" s="19"/>
      <c r="P2458" s="19"/>
      <c r="Q2458" s="25"/>
      <c r="R2458" s="106"/>
      <c r="S2458" s="16"/>
      <c r="T2458" s="16"/>
      <c r="U2458" s="16"/>
      <c r="V2458" s="16"/>
      <c r="W2458" s="16"/>
      <c r="X2458" s="11"/>
      <c r="Y2458" s="35"/>
      <c r="Z2458" s="35"/>
      <c r="AA2458" s="35"/>
      <c r="AB2458" s="106"/>
      <c r="AC2458" s="19"/>
      <c r="AD2458" s="19"/>
      <c r="AE2458" s="19"/>
      <c r="AF2458" s="19"/>
      <c r="AG2458" s="19"/>
      <c r="AH2458" s="19"/>
      <c r="AI2458" s="19"/>
      <c r="AJ2458" s="19"/>
      <c r="AK2458" s="19"/>
      <c r="AL2458" s="19"/>
      <c r="AM2458" s="19"/>
      <c r="AN2458" s="19"/>
      <c r="AO2458" s="19"/>
      <c r="AP2458" s="19"/>
      <c r="AQ2458" s="25"/>
      <c r="AR2458" s="106"/>
      <c r="AS2458" s="16"/>
      <c r="AT2458" s="16"/>
      <c r="AU2458" s="16"/>
      <c r="AV2458" s="16"/>
      <c r="AW2458" s="16"/>
      <c r="AX2458" s="11"/>
      <c r="AY2458" s="35"/>
      <c r="AZ2458" s="35"/>
      <c r="BA2458" s="35"/>
      <c r="BB2458" s="106"/>
      <c r="BC2458" s="1"/>
      <c r="BD2458" s="1"/>
      <c r="BE2458" s="1"/>
      <c r="BF2458" s="3"/>
      <c r="BG2458" s="3"/>
      <c r="BH2458" s="3"/>
    </row>
    <row r="2459" spans="3:60" s="1" customFormat="1">
      <c r="C2459" s="19" t="s">
        <v>6272</v>
      </c>
      <c r="D2459" s="19"/>
      <c r="E2459" s="19"/>
      <c r="F2459" s="19"/>
      <c r="G2459" s="19"/>
      <c r="H2459" s="19"/>
      <c r="I2459" s="19"/>
      <c r="J2459" s="19"/>
      <c r="K2459" s="19"/>
      <c r="L2459" s="19"/>
      <c r="M2459" s="19"/>
      <c r="N2459" s="19"/>
      <c r="O2459" s="19"/>
      <c r="P2459" s="19"/>
      <c r="Q2459" s="69" t="str">
        <f>VLOOKUP($C2459,D1_8!$B$5:$I$996,6,FALSE)&amp;""</f>
        <v/>
      </c>
      <c r="R2459" s="104"/>
      <c r="S2459" s="16" t="s">
        <v>2773</v>
      </c>
      <c r="T2459" s="16"/>
      <c r="U2459" s="16"/>
      <c r="V2459" s="16"/>
      <c r="W2459" s="16"/>
      <c r="X2459" s="157" t="str">
        <f>VLOOKUP($C2459,D1_8!$B$5:$I$996,8,FALSE)&amp;""</f>
        <v/>
      </c>
      <c r="Y2459" s="35"/>
      <c r="Z2459" s="35"/>
      <c r="AA2459" s="35"/>
      <c r="AB2459" s="104" t="s">
        <v>5574</v>
      </c>
      <c r="AC2459" s="19" t="s">
        <v>6273</v>
      </c>
      <c r="AD2459" s="19"/>
      <c r="AE2459" s="19"/>
      <c r="AF2459" s="19"/>
      <c r="AG2459" s="19"/>
      <c r="AH2459" s="19"/>
      <c r="AI2459" s="19"/>
      <c r="AJ2459" s="19"/>
      <c r="AK2459" s="19"/>
      <c r="AL2459" s="19"/>
      <c r="AM2459" s="19"/>
      <c r="AN2459" s="19"/>
      <c r="AO2459" s="19"/>
      <c r="AP2459" s="19"/>
      <c r="AQ2459" s="69" t="str">
        <f>VLOOKUP($AC2459,D1_8!$B$5:$I$996,6,FALSE)&amp;""</f>
        <v/>
      </c>
      <c r="AR2459" s="104"/>
      <c r="AS2459" s="111"/>
      <c r="AT2459" s="111"/>
      <c r="AU2459" s="111"/>
      <c r="AV2459" s="111"/>
      <c r="AW2459" s="111"/>
      <c r="AX2459" s="24"/>
      <c r="AY2459" s="76"/>
      <c r="AZ2459" s="76"/>
      <c r="BA2459" s="76"/>
      <c r="BB2459" s="104"/>
      <c r="BC2459" s="1"/>
      <c r="BD2459" s="1"/>
      <c r="BE2459" s="1"/>
      <c r="BF2459" s="3"/>
      <c r="BG2459" s="3"/>
      <c r="BH2459" s="3"/>
    </row>
    <row r="2460" spans="3:60" s="1" customFormat="1">
      <c r="C2460" s="19"/>
      <c r="D2460" s="19"/>
      <c r="E2460" s="19"/>
      <c r="F2460" s="19"/>
      <c r="G2460" s="19"/>
      <c r="H2460" s="19"/>
      <c r="I2460" s="19"/>
      <c r="J2460" s="19"/>
      <c r="K2460" s="19"/>
      <c r="L2460" s="19"/>
      <c r="M2460" s="19"/>
      <c r="N2460" s="19"/>
      <c r="O2460" s="19"/>
      <c r="P2460" s="19"/>
      <c r="Q2460" s="25"/>
      <c r="R2460" s="106"/>
      <c r="S2460" s="16"/>
      <c r="T2460" s="16"/>
      <c r="U2460" s="16"/>
      <c r="V2460" s="16"/>
      <c r="W2460" s="16"/>
      <c r="X2460" s="11"/>
      <c r="Y2460" s="35"/>
      <c r="Z2460" s="35"/>
      <c r="AA2460" s="35"/>
      <c r="AB2460" s="106"/>
      <c r="AC2460" s="19"/>
      <c r="AD2460" s="19"/>
      <c r="AE2460" s="19"/>
      <c r="AF2460" s="19"/>
      <c r="AG2460" s="19"/>
      <c r="AH2460" s="19"/>
      <c r="AI2460" s="19"/>
      <c r="AJ2460" s="19"/>
      <c r="AK2460" s="19"/>
      <c r="AL2460" s="19"/>
      <c r="AM2460" s="19"/>
      <c r="AN2460" s="19"/>
      <c r="AO2460" s="19"/>
      <c r="AP2460" s="19"/>
      <c r="AQ2460" s="25"/>
      <c r="AR2460" s="106"/>
      <c r="AS2460" s="246"/>
      <c r="AT2460" s="246"/>
      <c r="AU2460" s="246"/>
      <c r="AV2460" s="246"/>
      <c r="AW2460" s="246"/>
      <c r="AX2460" s="34"/>
      <c r="AY2460" s="2"/>
      <c r="AZ2460" s="2"/>
      <c r="BA2460" s="2"/>
      <c r="BB2460" s="105"/>
      <c r="BC2460" s="1"/>
      <c r="BD2460" s="1"/>
      <c r="BE2460" s="1"/>
      <c r="BF2460" s="3"/>
      <c r="BG2460" s="3"/>
      <c r="BH2460" s="3"/>
    </row>
    <row r="2461" spans="3:60" s="1" customFormat="1">
      <c r="C2461" s="19" t="s">
        <v>3980</v>
      </c>
      <c r="D2461" s="19"/>
      <c r="E2461" s="19"/>
      <c r="F2461" s="19"/>
      <c r="G2461" s="19"/>
      <c r="H2461" s="19"/>
      <c r="I2461" s="19"/>
      <c r="J2461" s="19"/>
      <c r="K2461" s="19"/>
      <c r="L2461" s="19"/>
      <c r="M2461" s="19"/>
      <c r="N2461" s="19"/>
      <c r="O2461" s="19"/>
      <c r="P2461" s="19"/>
      <c r="Q2461" s="69" t="str">
        <f>VLOOKUP($C2461,D1_8!$B$5:$I$996,6,FALSE)&amp;""</f>
        <v/>
      </c>
      <c r="R2461" s="104"/>
      <c r="S2461" s="16" t="s">
        <v>2773</v>
      </c>
      <c r="T2461" s="16"/>
      <c r="U2461" s="16"/>
      <c r="V2461" s="16"/>
      <c r="W2461" s="16"/>
      <c r="X2461" s="157" t="str">
        <f>VLOOKUP($C2461,D1_8!$B$5:$I$996,8,FALSE)&amp;""</f>
        <v/>
      </c>
      <c r="Y2461" s="35"/>
      <c r="Z2461" s="35"/>
      <c r="AA2461" s="35"/>
      <c r="AB2461" s="104" t="s">
        <v>5574</v>
      </c>
      <c r="AC2461" s="19" t="s">
        <v>6274</v>
      </c>
      <c r="AD2461" s="19"/>
      <c r="AE2461" s="19"/>
      <c r="AF2461" s="19"/>
      <c r="AG2461" s="19"/>
      <c r="AH2461" s="19"/>
      <c r="AI2461" s="19"/>
      <c r="AJ2461" s="19"/>
      <c r="AK2461" s="19"/>
      <c r="AL2461" s="19"/>
      <c r="AM2461" s="19"/>
      <c r="AN2461" s="19"/>
      <c r="AO2461" s="19"/>
      <c r="AP2461" s="19"/>
      <c r="AQ2461" s="69" t="str">
        <f>VLOOKUP($AC2461,D1_8!$B$5:$I$996,6,FALSE)&amp;""</f>
        <v/>
      </c>
      <c r="AR2461" s="104"/>
      <c r="AS2461" s="246"/>
      <c r="AT2461" s="246"/>
      <c r="AU2461" s="246"/>
      <c r="AV2461" s="246"/>
      <c r="AW2461" s="246"/>
      <c r="AX2461" s="34"/>
      <c r="AY2461" s="2"/>
      <c r="AZ2461" s="2"/>
      <c r="BA2461" s="2"/>
      <c r="BB2461" s="105"/>
      <c r="BC2461" s="1"/>
      <c r="BD2461" s="1"/>
      <c r="BE2461" s="1"/>
      <c r="BF2461" s="3"/>
      <c r="BG2461" s="3"/>
      <c r="BH2461" s="3"/>
    </row>
    <row r="2462" spans="3:60" s="1" customFormat="1">
      <c r="C2462" s="19"/>
      <c r="D2462" s="19"/>
      <c r="E2462" s="19"/>
      <c r="F2462" s="19"/>
      <c r="G2462" s="19"/>
      <c r="H2462" s="19"/>
      <c r="I2462" s="19"/>
      <c r="J2462" s="19"/>
      <c r="K2462" s="19"/>
      <c r="L2462" s="19"/>
      <c r="M2462" s="19"/>
      <c r="N2462" s="19"/>
      <c r="O2462" s="19"/>
      <c r="P2462" s="19"/>
      <c r="Q2462" s="25"/>
      <c r="R2462" s="106"/>
      <c r="S2462" s="16"/>
      <c r="T2462" s="16"/>
      <c r="U2462" s="16"/>
      <c r="V2462" s="16"/>
      <c r="W2462" s="16"/>
      <c r="X2462" s="11"/>
      <c r="Y2462" s="35"/>
      <c r="Z2462" s="35"/>
      <c r="AA2462" s="35"/>
      <c r="AB2462" s="106"/>
      <c r="AC2462" s="19"/>
      <c r="AD2462" s="19"/>
      <c r="AE2462" s="19"/>
      <c r="AF2462" s="19"/>
      <c r="AG2462" s="19"/>
      <c r="AH2462" s="19"/>
      <c r="AI2462" s="19"/>
      <c r="AJ2462" s="19"/>
      <c r="AK2462" s="19"/>
      <c r="AL2462" s="19"/>
      <c r="AM2462" s="19"/>
      <c r="AN2462" s="19"/>
      <c r="AO2462" s="19"/>
      <c r="AP2462" s="19"/>
      <c r="AQ2462" s="25"/>
      <c r="AR2462" s="106"/>
      <c r="AS2462" s="246"/>
      <c r="AT2462" s="246"/>
      <c r="AU2462" s="246"/>
      <c r="AV2462" s="246"/>
      <c r="AW2462" s="246"/>
      <c r="AX2462" s="34"/>
      <c r="AY2462" s="2"/>
      <c r="AZ2462" s="2"/>
      <c r="BA2462" s="2"/>
      <c r="BB2462" s="105"/>
      <c r="BC2462" s="1"/>
      <c r="BD2462" s="1"/>
      <c r="BE2462" s="1"/>
      <c r="BF2462" s="3"/>
      <c r="BG2462" s="3"/>
      <c r="BH2462" s="3"/>
    </row>
    <row r="2463" spans="3:60" s="1" customFormat="1">
      <c r="C2463" s="19" t="s">
        <v>3537</v>
      </c>
      <c r="D2463" s="19"/>
      <c r="E2463" s="19"/>
      <c r="F2463" s="19"/>
      <c r="G2463" s="19"/>
      <c r="H2463" s="19"/>
      <c r="I2463" s="19"/>
      <c r="J2463" s="19"/>
      <c r="K2463" s="19"/>
      <c r="L2463" s="19"/>
      <c r="M2463" s="19"/>
      <c r="N2463" s="19"/>
      <c r="O2463" s="19"/>
      <c r="P2463" s="19"/>
      <c r="Q2463" s="69" t="str">
        <f>VLOOKUP($C2463,D1_8!$B$5:$I$996,6,FALSE)&amp;""</f>
        <v/>
      </c>
      <c r="R2463" s="104"/>
      <c r="S2463" s="16" t="s">
        <v>2773</v>
      </c>
      <c r="T2463" s="16"/>
      <c r="U2463" s="16"/>
      <c r="V2463" s="16"/>
      <c r="W2463" s="16"/>
      <c r="X2463" s="157" t="str">
        <f>VLOOKUP($C2463,D1_8!$B$5:$I$996,8,FALSE)&amp;""</f>
        <v/>
      </c>
      <c r="Y2463" s="35"/>
      <c r="Z2463" s="35"/>
      <c r="AA2463" s="35"/>
      <c r="AB2463" s="104" t="s">
        <v>5574</v>
      </c>
      <c r="AC2463" s="19" t="s">
        <v>394</v>
      </c>
      <c r="AD2463" s="19"/>
      <c r="AE2463" s="19"/>
      <c r="AF2463" s="19"/>
      <c r="AG2463" s="19"/>
      <c r="AH2463" s="19"/>
      <c r="AI2463" s="19"/>
      <c r="AJ2463" s="19"/>
      <c r="AK2463" s="19"/>
      <c r="AL2463" s="19"/>
      <c r="AM2463" s="19"/>
      <c r="AN2463" s="19"/>
      <c r="AO2463" s="19"/>
      <c r="AP2463" s="19"/>
      <c r="AQ2463" s="69" t="str">
        <f>VLOOKUP($AC2463,D1_8!$B$5:$I$996,6,FALSE)&amp;""</f>
        <v/>
      </c>
      <c r="AR2463" s="104"/>
      <c r="AS2463" s="246"/>
      <c r="AT2463" s="246"/>
      <c r="AU2463" s="246"/>
      <c r="AV2463" s="246"/>
      <c r="AW2463" s="246"/>
      <c r="AX2463" s="34"/>
      <c r="AY2463" s="2"/>
      <c r="AZ2463" s="2"/>
      <c r="BA2463" s="2"/>
      <c r="BB2463" s="105"/>
      <c r="BC2463" s="1"/>
      <c r="BD2463" s="1"/>
      <c r="BE2463" s="1"/>
      <c r="BF2463" s="3"/>
      <c r="BG2463" s="3"/>
      <c r="BH2463" s="3"/>
    </row>
    <row r="2464" spans="3:60" s="1" customFormat="1">
      <c r="C2464" s="19"/>
      <c r="D2464" s="19"/>
      <c r="E2464" s="19"/>
      <c r="F2464" s="19"/>
      <c r="G2464" s="19"/>
      <c r="H2464" s="19"/>
      <c r="I2464" s="19"/>
      <c r="J2464" s="19"/>
      <c r="K2464" s="19"/>
      <c r="L2464" s="19"/>
      <c r="M2464" s="19"/>
      <c r="N2464" s="19"/>
      <c r="O2464" s="19"/>
      <c r="P2464" s="19"/>
      <c r="Q2464" s="25"/>
      <c r="R2464" s="106"/>
      <c r="S2464" s="16"/>
      <c r="T2464" s="16"/>
      <c r="U2464" s="16"/>
      <c r="V2464" s="16"/>
      <c r="W2464" s="16"/>
      <c r="X2464" s="11"/>
      <c r="Y2464" s="35"/>
      <c r="Z2464" s="35"/>
      <c r="AA2464" s="35"/>
      <c r="AB2464" s="106"/>
      <c r="AC2464" s="19"/>
      <c r="AD2464" s="19"/>
      <c r="AE2464" s="19"/>
      <c r="AF2464" s="19"/>
      <c r="AG2464" s="19"/>
      <c r="AH2464" s="19"/>
      <c r="AI2464" s="19"/>
      <c r="AJ2464" s="19"/>
      <c r="AK2464" s="19"/>
      <c r="AL2464" s="19"/>
      <c r="AM2464" s="19"/>
      <c r="AN2464" s="19"/>
      <c r="AO2464" s="19"/>
      <c r="AP2464" s="19"/>
      <c r="AQ2464" s="25"/>
      <c r="AR2464" s="106"/>
      <c r="AS2464" s="110"/>
      <c r="AT2464" s="110"/>
      <c r="AU2464" s="110"/>
      <c r="AV2464" s="110"/>
      <c r="AW2464" s="110"/>
      <c r="AX2464" s="25"/>
      <c r="AY2464" s="77"/>
      <c r="AZ2464" s="77"/>
      <c r="BA2464" s="77"/>
      <c r="BB2464" s="106"/>
      <c r="BC2464" s="1"/>
      <c r="BD2464" s="1"/>
      <c r="BE2464" s="1"/>
      <c r="BF2464" s="3"/>
      <c r="BG2464" s="3"/>
      <c r="BH2464" s="3"/>
    </row>
    <row r="2465" spans="2:60" s="1" customFormat="1">
      <c r="B2465" s="1"/>
      <c r="C2465" s="1"/>
      <c r="D2465" s="1"/>
      <c r="E2465" s="1"/>
      <c r="F2465" s="1"/>
      <c r="G2465" s="1"/>
      <c r="H2465" s="1"/>
      <c r="I2465" s="1"/>
      <c r="J2465" s="1"/>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2"/>
      <c r="AM2465" s="1"/>
      <c r="AN2465" s="1"/>
      <c r="AO2465" s="1"/>
      <c r="AP2465" s="1"/>
      <c r="AQ2465" s="1"/>
      <c r="AR2465" s="1"/>
      <c r="AS2465" s="1"/>
      <c r="AT2465" s="1"/>
      <c r="AU2465" s="1"/>
      <c r="AV2465" s="1"/>
      <c r="AW2465" s="1"/>
      <c r="AX2465" s="1"/>
      <c r="AY2465" s="1"/>
      <c r="AZ2465" s="1"/>
      <c r="BA2465" s="1"/>
      <c r="BB2465" s="1"/>
      <c r="BC2465" s="1"/>
      <c r="BD2465" s="1"/>
      <c r="BE2465" s="1"/>
      <c r="BF2465" s="3"/>
      <c r="BG2465" s="3"/>
      <c r="BH2465" s="3"/>
    </row>
    <row r="2466" spans="2:60" s="1" customFormat="1">
      <c r="B2466" s="1" t="s">
        <v>7263</v>
      </c>
      <c r="C2466" s="1"/>
      <c r="D2466" s="1"/>
      <c r="E2466" s="1"/>
      <c r="F2466" s="1"/>
      <c r="G2466" s="1"/>
      <c r="H2466" s="1"/>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2"/>
      <c r="AM2466" s="1"/>
      <c r="AN2466" s="1"/>
      <c r="AO2466" s="1"/>
      <c r="AP2466" s="1"/>
      <c r="AQ2466" s="1"/>
      <c r="AR2466" s="1"/>
      <c r="AS2466" s="1"/>
      <c r="AT2466" s="1"/>
      <c r="AU2466" s="1"/>
      <c r="AV2466" s="1"/>
      <c r="AW2466" s="1"/>
      <c r="AX2466" s="1"/>
      <c r="AY2466" s="1"/>
      <c r="AZ2466" s="1"/>
      <c r="BA2466" s="1"/>
      <c r="BB2466" s="1"/>
      <c r="BC2466" s="1"/>
      <c r="BD2466" s="1"/>
      <c r="BE2466" s="1"/>
      <c r="BF2466" s="3"/>
      <c r="BG2466" s="3"/>
      <c r="BH2466" s="3"/>
    </row>
    <row r="2467" spans="2:60" s="1" customFormat="1">
      <c r="B2467" s="1"/>
      <c r="C2467" s="1" t="s">
        <v>3513</v>
      </c>
      <c r="D2467" s="1"/>
      <c r="E2467" s="1"/>
      <c r="F2467" s="1"/>
      <c r="G2467" s="1"/>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2"/>
      <c r="AM2467" s="1"/>
      <c r="AN2467" s="1"/>
      <c r="AO2467" s="1"/>
      <c r="AP2467" s="1"/>
      <c r="AQ2467" s="1"/>
      <c r="AR2467" s="1"/>
      <c r="AS2467" s="1"/>
      <c r="AT2467" s="1"/>
      <c r="AU2467" s="1"/>
      <c r="AV2467" s="1"/>
      <c r="AW2467" s="1"/>
      <c r="AX2467" s="1"/>
      <c r="AY2467" s="1"/>
      <c r="AZ2467" s="1"/>
      <c r="BA2467" s="1"/>
      <c r="BB2467" s="1"/>
      <c r="BC2467" s="1"/>
      <c r="BD2467" s="1"/>
      <c r="BE2467" s="1"/>
      <c r="BF2467" s="3"/>
      <c r="BG2467" s="3"/>
      <c r="BH2467" s="3"/>
    </row>
    <row r="2468" spans="2:60" s="1" customFormat="1" ht="14.25" customHeight="1">
      <c r="B2468" s="1"/>
      <c r="C2468" s="16" t="s">
        <v>288</v>
      </c>
      <c r="D2468" s="16"/>
      <c r="E2468" s="16"/>
      <c r="F2468" s="16"/>
      <c r="G2468" s="16"/>
      <c r="H2468" s="16"/>
      <c r="I2468" s="16"/>
      <c r="J2468" s="16"/>
      <c r="K2468" s="16"/>
      <c r="L2468" s="16"/>
      <c r="M2468" s="16"/>
      <c r="N2468" s="16"/>
      <c r="O2468" s="16"/>
      <c r="P2468" s="16"/>
      <c r="Q2468" s="24" t="s">
        <v>22</v>
      </c>
      <c r="R2468" s="104"/>
      <c r="S2468" s="45" t="s">
        <v>7669</v>
      </c>
      <c r="T2468" s="88"/>
      <c r="U2468" s="88"/>
      <c r="V2468" s="88"/>
      <c r="W2468" s="88"/>
      <c r="X2468" s="88"/>
      <c r="Y2468" s="88"/>
      <c r="Z2468" s="88"/>
      <c r="AA2468" s="88"/>
      <c r="AB2468" s="117"/>
      <c r="AC2468" s="16" t="s">
        <v>288</v>
      </c>
      <c r="AD2468" s="16"/>
      <c r="AE2468" s="16"/>
      <c r="AF2468" s="16"/>
      <c r="AG2468" s="16"/>
      <c r="AH2468" s="16"/>
      <c r="AI2468" s="16"/>
      <c r="AJ2468" s="16"/>
      <c r="AK2468" s="16"/>
      <c r="AL2468" s="16"/>
      <c r="AM2468" s="16"/>
      <c r="AN2468" s="16"/>
      <c r="AO2468" s="16"/>
      <c r="AP2468" s="16"/>
      <c r="AQ2468" s="24" t="s">
        <v>22</v>
      </c>
      <c r="AR2468" s="104"/>
      <c r="AS2468" s="45" t="s">
        <v>7669</v>
      </c>
      <c r="AT2468" s="88"/>
      <c r="AU2468" s="88"/>
      <c r="AV2468" s="88"/>
      <c r="AW2468" s="88"/>
      <c r="AX2468" s="88"/>
      <c r="AY2468" s="88"/>
      <c r="AZ2468" s="88"/>
      <c r="BA2468" s="88"/>
      <c r="BB2468" s="117"/>
      <c r="BC2468" s="1"/>
      <c r="BD2468" s="1"/>
      <c r="BE2468" s="1"/>
      <c r="BF2468" s="3"/>
      <c r="BG2468" s="3"/>
      <c r="BH2468" s="3"/>
    </row>
    <row r="2469" spans="2:60" s="1" customFormat="1" ht="14.25" customHeight="1">
      <c r="B2469" s="1"/>
      <c r="C2469" s="16"/>
      <c r="D2469" s="16"/>
      <c r="E2469" s="16"/>
      <c r="F2469" s="16"/>
      <c r="G2469" s="16"/>
      <c r="H2469" s="16"/>
      <c r="I2469" s="16"/>
      <c r="J2469" s="16"/>
      <c r="K2469" s="16"/>
      <c r="L2469" s="16"/>
      <c r="M2469" s="16"/>
      <c r="N2469" s="16"/>
      <c r="O2469" s="16"/>
      <c r="P2469" s="16"/>
      <c r="Q2469" s="25"/>
      <c r="R2469" s="106"/>
      <c r="S2469" s="245" t="s">
        <v>123</v>
      </c>
      <c r="T2469" s="261"/>
      <c r="U2469" s="261"/>
      <c r="V2469" s="261"/>
      <c r="W2469" s="267"/>
      <c r="X2469" s="46"/>
      <c r="Y2469" s="89"/>
      <c r="Z2469" s="89"/>
      <c r="AA2469" s="89"/>
      <c r="AB2469" s="118"/>
      <c r="AC2469" s="16"/>
      <c r="AD2469" s="16"/>
      <c r="AE2469" s="16"/>
      <c r="AF2469" s="16"/>
      <c r="AG2469" s="16"/>
      <c r="AH2469" s="16"/>
      <c r="AI2469" s="16"/>
      <c r="AJ2469" s="16"/>
      <c r="AK2469" s="16"/>
      <c r="AL2469" s="16"/>
      <c r="AM2469" s="16"/>
      <c r="AN2469" s="16"/>
      <c r="AO2469" s="16"/>
      <c r="AP2469" s="16"/>
      <c r="AQ2469" s="25"/>
      <c r="AR2469" s="106"/>
      <c r="AS2469" s="245" t="s">
        <v>123</v>
      </c>
      <c r="AT2469" s="261"/>
      <c r="AU2469" s="261"/>
      <c r="AV2469" s="261"/>
      <c r="AW2469" s="267"/>
      <c r="AX2469" s="46"/>
      <c r="AY2469" s="89"/>
      <c r="AZ2469" s="89"/>
      <c r="BA2469" s="89"/>
      <c r="BB2469" s="118"/>
      <c r="BC2469" s="1"/>
      <c r="BD2469" s="1"/>
      <c r="BE2469" s="1"/>
      <c r="BF2469" s="3"/>
      <c r="BG2469" s="3"/>
      <c r="BH2469" s="3"/>
    </row>
    <row r="2470" spans="2:60" s="1" customFormat="1">
      <c r="B2470" s="1"/>
      <c r="C2470" s="19" t="s">
        <v>3148</v>
      </c>
      <c r="D2470" s="19"/>
      <c r="E2470" s="19"/>
      <c r="F2470" s="19"/>
      <c r="G2470" s="19"/>
      <c r="H2470" s="19"/>
      <c r="I2470" s="19"/>
      <c r="J2470" s="19"/>
      <c r="K2470" s="19"/>
      <c r="L2470" s="19"/>
      <c r="M2470" s="19"/>
      <c r="N2470" s="19"/>
      <c r="O2470" s="19"/>
      <c r="P2470" s="19"/>
      <c r="Q2470" s="69" t="str">
        <f>VLOOKUP($C2470,D1_8!$B$5:$I$996,6,FALSE)&amp;""</f>
        <v/>
      </c>
      <c r="R2470" s="104"/>
      <c r="S2470" s="8"/>
      <c r="T2470" s="65"/>
      <c r="U2470" s="65"/>
      <c r="V2470" s="65"/>
      <c r="W2470" s="136"/>
      <c r="X2470" s="8"/>
      <c r="Y2470" s="65"/>
      <c r="Z2470" s="65"/>
      <c r="AA2470" s="65"/>
      <c r="AB2470" s="136"/>
      <c r="AC2470" s="19" t="s">
        <v>6294</v>
      </c>
      <c r="AD2470" s="19"/>
      <c r="AE2470" s="19"/>
      <c r="AF2470" s="19"/>
      <c r="AG2470" s="19"/>
      <c r="AH2470" s="19"/>
      <c r="AI2470" s="19"/>
      <c r="AJ2470" s="19"/>
      <c r="AK2470" s="19"/>
      <c r="AL2470" s="19"/>
      <c r="AM2470" s="19"/>
      <c r="AN2470" s="19"/>
      <c r="AO2470" s="19"/>
      <c r="AP2470" s="19"/>
      <c r="AQ2470" s="69" t="str">
        <f>VLOOKUP($AC2470,D1_8!$B$5:$I$996,6,FALSE)&amp;""</f>
        <v/>
      </c>
      <c r="AR2470" s="104"/>
      <c r="AS2470" s="111"/>
      <c r="AT2470" s="111"/>
      <c r="AU2470" s="111"/>
      <c r="AV2470" s="111"/>
      <c r="AW2470" s="111"/>
      <c r="AX2470" s="24"/>
      <c r="AY2470" s="76"/>
      <c r="AZ2470" s="76"/>
      <c r="BA2470" s="76"/>
      <c r="BB2470" s="104"/>
      <c r="BC2470" s="1"/>
      <c r="BD2470" s="1"/>
      <c r="BE2470" s="1"/>
      <c r="BF2470" s="3"/>
      <c r="BG2470" s="3"/>
      <c r="BH2470" s="3"/>
    </row>
    <row r="2471" spans="2:60" s="1" customFormat="1">
      <c r="B2471" s="1"/>
      <c r="C2471" s="19"/>
      <c r="D2471" s="19"/>
      <c r="E2471" s="19"/>
      <c r="F2471" s="19"/>
      <c r="G2471" s="19"/>
      <c r="H2471" s="19"/>
      <c r="I2471" s="19"/>
      <c r="J2471" s="19"/>
      <c r="K2471" s="19"/>
      <c r="L2471" s="19"/>
      <c r="M2471" s="19"/>
      <c r="N2471" s="19"/>
      <c r="O2471" s="19"/>
      <c r="P2471" s="19"/>
      <c r="Q2471" s="25"/>
      <c r="R2471" s="106"/>
      <c r="S2471" s="31"/>
      <c r="T2471" s="1"/>
      <c r="U2471" s="1"/>
      <c r="V2471" s="1"/>
      <c r="W2471" s="67"/>
      <c r="X2471" s="31"/>
      <c r="Y2471" s="1"/>
      <c r="Z2471" s="1"/>
      <c r="AA2471" s="1"/>
      <c r="AB2471" s="67"/>
      <c r="AC2471" s="19"/>
      <c r="AD2471" s="19"/>
      <c r="AE2471" s="19"/>
      <c r="AF2471" s="19"/>
      <c r="AG2471" s="19"/>
      <c r="AH2471" s="19"/>
      <c r="AI2471" s="19"/>
      <c r="AJ2471" s="19"/>
      <c r="AK2471" s="19"/>
      <c r="AL2471" s="19"/>
      <c r="AM2471" s="19"/>
      <c r="AN2471" s="19"/>
      <c r="AO2471" s="19"/>
      <c r="AP2471" s="19"/>
      <c r="AQ2471" s="25"/>
      <c r="AR2471" s="106"/>
      <c r="AS2471" s="246"/>
      <c r="AT2471" s="246"/>
      <c r="AU2471" s="246"/>
      <c r="AV2471" s="246"/>
      <c r="AW2471" s="246"/>
      <c r="AX2471" s="34"/>
      <c r="AY2471" s="2"/>
      <c r="AZ2471" s="2"/>
      <c r="BA2471" s="2"/>
      <c r="BB2471" s="105"/>
      <c r="BC2471" s="1"/>
      <c r="BD2471" s="1"/>
      <c r="BE2471" s="1"/>
      <c r="BF2471" s="3"/>
      <c r="BG2471" s="3"/>
      <c r="BH2471" s="3"/>
    </row>
    <row r="2472" spans="2:60" s="1" customFormat="1">
      <c r="B2472" s="1"/>
      <c r="C2472" s="19" t="s">
        <v>6296</v>
      </c>
      <c r="D2472" s="19"/>
      <c r="E2472" s="19"/>
      <c r="F2472" s="19"/>
      <c r="G2472" s="19"/>
      <c r="H2472" s="19"/>
      <c r="I2472" s="19"/>
      <c r="J2472" s="19"/>
      <c r="K2472" s="19"/>
      <c r="L2472" s="19"/>
      <c r="M2472" s="19"/>
      <c r="N2472" s="19"/>
      <c r="O2472" s="19"/>
      <c r="P2472" s="19"/>
      <c r="Q2472" s="69" t="str">
        <f>VLOOKUP($C2472,D1_8!$B$5:$I$996,6,FALSE)&amp;""</f>
        <v/>
      </c>
      <c r="R2472" s="104"/>
      <c r="S2472" s="16" t="s">
        <v>2773</v>
      </c>
      <c r="T2472" s="16"/>
      <c r="U2472" s="16"/>
      <c r="V2472" s="16"/>
      <c r="W2472" s="16"/>
      <c r="X2472" s="157" t="str">
        <f>VLOOKUP($C2472,D1_8!$B$5:$I$996,8,FALSE)&amp;""</f>
        <v/>
      </c>
      <c r="Y2472" s="35"/>
      <c r="Z2472" s="35"/>
      <c r="AA2472" s="35"/>
      <c r="AB2472" s="104" t="s">
        <v>5574</v>
      </c>
      <c r="AC2472" s="19" t="s">
        <v>6297</v>
      </c>
      <c r="AD2472" s="19"/>
      <c r="AE2472" s="19"/>
      <c r="AF2472" s="19"/>
      <c r="AG2472" s="19"/>
      <c r="AH2472" s="19"/>
      <c r="AI2472" s="19"/>
      <c r="AJ2472" s="19"/>
      <c r="AK2472" s="19"/>
      <c r="AL2472" s="19"/>
      <c r="AM2472" s="19"/>
      <c r="AN2472" s="19"/>
      <c r="AO2472" s="19"/>
      <c r="AP2472" s="19"/>
      <c r="AQ2472" s="69" t="str">
        <f>VLOOKUP($AC2472,D1_8!$B$5:$I$996,6,FALSE)&amp;""</f>
        <v/>
      </c>
      <c r="AR2472" s="104"/>
      <c r="AS2472" s="16" t="s">
        <v>2773</v>
      </c>
      <c r="AT2472" s="16"/>
      <c r="AU2472" s="16"/>
      <c r="AV2472" s="16"/>
      <c r="AW2472" s="16"/>
      <c r="AX2472" s="157" t="str">
        <f>VLOOKUP($AC2472,D1_8!$B$5:$I$996,8,FALSE)&amp;""</f>
        <v/>
      </c>
      <c r="AY2472" s="35"/>
      <c r="AZ2472" s="35"/>
      <c r="BA2472" s="35"/>
      <c r="BB2472" s="104" t="s">
        <v>5574</v>
      </c>
      <c r="BC2472" s="1"/>
      <c r="BD2472" s="1"/>
      <c r="BE2472" s="1"/>
      <c r="BF2472" s="3"/>
      <c r="BG2472" s="3"/>
      <c r="BH2472" s="3"/>
    </row>
    <row r="2473" spans="2:60" s="1" customFormat="1">
      <c r="B2473" s="1"/>
      <c r="C2473" s="19"/>
      <c r="D2473" s="19"/>
      <c r="E2473" s="19"/>
      <c r="F2473" s="19"/>
      <c r="G2473" s="19"/>
      <c r="H2473" s="19"/>
      <c r="I2473" s="19"/>
      <c r="J2473" s="19"/>
      <c r="K2473" s="19"/>
      <c r="L2473" s="19"/>
      <c r="M2473" s="19"/>
      <c r="N2473" s="19"/>
      <c r="O2473" s="19"/>
      <c r="P2473" s="19"/>
      <c r="Q2473" s="25"/>
      <c r="R2473" s="106"/>
      <c r="S2473" s="16"/>
      <c r="T2473" s="16"/>
      <c r="U2473" s="16"/>
      <c r="V2473" s="16"/>
      <c r="W2473" s="16"/>
      <c r="X2473" s="11"/>
      <c r="Y2473" s="35"/>
      <c r="Z2473" s="35"/>
      <c r="AA2473" s="35"/>
      <c r="AB2473" s="106"/>
      <c r="AC2473" s="19"/>
      <c r="AD2473" s="19"/>
      <c r="AE2473" s="19"/>
      <c r="AF2473" s="19"/>
      <c r="AG2473" s="19"/>
      <c r="AH2473" s="19"/>
      <c r="AI2473" s="19"/>
      <c r="AJ2473" s="19"/>
      <c r="AK2473" s="19"/>
      <c r="AL2473" s="19"/>
      <c r="AM2473" s="19"/>
      <c r="AN2473" s="19"/>
      <c r="AO2473" s="19"/>
      <c r="AP2473" s="19"/>
      <c r="AQ2473" s="25"/>
      <c r="AR2473" s="106"/>
      <c r="AS2473" s="16"/>
      <c r="AT2473" s="16"/>
      <c r="AU2473" s="16"/>
      <c r="AV2473" s="16"/>
      <c r="AW2473" s="16"/>
      <c r="AX2473" s="11"/>
      <c r="AY2473" s="35"/>
      <c r="AZ2473" s="35"/>
      <c r="BA2473" s="35"/>
      <c r="BB2473" s="106"/>
      <c r="BC2473" s="1"/>
      <c r="BD2473" s="1"/>
      <c r="BE2473" s="1"/>
      <c r="BF2473" s="3"/>
      <c r="BG2473" s="3"/>
      <c r="BH2473" s="3"/>
    </row>
    <row r="2474" spans="2:60" s="1" customFormat="1">
      <c r="B2474" s="1"/>
      <c r="C2474" s="19" t="s">
        <v>2644</v>
      </c>
      <c r="D2474" s="19"/>
      <c r="E2474" s="19"/>
      <c r="F2474" s="19"/>
      <c r="G2474" s="19"/>
      <c r="H2474" s="19"/>
      <c r="I2474" s="19"/>
      <c r="J2474" s="19"/>
      <c r="K2474" s="19"/>
      <c r="L2474" s="19"/>
      <c r="M2474" s="19"/>
      <c r="N2474" s="19"/>
      <c r="O2474" s="19"/>
      <c r="P2474" s="19"/>
      <c r="Q2474" s="69" t="str">
        <f>VLOOKUP($C2474,D1_8!$B$5:$I$996,6,FALSE)&amp;""</f>
        <v/>
      </c>
      <c r="R2474" s="104"/>
      <c r="S2474" s="16" t="s">
        <v>2773</v>
      </c>
      <c r="T2474" s="16"/>
      <c r="U2474" s="16"/>
      <c r="V2474" s="16"/>
      <c r="W2474" s="16"/>
      <c r="X2474" s="157" t="str">
        <f>VLOOKUP($C2474,D1_8!$B$5:$I$996,8,FALSE)&amp;""</f>
        <v/>
      </c>
      <c r="Y2474" s="35"/>
      <c r="Z2474" s="35"/>
      <c r="AA2474" s="35"/>
      <c r="AB2474" s="104" t="s">
        <v>5574</v>
      </c>
      <c r="AC2474" s="19" t="s">
        <v>6298</v>
      </c>
      <c r="AD2474" s="19"/>
      <c r="AE2474" s="19"/>
      <c r="AF2474" s="19"/>
      <c r="AG2474" s="19"/>
      <c r="AH2474" s="19"/>
      <c r="AI2474" s="19"/>
      <c r="AJ2474" s="19"/>
      <c r="AK2474" s="19"/>
      <c r="AL2474" s="19"/>
      <c r="AM2474" s="19"/>
      <c r="AN2474" s="19"/>
      <c r="AO2474" s="19"/>
      <c r="AP2474" s="19"/>
      <c r="AQ2474" s="69" t="str">
        <f>VLOOKUP($AC2474,D1_8!$B$5:$I$996,6,FALSE)&amp;""</f>
        <v/>
      </c>
      <c r="AR2474" s="104"/>
      <c r="AS2474" s="16" t="s">
        <v>2773</v>
      </c>
      <c r="AT2474" s="16"/>
      <c r="AU2474" s="16"/>
      <c r="AV2474" s="16"/>
      <c r="AW2474" s="16"/>
      <c r="AX2474" s="157" t="str">
        <f>VLOOKUP($AC2474,D1_8!$B$5:$I$996,8,FALSE)&amp;""</f>
        <v/>
      </c>
      <c r="AY2474" s="35"/>
      <c r="AZ2474" s="35"/>
      <c r="BA2474" s="35"/>
      <c r="BB2474" s="104" t="s">
        <v>5574</v>
      </c>
      <c r="BC2474" s="1"/>
      <c r="BD2474" s="1"/>
      <c r="BE2474" s="1"/>
      <c r="BF2474" s="3"/>
      <c r="BG2474" s="3"/>
      <c r="BH2474" s="3"/>
    </row>
    <row r="2475" spans="2:60" s="1" customFormat="1">
      <c r="B2475" s="1"/>
      <c r="C2475" s="19"/>
      <c r="D2475" s="19"/>
      <c r="E2475" s="19"/>
      <c r="F2475" s="19"/>
      <c r="G2475" s="19"/>
      <c r="H2475" s="19"/>
      <c r="I2475" s="19"/>
      <c r="J2475" s="19"/>
      <c r="K2475" s="19"/>
      <c r="L2475" s="19"/>
      <c r="M2475" s="19"/>
      <c r="N2475" s="19"/>
      <c r="O2475" s="19"/>
      <c r="P2475" s="19"/>
      <c r="Q2475" s="25"/>
      <c r="R2475" s="106"/>
      <c r="S2475" s="16"/>
      <c r="T2475" s="16"/>
      <c r="U2475" s="16"/>
      <c r="V2475" s="16"/>
      <c r="W2475" s="16"/>
      <c r="X2475" s="11"/>
      <c r="Y2475" s="35"/>
      <c r="Z2475" s="35"/>
      <c r="AA2475" s="35"/>
      <c r="AB2475" s="106"/>
      <c r="AC2475" s="19"/>
      <c r="AD2475" s="19"/>
      <c r="AE2475" s="19"/>
      <c r="AF2475" s="19"/>
      <c r="AG2475" s="19"/>
      <c r="AH2475" s="19"/>
      <c r="AI2475" s="19"/>
      <c r="AJ2475" s="19"/>
      <c r="AK2475" s="19"/>
      <c r="AL2475" s="19"/>
      <c r="AM2475" s="19"/>
      <c r="AN2475" s="19"/>
      <c r="AO2475" s="19"/>
      <c r="AP2475" s="19"/>
      <c r="AQ2475" s="25"/>
      <c r="AR2475" s="106"/>
      <c r="AS2475" s="16"/>
      <c r="AT2475" s="16"/>
      <c r="AU2475" s="16"/>
      <c r="AV2475" s="16"/>
      <c r="AW2475" s="16"/>
      <c r="AX2475" s="11"/>
      <c r="AY2475" s="35"/>
      <c r="AZ2475" s="35"/>
      <c r="BA2475" s="35"/>
      <c r="BB2475" s="106"/>
      <c r="BC2475" s="1"/>
      <c r="BD2475" s="1"/>
      <c r="BE2475" s="1"/>
      <c r="BF2475" s="3"/>
      <c r="BG2475" s="3"/>
      <c r="BH2475" s="3"/>
    </row>
    <row r="2476" spans="2:60" s="1" customFormat="1">
      <c r="B2476" s="1"/>
      <c r="C2476" s="19" t="s">
        <v>6299</v>
      </c>
      <c r="D2476" s="19"/>
      <c r="E2476" s="19"/>
      <c r="F2476" s="19"/>
      <c r="G2476" s="19"/>
      <c r="H2476" s="19"/>
      <c r="I2476" s="19"/>
      <c r="J2476" s="19"/>
      <c r="K2476" s="19"/>
      <c r="L2476" s="19"/>
      <c r="M2476" s="19"/>
      <c r="N2476" s="19"/>
      <c r="O2476" s="19"/>
      <c r="P2476" s="19"/>
      <c r="Q2476" s="69" t="str">
        <f>VLOOKUP($C2476,D1_8!$B$5:$I$996,6,FALSE)&amp;""</f>
        <v/>
      </c>
      <c r="R2476" s="104"/>
      <c r="S2476" s="16" t="s">
        <v>2773</v>
      </c>
      <c r="T2476" s="16"/>
      <c r="U2476" s="16"/>
      <c r="V2476" s="16"/>
      <c r="W2476" s="16"/>
      <c r="X2476" s="157" t="str">
        <f>VLOOKUP($C2476,D1_8!$B$5:$I$996,8,FALSE)&amp;""</f>
        <v/>
      </c>
      <c r="Y2476" s="35"/>
      <c r="Z2476" s="35"/>
      <c r="AA2476" s="35"/>
      <c r="AB2476" s="104" t="s">
        <v>5574</v>
      </c>
      <c r="AC2476" s="19" t="s">
        <v>3105</v>
      </c>
      <c r="AD2476" s="19"/>
      <c r="AE2476" s="19"/>
      <c r="AF2476" s="19"/>
      <c r="AG2476" s="19"/>
      <c r="AH2476" s="19"/>
      <c r="AI2476" s="19"/>
      <c r="AJ2476" s="19"/>
      <c r="AK2476" s="19"/>
      <c r="AL2476" s="19"/>
      <c r="AM2476" s="19"/>
      <c r="AN2476" s="19"/>
      <c r="AO2476" s="19"/>
      <c r="AP2476" s="19"/>
      <c r="AQ2476" s="69" t="str">
        <f>VLOOKUP($AC2476,D1_8!$B$5:$I$996,6,FALSE)&amp;""</f>
        <v/>
      </c>
      <c r="AR2476" s="104"/>
      <c r="AS2476" s="16" t="s">
        <v>2773</v>
      </c>
      <c r="AT2476" s="16"/>
      <c r="AU2476" s="16"/>
      <c r="AV2476" s="16"/>
      <c r="AW2476" s="16"/>
      <c r="AX2476" s="157" t="str">
        <f>VLOOKUP($AC2476,D1_8!$B$5:$I$996,8,FALSE)&amp;""</f>
        <v/>
      </c>
      <c r="AY2476" s="35"/>
      <c r="AZ2476" s="35"/>
      <c r="BA2476" s="35"/>
      <c r="BB2476" s="104" t="s">
        <v>5574</v>
      </c>
      <c r="BC2476" s="1"/>
      <c r="BD2476" s="1"/>
      <c r="BE2476" s="1"/>
      <c r="BF2476" s="3"/>
      <c r="BG2476" s="3"/>
      <c r="BH2476" s="3"/>
    </row>
    <row r="2477" spans="2:60" s="1" customFormat="1">
      <c r="B2477" s="1"/>
      <c r="C2477" s="19"/>
      <c r="D2477" s="19"/>
      <c r="E2477" s="19"/>
      <c r="F2477" s="19"/>
      <c r="G2477" s="19"/>
      <c r="H2477" s="19"/>
      <c r="I2477" s="19"/>
      <c r="J2477" s="19"/>
      <c r="K2477" s="19"/>
      <c r="L2477" s="19"/>
      <c r="M2477" s="19"/>
      <c r="N2477" s="19"/>
      <c r="O2477" s="19"/>
      <c r="P2477" s="19"/>
      <c r="Q2477" s="25"/>
      <c r="R2477" s="106"/>
      <c r="S2477" s="16"/>
      <c r="T2477" s="16"/>
      <c r="U2477" s="16"/>
      <c r="V2477" s="16"/>
      <c r="W2477" s="16"/>
      <c r="X2477" s="11"/>
      <c r="Y2477" s="35"/>
      <c r="Z2477" s="35"/>
      <c r="AA2477" s="35"/>
      <c r="AB2477" s="106"/>
      <c r="AC2477" s="19"/>
      <c r="AD2477" s="19"/>
      <c r="AE2477" s="19"/>
      <c r="AF2477" s="19"/>
      <c r="AG2477" s="19"/>
      <c r="AH2477" s="19"/>
      <c r="AI2477" s="19"/>
      <c r="AJ2477" s="19"/>
      <c r="AK2477" s="19"/>
      <c r="AL2477" s="19"/>
      <c r="AM2477" s="19"/>
      <c r="AN2477" s="19"/>
      <c r="AO2477" s="19"/>
      <c r="AP2477" s="19"/>
      <c r="AQ2477" s="25"/>
      <c r="AR2477" s="106"/>
      <c r="AS2477" s="16"/>
      <c r="AT2477" s="16"/>
      <c r="AU2477" s="16"/>
      <c r="AV2477" s="16"/>
      <c r="AW2477" s="16"/>
      <c r="AX2477" s="11"/>
      <c r="AY2477" s="35"/>
      <c r="AZ2477" s="35"/>
      <c r="BA2477" s="35"/>
      <c r="BB2477" s="106"/>
      <c r="BC2477" s="1"/>
      <c r="BD2477" s="1"/>
      <c r="BE2477" s="1"/>
      <c r="BF2477" s="3"/>
      <c r="BG2477" s="3"/>
      <c r="BH2477" s="3"/>
    </row>
    <row r="2478" spans="2:60" s="1" customFormat="1">
      <c r="B2478" s="1"/>
      <c r="C2478" s="19" t="s">
        <v>1661</v>
      </c>
      <c r="D2478" s="19"/>
      <c r="E2478" s="19"/>
      <c r="F2478" s="19"/>
      <c r="G2478" s="19"/>
      <c r="H2478" s="19"/>
      <c r="I2478" s="19"/>
      <c r="J2478" s="19"/>
      <c r="K2478" s="19"/>
      <c r="L2478" s="19"/>
      <c r="M2478" s="19"/>
      <c r="N2478" s="19"/>
      <c r="O2478" s="19"/>
      <c r="P2478" s="19"/>
      <c r="Q2478" s="69" t="str">
        <f>VLOOKUP($C2478,D1_8!$B$5:$I$996,6,FALSE)&amp;""</f>
        <v/>
      </c>
      <c r="R2478" s="104"/>
      <c r="S2478" s="16" t="s">
        <v>2773</v>
      </c>
      <c r="T2478" s="16"/>
      <c r="U2478" s="16"/>
      <c r="V2478" s="16"/>
      <c r="W2478" s="16"/>
      <c r="X2478" s="157" t="str">
        <f>VLOOKUP($C2478,D1_8!$B$5:$I$996,8,FALSE)&amp;""</f>
        <v/>
      </c>
      <c r="Y2478" s="35"/>
      <c r="Z2478" s="35"/>
      <c r="AA2478" s="35"/>
      <c r="AB2478" s="104" t="s">
        <v>5574</v>
      </c>
      <c r="AC2478" s="19" t="s">
        <v>6300</v>
      </c>
      <c r="AD2478" s="19"/>
      <c r="AE2478" s="19"/>
      <c r="AF2478" s="19"/>
      <c r="AG2478" s="19"/>
      <c r="AH2478" s="19"/>
      <c r="AI2478" s="19"/>
      <c r="AJ2478" s="19"/>
      <c r="AK2478" s="19"/>
      <c r="AL2478" s="19"/>
      <c r="AM2478" s="19"/>
      <c r="AN2478" s="19"/>
      <c r="AO2478" s="19"/>
      <c r="AP2478" s="19"/>
      <c r="AQ2478" s="69" t="str">
        <f>VLOOKUP($AC2478,D1_8!$B$5:$I$996,6,FALSE)&amp;""</f>
        <v/>
      </c>
      <c r="AR2478" s="104"/>
      <c r="AS2478" s="16" t="s">
        <v>2773</v>
      </c>
      <c r="AT2478" s="16"/>
      <c r="AU2478" s="16"/>
      <c r="AV2478" s="16"/>
      <c r="AW2478" s="16"/>
      <c r="AX2478" s="157" t="str">
        <f>VLOOKUP($AC2478,D1_8!$B$5:$I$996,8,FALSE)&amp;""</f>
        <v/>
      </c>
      <c r="AY2478" s="35"/>
      <c r="AZ2478" s="35"/>
      <c r="BA2478" s="35"/>
      <c r="BB2478" s="104" t="s">
        <v>5574</v>
      </c>
      <c r="BC2478" s="1"/>
      <c r="BD2478" s="1"/>
      <c r="BE2478" s="1"/>
      <c r="BF2478" s="3"/>
      <c r="BG2478" s="3"/>
      <c r="BH2478" s="3"/>
    </row>
    <row r="2479" spans="2:60" s="1" customFormat="1">
      <c r="B2479" s="1"/>
      <c r="C2479" s="19"/>
      <c r="D2479" s="19"/>
      <c r="E2479" s="19"/>
      <c r="F2479" s="19"/>
      <c r="G2479" s="19"/>
      <c r="H2479" s="19"/>
      <c r="I2479" s="19"/>
      <c r="J2479" s="19"/>
      <c r="K2479" s="19"/>
      <c r="L2479" s="19"/>
      <c r="M2479" s="19"/>
      <c r="N2479" s="19"/>
      <c r="O2479" s="19"/>
      <c r="P2479" s="19"/>
      <c r="Q2479" s="25"/>
      <c r="R2479" s="106"/>
      <c r="S2479" s="16"/>
      <c r="T2479" s="16"/>
      <c r="U2479" s="16"/>
      <c r="V2479" s="16"/>
      <c r="W2479" s="16"/>
      <c r="X2479" s="11"/>
      <c r="Y2479" s="35"/>
      <c r="Z2479" s="35"/>
      <c r="AA2479" s="35"/>
      <c r="AB2479" s="106"/>
      <c r="AC2479" s="19"/>
      <c r="AD2479" s="19"/>
      <c r="AE2479" s="19"/>
      <c r="AF2479" s="19"/>
      <c r="AG2479" s="19"/>
      <c r="AH2479" s="19"/>
      <c r="AI2479" s="19"/>
      <c r="AJ2479" s="19"/>
      <c r="AK2479" s="19"/>
      <c r="AL2479" s="19"/>
      <c r="AM2479" s="19"/>
      <c r="AN2479" s="19"/>
      <c r="AO2479" s="19"/>
      <c r="AP2479" s="19"/>
      <c r="AQ2479" s="25"/>
      <c r="AR2479" s="106"/>
      <c r="AS2479" s="16"/>
      <c r="AT2479" s="16"/>
      <c r="AU2479" s="16"/>
      <c r="AV2479" s="16"/>
      <c r="AW2479" s="16"/>
      <c r="AX2479" s="11"/>
      <c r="AY2479" s="35"/>
      <c r="AZ2479" s="35"/>
      <c r="BA2479" s="35"/>
      <c r="BB2479" s="106"/>
      <c r="BC2479" s="1"/>
      <c r="BD2479" s="1"/>
      <c r="BE2479" s="1"/>
      <c r="BF2479" s="3"/>
      <c r="BG2479" s="3"/>
      <c r="BH2479" s="3"/>
    </row>
    <row r="2480" spans="2:60" s="1" customFormat="1">
      <c r="B2480" s="1"/>
      <c r="C2480" s="19" t="s">
        <v>6302</v>
      </c>
      <c r="D2480" s="19"/>
      <c r="E2480" s="19"/>
      <c r="F2480" s="19"/>
      <c r="G2480" s="19"/>
      <c r="H2480" s="19"/>
      <c r="I2480" s="19"/>
      <c r="J2480" s="19"/>
      <c r="K2480" s="19"/>
      <c r="L2480" s="19"/>
      <c r="M2480" s="19"/>
      <c r="N2480" s="19"/>
      <c r="O2480" s="19"/>
      <c r="P2480" s="19"/>
      <c r="Q2480" s="69" t="str">
        <f>VLOOKUP($C2480,D1_8!$B$5:$I$996,6,FALSE)&amp;""</f>
        <v/>
      </c>
      <c r="R2480" s="104"/>
      <c r="S2480" s="16" t="s">
        <v>2773</v>
      </c>
      <c r="T2480" s="16"/>
      <c r="U2480" s="16"/>
      <c r="V2480" s="16"/>
      <c r="W2480" s="16"/>
      <c r="X2480" s="157" t="str">
        <f>VLOOKUP($C2480,D1_8!$B$5:$I$996,8,FALSE)&amp;""</f>
        <v/>
      </c>
      <c r="Y2480" s="35"/>
      <c r="Z2480" s="35"/>
      <c r="AA2480" s="35"/>
      <c r="AB2480" s="104" t="s">
        <v>5574</v>
      </c>
      <c r="AC2480" s="14"/>
      <c r="AD2480" s="81"/>
      <c r="AE2480" s="81"/>
      <c r="AF2480" s="81"/>
      <c r="AG2480" s="81"/>
      <c r="AH2480" s="81"/>
      <c r="AI2480" s="81"/>
      <c r="AJ2480" s="81"/>
      <c r="AK2480" s="81"/>
      <c r="AL2480" s="81"/>
      <c r="AM2480" s="81"/>
      <c r="AN2480" s="81"/>
      <c r="AO2480" s="81"/>
      <c r="AP2480" s="81"/>
      <c r="AQ2480" s="65"/>
      <c r="AR2480" s="65"/>
      <c r="AS2480" s="65"/>
      <c r="AT2480" s="65"/>
      <c r="AU2480" s="65"/>
      <c r="AV2480" s="65"/>
      <c r="AW2480" s="65"/>
      <c r="AX2480" s="65"/>
      <c r="AY2480" s="65"/>
      <c r="AZ2480" s="65"/>
      <c r="BA2480" s="65"/>
      <c r="BB2480" s="65"/>
      <c r="BC2480" s="1"/>
      <c r="BD2480" s="1"/>
      <c r="BE2480" s="1"/>
      <c r="BF2480" s="3"/>
      <c r="BG2480" s="3"/>
      <c r="BH2480" s="3"/>
    </row>
    <row r="2481" spans="2:60">
      <c r="C2481" s="19"/>
      <c r="D2481" s="19"/>
      <c r="E2481" s="19"/>
      <c r="F2481" s="19"/>
      <c r="G2481" s="19"/>
      <c r="H2481" s="19"/>
      <c r="I2481" s="19"/>
      <c r="J2481" s="19"/>
      <c r="K2481" s="19"/>
      <c r="L2481" s="19"/>
      <c r="M2481" s="19"/>
      <c r="N2481" s="19"/>
      <c r="O2481" s="19"/>
      <c r="P2481" s="19"/>
      <c r="Q2481" s="25"/>
      <c r="R2481" s="106"/>
      <c r="S2481" s="16"/>
      <c r="T2481" s="16"/>
      <c r="U2481" s="16"/>
      <c r="V2481" s="16"/>
      <c r="W2481" s="16"/>
      <c r="X2481" s="11"/>
      <c r="Y2481" s="35"/>
      <c r="Z2481" s="35"/>
      <c r="AA2481" s="35"/>
      <c r="AB2481" s="106"/>
      <c r="AC2481" s="276"/>
      <c r="AD2481" s="39"/>
      <c r="AE2481" s="39"/>
      <c r="AF2481" s="39"/>
      <c r="AG2481" s="39"/>
      <c r="AH2481" s="39"/>
      <c r="AI2481" s="39"/>
      <c r="AJ2481" s="39"/>
      <c r="AK2481" s="39"/>
      <c r="AL2481" s="39"/>
      <c r="AM2481" s="39"/>
      <c r="AN2481" s="39"/>
      <c r="AO2481" s="39"/>
      <c r="AP2481" s="39"/>
    </row>
    <row r="2482" spans="2:60" s="1" customFormat="1">
      <c r="B2482" s="1"/>
      <c r="C2482" s="1"/>
      <c r="D2482" s="1"/>
      <c r="E2482" s="1"/>
      <c r="F2482" s="1"/>
      <c r="G2482" s="1"/>
      <c r="H2482" s="1"/>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2"/>
      <c r="AM2482" s="1"/>
      <c r="AN2482" s="1"/>
      <c r="AO2482" s="1"/>
      <c r="AP2482" s="1"/>
      <c r="AQ2482" s="1"/>
      <c r="AR2482" s="1"/>
      <c r="AS2482" s="1"/>
      <c r="AT2482" s="1"/>
      <c r="AU2482" s="1"/>
      <c r="AV2482" s="1"/>
      <c r="AW2482" s="1"/>
      <c r="AX2482" s="1"/>
      <c r="AY2482" s="1"/>
      <c r="AZ2482" s="1"/>
      <c r="BA2482" s="1"/>
      <c r="BB2482" s="1"/>
      <c r="BC2482" s="1"/>
      <c r="BD2482" s="1"/>
      <c r="BE2482" s="1"/>
      <c r="BF2482" s="3"/>
      <c r="BG2482" s="3"/>
      <c r="BH2482" s="3"/>
    </row>
    <row r="2483" spans="2:60">
      <c r="B2483" s="1" t="s">
        <v>7131</v>
      </c>
    </row>
    <row r="2484" spans="2:60">
      <c r="C2484" s="1" t="s">
        <v>3513</v>
      </c>
    </row>
    <row r="2485" spans="2:60" ht="14.25" customHeight="1">
      <c r="C2485" s="16" t="s">
        <v>288</v>
      </c>
      <c r="D2485" s="16"/>
      <c r="E2485" s="16"/>
      <c r="F2485" s="16"/>
      <c r="G2485" s="16"/>
      <c r="H2485" s="16"/>
      <c r="I2485" s="16"/>
      <c r="J2485" s="16"/>
      <c r="K2485" s="16"/>
      <c r="L2485" s="16"/>
      <c r="M2485" s="16"/>
      <c r="N2485" s="16"/>
      <c r="O2485" s="16"/>
      <c r="P2485" s="16"/>
      <c r="Q2485" s="24" t="s">
        <v>22</v>
      </c>
      <c r="R2485" s="104"/>
      <c r="S2485" s="45" t="s">
        <v>7669</v>
      </c>
      <c r="T2485" s="88"/>
      <c r="U2485" s="88"/>
      <c r="V2485" s="88"/>
      <c r="W2485" s="88"/>
      <c r="X2485" s="88"/>
      <c r="Y2485" s="88"/>
      <c r="Z2485" s="88"/>
      <c r="AA2485" s="88"/>
      <c r="AB2485" s="117"/>
      <c r="AC2485" s="16" t="s">
        <v>288</v>
      </c>
      <c r="AD2485" s="16"/>
      <c r="AE2485" s="16"/>
      <c r="AF2485" s="16"/>
      <c r="AG2485" s="16"/>
      <c r="AH2485" s="16"/>
      <c r="AI2485" s="16"/>
      <c r="AJ2485" s="16"/>
      <c r="AK2485" s="16"/>
      <c r="AL2485" s="16"/>
      <c r="AM2485" s="16"/>
      <c r="AN2485" s="16"/>
      <c r="AO2485" s="16"/>
      <c r="AP2485" s="16"/>
      <c r="AQ2485" s="24" t="s">
        <v>22</v>
      </c>
      <c r="AR2485" s="104"/>
      <c r="AS2485" s="45" t="s">
        <v>7669</v>
      </c>
      <c r="AT2485" s="88"/>
      <c r="AU2485" s="88"/>
      <c r="AV2485" s="88"/>
      <c r="AW2485" s="88"/>
      <c r="AX2485" s="88"/>
      <c r="AY2485" s="88"/>
      <c r="AZ2485" s="88"/>
      <c r="BA2485" s="88"/>
      <c r="BB2485" s="117"/>
    </row>
    <row r="2486" spans="2:60" ht="14.25" customHeight="1">
      <c r="C2486" s="16"/>
      <c r="D2486" s="16"/>
      <c r="E2486" s="16"/>
      <c r="F2486" s="16"/>
      <c r="G2486" s="16"/>
      <c r="H2486" s="16"/>
      <c r="I2486" s="16"/>
      <c r="J2486" s="16"/>
      <c r="K2486" s="16"/>
      <c r="L2486" s="16"/>
      <c r="M2486" s="16"/>
      <c r="N2486" s="16"/>
      <c r="O2486" s="16"/>
      <c r="P2486" s="16"/>
      <c r="Q2486" s="25"/>
      <c r="R2486" s="106"/>
      <c r="S2486" s="245" t="s">
        <v>123</v>
      </c>
      <c r="T2486" s="261"/>
      <c r="U2486" s="261"/>
      <c r="V2486" s="261"/>
      <c r="W2486" s="267"/>
      <c r="X2486" s="46"/>
      <c r="Y2486" s="89"/>
      <c r="Z2486" s="89"/>
      <c r="AA2486" s="89"/>
      <c r="AB2486" s="118"/>
      <c r="AC2486" s="16"/>
      <c r="AD2486" s="16"/>
      <c r="AE2486" s="16"/>
      <c r="AF2486" s="16"/>
      <c r="AG2486" s="16"/>
      <c r="AH2486" s="16"/>
      <c r="AI2486" s="16"/>
      <c r="AJ2486" s="16"/>
      <c r="AK2486" s="16"/>
      <c r="AL2486" s="16"/>
      <c r="AM2486" s="16"/>
      <c r="AN2486" s="16"/>
      <c r="AO2486" s="16"/>
      <c r="AP2486" s="16"/>
      <c r="AQ2486" s="25"/>
      <c r="AR2486" s="106"/>
      <c r="AS2486" s="245" t="s">
        <v>123</v>
      </c>
      <c r="AT2486" s="261"/>
      <c r="AU2486" s="261"/>
      <c r="AV2486" s="261"/>
      <c r="AW2486" s="267"/>
      <c r="AX2486" s="46"/>
      <c r="AY2486" s="89"/>
      <c r="AZ2486" s="89"/>
      <c r="BA2486" s="89"/>
      <c r="BB2486" s="118"/>
    </row>
    <row r="2487" spans="2:60">
      <c r="C2487" s="19" t="s">
        <v>1119</v>
      </c>
      <c r="D2487" s="19"/>
      <c r="E2487" s="19"/>
      <c r="F2487" s="19"/>
      <c r="G2487" s="19"/>
      <c r="H2487" s="19"/>
      <c r="I2487" s="19"/>
      <c r="J2487" s="19"/>
      <c r="K2487" s="19"/>
      <c r="L2487" s="19"/>
      <c r="M2487" s="19"/>
      <c r="N2487" s="19"/>
      <c r="O2487" s="19"/>
      <c r="P2487" s="19"/>
      <c r="Q2487" s="69" t="str">
        <f>VLOOKUP($C2487,D1_8!$B$5:$I$996,6,FALSE)&amp;""</f>
        <v/>
      </c>
      <c r="R2487" s="104"/>
      <c r="S2487" s="8"/>
      <c r="T2487" s="65"/>
      <c r="U2487" s="65"/>
      <c r="V2487" s="65"/>
      <c r="W2487" s="136"/>
      <c r="X2487" s="8"/>
      <c r="Y2487" s="65"/>
      <c r="Z2487" s="65"/>
      <c r="AA2487" s="65"/>
      <c r="AB2487" s="136"/>
      <c r="AC2487" s="19" t="s">
        <v>6317</v>
      </c>
      <c r="AD2487" s="19"/>
      <c r="AE2487" s="19"/>
      <c r="AF2487" s="19"/>
      <c r="AG2487" s="19"/>
      <c r="AH2487" s="19"/>
      <c r="AI2487" s="19"/>
      <c r="AJ2487" s="19"/>
      <c r="AK2487" s="19"/>
      <c r="AL2487" s="19"/>
      <c r="AM2487" s="19"/>
      <c r="AN2487" s="19"/>
      <c r="AO2487" s="19"/>
      <c r="AP2487" s="19"/>
      <c r="AQ2487" s="69" t="str">
        <f>VLOOKUP($AC2487,D1_8!$B$5:$I$996,6,FALSE)&amp;""</f>
        <v/>
      </c>
      <c r="AR2487" s="104"/>
      <c r="AS2487" s="111"/>
      <c r="AT2487" s="111"/>
      <c r="AU2487" s="111"/>
      <c r="AV2487" s="111"/>
      <c r="AW2487" s="111"/>
      <c r="AX2487" s="24"/>
      <c r="AY2487" s="76"/>
      <c r="AZ2487" s="76"/>
      <c r="BA2487" s="76"/>
      <c r="BB2487" s="104"/>
    </row>
    <row r="2488" spans="2:60">
      <c r="C2488" s="19"/>
      <c r="D2488" s="19"/>
      <c r="E2488" s="19"/>
      <c r="F2488" s="19"/>
      <c r="G2488" s="19"/>
      <c r="H2488" s="19"/>
      <c r="I2488" s="19"/>
      <c r="J2488" s="19"/>
      <c r="K2488" s="19"/>
      <c r="L2488" s="19"/>
      <c r="M2488" s="19"/>
      <c r="N2488" s="19"/>
      <c r="O2488" s="19"/>
      <c r="P2488" s="19"/>
      <c r="Q2488" s="25"/>
      <c r="R2488" s="106"/>
      <c r="S2488" s="31"/>
      <c r="W2488" s="67"/>
      <c r="X2488" s="31"/>
      <c r="AB2488" s="67"/>
      <c r="AC2488" s="19"/>
      <c r="AD2488" s="19"/>
      <c r="AE2488" s="19"/>
      <c r="AF2488" s="19"/>
      <c r="AG2488" s="19"/>
      <c r="AH2488" s="19"/>
      <c r="AI2488" s="19"/>
      <c r="AJ2488" s="19"/>
      <c r="AK2488" s="19"/>
      <c r="AL2488" s="19"/>
      <c r="AM2488" s="19"/>
      <c r="AN2488" s="19"/>
      <c r="AO2488" s="19"/>
      <c r="AP2488" s="19"/>
      <c r="AQ2488" s="25"/>
      <c r="AR2488" s="106"/>
      <c r="AS2488" s="246"/>
      <c r="AT2488" s="246"/>
      <c r="AU2488" s="246"/>
      <c r="AV2488" s="246"/>
      <c r="AW2488" s="246"/>
      <c r="AX2488" s="34"/>
      <c r="AY2488" s="2"/>
      <c r="AZ2488" s="2"/>
      <c r="BA2488" s="2"/>
      <c r="BB2488" s="105"/>
    </row>
    <row r="2489" spans="2:60">
      <c r="C2489" s="19" t="s">
        <v>6318</v>
      </c>
      <c r="D2489" s="19"/>
      <c r="E2489" s="19"/>
      <c r="F2489" s="19"/>
      <c r="G2489" s="19"/>
      <c r="H2489" s="19"/>
      <c r="I2489" s="19"/>
      <c r="J2489" s="19"/>
      <c r="K2489" s="19"/>
      <c r="L2489" s="19"/>
      <c r="M2489" s="19"/>
      <c r="N2489" s="19"/>
      <c r="O2489" s="19"/>
      <c r="P2489" s="19"/>
      <c r="Q2489" s="69" t="str">
        <f>VLOOKUP($C2489,D1_8!$B$5:$I$996,6,FALSE)&amp;""</f>
        <v/>
      </c>
      <c r="R2489" s="104"/>
      <c r="S2489" s="246"/>
      <c r="T2489" s="246"/>
      <c r="U2489" s="246"/>
      <c r="V2489" s="246"/>
      <c r="W2489" s="246"/>
      <c r="X2489" s="34"/>
      <c r="Y2489" s="2"/>
      <c r="Z2489" s="2"/>
      <c r="AA2489" s="2"/>
      <c r="AB2489" s="105"/>
      <c r="AC2489" s="19" t="s">
        <v>113</v>
      </c>
      <c r="AD2489" s="19"/>
      <c r="AE2489" s="19"/>
      <c r="AF2489" s="19"/>
      <c r="AG2489" s="19"/>
      <c r="AH2489" s="19"/>
      <c r="AI2489" s="19"/>
      <c r="AJ2489" s="19"/>
      <c r="AK2489" s="19"/>
      <c r="AL2489" s="19"/>
      <c r="AM2489" s="19"/>
      <c r="AN2489" s="19"/>
      <c r="AO2489" s="19"/>
      <c r="AP2489" s="19"/>
      <c r="AQ2489" s="69" t="str">
        <f>VLOOKUP($AC2489,D1_8!$B$5:$I$996,6,FALSE)&amp;""</f>
        <v/>
      </c>
      <c r="AR2489" s="104"/>
      <c r="AS2489" s="246"/>
      <c r="AT2489" s="246"/>
      <c r="AU2489" s="246"/>
      <c r="AV2489" s="246"/>
      <c r="AW2489" s="246"/>
      <c r="AX2489" s="34"/>
      <c r="AY2489" s="2"/>
      <c r="AZ2489" s="2"/>
      <c r="BA2489" s="2"/>
      <c r="BB2489" s="105"/>
    </row>
    <row r="2490" spans="2:60">
      <c r="C2490" s="19"/>
      <c r="D2490" s="19"/>
      <c r="E2490" s="19"/>
      <c r="F2490" s="19"/>
      <c r="G2490" s="19"/>
      <c r="H2490" s="19"/>
      <c r="I2490" s="19"/>
      <c r="J2490" s="19"/>
      <c r="K2490" s="19"/>
      <c r="L2490" s="19"/>
      <c r="M2490" s="19"/>
      <c r="N2490" s="19"/>
      <c r="O2490" s="19"/>
      <c r="P2490" s="19"/>
      <c r="Q2490" s="25"/>
      <c r="R2490" s="106"/>
      <c r="S2490" s="246"/>
      <c r="T2490" s="246"/>
      <c r="U2490" s="246"/>
      <c r="V2490" s="246"/>
      <c r="W2490" s="246"/>
      <c r="X2490" s="34"/>
      <c r="Y2490" s="2"/>
      <c r="Z2490" s="2"/>
      <c r="AA2490" s="2"/>
      <c r="AB2490" s="105"/>
      <c r="AC2490" s="19"/>
      <c r="AD2490" s="19"/>
      <c r="AE2490" s="19"/>
      <c r="AF2490" s="19"/>
      <c r="AG2490" s="19"/>
      <c r="AH2490" s="19"/>
      <c r="AI2490" s="19"/>
      <c r="AJ2490" s="19"/>
      <c r="AK2490" s="19"/>
      <c r="AL2490" s="19"/>
      <c r="AM2490" s="19"/>
      <c r="AN2490" s="19"/>
      <c r="AO2490" s="19"/>
      <c r="AP2490" s="19"/>
      <c r="AQ2490" s="25"/>
      <c r="AR2490" s="106"/>
      <c r="AS2490" s="246"/>
      <c r="AT2490" s="246"/>
      <c r="AU2490" s="246"/>
      <c r="AV2490" s="246"/>
      <c r="AW2490" s="246"/>
      <c r="AX2490" s="34"/>
      <c r="AY2490" s="2"/>
      <c r="AZ2490" s="2"/>
      <c r="BA2490" s="2"/>
      <c r="BB2490" s="105"/>
    </row>
    <row r="2491" spans="2:60">
      <c r="C2491" s="19" t="s">
        <v>3003</v>
      </c>
      <c r="D2491" s="19"/>
      <c r="E2491" s="19"/>
      <c r="F2491" s="19"/>
      <c r="G2491" s="19"/>
      <c r="H2491" s="19"/>
      <c r="I2491" s="19"/>
      <c r="J2491" s="19"/>
      <c r="K2491" s="19"/>
      <c r="L2491" s="19"/>
      <c r="M2491" s="19"/>
      <c r="N2491" s="19"/>
      <c r="O2491" s="19"/>
      <c r="P2491" s="19"/>
      <c r="Q2491" s="69" t="str">
        <f>VLOOKUP($C2491,D1_8!$B$5:$I$996,6,FALSE)&amp;""</f>
        <v/>
      </c>
      <c r="R2491" s="104"/>
      <c r="S2491" s="246"/>
      <c r="T2491" s="246"/>
      <c r="U2491" s="246"/>
      <c r="V2491" s="246"/>
      <c r="W2491" s="246"/>
      <c r="X2491" s="34"/>
      <c r="Y2491" s="2"/>
      <c r="Z2491" s="2"/>
      <c r="AA2491" s="2"/>
      <c r="AB2491" s="105"/>
      <c r="AC2491" s="19" t="s">
        <v>6319</v>
      </c>
      <c r="AD2491" s="19"/>
      <c r="AE2491" s="19"/>
      <c r="AF2491" s="19"/>
      <c r="AG2491" s="19"/>
      <c r="AH2491" s="19"/>
      <c r="AI2491" s="19"/>
      <c r="AJ2491" s="19"/>
      <c r="AK2491" s="19"/>
      <c r="AL2491" s="19"/>
      <c r="AM2491" s="19"/>
      <c r="AN2491" s="19"/>
      <c r="AO2491" s="19"/>
      <c r="AP2491" s="19"/>
      <c r="AQ2491" s="69" t="str">
        <f>VLOOKUP($AC2491,D1_8!$B$5:$I$996,6,FALSE)&amp;""</f>
        <v/>
      </c>
      <c r="AR2491" s="104"/>
      <c r="AS2491" s="246"/>
      <c r="AT2491" s="246"/>
      <c r="AU2491" s="246"/>
      <c r="AV2491" s="246"/>
      <c r="AW2491" s="246"/>
      <c r="AX2491" s="34"/>
      <c r="AY2491" s="2"/>
      <c r="AZ2491" s="2"/>
      <c r="BA2491" s="2"/>
      <c r="BB2491" s="105"/>
    </row>
    <row r="2492" spans="2:60">
      <c r="C2492" s="19"/>
      <c r="D2492" s="19"/>
      <c r="E2492" s="19"/>
      <c r="F2492" s="19"/>
      <c r="G2492" s="19"/>
      <c r="H2492" s="19"/>
      <c r="I2492" s="19"/>
      <c r="J2492" s="19"/>
      <c r="K2492" s="19"/>
      <c r="L2492" s="19"/>
      <c r="M2492" s="19"/>
      <c r="N2492" s="19"/>
      <c r="O2492" s="19"/>
      <c r="P2492" s="19"/>
      <c r="Q2492" s="25"/>
      <c r="R2492" s="106"/>
      <c r="S2492" s="246"/>
      <c r="T2492" s="246"/>
      <c r="U2492" s="246"/>
      <c r="V2492" s="246"/>
      <c r="W2492" s="246"/>
      <c r="X2492" s="34"/>
      <c r="Y2492" s="2"/>
      <c r="Z2492" s="2"/>
      <c r="AA2492" s="2"/>
      <c r="AB2492" s="105"/>
      <c r="AC2492" s="19"/>
      <c r="AD2492" s="19"/>
      <c r="AE2492" s="19"/>
      <c r="AF2492" s="19"/>
      <c r="AG2492" s="19"/>
      <c r="AH2492" s="19"/>
      <c r="AI2492" s="19"/>
      <c r="AJ2492" s="19"/>
      <c r="AK2492" s="19"/>
      <c r="AL2492" s="19"/>
      <c r="AM2492" s="19"/>
      <c r="AN2492" s="19"/>
      <c r="AO2492" s="19"/>
      <c r="AP2492" s="19"/>
      <c r="AQ2492" s="25"/>
      <c r="AR2492" s="106"/>
      <c r="AS2492" s="246"/>
      <c r="AT2492" s="246"/>
      <c r="AU2492" s="246"/>
      <c r="AV2492" s="246"/>
      <c r="AW2492" s="246"/>
      <c r="AX2492" s="34"/>
      <c r="AY2492" s="2"/>
      <c r="AZ2492" s="2"/>
      <c r="BA2492" s="2"/>
      <c r="BB2492" s="105"/>
    </row>
    <row r="2493" spans="2:60">
      <c r="C2493" s="19" t="s">
        <v>6320</v>
      </c>
      <c r="D2493" s="19"/>
      <c r="E2493" s="19"/>
      <c r="F2493" s="19"/>
      <c r="G2493" s="19"/>
      <c r="H2493" s="19"/>
      <c r="I2493" s="19"/>
      <c r="J2493" s="19"/>
      <c r="K2493" s="19"/>
      <c r="L2493" s="19"/>
      <c r="M2493" s="19"/>
      <c r="N2493" s="19"/>
      <c r="O2493" s="19"/>
      <c r="P2493" s="19"/>
      <c r="Q2493" s="69" t="str">
        <f>VLOOKUP($C2493,D1_8!$B$5:$I$996,6,FALSE)&amp;""</f>
        <v/>
      </c>
      <c r="R2493" s="104"/>
      <c r="S2493" s="246"/>
      <c r="T2493" s="246"/>
      <c r="U2493" s="246"/>
      <c r="V2493" s="246"/>
      <c r="W2493" s="246"/>
      <c r="X2493" s="34"/>
      <c r="Y2493" s="2"/>
      <c r="Z2493" s="2"/>
      <c r="AA2493" s="2"/>
      <c r="AB2493" s="105"/>
      <c r="AC2493" s="19" t="s">
        <v>550</v>
      </c>
      <c r="AD2493" s="19"/>
      <c r="AE2493" s="19"/>
      <c r="AF2493" s="19"/>
      <c r="AG2493" s="19"/>
      <c r="AH2493" s="19"/>
      <c r="AI2493" s="19"/>
      <c r="AJ2493" s="19"/>
      <c r="AK2493" s="19"/>
      <c r="AL2493" s="19"/>
      <c r="AM2493" s="19"/>
      <c r="AN2493" s="19"/>
      <c r="AO2493" s="19"/>
      <c r="AP2493" s="19"/>
      <c r="AQ2493" s="69" t="str">
        <f>VLOOKUP($AC2493,D1_8!$B$5:$I$996,6,FALSE)&amp;""</f>
        <v/>
      </c>
      <c r="AR2493" s="104"/>
      <c r="AS2493" s="246"/>
      <c r="AT2493" s="246"/>
      <c r="AU2493" s="246"/>
      <c r="AV2493" s="246"/>
      <c r="AW2493" s="246"/>
      <c r="AX2493" s="34"/>
      <c r="AY2493" s="2"/>
      <c r="AZ2493" s="2"/>
      <c r="BA2493" s="2"/>
      <c r="BB2493" s="105"/>
    </row>
    <row r="2494" spans="2:60">
      <c r="C2494" s="19"/>
      <c r="D2494" s="19"/>
      <c r="E2494" s="19"/>
      <c r="F2494" s="19"/>
      <c r="G2494" s="19"/>
      <c r="H2494" s="19"/>
      <c r="I2494" s="19"/>
      <c r="J2494" s="19"/>
      <c r="K2494" s="19"/>
      <c r="L2494" s="19"/>
      <c r="M2494" s="19"/>
      <c r="N2494" s="19"/>
      <c r="O2494" s="19"/>
      <c r="P2494" s="19"/>
      <c r="Q2494" s="25"/>
      <c r="R2494" s="106"/>
      <c r="S2494" s="246"/>
      <c r="T2494" s="246"/>
      <c r="U2494" s="246"/>
      <c r="V2494" s="246"/>
      <c r="W2494" s="246"/>
      <c r="X2494" s="34"/>
      <c r="Y2494" s="2"/>
      <c r="Z2494" s="2"/>
      <c r="AA2494" s="2"/>
      <c r="AB2494" s="105"/>
      <c r="AC2494" s="19"/>
      <c r="AD2494" s="19"/>
      <c r="AE2494" s="19"/>
      <c r="AF2494" s="19"/>
      <c r="AG2494" s="19"/>
      <c r="AH2494" s="19"/>
      <c r="AI2494" s="19"/>
      <c r="AJ2494" s="19"/>
      <c r="AK2494" s="19"/>
      <c r="AL2494" s="19"/>
      <c r="AM2494" s="19"/>
      <c r="AN2494" s="19"/>
      <c r="AO2494" s="19"/>
      <c r="AP2494" s="19"/>
      <c r="AQ2494" s="25"/>
      <c r="AR2494" s="106"/>
      <c r="AS2494" s="246"/>
      <c r="AT2494" s="246"/>
      <c r="AU2494" s="246"/>
      <c r="AV2494" s="246"/>
      <c r="AW2494" s="246"/>
      <c r="AX2494" s="34"/>
      <c r="AY2494" s="2"/>
      <c r="AZ2494" s="2"/>
      <c r="BA2494" s="2"/>
      <c r="BB2494" s="105"/>
    </row>
    <row r="2495" spans="2:60">
      <c r="C2495" s="19" t="s">
        <v>3805</v>
      </c>
      <c r="D2495" s="19"/>
      <c r="E2495" s="19"/>
      <c r="F2495" s="19"/>
      <c r="G2495" s="19"/>
      <c r="H2495" s="19"/>
      <c r="I2495" s="19"/>
      <c r="J2495" s="19"/>
      <c r="K2495" s="19"/>
      <c r="L2495" s="19"/>
      <c r="M2495" s="19"/>
      <c r="N2495" s="19"/>
      <c r="O2495" s="19"/>
      <c r="P2495" s="19"/>
      <c r="Q2495" s="69" t="str">
        <f>VLOOKUP($C2495,D1_8!$B$5:$I$996,6,FALSE)&amp;""</f>
        <v/>
      </c>
      <c r="R2495" s="104"/>
      <c r="S2495" s="246"/>
      <c r="T2495" s="246"/>
      <c r="U2495" s="246"/>
      <c r="V2495" s="246"/>
      <c r="W2495" s="246"/>
      <c r="X2495" s="34"/>
      <c r="Y2495" s="2"/>
      <c r="Z2495" s="2"/>
      <c r="AA2495" s="2"/>
      <c r="AB2495" s="105"/>
      <c r="AC2495" s="19" t="s">
        <v>6321</v>
      </c>
      <c r="AD2495" s="19"/>
      <c r="AE2495" s="19"/>
      <c r="AF2495" s="19"/>
      <c r="AG2495" s="19"/>
      <c r="AH2495" s="19"/>
      <c r="AI2495" s="19"/>
      <c r="AJ2495" s="19"/>
      <c r="AK2495" s="19"/>
      <c r="AL2495" s="19"/>
      <c r="AM2495" s="19"/>
      <c r="AN2495" s="19"/>
      <c r="AO2495" s="19"/>
      <c r="AP2495" s="19"/>
      <c r="AQ2495" s="69" t="str">
        <f>VLOOKUP($AC2495,D1_8!$B$5:$I$996,6,FALSE)&amp;""</f>
        <v/>
      </c>
      <c r="AR2495" s="104"/>
      <c r="AS2495" s="246"/>
      <c r="AT2495" s="246"/>
      <c r="AU2495" s="246"/>
      <c r="AV2495" s="246"/>
      <c r="AW2495" s="246"/>
      <c r="AX2495" s="34"/>
      <c r="AY2495" s="2"/>
      <c r="AZ2495" s="2"/>
      <c r="BA2495" s="2"/>
      <c r="BB2495" s="105"/>
    </row>
    <row r="2496" spans="2:60">
      <c r="C2496" s="19"/>
      <c r="D2496" s="19"/>
      <c r="E2496" s="19"/>
      <c r="F2496" s="19"/>
      <c r="G2496" s="19"/>
      <c r="H2496" s="19"/>
      <c r="I2496" s="19"/>
      <c r="J2496" s="19"/>
      <c r="K2496" s="19"/>
      <c r="L2496" s="19"/>
      <c r="M2496" s="19"/>
      <c r="N2496" s="19"/>
      <c r="O2496" s="19"/>
      <c r="P2496" s="19"/>
      <c r="Q2496" s="25"/>
      <c r="R2496" s="106"/>
      <c r="S2496" s="246"/>
      <c r="T2496" s="246"/>
      <c r="U2496" s="246"/>
      <c r="V2496" s="246"/>
      <c r="W2496" s="246"/>
      <c r="X2496" s="34"/>
      <c r="Y2496" s="2"/>
      <c r="Z2496" s="2"/>
      <c r="AA2496" s="2"/>
      <c r="AB2496" s="105"/>
      <c r="AC2496" s="19"/>
      <c r="AD2496" s="19"/>
      <c r="AE2496" s="19"/>
      <c r="AF2496" s="19"/>
      <c r="AG2496" s="19"/>
      <c r="AH2496" s="19"/>
      <c r="AI2496" s="19"/>
      <c r="AJ2496" s="19"/>
      <c r="AK2496" s="19"/>
      <c r="AL2496" s="19"/>
      <c r="AM2496" s="19"/>
      <c r="AN2496" s="19"/>
      <c r="AO2496" s="19"/>
      <c r="AP2496" s="19"/>
      <c r="AQ2496" s="25"/>
      <c r="AR2496" s="106"/>
      <c r="AS2496" s="246"/>
      <c r="AT2496" s="246"/>
      <c r="AU2496" s="246"/>
      <c r="AV2496" s="246"/>
      <c r="AW2496" s="246"/>
      <c r="AX2496" s="34"/>
      <c r="AY2496" s="2"/>
      <c r="AZ2496" s="2"/>
      <c r="BA2496" s="2"/>
      <c r="BB2496" s="105"/>
    </row>
    <row r="2497" spans="2:54">
      <c r="C2497" s="19" t="s">
        <v>2810</v>
      </c>
      <c r="D2497" s="19"/>
      <c r="E2497" s="19"/>
      <c r="F2497" s="19"/>
      <c r="G2497" s="19"/>
      <c r="H2497" s="19"/>
      <c r="I2497" s="19"/>
      <c r="J2497" s="19"/>
      <c r="K2497" s="19"/>
      <c r="L2497" s="19"/>
      <c r="M2497" s="19"/>
      <c r="N2497" s="19"/>
      <c r="O2497" s="19"/>
      <c r="P2497" s="19"/>
      <c r="Q2497" s="69" t="str">
        <f>VLOOKUP($C2497,D1_8!$B$5:$I$996,6,FALSE)&amp;""</f>
        <v/>
      </c>
      <c r="R2497" s="104"/>
      <c r="S2497" s="246"/>
      <c r="T2497" s="246"/>
      <c r="U2497" s="246"/>
      <c r="V2497" s="246"/>
      <c r="W2497" s="246"/>
      <c r="X2497" s="34"/>
      <c r="Y2497" s="2"/>
      <c r="Z2497" s="2"/>
      <c r="AA2497" s="2"/>
      <c r="AB2497" s="105"/>
      <c r="AC2497" s="19" t="s">
        <v>4181</v>
      </c>
      <c r="AD2497" s="19"/>
      <c r="AE2497" s="19"/>
      <c r="AF2497" s="19"/>
      <c r="AG2497" s="19"/>
      <c r="AH2497" s="19"/>
      <c r="AI2497" s="19"/>
      <c r="AJ2497" s="19"/>
      <c r="AK2497" s="19"/>
      <c r="AL2497" s="19"/>
      <c r="AM2497" s="19"/>
      <c r="AN2497" s="19"/>
      <c r="AO2497" s="19"/>
      <c r="AP2497" s="19"/>
      <c r="AQ2497" s="69" t="str">
        <f>VLOOKUP($AC2497,D1_8!$B$5:$I$996,6,FALSE)&amp;""</f>
        <v/>
      </c>
      <c r="AR2497" s="104"/>
      <c r="AS2497" s="246"/>
      <c r="AT2497" s="246"/>
      <c r="AU2497" s="246"/>
      <c r="AV2497" s="246"/>
      <c r="AW2497" s="246"/>
      <c r="AX2497" s="34"/>
      <c r="AY2497" s="2"/>
      <c r="AZ2497" s="2"/>
      <c r="BA2497" s="2"/>
      <c r="BB2497" s="105"/>
    </row>
    <row r="2498" spans="2:54">
      <c r="C2498" s="19"/>
      <c r="D2498" s="19"/>
      <c r="E2498" s="19"/>
      <c r="F2498" s="19"/>
      <c r="G2498" s="19"/>
      <c r="H2498" s="19"/>
      <c r="I2498" s="19"/>
      <c r="J2498" s="19"/>
      <c r="K2498" s="19"/>
      <c r="L2498" s="19"/>
      <c r="M2498" s="19"/>
      <c r="N2498" s="19"/>
      <c r="O2498" s="19"/>
      <c r="P2498" s="19"/>
      <c r="Q2498" s="25"/>
      <c r="R2498" s="106"/>
      <c r="S2498" s="110"/>
      <c r="T2498" s="110"/>
      <c r="U2498" s="110"/>
      <c r="V2498" s="110"/>
      <c r="W2498" s="110"/>
      <c r="X2498" s="25"/>
      <c r="Y2498" s="77"/>
      <c r="Z2498" s="77"/>
      <c r="AA2498" s="77"/>
      <c r="AB2498" s="106"/>
      <c r="AC2498" s="19"/>
      <c r="AD2498" s="19"/>
      <c r="AE2498" s="19"/>
      <c r="AF2498" s="19"/>
      <c r="AG2498" s="19"/>
      <c r="AH2498" s="19"/>
      <c r="AI2498" s="19"/>
      <c r="AJ2498" s="19"/>
      <c r="AK2498" s="19"/>
      <c r="AL2498" s="19"/>
      <c r="AM2498" s="19"/>
      <c r="AN2498" s="19"/>
      <c r="AO2498" s="19"/>
      <c r="AP2498" s="19"/>
      <c r="AQ2498" s="25"/>
      <c r="AR2498" s="106"/>
      <c r="AS2498" s="110"/>
      <c r="AT2498" s="110"/>
      <c r="AU2498" s="110"/>
      <c r="AV2498" s="110"/>
      <c r="AW2498" s="110"/>
      <c r="AX2498" s="25"/>
      <c r="AY2498" s="77"/>
      <c r="AZ2498" s="77"/>
      <c r="BA2498" s="77"/>
      <c r="BB2498" s="106"/>
    </row>
    <row r="2499" spans="2:54">
      <c r="C2499" s="19" t="s">
        <v>6322</v>
      </c>
      <c r="D2499" s="19"/>
      <c r="E2499" s="19"/>
      <c r="F2499" s="19"/>
      <c r="G2499" s="19"/>
      <c r="H2499" s="19"/>
      <c r="I2499" s="19"/>
      <c r="J2499" s="19"/>
      <c r="K2499" s="19"/>
      <c r="L2499" s="19"/>
      <c r="M2499" s="19"/>
      <c r="N2499" s="19"/>
      <c r="O2499" s="19"/>
      <c r="P2499" s="19"/>
      <c r="Q2499" s="69" t="str">
        <f>VLOOKUP($C2499,D1_8!$B$5:$I$996,6,FALSE)&amp;""</f>
        <v/>
      </c>
      <c r="R2499" s="104"/>
      <c r="S2499" s="16" t="s">
        <v>2773</v>
      </c>
      <c r="T2499" s="16"/>
      <c r="U2499" s="16"/>
      <c r="V2499" s="16"/>
      <c r="W2499" s="16"/>
      <c r="X2499" s="157" t="str">
        <f>VLOOKUP($C2499,D1_8!$B$5:$I$996,8,FALSE)&amp;""</f>
        <v/>
      </c>
      <c r="Y2499" s="35"/>
      <c r="Z2499" s="35"/>
      <c r="AA2499" s="35"/>
      <c r="AB2499" s="104" t="s">
        <v>5574</v>
      </c>
      <c r="AC2499" s="19" t="s">
        <v>806</v>
      </c>
      <c r="AD2499" s="19"/>
      <c r="AE2499" s="19"/>
      <c r="AF2499" s="19"/>
      <c r="AG2499" s="19"/>
      <c r="AH2499" s="19"/>
      <c r="AI2499" s="19"/>
      <c r="AJ2499" s="19"/>
      <c r="AK2499" s="19"/>
      <c r="AL2499" s="19"/>
      <c r="AM2499" s="19"/>
      <c r="AN2499" s="19"/>
      <c r="AO2499" s="19"/>
      <c r="AP2499" s="19"/>
      <c r="AQ2499" s="69" t="str">
        <f>VLOOKUP($AC2499,D1_8!$B$5:$I$996,6,FALSE)&amp;""</f>
        <v/>
      </c>
      <c r="AR2499" s="104"/>
      <c r="AS2499" s="16" t="s">
        <v>2773</v>
      </c>
      <c r="AT2499" s="16"/>
      <c r="AU2499" s="16"/>
      <c r="AV2499" s="16"/>
      <c r="AW2499" s="16"/>
      <c r="AX2499" s="157" t="str">
        <f>VLOOKUP($AC2499,D1_8!$B$5:$I$996,8,FALSE)&amp;""</f>
        <v/>
      </c>
      <c r="AY2499" s="35"/>
      <c r="AZ2499" s="35"/>
      <c r="BA2499" s="35"/>
      <c r="BB2499" s="104" t="s">
        <v>5574</v>
      </c>
    </row>
    <row r="2500" spans="2:54">
      <c r="C2500" s="19"/>
      <c r="D2500" s="19"/>
      <c r="E2500" s="19"/>
      <c r="F2500" s="19"/>
      <c r="G2500" s="19"/>
      <c r="H2500" s="19"/>
      <c r="I2500" s="19"/>
      <c r="J2500" s="19"/>
      <c r="K2500" s="19"/>
      <c r="L2500" s="19"/>
      <c r="M2500" s="19"/>
      <c r="N2500" s="19"/>
      <c r="O2500" s="19"/>
      <c r="P2500" s="19"/>
      <c r="Q2500" s="25"/>
      <c r="R2500" s="106"/>
      <c r="S2500" s="16"/>
      <c r="T2500" s="16"/>
      <c r="U2500" s="16"/>
      <c r="V2500" s="16"/>
      <c r="W2500" s="16"/>
      <c r="X2500" s="11"/>
      <c r="Y2500" s="35"/>
      <c r="Z2500" s="35"/>
      <c r="AA2500" s="35"/>
      <c r="AB2500" s="106"/>
      <c r="AC2500" s="19"/>
      <c r="AD2500" s="19"/>
      <c r="AE2500" s="19"/>
      <c r="AF2500" s="19"/>
      <c r="AG2500" s="19"/>
      <c r="AH2500" s="19"/>
      <c r="AI2500" s="19"/>
      <c r="AJ2500" s="19"/>
      <c r="AK2500" s="19"/>
      <c r="AL2500" s="19"/>
      <c r="AM2500" s="19"/>
      <c r="AN2500" s="19"/>
      <c r="AO2500" s="19"/>
      <c r="AP2500" s="19"/>
      <c r="AQ2500" s="25"/>
      <c r="AR2500" s="106"/>
      <c r="AS2500" s="16"/>
      <c r="AT2500" s="16"/>
      <c r="AU2500" s="16"/>
      <c r="AV2500" s="16"/>
      <c r="AW2500" s="16"/>
      <c r="AX2500" s="11"/>
      <c r="AY2500" s="35"/>
      <c r="AZ2500" s="35"/>
      <c r="BA2500" s="35"/>
      <c r="BB2500" s="106"/>
    </row>
    <row r="2501" spans="2:54">
      <c r="C2501" s="19" t="s">
        <v>2053</v>
      </c>
      <c r="D2501" s="19"/>
      <c r="E2501" s="19"/>
      <c r="F2501" s="19"/>
      <c r="G2501" s="19"/>
      <c r="H2501" s="19"/>
      <c r="I2501" s="19"/>
      <c r="J2501" s="19"/>
      <c r="K2501" s="19"/>
      <c r="L2501" s="19"/>
      <c r="M2501" s="19"/>
      <c r="N2501" s="19"/>
      <c r="O2501" s="19"/>
      <c r="P2501" s="19"/>
      <c r="Q2501" s="69" t="str">
        <f>VLOOKUP($C2501,D1_8!$B$5:$I$996,6,FALSE)&amp;""</f>
        <v/>
      </c>
      <c r="R2501" s="104"/>
      <c r="S2501" s="16" t="s">
        <v>2773</v>
      </c>
      <c r="T2501" s="16"/>
      <c r="U2501" s="16"/>
      <c r="V2501" s="16"/>
      <c r="W2501" s="16"/>
      <c r="X2501" s="157" t="str">
        <f>VLOOKUP($C2501,D1_8!$B$5:$I$996,8,FALSE)&amp;""</f>
        <v/>
      </c>
      <c r="Y2501" s="35"/>
      <c r="Z2501" s="35"/>
      <c r="AA2501" s="35"/>
      <c r="AB2501" s="104" t="s">
        <v>5574</v>
      </c>
      <c r="AC2501" s="19" t="s">
        <v>6323</v>
      </c>
      <c r="AD2501" s="19"/>
      <c r="AE2501" s="19"/>
      <c r="AF2501" s="19"/>
      <c r="AG2501" s="19"/>
      <c r="AH2501" s="19"/>
      <c r="AI2501" s="19"/>
      <c r="AJ2501" s="19"/>
      <c r="AK2501" s="19"/>
      <c r="AL2501" s="19"/>
      <c r="AM2501" s="19"/>
      <c r="AN2501" s="19"/>
      <c r="AO2501" s="19"/>
      <c r="AP2501" s="19"/>
      <c r="AQ2501" s="69" t="str">
        <f>VLOOKUP($AC2501,D1_8!$B$5:$I$996,6,FALSE)&amp;""</f>
        <v/>
      </c>
      <c r="AR2501" s="104"/>
      <c r="AS2501" s="111"/>
      <c r="AT2501" s="111"/>
      <c r="AU2501" s="111"/>
      <c r="AV2501" s="111"/>
      <c r="AW2501" s="111"/>
      <c r="AX2501" s="24"/>
      <c r="AY2501" s="76"/>
      <c r="AZ2501" s="76"/>
      <c r="BA2501" s="76"/>
      <c r="BB2501" s="104"/>
    </row>
    <row r="2502" spans="2:54">
      <c r="C2502" s="19"/>
      <c r="D2502" s="19"/>
      <c r="E2502" s="19"/>
      <c r="F2502" s="19"/>
      <c r="G2502" s="19"/>
      <c r="H2502" s="19"/>
      <c r="I2502" s="19"/>
      <c r="J2502" s="19"/>
      <c r="K2502" s="19"/>
      <c r="L2502" s="19"/>
      <c r="M2502" s="19"/>
      <c r="N2502" s="19"/>
      <c r="O2502" s="19"/>
      <c r="P2502" s="19"/>
      <c r="Q2502" s="25"/>
      <c r="R2502" s="106"/>
      <c r="S2502" s="16"/>
      <c r="T2502" s="16"/>
      <c r="U2502" s="16"/>
      <c r="V2502" s="16"/>
      <c r="W2502" s="16"/>
      <c r="X2502" s="11"/>
      <c r="Y2502" s="35"/>
      <c r="Z2502" s="35"/>
      <c r="AA2502" s="35"/>
      <c r="AB2502" s="106"/>
      <c r="AC2502" s="19"/>
      <c r="AD2502" s="19"/>
      <c r="AE2502" s="19"/>
      <c r="AF2502" s="19"/>
      <c r="AG2502" s="19"/>
      <c r="AH2502" s="19"/>
      <c r="AI2502" s="19"/>
      <c r="AJ2502" s="19"/>
      <c r="AK2502" s="19"/>
      <c r="AL2502" s="19"/>
      <c r="AM2502" s="19"/>
      <c r="AN2502" s="19"/>
      <c r="AO2502" s="19"/>
      <c r="AP2502" s="19"/>
      <c r="AQ2502" s="25"/>
      <c r="AR2502" s="106"/>
      <c r="AS2502" s="246"/>
      <c r="AT2502" s="246"/>
      <c r="AU2502" s="246"/>
      <c r="AV2502" s="246"/>
      <c r="AW2502" s="246"/>
      <c r="AX2502" s="34"/>
      <c r="AY2502" s="2"/>
      <c r="AZ2502" s="2"/>
      <c r="BA2502" s="2"/>
      <c r="BB2502" s="105"/>
    </row>
    <row r="2503" spans="2:54">
      <c r="C2503" s="19" t="s">
        <v>4695</v>
      </c>
      <c r="D2503" s="19"/>
      <c r="E2503" s="19"/>
      <c r="F2503" s="19"/>
      <c r="G2503" s="19"/>
      <c r="H2503" s="19"/>
      <c r="I2503" s="19"/>
      <c r="J2503" s="19"/>
      <c r="K2503" s="19"/>
      <c r="L2503" s="19"/>
      <c r="M2503" s="19"/>
      <c r="N2503" s="19"/>
      <c r="O2503" s="19"/>
      <c r="P2503" s="19"/>
      <c r="Q2503" s="69" t="str">
        <f>VLOOKUP($C2503,D1_8!$B$5:$I$996,6,FALSE)&amp;""</f>
        <v/>
      </c>
      <c r="R2503" s="104"/>
      <c r="S2503" s="16"/>
      <c r="T2503" s="16"/>
      <c r="U2503" s="16"/>
      <c r="V2503" s="16"/>
      <c r="W2503" s="16"/>
      <c r="X2503" s="11"/>
      <c r="Y2503" s="35"/>
      <c r="Z2503" s="35"/>
      <c r="AA2503" s="35"/>
      <c r="AB2503" s="104"/>
      <c r="AC2503" s="19" t="s">
        <v>4043</v>
      </c>
      <c r="AD2503" s="19"/>
      <c r="AE2503" s="19"/>
      <c r="AF2503" s="19"/>
      <c r="AG2503" s="19"/>
      <c r="AH2503" s="19"/>
      <c r="AI2503" s="19"/>
      <c r="AJ2503" s="19"/>
      <c r="AK2503" s="19"/>
      <c r="AL2503" s="19"/>
      <c r="AM2503" s="19"/>
      <c r="AN2503" s="19"/>
      <c r="AO2503" s="19"/>
      <c r="AP2503" s="19"/>
      <c r="AQ2503" s="69" t="str">
        <f>VLOOKUP($AC2503,D1_8!$B$5:$I$996,6,FALSE)&amp;""</f>
        <v/>
      </c>
      <c r="AR2503" s="104"/>
      <c r="AS2503" s="246"/>
      <c r="AT2503" s="246"/>
      <c r="AU2503" s="246"/>
      <c r="AV2503" s="246"/>
      <c r="AW2503" s="246"/>
      <c r="AX2503" s="34"/>
      <c r="AY2503" s="2"/>
      <c r="AZ2503" s="2"/>
      <c r="BA2503" s="2"/>
      <c r="BB2503" s="105"/>
    </row>
    <row r="2504" spans="2:54">
      <c r="C2504" s="19"/>
      <c r="D2504" s="19"/>
      <c r="E2504" s="19"/>
      <c r="F2504" s="19"/>
      <c r="G2504" s="19"/>
      <c r="H2504" s="19"/>
      <c r="I2504" s="19"/>
      <c r="J2504" s="19"/>
      <c r="K2504" s="19"/>
      <c r="L2504" s="19"/>
      <c r="M2504" s="19"/>
      <c r="N2504" s="19"/>
      <c r="O2504" s="19"/>
      <c r="P2504" s="19"/>
      <c r="Q2504" s="25"/>
      <c r="R2504" s="106"/>
      <c r="S2504" s="16"/>
      <c r="T2504" s="16"/>
      <c r="U2504" s="16"/>
      <c r="V2504" s="16"/>
      <c r="W2504" s="16"/>
      <c r="X2504" s="11"/>
      <c r="Y2504" s="35"/>
      <c r="Z2504" s="35"/>
      <c r="AA2504" s="35"/>
      <c r="AB2504" s="106"/>
      <c r="AC2504" s="19"/>
      <c r="AD2504" s="19"/>
      <c r="AE2504" s="19"/>
      <c r="AF2504" s="19"/>
      <c r="AG2504" s="19"/>
      <c r="AH2504" s="19"/>
      <c r="AI2504" s="19"/>
      <c r="AJ2504" s="19"/>
      <c r="AK2504" s="19"/>
      <c r="AL2504" s="19"/>
      <c r="AM2504" s="19"/>
      <c r="AN2504" s="19"/>
      <c r="AO2504" s="19"/>
      <c r="AP2504" s="19"/>
      <c r="AQ2504" s="25"/>
      <c r="AR2504" s="106"/>
      <c r="AS2504" s="110"/>
      <c r="AT2504" s="110"/>
      <c r="AU2504" s="110"/>
      <c r="AV2504" s="110"/>
      <c r="AW2504" s="110"/>
      <c r="AX2504" s="25"/>
      <c r="AY2504" s="77"/>
      <c r="AZ2504" s="77"/>
      <c r="BA2504" s="77"/>
      <c r="BB2504" s="106"/>
    </row>
    <row r="2506" spans="2:54">
      <c r="B2506" s="1" t="s">
        <v>4634</v>
      </c>
    </row>
    <row r="2507" spans="2:54">
      <c r="C2507" s="1" t="s">
        <v>3513</v>
      </c>
    </row>
    <row r="2508" spans="2:54" ht="14.25" customHeight="1">
      <c r="C2508" s="16" t="s">
        <v>288</v>
      </c>
      <c r="D2508" s="16"/>
      <c r="E2508" s="16"/>
      <c r="F2508" s="16"/>
      <c r="G2508" s="16"/>
      <c r="H2508" s="16"/>
      <c r="I2508" s="16"/>
      <c r="J2508" s="16"/>
      <c r="K2508" s="16"/>
      <c r="L2508" s="16"/>
      <c r="M2508" s="16"/>
      <c r="N2508" s="16"/>
      <c r="O2508" s="16"/>
      <c r="P2508" s="16"/>
      <c r="Q2508" s="24" t="s">
        <v>22</v>
      </c>
      <c r="R2508" s="104"/>
      <c r="S2508" s="45" t="s">
        <v>7669</v>
      </c>
      <c r="T2508" s="88"/>
      <c r="U2508" s="88"/>
      <c r="V2508" s="88"/>
      <c r="W2508" s="88"/>
      <c r="X2508" s="88"/>
      <c r="Y2508" s="88"/>
      <c r="Z2508" s="88"/>
      <c r="AA2508" s="88"/>
      <c r="AB2508" s="117"/>
      <c r="AC2508" s="16" t="s">
        <v>288</v>
      </c>
      <c r="AD2508" s="16"/>
      <c r="AE2508" s="16"/>
      <c r="AF2508" s="16"/>
      <c r="AG2508" s="16"/>
      <c r="AH2508" s="16"/>
      <c r="AI2508" s="16"/>
      <c r="AJ2508" s="16"/>
      <c r="AK2508" s="16"/>
      <c r="AL2508" s="16"/>
      <c r="AM2508" s="16"/>
      <c r="AN2508" s="16"/>
      <c r="AO2508" s="16"/>
      <c r="AP2508" s="16"/>
      <c r="AQ2508" s="24" t="s">
        <v>22</v>
      </c>
      <c r="AR2508" s="104"/>
      <c r="AS2508" s="45" t="s">
        <v>7669</v>
      </c>
      <c r="AT2508" s="88"/>
      <c r="AU2508" s="88"/>
      <c r="AV2508" s="88"/>
      <c r="AW2508" s="88"/>
      <c r="AX2508" s="88"/>
      <c r="AY2508" s="88"/>
      <c r="AZ2508" s="88"/>
      <c r="BA2508" s="88"/>
      <c r="BB2508" s="117"/>
    </row>
    <row r="2509" spans="2:54" ht="14.25" customHeight="1">
      <c r="C2509" s="16"/>
      <c r="D2509" s="16"/>
      <c r="E2509" s="16"/>
      <c r="F2509" s="16"/>
      <c r="G2509" s="16"/>
      <c r="H2509" s="16"/>
      <c r="I2509" s="16"/>
      <c r="J2509" s="16"/>
      <c r="K2509" s="16"/>
      <c r="L2509" s="16"/>
      <c r="M2509" s="16"/>
      <c r="N2509" s="16"/>
      <c r="O2509" s="16"/>
      <c r="P2509" s="16"/>
      <c r="Q2509" s="25"/>
      <c r="R2509" s="106"/>
      <c r="S2509" s="245" t="s">
        <v>123</v>
      </c>
      <c r="T2509" s="261"/>
      <c r="U2509" s="261"/>
      <c r="V2509" s="261"/>
      <c r="W2509" s="267"/>
      <c r="X2509" s="46"/>
      <c r="Y2509" s="89"/>
      <c r="Z2509" s="89"/>
      <c r="AA2509" s="89"/>
      <c r="AB2509" s="118"/>
      <c r="AC2509" s="16"/>
      <c r="AD2509" s="16"/>
      <c r="AE2509" s="16"/>
      <c r="AF2509" s="16"/>
      <c r="AG2509" s="16"/>
      <c r="AH2509" s="16"/>
      <c r="AI2509" s="16"/>
      <c r="AJ2509" s="16"/>
      <c r="AK2509" s="16"/>
      <c r="AL2509" s="16"/>
      <c r="AM2509" s="16"/>
      <c r="AN2509" s="16"/>
      <c r="AO2509" s="16"/>
      <c r="AP2509" s="16"/>
      <c r="AQ2509" s="25"/>
      <c r="AR2509" s="106"/>
      <c r="AS2509" s="245" t="s">
        <v>123</v>
      </c>
      <c r="AT2509" s="261"/>
      <c r="AU2509" s="261"/>
      <c r="AV2509" s="261"/>
      <c r="AW2509" s="267"/>
      <c r="AX2509" s="46"/>
      <c r="AY2509" s="89"/>
      <c r="AZ2509" s="89"/>
      <c r="BA2509" s="89"/>
      <c r="BB2509" s="118"/>
    </row>
    <row r="2510" spans="2:54">
      <c r="C2510" s="19" t="s">
        <v>4301</v>
      </c>
      <c r="D2510" s="19"/>
      <c r="E2510" s="19"/>
      <c r="F2510" s="19"/>
      <c r="G2510" s="19"/>
      <c r="H2510" s="19"/>
      <c r="I2510" s="19"/>
      <c r="J2510" s="19"/>
      <c r="K2510" s="19"/>
      <c r="L2510" s="19"/>
      <c r="M2510" s="19"/>
      <c r="N2510" s="19"/>
      <c r="O2510" s="19"/>
      <c r="P2510" s="19"/>
      <c r="Q2510" s="69" t="str">
        <f>VLOOKUP($C2510,D1_8!$B$5:$I$996,6,FALSE)&amp;""</f>
        <v/>
      </c>
      <c r="R2510" s="104"/>
      <c r="S2510" s="16" t="s">
        <v>2773</v>
      </c>
      <c r="T2510" s="16"/>
      <c r="U2510" s="16"/>
      <c r="V2510" s="16"/>
      <c r="W2510" s="16"/>
      <c r="X2510" s="157" t="str">
        <f>VLOOKUP($C2510,D1_8!$B$5:$I$996,8,FALSE)&amp;""</f>
        <v/>
      </c>
      <c r="Y2510" s="35"/>
      <c r="Z2510" s="35"/>
      <c r="AA2510" s="35"/>
      <c r="AB2510" s="104" t="s">
        <v>5574</v>
      </c>
      <c r="AC2510" s="19" t="s">
        <v>4668</v>
      </c>
      <c r="AD2510" s="19"/>
      <c r="AE2510" s="19"/>
      <c r="AF2510" s="19"/>
      <c r="AG2510" s="19"/>
      <c r="AH2510" s="19"/>
      <c r="AI2510" s="19"/>
      <c r="AJ2510" s="19"/>
      <c r="AK2510" s="19"/>
      <c r="AL2510" s="19"/>
      <c r="AM2510" s="19"/>
      <c r="AN2510" s="19"/>
      <c r="AO2510" s="19"/>
      <c r="AP2510" s="19"/>
      <c r="AQ2510" s="69" t="str">
        <f>VLOOKUP($AC2510,D1_8!$B$5:$I$996,6,FALSE)&amp;""</f>
        <v/>
      </c>
      <c r="AR2510" s="104"/>
      <c r="AS2510" s="16" t="s">
        <v>2773</v>
      </c>
      <c r="AT2510" s="16"/>
      <c r="AU2510" s="16"/>
      <c r="AV2510" s="16"/>
      <c r="AW2510" s="16"/>
      <c r="AX2510" s="157" t="str">
        <f>VLOOKUP($AC2510,D1_8!$B$5:$I$996,8,FALSE)&amp;""</f>
        <v/>
      </c>
      <c r="AY2510" s="35"/>
      <c r="AZ2510" s="35"/>
      <c r="BA2510" s="35"/>
      <c r="BB2510" s="104" t="s">
        <v>5574</v>
      </c>
    </row>
    <row r="2511" spans="2:54">
      <c r="C2511" s="19"/>
      <c r="D2511" s="19"/>
      <c r="E2511" s="19"/>
      <c r="F2511" s="19"/>
      <c r="G2511" s="19"/>
      <c r="H2511" s="19"/>
      <c r="I2511" s="19"/>
      <c r="J2511" s="19"/>
      <c r="K2511" s="19"/>
      <c r="L2511" s="19"/>
      <c r="M2511" s="19"/>
      <c r="N2511" s="19"/>
      <c r="O2511" s="19"/>
      <c r="P2511" s="19"/>
      <c r="Q2511" s="25"/>
      <c r="R2511" s="106"/>
      <c r="S2511" s="16"/>
      <c r="T2511" s="16"/>
      <c r="U2511" s="16"/>
      <c r="V2511" s="16"/>
      <c r="W2511" s="16"/>
      <c r="X2511" s="11"/>
      <c r="Y2511" s="35"/>
      <c r="Z2511" s="35"/>
      <c r="AA2511" s="35"/>
      <c r="AB2511" s="106"/>
      <c r="AC2511" s="19"/>
      <c r="AD2511" s="19"/>
      <c r="AE2511" s="19"/>
      <c r="AF2511" s="19"/>
      <c r="AG2511" s="19"/>
      <c r="AH2511" s="19"/>
      <c r="AI2511" s="19"/>
      <c r="AJ2511" s="19"/>
      <c r="AK2511" s="19"/>
      <c r="AL2511" s="19"/>
      <c r="AM2511" s="19"/>
      <c r="AN2511" s="19"/>
      <c r="AO2511" s="19"/>
      <c r="AP2511" s="19"/>
      <c r="AQ2511" s="25"/>
      <c r="AR2511" s="106"/>
      <c r="AS2511" s="16"/>
      <c r="AT2511" s="16"/>
      <c r="AU2511" s="16"/>
      <c r="AV2511" s="16"/>
      <c r="AW2511" s="16"/>
      <c r="AX2511" s="11"/>
      <c r="AY2511" s="35"/>
      <c r="AZ2511" s="35"/>
      <c r="BA2511" s="35"/>
      <c r="BB2511" s="106"/>
    </row>
    <row r="2512" spans="2:54">
      <c r="C2512" s="19" t="s">
        <v>6336</v>
      </c>
      <c r="D2512" s="19"/>
      <c r="E2512" s="19"/>
      <c r="F2512" s="19"/>
      <c r="G2512" s="19"/>
      <c r="H2512" s="19"/>
      <c r="I2512" s="19"/>
      <c r="J2512" s="19"/>
      <c r="K2512" s="19"/>
      <c r="L2512" s="19"/>
      <c r="M2512" s="19"/>
      <c r="N2512" s="19"/>
      <c r="O2512" s="19"/>
      <c r="P2512" s="19"/>
      <c r="Q2512" s="69" t="str">
        <f>VLOOKUP($C2512,D1_8!$B$5:$I$996,6,FALSE)&amp;""</f>
        <v/>
      </c>
      <c r="R2512" s="104"/>
      <c r="S2512" s="16" t="s">
        <v>2773</v>
      </c>
      <c r="T2512" s="16"/>
      <c r="U2512" s="16"/>
      <c r="V2512" s="16"/>
      <c r="W2512" s="16"/>
      <c r="X2512" s="157" t="str">
        <f>VLOOKUP($C2512,D1_8!$B$5:$I$996,8,FALSE)&amp;""</f>
        <v/>
      </c>
      <c r="Y2512" s="35"/>
      <c r="Z2512" s="35"/>
      <c r="AA2512" s="35"/>
      <c r="AB2512" s="104" t="s">
        <v>5574</v>
      </c>
      <c r="AC2512" s="19" t="s">
        <v>6337</v>
      </c>
      <c r="AD2512" s="19"/>
      <c r="AE2512" s="19"/>
      <c r="AF2512" s="19"/>
      <c r="AG2512" s="19"/>
      <c r="AH2512" s="19"/>
      <c r="AI2512" s="19"/>
      <c r="AJ2512" s="19"/>
      <c r="AK2512" s="19"/>
      <c r="AL2512" s="19"/>
      <c r="AM2512" s="19"/>
      <c r="AN2512" s="19"/>
      <c r="AO2512" s="19"/>
      <c r="AP2512" s="19"/>
      <c r="AQ2512" s="69" t="str">
        <f>VLOOKUP($AC2512,D1_8!$B$5:$I$996,6,FALSE)&amp;""</f>
        <v/>
      </c>
      <c r="AR2512" s="104"/>
      <c r="AS2512" s="16" t="s">
        <v>2773</v>
      </c>
      <c r="AT2512" s="16"/>
      <c r="AU2512" s="16"/>
      <c r="AV2512" s="16"/>
      <c r="AW2512" s="16"/>
      <c r="AX2512" s="157" t="str">
        <f>VLOOKUP($AC2512,D1_8!$B$5:$I$996,8,FALSE)&amp;""</f>
        <v/>
      </c>
      <c r="AY2512" s="35"/>
      <c r="AZ2512" s="35"/>
      <c r="BA2512" s="35"/>
      <c r="BB2512" s="104" t="s">
        <v>5574</v>
      </c>
    </row>
    <row r="2513" spans="2:54">
      <c r="C2513" s="19"/>
      <c r="D2513" s="19"/>
      <c r="E2513" s="19"/>
      <c r="F2513" s="19"/>
      <c r="G2513" s="19"/>
      <c r="H2513" s="19"/>
      <c r="I2513" s="19"/>
      <c r="J2513" s="19"/>
      <c r="K2513" s="19"/>
      <c r="L2513" s="19"/>
      <c r="M2513" s="19"/>
      <c r="N2513" s="19"/>
      <c r="O2513" s="19"/>
      <c r="P2513" s="19"/>
      <c r="Q2513" s="25"/>
      <c r="R2513" s="106"/>
      <c r="S2513" s="16"/>
      <c r="T2513" s="16"/>
      <c r="U2513" s="16"/>
      <c r="V2513" s="16"/>
      <c r="W2513" s="16"/>
      <c r="X2513" s="11"/>
      <c r="Y2513" s="35"/>
      <c r="Z2513" s="35"/>
      <c r="AA2513" s="35"/>
      <c r="AB2513" s="106"/>
      <c r="AC2513" s="19"/>
      <c r="AD2513" s="19"/>
      <c r="AE2513" s="19"/>
      <c r="AF2513" s="19"/>
      <c r="AG2513" s="19"/>
      <c r="AH2513" s="19"/>
      <c r="AI2513" s="19"/>
      <c r="AJ2513" s="19"/>
      <c r="AK2513" s="19"/>
      <c r="AL2513" s="19"/>
      <c r="AM2513" s="19"/>
      <c r="AN2513" s="19"/>
      <c r="AO2513" s="19"/>
      <c r="AP2513" s="19"/>
      <c r="AQ2513" s="25"/>
      <c r="AR2513" s="106"/>
      <c r="AS2513" s="16"/>
      <c r="AT2513" s="16"/>
      <c r="AU2513" s="16"/>
      <c r="AV2513" s="16"/>
      <c r="AW2513" s="16"/>
      <c r="AX2513" s="11"/>
      <c r="AY2513" s="35"/>
      <c r="AZ2513" s="35"/>
      <c r="BA2513" s="35"/>
      <c r="BB2513" s="106"/>
    </row>
    <row r="2514" spans="2:54">
      <c r="C2514" s="19" t="s">
        <v>1600</v>
      </c>
      <c r="D2514" s="19"/>
      <c r="E2514" s="19"/>
      <c r="F2514" s="19"/>
      <c r="G2514" s="19"/>
      <c r="H2514" s="19"/>
      <c r="I2514" s="19"/>
      <c r="J2514" s="19"/>
      <c r="K2514" s="19"/>
      <c r="L2514" s="19"/>
      <c r="M2514" s="19"/>
      <c r="N2514" s="19"/>
      <c r="O2514" s="19"/>
      <c r="P2514" s="19"/>
      <c r="Q2514" s="69" t="str">
        <f>VLOOKUP($C2514,D1_8!$B$5:$I$996,6,FALSE)&amp;""</f>
        <v/>
      </c>
      <c r="R2514" s="104"/>
      <c r="S2514" s="16"/>
      <c r="T2514" s="16"/>
      <c r="U2514" s="16"/>
      <c r="V2514" s="16"/>
      <c r="W2514" s="16"/>
      <c r="X2514" s="11"/>
      <c r="Y2514" s="35"/>
      <c r="Z2514" s="35"/>
      <c r="AA2514" s="35"/>
      <c r="AB2514" s="104"/>
      <c r="AC2514" s="19" t="s">
        <v>6338</v>
      </c>
      <c r="AD2514" s="19"/>
      <c r="AE2514" s="19"/>
      <c r="AF2514" s="19"/>
      <c r="AG2514" s="19"/>
      <c r="AH2514" s="19"/>
      <c r="AI2514" s="19"/>
      <c r="AJ2514" s="19"/>
      <c r="AK2514" s="19"/>
      <c r="AL2514" s="19"/>
      <c r="AM2514" s="19"/>
      <c r="AN2514" s="19"/>
      <c r="AO2514" s="19"/>
      <c r="AP2514" s="19"/>
      <c r="AQ2514" s="69" t="str">
        <f>VLOOKUP($AC2514,D1_8!$B$5:$I$996,6,FALSE)&amp;""</f>
        <v/>
      </c>
      <c r="AR2514" s="104"/>
      <c r="AS2514" s="16" t="s">
        <v>2773</v>
      </c>
      <c r="AT2514" s="16"/>
      <c r="AU2514" s="16"/>
      <c r="AV2514" s="16"/>
      <c r="AW2514" s="16"/>
      <c r="AX2514" s="157" t="str">
        <f>VLOOKUP($AC2514,D1_8!$B$5:$I$996,8,FALSE)&amp;""</f>
        <v/>
      </c>
      <c r="AY2514" s="35"/>
      <c r="AZ2514" s="35"/>
      <c r="BA2514" s="35"/>
      <c r="BB2514" s="104" t="s">
        <v>5574</v>
      </c>
    </row>
    <row r="2515" spans="2:54">
      <c r="C2515" s="19"/>
      <c r="D2515" s="19"/>
      <c r="E2515" s="19"/>
      <c r="F2515" s="19"/>
      <c r="G2515" s="19"/>
      <c r="H2515" s="19"/>
      <c r="I2515" s="19"/>
      <c r="J2515" s="19"/>
      <c r="K2515" s="19"/>
      <c r="L2515" s="19"/>
      <c r="M2515" s="19"/>
      <c r="N2515" s="19"/>
      <c r="O2515" s="19"/>
      <c r="P2515" s="19"/>
      <c r="Q2515" s="25"/>
      <c r="R2515" s="106"/>
      <c r="S2515" s="16"/>
      <c r="T2515" s="16"/>
      <c r="U2515" s="16"/>
      <c r="V2515" s="16"/>
      <c r="W2515" s="16"/>
      <c r="X2515" s="11"/>
      <c r="Y2515" s="35"/>
      <c r="Z2515" s="35"/>
      <c r="AA2515" s="35"/>
      <c r="AB2515" s="106"/>
      <c r="AC2515" s="19"/>
      <c r="AD2515" s="19"/>
      <c r="AE2515" s="19"/>
      <c r="AF2515" s="19"/>
      <c r="AG2515" s="19"/>
      <c r="AH2515" s="19"/>
      <c r="AI2515" s="19"/>
      <c r="AJ2515" s="19"/>
      <c r="AK2515" s="19"/>
      <c r="AL2515" s="19"/>
      <c r="AM2515" s="19"/>
      <c r="AN2515" s="19"/>
      <c r="AO2515" s="19"/>
      <c r="AP2515" s="19"/>
      <c r="AQ2515" s="25"/>
      <c r="AR2515" s="106"/>
      <c r="AS2515" s="16"/>
      <c r="AT2515" s="16"/>
      <c r="AU2515" s="16"/>
      <c r="AV2515" s="16"/>
      <c r="AW2515" s="16"/>
      <c r="AX2515" s="11"/>
      <c r="AY2515" s="35"/>
      <c r="AZ2515" s="35"/>
      <c r="BA2515" s="35"/>
      <c r="BB2515" s="106"/>
    </row>
    <row r="2517" spans="2:54">
      <c r="B2517" s="1" t="s">
        <v>7496</v>
      </c>
    </row>
    <row r="2518" spans="2:54">
      <c r="C2518" s="1" t="s">
        <v>3513</v>
      </c>
    </row>
    <row r="2519" spans="2:54" ht="14.25" customHeight="1">
      <c r="C2519" s="16" t="s">
        <v>288</v>
      </c>
      <c r="D2519" s="16"/>
      <c r="E2519" s="16"/>
      <c r="F2519" s="16"/>
      <c r="G2519" s="16"/>
      <c r="H2519" s="16"/>
      <c r="I2519" s="16"/>
      <c r="J2519" s="16"/>
      <c r="K2519" s="16"/>
      <c r="L2519" s="16"/>
      <c r="M2519" s="16"/>
      <c r="N2519" s="16"/>
      <c r="O2519" s="16"/>
      <c r="P2519" s="16"/>
      <c r="Q2519" s="24" t="s">
        <v>22</v>
      </c>
      <c r="R2519" s="104"/>
      <c r="S2519" s="45" t="s">
        <v>7669</v>
      </c>
      <c r="T2519" s="88"/>
      <c r="U2519" s="88"/>
      <c r="V2519" s="88"/>
      <c r="W2519" s="88"/>
      <c r="X2519" s="88"/>
      <c r="Y2519" s="88"/>
      <c r="Z2519" s="88"/>
      <c r="AA2519" s="88"/>
      <c r="AB2519" s="117"/>
      <c r="AC2519" s="16" t="s">
        <v>288</v>
      </c>
      <c r="AD2519" s="16"/>
      <c r="AE2519" s="16"/>
      <c r="AF2519" s="16"/>
      <c r="AG2519" s="16"/>
      <c r="AH2519" s="16"/>
      <c r="AI2519" s="16"/>
      <c r="AJ2519" s="16"/>
      <c r="AK2519" s="16"/>
      <c r="AL2519" s="16"/>
      <c r="AM2519" s="16"/>
      <c r="AN2519" s="16"/>
      <c r="AO2519" s="16"/>
      <c r="AP2519" s="16"/>
      <c r="AQ2519" s="24" t="s">
        <v>22</v>
      </c>
      <c r="AR2519" s="104"/>
      <c r="AS2519" s="45" t="s">
        <v>7669</v>
      </c>
      <c r="AT2519" s="88"/>
      <c r="AU2519" s="88"/>
      <c r="AV2519" s="88"/>
      <c r="AW2519" s="88"/>
      <c r="AX2519" s="88"/>
      <c r="AY2519" s="88"/>
      <c r="AZ2519" s="88"/>
      <c r="BA2519" s="88"/>
      <c r="BB2519" s="117"/>
    </row>
    <row r="2520" spans="2:54" ht="14.25" customHeight="1">
      <c r="C2520" s="16"/>
      <c r="D2520" s="16"/>
      <c r="E2520" s="16"/>
      <c r="F2520" s="16"/>
      <c r="G2520" s="16"/>
      <c r="H2520" s="16"/>
      <c r="I2520" s="16"/>
      <c r="J2520" s="16"/>
      <c r="K2520" s="16"/>
      <c r="L2520" s="16"/>
      <c r="M2520" s="16"/>
      <c r="N2520" s="16"/>
      <c r="O2520" s="16"/>
      <c r="P2520" s="16"/>
      <c r="Q2520" s="25"/>
      <c r="R2520" s="106"/>
      <c r="S2520" s="245" t="s">
        <v>123</v>
      </c>
      <c r="T2520" s="261"/>
      <c r="U2520" s="261"/>
      <c r="V2520" s="261"/>
      <c r="W2520" s="267"/>
      <c r="X2520" s="46"/>
      <c r="Y2520" s="89"/>
      <c r="Z2520" s="89"/>
      <c r="AA2520" s="89"/>
      <c r="AB2520" s="118"/>
      <c r="AC2520" s="16"/>
      <c r="AD2520" s="16"/>
      <c r="AE2520" s="16"/>
      <c r="AF2520" s="16"/>
      <c r="AG2520" s="16"/>
      <c r="AH2520" s="16"/>
      <c r="AI2520" s="16"/>
      <c r="AJ2520" s="16"/>
      <c r="AK2520" s="16"/>
      <c r="AL2520" s="16"/>
      <c r="AM2520" s="16"/>
      <c r="AN2520" s="16"/>
      <c r="AO2520" s="16"/>
      <c r="AP2520" s="16"/>
      <c r="AQ2520" s="25"/>
      <c r="AR2520" s="106"/>
      <c r="AS2520" s="245" t="s">
        <v>123</v>
      </c>
      <c r="AT2520" s="261"/>
      <c r="AU2520" s="261"/>
      <c r="AV2520" s="261"/>
      <c r="AW2520" s="267"/>
      <c r="AX2520" s="46"/>
      <c r="AY2520" s="89"/>
      <c r="AZ2520" s="89"/>
      <c r="BA2520" s="89"/>
      <c r="BB2520" s="118"/>
    </row>
    <row r="2521" spans="2:54">
      <c r="C2521" s="19" t="s">
        <v>5646</v>
      </c>
      <c r="D2521" s="19"/>
      <c r="E2521" s="19"/>
      <c r="F2521" s="19"/>
      <c r="G2521" s="19"/>
      <c r="H2521" s="19"/>
      <c r="I2521" s="19"/>
      <c r="J2521" s="19"/>
      <c r="K2521" s="19"/>
      <c r="L2521" s="19"/>
      <c r="M2521" s="19"/>
      <c r="N2521" s="19"/>
      <c r="O2521" s="19"/>
      <c r="P2521" s="19"/>
      <c r="Q2521" s="69" t="str">
        <f>VLOOKUP($C2521,D1_8!$B$5:$I$996,6,FALSE)&amp;""</f>
        <v/>
      </c>
      <c r="R2521" s="104"/>
      <c r="S2521" s="8"/>
      <c r="T2521" s="65"/>
      <c r="U2521" s="65"/>
      <c r="V2521" s="65"/>
      <c r="W2521" s="136"/>
      <c r="X2521" s="8"/>
      <c r="Y2521" s="65"/>
      <c r="Z2521" s="65"/>
      <c r="AA2521" s="65"/>
      <c r="AB2521" s="136"/>
      <c r="AC2521" s="19" t="s">
        <v>911</v>
      </c>
      <c r="AD2521" s="19"/>
      <c r="AE2521" s="19"/>
      <c r="AF2521" s="19"/>
      <c r="AG2521" s="19"/>
      <c r="AH2521" s="19"/>
      <c r="AI2521" s="19"/>
      <c r="AJ2521" s="19"/>
      <c r="AK2521" s="19"/>
      <c r="AL2521" s="19"/>
      <c r="AM2521" s="19"/>
      <c r="AN2521" s="19"/>
      <c r="AO2521" s="19"/>
      <c r="AP2521" s="19"/>
      <c r="AQ2521" s="69" t="str">
        <f>VLOOKUP($AC2521,D1_8!$B$5:$I$996,6,FALSE)&amp;""</f>
        <v/>
      </c>
      <c r="AR2521" s="104"/>
      <c r="AS2521" s="111"/>
      <c r="AT2521" s="111"/>
      <c r="AU2521" s="111"/>
      <c r="AV2521" s="111"/>
      <c r="AW2521" s="111"/>
      <c r="AX2521" s="24"/>
      <c r="AY2521" s="76"/>
      <c r="AZ2521" s="76"/>
      <c r="BA2521" s="76"/>
      <c r="BB2521" s="104"/>
    </row>
    <row r="2522" spans="2:54">
      <c r="C2522" s="19"/>
      <c r="D2522" s="19"/>
      <c r="E2522" s="19"/>
      <c r="F2522" s="19"/>
      <c r="G2522" s="19"/>
      <c r="H2522" s="19"/>
      <c r="I2522" s="19"/>
      <c r="J2522" s="19"/>
      <c r="K2522" s="19"/>
      <c r="L2522" s="19"/>
      <c r="M2522" s="19"/>
      <c r="N2522" s="19"/>
      <c r="O2522" s="19"/>
      <c r="P2522" s="19"/>
      <c r="Q2522" s="25"/>
      <c r="R2522" s="106"/>
      <c r="S2522" s="31"/>
      <c r="W2522" s="67"/>
      <c r="X2522" s="31"/>
      <c r="AB2522" s="67"/>
      <c r="AC2522" s="19"/>
      <c r="AD2522" s="19"/>
      <c r="AE2522" s="19"/>
      <c r="AF2522" s="19"/>
      <c r="AG2522" s="19"/>
      <c r="AH2522" s="19"/>
      <c r="AI2522" s="19"/>
      <c r="AJ2522" s="19"/>
      <c r="AK2522" s="19"/>
      <c r="AL2522" s="19"/>
      <c r="AM2522" s="19"/>
      <c r="AN2522" s="19"/>
      <c r="AO2522" s="19"/>
      <c r="AP2522" s="19"/>
      <c r="AQ2522" s="25"/>
      <c r="AR2522" s="106"/>
      <c r="AS2522" s="110"/>
      <c r="AT2522" s="110"/>
      <c r="AU2522" s="110"/>
      <c r="AV2522" s="110"/>
      <c r="AW2522" s="110"/>
      <c r="AX2522" s="25"/>
      <c r="AY2522" s="77"/>
      <c r="AZ2522" s="77"/>
      <c r="BA2522" s="77"/>
      <c r="BB2522" s="106"/>
    </row>
    <row r="2523" spans="2:54">
      <c r="C2523" s="19" t="s">
        <v>6339</v>
      </c>
      <c r="D2523" s="19"/>
      <c r="E2523" s="19"/>
      <c r="F2523" s="19"/>
      <c r="G2523" s="19"/>
      <c r="H2523" s="19"/>
      <c r="I2523" s="19"/>
      <c r="J2523" s="19"/>
      <c r="K2523" s="19"/>
      <c r="L2523" s="19"/>
      <c r="M2523" s="19"/>
      <c r="N2523" s="19"/>
      <c r="O2523" s="19"/>
      <c r="P2523" s="19"/>
      <c r="Q2523" s="69" t="str">
        <f>VLOOKUP($C2523,D1_8!$B$5:$I$996,6,FALSE)&amp;""</f>
        <v/>
      </c>
      <c r="R2523" s="104"/>
      <c r="S2523" s="110"/>
      <c r="T2523" s="110"/>
      <c r="U2523" s="110"/>
      <c r="V2523" s="110"/>
      <c r="W2523" s="110"/>
      <c r="X2523" s="25"/>
      <c r="Y2523" s="77"/>
      <c r="Z2523" s="77"/>
      <c r="AA2523" s="77"/>
      <c r="AB2523" s="105"/>
      <c r="AC2523" s="276"/>
      <c r="AD2523" s="39"/>
      <c r="AE2523" s="39"/>
      <c r="AF2523" s="39"/>
      <c r="AG2523" s="39"/>
      <c r="AH2523" s="39"/>
      <c r="AI2523" s="39"/>
      <c r="AJ2523" s="39"/>
      <c r="AK2523" s="39"/>
      <c r="AL2523" s="39"/>
      <c r="AM2523" s="39"/>
      <c r="AN2523" s="39"/>
      <c r="AO2523" s="39"/>
      <c r="AP2523" s="39"/>
    </row>
    <row r="2524" spans="2:54">
      <c r="C2524" s="19"/>
      <c r="D2524" s="19"/>
      <c r="E2524" s="19"/>
      <c r="F2524" s="19"/>
      <c r="G2524" s="19"/>
      <c r="H2524" s="19"/>
      <c r="I2524" s="19"/>
      <c r="J2524" s="19"/>
      <c r="K2524" s="19"/>
      <c r="L2524" s="19"/>
      <c r="M2524" s="19"/>
      <c r="N2524" s="19"/>
      <c r="O2524" s="19"/>
      <c r="P2524" s="19"/>
      <c r="Q2524" s="25"/>
      <c r="R2524" s="106"/>
      <c r="S2524" s="16"/>
      <c r="T2524" s="16"/>
      <c r="U2524" s="16"/>
      <c r="V2524" s="16"/>
      <c r="W2524" s="16"/>
      <c r="X2524" s="11"/>
      <c r="Y2524" s="35"/>
      <c r="Z2524" s="35"/>
      <c r="AA2524" s="35"/>
      <c r="AB2524" s="106"/>
      <c r="AC2524" s="276"/>
      <c r="AD2524" s="39"/>
      <c r="AE2524" s="39"/>
      <c r="AF2524" s="39"/>
      <c r="AG2524" s="39"/>
      <c r="AH2524" s="39"/>
      <c r="AI2524" s="39"/>
      <c r="AJ2524" s="39"/>
      <c r="AK2524" s="39"/>
      <c r="AL2524" s="39"/>
      <c r="AM2524" s="39"/>
      <c r="AN2524" s="39"/>
      <c r="AO2524" s="39"/>
      <c r="AP2524" s="39"/>
    </row>
    <row r="2526" spans="2:54">
      <c r="B2526" s="1" t="s">
        <v>3905</v>
      </c>
    </row>
    <row r="2527" spans="2:54">
      <c r="C2527" s="1" t="s">
        <v>3513</v>
      </c>
    </row>
    <row r="2528" spans="2:54" ht="14.25" customHeight="1">
      <c r="C2528" s="16" t="s">
        <v>288</v>
      </c>
      <c r="D2528" s="16"/>
      <c r="E2528" s="16"/>
      <c r="F2528" s="16"/>
      <c r="G2528" s="16"/>
      <c r="H2528" s="16"/>
      <c r="I2528" s="16"/>
      <c r="J2528" s="16"/>
      <c r="K2528" s="16"/>
      <c r="L2528" s="16"/>
      <c r="M2528" s="16"/>
      <c r="N2528" s="16"/>
      <c r="O2528" s="16"/>
      <c r="P2528" s="16"/>
      <c r="Q2528" s="24" t="s">
        <v>22</v>
      </c>
      <c r="R2528" s="104"/>
      <c r="S2528" s="45" t="s">
        <v>7669</v>
      </c>
      <c r="T2528" s="88"/>
      <c r="U2528" s="88"/>
      <c r="V2528" s="88"/>
      <c r="W2528" s="88"/>
      <c r="X2528" s="88"/>
      <c r="Y2528" s="88"/>
      <c r="Z2528" s="88"/>
      <c r="AA2528" s="88"/>
      <c r="AB2528" s="117"/>
      <c r="AC2528" s="16" t="s">
        <v>288</v>
      </c>
      <c r="AD2528" s="16"/>
      <c r="AE2528" s="16"/>
      <c r="AF2528" s="16"/>
      <c r="AG2528" s="16"/>
      <c r="AH2528" s="16"/>
      <c r="AI2528" s="16"/>
      <c r="AJ2528" s="16"/>
      <c r="AK2528" s="16"/>
      <c r="AL2528" s="16"/>
      <c r="AM2528" s="16"/>
      <c r="AN2528" s="16"/>
      <c r="AO2528" s="16"/>
      <c r="AP2528" s="16"/>
      <c r="AQ2528" s="24" t="s">
        <v>22</v>
      </c>
      <c r="AR2528" s="104"/>
      <c r="AS2528" s="45" t="s">
        <v>7669</v>
      </c>
      <c r="AT2528" s="88"/>
      <c r="AU2528" s="88"/>
      <c r="AV2528" s="88"/>
      <c r="AW2528" s="88"/>
      <c r="AX2528" s="88"/>
      <c r="AY2528" s="88"/>
      <c r="AZ2528" s="88"/>
      <c r="BA2528" s="88"/>
      <c r="BB2528" s="117"/>
    </row>
    <row r="2529" spans="2:60" ht="14.25" customHeight="1">
      <c r="C2529" s="16"/>
      <c r="D2529" s="16"/>
      <c r="E2529" s="16"/>
      <c r="F2529" s="16"/>
      <c r="G2529" s="16"/>
      <c r="H2529" s="16"/>
      <c r="I2529" s="16"/>
      <c r="J2529" s="16"/>
      <c r="K2529" s="16"/>
      <c r="L2529" s="16"/>
      <c r="M2529" s="16"/>
      <c r="N2529" s="16"/>
      <c r="O2529" s="16"/>
      <c r="P2529" s="16"/>
      <c r="Q2529" s="25"/>
      <c r="R2529" s="106"/>
      <c r="S2529" s="245" t="s">
        <v>123</v>
      </c>
      <c r="T2529" s="261"/>
      <c r="U2529" s="261"/>
      <c r="V2529" s="261"/>
      <c r="W2529" s="267"/>
      <c r="X2529" s="46"/>
      <c r="Y2529" s="89"/>
      <c r="Z2529" s="89"/>
      <c r="AA2529" s="89"/>
      <c r="AB2529" s="118"/>
      <c r="AC2529" s="16"/>
      <c r="AD2529" s="16"/>
      <c r="AE2529" s="16"/>
      <c r="AF2529" s="16"/>
      <c r="AG2529" s="16"/>
      <c r="AH2529" s="16"/>
      <c r="AI2529" s="16"/>
      <c r="AJ2529" s="16"/>
      <c r="AK2529" s="16"/>
      <c r="AL2529" s="16"/>
      <c r="AM2529" s="16"/>
      <c r="AN2529" s="16"/>
      <c r="AO2529" s="16"/>
      <c r="AP2529" s="16"/>
      <c r="AQ2529" s="25"/>
      <c r="AR2529" s="106"/>
      <c r="AS2529" s="245" t="s">
        <v>123</v>
      </c>
      <c r="AT2529" s="261"/>
      <c r="AU2529" s="261"/>
      <c r="AV2529" s="261"/>
      <c r="AW2529" s="267"/>
      <c r="AX2529" s="46"/>
      <c r="AY2529" s="89"/>
      <c r="AZ2529" s="89"/>
      <c r="BA2529" s="89"/>
      <c r="BB2529" s="118"/>
    </row>
    <row r="2530" spans="2:60">
      <c r="C2530" s="19" t="s">
        <v>567</v>
      </c>
      <c r="D2530" s="19"/>
      <c r="E2530" s="19"/>
      <c r="F2530" s="19"/>
      <c r="G2530" s="19"/>
      <c r="H2530" s="19"/>
      <c r="I2530" s="19"/>
      <c r="J2530" s="19"/>
      <c r="K2530" s="19"/>
      <c r="L2530" s="19"/>
      <c r="M2530" s="19"/>
      <c r="N2530" s="19"/>
      <c r="O2530" s="19"/>
      <c r="P2530" s="19"/>
      <c r="Q2530" s="69" t="str">
        <f>VLOOKUP($C2530,D1_8!$B$5:$I$996,6,FALSE)&amp;""</f>
        <v/>
      </c>
      <c r="R2530" s="104"/>
      <c r="S2530" s="8"/>
      <c r="T2530" s="65"/>
      <c r="U2530" s="65"/>
      <c r="V2530" s="65"/>
      <c r="W2530" s="136"/>
      <c r="X2530" s="8"/>
      <c r="Y2530" s="65"/>
      <c r="Z2530" s="65"/>
      <c r="AA2530" s="65"/>
      <c r="AB2530" s="136"/>
      <c r="AC2530" s="19" t="s">
        <v>5166</v>
      </c>
      <c r="AD2530" s="19"/>
      <c r="AE2530" s="19"/>
      <c r="AF2530" s="19"/>
      <c r="AG2530" s="19"/>
      <c r="AH2530" s="19"/>
      <c r="AI2530" s="19"/>
      <c r="AJ2530" s="19"/>
      <c r="AK2530" s="19"/>
      <c r="AL2530" s="19"/>
      <c r="AM2530" s="19"/>
      <c r="AN2530" s="19"/>
      <c r="AO2530" s="19"/>
      <c r="AP2530" s="19"/>
      <c r="AQ2530" s="69" t="str">
        <f>VLOOKUP($AC2530,D1_8!$B$5:$I$996,6,FALSE)&amp;""</f>
        <v/>
      </c>
      <c r="AR2530" s="104"/>
      <c r="AS2530" s="16" t="s">
        <v>2773</v>
      </c>
      <c r="AT2530" s="16"/>
      <c r="AU2530" s="16"/>
      <c r="AV2530" s="16"/>
      <c r="AW2530" s="16"/>
      <c r="AX2530" s="157" t="str">
        <f>VLOOKUP($AC2530,D1_8!$B$5:$I$996,8,FALSE)&amp;""</f>
        <v/>
      </c>
      <c r="AY2530" s="35"/>
      <c r="AZ2530" s="35"/>
      <c r="BA2530" s="35"/>
      <c r="BB2530" s="104" t="s">
        <v>5574</v>
      </c>
    </row>
    <row r="2531" spans="2:60">
      <c r="C2531" s="19"/>
      <c r="D2531" s="19"/>
      <c r="E2531" s="19"/>
      <c r="F2531" s="19"/>
      <c r="G2531" s="19"/>
      <c r="H2531" s="19"/>
      <c r="I2531" s="19"/>
      <c r="J2531" s="19"/>
      <c r="K2531" s="19"/>
      <c r="L2531" s="19"/>
      <c r="M2531" s="19"/>
      <c r="N2531" s="19"/>
      <c r="O2531" s="19"/>
      <c r="P2531" s="19"/>
      <c r="Q2531" s="25"/>
      <c r="R2531" s="106"/>
      <c r="S2531" s="31"/>
      <c r="W2531" s="67"/>
      <c r="X2531" s="31"/>
      <c r="AB2531" s="67"/>
      <c r="AC2531" s="19"/>
      <c r="AD2531" s="19"/>
      <c r="AE2531" s="19"/>
      <c r="AF2531" s="19"/>
      <c r="AG2531" s="19"/>
      <c r="AH2531" s="19"/>
      <c r="AI2531" s="19"/>
      <c r="AJ2531" s="19"/>
      <c r="AK2531" s="19"/>
      <c r="AL2531" s="19"/>
      <c r="AM2531" s="19"/>
      <c r="AN2531" s="19"/>
      <c r="AO2531" s="19"/>
      <c r="AP2531" s="19"/>
      <c r="AQ2531" s="25"/>
      <c r="AR2531" s="106"/>
      <c r="AS2531" s="16"/>
      <c r="AT2531" s="16"/>
      <c r="AU2531" s="16"/>
      <c r="AV2531" s="16"/>
      <c r="AW2531" s="16"/>
      <c r="AX2531" s="11"/>
      <c r="AY2531" s="35"/>
      <c r="AZ2531" s="35"/>
      <c r="BA2531" s="35"/>
      <c r="BB2531" s="106"/>
    </row>
    <row r="2532" spans="2:60">
      <c r="C2532" s="19" t="s">
        <v>6342</v>
      </c>
      <c r="D2532" s="19"/>
      <c r="E2532" s="19"/>
      <c r="F2532" s="19"/>
      <c r="G2532" s="19"/>
      <c r="H2532" s="19"/>
      <c r="I2532" s="19"/>
      <c r="J2532" s="19"/>
      <c r="K2532" s="19"/>
      <c r="L2532" s="19"/>
      <c r="M2532" s="19"/>
      <c r="N2532" s="19"/>
      <c r="O2532" s="19"/>
      <c r="P2532" s="19"/>
      <c r="Q2532" s="69" t="str">
        <f>VLOOKUP($C2532,D1_8!$B$5:$I$996,6,FALSE)&amp;""</f>
        <v/>
      </c>
      <c r="R2532" s="104"/>
      <c r="S2532" s="16" t="s">
        <v>2773</v>
      </c>
      <c r="T2532" s="16"/>
      <c r="U2532" s="16"/>
      <c r="V2532" s="16"/>
      <c r="W2532" s="16"/>
      <c r="X2532" s="157" t="str">
        <f>VLOOKUP($C2532,D1_8!$B$5:$I$996,8,FALSE)&amp;""</f>
        <v/>
      </c>
      <c r="Y2532" s="35"/>
      <c r="Z2532" s="35"/>
      <c r="AA2532" s="35"/>
      <c r="AB2532" s="104" t="s">
        <v>5574</v>
      </c>
      <c r="AC2532" s="19" t="s">
        <v>6345</v>
      </c>
      <c r="AD2532" s="19"/>
      <c r="AE2532" s="19"/>
      <c r="AF2532" s="19"/>
      <c r="AG2532" s="19"/>
      <c r="AH2532" s="19"/>
      <c r="AI2532" s="19"/>
      <c r="AJ2532" s="19"/>
      <c r="AK2532" s="19"/>
      <c r="AL2532" s="19"/>
      <c r="AM2532" s="19"/>
      <c r="AN2532" s="19"/>
      <c r="AO2532" s="19"/>
      <c r="AP2532" s="19"/>
      <c r="AQ2532" s="69" t="str">
        <f>VLOOKUP($AC2532,D1_8!$B$5:$I$996,6,FALSE)&amp;""</f>
        <v/>
      </c>
      <c r="AR2532" s="104"/>
      <c r="AS2532" s="16" t="s">
        <v>2773</v>
      </c>
      <c r="AT2532" s="16"/>
      <c r="AU2532" s="16"/>
      <c r="AV2532" s="16"/>
      <c r="AW2532" s="16"/>
      <c r="AX2532" s="157" t="str">
        <f>VLOOKUP($AC2532,D1_8!$B$5:$I$996,8,FALSE)&amp;""</f>
        <v/>
      </c>
      <c r="AY2532" s="35"/>
      <c r="AZ2532" s="35"/>
      <c r="BA2532" s="35"/>
      <c r="BB2532" s="104" t="s">
        <v>5574</v>
      </c>
    </row>
    <row r="2533" spans="2:60">
      <c r="C2533" s="19"/>
      <c r="D2533" s="19"/>
      <c r="E2533" s="19"/>
      <c r="F2533" s="19"/>
      <c r="G2533" s="19"/>
      <c r="H2533" s="19"/>
      <c r="I2533" s="19"/>
      <c r="J2533" s="19"/>
      <c r="K2533" s="19"/>
      <c r="L2533" s="19"/>
      <c r="M2533" s="19"/>
      <c r="N2533" s="19"/>
      <c r="O2533" s="19"/>
      <c r="P2533" s="19"/>
      <c r="Q2533" s="25"/>
      <c r="R2533" s="106"/>
      <c r="S2533" s="16"/>
      <c r="T2533" s="16"/>
      <c r="U2533" s="16"/>
      <c r="V2533" s="16"/>
      <c r="W2533" s="16"/>
      <c r="X2533" s="11"/>
      <c r="Y2533" s="35"/>
      <c r="Z2533" s="35"/>
      <c r="AA2533" s="35"/>
      <c r="AB2533" s="106"/>
      <c r="AC2533" s="19"/>
      <c r="AD2533" s="19"/>
      <c r="AE2533" s="19"/>
      <c r="AF2533" s="19"/>
      <c r="AG2533" s="19"/>
      <c r="AH2533" s="19"/>
      <c r="AI2533" s="19"/>
      <c r="AJ2533" s="19"/>
      <c r="AK2533" s="19"/>
      <c r="AL2533" s="19"/>
      <c r="AM2533" s="19"/>
      <c r="AN2533" s="19"/>
      <c r="AO2533" s="19"/>
      <c r="AP2533" s="19"/>
      <c r="AQ2533" s="25"/>
      <c r="AR2533" s="106"/>
      <c r="AS2533" s="16"/>
      <c r="AT2533" s="16"/>
      <c r="AU2533" s="16"/>
      <c r="AV2533" s="16"/>
      <c r="AW2533" s="16"/>
      <c r="AX2533" s="11"/>
      <c r="AY2533" s="35"/>
      <c r="AZ2533" s="35"/>
      <c r="BA2533" s="35"/>
      <c r="BB2533" s="106"/>
    </row>
    <row r="2534" spans="2:60">
      <c r="C2534" s="19" t="s">
        <v>4433</v>
      </c>
      <c r="D2534" s="19"/>
      <c r="E2534" s="19"/>
      <c r="F2534" s="19"/>
      <c r="G2534" s="19"/>
      <c r="H2534" s="19"/>
      <c r="I2534" s="19"/>
      <c r="J2534" s="19"/>
      <c r="K2534" s="19"/>
      <c r="L2534" s="19"/>
      <c r="M2534" s="19"/>
      <c r="N2534" s="19"/>
      <c r="O2534" s="19"/>
      <c r="P2534" s="19"/>
      <c r="Q2534" s="69" t="str">
        <f>VLOOKUP($C2534,D1_8!$B$5:$I$996,6,FALSE)&amp;""</f>
        <v/>
      </c>
      <c r="R2534" s="104"/>
      <c r="S2534" s="16"/>
      <c r="T2534" s="16"/>
      <c r="U2534" s="16"/>
      <c r="V2534" s="16"/>
      <c r="W2534" s="16"/>
      <c r="X2534" s="11"/>
      <c r="Y2534" s="35"/>
      <c r="Z2534" s="35"/>
      <c r="AA2534" s="35"/>
      <c r="AB2534" s="104"/>
      <c r="AC2534" s="19" t="s">
        <v>6346</v>
      </c>
      <c r="AD2534" s="19"/>
      <c r="AE2534" s="19"/>
      <c r="AF2534" s="19"/>
      <c r="AG2534" s="19"/>
      <c r="AH2534" s="19"/>
      <c r="AI2534" s="19"/>
      <c r="AJ2534" s="19"/>
      <c r="AK2534" s="19"/>
      <c r="AL2534" s="19"/>
      <c r="AM2534" s="19"/>
      <c r="AN2534" s="19"/>
      <c r="AO2534" s="19"/>
      <c r="AP2534" s="19"/>
      <c r="AQ2534" s="69" t="str">
        <f>VLOOKUP($AC2534,D1_8!$B$5:$I$996,6,FALSE)&amp;""</f>
        <v/>
      </c>
      <c r="AR2534" s="104"/>
      <c r="AS2534" s="246"/>
      <c r="AT2534" s="246"/>
      <c r="AU2534" s="246"/>
      <c r="AV2534" s="246"/>
      <c r="AW2534" s="246"/>
      <c r="AX2534" s="34"/>
      <c r="AY2534" s="2"/>
      <c r="AZ2534" s="2"/>
      <c r="BA2534" s="2"/>
      <c r="BB2534" s="105"/>
    </row>
    <row r="2535" spans="2:60">
      <c r="C2535" s="19"/>
      <c r="D2535" s="19"/>
      <c r="E2535" s="19"/>
      <c r="F2535" s="19"/>
      <c r="G2535" s="19"/>
      <c r="H2535" s="19"/>
      <c r="I2535" s="19"/>
      <c r="J2535" s="19"/>
      <c r="K2535" s="19"/>
      <c r="L2535" s="19"/>
      <c r="M2535" s="19"/>
      <c r="N2535" s="19"/>
      <c r="O2535" s="19"/>
      <c r="P2535" s="19"/>
      <c r="Q2535" s="25"/>
      <c r="R2535" s="106"/>
      <c r="S2535" s="16"/>
      <c r="T2535" s="16"/>
      <c r="U2535" s="16"/>
      <c r="V2535" s="16"/>
      <c r="W2535" s="16"/>
      <c r="X2535" s="11"/>
      <c r="Y2535" s="35"/>
      <c r="Z2535" s="35"/>
      <c r="AA2535" s="35"/>
      <c r="AB2535" s="106"/>
      <c r="AC2535" s="19"/>
      <c r="AD2535" s="19"/>
      <c r="AE2535" s="19"/>
      <c r="AF2535" s="19"/>
      <c r="AG2535" s="19"/>
      <c r="AH2535" s="19"/>
      <c r="AI2535" s="19"/>
      <c r="AJ2535" s="19"/>
      <c r="AK2535" s="19"/>
      <c r="AL2535" s="19"/>
      <c r="AM2535" s="19"/>
      <c r="AN2535" s="19"/>
      <c r="AO2535" s="19"/>
      <c r="AP2535" s="19"/>
      <c r="AQ2535" s="25"/>
      <c r="AR2535" s="106"/>
      <c r="AS2535" s="110"/>
      <c r="AT2535" s="110"/>
      <c r="AU2535" s="110"/>
      <c r="AV2535" s="110"/>
      <c r="AW2535" s="110"/>
      <c r="AX2535" s="25"/>
      <c r="AY2535" s="77"/>
      <c r="AZ2535" s="77"/>
      <c r="BA2535" s="77"/>
      <c r="BB2535" s="106"/>
    </row>
    <row r="2537" spans="2:60">
      <c r="B2537" s="1" t="s">
        <v>7352</v>
      </c>
    </row>
    <row r="2538" spans="2:60">
      <c r="C2538" s="1" t="s">
        <v>3513</v>
      </c>
    </row>
    <row r="2539" spans="2:60" ht="14.25" customHeight="1">
      <c r="C2539" s="16" t="s">
        <v>288</v>
      </c>
      <c r="D2539" s="16"/>
      <c r="E2539" s="16"/>
      <c r="F2539" s="16"/>
      <c r="G2539" s="16"/>
      <c r="H2539" s="16"/>
      <c r="I2539" s="16"/>
      <c r="J2539" s="16"/>
      <c r="K2539" s="16"/>
      <c r="L2539" s="16"/>
      <c r="M2539" s="16"/>
      <c r="N2539" s="16"/>
      <c r="O2539" s="16"/>
      <c r="P2539" s="16"/>
      <c r="Q2539" s="24" t="s">
        <v>22</v>
      </c>
      <c r="R2539" s="104"/>
      <c r="S2539" s="45" t="s">
        <v>7669</v>
      </c>
      <c r="T2539" s="88"/>
      <c r="U2539" s="88"/>
      <c r="V2539" s="88"/>
      <c r="W2539" s="88"/>
      <c r="X2539" s="88"/>
      <c r="Y2539" s="88"/>
      <c r="Z2539" s="88"/>
      <c r="AA2539" s="88"/>
      <c r="AB2539" s="117"/>
      <c r="AC2539" s="16" t="s">
        <v>288</v>
      </c>
      <c r="AD2539" s="16"/>
      <c r="AE2539" s="16"/>
      <c r="AF2539" s="16"/>
      <c r="AG2539" s="16"/>
      <c r="AH2539" s="16"/>
      <c r="AI2539" s="16"/>
      <c r="AJ2539" s="16"/>
      <c r="AK2539" s="16"/>
      <c r="AL2539" s="16"/>
      <c r="AM2539" s="16"/>
      <c r="AN2539" s="16"/>
      <c r="AO2539" s="16"/>
      <c r="AP2539" s="16"/>
      <c r="AQ2539" s="24" t="s">
        <v>22</v>
      </c>
      <c r="AR2539" s="104"/>
      <c r="AS2539" s="45" t="s">
        <v>7669</v>
      </c>
      <c r="AT2539" s="88"/>
      <c r="AU2539" s="88"/>
      <c r="AV2539" s="88"/>
      <c r="AW2539" s="88"/>
      <c r="AX2539" s="88"/>
      <c r="AY2539" s="88"/>
      <c r="AZ2539" s="88"/>
      <c r="BA2539" s="88"/>
      <c r="BB2539" s="117"/>
    </row>
    <row r="2540" spans="2:60" ht="14.25" customHeight="1">
      <c r="C2540" s="16"/>
      <c r="D2540" s="16"/>
      <c r="E2540" s="16"/>
      <c r="F2540" s="16"/>
      <c r="G2540" s="16"/>
      <c r="H2540" s="16"/>
      <c r="I2540" s="16"/>
      <c r="J2540" s="16"/>
      <c r="K2540" s="16"/>
      <c r="L2540" s="16"/>
      <c r="M2540" s="16"/>
      <c r="N2540" s="16"/>
      <c r="O2540" s="16"/>
      <c r="P2540" s="16"/>
      <c r="Q2540" s="25"/>
      <c r="R2540" s="106"/>
      <c r="S2540" s="245" t="s">
        <v>123</v>
      </c>
      <c r="T2540" s="261"/>
      <c r="U2540" s="261"/>
      <c r="V2540" s="261"/>
      <c r="W2540" s="267"/>
      <c r="X2540" s="46"/>
      <c r="Y2540" s="89"/>
      <c r="Z2540" s="89"/>
      <c r="AA2540" s="89"/>
      <c r="AB2540" s="118"/>
      <c r="AC2540" s="16"/>
      <c r="AD2540" s="16"/>
      <c r="AE2540" s="16"/>
      <c r="AF2540" s="16"/>
      <c r="AG2540" s="16"/>
      <c r="AH2540" s="16"/>
      <c r="AI2540" s="16"/>
      <c r="AJ2540" s="16"/>
      <c r="AK2540" s="16"/>
      <c r="AL2540" s="16"/>
      <c r="AM2540" s="16"/>
      <c r="AN2540" s="16"/>
      <c r="AO2540" s="16"/>
      <c r="AP2540" s="16"/>
      <c r="AQ2540" s="25"/>
      <c r="AR2540" s="106"/>
      <c r="AS2540" s="245" t="s">
        <v>123</v>
      </c>
      <c r="AT2540" s="261"/>
      <c r="AU2540" s="261"/>
      <c r="AV2540" s="261"/>
      <c r="AW2540" s="267"/>
      <c r="AX2540" s="46"/>
      <c r="AY2540" s="89"/>
      <c r="AZ2540" s="89"/>
      <c r="BA2540" s="89"/>
      <c r="BB2540" s="118"/>
    </row>
    <row r="2541" spans="2:60" s="1" customFormat="1">
      <c r="B2541" s="1"/>
      <c r="C2541" s="19" t="s">
        <v>6354</v>
      </c>
      <c r="D2541" s="19"/>
      <c r="E2541" s="19"/>
      <c r="F2541" s="19"/>
      <c r="G2541" s="19"/>
      <c r="H2541" s="19"/>
      <c r="I2541" s="19"/>
      <c r="J2541" s="19"/>
      <c r="K2541" s="19"/>
      <c r="L2541" s="19"/>
      <c r="M2541" s="19"/>
      <c r="N2541" s="19"/>
      <c r="O2541" s="19"/>
      <c r="P2541" s="19"/>
      <c r="Q2541" s="69" t="str">
        <f>VLOOKUP($C2541,D1_8!$B$5:$I$996,6,FALSE)&amp;""</f>
        <v/>
      </c>
      <c r="R2541" s="104"/>
      <c r="S2541" s="8"/>
      <c r="T2541" s="65"/>
      <c r="U2541" s="65"/>
      <c r="V2541" s="65"/>
      <c r="W2541" s="136"/>
      <c r="X2541" s="8"/>
      <c r="Y2541" s="65"/>
      <c r="Z2541" s="65"/>
      <c r="AA2541" s="65"/>
      <c r="AB2541" s="136"/>
      <c r="AC2541" s="19" t="s">
        <v>6355</v>
      </c>
      <c r="AD2541" s="19"/>
      <c r="AE2541" s="19"/>
      <c r="AF2541" s="19"/>
      <c r="AG2541" s="19"/>
      <c r="AH2541" s="19"/>
      <c r="AI2541" s="19"/>
      <c r="AJ2541" s="19"/>
      <c r="AK2541" s="19"/>
      <c r="AL2541" s="19"/>
      <c r="AM2541" s="19"/>
      <c r="AN2541" s="19"/>
      <c r="AO2541" s="19"/>
      <c r="AP2541" s="19"/>
      <c r="AQ2541" s="69" t="str">
        <f>VLOOKUP($AC2541,D1_8!$B$5:$I$996,6,FALSE)&amp;""</f>
        <v/>
      </c>
      <c r="AR2541" s="104"/>
      <c r="AS2541" s="111"/>
      <c r="AT2541" s="111"/>
      <c r="AU2541" s="111"/>
      <c r="AV2541" s="111"/>
      <c r="AW2541" s="111"/>
      <c r="AX2541" s="24"/>
      <c r="AY2541" s="76"/>
      <c r="AZ2541" s="76"/>
      <c r="BA2541" s="76"/>
      <c r="BB2541" s="104"/>
      <c r="BC2541" s="1"/>
      <c r="BD2541" s="1"/>
      <c r="BE2541" s="1"/>
      <c r="BF2541" s="3"/>
      <c r="BG2541" s="3"/>
      <c r="BH2541" s="3"/>
    </row>
    <row r="2542" spans="2:60">
      <c r="C2542" s="19"/>
      <c r="D2542" s="19"/>
      <c r="E2542" s="19"/>
      <c r="F2542" s="19"/>
      <c r="G2542" s="19"/>
      <c r="H2542" s="19"/>
      <c r="I2542" s="19"/>
      <c r="J2542" s="19"/>
      <c r="K2542" s="19"/>
      <c r="L2542" s="19"/>
      <c r="M2542" s="19"/>
      <c r="N2542" s="19"/>
      <c r="O2542" s="19"/>
      <c r="P2542" s="19"/>
      <c r="Q2542" s="25"/>
      <c r="R2542" s="106"/>
      <c r="S2542" s="31"/>
      <c r="W2542" s="67"/>
      <c r="X2542" s="31"/>
      <c r="AB2542" s="67"/>
      <c r="AC2542" s="19"/>
      <c r="AD2542" s="19"/>
      <c r="AE2542" s="19"/>
      <c r="AF2542" s="19"/>
      <c r="AG2542" s="19"/>
      <c r="AH2542" s="19"/>
      <c r="AI2542" s="19"/>
      <c r="AJ2542" s="19"/>
      <c r="AK2542" s="19"/>
      <c r="AL2542" s="19"/>
      <c r="AM2542" s="19"/>
      <c r="AN2542" s="19"/>
      <c r="AO2542" s="19"/>
      <c r="AP2542" s="19"/>
      <c r="AQ2542" s="25"/>
      <c r="AR2542" s="106"/>
      <c r="AS2542" s="246"/>
      <c r="AT2542" s="246"/>
      <c r="AU2542" s="246"/>
      <c r="AV2542" s="246"/>
      <c r="AW2542" s="246"/>
      <c r="AX2542" s="34"/>
      <c r="AY2542" s="2"/>
      <c r="AZ2542" s="2"/>
      <c r="BA2542" s="2"/>
      <c r="BB2542" s="105"/>
    </row>
    <row r="2543" spans="2:60" s="1" customFormat="1">
      <c r="B2543" s="1"/>
      <c r="C2543" s="19" t="s">
        <v>6357</v>
      </c>
      <c r="D2543" s="19"/>
      <c r="E2543" s="19"/>
      <c r="F2543" s="19"/>
      <c r="G2543" s="19"/>
      <c r="H2543" s="19"/>
      <c r="I2543" s="19"/>
      <c r="J2543" s="19"/>
      <c r="K2543" s="19"/>
      <c r="L2543" s="19"/>
      <c r="M2543" s="19"/>
      <c r="N2543" s="19"/>
      <c r="O2543" s="19"/>
      <c r="P2543" s="19"/>
      <c r="Q2543" s="69" t="str">
        <f>VLOOKUP($C2543,D1_8!$B$5:$I$996,6,FALSE)&amp;""</f>
        <v/>
      </c>
      <c r="R2543" s="104"/>
      <c r="S2543" s="16" t="s">
        <v>2773</v>
      </c>
      <c r="T2543" s="16"/>
      <c r="U2543" s="16"/>
      <c r="V2543" s="16"/>
      <c r="W2543" s="16"/>
      <c r="X2543" s="157" t="str">
        <f>VLOOKUP($C2543,D1_8!$B$5:$I$996,8,FALSE)&amp;""</f>
        <v/>
      </c>
      <c r="Y2543" s="35"/>
      <c r="Z2543" s="35"/>
      <c r="AA2543" s="35"/>
      <c r="AB2543" s="104" t="s">
        <v>5574</v>
      </c>
      <c r="AC2543" s="19" t="s">
        <v>5375</v>
      </c>
      <c r="AD2543" s="19"/>
      <c r="AE2543" s="19"/>
      <c r="AF2543" s="19"/>
      <c r="AG2543" s="19"/>
      <c r="AH2543" s="19"/>
      <c r="AI2543" s="19"/>
      <c r="AJ2543" s="19"/>
      <c r="AK2543" s="19"/>
      <c r="AL2543" s="19"/>
      <c r="AM2543" s="19"/>
      <c r="AN2543" s="19"/>
      <c r="AO2543" s="19"/>
      <c r="AP2543" s="19"/>
      <c r="AQ2543" s="69" t="str">
        <f>VLOOKUP($AC2543,D1_8!$B$5:$I$996,6,FALSE)&amp;""</f>
        <v/>
      </c>
      <c r="AR2543" s="104"/>
      <c r="AS2543" s="16" t="s">
        <v>2773</v>
      </c>
      <c r="AT2543" s="16"/>
      <c r="AU2543" s="16"/>
      <c r="AV2543" s="16"/>
      <c r="AW2543" s="16"/>
      <c r="AX2543" s="157" t="str">
        <f>VLOOKUP($AC2543,D1_8!$B$5:$I$996,8,FALSE)&amp;""</f>
        <v/>
      </c>
      <c r="AY2543" s="35"/>
      <c r="AZ2543" s="35"/>
      <c r="BA2543" s="35"/>
      <c r="BB2543" s="104" t="s">
        <v>5574</v>
      </c>
      <c r="BC2543" s="1"/>
      <c r="BD2543" s="1"/>
      <c r="BE2543" s="1"/>
      <c r="BF2543" s="3"/>
      <c r="BG2543" s="3"/>
      <c r="BH2543" s="3"/>
    </row>
    <row r="2544" spans="2:60" s="1" customFormat="1" ht="14.25" customHeight="1">
      <c r="B2544" s="1"/>
      <c r="C2544" s="19"/>
      <c r="D2544" s="19"/>
      <c r="E2544" s="19"/>
      <c r="F2544" s="19"/>
      <c r="G2544" s="19"/>
      <c r="H2544" s="19"/>
      <c r="I2544" s="19"/>
      <c r="J2544" s="19"/>
      <c r="K2544" s="19"/>
      <c r="L2544" s="19"/>
      <c r="M2544" s="19"/>
      <c r="N2544" s="19"/>
      <c r="O2544" s="19"/>
      <c r="P2544" s="19"/>
      <c r="Q2544" s="25"/>
      <c r="R2544" s="106"/>
      <c r="S2544" s="16"/>
      <c r="T2544" s="16"/>
      <c r="U2544" s="16"/>
      <c r="V2544" s="16"/>
      <c r="W2544" s="16"/>
      <c r="X2544" s="11"/>
      <c r="Y2544" s="35"/>
      <c r="Z2544" s="35"/>
      <c r="AA2544" s="35"/>
      <c r="AB2544" s="106"/>
      <c r="AC2544" s="19"/>
      <c r="AD2544" s="19"/>
      <c r="AE2544" s="19"/>
      <c r="AF2544" s="19"/>
      <c r="AG2544" s="19"/>
      <c r="AH2544" s="19"/>
      <c r="AI2544" s="19"/>
      <c r="AJ2544" s="19"/>
      <c r="AK2544" s="19"/>
      <c r="AL2544" s="19"/>
      <c r="AM2544" s="19"/>
      <c r="AN2544" s="19"/>
      <c r="AO2544" s="19"/>
      <c r="AP2544" s="19"/>
      <c r="AQ2544" s="25"/>
      <c r="AR2544" s="106"/>
      <c r="AS2544" s="16"/>
      <c r="AT2544" s="16"/>
      <c r="AU2544" s="16"/>
      <c r="AV2544" s="16"/>
      <c r="AW2544" s="16"/>
      <c r="AX2544" s="11"/>
      <c r="AY2544" s="35"/>
      <c r="AZ2544" s="35"/>
      <c r="BA2544" s="35"/>
      <c r="BB2544" s="106"/>
      <c r="BC2544" s="1"/>
      <c r="BD2544" s="1"/>
      <c r="BE2544" s="1"/>
      <c r="BF2544" s="3"/>
      <c r="BG2544" s="3"/>
      <c r="BH2544" s="3"/>
    </row>
    <row r="2545" spans="2:60" s="1" customFormat="1" ht="14.25" customHeight="1">
      <c r="B2545" s="1"/>
      <c r="C2545" s="19" t="s">
        <v>1699</v>
      </c>
      <c r="D2545" s="19"/>
      <c r="E2545" s="19"/>
      <c r="F2545" s="19"/>
      <c r="G2545" s="19"/>
      <c r="H2545" s="19"/>
      <c r="I2545" s="19"/>
      <c r="J2545" s="19"/>
      <c r="K2545" s="19"/>
      <c r="L2545" s="19"/>
      <c r="M2545" s="19"/>
      <c r="N2545" s="19"/>
      <c r="O2545" s="19"/>
      <c r="P2545" s="19"/>
      <c r="Q2545" s="69" t="str">
        <f>VLOOKUP($C2545,D1_8!$B$5:$I$996,6,FALSE)&amp;""</f>
        <v/>
      </c>
      <c r="R2545" s="104"/>
      <c r="S2545" s="16" t="s">
        <v>2773</v>
      </c>
      <c r="T2545" s="16"/>
      <c r="U2545" s="16"/>
      <c r="V2545" s="16"/>
      <c r="W2545" s="16"/>
      <c r="X2545" s="157" t="str">
        <f>VLOOKUP($C2545,D1_8!$B$5:$I$996,8,FALSE)&amp;""</f>
        <v/>
      </c>
      <c r="Y2545" s="35"/>
      <c r="Z2545" s="35"/>
      <c r="AA2545" s="35"/>
      <c r="AB2545" s="76" t="s">
        <v>5574</v>
      </c>
      <c r="AC2545" s="278" t="s">
        <v>6207</v>
      </c>
      <c r="AD2545" s="282"/>
      <c r="AE2545" s="282"/>
      <c r="AF2545" s="282"/>
      <c r="AG2545" s="282"/>
      <c r="AH2545" s="282"/>
      <c r="AI2545" s="282"/>
      <c r="AJ2545" s="282"/>
      <c r="AK2545" s="282"/>
      <c r="AL2545" s="282"/>
      <c r="AM2545" s="282"/>
      <c r="AN2545" s="282"/>
      <c r="AO2545" s="282"/>
      <c r="AP2545" s="317"/>
      <c r="AQ2545" s="69" t="str">
        <f>VLOOKUP($AC2545,D1_8!$B$5:$I$996,6,FALSE)&amp;""</f>
        <v/>
      </c>
      <c r="AR2545" s="325"/>
      <c r="AS2545" s="24" t="s">
        <v>2773</v>
      </c>
      <c r="AT2545" s="76"/>
      <c r="AU2545" s="76"/>
      <c r="AV2545" s="76"/>
      <c r="AW2545" s="104"/>
      <c r="AX2545" s="69" t="str">
        <f>VLOOKUP($AC2545,D1_8!$B$5:$I$996,8,FALSE)&amp;""</f>
        <v/>
      </c>
      <c r="AY2545" s="221"/>
      <c r="AZ2545" s="221"/>
      <c r="BA2545" s="221"/>
      <c r="BB2545" s="104" t="s">
        <v>5574</v>
      </c>
      <c r="BC2545" s="1"/>
      <c r="BD2545" s="1"/>
      <c r="BE2545" s="1"/>
      <c r="BF2545" s="3"/>
      <c r="BG2545" s="3"/>
      <c r="BH2545" s="3"/>
    </row>
    <row r="2546" spans="2:60" s="1" customFormat="1" ht="14.25" customHeight="1">
      <c r="B2546" s="1"/>
      <c r="C2546" s="19"/>
      <c r="D2546" s="19"/>
      <c r="E2546" s="19"/>
      <c r="F2546" s="19"/>
      <c r="G2546" s="19"/>
      <c r="H2546" s="19"/>
      <c r="I2546" s="19"/>
      <c r="J2546" s="19"/>
      <c r="K2546" s="19"/>
      <c r="L2546" s="19"/>
      <c r="M2546" s="19"/>
      <c r="N2546" s="19"/>
      <c r="O2546" s="19"/>
      <c r="P2546" s="19"/>
      <c r="Q2546" s="25"/>
      <c r="R2546" s="106"/>
      <c r="S2546" s="16"/>
      <c r="T2546" s="16"/>
      <c r="U2546" s="16"/>
      <c r="V2546" s="16"/>
      <c r="W2546" s="16"/>
      <c r="X2546" s="11"/>
      <c r="Y2546" s="35"/>
      <c r="Z2546" s="35"/>
      <c r="AA2546" s="35"/>
      <c r="AB2546" s="77"/>
      <c r="AC2546" s="279"/>
      <c r="AD2546" s="283"/>
      <c r="AE2546" s="283"/>
      <c r="AF2546" s="283"/>
      <c r="AG2546" s="283"/>
      <c r="AH2546" s="283"/>
      <c r="AI2546" s="283"/>
      <c r="AJ2546" s="283"/>
      <c r="AK2546" s="283"/>
      <c r="AL2546" s="283"/>
      <c r="AM2546" s="283"/>
      <c r="AN2546" s="283"/>
      <c r="AO2546" s="283"/>
      <c r="AP2546" s="318"/>
      <c r="AQ2546" s="323"/>
      <c r="AR2546" s="326"/>
      <c r="AS2546" s="34"/>
      <c r="AT2546" s="2"/>
      <c r="AU2546" s="2"/>
      <c r="AV2546" s="2"/>
      <c r="AW2546" s="105"/>
      <c r="AX2546" s="323"/>
      <c r="AY2546" s="335"/>
      <c r="AZ2546" s="335"/>
      <c r="BA2546" s="335"/>
      <c r="BB2546" s="105"/>
      <c r="BC2546" s="1"/>
      <c r="BD2546" s="1"/>
      <c r="BE2546" s="1"/>
      <c r="BF2546" s="3"/>
      <c r="BG2546" s="3"/>
      <c r="BH2546" s="3"/>
    </row>
    <row r="2547" spans="2:60" s="1" customFormat="1">
      <c r="B2547" s="1"/>
      <c r="C2547" s="39"/>
      <c r="D2547" s="39"/>
      <c r="E2547" s="39"/>
      <c r="F2547" s="39"/>
      <c r="G2547" s="39"/>
      <c r="H2547" s="39"/>
      <c r="I2547" s="39"/>
      <c r="J2547" s="39"/>
      <c r="K2547" s="39"/>
      <c r="L2547" s="39"/>
      <c r="M2547" s="39"/>
      <c r="N2547" s="39"/>
      <c r="O2547" s="39"/>
      <c r="P2547" s="39"/>
      <c r="Q2547" s="1"/>
      <c r="R2547" s="1"/>
      <c r="S2547" s="1"/>
      <c r="T2547" s="1"/>
      <c r="U2547" s="1"/>
      <c r="V2547" s="1"/>
      <c r="W2547" s="1"/>
      <c r="X2547" s="1"/>
      <c r="Y2547" s="1"/>
      <c r="Z2547" s="1"/>
      <c r="AA2547" s="1"/>
      <c r="AB2547" s="1"/>
      <c r="AC2547" s="279"/>
      <c r="AD2547" s="283"/>
      <c r="AE2547" s="283"/>
      <c r="AF2547" s="283"/>
      <c r="AG2547" s="283"/>
      <c r="AH2547" s="283"/>
      <c r="AI2547" s="283"/>
      <c r="AJ2547" s="283"/>
      <c r="AK2547" s="283"/>
      <c r="AL2547" s="283"/>
      <c r="AM2547" s="283"/>
      <c r="AN2547" s="283"/>
      <c r="AO2547" s="283"/>
      <c r="AP2547" s="318"/>
      <c r="AQ2547" s="323"/>
      <c r="AR2547" s="326"/>
      <c r="AS2547" s="34"/>
      <c r="AT2547" s="2"/>
      <c r="AU2547" s="2"/>
      <c r="AV2547" s="2"/>
      <c r="AW2547" s="105"/>
      <c r="AX2547" s="323"/>
      <c r="AY2547" s="335"/>
      <c r="AZ2547" s="335"/>
      <c r="BA2547" s="335"/>
      <c r="BB2547" s="105"/>
      <c r="BC2547" s="1"/>
      <c r="BD2547" s="1"/>
      <c r="BE2547" s="1"/>
      <c r="BF2547" s="3"/>
      <c r="BG2547" s="3"/>
      <c r="BH2547" s="3"/>
    </row>
    <row r="2548" spans="2:60" s="1" customFormat="1" ht="14.25" customHeight="1">
      <c r="B2548" s="1"/>
      <c r="C2548" s="39"/>
      <c r="D2548" s="39"/>
      <c r="E2548" s="39"/>
      <c r="F2548" s="39"/>
      <c r="G2548" s="39"/>
      <c r="H2548" s="39"/>
      <c r="I2548" s="39"/>
      <c r="J2548" s="39"/>
      <c r="K2548" s="39"/>
      <c r="L2548" s="39"/>
      <c r="M2548" s="39"/>
      <c r="N2548" s="39"/>
      <c r="O2548" s="39"/>
      <c r="P2548" s="39"/>
      <c r="Q2548" s="1"/>
      <c r="R2548" s="1"/>
      <c r="S2548" s="1"/>
      <c r="T2548" s="1"/>
      <c r="U2548" s="1"/>
      <c r="V2548" s="1"/>
      <c r="W2548" s="1"/>
      <c r="X2548" s="1"/>
      <c r="Y2548" s="1"/>
      <c r="Z2548" s="1"/>
      <c r="AA2548" s="1"/>
      <c r="AB2548" s="1"/>
      <c r="AC2548" s="280"/>
      <c r="AD2548" s="284"/>
      <c r="AE2548" s="284"/>
      <c r="AF2548" s="284"/>
      <c r="AG2548" s="284"/>
      <c r="AH2548" s="284"/>
      <c r="AI2548" s="284"/>
      <c r="AJ2548" s="284"/>
      <c r="AK2548" s="284"/>
      <c r="AL2548" s="284"/>
      <c r="AM2548" s="284"/>
      <c r="AN2548" s="284"/>
      <c r="AO2548" s="284"/>
      <c r="AP2548" s="319"/>
      <c r="AQ2548" s="324"/>
      <c r="AR2548" s="327"/>
      <c r="AS2548" s="25"/>
      <c r="AT2548" s="77"/>
      <c r="AU2548" s="77"/>
      <c r="AV2548" s="77"/>
      <c r="AW2548" s="106"/>
      <c r="AX2548" s="324"/>
      <c r="AY2548" s="336"/>
      <c r="AZ2548" s="336"/>
      <c r="BA2548" s="336"/>
      <c r="BB2548" s="106"/>
      <c r="BC2548" s="1"/>
      <c r="BD2548" s="1"/>
      <c r="BE2548" s="1"/>
      <c r="BF2548" s="3"/>
      <c r="BG2548" s="3"/>
      <c r="BH2548" s="3"/>
    </row>
    <row r="2549" spans="2:60" s="1" customFormat="1">
      <c r="B2549" s="1"/>
      <c r="C2549" s="1"/>
      <c r="D2549" s="1"/>
      <c r="E2549" s="1"/>
      <c r="F2549" s="1"/>
      <c r="G2549" s="1"/>
      <c r="H2549" s="1"/>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3"/>
      <c r="BG2549" s="3"/>
      <c r="BH2549" s="3"/>
    </row>
    <row r="2550" spans="2:60" s="1" customFormat="1">
      <c r="B2550" s="1" t="s">
        <v>7681</v>
      </c>
      <c r="C2550" s="1"/>
      <c r="D2550" s="1"/>
      <c r="E2550" s="1"/>
      <c r="F2550" s="1"/>
      <c r="G2550" s="1"/>
      <c r="H2550" s="1"/>
      <c r="I2550" s="1"/>
      <c r="J2550" s="1"/>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3"/>
      <c r="BG2550" s="3"/>
      <c r="BH2550" s="3"/>
    </row>
    <row r="2551" spans="2:60" s="1" customFormat="1">
      <c r="B2551" s="1"/>
      <c r="C2551" s="1" t="s">
        <v>3513</v>
      </c>
      <c r="D2551" s="1"/>
      <c r="E2551" s="1"/>
      <c r="F2551" s="1"/>
      <c r="G2551" s="1"/>
      <c r="H2551" s="1"/>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2"/>
      <c r="AM2551" s="1"/>
      <c r="AN2551" s="1"/>
      <c r="AO2551" s="1"/>
      <c r="AP2551" s="1"/>
      <c r="AQ2551" s="1"/>
      <c r="AR2551" s="1"/>
      <c r="AS2551" s="1"/>
      <c r="AT2551" s="1"/>
      <c r="AU2551" s="1"/>
      <c r="AV2551" s="1"/>
      <c r="AW2551" s="1"/>
      <c r="AX2551" s="1"/>
      <c r="AY2551" s="1"/>
      <c r="AZ2551" s="1"/>
      <c r="BA2551" s="1"/>
      <c r="BB2551" s="1"/>
      <c r="BC2551" s="1"/>
      <c r="BD2551" s="1"/>
      <c r="BE2551" s="1"/>
      <c r="BF2551" s="3"/>
      <c r="BG2551" s="3"/>
      <c r="BH2551" s="3"/>
    </row>
    <row r="2552" spans="2:60" s="1" customFormat="1" ht="14.25" customHeight="1">
      <c r="B2552" s="1"/>
      <c r="C2552" s="16" t="s">
        <v>288</v>
      </c>
      <c r="D2552" s="16"/>
      <c r="E2552" s="16"/>
      <c r="F2552" s="16"/>
      <c r="G2552" s="16"/>
      <c r="H2552" s="16"/>
      <c r="I2552" s="16"/>
      <c r="J2552" s="16"/>
      <c r="K2552" s="16"/>
      <c r="L2552" s="16"/>
      <c r="M2552" s="16"/>
      <c r="N2552" s="16"/>
      <c r="O2552" s="16"/>
      <c r="P2552" s="16"/>
      <c r="Q2552" s="24" t="s">
        <v>22</v>
      </c>
      <c r="R2552" s="104"/>
      <c r="S2552" s="45" t="s">
        <v>7669</v>
      </c>
      <c r="T2552" s="88"/>
      <c r="U2552" s="88"/>
      <c r="V2552" s="88"/>
      <c r="W2552" s="88"/>
      <c r="X2552" s="88"/>
      <c r="Y2552" s="88"/>
      <c r="Z2552" s="88"/>
      <c r="AA2552" s="88"/>
      <c r="AB2552" s="117"/>
      <c r="AC2552" s="16" t="s">
        <v>288</v>
      </c>
      <c r="AD2552" s="16"/>
      <c r="AE2552" s="16"/>
      <c r="AF2552" s="16"/>
      <c r="AG2552" s="16"/>
      <c r="AH2552" s="16"/>
      <c r="AI2552" s="16"/>
      <c r="AJ2552" s="16"/>
      <c r="AK2552" s="16"/>
      <c r="AL2552" s="16"/>
      <c r="AM2552" s="16"/>
      <c r="AN2552" s="16"/>
      <c r="AO2552" s="16"/>
      <c r="AP2552" s="16"/>
      <c r="AQ2552" s="24" t="s">
        <v>22</v>
      </c>
      <c r="AR2552" s="104"/>
      <c r="AS2552" s="45" t="s">
        <v>7669</v>
      </c>
      <c r="AT2552" s="88"/>
      <c r="AU2552" s="88"/>
      <c r="AV2552" s="88"/>
      <c r="AW2552" s="88"/>
      <c r="AX2552" s="88"/>
      <c r="AY2552" s="88"/>
      <c r="AZ2552" s="88"/>
      <c r="BA2552" s="88"/>
      <c r="BB2552" s="117"/>
      <c r="BC2552" s="1"/>
      <c r="BD2552" s="1"/>
      <c r="BE2552" s="1"/>
      <c r="BF2552" s="3"/>
      <c r="BG2552" s="3"/>
      <c r="BH2552" s="3"/>
    </row>
    <row r="2553" spans="2:60" s="1" customFormat="1" ht="14.25" customHeight="1">
      <c r="B2553" s="1"/>
      <c r="C2553" s="16"/>
      <c r="D2553" s="16"/>
      <c r="E2553" s="16"/>
      <c r="F2553" s="16"/>
      <c r="G2553" s="16"/>
      <c r="H2553" s="16"/>
      <c r="I2553" s="16"/>
      <c r="J2553" s="16"/>
      <c r="K2553" s="16"/>
      <c r="L2553" s="16"/>
      <c r="M2553" s="16"/>
      <c r="N2553" s="16"/>
      <c r="O2553" s="16"/>
      <c r="P2553" s="16"/>
      <c r="Q2553" s="25"/>
      <c r="R2553" s="106"/>
      <c r="S2553" s="245" t="s">
        <v>123</v>
      </c>
      <c r="T2553" s="261"/>
      <c r="U2553" s="261"/>
      <c r="V2553" s="261"/>
      <c r="W2553" s="267"/>
      <c r="X2553" s="46"/>
      <c r="Y2553" s="89"/>
      <c r="Z2553" s="89"/>
      <c r="AA2553" s="89"/>
      <c r="AB2553" s="118"/>
      <c r="AC2553" s="16"/>
      <c r="AD2553" s="16"/>
      <c r="AE2553" s="16"/>
      <c r="AF2553" s="16"/>
      <c r="AG2553" s="16"/>
      <c r="AH2553" s="16"/>
      <c r="AI2553" s="16"/>
      <c r="AJ2553" s="16"/>
      <c r="AK2553" s="16"/>
      <c r="AL2553" s="16"/>
      <c r="AM2553" s="16"/>
      <c r="AN2553" s="16"/>
      <c r="AO2553" s="16"/>
      <c r="AP2553" s="16"/>
      <c r="AQ2553" s="25"/>
      <c r="AR2553" s="106"/>
      <c r="AS2553" s="245" t="s">
        <v>123</v>
      </c>
      <c r="AT2553" s="261"/>
      <c r="AU2553" s="261"/>
      <c r="AV2553" s="261"/>
      <c r="AW2553" s="267"/>
      <c r="AX2553" s="46"/>
      <c r="AY2553" s="89"/>
      <c r="AZ2553" s="89"/>
      <c r="BA2553" s="89"/>
      <c r="BB2553" s="118"/>
      <c r="BC2553" s="1"/>
      <c r="BD2553" s="1"/>
      <c r="BE2553" s="1"/>
      <c r="BF2553" s="3"/>
      <c r="BG2553" s="3"/>
      <c r="BH2553" s="3"/>
    </row>
    <row r="2554" spans="2:60" s="1" customFormat="1">
      <c r="B2554" s="1"/>
      <c r="C2554" s="19" t="s">
        <v>6362</v>
      </c>
      <c r="D2554" s="19"/>
      <c r="E2554" s="19"/>
      <c r="F2554" s="19"/>
      <c r="G2554" s="19"/>
      <c r="H2554" s="19"/>
      <c r="I2554" s="19"/>
      <c r="J2554" s="19"/>
      <c r="K2554" s="19"/>
      <c r="L2554" s="19"/>
      <c r="M2554" s="19"/>
      <c r="N2554" s="19"/>
      <c r="O2554" s="19"/>
      <c r="P2554" s="19"/>
      <c r="Q2554" s="69" t="str">
        <f>VLOOKUP($C2554,D1_8!$B$5:$I$996,6,FALSE)&amp;""</f>
        <v/>
      </c>
      <c r="R2554" s="104"/>
      <c r="S2554" s="8"/>
      <c r="T2554" s="65"/>
      <c r="U2554" s="65"/>
      <c r="V2554" s="65"/>
      <c r="W2554" s="136"/>
      <c r="X2554" s="8"/>
      <c r="Y2554" s="65"/>
      <c r="Z2554" s="65"/>
      <c r="AA2554" s="65"/>
      <c r="AB2554" s="136"/>
      <c r="AC2554" s="19" t="s">
        <v>6365</v>
      </c>
      <c r="AD2554" s="19"/>
      <c r="AE2554" s="19"/>
      <c r="AF2554" s="19"/>
      <c r="AG2554" s="19"/>
      <c r="AH2554" s="19"/>
      <c r="AI2554" s="19"/>
      <c r="AJ2554" s="19"/>
      <c r="AK2554" s="19"/>
      <c r="AL2554" s="19"/>
      <c r="AM2554" s="19"/>
      <c r="AN2554" s="19"/>
      <c r="AO2554" s="19"/>
      <c r="AP2554" s="19"/>
      <c r="AQ2554" s="69" t="str">
        <f>VLOOKUP($AC2554,D1_8!$B$5:$I$996,6,FALSE)&amp;""</f>
        <v/>
      </c>
      <c r="AR2554" s="104"/>
      <c r="AS2554" s="111"/>
      <c r="AT2554" s="111"/>
      <c r="AU2554" s="111"/>
      <c r="AV2554" s="111"/>
      <c r="AW2554" s="111"/>
      <c r="AX2554" s="24"/>
      <c r="AY2554" s="76"/>
      <c r="AZ2554" s="76"/>
      <c r="BA2554" s="76"/>
      <c r="BB2554" s="104"/>
      <c r="BC2554" s="1"/>
      <c r="BD2554" s="1"/>
      <c r="BE2554" s="1"/>
      <c r="BF2554" s="3"/>
      <c r="BG2554" s="3"/>
      <c r="BH2554" s="3"/>
    </row>
    <row r="2555" spans="2:60" s="1" customFormat="1">
      <c r="B2555" s="1"/>
      <c r="C2555" s="19"/>
      <c r="D2555" s="19"/>
      <c r="E2555" s="19"/>
      <c r="F2555" s="19"/>
      <c r="G2555" s="19"/>
      <c r="H2555" s="19"/>
      <c r="I2555" s="19"/>
      <c r="J2555" s="19"/>
      <c r="K2555" s="19"/>
      <c r="L2555" s="19"/>
      <c r="M2555" s="19"/>
      <c r="N2555" s="19"/>
      <c r="O2555" s="19"/>
      <c r="P2555" s="19"/>
      <c r="Q2555" s="25"/>
      <c r="R2555" s="106"/>
      <c r="S2555" s="9"/>
      <c r="T2555" s="70"/>
      <c r="U2555" s="70"/>
      <c r="V2555" s="70"/>
      <c r="W2555" s="137"/>
      <c r="X2555" s="9"/>
      <c r="Y2555" s="70"/>
      <c r="Z2555" s="70"/>
      <c r="AA2555" s="70"/>
      <c r="AB2555" s="137"/>
      <c r="AC2555" s="19"/>
      <c r="AD2555" s="19"/>
      <c r="AE2555" s="19"/>
      <c r="AF2555" s="19"/>
      <c r="AG2555" s="19"/>
      <c r="AH2555" s="19"/>
      <c r="AI2555" s="19"/>
      <c r="AJ2555" s="19"/>
      <c r="AK2555" s="19"/>
      <c r="AL2555" s="19"/>
      <c r="AM2555" s="19"/>
      <c r="AN2555" s="19"/>
      <c r="AO2555" s="19"/>
      <c r="AP2555" s="19"/>
      <c r="AQ2555" s="25"/>
      <c r="AR2555" s="106"/>
      <c r="AS2555" s="110"/>
      <c r="AT2555" s="110"/>
      <c r="AU2555" s="110"/>
      <c r="AV2555" s="110"/>
      <c r="AW2555" s="110"/>
      <c r="AX2555" s="25"/>
      <c r="AY2555" s="77"/>
      <c r="AZ2555" s="77"/>
      <c r="BA2555" s="77"/>
      <c r="BB2555" s="106"/>
      <c r="BC2555" s="1"/>
      <c r="BD2555" s="1"/>
      <c r="BE2555" s="1"/>
      <c r="BF2555" s="3"/>
      <c r="BG2555" s="3"/>
      <c r="BH2555" s="3"/>
    </row>
    <row r="2556" spans="2:60" s="1" customFormat="1">
      <c r="B2556" s="1"/>
      <c r="C2556" s="1"/>
      <c r="D2556" s="1"/>
      <c r="E2556" s="1"/>
      <c r="F2556" s="1"/>
      <c r="G2556" s="1"/>
      <c r="H2556" s="1"/>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3"/>
      <c r="BG2556" s="3"/>
      <c r="BH2556" s="3"/>
    </row>
    <row r="2557" spans="2:60" s="1" customFormat="1">
      <c r="B2557" s="1" t="s">
        <v>4093</v>
      </c>
      <c r="C2557" s="1"/>
      <c r="D2557" s="1"/>
      <c r="E2557" s="1"/>
      <c r="F2557" s="1"/>
      <c r="G2557" s="1"/>
      <c r="H2557" s="1"/>
      <c r="I2557" s="1"/>
      <c r="J2557" s="1"/>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3"/>
      <c r="BG2557" s="3"/>
      <c r="BH2557" s="3"/>
    </row>
    <row r="2558" spans="2:60" s="1" customFormat="1">
      <c r="B2558" s="1"/>
      <c r="C2558" s="1" t="s">
        <v>3513</v>
      </c>
      <c r="D2558" s="1"/>
      <c r="E2558" s="1"/>
      <c r="F2558" s="1"/>
      <c r="G2558" s="1"/>
      <c r="H2558" s="1"/>
      <c r="I2558" s="1"/>
      <c r="J2558" s="1"/>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2"/>
      <c r="AM2558" s="1"/>
      <c r="AN2558" s="1"/>
      <c r="AO2558" s="1"/>
      <c r="AP2558" s="1"/>
      <c r="AQ2558" s="1"/>
      <c r="AR2558" s="1"/>
      <c r="AS2558" s="1"/>
      <c r="AT2558" s="1"/>
      <c r="AU2558" s="1"/>
      <c r="AV2558" s="1"/>
      <c r="AW2558" s="1"/>
      <c r="AX2558" s="1"/>
      <c r="AY2558" s="1"/>
      <c r="AZ2558" s="1"/>
      <c r="BA2558" s="1"/>
      <c r="BB2558" s="1"/>
      <c r="BC2558" s="1"/>
      <c r="BD2558" s="1"/>
      <c r="BE2558" s="1"/>
      <c r="BF2558" s="3"/>
      <c r="BG2558" s="3"/>
      <c r="BH2558" s="3"/>
    </row>
    <row r="2559" spans="2:60" s="1" customFormat="1" ht="14.25" customHeight="1">
      <c r="B2559" s="1"/>
      <c r="C2559" s="16" t="s">
        <v>288</v>
      </c>
      <c r="D2559" s="16"/>
      <c r="E2559" s="16"/>
      <c r="F2559" s="16"/>
      <c r="G2559" s="16"/>
      <c r="H2559" s="16"/>
      <c r="I2559" s="16"/>
      <c r="J2559" s="16"/>
      <c r="K2559" s="16"/>
      <c r="L2559" s="16"/>
      <c r="M2559" s="16"/>
      <c r="N2559" s="16"/>
      <c r="O2559" s="16"/>
      <c r="P2559" s="16"/>
      <c r="Q2559" s="24" t="s">
        <v>22</v>
      </c>
      <c r="R2559" s="104"/>
      <c r="S2559" s="45" t="s">
        <v>7669</v>
      </c>
      <c r="T2559" s="88"/>
      <c r="U2559" s="88"/>
      <c r="V2559" s="88"/>
      <c r="W2559" s="88"/>
      <c r="X2559" s="88"/>
      <c r="Y2559" s="88"/>
      <c r="Z2559" s="88"/>
      <c r="AA2559" s="88"/>
      <c r="AB2559" s="117"/>
      <c r="AC2559" s="16" t="s">
        <v>288</v>
      </c>
      <c r="AD2559" s="16"/>
      <c r="AE2559" s="16"/>
      <c r="AF2559" s="16"/>
      <c r="AG2559" s="16"/>
      <c r="AH2559" s="16"/>
      <c r="AI2559" s="16"/>
      <c r="AJ2559" s="16"/>
      <c r="AK2559" s="16"/>
      <c r="AL2559" s="16"/>
      <c r="AM2559" s="16"/>
      <c r="AN2559" s="16"/>
      <c r="AO2559" s="16"/>
      <c r="AP2559" s="16"/>
      <c r="AQ2559" s="24" t="s">
        <v>22</v>
      </c>
      <c r="AR2559" s="104"/>
      <c r="AS2559" s="45" t="s">
        <v>7669</v>
      </c>
      <c r="AT2559" s="88"/>
      <c r="AU2559" s="88"/>
      <c r="AV2559" s="88"/>
      <c r="AW2559" s="88"/>
      <c r="AX2559" s="88"/>
      <c r="AY2559" s="88"/>
      <c r="AZ2559" s="88"/>
      <c r="BA2559" s="88"/>
      <c r="BB2559" s="117"/>
      <c r="BC2559" s="1"/>
      <c r="BD2559" s="1"/>
      <c r="BE2559" s="1"/>
      <c r="BF2559" s="3"/>
      <c r="BG2559" s="3"/>
      <c r="BH2559" s="3"/>
    </row>
    <row r="2560" spans="2:60" s="1" customFormat="1" ht="14.25" customHeight="1">
      <c r="B2560" s="1"/>
      <c r="C2560" s="16"/>
      <c r="D2560" s="16"/>
      <c r="E2560" s="16"/>
      <c r="F2560" s="16"/>
      <c r="G2560" s="16"/>
      <c r="H2560" s="16"/>
      <c r="I2560" s="16"/>
      <c r="J2560" s="16"/>
      <c r="K2560" s="16"/>
      <c r="L2560" s="16"/>
      <c r="M2560" s="16"/>
      <c r="N2560" s="16"/>
      <c r="O2560" s="16"/>
      <c r="P2560" s="16"/>
      <c r="Q2560" s="25"/>
      <c r="R2560" s="106"/>
      <c r="S2560" s="245" t="s">
        <v>123</v>
      </c>
      <c r="T2560" s="261"/>
      <c r="U2560" s="261"/>
      <c r="V2560" s="261"/>
      <c r="W2560" s="267"/>
      <c r="X2560" s="46"/>
      <c r="Y2560" s="89"/>
      <c r="Z2560" s="89"/>
      <c r="AA2560" s="89"/>
      <c r="AB2560" s="118"/>
      <c r="AC2560" s="16"/>
      <c r="AD2560" s="16"/>
      <c r="AE2560" s="16"/>
      <c r="AF2560" s="16"/>
      <c r="AG2560" s="16"/>
      <c r="AH2560" s="16"/>
      <c r="AI2560" s="16"/>
      <c r="AJ2560" s="16"/>
      <c r="AK2560" s="16"/>
      <c r="AL2560" s="16"/>
      <c r="AM2560" s="16"/>
      <c r="AN2560" s="16"/>
      <c r="AO2560" s="16"/>
      <c r="AP2560" s="16"/>
      <c r="AQ2560" s="25"/>
      <c r="AR2560" s="106"/>
      <c r="AS2560" s="245" t="s">
        <v>123</v>
      </c>
      <c r="AT2560" s="261"/>
      <c r="AU2560" s="261"/>
      <c r="AV2560" s="261"/>
      <c r="AW2560" s="267"/>
      <c r="AX2560" s="46"/>
      <c r="AY2560" s="89"/>
      <c r="AZ2560" s="89"/>
      <c r="BA2560" s="89"/>
      <c r="BB2560" s="118"/>
      <c r="BC2560" s="1"/>
      <c r="BD2560" s="1"/>
      <c r="BE2560" s="1"/>
      <c r="BF2560" s="3"/>
      <c r="BG2560" s="3"/>
      <c r="BH2560" s="3"/>
    </row>
    <row r="2561" spans="2:60" s="1" customFormat="1">
      <c r="B2561" s="1"/>
      <c r="C2561" s="19" t="s">
        <v>4649</v>
      </c>
      <c r="D2561" s="19"/>
      <c r="E2561" s="19"/>
      <c r="F2561" s="19"/>
      <c r="G2561" s="19"/>
      <c r="H2561" s="19"/>
      <c r="I2561" s="19"/>
      <c r="J2561" s="19"/>
      <c r="K2561" s="19"/>
      <c r="L2561" s="19"/>
      <c r="M2561" s="19"/>
      <c r="N2561" s="19"/>
      <c r="O2561" s="19"/>
      <c r="P2561" s="19"/>
      <c r="Q2561" s="69" t="str">
        <f>VLOOKUP($C2561,D1_8!$B$5:$I$996,6,FALSE)&amp;""</f>
        <v/>
      </c>
      <c r="R2561" s="104"/>
      <c r="S2561" s="8"/>
      <c r="T2561" s="65"/>
      <c r="U2561" s="65"/>
      <c r="V2561" s="65"/>
      <c r="W2561" s="136"/>
      <c r="X2561" s="8"/>
      <c r="Y2561" s="65"/>
      <c r="Z2561" s="65"/>
      <c r="AA2561" s="65"/>
      <c r="AB2561" s="136"/>
      <c r="AC2561" s="19" t="s">
        <v>3018</v>
      </c>
      <c r="AD2561" s="19"/>
      <c r="AE2561" s="19"/>
      <c r="AF2561" s="19"/>
      <c r="AG2561" s="19"/>
      <c r="AH2561" s="19"/>
      <c r="AI2561" s="19"/>
      <c r="AJ2561" s="19"/>
      <c r="AK2561" s="19"/>
      <c r="AL2561" s="19"/>
      <c r="AM2561" s="19"/>
      <c r="AN2561" s="19"/>
      <c r="AO2561" s="19"/>
      <c r="AP2561" s="19"/>
      <c r="AQ2561" s="69" t="str">
        <f>VLOOKUP($AC2561,D1_8!$B$5:$I$996,6,FALSE)&amp;""</f>
        <v/>
      </c>
      <c r="AR2561" s="104"/>
      <c r="AS2561" s="111"/>
      <c r="AT2561" s="111"/>
      <c r="AU2561" s="111"/>
      <c r="AV2561" s="111"/>
      <c r="AW2561" s="111"/>
      <c r="AX2561" s="24"/>
      <c r="AY2561" s="76"/>
      <c r="AZ2561" s="76"/>
      <c r="BA2561" s="76"/>
      <c r="BB2561" s="104"/>
      <c r="BC2561" s="1"/>
      <c r="BD2561" s="1"/>
      <c r="BE2561" s="1"/>
      <c r="BF2561" s="3"/>
      <c r="BG2561" s="3"/>
      <c r="BH2561" s="3"/>
    </row>
    <row r="2562" spans="2:60" s="1" customFormat="1">
      <c r="B2562" s="1"/>
      <c r="C2562" s="19"/>
      <c r="D2562" s="19"/>
      <c r="E2562" s="19"/>
      <c r="F2562" s="19"/>
      <c r="G2562" s="19"/>
      <c r="H2562" s="19"/>
      <c r="I2562" s="19"/>
      <c r="J2562" s="19"/>
      <c r="K2562" s="19"/>
      <c r="L2562" s="19"/>
      <c r="M2562" s="19"/>
      <c r="N2562" s="19"/>
      <c r="O2562" s="19"/>
      <c r="P2562" s="19"/>
      <c r="Q2562" s="25"/>
      <c r="R2562" s="106"/>
      <c r="S2562" s="31"/>
      <c r="T2562" s="1"/>
      <c r="U2562" s="1"/>
      <c r="V2562" s="1"/>
      <c r="W2562" s="67"/>
      <c r="X2562" s="31"/>
      <c r="Y2562" s="1"/>
      <c r="Z2562" s="1"/>
      <c r="AA2562" s="1"/>
      <c r="AB2562" s="67"/>
      <c r="AC2562" s="19"/>
      <c r="AD2562" s="19"/>
      <c r="AE2562" s="19"/>
      <c r="AF2562" s="19"/>
      <c r="AG2562" s="19"/>
      <c r="AH2562" s="19"/>
      <c r="AI2562" s="19"/>
      <c r="AJ2562" s="19"/>
      <c r="AK2562" s="19"/>
      <c r="AL2562" s="19"/>
      <c r="AM2562" s="19"/>
      <c r="AN2562" s="19"/>
      <c r="AO2562" s="19"/>
      <c r="AP2562" s="19"/>
      <c r="AQ2562" s="25"/>
      <c r="AR2562" s="106"/>
      <c r="AS2562" s="246"/>
      <c r="AT2562" s="246"/>
      <c r="AU2562" s="246"/>
      <c r="AV2562" s="246"/>
      <c r="AW2562" s="246"/>
      <c r="AX2562" s="34"/>
      <c r="AY2562" s="2"/>
      <c r="AZ2562" s="2"/>
      <c r="BA2562" s="2"/>
      <c r="BB2562" s="105"/>
      <c r="BC2562" s="1"/>
      <c r="BD2562" s="1"/>
      <c r="BE2562" s="1"/>
      <c r="BF2562" s="3"/>
      <c r="BG2562" s="3"/>
      <c r="BH2562" s="3"/>
    </row>
    <row r="2563" spans="2:60" s="1" customFormat="1">
      <c r="B2563" s="1"/>
      <c r="C2563" s="19" t="s">
        <v>6366</v>
      </c>
      <c r="D2563" s="19"/>
      <c r="E2563" s="19"/>
      <c r="F2563" s="19"/>
      <c r="G2563" s="19"/>
      <c r="H2563" s="19"/>
      <c r="I2563" s="19"/>
      <c r="J2563" s="19"/>
      <c r="K2563" s="19"/>
      <c r="L2563" s="19"/>
      <c r="M2563" s="19"/>
      <c r="N2563" s="19"/>
      <c r="O2563" s="19"/>
      <c r="P2563" s="19"/>
      <c r="Q2563" s="69" t="str">
        <f>VLOOKUP($C2563,D1_8!$B$5:$I$996,6,FALSE)&amp;""</f>
        <v/>
      </c>
      <c r="R2563" s="104"/>
      <c r="S2563" s="246"/>
      <c r="T2563" s="246"/>
      <c r="U2563" s="246"/>
      <c r="V2563" s="246"/>
      <c r="W2563" s="246"/>
      <c r="X2563" s="34"/>
      <c r="Y2563" s="2"/>
      <c r="Z2563" s="2"/>
      <c r="AA2563" s="2"/>
      <c r="AB2563" s="105"/>
      <c r="AC2563" s="19" t="s">
        <v>6371</v>
      </c>
      <c r="AD2563" s="19"/>
      <c r="AE2563" s="19"/>
      <c r="AF2563" s="19"/>
      <c r="AG2563" s="19"/>
      <c r="AH2563" s="19"/>
      <c r="AI2563" s="19"/>
      <c r="AJ2563" s="19"/>
      <c r="AK2563" s="19"/>
      <c r="AL2563" s="19"/>
      <c r="AM2563" s="19"/>
      <c r="AN2563" s="19"/>
      <c r="AO2563" s="19"/>
      <c r="AP2563" s="19"/>
      <c r="AQ2563" s="69" t="str">
        <f>VLOOKUP($AC2563,D1_8!$B$5:$I$996,6,FALSE)&amp;""</f>
        <v/>
      </c>
      <c r="AR2563" s="104"/>
      <c r="AS2563" s="246"/>
      <c r="AT2563" s="246"/>
      <c r="AU2563" s="246"/>
      <c r="AV2563" s="246"/>
      <c r="AW2563" s="246"/>
      <c r="AX2563" s="34"/>
      <c r="AY2563" s="2"/>
      <c r="AZ2563" s="2"/>
      <c r="BA2563" s="2"/>
      <c r="BB2563" s="105"/>
      <c r="BC2563" s="1"/>
      <c r="BD2563" s="1"/>
      <c r="BE2563" s="1"/>
      <c r="BF2563" s="3"/>
      <c r="BG2563" s="3"/>
      <c r="BH2563" s="3"/>
    </row>
    <row r="2564" spans="2:60" s="1" customFormat="1">
      <c r="B2564" s="1"/>
      <c r="C2564" s="19"/>
      <c r="D2564" s="19"/>
      <c r="E2564" s="19"/>
      <c r="F2564" s="19"/>
      <c r="G2564" s="19"/>
      <c r="H2564" s="19"/>
      <c r="I2564" s="19"/>
      <c r="J2564" s="19"/>
      <c r="K2564" s="19"/>
      <c r="L2564" s="19"/>
      <c r="M2564" s="19"/>
      <c r="N2564" s="19"/>
      <c r="O2564" s="19"/>
      <c r="P2564" s="19"/>
      <c r="Q2564" s="25"/>
      <c r="R2564" s="106"/>
      <c r="S2564" s="246"/>
      <c r="T2564" s="246"/>
      <c r="U2564" s="246"/>
      <c r="V2564" s="246"/>
      <c r="W2564" s="246"/>
      <c r="X2564" s="34"/>
      <c r="Y2564" s="2"/>
      <c r="Z2564" s="2"/>
      <c r="AA2564" s="2"/>
      <c r="AB2564" s="105"/>
      <c r="AC2564" s="19"/>
      <c r="AD2564" s="19"/>
      <c r="AE2564" s="19"/>
      <c r="AF2564" s="19"/>
      <c r="AG2564" s="19"/>
      <c r="AH2564" s="19"/>
      <c r="AI2564" s="19"/>
      <c r="AJ2564" s="19"/>
      <c r="AK2564" s="19"/>
      <c r="AL2564" s="19"/>
      <c r="AM2564" s="19"/>
      <c r="AN2564" s="19"/>
      <c r="AO2564" s="19"/>
      <c r="AP2564" s="19"/>
      <c r="AQ2564" s="25"/>
      <c r="AR2564" s="106"/>
      <c r="AS2564" s="246"/>
      <c r="AT2564" s="246"/>
      <c r="AU2564" s="246"/>
      <c r="AV2564" s="246"/>
      <c r="AW2564" s="246"/>
      <c r="AX2564" s="34"/>
      <c r="AY2564" s="2"/>
      <c r="AZ2564" s="2"/>
      <c r="BA2564" s="2"/>
      <c r="BB2564" s="105"/>
      <c r="BC2564" s="1"/>
      <c r="BD2564" s="1"/>
      <c r="BE2564" s="1"/>
      <c r="BF2564" s="3"/>
      <c r="BG2564" s="3"/>
      <c r="BH2564" s="3"/>
    </row>
    <row r="2565" spans="2:60" s="1" customFormat="1">
      <c r="B2565" s="1"/>
      <c r="C2565" s="19" t="s">
        <v>3437</v>
      </c>
      <c r="D2565" s="19"/>
      <c r="E2565" s="19"/>
      <c r="F2565" s="19"/>
      <c r="G2565" s="19"/>
      <c r="H2565" s="19"/>
      <c r="I2565" s="19"/>
      <c r="J2565" s="19"/>
      <c r="K2565" s="19"/>
      <c r="L2565" s="19"/>
      <c r="M2565" s="19"/>
      <c r="N2565" s="19"/>
      <c r="O2565" s="19"/>
      <c r="P2565" s="19"/>
      <c r="Q2565" s="69" t="str">
        <f>VLOOKUP($C2565,D1_8!$B$5:$I$996,6,FALSE)&amp;""</f>
        <v/>
      </c>
      <c r="R2565" s="104"/>
      <c r="S2565" s="246"/>
      <c r="T2565" s="246"/>
      <c r="U2565" s="246"/>
      <c r="V2565" s="246"/>
      <c r="W2565" s="246"/>
      <c r="X2565" s="34"/>
      <c r="Y2565" s="2"/>
      <c r="Z2565" s="2"/>
      <c r="AA2565" s="2"/>
      <c r="AB2565" s="105"/>
      <c r="AC2565" s="19" t="s">
        <v>6372</v>
      </c>
      <c r="AD2565" s="19"/>
      <c r="AE2565" s="19"/>
      <c r="AF2565" s="19"/>
      <c r="AG2565" s="19"/>
      <c r="AH2565" s="19"/>
      <c r="AI2565" s="19"/>
      <c r="AJ2565" s="19"/>
      <c r="AK2565" s="19"/>
      <c r="AL2565" s="19"/>
      <c r="AM2565" s="19"/>
      <c r="AN2565" s="19"/>
      <c r="AO2565" s="19"/>
      <c r="AP2565" s="19"/>
      <c r="AQ2565" s="69" t="str">
        <f>VLOOKUP($AC2565,D1_8!$B$5:$I$996,6,FALSE)&amp;""</f>
        <v/>
      </c>
      <c r="AR2565" s="104"/>
      <c r="AS2565" s="246"/>
      <c r="AT2565" s="246"/>
      <c r="AU2565" s="246"/>
      <c r="AV2565" s="246"/>
      <c r="AW2565" s="246"/>
      <c r="AX2565" s="34"/>
      <c r="AY2565" s="2"/>
      <c r="AZ2565" s="2"/>
      <c r="BA2565" s="2"/>
      <c r="BB2565" s="105"/>
      <c r="BC2565" s="1"/>
      <c r="BD2565" s="1"/>
      <c r="BE2565" s="1"/>
      <c r="BF2565" s="3"/>
      <c r="BG2565" s="3"/>
      <c r="BH2565" s="3"/>
    </row>
    <row r="2566" spans="2:60" s="1" customFormat="1">
      <c r="B2566" s="1"/>
      <c r="C2566" s="19"/>
      <c r="D2566" s="19"/>
      <c r="E2566" s="19"/>
      <c r="F2566" s="19"/>
      <c r="G2566" s="19"/>
      <c r="H2566" s="19"/>
      <c r="I2566" s="19"/>
      <c r="J2566" s="19"/>
      <c r="K2566" s="19"/>
      <c r="L2566" s="19"/>
      <c r="M2566" s="19"/>
      <c r="N2566" s="19"/>
      <c r="O2566" s="19"/>
      <c r="P2566" s="19"/>
      <c r="Q2566" s="25"/>
      <c r="R2566" s="106"/>
      <c r="S2566" s="110"/>
      <c r="T2566" s="110"/>
      <c r="U2566" s="110"/>
      <c r="V2566" s="110"/>
      <c r="W2566" s="110"/>
      <c r="X2566" s="25"/>
      <c r="Y2566" s="77"/>
      <c r="Z2566" s="77"/>
      <c r="AA2566" s="77"/>
      <c r="AB2566" s="106"/>
      <c r="AC2566" s="19"/>
      <c r="AD2566" s="19"/>
      <c r="AE2566" s="19"/>
      <c r="AF2566" s="19"/>
      <c r="AG2566" s="19"/>
      <c r="AH2566" s="19"/>
      <c r="AI2566" s="19"/>
      <c r="AJ2566" s="19"/>
      <c r="AK2566" s="19"/>
      <c r="AL2566" s="19"/>
      <c r="AM2566" s="19"/>
      <c r="AN2566" s="19"/>
      <c r="AO2566" s="19"/>
      <c r="AP2566" s="19"/>
      <c r="AQ2566" s="25"/>
      <c r="AR2566" s="106"/>
      <c r="AS2566" s="110"/>
      <c r="AT2566" s="110"/>
      <c r="AU2566" s="110"/>
      <c r="AV2566" s="110"/>
      <c r="AW2566" s="110"/>
      <c r="AX2566" s="25"/>
      <c r="AY2566" s="77"/>
      <c r="AZ2566" s="77"/>
      <c r="BA2566" s="77"/>
      <c r="BB2566" s="106"/>
      <c r="BC2566" s="1"/>
      <c r="BD2566" s="1"/>
      <c r="BE2566" s="1"/>
      <c r="BF2566" s="3"/>
      <c r="BG2566" s="3"/>
      <c r="BH2566" s="3"/>
    </row>
    <row r="2567" spans="2:60" s="1" customFormat="1">
      <c r="B2567" s="1"/>
      <c r="C2567" s="1"/>
      <c r="D2567" s="1"/>
      <c r="E2567" s="1"/>
      <c r="F2567" s="1"/>
      <c r="G2567" s="1"/>
      <c r="H2567" s="1"/>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3"/>
      <c r="BG2567" s="3"/>
      <c r="BH2567" s="3"/>
    </row>
    <row r="2568" spans="2:60" s="1" customFormat="1">
      <c r="B2568" s="1" t="s">
        <v>7368</v>
      </c>
      <c r="C2568" s="1"/>
      <c r="D2568" s="1"/>
      <c r="E2568" s="1"/>
      <c r="F2568" s="1"/>
      <c r="G2568" s="1"/>
      <c r="H2568" s="1"/>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3"/>
      <c r="BG2568" s="3"/>
      <c r="BH2568" s="3"/>
    </row>
    <row r="2569" spans="2:60" s="1" customFormat="1">
      <c r="B2569" s="1"/>
      <c r="C2569" s="1" t="s">
        <v>3513</v>
      </c>
      <c r="D2569" s="1"/>
      <c r="E2569" s="1"/>
      <c r="F2569" s="1"/>
      <c r="G2569" s="1"/>
      <c r="H2569" s="1"/>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2"/>
      <c r="AM2569" s="1"/>
      <c r="AN2569" s="1"/>
      <c r="AO2569" s="1"/>
      <c r="AP2569" s="1"/>
      <c r="AQ2569" s="1"/>
      <c r="AR2569" s="1"/>
      <c r="AS2569" s="1"/>
      <c r="AT2569" s="1"/>
      <c r="AU2569" s="1"/>
      <c r="AV2569" s="1"/>
      <c r="AW2569" s="1"/>
      <c r="AX2569" s="1"/>
      <c r="AY2569" s="1"/>
      <c r="AZ2569" s="1"/>
      <c r="BA2569" s="1"/>
      <c r="BB2569" s="1"/>
      <c r="BC2569" s="1"/>
      <c r="BD2569" s="1"/>
      <c r="BE2569" s="1"/>
      <c r="BF2569" s="3"/>
      <c r="BG2569" s="3"/>
      <c r="BH2569" s="3"/>
    </row>
    <row r="2570" spans="2:60" s="1" customFormat="1" ht="14.25" customHeight="1">
      <c r="B2570" s="1"/>
      <c r="C2570" s="16" t="s">
        <v>288</v>
      </c>
      <c r="D2570" s="16"/>
      <c r="E2570" s="16"/>
      <c r="F2570" s="16"/>
      <c r="G2570" s="16"/>
      <c r="H2570" s="16"/>
      <c r="I2570" s="16"/>
      <c r="J2570" s="16"/>
      <c r="K2570" s="16"/>
      <c r="L2570" s="16"/>
      <c r="M2570" s="16"/>
      <c r="N2570" s="16"/>
      <c r="O2570" s="16"/>
      <c r="P2570" s="16"/>
      <c r="Q2570" s="24" t="s">
        <v>22</v>
      </c>
      <c r="R2570" s="104"/>
      <c r="S2570" s="45" t="s">
        <v>7669</v>
      </c>
      <c r="T2570" s="88"/>
      <c r="U2570" s="88"/>
      <c r="V2570" s="88"/>
      <c r="W2570" s="88"/>
      <c r="X2570" s="88"/>
      <c r="Y2570" s="88"/>
      <c r="Z2570" s="88"/>
      <c r="AA2570" s="88"/>
      <c r="AB2570" s="117"/>
      <c r="AC2570" s="16" t="s">
        <v>288</v>
      </c>
      <c r="AD2570" s="16"/>
      <c r="AE2570" s="16"/>
      <c r="AF2570" s="16"/>
      <c r="AG2570" s="16"/>
      <c r="AH2570" s="16"/>
      <c r="AI2570" s="16"/>
      <c r="AJ2570" s="16"/>
      <c r="AK2570" s="16"/>
      <c r="AL2570" s="16"/>
      <c r="AM2570" s="16"/>
      <c r="AN2570" s="16"/>
      <c r="AO2570" s="16"/>
      <c r="AP2570" s="16"/>
      <c r="AQ2570" s="24" t="s">
        <v>22</v>
      </c>
      <c r="AR2570" s="104"/>
      <c r="AS2570" s="45" t="s">
        <v>7669</v>
      </c>
      <c r="AT2570" s="88"/>
      <c r="AU2570" s="88"/>
      <c r="AV2570" s="88"/>
      <c r="AW2570" s="88"/>
      <c r="AX2570" s="88"/>
      <c r="AY2570" s="88"/>
      <c r="AZ2570" s="88"/>
      <c r="BA2570" s="88"/>
      <c r="BB2570" s="117"/>
      <c r="BC2570" s="1"/>
      <c r="BD2570" s="1"/>
      <c r="BE2570" s="1"/>
      <c r="BF2570" s="3"/>
      <c r="BG2570" s="3"/>
      <c r="BH2570" s="3"/>
    </row>
    <row r="2571" spans="2:60" s="1" customFormat="1" ht="14.25" customHeight="1">
      <c r="B2571" s="1"/>
      <c r="C2571" s="16"/>
      <c r="D2571" s="16"/>
      <c r="E2571" s="16"/>
      <c r="F2571" s="16"/>
      <c r="G2571" s="16"/>
      <c r="H2571" s="16"/>
      <c r="I2571" s="16"/>
      <c r="J2571" s="16"/>
      <c r="K2571" s="16"/>
      <c r="L2571" s="16"/>
      <c r="M2571" s="16"/>
      <c r="N2571" s="16"/>
      <c r="O2571" s="16"/>
      <c r="P2571" s="16"/>
      <c r="Q2571" s="25"/>
      <c r="R2571" s="106"/>
      <c r="S2571" s="245" t="s">
        <v>123</v>
      </c>
      <c r="T2571" s="261"/>
      <c r="U2571" s="261"/>
      <c r="V2571" s="261"/>
      <c r="W2571" s="267"/>
      <c r="X2571" s="46"/>
      <c r="Y2571" s="89"/>
      <c r="Z2571" s="89"/>
      <c r="AA2571" s="89"/>
      <c r="AB2571" s="118"/>
      <c r="AC2571" s="16"/>
      <c r="AD2571" s="16"/>
      <c r="AE2571" s="16"/>
      <c r="AF2571" s="16"/>
      <c r="AG2571" s="16"/>
      <c r="AH2571" s="16"/>
      <c r="AI2571" s="16"/>
      <c r="AJ2571" s="16"/>
      <c r="AK2571" s="16"/>
      <c r="AL2571" s="16"/>
      <c r="AM2571" s="16"/>
      <c r="AN2571" s="16"/>
      <c r="AO2571" s="16"/>
      <c r="AP2571" s="16"/>
      <c r="AQ2571" s="25"/>
      <c r="AR2571" s="106"/>
      <c r="AS2571" s="245" t="s">
        <v>123</v>
      </c>
      <c r="AT2571" s="261"/>
      <c r="AU2571" s="261"/>
      <c r="AV2571" s="261"/>
      <c r="AW2571" s="267"/>
      <c r="AX2571" s="46"/>
      <c r="AY2571" s="89"/>
      <c r="AZ2571" s="89"/>
      <c r="BA2571" s="89"/>
      <c r="BB2571" s="118"/>
      <c r="BC2571" s="1"/>
      <c r="BD2571" s="1"/>
      <c r="BE2571" s="1"/>
      <c r="BF2571" s="3"/>
      <c r="BG2571" s="3"/>
      <c r="BH2571" s="3"/>
    </row>
    <row r="2572" spans="2:60" s="1" customFormat="1">
      <c r="B2572" s="1"/>
      <c r="C2572" s="19" t="s">
        <v>6427</v>
      </c>
      <c r="D2572" s="19"/>
      <c r="E2572" s="19"/>
      <c r="F2572" s="19"/>
      <c r="G2572" s="19"/>
      <c r="H2572" s="19"/>
      <c r="I2572" s="19"/>
      <c r="J2572" s="19"/>
      <c r="K2572" s="19"/>
      <c r="L2572" s="19"/>
      <c r="M2572" s="19"/>
      <c r="N2572" s="19"/>
      <c r="O2572" s="19"/>
      <c r="P2572" s="19"/>
      <c r="Q2572" s="69" t="str">
        <f>VLOOKUP($C2572,D1_8!$B$5:$I$996,6,FALSE)&amp;""</f>
        <v/>
      </c>
      <c r="R2572" s="104"/>
      <c r="S2572" s="8"/>
      <c r="T2572" s="65"/>
      <c r="U2572" s="65"/>
      <c r="V2572" s="65"/>
      <c r="W2572" s="136"/>
      <c r="X2572" s="8"/>
      <c r="Y2572" s="65"/>
      <c r="Z2572" s="65"/>
      <c r="AA2572" s="65"/>
      <c r="AB2572" s="136"/>
      <c r="AC2572" s="19" t="s">
        <v>6405</v>
      </c>
      <c r="AD2572" s="19"/>
      <c r="AE2572" s="19"/>
      <c r="AF2572" s="19"/>
      <c r="AG2572" s="19"/>
      <c r="AH2572" s="19"/>
      <c r="AI2572" s="19"/>
      <c r="AJ2572" s="19"/>
      <c r="AK2572" s="19"/>
      <c r="AL2572" s="19"/>
      <c r="AM2572" s="19"/>
      <c r="AN2572" s="19"/>
      <c r="AO2572" s="19"/>
      <c r="AP2572" s="19"/>
      <c r="AQ2572" s="69" t="str">
        <f>VLOOKUP($AC2572,D1_8!$B$5:$I$996,6,FALSE)&amp;""</f>
        <v/>
      </c>
      <c r="AR2572" s="104"/>
      <c r="AS2572" s="111"/>
      <c r="AT2572" s="111"/>
      <c r="AU2572" s="111"/>
      <c r="AV2572" s="111"/>
      <c r="AW2572" s="111"/>
      <c r="AX2572" s="24"/>
      <c r="AY2572" s="76"/>
      <c r="AZ2572" s="76"/>
      <c r="BA2572" s="76"/>
      <c r="BB2572" s="104"/>
      <c r="BC2572" s="1"/>
      <c r="BD2572" s="1"/>
      <c r="BE2572" s="1"/>
      <c r="BF2572" s="3"/>
      <c r="BG2572" s="3"/>
      <c r="BH2572" s="3"/>
    </row>
    <row r="2573" spans="2:60" s="1" customFormat="1">
      <c r="B2573" s="1"/>
      <c r="C2573" s="19"/>
      <c r="D2573" s="19"/>
      <c r="E2573" s="19"/>
      <c r="F2573" s="19"/>
      <c r="G2573" s="19"/>
      <c r="H2573" s="19"/>
      <c r="I2573" s="19"/>
      <c r="J2573" s="19"/>
      <c r="K2573" s="19"/>
      <c r="L2573" s="19"/>
      <c r="M2573" s="19"/>
      <c r="N2573" s="19"/>
      <c r="O2573" s="19"/>
      <c r="P2573" s="19"/>
      <c r="Q2573" s="25"/>
      <c r="R2573" s="106"/>
      <c r="S2573" s="31"/>
      <c r="T2573" s="1"/>
      <c r="U2573" s="1"/>
      <c r="V2573" s="1"/>
      <c r="W2573" s="67"/>
      <c r="X2573" s="31"/>
      <c r="Y2573" s="1"/>
      <c r="Z2573" s="1"/>
      <c r="AA2573" s="1"/>
      <c r="AB2573" s="67"/>
      <c r="AC2573" s="19"/>
      <c r="AD2573" s="19"/>
      <c r="AE2573" s="19"/>
      <c r="AF2573" s="19"/>
      <c r="AG2573" s="19"/>
      <c r="AH2573" s="19"/>
      <c r="AI2573" s="19"/>
      <c r="AJ2573" s="19"/>
      <c r="AK2573" s="19"/>
      <c r="AL2573" s="19"/>
      <c r="AM2573" s="19"/>
      <c r="AN2573" s="19"/>
      <c r="AO2573" s="19"/>
      <c r="AP2573" s="19"/>
      <c r="AQ2573" s="25"/>
      <c r="AR2573" s="106"/>
      <c r="AS2573" s="246"/>
      <c r="AT2573" s="246"/>
      <c r="AU2573" s="246"/>
      <c r="AV2573" s="246"/>
      <c r="AW2573" s="246"/>
      <c r="AX2573" s="34"/>
      <c r="AY2573" s="2"/>
      <c r="AZ2573" s="2"/>
      <c r="BA2573" s="2"/>
      <c r="BB2573" s="105"/>
      <c r="BC2573" s="1"/>
      <c r="BD2573" s="1"/>
      <c r="BE2573" s="1"/>
      <c r="BF2573" s="3"/>
      <c r="BG2573" s="3"/>
      <c r="BH2573" s="3"/>
    </row>
    <row r="2574" spans="2:60" s="1" customFormat="1">
      <c r="B2574" s="1"/>
      <c r="C2574" s="19" t="s">
        <v>5136</v>
      </c>
      <c r="D2574" s="19"/>
      <c r="E2574" s="19"/>
      <c r="F2574" s="19"/>
      <c r="G2574" s="19"/>
      <c r="H2574" s="19"/>
      <c r="I2574" s="19"/>
      <c r="J2574" s="19"/>
      <c r="K2574" s="19"/>
      <c r="L2574" s="19"/>
      <c r="M2574" s="19"/>
      <c r="N2574" s="19"/>
      <c r="O2574" s="19"/>
      <c r="P2574" s="19"/>
      <c r="Q2574" s="69" t="str">
        <f>VLOOKUP($C2574,D1_8!$B$5:$I$996,6,FALSE)&amp;""</f>
        <v/>
      </c>
      <c r="R2574" s="104"/>
      <c r="S2574" s="246"/>
      <c r="T2574" s="246"/>
      <c r="U2574" s="246"/>
      <c r="V2574" s="246"/>
      <c r="W2574" s="246"/>
      <c r="X2574" s="34"/>
      <c r="Y2574" s="2"/>
      <c r="Z2574" s="2"/>
      <c r="AA2574" s="2"/>
      <c r="AB2574" s="105"/>
      <c r="AC2574" s="19" t="s">
        <v>6428</v>
      </c>
      <c r="AD2574" s="19"/>
      <c r="AE2574" s="19"/>
      <c r="AF2574" s="19"/>
      <c r="AG2574" s="19"/>
      <c r="AH2574" s="19"/>
      <c r="AI2574" s="19"/>
      <c r="AJ2574" s="19"/>
      <c r="AK2574" s="19"/>
      <c r="AL2574" s="19"/>
      <c r="AM2574" s="19"/>
      <c r="AN2574" s="19"/>
      <c r="AO2574" s="19"/>
      <c r="AP2574" s="19"/>
      <c r="AQ2574" s="69" t="str">
        <f>VLOOKUP($AC2574,D1_8!$B$5:$I$996,6,FALSE)&amp;""</f>
        <v/>
      </c>
      <c r="AR2574" s="104"/>
      <c r="AS2574" s="246"/>
      <c r="AT2574" s="246"/>
      <c r="AU2574" s="246"/>
      <c r="AV2574" s="246"/>
      <c r="AW2574" s="246"/>
      <c r="AX2574" s="34"/>
      <c r="AY2574" s="2"/>
      <c r="AZ2574" s="2"/>
      <c r="BA2574" s="2"/>
      <c r="BB2574" s="105"/>
      <c r="BC2574" s="1"/>
      <c r="BD2574" s="1"/>
      <c r="BE2574" s="1"/>
      <c r="BF2574" s="3"/>
      <c r="BG2574" s="3"/>
      <c r="BH2574" s="3"/>
    </row>
    <row r="2575" spans="2:60" s="1" customFormat="1">
      <c r="B2575" s="1"/>
      <c r="C2575" s="19"/>
      <c r="D2575" s="19"/>
      <c r="E2575" s="19"/>
      <c r="F2575" s="19"/>
      <c r="G2575" s="19"/>
      <c r="H2575" s="19"/>
      <c r="I2575" s="19"/>
      <c r="J2575" s="19"/>
      <c r="K2575" s="19"/>
      <c r="L2575" s="19"/>
      <c r="M2575" s="19"/>
      <c r="N2575" s="19"/>
      <c r="O2575" s="19"/>
      <c r="P2575" s="19"/>
      <c r="Q2575" s="25"/>
      <c r="R2575" s="106"/>
      <c r="S2575" s="246"/>
      <c r="T2575" s="246"/>
      <c r="U2575" s="246"/>
      <c r="V2575" s="246"/>
      <c r="W2575" s="246"/>
      <c r="X2575" s="34"/>
      <c r="Y2575" s="2"/>
      <c r="Z2575" s="2"/>
      <c r="AA2575" s="2"/>
      <c r="AB2575" s="105"/>
      <c r="AC2575" s="19"/>
      <c r="AD2575" s="19"/>
      <c r="AE2575" s="19"/>
      <c r="AF2575" s="19"/>
      <c r="AG2575" s="19"/>
      <c r="AH2575" s="19"/>
      <c r="AI2575" s="19"/>
      <c r="AJ2575" s="19"/>
      <c r="AK2575" s="19"/>
      <c r="AL2575" s="19"/>
      <c r="AM2575" s="19"/>
      <c r="AN2575" s="19"/>
      <c r="AO2575" s="19"/>
      <c r="AP2575" s="19"/>
      <c r="AQ2575" s="25"/>
      <c r="AR2575" s="106"/>
      <c r="AS2575" s="246"/>
      <c r="AT2575" s="246"/>
      <c r="AU2575" s="246"/>
      <c r="AV2575" s="246"/>
      <c r="AW2575" s="246"/>
      <c r="AX2575" s="34"/>
      <c r="AY2575" s="2"/>
      <c r="AZ2575" s="2"/>
      <c r="BA2575" s="2"/>
      <c r="BB2575" s="105"/>
      <c r="BC2575" s="1"/>
      <c r="BD2575" s="1"/>
      <c r="BE2575" s="1"/>
      <c r="BF2575" s="3"/>
      <c r="BG2575" s="3"/>
      <c r="BH2575" s="3"/>
    </row>
    <row r="2576" spans="2:60" s="1" customFormat="1">
      <c r="B2576" s="1"/>
      <c r="C2576" s="19" t="s">
        <v>6429</v>
      </c>
      <c r="D2576" s="19"/>
      <c r="E2576" s="19"/>
      <c r="F2576" s="19"/>
      <c r="G2576" s="19"/>
      <c r="H2576" s="19"/>
      <c r="I2576" s="19"/>
      <c r="J2576" s="19"/>
      <c r="K2576" s="19"/>
      <c r="L2576" s="19"/>
      <c r="M2576" s="19"/>
      <c r="N2576" s="19"/>
      <c r="O2576" s="19"/>
      <c r="P2576" s="19"/>
      <c r="Q2576" s="69" t="str">
        <f>VLOOKUP($C2576,D1_8!$B$5:$I$996,6,FALSE)&amp;""</f>
        <v/>
      </c>
      <c r="R2576" s="104"/>
      <c r="S2576" s="246"/>
      <c r="T2576" s="246"/>
      <c r="U2576" s="246"/>
      <c r="V2576" s="246"/>
      <c r="W2576" s="246"/>
      <c r="X2576" s="34"/>
      <c r="Y2576" s="2"/>
      <c r="Z2576" s="2"/>
      <c r="AA2576" s="2"/>
      <c r="AB2576" s="105"/>
      <c r="AC2576" s="19" t="s">
        <v>6431</v>
      </c>
      <c r="AD2576" s="19"/>
      <c r="AE2576" s="19"/>
      <c r="AF2576" s="19"/>
      <c r="AG2576" s="19"/>
      <c r="AH2576" s="19"/>
      <c r="AI2576" s="19"/>
      <c r="AJ2576" s="19"/>
      <c r="AK2576" s="19"/>
      <c r="AL2576" s="19"/>
      <c r="AM2576" s="19"/>
      <c r="AN2576" s="19"/>
      <c r="AO2576" s="19"/>
      <c r="AP2576" s="19"/>
      <c r="AQ2576" s="69" t="str">
        <f>VLOOKUP($AC2576,D1_8!$B$5:$I$996,6,FALSE)&amp;""</f>
        <v/>
      </c>
      <c r="AR2576" s="104"/>
      <c r="AS2576" s="246"/>
      <c r="AT2576" s="246"/>
      <c r="AU2576" s="246"/>
      <c r="AV2576" s="246"/>
      <c r="AW2576" s="246"/>
      <c r="AX2576" s="34"/>
      <c r="AY2576" s="2"/>
      <c r="AZ2576" s="2"/>
      <c r="BA2576" s="2"/>
      <c r="BB2576" s="105"/>
      <c r="BC2576" s="1"/>
      <c r="BD2576" s="1"/>
      <c r="BE2576" s="1"/>
      <c r="BF2576" s="3"/>
      <c r="BG2576" s="3"/>
      <c r="BH2576" s="3"/>
    </row>
    <row r="2577" spans="1:60" s="1" customFormat="1">
      <c r="A2577" s="1"/>
      <c r="B2577" s="1"/>
      <c r="C2577" s="19"/>
      <c r="D2577" s="19"/>
      <c r="E2577" s="19"/>
      <c r="F2577" s="19"/>
      <c r="G2577" s="19"/>
      <c r="H2577" s="19"/>
      <c r="I2577" s="19"/>
      <c r="J2577" s="19"/>
      <c r="K2577" s="19"/>
      <c r="L2577" s="19"/>
      <c r="M2577" s="19"/>
      <c r="N2577" s="19"/>
      <c r="O2577" s="19"/>
      <c r="P2577" s="19"/>
      <c r="Q2577" s="25"/>
      <c r="R2577" s="106"/>
      <c r="S2577" s="246"/>
      <c r="T2577" s="246"/>
      <c r="U2577" s="246"/>
      <c r="V2577" s="246"/>
      <c r="W2577" s="246"/>
      <c r="X2577" s="34"/>
      <c r="Y2577" s="2"/>
      <c r="Z2577" s="2"/>
      <c r="AA2577" s="2"/>
      <c r="AB2577" s="105"/>
      <c r="AC2577" s="19"/>
      <c r="AD2577" s="19"/>
      <c r="AE2577" s="19"/>
      <c r="AF2577" s="19"/>
      <c r="AG2577" s="19"/>
      <c r="AH2577" s="19"/>
      <c r="AI2577" s="19"/>
      <c r="AJ2577" s="19"/>
      <c r="AK2577" s="19"/>
      <c r="AL2577" s="19"/>
      <c r="AM2577" s="19"/>
      <c r="AN2577" s="19"/>
      <c r="AO2577" s="19"/>
      <c r="AP2577" s="19"/>
      <c r="AQ2577" s="25"/>
      <c r="AR2577" s="106"/>
      <c r="AS2577" s="110"/>
      <c r="AT2577" s="110"/>
      <c r="AU2577" s="110"/>
      <c r="AV2577" s="110"/>
      <c r="AW2577" s="110"/>
      <c r="AX2577" s="25"/>
      <c r="AY2577" s="77"/>
      <c r="AZ2577" s="77"/>
      <c r="BA2577" s="77"/>
      <c r="BB2577" s="106"/>
      <c r="BC2577" s="1"/>
      <c r="BD2577" s="1"/>
      <c r="BE2577" s="1"/>
      <c r="BF2577" s="3"/>
      <c r="BG2577" s="3"/>
      <c r="BH2577" s="3"/>
    </row>
    <row r="2578" spans="1:60" s="1" customFormat="1">
      <c r="A2578" s="1"/>
      <c r="B2578" s="1"/>
      <c r="C2578" s="19" t="s">
        <v>6767</v>
      </c>
      <c r="D2578" s="19"/>
      <c r="E2578" s="19"/>
      <c r="F2578" s="19"/>
      <c r="G2578" s="19"/>
      <c r="H2578" s="19"/>
      <c r="I2578" s="19"/>
      <c r="J2578" s="19"/>
      <c r="K2578" s="19"/>
      <c r="L2578" s="19"/>
      <c r="M2578" s="19"/>
      <c r="N2578" s="19"/>
      <c r="O2578" s="19"/>
      <c r="P2578" s="19"/>
      <c r="Q2578" s="69" t="str">
        <f>VLOOKUP($C2578,D1_8!$B$5:$I$996,6,FALSE)&amp;""</f>
        <v/>
      </c>
      <c r="R2578" s="104"/>
      <c r="S2578" s="246"/>
      <c r="T2578" s="246"/>
      <c r="U2578" s="246"/>
      <c r="V2578" s="246"/>
      <c r="W2578" s="246"/>
      <c r="X2578" s="34"/>
      <c r="Y2578" s="2"/>
      <c r="Z2578" s="2"/>
      <c r="AA2578" s="2"/>
      <c r="AB2578" s="105"/>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3"/>
      <c r="BG2578" s="3"/>
      <c r="BH2578" s="3"/>
    </row>
    <row r="2579" spans="1:60" s="1" customFormat="1">
      <c r="A2579" s="1"/>
      <c r="B2579" s="1"/>
      <c r="C2579" s="19"/>
      <c r="D2579" s="19"/>
      <c r="E2579" s="19"/>
      <c r="F2579" s="19"/>
      <c r="G2579" s="19"/>
      <c r="H2579" s="19"/>
      <c r="I2579" s="19"/>
      <c r="J2579" s="19"/>
      <c r="K2579" s="19"/>
      <c r="L2579" s="19"/>
      <c r="M2579" s="19"/>
      <c r="N2579" s="19"/>
      <c r="O2579" s="19"/>
      <c r="P2579" s="19"/>
      <c r="Q2579" s="25"/>
      <c r="R2579" s="106"/>
      <c r="S2579" s="110"/>
      <c r="T2579" s="110"/>
      <c r="U2579" s="110"/>
      <c r="V2579" s="110"/>
      <c r="W2579" s="110"/>
      <c r="X2579" s="25"/>
      <c r="Y2579" s="77"/>
      <c r="Z2579" s="77"/>
      <c r="AA2579" s="77"/>
      <c r="AB2579" s="106"/>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3"/>
      <c r="BG2579" s="3"/>
      <c r="BH2579" s="3"/>
    </row>
    <row r="2580" spans="1:60" s="1" customFormat="1">
      <c r="A2580" s="1"/>
      <c r="B2580" s="1"/>
      <c r="C2580" s="1"/>
      <c r="D2580" s="1"/>
      <c r="E2580" s="1"/>
      <c r="F2580" s="1"/>
      <c r="G2580" s="1"/>
      <c r="H2580" s="1"/>
      <c r="I2580" s="1"/>
      <c r="J2580" s="1"/>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3"/>
      <c r="BG2580" s="3"/>
      <c r="BH2580" s="3"/>
    </row>
    <row r="2581" spans="1:60" s="1" customFormat="1">
      <c r="A2581" s="1"/>
      <c r="B2581" s="1" t="s">
        <v>7682</v>
      </c>
      <c r="C2581" s="1"/>
      <c r="D2581" s="1"/>
      <c r="E2581" s="1"/>
      <c r="F2581" s="1"/>
      <c r="G2581" s="1"/>
      <c r="H2581" s="1"/>
      <c r="I2581" s="1"/>
      <c r="J2581" s="1"/>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3"/>
      <c r="BG2581" s="3"/>
      <c r="BH2581" s="3"/>
    </row>
    <row r="2582" spans="1:60" s="1" customFormat="1">
      <c r="A2582" s="1"/>
      <c r="B2582" s="1"/>
      <c r="C2582" s="1" t="s">
        <v>3513</v>
      </c>
      <c r="D2582" s="1"/>
      <c r="E2582" s="1"/>
      <c r="F2582" s="1"/>
      <c r="G2582" s="1"/>
      <c r="H2582" s="1"/>
      <c r="I2582" s="1"/>
      <c r="J2582" s="1"/>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2"/>
      <c r="AM2582" s="1"/>
      <c r="AN2582" s="1"/>
      <c r="AO2582" s="1"/>
      <c r="AP2582" s="1"/>
      <c r="AQ2582" s="1"/>
      <c r="AR2582" s="1"/>
      <c r="AS2582" s="1"/>
      <c r="AT2582" s="1"/>
      <c r="AU2582" s="1"/>
      <c r="AV2582" s="1"/>
      <c r="AW2582" s="1"/>
      <c r="AX2582" s="1"/>
      <c r="AY2582" s="1"/>
      <c r="AZ2582" s="1"/>
      <c r="BA2582" s="1"/>
      <c r="BB2582" s="1"/>
      <c r="BC2582" s="1"/>
      <c r="BD2582" s="1"/>
      <c r="BE2582" s="1"/>
      <c r="BF2582" s="3"/>
      <c r="BG2582" s="3"/>
      <c r="BH2582" s="3"/>
    </row>
    <row r="2583" spans="1:60" ht="14.25" customHeight="1">
      <c r="C2583" s="16" t="s">
        <v>288</v>
      </c>
      <c r="D2583" s="16"/>
      <c r="E2583" s="16"/>
      <c r="F2583" s="16"/>
      <c r="G2583" s="16"/>
      <c r="H2583" s="16"/>
      <c r="I2583" s="16"/>
      <c r="J2583" s="16"/>
      <c r="K2583" s="16"/>
      <c r="L2583" s="16"/>
      <c r="M2583" s="16"/>
      <c r="N2583" s="16"/>
      <c r="O2583" s="16"/>
      <c r="P2583" s="16"/>
      <c r="Q2583" s="24" t="s">
        <v>22</v>
      </c>
      <c r="R2583" s="104"/>
      <c r="S2583" s="45" t="s">
        <v>7669</v>
      </c>
      <c r="T2583" s="88"/>
      <c r="U2583" s="88"/>
      <c r="V2583" s="88"/>
      <c r="W2583" s="88"/>
      <c r="X2583" s="88"/>
      <c r="Y2583" s="88"/>
      <c r="Z2583" s="88"/>
      <c r="AA2583" s="88"/>
      <c r="AB2583" s="117"/>
      <c r="AC2583" s="16" t="s">
        <v>288</v>
      </c>
      <c r="AD2583" s="16"/>
      <c r="AE2583" s="16"/>
      <c r="AF2583" s="16"/>
      <c r="AG2583" s="16"/>
      <c r="AH2583" s="16"/>
      <c r="AI2583" s="16"/>
      <c r="AJ2583" s="16"/>
      <c r="AK2583" s="16"/>
      <c r="AL2583" s="16"/>
      <c r="AM2583" s="16"/>
      <c r="AN2583" s="16"/>
      <c r="AO2583" s="16"/>
      <c r="AP2583" s="16"/>
      <c r="AQ2583" s="24" t="s">
        <v>22</v>
      </c>
      <c r="AR2583" s="104"/>
      <c r="AS2583" s="45" t="s">
        <v>7669</v>
      </c>
      <c r="AT2583" s="88"/>
      <c r="AU2583" s="88"/>
      <c r="AV2583" s="88"/>
      <c r="AW2583" s="88"/>
      <c r="AX2583" s="88"/>
      <c r="AY2583" s="88"/>
      <c r="AZ2583" s="88"/>
      <c r="BA2583" s="88"/>
      <c r="BB2583" s="117"/>
    </row>
    <row r="2584" spans="1:60" s="1" customFormat="1" ht="14.25" customHeight="1">
      <c r="A2584" s="1"/>
      <c r="B2584" s="1"/>
      <c r="C2584" s="16"/>
      <c r="D2584" s="16"/>
      <c r="E2584" s="16"/>
      <c r="F2584" s="16"/>
      <c r="G2584" s="16"/>
      <c r="H2584" s="16"/>
      <c r="I2584" s="16"/>
      <c r="J2584" s="16"/>
      <c r="K2584" s="16"/>
      <c r="L2584" s="16"/>
      <c r="M2584" s="16"/>
      <c r="N2584" s="16"/>
      <c r="O2584" s="16"/>
      <c r="P2584" s="16"/>
      <c r="Q2584" s="25"/>
      <c r="R2584" s="106"/>
      <c r="S2584" s="245" t="s">
        <v>123</v>
      </c>
      <c r="T2584" s="261"/>
      <c r="U2584" s="261"/>
      <c r="V2584" s="261"/>
      <c r="W2584" s="267"/>
      <c r="X2584" s="46"/>
      <c r="Y2584" s="89"/>
      <c r="Z2584" s="89"/>
      <c r="AA2584" s="89"/>
      <c r="AB2584" s="118"/>
      <c r="AC2584" s="16"/>
      <c r="AD2584" s="16"/>
      <c r="AE2584" s="16"/>
      <c r="AF2584" s="16"/>
      <c r="AG2584" s="16"/>
      <c r="AH2584" s="16"/>
      <c r="AI2584" s="16"/>
      <c r="AJ2584" s="16"/>
      <c r="AK2584" s="16"/>
      <c r="AL2584" s="16"/>
      <c r="AM2584" s="16"/>
      <c r="AN2584" s="16"/>
      <c r="AO2584" s="16"/>
      <c r="AP2584" s="16"/>
      <c r="AQ2584" s="25"/>
      <c r="AR2584" s="106"/>
      <c r="AS2584" s="245" t="s">
        <v>123</v>
      </c>
      <c r="AT2584" s="261"/>
      <c r="AU2584" s="261"/>
      <c r="AV2584" s="261"/>
      <c r="AW2584" s="267"/>
      <c r="AX2584" s="46"/>
      <c r="AY2584" s="89"/>
      <c r="AZ2584" s="89"/>
      <c r="BA2584" s="89"/>
      <c r="BB2584" s="118"/>
      <c r="BC2584" s="1"/>
      <c r="BD2584" s="1"/>
      <c r="BE2584" s="1"/>
      <c r="BF2584" s="3"/>
      <c r="BG2584" s="3"/>
      <c r="BH2584" s="3"/>
    </row>
    <row r="2585" spans="1:60">
      <c r="C2585" s="19" t="s">
        <v>829</v>
      </c>
      <c r="D2585" s="19"/>
      <c r="E2585" s="19"/>
      <c r="F2585" s="19"/>
      <c r="G2585" s="19"/>
      <c r="H2585" s="19"/>
      <c r="I2585" s="19"/>
      <c r="J2585" s="19"/>
      <c r="K2585" s="19"/>
      <c r="L2585" s="19"/>
      <c r="M2585" s="19"/>
      <c r="N2585" s="19"/>
      <c r="O2585" s="19"/>
      <c r="P2585" s="19"/>
      <c r="Q2585" s="69" t="str">
        <f>VLOOKUP($C2585,D1_8!$B$5:$I$996,6,FALSE)&amp;""</f>
        <v/>
      </c>
      <c r="R2585" s="104"/>
      <c r="S2585" s="8"/>
      <c r="T2585" s="65"/>
      <c r="U2585" s="65"/>
      <c r="V2585" s="65"/>
      <c r="W2585" s="136"/>
      <c r="X2585" s="8"/>
      <c r="Y2585" s="65"/>
      <c r="Z2585" s="65"/>
      <c r="AA2585" s="65"/>
      <c r="AB2585" s="136"/>
      <c r="AC2585" s="19" t="s">
        <v>6448</v>
      </c>
      <c r="AD2585" s="19"/>
      <c r="AE2585" s="19"/>
      <c r="AF2585" s="19"/>
      <c r="AG2585" s="19"/>
      <c r="AH2585" s="19"/>
      <c r="AI2585" s="19"/>
      <c r="AJ2585" s="19"/>
      <c r="AK2585" s="19"/>
      <c r="AL2585" s="19"/>
      <c r="AM2585" s="19"/>
      <c r="AN2585" s="19"/>
      <c r="AO2585" s="19"/>
      <c r="AP2585" s="19"/>
      <c r="AQ2585" s="69" t="str">
        <f>VLOOKUP($AC2585,D1_8!$B$5:$I$996,6,FALSE)&amp;""</f>
        <v/>
      </c>
      <c r="AR2585" s="104"/>
      <c r="AS2585" s="111"/>
      <c r="AT2585" s="111"/>
      <c r="AU2585" s="111"/>
      <c r="AV2585" s="111"/>
      <c r="AW2585" s="111"/>
      <c r="AX2585" s="24"/>
      <c r="AY2585" s="76"/>
      <c r="AZ2585" s="76"/>
      <c r="BA2585" s="76"/>
      <c r="BB2585" s="104"/>
    </row>
    <row r="2586" spans="1:60" s="1" customFormat="1">
      <c r="A2586" s="1"/>
      <c r="B2586" s="1"/>
      <c r="C2586" s="19"/>
      <c r="D2586" s="19"/>
      <c r="E2586" s="19"/>
      <c r="F2586" s="19"/>
      <c r="G2586" s="19"/>
      <c r="H2586" s="19"/>
      <c r="I2586" s="19"/>
      <c r="J2586" s="19"/>
      <c r="K2586" s="19"/>
      <c r="L2586" s="19"/>
      <c r="M2586" s="19"/>
      <c r="N2586" s="19"/>
      <c r="O2586" s="19"/>
      <c r="P2586" s="19"/>
      <c r="Q2586" s="25"/>
      <c r="R2586" s="106"/>
      <c r="S2586" s="31"/>
      <c r="T2586" s="1"/>
      <c r="U2586" s="1"/>
      <c r="V2586" s="1"/>
      <c r="W2586" s="67"/>
      <c r="X2586" s="31"/>
      <c r="Y2586" s="1"/>
      <c r="Z2586" s="1"/>
      <c r="AA2586" s="1"/>
      <c r="AB2586" s="67"/>
      <c r="AC2586" s="19"/>
      <c r="AD2586" s="19"/>
      <c r="AE2586" s="19"/>
      <c r="AF2586" s="19"/>
      <c r="AG2586" s="19"/>
      <c r="AH2586" s="19"/>
      <c r="AI2586" s="19"/>
      <c r="AJ2586" s="19"/>
      <c r="AK2586" s="19"/>
      <c r="AL2586" s="19"/>
      <c r="AM2586" s="19"/>
      <c r="AN2586" s="19"/>
      <c r="AO2586" s="19"/>
      <c r="AP2586" s="19"/>
      <c r="AQ2586" s="25"/>
      <c r="AR2586" s="106"/>
      <c r="AS2586" s="246"/>
      <c r="AT2586" s="246"/>
      <c r="AU2586" s="246"/>
      <c r="AV2586" s="246"/>
      <c r="AW2586" s="246"/>
      <c r="AX2586" s="34"/>
      <c r="AY2586" s="2"/>
      <c r="AZ2586" s="2"/>
      <c r="BA2586" s="2"/>
      <c r="BB2586" s="105"/>
      <c r="BC2586" s="1"/>
      <c r="BD2586" s="1"/>
      <c r="BE2586" s="1"/>
      <c r="BF2586" s="3"/>
      <c r="BG2586" s="3"/>
      <c r="BH2586" s="3"/>
    </row>
    <row r="2587" spans="1:60">
      <c r="C2587" s="19" t="s">
        <v>2802</v>
      </c>
      <c r="D2587" s="19"/>
      <c r="E2587" s="19"/>
      <c r="F2587" s="19"/>
      <c r="G2587" s="19"/>
      <c r="H2587" s="19"/>
      <c r="I2587" s="19"/>
      <c r="J2587" s="19"/>
      <c r="K2587" s="19"/>
      <c r="L2587" s="19"/>
      <c r="M2587" s="19"/>
      <c r="N2587" s="19"/>
      <c r="O2587" s="19"/>
      <c r="P2587" s="19"/>
      <c r="Q2587" s="69" t="str">
        <f>VLOOKUP($C2587,D1_8!$B$5:$I$996,6,FALSE)&amp;""</f>
        <v/>
      </c>
      <c r="R2587" s="104"/>
      <c r="S2587" s="246"/>
      <c r="T2587" s="246"/>
      <c r="U2587" s="246"/>
      <c r="V2587" s="246"/>
      <c r="W2587" s="246"/>
      <c r="X2587" s="34"/>
      <c r="Y2587" s="2"/>
      <c r="Z2587" s="2"/>
      <c r="AA2587" s="2"/>
      <c r="AB2587" s="105"/>
      <c r="AC2587" s="19" t="s">
        <v>4611</v>
      </c>
      <c r="AD2587" s="19"/>
      <c r="AE2587" s="19"/>
      <c r="AF2587" s="19"/>
      <c r="AG2587" s="19"/>
      <c r="AH2587" s="19"/>
      <c r="AI2587" s="19"/>
      <c r="AJ2587" s="19"/>
      <c r="AK2587" s="19"/>
      <c r="AL2587" s="19"/>
      <c r="AM2587" s="19"/>
      <c r="AN2587" s="19"/>
      <c r="AO2587" s="19"/>
      <c r="AP2587" s="19"/>
      <c r="AQ2587" s="69" t="str">
        <f>VLOOKUP($AC2587,D1_8!$B$5:$I$996,6,FALSE)&amp;""</f>
        <v/>
      </c>
      <c r="AR2587" s="104"/>
      <c r="AS2587" s="16" t="s">
        <v>2773</v>
      </c>
      <c r="AT2587" s="16"/>
      <c r="AU2587" s="16"/>
      <c r="AV2587" s="16"/>
      <c r="AW2587" s="16"/>
      <c r="AX2587" s="157" t="str">
        <f>VLOOKUP($AC2587,D1_8!$B$5:$I$996,8,FALSE)&amp;""</f>
        <v/>
      </c>
      <c r="AY2587" s="35"/>
      <c r="AZ2587" s="35"/>
      <c r="BA2587" s="35"/>
      <c r="BB2587" s="104" t="s">
        <v>5574</v>
      </c>
    </row>
    <row r="2588" spans="1:60" s="1" customFormat="1">
      <c r="A2588" s="1"/>
      <c r="B2588" s="1"/>
      <c r="C2588" s="19"/>
      <c r="D2588" s="19"/>
      <c r="E2588" s="19"/>
      <c r="F2588" s="19"/>
      <c r="G2588" s="19"/>
      <c r="H2588" s="19"/>
      <c r="I2588" s="19"/>
      <c r="J2588" s="19"/>
      <c r="K2588" s="19"/>
      <c r="L2588" s="19"/>
      <c r="M2588" s="19"/>
      <c r="N2588" s="19"/>
      <c r="O2588" s="19"/>
      <c r="P2588" s="19"/>
      <c r="Q2588" s="25"/>
      <c r="R2588" s="106"/>
      <c r="S2588" s="246"/>
      <c r="T2588" s="246"/>
      <c r="U2588" s="246"/>
      <c r="V2588" s="246"/>
      <c r="W2588" s="246"/>
      <c r="X2588" s="34"/>
      <c r="Y2588" s="2"/>
      <c r="Z2588" s="2"/>
      <c r="AA2588" s="2"/>
      <c r="AB2588" s="105"/>
      <c r="AC2588" s="19"/>
      <c r="AD2588" s="19"/>
      <c r="AE2588" s="19"/>
      <c r="AF2588" s="19"/>
      <c r="AG2588" s="19"/>
      <c r="AH2588" s="19"/>
      <c r="AI2588" s="19"/>
      <c r="AJ2588" s="19"/>
      <c r="AK2588" s="19"/>
      <c r="AL2588" s="19"/>
      <c r="AM2588" s="19"/>
      <c r="AN2588" s="19"/>
      <c r="AO2588" s="19"/>
      <c r="AP2588" s="19"/>
      <c r="AQ2588" s="25"/>
      <c r="AR2588" s="106"/>
      <c r="AS2588" s="16"/>
      <c r="AT2588" s="16"/>
      <c r="AU2588" s="16"/>
      <c r="AV2588" s="16"/>
      <c r="AW2588" s="16"/>
      <c r="AX2588" s="11"/>
      <c r="AY2588" s="35"/>
      <c r="AZ2588" s="35"/>
      <c r="BA2588" s="35"/>
      <c r="BB2588" s="106"/>
      <c r="BC2588" s="1"/>
      <c r="BD2588" s="1"/>
      <c r="BE2588" s="1"/>
      <c r="BF2588" s="3"/>
      <c r="BG2588" s="3"/>
      <c r="BH2588" s="3"/>
    </row>
    <row r="2589" spans="1:60">
      <c r="C2589" s="19" t="s">
        <v>2280</v>
      </c>
      <c r="D2589" s="19"/>
      <c r="E2589" s="19"/>
      <c r="F2589" s="19"/>
      <c r="G2589" s="19"/>
      <c r="H2589" s="19"/>
      <c r="I2589" s="19"/>
      <c r="J2589" s="19"/>
      <c r="K2589" s="19"/>
      <c r="L2589" s="19"/>
      <c r="M2589" s="19"/>
      <c r="N2589" s="19"/>
      <c r="O2589" s="19"/>
      <c r="P2589" s="19"/>
      <c r="Q2589" s="69" t="str">
        <f>VLOOKUP($C2589,D1_8!$B$5:$I$996,6,FALSE)&amp;""</f>
        <v/>
      </c>
      <c r="R2589" s="104"/>
      <c r="S2589" s="246"/>
      <c r="T2589" s="246"/>
      <c r="U2589" s="246"/>
      <c r="V2589" s="246"/>
      <c r="W2589" s="246"/>
      <c r="X2589" s="34"/>
      <c r="Y2589" s="2"/>
      <c r="Z2589" s="2"/>
      <c r="AA2589" s="2"/>
      <c r="AB2589" s="105"/>
      <c r="AC2589" s="19" t="s">
        <v>5148</v>
      </c>
      <c r="AD2589" s="19"/>
      <c r="AE2589" s="19"/>
      <c r="AF2589" s="19"/>
      <c r="AG2589" s="19"/>
      <c r="AH2589" s="19"/>
      <c r="AI2589" s="19"/>
      <c r="AJ2589" s="19"/>
      <c r="AK2589" s="19"/>
      <c r="AL2589" s="19"/>
      <c r="AM2589" s="19"/>
      <c r="AN2589" s="19"/>
      <c r="AO2589" s="19"/>
      <c r="AP2589" s="19"/>
      <c r="AQ2589" s="69" t="str">
        <f>VLOOKUP($AC2589,D1_8!$B$5:$I$996,6,FALSE)&amp;""</f>
        <v/>
      </c>
      <c r="AR2589" s="104"/>
      <c r="AS2589" s="246"/>
      <c r="AT2589" s="246"/>
      <c r="AU2589" s="246"/>
      <c r="AV2589" s="246"/>
      <c r="AW2589" s="246"/>
      <c r="AX2589" s="34"/>
      <c r="AY2589" s="2"/>
      <c r="AZ2589" s="2"/>
      <c r="BA2589" s="2"/>
      <c r="BB2589" s="105"/>
    </row>
    <row r="2590" spans="1:60" s="1" customFormat="1">
      <c r="A2590" s="1"/>
      <c r="B2590" s="1"/>
      <c r="C2590" s="19"/>
      <c r="D2590" s="19"/>
      <c r="E2590" s="19"/>
      <c r="F2590" s="19"/>
      <c r="G2590" s="19"/>
      <c r="H2590" s="19"/>
      <c r="I2590" s="19"/>
      <c r="J2590" s="19"/>
      <c r="K2590" s="19"/>
      <c r="L2590" s="19"/>
      <c r="M2590" s="19"/>
      <c r="N2590" s="19"/>
      <c r="O2590" s="19"/>
      <c r="P2590" s="19"/>
      <c r="Q2590" s="25"/>
      <c r="R2590" s="106"/>
      <c r="S2590" s="110"/>
      <c r="T2590" s="110"/>
      <c r="U2590" s="110"/>
      <c r="V2590" s="110"/>
      <c r="W2590" s="110"/>
      <c r="X2590" s="25"/>
      <c r="Y2590" s="77"/>
      <c r="Z2590" s="77"/>
      <c r="AA2590" s="77"/>
      <c r="AB2590" s="106"/>
      <c r="AC2590" s="19"/>
      <c r="AD2590" s="19"/>
      <c r="AE2590" s="19"/>
      <c r="AF2590" s="19"/>
      <c r="AG2590" s="19"/>
      <c r="AH2590" s="19"/>
      <c r="AI2590" s="19"/>
      <c r="AJ2590" s="19"/>
      <c r="AK2590" s="19"/>
      <c r="AL2590" s="19"/>
      <c r="AM2590" s="19"/>
      <c r="AN2590" s="19"/>
      <c r="AO2590" s="19"/>
      <c r="AP2590" s="19"/>
      <c r="AQ2590" s="25"/>
      <c r="AR2590" s="106"/>
      <c r="AS2590" s="110"/>
      <c r="AT2590" s="110"/>
      <c r="AU2590" s="110"/>
      <c r="AV2590" s="110"/>
      <c r="AW2590" s="110"/>
      <c r="AX2590" s="25"/>
      <c r="AY2590" s="77"/>
      <c r="AZ2590" s="77"/>
      <c r="BA2590" s="77"/>
      <c r="BB2590" s="106"/>
      <c r="BC2590" s="1"/>
      <c r="BD2590" s="1"/>
      <c r="BE2590" s="1"/>
      <c r="BF2590" s="3"/>
      <c r="BG2590" s="3"/>
      <c r="BH2590" s="3"/>
    </row>
    <row r="2592" spans="1:60">
      <c r="A2592" s="6" t="s">
        <v>2039</v>
      </c>
    </row>
    <row r="2594" spans="1:53">
      <c r="B2594" s="11" t="s">
        <v>288</v>
      </c>
      <c r="C2594" s="35"/>
      <c r="D2594" s="35"/>
      <c r="E2594" s="35"/>
      <c r="F2594" s="35"/>
      <c r="G2594" s="35"/>
      <c r="H2594" s="35"/>
      <c r="I2594" s="35"/>
      <c r="J2594" s="35"/>
      <c r="K2594" s="35"/>
      <c r="L2594" s="143"/>
      <c r="M2594" s="11" t="s">
        <v>7274</v>
      </c>
      <c r="N2594" s="143"/>
      <c r="O2594" s="11" t="s">
        <v>288</v>
      </c>
      <c r="P2594" s="35"/>
      <c r="Q2594" s="35"/>
      <c r="R2594" s="35"/>
      <c r="S2594" s="35"/>
      <c r="T2594" s="35"/>
      <c r="U2594" s="35"/>
      <c r="V2594" s="35"/>
      <c r="W2594" s="35"/>
      <c r="X2594" s="35"/>
      <c r="Y2594" s="143"/>
      <c r="Z2594" s="11" t="s">
        <v>7274</v>
      </c>
      <c r="AA2594" s="143"/>
      <c r="AB2594" s="11" t="s">
        <v>288</v>
      </c>
      <c r="AC2594" s="35"/>
      <c r="AD2594" s="35"/>
      <c r="AE2594" s="35"/>
      <c r="AF2594" s="35"/>
      <c r="AG2594" s="35"/>
      <c r="AH2594" s="35"/>
      <c r="AI2594" s="35"/>
      <c r="AJ2594" s="35"/>
      <c r="AK2594" s="35"/>
      <c r="AL2594" s="143"/>
      <c r="AM2594" s="11" t="s">
        <v>7274</v>
      </c>
      <c r="AN2594" s="143"/>
      <c r="AO2594" s="11" t="s">
        <v>288</v>
      </c>
      <c r="AP2594" s="35"/>
      <c r="AQ2594" s="35"/>
      <c r="AR2594" s="35"/>
      <c r="AS2594" s="35"/>
      <c r="AT2594" s="35"/>
      <c r="AU2594" s="35"/>
      <c r="AV2594" s="35"/>
      <c r="AW2594" s="35"/>
      <c r="AX2594" s="35"/>
      <c r="AY2594" s="143"/>
      <c r="AZ2594" s="11" t="s">
        <v>7274</v>
      </c>
      <c r="BA2594" s="143"/>
    </row>
    <row r="2595" spans="1:53" ht="14.25" customHeight="1">
      <c r="B2595" s="17" t="s">
        <v>4708</v>
      </c>
      <c r="C2595" s="72"/>
      <c r="D2595" s="72"/>
      <c r="E2595" s="72"/>
      <c r="F2595" s="72"/>
      <c r="G2595" s="72"/>
      <c r="H2595" s="72"/>
      <c r="I2595" s="72"/>
      <c r="J2595" s="72"/>
      <c r="K2595" s="72"/>
      <c r="L2595" s="119"/>
      <c r="M2595" s="69" t="str">
        <f>'D1'!G572&amp;""</f>
        <v/>
      </c>
      <c r="N2595" s="104"/>
      <c r="O2595" s="17" t="s">
        <v>6163</v>
      </c>
      <c r="P2595" s="72"/>
      <c r="Q2595" s="72"/>
      <c r="R2595" s="72"/>
      <c r="S2595" s="72"/>
      <c r="T2595" s="72"/>
      <c r="U2595" s="72"/>
      <c r="V2595" s="72"/>
      <c r="W2595" s="72"/>
      <c r="X2595" s="72"/>
      <c r="Y2595" s="119"/>
      <c r="Z2595" s="69" t="str">
        <f>'D1'!G573&amp;""</f>
        <v/>
      </c>
      <c r="AA2595" s="104"/>
      <c r="AB2595" s="17" t="s">
        <v>701</v>
      </c>
      <c r="AC2595" s="72"/>
      <c r="AD2595" s="72"/>
      <c r="AE2595" s="72"/>
      <c r="AF2595" s="72"/>
      <c r="AG2595" s="72"/>
      <c r="AH2595" s="72"/>
      <c r="AI2595" s="72"/>
      <c r="AJ2595" s="72"/>
      <c r="AK2595" s="72"/>
      <c r="AL2595" s="119"/>
      <c r="AM2595" s="69" t="str">
        <f>'D1'!G574&amp;""</f>
        <v/>
      </c>
      <c r="AN2595" s="104"/>
      <c r="AO2595" s="17" t="s">
        <v>511</v>
      </c>
      <c r="AP2595" s="72"/>
      <c r="AQ2595" s="72"/>
      <c r="AR2595" s="72"/>
      <c r="AS2595" s="72"/>
      <c r="AT2595" s="72"/>
      <c r="AU2595" s="72"/>
      <c r="AV2595" s="72"/>
      <c r="AW2595" s="72"/>
      <c r="AX2595" s="72"/>
      <c r="AY2595" s="119"/>
      <c r="AZ2595" s="69" t="str">
        <f>'D1'!G575&amp;""</f>
        <v/>
      </c>
      <c r="BA2595" s="104"/>
    </row>
    <row r="2596" spans="1:53">
      <c r="B2596" s="18"/>
      <c r="C2596" s="73"/>
      <c r="D2596" s="73"/>
      <c r="E2596" s="73"/>
      <c r="F2596" s="73"/>
      <c r="G2596" s="73"/>
      <c r="H2596" s="73"/>
      <c r="I2596" s="73"/>
      <c r="J2596" s="73"/>
      <c r="K2596" s="73"/>
      <c r="L2596" s="121"/>
      <c r="M2596" s="25"/>
      <c r="N2596" s="106"/>
      <c r="O2596" s="18"/>
      <c r="P2596" s="73"/>
      <c r="Q2596" s="73"/>
      <c r="R2596" s="73"/>
      <c r="S2596" s="73"/>
      <c r="T2596" s="73"/>
      <c r="U2596" s="73"/>
      <c r="V2596" s="73"/>
      <c r="W2596" s="73"/>
      <c r="X2596" s="73"/>
      <c r="Y2596" s="121"/>
      <c r="Z2596" s="25"/>
      <c r="AA2596" s="106"/>
      <c r="AB2596" s="18"/>
      <c r="AC2596" s="73"/>
      <c r="AD2596" s="73"/>
      <c r="AE2596" s="73"/>
      <c r="AF2596" s="73"/>
      <c r="AG2596" s="73"/>
      <c r="AH2596" s="73"/>
      <c r="AI2596" s="73"/>
      <c r="AJ2596" s="73"/>
      <c r="AK2596" s="73"/>
      <c r="AL2596" s="121"/>
      <c r="AM2596" s="25"/>
      <c r="AN2596" s="106"/>
      <c r="AO2596" s="18"/>
      <c r="AP2596" s="73"/>
      <c r="AQ2596" s="73"/>
      <c r="AR2596" s="73"/>
      <c r="AS2596" s="73"/>
      <c r="AT2596" s="73"/>
      <c r="AU2596" s="73"/>
      <c r="AV2596" s="73"/>
      <c r="AW2596" s="73"/>
      <c r="AX2596" s="73"/>
      <c r="AY2596" s="121"/>
      <c r="AZ2596" s="25"/>
      <c r="BA2596" s="106"/>
    </row>
    <row r="2597" spans="1:53" ht="14.25" customHeight="1">
      <c r="B2597" s="17" t="s">
        <v>5255</v>
      </c>
      <c r="C2597" s="72"/>
      <c r="D2597" s="72"/>
      <c r="E2597" s="72"/>
      <c r="F2597" s="72"/>
      <c r="G2597" s="72"/>
      <c r="H2597" s="72"/>
      <c r="I2597" s="72"/>
      <c r="J2597" s="72"/>
      <c r="K2597" s="72"/>
      <c r="L2597" s="119"/>
      <c r="M2597" s="69" t="str">
        <f>'D1'!G576&amp;""</f>
        <v/>
      </c>
      <c r="N2597" s="104"/>
      <c r="O2597" s="17" t="s">
        <v>2990</v>
      </c>
      <c r="P2597" s="72"/>
      <c r="Q2597" s="72"/>
      <c r="R2597" s="72"/>
      <c r="S2597" s="72"/>
      <c r="T2597" s="72"/>
      <c r="U2597" s="72"/>
      <c r="V2597" s="72"/>
      <c r="W2597" s="72"/>
      <c r="X2597" s="72"/>
      <c r="Y2597" s="119"/>
      <c r="Z2597" s="69" t="str">
        <f>'D1'!G577&amp;""</f>
        <v/>
      </c>
      <c r="AA2597" s="104"/>
      <c r="AB2597" s="17" t="s">
        <v>7197</v>
      </c>
      <c r="AC2597" s="72"/>
      <c r="AD2597" s="72"/>
      <c r="AE2597" s="72"/>
      <c r="AF2597" s="72"/>
      <c r="AG2597" s="72"/>
      <c r="AH2597" s="72"/>
      <c r="AI2597" s="72"/>
      <c r="AJ2597" s="72"/>
      <c r="AK2597" s="72"/>
      <c r="AL2597" s="119"/>
      <c r="AM2597" s="69" t="str">
        <f>'D1'!G578&amp;""</f>
        <v/>
      </c>
      <c r="AN2597" s="104"/>
      <c r="AO2597" s="17" t="s">
        <v>7198</v>
      </c>
      <c r="AP2597" s="72"/>
      <c r="AQ2597" s="72"/>
      <c r="AR2597" s="72"/>
      <c r="AS2597" s="72"/>
      <c r="AT2597" s="72"/>
      <c r="AU2597" s="72"/>
      <c r="AV2597" s="72"/>
      <c r="AW2597" s="72"/>
      <c r="AX2597" s="72"/>
      <c r="AY2597" s="119"/>
      <c r="AZ2597" s="69" t="str">
        <f>'D1'!G579&amp;""</f>
        <v/>
      </c>
      <c r="BA2597" s="104"/>
    </row>
    <row r="2598" spans="1:53">
      <c r="B2598" s="18"/>
      <c r="C2598" s="73"/>
      <c r="D2598" s="73"/>
      <c r="E2598" s="73"/>
      <c r="F2598" s="73"/>
      <c r="G2598" s="73"/>
      <c r="H2598" s="73"/>
      <c r="I2598" s="73"/>
      <c r="J2598" s="73"/>
      <c r="K2598" s="73"/>
      <c r="L2598" s="121"/>
      <c r="M2598" s="25"/>
      <c r="N2598" s="106"/>
      <c r="O2598" s="18"/>
      <c r="P2598" s="73"/>
      <c r="Q2598" s="73"/>
      <c r="R2598" s="73"/>
      <c r="S2598" s="73"/>
      <c r="T2598" s="73"/>
      <c r="U2598" s="73"/>
      <c r="V2598" s="73"/>
      <c r="W2598" s="73"/>
      <c r="X2598" s="73"/>
      <c r="Y2598" s="121"/>
      <c r="Z2598" s="25"/>
      <c r="AA2598" s="106"/>
      <c r="AB2598" s="18"/>
      <c r="AC2598" s="73"/>
      <c r="AD2598" s="73"/>
      <c r="AE2598" s="73"/>
      <c r="AF2598" s="73"/>
      <c r="AG2598" s="73"/>
      <c r="AH2598" s="73"/>
      <c r="AI2598" s="73"/>
      <c r="AJ2598" s="73"/>
      <c r="AK2598" s="73"/>
      <c r="AL2598" s="121"/>
      <c r="AM2598" s="25"/>
      <c r="AN2598" s="106"/>
      <c r="AO2598" s="18"/>
      <c r="AP2598" s="73"/>
      <c r="AQ2598" s="73"/>
      <c r="AR2598" s="73"/>
      <c r="AS2598" s="73"/>
      <c r="AT2598" s="73"/>
      <c r="AU2598" s="73"/>
      <c r="AV2598" s="73"/>
      <c r="AW2598" s="73"/>
      <c r="AX2598" s="73"/>
      <c r="AY2598" s="121"/>
      <c r="AZ2598" s="25"/>
      <c r="BA2598" s="106"/>
    </row>
    <row r="2599" spans="1:53" ht="14.25" customHeight="1">
      <c r="B2599" s="17" t="s">
        <v>154</v>
      </c>
      <c r="C2599" s="72"/>
      <c r="D2599" s="72"/>
      <c r="E2599" s="72"/>
      <c r="F2599" s="72"/>
      <c r="G2599" s="72"/>
      <c r="H2599" s="72"/>
      <c r="I2599" s="72"/>
      <c r="J2599" s="72"/>
      <c r="K2599" s="72"/>
      <c r="L2599" s="119"/>
      <c r="M2599" s="69" t="str">
        <f>'D1'!G580&amp;""</f>
        <v/>
      </c>
      <c r="N2599" s="104"/>
      <c r="O2599" s="17" t="s">
        <v>7200</v>
      </c>
      <c r="P2599" s="72"/>
      <c r="Q2599" s="72"/>
      <c r="R2599" s="72"/>
      <c r="S2599" s="72"/>
      <c r="T2599" s="72"/>
      <c r="U2599" s="72"/>
      <c r="V2599" s="72"/>
      <c r="W2599" s="72"/>
      <c r="X2599" s="72"/>
      <c r="Y2599" s="119"/>
      <c r="Z2599" s="69" t="str">
        <f>'D1'!G581&amp;""</f>
        <v/>
      </c>
      <c r="AA2599" s="104"/>
      <c r="AB2599" s="17" t="s">
        <v>7202</v>
      </c>
      <c r="AC2599" s="72"/>
      <c r="AD2599" s="72"/>
      <c r="AE2599" s="72"/>
      <c r="AF2599" s="72"/>
      <c r="AG2599" s="72"/>
      <c r="AH2599" s="72"/>
      <c r="AI2599" s="72"/>
      <c r="AJ2599" s="72"/>
      <c r="AK2599" s="72"/>
      <c r="AL2599" s="119"/>
      <c r="AM2599" s="69" t="str">
        <f>'D1'!G582&amp;""</f>
        <v/>
      </c>
      <c r="AN2599" s="104"/>
      <c r="AO2599" s="17" t="s">
        <v>7565</v>
      </c>
      <c r="AP2599" s="72"/>
      <c r="AQ2599" s="72"/>
      <c r="AR2599" s="72"/>
      <c r="AS2599" s="72"/>
      <c r="AT2599" s="72"/>
      <c r="AU2599" s="72"/>
      <c r="AV2599" s="72"/>
      <c r="AW2599" s="72"/>
      <c r="AX2599" s="72"/>
      <c r="AY2599" s="119"/>
      <c r="AZ2599" s="69" t="str">
        <f>'D1'!G583&amp;""</f>
        <v/>
      </c>
      <c r="BA2599" s="104"/>
    </row>
    <row r="2600" spans="1:53">
      <c r="B2600" s="18"/>
      <c r="C2600" s="73"/>
      <c r="D2600" s="73"/>
      <c r="E2600" s="73"/>
      <c r="F2600" s="73"/>
      <c r="G2600" s="73"/>
      <c r="H2600" s="73"/>
      <c r="I2600" s="73"/>
      <c r="J2600" s="73"/>
      <c r="K2600" s="73"/>
      <c r="L2600" s="121"/>
      <c r="M2600" s="25"/>
      <c r="N2600" s="106"/>
      <c r="O2600" s="18"/>
      <c r="P2600" s="73"/>
      <c r="Q2600" s="73"/>
      <c r="R2600" s="73"/>
      <c r="S2600" s="73"/>
      <c r="T2600" s="73"/>
      <c r="U2600" s="73"/>
      <c r="V2600" s="73"/>
      <c r="W2600" s="73"/>
      <c r="X2600" s="73"/>
      <c r="Y2600" s="121"/>
      <c r="Z2600" s="25"/>
      <c r="AA2600" s="106"/>
      <c r="AB2600" s="18"/>
      <c r="AC2600" s="73"/>
      <c r="AD2600" s="73"/>
      <c r="AE2600" s="73"/>
      <c r="AF2600" s="73"/>
      <c r="AG2600" s="73"/>
      <c r="AH2600" s="73"/>
      <c r="AI2600" s="73"/>
      <c r="AJ2600" s="73"/>
      <c r="AK2600" s="73"/>
      <c r="AL2600" s="121"/>
      <c r="AM2600" s="25"/>
      <c r="AN2600" s="106"/>
      <c r="AO2600" s="18"/>
      <c r="AP2600" s="73"/>
      <c r="AQ2600" s="73"/>
      <c r="AR2600" s="73"/>
      <c r="AS2600" s="73"/>
      <c r="AT2600" s="73"/>
      <c r="AU2600" s="73"/>
      <c r="AV2600" s="73"/>
      <c r="AW2600" s="73"/>
      <c r="AX2600" s="73"/>
      <c r="AY2600" s="121"/>
      <c r="AZ2600" s="25"/>
      <c r="BA2600" s="106"/>
    </row>
    <row r="2601" spans="1:53" ht="14.25" customHeight="1">
      <c r="B2601" s="17" t="s">
        <v>7203</v>
      </c>
      <c r="C2601" s="72"/>
      <c r="D2601" s="72"/>
      <c r="E2601" s="72"/>
      <c r="F2601" s="72"/>
      <c r="G2601" s="72"/>
      <c r="H2601" s="72"/>
      <c r="I2601" s="72"/>
      <c r="J2601" s="72"/>
      <c r="K2601" s="72"/>
      <c r="L2601" s="119"/>
      <c r="M2601" s="69" t="str">
        <f>'D1'!G584&amp;""</f>
        <v/>
      </c>
      <c r="N2601" s="104"/>
      <c r="O2601" s="17" t="s">
        <v>7610</v>
      </c>
      <c r="P2601" s="72"/>
      <c r="Q2601" s="72"/>
      <c r="R2601" s="72"/>
      <c r="S2601" s="72"/>
      <c r="T2601" s="72"/>
      <c r="U2601" s="72"/>
      <c r="V2601" s="72"/>
      <c r="W2601" s="72"/>
      <c r="X2601" s="72"/>
      <c r="Y2601" s="119"/>
      <c r="Z2601" s="69" t="str">
        <f>'D1'!G585&amp;""</f>
        <v/>
      </c>
      <c r="AA2601" s="104"/>
      <c r="AB2601" s="17" t="s">
        <v>1132</v>
      </c>
      <c r="AC2601" s="72"/>
      <c r="AD2601" s="72"/>
      <c r="AE2601" s="72"/>
      <c r="AF2601" s="72"/>
      <c r="AG2601" s="72"/>
      <c r="AH2601" s="72"/>
      <c r="AI2601" s="72"/>
      <c r="AJ2601" s="72"/>
      <c r="AK2601" s="72"/>
      <c r="AL2601" s="119"/>
      <c r="AM2601" s="69" t="str">
        <f>'D1'!G586&amp;""</f>
        <v/>
      </c>
      <c r="AN2601" s="104"/>
      <c r="AP2601" s="1" t="s">
        <v>5771</v>
      </c>
    </row>
    <row r="2602" spans="1:53">
      <c r="B2602" s="18"/>
      <c r="C2602" s="73"/>
      <c r="D2602" s="73"/>
      <c r="E2602" s="73"/>
      <c r="F2602" s="73"/>
      <c r="G2602" s="73"/>
      <c r="H2602" s="73"/>
      <c r="I2602" s="73"/>
      <c r="J2602" s="73"/>
      <c r="K2602" s="73"/>
      <c r="L2602" s="121"/>
      <c r="M2602" s="25"/>
      <c r="N2602" s="106"/>
      <c r="O2602" s="18"/>
      <c r="P2602" s="73"/>
      <c r="Q2602" s="73"/>
      <c r="R2602" s="73"/>
      <c r="S2602" s="73"/>
      <c r="T2602" s="73"/>
      <c r="U2602" s="73"/>
      <c r="V2602" s="73"/>
      <c r="W2602" s="73"/>
      <c r="X2602" s="73"/>
      <c r="Y2602" s="121"/>
      <c r="Z2602" s="25"/>
      <c r="AA2602" s="106"/>
      <c r="AB2602" s="18"/>
      <c r="AC2602" s="73"/>
      <c r="AD2602" s="73"/>
      <c r="AE2602" s="73"/>
      <c r="AF2602" s="73"/>
      <c r="AG2602" s="73"/>
      <c r="AH2602" s="73"/>
      <c r="AI2602" s="73"/>
      <c r="AJ2602" s="73"/>
      <c r="AK2602" s="73"/>
      <c r="AL2602" s="121"/>
      <c r="AM2602" s="25"/>
      <c r="AN2602" s="106"/>
      <c r="AP2602" s="1" t="s">
        <v>1531</v>
      </c>
    </row>
    <row r="2604" spans="1:53">
      <c r="A2604" s="6" t="s">
        <v>6743</v>
      </c>
    </row>
    <row r="2606" spans="1:53" ht="14.25" customHeight="1">
      <c r="B2606" s="11" t="s">
        <v>288</v>
      </c>
      <c r="C2606" s="35"/>
      <c r="D2606" s="35"/>
      <c r="E2606" s="35"/>
      <c r="F2606" s="35"/>
      <c r="G2606" s="35"/>
      <c r="H2606" s="35"/>
      <c r="I2606" s="35"/>
      <c r="J2606" s="35"/>
      <c r="K2606" s="143"/>
      <c r="L2606" s="11" t="s">
        <v>540</v>
      </c>
      <c r="M2606" s="143"/>
      <c r="AL2606" s="1"/>
    </row>
    <row r="2607" spans="1:53" ht="14.25" customHeight="1">
      <c r="B2607" s="8" t="s">
        <v>1467</v>
      </c>
      <c r="C2607" s="65"/>
      <c r="D2607" s="65"/>
      <c r="E2607" s="65"/>
      <c r="F2607" s="65"/>
      <c r="G2607" s="65"/>
      <c r="H2607" s="65"/>
      <c r="I2607" s="65"/>
      <c r="J2607" s="65"/>
      <c r="K2607" s="136"/>
      <c r="L2607" s="130" t="str">
        <f>'D1'!G699&amp;""</f>
        <v/>
      </c>
      <c r="M2607" s="16"/>
      <c r="O2607" s="1" t="s">
        <v>533</v>
      </c>
      <c r="AL2607" s="1"/>
    </row>
    <row r="2608" spans="1:53" ht="14.25" customHeight="1">
      <c r="B2608" s="9"/>
      <c r="C2608" s="70"/>
      <c r="D2608" s="70"/>
      <c r="E2608" s="70"/>
      <c r="F2608" s="70"/>
      <c r="G2608" s="70"/>
      <c r="H2608" s="70"/>
      <c r="I2608" s="70"/>
      <c r="J2608" s="70"/>
      <c r="K2608" s="137"/>
      <c r="L2608" s="111"/>
      <c r="M2608" s="111"/>
      <c r="O2608" s="1" t="s">
        <v>7129</v>
      </c>
      <c r="AA2608" s="3"/>
      <c r="AB2608" s="3"/>
      <c r="AC2608" s="3"/>
      <c r="AD2608" s="3"/>
      <c r="AE2608" s="3"/>
      <c r="AF2608" s="3"/>
      <c r="AG2608" s="3"/>
      <c r="AH2608" s="3"/>
      <c r="AI2608" s="3"/>
      <c r="AJ2608" s="3"/>
      <c r="AK2608" s="3"/>
      <c r="AL2608" s="3"/>
      <c r="AM2608" s="3"/>
      <c r="AN2608" s="3"/>
      <c r="AO2608" s="3"/>
      <c r="AP2608" s="3"/>
      <c r="AQ2608" s="3"/>
    </row>
    <row r="2609" spans="2:58" ht="14.25" customHeight="1">
      <c r="L2609" s="76"/>
      <c r="M2609" s="76"/>
      <c r="AA2609" s="3"/>
      <c r="AB2609" s="3"/>
      <c r="AC2609" s="3"/>
      <c r="AD2609" s="3"/>
      <c r="AE2609" s="3"/>
      <c r="AF2609" s="3"/>
      <c r="AG2609" s="3"/>
      <c r="AH2609" s="3"/>
      <c r="AI2609" s="3"/>
      <c r="AJ2609" s="3"/>
      <c r="AK2609" s="3"/>
      <c r="AL2609" s="3"/>
      <c r="AM2609" s="3"/>
      <c r="AN2609" s="3"/>
      <c r="AO2609" s="3"/>
      <c r="AP2609" s="3"/>
      <c r="AQ2609" s="3"/>
    </row>
    <row r="2610" spans="2:58" ht="14.25" customHeight="1">
      <c r="B2610" s="1" t="s">
        <v>2059</v>
      </c>
      <c r="L2610" s="2"/>
      <c r="M2610" s="2"/>
      <c r="AL2610" s="1"/>
    </row>
    <row r="2611" spans="2:58" ht="14.25" customHeight="1">
      <c r="B2611" s="3"/>
      <c r="C2611" s="8" t="s">
        <v>1789</v>
      </c>
      <c r="D2611" s="65"/>
      <c r="E2611" s="65"/>
      <c r="F2611" s="65"/>
      <c r="G2611" s="65"/>
      <c r="H2611" s="65"/>
      <c r="I2611" s="65"/>
      <c r="J2611" s="65"/>
      <c r="K2611" s="65"/>
      <c r="L2611" s="136"/>
      <c r="M2611" s="160" t="str">
        <f>'D1'!G700&amp;""</f>
        <v/>
      </c>
      <c r="N2611" s="172"/>
      <c r="O2611" s="172"/>
      <c r="P2611" s="172"/>
      <c r="Q2611" s="215"/>
      <c r="R2611" s="31"/>
      <c r="X2611" s="2"/>
      <c r="Y2611" s="2"/>
      <c r="AL2611" s="1"/>
    </row>
    <row r="2612" spans="2:58" ht="14.25" customHeight="1">
      <c r="B2612" s="3"/>
      <c r="C2612" s="9"/>
      <c r="D2612" s="70"/>
      <c r="E2612" s="70"/>
      <c r="F2612" s="70"/>
      <c r="G2612" s="70"/>
      <c r="H2612" s="70"/>
      <c r="I2612" s="70"/>
      <c r="J2612" s="70"/>
      <c r="K2612" s="70"/>
      <c r="L2612" s="137"/>
      <c r="M2612" s="163"/>
      <c r="N2612" s="174"/>
      <c r="O2612" s="174"/>
      <c r="P2612" s="174"/>
      <c r="Q2612" s="216"/>
      <c r="R2612" s="31"/>
      <c r="X2612" s="2"/>
      <c r="Y2612" s="2"/>
      <c r="AL2612" s="1"/>
    </row>
    <row r="2613" spans="2:58" ht="14.25" customHeight="1">
      <c r="AL2613" s="1"/>
    </row>
    <row r="2614" spans="2:58" ht="14.25" customHeight="1">
      <c r="B2614" s="1" t="s">
        <v>1349</v>
      </c>
      <c r="C2614" s="3"/>
      <c r="AL2614" s="1"/>
      <c r="BF2614" s="1"/>
    </row>
    <row r="2615" spans="2:58" ht="14.25" customHeight="1">
      <c r="C2615" s="1" t="s">
        <v>2305</v>
      </c>
      <c r="AL2615" s="1"/>
      <c r="BF2615" s="1"/>
    </row>
    <row r="2616" spans="2:58">
      <c r="B2616" s="3"/>
      <c r="C2616" s="36" t="str">
        <f>'D1'!G701&amp;""</f>
        <v/>
      </c>
      <c r="D2616" s="74"/>
      <c r="E2616" s="74"/>
      <c r="F2616" s="74"/>
      <c r="G2616" s="74"/>
      <c r="H2616" s="74"/>
      <c r="I2616" s="74"/>
      <c r="J2616" s="74"/>
      <c r="K2616" s="74"/>
      <c r="L2616" s="74"/>
      <c r="M2616" s="74"/>
      <c r="N2616" s="74"/>
      <c r="O2616" s="74"/>
      <c r="P2616" s="74"/>
      <c r="Q2616" s="74"/>
      <c r="R2616" s="74"/>
      <c r="S2616" s="74"/>
      <c r="T2616" s="74"/>
      <c r="U2616" s="74"/>
      <c r="V2616" s="74"/>
      <c r="W2616" s="74"/>
      <c r="X2616" s="74"/>
      <c r="Y2616" s="74"/>
      <c r="Z2616" s="74"/>
      <c r="AA2616" s="74"/>
      <c r="AB2616" s="74"/>
      <c r="AC2616" s="74"/>
      <c r="AD2616" s="74"/>
      <c r="AE2616" s="74"/>
      <c r="AF2616" s="74"/>
      <c r="AG2616" s="74"/>
      <c r="AH2616" s="74"/>
      <c r="AI2616" s="74"/>
      <c r="AJ2616" s="74"/>
      <c r="AK2616" s="74"/>
      <c r="AL2616" s="74"/>
      <c r="AM2616" s="74"/>
      <c r="AN2616" s="74"/>
      <c r="AO2616" s="74"/>
      <c r="AP2616" s="74"/>
      <c r="AQ2616" s="74"/>
      <c r="AR2616" s="74"/>
      <c r="AS2616" s="74"/>
      <c r="AT2616" s="74"/>
      <c r="AU2616" s="74"/>
      <c r="AV2616" s="74"/>
      <c r="AW2616" s="74"/>
      <c r="AX2616" s="74"/>
      <c r="AY2616" s="74"/>
      <c r="AZ2616" s="74"/>
      <c r="BA2616" s="74"/>
      <c r="BB2616" s="74"/>
      <c r="BC2616" s="74"/>
      <c r="BD2616" s="74"/>
      <c r="BE2616" s="74"/>
      <c r="BF2616" s="337"/>
    </row>
    <row r="2617" spans="2:58">
      <c r="B2617" s="3"/>
      <c r="C2617" s="22"/>
      <c r="D2617" s="57"/>
      <c r="E2617" s="57"/>
      <c r="F2617" s="57"/>
      <c r="G2617" s="57"/>
      <c r="H2617" s="57"/>
      <c r="I2617" s="57"/>
      <c r="J2617" s="57"/>
      <c r="K2617" s="57"/>
      <c r="L2617" s="57"/>
      <c r="M2617" s="57"/>
      <c r="N2617" s="57"/>
      <c r="O2617" s="57"/>
      <c r="P2617" s="57"/>
      <c r="Q2617" s="57"/>
      <c r="R2617" s="57"/>
      <c r="S2617" s="57"/>
      <c r="T2617" s="57"/>
      <c r="U2617" s="57"/>
      <c r="V2617" s="57"/>
      <c r="W2617" s="57"/>
      <c r="X2617" s="57"/>
      <c r="Y2617" s="57"/>
      <c r="Z2617" s="57"/>
      <c r="AA2617" s="57"/>
      <c r="AB2617" s="57"/>
      <c r="AC2617" s="57"/>
      <c r="AD2617" s="57"/>
      <c r="AE2617" s="57"/>
      <c r="AF2617" s="57"/>
      <c r="AG2617" s="57"/>
      <c r="AH2617" s="57"/>
      <c r="AI2617" s="57"/>
      <c r="AJ2617" s="57"/>
      <c r="AK2617" s="57"/>
      <c r="AL2617" s="57"/>
      <c r="AM2617" s="57"/>
      <c r="AN2617" s="57"/>
      <c r="AO2617" s="57"/>
      <c r="AP2617" s="57"/>
      <c r="AQ2617" s="57"/>
      <c r="AR2617" s="57"/>
      <c r="AS2617" s="57"/>
      <c r="AT2617" s="57"/>
      <c r="AU2617" s="57"/>
      <c r="AV2617" s="57"/>
      <c r="AW2617" s="57"/>
      <c r="AX2617" s="57"/>
      <c r="AY2617" s="57"/>
      <c r="AZ2617" s="57"/>
      <c r="BA2617" s="57"/>
      <c r="BB2617" s="57"/>
      <c r="BC2617" s="57"/>
      <c r="BD2617" s="57"/>
      <c r="BE2617" s="57"/>
      <c r="BF2617" s="338"/>
    </row>
    <row r="2618" spans="2:58">
      <c r="B2618" s="3"/>
      <c r="C2618" s="22"/>
      <c r="D2618" s="57"/>
      <c r="E2618" s="57"/>
      <c r="F2618" s="57"/>
      <c r="G2618" s="57"/>
      <c r="H2618" s="57"/>
      <c r="I2618" s="57"/>
      <c r="J2618" s="57"/>
      <c r="K2618" s="57"/>
      <c r="L2618" s="57"/>
      <c r="M2618" s="57"/>
      <c r="N2618" s="57"/>
      <c r="O2618" s="57"/>
      <c r="P2618" s="57"/>
      <c r="Q2618" s="57"/>
      <c r="R2618" s="57"/>
      <c r="S2618" s="57"/>
      <c r="T2618" s="57"/>
      <c r="U2618" s="57"/>
      <c r="V2618" s="57"/>
      <c r="W2618" s="57"/>
      <c r="X2618" s="57"/>
      <c r="Y2618" s="57"/>
      <c r="Z2618" s="57"/>
      <c r="AA2618" s="57"/>
      <c r="AB2618" s="57"/>
      <c r="AC2618" s="57"/>
      <c r="AD2618" s="57"/>
      <c r="AE2618" s="57"/>
      <c r="AF2618" s="57"/>
      <c r="AG2618" s="57"/>
      <c r="AH2618" s="57"/>
      <c r="AI2618" s="57"/>
      <c r="AJ2618" s="57"/>
      <c r="AK2618" s="57"/>
      <c r="AL2618" s="57"/>
      <c r="AM2618" s="57"/>
      <c r="AN2618" s="57"/>
      <c r="AO2618" s="57"/>
      <c r="AP2618" s="57"/>
      <c r="AQ2618" s="57"/>
      <c r="AR2618" s="57"/>
      <c r="AS2618" s="57"/>
      <c r="AT2618" s="57"/>
      <c r="AU2618" s="57"/>
      <c r="AV2618" s="57"/>
      <c r="AW2618" s="57"/>
      <c r="AX2618" s="57"/>
      <c r="AY2618" s="57"/>
      <c r="AZ2618" s="57"/>
      <c r="BA2618" s="57"/>
      <c r="BB2618" s="57"/>
      <c r="BC2618" s="57"/>
      <c r="BD2618" s="57"/>
      <c r="BE2618" s="57"/>
      <c r="BF2618" s="338"/>
    </row>
    <row r="2619" spans="2:58">
      <c r="B2619" s="3"/>
      <c r="C2619" s="22"/>
      <c r="D2619" s="57"/>
      <c r="E2619" s="57"/>
      <c r="F2619" s="57"/>
      <c r="G2619" s="57"/>
      <c r="H2619" s="57"/>
      <c r="I2619" s="57"/>
      <c r="J2619" s="57"/>
      <c r="K2619" s="57"/>
      <c r="L2619" s="57"/>
      <c r="M2619" s="57"/>
      <c r="N2619" s="57"/>
      <c r="O2619" s="57"/>
      <c r="P2619" s="57"/>
      <c r="Q2619" s="57"/>
      <c r="R2619" s="57"/>
      <c r="S2619" s="57"/>
      <c r="T2619" s="57"/>
      <c r="U2619" s="57"/>
      <c r="V2619" s="57"/>
      <c r="W2619" s="57"/>
      <c r="X2619" s="57"/>
      <c r="Y2619" s="57"/>
      <c r="Z2619" s="57"/>
      <c r="AA2619" s="57"/>
      <c r="AB2619" s="57"/>
      <c r="AC2619" s="57"/>
      <c r="AD2619" s="57"/>
      <c r="AE2619" s="57"/>
      <c r="AF2619" s="57"/>
      <c r="AG2619" s="57"/>
      <c r="AH2619" s="57"/>
      <c r="AI2619" s="57"/>
      <c r="AJ2619" s="57"/>
      <c r="AK2619" s="57"/>
      <c r="AL2619" s="57"/>
      <c r="AM2619" s="57"/>
      <c r="AN2619" s="57"/>
      <c r="AO2619" s="57"/>
      <c r="AP2619" s="57"/>
      <c r="AQ2619" s="57"/>
      <c r="AR2619" s="57"/>
      <c r="AS2619" s="57"/>
      <c r="AT2619" s="57"/>
      <c r="AU2619" s="57"/>
      <c r="AV2619" s="57"/>
      <c r="AW2619" s="57"/>
      <c r="AX2619" s="57"/>
      <c r="AY2619" s="57"/>
      <c r="AZ2619" s="57"/>
      <c r="BA2619" s="57"/>
      <c r="BB2619" s="57"/>
      <c r="BC2619" s="57"/>
      <c r="BD2619" s="57"/>
      <c r="BE2619" s="57"/>
      <c r="BF2619" s="338"/>
    </row>
    <row r="2620" spans="2:58">
      <c r="B2620" s="3"/>
      <c r="C2620" s="22"/>
      <c r="D2620" s="57"/>
      <c r="E2620" s="57"/>
      <c r="F2620" s="57"/>
      <c r="G2620" s="57"/>
      <c r="H2620" s="57"/>
      <c r="I2620" s="57"/>
      <c r="J2620" s="57"/>
      <c r="K2620" s="57"/>
      <c r="L2620" s="57"/>
      <c r="M2620" s="57"/>
      <c r="N2620" s="57"/>
      <c r="O2620" s="57"/>
      <c r="P2620" s="57"/>
      <c r="Q2620" s="57"/>
      <c r="R2620" s="57"/>
      <c r="S2620" s="57"/>
      <c r="T2620" s="57"/>
      <c r="U2620" s="57"/>
      <c r="V2620" s="57"/>
      <c r="W2620" s="57"/>
      <c r="X2620" s="57"/>
      <c r="Y2620" s="57"/>
      <c r="Z2620" s="57"/>
      <c r="AA2620" s="57"/>
      <c r="AB2620" s="57"/>
      <c r="AC2620" s="57"/>
      <c r="AD2620" s="57"/>
      <c r="AE2620" s="57"/>
      <c r="AF2620" s="57"/>
      <c r="AG2620" s="57"/>
      <c r="AH2620" s="57"/>
      <c r="AI2620" s="57"/>
      <c r="AJ2620" s="57"/>
      <c r="AK2620" s="57"/>
      <c r="AL2620" s="57"/>
      <c r="AM2620" s="57"/>
      <c r="AN2620" s="57"/>
      <c r="AO2620" s="57"/>
      <c r="AP2620" s="57"/>
      <c r="AQ2620" s="57"/>
      <c r="AR2620" s="57"/>
      <c r="AS2620" s="57"/>
      <c r="AT2620" s="57"/>
      <c r="AU2620" s="57"/>
      <c r="AV2620" s="57"/>
      <c r="AW2620" s="57"/>
      <c r="AX2620" s="57"/>
      <c r="AY2620" s="57"/>
      <c r="AZ2620" s="57"/>
      <c r="BA2620" s="57"/>
      <c r="BB2620" s="57"/>
      <c r="BC2620" s="57"/>
      <c r="BD2620" s="57"/>
      <c r="BE2620" s="57"/>
      <c r="BF2620" s="338"/>
    </row>
    <row r="2621" spans="2:58">
      <c r="B2621" s="3"/>
      <c r="C2621" s="22"/>
      <c r="D2621" s="57"/>
      <c r="E2621" s="57"/>
      <c r="F2621" s="57"/>
      <c r="G2621" s="57"/>
      <c r="H2621" s="57"/>
      <c r="I2621" s="57"/>
      <c r="J2621" s="57"/>
      <c r="K2621" s="57"/>
      <c r="L2621" s="57"/>
      <c r="M2621" s="57"/>
      <c r="N2621" s="57"/>
      <c r="O2621" s="57"/>
      <c r="P2621" s="57"/>
      <c r="Q2621" s="57"/>
      <c r="R2621" s="57"/>
      <c r="S2621" s="57"/>
      <c r="T2621" s="57"/>
      <c r="U2621" s="57"/>
      <c r="V2621" s="57"/>
      <c r="W2621" s="57"/>
      <c r="X2621" s="57"/>
      <c r="Y2621" s="57"/>
      <c r="Z2621" s="57"/>
      <c r="AA2621" s="57"/>
      <c r="AB2621" s="57"/>
      <c r="AC2621" s="57"/>
      <c r="AD2621" s="57"/>
      <c r="AE2621" s="57"/>
      <c r="AF2621" s="57"/>
      <c r="AG2621" s="57"/>
      <c r="AH2621" s="57"/>
      <c r="AI2621" s="57"/>
      <c r="AJ2621" s="57"/>
      <c r="AK2621" s="57"/>
      <c r="AL2621" s="57"/>
      <c r="AM2621" s="57"/>
      <c r="AN2621" s="57"/>
      <c r="AO2621" s="57"/>
      <c r="AP2621" s="57"/>
      <c r="AQ2621" s="57"/>
      <c r="AR2621" s="57"/>
      <c r="AS2621" s="57"/>
      <c r="AT2621" s="57"/>
      <c r="AU2621" s="57"/>
      <c r="AV2621" s="57"/>
      <c r="AW2621" s="57"/>
      <c r="AX2621" s="57"/>
      <c r="AY2621" s="57"/>
      <c r="AZ2621" s="57"/>
      <c r="BA2621" s="57"/>
      <c r="BB2621" s="57"/>
      <c r="BC2621" s="57"/>
      <c r="BD2621" s="57"/>
      <c r="BE2621" s="57"/>
      <c r="BF2621" s="338"/>
    </row>
    <row r="2622" spans="2:58">
      <c r="B2622" s="3"/>
      <c r="C2622" s="22"/>
      <c r="D2622" s="57"/>
      <c r="E2622" s="57"/>
      <c r="F2622" s="57"/>
      <c r="G2622" s="57"/>
      <c r="H2622" s="57"/>
      <c r="I2622" s="57"/>
      <c r="J2622" s="57"/>
      <c r="K2622" s="57"/>
      <c r="L2622" s="57"/>
      <c r="M2622" s="57"/>
      <c r="N2622" s="57"/>
      <c r="O2622" s="57"/>
      <c r="P2622" s="57"/>
      <c r="Q2622" s="57"/>
      <c r="R2622" s="57"/>
      <c r="S2622" s="57"/>
      <c r="T2622" s="57"/>
      <c r="U2622" s="57"/>
      <c r="V2622" s="57"/>
      <c r="W2622" s="57"/>
      <c r="X2622" s="57"/>
      <c r="Y2622" s="57"/>
      <c r="Z2622" s="57"/>
      <c r="AA2622" s="57"/>
      <c r="AB2622" s="57"/>
      <c r="AC2622" s="57"/>
      <c r="AD2622" s="57"/>
      <c r="AE2622" s="57"/>
      <c r="AF2622" s="57"/>
      <c r="AG2622" s="57"/>
      <c r="AH2622" s="57"/>
      <c r="AI2622" s="57"/>
      <c r="AJ2622" s="57"/>
      <c r="AK2622" s="57"/>
      <c r="AL2622" s="57"/>
      <c r="AM2622" s="57"/>
      <c r="AN2622" s="57"/>
      <c r="AO2622" s="57"/>
      <c r="AP2622" s="57"/>
      <c r="AQ2622" s="57"/>
      <c r="AR2622" s="57"/>
      <c r="AS2622" s="57"/>
      <c r="AT2622" s="57"/>
      <c r="AU2622" s="57"/>
      <c r="AV2622" s="57"/>
      <c r="AW2622" s="57"/>
      <c r="AX2622" s="57"/>
      <c r="AY2622" s="57"/>
      <c r="AZ2622" s="57"/>
      <c r="BA2622" s="57"/>
      <c r="BB2622" s="57"/>
      <c r="BC2622" s="57"/>
      <c r="BD2622" s="57"/>
      <c r="BE2622" s="57"/>
      <c r="BF2622" s="338"/>
    </row>
    <row r="2623" spans="2:58">
      <c r="B2623" s="3"/>
      <c r="C2623" s="22"/>
      <c r="D2623" s="57"/>
      <c r="E2623" s="57"/>
      <c r="F2623" s="57"/>
      <c r="G2623" s="57"/>
      <c r="H2623" s="57"/>
      <c r="I2623" s="57"/>
      <c r="J2623" s="57"/>
      <c r="K2623" s="57"/>
      <c r="L2623" s="57"/>
      <c r="M2623" s="57"/>
      <c r="N2623" s="57"/>
      <c r="O2623" s="57"/>
      <c r="P2623" s="57"/>
      <c r="Q2623" s="57"/>
      <c r="R2623" s="57"/>
      <c r="S2623" s="57"/>
      <c r="T2623" s="57"/>
      <c r="U2623" s="57"/>
      <c r="V2623" s="57"/>
      <c r="W2623" s="57"/>
      <c r="X2623" s="57"/>
      <c r="Y2623" s="57"/>
      <c r="Z2623" s="57"/>
      <c r="AA2623" s="57"/>
      <c r="AB2623" s="57"/>
      <c r="AC2623" s="57"/>
      <c r="AD2623" s="57"/>
      <c r="AE2623" s="57"/>
      <c r="AF2623" s="57"/>
      <c r="AG2623" s="57"/>
      <c r="AH2623" s="57"/>
      <c r="AI2623" s="57"/>
      <c r="AJ2623" s="57"/>
      <c r="AK2623" s="57"/>
      <c r="AL2623" s="57"/>
      <c r="AM2623" s="57"/>
      <c r="AN2623" s="57"/>
      <c r="AO2623" s="57"/>
      <c r="AP2623" s="57"/>
      <c r="AQ2623" s="57"/>
      <c r="AR2623" s="57"/>
      <c r="AS2623" s="57"/>
      <c r="AT2623" s="57"/>
      <c r="AU2623" s="57"/>
      <c r="AV2623" s="57"/>
      <c r="AW2623" s="57"/>
      <c r="AX2623" s="57"/>
      <c r="AY2623" s="57"/>
      <c r="AZ2623" s="57"/>
      <c r="BA2623" s="57"/>
      <c r="BB2623" s="57"/>
      <c r="BC2623" s="57"/>
      <c r="BD2623" s="57"/>
      <c r="BE2623" s="57"/>
      <c r="BF2623" s="338"/>
    </row>
    <row r="2624" spans="2:58">
      <c r="B2624" s="3"/>
      <c r="C2624" s="22"/>
      <c r="D2624" s="57"/>
      <c r="E2624" s="57"/>
      <c r="F2624" s="57"/>
      <c r="G2624" s="57"/>
      <c r="H2624" s="57"/>
      <c r="I2624" s="57"/>
      <c r="J2624" s="57"/>
      <c r="K2624" s="57"/>
      <c r="L2624" s="57"/>
      <c r="M2624" s="57"/>
      <c r="N2624" s="57"/>
      <c r="O2624" s="57"/>
      <c r="P2624" s="57"/>
      <c r="Q2624" s="57"/>
      <c r="R2624" s="57"/>
      <c r="S2624" s="57"/>
      <c r="T2624" s="57"/>
      <c r="U2624" s="57"/>
      <c r="V2624" s="57"/>
      <c r="W2624" s="57"/>
      <c r="X2624" s="57"/>
      <c r="Y2624" s="57"/>
      <c r="Z2624" s="57"/>
      <c r="AA2624" s="57"/>
      <c r="AB2624" s="57"/>
      <c r="AC2624" s="57"/>
      <c r="AD2624" s="57"/>
      <c r="AE2624" s="57"/>
      <c r="AF2624" s="57"/>
      <c r="AG2624" s="57"/>
      <c r="AH2624" s="57"/>
      <c r="AI2624" s="57"/>
      <c r="AJ2624" s="57"/>
      <c r="AK2624" s="57"/>
      <c r="AL2624" s="57"/>
      <c r="AM2624" s="57"/>
      <c r="AN2624" s="57"/>
      <c r="AO2624" s="57"/>
      <c r="AP2624" s="57"/>
      <c r="AQ2624" s="57"/>
      <c r="AR2624" s="57"/>
      <c r="AS2624" s="57"/>
      <c r="AT2624" s="57"/>
      <c r="AU2624" s="57"/>
      <c r="AV2624" s="57"/>
      <c r="AW2624" s="57"/>
      <c r="AX2624" s="57"/>
      <c r="AY2624" s="57"/>
      <c r="AZ2624" s="57"/>
      <c r="BA2624" s="57"/>
      <c r="BB2624" s="57"/>
      <c r="BC2624" s="57"/>
      <c r="BD2624" s="57"/>
      <c r="BE2624" s="57"/>
      <c r="BF2624" s="338"/>
    </row>
    <row r="2625" spans="2:58">
      <c r="B2625" s="3"/>
      <c r="C2625" s="22"/>
      <c r="D2625" s="57"/>
      <c r="E2625" s="57"/>
      <c r="F2625" s="57"/>
      <c r="G2625" s="57"/>
      <c r="H2625" s="57"/>
      <c r="I2625" s="57"/>
      <c r="J2625" s="57"/>
      <c r="K2625" s="57"/>
      <c r="L2625" s="57"/>
      <c r="M2625" s="57"/>
      <c r="N2625" s="57"/>
      <c r="O2625" s="57"/>
      <c r="P2625" s="57"/>
      <c r="Q2625" s="57"/>
      <c r="R2625" s="57"/>
      <c r="S2625" s="57"/>
      <c r="T2625" s="57"/>
      <c r="U2625" s="57"/>
      <c r="V2625" s="57"/>
      <c r="W2625" s="57"/>
      <c r="X2625" s="57"/>
      <c r="Y2625" s="57"/>
      <c r="Z2625" s="57"/>
      <c r="AA2625" s="57"/>
      <c r="AB2625" s="57"/>
      <c r="AC2625" s="57"/>
      <c r="AD2625" s="57"/>
      <c r="AE2625" s="57"/>
      <c r="AF2625" s="57"/>
      <c r="AG2625" s="57"/>
      <c r="AH2625" s="57"/>
      <c r="AI2625" s="57"/>
      <c r="AJ2625" s="57"/>
      <c r="AK2625" s="57"/>
      <c r="AL2625" s="57"/>
      <c r="AM2625" s="57"/>
      <c r="AN2625" s="57"/>
      <c r="AO2625" s="57"/>
      <c r="AP2625" s="57"/>
      <c r="AQ2625" s="57"/>
      <c r="AR2625" s="57"/>
      <c r="AS2625" s="57"/>
      <c r="AT2625" s="57"/>
      <c r="AU2625" s="57"/>
      <c r="AV2625" s="57"/>
      <c r="AW2625" s="57"/>
      <c r="AX2625" s="57"/>
      <c r="AY2625" s="57"/>
      <c r="AZ2625" s="57"/>
      <c r="BA2625" s="57"/>
      <c r="BB2625" s="57"/>
      <c r="BC2625" s="57"/>
      <c r="BD2625" s="57"/>
      <c r="BE2625" s="57"/>
      <c r="BF2625" s="338"/>
    </row>
    <row r="2626" spans="2:58">
      <c r="B2626" s="3"/>
      <c r="C2626" s="22"/>
      <c r="D2626" s="57"/>
      <c r="E2626" s="57"/>
      <c r="F2626" s="57"/>
      <c r="G2626" s="57"/>
      <c r="H2626" s="57"/>
      <c r="I2626" s="57"/>
      <c r="J2626" s="57"/>
      <c r="K2626" s="57"/>
      <c r="L2626" s="57"/>
      <c r="M2626" s="57"/>
      <c r="N2626" s="57"/>
      <c r="O2626" s="57"/>
      <c r="P2626" s="57"/>
      <c r="Q2626" s="57"/>
      <c r="R2626" s="57"/>
      <c r="S2626" s="57"/>
      <c r="T2626" s="57"/>
      <c r="U2626" s="57"/>
      <c r="V2626" s="57"/>
      <c r="W2626" s="57"/>
      <c r="X2626" s="57"/>
      <c r="Y2626" s="57"/>
      <c r="Z2626" s="57"/>
      <c r="AA2626" s="57"/>
      <c r="AB2626" s="57"/>
      <c r="AC2626" s="57"/>
      <c r="AD2626" s="57"/>
      <c r="AE2626" s="57"/>
      <c r="AF2626" s="57"/>
      <c r="AG2626" s="57"/>
      <c r="AH2626" s="57"/>
      <c r="AI2626" s="57"/>
      <c r="AJ2626" s="57"/>
      <c r="AK2626" s="57"/>
      <c r="AL2626" s="57"/>
      <c r="AM2626" s="57"/>
      <c r="AN2626" s="57"/>
      <c r="AO2626" s="57"/>
      <c r="AP2626" s="57"/>
      <c r="AQ2626" s="57"/>
      <c r="AR2626" s="57"/>
      <c r="AS2626" s="57"/>
      <c r="AT2626" s="57"/>
      <c r="AU2626" s="57"/>
      <c r="AV2626" s="57"/>
      <c r="AW2626" s="57"/>
      <c r="AX2626" s="57"/>
      <c r="AY2626" s="57"/>
      <c r="AZ2626" s="57"/>
      <c r="BA2626" s="57"/>
      <c r="BB2626" s="57"/>
      <c r="BC2626" s="57"/>
      <c r="BD2626" s="57"/>
      <c r="BE2626" s="57"/>
      <c r="BF2626" s="338"/>
    </row>
    <row r="2627" spans="2:58">
      <c r="B2627" s="3"/>
      <c r="C2627" s="22"/>
      <c r="D2627" s="57"/>
      <c r="E2627" s="57"/>
      <c r="F2627" s="57"/>
      <c r="G2627" s="57"/>
      <c r="H2627" s="57"/>
      <c r="I2627" s="57"/>
      <c r="J2627" s="57"/>
      <c r="K2627" s="57"/>
      <c r="L2627" s="57"/>
      <c r="M2627" s="57"/>
      <c r="N2627" s="57"/>
      <c r="O2627" s="57"/>
      <c r="P2627" s="57"/>
      <c r="Q2627" s="57"/>
      <c r="R2627" s="57"/>
      <c r="S2627" s="57"/>
      <c r="T2627" s="57"/>
      <c r="U2627" s="57"/>
      <c r="V2627" s="57"/>
      <c r="W2627" s="57"/>
      <c r="X2627" s="57"/>
      <c r="Y2627" s="57"/>
      <c r="Z2627" s="57"/>
      <c r="AA2627" s="57"/>
      <c r="AB2627" s="57"/>
      <c r="AC2627" s="57"/>
      <c r="AD2627" s="57"/>
      <c r="AE2627" s="57"/>
      <c r="AF2627" s="57"/>
      <c r="AG2627" s="57"/>
      <c r="AH2627" s="57"/>
      <c r="AI2627" s="57"/>
      <c r="AJ2627" s="57"/>
      <c r="AK2627" s="57"/>
      <c r="AL2627" s="57"/>
      <c r="AM2627" s="57"/>
      <c r="AN2627" s="57"/>
      <c r="AO2627" s="57"/>
      <c r="AP2627" s="57"/>
      <c r="AQ2627" s="57"/>
      <c r="AR2627" s="57"/>
      <c r="AS2627" s="57"/>
      <c r="AT2627" s="57"/>
      <c r="AU2627" s="57"/>
      <c r="AV2627" s="57"/>
      <c r="AW2627" s="57"/>
      <c r="AX2627" s="57"/>
      <c r="AY2627" s="57"/>
      <c r="AZ2627" s="57"/>
      <c r="BA2627" s="57"/>
      <c r="BB2627" s="57"/>
      <c r="BC2627" s="57"/>
      <c r="BD2627" s="57"/>
      <c r="BE2627" s="57"/>
      <c r="BF2627" s="338"/>
    </row>
    <row r="2628" spans="2:58">
      <c r="B2628" s="3"/>
      <c r="C2628" s="22"/>
      <c r="D2628" s="57"/>
      <c r="E2628" s="57"/>
      <c r="F2628" s="57"/>
      <c r="G2628" s="57"/>
      <c r="H2628" s="57"/>
      <c r="I2628" s="57"/>
      <c r="J2628" s="57"/>
      <c r="K2628" s="57"/>
      <c r="L2628" s="57"/>
      <c r="M2628" s="57"/>
      <c r="N2628" s="57"/>
      <c r="O2628" s="57"/>
      <c r="P2628" s="57"/>
      <c r="Q2628" s="57"/>
      <c r="R2628" s="57"/>
      <c r="S2628" s="57"/>
      <c r="T2628" s="57"/>
      <c r="U2628" s="57"/>
      <c r="V2628" s="57"/>
      <c r="W2628" s="57"/>
      <c r="X2628" s="57"/>
      <c r="Y2628" s="57"/>
      <c r="Z2628" s="57"/>
      <c r="AA2628" s="57"/>
      <c r="AB2628" s="57"/>
      <c r="AC2628" s="57"/>
      <c r="AD2628" s="57"/>
      <c r="AE2628" s="57"/>
      <c r="AF2628" s="57"/>
      <c r="AG2628" s="57"/>
      <c r="AH2628" s="57"/>
      <c r="AI2628" s="57"/>
      <c r="AJ2628" s="57"/>
      <c r="AK2628" s="57"/>
      <c r="AL2628" s="57"/>
      <c r="AM2628" s="57"/>
      <c r="AN2628" s="57"/>
      <c r="AO2628" s="57"/>
      <c r="AP2628" s="57"/>
      <c r="AQ2628" s="57"/>
      <c r="AR2628" s="57"/>
      <c r="AS2628" s="57"/>
      <c r="AT2628" s="57"/>
      <c r="AU2628" s="57"/>
      <c r="AV2628" s="57"/>
      <c r="AW2628" s="57"/>
      <c r="AX2628" s="57"/>
      <c r="AY2628" s="57"/>
      <c r="AZ2628" s="57"/>
      <c r="BA2628" s="57"/>
      <c r="BB2628" s="57"/>
      <c r="BC2628" s="57"/>
      <c r="BD2628" s="57"/>
      <c r="BE2628" s="57"/>
      <c r="BF2628" s="338"/>
    </row>
    <row r="2629" spans="2:58">
      <c r="B2629" s="3"/>
      <c r="C2629" s="22"/>
      <c r="D2629" s="57"/>
      <c r="E2629" s="57"/>
      <c r="F2629" s="57"/>
      <c r="G2629" s="57"/>
      <c r="H2629" s="57"/>
      <c r="I2629" s="57"/>
      <c r="J2629" s="57"/>
      <c r="K2629" s="57"/>
      <c r="L2629" s="57"/>
      <c r="M2629" s="57"/>
      <c r="N2629" s="57"/>
      <c r="O2629" s="57"/>
      <c r="P2629" s="57"/>
      <c r="Q2629" s="57"/>
      <c r="R2629" s="57"/>
      <c r="S2629" s="57"/>
      <c r="T2629" s="57"/>
      <c r="U2629" s="57"/>
      <c r="V2629" s="57"/>
      <c r="W2629" s="57"/>
      <c r="X2629" s="57"/>
      <c r="Y2629" s="57"/>
      <c r="Z2629" s="57"/>
      <c r="AA2629" s="57"/>
      <c r="AB2629" s="57"/>
      <c r="AC2629" s="57"/>
      <c r="AD2629" s="57"/>
      <c r="AE2629" s="57"/>
      <c r="AF2629" s="57"/>
      <c r="AG2629" s="57"/>
      <c r="AH2629" s="57"/>
      <c r="AI2629" s="57"/>
      <c r="AJ2629" s="57"/>
      <c r="AK2629" s="57"/>
      <c r="AL2629" s="57"/>
      <c r="AM2629" s="57"/>
      <c r="AN2629" s="57"/>
      <c r="AO2629" s="57"/>
      <c r="AP2629" s="57"/>
      <c r="AQ2629" s="57"/>
      <c r="AR2629" s="57"/>
      <c r="AS2629" s="57"/>
      <c r="AT2629" s="57"/>
      <c r="AU2629" s="57"/>
      <c r="AV2629" s="57"/>
      <c r="AW2629" s="57"/>
      <c r="AX2629" s="57"/>
      <c r="AY2629" s="57"/>
      <c r="AZ2629" s="57"/>
      <c r="BA2629" s="57"/>
      <c r="BB2629" s="57"/>
      <c r="BC2629" s="57"/>
      <c r="BD2629" s="57"/>
      <c r="BE2629" s="57"/>
      <c r="BF2629" s="338"/>
    </row>
    <row r="2630" spans="2:58">
      <c r="B2630" s="3"/>
      <c r="C2630" s="23"/>
      <c r="D2630" s="75"/>
      <c r="E2630" s="75"/>
      <c r="F2630" s="75"/>
      <c r="G2630" s="75"/>
      <c r="H2630" s="75"/>
      <c r="I2630" s="75"/>
      <c r="J2630" s="75"/>
      <c r="K2630" s="75"/>
      <c r="L2630" s="75"/>
      <c r="M2630" s="75"/>
      <c r="N2630" s="75"/>
      <c r="O2630" s="75"/>
      <c r="P2630" s="75"/>
      <c r="Q2630" s="75"/>
      <c r="R2630" s="75"/>
      <c r="S2630" s="75"/>
      <c r="T2630" s="75"/>
      <c r="U2630" s="75"/>
      <c r="V2630" s="75"/>
      <c r="W2630" s="75"/>
      <c r="X2630" s="75"/>
      <c r="Y2630" s="75"/>
      <c r="Z2630" s="75"/>
      <c r="AA2630" s="75"/>
      <c r="AB2630" s="75"/>
      <c r="AC2630" s="75"/>
      <c r="AD2630" s="75"/>
      <c r="AE2630" s="75"/>
      <c r="AF2630" s="75"/>
      <c r="AG2630" s="75"/>
      <c r="AH2630" s="75"/>
      <c r="AI2630" s="75"/>
      <c r="AJ2630" s="75"/>
      <c r="AK2630" s="75"/>
      <c r="AL2630" s="75"/>
      <c r="AM2630" s="75"/>
      <c r="AN2630" s="75"/>
      <c r="AO2630" s="75"/>
      <c r="AP2630" s="75"/>
      <c r="AQ2630" s="75"/>
      <c r="AR2630" s="75"/>
      <c r="AS2630" s="75"/>
      <c r="AT2630" s="75"/>
      <c r="AU2630" s="75"/>
      <c r="AV2630" s="75"/>
      <c r="AW2630" s="75"/>
      <c r="AX2630" s="75"/>
      <c r="AY2630" s="75"/>
      <c r="AZ2630" s="75"/>
      <c r="BA2630" s="75"/>
      <c r="BB2630" s="75"/>
      <c r="BC2630" s="75"/>
      <c r="BD2630" s="75"/>
      <c r="BE2630" s="75"/>
      <c r="BF2630" s="339"/>
    </row>
    <row r="2631" spans="2:58">
      <c r="B2631" s="3"/>
      <c r="C2631" s="37" t="s">
        <v>1808</v>
      </c>
      <c r="D2631" s="37"/>
      <c r="E2631" s="37"/>
      <c r="F2631" s="37"/>
      <c r="G2631" s="37"/>
      <c r="H2631" s="37"/>
      <c r="I2631" s="37"/>
      <c r="J2631" s="37"/>
      <c r="K2631" s="37"/>
      <c r="L2631" s="37"/>
      <c r="M2631" s="37"/>
      <c r="N2631" s="37"/>
      <c r="O2631" s="37"/>
      <c r="P2631" s="37"/>
      <c r="Q2631" s="37"/>
      <c r="R2631" s="37"/>
      <c r="S2631" s="37"/>
      <c r="T2631" s="37"/>
      <c r="U2631" s="37"/>
      <c r="V2631" s="37"/>
      <c r="W2631" s="37"/>
      <c r="X2631" s="37"/>
      <c r="Y2631" s="37"/>
      <c r="Z2631" s="37"/>
      <c r="AA2631" s="37"/>
      <c r="AB2631" s="37"/>
      <c r="AC2631" s="37"/>
      <c r="AD2631" s="37"/>
      <c r="AE2631" s="37"/>
      <c r="AF2631" s="37"/>
      <c r="AG2631" s="37"/>
      <c r="AH2631" s="37"/>
      <c r="AK2631" s="7"/>
      <c r="AL2631" s="1"/>
      <c r="BF2631" s="1"/>
    </row>
    <row r="2632" spans="2:58">
      <c r="B2632" s="3"/>
      <c r="C2632" s="37" t="s">
        <v>6711</v>
      </c>
      <c r="D2632" s="37"/>
      <c r="E2632" s="37"/>
      <c r="F2632" s="37"/>
      <c r="G2632" s="37"/>
      <c r="H2632" s="37"/>
      <c r="I2632" s="37"/>
      <c r="J2632" s="37"/>
      <c r="K2632" s="37"/>
      <c r="L2632" s="37"/>
      <c r="M2632" s="37"/>
      <c r="N2632" s="37"/>
      <c r="O2632" s="37"/>
      <c r="P2632" s="37"/>
      <c r="Q2632" s="37"/>
      <c r="R2632" s="37"/>
      <c r="S2632" s="37"/>
      <c r="T2632" s="37"/>
      <c r="U2632" s="37"/>
      <c r="V2632" s="37"/>
      <c r="W2632" s="37"/>
      <c r="X2632" s="37"/>
      <c r="Y2632" s="37"/>
      <c r="Z2632" s="37"/>
      <c r="AA2632" s="37"/>
      <c r="AB2632" s="37"/>
      <c r="AC2632" s="37"/>
      <c r="AD2632" s="37"/>
      <c r="AE2632" s="37"/>
      <c r="AF2632" s="37"/>
      <c r="AG2632" s="37"/>
      <c r="AH2632" s="37"/>
      <c r="AK2632" s="7"/>
      <c r="AL2632" s="1"/>
      <c r="BF2632" s="1"/>
    </row>
    <row r="2633" spans="2:58">
      <c r="B2633" s="37"/>
      <c r="C2633" s="37"/>
      <c r="D2633" s="37"/>
      <c r="E2633" s="37"/>
      <c r="F2633" s="37"/>
      <c r="G2633" s="37"/>
      <c r="H2633" s="37"/>
      <c r="I2633" s="37"/>
      <c r="J2633" s="37"/>
      <c r="K2633" s="37"/>
      <c r="L2633" s="37"/>
      <c r="M2633" s="37"/>
      <c r="N2633" s="37"/>
      <c r="O2633" s="37"/>
      <c r="P2633" s="37"/>
      <c r="Q2633" s="37"/>
      <c r="R2633" s="37"/>
      <c r="S2633" s="37"/>
      <c r="T2633" s="37"/>
      <c r="U2633" s="37"/>
      <c r="V2633" s="37"/>
      <c r="W2633" s="37"/>
      <c r="X2633" s="37"/>
      <c r="Y2633" s="37"/>
      <c r="Z2633" s="37"/>
      <c r="AA2633" s="37"/>
      <c r="AB2633" s="37"/>
      <c r="AC2633" s="37"/>
      <c r="AD2633" s="37"/>
      <c r="AE2633" s="37"/>
      <c r="AF2633" s="37"/>
      <c r="AG2633" s="37"/>
      <c r="AJ2633" s="7"/>
      <c r="AL2633" s="1"/>
    </row>
    <row r="2634" spans="2:58">
      <c r="F2634" s="1" t="s">
        <v>7270</v>
      </c>
      <c r="R2634" s="3"/>
      <c r="S2634" s="1" t="s">
        <v>5313</v>
      </c>
      <c r="V2634" s="2"/>
      <c r="AI2634" s="3"/>
      <c r="AJ2634" s="3"/>
      <c r="AK2634" s="3"/>
      <c r="AL2634" s="3"/>
      <c r="AM2634" s="3"/>
      <c r="AN2634" s="3"/>
      <c r="AO2634" s="3"/>
      <c r="AP2634" s="3"/>
      <c r="AQ2634" s="100"/>
      <c r="AR2634" s="100"/>
      <c r="AS2634" s="100"/>
      <c r="AT2634" s="3"/>
      <c r="AU2634" s="3"/>
      <c r="AV2634" s="3"/>
      <c r="AW2634" s="3"/>
    </row>
    <row r="2635" spans="2:58">
      <c r="B2635" s="16" t="s">
        <v>7164</v>
      </c>
      <c r="C2635" s="16"/>
      <c r="D2635" s="16"/>
      <c r="E2635" s="16"/>
      <c r="F2635" s="16"/>
      <c r="G2635" s="16"/>
      <c r="H2635" s="16"/>
      <c r="I2635" s="16"/>
      <c r="J2635" s="16"/>
      <c r="K2635" s="16"/>
      <c r="L2635" s="16"/>
      <c r="M2635" s="16"/>
      <c r="N2635" s="45" t="s">
        <v>7165</v>
      </c>
      <c r="O2635" s="88"/>
      <c r="P2635" s="88"/>
      <c r="Q2635" s="117"/>
      <c r="R2635" s="11" t="s">
        <v>2621</v>
      </c>
      <c r="S2635" s="35"/>
      <c r="T2635" s="35"/>
      <c r="U2635" s="35"/>
      <c r="V2635" s="35"/>
      <c r="W2635" s="35"/>
      <c r="X2635" s="35"/>
      <c r="Y2635" s="35"/>
      <c r="Z2635" s="35"/>
      <c r="AA2635" s="35"/>
      <c r="AB2635" s="35"/>
      <c r="AC2635" s="35"/>
      <c r="AD2635" s="35"/>
      <c r="AE2635" s="35"/>
      <c r="AF2635" s="35"/>
      <c r="AG2635" s="143"/>
      <c r="AH2635" s="16" t="s">
        <v>5323</v>
      </c>
      <c r="AI2635" s="16"/>
      <c r="AJ2635" s="16"/>
      <c r="AK2635" s="16"/>
      <c r="AL2635" s="16"/>
      <c r="AM2635" s="16"/>
      <c r="AN2635" s="16"/>
      <c r="AO2635" s="16"/>
      <c r="AP2635" s="16"/>
      <c r="AQ2635" s="24" t="s">
        <v>1519</v>
      </c>
      <c r="AR2635" s="76"/>
      <c r="AS2635" s="76"/>
      <c r="AT2635" s="76"/>
      <c r="AU2635" s="76"/>
      <c r="AV2635" s="76"/>
      <c r="AW2635" s="76"/>
      <c r="AX2635" s="76"/>
      <c r="AY2635" s="76"/>
      <c r="AZ2635" s="76"/>
      <c r="BA2635" s="76"/>
      <c r="BB2635" s="76"/>
      <c r="BC2635" s="76"/>
      <c r="BD2635" s="76"/>
      <c r="BE2635" s="104"/>
    </row>
    <row r="2636" spans="2:58">
      <c r="B2636" s="16"/>
      <c r="C2636" s="16"/>
      <c r="D2636" s="16"/>
      <c r="E2636" s="16"/>
      <c r="F2636" s="16"/>
      <c r="G2636" s="16"/>
      <c r="H2636" s="16"/>
      <c r="I2636" s="16"/>
      <c r="J2636" s="16"/>
      <c r="K2636" s="16"/>
      <c r="L2636" s="16"/>
      <c r="M2636" s="16"/>
      <c r="N2636" s="46"/>
      <c r="O2636" s="89"/>
      <c r="P2636" s="89"/>
      <c r="Q2636" s="118"/>
      <c r="R2636" s="11" t="s">
        <v>5509</v>
      </c>
      <c r="S2636" s="143"/>
      <c r="T2636" s="11" t="s">
        <v>1180</v>
      </c>
      <c r="U2636" s="143"/>
      <c r="V2636" s="11" t="s">
        <v>6490</v>
      </c>
      <c r="W2636" s="143"/>
      <c r="X2636" s="11" t="s">
        <v>7020</v>
      </c>
      <c r="Y2636" s="143"/>
      <c r="Z2636" s="11" t="s">
        <v>6232</v>
      </c>
      <c r="AA2636" s="143"/>
      <c r="AB2636" s="11" t="s">
        <v>273</v>
      </c>
      <c r="AC2636" s="143"/>
      <c r="AD2636" s="11" t="s">
        <v>1138</v>
      </c>
      <c r="AE2636" s="143"/>
      <c r="AF2636" s="11" t="s">
        <v>7166</v>
      </c>
      <c r="AG2636" s="143"/>
      <c r="AH2636" s="16"/>
      <c r="AI2636" s="16"/>
      <c r="AJ2636" s="16"/>
      <c r="AK2636" s="16"/>
      <c r="AL2636" s="16"/>
      <c r="AM2636" s="16"/>
      <c r="AN2636" s="16"/>
      <c r="AO2636" s="16"/>
      <c r="AP2636" s="16"/>
      <c r="AQ2636" s="25"/>
      <c r="AR2636" s="77"/>
      <c r="AS2636" s="77"/>
      <c r="AT2636" s="77"/>
      <c r="AU2636" s="77"/>
      <c r="AV2636" s="77"/>
      <c r="AW2636" s="77"/>
      <c r="AX2636" s="77"/>
      <c r="AY2636" s="77"/>
      <c r="AZ2636" s="77"/>
      <c r="BA2636" s="77"/>
      <c r="BB2636" s="77"/>
      <c r="BC2636" s="77"/>
      <c r="BD2636" s="77"/>
      <c r="BE2636" s="106"/>
    </row>
    <row r="2637" spans="2:58" ht="14.25" customHeight="1">
      <c r="B2637" s="47" t="str">
        <f>D1_9!$E5&amp;""</f>
        <v/>
      </c>
      <c r="C2637" s="72"/>
      <c r="D2637" s="72"/>
      <c r="E2637" s="72"/>
      <c r="F2637" s="72"/>
      <c r="G2637" s="72"/>
      <c r="H2637" s="72"/>
      <c r="I2637" s="72"/>
      <c r="J2637" s="72"/>
      <c r="K2637" s="72"/>
      <c r="L2637" s="72"/>
      <c r="M2637" s="119"/>
      <c r="N2637" s="69" t="str">
        <f>IFERROR(VLOOKUP($B2637,D1_9!$E$5:$S$204,2,FALSE)&amp;"","")</f>
        <v/>
      </c>
      <c r="O2637" s="76"/>
      <c r="P2637" s="76"/>
      <c r="Q2637" s="104"/>
      <c r="R2637" s="69" t="str">
        <f>IFERROR(VLOOKUP($B2637,D1_9!$E$5:$S$204,3,FALSE)&amp;"","")</f>
        <v/>
      </c>
      <c r="S2637" s="76"/>
      <c r="T2637" s="69" t="str">
        <f>IFERROR(VLOOKUP($B2637,D1_9!$E$5:$S$204,4,FALSE)&amp;"","")</f>
        <v/>
      </c>
      <c r="U2637" s="76"/>
      <c r="V2637" s="69" t="str">
        <f>IFERROR(VLOOKUP($B2637,D1_9!$E$5:$S$204,5,FALSE)&amp;"","")</f>
        <v/>
      </c>
      <c r="W2637" s="76"/>
      <c r="X2637" s="69" t="str">
        <f>IFERROR(VLOOKUP($B2637,D1_9!$E$5:$S$204,6,FALSE)&amp;"","")</f>
        <v/>
      </c>
      <c r="Y2637" s="76"/>
      <c r="Z2637" s="69" t="str">
        <f>IFERROR(VLOOKUP($B2637,D1_9!$E$5:$S$204,7,FALSE)&amp;"","")</f>
        <v/>
      </c>
      <c r="AA2637" s="76"/>
      <c r="AB2637" s="69" t="str">
        <f>IFERROR(VLOOKUP($B2637,D1_9!$E$5:$S$204,8,FALSE)&amp;"","")</f>
        <v/>
      </c>
      <c r="AC2637" s="76"/>
      <c r="AD2637" s="69" t="str">
        <f>IFERROR(VLOOKUP($B2637,D1_9!$E$5:$S$204,9,FALSE)&amp;"","")</f>
        <v/>
      </c>
      <c r="AE2637" s="76"/>
      <c r="AF2637" s="69" t="str">
        <f>IFERROR(VLOOKUP($B2637,D1_9!$E$5:$S$204,10,FALSE)&amp;"","")</f>
        <v/>
      </c>
      <c r="AG2637" s="76"/>
      <c r="AH2637" s="160" t="str">
        <f>IFERROR(VLOOKUP($B2637,D1_9!$E$5:$S$204,11,FALSE)&amp;"","")</f>
        <v/>
      </c>
      <c r="AI2637" s="172"/>
      <c r="AJ2637" s="172"/>
      <c r="AK2637" s="172"/>
      <c r="AL2637" s="172" t="s">
        <v>410</v>
      </c>
      <c r="AM2637" s="204" t="str">
        <f>IFERROR(VLOOKUP($B2637,D1_9!$E$5:$S$204,12,FALSE)&amp;"","")</f>
        <v/>
      </c>
      <c r="AN2637" s="172"/>
      <c r="AO2637" s="172"/>
      <c r="AP2637" s="215"/>
      <c r="AQ2637" s="36" t="str">
        <f>IFERROR(VLOOKUP($B2637,D1_9!$E$5:$S$204,15,FALSE)&amp;"","")</f>
        <v/>
      </c>
      <c r="AR2637" s="74"/>
      <c r="AS2637" s="74"/>
      <c r="AT2637" s="74"/>
      <c r="AU2637" s="74"/>
      <c r="AV2637" s="74"/>
      <c r="AW2637" s="74"/>
      <c r="AX2637" s="74"/>
      <c r="AY2637" s="74"/>
      <c r="AZ2637" s="74"/>
      <c r="BA2637" s="74"/>
      <c r="BB2637" s="74"/>
      <c r="BC2637" s="74"/>
      <c r="BD2637" s="74"/>
      <c r="BE2637" s="337"/>
    </row>
    <row r="2638" spans="2:58">
      <c r="B2638" s="29"/>
      <c r="C2638" s="55"/>
      <c r="D2638" s="55"/>
      <c r="E2638" s="55"/>
      <c r="F2638" s="55"/>
      <c r="G2638" s="55"/>
      <c r="H2638" s="55"/>
      <c r="I2638" s="55"/>
      <c r="J2638" s="55"/>
      <c r="K2638" s="55"/>
      <c r="L2638" s="55"/>
      <c r="M2638" s="120"/>
      <c r="N2638" s="34"/>
      <c r="O2638" s="2"/>
      <c r="P2638" s="2"/>
      <c r="Q2638" s="105"/>
      <c r="R2638" s="34"/>
      <c r="S2638" s="2"/>
      <c r="T2638" s="34"/>
      <c r="U2638" s="2"/>
      <c r="V2638" s="34"/>
      <c r="W2638" s="2"/>
      <c r="X2638" s="34"/>
      <c r="Y2638" s="2"/>
      <c r="Z2638" s="34"/>
      <c r="AA2638" s="2"/>
      <c r="AB2638" s="34"/>
      <c r="AC2638" s="2"/>
      <c r="AD2638" s="34"/>
      <c r="AE2638" s="2"/>
      <c r="AF2638" s="34"/>
      <c r="AG2638" s="2"/>
      <c r="AH2638" s="161"/>
      <c r="AI2638" s="173"/>
      <c r="AJ2638" s="173"/>
      <c r="AK2638" s="173"/>
      <c r="AL2638" s="173"/>
      <c r="AM2638" s="173"/>
      <c r="AN2638" s="173"/>
      <c r="AO2638" s="173"/>
      <c r="AP2638" s="222"/>
      <c r="AQ2638" s="22"/>
      <c r="AR2638" s="57"/>
      <c r="AS2638" s="57"/>
      <c r="AT2638" s="57"/>
      <c r="AU2638" s="57"/>
      <c r="AV2638" s="57"/>
      <c r="AW2638" s="57"/>
      <c r="AX2638" s="57"/>
      <c r="AY2638" s="57"/>
      <c r="AZ2638" s="57"/>
      <c r="BA2638" s="57"/>
      <c r="BB2638" s="57"/>
      <c r="BC2638" s="57"/>
      <c r="BD2638" s="57"/>
      <c r="BE2638" s="338"/>
    </row>
    <row r="2639" spans="2:58">
      <c r="B2639" s="29"/>
      <c r="C2639" s="55"/>
      <c r="D2639" s="55"/>
      <c r="E2639" s="55"/>
      <c r="F2639" s="55"/>
      <c r="G2639" s="55"/>
      <c r="H2639" s="55"/>
      <c r="I2639" s="55"/>
      <c r="J2639" s="55"/>
      <c r="K2639" s="55"/>
      <c r="L2639" s="55"/>
      <c r="M2639" s="120"/>
      <c r="N2639" s="34"/>
      <c r="O2639" s="2"/>
      <c r="P2639" s="2"/>
      <c r="Q2639" s="105"/>
      <c r="R2639" s="34"/>
      <c r="S2639" s="2"/>
      <c r="T2639" s="34"/>
      <c r="U2639" s="2"/>
      <c r="V2639" s="34"/>
      <c r="W2639" s="2"/>
      <c r="X2639" s="34"/>
      <c r="Y2639" s="2"/>
      <c r="Z2639" s="34"/>
      <c r="AA2639" s="2"/>
      <c r="AB2639" s="34"/>
      <c r="AC2639" s="2"/>
      <c r="AD2639" s="34"/>
      <c r="AE2639" s="2"/>
      <c r="AF2639" s="34"/>
      <c r="AG2639" s="2"/>
      <c r="AH2639" s="168" t="str">
        <f>IFERROR(VLOOKUP($B2637,D1_9!$E$5:$S$204,13,FALSE)&amp;"","")</f>
        <v/>
      </c>
      <c r="AI2639" s="156"/>
      <c r="AJ2639" s="156"/>
      <c r="AK2639" s="156"/>
      <c r="AL2639" s="173" t="s">
        <v>410</v>
      </c>
      <c r="AM2639" s="205" t="str">
        <f>IFERROR(VLOOKUP($B2637,D1_9!$E$5:$S$204,14,FALSE)&amp;"","")</f>
        <v/>
      </c>
      <c r="AN2639" s="173"/>
      <c r="AO2639" s="173"/>
      <c r="AP2639" s="222"/>
      <c r="AQ2639" s="22"/>
      <c r="AR2639" s="57"/>
      <c r="AS2639" s="57"/>
      <c r="AT2639" s="57"/>
      <c r="AU2639" s="57"/>
      <c r="AV2639" s="57"/>
      <c r="AW2639" s="57"/>
      <c r="AX2639" s="57"/>
      <c r="AY2639" s="57"/>
      <c r="AZ2639" s="57"/>
      <c r="BA2639" s="57"/>
      <c r="BB2639" s="57"/>
      <c r="BC2639" s="57"/>
      <c r="BD2639" s="57"/>
      <c r="BE2639" s="338"/>
    </row>
    <row r="2640" spans="2:58">
      <c r="B2640" s="18"/>
      <c r="C2640" s="73"/>
      <c r="D2640" s="73"/>
      <c r="E2640" s="73"/>
      <c r="F2640" s="73"/>
      <c r="G2640" s="73"/>
      <c r="H2640" s="73"/>
      <c r="I2640" s="73"/>
      <c r="J2640" s="73"/>
      <c r="K2640" s="73"/>
      <c r="L2640" s="73"/>
      <c r="M2640" s="121"/>
      <c r="N2640" s="25"/>
      <c r="O2640" s="77"/>
      <c r="P2640" s="77"/>
      <c r="Q2640" s="106"/>
      <c r="R2640" s="25"/>
      <c r="S2640" s="77"/>
      <c r="T2640" s="25"/>
      <c r="U2640" s="77"/>
      <c r="V2640" s="25"/>
      <c r="W2640" s="77"/>
      <c r="X2640" s="25"/>
      <c r="Y2640" s="77"/>
      <c r="Z2640" s="25"/>
      <c r="AA2640" s="77"/>
      <c r="AB2640" s="25"/>
      <c r="AC2640" s="77"/>
      <c r="AD2640" s="25"/>
      <c r="AE2640" s="77"/>
      <c r="AF2640" s="25"/>
      <c r="AG2640" s="77"/>
      <c r="AH2640" s="25"/>
      <c r="AI2640" s="77"/>
      <c r="AJ2640" s="77"/>
      <c r="AK2640" s="77"/>
      <c r="AL2640" s="174"/>
      <c r="AM2640" s="174"/>
      <c r="AN2640" s="174"/>
      <c r="AO2640" s="174"/>
      <c r="AP2640" s="216"/>
      <c r="AQ2640" s="23"/>
      <c r="AR2640" s="75"/>
      <c r="AS2640" s="75"/>
      <c r="AT2640" s="75"/>
      <c r="AU2640" s="75"/>
      <c r="AV2640" s="75"/>
      <c r="AW2640" s="75"/>
      <c r="AX2640" s="75"/>
      <c r="AY2640" s="75"/>
      <c r="AZ2640" s="75"/>
      <c r="BA2640" s="75"/>
      <c r="BB2640" s="75"/>
      <c r="BC2640" s="75"/>
      <c r="BD2640" s="75"/>
      <c r="BE2640" s="339"/>
    </row>
    <row r="2641" spans="2:57" ht="14.25" customHeight="1">
      <c r="B2641" s="47" t="str">
        <f>D1_9!$E6&amp;""</f>
        <v/>
      </c>
      <c r="C2641" s="72"/>
      <c r="D2641" s="72"/>
      <c r="E2641" s="72"/>
      <c r="F2641" s="72"/>
      <c r="G2641" s="72"/>
      <c r="H2641" s="72"/>
      <c r="I2641" s="72"/>
      <c r="J2641" s="72"/>
      <c r="K2641" s="72"/>
      <c r="L2641" s="72"/>
      <c r="M2641" s="119"/>
      <c r="N2641" s="69" t="str">
        <f>IFERROR(VLOOKUP($B2641,D1_9!$E$5:$S$204,2,FALSE)&amp;"","")</f>
        <v/>
      </c>
      <c r="O2641" s="76"/>
      <c r="P2641" s="76"/>
      <c r="Q2641" s="104"/>
      <c r="R2641" s="69" t="str">
        <f>IFERROR(VLOOKUP($B2641,D1_9!$E$5:$S$204,3,FALSE)&amp;"","")</f>
        <v/>
      </c>
      <c r="S2641" s="76"/>
      <c r="T2641" s="69" t="str">
        <f>IFERROR(VLOOKUP($B2641,D1_9!$E$5:$S$204,4,FALSE)&amp;"","")</f>
        <v/>
      </c>
      <c r="U2641" s="76"/>
      <c r="V2641" s="69" t="str">
        <f>IFERROR(VLOOKUP($B2641,D1_9!$E$5:$S$204,5,FALSE)&amp;"","")</f>
        <v/>
      </c>
      <c r="W2641" s="76"/>
      <c r="X2641" s="69" t="str">
        <f>IFERROR(VLOOKUP($B2641,D1_9!$E$5:$S$204,6,FALSE)&amp;"","")</f>
        <v/>
      </c>
      <c r="Y2641" s="76"/>
      <c r="Z2641" s="69" t="str">
        <f>IFERROR(VLOOKUP($B2641,D1_9!$E$5:$S$204,7,FALSE)&amp;"","")</f>
        <v/>
      </c>
      <c r="AA2641" s="76"/>
      <c r="AB2641" s="69" t="str">
        <f>IFERROR(VLOOKUP($B2641,D1_9!$E$5:$S$204,8,FALSE)&amp;"","")</f>
        <v/>
      </c>
      <c r="AC2641" s="76"/>
      <c r="AD2641" s="69" t="str">
        <f>IFERROR(VLOOKUP($B2641,D1_9!$E$5:$S$204,9,FALSE)&amp;"","")</f>
        <v/>
      </c>
      <c r="AE2641" s="76"/>
      <c r="AF2641" s="69" t="str">
        <f>IFERROR(VLOOKUP($B2641,D1_9!$E$5:$S$204,10,FALSE)&amp;"","")</f>
        <v/>
      </c>
      <c r="AG2641" s="76"/>
      <c r="AH2641" s="160" t="str">
        <f>IFERROR(VLOOKUP($B2641,D1_9!$E$5:$S$204,11,FALSE)&amp;"","")</f>
        <v/>
      </c>
      <c r="AI2641" s="172"/>
      <c r="AJ2641" s="172"/>
      <c r="AK2641" s="172"/>
      <c r="AL2641" s="172" t="s">
        <v>410</v>
      </c>
      <c r="AM2641" s="204" t="str">
        <f>IFERROR(VLOOKUP($B2641,D1_9!$E$5:$S$204,12,FALSE)&amp;"","")</f>
        <v/>
      </c>
      <c r="AN2641" s="172"/>
      <c r="AO2641" s="172"/>
      <c r="AP2641" s="215"/>
      <c r="AQ2641" s="36" t="str">
        <f>IFERROR(VLOOKUP($B2641,D1_9!$E$5:$S$204,15,FALSE)&amp;"","")</f>
        <v/>
      </c>
      <c r="AR2641" s="74"/>
      <c r="AS2641" s="74"/>
      <c r="AT2641" s="74"/>
      <c r="AU2641" s="74"/>
      <c r="AV2641" s="74"/>
      <c r="AW2641" s="74"/>
      <c r="AX2641" s="74"/>
      <c r="AY2641" s="74"/>
      <c r="AZ2641" s="74"/>
      <c r="BA2641" s="74"/>
      <c r="BB2641" s="74"/>
      <c r="BC2641" s="74"/>
      <c r="BD2641" s="74"/>
      <c r="BE2641" s="337"/>
    </row>
    <row r="2642" spans="2:57">
      <c r="B2642" s="29"/>
      <c r="C2642" s="55"/>
      <c r="D2642" s="55"/>
      <c r="E2642" s="55"/>
      <c r="F2642" s="55"/>
      <c r="G2642" s="55"/>
      <c r="H2642" s="55"/>
      <c r="I2642" s="55"/>
      <c r="J2642" s="55"/>
      <c r="K2642" s="55"/>
      <c r="L2642" s="55"/>
      <c r="M2642" s="120"/>
      <c r="N2642" s="34"/>
      <c r="O2642" s="2"/>
      <c r="P2642" s="2"/>
      <c r="Q2642" s="105"/>
      <c r="R2642" s="34"/>
      <c r="S2642" s="2"/>
      <c r="T2642" s="34"/>
      <c r="U2642" s="2"/>
      <c r="V2642" s="34"/>
      <c r="W2642" s="2"/>
      <c r="X2642" s="34"/>
      <c r="Y2642" s="2"/>
      <c r="Z2642" s="34"/>
      <c r="AA2642" s="2"/>
      <c r="AB2642" s="34"/>
      <c r="AC2642" s="2"/>
      <c r="AD2642" s="34"/>
      <c r="AE2642" s="2"/>
      <c r="AF2642" s="34"/>
      <c r="AG2642" s="2"/>
      <c r="AH2642" s="161"/>
      <c r="AI2642" s="173"/>
      <c r="AJ2642" s="173"/>
      <c r="AK2642" s="173"/>
      <c r="AL2642" s="173"/>
      <c r="AM2642" s="173"/>
      <c r="AN2642" s="173"/>
      <c r="AO2642" s="173"/>
      <c r="AP2642" s="222"/>
      <c r="AQ2642" s="22"/>
      <c r="AR2642" s="57"/>
      <c r="AS2642" s="57"/>
      <c r="AT2642" s="57"/>
      <c r="AU2642" s="57"/>
      <c r="AV2642" s="57"/>
      <c r="AW2642" s="57"/>
      <c r="AX2642" s="57"/>
      <c r="AY2642" s="57"/>
      <c r="AZ2642" s="57"/>
      <c r="BA2642" s="57"/>
      <c r="BB2642" s="57"/>
      <c r="BC2642" s="57"/>
      <c r="BD2642" s="57"/>
      <c r="BE2642" s="338"/>
    </row>
    <row r="2643" spans="2:57">
      <c r="B2643" s="29"/>
      <c r="C2643" s="55"/>
      <c r="D2643" s="55"/>
      <c r="E2643" s="55"/>
      <c r="F2643" s="55"/>
      <c r="G2643" s="55"/>
      <c r="H2643" s="55"/>
      <c r="I2643" s="55"/>
      <c r="J2643" s="55"/>
      <c r="K2643" s="55"/>
      <c r="L2643" s="55"/>
      <c r="M2643" s="120"/>
      <c r="N2643" s="34"/>
      <c r="O2643" s="2"/>
      <c r="P2643" s="2"/>
      <c r="Q2643" s="105"/>
      <c r="R2643" s="34"/>
      <c r="S2643" s="2"/>
      <c r="T2643" s="34"/>
      <c r="U2643" s="2"/>
      <c r="V2643" s="34"/>
      <c r="W2643" s="2"/>
      <c r="X2643" s="34"/>
      <c r="Y2643" s="2"/>
      <c r="Z2643" s="34"/>
      <c r="AA2643" s="2"/>
      <c r="AB2643" s="34"/>
      <c r="AC2643" s="2"/>
      <c r="AD2643" s="34"/>
      <c r="AE2643" s="2"/>
      <c r="AF2643" s="34"/>
      <c r="AG2643" s="2"/>
      <c r="AH2643" s="162" t="str">
        <f>IFERROR(VLOOKUP($B2641,D1_9!$E$5:$S$204,13,FALSE)&amp;"","")</f>
        <v/>
      </c>
      <c r="AI2643" s="173"/>
      <c r="AJ2643" s="173"/>
      <c r="AK2643" s="173"/>
      <c r="AL2643" s="173" t="s">
        <v>410</v>
      </c>
      <c r="AM2643" s="205" t="str">
        <f>IFERROR(VLOOKUP($B2641,D1_9!$E$5:$S$204,14,FALSE)&amp;"","")</f>
        <v/>
      </c>
      <c r="AN2643" s="173"/>
      <c r="AO2643" s="173"/>
      <c r="AP2643" s="222"/>
      <c r="AQ2643" s="22"/>
      <c r="AR2643" s="57"/>
      <c r="AS2643" s="57"/>
      <c r="AT2643" s="57"/>
      <c r="AU2643" s="57"/>
      <c r="AV2643" s="57"/>
      <c r="AW2643" s="57"/>
      <c r="AX2643" s="57"/>
      <c r="AY2643" s="57"/>
      <c r="AZ2643" s="57"/>
      <c r="BA2643" s="57"/>
      <c r="BB2643" s="57"/>
      <c r="BC2643" s="57"/>
      <c r="BD2643" s="57"/>
      <c r="BE2643" s="338"/>
    </row>
    <row r="2644" spans="2:57">
      <c r="B2644" s="18"/>
      <c r="C2644" s="73"/>
      <c r="D2644" s="73"/>
      <c r="E2644" s="73"/>
      <c r="F2644" s="73"/>
      <c r="G2644" s="73"/>
      <c r="H2644" s="73"/>
      <c r="I2644" s="73"/>
      <c r="J2644" s="73"/>
      <c r="K2644" s="73"/>
      <c r="L2644" s="73"/>
      <c r="M2644" s="121"/>
      <c r="N2644" s="25"/>
      <c r="O2644" s="77"/>
      <c r="P2644" s="77"/>
      <c r="Q2644" s="106"/>
      <c r="R2644" s="25"/>
      <c r="S2644" s="77"/>
      <c r="T2644" s="25"/>
      <c r="U2644" s="77"/>
      <c r="V2644" s="25"/>
      <c r="W2644" s="77"/>
      <c r="X2644" s="25"/>
      <c r="Y2644" s="77"/>
      <c r="Z2644" s="25"/>
      <c r="AA2644" s="77"/>
      <c r="AB2644" s="25"/>
      <c r="AC2644" s="77"/>
      <c r="AD2644" s="25"/>
      <c r="AE2644" s="77"/>
      <c r="AF2644" s="25"/>
      <c r="AG2644" s="77"/>
      <c r="AH2644" s="163"/>
      <c r="AI2644" s="174"/>
      <c r="AJ2644" s="174"/>
      <c r="AK2644" s="174"/>
      <c r="AL2644" s="174"/>
      <c r="AM2644" s="174"/>
      <c r="AN2644" s="174"/>
      <c r="AO2644" s="174"/>
      <c r="AP2644" s="216"/>
      <c r="AQ2644" s="23"/>
      <c r="AR2644" s="75"/>
      <c r="AS2644" s="75"/>
      <c r="AT2644" s="75"/>
      <c r="AU2644" s="75"/>
      <c r="AV2644" s="75"/>
      <c r="AW2644" s="75"/>
      <c r="AX2644" s="75"/>
      <c r="AY2644" s="75"/>
      <c r="AZ2644" s="75"/>
      <c r="BA2644" s="75"/>
      <c r="BB2644" s="75"/>
      <c r="BC2644" s="75"/>
      <c r="BD2644" s="75"/>
      <c r="BE2644" s="339"/>
    </row>
    <row r="2645" spans="2:57" ht="14.25" customHeight="1">
      <c r="B2645" s="47" t="str">
        <f>D1_9!E7&amp;""</f>
        <v/>
      </c>
      <c r="C2645" s="72"/>
      <c r="D2645" s="72"/>
      <c r="E2645" s="72"/>
      <c r="F2645" s="72"/>
      <c r="G2645" s="72"/>
      <c r="H2645" s="72"/>
      <c r="I2645" s="72"/>
      <c r="J2645" s="72"/>
      <c r="K2645" s="72"/>
      <c r="L2645" s="72"/>
      <c r="M2645" s="119"/>
      <c r="N2645" s="69" t="str">
        <f>IFERROR(VLOOKUP($B2645,D1_9!$E$5:$S$204,2,FALSE)&amp;"","")</f>
        <v/>
      </c>
      <c r="O2645" s="76"/>
      <c r="P2645" s="76"/>
      <c r="Q2645" s="104"/>
      <c r="R2645" s="69" t="str">
        <f>IFERROR(VLOOKUP($B2645,D1_9!$E$5:$S$204,3,FALSE)&amp;"","")</f>
        <v/>
      </c>
      <c r="S2645" s="76"/>
      <c r="T2645" s="69" t="str">
        <f>IFERROR(VLOOKUP($B2645,D1_9!$E$5:$S$204,4,FALSE)&amp;"","")</f>
        <v/>
      </c>
      <c r="U2645" s="76"/>
      <c r="V2645" s="69" t="str">
        <f>IFERROR(VLOOKUP($B2645,D1_9!$E$5:$S$204,5,FALSE)&amp;"","")</f>
        <v/>
      </c>
      <c r="W2645" s="76"/>
      <c r="X2645" s="69" t="str">
        <f>IFERROR(VLOOKUP($B2645,D1_9!$E$5:$S$204,6,FALSE)&amp;"","")</f>
        <v/>
      </c>
      <c r="Y2645" s="76"/>
      <c r="Z2645" s="69" t="str">
        <f>IFERROR(VLOOKUP($B2645,D1_9!$E$5:$S$204,7,FALSE)&amp;"","")</f>
        <v/>
      </c>
      <c r="AA2645" s="76"/>
      <c r="AB2645" s="69" t="str">
        <f>IFERROR(VLOOKUP($B2645,D1_9!$E$5:$S$204,8,FALSE)&amp;"","")</f>
        <v/>
      </c>
      <c r="AC2645" s="76"/>
      <c r="AD2645" s="69" t="str">
        <f>IFERROR(VLOOKUP($B2645,D1_9!$E$5:$S$204,9,FALSE)&amp;"","")</f>
        <v/>
      </c>
      <c r="AE2645" s="76"/>
      <c r="AF2645" s="69" t="str">
        <f>IFERROR(VLOOKUP($B2645,D1_9!$E$5:$S$204,10,FALSE)&amp;"","")</f>
        <v/>
      </c>
      <c r="AG2645" s="76"/>
      <c r="AH2645" s="160" t="str">
        <f>IFERROR(VLOOKUP($B2645,D1_9!$E$5:$S$204,11,FALSE)&amp;"","")</f>
        <v/>
      </c>
      <c r="AI2645" s="172"/>
      <c r="AJ2645" s="172"/>
      <c r="AK2645" s="172"/>
      <c r="AL2645" s="172" t="s">
        <v>410</v>
      </c>
      <c r="AM2645" s="204" t="str">
        <f>IFERROR(VLOOKUP($B2645,D1_9!$E$5:$S$204,12,FALSE)&amp;"","")</f>
        <v/>
      </c>
      <c r="AN2645" s="172"/>
      <c r="AO2645" s="172"/>
      <c r="AP2645" s="215"/>
      <c r="AQ2645" s="36" t="str">
        <f>IFERROR(VLOOKUP($B2645,D1_9!$E$5:$S$204,15,FALSE)&amp;"","")</f>
        <v/>
      </c>
      <c r="AR2645" s="74"/>
      <c r="AS2645" s="74"/>
      <c r="AT2645" s="74"/>
      <c r="AU2645" s="74"/>
      <c r="AV2645" s="74"/>
      <c r="AW2645" s="74"/>
      <c r="AX2645" s="74"/>
      <c r="AY2645" s="74"/>
      <c r="AZ2645" s="74"/>
      <c r="BA2645" s="74"/>
      <c r="BB2645" s="74"/>
      <c r="BC2645" s="74"/>
      <c r="BD2645" s="74"/>
      <c r="BE2645" s="337"/>
    </row>
    <row r="2646" spans="2:57">
      <c r="B2646" s="29"/>
      <c r="C2646" s="55"/>
      <c r="D2646" s="55"/>
      <c r="E2646" s="55"/>
      <c r="F2646" s="55"/>
      <c r="G2646" s="55"/>
      <c r="H2646" s="55"/>
      <c r="I2646" s="55"/>
      <c r="J2646" s="55"/>
      <c r="K2646" s="55"/>
      <c r="L2646" s="55"/>
      <c r="M2646" s="120"/>
      <c r="N2646" s="34"/>
      <c r="O2646" s="2"/>
      <c r="P2646" s="2"/>
      <c r="Q2646" s="105"/>
      <c r="R2646" s="34"/>
      <c r="S2646" s="2"/>
      <c r="T2646" s="34"/>
      <c r="U2646" s="2"/>
      <c r="V2646" s="34"/>
      <c r="W2646" s="2"/>
      <c r="X2646" s="34"/>
      <c r="Y2646" s="2"/>
      <c r="Z2646" s="34"/>
      <c r="AA2646" s="2"/>
      <c r="AB2646" s="34"/>
      <c r="AC2646" s="2"/>
      <c r="AD2646" s="34"/>
      <c r="AE2646" s="2"/>
      <c r="AF2646" s="34"/>
      <c r="AG2646" s="2"/>
      <c r="AH2646" s="161"/>
      <c r="AI2646" s="173"/>
      <c r="AJ2646" s="173"/>
      <c r="AK2646" s="173"/>
      <c r="AL2646" s="173"/>
      <c r="AM2646" s="173"/>
      <c r="AN2646" s="173"/>
      <c r="AO2646" s="173"/>
      <c r="AP2646" s="222"/>
      <c r="AQ2646" s="22"/>
      <c r="AR2646" s="57"/>
      <c r="AS2646" s="57"/>
      <c r="AT2646" s="57"/>
      <c r="AU2646" s="57"/>
      <c r="AV2646" s="57"/>
      <c r="AW2646" s="57"/>
      <c r="AX2646" s="57"/>
      <c r="AY2646" s="57"/>
      <c r="AZ2646" s="57"/>
      <c r="BA2646" s="57"/>
      <c r="BB2646" s="57"/>
      <c r="BC2646" s="57"/>
      <c r="BD2646" s="57"/>
      <c r="BE2646" s="338"/>
    </row>
    <row r="2647" spans="2:57">
      <c r="B2647" s="29"/>
      <c r="C2647" s="55"/>
      <c r="D2647" s="55"/>
      <c r="E2647" s="55"/>
      <c r="F2647" s="55"/>
      <c r="G2647" s="55"/>
      <c r="H2647" s="55"/>
      <c r="I2647" s="55"/>
      <c r="J2647" s="55"/>
      <c r="K2647" s="55"/>
      <c r="L2647" s="55"/>
      <c r="M2647" s="120"/>
      <c r="N2647" s="34"/>
      <c r="O2647" s="2"/>
      <c r="P2647" s="2"/>
      <c r="Q2647" s="105"/>
      <c r="R2647" s="34"/>
      <c r="S2647" s="2"/>
      <c r="T2647" s="34"/>
      <c r="U2647" s="2"/>
      <c r="V2647" s="34"/>
      <c r="W2647" s="2"/>
      <c r="X2647" s="34"/>
      <c r="Y2647" s="2"/>
      <c r="Z2647" s="34"/>
      <c r="AA2647" s="2"/>
      <c r="AB2647" s="34"/>
      <c r="AC2647" s="2"/>
      <c r="AD2647" s="34"/>
      <c r="AE2647" s="2"/>
      <c r="AF2647" s="34"/>
      <c r="AG2647" s="2"/>
      <c r="AH2647" s="162" t="str">
        <f>IFERROR(VLOOKUP($B2645,D1_9!$E$5:$S$204,13,FALSE)&amp;"","")</f>
        <v/>
      </c>
      <c r="AI2647" s="173"/>
      <c r="AJ2647" s="173"/>
      <c r="AK2647" s="173"/>
      <c r="AL2647" s="173" t="s">
        <v>410</v>
      </c>
      <c r="AM2647" s="205" t="str">
        <f>IFERROR(VLOOKUP($B2645,D1_9!$E$5:$S$204,14,FALSE)&amp;"","")</f>
        <v/>
      </c>
      <c r="AN2647" s="173"/>
      <c r="AO2647" s="173"/>
      <c r="AP2647" s="222"/>
      <c r="AQ2647" s="22"/>
      <c r="AR2647" s="57"/>
      <c r="AS2647" s="57"/>
      <c r="AT2647" s="57"/>
      <c r="AU2647" s="57"/>
      <c r="AV2647" s="57"/>
      <c r="AW2647" s="57"/>
      <c r="AX2647" s="57"/>
      <c r="AY2647" s="57"/>
      <c r="AZ2647" s="57"/>
      <c r="BA2647" s="57"/>
      <c r="BB2647" s="57"/>
      <c r="BC2647" s="57"/>
      <c r="BD2647" s="57"/>
      <c r="BE2647" s="338"/>
    </row>
    <row r="2648" spans="2:57">
      <c r="B2648" s="18"/>
      <c r="C2648" s="73"/>
      <c r="D2648" s="73"/>
      <c r="E2648" s="73"/>
      <c r="F2648" s="73"/>
      <c r="G2648" s="73"/>
      <c r="H2648" s="73"/>
      <c r="I2648" s="73"/>
      <c r="J2648" s="73"/>
      <c r="K2648" s="73"/>
      <c r="L2648" s="73"/>
      <c r="M2648" s="121"/>
      <c r="N2648" s="25"/>
      <c r="O2648" s="77"/>
      <c r="P2648" s="77"/>
      <c r="Q2648" s="106"/>
      <c r="R2648" s="25"/>
      <c r="S2648" s="77"/>
      <c r="T2648" s="25"/>
      <c r="U2648" s="77"/>
      <c r="V2648" s="25"/>
      <c r="W2648" s="77"/>
      <c r="X2648" s="25"/>
      <c r="Y2648" s="77"/>
      <c r="Z2648" s="25"/>
      <c r="AA2648" s="77"/>
      <c r="AB2648" s="25"/>
      <c r="AC2648" s="77"/>
      <c r="AD2648" s="25"/>
      <c r="AE2648" s="77"/>
      <c r="AF2648" s="25"/>
      <c r="AG2648" s="77"/>
      <c r="AH2648" s="163"/>
      <c r="AI2648" s="174"/>
      <c r="AJ2648" s="174"/>
      <c r="AK2648" s="174"/>
      <c r="AL2648" s="174"/>
      <c r="AM2648" s="174"/>
      <c r="AN2648" s="174"/>
      <c r="AO2648" s="174"/>
      <c r="AP2648" s="216"/>
      <c r="AQ2648" s="23"/>
      <c r="AR2648" s="75"/>
      <c r="AS2648" s="75"/>
      <c r="AT2648" s="75"/>
      <c r="AU2648" s="75"/>
      <c r="AV2648" s="75"/>
      <c r="AW2648" s="75"/>
      <c r="AX2648" s="75"/>
      <c r="AY2648" s="75"/>
      <c r="AZ2648" s="75"/>
      <c r="BA2648" s="75"/>
      <c r="BB2648" s="75"/>
      <c r="BC2648" s="75"/>
      <c r="BD2648" s="75"/>
      <c r="BE2648" s="339"/>
    </row>
    <row r="2649" spans="2:57" ht="14.25" customHeight="1">
      <c r="B2649" s="47" t="str">
        <f>D1_9!$E8&amp;""</f>
        <v/>
      </c>
      <c r="C2649" s="72"/>
      <c r="D2649" s="72"/>
      <c r="E2649" s="72"/>
      <c r="F2649" s="72"/>
      <c r="G2649" s="72"/>
      <c r="H2649" s="72"/>
      <c r="I2649" s="72"/>
      <c r="J2649" s="72"/>
      <c r="K2649" s="72"/>
      <c r="L2649" s="72"/>
      <c r="M2649" s="119"/>
      <c r="N2649" s="69" t="str">
        <f>IFERROR(VLOOKUP($B2649,D1_9!$E$5:$S$204,2,FALSE)&amp;"","")</f>
        <v/>
      </c>
      <c r="O2649" s="76"/>
      <c r="P2649" s="76"/>
      <c r="Q2649" s="104"/>
      <c r="R2649" s="69" t="str">
        <f>IFERROR(VLOOKUP($B2649,D1_9!$E$5:$S$204,3,FALSE)&amp;"","")</f>
        <v/>
      </c>
      <c r="S2649" s="76"/>
      <c r="T2649" s="69" t="str">
        <f>IFERROR(VLOOKUP($B2649,D1_9!$E$5:$S$204,4,FALSE)&amp;"","")</f>
        <v/>
      </c>
      <c r="U2649" s="76"/>
      <c r="V2649" s="69" t="str">
        <f>IFERROR(VLOOKUP($B2649,D1_9!$E$5:$S$204,5,FALSE)&amp;"","")</f>
        <v/>
      </c>
      <c r="W2649" s="76"/>
      <c r="X2649" s="69" t="str">
        <f>IFERROR(VLOOKUP($B2649,D1_9!$E$5:$S$204,6,FALSE)&amp;"","")</f>
        <v/>
      </c>
      <c r="Y2649" s="76"/>
      <c r="Z2649" s="69" t="str">
        <f>IFERROR(VLOOKUP($B2649,D1_9!$E$5:$S$204,7,FALSE)&amp;"","")</f>
        <v/>
      </c>
      <c r="AA2649" s="76"/>
      <c r="AB2649" s="69" t="str">
        <f>IFERROR(VLOOKUP($B2649,D1_9!$E$5:$S$204,8,FALSE)&amp;"","")</f>
        <v/>
      </c>
      <c r="AC2649" s="76"/>
      <c r="AD2649" s="69" t="str">
        <f>IFERROR(VLOOKUP($B2649,D1_9!$E$5:$S$204,9,FALSE)&amp;"","")</f>
        <v/>
      </c>
      <c r="AE2649" s="76"/>
      <c r="AF2649" s="69" t="str">
        <f>IFERROR(VLOOKUP($B2649,D1_9!$E$5:$S$204,10,FALSE)&amp;"","")</f>
        <v/>
      </c>
      <c r="AG2649" s="76"/>
      <c r="AH2649" s="160" t="str">
        <f>IFERROR(VLOOKUP($B2649,D1_9!$E$5:$S$204,11,FALSE)&amp;"","")</f>
        <v/>
      </c>
      <c r="AI2649" s="172"/>
      <c r="AJ2649" s="172"/>
      <c r="AK2649" s="172"/>
      <c r="AL2649" s="172" t="s">
        <v>410</v>
      </c>
      <c r="AM2649" s="204" t="str">
        <f>IFERROR(VLOOKUP($B2649,D1_9!$E$5:$S$204,12,FALSE)&amp;"","")</f>
        <v/>
      </c>
      <c r="AN2649" s="172"/>
      <c r="AO2649" s="172"/>
      <c r="AP2649" s="215"/>
      <c r="AQ2649" s="36" t="str">
        <f>IFERROR(VLOOKUP($B2649,D1_9!$E$5:$S$204,15,FALSE)&amp;"","")</f>
        <v/>
      </c>
      <c r="AR2649" s="74"/>
      <c r="AS2649" s="74"/>
      <c r="AT2649" s="74"/>
      <c r="AU2649" s="74"/>
      <c r="AV2649" s="74"/>
      <c r="AW2649" s="74"/>
      <c r="AX2649" s="74"/>
      <c r="AY2649" s="74"/>
      <c r="AZ2649" s="74"/>
      <c r="BA2649" s="74"/>
      <c r="BB2649" s="74"/>
      <c r="BC2649" s="74"/>
      <c r="BD2649" s="74"/>
      <c r="BE2649" s="337"/>
    </row>
    <row r="2650" spans="2:57">
      <c r="B2650" s="29"/>
      <c r="C2650" s="55"/>
      <c r="D2650" s="55"/>
      <c r="E2650" s="55"/>
      <c r="F2650" s="55"/>
      <c r="G2650" s="55"/>
      <c r="H2650" s="55"/>
      <c r="I2650" s="55"/>
      <c r="J2650" s="55"/>
      <c r="K2650" s="55"/>
      <c r="L2650" s="55"/>
      <c r="M2650" s="120"/>
      <c r="N2650" s="34"/>
      <c r="O2650" s="2"/>
      <c r="P2650" s="2"/>
      <c r="Q2650" s="105"/>
      <c r="R2650" s="34"/>
      <c r="S2650" s="2"/>
      <c r="T2650" s="34"/>
      <c r="U2650" s="2"/>
      <c r="V2650" s="34"/>
      <c r="W2650" s="2"/>
      <c r="X2650" s="34"/>
      <c r="Y2650" s="2"/>
      <c r="Z2650" s="34"/>
      <c r="AA2650" s="2"/>
      <c r="AB2650" s="34"/>
      <c r="AC2650" s="2"/>
      <c r="AD2650" s="34"/>
      <c r="AE2650" s="2"/>
      <c r="AF2650" s="34"/>
      <c r="AG2650" s="2"/>
      <c r="AH2650" s="161"/>
      <c r="AI2650" s="173"/>
      <c r="AJ2650" s="173"/>
      <c r="AK2650" s="173"/>
      <c r="AL2650" s="173"/>
      <c r="AM2650" s="173"/>
      <c r="AN2650" s="173"/>
      <c r="AO2650" s="173"/>
      <c r="AP2650" s="222"/>
      <c r="AQ2650" s="22"/>
      <c r="AR2650" s="57"/>
      <c r="AS2650" s="57"/>
      <c r="AT2650" s="57"/>
      <c r="AU2650" s="57"/>
      <c r="AV2650" s="57"/>
      <c r="AW2650" s="57"/>
      <c r="AX2650" s="57"/>
      <c r="AY2650" s="57"/>
      <c r="AZ2650" s="57"/>
      <c r="BA2650" s="57"/>
      <c r="BB2650" s="57"/>
      <c r="BC2650" s="57"/>
      <c r="BD2650" s="57"/>
      <c r="BE2650" s="338"/>
    </row>
    <row r="2651" spans="2:57">
      <c r="B2651" s="29"/>
      <c r="C2651" s="55"/>
      <c r="D2651" s="55"/>
      <c r="E2651" s="55"/>
      <c r="F2651" s="55"/>
      <c r="G2651" s="55"/>
      <c r="H2651" s="55"/>
      <c r="I2651" s="55"/>
      <c r="J2651" s="55"/>
      <c r="K2651" s="55"/>
      <c r="L2651" s="55"/>
      <c r="M2651" s="120"/>
      <c r="N2651" s="34"/>
      <c r="O2651" s="2"/>
      <c r="P2651" s="2"/>
      <c r="Q2651" s="105"/>
      <c r="R2651" s="34"/>
      <c r="S2651" s="2"/>
      <c r="T2651" s="34"/>
      <c r="U2651" s="2"/>
      <c r="V2651" s="34"/>
      <c r="W2651" s="2"/>
      <c r="X2651" s="34"/>
      <c r="Y2651" s="2"/>
      <c r="Z2651" s="34"/>
      <c r="AA2651" s="2"/>
      <c r="AB2651" s="34"/>
      <c r="AC2651" s="2"/>
      <c r="AD2651" s="34"/>
      <c r="AE2651" s="2"/>
      <c r="AF2651" s="34"/>
      <c r="AG2651" s="2"/>
      <c r="AH2651" s="162" t="str">
        <f>IFERROR(VLOOKUP($B2649,D1_9!$E$5:$S$204,13,FALSE)&amp;"","")</f>
        <v/>
      </c>
      <c r="AI2651" s="173"/>
      <c r="AJ2651" s="173"/>
      <c r="AK2651" s="173"/>
      <c r="AL2651" s="173" t="s">
        <v>410</v>
      </c>
      <c r="AM2651" s="205" t="str">
        <f>IFERROR(VLOOKUP($B2649,D1_9!$E$5:$S$204,14,FALSE)&amp;"","")</f>
        <v/>
      </c>
      <c r="AN2651" s="173"/>
      <c r="AO2651" s="173"/>
      <c r="AP2651" s="222"/>
      <c r="AQ2651" s="22"/>
      <c r="AR2651" s="57"/>
      <c r="AS2651" s="57"/>
      <c r="AT2651" s="57"/>
      <c r="AU2651" s="57"/>
      <c r="AV2651" s="57"/>
      <c r="AW2651" s="57"/>
      <c r="AX2651" s="57"/>
      <c r="AY2651" s="57"/>
      <c r="AZ2651" s="57"/>
      <c r="BA2651" s="57"/>
      <c r="BB2651" s="57"/>
      <c r="BC2651" s="57"/>
      <c r="BD2651" s="57"/>
      <c r="BE2651" s="338"/>
    </row>
    <row r="2652" spans="2:57">
      <c r="B2652" s="18"/>
      <c r="C2652" s="73"/>
      <c r="D2652" s="73"/>
      <c r="E2652" s="73"/>
      <c r="F2652" s="73"/>
      <c r="G2652" s="73"/>
      <c r="H2652" s="73"/>
      <c r="I2652" s="73"/>
      <c r="J2652" s="73"/>
      <c r="K2652" s="73"/>
      <c r="L2652" s="73"/>
      <c r="M2652" s="121"/>
      <c r="N2652" s="25"/>
      <c r="O2652" s="77"/>
      <c r="P2652" s="77"/>
      <c r="Q2652" s="106"/>
      <c r="R2652" s="25"/>
      <c r="S2652" s="77"/>
      <c r="T2652" s="25"/>
      <c r="U2652" s="77"/>
      <c r="V2652" s="25"/>
      <c r="W2652" s="77"/>
      <c r="X2652" s="25"/>
      <c r="Y2652" s="77"/>
      <c r="Z2652" s="25"/>
      <c r="AA2652" s="77"/>
      <c r="AB2652" s="25"/>
      <c r="AC2652" s="77"/>
      <c r="AD2652" s="25"/>
      <c r="AE2652" s="77"/>
      <c r="AF2652" s="25"/>
      <c r="AG2652" s="77"/>
      <c r="AH2652" s="163"/>
      <c r="AI2652" s="174"/>
      <c r="AJ2652" s="174"/>
      <c r="AK2652" s="174"/>
      <c r="AL2652" s="174"/>
      <c r="AM2652" s="174"/>
      <c r="AN2652" s="174"/>
      <c r="AO2652" s="174"/>
      <c r="AP2652" s="216"/>
      <c r="AQ2652" s="23"/>
      <c r="AR2652" s="75"/>
      <c r="AS2652" s="75"/>
      <c r="AT2652" s="75"/>
      <c r="AU2652" s="75"/>
      <c r="AV2652" s="75"/>
      <c r="AW2652" s="75"/>
      <c r="AX2652" s="75"/>
      <c r="AY2652" s="75"/>
      <c r="AZ2652" s="75"/>
      <c r="BA2652" s="75"/>
      <c r="BB2652" s="75"/>
      <c r="BC2652" s="75"/>
      <c r="BD2652" s="75"/>
      <c r="BE2652" s="339"/>
    </row>
    <row r="2653" spans="2:57" ht="14.25" customHeight="1">
      <c r="B2653" s="47" t="str">
        <f>D1_9!$E9&amp;""</f>
        <v/>
      </c>
      <c r="C2653" s="72"/>
      <c r="D2653" s="72"/>
      <c r="E2653" s="72"/>
      <c r="F2653" s="72"/>
      <c r="G2653" s="72"/>
      <c r="H2653" s="72"/>
      <c r="I2653" s="72"/>
      <c r="J2653" s="72"/>
      <c r="K2653" s="72"/>
      <c r="L2653" s="72"/>
      <c r="M2653" s="119"/>
      <c r="N2653" s="69" t="str">
        <f>IFERROR(VLOOKUP($B2653,D1_9!$E$5:$S$204,2,FALSE)&amp;"","")</f>
        <v/>
      </c>
      <c r="O2653" s="76"/>
      <c r="P2653" s="76"/>
      <c r="Q2653" s="104"/>
      <c r="R2653" s="69" t="str">
        <f>IFERROR(VLOOKUP($B2653,D1_9!$E$5:$S$204,3,FALSE)&amp;"","")</f>
        <v/>
      </c>
      <c r="S2653" s="76"/>
      <c r="T2653" s="69" t="str">
        <f>IFERROR(VLOOKUP($B2653,D1_9!$E$5:$S$204,4,FALSE)&amp;"","")</f>
        <v/>
      </c>
      <c r="U2653" s="76"/>
      <c r="V2653" s="69" t="str">
        <f>IFERROR(VLOOKUP($B2653,D1_9!$E$5:$S$204,5,FALSE)&amp;"","")</f>
        <v/>
      </c>
      <c r="W2653" s="76"/>
      <c r="X2653" s="69" t="str">
        <f>IFERROR(VLOOKUP($B2653,D1_9!$E$5:$S$204,6,FALSE)&amp;"","")</f>
        <v/>
      </c>
      <c r="Y2653" s="76"/>
      <c r="Z2653" s="69" t="str">
        <f>IFERROR(VLOOKUP($B2653,D1_9!$E$5:$S$204,7,FALSE)&amp;"","")</f>
        <v/>
      </c>
      <c r="AA2653" s="76"/>
      <c r="AB2653" s="69" t="str">
        <f>IFERROR(VLOOKUP($B2653,D1_9!$E$5:$S$204,8,FALSE)&amp;"","")</f>
        <v/>
      </c>
      <c r="AC2653" s="76"/>
      <c r="AD2653" s="69" t="str">
        <f>IFERROR(VLOOKUP($B2653,D1_9!$E$5:$S$204,9,FALSE)&amp;"","")</f>
        <v/>
      </c>
      <c r="AE2653" s="76"/>
      <c r="AF2653" s="69" t="str">
        <f>IFERROR(VLOOKUP($B2653,D1_9!$E$5:$S$204,10,FALSE)&amp;"","")</f>
        <v/>
      </c>
      <c r="AG2653" s="76"/>
      <c r="AH2653" s="160" t="str">
        <f>IFERROR(VLOOKUP($B2653,D1_9!$E$5:$S$204,11,FALSE)&amp;"","")</f>
        <v/>
      </c>
      <c r="AI2653" s="172"/>
      <c r="AJ2653" s="172"/>
      <c r="AK2653" s="172"/>
      <c r="AL2653" s="172" t="s">
        <v>410</v>
      </c>
      <c r="AM2653" s="204" t="str">
        <f>IFERROR(VLOOKUP($B2653,D1_9!$E$5:$S$204,12,FALSE)&amp;"","")</f>
        <v/>
      </c>
      <c r="AN2653" s="172"/>
      <c r="AO2653" s="172"/>
      <c r="AP2653" s="215"/>
      <c r="AQ2653" s="36" t="str">
        <f>IFERROR(VLOOKUP($B2653,D1_9!$E$5:$S$204,15,FALSE)&amp;"","")</f>
        <v/>
      </c>
      <c r="AR2653" s="74"/>
      <c r="AS2653" s="74"/>
      <c r="AT2653" s="74"/>
      <c r="AU2653" s="74"/>
      <c r="AV2653" s="74"/>
      <c r="AW2653" s="74"/>
      <c r="AX2653" s="74"/>
      <c r="AY2653" s="74"/>
      <c r="AZ2653" s="74"/>
      <c r="BA2653" s="74"/>
      <c r="BB2653" s="74"/>
      <c r="BC2653" s="74"/>
      <c r="BD2653" s="74"/>
      <c r="BE2653" s="337"/>
    </row>
    <row r="2654" spans="2:57">
      <c r="B2654" s="29"/>
      <c r="C2654" s="55"/>
      <c r="D2654" s="55"/>
      <c r="E2654" s="55"/>
      <c r="F2654" s="55"/>
      <c r="G2654" s="55"/>
      <c r="H2654" s="55"/>
      <c r="I2654" s="55"/>
      <c r="J2654" s="55"/>
      <c r="K2654" s="55"/>
      <c r="L2654" s="55"/>
      <c r="M2654" s="120"/>
      <c r="N2654" s="34"/>
      <c r="O2654" s="2"/>
      <c r="P2654" s="2"/>
      <c r="Q2654" s="105"/>
      <c r="R2654" s="34"/>
      <c r="S2654" s="2"/>
      <c r="T2654" s="34"/>
      <c r="U2654" s="2"/>
      <c r="V2654" s="34"/>
      <c r="W2654" s="2"/>
      <c r="X2654" s="34"/>
      <c r="Y2654" s="2"/>
      <c r="Z2654" s="34"/>
      <c r="AA2654" s="2"/>
      <c r="AB2654" s="34"/>
      <c r="AC2654" s="2"/>
      <c r="AD2654" s="34"/>
      <c r="AE2654" s="2"/>
      <c r="AF2654" s="34"/>
      <c r="AG2654" s="2"/>
      <c r="AH2654" s="161"/>
      <c r="AI2654" s="173"/>
      <c r="AJ2654" s="173"/>
      <c r="AK2654" s="173"/>
      <c r="AL2654" s="173"/>
      <c r="AM2654" s="173"/>
      <c r="AN2654" s="173"/>
      <c r="AO2654" s="173"/>
      <c r="AP2654" s="222"/>
      <c r="AQ2654" s="22"/>
      <c r="AR2654" s="57"/>
      <c r="AS2654" s="57"/>
      <c r="AT2654" s="57"/>
      <c r="AU2654" s="57"/>
      <c r="AV2654" s="57"/>
      <c r="AW2654" s="57"/>
      <c r="AX2654" s="57"/>
      <c r="AY2654" s="57"/>
      <c r="AZ2654" s="57"/>
      <c r="BA2654" s="57"/>
      <c r="BB2654" s="57"/>
      <c r="BC2654" s="57"/>
      <c r="BD2654" s="57"/>
      <c r="BE2654" s="338"/>
    </row>
    <row r="2655" spans="2:57">
      <c r="B2655" s="29"/>
      <c r="C2655" s="55"/>
      <c r="D2655" s="55"/>
      <c r="E2655" s="55"/>
      <c r="F2655" s="55"/>
      <c r="G2655" s="55"/>
      <c r="H2655" s="55"/>
      <c r="I2655" s="55"/>
      <c r="J2655" s="55"/>
      <c r="K2655" s="55"/>
      <c r="L2655" s="55"/>
      <c r="M2655" s="120"/>
      <c r="N2655" s="34"/>
      <c r="O2655" s="2"/>
      <c r="P2655" s="2"/>
      <c r="Q2655" s="105"/>
      <c r="R2655" s="34"/>
      <c r="S2655" s="2"/>
      <c r="T2655" s="34"/>
      <c r="U2655" s="2"/>
      <c r="V2655" s="34"/>
      <c r="W2655" s="2"/>
      <c r="X2655" s="34"/>
      <c r="Y2655" s="2"/>
      <c r="Z2655" s="34"/>
      <c r="AA2655" s="2"/>
      <c r="AB2655" s="34"/>
      <c r="AC2655" s="2"/>
      <c r="AD2655" s="34"/>
      <c r="AE2655" s="2"/>
      <c r="AF2655" s="34"/>
      <c r="AG2655" s="2"/>
      <c r="AH2655" s="162" t="str">
        <f>IFERROR(VLOOKUP($B2653,D1_9!$E$5:$S$204,13,FALSE)&amp;"","")</f>
        <v/>
      </c>
      <c r="AI2655" s="173"/>
      <c r="AJ2655" s="173"/>
      <c r="AK2655" s="173"/>
      <c r="AL2655" s="173" t="s">
        <v>410</v>
      </c>
      <c r="AM2655" s="205" t="str">
        <f>IFERROR(VLOOKUP($B2653,D1_9!$E$5:$S$204,14,FALSE)&amp;"","")</f>
        <v/>
      </c>
      <c r="AN2655" s="173"/>
      <c r="AO2655" s="173"/>
      <c r="AP2655" s="222"/>
      <c r="AQ2655" s="22"/>
      <c r="AR2655" s="57"/>
      <c r="AS2655" s="57"/>
      <c r="AT2655" s="57"/>
      <c r="AU2655" s="57"/>
      <c r="AV2655" s="57"/>
      <c r="AW2655" s="57"/>
      <c r="AX2655" s="57"/>
      <c r="AY2655" s="57"/>
      <c r="AZ2655" s="57"/>
      <c r="BA2655" s="57"/>
      <c r="BB2655" s="57"/>
      <c r="BC2655" s="57"/>
      <c r="BD2655" s="57"/>
      <c r="BE2655" s="338"/>
    </row>
    <row r="2656" spans="2:57">
      <c r="B2656" s="18"/>
      <c r="C2656" s="73"/>
      <c r="D2656" s="73"/>
      <c r="E2656" s="73"/>
      <c r="F2656" s="73"/>
      <c r="G2656" s="73"/>
      <c r="H2656" s="73"/>
      <c r="I2656" s="73"/>
      <c r="J2656" s="73"/>
      <c r="K2656" s="73"/>
      <c r="L2656" s="73"/>
      <c r="M2656" s="121"/>
      <c r="N2656" s="25"/>
      <c r="O2656" s="77"/>
      <c r="P2656" s="77"/>
      <c r="Q2656" s="106"/>
      <c r="R2656" s="25"/>
      <c r="S2656" s="77"/>
      <c r="T2656" s="25"/>
      <c r="U2656" s="77"/>
      <c r="V2656" s="25"/>
      <c r="W2656" s="77"/>
      <c r="X2656" s="25"/>
      <c r="Y2656" s="77"/>
      <c r="Z2656" s="25"/>
      <c r="AA2656" s="77"/>
      <c r="AB2656" s="25"/>
      <c r="AC2656" s="77"/>
      <c r="AD2656" s="25"/>
      <c r="AE2656" s="77"/>
      <c r="AF2656" s="25"/>
      <c r="AG2656" s="77"/>
      <c r="AH2656" s="163"/>
      <c r="AI2656" s="174"/>
      <c r="AJ2656" s="174"/>
      <c r="AK2656" s="174"/>
      <c r="AL2656" s="174"/>
      <c r="AM2656" s="174"/>
      <c r="AN2656" s="174"/>
      <c r="AO2656" s="174"/>
      <c r="AP2656" s="216"/>
      <c r="AQ2656" s="23"/>
      <c r="AR2656" s="75"/>
      <c r="AS2656" s="75"/>
      <c r="AT2656" s="75"/>
      <c r="AU2656" s="75"/>
      <c r="AV2656" s="75"/>
      <c r="AW2656" s="75"/>
      <c r="AX2656" s="75"/>
      <c r="AY2656" s="75"/>
      <c r="AZ2656" s="75"/>
      <c r="BA2656" s="75"/>
      <c r="BB2656" s="75"/>
      <c r="BC2656" s="75"/>
      <c r="BD2656" s="75"/>
      <c r="BE2656" s="339"/>
    </row>
    <row r="2657" spans="2:57" ht="14.25" customHeight="1">
      <c r="B2657" s="47" t="str">
        <f>D1_9!$E10&amp;""</f>
        <v/>
      </c>
      <c r="C2657" s="72"/>
      <c r="D2657" s="72"/>
      <c r="E2657" s="72"/>
      <c r="F2657" s="72"/>
      <c r="G2657" s="72"/>
      <c r="H2657" s="72"/>
      <c r="I2657" s="72"/>
      <c r="J2657" s="72"/>
      <c r="K2657" s="72"/>
      <c r="L2657" s="72"/>
      <c r="M2657" s="119"/>
      <c r="N2657" s="69" t="str">
        <f>IFERROR(VLOOKUP($B2657,D1_9!$E$5:$S$204,2,FALSE)&amp;"","")</f>
        <v/>
      </c>
      <c r="O2657" s="76"/>
      <c r="P2657" s="76"/>
      <c r="Q2657" s="104"/>
      <c r="R2657" s="69" t="str">
        <f>IFERROR(VLOOKUP($B2657,D1_9!$E$5:$S$204,3,FALSE)&amp;"","")</f>
        <v/>
      </c>
      <c r="S2657" s="76"/>
      <c r="T2657" s="69" t="str">
        <f>IFERROR(VLOOKUP($B2657,D1_9!$E$5:$S$204,4,FALSE)&amp;"","")</f>
        <v/>
      </c>
      <c r="U2657" s="76"/>
      <c r="V2657" s="69" t="str">
        <f>IFERROR(VLOOKUP($B2657,D1_9!$E$5:$S$204,5,FALSE)&amp;"","")</f>
        <v/>
      </c>
      <c r="W2657" s="76"/>
      <c r="X2657" s="69" t="str">
        <f>IFERROR(VLOOKUP($B2657,D1_9!$E$5:$S$204,6,FALSE)&amp;"","")</f>
        <v/>
      </c>
      <c r="Y2657" s="76"/>
      <c r="Z2657" s="69" t="str">
        <f>IFERROR(VLOOKUP($B2657,D1_9!$E$5:$S$204,7,FALSE)&amp;"","")</f>
        <v/>
      </c>
      <c r="AA2657" s="76"/>
      <c r="AB2657" s="69" t="str">
        <f>IFERROR(VLOOKUP($B2657,D1_9!$E$5:$S$204,8,FALSE)&amp;"","")</f>
        <v/>
      </c>
      <c r="AC2657" s="76"/>
      <c r="AD2657" s="69" t="str">
        <f>IFERROR(VLOOKUP($B2657,D1_9!$E$5:$S$204,9,FALSE)&amp;"","")</f>
        <v/>
      </c>
      <c r="AE2657" s="76"/>
      <c r="AF2657" s="69" t="str">
        <f>IFERROR(VLOOKUP($B2657,D1_9!$E$5:$S$204,10,FALSE)&amp;"","")</f>
        <v/>
      </c>
      <c r="AG2657" s="76"/>
      <c r="AH2657" s="160" t="str">
        <f>IFERROR(VLOOKUP($B2657,D1_9!$E$5:$S$204,11,FALSE)&amp;"","")</f>
        <v/>
      </c>
      <c r="AI2657" s="172"/>
      <c r="AJ2657" s="172"/>
      <c r="AK2657" s="172"/>
      <c r="AL2657" s="172" t="s">
        <v>410</v>
      </c>
      <c r="AM2657" s="204" t="str">
        <f>IFERROR(VLOOKUP($B2657,D1_9!$E$5:$S$204,12,FALSE)&amp;"","")</f>
        <v/>
      </c>
      <c r="AN2657" s="172"/>
      <c r="AO2657" s="172"/>
      <c r="AP2657" s="215"/>
      <c r="AQ2657" s="36" t="str">
        <f>IFERROR(VLOOKUP($B2657,D1_9!$E$5:$S$204,15,FALSE)&amp;"","")</f>
        <v/>
      </c>
      <c r="AR2657" s="74"/>
      <c r="AS2657" s="74"/>
      <c r="AT2657" s="74"/>
      <c r="AU2657" s="74"/>
      <c r="AV2657" s="74"/>
      <c r="AW2657" s="74"/>
      <c r="AX2657" s="74"/>
      <c r="AY2657" s="74"/>
      <c r="AZ2657" s="74"/>
      <c r="BA2657" s="74"/>
      <c r="BB2657" s="74"/>
      <c r="BC2657" s="74"/>
      <c r="BD2657" s="74"/>
      <c r="BE2657" s="337"/>
    </row>
    <row r="2658" spans="2:57">
      <c r="B2658" s="29"/>
      <c r="C2658" s="55"/>
      <c r="D2658" s="55"/>
      <c r="E2658" s="55"/>
      <c r="F2658" s="55"/>
      <c r="G2658" s="55"/>
      <c r="H2658" s="55"/>
      <c r="I2658" s="55"/>
      <c r="J2658" s="55"/>
      <c r="K2658" s="55"/>
      <c r="L2658" s="55"/>
      <c r="M2658" s="120"/>
      <c r="N2658" s="34"/>
      <c r="O2658" s="2"/>
      <c r="P2658" s="2"/>
      <c r="Q2658" s="105"/>
      <c r="R2658" s="34"/>
      <c r="S2658" s="2"/>
      <c r="T2658" s="34"/>
      <c r="U2658" s="2"/>
      <c r="V2658" s="34"/>
      <c r="W2658" s="2"/>
      <c r="X2658" s="34"/>
      <c r="Y2658" s="2"/>
      <c r="Z2658" s="34"/>
      <c r="AA2658" s="2"/>
      <c r="AB2658" s="34"/>
      <c r="AC2658" s="2"/>
      <c r="AD2658" s="34"/>
      <c r="AE2658" s="2"/>
      <c r="AF2658" s="34"/>
      <c r="AG2658" s="2"/>
      <c r="AH2658" s="161"/>
      <c r="AI2658" s="173"/>
      <c r="AJ2658" s="173"/>
      <c r="AK2658" s="173"/>
      <c r="AL2658" s="173"/>
      <c r="AM2658" s="173"/>
      <c r="AN2658" s="173"/>
      <c r="AO2658" s="173"/>
      <c r="AP2658" s="222"/>
      <c r="AQ2658" s="22"/>
      <c r="AR2658" s="57"/>
      <c r="AS2658" s="57"/>
      <c r="AT2658" s="57"/>
      <c r="AU2658" s="57"/>
      <c r="AV2658" s="57"/>
      <c r="AW2658" s="57"/>
      <c r="AX2658" s="57"/>
      <c r="AY2658" s="57"/>
      <c r="AZ2658" s="57"/>
      <c r="BA2658" s="57"/>
      <c r="BB2658" s="57"/>
      <c r="BC2658" s="57"/>
      <c r="BD2658" s="57"/>
      <c r="BE2658" s="338"/>
    </row>
    <row r="2659" spans="2:57">
      <c r="B2659" s="29"/>
      <c r="C2659" s="55"/>
      <c r="D2659" s="55"/>
      <c r="E2659" s="55"/>
      <c r="F2659" s="55"/>
      <c r="G2659" s="55"/>
      <c r="H2659" s="55"/>
      <c r="I2659" s="55"/>
      <c r="J2659" s="55"/>
      <c r="K2659" s="55"/>
      <c r="L2659" s="55"/>
      <c r="M2659" s="120"/>
      <c r="N2659" s="34"/>
      <c r="O2659" s="2"/>
      <c r="P2659" s="2"/>
      <c r="Q2659" s="105"/>
      <c r="R2659" s="34"/>
      <c r="S2659" s="2"/>
      <c r="T2659" s="34"/>
      <c r="U2659" s="2"/>
      <c r="V2659" s="34"/>
      <c r="W2659" s="2"/>
      <c r="X2659" s="34"/>
      <c r="Y2659" s="2"/>
      <c r="Z2659" s="34"/>
      <c r="AA2659" s="2"/>
      <c r="AB2659" s="34"/>
      <c r="AC2659" s="2"/>
      <c r="AD2659" s="34"/>
      <c r="AE2659" s="2"/>
      <c r="AF2659" s="34"/>
      <c r="AG2659" s="2"/>
      <c r="AH2659" s="168" t="str">
        <f>IFERROR(VLOOKUP($B2657,D1_9!$E$5:$S$204,13,FALSE)&amp;"","")</f>
        <v/>
      </c>
      <c r="AI2659" s="156"/>
      <c r="AJ2659" s="156"/>
      <c r="AK2659" s="156"/>
      <c r="AL2659" s="173" t="s">
        <v>410</v>
      </c>
      <c r="AM2659" s="205" t="str">
        <f>IFERROR(VLOOKUP($B2657,D1_9!$E$5:$S$204,14,FALSE)&amp;"","")</f>
        <v/>
      </c>
      <c r="AN2659" s="173"/>
      <c r="AO2659" s="173"/>
      <c r="AP2659" s="222"/>
      <c r="AQ2659" s="22"/>
      <c r="AR2659" s="57"/>
      <c r="AS2659" s="57"/>
      <c r="AT2659" s="57"/>
      <c r="AU2659" s="57"/>
      <c r="AV2659" s="57"/>
      <c r="AW2659" s="57"/>
      <c r="AX2659" s="57"/>
      <c r="AY2659" s="57"/>
      <c r="AZ2659" s="57"/>
      <c r="BA2659" s="57"/>
      <c r="BB2659" s="57"/>
      <c r="BC2659" s="57"/>
      <c r="BD2659" s="57"/>
      <c r="BE2659" s="338"/>
    </row>
    <row r="2660" spans="2:57">
      <c r="B2660" s="18"/>
      <c r="C2660" s="73"/>
      <c r="D2660" s="73"/>
      <c r="E2660" s="73"/>
      <c r="F2660" s="73"/>
      <c r="G2660" s="73"/>
      <c r="H2660" s="73"/>
      <c r="I2660" s="73"/>
      <c r="J2660" s="73"/>
      <c r="K2660" s="73"/>
      <c r="L2660" s="73"/>
      <c r="M2660" s="121"/>
      <c r="N2660" s="25"/>
      <c r="O2660" s="77"/>
      <c r="P2660" s="77"/>
      <c r="Q2660" s="106"/>
      <c r="R2660" s="25"/>
      <c r="S2660" s="77"/>
      <c r="T2660" s="25"/>
      <c r="U2660" s="77"/>
      <c r="V2660" s="25"/>
      <c r="W2660" s="77"/>
      <c r="X2660" s="25"/>
      <c r="Y2660" s="77"/>
      <c r="Z2660" s="25"/>
      <c r="AA2660" s="77"/>
      <c r="AB2660" s="25"/>
      <c r="AC2660" s="77"/>
      <c r="AD2660" s="25"/>
      <c r="AE2660" s="77"/>
      <c r="AF2660" s="25"/>
      <c r="AG2660" s="77"/>
      <c r="AH2660" s="25"/>
      <c r="AI2660" s="77"/>
      <c r="AJ2660" s="77"/>
      <c r="AK2660" s="77"/>
      <c r="AL2660" s="174"/>
      <c r="AM2660" s="174"/>
      <c r="AN2660" s="174"/>
      <c r="AO2660" s="174"/>
      <c r="AP2660" s="216"/>
      <c r="AQ2660" s="23"/>
      <c r="AR2660" s="75"/>
      <c r="AS2660" s="75"/>
      <c r="AT2660" s="75"/>
      <c r="AU2660" s="75"/>
      <c r="AV2660" s="75"/>
      <c r="AW2660" s="75"/>
      <c r="AX2660" s="75"/>
      <c r="AY2660" s="75"/>
      <c r="AZ2660" s="75"/>
      <c r="BA2660" s="75"/>
      <c r="BB2660" s="75"/>
      <c r="BC2660" s="75"/>
      <c r="BD2660" s="75"/>
      <c r="BE2660" s="339"/>
    </row>
    <row r="2661" spans="2:57" ht="14.25" customHeight="1">
      <c r="B2661" s="47" t="str">
        <f>D1_9!$E11&amp;""</f>
        <v/>
      </c>
      <c r="C2661" s="72"/>
      <c r="D2661" s="72"/>
      <c r="E2661" s="72"/>
      <c r="F2661" s="72"/>
      <c r="G2661" s="72"/>
      <c r="H2661" s="72"/>
      <c r="I2661" s="72"/>
      <c r="J2661" s="72"/>
      <c r="K2661" s="72"/>
      <c r="L2661" s="72"/>
      <c r="M2661" s="119"/>
      <c r="N2661" s="69" t="str">
        <f>IFERROR(VLOOKUP($B2661,D1_9!$E$5:$S$204,2,FALSE)&amp;"","")</f>
        <v/>
      </c>
      <c r="O2661" s="76"/>
      <c r="P2661" s="76"/>
      <c r="Q2661" s="104"/>
      <c r="R2661" s="69" t="str">
        <f>IFERROR(VLOOKUP($B2661,D1_9!$E$5:$S$204,3,FALSE)&amp;"","")</f>
        <v/>
      </c>
      <c r="S2661" s="76"/>
      <c r="T2661" s="69" t="str">
        <f>IFERROR(VLOOKUP($B2661,D1_9!$E$5:$S$204,4,FALSE)&amp;"","")</f>
        <v/>
      </c>
      <c r="U2661" s="76"/>
      <c r="V2661" s="69" t="str">
        <f>IFERROR(VLOOKUP($B2661,D1_9!$E$5:$S$204,5,FALSE)&amp;"","")</f>
        <v/>
      </c>
      <c r="W2661" s="76"/>
      <c r="X2661" s="69" t="str">
        <f>IFERROR(VLOOKUP($B2661,D1_9!$E$5:$S$204,6,FALSE)&amp;"","")</f>
        <v/>
      </c>
      <c r="Y2661" s="76"/>
      <c r="Z2661" s="69" t="str">
        <f>IFERROR(VLOOKUP($B2661,D1_9!$E$5:$S$204,7,FALSE)&amp;"","")</f>
        <v/>
      </c>
      <c r="AA2661" s="76"/>
      <c r="AB2661" s="69" t="str">
        <f>IFERROR(VLOOKUP($B2661,D1_9!$E$5:$S$204,8,FALSE)&amp;"","")</f>
        <v/>
      </c>
      <c r="AC2661" s="76"/>
      <c r="AD2661" s="69" t="str">
        <f>IFERROR(VLOOKUP($B2661,D1_9!$E$5:$S$204,9,FALSE)&amp;"","")</f>
        <v/>
      </c>
      <c r="AE2661" s="76"/>
      <c r="AF2661" s="69" t="str">
        <f>IFERROR(VLOOKUP($B2661,D1_9!$E$5:$S$204,10,FALSE)&amp;"","")</f>
        <v/>
      </c>
      <c r="AG2661" s="76"/>
      <c r="AH2661" s="160" t="str">
        <f>IFERROR(VLOOKUP($B2661,D1_9!$E$5:$S$204,11,FALSE)&amp;"","")</f>
        <v/>
      </c>
      <c r="AI2661" s="172"/>
      <c r="AJ2661" s="172"/>
      <c r="AK2661" s="172"/>
      <c r="AL2661" s="172" t="s">
        <v>410</v>
      </c>
      <c r="AM2661" s="204" t="str">
        <f>IFERROR(VLOOKUP($B2661,D1_9!$E$5:$S$204,12,FALSE)&amp;"","")</f>
        <v/>
      </c>
      <c r="AN2661" s="172"/>
      <c r="AO2661" s="172"/>
      <c r="AP2661" s="215"/>
      <c r="AQ2661" s="36" t="str">
        <f>IFERROR(VLOOKUP($B2661,D1_9!$E$5:$S$204,15,FALSE)&amp;"","")</f>
        <v/>
      </c>
      <c r="AR2661" s="74"/>
      <c r="AS2661" s="74"/>
      <c r="AT2661" s="74"/>
      <c r="AU2661" s="74"/>
      <c r="AV2661" s="74"/>
      <c r="AW2661" s="74"/>
      <c r="AX2661" s="74"/>
      <c r="AY2661" s="74"/>
      <c r="AZ2661" s="74"/>
      <c r="BA2661" s="74"/>
      <c r="BB2661" s="74"/>
      <c r="BC2661" s="74"/>
      <c r="BD2661" s="74"/>
      <c r="BE2661" s="337"/>
    </row>
    <row r="2662" spans="2:57">
      <c r="B2662" s="29"/>
      <c r="C2662" s="55"/>
      <c r="D2662" s="55"/>
      <c r="E2662" s="55"/>
      <c r="F2662" s="55"/>
      <c r="G2662" s="55"/>
      <c r="H2662" s="55"/>
      <c r="I2662" s="55"/>
      <c r="J2662" s="55"/>
      <c r="K2662" s="55"/>
      <c r="L2662" s="55"/>
      <c r="M2662" s="120"/>
      <c r="N2662" s="34"/>
      <c r="O2662" s="2"/>
      <c r="P2662" s="2"/>
      <c r="Q2662" s="105"/>
      <c r="R2662" s="34"/>
      <c r="S2662" s="2"/>
      <c r="T2662" s="34"/>
      <c r="U2662" s="2"/>
      <c r="V2662" s="34"/>
      <c r="W2662" s="2"/>
      <c r="X2662" s="34"/>
      <c r="Y2662" s="2"/>
      <c r="Z2662" s="34"/>
      <c r="AA2662" s="2"/>
      <c r="AB2662" s="34"/>
      <c r="AC2662" s="2"/>
      <c r="AD2662" s="34"/>
      <c r="AE2662" s="2"/>
      <c r="AF2662" s="34"/>
      <c r="AG2662" s="2"/>
      <c r="AH2662" s="161"/>
      <c r="AI2662" s="173"/>
      <c r="AJ2662" s="173"/>
      <c r="AK2662" s="173"/>
      <c r="AL2662" s="173"/>
      <c r="AM2662" s="173"/>
      <c r="AN2662" s="173"/>
      <c r="AO2662" s="173"/>
      <c r="AP2662" s="222"/>
      <c r="AQ2662" s="22"/>
      <c r="AR2662" s="57"/>
      <c r="AS2662" s="57"/>
      <c r="AT2662" s="57"/>
      <c r="AU2662" s="57"/>
      <c r="AV2662" s="57"/>
      <c r="AW2662" s="57"/>
      <c r="AX2662" s="57"/>
      <c r="AY2662" s="57"/>
      <c r="AZ2662" s="57"/>
      <c r="BA2662" s="57"/>
      <c r="BB2662" s="57"/>
      <c r="BC2662" s="57"/>
      <c r="BD2662" s="57"/>
      <c r="BE2662" s="338"/>
    </row>
    <row r="2663" spans="2:57">
      <c r="B2663" s="29"/>
      <c r="C2663" s="55"/>
      <c r="D2663" s="55"/>
      <c r="E2663" s="55"/>
      <c r="F2663" s="55"/>
      <c r="G2663" s="55"/>
      <c r="H2663" s="55"/>
      <c r="I2663" s="55"/>
      <c r="J2663" s="55"/>
      <c r="K2663" s="55"/>
      <c r="L2663" s="55"/>
      <c r="M2663" s="120"/>
      <c r="N2663" s="34"/>
      <c r="O2663" s="2"/>
      <c r="P2663" s="2"/>
      <c r="Q2663" s="105"/>
      <c r="R2663" s="34"/>
      <c r="S2663" s="2"/>
      <c r="T2663" s="34"/>
      <c r="U2663" s="2"/>
      <c r="V2663" s="34"/>
      <c r="W2663" s="2"/>
      <c r="X2663" s="34"/>
      <c r="Y2663" s="2"/>
      <c r="Z2663" s="34"/>
      <c r="AA2663" s="2"/>
      <c r="AB2663" s="34"/>
      <c r="AC2663" s="2"/>
      <c r="AD2663" s="34"/>
      <c r="AE2663" s="2"/>
      <c r="AF2663" s="34"/>
      <c r="AG2663" s="2"/>
      <c r="AH2663" s="162" t="str">
        <f>IFERROR(VLOOKUP($B2661,D1_9!$E$5:$S$204,13,FALSE)&amp;"","")</f>
        <v/>
      </c>
      <c r="AI2663" s="173"/>
      <c r="AJ2663" s="173"/>
      <c r="AK2663" s="173"/>
      <c r="AL2663" s="173" t="s">
        <v>410</v>
      </c>
      <c r="AM2663" s="205" t="str">
        <f>IFERROR(VLOOKUP($B2661,D1_9!$E$5:$S$204,14,FALSE)&amp;"","")</f>
        <v/>
      </c>
      <c r="AN2663" s="173"/>
      <c r="AO2663" s="173"/>
      <c r="AP2663" s="222"/>
      <c r="AQ2663" s="22"/>
      <c r="AR2663" s="57"/>
      <c r="AS2663" s="57"/>
      <c r="AT2663" s="57"/>
      <c r="AU2663" s="57"/>
      <c r="AV2663" s="57"/>
      <c r="AW2663" s="57"/>
      <c r="AX2663" s="57"/>
      <c r="AY2663" s="57"/>
      <c r="AZ2663" s="57"/>
      <c r="BA2663" s="57"/>
      <c r="BB2663" s="57"/>
      <c r="BC2663" s="57"/>
      <c r="BD2663" s="57"/>
      <c r="BE2663" s="338"/>
    </row>
    <row r="2664" spans="2:57">
      <c r="B2664" s="18"/>
      <c r="C2664" s="73"/>
      <c r="D2664" s="73"/>
      <c r="E2664" s="73"/>
      <c r="F2664" s="73"/>
      <c r="G2664" s="73"/>
      <c r="H2664" s="73"/>
      <c r="I2664" s="73"/>
      <c r="J2664" s="73"/>
      <c r="K2664" s="73"/>
      <c r="L2664" s="73"/>
      <c r="M2664" s="121"/>
      <c r="N2664" s="25"/>
      <c r="O2664" s="77"/>
      <c r="P2664" s="77"/>
      <c r="Q2664" s="106"/>
      <c r="R2664" s="25"/>
      <c r="S2664" s="77"/>
      <c r="T2664" s="25"/>
      <c r="U2664" s="77"/>
      <c r="V2664" s="25"/>
      <c r="W2664" s="77"/>
      <c r="X2664" s="25"/>
      <c r="Y2664" s="77"/>
      <c r="Z2664" s="25"/>
      <c r="AA2664" s="77"/>
      <c r="AB2664" s="25"/>
      <c r="AC2664" s="77"/>
      <c r="AD2664" s="25"/>
      <c r="AE2664" s="77"/>
      <c r="AF2664" s="25"/>
      <c r="AG2664" s="77"/>
      <c r="AH2664" s="163"/>
      <c r="AI2664" s="174"/>
      <c r="AJ2664" s="174"/>
      <c r="AK2664" s="174"/>
      <c r="AL2664" s="174"/>
      <c r="AM2664" s="174"/>
      <c r="AN2664" s="174"/>
      <c r="AO2664" s="174"/>
      <c r="AP2664" s="216"/>
      <c r="AQ2664" s="23"/>
      <c r="AR2664" s="75"/>
      <c r="AS2664" s="75"/>
      <c r="AT2664" s="75"/>
      <c r="AU2664" s="75"/>
      <c r="AV2664" s="75"/>
      <c r="AW2664" s="75"/>
      <c r="AX2664" s="75"/>
      <c r="AY2664" s="75"/>
      <c r="AZ2664" s="75"/>
      <c r="BA2664" s="75"/>
      <c r="BB2664" s="75"/>
      <c r="BC2664" s="75"/>
      <c r="BD2664" s="75"/>
      <c r="BE2664" s="339"/>
    </row>
    <row r="2665" spans="2:57" ht="14.25" customHeight="1">
      <c r="B2665" s="47" t="str">
        <f>D1_9!E12&amp;""</f>
        <v/>
      </c>
      <c r="C2665" s="72"/>
      <c r="D2665" s="72"/>
      <c r="E2665" s="72"/>
      <c r="F2665" s="72"/>
      <c r="G2665" s="72"/>
      <c r="H2665" s="72"/>
      <c r="I2665" s="72"/>
      <c r="J2665" s="72"/>
      <c r="K2665" s="72"/>
      <c r="L2665" s="72"/>
      <c r="M2665" s="119"/>
      <c r="N2665" s="69" t="str">
        <f>IFERROR(VLOOKUP($B2665,D1_9!$E$5:$S$204,2,FALSE)&amp;"","")</f>
        <v/>
      </c>
      <c r="O2665" s="76"/>
      <c r="P2665" s="76"/>
      <c r="Q2665" s="104"/>
      <c r="R2665" s="69" t="str">
        <f>IFERROR(VLOOKUP($B2665,D1_9!$E$5:$S$204,3,FALSE)&amp;"","")</f>
        <v/>
      </c>
      <c r="S2665" s="76"/>
      <c r="T2665" s="69" t="str">
        <f>IFERROR(VLOOKUP($B2665,D1_9!$E$5:$S$204,4,FALSE)&amp;"","")</f>
        <v/>
      </c>
      <c r="U2665" s="76"/>
      <c r="V2665" s="69" t="str">
        <f>IFERROR(VLOOKUP($B2665,D1_9!$E$5:$S$204,5,FALSE)&amp;"","")</f>
        <v/>
      </c>
      <c r="W2665" s="76"/>
      <c r="X2665" s="69" t="str">
        <f>IFERROR(VLOOKUP($B2665,D1_9!$E$5:$S$204,6,FALSE)&amp;"","")</f>
        <v/>
      </c>
      <c r="Y2665" s="76"/>
      <c r="Z2665" s="69" t="str">
        <f>IFERROR(VLOOKUP($B2665,D1_9!$E$5:$S$204,7,FALSE)&amp;"","")</f>
        <v/>
      </c>
      <c r="AA2665" s="76"/>
      <c r="AB2665" s="69" t="str">
        <f>IFERROR(VLOOKUP($B2665,D1_9!$E$5:$S$204,8,FALSE)&amp;"","")</f>
        <v/>
      </c>
      <c r="AC2665" s="76"/>
      <c r="AD2665" s="69" t="str">
        <f>IFERROR(VLOOKUP($B2665,D1_9!$E$5:$S$204,9,FALSE)&amp;"","")</f>
        <v/>
      </c>
      <c r="AE2665" s="76"/>
      <c r="AF2665" s="69" t="str">
        <f>IFERROR(VLOOKUP($B2665,D1_9!$E$5:$S$204,10,FALSE)&amp;"","")</f>
        <v/>
      </c>
      <c r="AG2665" s="76"/>
      <c r="AH2665" s="160" t="str">
        <f>IFERROR(VLOOKUP($B2665,D1_9!$E$5:$S$204,11,FALSE)&amp;"","")</f>
        <v/>
      </c>
      <c r="AI2665" s="172"/>
      <c r="AJ2665" s="172"/>
      <c r="AK2665" s="172"/>
      <c r="AL2665" s="172" t="s">
        <v>410</v>
      </c>
      <c r="AM2665" s="204" t="str">
        <f>IFERROR(VLOOKUP($B2665,D1_9!$E$5:$S$204,12,FALSE)&amp;"","")</f>
        <v/>
      </c>
      <c r="AN2665" s="172"/>
      <c r="AO2665" s="172"/>
      <c r="AP2665" s="215"/>
      <c r="AQ2665" s="36" t="str">
        <f>IFERROR(VLOOKUP($B2665,D1_9!$E$5:$S$204,15,FALSE)&amp;"","")</f>
        <v/>
      </c>
      <c r="AR2665" s="74"/>
      <c r="AS2665" s="74"/>
      <c r="AT2665" s="74"/>
      <c r="AU2665" s="74"/>
      <c r="AV2665" s="74"/>
      <c r="AW2665" s="74"/>
      <c r="AX2665" s="74"/>
      <c r="AY2665" s="74"/>
      <c r="AZ2665" s="74"/>
      <c r="BA2665" s="74"/>
      <c r="BB2665" s="74"/>
      <c r="BC2665" s="74"/>
      <c r="BD2665" s="74"/>
      <c r="BE2665" s="337"/>
    </row>
    <row r="2666" spans="2:57">
      <c r="B2666" s="29"/>
      <c r="C2666" s="55"/>
      <c r="D2666" s="55"/>
      <c r="E2666" s="55"/>
      <c r="F2666" s="55"/>
      <c r="G2666" s="55"/>
      <c r="H2666" s="55"/>
      <c r="I2666" s="55"/>
      <c r="J2666" s="55"/>
      <c r="K2666" s="55"/>
      <c r="L2666" s="55"/>
      <c r="M2666" s="120"/>
      <c r="N2666" s="34"/>
      <c r="O2666" s="2"/>
      <c r="P2666" s="2"/>
      <c r="Q2666" s="105"/>
      <c r="R2666" s="34"/>
      <c r="S2666" s="2"/>
      <c r="T2666" s="34"/>
      <c r="U2666" s="2"/>
      <c r="V2666" s="34"/>
      <c r="W2666" s="2"/>
      <c r="X2666" s="34"/>
      <c r="Y2666" s="2"/>
      <c r="Z2666" s="34"/>
      <c r="AA2666" s="2"/>
      <c r="AB2666" s="34"/>
      <c r="AC2666" s="2"/>
      <c r="AD2666" s="34"/>
      <c r="AE2666" s="2"/>
      <c r="AF2666" s="34"/>
      <c r="AG2666" s="2"/>
      <c r="AH2666" s="161"/>
      <c r="AI2666" s="173"/>
      <c r="AJ2666" s="173"/>
      <c r="AK2666" s="173"/>
      <c r="AL2666" s="173"/>
      <c r="AM2666" s="173"/>
      <c r="AN2666" s="173"/>
      <c r="AO2666" s="173"/>
      <c r="AP2666" s="222"/>
      <c r="AQ2666" s="22"/>
      <c r="AR2666" s="57"/>
      <c r="AS2666" s="57"/>
      <c r="AT2666" s="57"/>
      <c r="AU2666" s="57"/>
      <c r="AV2666" s="57"/>
      <c r="AW2666" s="57"/>
      <c r="AX2666" s="57"/>
      <c r="AY2666" s="57"/>
      <c r="AZ2666" s="57"/>
      <c r="BA2666" s="57"/>
      <c r="BB2666" s="57"/>
      <c r="BC2666" s="57"/>
      <c r="BD2666" s="57"/>
      <c r="BE2666" s="338"/>
    </row>
    <row r="2667" spans="2:57">
      <c r="B2667" s="29"/>
      <c r="C2667" s="55"/>
      <c r="D2667" s="55"/>
      <c r="E2667" s="55"/>
      <c r="F2667" s="55"/>
      <c r="G2667" s="55"/>
      <c r="H2667" s="55"/>
      <c r="I2667" s="55"/>
      <c r="J2667" s="55"/>
      <c r="K2667" s="55"/>
      <c r="L2667" s="55"/>
      <c r="M2667" s="120"/>
      <c r="N2667" s="34"/>
      <c r="O2667" s="2"/>
      <c r="P2667" s="2"/>
      <c r="Q2667" s="105"/>
      <c r="R2667" s="34"/>
      <c r="S2667" s="2"/>
      <c r="T2667" s="34"/>
      <c r="U2667" s="2"/>
      <c r="V2667" s="34"/>
      <c r="W2667" s="2"/>
      <c r="X2667" s="34"/>
      <c r="Y2667" s="2"/>
      <c r="Z2667" s="34"/>
      <c r="AA2667" s="2"/>
      <c r="AB2667" s="34"/>
      <c r="AC2667" s="2"/>
      <c r="AD2667" s="34"/>
      <c r="AE2667" s="2"/>
      <c r="AF2667" s="34"/>
      <c r="AG2667" s="2"/>
      <c r="AH2667" s="162" t="str">
        <f>IFERROR(VLOOKUP($B2665,D1_9!$E$5:$S$204,13,FALSE)&amp;"","")</f>
        <v/>
      </c>
      <c r="AI2667" s="173"/>
      <c r="AJ2667" s="173"/>
      <c r="AK2667" s="173"/>
      <c r="AL2667" s="173" t="s">
        <v>410</v>
      </c>
      <c r="AM2667" s="205" t="str">
        <f>IFERROR(VLOOKUP($B2665,D1_9!$E$5:$S$204,14,FALSE)&amp;"","")</f>
        <v/>
      </c>
      <c r="AN2667" s="173"/>
      <c r="AO2667" s="173"/>
      <c r="AP2667" s="222"/>
      <c r="AQ2667" s="22"/>
      <c r="AR2667" s="57"/>
      <c r="AS2667" s="57"/>
      <c r="AT2667" s="57"/>
      <c r="AU2667" s="57"/>
      <c r="AV2667" s="57"/>
      <c r="AW2667" s="57"/>
      <c r="AX2667" s="57"/>
      <c r="AY2667" s="57"/>
      <c r="AZ2667" s="57"/>
      <c r="BA2667" s="57"/>
      <c r="BB2667" s="57"/>
      <c r="BC2667" s="57"/>
      <c r="BD2667" s="57"/>
      <c r="BE2667" s="338"/>
    </row>
    <row r="2668" spans="2:57">
      <c r="B2668" s="18"/>
      <c r="C2668" s="73"/>
      <c r="D2668" s="73"/>
      <c r="E2668" s="73"/>
      <c r="F2668" s="73"/>
      <c r="G2668" s="73"/>
      <c r="H2668" s="73"/>
      <c r="I2668" s="73"/>
      <c r="J2668" s="73"/>
      <c r="K2668" s="73"/>
      <c r="L2668" s="73"/>
      <c r="M2668" s="121"/>
      <c r="N2668" s="25"/>
      <c r="O2668" s="77"/>
      <c r="P2668" s="77"/>
      <c r="Q2668" s="106"/>
      <c r="R2668" s="25"/>
      <c r="S2668" s="77"/>
      <c r="T2668" s="25"/>
      <c r="U2668" s="77"/>
      <c r="V2668" s="25"/>
      <c r="W2668" s="77"/>
      <c r="X2668" s="25"/>
      <c r="Y2668" s="77"/>
      <c r="Z2668" s="25"/>
      <c r="AA2668" s="77"/>
      <c r="AB2668" s="25"/>
      <c r="AC2668" s="77"/>
      <c r="AD2668" s="25"/>
      <c r="AE2668" s="77"/>
      <c r="AF2668" s="25"/>
      <c r="AG2668" s="77"/>
      <c r="AH2668" s="163"/>
      <c r="AI2668" s="174"/>
      <c r="AJ2668" s="174"/>
      <c r="AK2668" s="174"/>
      <c r="AL2668" s="174"/>
      <c r="AM2668" s="174"/>
      <c r="AN2668" s="174"/>
      <c r="AO2668" s="174"/>
      <c r="AP2668" s="216"/>
      <c r="AQ2668" s="23"/>
      <c r="AR2668" s="75"/>
      <c r="AS2668" s="75"/>
      <c r="AT2668" s="75"/>
      <c r="AU2668" s="75"/>
      <c r="AV2668" s="75"/>
      <c r="AW2668" s="75"/>
      <c r="AX2668" s="75"/>
      <c r="AY2668" s="75"/>
      <c r="AZ2668" s="75"/>
      <c r="BA2668" s="75"/>
      <c r="BB2668" s="75"/>
      <c r="BC2668" s="75"/>
      <c r="BD2668" s="75"/>
      <c r="BE2668" s="339"/>
    </row>
    <row r="2669" spans="2:57" ht="14.25" customHeight="1">
      <c r="B2669" s="47" t="str">
        <f>D1_9!$E13&amp;""</f>
        <v/>
      </c>
      <c r="C2669" s="72"/>
      <c r="D2669" s="72"/>
      <c r="E2669" s="72"/>
      <c r="F2669" s="72"/>
      <c r="G2669" s="72"/>
      <c r="H2669" s="72"/>
      <c r="I2669" s="72"/>
      <c r="J2669" s="72"/>
      <c r="K2669" s="72"/>
      <c r="L2669" s="72"/>
      <c r="M2669" s="119"/>
      <c r="N2669" s="69" t="str">
        <f>IFERROR(VLOOKUP($B2669,D1_9!$E$5:$S$204,2,FALSE)&amp;"","")</f>
        <v/>
      </c>
      <c r="O2669" s="76"/>
      <c r="P2669" s="76"/>
      <c r="Q2669" s="104"/>
      <c r="R2669" s="69" t="str">
        <f>IFERROR(VLOOKUP($B2669,D1_9!$E$5:$S$204,3,FALSE)&amp;"","")</f>
        <v/>
      </c>
      <c r="S2669" s="76"/>
      <c r="T2669" s="69" t="str">
        <f>IFERROR(VLOOKUP($B2669,D1_9!$E$5:$S$204,4,FALSE)&amp;"","")</f>
        <v/>
      </c>
      <c r="U2669" s="76"/>
      <c r="V2669" s="69" t="str">
        <f>IFERROR(VLOOKUP($B2669,D1_9!$E$5:$S$204,5,FALSE)&amp;"","")</f>
        <v/>
      </c>
      <c r="W2669" s="76"/>
      <c r="X2669" s="69" t="str">
        <f>IFERROR(VLOOKUP($B2669,D1_9!$E$5:$S$204,6,FALSE)&amp;"","")</f>
        <v/>
      </c>
      <c r="Y2669" s="76"/>
      <c r="Z2669" s="69" t="str">
        <f>IFERROR(VLOOKUP($B2669,D1_9!$E$5:$S$204,7,FALSE)&amp;"","")</f>
        <v/>
      </c>
      <c r="AA2669" s="76"/>
      <c r="AB2669" s="69" t="str">
        <f>IFERROR(VLOOKUP($B2669,D1_9!$E$5:$S$204,8,FALSE)&amp;"","")</f>
        <v/>
      </c>
      <c r="AC2669" s="76"/>
      <c r="AD2669" s="69" t="str">
        <f>IFERROR(VLOOKUP($B2669,D1_9!$E$5:$S$204,9,FALSE)&amp;"","")</f>
        <v/>
      </c>
      <c r="AE2669" s="76"/>
      <c r="AF2669" s="69" t="str">
        <f>IFERROR(VLOOKUP($B2669,D1_9!$E$5:$S$204,10,FALSE)&amp;"","")</f>
        <v/>
      </c>
      <c r="AG2669" s="76"/>
      <c r="AH2669" s="160" t="str">
        <f>IFERROR(VLOOKUP($B2669,D1_9!$E$5:$S$204,11,FALSE)&amp;"","")</f>
        <v/>
      </c>
      <c r="AI2669" s="172"/>
      <c r="AJ2669" s="172"/>
      <c r="AK2669" s="172"/>
      <c r="AL2669" s="172" t="s">
        <v>410</v>
      </c>
      <c r="AM2669" s="204" t="str">
        <f>IFERROR(VLOOKUP($B2669,D1_9!$E$5:$S$204,12,FALSE)&amp;"","")</f>
        <v/>
      </c>
      <c r="AN2669" s="172"/>
      <c r="AO2669" s="172"/>
      <c r="AP2669" s="215"/>
      <c r="AQ2669" s="36" t="str">
        <f>IFERROR(VLOOKUP($B2669,D1_9!$E$5:$S$204,15,FALSE)&amp;"","")</f>
        <v/>
      </c>
      <c r="AR2669" s="74"/>
      <c r="AS2669" s="74"/>
      <c r="AT2669" s="74"/>
      <c r="AU2669" s="74"/>
      <c r="AV2669" s="74"/>
      <c r="AW2669" s="74"/>
      <c r="AX2669" s="74"/>
      <c r="AY2669" s="74"/>
      <c r="AZ2669" s="74"/>
      <c r="BA2669" s="74"/>
      <c r="BB2669" s="74"/>
      <c r="BC2669" s="74"/>
      <c r="BD2669" s="74"/>
      <c r="BE2669" s="337"/>
    </row>
    <row r="2670" spans="2:57">
      <c r="B2670" s="29"/>
      <c r="C2670" s="55"/>
      <c r="D2670" s="55"/>
      <c r="E2670" s="55"/>
      <c r="F2670" s="55"/>
      <c r="G2670" s="55"/>
      <c r="H2670" s="55"/>
      <c r="I2670" s="55"/>
      <c r="J2670" s="55"/>
      <c r="K2670" s="55"/>
      <c r="L2670" s="55"/>
      <c r="M2670" s="120"/>
      <c r="N2670" s="34"/>
      <c r="O2670" s="2"/>
      <c r="P2670" s="2"/>
      <c r="Q2670" s="105"/>
      <c r="R2670" s="34"/>
      <c r="S2670" s="2"/>
      <c r="T2670" s="34"/>
      <c r="U2670" s="2"/>
      <c r="V2670" s="34"/>
      <c r="W2670" s="2"/>
      <c r="X2670" s="34"/>
      <c r="Y2670" s="2"/>
      <c r="Z2670" s="34"/>
      <c r="AA2670" s="2"/>
      <c r="AB2670" s="34"/>
      <c r="AC2670" s="2"/>
      <c r="AD2670" s="34"/>
      <c r="AE2670" s="2"/>
      <c r="AF2670" s="34"/>
      <c r="AG2670" s="2"/>
      <c r="AH2670" s="161"/>
      <c r="AI2670" s="173"/>
      <c r="AJ2670" s="173"/>
      <c r="AK2670" s="173"/>
      <c r="AL2670" s="173"/>
      <c r="AM2670" s="173"/>
      <c r="AN2670" s="173"/>
      <c r="AO2670" s="173"/>
      <c r="AP2670" s="222"/>
      <c r="AQ2670" s="22"/>
      <c r="AR2670" s="57"/>
      <c r="AS2670" s="57"/>
      <c r="AT2670" s="57"/>
      <c r="AU2670" s="57"/>
      <c r="AV2670" s="57"/>
      <c r="AW2670" s="57"/>
      <c r="AX2670" s="57"/>
      <c r="AY2670" s="57"/>
      <c r="AZ2670" s="57"/>
      <c r="BA2670" s="57"/>
      <c r="BB2670" s="57"/>
      <c r="BC2670" s="57"/>
      <c r="BD2670" s="57"/>
      <c r="BE2670" s="338"/>
    </row>
    <row r="2671" spans="2:57">
      <c r="B2671" s="29"/>
      <c r="C2671" s="55"/>
      <c r="D2671" s="55"/>
      <c r="E2671" s="55"/>
      <c r="F2671" s="55"/>
      <c r="G2671" s="55"/>
      <c r="H2671" s="55"/>
      <c r="I2671" s="55"/>
      <c r="J2671" s="55"/>
      <c r="K2671" s="55"/>
      <c r="L2671" s="55"/>
      <c r="M2671" s="120"/>
      <c r="N2671" s="34"/>
      <c r="O2671" s="2"/>
      <c r="P2671" s="2"/>
      <c r="Q2671" s="105"/>
      <c r="R2671" s="34"/>
      <c r="S2671" s="2"/>
      <c r="T2671" s="34"/>
      <c r="U2671" s="2"/>
      <c r="V2671" s="34"/>
      <c r="W2671" s="2"/>
      <c r="X2671" s="34"/>
      <c r="Y2671" s="2"/>
      <c r="Z2671" s="34"/>
      <c r="AA2671" s="2"/>
      <c r="AB2671" s="34"/>
      <c r="AC2671" s="2"/>
      <c r="AD2671" s="34"/>
      <c r="AE2671" s="2"/>
      <c r="AF2671" s="34"/>
      <c r="AG2671" s="2"/>
      <c r="AH2671" s="162" t="str">
        <f>IFERROR(VLOOKUP($B2669,D1_9!$E$5:$S$204,13,FALSE)&amp;"","")</f>
        <v/>
      </c>
      <c r="AI2671" s="173"/>
      <c r="AJ2671" s="173"/>
      <c r="AK2671" s="173"/>
      <c r="AL2671" s="173" t="s">
        <v>410</v>
      </c>
      <c r="AM2671" s="205" t="str">
        <f>IFERROR(VLOOKUP($B2669,D1_9!$E$5:$S$204,14,FALSE)&amp;"","")</f>
        <v/>
      </c>
      <c r="AN2671" s="173"/>
      <c r="AO2671" s="173"/>
      <c r="AP2671" s="222"/>
      <c r="AQ2671" s="22"/>
      <c r="AR2671" s="57"/>
      <c r="AS2671" s="57"/>
      <c r="AT2671" s="57"/>
      <c r="AU2671" s="57"/>
      <c r="AV2671" s="57"/>
      <c r="AW2671" s="57"/>
      <c r="AX2671" s="57"/>
      <c r="AY2671" s="57"/>
      <c r="AZ2671" s="57"/>
      <c r="BA2671" s="57"/>
      <c r="BB2671" s="57"/>
      <c r="BC2671" s="57"/>
      <c r="BD2671" s="57"/>
      <c r="BE2671" s="338"/>
    </row>
    <row r="2672" spans="2:57">
      <c r="B2672" s="18"/>
      <c r="C2672" s="73"/>
      <c r="D2672" s="73"/>
      <c r="E2672" s="73"/>
      <c r="F2672" s="73"/>
      <c r="G2672" s="73"/>
      <c r="H2672" s="73"/>
      <c r="I2672" s="73"/>
      <c r="J2672" s="73"/>
      <c r="K2672" s="73"/>
      <c r="L2672" s="73"/>
      <c r="M2672" s="121"/>
      <c r="N2672" s="25"/>
      <c r="O2672" s="77"/>
      <c r="P2672" s="77"/>
      <c r="Q2672" s="106"/>
      <c r="R2672" s="25"/>
      <c r="S2672" s="77"/>
      <c r="T2672" s="25"/>
      <c r="U2672" s="77"/>
      <c r="V2672" s="25"/>
      <c r="W2672" s="77"/>
      <c r="X2672" s="25"/>
      <c r="Y2672" s="77"/>
      <c r="Z2672" s="25"/>
      <c r="AA2672" s="77"/>
      <c r="AB2672" s="25"/>
      <c r="AC2672" s="77"/>
      <c r="AD2672" s="25"/>
      <c r="AE2672" s="77"/>
      <c r="AF2672" s="25"/>
      <c r="AG2672" s="77"/>
      <c r="AH2672" s="163"/>
      <c r="AI2672" s="174"/>
      <c r="AJ2672" s="174"/>
      <c r="AK2672" s="174"/>
      <c r="AL2672" s="174"/>
      <c r="AM2672" s="174"/>
      <c r="AN2672" s="174"/>
      <c r="AO2672" s="174"/>
      <c r="AP2672" s="216"/>
      <c r="AQ2672" s="23"/>
      <c r="AR2672" s="75"/>
      <c r="AS2672" s="75"/>
      <c r="AT2672" s="75"/>
      <c r="AU2672" s="75"/>
      <c r="AV2672" s="75"/>
      <c r="AW2672" s="75"/>
      <c r="AX2672" s="75"/>
      <c r="AY2672" s="75"/>
      <c r="AZ2672" s="75"/>
      <c r="BA2672" s="75"/>
      <c r="BB2672" s="75"/>
      <c r="BC2672" s="75"/>
      <c r="BD2672" s="75"/>
      <c r="BE2672" s="339"/>
    </row>
    <row r="2673" spans="1:58" ht="14.25" customHeight="1">
      <c r="B2673" s="47" t="str">
        <f>D1_9!$E14&amp;""</f>
        <v/>
      </c>
      <c r="C2673" s="72"/>
      <c r="D2673" s="72"/>
      <c r="E2673" s="72"/>
      <c r="F2673" s="72"/>
      <c r="G2673" s="72"/>
      <c r="H2673" s="72"/>
      <c r="I2673" s="72"/>
      <c r="J2673" s="72"/>
      <c r="K2673" s="72"/>
      <c r="L2673" s="72"/>
      <c r="M2673" s="119"/>
      <c r="N2673" s="69" t="str">
        <f>IFERROR(VLOOKUP($B2673,D1_9!$E$5:$S$204,2,FALSE)&amp;"","")</f>
        <v/>
      </c>
      <c r="O2673" s="76"/>
      <c r="P2673" s="76"/>
      <c r="Q2673" s="104"/>
      <c r="R2673" s="69" t="str">
        <f>IFERROR(VLOOKUP($B2673,D1_9!$E$5:$S$204,3,FALSE)&amp;"","")</f>
        <v/>
      </c>
      <c r="S2673" s="76"/>
      <c r="T2673" s="69" t="str">
        <f>IFERROR(VLOOKUP($B2673,D1_9!$E$5:$S$204,4,FALSE)&amp;"","")</f>
        <v/>
      </c>
      <c r="U2673" s="76"/>
      <c r="V2673" s="69" t="str">
        <f>IFERROR(VLOOKUP($B2673,D1_9!$E$5:$S$204,5,FALSE)&amp;"","")</f>
        <v/>
      </c>
      <c r="W2673" s="76"/>
      <c r="X2673" s="69" t="str">
        <f>IFERROR(VLOOKUP($B2673,D1_9!$E$5:$S$204,6,FALSE)&amp;"","")</f>
        <v/>
      </c>
      <c r="Y2673" s="76"/>
      <c r="Z2673" s="69" t="str">
        <f>IFERROR(VLOOKUP($B2673,D1_9!$E$5:$S$204,7,FALSE)&amp;"","")</f>
        <v/>
      </c>
      <c r="AA2673" s="76"/>
      <c r="AB2673" s="69" t="str">
        <f>IFERROR(VLOOKUP($B2673,D1_9!$E$5:$S$204,8,FALSE)&amp;"","")</f>
        <v/>
      </c>
      <c r="AC2673" s="76"/>
      <c r="AD2673" s="69" t="str">
        <f>IFERROR(VLOOKUP($B2673,D1_9!$E$5:$S$204,9,FALSE)&amp;"","")</f>
        <v/>
      </c>
      <c r="AE2673" s="76"/>
      <c r="AF2673" s="69" t="str">
        <f>IFERROR(VLOOKUP($B2673,D1_9!$E$5:$S$204,10,FALSE)&amp;"","")</f>
        <v/>
      </c>
      <c r="AG2673" s="76"/>
      <c r="AH2673" s="160" t="str">
        <f>IFERROR(VLOOKUP($B2673,D1_9!$E$5:$S$204,11,FALSE)&amp;"","")</f>
        <v/>
      </c>
      <c r="AI2673" s="172"/>
      <c r="AJ2673" s="172"/>
      <c r="AK2673" s="172"/>
      <c r="AL2673" s="172" t="s">
        <v>410</v>
      </c>
      <c r="AM2673" s="204" t="str">
        <f>IFERROR(VLOOKUP($B2673,D1_9!$E$5:$S$204,12,FALSE)&amp;"","")</f>
        <v/>
      </c>
      <c r="AN2673" s="172"/>
      <c r="AO2673" s="172"/>
      <c r="AP2673" s="215"/>
      <c r="AQ2673" s="36" t="str">
        <f>IFERROR(VLOOKUP($B2673,D1_9!$E$5:$S$204,15,FALSE)&amp;"","")</f>
        <v/>
      </c>
      <c r="AR2673" s="74"/>
      <c r="AS2673" s="74"/>
      <c r="AT2673" s="74"/>
      <c r="AU2673" s="74"/>
      <c r="AV2673" s="74"/>
      <c r="AW2673" s="74"/>
      <c r="AX2673" s="74"/>
      <c r="AY2673" s="74"/>
      <c r="AZ2673" s="74"/>
      <c r="BA2673" s="74"/>
      <c r="BB2673" s="74"/>
      <c r="BC2673" s="74"/>
      <c r="BD2673" s="74"/>
      <c r="BE2673" s="337"/>
    </row>
    <row r="2674" spans="1:58">
      <c r="B2674" s="29"/>
      <c r="C2674" s="55"/>
      <c r="D2674" s="55"/>
      <c r="E2674" s="55"/>
      <c r="F2674" s="55"/>
      <c r="G2674" s="55"/>
      <c r="H2674" s="55"/>
      <c r="I2674" s="55"/>
      <c r="J2674" s="55"/>
      <c r="K2674" s="55"/>
      <c r="L2674" s="55"/>
      <c r="M2674" s="120"/>
      <c r="N2674" s="34"/>
      <c r="O2674" s="2"/>
      <c r="P2674" s="2"/>
      <c r="Q2674" s="105"/>
      <c r="R2674" s="34"/>
      <c r="S2674" s="2"/>
      <c r="T2674" s="34"/>
      <c r="U2674" s="2"/>
      <c r="V2674" s="34"/>
      <c r="W2674" s="2"/>
      <c r="X2674" s="34"/>
      <c r="Y2674" s="2"/>
      <c r="Z2674" s="34"/>
      <c r="AA2674" s="2"/>
      <c r="AB2674" s="34"/>
      <c r="AC2674" s="2"/>
      <c r="AD2674" s="34"/>
      <c r="AE2674" s="2"/>
      <c r="AF2674" s="34"/>
      <c r="AG2674" s="2"/>
      <c r="AH2674" s="161"/>
      <c r="AI2674" s="173"/>
      <c r="AJ2674" s="173"/>
      <c r="AK2674" s="173"/>
      <c r="AL2674" s="173"/>
      <c r="AM2674" s="173"/>
      <c r="AN2674" s="173"/>
      <c r="AO2674" s="173"/>
      <c r="AP2674" s="222"/>
      <c r="AQ2674" s="22"/>
      <c r="AR2674" s="57"/>
      <c r="AS2674" s="57"/>
      <c r="AT2674" s="57"/>
      <c r="AU2674" s="57"/>
      <c r="AV2674" s="57"/>
      <c r="AW2674" s="57"/>
      <c r="AX2674" s="57"/>
      <c r="AY2674" s="57"/>
      <c r="AZ2674" s="57"/>
      <c r="BA2674" s="57"/>
      <c r="BB2674" s="57"/>
      <c r="BC2674" s="57"/>
      <c r="BD2674" s="57"/>
      <c r="BE2674" s="338"/>
    </row>
    <row r="2675" spans="1:58">
      <c r="B2675" s="29"/>
      <c r="C2675" s="55"/>
      <c r="D2675" s="55"/>
      <c r="E2675" s="55"/>
      <c r="F2675" s="55"/>
      <c r="G2675" s="55"/>
      <c r="H2675" s="55"/>
      <c r="I2675" s="55"/>
      <c r="J2675" s="55"/>
      <c r="K2675" s="55"/>
      <c r="L2675" s="55"/>
      <c r="M2675" s="120"/>
      <c r="N2675" s="34"/>
      <c r="O2675" s="2"/>
      <c r="P2675" s="2"/>
      <c r="Q2675" s="105"/>
      <c r="R2675" s="34"/>
      <c r="S2675" s="2"/>
      <c r="T2675" s="34"/>
      <c r="U2675" s="2"/>
      <c r="V2675" s="34"/>
      <c r="W2675" s="2"/>
      <c r="X2675" s="34"/>
      <c r="Y2675" s="2"/>
      <c r="Z2675" s="34"/>
      <c r="AA2675" s="2"/>
      <c r="AB2675" s="34"/>
      <c r="AC2675" s="2"/>
      <c r="AD2675" s="34"/>
      <c r="AE2675" s="2"/>
      <c r="AF2675" s="34"/>
      <c r="AG2675" s="2"/>
      <c r="AH2675" s="162" t="str">
        <f>IFERROR(VLOOKUP($B2673,D1_9!$E$5:$S$204,13,FALSE)&amp;"","")</f>
        <v/>
      </c>
      <c r="AI2675" s="173"/>
      <c r="AJ2675" s="173"/>
      <c r="AK2675" s="173"/>
      <c r="AL2675" s="173" t="s">
        <v>410</v>
      </c>
      <c r="AM2675" s="205" t="str">
        <f>IFERROR(VLOOKUP($B2673,D1_9!$E$5:$S$204,14,FALSE)&amp;"","")</f>
        <v/>
      </c>
      <c r="AN2675" s="173"/>
      <c r="AO2675" s="173"/>
      <c r="AP2675" s="222"/>
      <c r="AQ2675" s="22"/>
      <c r="AR2675" s="57"/>
      <c r="AS2675" s="57"/>
      <c r="AT2675" s="57"/>
      <c r="AU2675" s="57"/>
      <c r="AV2675" s="57"/>
      <c r="AW2675" s="57"/>
      <c r="AX2675" s="57"/>
      <c r="AY2675" s="57"/>
      <c r="AZ2675" s="57"/>
      <c r="BA2675" s="57"/>
      <c r="BB2675" s="57"/>
      <c r="BC2675" s="57"/>
      <c r="BD2675" s="57"/>
      <c r="BE2675" s="338"/>
    </row>
    <row r="2676" spans="1:58">
      <c r="B2676" s="18"/>
      <c r="C2676" s="73"/>
      <c r="D2676" s="73"/>
      <c r="E2676" s="73"/>
      <c r="F2676" s="73"/>
      <c r="G2676" s="73"/>
      <c r="H2676" s="73"/>
      <c r="I2676" s="73"/>
      <c r="J2676" s="73"/>
      <c r="K2676" s="73"/>
      <c r="L2676" s="73"/>
      <c r="M2676" s="121"/>
      <c r="N2676" s="25"/>
      <c r="O2676" s="77"/>
      <c r="P2676" s="77"/>
      <c r="Q2676" s="106"/>
      <c r="R2676" s="25"/>
      <c r="S2676" s="77"/>
      <c r="T2676" s="25"/>
      <c r="U2676" s="77"/>
      <c r="V2676" s="25"/>
      <c r="W2676" s="77"/>
      <c r="X2676" s="25"/>
      <c r="Y2676" s="77"/>
      <c r="Z2676" s="25"/>
      <c r="AA2676" s="77"/>
      <c r="AB2676" s="25"/>
      <c r="AC2676" s="77"/>
      <c r="AD2676" s="25"/>
      <c r="AE2676" s="77"/>
      <c r="AF2676" s="25"/>
      <c r="AG2676" s="77"/>
      <c r="AH2676" s="163"/>
      <c r="AI2676" s="174"/>
      <c r="AJ2676" s="174"/>
      <c r="AK2676" s="174"/>
      <c r="AL2676" s="174"/>
      <c r="AM2676" s="174"/>
      <c r="AN2676" s="174"/>
      <c r="AO2676" s="174"/>
      <c r="AP2676" s="216"/>
      <c r="AQ2676" s="23"/>
      <c r="AR2676" s="75"/>
      <c r="AS2676" s="75"/>
      <c r="AT2676" s="75"/>
      <c r="AU2676" s="75"/>
      <c r="AV2676" s="75"/>
      <c r="AW2676" s="75"/>
      <c r="AX2676" s="75"/>
      <c r="AY2676" s="75"/>
      <c r="AZ2676" s="75"/>
      <c r="BA2676" s="75"/>
      <c r="BB2676" s="75"/>
      <c r="BC2676" s="75"/>
      <c r="BD2676" s="75"/>
      <c r="BE2676" s="339"/>
    </row>
    <row r="2677" spans="1:58">
      <c r="B2677" s="1" t="s">
        <v>7704</v>
      </c>
    </row>
    <row r="2678" spans="1:58">
      <c r="B2678" s="1" t="s">
        <v>7280</v>
      </c>
    </row>
    <row r="2680" spans="1:58">
      <c r="A2680" s="6" t="s">
        <v>7634</v>
      </c>
    </row>
    <row r="2682" spans="1:58" ht="14.25" customHeight="1">
      <c r="B2682" s="11" t="s">
        <v>288</v>
      </c>
      <c r="C2682" s="35"/>
      <c r="D2682" s="35"/>
      <c r="E2682" s="35"/>
      <c r="F2682" s="35"/>
      <c r="G2682" s="35"/>
      <c r="H2682" s="35"/>
      <c r="I2682" s="35"/>
      <c r="J2682" s="35"/>
      <c r="K2682" s="143"/>
      <c r="L2682" s="11" t="s">
        <v>540</v>
      </c>
      <c r="M2682" s="143"/>
      <c r="AL2682" s="1"/>
    </row>
    <row r="2683" spans="1:58" ht="14.25" customHeight="1">
      <c r="B2683" s="8" t="s">
        <v>4671</v>
      </c>
      <c r="C2683" s="65"/>
      <c r="D2683" s="65"/>
      <c r="E2683" s="65"/>
      <c r="F2683" s="65"/>
      <c r="G2683" s="65"/>
      <c r="H2683" s="65"/>
      <c r="I2683" s="65"/>
      <c r="J2683" s="65"/>
      <c r="K2683" s="136"/>
      <c r="L2683" s="130" t="str">
        <f>'D1'!G702&amp;""</f>
        <v/>
      </c>
      <c r="M2683" s="16"/>
      <c r="O2683" s="1" t="s">
        <v>533</v>
      </c>
      <c r="AL2683" s="1"/>
    </row>
    <row r="2684" spans="1:58" ht="14.25" customHeight="1">
      <c r="B2684" s="9"/>
      <c r="C2684" s="70"/>
      <c r="D2684" s="70"/>
      <c r="E2684" s="70"/>
      <c r="F2684" s="70"/>
      <c r="G2684" s="70"/>
      <c r="H2684" s="70"/>
      <c r="I2684" s="70"/>
      <c r="J2684" s="70"/>
      <c r="K2684" s="137"/>
      <c r="L2684" s="16"/>
      <c r="M2684" s="16"/>
      <c r="O2684" s="1" t="s">
        <v>7129</v>
      </c>
      <c r="AL2684" s="1"/>
    </row>
    <row r="2685" spans="1:58" ht="14.25" customHeight="1">
      <c r="AL2685" s="1"/>
    </row>
    <row r="2686" spans="1:58">
      <c r="B2686" s="3" t="s">
        <v>7712</v>
      </c>
      <c r="C2686" s="3"/>
      <c r="AK2686" s="7"/>
      <c r="AL2686" s="1"/>
      <c r="BF2686" s="1"/>
    </row>
    <row r="2687" spans="1:58">
      <c r="B2687" s="3"/>
      <c r="C2687" s="1" t="s">
        <v>7611</v>
      </c>
      <c r="D2687" s="3"/>
      <c r="E2687" s="3"/>
      <c r="F2687" s="3"/>
      <c r="G2687" s="3"/>
      <c r="H2687" s="3"/>
      <c r="I2687" s="3"/>
      <c r="J2687" s="3"/>
      <c r="K2687" s="3"/>
      <c r="L2687" s="3"/>
      <c r="M2687" s="3"/>
      <c r="N2687" s="3"/>
      <c r="O2687" s="3"/>
      <c r="P2687" s="3"/>
      <c r="Q2687" s="3"/>
      <c r="R2687" s="3"/>
      <c r="S2687" s="3"/>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row>
    <row r="2688" spans="1:58">
      <c r="B2688" s="3"/>
      <c r="C2688" s="36" t="str">
        <f>'D1'!G703&amp;""</f>
        <v/>
      </c>
      <c r="D2688" s="74"/>
      <c r="E2688" s="74"/>
      <c r="F2688" s="74"/>
      <c r="G2688" s="74"/>
      <c r="H2688" s="74"/>
      <c r="I2688" s="74"/>
      <c r="J2688" s="74"/>
      <c r="K2688" s="74"/>
      <c r="L2688" s="74"/>
      <c r="M2688" s="74"/>
      <c r="N2688" s="74"/>
      <c r="O2688" s="74"/>
      <c r="P2688" s="74"/>
      <c r="Q2688" s="74"/>
      <c r="R2688" s="74"/>
      <c r="S2688" s="74"/>
      <c r="T2688" s="74"/>
      <c r="U2688" s="74"/>
      <c r="V2688" s="74"/>
      <c r="W2688" s="74"/>
      <c r="X2688" s="74"/>
      <c r="Y2688" s="74"/>
      <c r="Z2688" s="74"/>
      <c r="AA2688" s="74"/>
      <c r="AB2688" s="74"/>
      <c r="AC2688" s="74"/>
      <c r="AD2688" s="74"/>
      <c r="AE2688" s="74"/>
      <c r="AF2688" s="74"/>
      <c r="AG2688" s="74"/>
      <c r="AH2688" s="74"/>
      <c r="AI2688" s="74"/>
      <c r="AJ2688" s="74"/>
      <c r="AK2688" s="74"/>
      <c r="AL2688" s="74"/>
      <c r="AM2688" s="74"/>
      <c r="AN2688" s="74"/>
      <c r="AO2688" s="74"/>
      <c r="AP2688" s="74"/>
      <c r="AQ2688" s="74"/>
      <c r="AR2688" s="74"/>
      <c r="AS2688" s="74"/>
      <c r="AT2688" s="74"/>
      <c r="AU2688" s="74"/>
      <c r="AV2688" s="74"/>
      <c r="AW2688" s="74"/>
      <c r="AX2688" s="74"/>
      <c r="AY2688" s="74"/>
      <c r="AZ2688" s="74"/>
      <c r="BA2688" s="74"/>
      <c r="BB2688" s="74"/>
      <c r="BC2688" s="74"/>
      <c r="BD2688" s="74"/>
      <c r="BE2688" s="74"/>
      <c r="BF2688" s="337"/>
    </row>
    <row r="2689" spans="1:58">
      <c r="B2689" s="3"/>
      <c r="C2689" s="22"/>
      <c r="D2689" s="57"/>
      <c r="E2689" s="57"/>
      <c r="F2689" s="57"/>
      <c r="G2689" s="57"/>
      <c r="H2689" s="57"/>
      <c r="I2689" s="57"/>
      <c r="J2689" s="57"/>
      <c r="K2689" s="57"/>
      <c r="L2689" s="57"/>
      <c r="M2689" s="57"/>
      <c r="N2689" s="57"/>
      <c r="O2689" s="57"/>
      <c r="P2689" s="57"/>
      <c r="Q2689" s="57"/>
      <c r="R2689" s="57"/>
      <c r="S2689" s="57"/>
      <c r="T2689" s="57"/>
      <c r="U2689" s="57"/>
      <c r="V2689" s="57"/>
      <c r="W2689" s="57"/>
      <c r="X2689" s="57"/>
      <c r="Y2689" s="57"/>
      <c r="Z2689" s="57"/>
      <c r="AA2689" s="57"/>
      <c r="AB2689" s="57"/>
      <c r="AC2689" s="57"/>
      <c r="AD2689" s="57"/>
      <c r="AE2689" s="57"/>
      <c r="AF2689" s="57"/>
      <c r="AG2689" s="57"/>
      <c r="AH2689" s="57"/>
      <c r="AI2689" s="57"/>
      <c r="AJ2689" s="57"/>
      <c r="AK2689" s="57"/>
      <c r="AL2689" s="57"/>
      <c r="AM2689" s="57"/>
      <c r="AN2689" s="57"/>
      <c r="AO2689" s="57"/>
      <c r="AP2689" s="57"/>
      <c r="AQ2689" s="57"/>
      <c r="AR2689" s="57"/>
      <c r="AS2689" s="57"/>
      <c r="AT2689" s="57"/>
      <c r="AU2689" s="57"/>
      <c r="AV2689" s="57"/>
      <c r="AW2689" s="57"/>
      <c r="AX2689" s="57"/>
      <c r="AY2689" s="57"/>
      <c r="AZ2689" s="57"/>
      <c r="BA2689" s="57"/>
      <c r="BB2689" s="57"/>
      <c r="BC2689" s="57"/>
      <c r="BD2689" s="57"/>
      <c r="BE2689" s="57"/>
      <c r="BF2689" s="338"/>
    </row>
    <row r="2690" spans="1:58">
      <c r="B2690" s="3"/>
      <c r="C2690" s="22"/>
      <c r="D2690" s="57"/>
      <c r="E2690" s="57"/>
      <c r="F2690" s="57"/>
      <c r="G2690" s="57"/>
      <c r="H2690" s="57"/>
      <c r="I2690" s="57"/>
      <c r="J2690" s="57"/>
      <c r="K2690" s="57"/>
      <c r="L2690" s="57"/>
      <c r="M2690" s="57"/>
      <c r="N2690" s="57"/>
      <c r="O2690" s="57"/>
      <c r="P2690" s="57"/>
      <c r="Q2690" s="57"/>
      <c r="R2690" s="57"/>
      <c r="S2690" s="57"/>
      <c r="T2690" s="57"/>
      <c r="U2690" s="57"/>
      <c r="V2690" s="57"/>
      <c r="W2690" s="57"/>
      <c r="X2690" s="57"/>
      <c r="Y2690" s="57"/>
      <c r="Z2690" s="57"/>
      <c r="AA2690" s="57"/>
      <c r="AB2690" s="57"/>
      <c r="AC2690" s="57"/>
      <c r="AD2690" s="57"/>
      <c r="AE2690" s="57"/>
      <c r="AF2690" s="57"/>
      <c r="AG2690" s="57"/>
      <c r="AH2690" s="57"/>
      <c r="AI2690" s="57"/>
      <c r="AJ2690" s="57"/>
      <c r="AK2690" s="57"/>
      <c r="AL2690" s="57"/>
      <c r="AM2690" s="57"/>
      <c r="AN2690" s="57"/>
      <c r="AO2690" s="57"/>
      <c r="AP2690" s="57"/>
      <c r="AQ2690" s="57"/>
      <c r="AR2690" s="57"/>
      <c r="AS2690" s="57"/>
      <c r="AT2690" s="57"/>
      <c r="AU2690" s="57"/>
      <c r="AV2690" s="57"/>
      <c r="AW2690" s="57"/>
      <c r="AX2690" s="57"/>
      <c r="AY2690" s="57"/>
      <c r="AZ2690" s="57"/>
      <c r="BA2690" s="57"/>
      <c r="BB2690" s="57"/>
      <c r="BC2690" s="57"/>
      <c r="BD2690" s="57"/>
      <c r="BE2690" s="57"/>
      <c r="BF2690" s="338"/>
    </row>
    <row r="2691" spans="1:58">
      <c r="B2691" s="3"/>
      <c r="C2691" s="22"/>
      <c r="D2691" s="57"/>
      <c r="E2691" s="57"/>
      <c r="F2691" s="57"/>
      <c r="G2691" s="57"/>
      <c r="H2691" s="57"/>
      <c r="I2691" s="57"/>
      <c r="J2691" s="57"/>
      <c r="K2691" s="57"/>
      <c r="L2691" s="57"/>
      <c r="M2691" s="57"/>
      <c r="N2691" s="57"/>
      <c r="O2691" s="57"/>
      <c r="P2691" s="57"/>
      <c r="Q2691" s="57"/>
      <c r="R2691" s="57"/>
      <c r="S2691" s="57"/>
      <c r="T2691" s="57"/>
      <c r="U2691" s="57"/>
      <c r="V2691" s="57"/>
      <c r="W2691" s="57"/>
      <c r="X2691" s="57"/>
      <c r="Y2691" s="57"/>
      <c r="Z2691" s="57"/>
      <c r="AA2691" s="57"/>
      <c r="AB2691" s="57"/>
      <c r="AC2691" s="57"/>
      <c r="AD2691" s="57"/>
      <c r="AE2691" s="57"/>
      <c r="AF2691" s="57"/>
      <c r="AG2691" s="57"/>
      <c r="AH2691" s="57"/>
      <c r="AI2691" s="57"/>
      <c r="AJ2691" s="57"/>
      <c r="AK2691" s="57"/>
      <c r="AL2691" s="57"/>
      <c r="AM2691" s="57"/>
      <c r="AN2691" s="57"/>
      <c r="AO2691" s="57"/>
      <c r="AP2691" s="57"/>
      <c r="AQ2691" s="57"/>
      <c r="AR2691" s="57"/>
      <c r="AS2691" s="57"/>
      <c r="AT2691" s="57"/>
      <c r="AU2691" s="57"/>
      <c r="AV2691" s="57"/>
      <c r="AW2691" s="57"/>
      <c r="AX2691" s="57"/>
      <c r="AY2691" s="57"/>
      <c r="AZ2691" s="57"/>
      <c r="BA2691" s="57"/>
      <c r="BB2691" s="57"/>
      <c r="BC2691" s="57"/>
      <c r="BD2691" s="57"/>
      <c r="BE2691" s="57"/>
      <c r="BF2691" s="338"/>
    </row>
    <row r="2692" spans="1:58">
      <c r="B2692" s="3"/>
      <c r="C2692" s="22"/>
      <c r="D2692" s="57"/>
      <c r="E2692" s="57"/>
      <c r="F2692" s="57"/>
      <c r="G2692" s="57"/>
      <c r="H2692" s="57"/>
      <c r="I2692" s="57"/>
      <c r="J2692" s="57"/>
      <c r="K2692" s="57"/>
      <c r="L2692" s="57"/>
      <c r="M2692" s="57"/>
      <c r="N2692" s="57"/>
      <c r="O2692" s="57"/>
      <c r="P2692" s="57"/>
      <c r="Q2692" s="57"/>
      <c r="R2692" s="57"/>
      <c r="S2692" s="57"/>
      <c r="T2692" s="57"/>
      <c r="U2692" s="57"/>
      <c r="V2692" s="57"/>
      <c r="W2692" s="57"/>
      <c r="X2692" s="57"/>
      <c r="Y2692" s="57"/>
      <c r="Z2692" s="57"/>
      <c r="AA2692" s="57"/>
      <c r="AB2692" s="57"/>
      <c r="AC2692" s="57"/>
      <c r="AD2692" s="57"/>
      <c r="AE2692" s="57"/>
      <c r="AF2692" s="57"/>
      <c r="AG2692" s="57"/>
      <c r="AH2692" s="57"/>
      <c r="AI2692" s="57"/>
      <c r="AJ2692" s="57"/>
      <c r="AK2692" s="57"/>
      <c r="AL2692" s="57"/>
      <c r="AM2692" s="57"/>
      <c r="AN2692" s="57"/>
      <c r="AO2692" s="57"/>
      <c r="AP2692" s="57"/>
      <c r="AQ2692" s="57"/>
      <c r="AR2692" s="57"/>
      <c r="AS2692" s="57"/>
      <c r="AT2692" s="57"/>
      <c r="AU2692" s="57"/>
      <c r="AV2692" s="57"/>
      <c r="AW2692" s="57"/>
      <c r="AX2692" s="57"/>
      <c r="AY2692" s="57"/>
      <c r="AZ2692" s="57"/>
      <c r="BA2692" s="57"/>
      <c r="BB2692" s="57"/>
      <c r="BC2692" s="57"/>
      <c r="BD2692" s="57"/>
      <c r="BE2692" s="57"/>
      <c r="BF2692" s="338"/>
    </row>
    <row r="2693" spans="1:58">
      <c r="B2693" s="3"/>
      <c r="C2693" s="22"/>
      <c r="D2693" s="57"/>
      <c r="E2693" s="57"/>
      <c r="F2693" s="57"/>
      <c r="G2693" s="57"/>
      <c r="H2693" s="57"/>
      <c r="I2693" s="57"/>
      <c r="J2693" s="57"/>
      <c r="K2693" s="57"/>
      <c r="L2693" s="57"/>
      <c r="M2693" s="57"/>
      <c r="N2693" s="57"/>
      <c r="O2693" s="57"/>
      <c r="P2693" s="57"/>
      <c r="Q2693" s="57"/>
      <c r="R2693" s="57"/>
      <c r="S2693" s="57"/>
      <c r="T2693" s="57"/>
      <c r="U2693" s="57"/>
      <c r="V2693" s="57"/>
      <c r="W2693" s="57"/>
      <c r="X2693" s="57"/>
      <c r="Y2693" s="57"/>
      <c r="Z2693" s="57"/>
      <c r="AA2693" s="57"/>
      <c r="AB2693" s="57"/>
      <c r="AC2693" s="57"/>
      <c r="AD2693" s="57"/>
      <c r="AE2693" s="57"/>
      <c r="AF2693" s="57"/>
      <c r="AG2693" s="57"/>
      <c r="AH2693" s="57"/>
      <c r="AI2693" s="57"/>
      <c r="AJ2693" s="57"/>
      <c r="AK2693" s="57"/>
      <c r="AL2693" s="57"/>
      <c r="AM2693" s="57"/>
      <c r="AN2693" s="57"/>
      <c r="AO2693" s="57"/>
      <c r="AP2693" s="57"/>
      <c r="AQ2693" s="57"/>
      <c r="AR2693" s="57"/>
      <c r="AS2693" s="57"/>
      <c r="AT2693" s="57"/>
      <c r="AU2693" s="57"/>
      <c r="AV2693" s="57"/>
      <c r="AW2693" s="57"/>
      <c r="AX2693" s="57"/>
      <c r="AY2693" s="57"/>
      <c r="AZ2693" s="57"/>
      <c r="BA2693" s="57"/>
      <c r="BB2693" s="57"/>
      <c r="BC2693" s="57"/>
      <c r="BD2693" s="57"/>
      <c r="BE2693" s="57"/>
      <c r="BF2693" s="338"/>
    </row>
    <row r="2694" spans="1:58">
      <c r="B2694" s="3"/>
      <c r="C2694" s="22"/>
      <c r="D2694" s="57"/>
      <c r="E2694" s="57"/>
      <c r="F2694" s="57"/>
      <c r="G2694" s="57"/>
      <c r="H2694" s="57"/>
      <c r="I2694" s="57"/>
      <c r="J2694" s="57"/>
      <c r="K2694" s="57"/>
      <c r="L2694" s="57"/>
      <c r="M2694" s="57"/>
      <c r="N2694" s="57"/>
      <c r="O2694" s="57"/>
      <c r="P2694" s="57"/>
      <c r="Q2694" s="57"/>
      <c r="R2694" s="57"/>
      <c r="S2694" s="57"/>
      <c r="T2694" s="57"/>
      <c r="U2694" s="57"/>
      <c r="V2694" s="57"/>
      <c r="W2694" s="57"/>
      <c r="X2694" s="57"/>
      <c r="Y2694" s="57"/>
      <c r="Z2694" s="57"/>
      <c r="AA2694" s="57"/>
      <c r="AB2694" s="57"/>
      <c r="AC2694" s="57"/>
      <c r="AD2694" s="57"/>
      <c r="AE2694" s="57"/>
      <c r="AF2694" s="57"/>
      <c r="AG2694" s="57"/>
      <c r="AH2694" s="57"/>
      <c r="AI2694" s="57"/>
      <c r="AJ2694" s="57"/>
      <c r="AK2694" s="57"/>
      <c r="AL2694" s="57"/>
      <c r="AM2694" s="57"/>
      <c r="AN2694" s="57"/>
      <c r="AO2694" s="57"/>
      <c r="AP2694" s="57"/>
      <c r="AQ2694" s="57"/>
      <c r="AR2694" s="57"/>
      <c r="AS2694" s="57"/>
      <c r="AT2694" s="57"/>
      <c r="AU2694" s="57"/>
      <c r="AV2694" s="57"/>
      <c r="AW2694" s="57"/>
      <c r="AX2694" s="57"/>
      <c r="AY2694" s="57"/>
      <c r="AZ2694" s="57"/>
      <c r="BA2694" s="57"/>
      <c r="BB2694" s="57"/>
      <c r="BC2694" s="57"/>
      <c r="BD2694" s="57"/>
      <c r="BE2694" s="57"/>
      <c r="BF2694" s="338"/>
    </row>
    <row r="2695" spans="1:58">
      <c r="B2695" s="3"/>
      <c r="C2695" s="22"/>
      <c r="D2695" s="57"/>
      <c r="E2695" s="57"/>
      <c r="F2695" s="57"/>
      <c r="G2695" s="57"/>
      <c r="H2695" s="57"/>
      <c r="I2695" s="57"/>
      <c r="J2695" s="57"/>
      <c r="K2695" s="57"/>
      <c r="L2695" s="57"/>
      <c r="M2695" s="57"/>
      <c r="N2695" s="57"/>
      <c r="O2695" s="57"/>
      <c r="P2695" s="57"/>
      <c r="Q2695" s="57"/>
      <c r="R2695" s="57"/>
      <c r="S2695" s="57"/>
      <c r="T2695" s="57"/>
      <c r="U2695" s="57"/>
      <c r="V2695" s="57"/>
      <c r="W2695" s="57"/>
      <c r="X2695" s="57"/>
      <c r="Y2695" s="57"/>
      <c r="Z2695" s="57"/>
      <c r="AA2695" s="57"/>
      <c r="AB2695" s="57"/>
      <c r="AC2695" s="57"/>
      <c r="AD2695" s="57"/>
      <c r="AE2695" s="57"/>
      <c r="AF2695" s="57"/>
      <c r="AG2695" s="57"/>
      <c r="AH2695" s="57"/>
      <c r="AI2695" s="57"/>
      <c r="AJ2695" s="57"/>
      <c r="AK2695" s="57"/>
      <c r="AL2695" s="57"/>
      <c r="AM2695" s="57"/>
      <c r="AN2695" s="57"/>
      <c r="AO2695" s="57"/>
      <c r="AP2695" s="57"/>
      <c r="AQ2695" s="57"/>
      <c r="AR2695" s="57"/>
      <c r="AS2695" s="57"/>
      <c r="AT2695" s="57"/>
      <c r="AU2695" s="57"/>
      <c r="AV2695" s="57"/>
      <c r="AW2695" s="57"/>
      <c r="AX2695" s="57"/>
      <c r="AY2695" s="57"/>
      <c r="AZ2695" s="57"/>
      <c r="BA2695" s="57"/>
      <c r="BB2695" s="57"/>
      <c r="BC2695" s="57"/>
      <c r="BD2695" s="57"/>
      <c r="BE2695" s="57"/>
      <c r="BF2695" s="338"/>
    </row>
    <row r="2696" spans="1:58">
      <c r="B2696" s="3"/>
      <c r="C2696" s="22"/>
      <c r="D2696" s="57"/>
      <c r="E2696" s="57"/>
      <c r="F2696" s="57"/>
      <c r="G2696" s="57"/>
      <c r="H2696" s="57"/>
      <c r="I2696" s="57"/>
      <c r="J2696" s="57"/>
      <c r="K2696" s="57"/>
      <c r="L2696" s="57"/>
      <c r="M2696" s="57"/>
      <c r="N2696" s="57"/>
      <c r="O2696" s="57"/>
      <c r="P2696" s="57"/>
      <c r="Q2696" s="57"/>
      <c r="R2696" s="57"/>
      <c r="S2696" s="57"/>
      <c r="T2696" s="57"/>
      <c r="U2696" s="57"/>
      <c r="V2696" s="57"/>
      <c r="W2696" s="57"/>
      <c r="X2696" s="57"/>
      <c r="Y2696" s="57"/>
      <c r="Z2696" s="57"/>
      <c r="AA2696" s="57"/>
      <c r="AB2696" s="57"/>
      <c r="AC2696" s="57"/>
      <c r="AD2696" s="57"/>
      <c r="AE2696" s="57"/>
      <c r="AF2696" s="57"/>
      <c r="AG2696" s="57"/>
      <c r="AH2696" s="57"/>
      <c r="AI2696" s="57"/>
      <c r="AJ2696" s="57"/>
      <c r="AK2696" s="57"/>
      <c r="AL2696" s="57"/>
      <c r="AM2696" s="57"/>
      <c r="AN2696" s="57"/>
      <c r="AO2696" s="57"/>
      <c r="AP2696" s="57"/>
      <c r="AQ2696" s="57"/>
      <c r="AR2696" s="57"/>
      <c r="AS2696" s="57"/>
      <c r="AT2696" s="57"/>
      <c r="AU2696" s="57"/>
      <c r="AV2696" s="57"/>
      <c r="AW2696" s="57"/>
      <c r="AX2696" s="57"/>
      <c r="AY2696" s="57"/>
      <c r="AZ2696" s="57"/>
      <c r="BA2696" s="57"/>
      <c r="BB2696" s="57"/>
      <c r="BC2696" s="57"/>
      <c r="BD2696" s="57"/>
      <c r="BE2696" s="57"/>
      <c r="BF2696" s="338"/>
    </row>
    <row r="2697" spans="1:58">
      <c r="B2697" s="3"/>
      <c r="C2697" s="22"/>
      <c r="D2697" s="57"/>
      <c r="E2697" s="57"/>
      <c r="F2697" s="57"/>
      <c r="G2697" s="57"/>
      <c r="H2697" s="57"/>
      <c r="I2697" s="57"/>
      <c r="J2697" s="57"/>
      <c r="K2697" s="57"/>
      <c r="L2697" s="57"/>
      <c r="M2697" s="57"/>
      <c r="N2697" s="57"/>
      <c r="O2697" s="57"/>
      <c r="P2697" s="57"/>
      <c r="Q2697" s="57"/>
      <c r="R2697" s="57"/>
      <c r="S2697" s="57"/>
      <c r="T2697" s="57"/>
      <c r="U2697" s="57"/>
      <c r="V2697" s="57"/>
      <c r="W2697" s="57"/>
      <c r="X2697" s="57"/>
      <c r="Y2697" s="57"/>
      <c r="Z2697" s="57"/>
      <c r="AA2697" s="57"/>
      <c r="AB2697" s="57"/>
      <c r="AC2697" s="57"/>
      <c r="AD2697" s="57"/>
      <c r="AE2697" s="57"/>
      <c r="AF2697" s="57"/>
      <c r="AG2697" s="57"/>
      <c r="AH2697" s="57"/>
      <c r="AI2697" s="57"/>
      <c r="AJ2697" s="57"/>
      <c r="AK2697" s="57"/>
      <c r="AL2697" s="57"/>
      <c r="AM2697" s="57"/>
      <c r="AN2697" s="57"/>
      <c r="AO2697" s="57"/>
      <c r="AP2697" s="57"/>
      <c r="AQ2697" s="57"/>
      <c r="AR2697" s="57"/>
      <c r="AS2697" s="57"/>
      <c r="AT2697" s="57"/>
      <c r="AU2697" s="57"/>
      <c r="AV2697" s="57"/>
      <c r="AW2697" s="57"/>
      <c r="AX2697" s="57"/>
      <c r="AY2697" s="57"/>
      <c r="AZ2697" s="57"/>
      <c r="BA2697" s="57"/>
      <c r="BB2697" s="57"/>
      <c r="BC2697" s="57"/>
      <c r="BD2697" s="57"/>
      <c r="BE2697" s="57"/>
      <c r="BF2697" s="338"/>
    </row>
    <row r="2698" spans="1:58">
      <c r="B2698" s="3"/>
      <c r="C2698" s="22"/>
      <c r="D2698" s="57"/>
      <c r="E2698" s="57"/>
      <c r="F2698" s="57"/>
      <c r="G2698" s="57"/>
      <c r="H2698" s="57"/>
      <c r="I2698" s="57"/>
      <c r="J2698" s="57"/>
      <c r="K2698" s="57"/>
      <c r="L2698" s="57"/>
      <c r="M2698" s="57"/>
      <c r="N2698" s="57"/>
      <c r="O2698" s="57"/>
      <c r="P2698" s="57"/>
      <c r="Q2698" s="57"/>
      <c r="R2698" s="57"/>
      <c r="S2698" s="57"/>
      <c r="T2698" s="57"/>
      <c r="U2698" s="57"/>
      <c r="V2698" s="57"/>
      <c r="W2698" s="57"/>
      <c r="X2698" s="57"/>
      <c r="Y2698" s="57"/>
      <c r="Z2698" s="57"/>
      <c r="AA2698" s="57"/>
      <c r="AB2698" s="57"/>
      <c r="AC2698" s="57"/>
      <c r="AD2698" s="57"/>
      <c r="AE2698" s="57"/>
      <c r="AF2698" s="57"/>
      <c r="AG2698" s="57"/>
      <c r="AH2698" s="57"/>
      <c r="AI2698" s="57"/>
      <c r="AJ2698" s="57"/>
      <c r="AK2698" s="57"/>
      <c r="AL2698" s="57"/>
      <c r="AM2698" s="57"/>
      <c r="AN2698" s="57"/>
      <c r="AO2698" s="57"/>
      <c r="AP2698" s="57"/>
      <c r="AQ2698" s="57"/>
      <c r="AR2698" s="57"/>
      <c r="AS2698" s="57"/>
      <c r="AT2698" s="57"/>
      <c r="AU2698" s="57"/>
      <c r="AV2698" s="57"/>
      <c r="AW2698" s="57"/>
      <c r="AX2698" s="57"/>
      <c r="AY2698" s="57"/>
      <c r="AZ2698" s="57"/>
      <c r="BA2698" s="57"/>
      <c r="BB2698" s="57"/>
      <c r="BC2698" s="57"/>
      <c r="BD2698" s="57"/>
      <c r="BE2698" s="57"/>
      <c r="BF2698" s="338"/>
    </row>
    <row r="2699" spans="1:58">
      <c r="B2699" s="3"/>
      <c r="C2699" s="22"/>
      <c r="D2699" s="57"/>
      <c r="E2699" s="57"/>
      <c r="F2699" s="57"/>
      <c r="G2699" s="57"/>
      <c r="H2699" s="57"/>
      <c r="I2699" s="57"/>
      <c r="J2699" s="57"/>
      <c r="K2699" s="57"/>
      <c r="L2699" s="57"/>
      <c r="M2699" s="57"/>
      <c r="N2699" s="57"/>
      <c r="O2699" s="57"/>
      <c r="P2699" s="57"/>
      <c r="Q2699" s="57"/>
      <c r="R2699" s="57"/>
      <c r="S2699" s="57"/>
      <c r="T2699" s="57"/>
      <c r="U2699" s="57"/>
      <c r="V2699" s="57"/>
      <c r="W2699" s="57"/>
      <c r="X2699" s="57"/>
      <c r="Y2699" s="57"/>
      <c r="Z2699" s="57"/>
      <c r="AA2699" s="57"/>
      <c r="AB2699" s="57"/>
      <c r="AC2699" s="57"/>
      <c r="AD2699" s="57"/>
      <c r="AE2699" s="57"/>
      <c r="AF2699" s="57"/>
      <c r="AG2699" s="57"/>
      <c r="AH2699" s="57"/>
      <c r="AI2699" s="57"/>
      <c r="AJ2699" s="57"/>
      <c r="AK2699" s="57"/>
      <c r="AL2699" s="57"/>
      <c r="AM2699" s="57"/>
      <c r="AN2699" s="57"/>
      <c r="AO2699" s="57"/>
      <c r="AP2699" s="57"/>
      <c r="AQ2699" s="57"/>
      <c r="AR2699" s="57"/>
      <c r="AS2699" s="57"/>
      <c r="AT2699" s="57"/>
      <c r="AU2699" s="57"/>
      <c r="AV2699" s="57"/>
      <c r="AW2699" s="57"/>
      <c r="AX2699" s="57"/>
      <c r="AY2699" s="57"/>
      <c r="AZ2699" s="57"/>
      <c r="BA2699" s="57"/>
      <c r="BB2699" s="57"/>
      <c r="BC2699" s="57"/>
      <c r="BD2699" s="57"/>
      <c r="BE2699" s="57"/>
      <c r="BF2699" s="338"/>
    </row>
    <row r="2700" spans="1:58">
      <c r="B2700" s="3"/>
      <c r="C2700" s="22"/>
      <c r="D2700" s="57"/>
      <c r="E2700" s="57"/>
      <c r="F2700" s="57"/>
      <c r="G2700" s="57"/>
      <c r="H2700" s="57"/>
      <c r="I2700" s="57"/>
      <c r="J2700" s="57"/>
      <c r="K2700" s="57"/>
      <c r="L2700" s="57"/>
      <c r="M2700" s="57"/>
      <c r="N2700" s="57"/>
      <c r="O2700" s="57"/>
      <c r="P2700" s="57"/>
      <c r="Q2700" s="57"/>
      <c r="R2700" s="57"/>
      <c r="S2700" s="57"/>
      <c r="T2700" s="57"/>
      <c r="U2700" s="57"/>
      <c r="V2700" s="57"/>
      <c r="W2700" s="57"/>
      <c r="X2700" s="57"/>
      <c r="Y2700" s="57"/>
      <c r="Z2700" s="57"/>
      <c r="AA2700" s="57"/>
      <c r="AB2700" s="57"/>
      <c r="AC2700" s="57"/>
      <c r="AD2700" s="57"/>
      <c r="AE2700" s="57"/>
      <c r="AF2700" s="57"/>
      <c r="AG2700" s="57"/>
      <c r="AH2700" s="57"/>
      <c r="AI2700" s="57"/>
      <c r="AJ2700" s="57"/>
      <c r="AK2700" s="57"/>
      <c r="AL2700" s="57"/>
      <c r="AM2700" s="57"/>
      <c r="AN2700" s="57"/>
      <c r="AO2700" s="57"/>
      <c r="AP2700" s="57"/>
      <c r="AQ2700" s="57"/>
      <c r="AR2700" s="57"/>
      <c r="AS2700" s="57"/>
      <c r="AT2700" s="57"/>
      <c r="AU2700" s="57"/>
      <c r="AV2700" s="57"/>
      <c r="AW2700" s="57"/>
      <c r="AX2700" s="57"/>
      <c r="AY2700" s="57"/>
      <c r="AZ2700" s="57"/>
      <c r="BA2700" s="57"/>
      <c r="BB2700" s="57"/>
      <c r="BC2700" s="57"/>
      <c r="BD2700" s="57"/>
      <c r="BE2700" s="57"/>
      <c r="BF2700" s="338"/>
    </row>
    <row r="2701" spans="1:58">
      <c r="B2701" s="3"/>
      <c r="C2701" s="22"/>
      <c r="D2701" s="57"/>
      <c r="E2701" s="57"/>
      <c r="F2701" s="57"/>
      <c r="G2701" s="57"/>
      <c r="H2701" s="57"/>
      <c r="I2701" s="57"/>
      <c r="J2701" s="57"/>
      <c r="K2701" s="57"/>
      <c r="L2701" s="57"/>
      <c r="M2701" s="57"/>
      <c r="N2701" s="57"/>
      <c r="O2701" s="57"/>
      <c r="P2701" s="57"/>
      <c r="Q2701" s="57"/>
      <c r="R2701" s="57"/>
      <c r="S2701" s="57"/>
      <c r="T2701" s="57"/>
      <c r="U2701" s="57"/>
      <c r="V2701" s="57"/>
      <c r="W2701" s="57"/>
      <c r="X2701" s="57"/>
      <c r="Y2701" s="57"/>
      <c r="Z2701" s="57"/>
      <c r="AA2701" s="57"/>
      <c r="AB2701" s="57"/>
      <c r="AC2701" s="57"/>
      <c r="AD2701" s="57"/>
      <c r="AE2701" s="57"/>
      <c r="AF2701" s="57"/>
      <c r="AG2701" s="57"/>
      <c r="AH2701" s="57"/>
      <c r="AI2701" s="57"/>
      <c r="AJ2701" s="57"/>
      <c r="AK2701" s="57"/>
      <c r="AL2701" s="57"/>
      <c r="AM2701" s="57"/>
      <c r="AN2701" s="57"/>
      <c r="AO2701" s="57"/>
      <c r="AP2701" s="57"/>
      <c r="AQ2701" s="57"/>
      <c r="AR2701" s="57"/>
      <c r="AS2701" s="57"/>
      <c r="AT2701" s="57"/>
      <c r="AU2701" s="57"/>
      <c r="AV2701" s="57"/>
      <c r="AW2701" s="57"/>
      <c r="AX2701" s="57"/>
      <c r="AY2701" s="57"/>
      <c r="AZ2701" s="57"/>
      <c r="BA2701" s="57"/>
      <c r="BB2701" s="57"/>
      <c r="BC2701" s="57"/>
      <c r="BD2701" s="57"/>
      <c r="BE2701" s="57"/>
      <c r="BF2701" s="338"/>
    </row>
    <row r="2702" spans="1:58">
      <c r="C2702" s="23"/>
      <c r="D2702" s="75"/>
      <c r="E2702" s="75"/>
      <c r="F2702" s="75"/>
      <c r="G2702" s="75"/>
      <c r="H2702" s="75"/>
      <c r="I2702" s="75"/>
      <c r="J2702" s="75"/>
      <c r="K2702" s="75"/>
      <c r="L2702" s="75"/>
      <c r="M2702" s="75"/>
      <c r="N2702" s="75"/>
      <c r="O2702" s="75"/>
      <c r="P2702" s="75"/>
      <c r="Q2702" s="75"/>
      <c r="R2702" s="75"/>
      <c r="S2702" s="75"/>
      <c r="T2702" s="75"/>
      <c r="U2702" s="75"/>
      <c r="V2702" s="75"/>
      <c r="W2702" s="75"/>
      <c r="X2702" s="75"/>
      <c r="Y2702" s="75"/>
      <c r="Z2702" s="75"/>
      <c r="AA2702" s="75"/>
      <c r="AB2702" s="75"/>
      <c r="AC2702" s="75"/>
      <c r="AD2702" s="75"/>
      <c r="AE2702" s="75"/>
      <c r="AF2702" s="75"/>
      <c r="AG2702" s="75"/>
      <c r="AH2702" s="75"/>
      <c r="AI2702" s="75"/>
      <c r="AJ2702" s="75"/>
      <c r="AK2702" s="75"/>
      <c r="AL2702" s="75"/>
      <c r="AM2702" s="75"/>
      <c r="AN2702" s="75"/>
      <c r="AO2702" s="75"/>
      <c r="AP2702" s="75"/>
      <c r="AQ2702" s="75"/>
      <c r="AR2702" s="75"/>
      <c r="AS2702" s="75"/>
      <c r="AT2702" s="75"/>
      <c r="AU2702" s="75"/>
      <c r="AV2702" s="75"/>
      <c r="AW2702" s="75"/>
      <c r="AX2702" s="75"/>
      <c r="AY2702" s="75"/>
      <c r="AZ2702" s="75"/>
      <c r="BA2702" s="75"/>
      <c r="BB2702" s="75"/>
      <c r="BC2702" s="75"/>
      <c r="BD2702" s="75"/>
      <c r="BE2702" s="75"/>
      <c r="BF2702" s="339"/>
    </row>
    <row r="2703" spans="1:58">
      <c r="C2703" s="57"/>
      <c r="D2703" s="57"/>
      <c r="E2703" s="57"/>
      <c r="F2703" s="57"/>
      <c r="G2703" s="57"/>
      <c r="H2703" s="57"/>
      <c r="I2703" s="57"/>
      <c r="J2703" s="57"/>
      <c r="K2703" s="57"/>
      <c r="L2703" s="57"/>
      <c r="M2703" s="57"/>
      <c r="N2703" s="57"/>
      <c r="O2703" s="57"/>
      <c r="P2703" s="57"/>
      <c r="Q2703" s="57"/>
      <c r="R2703" s="57"/>
      <c r="S2703" s="57"/>
      <c r="T2703" s="57"/>
      <c r="U2703" s="57"/>
      <c r="V2703" s="57"/>
      <c r="W2703" s="57"/>
      <c r="X2703" s="57"/>
      <c r="Y2703" s="57"/>
      <c r="Z2703" s="57"/>
      <c r="AA2703" s="57"/>
      <c r="AB2703" s="57"/>
      <c r="AC2703" s="57"/>
      <c r="AD2703" s="57"/>
      <c r="AE2703" s="57"/>
      <c r="AF2703" s="57"/>
      <c r="AG2703" s="57"/>
      <c r="AH2703" s="57"/>
      <c r="AI2703" s="57"/>
      <c r="AJ2703" s="57"/>
      <c r="AK2703" s="57"/>
      <c r="AL2703" s="57"/>
      <c r="AM2703" s="57"/>
      <c r="AN2703" s="57"/>
      <c r="AO2703" s="57"/>
      <c r="AP2703" s="57"/>
      <c r="AQ2703" s="57"/>
      <c r="AR2703" s="57"/>
      <c r="AS2703" s="57"/>
      <c r="AT2703" s="57"/>
      <c r="AU2703" s="57"/>
      <c r="AV2703" s="57"/>
      <c r="AW2703" s="57"/>
      <c r="AX2703" s="57"/>
      <c r="AY2703" s="57"/>
      <c r="AZ2703" s="57"/>
      <c r="BA2703" s="57"/>
      <c r="BB2703" s="57"/>
      <c r="BC2703" s="57"/>
      <c r="BD2703" s="57"/>
      <c r="BE2703" s="57"/>
      <c r="BF2703" s="57"/>
    </row>
    <row r="2704" spans="1:58">
      <c r="A2704" s="6" t="s">
        <v>7469</v>
      </c>
    </row>
    <row r="2705" spans="1:57">
      <c r="A2705" s="6"/>
    </row>
    <row r="2706" spans="1:57">
      <c r="B2706" s="16" t="s">
        <v>288</v>
      </c>
      <c r="C2706" s="16"/>
      <c r="D2706" s="16"/>
      <c r="E2706" s="16"/>
      <c r="F2706" s="16"/>
      <c r="G2706" s="16"/>
      <c r="H2706" s="16"/>
      <c r="I2706" s="16"/>
      <c r="J2706" s="16"/>
      <c r="K2706" s="16"/>
      <c r="L2706" s="16"/>
      <c r="M2706" s="16"/>
      <c r="N2706" s="16"/>
      <c r="O2706" s="16"/>
      <c r="P2706" s="16"/>
      <c r="Q2706" s="16"/>
      <c r="R2706" s="16"/>
      <c r="S2706" s="16"/>
      <c r="T2706" s="16"/>
      <c r="U2706" s="16"/>
      <c r="V2706" s="16"/>
      <c r="W2706" s="16"/>
      <c r="X2706" s="16"/>
      <c r="Y2706" s="16"/>
      <c r="Z2706" s="16"/>
      <c r="AA2706" s="16"/>
      <c r="AB2706" s="16"/>
      <c r="AC2706" s="16"/>
      <c r="AD2706" s="16"/>
      <c r="AE2706" s="16"/>
      <c r="AF2706" s="16"/>
      <c r="AG2706" s="16"/>
      <c r="AH2706" s="16"/>
      <c r="AI2706" s="11" t="s">
        <v>540</v>
      </c>
      <c r="AJ2706" s="143"/>
      <c r="AL2706" s="1"/>
      <c r="AN2706" s="2"/>
      <c r="AO2706" s="3"/>
      <c r="AP2706" s="3"/>
      <c r="AQ2706" s="3"/>
    </row>
    <row r="2707" spans="1:57">
      <c r="B2707" s="10" t="s">
        <v>7424</v>
      </c>
      <c r="C2707" s="10"/>
      <c r="D2707" s="10"/>
      <c r="E2707" s="10"/>
      <c r="F2707" s="10"/>
      <c r="G2707" s="10"/>
      <c r="H2707" s="10"/>
      <c r="I2707" s="10"/>
      <c r="J2707" s="10"/>
      <c r="K2707" s="10"/>
      <c r="L2707" s="10"/>
      <c r="M2707" s="10"/>
      <c r="N2707" s="10"/>
      <c r="O2707" s="10"/>
      <c r="P2707" s="10"/>
      <c r="Q2707" s="10"/>
      <c r="R2707" s="10"/>
      <c r="S2707" s="10"/>
      <c r="T2707" s="10"/>
      <c r="U2707" s="10"/>
      <c r="V2707" s="10"/>
      <c r="W2707" s="10"/>
      <c r="X2707" s="10"/>
      <c r="Y2707" s="10"/>
      <c r="Z2707" s="10"/>
      <c r="AA2707" s="10"/>
      <c r="AB2707" s="10"/>
      <c r="AC2707" s="10"/>
      <c r="AD2707" s="10"/>
      <c r="AE2707" s="10"/>
      <c r="AF2707" s="10"/>
      <c r="AG2707" s="10"/>
      <c r="AH2707" s="10"/>
      <c r="AI2707" s="130" t="str">
        <f>'D1'!G1618&amp;""</f>
        <v/>
      </c>
      <c r="AJ2707" s="16"/>
      <c r="AL2707" s="1" t="s">
        <v>533</v>
      </c>
      <c r="AN2707" s="2"/>
      <c r="AO2707" s="3"/>
      <c r="AP2707" s="3"/>
      <c r="AQ2707" s="3"/>
    </row>
    <row r="2708" spans="1:57">
      <c r="B2708" s="10"/>
      <c r="C2708" s="10"/>
      <c r="D2708" s="10"/>
      <c r="E2708" s="10"/>
      <c r="F2708" s="10"/>
      <c r="G2708" s="10"/>
      <c r="H2708" s="10"/>
      <c r="I2708" s="10"/>
      <c r="J2708" s="10"/>
      <c r="K2708" s="10"/>
      <c r="L2708" s="10"/>
      <c r="M2708" s="10"/>
      <c r="N2708" s="10"/>
      <c r="O2708" s="10"/>
      <c r="P2708" s="10"/>
      <c r="Q2708" s="10"/>
      <c r="R2708" s="10"/>
      <c r="S2708" s="10"/>
      <c r="T2708" s="10"/>
      <c r="U2708" s="10"/>
      <c r="V2708" s="10"/>
      <c r="W2708" s="10"/>
      <c r="X2708" s="10"/>
      <c r="Y2708" s="10"/>
      <c r="Z2708" s="10"/>
      <c r="AA2708" s="10"/>
      <c r="AB2708" s="10"/>
      <c r="AC2708" s="10"/>
      <c r="AD2708" s="10"/>
      <c r="AE2708" s="10"/>
      <c r="AF2708" s="10"/>
      <c r="AG2708" s="10"/>
      <c r="AH2708" s="10"/>
      <c r="AI2708" s="16"/>
      <c r="AJ2708" s="16"/>
      <c r="AL2708" s="1" t="s">
        <v>7129</v>
      </c>
      <c r="AN2708" s="2"/>
      <c r="AO2708" s="3"/>
      <c r="AP2708" s="3"/>
      <c r="AQ2708" s="3"/>
    </row>
    <row r="2710" spans="1:57">
      <c r="A2710" s="6" t="s">
        <v>7470</v>
      </c>
    </row>
    <row r="2711" spans="1:57">
      <c r="A2711" s="6"/>
    </row>
    <row r="2712" spans="1:57">
      <c r="B2712" s="16" t="s">
        <v>288</v>
      </c>
      <c r="C2712" s="16"/>
      <c r="D2712" s="16"/>
      <c r="E2712" s="16"/>
      <c r="F2712" s="16"/>
      <c r="G2712" s="16"/>
      <c r="H2712" s="16"/>
      <c r="I2712" s="16"/>
      <c r="J2712" s="16"/>
      <c r="K2712" s="16"/>
      <c r="L2712" s="16"/>
      <c r="M2712" s="16"/>
      <c r="N2712" s="16"/>
      <c r="O2712" s="16"/>
      <c r="P2712" s="16"/>
      <c r="Q2712" s="16"/>
      <c r="R2712" s="16"/>
      <c r="S2712" s="16"/>
      <c r="T2712" s="16"/>
      <c r="U2712" s="16"/>
      <c r="V2712" s="16"/>
      <c r="W2712" s="16"/>
      <c r="X2712" s="16"/>
      <c r="Y2712" s="16"/>
      <c r="Z2712" s="16"/>
      <c r="AA2712" s="16"/>
      <c r="AB2712" s="16"/>
      <c r="AC2712" s="16"/>
      <c r="AD2712" s="16"/>
      <c r="AE2712" s="16"/>
      <c r="AF2712" s="16"/>
      <c r="AG2712" s="11" t="s">
        <v>7274</v>
      </c>
      <c r="AH2712" s="143"/>
    </row>
    <row r="2713" spans="1:57">
      <c r="B2713" s="10" t="s">
        <v>995</v>
      </c>
      <c r="C2713" s="10"/>
      <c r="D2713" s="10"/>
      <c r="E2713" s="10"/>
      <c r="F2713" s="10"/>
      <c r="G2713" s="10"/>
      <c r="H2713" s="10"/>
      <c r="I2713" s="10"/>
      <c r="J2713" s="10"/>
      <c r="K2713" s="10"/>
      <c r="L2713" s="10"/>
      <c r="M2713" s="10"/>
      <c r="N2713" s="10"/>
      <c r="O2713" s="10"/>
      <c r="P2713" s="10"/>
      <c r="Q2713" s="10"/>
      <c r="R2713" s="10"/>
      <c r="S2713" s="10"/>
      <c r="T2713" s="10"/>
      <c r="U2713" s="10"/>
      <c r="V2713" s="10"/>
      <c r="W2713" s="10"/>
      <c r="X2713" s="10"/>
      <c r="Y2713" s="10"/>
      <c r="Z2713" s="10"/>
      <c r="AA2713" s="10"/>
      <c r="AB2713" s="10"/>
      <c r="AC2713" s="10"/>
      <c r="AD2713" s="10"/>
      <c r="AE2713" s="10"/>
      <c r="AF2713" s="10"/>
      <c r="AG2713" s="130" t="str">
        <f>'D1'!G1619&amp;""</f>
        <v/>
      </c>
      <c r="AH2713" s="16"/>
      <c r="AJ2713" s="1" t="s">
        <v>2019</v>
      </c>
    </row>
    <row r="2714" spans="1:57">
      <c r="B2714" s="10"/>
      <c r="C2714" s="10"/>
      <c r="D2714" s="10"/>
      <c r="E2714" s="10"/>
      <c r="F2714" s="10"/>
      <c r="G2714" s="10"/>
      <c r="H2714" s="10"/>
      <c r="I2714" s="10"/>
      <c r="J2714" s="10"/>
      <c r="K2714" s="10"/>
      <c r="L2714" s="10"/>
      <c r="M2714" s="10"/>
      <c r="N2714" s="10"/>
      <c r="O2714" s="10"/>
      <c r="P2714" s="10"/>
      <c r="Q2714" s="10"/>
      <c r="R2714" s="10"/>
      <c r="S2714" s="10"/>
      <c r="T2714" s="10"/>
      <c r="U2714" s="10"/>
      <c r="V2714" s="10"/>
      <c r="W2714" s="10"/>
      <c r="X2714" s="10"/>
      <c r="Y2714" s="10"/>
      <c r="Z2714" s="10"/>
      <c r="AA2714" s="10"/>
      <c r="AB2714" s="10"/>
      <c r="AC2714" s="10"/>
      <c r="AD2714" s="10"/>
      <c r="AE2714" s="10"/>
      <c r="AF2714" s="10"/>
      <c r="AG2714" s="16"/>
      <c r="AH2714" s="16"/>
      <c r="AJ2714" s="1" t="s">
        <v>7273</v>
      </c>
    </row>
    <row r="2716" spans="1:57">
      <c r="A2716" s="6" t="s">
        <v>4187</v>
      </c>
    </row>
    <row r="2718" spans="1:57">
      <c r="B2718" s="1" t="s">
        <v>4637</v>
      </c>
      <c r="AJ2718" s="7"/>
      <c r="AL2718" s="1"/>
    </row>
    <row r="2719" spans="1:57">
      <c r="B2719" s="36" t="str">
        <f>'D1'!G705&amp;""</f>
        <v/>
      </c>
      <c r="C2719" s="74"/>
      <c r="D2719" s="74"/>
      <c r="E2719" s="74"/>
      <c r="F2719" s="74"/>
      <c r="G2719" s="74"/>
      <c r="H2719" s="74"/>
      <c r="I2719" s="74"/>
      <c r="J2719" s="74"/>
      <c r="K2719" s="74"/>
      <c r="L2719" s="74"/>
      <c r="M2719" s="74"/>
      <c r="N2719" s="74"/>
      <c r="O2719" s="74"/>
      <c r="P2719" s="74"/>
      <c r="Q2719" s="74"/>
      <c r="R2719" s="74"/>
      <c r="S2719" s="74"/>
      <c r="T2719" s="74"/>
      <c r="U2719" s="74"/>
      <c r="V2719" s="74"/>
      <c r="W2719" s="74"/>
      <c r="X2719" s="74"/>
      <c r="Y2719" s="74"/>
      <c r="Z2719" s="74"/>
      <c r="AA2719" s="74"/>
      <c r="AB2719" s="74"/>
      <c r="AC2719" s="74"/>
      <c r="AD2719" s="74"/>
      <c r="AE2719" s="74"/>
      <c r="AF2719" s="74"/>
      <c r="AG2719" s="74"/>
      <c r="AH2719" s="74"/>
      <c r="AI2719" s="74"/>
      <c r="AJ2719" s="74"/>
      <c r="AK2719" s="74"/>
      <c r="AL2719" s="74"/>
      <c r="AM2719" s="74"/>
      <c r="AN2719" s="74"/>
      <c r="AO2719" s="74"/>
      <c r="AP2719" s="74"/>
      <c r="AQ2719" s="74"/>
      <c r="AR2719" s="74"/>
      <c r="AS2719" s="74"/>
      <c r="AT2719" s="74"/>
      <c r="AU2719" s="74"/>
      <c r="AV2719" s="74"/>
      <c r="AW2719" s="74"/>
      <c r="AX2719" s="74"/>
      <c r="AY2719" s="74"/>
      <c r="AZ2719" s="74"/>
      <c r="BA2719" s="74"/>
      <c r="BB2719" s="74"/>
      <c r="BC2719" s="74"/>
      <c r="BD2719" s="74"/>
      <c r="BE2719" s="337"/>
    </row>
    <row r="2720" spans="1:57">
      <c r="B2720" s="22"/>
      <c r="C2720" s="57"/>
      <c r="D2720" s="57"/>
      <c r="E2720" s="57"/>
      <c r="F2720" s="57"/>
      <c r="G2720" s="57"/>
      <c r="H2720" s="57"/>
      <c r="I2720" s="57"/>
      <c r="J2720" s="57"/>
      <c r="K2720" s="57"/>
      <c r="L2720" s="57"/>
      <c r="M2720" s="57"/>
      <c r="N2720" s="57"/>
      <c r="O2720" s="57"/>
      <c r="P2720" s="57"/>
      <c r="Q2720" s="57"/>
      <c r="R2720" s="57"/>
      <c r="S2720" s="57"/>
      <c r="T2720" s="57"/>
      <c r="U2720" s="57"/>
      <c r="V2720" s="57"/>
      <c r="W2720" s="57"/>
      <c r="X2720" s="57"/>
      <c r="Y2720" s="57"/>
      <c r="Z2720" s="57"/>
      <c r="AA2720" s="57"/>
      <c r="AB2720" s="57"/>
      <c r="AC2720" s="57"/>
      <c r="AD2720" s="57"/>
      <c r="AE2720" s="57"/>
      <c r="AF2720" s="57"/>
      <c r="AG2720" s="57"/>
      <c r="AH2720" s="57"/>
      <c r="AI2720" s="57"/>
      <c r="AJ2720" s="57"/>
      <c r="AK2720" s="57"/>
      <c r="AL2720" s="57"/>
      <c r="AM2720" s="57"/>
      <c r="AN2720" s="57"/>
      <c r="AO2720" s="57"/>
      <c r="AP2720" s="57"/>
      <c r="AQ2720" s="57"/>
      <c r="AR2720" s="57"/>
      <c r="AS2720" s="57"/>
      <c r="AT2720" s="57"/>
      <c r="AU2720" s="57"/>
      <c r="AV2720" s="57"/>
      <c r="AW2720" s="57"/>
      <c r="AX2720" s="57"/>
      <c r="AY2720" s="57"/>
      <c r="AZ2720" s="57"/>
      <c r="BA2720" s="57"/>
      <c r="BB2720" s="57"/>
      <c r="BC2720" s="57"/>
      <c r="BD2720" s="57"/>
      <c r="BE2720" s="338"/>
    </row>
    <row r="2721" spans="2:57">
      <c r="B2721" s="22"/>
      <c r="C2721" s="57"/>
      <c r="D2721" s="57"/>
      <c r="E2721" s="57"/>
      <c r="F2721" s="57"/>
      <c r="G2721" s="57"/>
      <c r="H2721" s="57"/>
      <c r="I2721" s="57"/>
      <c r="J2721" s="57"/>
      <c r="K2721" s="57"/>
      <c r="L2721" s="57"/>
      <c r="M2721" s="57"/>
      <c r="N2721" s="57"/>
      <c r="O2721" s="57"/>
      <c r="P2721" s="57"/>
      <c r="Q2721" s="57"/>
      <c r="R2721" s="57"/>
      <c r="S2721" s="57"/>
      <c r="T2721" s="57"/>
      <c r="U2721" s="57"/>
      <c r="V2721" s="57"/>
      <c r="W2721" s="57"/>
      <c r="X2721" s="57"/>
      <c r="Y2721" s="57"/>
      <c r="Z2721" s="57"/>
      <c r="AA2721" s="57"/>
      <c r="AB2721" s="57"/>
      <c r="AC2721" s="57"/>
      <c r="AD2721" s="57"/>
      <c r="AE2721" s="57"/>
      <c r="AF2721" s="57"/>
      <c r="AG2721" s="57"/>
      <c r="AH2721" s="57"/>
      <c r="AI2721" s="57"/>
      <c r="AJ2721" s="57"/>
      <c r="AK2721" s="57"/>
      <c r="AL2721" s="57"/>
      <c r="AM2721" s="57"/>
      <c r="AN2721" s="57"/>
      <c r="AO2721" s="57"/>
      <c r="AP2721" s="57"/>
      <c r="AQ2721" s="57"/>
      <c r="AR2721" s="57"/>
      <c r="AS2721" s="57"/>
      <c r="AT2721" s="57"/>
      <c r="AU2721" s="57"/>
      <c r="AV2721" s="57"/>
      <c r="AW2721" s="57"/>
      <c r="AX2721" s="57"/>
      <c r="AY2721" s="57"/>
      <c r="AZ2721" s="57"/>
      <c r="BA2721" s="57"/>
      <c r="BB2721" s="57"/>
      <c r="BC2721" s="57"/>
      <c r="BD2721" s="57"/>
      <c r="BE2721" s="338"/>
    </row>
    <row r="2722" spans="2:57">
      <c r="B2722" s="22"/>
      <c r="C2722" s="57"/>
      <c r="D2722" s="57"/>
      <c r="E2722" s="57"/>
      <c r="F2722" s="57"/>
      <c r="G2722" s="57"/>
      <c r="H2722" s="57"/>
      <c r="I2722" s="57"/>
      <c r="J2722" s="57"/>
      <c r="K2722" s="57"/>
      <c r="L2722" s="57"/>
      <c r="M2722" s="57"/>
      <c r="N2722" s="57"/>
      <c r="O2722" s="57"/>
      <c r="P2722" s="57"/>
      <c r="Q2722" s="57"/>
      <c r="R2722" s="57"/>
      <c r="S2722" s="57"/>
      <c r="T2722" s="57"/>
      <c r="U2722" s="57"/>
      <c r="V2722" s="57"/>
      <c r="W2722" s="57"/>
      <c r="X2722" s="57"/>
      <c r="Y2722" s="57"/>
      <c r="Z2722" s="57"/>
      <c r="AA2722" s="57"/>
      <c r="AB2722" s="57"/>
      <c r="AC2722" s="57"/>
      <c r="AD2722" s="57"/>
      <c r="AE2722" s="57"/>
      <c r="AF2722" s="57"/>
      <c r="AG2722" s="57"/>
      <c r="AH2722" s="57"/>
      <c r="AI2722" s="57"/>
      <c r="AJ2722" s="57"/>
      <c r="AK2722" s="57"/>
      <c r="AL2722" s="57"/>
      <c r="AM2722" s="57"/>
      <c r="AN2722" s="57"/>
      <c r="AO2722" s="57"/>
      <c r="AP2722" s="57"/>
      <c r="AQ2722" s="57"/>
      <c r="AR2722" s="57"/>
      <c r="AS2722" s="57"/>
      <c r="AT2722" s="57"/>
      <c r="AU2722" s="57"/>
      <c r="AV2722" s="57"/>
      <c r="AW2722" s="57"/>
      <c r="AX2722" s="57"/>
      <c r="AY2722" s="57"/>
      <c r="AZ2722" s="57"/>
      <c r="BA2722" s="57"/>
      <c r="BB2722" s="57"/>
      <c r="BC2722" s="57"/>
      <c r="BD2722" s="57"/>
      <c r="BE2722" s="338"/>
    </row>
    <row r="2723" spans="2:57">
      <c r="B2723" s="22"/>
      <c r="C2723" s="57"/>
      <c r="D2723" s="57"/>
      <c r="E2723" s="57"/>
      <c r="F2723" s="57"/>
      <c r="G2723" s="57"/>
      <c r="H2723" s="57"/>
      <c r="I2723" s="57"/>
      <c r="J2723" s="57"/>
      <c r="K2723" s="57"/>
      <c r="L2723" s="57"/>
      <c r="M2723" s="57"/>
      <c r="N2723" s="57"/>
      <c r="O2723" s="57"/>
      <c r="P2723" s="57"/>
      <c r="Q2723" s="57"/>
      <c r="R2723" s="57"/>
      <c r="S2723" s="57"/>
      <c r="T2723" s="57"/>
      <c r="U2723" s="57"/>
      <c r="V2723" s="57"/>
      <c r="W2723" s="57"/>
      <c r="X2723" s="57"/>
      <c r="Y2723" s="57"/>
      <c r="Z2723" s="57"/>
      <c r="AA2723" s="57"/>
      <c r="AB2723" s="57"/>
      <c r="AC2723" s="57"/>
      <c r="AD2723" s="57"/>
      <c r="AE2723" s="57"/>
      <c r="AF2723" s="57"/>
      <c r="AG2723" s="57"/>
      <c r="AH2723" s="57"/>
      <c r="AI2723" s="57"/>
      <c r="AJ2723" s="57"/>
      <c r="AK2723" s="57"/>
      <c r="AL2723" s="57"/>
      <c r="AM2723" s="57"/>
      <c r="AN2723" s="57"/>
      <c r="AO2723" s="57"/>
      <c r="AP2723" s="57"/>
      <c r="AQ2723" s="57"/>
      <c r="AR2723" s="57"/>
      <c r="AS2723" s="57"/>
      <c r="AT2723" s="57"/>
      <c r="AU2723" s="57"/>
      <c r="AV2723" s="57"/>
      <c r="AW2723" s="57"/>
      <c r="AX2723" s="57"/>
      <c r="AY2723" s="57"/>
      <c r="AZ2723" s="57"/>
      <c r="BA2723" s="57"/>
      <c r="BB2723" s="57"/>
      <c r="BC2723" s="57"/>
      <c r="BD2723" s="57"/>
      <c r="BE2723" s="338"/>
    </row>
    <row r="2724" spans="2:57">
      <c r="B2724" s="22"/>
      <c r="C2724" s="57"/>
      <c r="D2724" s="57"/>
      <c r="E2724" s="57"/>
      <c r="F2724" s="57"/>
      <c r="G2724" s="57"/>
      <c r="H2724" s="57"/>
      <c r="I2724" s="57"/>
      <c r="J2724" s="57"/>
      <c r="K2724" s="57"/>
      <c r="L2724" s="57"/>
      <c r="M2724" s="57"/>
      <c r="N2724" s="57"/>
      <c r="O2724" s="57"/>
      <c r="P2724" s="57"/>
      <c r="Q2724" s="57"/>
      <c r="R2724" s="57"/>
      <c r="S2724" s="57"/>
      <c r="T2724" s="57"/>
      <c r="U2724" s="57"/>
      <c r="V2724" s="57"/>
      <c r="W2724" s="57"/>
      <c r="X2724" s="57"/>
      <c r="Y2724" s="57"/>
      <c r="Z2724" s="57"/>
      <c r="AA2724" s="57"/>
      <c r="AB2724" s="57"/>
      <c r="AC2724" s="57"/>
      <c r="AD2724" s="57"/>
      <c r="AE2724" s="57"/>
      <c r="AF2724" s="57"/>
      <c r="AG2724" s="57"/>
      <c r="AH2724" s="57"/>
      <c r="AI2724" s="57"/>
      <c r="AJ2724" s="57"/>
      <c r="AK2724" s="57"/>
      <c r="AL2724" s="57"/>
      <c r="AM2724" s="57"/>
      <c r="AN2724" s="57"/>
      <c r="AO2724" s="57"/>
      <c r="AP2724" s="57"/>
      <c r="AQ2724" s="57"/>
      <c r="AR2724" s="57"/>
      <c r="AS2724" s="57"/>
      <c r="AT2724" s="57"/>
      <c r="AU2724" s="57"/>
      <c r="AV2724" s="57"/>
      <c r="AW2724" s="57"/>
      <c r="AX2724" s="57"/>
      <c r="AY2724" s="57"/>
      <c r="AZ2724" s="57"/>
      <c r="BA2724" s="57"/>
      <c r="BB2724" s="57"/>
      <c r="BC2724" s="57"/>
      <c r="BD2724" s="57"/>
      <c r="BE2724" s="338"/>
    </row>
    <row r="2725" spans="2:57">
      <c r="B2725" s="22"/>
      <c r="C2725" s="57"/>
      <c r="D2725" s="57"/>
      <c r="E2725" s="57"/>
      <c r="F2725" s="57"/>
      <c r="G2725" s="57"/>
      <c r="H2725" s="57"/>
      <c r="I2725" s="57"/>
      <c r="J2725" s="57"/>
      <c r="K2725" s="57"/>
      <c r="L2725" s="57"/>
      <c r="M2725" s="57"/>
      <c r="N2725" s="57"/>
      <c r="O2725" s="57"/>
      <c r="P2725" s="57"/>
      <c r="Q2725" s="57"/>
      <c r="R2725" s="57"/>
      <c r="S2725" s="57"/>
      <c r="T2725" s="57"/>
      <c r="U2725" s="57"/>
      <c r="V2725" s="57"/>
      <c r="W2725" s="57"/>
      <c r="X2725" s="57"/>
      <c r="Y2725" s="57"/>
      <c r="Z2725" s="57"/>
      <c r="AA2725" s="57"/>
      <c r="AB2725" s="57"/>
      <c r="AC2725" s="57"/>
      <c r="AD2725" s="57"/>
      <c r="AE2725" s="57"/>
      <c r="AF2725" s="57"/>
      <c r="AG2725" s="57"/>
      <c r="AH2725" s="57"/>
      <c r="AI2725" s="57"/>
      <c r="AJ2725" s="57"/>
      <c r="AK2725" s="57"/>
      <c r="AL2725" s="57"/>
      <c r="AM2725" s="57"/>
      <c r="AN2725" s="57"/>
      <c r="AO2725" s="57"/>
      <c r="AP2725" s="57"/>
      <c r="AQ2725" s="57"/>
      <c r="AR2725" s="57"/>
      <c r="AS2725" s="57"/>
      <c r="AT2725" s="57"/>
      <c r="AU2725" s="57"/>
      <c r="AV2725" s="57"/>
      <c r="AW2725" s="57"/>
      <c r="AX2725" s="57"/>
      <c r="AY2725" s="57"/>
      <c r="AZ2725" s="57"/>
      <c r="BA2725" s="57"/>
      <c r="BB2725" s="57"/>
      <c r="BC2725" s="57"/>
      <c r="BD2725" s="57"/>
      <c r="BE2725" s="338"/>
    </row>
    <row r="2726" spans="2:57">
      <c r="B2726" s="22"/>
      <c r="C2726" s="57"/>
      <c r="D2726" s="57"/>
      <c r="E2726" s="57"/>
      <c r="F2726" s="57"/>
      <c r="G2726" s="57"/>
      <c r="H2726" s="57"/>
      <c r="I2726" s="57"/>
      <c r="J2726" s="57"/>
      <c r="K2726" s="57"/>
      <c r="L2726" s="57"/>
      <c r="M2726" s="57"/>
      <c r="N2726" s="57"/>
      <c r="O2726" s="57"/>
      <c r="P2726" s="57"/>
      <c r="Q2726" s="57"/>
      <c r="R2726" s="57"/>
      <c r="S2726" s="57"/>
      <c r="T2726" s="57"/>
      <c r="U2726" s="57"/>
      <c r="V2726" s="57"/>
      <c r="W2726" s="57"/>
      <c r="X2726" s="57"/>
      <c r="Y2726" s="57"/>
      <c r="Z2726" s="57"/>
      <c r="AA2726" s="57"/>
      <c r="AB2726" s="57"/>
      <c r="AC2726" s="57"/>
      <c r="AD2726" s="57"/>
      <c r="AE2726" s="57"/>
      <c r="AF2726" s="57"/>
      <c r="AG2726" s="57"/>
      <c r="AH2726" s="57"/>
      <c r="AI2726" s="57"/>
      <c r="AJ2726" s="57"/>
      <c r="AK2726" s="57"/>
      <c r="AL2726" s="57"/>
      <c r="AM2726" s="57"/>
      <c r="AN2726" s="57"/>
      <c r="AO2726" s="57"/>
      <c r="AP2726" s="57"/>
      <c r="AQ2726" s="57"/>
      <c r="AR2726" s="57"/>
      <c r="AS2726" s="57"/>
      <c r="AT2726" s="57"/>
      <c r="AU2726" s="57"/>
      <c r="AV2726" s="57"/>
      <c r="AW2726" s="57"/>
      <c r="AX2726" s="57"/>
      <c r="AY2726" s="57"/>
      <c r="AZ2726" s="57"/>
      <c r="BA2726" s="57"/>
      <c r="BB2726" s="57"/>
      <c r="BC2726" s="57"/>
      <c r="BD2726" s="57"/>
      <c r="BE2726" s="338"/>
    </row>
    <row r="2727" spans="2:57">
      <c r="B2727" s="22"/>
      <c r="C2727" s="57"/>
      <c r="D2727" s="57"/>
      <c r="E2727" s="57"/>
      <c r="F2727" s="57"/>
      <c r="G2727" s="57"/>
      <c r="H2727" s="57"/>
      <c r="I2727" s="57"/>
      <c r="J2727" s="57"/>
      <c r="K2727" s="57"/>
      <c r="L2727" s="57"/>
      <c r="M2727" s="57"/>
      <c r="N2727" s="57"/>
      <c r="O2727" s="57"/>
      <c r="P2727" s="57"/>
      <c r="Q2727" s="57"/>
      <c r="R2727" s="57"/>
      <c r="S2727" s="57"/>
      <c r="T2727" s="57"/>
      <c r="U2727" s="57"/>
      <c r="V2727" s="57"/>
      <c r="W2727" s="57"/>
      <c r="X2727" s="57"/>
      <c r="Y2727" s="57"/>
      <c r="Z2727" s="57"/>
      <c r="AA2727" s="57"/>
      <c r="AB2727" s="57"/>
      <c r="AC2727" s="57"/>
      <c r="AD2727" s="57"/>
      <c r="AE2727" s="57"/>
      <c r="AF2727" s="57"/>
      <c r="AG2727" s="57"/>
      <c r="AH2727" s="57"/>
      <c r="AI2727" s="57"/>
      <c r="AJ2727" s="57"/>
      <c r="AK2727" s="57"/>
      <c r="AL2727" s="57"/>
      <c r="AM2727" s="57"/>
      <c r="AN2727" s="57"/>
      <c r="AO2727" s="57"/>
      <c r="AP2727" s="57"/>
      <c r="AQ2727" s="57"/>
      <c r="AR2727" s="57"/>
      <c r="AS2727" s="57"/>
      <c r="AT2727" s="57"/>
      <c r="AU2727" s="57"/>
      <c r="AV2727" s="57"/>
      <c r="AW2727" s="57"/>
      <c r="AX2727" s="57"/>
      <c r="AY2727" s="57"/>
      <c r="AZ2727" s="57"/>
      <c r="BA2727" s="57"/>
      <c r="BB2727" s="57"/>
      <c r="BC2727" s="57"/>
      <c r="BD2727" s="57"/>
      <c r="BE2727" s="338"/>
    </row>
    <row r="2728" spans="2:57">
      <c r="B2728" s="22"/>
      <c r="C2728" s="57"/>
      <c r="D2728" s="57"/>
      <c r="E2728" s="57"/>
      <c r="F2728" s="57"/>
      <c r="G2728" s="57"/>
      <c r="H2728" s="57"/>
      <c r="I2728" s="57"/>
      <c r="J2728" s="57"/>
      <c r="K2728" s="57"/>
      <c r="L2728" s="57"/>
      <c r="M2728" s="57"/>
      <c r="N2728" s="57"/>
      <c r="O2728" s="57"/>
      <c r="P2728" s="57"/>
      <c r="Q2728" s="57"/>
      <c r="R2728" s="57"/>
      <c r="S2728" s="57"/>
      <c r="T2728" s="57"/>
      <c r="U2728" s="57"/>
      <c r="V2728" s="57"/>
      <c r="W2728" s="57"/>
      <c r="X2728" s="57"/>
      <c r="Y2728" s="57"/>
      <c r="Z2728" s="57"/>
      <c r="AA2728" s="57"/>
      <c r="AB2728" s="57"/>
      <c r="AC2728" s="57"/>
      <c r="AD2728" s="57"/>
      <c r="AE2728" s="57"/>
      <c r="AF2728" s="57"/>
      <c r="AG2728" s="57"/>
      <c r="AH2728" s="57"/>
      <c r="AI2728" s="57"/>
      <c r="AJ2728" s="57"/>
      <c r="AK2728" s="57"/>
      <c r="AL2728" s="57"/>
      <c r="AM2728" s="57"/>
      <c r="AN2728" s="57"/>
      <c r="AO2728" s="57"/>
      <c r="AP2728" s="57"/>
      <c r="AQ2728" s="57"/>
      <c r="AR2728" s="57"/>
      <c r="AS2728" s="57"/>
      <c r="AT2728" s="57"/>
      <c r="AU2728" s="57"/>
      <c r="AV2728" s="57"/>
      <c r="AW2728" s="57"/>
      <c r="AX2728" s="57"/>
      <c r="AY2728" s="57"/>
      <c r="AZ2728" s="57"/>
      <c r="BA2728" s="57"/>
      <c r="BB2728" s="57"/>
      <c r="BC2728" s="57"/>
      <c r="BD2728" s="57"/>
      <c r="BE2728" s="338"/>
    </row>
    <row r="2729" spans="2:57">
      <c r="B2729" s="22"/>
      <c r="C2729" s="57"/>
      <c r="D2729" s="57"/>
      <c r="E2729" s="57"/>
      <c r="F2729" s="57"/>
      <c r="G2729" s="57"/>
      <c r="H2729" s="57"/>
      <c r="I2729" s="57"/>
      <c r="J2729" s="57"/>
      <c r="K2729" s="57"/>
      <c r="L2729" s="57"/>
      <c r="M2729" s="57"/>
      <c r="N2729" s="57"/>
      <c r="O2729" s="57"/>
      <c r="P2729" s="57"/>
      <c r="Q2729" s="57"/>
      <c r="R2729" s="57"/>
      <c r="S2729" s="57"/>
      <c r="T2729" s="57"/>
      <c r="U2729" s="57"/>
      <c r="V2729" s="57"/>
      <c r="W2729" s="57"/>
      <c r="X2729" s="57"/>
      <c r="Y2729" s="57"/>
      <c r="Z2729" s="57"/>
      <c r="AA2729" s="57"/>
      <c r="AB2729" s="57"/>
      <c r="AC2729" s="57"/>
      <c r="AD2729" s="57"/>
      <c r="AE2729" s="57"/>
      <c r="AF2729" s="57"/>
      <c r="AG2729" s="57"/>
      <c r="AH2729" s="57"/>
      <c r="AI2729" s="57"/>
      <c r="AJ2729" s="57"/>
      <c r="AK2729" s="57"/>
      <c r="AL2729" s="57"/>
      <c r="AM2729" s="57"/>
      <c r="AN2729" s="57"/>
      <c r="AO2729" s="57"/>
      <c r="AP2729" s="57"/>
      <c r="AQ2729" s="57"/>
      <c r="AR2729" s="57"/>
      <c r="AS2729" s="57"/>
      <c r="AT2729" s="57"/>
      <c r="AU2729" s="57"/>
      <c r="AV2729" s="57"/>
      <c r="AW2729" s="57"/>
      <c r="AX2729" s="57"/>
      <c r="AY2729" s="57"/>
      <c r="AZ2729" s="57"/>
      <c r="BA2729" s="57"/>
      <c r="BB2729" s="57"/>
      <c r="BC2729" s="57"/>
      <c r="BD2729" s="57"/>
      <c r="BE2729" s="338"/>
    </row>
    <row r="2730" spans="2:57">
      <c r="B2730" s="22"/>
      <c r="C2730" s="57"/>
      <c r="D2730" s="57"/>
      <c r="E2730" s="57"/>
      <c r="F2730" s="57"/>
      <c r="G2730" s="57"/>
      <c r="H2730" s="57"/>
      <c r="I2730" s="57"/>
      <c r="J2730" s="57"/>
      <c r="K2730" s="57"/>
      <c r="L2730" s="57"/>
      <c r="M2730" s="57"/>
      <c r="N2730" s="57"/>
      <c r="O2730" s="57"/>
      <c r="P2730" s="57"/>
      <c r="Q2730" s="57"/>
      <c r="R2730" s="57"/>
      <c r="S2730" s="57"/>
      <c r="T2730" s="57"/>
      <c r="U2730" s="57"/>
      <c r="V2730" s="57"/>
      <c r="W2730" s="57"/>
      <c r="X2730" s="57"/>
      <c r="Y2730" s="57"/>
      <c r="Z2730" s="57"/>
      <c r="AA2730" s="57"/>
      <c r="AB2730" s="57"/>
      <c r="AC2730" s="57"/>
      <c r="AD2730" s="57"/>
      <c r="AE2730" s="57"/>
      <c r="AF2730" s="57"/>
      <c r="AG2730" s="57"/>
      <c r="AH2730" s="57"/>
      <c r="AI2730" s="57"/>
      <c r="AJ2730" s="57"/>
      <c r="AK2730" s="57"/>
      <c r="AL2730" s="57"/>
      <c r="AM2730" s="57"/>
      <c r="AN2730" s="57"/>
      <c r="AO2730" s="57"/>
      <c r="AP2730" s="57"/>
      <c r="AQ2730" s="57"/>
      <c r="AR2730" s="57"/>
      <c r="AS2730" s="57"/>
      <c r="AT2730" s="57"/>
      <c r="AU2730" s="57"/>
      <c r="AV2730" s="57"/>
      <c r="AW2730" s="57"/>
      <c r="AX2730" s="57"/>
      <c r="AY2730" s="57"/>
      <c r="AZ2730" s="57"/>
      <c r="BA2730" s="57"/>
      <c r="BB2730" s="57"/>
      <c r="BC2730" s="57"/>
      <c r="BD2730" s="57"/>
      <c r="BE2730" s="338"/>
    </row>
    <row r="2731" spans="2:57">
      <c r="B2731" s="22"/>
      <c r="C2731" s="57"/>
      <c r="D2731" s="57"/>
      <c r="E2731" s="57"/>
      <c r="F2731" s="57"/>
      <c r="G2731" s="57"/>
      <c r="H2731" s="57"/>
      <c r="I2731" s="57"/>
      <c r="J2731" s="57"/>
      <c r="K2731" s="57"/>
      <c r="L2731" s="57"/>
      <c r="M2731" s="57"/>
      <c r="N2731" s="57"/>
      <c r="O2731" s="57"/>
      <c r="P2731" s="57"/>
      <c r="Q2731" s="57"/>
      <c r="R2731" s="57"/>
      <c r="S2731" s="57"/>
      <c r="T2731" s="57"/>
      <c r="U2731" s="57"/>
      <c r="V2731" s="57"/>
      <c r="W2731" s="57"/>
      <c r="X2731" s="57"/>
      <c r="Y2731" s="57"/>
      <c r="Z2731" s="57"/>
      <c r="AA2731" s="57"/>
      <c r="AB2731" s="57"/>
      <c r="AC2731" s="57"/>
      <c r="AD2731" s="57"/>
      <c r="AE2731" s="57"/>
      <c r="AF2731" s="57"/>
      <c r="AG2731" s="57"/>
      <c r="AH2731" s="57"/>
      <c r="AI2731" s="57"/>
      <c r="AJ2731" s="57"/>
      <c r="AK2731" s="57"/>
      <c r="AL2731" s="57"/>
      <c r="AM2731" s="57"/>
      <c r="AN2731" s="57"/>
      <c r="AO2731" s="57"/>
      <c r="AP2731" s="57"/>
      <c r="AQ2731" s="57"/>
      <c r="AR2731" s="57"/>
      <c r="AS2731" s="57"/>
      <c r="AT2731" s="57"/>
      <c r="AU2731" s="57"/>
      <c r="AV2731" s="57"/>
      <c r="AW2731" s="57"/>
      <c r="AX2731" s="57"/>
      <c r="AY2731" s="57"/>
      <c r="AZ2731" s="57"/>
      <c r="BA2731" s="57"/>
      <c r="BB2731" s="57"/>
      <c r="BC2731" s="57"/>
      <c r="BD2731" s="57"/>
      <c r="BE2731" s="338"/>
    </row>
    <row r="2732" spans="2:57">
      <c r="B2732" s="22"/>
      <c r="C2732" s="57"/>
      <c r="D2732" s="57"/>
      <c r="E2732" s="57"/>
      <c r="F2732" s="57"/>
      <c r="G2732" s="57"/>
      <c r="H2732" s="57"/>
      <c r="I2732" s="57"/>
      <c r="J2732" s="57"/>
      <c r="K2732" s="57"/>
      <c r="L2732" s="57"/>
      <c r="M2732" s="57"/>
      <c r="N2732" s="57"/>
      <c r="O2732" s="57"/>
      <c r="P2732" s="57"/>
      <c r="Q2732" s="57"/>
      <c r="R2732" s="57"/>
      <c r="S2732" s="57"/>
      <c r="T2732" s="57"/>
      <c r="U2732" s="57"/>
      <c r="V2732" s="57"/>
      <c r="W2732" s="57"/>
      <c r="X2732" s="57"/>
      <c r="Y2732" s="57"/>
      <c r="Z2732" s="57"/>
      <c r="AA2732" s="57"/>
      <c r="AB2732" s="57"/>
      <c r="AC2732" s="57"/>
      <c r="AD2732" s="57"/>
      <c r="AE2732" s="57"/>
      <c r="AF2732" s="57"/>
      <c r="AG2732" s="57"/>
      <c r="AH2732" s="57"/>
      <c r="AI2732" s="57"/>
      <c r="AJ2732" s="57"/>
      <c r="AK2732" s="57"/>
      <c r="AL2732" s="57"/>
      <c r="AM2732" s="57"/>
      <c r="AN2732" s="57"/>
      <c r="AO2732" s="57"/>
      <c r="AP2732" s="57"/>
      <c r="AQ2732" s="57"/>
      <c r="AR2732" s="57"/>
      <c r="AS2732" s="57"/>
      <c r="AT2732" s="57"/>
      <c r="AU2732" s="57"/>
      <c r="AV2732" s="57"/>
      <c r="AW2732" s="57"/>
      <c r="AX2732" s="57"/>
      <c r="AY2732" s="57"/>
      <c r="AZ2732" s="57"/>
      <c r="BA2732" s="57"/>
      <c r="BB2732" s="57"/>
      <c r="BC2732" s="57"/>
      <c r="BD2732" s="57"/>
      <c r="BE2732" s="338"/>
    </row>
    <row r="2733" spans="2:57">
      <c r="B2733" s="23"/>
      <c r="C2733" s="75"/>
      <c r="D2733" s="75"/>
      <c r="E2733" s="75"/>
      <c r="F2733" s="75"/>
      <c r="G2733" s="75"/>
      <c r="H2733" s="75"/>
      <c r="I2733" s="75"/>
      <c r="J2733" s="75"/>
      <c r="K2733" s="75"/>
      <c r="L2733" s="75"/>
      <c r="M2733" s="75"/>
      <c r="N2733" s="75"/>
      <c r="O2733" s="75"/>
      <c r="P2733" s="75"/>
      <c r="Q2733" s="75"/>
      <c r="R2733" s="75"/>
      <c r="S2733" s="75"/>
      <c r="T2733" s="75"/>
      <c r="U2733" s="75"/>
      <c r="V2733" s="75"/>
      <c r="W2733" s="75"/>
      <c r="X2733" s="75"/>
      <c r="Y2733" s="75"/>
      <c r="Z2733" s="75"/>
      <c r="AA2733" s="75"/>
      <c r="AB2733" s="75"/>
      <c r="AC2733" s="75"/>
      <c r="AD2733" s="75"/>
      <c r="AE2733" s="75"/>
      <c r="AF2733" s="75"/>
      <c r="AG2733" s="75"/>
      <c r="AH2733" s="75"/>
      <c r="AI2733" s="75"/>
      <c r="AJ2733" s="75"/>
      <c r="AK2733" s="75"/>
      <c r="AL2733" s="75"/>
      <c r="AM2733" s="75"/>
      <c r="AN2733" s="75"/>
      <c r="AO2733" s="75"/>
      <c r="AP2733" s="75"/>
      <c r="AQ2733" s="75"/>
      <c r="AR2733" s="75"/>
      <c r="AS2733" s="75"/>
      <c r="AT2733" s="75"/>
      <c r="AU2733" s="75"/>
      <c r="AV2733" s="75"/>
      <c r="AW2733" s="75"/>
      <c r="AX2733" s="75"/>
      <c r="AY2733" s="75"/>
      <c r="AZ2733" s="75"/>
      <c r="BA2733" s="75"/>
      <c r="BB2733" s="75"/>
      <c r="BC2733" s="75"/>
      <c r="BD2733" s="75"/>
      <c r="BE2733" s="339"/>
    </row>
    <row r="2734" spans="2:57">
      <c r="B2734" s="37"/>
      <c r="C2734" s="37"/>
      <c r="D2734" s="37"/>
      <c r="E2734" s="37"/>
      <c r="F2734" s="37"/>
      <c r="G2734" s="37"/>
      <c r="H2734" s="37"/>
      <c r="I2734" s="37"/>
      <c r="J2734" s="37"/>
      <c r="K2734" s="37"/>
      <c r="L2734" s="37"/>
      <c r="M2734" s="37"/>
      <c r="N2734" s="37"/>
      <c r="O2734" s="37"/>
      <c r="P2734" s="37"/>
      <c r="Q2734" s="37"/>
      <c r="R2734" s="37"/>
      <c r="S2734" s="37"/>
      <c r="T2734" s="37"/>
      <c r="U2734" s="37"/>
      <c r="V2734" s="37"/>
      <c r="W2734" s="37"/>
      <c r="X2734" s="37"/>
      <c r="Y2734" s="37"/>
      <c r="Z2734" s="37"/>
      <c r="AA2734" s="37"/>
      <c r="AB2734" s="37"/>
      <c r="AC2734" s="37"/>
      <c r="AD2734" s="37"/>
      <c r="AE2734" s="37"/>
      <c r="AF2734" s="37"/>
      <c r="AG2734" s="37"/>
      <c r="AH2734" s="37"/>
      <c r="AI2734" s="37"/>
      <c r="AJ2734" s="37"/>
      <c r="AK2734" s="37"/>
      <c r="AL2734" s="37"/>
      <c r="AM2734" s="37"/>
      <c r="AN2734" s="37"/>
      <c r="AO2734" s="37"/>
      <c r="AP2734" s="37"/>
      <c r="AQ2734" s="37"/>
      <c r="AR2734" s="37"/>
      <c r="AS2734" s="37"/>
      <c r="AT2734" s="37"/>
      <c r="AU2734" s="37"/>
    </row>
    <row r="2735" spans="2:57">
      <c r="B2735" s="1" t="s">
        <v>5463</v>
      </c>
      <c r="P2735" s="1" t="s">
        <v>5235</v>
      </c>
      <c r="AA2735" s="1" t="s">
        <v>6462</v>
      </c>
    </row>
    <row r="2736" spans="2:57">
      <c r="B2736" s="16" t="s">
        <v>288</v>
      </c>
      <c r="C2736" s="16"/>
      <c r="D2736" s="16"/>
      <c r="E2736" s="16"/>
      <c r="F2736" s="16"/>
      <c r="G2736" s="16"/>
      <c r="H2736" s="16"/>
      <c r="I2736" s="16"/>
      <c r="J2736" s="16"/>
      <c r="K2736" s="16"/>
      <c r="L2736" s="16"/>
      <c r="M2736" s="16"/>
      <c r="N2736" s="24" t="s">
        <v>3675</v>
      </c>
      <c r="O2736" s="104"/>
      <c r="P2736" s="24" t="s">
        <v>7168</v>
      </c>
      <c r="Q2736" s="104"/>
      <c r="R2736" s="11" t="s">
        <v>2621</v>
      </c>
      <c r="S2736" s="35"/>
      <c r="T2736" s="35"/>
      <c r="U2736" s="35"/>
      <c r="V2736" s="35"/>
      <c r="W2736" s="35"/>
      <c r="X2736" s="35"/>
      <c r="Y2736" s="35"/>
      <c r="Z2736" s="35"/>
      <c r="AA2736" s="35"/>
      <c r="AB2736" s="35"/>
      <c r="AC2736" s="35"/>
      <c r="AD2736" s="35"/>
      <c r="AE2736" s="35"/>
      <c r="AF2736" s="35"/>
      <c r="AG2736" s="143"/>
      <c r="AH2736" s="16" t="s">
        <v>5323</v>
      </c>
      <c r="AI2736" s="16"/>
      <c r="AJ2736" s="16"/>
      <c r="AK2736" s="16"/>
      <c r="AL2736" s="16"/>
      <c r="AM2736" s="16"/>
      <c r="AN2736" s="16"/>
      <c r="AO2736" s="16"/>
      <c r="AP2736" s="16"/>
      <c r="AQ2736" s="24" t="s">
        <v>1519</v>
      </c>
      <c r="AR2736" s="76"/>
      <c r="AS2736" s="76"/>
      <c r="AT2736" s="76"/>
      <c r="AU2736" s="76"/>
      <c r="AV2736" s="76"/>
      <c r="AW2736" s="76"/>
      <c r="AX2736" s="76"/>
      <c r="AY2736" s="76"/>
      <c r="AZ2736" s="76"/>
      <c r="BA2736" s="76"/>
      <c r="BB2736" s="76"/>
      <c r="BC2736" s="76"/>
      <c r="BD2736" s="76"/>
      <c r="BE2736" s="104"/>
    </row>
    <row r="2737" spans="2:60">
      <c r="B2737" s="16"/>
      <c r="C2737" s="16"/>
      <c r="D2737" s="16"/>
      <c r="E2737" s="16"/>
      <c r="F2737" s="16"/>
      <c r="G2737" s="16"/>
      <c r="H2737" s="16"/>
      <c r="I2737" s="16"/>
      <c r="J2737" s="16"/>
      <c r="K2737" s="16"/>
      <c r="L2737" s="16"/>
      <c r="M2737" s="16"/>
      <c r="N2737" s="25"/>
      <c r="O2737" s="106"/>
      <c r="P2737" s="25"/>
      <c r="Q2737" s="106"/>
      <c r="R2737" s="11" t="s">
        <v>5509</v>
      </c>
      <c r="S2737" s="143"/>
      <c r="T2737" s="11" t="s">
        <v>1180</v>
      </c>
      <c r="U2737" s="143"/>
      <c r="V2737" s="11" t="s">
        <v>6490</v>
      </c>
      <c r="W2737" s="143"/>
      <c r="X2737" s="11" t="s">
        <v>7020</v>
      </c>
      <c r="Y2737" s="143"/>
      <c r="Z2737" s="11" t="s">
        <v>6232</v>
      </c>
      <c r="AA2737" s="143"/>
      <c r="AB2737" s="11" t="s">
        <v>273</v>
      </c>
      <c r="AC2737" s="143"/>
      <c r="AD2737" s="11" t="s">
        <v>1138</v>
      </c>
      <c r="AE2737" s="143"/>
      <c r="AF2737" s="11" t="s">
        <v>7166</v>
      </c>
      <c r="AG2737" s="143"/>
      <c r="AH2737" s="16"/>
      <c r="AI2737" s="16"/>
      <c r="AJ2737" s="16"/>
      <c r="AK2737" s="16"/>
      <c r="AL2737" s="16"/>
      <c r="AM2737" s="16"/>
      <c r="AN2737" s="16"/>
      <c r="AO2737" s="16"/>
      <c r="AP2737" s="16"/>
      <c r="AQ2737" s="25"/>
      <c r="AR2737" s="77"/>
      <c r="AS2737" s="77"/>
      <c r="AT2737" s="77"/>
      <c r="AU2737" s="77"/>
      <c r="AV2737" s="77"/>
      <c r="AW2737" s="77"/>
      <c r="AX2737" s="77"/>
      <c r="AY2737" s="77"/>
      <c r="AZ2737" s="77"/>
      <c r="BA2737" s="77"/>
      <c r="BB2737" s="77"/>
      <c r="BC2737" s="77"/>
      <c r="BD2737" s="77"/>
      <c r="BE2737" s="106"/>
    </row>
    <row r="2738" spans="2:60">
      <c r="B2738" s="17" t="s">
        <v>47</v>
      </c>
      <c r="C2738" s="72"/>
      <c r="D2738" s="72"/>
      <c r="E2738" s="72"/>
      <c r="F2738" s="72"/>
      <c r="G2738" s="72"/>
      <c r="H2738" s="72"/>
      <c r="I2738" s="72"/>
      <c r="J2738" s="72"/>
      <c r="K2738" s="72"/>
      <c r="L2738" s="72"/>
      <c r="M2738" s="119"/>
      <c r="N2738" s="69" t="str">
        <f>VLOOKUP($B2738,D1_6!$B$5:$W$79,6,FALSE)&amp;""</f>
        <v/>
      </c>
      <c r="O2738" s="76"/>
      <c r="P2738" s="69" t="str">
        <f>VLOOKUP($B2738,D1_6!$B$5:$W$79,7,FALSE)&amp;""</f>
        <v/>
      </c>
      <c r="Q2738" s="76"/>
      <c r="R2738" s="69" t="str">
        <f>VLOOKUP($B2738,D1_6!$B$5:$W$79,8,FALSE)&amp;""</f>
        <v/>
      </c>
      <c r="S2738" s="76"/>
      <c r="T2738" s="69" t="str">
        <f>VLOOKUP($B2738,D1_6!$B$5:$W$79,9,FALSE)&amp;""</f>
        <v/>
      </c>
      <c r="U2738" s="76"/>
      <c r="V2738" s="69" t="str">
        <f>VLOOKUP($B2738,D1_6!$B$5:$W$79,10,FALSE)&amp;""</f>
        <v/>
      </c>
      <c r="W2738" s="76"/>
      <c r="X2738" s="69" t="str">
        <f>VLOOKUP($B2738,D1_6!$B$5:$W$79,11,FALSE)&amp;""</f>
        <v/>
      </c>
      <c r="Y2738" s="76"/>
      <c r="Z2738" s="69" t="str">
        <f>VLOOKUP($B2738,D1_6!$B$5:$W$79,12,FALSE)&amp;""</f>
        <v/>
      </c>
      <c r="AA2738" s="76"/>
      <c r="AB2738" s="69" t="str">
        <f>VLOOKUP($B2738,D1_6!$B$5:$W$79,13,FALSE)&amp;""</f>
        <v/>
      </c>
      <c r="AC2738" s="76"/>
      <c r="AD2738" s="69" t="str">
        <f>VLOOKUP($B2738,D1_6!$B$5:$W$79,14,FALSE)&amp;""</f>
        <v/>
      </c>
      <c r="AE2738" s="76"/>
      <c r="AF2738" s="69" t="str">
        <f>VLOOKUP($B2738,D1_6!$B$5:$W$79,15,FALSE)&amp;""</f>
        <v/>
      </c>
      <c r="AG2738" s="76"/>
      <c r="AH2738" s="299" t="str">
        <f>VLOOKUP($B2738,D1_6!$B$5:$W$79,17,FALSE)&amp;""</f>
        <v/>
      </c>
      <c r="AI2738" s="303"/>
      <c r="AJ2738" s="303"/>
      <c r="AK2738" s="303"/>
      <c r="AL2738" s="172" t="s">
        <v>410</v>
      </c>
      <c r="AM2738" s="308" t="str">
        <f>VLOOKUP($B2738,D1_6!$B$5:$W$79,18,FALSE)&amp;""</f>
        <v/>
      </c>
      <c r="AN2738" s="303"/>
      <c r="AO2738" s="303"/>
      <c r="AP2738" s="320"/>
      <c r="AQ2738" s="36" t="str">
        <f>VLOOKUP($B2738,D1_6!$B$5:$W$79,22,FALSE)&amp;""</f>
        <v/>
      </c>
      <c r="AR2738" s="74"/>
      <c r="AS2738" s="74"/>
      <c r="AT2738" s="74"/>
      <c r="AU2738" s="74"/>
      <c r="AV2738" s="74"/>
      <c r="AW2738" s="74"/>
      <c r="AX2738" s="74"/>
      <c r="AY2738" s="74"/>
      <c r="AZ2738" s="74"/>
      <c r="BA2738" s="74"/>
      <c r="BB2738" s="74"/>
      <c r="BC2738" s="74"/>
      <c r="BD2738" s="74"/>
      <c r="BE2738" s="337"/>
    </row>
    <row r="2739" spans="2:60">
      <c r="B2739" s="29"/>
      <c r="C2739" s="55"/>
      <c r="D2739" s="55"/>
      <c r="E2739" s="55"/>
      <c r="F2739" s="55"/>
      <c r="G2739" s="55"/>
      <c r="H2739" s="55"/>
      <c r="I2739" s="55"/>
      <c r="J2739" s="55"/>
      <c r="K2739" s="55"/>
      <c r="L2739" s="55"/>
      <c r="M2739" s="120"/>
      <c r="N2739" s="34"/>
      <c r="O2739" s="2"/>
      <c r="P2739" s="34"/>
      <c r="Q2739" s="2"/>
      <c r="R2739" s="34"/>
      <c r="S2739" s="2"/>
      <c r="T2739" s="34"/>
      <c r="U2739" s="2"/>
      <c r="V2739" s="34"/>
      <c r="W2739" s="2"/>
      <c r="X2739" s="34"/>
      <c r="Y2739" s="2"/>
      <c r="Z2739" s="34"/>
      <c r="AA2739" s="2"/>
      <c r="AB2739" s="34"/>
      <c r="AC2739" s="2"/>
      <c r="AD2739" s="34"/>
      <c r="AE2739" s="2"/>
      <c r="AF2739" s="34"/>
      <c r="AG2739" s="2"/>
      <c r="AH2739" s="300"/>
      <c r="AI2739" s="304"/>
      <c r="AJ2739" s="304"/>
      <c r="AK2739" s="304"/>
      <c r="AL2739" s="173"/>
      <c r="AM2739" s="304"/>
      <c r="AN2739" s="304"/>
      <c r="AO2739" s="304"/>
      <c r="AP2739" s="321"/>
      <c r="AQ2739" s="22"/>
      <c r="AR2739" s="57"/>
      <c r="AS2739" s="57"/>
      <c r="AT2739" s="57"/>
      <c r="AU2739" s="57"/>
      <c r="AV2739" s="57"/>
      <c r="AW2739" s="57"/>
      <c r="AX2739" s="57"/>
      <c r="AY2739" s="57"/>
      <c r="AZ2739" s="57"/>
      <c r="BA2739" s="57"/>
      <c r="BB2739" s="57"/>
      <c r="BC2739" s="57"/>
      <c r="BD2739" s="57"/>
      <c r="BE2739" s="338"/>
    </row>
    <row r="2740" spans="2:60" s="1" customFormat="1">
      <c r="B2740" s="29"/>
      <c r="C2740" s="55"/>
      <c r="D2740" s="55"/>
      <c r="E2740" s="55"/>
      <c r="F2740" s="55"/>
      <c r="G2740" s="55"/>
      <c r="H2740" s="55"/>
      <c r="I2740" s="55"/>
      <c r="J2740" s="55"/>
      <c r="K2740" s="55"/>
      <c r="L2740" s="55"/>
      <c r="M2740" s="120"/>
      <c r="N2740" s="34"/>
      <c r="O2740" s="2"/>
      <c r="P2740" s="34"/>
      <c r="Q2740" s="2"/>
      <c r="R2740" s="34"/>
      <c r="S2740" s="2"/>
      <c r="T2740" s="34"/>
      <c r="U2740" s="2"/>
      <c r="V2740" s="34"/>
      <c r="W2740" s="2"/>
      <c r="X2740" s="34"/>
      <c r="Y2740" s="2"/>
      <c r="Z2740" s="34"/>
      <c r="AA2740" s="2"/>
      <c r="AB2740" s="34"/>
      <c r="AC2740" s="2"/>
      <c r="AD2740" s="34"/>
      <c r="AE2740" s="2"/>
      <c r="AF2740" s="34"/>
      <c r="AG2740" s="2"/>
      <c r="AH2740" s="301" t="str">
        <f>VLOOKUP($B2738,D1_6!$B$5:$W$79,19,FALSE)&amp;""</f>
        <v/>
      </c>
      <c r="AI2740" s="304"/>
      <c r="AJ2740" s="304"/>
      <c r="AK2740" s="304"/>
      <c r="AL2740" s="173" t="s">
        <v>410</v>
      </c>
      <c r="AM2740" s="309" t="str">
        <f>VLOOKUP($B2738,D1_6!$B$5:$W$79,20,FALSE)&amp;""</f>
        <v/>
      </c>
      <c r="AN2740" s="304"/>
      <c r="AO2740" s="304"/>
      <c r="AP2740" s="321"/>
      <c r="AQ2740" s="22"/>
      <c r="AR2740" s="57"/>
      <c r="AS2740" s="57"/>
      <c r="AT2740" s="57"/>
      <c r="AU2740" s="57"/>
      <c r="AV2740" s="57"/>
      <c r="AW2740" s="57"/>
      <c r="AX2740" s="57"/>
      <c r="AY2740" s="57"/>
      <c r="AZ2740" s="57"/>
      <c r="BA2740" s="57"/>
      <c r="BB2740" s="57"/>
      <c r="BC2740" s="57"/>
      <c r="BD2740" s="57"/>
      <c r="BE2740" s="338"/>
      <c r="BF2740" s="3"/>
      <c r="BG2740" s="3"/>
      <c r="BH2740" s="3"/>
    </row>
    <row r="2741" spans="2:60" s="1" customFormat="1">
      <c r="B2741" s="18"/>
      <c r="C2741" s="73"/>
      <c r="D2741" s="73"/>
      <c r="E2741" s="73"/>
      <c r="F2741" s="73"/>
      <c r="G2741" s="73"/>
      <c r="H2741" s="73"/>
      <c r="I2741" s="73"/>
      <c r="J2741" s="73"/>
      <c r="K2741" s="73"/>
      <c r="L2741" s="73"/>
      <c r="M2741" s="121"/>
      <c r="N2741" s="25"/>
      <c r="O2741" s="77"/>
      <c r="P2741" s="25"/>
      <c r="Q2741" s="77"/>
      <c r="R2741" s="25"/>
      <c r="S2741" s="77"/>
      <c r="T2741" s="25"/>
      <c r="U2741" s="77"/>
      <c r="V2741" s="25"/>
      <c r="W2741" s="77"/>
      <c r="X2741" s="25"/>
      <c r="Y2741" s="77"/>
      <c r="Z2741" s="25"/>
      <c r="AA2741" s="77"/>
      <c r="AB2741" s="25"/>
      <c r="AC2741" s="77"/>
      <c r="AD2741" s="25"/>
      <c r="AE2741" s="77"/>
      <c r="AF2741" s="25"/>
      <c r="AG2741" s="77"/>
      <c r="AH2741" s="302"/>
      <c r="AI2741" s="305"/>
      <c r="AJ2741" s="305"/>
      <c r="AK2741" s="305"/>
      <c r="AL2741" s="174"/>
      <c r="AM2741" s="305"/>
      <c r="AN2741" s="305"/>
      <c r="AO2741" s="305"/>
      <c r="AP2741" s="322"/>
      <c r="AQ2741" s="23"/>
      <c r="AR2741" s="75"/>
      <c r="AS2741" s="75"/>
      <c r="AT2741" s="75"/>
      <c r="AU2741" s="75"/>
      <c r="AV2741" s="75"/>
      <c r="AW2741" s="75"/>
      <c r="AX2741" s="75"/>
      <c r="AY2741" s="75"/>
      <c r="AZ2741" s="75"/>
      <c r="BA2741" s="75"/>
      <c r="BB2741" s="75"/>
      <c r="BC2741" s="75"/>
      <c r="BD2741" s="75"/>
      <c r="BE2741" s="339"/>
      <c r="BF2741" s="3"/>
      <c r="BG2741" s="3"/>
      <c r="BH2741" s="3"/>
    </row>
    <row r="2742" spans="2:60" s="1" customFormat="1">
      <c r="B2742" s="17" t="s">
        <v>5181</v>
      </c>
      <c r="C2742" s="72"/>
      <c r="D2742" s="72"/>
      <c r="E2742" s="72"/>
      <c r="F2742" s="72"/>
      <c r="G2742" s="72"/>
      <c r="H2742" s="72"/>
      <c r="I2742" s="72"/>
      <c r="J2742" s="72"/>
      <c r="K2742" s="72"/>
      <c r="L2742" s="72"/>
      <c r="M2742" s="119"/>
      <c r="N2742" s="69" t="str">
        <f>VLOOKUP($B2742,D1_6!$B$5:$W$79,6,FALSE)&amp;""</f>
        <v/>
      </c>
      <c r="O2742" s="76"/>
      <c r="P2742" s="69" t="str">
        <f>VLOOKUP($B2742,D1_6!$B$5:$W$79,7,FALSE)&amp;""</f>
        <v/>
      </c>
      <c r="Q2742" s="76"/>
      <c r="R2742" s="69" t="str">
        <f>VLOOKUP($B2742,D1_6!$B$5:$W$79,8,FALSE)&amp;""</f>
        <v/>
      </c>
      <c r="S2742" s="76"/>
      <c r="T2742" s="69" t="str">
        <f>VLOOKUP($B2742,D1_6!$B$5:$W$79,9,FALSE)&amp;""</f>
        <v/>
      </c>
      <c r="U2742" s="76"/>
      <c r="V2742" s="69" t="str">
        <f>VLOOKUP($B2742,D1_6!$B$5:$W$79,10,FALSE)&amp;""</f>
        <v/>
      </c>
      <c r="W2742" s="76"/>
      <c r="X2742" s="69" t="str">
        <f>VLOOKUP($B2742,D1_6!$B$5:$W$79,11,FALSE)&amp;""</f>
        <v/>
      </c>
      <c r="Y2742" s="76"/>
      <c r="Z2742" s="69" t="str">
        <f>VLOOKUP($B2742,D1_6!$B$5:$W$79,12,FALSE)&amp;""</f>
        <v/>
      </c>
      <c r="AA2742" s="76"/>
      <c r="AB2742" s="69" t="str">
        <f>VLOOKUP($B2742,D1_6!$B$5:$W$79,13,FALSE)&amp;""</f>
        <v/>
      </c>
      <c r="AC2742" s="76"/>
      <c r="AD2742" s="69" t="str">
        <f>VLOOKUP($B2742,D1_6!$B$5:$W$79,14,FALSE)&amp;""</f>
        <v/>
      </c>
      <c r="AE2742" s="76"/>
      <c r="AF2742" s="69" t="str">
        <f>VLOOKUP($B2742,D1_6!$B$5:$W$79,15,FALSE)&amp;""</f>
        <v/>
      </c>
      <c r="AG2742" s="76"/>
      <c r="AH2742" s="299" t="str">
        <f>VLOOKUP($B2742,D1_6!$B$5:$W$79,17,FALSE)&amp;""</f>
        <v/>
      </c>
      <c r="AI2742" s="303"/>
      <c r="AJ2742" s="303"/>
      <c r="AK2742" s="303"/>
      <c r="AL2742" s="172" t="s">
        <v>410</v>
      </c>
      <c r="AM2742" s="308" t="str">
        <f>VLOOKUP($B2742,D1_6!$B$5:$W$79,18,FALSE)&amp;""</f>
        <v/>
      </c>
      <c r="AN2742" s="303"/>
      <c r="AO2742" s="303"/>
      <c r="AP2742" s="320"/>
      <c r="AQ2742" s="36" t="str">
        <f>VLOOKUP($B2742,D1_6!$B$5:$W$79,22,FALSE)&amp;""</f>
        <v/>
      </c>
      <c r="AR2742" s="74"/>
      <c r="AS2742" s="74"/>
      <c r="AT2742" s="74"/>
      <c r="AU2742" s="74"/>
      <c r="AV2742" s="74"/>
      <c r="AW2742" s="74"/>
      <c r="AX2742" s="74"/>
      <c r="AY2742" s="74"/>
      <c r="AZ2742" s="74"/>
      <c r="BA2742" s="74"/>
      <c r="BB2742" s="74"/>
      <c r="BC2742" s="74"/>
      <c r="BD2742" s="74"/>
      <c r="BE2742" s="337"/>
      <c r="BF2742" s="3"/>
      <c r="BG2742" s="3"/>
      <c r="BH2742" s="3"/>
    </row>
    <row r="2743" spans="2:60" s="1" customFormat="1">
      <c r="B2743" s="29"/>
      <c r="C2743" s="55"/>
      <c r="D2743" s="55"/>
      <c r="E2743" s="55"/>
      <c r="F2743" s="55"/>
      <c r="G2743" s="55"/>
      <c r="H2743" s="55"/>
      <c r="I2743" s="55"/>
      <c r="J2743" s="55"/>
      <c r="K2743" s="55"/>
      <c r="L2743" s="55"/>
      <c r="M2743" s="120"/>
      <c r="N2743" s="34"/>
      <c r="O2743" s="2"/>
      <c r="P2743" s="34"/>
      <c r="Q2743" s="2"/>
      <c r="R2743" s="34"/>
      <c r="S2743" s="2"/>
      <c r="T2743" s="34"/>
      <c r="U2743" s="2"/>
      <c r="V2743" s="34"/>
      <c r="W2743" s="2"/>
      <c r="X2743" s="34"/>
      <c r="Y2743" s="2"/>
      <c r="Z2743" s="34"/>
      <c r="AA2743" s="2"/>
      <c r="AB2743" s="34"/>
      <c r="AC2743" s="2"/>
      <c r="AD2743" s="34"/>
      <c r="AE2743" s="2"/>
      <c r="AF2743" s="34"/>
      <c r="AG2743" s="2"/>
      <c r="AH2743" s="300"/>
      <c r="AI2743" s="304"/>
      <c r="AJ2743" s="304"/>
      <c r="AK2743" s="304"/>
      <c r="AL2743" s="173"/>
      <c r="AM2743" s="304"/>
      <c r="AN2743" s="304"/>
      <c r="AO2743" s="304"/>
      <c r="AP2743" s="321"/>
      <c r="AQ2743" s="22"/>
      <c r="AR2743" s="57"/>
      <c r="AS2743" s="57"/>
      <c r="AT2743" s="57"/>
      <c r="AU2743" s="57"/>
      <c r="AV2743" s="57"/>
      <c r="AW2743" s="57"/>
      <c r="AX2743" s="57"/>
      <c r="AY2743" s="57"/>
      <c r="AZ2743" s="57"/>
      <c r="BA2743" s="57"/>
      <c r="BB2743" s="57"/>
      <c r="BC2743" s="57"/>
      <c r="BD2743" s="57"/>
      <c r="BE2743" s="338"/>
      <c r="BF2743" s="3"/>
      <c r="BG2743" s="3"/>
      <c r="BH2743" s="3"/>
    </row>
    <row r="2744" spans="2:60" s="1" customFormat="1">
      <c r="B2744" s="29"/>
      <c r="C2744" s="55"/>
      <c r="D2744" s="55"/>
      <c r="E2744" s="55"/>
      <c r="F2744" s="55"/>
      <c r="G2744" s="55"/>
      <c r="H2744" s="55"/>
      <c r="I2744" s="55"/>
      <c r="J2744" s="55"/>
      <c r="K2744" s="55"/>
      <c r="L2744" s="55"/>
      <c r="M2744" s="120"/>
      <c r="N2744" s="34"/>
      <c r="O2744" s="2"/>
      <c r="P2744" s="34"/>
      <c r="Q2744" s="2"/>
      <c r="R2744" s="34"/>
      <c r="S2744" s="2"/>
      <c r="T2744" s="34"/>
      <c r="U2744" s="2"/>
      <c r="V2744" s="34"/>
      <c r="W2744" s="2"/>
      <c r="X2744" s="34"/>
      <c r="Y2744" s="2"/>
      <c r="Z2744" s="34"/>
      <c r="AA2744" s="2"/>
      <c r="AB2744" s="34"/>
      <c r="AC2744" s="2"/>
      <c r="AD2744" s="34"/>
      <c r="AE2744" s="2"/>
      <c r="AF2744" s="34"/>
      <c r="AG2744" s="2"/>
      <c r="AH2744" s="301" t="str">
        <f>VLOOKUP($B2742,D1_6!$B$5:$W$79,19,FALSE)&amp;""</f>
        <v/>
      </c>
      <c r="AI2744" s="304"/>
      <c r="AJ2744" s="304"/>
      <c r="AK2744" s="304"/>
      <c r="AL2744" s="173" t="s">
        <v>410</v>
      </c>
      <c r="AM2744" s="309" t="str">
        <f>VLOOKUP($B2742,D1_6!$B$5:$W$79,20,FALSE)&amp;""</f>
        <v/>
      </c>
      <c r="AN2744" s="304"/>
      <c r="AO2744" s="304"/>
      <c r="AP2744" s="321"/>
      <c r="AQ2744" s="22"/>
      <c r="AR2744" s="57"/>
      <c r="AS2744" s="57"/>
      <c r="AT2744" s="57"/>
      <c r="AU2744" s="57"/>
      <c r="AV2744" s="57"/>
      <c r="AW2744" s="57"/>
      <c r="AX2744" s="57"/>
      <c r="AY2744" s="57"/>
      <c r="AZ2744" s="57"/>
      <c r="BA2744" s="57"/>
      <c r="BB2744" s="57"/>
      <c r="BC2744" s="57"/>
      <c r="BD2744" s="57"/>
      <c r="BE2744" s="338"/>
      <c r="BF2744" s="3"/>
      <c r="BG2744" s="3"/>
      <c r="BH2744" s="3"/>
    </row>
    <row r="2745" spans="2:60" s="1" customFormat="1">
      <c r="B2745" s="18"/>
      <c r="C2745" s="73"/>
      <c r="D2745" s="73"/>
      <c r="E2745" s="73"/>
      <c r="F2745" s="73"/>
      <c r="G2745" s="73"/>
      <c r="H2745" s="73"/>
      <c r="I2745" s="73"/>
      <c r="J2745" s="73"/>
      <c r="K2745" s="73"/>
      <c r="L2745" s="73"/>
      <c r="M2745" s="121"/>
      <c r="N2745" s="25"/>
      <c r="O2745" s="77"/>
      <c r="P2745" s="25"/>
      <c r="Q2745" s="77"/>
      <c r="R2745" s="25"/>
      <c r="S2745" s="77"/>
      <c r="T2745" s="25"/>
      <c r="U2745" s="77"/>
      <c r="V2745" s="25"/>
      <c r="W2745" s="77"/>
      <c r="X2745" s="25"/>
      <c r="Y2745" s="77"/>
      <c r="Z2745" s="25"/>
      <c r="AA2745" s="77"/>
      <c r="AB2745" s="25"/>
      <c r="AC2745" s="77"/>
      <c r="AD2745" s="25"/>
      <c r="AE2745" s="77"/>
      <c r="AF2745" s="25"/>
      <c r="AG2745" s="77"/>
      <c r="AH2745" s="302"/>
      <c r="AI2745" s="305"/>
      <c r="AJ2745" s="305"/>
      <c r="AK2745" s="305"/>
      <c r="AL2745" s="174"/>
      <c r="AM2745" s="305"/>
      <c r="AN2745" s="305"/>
      <c r="AO2745" s="305"/>
      <c r="AP2745" s="322"/>
      <c r="AQ2745" s="23"/>
      <c r="AR2745" s="75"/>
      <c r="AS2745" s="75"/>
      <c r="AT2745" s="75"/>
      <c r="AU2745" s="75"/>
      <c r="AV2745" s="75"/>
      <c r="AW2745" s="75"/>
      <c r="AX2745" s="75"/>
      <c r="AY2745" s="75"/>
      <c r="AZ2745" s="75"/>
      <c r="BA2745" s="75"/>
      <c r="BB2745" s="75"/>
      <c r="BC2745" s="75"/>
      <c r="BD2745" s="75"/>
      <c r="BE2745" s="339"/>
      <c r="BF2745" s="3"/>
      <c r="BG2745" s="3"/>
      <c r="BH2745" s="3"/>
    </row>
    <row r="2746" spans="2:60" s="1" customFormat="1">
      <c r="B2746" s="17" t="s">
        <v>5182</v>
      </c>
      <c r="C2746" s="72"/>
      <c r="D2746" s="72"/>
      <c r="E2746" s="72"/>
      <c r="F2746" s="72"/>
      <c r="G2746" s="72"/>
      <c r="H2746" s="72"/>
      <c r="I2746" s="72"/>
      <c r="J2746" s="72"/>
      <c r="K2746" s="72"/>
      <c r="L2746" s="72"/>
      <c r="M2746" s="119"/>
      <c r="N2746" s="69" t="str">
        <f>VLOOKUP($B2746,D1_6!$B$5:$W$79,6,FALSE)&amp;""</f>
        <v/>
      </c>
      <c r="O2746" s="76"/>
      <c r="P2746" s="69" t="str">
        <f>VLOOKUP($B2746,D1_6!$B$5:$W$79,7,FALSE)&amp;""</f>
        <v/>
      </c>
      <c r="Q2746" s="76"/>
      <c r="R2746" s="69" t="str">
        <f>VLOOKUP($B2746,D1_6!$B$5:$W$79,8,FALSE)&amp;""</f>
        <v/>
      </c>
      <c r="S2746" s="76"/>
      <c r="T2746" s="69" t="str">
        <f>VLOOKUP($B2746,D1_6!$B$5:$W$79,9,FALSE)&amp;""</f>
        <v/>
      </c>
      <c r="U2746" s="76"/>
      <c r="V2746" s="69" t="str">
        <f>VLOOKUP($B2746,D1_6!$B$5:$W$79,10,FALSE)&amp;""</f>
        <v/>
      </c>
      <c r="W2746" s="76"/>
      <c r="X2746" s="69" t="str">
        <f>VLOOKUP($B2746,D1_6!$B$5:$W$79,11,FALSE)&amp;""</f>
        <v/>
      </c>
      <c r="Y2746" s="76"/>
      <c r="Z2746" s="69" t="str">
        <f>VLOOKUP($B2746,D1_6!$B$5:$W$79,12,FALSE)&amp;""</f>
        <v/>
      </c>
      <c r="AA2746" s="76"/>
      <c r="AB2746" s="69" t="str">
        <f>VLOOKUP($B2746,D1_6!$B$5:$W$79,13,FALSE)&amp;""</f>
        <v/>
      </c>
      <c r="AC2746" s="76"/>
      <c r="AD2746" s="69" t="str">
        <f>VLOOKUP($B2746,D1_6!$B$5:$W$79,14,FALSE)&amp;""</f>
        <v/>
      </c>
      <c r="AE2746" s="76"/>
      <c r="AF2746" s="69" t="str">
        <f>VLOOKUP($B2746,D1_6!$B$5:$W$79,15,FALSE)&amp;""</f>
        <v/>
      </c>
      <c r="AG2746" s="76"/>
      <c r="AH2746" s="299" t="str">
        <f>VLOOKUP($B2746,D1_6!$B$5:$W$79,17,FALSE)&amp;""</f>
        <v/>
      </c>
      <c r="AI2746" s="303"/>
      <c r="AJ2746" s="303"/>
      <c r="AK2746" s="303"/>
      <c r="AL2746" s="172" t="s">
        <v>410</v>
      </c>
      <c r="AM2746" s="308" t="str">
        <f>VLOOKUP($B2746,D1_6!$B$5:$W$79,18,FALSE)&amp;""</f>
        <v/>
      </c>
      <c r="AN2746" s="303"/>
      <c r="AO2746" s="303"/>
      <c r="AP2746" s="320"/>
      <c r="AQ2746" s="36" t="str">
        <f>VLOOKUP($B2746,D1_6!$B$5:$W$79,22,FALSE)&amp;""</f>
        <v/>
      </c>
      <c r="AR2746" s="74"/>
      <c r="AS2746" s="74"/>
      <c r="AT2746" s="74"/>
      <c r="AU2746" s="74"/>
      <c r="AV2746" s="74"/>
      <c r="AW2746" s="74"/>
      <c r="AX2746" s="74"/>
      <c r="AY2746" s="74"/>
      <c r="AZ2746" s="74"/>
      <c r="BA2746" s="74"/>
      <c r="BB2746" s="74"/>
      <c r="BC2746" s="74"/>
      <c r="BD2746" s="74"/>
      <c r="BE2746" s="337"/>
      <c r="BF2746" s="3"/>
      <c r="BG2746" s="3"/>
      <c r="BH2746" s="3"/>
    </row>
    <row r="2747" spans="2:60" s="1" customFormat="1">
      <c r="B2747" s="29"/>
      <c r="C2747" s="55"/>
      <c r="D2747" s="55"/>
      <c r="E2747" s="55"/>
      <c r="F2747" s="55"/>
      <c r="G2747" s="55"/>
      <c r="H2747" s="55"/>
      <c r="I2747" s="55"/>
      <c r="J2747" s="55"/>
      <c r="K2747" s="55"/>
      <c r="L2747" s="55"/>
      <c r="M2747" s="120"/>
      <c r="N2747" s="34"/>
      <c r="O2747" s="2"/>
      <c r="P2747" s="34"/>
      <c r="Q2747" s="2"/>
      <c r="R2747" s="34"/>
      <c r="S2747" s="2"/>
      <c r="T2747" s="34"/>
      <c r="U2747" s="2"/>
      <c r="V2747" s="34"/>
      <c r="W2747" s="2"/>
      <c r="X2747" s="34"/>
      <c r="Y2747" s="2"/>
      <c r="Z2747" s="34"/>
      <c r="AA2747" s="2"/>
      <c r="AB2747" s="34"/>
      <c r="AC2747" s="2"/>
      <c r="AD2747" s="34"/>
      <c r="AE2747" s="2"/>
      <c r="AF2747" s="34"/>
      <c r="AG2747" s="2"/>
      <c r="AH2747" s="300"/>
      <c r="AI2747" s="304"/>
      <c r="AJ2747" s="304"/>
      <c r="AK2747" s="304"/>
      <c r="AL2747" s="173"/>
      <c r="AM2747" s="304"/>
      <c r="AN2747" s="304"/>
      <c r="AO2747" s="304"/>
      <c r="AP2747" s="321"/>
      <c r="AQ2747" s="22"/>
      <c r="AR2747" s="57"/>
      <c r="AS2747" s="57"/>
      <c r="AT2747" s="57"/>
      <c r="AU2747" s="57"/>
      <c r="AV2747" s="57"/>
      <c r="AW2747" s="57"/>
      <c r="AX2747" s="57"/>
      <c r="AY2747" s="57"/>
      <c r="AZ2747" s="57"/>
      <c r="BA2747" s="57"/>
      <c r="BB2747" s="57"/>
      <c r="BC2747" s="57"/>
      <c r="BD2747" s="57"/>
      <c r="BE2747" s="338"/>
      <c r="BF2747" s="3"/>
      <c r="BG2747" s="3"/>
      <c r="BH2747" s="3"/>
    </row>
    <row r="2748" spans="2:60" s="1" customFormat="1">
      <c r="B2748" s="29"/>
      <c r="C2748" s="55"/>
      <c r="D2748" s="55"/>
      <c r="E2748" s="55"/>
      <c r="F2748" s="55"/>
      <c r="G2748" s="55"/>
      <c r="H2748" s="55"/>
      <c r="I2748" s="55"/>
      <c r="J2748" s="55"/>
      <c r="K2748" s="55"/>
      <c r="L2748" s="55"/>
      <c r="M2748" s="120"/>
      <c r="N2748" s="34"/>
      <c r="O2748" s="2"/>
      <c r="P2748" s="34"/>
      <c r="Q2748" s="2"/>
      <c r="R2748" s="34"/>
      <c r="S2748" s="2"/>
      <c r="T2748" s="34"/>
      <c r="U2748" s="2"/>
      <c r="V2748" s="34"/>
      <c r="W2748" s="2"/>
      <c r="X2748" s="34"/>
      <c r="Y2748" s="2"/>
      <c r="Z2748" s="34"/>
      <c r="AA2748" s="2"/>
      <c r="AB2748" s="34"/>
      <c r="AC2748" s="2"/>
      <c r="AD2748" s="34"/>
      <c r="AE2748" s="2"/>
      <c r="AF2748" s="34"/>
      <c r="AG2748" s="2"/>
      <c r="AH2748" s="301" t="str">
        <f>VLOOKUP($B2746,D1_6!$B$5:$W$79,19,FALSE)&amp;""</f>
        <v/>
      </c>
      <c r="AI2748" s="304"/>
      <c r="AJ2748" s="304"/>
      <c r="AK2748" s="304"/>
      <c r="AL2748" s="173" t="s">
        <v>410</v>
      </c>
      <c r="AM2748" s="309" t="str">
        <f>VLOOKUP($B2746,D1_6!$B$5:$W$79,20,FALSE)&amp;""</f>
        <v/>
      </c>
      <c r="AN2748" s="304"/>
      <c r="AO2748" s="304"/>
      <c r="AP2748" s="321"/>
      <c r="AQ2748" s="22"/>
      <c r="AR2748" s="57"/>
      <c r="AS2748" s="57"/>
      <c r="AT2748" s="57"/>
      <c r="AU2748" s="57"/>
      <c r="AV2748" s="57"/>
      <c r="AW2748" s="57"/>
      <c r="AX2748" s="57"/>
      <c r="AY2748" s="57"/>
      <c r="AZ2748" s="57"/>
      <c r="BA2748" s="57"/>
      <c r="BB2748" s="57"/>
      <c r="BC2748" s="57"/>
      <c r="BD2748" s="57"/>
      <c r="BE2748" s="338"/>
      <c r="BF2748" s="3"/>
      <c r="BG2748" s="3"/>
      <c r="BH2748" s="3"/>
    </row>
    <row r="2749" spans="2:60" s="1" customFormat="1">
      <c r="B2749" s="18"/>
      <c r="C2749" s="73"/>
      <c r="D2749" s="73"/>
      <c r="E2749" s="73"/>
      <c r="F2749" s="73"/>
      <c r="G2749" s="73"/>
      <c r="H2749" s="73"/>
      <c r="I2749" s="73"/>
      <c r="J2749" s="73"/>
      <c r="K2749" s="73"/>
      <c r="L2749" s="73"/>
      <c r="M2749" s="121"/>
      <c r="N2749" s="25"/>
      <c r="O2749" s="77"/>
      <c r="P2749" s="25"/>
      <c r="Q2749" s="77"/>
      <c r="R2749" s="25"/>
      <c r="S2749" s="77"/>
      <c r="T2749" s="25"/>
      <c r="U2749" s="77"/>
      <c r="V2749" s="25"/>
      <c r="W2749" s="77"/>
      <c r="X2749" s="25"/>
      <c r="Y2749" s="77"/>
      <c r="Z2749" s="25"/>
      <c r="AA2749" s="77"/>
      <c r="AB2749" s="25"/>
      <c r="AC2749" s="77"/>
      <c r="AD2749" s="25"/>
      <c r="AE2749" s="77"/>
      <c r="AF2749" s="25"/>
      <c r="AG2749" s="77"/>
      <c r="AH2749" s="302"/>
      <c r="AI2749" s="305"/>
      <c r="AJ2749" s="305"/>
      <c r="AK2749" s="305"/>
      <c r="AL2749" s="174"/>
      <c r="AM2749" s="305"/>
      <c r="AN2749" s="305"/>
      <c r="AO2749" s="305"/>
      <c r="AP2749" s="322"/>
      <c r="AQ2749" s="23"/>
      <c r="AR2749" s="75"/>
      <c r="AS2749" s="75"/>
      <c r="AT2749" s="75"/>
      <c r="AU2749" s="75"/>
      <c r="AV2749" s="75"/>
      <c r="AW2749" s="75"/>
      <c r="AX2749" s="75"/>
      <c r="AY2749" s="75"/>
      <c r="AZ2749" s="75"/>
      <c r="BA2749" s="75"/>
      <c r="BB2749" s="75"/>
      <c r="BC2749" s="75"/>
      <c r="BD2749" s="75"/>
      <c r="BE2749" s="339"/>
      <c r="BF2749" s="3"/>
      <c r="BG2749" s="3"/>
      <c r="BH2749" s="3"/>
    </row>
    <row r="2750" spans="2:60" s="1" customFormat="1">
      <c r="B2750" s="17" t="s">
        <v>5183</v>
      </c>
      <c r="C2750" s="72"/>
      <c r="D2750" s="72"/>
      <c r="E2750" s="72"/>
      <c r="F2750" s="72"/>
      <c r="G2750" s="72"/>
      <c r="H2750" s="72"/>
      <c r="I2750" s="72"/>
      <c r="J2750" s="72"/>
      <c r="K2750" s="72"/>
      <c r="L2750" s="72"/>
      <c r="M2750" s="119"/>
      <c r="N2750" s="69" t="str">
        <f>VLOOKUP($B2750,D1_6!$B$5:$W$79,6,FALSE)&amp;""</f>
        <v/>
      </c>
      <c r="O2750" s="76"/>
      <c r="P2750" s="69" t="str">
        <f>VLOOKUP($B2750,D1_6!$B$5:$W$79,7,FALSE)&amp;""</f>
        <v/>
      </c>
      <c r="Q2750" s="76"/>
      <c r="R2750" s="69" t="str">
        <f>VLOOKUP($B2750,D1_6!$B$5:$W$79,8,FALSE)&amp;""</f>
        <v/>
      </c>
      <c r="S2750" s="76"/>
      <c r="T2750" s="69" t="str">
        <f>VLOOKUP($B2750,D1_6!$B$5:$W$79,9,FALSE)&amp;""</f>
        <v/>
      </c>
      <c r="U2750" s="76"/>
      <c r="V2750" s="69" t="str">
        <f>VLOOKUP($B2750,D1_6!$B$5:$W$79,10,FALSE)&amp;""</f>
        <v/>
      </c>
      <c r="W2750" s="76"/>
      <c r="X2750" s="69" t="str">
        <f>VLOOKUP($B2750,D1_6!$B$5:$W$79,11,FALSE)&amp;""</f>
        <v/>
      </c>
      <c r="Y2750" s="76"/>
      <c r="Z2750" s="69" t="str">
        <f>VLOOKUP($B2750,D1_6!$B$5:$W$79,12,FALSE)&amp;""</f>
        <v/>
      </c>
      <c r="AA2750" s="76"/>
      <c r="AB2750" s="69" t="str">
        <f>VLOOKUP($B2750,D1_6!$B$5:$W$79,13,FALSE)&amp;""</f>
        <v/>
      </c>
      <c r="AC2750" s="76"/>
      <c r="AD2750" s="69" t="str">
        <f>VLOOKUP($B2750,D1_6!$B$5:$W$79,14,FALSE)&amp;""</f>
        <v/>
      </c>
      <c r="AE2750" s="76"/>
      <c r="AF2750" s="69" t="str">
        <f>VLOOKUP($B2750,D1_6!$B$5:$W$79,15,FALSE)&amp;""</f>
        <v/>
      </c>
      <c r="AG2750" s="76"/>
      <c r="AH2750" s="299" t="str">
        <f>VLOOKUP($B2750,D1_6!$B$5:$W$79,17,FALSE)&amp;""</f>
        <v/>
      </c>
      <c r="AI2750" s="303"/>
      <c r="AJ2750" s="303"/>
      <c r="AK2750" s="303"/>
      <c r="AL2750" s="172" t="s">
        <v>410</v>
      </c>
      <c r="AM2750" s="308" t="str">
        <f>VLOOKUP($B2750,D1_6!$B$5:$W$79,18,FALSE)&amp;""</f>
        <v/>
      </c>
      <c r="AN2750" s="303"/>
      <c r="AO2750" s="303"/>
      <c r="AP2750" s="320"/>
      <c r="AQ2750" s="36" t="str">
        <f>VLOOKUP($B2750,D1_6!$B$5:$W$79,22,FALSE)&amp;""</f>
        <v/>
      </c>
      <c r="AR2750" s="74"/>
      <c r="AS2750" s="74"/>
      <c r="AT2750" s="74"/>
      <c r="AU2750" s="74"/>
      <c r="AV2750" s="74"/>
      <c r="AW2750" s="74"/>
      <c r="AX2750" s="74"/>
      <c r="AY2750" s="74"/>
      <c r="AZ2750" s="74"/>
      <c r="BA2750" s="74"/>
      <c r="BB2750" s="74"/>
      <c r="BC2750" s="74"/>
      <c r="BD2750" s="74"/>
      <c r="BE2750" s="337"/>
      <c r="BF2750" s="3"/>
      <c r="BG2750" s="3"/>
      <c r="BH2750" s="3"/>
    </row>
    <row r="2751" spans="2:60" s="1" customFormat="1">
      <c r="B2751" s="29"/>
      <c r="C2751" s="55"/>
      <c r="D2751" s="55"/>
      <c r="E2751" s="55"/>
      <c r="F2751" s="55"/>
      <c r="G2751" s="55"/>
      <c r="H2751" s="55"/>
      <c r="I2751" s="55"/>
      <c r="J2751" s="55"/>
      <c r="K2751" s="55"/>
      <c r="L2751" s="55"/>
      <c r="M2751" s="120"/>
      <c r="N2751" s="34"/>
      <c r="O2751" s="2"/>
      <c r="P2751" s="34"/>
      <c r="Q2751" s="2"/>
      <c r="R2751" s="34"/>
      <c r="S2751" s="2"/>
      <c r="T2751" s="34"/>
      <c r="U2751" s="2"/>
      <c r="V2751" s="34"/>
      <c r="W2751" s="2"/>
      <c r="X2751" s="34"/>
      <c r="Y2751" s="2"/>
      <c r="Z2751" s="34"/>
      <c r="AA2751" s="2"/>
      <c r="AB2751" s="34"/>
      <c r="AC2751" s="2"/>
      <c r="AD2751" s="34"/>
      <c r="AE2751" s="2"/>
      <c r="AF2751" s="34"/>
      <c r="AG2751" s="2"/>
      <c r="AH2751" s="300"/>
      <c r="AI2751" s="304"/>
      <c r="AJ2751" s="304"/>
      <c r="AK2751" s="304"/>
      <c r="AL2751" s="173"/>
      <c r="AM2751" s="304"/>
      <c r="AN2751" s="304"/>
      <c r="AO2751" s="304"/>
      <c r="AP2751" s="321"/>
      <c r="AQ2751" s="22"/>
      <c r="AR2751" s="57"/>
      <c r="AS2751" s="57"/>
      <c r="AT2751" s="57"/>
      <c r="AU2751" s="57"/>
      <c r="AV2751" s="57"/>
      <c r="AW2751" s="57"/>
      <c r="AX2751" s="57"/>
      <c r="AY2751" s="57"/>
      <c r="AZ2751" s="57"/>
      <c r="BA2751" s="57"/>
      <c r="BB2751" s="57"/>
      <c r="BC2751" s="57"/>
      <c r="BD2751" s="57"/>
      <c r="BE2751" s="338"/>
      <c r="BF2751" s="3"/>
      <c r="BG2751" s="3"/>
      <c r="BH2751" s="3"/>
    </row>
    <row r="2752" spans="2:60" s="1" customFormat="1">
      <c r="B2752" s="29"/>
      <c r="C2752" s="55"/>
      <c r="D2752" s="55"/>
      <c r="E2752" s="55"/>
      <c r="F2752" s="55"/>
      <c r="G2752" s="55"/>
      <c r="H2752" s="55"/>
      <c r="I2752" s="55"/>
      <c r="J2752" s="55"/>
      <c r="K2752" s="55"/>
      <c r="L2752" s="55"/>
      <c r="M2752" s="120"/>
      <c r="N2752" s="34"/>
      <c r="O2752" s="2"/>
      <c r="P2752" s="34"/>
      <c r="Q2752" s="2"/>
      <c r="R2752" s="34"/>
      <c r="S2752" s="2"/>
      <c r="T2752" s="34"/>
      <c r="U2752" s="2"/>
      <c r="V2752" s="34"/>
      <c r="W2752" s="2"/>
      <c r="X2752" s="34"/>
      <c r="Y2752" s="2"/>
      <c r="Z2752" s="34"/>
      <c r="AA2752" s="2"/>
      <c r="AB2752" s="34"/>
      <c r="AC2752" s="2"/>
      <c r="AD2752" s="34"/>
      <c r="AE2752" s="2"/>
      <c r="AF2752" s="34"/>
      <c r="AG2752" s="2"/>
      <c r="AH2752" s="301" t="str">
        <f>VLOOKUP($B2750,D1_6!$B$5:$W$79,19,FALSE)&amp;""</f>
        <v/>
      </c>
      <c r="AI2752" s="304"/>
      <c r="AJ2752" s="304"/>
      <c r="AK2752" s="304"/>
      <c r="AL2752" s="173" t="s">
        <v>410</v>
      </c>
      <c r="AM2752" s="309" t="str">
        <f>VLOOKUP($B2750,D1_6!$B$5:$W$79,20,FALSE)&amp;""</f>
        <v/>
      </c>
      <c r="AN2752" s="304"/>
      <c r="AO2752" s="304"/>
      <c r="AP2752" s="321"/>
      <c r="AQ2752" s="22"/>
      <c r="AR2752" s="57"/>
      <c r="AS2752" s="57"/>
      <c r="AT2752" s="57"/>
      <c r="AU2752" s="57"/>
      <c r="AV2752" s="57"/>
      <c r="AW2752" s="57"/>
      <c r="AX2752" s="57"/>
      <c r="AY2752" s="57"/>
      <c r="AZ2752" s="57"/>
      <c r="BA2752" s="57"/>
      <c r="BB2752" s="57"/>
      <c r="BC2752" s="57"/>
      <c r="BD2752" s="57"/>
      <c r="BE2752" s="338"/>
      <c r="BF2752" s="3"/>
      <c r="BG2752" s="3"/>
      <c r="BH2752" s="3"/>
    </row>
    <row r="2753" spans="2:60" s="1" customFormat="1">
      <c r="B2753" s="18"/>
      <c r="C2753" s="73"/>
      <c r="D2753" s="73"/>
      <c r="E2753" s="73"/>
      <c r="F2753" s="73"/>
      <c r="G2753" s="73"/>
      <c r="H2753" s="73"/>
      <c r="I2753" s="73"/>
      <c r="J2753" s="73"/>
      <c r="K2753" s="73"/>
      <c r="L2753" s="73"/>
      <c r="M2753" s="121"/>
      <c r="N2753" s="25"/>
      <c r="O2753" s="77"/>
      <c r="P2753" s="25"/>
      <c r="Q2753" s="77"/>
      <c r="R2753" s="25"/>
      <c r="S2753" s="77"/>
      <c r="T2753" s="25"/>
      <c r="U2753" s="77"/>
      <c r="V2753" s="25"/>
      <c r="W2753" s="77"/>
      <c r="X2753" s="25"/>
      <c r="Y2753" s="77"/>
      <c r="Z2753" s="25"/>
      <c r="AA2753" s="77"/>
      <c r="AB2753" s="25"/>
      <c r="AC2753" s="77"/>
      <c r="AD2753" s="25"/>
      <c r="AE2753" s="77"/>
      <c r="AF2753" s="25"/>
      <c r="AG2753" s="77"/>
      <c r="AH2753" s="302"/>
      <c r="AI2753" s="305"/>
      <c r="AJ2753" s="305"/>
      <c r="AK2753" s="305"/>
      <c r="AL2753" s="174"/>
      <c r="AM2753" s="305"/>
      <c r="AN2753" s="305"/>
      <c r="AO2753" s="305"/>
      <c r="AP2753" s="322"/>
      <c r="AQ2753" s="23"/>
      <c r="AR2753" s="75"/>
      <c r="AS2753" s="75"/>
      <c r="AT2753" s="75"/>
      <c r="AU2753" s="75"/>
      <c r="AV2753" s="75"/>
      <c r="AW2753" s="75"/>
      <c r="AX2753" s="75"/>
      <c r="AY2753" s="75"/>
      <c r="AZ2753" s="75"/>
      <c r="BA2753" s="75"/>
      <c r="BB2753" s="75"/>
      <c r="BC2753" s="75"/>
      <c r="BD2753" s="75"/>
      <c r="BE2753" s="339"/>
      <c r="BF2753" s="3"/>
      <c r="BG2753" s="3"/>
      <c r="BH2753" s="3"/>
    </row>
    <row r="2754" spans="2:60" s="1" customFormat="1">
      <c r="B2754" s="17" t="s">
        <v>841</v>
      </c>
      <c r="C2754" s="72"/>
      <c r="D2754" s="72"/>
      <c r="E2754" s="72"/>
      <c r="F2754" s="72"/>
      <c r="G2754" s="72"/>
      <c r="H2754" s="72"/>
      <c r="I2754" s="72"/>
      <c r="J2754" s="72"/>
      <c r="K2754" s="72"/>
      <c r="L2754" s="72"/>
      <c r="M2754" s="119"/>
      <c r="N2754" s="69" t="str">
        <f>VLOOKUP($B2754,D1_6!$B$5:$W$79,6,FALSE)&amp;""</f>
        <v/>
      </c>
      <c r="O2754" s="76"/>
      <c r="P2754" s="69" t="str">
        <f>VLOOKUP($B2754,D1_6!$B$5:$W$79,7,FALSE)&amp;""</f>
        <v/>
      </c>
      <c r="Q2754" s="76"/>
      <c r="R2754" s="69" t="str">
        <f>VLOOKUP($B2754,D1_6!$B$5:$W$79,8,FALSE)&amp;""</f>
        <v/>
      </c>
      <c r="S2754" s="76"/>
      <c r="T2754" s="69" t="str">
        <f>VLOOKUP($B2754,D1_6!$B$5:$W$79,9,FALSE)&amp;""</f>
        <v/>
      </c>
      <c r="U2754" s="76"/>
      <c r="V2754" s="69" t="str">
        <f>VLOOKUP($B2754,D1_6!$B$5:$W$79,10,FALSE)&amp;""</f>
        <v/>
      </c>
      <c r="W2754" s="76"/>
      <c r="X2754" s="69" t="str">
        <f>VLOOKUP($B2754,D1_6!$B$5:$W$79,11,FALSE)&amp;""</f>
        <v/>
      </c>
      <c r="Y2754" s="76"/>
      <c r="Z2754" s="69" t="str">
        <f>VLOOKUP($B2754,D1_6!$B$5:$W$79,12,FALSE)&amp;""</f>
        <v/>
      </c>
      <c r="AA2754" s="76"/>
      <c r="AB2754" s="69" t="str">
        <f>VLOOKUP($B2754,D1_6!$B$5:$W$79,13,FALSE)&amp;""</f>
        <v/>
      </c>
      <c r="AC2754" s="76"/>
      <c r="AD2754" s="69" t="str">
        <f>VLOOKUP($B2754,D1_6!$B$5:$W$79,14,FALSE)&amp;""</f>
        <v/>
      </c>
      <c r="AE2754" s="76"/>
      <c r="AF2754" s="69" t="str">
        <f>VLOOKUP($B2754,D1_6!$B$5:$W$79,15,FALSE)&amp;""</f>
        <v/>
      </c>
      <c r="AG2754" s="76"/>
      <c r="AH2754" s="299" t="str">
        <f>VLOOKUP($B2754,D1_6!$B$5:$W$79,17,FALSE)&amp;""</f>
        <v/>
      </c>
      <c r="AI2754" s="303"/>
      <c r="AJ2754" s="303"/>
      <c r="AK2754" s="303"/>
      <c r="AL2754" s="172" t="s">
        <v>410</v>
      </c>
      <c r="AM2754" s="308" t="str">
        <f>VLOOKUP($B2754,D1_6!$B$5:$W$79,18,FALSE)&amp;""</f>
        <v/>
      </c>
      <c r="AN2754" s="303"/>
      <c r="AO2754" s="303"/>
      <c r="AP2754" s="320"/>
      <c r="AQ2754" s="36" t="str">
        <f>VLOOKUP($B2754,D1_6!$B$5:$W$79,22,FALSE)&amp;""</f>
        <v/>
      </c>
      <c r="AR2754" s="74"/>
      <c r="AS2754" s="74"/>
      <c r="AT2754" s="74"/>
      <c r="AU2754" s="74"/>
      <c r="AV2754" s="74"/>
      <c r="AW2754" s="74"/>
      <c r="AX2754" s="74"/>
      <c r="AY2754" s="74"/>
      <c r="AZ2754" s="74"/>
      <c r="BA2754" s="74"/>
      <c r="BB2754" s="74"/>
      <c r="BC2754" s="74"/>
      <c r="BD2754" s="74"/>
      <c r="BE2754" s="337"/>
      <c r="BF2754" s="3"/>
      <c r="BG2754" s="3"/>
      <c r="BH2754" s="3"/>
    </row>
    <row r="2755" spans="2:60" s="1" customFormat="1">
      <c r="B2755" s="29"/>
      <c r="C2755" s="55"/>
      <c r="D2755" s="55"/>
      <c r="E2755" s="55"/>
      <c r="F2755" s="55"/>
      <c r="G2755" s="55"/>
      <c r="H2755" s="55"/>
      <c r="I2755" s="55"/>
      <c r="J2755" s="55"/>
      <c r="K2755" s="55"/>
      <c r="L2755" s="55"/>
      <c r="M2755" s="120"/>
      <c r="N2755" s="34"/>
      <c r="O2755" s="2"/>
      <c r="P2755" s="34"/>
      <c r="Q2755" s="2"/>
      <c r="R2755" s="34"/>
      <c r="S2755" s="2"/>
      <c r="T2755" s="34"/>
      <c r="U2755" s="2"/>
      <c r="V2755" s="34"/>
      <c r="W2755" s="2"/>
      <c r="X2755" s="34"/>
      <c r="Y2755" s="2"/>
      <c r="Z2755" s="34"/>
      <c r="AA2755" s="2"/>
      <c r="AB2755" s="34"/>
      <c r="AC2755" s="2"/>
      <c r="AD2755" s="34"/>
      <c r="AE2755" s="2"/>
      <c r="AF2755" s="34"/>
      <c r="AG2755" s="2"/>
      <c r="AH2755" s="300"/>
      <c r="AI2755" s="304"/>
      <c r="AJ2755" s="304"/>
      <c r="AK2755" s="304"/>
      <c r="AL2755" s="173"/>
      <c r="AM2755" s="304"/>
      <c r="AN2755" s="304"/>
      <c r="AO2755" s="304"/>
      <c r="AP2755" s="321"/>
      <c r="AQ2755" s="22"/>
      <c r="AR2755" s="57"/>
      <c r="AS2755" s="57"/>
      <c r="AT2755" s="57"/>
      <c r="AU2755" s="57"/>
      <c r="AV2755" s="57"/>
      <c r="AW2755" s="57"/>
      <c r="AX2755" s="57"/>
      <c r="AY2755" s="57"/>
      <c r="AZ2755" s="57"/>
      <c r="BA2755" s="57"/>
      <c r="BB2755" s="57"/>
      <c r="BC2755" s="57"/>
      <c r="BD2755" s="57"/>
      <c r="BE2755" s="338"/>
      <c r="BF2755" s="3"/>
      <c r="BG2755" s="3"/>
      <c r="BH2755" s="3"/>
    </row>
    <row r="2756" spans="2:60" s="1" customFormat="1">
      <c r="B2756" s="29"/>
      <c r="C2756" s="55"/>
      <c r="D2756" s="55"/>
      <c r="E2756" s="55"/>
      <c r="F2756" s="55"/>
      <c r="G2756" s="55"/>
      <c r="H2756" s="55"/>
      <c r="I2756" s="55"/>
      <c r="J2756" s="55"/>
      <c r="K2756" s="55"/>
      <c r="L2756" s="55"/>
      <c r="M2756" s="120"/>
      <c r="N2756" s="34"/>
      <c r="O2756" s="2"/>
      <c r="P2756" s="34"/>
      <c r="Q2756" s="2"/>
      <c r="R2756" s="34"/>
      <c r="S2756" s="2"/>
      <c r="T2756" s="34"/>
      <c r="U2756" s="2"/>
      <c r="V2756" s="34"/>
      <c r="W2756" s="2"/>
      <c r="X2756" s="34"/>
      <c r="Y2756" s="2"/>
      <c r="Z2756" s="34"/>
      <c r="AA2756" s="2"/>
      <c r="AB2756" s="34"/>
      <c r="AC2756" s="2"/>
      <c r="AD2756" s="34"/>
      <c r="AE2756" s="2"/>
      <c r="AF2756" s="34"/>
      <c r="AG2756" s="2"/>
      <c r="AH2756" s="301" t="str">
        <f>VLOOKUP($B2754,D1_6!$B$5:$W$79,19,FALSE)&amp;""</f>
        <v/>
      </c>
      <c r="AI2756" s="304"/>
      <c r="AJ2756" s="304"/>
      <c r="AK2756" s="304"/>
      <c r="AL2756" s="173" t="s">
        <v>410</v>
      </c>
      <c r="AM2756" s="309" t="str">
        <f>VLOOKUP($B2754,D1_6!$B$5:$W$79,20,FALSE)&amp;""</f>
        <v/>
      </c>
      <c r="AN2756" s="304"/>
      <c r="AO2756" s="304"/>
      <c r="AP2756" s="321"/>
      <c r="AQ2756" s="22"/>
      <c r="AR2756" s="57"/>
      <c r="AS2756" s="57"/>
      <c r="AT2756" s="57"/>
      <c r="AU2756" s="57"/>
      <c r="AV2756" s="57"/>
      <c r="AW2756" s="57"/>
      <c r="AX2756" s="57"/>
      <c r="AY2756" s="57"/>
      <c r="AZ2756" s="57"/>
      <c r="BA2756" s="57"/>
      <c r="BB2756" s="57"/>
      <c r="BC2756" s="57"/>
      <c r="BD2756" s="57"/>
      <c r="BE2756" s="338"/>
      <c r="BF2756" s="3"/>
      <c r="BG2756" s="3"/>
      <c r="BH2756" s="3"/>
    </row>
    <row r="2757" spans="2:60" s="1" customFormat="1">
      <c r="B2757" s="18"/>
      <c r="C2757" s="73"/>
      <c r="D2757" s="73"/>
      <c r="E2757" s="73"/>
      <c r="F2757" s="73"/>
      <c r="G2757" s="73"/>
      <c r="H2757" s="73"/>
      <c r="I2757" s="73"/>
      <c r="J2757" s="73"/>
      <c r="K2757" s="73"/>
      <c r="L2757" s="73"/>
      <c r="M2757" s="121"/>
      <c r="N2757" s="25"/>
      <c r="O2757" s="77"/>
      <c r="P2757" s="25"/>
      <c r="Q2757" s="77"/>
      <c r="R2757" s="25"/>
      <c r="S2757" s="77"/>
      <c r="T2757" s="25"/>
      <c r="U2757" s="77"/>
      <c r="V2757" s="25"/>
      <c r="W2757" s="77"/>
      <c r="X2757" s="25"/>
      <c r="Y2757" s="77"/>
      <c r="Z2757" s="25"/>
      <c r="AA2757" s="77"/>
      <c r="AB2757" s="25"/>
      <c r="AC2757" s="77"/>
      <c r="AD2757" s="25"/>
      <c r="AE2757" s="77"/>
      <c r="AF2757" s="25"/>
      <c r="AG2757" s="77"/>
      <c r="AH2757" s="302"/>
      <c r="AI2757" s="305"/>
      <c r="AJ2757" s="305"/>
      <c r="AK2757" s="305"/>
      <c r="AL2757" s="174"/>
      <c r="AM2757" s="305"/>
      <c r="AN2757" s="305"/>
      <c r="AO2757" s="305"/>
      <c r="AP2757" s="322"/>
      <c r="AQ2757" s="23"/>
      <c r="AR2757" s="75"/>
      <c r="AS2757" s="75"/>
      <c r="AT2757" s="75"/>
      <c r="AU2757" s="75"/>
      <c r="AV2757" s="75"/>
      <c r="AW2757" s="75"/>
      <c r="AX2757" s="75"/>
      <c r="AY2757" s="75"/>
      <c r="AZ2757" s="75"/>
      <c r="BA2757" s="75"/>
      <c r="BB2757" s="75"/>
      <c r="BC2757" s="75"/>
      <c r="BD2757" s="75"/>
      <c r="BE2757" s="339"/>
      <c r="BF2757" s="3"/>
      <c r="BG2757" s="3"/>
      <c r="BH2757" s="3"/>
    </row>
    <row r="2758" spans="2:60" s="1" customFormat="1">
      <c r="B2758" s="17" t="s">
        <v>5185</v>
      </c>
      <c r="C2758" s="72"/>
      <c r="D2758" s="72"/>
      <c r="E2758" s="72"/>
      <c r="F2758" s="72"/>
      <c r="G2758" s="72"/>
      <c r="H2758" s="72"/>
      <c r="I2758" s="72"/>
      <c r="J2758" s="72"/>
      <c r="K2758" s="72"/>
      <c r="L2758" s="72"/>
      <c r="M2758" s="119"/>
      <c r="N2758" s="69" t="str">
        <f>VLOOKUP($B2758,D1_6!$B$5:$W$79,6,FALSE)&amp;""</f>
        <v/>
      </c>
      <c r="O2758" s="76"/>
      <c r="P2758" s="69" t="str">
        <f>VLOOKUP($B2758,D1_6!$B$5:$W$79,7,FALSE)&amp;""</f>
        <v/>
      </c>
      <c r="Q2758" s="76"/>
      <c r="R2758" s="69" t="str">
        <f>VLOOKUP($B2758,D1_6!$B$5:$W$79,8,FALSE)&amp;""</f>
        <v/>
      </c>
      <c r="S2758" s="76"/>
      <c r="T2758" s="69" t="str">
        <f>VLOOKUP($B2758,D1_6!$B$5:$W$79,9,FALSE)&amp;""</f>
        <v/>
      </c>
      <c r="U2758" s="76"/>
      <c r="V2758" s="69" t="str">
        <f>VLOOKUP($B2758,D1_6!$B$5:$W$79,10,FALSE)&amp;""</f>
        <v/>
      </c>
      <c r="W2758" s="76"/>
      <c r="X2758" s="69" t="str">
        <f>VLOOKUP($B2758,D1_6!$B$5:$W$79,11,FALSE)&amp;""</f>
        <v/>
      </c>
      <c r="Y2758" s="76"/>
      <c r="Z2758" s="69" t="str">
        <f>VLOOKUP($B2758,D1_6!$B$5:$W$79,12,FALSE)&amp;""</f>
        <v/>
      </c>
      <c r="AA2758" s="76"/>
      <c r="AB2758" s="69" t="str">
        <f>VLOOKUP($B2758,D1_6!$B$5:$W$79,13,FALSE)&amp;""</f>
        <v/>
      </c>
      <c r="AC2758" s="76"/>
      <c r="AD2758" s="69" t="str">
        <f>VLOOKUP($B2758,D1_6!$B$5:$W$79,14,FALSE)&amp;""</f>
        <v/>
      </c>
      <c r="AE2758" s="76"/>
      <c r="AF2758" s="69" t="str">
        <f>VLOOKUP($B2758,D1_6!$B$5:$W$79,15,FALSE)&amp;""</f>
        <v/>
      </c>
      <c r="AG2758" s="76"/>
      <c r="AH2758" s="299" t="str">
        <f>VLOOKUP($B2758,D1_6!$B$5:$W$79,17,FALSE)&amp;""</f>
        <v/>
      </c>
      <c r="AI2758" s="303"/>
      <c r="AJ2758" s="303"/>
      <c r="AK2758" s="303"/>
      <c r="AL2758" s="172" t="s">
        <v>410</v>
      </c>
      <c r="AM2758" s="308" t="str">
        <f>VLOOKUP($B2758,D1_6!$B$5:$W$79,18,FALSE)&amp;""</f>
        <v/>
      </c>
      <c r="AN2758" s="303"/>
      <c r="AO2758" s="303"/>
      <c r="AP2758" s="320"/>
      <c r="AQ2758" s="36" t="str">
        <f>VLOOKUP($B2758,D1_6!$B$5:$W$79,22,FALSE)&amp;""</f>
        <v/>
      </c>
      <c r="AR2758" s="74"/>
      <c r="AS2758" s="74"/>
      <c r="AT2758" s="74"/>
      <c r="AU2758" s="74"/>
      <c r="AV2758" s="74"/>
      <c r="AW2758" s="74"/>
      <c r="AX2758" s="74"/>
      <c r="AY2758" s="74"/>
      <c r="AZ2758" s="74"/>
      <c r="BA2758" s="74"/>
      <c r="BB2758" s="74"/>
      <c r="BC2758" s="74"/>
      <c r="BD2758" s="74"/>
      <c r="BE2758" s="337"/>
      <c r="BF2758" s="3"/>
      <c r="BG2758" s="3"/>
      <c r="BH2758" s="3"/>
    </row>
    <row r="2759" spans="2:60" s="1" customFormat="1">
      <c r="B2759" s="29"/>
      <c r="C2759" s="55"/>
      <c r="D2759" s="55"/>
      <c r="E2759" s="55"/>
      <c r="F2759" s="55"/>
      <c r="G2759" s="55"/>
      <c r="H2759" s="55"/>
      <c r="I2759" s="55"/>
      <c r="J2759" s="55"/>
      <c r="K2759" s="55"/>
      <c r="L2759" s="55"/>
      <c r="M2759" s="120"/>
      <c r="N2759" s="34"/>
      <c r="O2759" s="2"/>
      <c r="P2759" s="34"/>
      <c r="Q2759" s="2"/>
      <c r="R2759" s="34"/>
      <c r="S2759" s="2"/>
      <c r="T2759" s="34"/>
      <c r="U2759" s="2"/>
      <c r="V2759" s="34"/>
      <c r="W2759" s="2"/>
      <c r="X2759" s="34"/>
      <c r="Y2759" s="2"/>
      <c r="Z2759" s="34"/>
      <c r="AA2759" s="2"/>
      <c r="AB2759" s="34"/>
      <c r="AC2759" s="2"/>
      <c r="AD2759" s="34"/>
      <c r="AE2759" s="2"/>
      <c r="AF2759" s="34"/>
      <c r="AG2759" s="2"/>
      <c r="AH2759" s="300"/>
      <c r="AI2759" s="304"/>
      <c r="AJ2759" s="304"/>
      <c r="AK2759" s="304"/>
      <c r="AL2759" s="173"/>
      <c r="AM2759" s="304"/>
      <c r="AN2759" s="304"/>
      <c r="AO2759" s="304"/>
      <c r="AP2759" s="321"/>
      <c r="AQ2759" s="22"/>
      <c r="AR2759" s="57"/>
      <c r="AS2759" s="57"/>
      <c r="AT2759" s="57"/>
      <c r="AU2759" s="57"/>
      <c r="AV2759" s="57"/>
      <c r="AW2759" s="57"/>
      <c r="AX2759" s="57"/>
      <c r="AY2759" s="57"/>
      <c r="AZ2759" s="57"/>
      <c r="BA2759" s="57"/>
      <c r="BB2759" s="57"/>
      <c r="BC2759" s="57"/>
      <c r="BD2759" s="57"/>
      <c r="BE2759" s="338"/>
      <c r="BF2759" s="3"/>
      <c r="BG2759" s="3"/>
      <c r="BH2759" s="3"/>
    </row>
    <row r="2760" spans="2:60" s="1" customFormat="1">
      <c r="B2760" s="29"/>
      <c r="C2760" s="55"/>
      <c r="D2760" s="55"/>
      <c r="E2760" s="55"/>
      <c r="F2760" s="55"/>
      <c r="G2760" s="55"/>
      <c r="H2760" s="55"/>
      <c r="I2760" s="55"/>
      <c r="J2760" s="55"/>
      <c r="K2760" s="55"/>
      <c r="L2760" s="55"/>
      <c r="M2760" s="120"/>
      <c r="N2760" s="34"/>
      <c r="O2760" s="2"/>
      <c r="P2760" s="34"/>
      <c r="Q2760" s="2"/>
      <c r="R2760" s="34"/>
      <c r="S2760" s="2"/>
      <c r="T2760" s="34"/>
      <c r="U2760" s="2"/>
      <c r="V2760" s="34"/>
      <c r="W2760" s="2"/>
      <c r="X2760" s="34"/>
      <c r="Y2760" s="2"/>
      <c r="Z2760" s="34"/>
      <c r="AA2760" s="2"/>
      <c r="AB2760" s="34"/>
      <c r="AC2760" s="2"/>
      <c r="AD2760" s="34"/>
      <c r="AE2760" s="2"/>
      <c r="AF2760" s="34"/>
      <c r="AG2760" s="2"/>
      <c r="AH2760" s="301" t="str">
        <f>VLOOKUP($B2758,D1_6!$B$5:$W$79,19,FALSE)&amp;""</f>
        <v/>
      </c>
      <c r="AI2760" s="304"/>
      <c r="AJ2760" s="304"/>
      <c r="AK2760" s="304"/>
      <c r="AL2760" s="173" t="s">
        <v>410</v>
      </c>
      <c r="AM2760" s="309" t="str">
        <f>VLOOKUP($B2758,D1_6!$B$5:$W$79,20,FALSE)&amp;""</f>
        <v/>
      </c>
      <c r="AN2760" s="304"/>
      <c r="AO2760" s="304"/>
      <c r="AP2760" s="321"/>
      <c r="AQ2760" s="22"/>
      <c r="AR2760" s="57"/>
      <c r="AS2760" s="57"/>
      <c r="AT2760" s="57"/>
      <c r="AU2760" s="57"/>
      <c r="AV2760" s="57"/>
      <c r="AW2760" s="57"/>
      <c r="AX2760" s="57"/>
      <c r="AY2760" s="57"/>
      <c r="AZ2760" s="57"/>
      <c r="BA2760" s="57"/>
      <c r="BB2760" s="57"/>
      <c r="BC2760" s="57"/>
      <c r="BD2760" s="57"/>
      <c r="BE2760" s="338"/>
      <c r="BF2760" s="3"/>
      <c r="BG2760" s="3"/>
      <c r="BH2760" s="3"/>
    </row>
    <row r="2761" spans="2:60" s="1" customFormat="1">
      <c r="B2761" s="18"/>
      <c r="C2761" s="73"/>
      <c r="D2761" s="73"/>
      <c r="E2761" s="73"/>
      <c r="F2761" s="73"/>
      <c r="G2761" s="73"/>
      <c r="H2761" s="73"/>
      <c r="I2761" s="73"/>
      <c r="J2761" s="73"/>
      <c r="K2761" s="73"/>
      <c r="L2761" s="73"/>
      <c r="M2761" s="121"/>
      <c r="N2761" s="25"/>
      <c r="O2761" s="77"/>
      <c r="P2761" s="25"/>
      <c r="Q2761" s="77"/>
      <c r="R2761" s="25"/>
      <c r="S2761" s="77"/>
      <c r="T2761" s="25"/>
      <c r="U2761" s="77"/>
      <c r="V2761" s="25"/>
      <c r="W2761" s="77"/>
      <c r="X2761" s="25"/>
      <c r="Y2761" s="77"/>
      <c r="Z2761" s="25"/>
      <c r="AA2761" s="77"/>
      <c r="AB2761" s="25"/>
      <c r="AC2761" s="77"/>
      <c r="AD2761" s="25"/>
      <c r="AE2761" s="77"/>
      <c r="AF2761" s="25"/>
      <c r="AG2761" s="77"/>
      <c r="AH2761" s="302"/>
      <c r="AI2761" s="305"/>
      <c r="AJ2761" s="305"/>
      <c r="AK2761" s="305"/>
      <c r="AL2761" s="174"/>
      <c r="AM2761" s="305"/>
      <c r="AN2761" s="305"/>
      <c r="AO2761" s="305"/>
      <c r="AP2761" s="322"/>
      <c r="AQ2761" s="23"/>
      <c r="AR2761" s="75"/>
      <c r="AS2761" s="75"/>
      <c r="AT2761" s="75"/>
      <c r="AU2761" s="75"/>
      <c r="AV2761" s="75"/>
      <c r="AW2761" s="75"/>
      <c r="AX2761" s="75"/>
      <c r="AY2761" s="75"/>
      <c r="AZ2761" s="75"/>
      <c r="BA2761" s="75"/>
      <c r="BB2761" s="75"/>
      <c r="BC2761" s="75"/>
      <c r="BD2761" s="75"/>
      <c r="BE2761" s="339"/>
      <c r="BF2761" s="3"/>
      <c r="BG2761" s="3"/>
      <c r="BH2761" s="3"/>
    </row>
    <row r="2762" spans="2:60" s="1" customFormat="1">
      <c r="B2762" s="17" t="s">
        <v>2898</v>
      </c>
      <c r="C2762" s="72"/>
      <c r="D2762" s="72"/>
      <c r="E2762" s="72"/>
      <c r="F2762" s="72"/>
      <c r="G2762" s="72"/>
      <c r="H2762" s="72"/>
      <c r="I2762" s="72"/>
      <c r="J2762" s="72"/>
      <c r="K2762" s="72"/>
      <c r="L2762" s="72"/>
      <c r="M2762" s="119"/>
      <c r="N2762" s="69" t="str">
        <f>VLOOKUP($B2762,D1_6!$B$5:$W$79,6,FALSE)&amp;""</f>
        <v/>
      </c>
      <c r="O2762" s="76"/>
      <c r="P2762" s="69" t="str">
        <f>VLOOKUP($B2762,D1_6!$B$5:$W$79,7,FALSE)&amp;""</f>
        <v/>
      </c>
      <c r="Q2762" s="76"/>
      <c r="R2762" s="69" t="str">
        <f>VLOOKUP($B2762,D1_6!$B$5:$W$79,8,FALSE)&amp;""</f>
        <v/>
      </c>
      <c r="S2762" s="76"/>
      <c r="T2762" s="69" t="str">
        <f>VLOOKUP($B2762,D1_6!$B$5:$W$79,9,FALSE)&amp;""</f>
        <v/>
      </c>
      <c r="U2762" s="76"/>
      <c r="V2762" s="69" t="str">
        <f>VLOOKUP($B2762,D1_6!$B$5:$W$79,10,FALSE)&amp;""</f>
        <v/>
      </c>
      <c r="W2762" s="76"/>
      <c r="X2762" s="69" t="str">
        <f>VLOOKUP($B2762,D1_6!$B$5:$W$79,11,FALSE)&amp;""</f>
        <v/>
      </c>
      <c r="Y2762" s="76"/>
      <c r="Z2762" s="69" t="str">
        <f>VLOOKUP($B2762,D1_6!$B$5:$W$79,12,FALSE)&amp;""</f>
        <v/>
      </c>
      <c r="AA2762" s="76"/>
      <c r="AB2762" s="69" t="str">
        <f>VLOOKUP($B2762,D1_6!$B$5:$W$79,13,FALSE)&amp;""</f>
        <v/>
      </c>
      <c r="AC2762" s="76"/>
      <c r="AD2762" s="69" t="str">
        <f>VLOOKUP($B2762,D1_6!$B$5:$W$79,14,FALSE)&amp;""</f>
        <v/>
      </c>
      <c r="AE2762" s="76"/>
      <c r="AF2762" s="69" t="str">
        <f>VLOOKUP($B2762,D1_6!$B$5:$W$79,15,FALSE)&amp;""</f>
        <v/>
      </c>
      <c r="AG2762" s="76"/>
      <c r="AH2762" s="299" t="str">
        <f>VLOOKUP($B2762,D1_6!$B$5:$W$79,17,FALSE)&amp;""</f>
        <v/>
      </c>
      <c r="AI2762" s="303"/>
      <c r="AJ2762" s="303"/>
      <c r="AK2762" s="303"/>
      <c r="AL2762" s="172" t="s">
        <v>410</v>
      </c>
      <c r="AM2762" s="308" t="str">
        <f>VLOOKUP($B2762,D1_6!$B$5:$W$79,18,FALSE)&amp;""</f>
        <v/>
      </c>
      <c r="AN2762" s="303"/>
      <c r="AO2762" s="303"/>
      <c r="AP2762" s="320"/>
      <c r="AQ2762" s="36" t="str">
        <f>VLOOKUP($B2762,D1_6!$B$5:$W$79,22,FALSE)&amp;""</f>
        <v/>
      </c>
      <c r="AR2762" s="74"/>
      <c r="AS2762" s="74"/>
      <c r="AT2762" s="74"/>
      <c r="AU2762" s="74"/>
      <c r="AV2762" s="74"/>
      <c r="AW2762" s="74"/>
      <c r="AX2762" s="74"/>
      <c r="AY2762" s="74"/>
      <c r="AZ2762" s="74"/>
      <c r="BA2762" s="74"/>
      <c r="BB2762" s="74"/>
      <c r="BC2762" s="74"/>
      <c r="BD2762" s="74"/>
      <c r="BE2762" s="337"/>
      <c r="BF2762" s="3"/>
      <c r="BG2762" s="3"/>
      <c r="BH2762" s="3"/>
    </row>
    <row r="2763" spans="2:60" s="1" customFormat="1">
      <c r="B2763" s="29"/>
      <c r="C2763" s="55"/>
      <c r="D2763" s="55"/>
      <c r="E2763" s="55"/>
      <c r="F2763" s="55"/>
      <c r="G2763" s="55"/>
      <c r="H2763" s="55"/>
      <c r="I2763" s="55"/>
      <c r="J2763" s="55"/>
      <c r="K2763" s="55"/>
      <c r="L2763" s="55"/>
      <c r="M2763" s="120"/>
      <c r="N2763" s="34"/>
      <c r="O2763" s="2"/>
      <c r="P2763" s="34"/>
      <c r="Q2763" s="2"/>
      <c r="R2763" s="34"/>
      <c r="S2763" s="2"/>
      <c r="T2763" s="34"/>
      <c r="U2763" s="2"/>
      <c r="V2763" s="34"/>
      <c r="W2763" s="2"/>
      <c r="X2763" s="34"/>
      <c r="Y2763" s="2"/>
      <c r="Z2763" s="34"/>
      <c r="AA2763" s="2"/>
      <c r="AB2763" s="34"/>
      <c r="AC2763" s="2"/>
      <c r="AD2763" s="34"/>
      <c r="AE2763" s="2"/>
      <c r="AF2763" s="34"/>
      <c r="AG2763" s="2"/>
      <c r="AH2763" s="300"/>
      <c r="AI2763" s="304"/>
      <c r="AJ2763" s="304"/>
      <c r="AK2763" s="304"/>
      <c r="AL2763" s="173"/>
      <c r="AM2763" s="304"/>
      <c r="AN2763" s="304"/>
      <c r="AO2763" s="304"/>
      <c r="AP2763" s="321"/>
      <c r="AQ2763" s="22"/>
      <c r="AR2763" s="57"/>
      <c r="AS2763" s="57"/>
      <c r="AT2763" s="57"/>
      <c r="AU2763" s="57"/>
      <c r="AV2763" s="57"/>
      <c r="AW2763" s="57"/>
      <c r="AX2763" s="57"/>
      <c r="AY2763" s="57"/>
      <c r="AZ2763" s="57"/>
      <c r="BA2763" s="57"/>
      <c r="BB2763" s="57"/>
      <c r="BC2763" s="57"/>
      <c r="BD2763" s="57"/>
      <c r="BE2763" s="338"/>
      <c r="BF2763" s="3"/>
      <c r="BG2763" s="3"/>
      <c r="BH2763" s="3"/>
    </row>
    <row r="2764" spans="2:60" s="1" customFormat="1">
      <c r="B2764" s="29"/>
      <c r="C2764" s="55"/>
      <c r="D2764" s="55"/>
      <c r="E2764" s="55"/>
      <c r="F2764" s="55"/>
      <c r="G2764" s="55"/>
      <c r="H2764" s="55"/>
      <c r="I2764" s="55"/>
      <c r="J2764" s="55"/>
      <c r="K2764" s="55"/>
      <c r="L2764" s="55"/>
      <c r="M2764" s="120"/>
      <c r="N2764" s="34"/>
      <c r="O2764" s="2"/>
      <c r="P2764" s="34"/>
      <c r="Q2764" s="2"/>
      <c r="R2764" s="34"/>
      <c r="S2764" s="2"/>
      <c r="T2764" s="34"/>
      <c r="U2764" s="2"/>
      <c r="V2764" s="34"/>
      <c r="W2764" s="2"/>
      <c r="X2764" s="34"/>
      <c r="Y2764" s="2"/>
      <c r="Z2764" s="34"/>
      <c r="AA2764" s="2"/>
      <c r="AB2764" s="34"/>
      <c r="AC2764" s="2"/>
      <c r="AD2764" s="34"/>
      <c r="AE2764" s="2"/>
      <c r="AF2764" s="34"/>
      <c r="AG2764" s="2"/>
      <c r="AH2764" s="301" t="str">
        <f>VLOOKUP($B2762,D1_6!$B$5:$W$79,19,FALSE)&amp;""</f>
        <v/>
      </c>
      <c r="AI2764" s="304"/>
      <c r="AJ2764" s="304"/>
      <c r="AK2764" s="304"/>
      <c r="AL2764" s="173" t="s">
        <v>410</v>
      </c>
      <c r="AM2764" s="309" t="str">
        <f>VLOOKUP($B2762,D1_6!$B$5:$W$79,20,FALSE)&amp;""</f>
        <v/>
      </c>
      <c r="AN2764" s="304"/>
      <c r="AO2764" s="304"/>
      <c r="AP2764" s="321"/>
      <c r="AQ2764" s="22"/>
      <c r="AR2764" s="57"/>
      <c r="AS2764" s="57"/>
      <c r="AT2764" s="57"/>
      <c r="AU2764" s="57"/>
      <c r="AV2764" s="57"/>
      <c r="AW2764" s="57"/>
      <c r="AX2764" s="57"/>
      <c r="AY2764" s="57"/>
      <c r="AZ2764" s="57"/>
      <c r="BA2764" s="57"/>
      <c r="BB2764" s="57"/>
      <c r="BC2764" s="57"/>
      <c r="BD2764" s="57"/>
      <c r="BE2764" s="338"/>
      <c r="BF2764" s="3"/>
      <c r="BG2764" s="3"/>
      <c r="BH2764" s="3"/>
    </row>
    <row r="2765" spans="2:60" s="1" customFormat="1">
      <c r="B2765" s="18"/>
      <c r="C2765" s="73"/>
      <c r="D2765" s="73"/>
      <c r="E2765" s="73"/>
      <c r="F2765" s="73"/>
      <c r="G2765" s="73"/>
      <c r="H2765" s="73"/>
      <c r="I2765" s="73"/>
      <c r="J2765" s="73"/>
      <c r="K2765" s="73"/>
      <c r="L2765" s="73"/>
      <c r="M2765" s="121"/>
      <c r="N2765" s="25"/>
      <c r="O2765" s="77"/>
      <c r="P2765" s="25"/>
      <c r="Q2765" s="77"/>
      <c r="R2765" s="25"/>
      <c r="S2765" s="77"/>
      <c r="T2765" s="25"/>
      <c r="U2765" s="77"/>
      <c r="V2765" s="25"/>
      <c r="W2765" s="77"/>
      <c r="X2765" s="25"/>
      <c r="Y2765" s="77"/>
      <c r="Z2765" s="25"/>
      <c r="AA2765" s="77"/>
      <c r="AB2765" s="25"/>
      <c r="AC2765" s="77"/>
      <c r="AD2765" s="25"/>
      <c r="AE2765" s="77"/>
      <c r="AF2765" s="25"/>
      <c r="AG2765" s="77"/>
      <c r="AH2765" s="302"/>
      <c r="AI2765" s="305"/>
      <c r="AJ2765" s="305"/>
      <c r="AK2765" s="305"/>
      <c r="AL2765" s="174"/>
      <c r="AM2765" s="305"/>
      <c r="AN2765" s="305"/>
      <c r="AO2765" s="305"/>
      <c r="AP2765" s="322"/>
      <c r="AQ2765" s="23"/>
      <c r="AR2765" s="75"/>
      <c r="AS2765" s="75"/>
      <c r="AT2765" s="75"/>
      <c r="AU2765" s="75"/>
      <c r="AV2765" s="75"/>
      <c r="AW2765" s="75"/>
      <c r="AX2765" s="75"/>
      <c r="AY2765" s="75"/>
      <c r="AZ2765" s="75"/>
      <c r="BA2765" s="75"/>
      <c r="BB2765" s="75"/>
      <c r="BC2765" s="75"/>
      <c r="BD2765" s="75"/>
      <c r="BE2765" s="339"/>
      <c r="BF2765" s="3"/>
      <c r="BG2765" s="3"/>
      <c r="BH2765" s="3"/>
    </row>
    <row r="2766" spans="2:60" s="1" customFormat="1">
      <c r="B2766" s="17" t="s">
        <v>412</v>
      </c>
      <c r="C2766" s="72"/>
      <c r="D2766" s="72"/>
      <c r="E2766" s="72"/>
      <c r="F2766" s="72"/>
      <c r="G2766" s="72"/>
      <c r="H2766" s="72"/>
      <c r="I2766" s="72"/>
      <c r="J2766" s="72"/>
      <c r="K2766" s="72"/>
      <c r="L2766" s="72"/>
      <c r="M2766" s="119"/>
      <c r="N2766" s="69" t="str">
        <f>VLOOKUP($B2766,D1_6!$B$5:$W$79,6,FALSE)&amp;""</f>
        <v/>
      </c>
      <c r="O2766" s="76"/>
      <c r="P2766" s="69" t="str">
        <f>VLOOKUP($B2766,D1_6!$B$5:$W$79,7,FALSE)&amp;""</f>
        <v/>
      </c>
      <c r="Q2766" s="76"/>
      <c r="R2766" s="69" t="str">
        <f>VLOOKUP($B2766,D1_6!$B$5:$W$79,8,FALSE)&amp;""</f>
        <v/>
      </c>
      <c r="S2766" s="76"/>
      <c r="T2766" s="69" t="str">
        <f>VLOOKUP($B2766,D1_6!$B$5:$W$79,9,FALSE)&amp;""</f>
        <v/>
      </c>
      <c r="U2766" s="76"/>
      <c r="V2766" s="69" t="str">
        <f>VLOOKUP($B2766,D1_6!$B$5:$W$79,10,FALSE)&amp;""</f>
        <v/>
      </c>
      <c r="W2766" s="76"/>
      <c r="X2766" s="69" t="str">
        <f>VLOOKUP($B2766,D1_6!$B$5:$W$79,11,FALSE)&amp;""</f>
        <v/>
      </c>
      <c r="Y2766" s="76"/>
      <c r="Z2766" s="69" t="str">
        <f>VLOOKUP($B2766,D1_6!$B$5:$W$79,12,FALSE)&amp;""</f>
        <v/>
      </c>
      <c r="AA2766" s="76"/>
      <c r="AB2766" s="69" t="str">
        <f>VLOOKUP($B2766,D1_6!$B$5:$W$79,13,FALSE)&amp;""</f>
        <v/>
      </c>
      <c r="AC2766" s="76"/>
      <c r="AD2766" s="69" t="str">
        <f>VLOOKUP($B2766,D1_6!$B$5:$W$79,14,FALSE)&amp;""</f>
        <v/>
      </c>
      <c r="AE2766" s="76"/>
      <c r="AF2766" s="69" t="str">
        <f>VLOOKUP($B2766,D1_6!$B$5:$W$79,15,FALSE)&amp;""</f>
        <v/>
      </c>
      <c r="AG2766" s="76"/>
      <c r="AH2766" s="299" t="str">
        <f>VLOOKUP($B2766,D1_6!$B$5:$W$79,17,FALSE)&amp;""</f>
        <v/>
      </c>
      <c r="AI2766" s="303"/>
      <c r="AJ2766" s="303"/>
      <c r="AK2766" s="303"/>
      <c r="AL2766" s="172" t="s">
        <v>410</v>
      </c>
      <c r="AM2766" s="308" t="str">
        <f>VLOOKUP($B2766,D1_6!$B$5:$W$79,18,FALSE)&amp;""</f>
        <v/>
      </c>
      <c r="AN2766" s="303"/>
      <c r="AO2766" s="303"/>
      <c r="AP2766" s="320"/>
      <c r="AQ2766" s="36" t="str">
        <f>VLOOKUP($B2766,D1_6!$B$5:$W$79,22,FALSE)&amp;""</f>
        <v/>
      </c>
      <c r="AR2766" s="74"/>
      <c r="AS2766" s="74"/>
      <c r="AT2766" s="74"/>
      <c r="AU2766" s="74"/>
      <c r="AV2766" s="74"/>
      <c r="AW2766" s="74"/>
      <c r="AX2766" s="74"/>
      <c r="AY2766" s="74"/>
      <c r="AZ2766" s="74"/>
      <c r="BA2766" s="74"/>
      <c r="BB2766" s="74"/>
      <c r="BC2766" s="74"/>
      <c r="BD2766" s="74"/>
      <c r="BE2766" s="337"/>
      <c r="BF2766" s="3"/>
      <c r="BG2766" s="3"/>
      <c r="BH2766" s="3"/>
    </row>
    <row r="2767" spans="2:60" s="1" customFormat="1">
      <c r="B2767" s="29"/>
      <c r="C2767" s="55"/>
      <c r="D2767" s="55"/>
      <c r="E2767" s="55"/>
      <c r="F2767" s="55"/>
      <c r="G2767" s="55"/>
      <c r="H2767" s="55"/>
      <c r="I2767" s="55"/>
      <c r="J2767" s="55"/>
      <c r="K2767" s="55"/>
      <c r="L2767" s="55"/>
      <c r="M2767" s="120"/>
      <c r="N2767" s="34"/>
      <c r="O2767" s="2"/>
      <c r="P2767" s="34"/>
      <c r="Q2767" s="2"/>
      <c r="R2767" s="34"/>
      <c r="S2767" s="2"/>
      <c r="T2767" s="34"/>
      <c r="U2767" s="2"/>
      <c r="V2767" s="34"/>
      <c r="W2767" s="2"/>
      <c r="X2767" s="34"/>
      <c r="Y2767" s="2"/>
      <c r="Z2767" s="34"/>
      <c r="AA2767" s="2"/>
      <c r="AB2767" s="34"/>
      <c r="AC2767" s="2"/>
      <c r="AD2767" s="34"/>
      <c r="AE2767" s="2"/>
      <c r="AF2767" s="34"/>
      <c r="AG2767" s="2"/>
      <c r="AH2767" s="300"/>
      <c r="AI2767" s="304"/>
      <c r="AJ2767" s="304"/>
      <c r="AK2767" s="304"/>
      <c r="AL2767" s="173"/>
      <c r="AM2767" s="304"/>
      <c r="AN2767" s="304"/>
      <c r="AO2767" s="304"/>
      <c r="AP2767" s="321"/>
      <c r="AQ2767" s="22"/>
      <c r="AR2767" s="57"/>
      <c r="AS2767" s="57"/>
      <c r="AT2767" s="57"/>
      <c r="AU2767" s="57"/>
      <c r="AV2767" s="57"/>
      <c r="AW2767" s="57"/>
      <c r="AX2767" s="57"/>
      <c r="AY2767" s="57"/>
      <c r="AZ2767" s="57"/>
      <c r="BA2767" s="57"/>
      <c r="BB2767" s="57"/>
      <c r="BC2767" s="57"/>
      <c r="BD2767" s="57"/>
      <c r="BE2767" s="338"/>
      <c r="BF2767" s="3"/>
      <c r="BG2767" s="3"/>
      <c r="BH2767" s="3"/>
    </row>
    <row r="2768" spans="2:60" s="1" customFormat="1">
      <c r="B2768" s="29"/>
      <c r="C2768" s="55"/>
      <c r="D2768" s="55"/>
      <c r="E2768" s="55"/>
      <c r="F2768" s="55"/>
      <c r="G2768" s="55"/>
      <c r="H2768" s="55"/>
      <c r="I2768" s="55"/>
      <c r="J2768" s="55"/>
      <c r="K2768" s="55"/>
      <c r="L2768" s="55"/>
      <c r="M2768" s="120"/>
      <c r="N2768" s="34"/>
      <c r="O2768" s="2"/>
      <c r="P2768" s="34"/>
      <c r="Q2768" s="2"/>
      <c r="R2768" s="34"/>
      <c r="S2768" s="2"/>
      <c r="T2768" s="34"/>
      <c r="U2768" s="2"/>
      <c r="V2768" s="34"/>
      <c r="W2768" s="2"/>
      <c r="X2768" s="34"/>
      <c r="Y2768" s="2"/>
      <c r="Z2768" s="34"/>
      <c r="AA2768" s="2"/>
      <c r="AB2768" s="34"/>
      <c r="AC2768" s="2"/>
      <c r="AD2768" s="34"/>
      <c r="AE2768" s="2"/>
      <c r="AF2768" s="34"/>
      <c r="AG2768" s="2"/>
      <c r="AH2768" s="301" t="str">
        <f>VLOOKUP($B2766,D1_6!$B$5:$W$79,19,FALSE)&amp;""</f>
        <v/>
      </c>
      <c r="AI2768" s="304"/>
      <c r="AJ2768" s="304"/>
      <c r="AK2768" s="304"/>
      <c r="AL2768" s="173" t="s">
        <v>410</v>
      </c>
      <c r="AM2768" s="309" t="str">
        <f>VLOOKUP($B2766,D1_6!$B$5:$W$79,20,FALSE)&amp;""</f>
        <v/>
      </c>
      <c r="AN2768" s="304"/>
      <c r="AO2768" s="304"/>
      <c r="AP2768" s="321"/>
      <c r="AQ2768" s="22"/>
      <c r="AR2768" s="57"/>
      <c r="AS2768" s="57"/>
      <c r="AT2768" s="57"/>
      <c r="AU2768" s="57"/>
      <c r="AV2768" s="57"/>
      <c r="AW2768" s="57"/>
      <c r="AX2768" s="57"/>
      <c r="AY2768" s="57"/>
      <c r="AZ2768" s="57"/>
      <c r="BA2768" s="57"/>
      <c r="BB2768" s="57"/>
      <c r="BC2768" s="57"/>
      <c r="BD2768" s="57"/>
      <c r="BE2768" s="338"/>
      <c r="BF2768" s="3"/>
      <c r="BG2768" s="3"/>
      <c r="BH2768" s="3"/>
    </row>
    <row r="2769" spans="2:60" s="1" customFormat="1">
      <c r="B2769" s="18"/>
      <c r="C2769" s="73"/>
      <c r="D2769" s="73"/>
      <c r="E2769" s="73"/>
      <c r="F2769" s="73"/>
      <c r="G2769" s="73"/>
      <c r="H2769" s="73"/>
      <c r="I2769" s="73"/>
      <c r="J2769" s="73"/>
      <c r="K2769" s="73"/>
      <c r="L2769" s="73"/>
      <c r="M2769" s="121"/>
      <c r="N2769" s="25"/>
      <c r="O2769" s="77"/>
      <c r="P2769" s="25"/>
      <c r="Q2769" s="77"/>
      <c r="R2769" s="25"/>
      <c r="S2769" s="77"/>
      <c r="T2769" s="25"/>
      <c r="U2769" s="77"/>
      <c r="V2769" s="25"/>
      <c r="W2769" s="77"/>
      <c r="X2769" s="25"/>
      <c r="Y2769" s="77"/>
      <c r="Z2769" s="25"/>
      <c r="AA2769" s="77"/>
      <c r="AB2769" s="25"/>
      <c r="AC2769" s="77"/>
      <c r="AD2769" s="25"/>
      <c r="AE2769" s="77"/>
      <c r="AF2769" s="25"/>
      <c r="AG2769" s="77"/>
      <c r="AH2769" s="302"/>
      <c r="AI2769" s="305"/>
      <c r="AJ2769" s="305"/>
      <c r="AK2769" s="305"/>
      <c r="AL2769" s="174"/>
      <c r="AM2769" s="305"/>
      <c r="AN2769" s="305"/>
      <c r="AO2769" s="305"/>
      <c r="AP2769" s="322"/>
      <c r="AQ2769" s="23"/>
      <c r="AR2769" s="75"/>
      <c r="AS2769" s="75"/>
      <c r="AT2769" s="75"/>
      <c r="AU2769" s="75"/>
      <c r="AV2769" s="75"/>
      <c r="AW2769" s="75"/>
      <c r="AX2769" s="75"/>
      <c r="AY2769" s="75"/>
      <c r="AZ2769" s="75"/>
      <c r="BA2769" s="75"/>
      <c r="BB2769" s="75"/>
      <c r="BC2769" s="75"/>
      <c r="BD2769" s="75"/>
      <c r="BE2769" s="339"/>
      <c r="BF2769" s="3"/>
      <c r="BG2769" s="3"/>
      <c r="BH2769" s="3"/>
    </row>
    <row r="2770" spans="2:60" s="1" customFormat="1">
      <c r="B2770" s="17" t="s">
        <v>5186</v>
      </c>
      <c r="C2770" s="72"/>
      <c r="D2770" s="72"/>
      <c r="E2770" s="72"/>
      <c r="F2770" s="72"/>
      <c r="G2770" s="72"/>
      <c r="H2770" s="72"/>
      <c r="I2770" s="72"/>
      <c r="J2770" s="72"/>
      <c r="K2770" s="72"/>
      <c r="L2770" s="72"/>
      <c r="M2770" s="119"/>
      <c r="N2770" s="69" t="str">
        <f>VLOOKUP($B2770,D1_6!$B$5:$W$79,6,FALSE)&amp;""</f>
        <v/>
      </c>
      <c r="O2770" s="76"/>
      <c r="P2770" s="69" t="str">
        <f>VLOOKUP($B2770,D1_6!$B$5:$W$79,7,FALSE)&amp;""</f>
        <v/>
      </c>
      <c r="Q2770" s="76"/>
      <c r="R2770" s="69" t="str">
        <f>VLOOKUP($B2770,D1_6!$B$5:$W$79,8,FALSE)&amp;""</f>
        <v/>
      </c>
      <c r="S2770" s="76"/>
      <c r="T2770" s="69" t="str">
        <f>VLOOKUP($B2770,D1_6!$B$5:$W$79,9,FALSE)&amp;""</f>
        <v/>
      </c>
      <c r="U2770" s="76"/>
      <c r="V2770" s="69" t="str">
        <f>VLOOKUP($B2770,D1_6!$B$5:$W$79,10,FALSE)&amp;""</f>
        <v/>
      </c>
      <c r="W2770" s="76"/>
      <c r="X2770" s="69" t="str">
        <f>VLOOKUP($B2770,D1_6!$B$5:$W$79,11,FALSE)&amp;""</f>
        <v/>
      </c>
      <c r="Y2770" s="76"/>
      <c r="Z2770" s="69" t="str">
        <f>VLOOKUP($B2770,D1_6!$B$5:$W$79,12,FALSE)&amp;""</f>
        <v/>
      </c>
      <c r="AA2770" s="76"/>
      <c r="AB2770" s="69" t="str">
        <f>VLOOKUP($B2770,D1_6!$B$5:$W$79,13,FALSE)&amp;""</f>
        <v/>
      </c>
      <c r="AC2770" s="76"/>
      <c r="AD2770" s="69" t="str">
        <f>VLOOKUP($B2770,D1_6!$B$5:$W$79,14,FALSE)&amp;""</f>
        <v/>
      </c>
      <c r="AE2770" s="76"/>
      <c r="AF2770" s="69" t="str">
        <f>VLOOKUP($B2770,D1_6!$B$5:$W$79,15,FALSE)&amp;""</f>
        <v/>
      </c>
      <c r="AG2770" s="76"/>
      <c r="AH2770" s="299" t="str">
        <f>VLOOKUP($B2770,D1_6!$B$5:$W$79,17,FALSE)&amp;""</f>
        <v/>
      </c>
      <c r="AI2770" s="303"/>
      <c r="AJ2770" s="303"/>
      <c r="AK2770" s="303"/>
      <c r="AL2770" s="172" t="s">
        <v>410</v>
      </c>
      <c r="AM2770" s="308" t="str">
        <f>VLOOKUP($B2770,D1_6!$B$5:$W$79,18,FALSE)&amp;""</f>
        <v/>
      </c>
      <c r="AN2770" s="303"/>
      <c r="AO2770" s="303"/>
      <c r="AP2770" s="320"/>
      <c r="AQ2770" s="36" t="str">
        <f>VLOOKUP($B2770,D1_6!$B$5:$W$79,22,FALSE)&amp;""</f>
        <v/>
      </c>
      <c r="AR2770" s="74"/>
      <c r="AS2770" s="74"/>
      <c r="AT2770" s="74"/>
      <c r="AU2770" s="74"/>
      <c r="AV2770" s="74"/>
      <c r="AW2770" s="74"/>
      <c r="AX2770" s="74"/>
      <c r="AY2770" s="74"/>
      <c r="AZ2770" s="74"/>
      <c r="BA2770" s="74"/>
      <c r="BB2770" s="74"/>
      <c r="BC2770" s="74"/>
      <c r="BD2770" s="74"/>
      <c r="BE2770" s="337"/>
      <c r="BF2770" s="3"/>
      <c r="BG2770" s="3"/>
      <c r="BH2770" s="3"/>
    </row>
    <row r="2771" spans="2:60" s="1" customFormat="1">
      <c r="B2771" s="29"/>
      <c r="C2771" s="55"/>
      <c r="D2771" s="55"/>
      <c r="E2771" s="55"/>
      <c r="F2771" s="55"/>
      <c r="G2771" s="55"/>
      <c r="H2771" s="55"/>
      <c r="I2771" s="55"/>
      <c r="J2771" s="55"/>
      <c r="K2771" s="55"/>
      <c r="L2771" s="55"/>
      <c r="M2771" s="120"/>
      <c r="N2771" s="34"/>
      <c r="O2771" s="2"/>
      <c r="P2771" s="34"/>
      <c r="Q2771" s="2"/>
      <c r="R2771" s="34"/>
      <c r="S2771" s="2"/>
      <c r="T2771" s="34"/>
      <c r="U2771" s="2"/>
      <c r="V2771" s="34"/>
      <c r="W2771" s="2"/>
      <c r="X2771" s="34"/>
      <c r="Y2771" s="2"/>
      <c r="Z2771" s="34"/>
      <c r="AA2771" s="2"/>
      <c r="AB2771" s="34"/>
      <c r="AC2771" s="2"/>
      <c r="AD2771" s="34"/>
      <c r="AE2771" s="2"/>
      <c r="AF2771" s="34"/>
      <c r="AG2771" s="2"/>
      <c r="AH2771" s="300"/>
      <c r="AI2771" s="304"/>
      <c r="AJ2771" s="304"/>
      <c r="AK2771" s="304"/>
      <c r="AL2771" s="173"/>
      <c r="AM2771" s="304"/>
      <c r="AN2771" s="304"/>
      <c r="AO2771" s="304"/>
      <c r="AP2771" s="321"/>
      <c r="AQ2771" s="22"/>
      <c r="AR2771" s="57"/>
      <c r="AS2771" s="57"/>
      <c r="AT2771" s="57"/>
      <c r="AU2771" s="57"/>
      <c r="AV2771" s="57"/>
      <c r="AW2771" s="57"/>
      <c r="AX2771" s="57"/>
      <c r="AY2771" s="57"/>
      <c r="AZ2771" s="57"/>
      <c r="BA2771" s="57"/>
      <c r="BB2771" s="57"/>
      <c r="BC2771" s="57"/>
      <c r="BD2771" s="57"/>
      <c r="BE2771" s="338"/>
      <c r="BF2771" s="3"/>
      <c r="BG2771" s="3"/>
      <c r="BH2771" s="3"/>
    </row>
    <row r="2772" spans="2:60" s="1" customFormat="1">
      <c r="B2772" s="29"/>
      <c r="C2772" s="55"/>
      <c r="D2772" s="55"/>
      <c r="E2772" s="55"/>
      <c r="F2772" s="55"/>
      <c r="G2772" s="55"/>
      <c r="H2772" s="55"/>
      <c r="I2772" s="55"/>
      <c r="J2772" s="55"/>
      <c r="K2772" s="55"/>
      <c r="L2772" s="55"/>
      <c r="M2772" s="120"/>
      <c r="N2772" s="34"/>
      <c r="O2772" s="2"/>
      <c r="P2772" s="34"/>
      <c r="Q2772" s="2"/>
      <c r="R2772" s="34"/>
      <c r="S2772" s="2"/>
      <c r="T2772" s="34"/>
      <c r="U2772" s="2"/>
      <c r="V2772" s="34"/>
      <c r="W2772" s="2"/>
      <c r="X2772" s="34"/>
      <c r="Y2772" s="2"/>
      <c r="Z2772" s="34"/>
      <c r="AA2772" s="2"/>
      <c r="AB2772" s="34"/>
      <c r="AC2772" s="2"/>
      <c r="AD2772" s="34"/>
      <c r="AE2772" s="2"/>
      <c r="AF2772" s="34"/>
      <c r="AG2772" s="2"/>
      <c r="AH2772" s="301" t="str">
        <f>VLOOKUP($B2770,D1_6!$B$5:$W$79,19,FALSE)&amp;""</f>
        <v/>
      </c>
      <c r="AI2772" s="304"/>
      <c r="AJ2772" s="304"/>
      <c r="AK2772" s="304"/>
      <c r="AL2772" s="173" t="s">
        <v>410</v>
      </c>
      <c r="AM2772" s="309" t="str">
        <f>VLOOKUP($B2770,D1_6!$B$5:$W$79,20,FALSE)&amp;""</f>
        <v/>
      </c>
      <c r="AN2772" s="304"/>
      <c r="AO2772" s="304"/>
      <c r="AP2772" s="321"/>
      <c r="AQ2772" s="22"/>
      <c r="AR2772" s="57"/>
      <c r="AS2772" s="57"/>
      <c r="AT2772" s="57"/>
      <c r="AU2772" s="57"/>
      <c r="AV2772" s="57"/>
      <c r="AW2772" s="57"/>
      <c r="AX2772" s="57"/>
      <c r="AY2772" s="57"/>
      <c r="AZ2772" s="57"/>
      <c r="BA2772" s="57"/>
      <c r="BB2772" s="57"/>
      <c r="BC2772" s="57"/>
      <c r="BD2772" s="57"/>
      <c r="BE2772" s="338"/>
      <c r="BF2772" s="3"/>
      <c r="BG2772" s="3"/>
      <c r="BH2772" s="3"/>
    </row>
    <row r="2773" spans="2:60" s="1" customFormat="1">
      <c r="B2773" s="18"/>
      <c r="C2773" s="73"/>
      <c r="D2773" s="73"/>
      <c r="E2773" s="73"/>
      <c r="F2773" s="73"/>
      <c r="G2773" s="73"/>
      <c r="H2773" s="73"/>
      <c r="I2773" s="73"/>
      <c r="J2773" s="73"/>
      <c r="K2773" s="73"/>
      <c r="L2773" s="73"/>
      <c r="M2773" s="121"/>
      <c r="N2773" s="25"/>
      <c r="O2773" s="77"/>
      <c r="P2773" s="25"/>
      <c r="Q2773" s="77"/>
      <c r="R2773" s="25"/>
      <c r="S2773" s="77"/>
      <c r="T2773" s="25"/>
      <c r="U2773" s="77"/>
      <c r="V2773" s="25"/>
      <c r="W2773" s="77"/>
      <c r="X2773" s="25"/>
      <c r="Y2773" s="77"/>
      <c r="Z2773" s="25"/>
      <c r="AA2773" s="77"/>
      <c r="AB2773" s="25"/>
      <c r="AC2773" s="77"/>
      <c r="AD2773" s="25"/>
      <c r="AE2773" s="77"/>
      <c r="AF2773" s="25"/>
      <c r="AG2773" s="77"/>
      <c r="AH2773" s="302"/>
      <c r="AI2773" s="305"/>
      <c r="AJ2773" s="305"/>
      <c r="AK2773" s="305"/>
      <c r="AL2773" s="174"/>
      <c r="AM2773" s="305"/>
      <c r="AN2773" s="305"/>
      <c r="AO2773" s="305"/>
      <c r="AP2773" s="322"/>
      <c r="AQ2773" s="23"/>
      <c r="AR2773" s="75"/>
      <c r="AS2773" s="75"/>
      <c r="AT2773" s="75"/>
      <c r="AU2773" s="75"/>
      <c r="AV2773" s="75"/>
      <c r="AW2773" s="75"/>
      <c r="AX2773" s="75"/>
      <c r="AY2773" s="75"/>
      <c r="AZ2773" s="75"/>
      <c r="BA2773" s="75"/>
      <c r="BB2773" s="75"/>
      <c r="BC2773" s="75"/>
      <c r="BD2773" s="75"/>
      <c r="BE2773" s="339"/>
      <c r="BF2773" s="3"/>
      <c r="BG2773" s="3"/>
      <c r="BH2773" s="3"/>
    </row>
    <row r="2774" spans="2:60" s="1" customFormat="1">
      <c r="B2774" s="17" t="s">
        <v>5189</v>
      </c>
      <c r="C2774" s="72"/>
      <c r="D2774" s="72"/>
      <c r="E2774" s="72"/>
      <c r="F2774" s="72"/>
      <c r="G2774" s="72"/>
      <c r="H2774" s="72"/>
      <c r="I2774" s="72"/>
      <c r="J2774" s="72"/>
      <c r="K2774" s="72"/>
      <c r="L2774" s="72"/>
      <c r="M2774" s="119"/>
      <c r="N2774" s="69" t="str">
        <f>VLOOKUP($B2774,D1_6!$B$5:$W$79,6,FALSE)&amp;""</f>
        <v/>
      </c>
      <c r="O2774" s="76"/>
      <c r="P2774" s="69" t="str">
        <f>VLOOKUP($B2774,D1_6!$B$5:$W$79,7,FALSE)&amp;""</f>
        <v/>
      </c>
      <c r="Q2774" s="76"/>
      <c r="R2774" s="69" t="str">
        <f>VLOOKUP($B2774,D1_6!$B$5:$W$79,8,FALSE)&amp;""</f>
        <v/>
      </c>
      <c r="S2774" s="76"/>
      <c r="T2774" s="69" t="str">
        <f>VLOOKUP($B2774,D1_6!$B$5:$W$79,9,FALSE)&amp;""</f>
        <v/>
      </c>
      <c r="U2774" s="76"/>
      <c r="V2774" s="69" t="str">
        <f>VLOOKUP($B2774,D1_6!$B$5:$W$79,10,FALSE)&amp;""</f>
        <v/>
      </c>
      <c r="W2774" s="76"/>
      <c r="X2774" s="69" t="str">
        <f>VLOOKUP($B2774,D1_6!$B$5:$W$79,11,FALSE)&amp;""</f>
        <v/>
      </c>
      <c r="Y2774" s="76"/>
      <c r="Z2774" s="69" t="str">
        <f>VLOOKUP($B2774,D1_6!$B$5:$W$79,12,FALSE)&amp;""</f>
        <v/>
      </c>
      <c r="AA2774" s="76"/>
      <c r="AB2774" s="69" t="str">
        <f>VLOOKUP($B2774,D1_6!$B$5:$W$79,13,FALSE)&amp;""</f>
        <v/>
      </c>
      <c r="AC2774" s="76"/>
      <c r="AD2774" s="69" t="str">
        <f>VLOOKUP($B2774,D1_6!$B$5:$W$79,14,FALSE)&amp;""</f>
        <v/>
      </c>
      <c r="AE2774" s="76"/>
      <c r="AF2774" s="69" t="str">
        <f>VLOOKUP($B2774,D1_6!$B$5:$W$79,15,FALSE)&amp;""</f>
        <v/>
      </c>
      <c r="AG2774" s="76"/>
      <c r="AH2774" s="299" t="str">
        <f>VLOOKUP($B2774,D1_6!$B$5:$W$79,17,FALSE)&amp;""</f>
        <v/>
      </c>
      <c r="AI2774" s="303"/>
      <c r="AJ2774" s="303"/>
      <c r="AK2774" s="303"/>
      <c r="AL2774" s="172" t="s">
        <v>410</v>
      </c>
      <c r="AM2774" s="308" t="str">
        <f>VLOOKUP($B2774,D1_6!$B$5:$W$79,18,FALSE)&amp;""</f>
        <v/>
      </c>
      <c r="AN2774" s="303"/>
      <c r="AO2774" s="303"/>
      <c r="AP2774" s="320"/>
      <c r="AQ2774" s="36" t="str">
        <f>VLOOKUP($B2774,D1_6!$B$5:$W$79,22,FALSE)&amp;""</f>
        <v/>
      </c>
      <c r="AR2774" s="74"/>
      <c r="AS2774" s="74"/>
      <c r="AT2774" s="74"/>
      <c r="AU2774" s="74"/>
      <c r="AV2774" s="74"/>
      <c r="AW2774" s="74"/>
      <c r="AX2774" s="74"/>
      <c r="AY2774" s="74"/>
      <c r="AZ2774" s="74"/>
      <c r="BA2774" s="74"/>
      <c r="BB2774" s="74"/>
      <c r="BC2774" s="74"/>
      <c r="BD2774" s="74"/>
      <c r="BE2774" s="337"/>
      <c r="BF2774" s="3"/>
      <c r="BG2774" s="3"/>
      <c r="BH2774" s="3"/>
    </row>
    <row r="2775" spans="2:60" s="1" customFormat="1">
      <c r="B2775" s="29"/>
      <c r="C2775" s="55"/>
      <c r="D2775" s="55"/>
      <c r="E2775" s="55"/>
      <c r="F2775" s="55"/>
      <c r="G2775" s="55"/>
      <c r="H2775" s="55"/>
      <c r="I2775" s="55"/>
      <c r="J2775" s="55"/>
      <c r="K2775" s="55"/>
      <c r="L2775" s="55"/>
      <c r="M2775" s="120"/>
      <c r="N2775" s="34"/>
      <c r="O2775" s="2"/>
      <c r="P2775" s="34"/>
      <c r="Q2775" s="2"/>
      <c r="R2775" s="34"/>
      <c r="S2775" s="2"/>
      <c r="T2775" s="34"/>
      <c r="U2775" s="2"/>
      <c r="V2775" s="34"/>
      <c r="W2775" s="2"/>
      <c r="X2775" s="34"/>
      <c r="Y2775" s="2"/>
      <c r="Z2775" s="34"/>
      <c r="AA2775" s="2"/>
      <c r="AB2775" s="34"/>
      <c r="AC2775" s="2"/>
      <c r="AD2775" s="34"/>
      <c r="AE2775" s="2"/>
      <c r="AF2775" s="34"/>
      <c r="AG2775" s="2"/>
      <c r="AH2775" s="300"/>
      <c r="AI2775" s="304"/>
      <c r="AJ2775" s="304"/>
      <c r="AK2775" s="304"/>
      <c r="AL2775" s="173"/>
      <c r="AM2775" s="304"/>
      <c r="AN2775" s="304"/>
      <c r="AO2775" s="304"/>
      <c r="AP2775" s="321"/>
      <c r="AQ2775" s="22"/>
      <c r="AR2775" s="57"/>
      <c r="AS2775" s="57"/>
      <c r="AT2775" s="57"/>
      <c r="AU2775" s="57"/>
      <c r="AV2775" s="57"/>
      <c r="AW2775" s="57"/>
      <c r="AX2775" s="57"/>
      <c r="AY2775" s="57"/>
      <c r="AZ2775" s="57"/>
      <c r="BA2775" s="57"/>
      <c r="BB2775" s="57"/>
      <c r="BC2775" s="57"/>
      <c r="BD2775" s="57"/>
      <c r="BE2775" s="338"/>
      <c r="BF2775" s="3"/>
      <c r="BG2775" s="3"/>
      <c r="BH2775" s="3"/>
    </row>
    <row r="2776" spans="2:60" s="1" customFormat="1">
      <c r="B2776" s="29"/>
      <c r="C2776" s="55"/>
      <c r="D2776" s="55"/>
      <c r="E2776" s="55"/>
      <c r="F2776" s="55"/>
      <c r="G2776" s="55"/>
      <c r="H2776" s="55"/>
      <c r="I2776" s="55"/>
      <c r="J2776" s="55"/>
      <c r="K2776" s="55"/>
      <c r="L2776" s="55"/>
      <c r="M2776" s="120"/>
      <c r="N2776" s="34"/>
      <c r="O2776" s="2"/>
      <c r="P2776" s="34"/>
      <c r="Q2776" s="2"/>
      <c r="R2776" s="34"/>
      <c r="S2776" s="2"/>
      <c r="T2776" s="34"/>
      <c r="U2776" s="2"/>
      <c r="V2776" s="34"/>
      <c r="W2776" s="2"/>
      <c r="X2776" s="34"/>
      <c r="Y2776" s="2"/>
      <c r="Z2776" s="34"/>
      <c r="AA2776" s="2"/>
      <c r="AB2776" s="34"/>
      <c r="AC2776" s="2"/>
      <c r="AD2776" s="34"/>
      <c r="AE2776" s="2"/>
      <c r="AF2776" s="34"/>
      <c r="AG2776" s="2"/>
      <c r="AH2776" s="301" t="str">
        <f>VLOOKUP($B2774,D1_6!$B$5:$W$79,19,FALSE)&amp;""</f>
        <v/>
      </c>
      <c r="AI2776" s="304"/>
      <c r="AJ2776" s="304"/>
      <c r="AK2776" s="304"/>
      <c r="AL2776" s="173" t="s">
        <v>410</v>
      </c>
      <c r="AM2776" s="309" t="str">
        <f>VLOOKUP($B2774,D1_6!$B$5:$W$79,20,FALSE)&amp;""</f>
        <v/>
      </c>
      <c r="AN2776" s="304"/>
      <c r="AO2776" s="304"/>
      <c r="AP2776" s="321"/>
      <c r="AQ2776" s="22"/>
      <c r="AR2776" s="57"/>
      <c r="AS2776" s="57"/>
      <c r="AT2776" s="57"/>
      <c r="AU2776" s="57"/>
      <c r="AV2776" s="57"/>
      <c r="AW2776" s="57"/>
      <c r="AX2776" s="57"/>
      <c r="AY2776" s="57"/>
      <c r="AZ2776" s="57"/>
      <c r="BA2776" s="57"/>
      <c r="BB2776" s="57"/>
      <c r="BC2776" s="57"/>
      <c r="BD2776" s="57"/>
      <c r="BE2776" s="338"/>
      <c r="BF2776" s="3"/>
      <c r="BG2776" s="3"/>
      <c r="BH2776" s="3"/>
    </row>
    <row r="2777" spans="2:60" s="1" customFormat="1">
      <c r="B2777" s="18"/>
      <c r="C2777" s="73"/>
      <c r="D2777" s="73"/>
      <c r="E2777" s="73"/>
      <c r="F2777" s="73"/>
      <c r="G2777" s="73"/>
      <c r="H2777" s="73"/>
      <c r="I2777" s="73"/>
      <c r="J2777" s="73"/>
      <c r="K2777" s="73"/>
      <c r="L2777" s="73"/>
      <c r="M2777" s="121"/>
      <c r="N2777" s="25"/>
      <c r="O2777" s="77"/>
      <c r="P2777" s="25"/>
      <c r="Q2777" s="77"/>
      <c r="R2777" s="25"/>
      <c r="S2777" s="77"/>
      <c r="T2777" s="25"/>
      <c r="U2777" s="77"/>
      <c r="V2777" s="25"/>
      <c r="W2777" s="77"/>
      <c r="X2777" s="25"/>
      <c r="Y2777" s="77"/>
      <c r="Z2777" s="25"/>
      <c r="AA2777" s="77"/>
      <c r="AB2777" s="25"/>
      <c r="AC2777" s="77"/>
      <c r="AD2777" s="25"/>
      <c r="AE2777" s="77"/>
      <c r="AF2777" s="25"/>
      <c r="AG2777" s="77"/>
      <c r="AH2777" s="302"/>
      <c r="AI2777" s="305"/>
      <c r="AJ2777" s="305"/>
      <c r="AK2777" s="305"/>
      <c r="AL2777" s="174"/>
      <c r="AM2777" s="305"/>
      <c r="AN2777" s="305"/>
      <c r="AO2777" s="305"/>
      <c r="AP2777" s="322"/>
      <c r="AQ2777" s="23"/>
      <c r="AR2777" s="75"/>
      <c r="AS2777" s="75"/>
      <c r="AT2777" s="75"/>
      <c r="AU2777" s="75"/>
      <c r="AV2777" s="75"/>
      <c r="AW2777" s="75"/>
      <c r="AX2777" s="75"/>
      <c r="AY2777" s="75"/>
      <c r="AZ2777" s="75"/>
      <c r="BA2777" s="75"/>
      <c r="BB2777" s="75"/>
      <c r="BC2777" s="75"/>
      <c r="BD2777" s="75"/>
      <c r="BE2777" s="339"/>
      <c r="BF2777" s="3"/>
      <c r="BG2777" s="3"/>
      <c r="BH2777" s="3"/>
    </row>
    <row r="2778" spans="2:60" s="1" customFormat="1">
      <c r="B2778" s="17" t="s">
        <v>4495</v>
      </c>
      <c r="C2778" s="72"/>
      <c r="D2778" s="72"/>
      <c r="E2778" s="72"/>
      <c r="F2778" s="72"/>
      <c r="G2778" s="72"/>
      <c r="H2778" s="72"/>
      <c r="I2778" s="72"/>
      <c r="J2778" s="72"/>
      <c r="K2778" s="72"/>
      <c r="L2778" s="72"/>
      <c r="M2778" s="119"/>
      <c r="N2778" s="69" t="str">
        <f>VLOOKUP($B2778,D1_6!$B$5:$W$79,6,FALSE)&amp;""</f>
        <v/>
      </c>
      <c r="O2778" s="76"/>
      <c r="P2778" s="69" t="str">
        <f>VLOOKUP($B2778,D1_6!$B$5:$W$79,7,FALSE)&amp;""</f>
        <v/>
      </c>
      <c r="Q2778" s="76"/>
      <c r="R2778" s="69" t="str">
        <f>VLOOKUP($B2778,D1_6!$B$5:$W$79,8,FALSE)&amp;""</f>
        <v/>
      </c>
      <c r="S2778" s="76"/>
      <c r="T2778" s="69" t="str">
        <f>VLOOKUP($B2778,D1_6!$B$5:$W$79,9,FALSE)&amp;""</f>
        <v/>
      </c>
      <c r="U2778" s="76"/>
      <c r="V2778" s="69" t="str">
        <f>VLOOKUP($B2778,D1_6!$B$5:$W$79,10,FALSE)&amp;""</f>
        <v/>
      </c>
      <c r="W2778" s="76"/>
      <c r="X2778" s="69" t="str">
        <f>VLOOKUP($B2778,D1_6!$B$5:$W$79,11,FALSE)&amp;""</f>
        <v/>
      </c>
      <c r="Y2778" s="76"/>
      <c r="Z2778" s="69" t="str">
        <f>VLOOKUP($B2778,D1_6!$B$5:$W$79,12,FALSE)&amp;""</f>
        <v/>
      </c>
      <c r="AA2778" s="76"/>
      <c r="AB2778" s="69" t="str">
        <f>VLOOKUP($B2778,D1_6!$B$5:$W$79,13,FALSE)&amp;""</f>
        <v/>
      </c>
      <c r="AC2778" s="76"/>
      <c r="AD2778" s="69" t="str">
        <f>VLOOKUP($B2778,D1_6!$B$5:$W$79,14,FALSE)&amp;""</f>
        <v/>
      </c>
      <c r="AE2778" s="76"/>
      <c r="AF2778" s="69" t="str">
        <f>VLOOKUP($B2778,D1_6!$B$5:$W$79,15,FALSE)&amp;""</f>
        <v/>
      </c>
      <c r="AG2778" s="76"/>
      <c r="AH2778" s="299" t="str">
        <f>VLOOKUP($B2778,D1_6!$B$5:$W$79,17,FALSE)&amp;""</f>
        <v/>
      </c>
      <c r="AI2778" s="303"/>
      <c r="AJ2778" s="303"/>
      <c r="AK2778" s="303"/>
      <c r="AL2778" s="172" t="s">
        <v>410</v>
      </c>
      <c r="AM2778" s="308" t="str">
        <f>VLOOKUP($B2778,D1_6!$B$5:$W$79,18,FALSE)&amp;""</f>
        <v/>
      </c>
      <c r="AN2778" s="303"/>
      <c r="AO2778" s="303"/>
      <c r="AP2778" s="320"/>
      <c r="AQ2778" s="36" t="str">
        <f>VLOOKUP($B2778,D1_6!$B$5:$W$79,22,FALSE)&amp;""</f>
        <v/>
      </c>
      <c r="AR2778" s="74"/>
      <c r="AS2778" s="74"/>
      <c r="AT2778" s="74"/>
      <c r="AU2778" s="74"/>
      <c r="AV2778" s="74"/>
      <c r="AW2778" s="74"/>
      <c r="AX2778" s="74"/>
      <c r="AY2778" s="74"/>
      <c r="AZ2778" s="74"/>
      <c r="BA2778" s="74"/>
      <c r="BB2778" s="74"/>
      <c r="BC2778" s="74"/>
      <c r="BD2778" s="74"/>
      <c r="BE2778" s="337"/>
      <c r="BF2778" s="3"/>
      <c r="BG2778" s="3"/>
      <c r="BH2778" s="3"/>
    </row>
    <row r="2779" spans="2:60" s="1" customFormat="1">
      <c r="B2779" s="29"/>
      <c r="C2779" s="55"/>
      <c r="D2779" s="55"/>
      <c r="E2779" s="55"/>
      <c r="F2779" s="55"/>
      <c r="G2779" s="55"/>
      <c r="H2779" s="55"/>
      <c r="I2779" s="55"/>
      <c r="J2779" s="55"/>
      <c r="K2779" s="55"/>
      <c r="L2779" s="55"/>
      <c r="M2779" s="120"/>
      <c r="N2779" s="34"/>
      <c r="O2779" s="2"/>
      <c r="P2779" s="34"/>
      <c r="Q2779" s="2"/>
      <c r="R2779" s="34"/>
      <c r="S2779" s="2"/>
      <c r="T2779" s="34"/>
      <c r="U2779" s="2"/>
      <c r="V2779" s="34"/>
      <c r="W2779" s="2"/>
      <c r="X2779" s="34"/>
      <c r="Y2779" s="2"/>
      <c r="Z2779" s="34"/>
      <c r="AA2779" s="2"/>
      <c r="AB2779" s="34"/>
      <c r="AC2779" s="2"/>
      <c r="AD2779" s="34"/>
      <c r="AE2779" s="2"/>
      <c r="AF2779" s="34"/>
      <c r="AG2779" s="2"/>
      <c r="AH2779" s="300"/>
      <c r="AI2779" s="304"/>
      <c r="AJ2779" s="304"/>
      <c r="AK2779" s="304"/>
      <c r="AL2779" s="173"/>
      <c r="AM2779" s="304"/>
      <c r="AN2779" s="304"/>
      <c r="AO2779" s="304"/>
      <c r="AP2779" s="321"/>
      <c r="AQ2779" s="22"/>
      <c r="AR2779" s="57"/>
      <c r="AS2779" s="57"/>
      <c r="AT2779" s="57"/>
      <c r="AU2779" s="57"/>
      <c r="AV2779" s="57"/>
      <c r="AW2779" s="57"/>
      <c r="AX2779" s="57"/>
      <c r="AY2779" s="57"/>
      <c r="AZ2779" s="57"/>
      <c r="BA2779" s="57"/>
      <c r="BB2779" s="57"/>
      <c r="BC2779" s="57"/>
      <c r="BD2779" s="57"/>
      <c r="BE2779" s="338"/>
      <c r="BF2779" s="3"/>
      <c r="BG2779" s="3"/>
      <c r="BH2779" s="3"/>
    </row>
    <row r="2780" spans="2:60" s="1" customFormat="1">
      <c r="B2780" s="29"/>
      <c r="C2780" s="55"/>
      <c r="D2780" s="55"/>
      <c r="E2780" s="55"/>
      <c r="F2780" s="55"/>
      <c r="G2780" s="55"/>
      <c r="H2780" s="55"/>
      <c r="I2780" s="55"/>
      <c r="J2780" s="55"/>
      <c r="K2780" s="55"/>
      <c r="L2780" s="55"/>
      <c r="M2780" s="120"/>
      <c r="N2780" s="34"/>
      <c r="O2780" s="2"/>
      <c r="P2780" s="34"/>
      <c r="Q2780" s="2"/>
      <c r="R2780" s="34"/>
      <c r="S2780" s="2"/>
      <c r="T2780" s="34"/>
      <c r="U2780" s="2"/>
      <c r="V2780" s="34"/>
      <c r="W2780" s="2"/>
      <c r="X2780" s="34"/>
      <c r="Y2780" s="2"/>
      <c r="Z2780" s="34"/>
      <c r="AA2780" s="2"/>
      <c r="AB2780" s="34"/>
      <c r="AC2780" s="2"/>
      <c r="AD2780" s="34"/>
      <c r="AE2780" s="2"/>
      <c r="AF2780" s="34"/>
      <c r="AG2780" s="2"/>
      <c r="AH2780" s="301" t="str">
        <f>VLOOKUP($B2778,D1_6!$B$5:$W$79,19,FALSE)&amp;""</f>
        <v/>
      </c>
      <c r="AI2780" s="304"/>
      <c r="AJ2780" s="304"/>
      <c r="AK2780" s="304"/>
      <c r="AL2780" s="173" t="s">
        <v>410</v>
      </c>
      <c r="AM2780" s="309" t="str">
        <f>VLOOKUP($B2778,D1_6!$B$5:$W$79,20,FALSE)&amp;""</f>
        <v/>
      </c>
      <c r="AN2780" s="304"/>
      <c r="AO2780" s="304"/>
      <c r="AP2780" s="321"/>
      <c r="AQ2780" s="22"/>
      <c r="AR2780" s="57"/>
      <c r="AS2780" s="57"/>
      <c r="AT2780" s="57"/>
      <c r="AU2780" s="57"/>
      <c r="AV2780" s="57"/>
      <c r="AW2780" s="57"/>
      <c r="AX2780" s="57"/>
      <c r="AY2780" s="57"/>
      <c r="AZ2780" s="57"/>
      <c r="BA2780" s="57"/>
      <c r="BB2780" s="57"/>
      <c r="BC2780" s="57"/>
      <c r="BD2780" s="57"/>
      <c r="BE2780" s="338"/>
      <c r="BF2780" s="3"/>
      <c r="BG2780" s="3"/>
      <c r="BH2780" s="3"/>
    </row>
    <row r="2781" spans="2:60" s="1" customFormat="1">
      <c r="B2781" s="18"/>
      <c r="C2781" s="73"/>
      <c r="D2781" s="73"/>
      <c r="E2781" s="73"/>
      <c r="F2781" s="73"/>
      <c r="G2781" s="73"/>
      <c r="H2781" s="73"/>
      <c r="I2781" s="73"/>
      <c r="J2781" s="73"/>
      <c r="K2781" s="73"/>
      <c r="L2781" s="73"/>
      <c r="M2781" s="121"/>
      <c r="N2781" s="25"/>
      <c r="O2781" s="77"/>
      <c r="P2781" s="25"/>
      <c r="Q2781" s="77"/>
      <c r="R2781" s="25"/>
      <c r="S2781" s="77"/>
      <c r="T2781" s="25"/>
      <c r="U2781" s="77"/>
      <c r="V2781" s="25"/>
      <c r="W2781" s="77"/>
      <c r="X2781" s="25"/>
      <c r="Y2781" s="77"/>
      <c r="Z2781" s="25"/>
      <c r="AA2781" s="77"/>
      <c r="AB2781" s="25"/>
      <c r="AC2781" s="77"/>
      <c r="AD2781" s="25"/>
      <c r="AE2781" s="77"/>
      <c r="AF2781" s="25"/>
      <c r="AG2781" s="77"/>
      <c r="AH2781" s="302"/>
      <c r="AI2781" s="305"/>
      <c r="AJ2781" s="305"/>
      <c r="AK2781" s="305"/>
      <c r="AL2781" s="174"/>
      <c r="AM2781" s="305"/>
      <c r="AN2781" s="305"/>
      <c r="AO2781" s="305"/>
      <c r="AP2781" s="322"/>
      <c r="AQ2781" s="23"/>
      <c r="AR2781" s="75"/>
      <c r="AS2781" s="75"/>
      <c r="AT2781" s="75"/>
      <c r="AU2781" s="75"/>
      <c r="AV2781" s="75"/>
      <c r="AW2781" s="75"/>
      <c r="AX2781" s="75"/>
      <c r="AY2781" s="75"/>
      <c r="AZ2781" s="75"/>
      <c r="BA2781" s="75"/>
      <c r="BB2781" s="75"/>
      <c r="BC2781" s="75"/>
      <c r="BD2781" s="75"/>
      <c r="BE2781" s="339"/>
      <c r="BF2781" s="3"/>
      <c r="BG2781" s="3"/>
      <c r="BH2781" s="3"/>
    </row>
    <row r="2782" spans="2:60" s="1" customFormat="1">
      <c r="B2782" s="17" t="s">
        <v>2412</v>
      </c>
      <c r="C2782" s="72"/>
      <c r="D2782" s="72"/>
      <c r="E2782" s="72"/>
      <c r="F2782" s="72"/>
      <c r="G2782" s="72"/>
      <c r="H2782" s="72"/>
      <c r="I2782" s="72"/>
      <c r="J2782" s="72"/>
      <c r="K2782" s="72"/>
      <c r="L2782" s="72"/>
      <c r="M2782" s="119"/>
      <c r="N2782" s="69" t="str">
        <f>VLOOKUP($B2782,D1_6!$B$5:$W$79,6,FALSE)&amp;""</f>
        <v/>
      </c>
      <c r="O2782" s="76"/>
      <c r="P2782" s="69" t="str">
        <f>VLOOKUP($B2782,D1_6!$B$5:$W$79,7,FALSE)&amp;""</f>
        <v/>
      </c>
      <c r="Q2782" s="76"/>
      <c r="R2782" s="69" t="str">
        <f>VLOOKUP($B2782,D1_6!$B$5:$W$79,8,FALSE)&amp;""</f>
        <v/>
      </c>
      <c r="S2782" s="76"/>
      <c r="T2782" s="69" t="str">
        <f>VLOOKUP($B2782,D1_6!$B$5:$W$79,9,FALSE)&amp;""</f>
        <v/>
      </c>
      <c r="U2782" s="76"/>
      <c r="V2782" s="69" t="str">
        <f>VLOOKUP($B2782,D1_6!$B$5:$W$79,10,FALSE)&amp;""</f>
        <v/>
      </c>
      <c r="W2782" s="76"/>
      <c r="X2782" s="69" t="str">
        <f>VLOOKUP($B2782,D1_6!$B$5:$W$79,11,FALSE)&amp;""</f>
        <v/>
      </c>
      <c r="Y2782" s="76"/>
      <c r="Z2782" s="69" t="str">
        <f>VLOOKUP($B2782,D1_6!$B$5:$W$79,12,FALSE)&amp;""</f>
        <v/>
      </c>
      <c r="AA2782" s="76"/>
      <c r="AB2782" s="69" t="str">
        <f>VLOOKUP($B2782,D1_6!$B$5:$W$79,13,FALSE)&amp;""</f>
        <v/>
      </c>
      <c r="AC2782" s="76"/>
      <c r="AD2782" s="69" t="str">
        <f>VLOOKUP($B2782,D1_6!$B$5:$W$79,14,FALSE)&amp;""</f>
        <v/>
      </c>
      <c r="AE2782" s="76"/>
      <c r="AF2782" s="69" t="str">
        <f>VLOOKUP($B2782,D1_6!$B$5:$W$79,15,FALSE)&amp;""</f>
        <v/>
      </c>
      <c r="AG2782" s="76"/>
      <c r="AH2782" s="299" t="str">
        <f>VLOOKUP($B2782,D1_6!$B$5:$W$79,17,FALSE)&amp;""</f>
        <v/>
      </c>
      <c r="AI2782" s="303"/>
      <c r="AJ2782" s="303"/>
      <c r="AK2782" s="303"/>
      <c r="AL2782" s="172" t="s">
        <v>410</v>
      </c>
      <c r="AM2782" s="308" t="str">
        <f>VLOOKUP($B2782,D1_6!$B$5:$W$79,18,FALSE)&amp;""</f>
        <v/>
      </c>
      <c r="AN2782" s="303"/>
      <c r="AO2782" s="303"/>
      <c r="AP2782" s="320"/>
      <c r="AQ2782" s="36" t="str">
        <f>VLOOKUP($B2782,D1_6!$B$5:$W$79,22,FALSE)&amp;""</f>
        <v/>
      </c>
      <c r="AR2782" s="74"/>
      <c r="AS2782" s="74"/>
      <c r="AT2782" s="74"/>
      <c r="AU2782" s="74"/>
      <c r="AV2782" s="74"/>
      <c r="AW2782" s="74"/>
      <c r="AX2782" s="74"/>
      <c r="AY2782" s="74"/>
      <c r="AZ2782" s="74"/>
      <c r="BA2782" s="74"/>
      <c r="BB2782" s="74"/>
      <c r="BC2782" s="74"/>
      <c r="BD2782" s="74"/>
      <c r="BE2782" s="337"/>
      <c r="BF2782" s="3"/>
      <c r="BG2782" s="3"/>
      <c r="BH2782" s="3"/>
    </row>
    <row r="2783" spans="2:60" s="1" customFormat="1">
      <c r="B2783" s="29"/>
      <c r="C2783" s="55"/>
      <c r="D2783" s="55"/>
      <c r="E2783" s="55"/>
      <c r="F2783" s="55"/>
      <c r="G2783" s="55"/>
      <c r="H2783" s="55"/>
      <c r="I2783" s="55"/>
      <c r="J2783" s="55"/>
      <c r="K2783" s="55"/>
      <c r="L2783" s="55"/>
      <c r="M2783" s="120"/>
      <c r="N2783" s="34"/>
      <c r="O2783" s="2"/>
      <c r="P2783" s="34"/>
      <c r="Q2783" s="2"/>
      <c r="R2783" s="34"/>
      <c r="S2783" s="2"/>
      <c r="T2783" s="34"/>
      <c r="U2783" s="2"/>
      <c r="V2783" s="34"/>
      <c r="W2783" s="2"/>
      <c r="X2783" s="34"/>
      <c r="Y2783" s="2"/>
      <c r="Z2783" s="34"/>
      <c r="AA2783" s="2"/>
      <c r="AB2783" s="34"/>
      <c r="AC2783" s="2"/>
      <c r="AD2783" s="34"/>
      <c r="AE2783" s="2"/>
      <c r="AF2783" s="34"/>
      <c r="AG2783" s="2"/>
      <c r="AH2783" s="300"/>
      <c r="AI2783" s="304"/>
      <c r="AJ2783" s="304"/>
      <c r="AK2783" s="304"/>
      <c r="AL2783" s="173"/>
      <c r="AM2783" s="304"/>
      <c r="AN2783" s="304"/>
      <c r="AO2783" s="304"/>
      <c r="AP2783" s="321"/>
      <c r="AQ2783" s="22"/>
      <c r="AR2783" s="57"/>
      <c r="AS2783" s="57"/>
      <c r="AT2783" s="57"/>
      <c r="AU2783" s="57"/>
      <c r="AV2783" s="57"/>
      <c r="AW2783" s="57"/>
      <c r="AX2783" s="57"/>
      <c r="AY2783" s="57"/>
      <c r="AZ2783" s="57"/>
      <c r="BA2783" s="57"/>
      <c r="BB2783" s="57"/>
      <c r="BC2783" s="57"/>
      <c r="BD2783" s="57"/>
      <c r="BE2783" s="338"/>
      <c r="BF2783" s="3"/>
      <c r="BG2783" s="3"/>
      <c r="BH2783" s="3"/>
    </row>
    <row r="2784" spans="2:60" s="1" customFormat="1">
      <c r="B2784" s="29"/>
      <c r="C2784" s="55"/>
      <c r="D2784" s="55"/>
      <c r="E2784" s="55"/>
      <c r="F2784" s="55"/>
      <c r="G2784" s="55"/>
      <c r="H2784" s="55"/>
      <c r="I2784" s="55"/>
      <c r="J2784" s="55"/>
      <c r="K2784" s="55"/>
      <c r="L2784" s="55"/>
      <c r="M2784" s="120"/>
      <c r="N2784" s="34"/>
      <c r="O2784" s="2"/>
      <c r="P2784" s="34"/>
      <c r="Q2784" s="2"/>
      <c r="R2784" s="34"/>
      <c r="S2784" s="2"/>
      <c r="T2784" s="34"/>
      <c r="U2784" s="2"/>
      <c r="V2784" s="34"/>
      <c r="W2784" s="2"/>
      <c r="X2784" s="34"/>
      <c r="Y2784" s="2"/>
      <c r="Z2784" s="34"/>
      <c r="AA2784" s="2"/>
      <c r="AB2784" s="34"/>
      <c r="AC2784" s="2"/>
      <c r="AD2784" s="34"/>
      <c r="AE2784" s="2"/>
      <c r="AF2784" s="34"/>
      <c r="AG2784" s="2"/>
      <c r="AH2784" s="301" t="str">
        <f>VLOOKUP($B2782,D1_6!$B$5:$W$79,19,FALSE)&amp;""</f>
        <v/>
      </c>
      <c r="AI2784" s="304"/>
      <c r="AJ2784" s="304"/>
      <c r="AK2784" s="304"/>
      <c r="AL2784" s="173" t="s">
        <v>410</v>
      </c>
      <c r="AM2784" s="309" t="str">
        <f>VLOOKUP($B2782,D1_6!$B$5:$W$79,20,FALSE)&amp;""</f>
        <v/>
      </c>
      <c r="AN2784" s="304"/>
      <c r="AO2784" s="304"/>
      <c r="AP2784" s="321"/>
      <c r="AQ2784" s="22"/>
      <c r="AR2784" s="57"/>
      <c r="AS2784" s="57"/>
      <c r="AT2784" s="57"/>
      <c r="AU2784" s="57"/>
      <c r="AV2784" s="57"/>
      <c r="AW2784" s="57"/>
      <c r="AX2784" s="57"/>
      <c r="AY2784" s="57"/>
      <c r="AZ2784" s="57"/>
      <c r="BA2784" s="57"/>
      <c r="BB2784" s="57"/>
      <c r="BC2784" s="57"/>
      <c r="BD2784" s="57"/>
      <c r="BE2784" s="338"/>
      <c r="BF2784" s="3"/>
      <c r="BG2784" s="3"/>
      <c r="BH2784" s="3"/>
    </row>
    <row r="2785" spans="2:60" s="1" customFormat="1">
      <c r="B2785" s="18"/>
      <c r="C2785" s="73"/>
      <c r="D2785" s="73"/>
      <c r="E2785" s="73"/>
      <c r="F2785" s="73"/>
      <c r="G2785" s="73"/>
      <c r="H2785" s="73"/>
      <c r="I2785" s="73"/>
      <c r="J2785" s="73"/>
      <c r="K2785" s="73"/>
      <c r="L2785" s="73"/>
      <c r="M2785" s="121"/>
      <c r="N2785" s="25"/>
      <c r="O2785" s="77"/>
      <c r="P2785" s="25"/>
      <c r="Q2785" s="77"/>
      <c r="R2785" s="25"/>
      <c r="S2785" s="77"/>
      <c r="T2785" s="25"/>
      <c r="U2785" s="77"/>
      <c r="V2785" s="25"/>
      <c r="W2785" s="77"/>
      <c r="X2785" s="25"/>
      <c r="Y2785" s="77"/>
      <c r="Z2785" s="25"/>
      <c r="AA2785" s="77"/>
      <c r="AB2785" s="25"/>
      <c r="AC2785" s="77"/>
      <c r="AD2785" s="25"/>
      <c r="AE2785" s="77"/>
      <c r="AF2785" s="25"/>
      <c r="AG2785" s="77"/>
      <c r="AH2785" s="302"/>
      <c r="AI2785" s="305"/>
      <c r="AJ2785" s="305"/>
      <c r="AK2785" s="305"/>
      <c r="AL2785" s="174"/>
      <c r="AM2785" s="305"/>
      <c r="AN2785" s="305"/>
      <c r="AO2785" s="305"/>
      <c r="AP2785" s="322"/>
      <c r="AQ2785" s="23"/>
      <c r="AR2785" s="75"/>
      <c r="AS2785" s="75"/>
      <c r="AT2785" s="75"/>
      <c r="AU2785" s="75"/>
      <c r="AV2785" s="75"/>
      <c r="AW2785" s="75"/>
      <c r="AX2785" s="75"/>
      <c r="AY2785" s="75"/>
      <c r="AZ2785" s="75"/>
      <c r="BA2785" s="75"/>
      <c r="BB2785" s="75"/>
      <c r="BC2785" s="75"/>
      <c r="BD2785" s="75"/>
      <c r="BE2785" s="339"/>
      <c r="BF2785" s="3"/>
      <c r="BG2785" s="3"/>
      <c r="BH2785" s="3"/>
    </row>
    <row r="2786" spans="2:60" s="1" customFormat="1">
      <c r="B2786" s="17" t="s">
        <v>947</v>
      </c>
      <c r="C2786" s="72"/>
      <c r="D2786" s="72"/>
      <c r="E2786" s="72"/>
      <c r="F2786" s="72"/>
      <c r="G2786" s="72"/>
      <c r="H2786" s="72"/>
      <c r="I2786" s="72"/>
      <c r="J2786" s="72"/>
      <c r="K2786" s="72"/>
      <c r="L2786" s="72"/>
      <c r="M2786" s="119"/>
      <c r="N2786" s="69" t="str">
        <f>VLOOKUP($B2786,D1_6!$B$5:$W$79,6,FALSE)&amp;""</f>
        <v/>
      </c>
      <c r="O2786" s="76"/>
      <c r="P2786" s="69" t="str">
        <f>VLOOKUP($B2786,D1_6!$B$5:$W$79,7,FALSE)&amp;""</f>
        <v/>
      </c>
      <c r="Q2786" s="76"/>
      <c r="R2786" s="69" t="str">
        <f>VLOOKUP($B2786,D1_6!$B$5:$W$79,8,FALSE)&amp;""</f>
        <v/>
      </c>
      <c r="S2786" s="76"/>
      <c r="T2786" s="69" t="str">
        <f>VLOOKUP($B2786,D1_6!$B$5:$W$79,9,FALSE)&amp;""</f>
        <v/>
      </c>
      <c r="U2786" s="76"/>
      <c r="V2786" s="69" t="str">
        <f>VLOOKUP($B2786,D1_6!$B$5:$W$79,10,FALSE)&amp;""</f>
        <v/>
      </c>
      <c r="W2786" s="76"/>
      <c r="X2786" s="69" t="str">
        <f>VLOOKUP($B2786,D1_6!$B$5:$W$79,11,FALSE)&amp;""</f>
        <v/>
      </c>
      <c r="Y2786" s="76"/>
      <c r="Z2786" s="69" t="str">
        <f>VLOOKUP($B2786,D1_6!$B$5:$W$79,12,FALSE)&amp;""</f>
        <v/>
      </c>
      <c r="AA2786" s="76"/>
      <c r="AB2786" s="69" t="str">
        <f>VLOOKUP($B2786,D1_6!$B$5:$W$79,13,FALSE)&amp;""</f>
        <v/>
      </c>
      <c r="AC2786" s="76"/>
      <c r="AD2786" s="69" t="str">
        <f>VLOOKUP($B2786,D1_6!$B$5:$W$79,14,FALSE)&amp;""</f>
        <v/>
      </c>
      <c r="AE2786" s="76"/>
      <c r="AF2786" s="69" t="str">
        <f>VLOOKUP($B2786,D1_6!$B$5:$W$79,15,FALSE)&amp;""</f>
        <v/>
      </c>
      <c r="AG2786" s="76"/>
      <c r="AH2786" s="299" t="str">
        <f>VLOOKUP($B2786,D1_6!$B$5:$W$79,17,FALSE)&amp;""</f>
        <v/>
      </c>
      <c r="AI2786" s="303"/>
      <c r="AJ2786" s="303"/>
      <c r="AK2786" s="303"/>
      <c r="AL2786" s="172" t="s">
        <v>410</v>
      </c>
      <c r="AM2786" s="308" t="str">
        <f>VLOOKUP($B2786,D1_6!$B$5:$W$79,18,FALSE)&amp;""</f>
        <v/>
      </c>
      <c r="AN2786" s="303"/>
      <c r="AO2786" s="303"/>
      <c r="AP2786" s="320"/>
      <c r="AQ2786" s="36" t="str">
        <f>VLOOKUP($B2786,D1_6!$B$5:$W$79,22,FALSE)&amp;""</f>
        <v/>
      </c>
      <c r="AR2786" s="74"/>
      <c r="AS2786" s="74"/>
      <c r="AT2786" s="74"/>
      <c r="AU2786" s="74"/>
      <c r="AV2786" s="74"/>
      <c r="AW2786" s="74"/>
      <c r="AX2786" s="74"/>
      <c r="AY2786" s="74"/>
      <c r="AZ2786" s="74"/>
      <c r="BA2786" s="74"/>
      <c r="BB2786" s="74"/>
      <c r="BC2786" s="74"/>
      <c r="BD2786" s="74"/>
      <c r="BE2786" s="337"/>
      <c r="BF2786" s="3"/>
      <c r="BG2786" s="3"/>
      <c r="BH2786" s="3"/>
    </row>
    <row r="2787" spans="2:60" s="1" customFormat="1">
      <c r="B2787" s="29"/>
      <c r="C2787" s="55"/>
      <c r="D2787" s="55"/>
      <c r="E2787" s="55"/>
      <c r="F2787" s="55"/>
      <c r="G2787" s="55"/>
      <c r="H2787" s="55"/>
      <c r="I2787" s="55"/>
      <c r="J2787" s="55"/>
      <c r="K2787" s="55"/>
      <c r="L2787" s="55"/>
      <c r="M2787" s="120"/>
      <c r="N2787" s="34"/>
      <c r="O2787" s="2"/>
      <c r="P2787" s="34"/>
      <c r="Q2787" s="2"/>
      <c r="R2787" s="34"/>
      <c r="S2787" s="2"/>
      <c r="T2787" s="34"/>
      <c r="U2787" s="2"/>
      <c r="V2787" s="34"/>
      <c r="W2787" s="2"/>
      <c r="X2787" s="34"/>
      <c r="Y2787" s="2"/>
      <c r="Z2787" s="34"/>
      <c r="AA2787" s="2"/>
      <c r="AB2787" s="34"/>
      <c r="AC2787" s="2"/>
      <c r="AD2787" s="34"/>
      <c r="AE2787" s="2"/>
      <c r="AF2787" s="34"/>
      <c r="AG2787" s="2"/>
      <c r="AH2787" s="300"/>
      <c r="AI2787" s="304"/>
      <c r="AJ2787" s="304"/>
      <c r="AK2787" s="304"/>
      <c r="AL2787" s="173"/>
      <c r="AM2787" s="304"/>
      <c r="AN2787" s="304"/>
      <c r="AO2787" s="304"/>
      <c r="AP2787" s="321"/>
      <c r="AQ2787" s="22"/>
      <c r="AR2787" s="57"/>
      <c r="AS2787" s="57"/>
      <c r="AT2787" s="57"/>
      <c r="AU2787" s="57"/>
      <c r="AV2787" s="57"/>
      <c r="AW2787" s="57"/>
      <c r="AX2787" s="57"/>
      <c r="AY2787" s="57"/>
      <c r="AZ2787" s="57"/>
      <c r="BA2787" s="57"/>
      <c r="BB2787" s="57"/>
      <c r="BC2787" s="57"/>
      <c r="BD2787" s="57"/>
      <c r="BE2787" s="338"/>
      <c r="BF2787" s="3"/>
      <c r="BG2787" s="3"/>
      <c r="BH2787" s="3"/>
    </row>
    <row r="2788" spans="2:60" s="1" customFormat="1">
      <c r="B2788" s="29"/>
      <c r="C2788" s="55"/>
      <c r="D2788" s="55"/>
      <c r="E2788" s="55"/>
      <c r="F2788" s="55"/>
      <c r="G2788" s="55"/>
      <c r="H2788" s="55"/>
      <c r="I2788" s="55"/>
      <c r="J2788" s="55"/>
      <c r="K2788" s="55"/>
      <c r="L2788" s="55"/>
      <c r="M2788" s="120"/>
      <c r="N2788" s="34"/>
      <c r="O2788" s="2"/>
      <c r="P2788" s="34"/>
      <c r="Q2788" s="2"/>
      <c r="R2788" s="34"/>
      <c r="S2788" s="2"/>
      <c r="T2788" s="34"/>
      <c r="U2788" s="2"/>
      <c r="V2788" s="34"/>
      <c r="W2788" s="2"/>
      <c r="X2788" s="34"/>
      <c r="Y2788" s="2"/>
      <c r="Z2788" s="34"/>
      <c r="AA2788" s="2"/>
      <c r="AB2788" s="34"/>
      <c r="AC2788" s="2"/>
      <c r="AD2788" s="34"/>
      <c r="AE2788" s="2"/>
      <c r="AF2788" s="34"/>
      <c r="AG2788" s="2"/>
      <c r="AH2788" s="301" t="str">
        <f>VLOOKUP($B2786,D1_6!$B$5:$W$79,19,FALSE)&amp;""</f>
        <v/>
      </c>
      <c r="AI2788" s="304"/>
      <c r="AJ2788" s="304"/>
      <c r="AK2788" s="304"/>
      <c r="AL2788" s="173" t="s">
        <v>410</v>
      </c>
      <c r="AM2788" s="309" t="str">
        <f>VLOOKUP($B2786,D1_6!$B$5:$W$79,20,FALSE)&amp;""</f>
        <v/>
      </c>
      <c r="AN2788" s="304"/>
      <c r="AO2788" s="304"/>
      <c r="AP2788" s="321"/>
      <c r="AQ2788" s="22"/>
      <c r="AR2788" s="57"/>
      <c r="AS2788" s="57"/>
      <c r="AT2788" s="57"/>
      <c r="AU2788" s="57"/>
      <c r="AV2788" s="57"/>
      <c r="AW2788" s="57"/>
      <c r="AX2788" s="57"/>
      <c r="AY2788" s="57"/>
      <c r="AZ2788" s="57"/>
      <c r="BA2788" s="57"/>
      <c r="BB2788" s="57"/>
      <c r="BC2788" s="57"/>
      <c r="BD2788" s="57"/>
      <c r="BE2788" s="338"/>
      <c r="BF2788" s="3"/>
      <c r="BG2788" s="3"/>
      <c r="BH2788" s="3"/>
    </row>
    <row r="2789" spans="2:60" s="1" customFormat="1">
      <c r="B2789" s="18"/>
      <c r="C2789" s="73"/>
      <c r="D2789" s="73"/>
      <c r="E2789" s="73"/>
      <c r="F2789" s="73"/>
      <c r="G2789" s="73"/>
      <c r="H2789" s="73"/>
      <c r="I2789" s="73"/>
      <c r="J2789" s="73"/>
      <c r="K2789" s="73"/>
      <c r="L2789" s="73"/>
      <c r="M2789" s="121"/>
      <c r="N2789" s="25"/>
      <c r="O2789" s="77"/>
      <c r="P2789" s="25"/>
      <c r="Q2789" s="77"/>
      <c r="R2789" s="25"/>
      <c r="S2789" s="77"/>
      <c r="T2789" s="25"/>
      <c r="U2789" s="77"/>
      <c r="V2789" s="25"/>
      <c r="W2789" s="77"/>
      <c r="X2789" s="25"/>
      <c r="Y2789" s="77"/>
      <c r="Z2789" s="25"/>
      <c r="AA2789" s="77"/>
      <c r="AB2789" s="25"/>
      <c r="AC2789" s="77"/>
      <c r="AD2789" s="25"/>
      <c r="AE2789" s="77"/>
      <c r="AF2789" s="25"/>
      <c r="AG2789" s="77"/>
      <c r="AH2789" s="302"/>
      <c r="AI2789" s="305"/>
      <c r="AJ2789" s="305"/>
      <c r="AK2789" s="305"/>
      <c r="AL2789" s="174"/>
      <c r="AM2789" s="305"/>
      <c r="AN2789" s="305"/>
      <c r="AO2789" s="305"/>
      <c r="AP2789" s="322"/>
      <c r="AQ2789" s="23"/>
      <c r="AR2789" s="75"/>
      <c r="AS2789" s="75"/>
      <c r="AT2789" s="75"/>
      <c r="AU2789" s="75"/>
      <c r="AV2789" s="75"/>
      <c r="AW2789" s="75"/>
      <c r="AX2789" s="75"/>
      <c r="AY2789" s="75"/>
      <c r="AZ2789" s="75"/>
      <c r="BA2789" s="75"/>
      <c r="BB2789" s="75"/>
      <c r="BC2789" s="75"/>
      <c r="BD2789" s="75"/>
      <c r="BE2789" s="339"/>
      <c r="BF2789" s="3"/>
      <c r="BG2789" s="3"/>
      <c r="BH2789" s="3"/>
    </row>
    <row r="2790" spans="2:60" s="1" customFormat="1">
      <c r="B2790" s="17" t="s">
        <v>5190</v>
      </c>
      <c r="C2790" s="72"/>
      <c r="D2790" s="72"/>
      <c r="E2790" s="72"/>
      <c r="F2790" s="72"/>
      <c r="G2790" s="72"/>
      <c r="H2790" s="72"/>
      <c r="I2790" s="72"/>
      <c r="J2790" s="72"/>
      <c r="K2790" s="72"/>
      <c r="L2790" s="72"/>
      <c r="M2790" s="119"/>
      <c r="N2790" s="69" t="str">
        <f>VLOOKUP($B2790,D1_6!$B$5:$W$79,6,FALSE)&amp;""</f>
        <v/>
      </c>
      <c r="O2790" s="76"/>
      <c r="P2790" s="69" t="str">
        <f>VLOOKUP($B2790,D1_6!$B$5:$W$79,7,FALSE)&amp;""</f>
        <v/>
      </c>
      <c r="Q2790" s="76"/>
      <c r="R2790" s="69" t="str">
        <f>VLOOKUP($B2790,D1_6!$B$5:$W$79,8,FALSE)&amp;""</f>
        <v/>
      </c>
      <c r="S2790" s="76"/>
      <c r="T2790" s="69" t="str">
        <f>VLOOKUP($B2790,D1_6!$B$5:$W$79,9,FALSE)&amp;""</f>
        <v/>
      </c>
      <c r="U2790" s="76"/>
      <c r="V2790" s="69" t="str">
        <f>VLOOKUP($B2790,D1_6!$B$5:$W$79,10,FALSE)&amp;""</f>
        <v/>
      </c>
      <c r="W2790" s="76"/>
      <c r="X2790" s="69" t="str">
        <f>VLOOKUP($B2790,D1_6!$B$5:$W$79,11,FALSE)&amp;""</f>
        <v/>
      </c>
      <c r="Y2790" s="76"/>
      <c r="Z2790" s="69" t="str">
        <f>VLOOKUP($B2790,D1_6!$B$5:$W$79,12,FALSE)&amp;""</f>
        <v/>
      </c>
      <c r="AA2790" s="76"/>
      <c r="AB2790" s="69" t="str">
        <f>VLOOKUP($B2790,D1_6!$B$5:$W$79,13,FALSE)&amp;""</f>
        <v/>
      </c>
      <c r="AC2790" s="76"/>
      <c r="AD2790" s="69" t="str">
        <f>VLOOKUP($B2790,D1_6!$B$5:$W$79,14,FALSE)&amp;""</f>
        <v/>
      </c>
      <c r="AE2790" s="76"/>
      <c r="AF2790" s="69" t="str">
        <f>VLOOKUP($B2790,D1_6!$B$5:$W$79,15,FALSE)&amp;""</f>
        <v/>
      </c>
      <c r="AG2790" s="76"/>
      <c r="AH2790" s="299" t="str">
        <f>VLOOKUP($B2790,D1_6!$B$5:$W$79,17,FALSE)&amp;""</f>
        <v/>
      </c>
      <c r="AI2790" s="303"/>
      <c r="AJ2790" s="303"/>
      <c r="AK2790" s="303"/>
      <c r="AL2790" s="172" t="s">
        <v>410</v>
      </c>
      <c r="AM2790" s="308" t="str">
        <f>VLOOKUP($B2790,D1_6!$B$5:$W$79,18,FALSE)&amp;""</f>
        <v/>
      </c>
      <c r="AN2790" s="303"/>
      <c r="AO2790" s="303"/>
      <c r="AP2790" s="320"/>
      <c r="AQ2790" s="36" t="str">
        <f>VLOOKUP($B2790,D1_6!$B$5:$W$79,22,FALSE)&amp;""</f>
        <v/>
      </c>
      <c r="AR2790" s="74"/>
      <c r="AS2790" s="74"/>
      <c r="AT2790" s="74"/>
      <c r="AU2790" s="74"/>
      <c r="AV2790" s="74"/>
      <c r="AW2790" s="74"/>
      <c r="AX2790" s="74"/>
      <c r="AY2790" s="74"/>
      <c r="AZ2790" s="74"/>
      <c r="BA2790" s="74"/>
      <c r="BB2790" s="74"/>
      <c r="BC2790" s="74"/>
      <c r="BD2790" s="74"/>
      <c r="BE2790" s="337"/>
      <c r="BF2790" s="3"/>
      <c r="BG2790" s="3"/>
      <c r="BH2790" s="3"/>
    </row>
    <row r="2791" spans="2:60" s="1" customFormat="1">
      <c r="B2791" s="29"/>
      <c r="C2791" s="55"/>
      <c r="D2791" s="55"/>
      <c r="E2791" s="55"/>
      <c r="F2791" s="55"/>
      <c r="G2791" s="55"/>
      <c r="H2791" s="55"/>
      <c r="I2791" s="55"/>
      <c r="J2791" s="55"/>
      <c r="K2791" s="55"/>
      <c r="L2791" s="55"/>
      <c r="M2791" s="120"/>
      <c r="N2791" s="34"/>
      <c r="O2791" s="2"/>
      <c r="P2791" s="34"/>
      <c r="Q2791" s="2"/>
      <c r="R2791" s="34"/>
      <c r="S2791" s="2"/>
      <c r="T2791" s="34"/>
      <c r="U2791" s="2"/>
      <c r="V2791" s="34"/>
      <c r="W2791" s="2"/>
      <c r="X2791" s="34"/>
      <c r="Y2791" s="2"/>
      <c r="Z2791" s="34"/>
      <c r="AA2791" s="2"/>
      <c r="AB2791" s="34"/>
      <c r="AC2791" s="2"/>
      <c r="AD2791" s="34"/>
      <c r="AE2791" s="2"/>
      <c r="AF2791" s="34"/>
      <c r="AG2791" s="2"/>
      <c r="AH2791" s="300"/>
      <c r="AI2791" s="304"/>
      <c r="AJ2791" s="304"/>
      <c r="AK2791" s="304"/>
      <c r="AL2791" s="173"/>
      <c r="AM2791" s="304"/>
      <c r="AN2791" s="304"/>
      <c r="AO2791" s="304"/>
      <c r="AP2791" s="321"/>
      <c r="AQ2791" s="22"/>
      <c r="AR2791" s="57"/>
      <c r="AS2791" s="57"/>
      <c r="AT2791" s="57"/>
      <c r="AU2791" s="57"/>
      <c r="AV2791" s="57"/>
      <c r="AW2791" s="57"/>
      <c r="AX2791" s="57"/>
      <c r="AY2791" s="57"/>
      <c r="AZ2791" s="57"/>
      <c r="BA2791" s="57"/>
      <c r="BB2791" s="57"/>
      <c r="BC2791" s="57"/>
      <c r="BD2791" s="57"/>
      <c r="BE2791" s="338"/>
      <c r="BF2791" s="3"/>
      <c r="BG2791" s="3"/>
      <c r="BH2791" s="3"/>
    </row>
    <row r="2792" spans="2:60" s="1" customFormat="1">
      <c r="B2792" s="29"/>
      <c r="C2792" s="55"/>
      <c r="D2792" s="55"/>
      <c r="E2792" s="55"/>
      <c r="F2792" s="55"/>
      <c r="G2792" s="55"/>
      <c r="H2792" s="55"/>
      <c r="I2792" s="55"/>
      <c r="J2792" s="55"/>
      <c r="K2792" s="55"/>
      <c r="L2792" s="55"/>
      <c r="M2792" s="120"/>
      <c r="N2792" s="34"/>
      <c r="O2792" s="2"/>
      <c r="P2792" s="34"/>
      <c r="Q2792" s="2"/>
      <c r="R2792" s="34"/>
      <c r="S2792" s="2"/>
      <c r="T2792" s="34"/>
      <c r="U2792" s="2"/>
      <c r="V2792" s="34"/>
      <c r="W2792" s="2"/>
      <c r="X2792" s="34"/>
      <c r="Y2792" s="2"/>
      <c r="Z2792" s="34"/>
      <c r="AA2792" s="2"/>
      <c r="AB2792" s="34"/>
      <c r="AC2792" s="2"/>
      <c r="AD2792" s="34"/>
      <c r="AE2792" s="2"/>
      <c r="AF2792" s="34"/>
      <c r="AG2792" s="2"/>
      <c r="AH2792" s="301" t="str">
        <f>VLOOKUP($B2790,D1_6!$B$5:$W$79,19,FALSE)&amp;""</f>
        <v/>
      </c>
      <c r="AI2792" s="304"/>
      <c r="AJ2792" s="304"/>
      <c r="AK2792" s="304"/>
      <c r="AL2792" s="173" t="s">
        <v>410</v>
      </c>
      <c r="AM2792" s="309" t="str">
        <f>VLOOKUP($B2790,D1_6!$B$5:$W$79,20,FALSE)&amp;""</f>
        <v/>
      </c>
      <c r="AN2792" s="304"/>
      <c r="AO2792" s="304"/>
      <c r="AP2792" s="321"/>
      <c r="AQ2792" s="22"/>
      <c r="AR2792" s="57"/>
      <c r="AS2792" s="57"/>
      <c r="AT2792" s="57"/>
      <c r="AU2792" s="57"/>
      <c r="AV2792" s="57"/>
      <c r="AW2792" s="57"/>
      <c r="AX2792" s="57"/>
      <c r="AY2792" s="57"/>
      <c r="AZ2792" s="57"/>
      <c r="BA2792" s="57"/>
      <c r="BB2792" s="57"/>
      <c r="BC2792" s="57"/>
      <c r="BD2792" s="57"/>
      <c r="BE2792" s="338"/>
      <c r="BF2792" s="3"/>
      <c r="BG2792" s="3"/>
      <c r="BH2792" s="3"/>
    </row>
    <row r="2793" spans="2:60" s="1" customFormat="1">
      <c r="B2793" s="18"/>
      <c r="C2793" s="73"/>
      <c r="D2793" s="73"/>
      <c r="E2793" s="73"/>
      <c r="F2793" s="73"/>
      <c r="G2793" s="73"/>
      <c r="H2793" s="73"/>
      <c r="I2793" s="73"/>
      <c r="J2793" s="73"/>
      <c r="K2793" s="73"/>
      <c r="L2793" s="73"/>
      <c r="M2793" s="121"/>
      <c r="N2793" s="25"/>
      <c r="O2793" s="77"/>
      <c r="P2793" s="25"/>
      <c r="Q2793" s="77"/>
      <c r="R2793" s="25"/>
      <c r="S2793" s="77"/>
      <c r="T2793" s="25"/>
      <c r="U2793" s="77"/>
      <c r="V2793" s="25"/>
      <c r="W2793" s="77"/>
      <c r="X2793" s="25"/>
      <c r="Y2793" s="77"/>
      <c r="Z2793" s="25"/>
      <c r="AA2793" s="77"/>
      <c r="AB2793" s="25"/>
      <c r="AC2793" s="77"/>
      <c r="AD2793" s="25"/>
      <c r="AE2793" s="77"/>
      <c r="AF2793" s="25"/>
      <c r="AG2793" s="77"/>
      <c r="AH2793" s="302"/>
      <c r="AI2793" s="305"/>
      <c r="AJ2793" s="305"/>
      <c r="AK2793" s="305"/>
      <c r="AL2793" s="174"/>
      <c r="AM2793" s="305"/>
      <c r="AN2793" s="305"/>
      <c r="AO2793" s="305"/>
      <c r="AP2793" s="322"/>
      <c r="AQ2793" s="23"/>
      <c r="AR2793" s="75"/>
      <c r="AS2793" s="75"/>
      <c r="AT2793" s="75"/>
      <c r="AU2793" s="75"/>
      <c r="AV2793" s="75"/>
      <c r="AW2793" s="75"/>
      <c r="AX2793" s="75"/>
      <c r="AY2793" s="75"/>
      <c r="AZ2793" s="75"/>
      <c r="BA2793" s="75"/>
      <c r="BB2793" s="75"/>
      <c r="BC2793" s="75"/>
      <c r="BD2793" s="75"/>
      <c r="BE2793" s="339"/>
      <c r="BF2793" s="3"/>
      <c r="BG2793" s="3"/>
      <c r="BH2793" s="3"/>
    </row>
    <row r="2794" spans="2:60" s="1" customFormat="1">
      <c r="B2794" s="17" t="s">
        <v>4815</v>
      </c>
      <c r="C2794" s="72"/>
      <c r="D2794" s="72"/>
      <c r="E2794" s="72"/>
      <c r="F2794" s="72"/>
      <c r="G2794" s="72"/>
      <c r="H2794" s="72"/>
      <c r="I2794" s="72"/>
      <c r="J2794" s="72"/>
      <c r="K2794" s="72"/>
      <c r="L2794" s="72"/>
      <c r="M2794" s="119"/>
      <c r="N2794" s="69" t="str">
        <f>VLOOKUP($B2794,D1_6!$B$5:$W$79,6,FALSE)&amp;""</f>
        <v/>
      </c>
      <c r="O2794" s="76"/>
      <c r="P2794" s="69" t="str">
        <f>VLOOKUP($B2794,D1_6!$B$5:$W$79,7,FALSE)&amp;""</f>
        <v/>
      </c>
      <c r="Q2794" s="76"/>
      <c r="R2794" s="69" t="str">
        <f>VLOOKUP($B2794,D1_6!$B$5:$W$79,8,FALSE)&amp;""</f>
        <v/>
      </c>
      <c r="S2794" s="76"/>
      <c r="T2794" s="69" t="str">
        <f>VLOOKUP($B2794,D1_6!$B$5:$W$79,9,FALSE)&amp;""</f>
        <v/>
      </c>
      <c r="U2794" s="76"/>
      <c r="V2794" s="69" t="str">
        <f>VLOOKUP($B2794,D1_6!$B$5:$W$79,10,FALSE)&amp;""</f>
        <v/>
      </c>
      <c r="W2794" s="76"/>
      <c r="X2794" s="69" t="str">
        <f>VLOOKUP($B2794,D1_6!$B$5:$W$79,11,FALSE)&amp;""</f>
        <v/>
      </c>
      <c r="Y2794" s="76"/>
      <c r="Z2794" s="69" t="str">
        <f>VLOOKUP($B2794,D1_6!$B$5:$W$79,12,FALSE)&amp;""</f>
        <v/>
      </c>
      <c r="AA2794" s="76"/>
      <c r="AB2794" s="69" t="str">
        <f>VLOOKUP($B2794,D1_6!$B$5:$W$79,13,FALSE)&amp;""</f>
        <v/>
      </c>
      <c r="AC2794" s="76"/>
      <c r="AD2794" s="69" t="str">
        <f>VLOOKUP($B2794,D1_6!$B$5:$W$79,14,FALSE)&amp;""</f>
        <v/>
      </c>
      <c r="AE2794" s="76"/>
      <c r="AF2794" s="69" t="str">
        <f>VLOOKUP($B2794,D1_6!$B$5:$W$79,15,FALSE)&amp;""</f>
        <v/>
      </c>
      <c r="AG2794" s="76"/>
      <c r="AH2794" s="299" t="str">
        <f>VLOOKUP($B2794,D1_6!$B$5:$W$79,17,FALSE)&amp;""</f>
        <v/>
      </c>
      <c r="AI2794" s="303"/>
      <c r="AJ2794" s="303"/>
      <c r="AK2794" s="303"/>
      <c r="AL2794" s="172" t="s">
        <v>410</v>
      </c>
      <c r="AM2794" s="308" t="str">
        <f>VLOOKUP($B2794,D1_6!$B$5:$W$79,18,FALSE)&amp;""</f>
        <v/>
      </c>
      <c r="AN2794" s="303"/>
      <c r="AO2794" s="303"/>
      <c r="AP2794" s="320"/>
      <c r="AQ2794" s="36" t="str">
        <f>VLOOKUP($B2794,D1_6!$B$5:$W$79,22,FALSE)&amp;""</f>
        <v/>
      </c>
      <c r="AR2794" s="74"/>
      <c r="AS2794" s="74"/>
      <c r="AT2794" s="74"/>
      <c r="AU2794" s="74"/>
      <c r="AV2794" s="74"/>
      <c r="AW2794" s="74"/>
      <c r="AX2794" s="74"/>
      <c r="AY2794" s="74"/>
      <c r="AZ2794" s="74"/>
      <c r="BA2794" s="74"/>
      <c r="BB2794" s="74"/>
      <c r="BC2794" s="74"/>
      <c r="BD2794" s="74"/>
      <c r="BE2794" s="337"/>
      <c r="BF2794" s="3"/>
      <c r="BG2794" s="3"/>
      <c r="BH2794" s="3"/>
    </row>
    <row r="2795" spans="2:60" s="1" customFormat="1">
      <c r="B2795" s="29"/>
      <c r="C2795" s="55"/>
      <c r="D2795" s="55"/>
      <c r="E2795" s="55"/>
      <c r="F2795" s="55"/>
      <c r="G2795" s="55"/>
      <c r="H2795" s="55"/>
      <c r="I2795" s="55"/>
      <c r="J2795" s="55"/>
      <c r="K2795" s="55"/>
      <c r="L2795" s="55"/>
      <c r="M2795" s="120"/>
      <c r="N2795" s="34"/>
      <c r="O2795" s="2"/>
      <c r="P2795" s="34"/>
      <c r="Q2795" s="2"/>
      <c r="R2795" s="34"/>
      <c r="S2795" s="2"/>
      <c r="T2795" s="34"/>
      <c r="U2795" s="2"/>
      <c r="V2795" s="34"/>
      <c r="W2795" s="2"/>
      <c r="X2795" s="34"/>
      <c r="Y2795" s="2"/>
      <c r="Z2795" s="34"/>
      <c r="AA2795" s="2"/>
      <c r="AB2795" s="34"/>
      <c r="AC2795" s="2"/>
      <c r="AD2795" s="34"/>
      <c r="AE2795" s="2"/>
      <c r="AF2795" s="34"/>
      <c r="AG2795" s="2"/>
      <c r="AH2795" s="300"/>
      <c r="AI2795" s="304"/>
      <c r="AJ2795" s="304"/>
      <c r="AK2795" s="304"/>
      <c r="AL2795" s="173"/>
      <c r="AM2795" s="304"/>
      <c r="AN2795" s="304"/>
      <c r="AO2795" s="304"/>
      <c r="AP2795" s="321"/>
      <c r="AQ2795" s="22"/>
      <c r="AR2795" s="57"/>
      <c r="AS2795" s="57"/>
      <c r="AT2795" s="57"/>
      <c r="AU2795" s="57"/>
      <c r="AV2795" s="57"/>
      <c r="AW2795" s="57"/>
      <c r="AX2795" s="57"/>
      <c r="AY2795" s="57"/>
      <c r="AZ2795" s="57"/>
      <c r="BA2795" s="57"/>
      <c r="BB2795" s="57"/>
      <c r="BC2795" s="57"/>
      <c r="BD2795" s="57"/>
      <c r="BE2795" s="338"/>
      <c r="BF2795" s="3"/>
      <c r="BG2795" s="3"/>
      <c r="BH2795" s="3"/>
    </row>
    <row r="2796" spans="2:60" s="1" customFormat="1">
      <c r="B2796" s="29"/>
      <c r="C2796" s="55"/>
      <c r="D2796" s="55"/>
      <c r="E2796" s="55"/>
      <c r="F2796" s="55"/>
      <c r="G2796" s="55"/>
      <c r="H2796" s="55"/>
      <c r="I2796" s="55"/>
      <c r="J2796" s="55"/>
      <c r="K2796" s="55"/>
      <c r="L2796" s="55"/>
      <c r="M2796" s="120"/>
      <c r="N2796" s="34"/>
      <c r="O2796" s="2"/>
      <c r="P2796" s="34"/>
      <c r="Q2796" s="2"/>
      <c r="R2796" s="34"/>
      <c r="S2796" s="2"/>
      <c r="T2796" s="34"/>
      <c r="U2796" s="2"/>
      <c r="V2796" s="34"/>
      <c r="W2796" s="2"/>
      <c r="X2796" s="34"/>
      <c r="Y2796" s="2"/>
      <c r="Z2796" s="34"/>
      <c r="AA2796" s="2"/>
      <c r="AB2796" s="34"/>
      <c r="AC2796" s="2"/>
      <c r="AD2796" s="34"/>
      <c r="AE2796" s="2"/>
      <c r="AF2796" s="34"/>
      <c r="AG2796" s="2"/>
      <c r="AH2796" s="301" t="str">
        <f>VLOOKUP($B2794,D1_6!$B$5:$W$79,19,FALSE)&amp;""</f>
        <v/>
      </c>
      <c r="AI2796" s="304"/>
      <c r="AJ2796" s="304"/>
      <c r="AK2796" s="304"/>
      <c r="AL2796" s="173" t="s">
        <v>410</v>
      </c>
      <c r="AM2796" s="309" t="str">
        <f>VLOOKUP($B2794,D1_6!$B$5:$W$79,20,FALSE)&amp;""</f>
        <v/>
      </c>
      <c r="AN2796" s="304"/>
      <c r="AO2796" s="304"/>
      <c r="AP2796" s="321"/>
      <c r="AQ2796" s="22"/>
      <c r="AR2796" s="57"/>
      <c r="AS2796" s="57"/>
      <c r="AT2796" s="57"/>
      <c r="AU2796" s="57"/>
      <c r="AV2796" s="57"/>
      <c r="AW2796" s="57"/>
      <c r="AX2796" s="57"/>
      <c r="AY2796" s="57"/>
      <c r="AZ2796" s="57"/>
      <c r="BA2796" s="57"/>
      <c r="BB2796" s="57"/>
      <c r="BC2796" s="57"/>
      <c r="BD2796" s="57"/>
      <c r="BE2796" s="338"/>
      <c r="BF2796" s="3"/>
      <c r="BG2796" s="3"/>
      <c r="BH2796" s="3"/>
    </row>
    <row r="2797" spans="2:60" s="1" customFormat="1">
      <c r="B2797" s="18"/>
      <c r="C2797" s="73"/>
      <c r="D2797" s="73"/>
      <c r="E2797" s="73"/>
      <c r="F2797" s="73"/>
      <c r="G2797" s="73"/>
      <c r="H2797" s="73"/>
      <c r="I2797" s="73"/>
      <c r="J2797" s="73"/>
      <c r="K2797" s="73"/>
      <c r="L2797" s="73"/>
      <c r="M2797" s="121"/>
      <c r="N2797" s="25"/>
      <c r="O2797" s="77"/>
      <c r="P2797" s="25"/>
      <c r="Q2797" s="77"/>
      <c r="R2797" s="25"/>
      <c r="S2797" s="77"/>
      <c r="T2797" s="25"/>
      <c r="U2797" s="77"/>
      <c r="V2797" s="25"/>
      <c r="W2797" s="77"/>
      <c r="X2797" s="25"/>
      <c r="Y2797" s="77"/>
      <c r="Z2797" s="25"/>
      <c r="AA2797" s="77"/>
      <c r="AB2797" s="25"/>
      <c r="AC2797" s="77"/>
      <c r="AD2797" s="25"/>
      <c r="AE2797" s="77"/>
      <c r="AF2797" s="25"/>
      <c r="AG2797" s="77"/>
      <c r="AH2797" s="302"/>
      <c r="AI2797" s="305"/>
      <c r="AJ2797" s="305"/>
      <c r="AK2797" s="305"/>
      <c r="AL2797" s="174"/>
      <c r="AM2797" s="305"/>
      <c r="AN2797" s="305"/>
      <c r="AO2797" s="305"/>
      <c r="AP2797" s="322"/>
      <c r="AQ2797" s="23"/>
      <c r="AR2797" s="75"/>
      <c r="AS2797" s="75"/>
      <c r="AT2797" s="75"/>
      <c r="AU2797" s="75"/>
      <c r="AV2797" s="75"/>
      <c r="AW2797" s="75"/>
      <c r="AX2797" s="75"/>
      <c r="AY2797" s="75"/>
      <c r="AZ2797" s="75"/>
      <c r="BA2797" s="75"/>
      <c r="BB2797" s="75"/>
      <c r="BC2797" s="75"/>
      <c r="BD2797" s="75"/>
      <c r="BE2797" s="339"/>
      <c r="BF2797" s="3"/>
      <c r="BG2797" s="3"/>
      <c r="BH2797" s="3"/>
    </row>
    <row r="2798" spans="2:60" s="1" customFormat="1">
      <c r="B2798" s="17" t="s">
        <v>3152</v>
      </c>
      <c r="C2798" s="72"/>
      <c r="D2798" s="72"/>
      <c r="E2798" s="72"/>
      <c r="F2798" s="72"/>
      <c r="G2798" s="72"/>
      <c r="H2798" s="72"/>
      <c r="I2798" s="72"/>
      <c r="J2798" s="72"/>
      <c r="K2798" s="72"/>
      <c r="L2798" s="72"/>
      <c r="M2798" s="119"/>
      <c r="N2798" s="69" t="str">
        <f>VLOOKUP($B2798,D1_6!$B$5:$W$79,6,FALSE)&amp;""</f>
        <v/>
      </c>
      <c r="O2798" s="76"/>
      <c r="P2798" s="69" t="str">
        <f>VLOOKUP($B2798,D1_6!$B$5:$W$79,7,FALSE)&amp;""</f>
        <v/>
      </c>
      <c r="Q2798" s="76"/>
      <c r="R2798" s="69" t="str">
        <f>VLOOKUP($B2798,D1_6!$B$5:$W$79,8,FALSE)&amp;""</f>
        <v/>
      </c>
      <c r="S2798" s="76"/>
      <c r="T2798" s="69" t="str">
        <f>VLOOKUP($B2798,D1_6!$B$5:$W$79,9,FALSE)&amp;""</f>
        <v/>
      </c>
      <c r="U2798" s="76"/>
      <c r="V2798" s="69" t="str">
        <f>VLOOKUP($B2798,D1_6!$B$5:$W$79,10,FALSE)&amp;""</f>
        <v/>
      </c>
      <c r="W2798" s="76"/>
      <c r="X2798" s="69" t="str">
        <f>VLOOKUP($B2798,D1_6!$B$5:$W$79,11,FALSE)&amp;""</f>
        <v/>
      </c>
      <c r="Y2798" s="76"/>
      <c r="Z2798" s="69" t="str">
        <f>VLOOKUP($B2798,D1_6!$B$5:$W$79,12,FALSE)&amp;""</f>
        <v/>
      </c>
      <c r="AA2798" s="76"/>
      <c r="AB2798" s="69" t="str">
        <f>VLOOKUP($B2798,D1_6!$B$5:$W$79,13,FALSE)&amp;""</f>
        <v/>
      </c>
      <c r="AC2798" s="76"/>
      <c r="AD2798" s="69" t="str">
        <f>VLOOKUP($B2798,D1_6!$B$5:$W$79,14,FALSE)&amp;""</f>
        <v/>
      </c>
      <c r="AE2798" s="76"/>
      <c r="AF2798" s="69" t="str">
        <f>VLOOKUP($B2798,D1_6!$B$5:$W$79,15,FALSE)&amp;""</f>
        <v/>
      </c>
      <c r="AG2798" s="76"/>
      <c r="AH2798" s="299" t="str">
        <f>VLOOKUP($B2798,D1_6!$B$5:$W$79,17,FALSE)&amp;""</f>
        <v/>
      </c>
      <c r="AI2798" s="303"/>
      <c r="AJ2798" s="303"/>
      <c r="AK2798" s="303"/>
      <c r="AL2798" s="172" t="s">
        <v>410</v>
      </c>
      <c r="AM2798" s="308" t="str">
        <f>VLOOKUP($B2798,D1_6!$B$5:$W$79,18,FALSE)&amp;""</f>
        <v/>
      </c>
      <c r="AN2798" s="303"/>
      <c r="AO2798" s="303"/>
      <c r="AP2798" s="320"/>
      <c r="AQ2798" s="36" t="str">
        <f>VLOOKUP($B2798,D1_6!$B$5:$W$79,22,FALSE)&amp;""</f>
        <v/>
      </c>
      <c r="AR2798" s="74"/>
      <c r="AS2798" s="74"/>
      <c r="AT2798" s="74"/>
      <c r="AU2798" s="74"/>
      <c r="AV2798" s="74"/>
      <c r="AW2798" s="74"/>
      <c r="AX2798" s="74"/>
      <c r="AY2798" s="74"/>
      <c r="AZ2798" s="74"/>
      <c r="BA2798" s="74"/>
      <c r="BB2798" s="74"/>
      <c r="BC2798" s="74"/>
      <c r="BD2798" s="74"/>
      <c r="BE2798" s="337"/>
      <c r="BF2798" s="3"/>
      <c r="BG2798" s="3"/>
      <c r="BH2798" s="3"/>
    </row>
    <row r="2799" spans="2:60" s="1" customFormat="1">
      <c r="B2799" s="29"/>
      <c r="C2799" s="55"/>
      <c r="D2799" s="55"/>
      <c r="E2799" s="55"/>
      <c r="F2799" s="55"/>
      <c r="G2799" s="55"/>
      <c r="H2799" s="55"/>
      <c r="I2799" s="55"/>
      <c r="J2799" s="55"/>
      <c r="K2799" s="55"/>
      <c r="L2799" s="55"/>
      <c r="M2799" s="120"/>
      <c r="N2799" s="34"/>
      <c r="O2799" s="2"/>
      <c r="P2799" s="34"/>
      <c r="Q2799" s="2"/>
      <c r="R2799" s="34"/>
      <c r="S2799" s="2"/>
      <c r="T2799" s="34"/>
      <c r="U2799" s="2"/>
      <c r="V2799" s="34"/>
      <c r="W2799" s="2"/>
      <c r="X2799" s="34"/>
      <c r="Y2799" s="2"/>
      <c r="Z2799" s="34"/>
      <c r="AA2799" s="2"/>
      <c r="AB2799" s="34"/>
      <c r="AC2799" s="2"/>
      <c r="AD2799" s="34"/>
      <c r="AE2799" s="2"/>
      <c r="AF2799" s="34"/>
      <c r="AG2799" s="2"/>
      <c r="AH2799" s="300"/>
      <c r="AI2799" s="304"/>
      <c r="AJ2799" s="304"/>
      <c r="AK2799" s="304"/>
      <c r="AL2799" s="173"/>
      <c r="AM2799" s="304"/>
      <c r="AN2799" s="304"/>
      <c r="AO2799" s="304"/>
      <c r="AP2799" s="321"/>
      <c r="AQ2799" s="22"/>
      <c r="AR2799" s="57"/>
      <c r="AS2799" s="57"/>
      <c r="AT2799" s="57"/>
      <c r="AU2799" s="57"/>
      <c r="AV2799" s="57"/>
      <c r="AW2799" s="57"/>
      <c r="AX2799" s="57"/>
      <c r="AY2799" s="57"/>
      <c r="AZ2799" s="57"/>
      <c r="BA2799" s="57"/>
      <c r="BB2799" s="57"/>
      <c r="BC2799" s="57"/>
      <c r="BD2799" s="57"/>
      <c r="BE2799" s="338"/>
      <c r="BF2799" s="3"/>
      <c r="BG2799" s="3"/>
      <c r="BH2799" s="3"/>
    </row>
    <row r="2800" spans="2:60" s="1" customFormat="1">
      <c r="B2800" s="29"/>
      <c r="C2800" s="55"/>
      <c r="D2800" s="55"/>
      <c r="E2800" s="55"/>
      <c r="F2800" s="55"/>
      <c r="G2800" s="55"/>
      <c r="H2800" s="55"/>
      <c r="I2800" s="55"/>
      <c r="J2800" s="55"/>
      <c r="K2800" s="55"/>
      <c r="L2800" s="55"/>
      <c r="M2800" s="120"/>
      <c r="N2800" s="34"/>
      <c r="O2800" s="2"/>
      <c r="P2800" s="34"/>
      <c r="Q2800" s="2"/>
      <c r="R2800" s="34"/>
      <c r="S2800" s="2"/>
      <c r="T2800" s="34"/>
      <c r="U2800" s="2"/>
      <c r="V2800" s="34"/>
      <c r="W2800" s="2"/>
      <c r="X2800" s="34"/>
      <c r="Y2800" s="2"/>
      <c r="Z2800" s="34"/>
      <c r="AA2800" s="2"/>
      <c r="AB2800" s="34"/>
      <c r="AC2800" s="2"/>
      <c r="AD2800" s="34"/>
      <c r="AE2800" s="2"/>
      <c r="AF2800" s="34"/>
      <c r="AG2800" s="2"/>
      <c r="AH2800" s="301" t="str">
        <f>VLOOKUP($B2798,D1_6!$B$5:$W$79,19,FALSE)&amp;""</f>
        <v/>
      </c>
      <c r="AI2800" s="304"/>
      <c r="AJ2800" s="304"/>
      <c r="AK2800" s="304"/>
      <c r="AL2800" s="173" t="s">
        <v>410</v>
      </c>
      <c r="AM2800" s="309" t="str">
        <f>VLOOKUP($B2798,D1_6!$B$5:$W$79,20,FALSE)&amp;""</f>
        <v/>
      </c>
      <c r="AN2800" s="304"/>
      <c r="AO2800" s="304"/>
      <c r="AP2800" s="321"/>
      <c r="AQ2800" s="22"/>
      <c r="AR2800" s="57"/>
      <c r="AS2800" s="57"/>
      <c r="AT2800" s="57"/>
      <c r="AU2800" s="57"/>
      <c r="AV2800" s="57"/>
      <c r="AW2800" s="57"/>
      <c r="AX2800" s="57"/>
      <c r="AY2800" s="57"/>
      <c r="AZ2800" s="57"/>
      <c r="BA2800" s="57"/>
      <c r="BB2800" s="57"/>
      <c r="BC2800" s="57"/>
      <c r="BD2800" s="57"/>
      <c r="BE2800" s="338"/>
      <c r="BF2800" s="3"/>
      <c r="BG2800" s="3"/>
      <c r="BH2800" s="3"/>
    </row>
    <row r="2801" spans="2:60" s="1" customFormat="1">
      <c r="B2801" s="18"/>
      <c r="C2801" s="73"/>
      <c r="D2801" s="73"/>
      <c r="E2801" s="73"/>
      <c r="F2801" s="73"/>
      <c r="G2801" s="73"/>
      <c r="H2801" s="73"/>
      <c r="I2801" s="73"/>
      <c r="J2801" s="73"/>
      <c r="K2801" s="73"/>
      <c r="L2801" s="73"/>
      <c r="M2801" s="121"/>
      <c r="N2801" s="25"/>
      <c r="O2801" s="77"/>
      <c r="P2801" s="25"/>
      <c r="Q2801" s="77"/>
      <c r="R2801" s="25"/>
      <c r="S2801" s="77"/>
      <c r="T2801" s="25"/>
      <c r="U2801" s="77"/>
      <c r="V2801" s="25"/>
      <c r="W2801" s="77"/>
      <c r="X2801" s="25"/>
      <c r="Y2801" s="77"/>
      <c r="Z2801" s="25"/>
      <c r="AA2801" s="77"/>
      <c r="AB2801" s="25"/>
      <c r="AC2801" s="77"/>
      <c r="AD2801" s="25"/>
      <c r="AE2801" s="77"/>
      <c r="AF2801" s="25"/>
      <c r="AG2801" s="77"/>
      <c r="AH2801" s="302"/>
      <c r="AI2801" s="305"/>
      <c r="AJ2801" s="305"/>
      <c r="AK2801" s="305"/>
      <c r="AL2801" s="174"/>
      <c r="AM2801" s="305"/>
      <c r="AN2801" s="305"/>
      <c r="AO2801" s="305"/>
      <c r="AP2801" s="322"/>
      <c r="AQ2801" s="23"/>
      <c r="AR2801" s="75"/>
      <c r="AS2801" s="75"/>
      <c r="AT2801" s="75"/>
      <c r="AU2801" s="75"/>
      <c r="AV2801" s="75"/>
      <c r="AW2801" s="75"/>
      <c r="AX2801" s="75"/>
      <c r="AY2801" s="75"/>
      <c r="AZ2801" s="75"/>
      <c r="BA2801" s="75"/>
      <c r="BB2801" s="75"/>
      <c r="BC2801" s="75"/>
      <c r="BD2801" s="75"/>
      <c r="BE2801" s="339"/>
      <c r="BF2801" s="3"/>
      <c r="BG2801" s="3"/>
      <c r="BH2801" s="3"/>
    </row>
    <row r="2802" spans="2:60" s="1" customFormat="1">
      <c r="B2802" s="17" t="s">
        <v>5192</v>
      </c>
      <c r="C2802" s="72"/>
      <c r="D2802" s="72"/>
      <c r="E2802" s="72"/>
      <c r="F2802" s="72"/>
      <c r="G2802" s="72"/>
      <c r="H2802" s="72"/>
      <c r="I2802" s="72"/>
      <c r="J2802" s="72"/>
      <c r="K2802" s="72"/>
      <c r="L2802" s="72"/>
      <c r="M2802" s="119"/>
      <c r="N2802" s="69" t="str">
        <f>VLOOKUP($B2802,D1_6!$B$5:$W$79,6,FALSE)&amp;""</f>
        <v/>
      </c>
      <c r="O2802" s="76"/>
      <c r="P2802" s="69" t="str">
        <f>VLOOKUP($B2802,D1_6!$B$5:$W$79,7,FALSE)&amp;""</f>
        <v/>
      </c>
      <c r="Q2802" s="76"/>
      <c r="R2802" s="69" t="str">
        <f>VLOOKUP($B2802,D1_6!$B$5:$W$79,8,FALSE)&amp;""</f>
        <v/>
      </c>
      <c r="S2802" s="76"/>
      <c r="T2802" s="69" t="str">
        <f>VLOOKUP($B2802,D1_6!$B$5:$W$79,9,FALSE)&amp;""</f>
        <v/>
      </c>
      <c r="U2802" s="76"/>
      <c r="V2802" s="69" t="str">
        <f>VLOOKUP($B2802,D1_6!$B$5:$W$79,10,FALSE)&amp;""</f>
        <v/>
      </c>
      <c r="W2802" s="76"/>
      <c r="X2802" s="69" t="str">
        <f>VLOOKUP($B2802,D1_6!$B$5:$W$79,11,FALSE)&amp;""</f>
        <v/>
      </c>
      <c r="Y2802" s="76"/>
      <c r="Z2802" s="69" t="str">
        <f>VLOOKUP($B2802,D1_6!$B$5:$W$79,12,FALSE)&amp;""</f>
        <v/>
      </c>
      <c r="AA2802" s="76"/>
      <c r="AB2802" s="69" t="str">
        <f>VLOOKUP($B2802,D1_6!$B$5:$W$79,13,FALSE)&amp;""</f>
        <v/>
      </c>
      <c r="AC2802" s="76"/>
      <c r="AD2802" s="69" t="str">
        <f>VLOOKUP($B2802,D1_6!$B$5:$W$79,14,FALSE)&amp;""</f>
        <v/>
      </c>
      <c r="AE2802" s="76"/>
      <c r="AF2802" s="69" t="str">
        <f>VLOOKUP($B2802,D1_6!$B$5:$W$79,15,FALSE)&amp;""</f>
        <v/>
      </c>
      <c r="AG2802" s="76"/>
      <c r="AH2802" s="299" t="str">
        <f>VLOOKUP($B2802,D1_6!$B$5:$W$79,17,FALSE)&amp;""</f>
        <v/>
      </c>
      <c r="AI2802" s="303"/>
      <c r="AJ2802" s="303"/>
      <c r="AK2802" s="303"/>
      <c r="AL2802" s="172" t="s">
        <v>410</v>
      </c>
      <c r="AM2802" s="308" t="str">
        <f>VLOOKUP($B2802,D1_6!$B$5:$W$79,18,FALSE)&amp;""</f>
        <v/>
      </c>
      <c r="AN2802" s="303"/>
      <c r="AO2802" s="303"/>
      <c r="AP2802" s="320"/>
      <c r="AQ2802" s="36" t="str">
        <f>VLOOKUP($B2802,D1_6!$B$5:$W$79,22,FALSE)&amp;""</f>
        <v/>
      </c>
      <c r="AR2802" s="74"/>
      <c r="AS2802" s="74"/>
      <c r="AT2802" s="74"/>
      <c r="AU2802" s="74"/>
      <c r="AV2802" s="74"/>
      <c r="AW2802" s="74"/>
      <c r="AX2802" s="74"/>
      <c r="AY2802" s="74"/>
      <c r="AZ2802" s="74"/>
      <c r="BA2802" s="74"/>
      <c r="BB2802" s="74"/>
      <c r="BC2802" s="74"/>
      <c r="BD2802" s="74"/>
      <c r="BE2802" s="337"/>
      <c r="BF2802" s="3"/>
      <c r="BG2802" s="3"/>
      <c r="BH2802" s="3"/>
    </row>
    <row r="2803" spans="2:60" s="1" customFormat="1">
      <c r="B2803" s="29"/>
      <c r="C2803" s="55"/>
      <c r="D2803" s="55"/>
      <c r="E2803" s="55"/>
      <c r="F2803" s="55"/>
      <c r="G2803" s="55"/>
      <c r="H2803" s="55"/>
      <c r="I2803" s="55"/>
      <c r="J2803" s="55"/>
      <c r="K2803" s="55"/>
      <c r="L2803" s="55"/>
      <c r="M2803" s="120"/>
      <c r="N2803" s="34"/>
      <c r="O2803" s="2"/>
      <c r="P2803" s="34"/>
      <c r="Q2803" s="2"/>
      <c r="R2803" s="34"/>
      <c r="S2803" s="2"/>
      <c r="T2803" s="34"/>
      <c r="U2803" s="2"/>
      <c r="V2803" s="34"/>
      <c r="W2803" s="2"/>
      <c r="X2803" s="34"/>
      <c r="Y2803" s="2"/>
      <c r="Z2803" s="34"/>
      <c r="AA2803" s="2"/>
      <c r="AB2803" s="34"/>
      <c r="AC2803" s="2"/>
      <c r="AD2803" s="34"/>
      <c r="AE2803" s="2"/>
      <c r="AF2803" s="34"/>
      <c r="AG2803" s="2"/>
      <c r="AH2803" s="300"/>
      <c r="AI2803" s="304"/>
      <c r="AJ2803" s="304"/>
      <c r="AK2803" s="304"/>
      <c r="AL2803" s="173"/>
      <c r="AM2803" s="304"/>
      <c r="AN2803" s="304"/>
      <c r="AO2803" s="304"/>
      <c r="AP2803" s="321"/>
      <c r="AQ2803" s="22"/>
      <c r="AR2803" s="57"/>
      <c r="AS2803" s="57"/>
      <c r="AT2803" s="57"/>
      <c r="AU2803" s="57"/>
      <c r="AV2803" s="57"/>
      <c r="AW2803" s="57"/>
      <c r="AX2803" s="57"/>
      <c r="AY2803" s="57"/>
      <c r="AZ2803" s="57"/>
      <c r="BA2803" s="57"/>
      <c r="BB2803" s="57"/>
      <c r="BC2803" s="57"/>
      <c r="BD2803" s="57"/>
      <c r="BE2803" s="338"/>
      <c r="BF2803" s="3"/>
      <c r="BG2803" s="3"/>
      <c r="BH2803" s="3"/>
    </row>
    <row r="2804" spans="2:60" s="1" customFormat="1">
      <c r="B2804" s="29"/>
      <c r="C2804" s="55"/>
      <c r="D2804" s="55"/>
      <c r="E2804" s="55"/>
      <c r="F2804" s="55"/>
      <c r="G2804" s="55"/>
      <c r="H2804" s="55"/>
      <c r="I2804" s="55"/>
      <c r="J2804" s="55"/>
      <c r="K2804" s="55"/>
      <c r="L2804" s="55"/>
      <c r="M2804" s="120"/>
      <c r="N2804" s="34"/>
      <c r="O2804" s="2"/>
      <c r="P2804" s="34"/>
      <c r="Q2804" s="2"/>
      <c r="R2804" s="34"/>
      <c r="S2804" s="2"/>
      <c r="T2804" s="34"/>
      <c r="U2804" s="2"/>
      <c r="V2804" s="34"/>
      <c r="W2804" s="2"/>
      <c r="X2804" s="34"/>
      <c r="Y2804" s="2"/>
      <c r="Z2804" s="34"/>
      <c r="AA2804" s="2"/>
      <c r="AB2804" s="34"/>
      <c r="AC2804" s="2"/>
      <c r="AD2804" s="34"/>
      <c r="AE2804" s="2"/>
      <c r="AF2804" s="34"/>
      <c r="AG2804" s="2"/>
      <c r="AH2804" s="301" t="str">
        <f>VLOOKUP($B2802,D1_6!$B$5:$W$79,19,FALSE)&amp;""</f>
        <v/>
      </c>
      <c r="AI2804" s="304"/>
      <c r="AJ2804" s="304"/>
      <c r="AK2804" s="304"/>
      <c r="AL2804" s="173" t="s">
        <v>410</v>
      </c>
      <c r="AM2804" s="309" t="str">
        <f>VLOOKUP($B2802,D1_6!$B$5:$W$79,20,FALSE)&amp;""</f>
        <v/>
      </c>
      <c r="AN2804" s="304"/>
      <c r="AO2804" s="304"/>
      <c r="AP2804" s="321"/>
      <c r="AQ2804" s="22"/>
      <c r="AR2804" s="57"/>
      <c r="AS2804" s="57"/>
      <c r="AT2804" s="57"/>
      <c r="AU2804" s="57"/>
      <c r="AV2804" s="57"/>
      <c r="AW2804" s="57"/>
      <c r="AX2804" s="57"/>
      <c r="AY2804" s="57"/>
      <c r="AZ2804" s="57"/>
      <c r="BA2804" s="57"/>
      <c r="BB2804" s="57"/>
      <c r="BC2804" s="57"/>
      <c r="BD2804" s="57"/>
      <c r="BE2804" s="338"/>
      <c r="BF2804" s="3"/>
      <c r="BG2804" s="3"/>
      <c r="BH2804" s="3"/>
    </row>
    <row r="2805" spans="2:60" s="1" customFormat="1">
      <c r="B2805" s="18"/>
      <c r="C2805" s="73"/>
      <c r="D2805" s="73"/>
      <c r="E2805" s="73"/>
      <c r="F2805" s="73"/>
      <c r="G2805" s="73"/>
      <c r="H2805" s="73"/>
      <c r="I2805" s="73"/>
      <c r="J2805" s="73"/>
      <c r="K2805" s="73"/>
      <c r="L2805" s="73"/>
      <c r="M2805" s="121"/>
      <c r="N2805" s="25"/>
      <c r="O2805" s="77"/>
      <c r="P2805" s="25"/>
      <c r="Q2805" s="77"/>
      <c r="R2805" s="25"/>
      <c r="S2805" s="77"/>
      <c r="T2805" s="25"/>
      <c r="U2805" s="77"/>
      <c r="V2805" s="25"/>
      <c r="W2805" s="77"/>
      <c r="X2805" s="25"/>
      <c r="Y2805" s="77"/>
      <c r="Z2805" s="25"/>
      <c r="AA2805" s="77"/>
      <c r="AB2805" s="25"/>
      <c r="AC2805" s="77"/>
      <c r="AD2805" s="25"/>
      <c r="AE2805" s="77"/>
      <c r="AF2805" s="25"/>
      <c r="AG2805" s="77"/>
      <c r="AH2805" s="302"/>
      <c r="AI2805" s="305"/>
      <c r="AJ2805" s="305"/>
      <c r="AK2805" s="305"/>
      <c r="AL2805" s="174"/>
      <c r="AM2805" s="305"/>
      <c r="AN2805" s="305"/>
      <c r="AO2805" s="305"/>
      <c r="AP2805" s="322"/>
      <c r="AQ2805" s="23"/>
      <c r="AR2805" s="75"/>
      <c r="AS2805" s="75"/>
      <c r="AT2805" s="75"/>
      <c r="AU2805" s="75"/>
      <c r="AV2805" s="75"/>
      <c r="AW2805" s="75"/>
      <c r="AX2805" s="75"/>
      <c r="AY2805" s="75"/>
      <c r="AZ2805" s="75"/>
      <c r="BA2805" s="75"/>
      <c r="BB2805" s="75"/>
      <c r="BC2805" s="75"/>
      <c r="BD2805" s="75"/>
      <c r="BE2805" s="339"/>
      <c r="BF2805" s="3"/>
      <c r="BG2805" s="3"/>
      <c r="BH2805" s="3"/>
    </row>
    <row r="2806" spans="2:60" s="1" customFormat="1">
      <c r="B2806" s="17" t="s">
        <v>4225</v>
      </c>
      <c r="C2806" s="72"/>
      <c r="D2806" s="72"/>
      <c r="E2806" s="72"/>
      <c r="F2806" s="72"/>
      <c r="G2806" s="72"/>
      <c r="H2806" s="72"/>
      <c r="I2806" s="72"/>
      <c r="J2806" s="72"/>
      <c r="K2806" s="72"/>
      <c r="L2806" s="72"/>
      <c r="M2806" s="119"/>
      <c r="N2806" s="69" t="str">
        <f>VLOOKUP($B2806,D1_6!$B$5:$W$79,6,FALSE)&amp;""</f>
        <v/>
      </c>
      <c r="O2806" s="76"/>
      <c r="P2806" s="69" t="str">
        <f>VLOOKUP($B2806,D1_6!$B$5:$W$79,7,FALSE)&amp;""</f>
        <v/>
      </c>
      <c r="Q2806" s="76"/>
      <c r="R2806" s="69" t="str">
        <f>VLOOKUP($B2806,D1_6!$B$5:$W$79,8,FALSE)&amp;""</f>
        <v/>
      </c>
      <c r="S2806" s="76"/>
      <c r="T2806" s="69" t="str">
        <f>VLOOKUP($B2806,D1_6!$B$5:$W$79,9,FALSE)&amp;""</f>
        <v/>
      </c>
      <c r="U2806" s="76"/>
      <c r="V2806" s="69" t="str">
        <f>VLOOKUP($B2806,D1_6!$B$5:$W$79,10,FALSE)&amp;""</f>
        <v/>
      </c>
      <c r="W2806" s="76"/>
      <c r="X2806" s="69" t="str">
        <f>VLOOKUP($B2806,D1_6!$B$5:$W$79,11,FALSE)&amp;""</f>
        <v/>
      </c>
      <c r="Y2806" s="76"/>
      <c r="Z2806" s="69" t="str">
        <f>VLOOKUP($B2806,D1_6!$B$5:$W$79,12,FALSE)&amp;""</f>
        <v/>
      </c>
      <c r="AA2806" s="76"/>
      <c r="AB2806" s="69" t="str">
        <f>VLOOKUP($B2806,D1_6!$B$5:$W$79,13,FALSE)&amp;""</f>
        <v/>
      </c>
      <c r="AC2806" s="76"/>
      <c r="AD2806" s="69" t="str">
        <f>VLOOKUP($B2806,D1_6!$B$5:$W$79,14,FALSE)&amp;""</f>
        <v/>
      </c>
      <c r="AE2806" s="76"/>
      <c r="AF2806" s="69" t="str">
        <f>VLOOKUP($B2806,D1_6!$B$5:$W$79,15,FALSE)&amp;""</f>
        <v/>
      </c>
      <c r="AG2806" s="76"/>
      <c r="AH2806" s="299" t="str">
        <f>VLOOKUP($B2806,D1_6!$B$5:$W$79,17,FALSE)&amp;""</f>
        <v/>
      </c>
      <c r="AI2806" s="303"/>
      <c r="AJ2806" s="303"/>
      <c r="AK2806" s="303"/>
      <c r="AL2806" s="172" t="s">
        <v>410</v>
      </c>
      <c r="AM2806" s="308" t="str">
        <f>VLOOKUP($B2806,D1_6!$B$5:$W$79,18,FALSE)&amp;""</f>
        <v/>
      </c>
      <c r="AN2806" s="303"/>
      <c r="AO2806" s="303"/>
      <c r="AP2806" s="320"/>
      <c r="AQ2806" s="36" t="str">
        <f>VLOOKUP($B2806,D1_6!$B$5:$W$79,22,FALSE)&amp;""</f>
        <v/>
      </c>
      <c r="AR2806" s="74"/>
      <c r="AS2806" s="74"/>
      <c r="AT2806" s="74"/>
      <c r="AU2806" s="74"/>
      <c r="AV2806" s="74"/>
      <c r="AW2806" s="74"/>
      <c r="AX2806" s="74"/>
      <c r="AY2806" s="74"/>
      <c r="AZ2806" s="74"/>
      <c r="BA2806" s="74"/>
      <c r="BB2806" s="74"/>
      <c r="BC2806" s="74"/>
      <c r="BD2806" s="74"/>
      <c r="BE2806" s="337"/>
      <c r="BF2806" s="3"/>
      <c r="BG2806" s="3"/>
      <c r="BH2806" s="3"/>
    </row>
    <row r="2807" spans="2:60" s="1" customFormat="1">
      <c r="B2807" s="29"/>
      <c r="C2807" s="55"/>
      <c r="D2807" s="55"/>
      <c r="E2807" s="55"/>
      <c r="F2807" s="55"/>
      <c r="G2807" s="55"/>
      <c r="H2807" s="55"/>
      <c r="I2807" s="55"/>
      <c r="J2807" s="55"/>
      <c r="K2807" s="55"/>
      <c r="L2807" s="55"/>
      <c r="M2807" s="120"/>
      <c r="N2807" s="34"/>
      <c r="O2807" s="2"/>
      <c r="P2807" s="34"/>
      <c r="Q2807" s="2"/>
      <c r="R2807" s="34"/>
      <c r="S2807" s="2"/>
      <c r="T2807" s="34"/>
      <c r="U2807" s="2"/>
      <c r="V2807" s="34"/>
      <c r="W2807" s="2"/>
      <c r="X2807" s="34"/>
      <c r="Y2807" s="2"/>
      <c r="Z2807" s="34"/>
      <c r="AA2807" s="2"/>
      <c r="AB2807" s="34"/>
      <c r="AC2807" s="2"/>
      <c r="AD2807" s="34"/>
      <c r="AE2807" s="2"/>
      <c r="AF2807" s="34"/>
      <c r="AG2807" s="2"/>
      <c r="AH2807" s="300"/>
      <c r="AI2807" s="304"/>
      <c r="AJ2807" s="304"/>
      <c r="AK2807" s="304"/>
      <c r="AL2807" s="173"/>
      <c r="AM2807" s="304"/>
      <c r="AN2807" s="304"/>
      <c r="AO2807" s="304"/>
      <c r="AP2807" s="321"/>
      <c r="AQ2807" s="22"/>
      <c r="AR2807" s="57"/>
      <c r="AS2807" s="57"/>
      <c r="AT2807" s="57"/>
      <c r="AU2807" s="57"/>
      <c r="AV2807" s="57"/>
      <c r="AW2807" s="57"/>
      <c r="AX2807" s="57"/>
      <c r="AY2807" s="57"/>
      <c r="AZ2807" s="57"/>
      <c r="BA2807" s="57"/>
      <c r="BB2807" s="57"/>
      <c r="BC2807" s="57"/>
      <c r="BD2807" s="57"/>
      <c r="BE2807" s="338"/>
      <c r="BF2807" s="3"/>
      <c r="BG2807" s="3"/>
      <c r="BH2807" s="3"/>
    </row>
    <row r="2808" spans="2:60" s="1" customFormat="1">
      <c r="B2808" s="29"/>
      <c r="C2808" s="55"/>
      <c r="D2808" s="55"/>
      <c r="E2808" s="55"/>
      <c r="F2808" s="55"/>
      <c r="G2808" s="55"/>
      <c r="H2808" s="55"/>
      <c r="I2808" s="55"/>
      <c r="J2808" s="55"/>
      <c r="K2808" s="55"/>
      <c r="L2808" s="55"/>
      <c r="M2808" s="120"/>
      <c r="N2808" s="34"/>
      <c r="O2808" s="2"/>
      <c r="P2808" s="34"/>
      <c r="Q2808" s="2"/>
      <c r="R2808" s="34"/>
      <c r="S2808" s="2"/>
      <c r="T2808" s="34"/>
      <c r="U2808" s="2"/>
      <c r="V2808" s="34"/>
      <c r="W2808" s="2"/>
      <c r="X2808" s="34"/>
      <c r="Y2808" s="2"/>
      <c r="Z2808" s="34"/>
      <c r="AA2808" s="2"/>
      <c r="AB2808" s="34"/>
      <c r="AC2808" s="2"/>
      <c r="AD2808" s="34"/>
      <c r="AE2808" s="2"/>
      <c r="AF2808" s="34"/>
      <c r="AG2808" s="2"/>
      <c r="AH2808" s="301" t="str">
        <f>VLOOKUP($B2806,D1_6!$B$5:$W$79,19,FALSE)&amp;""</f>
        <v/>
      </c>
      <c r="AI2808" s="304"/>
      <c r="AJ2808" s="304"/>
      <c r="AK2808" s="304"/>
      <c r="AL2808" s="173" t="s">
        <v>410</v>
      </c>
      <c r="AM2808" s="309" t="str">
        <f>VLOOKUP($B2806,D1_6!$B$5:$W$79,20,FALSE)&amp;""</f>
        <v/>
      </c>
      <c r="AN2808" s="304"/>
      <c r="AO2808" s="304"/>
      <c r="AP2808" s="321"/>
      <c r="AQ2808" s="22"/>
      <c r="AR2808" s="57"/>
      <c r="AS2808" s="57"/>
      <c r="AT2808" s="57"/>
      <c r="AU2808" s="57"/>
      <c r="AV2808" s="57"/>
      <c r="AW2808" s="57"/>
      <c r="AX2808" s="57"/>
      <c r="AY2808" s="57"/>
      <c r="AZ2808" s="57"/>
      <c r="BA2808" s="57"/>
      <c r="BB2808" s="57"/>
      <c r="BC2808" s="57"/>
      <c r="BD2808" s="57"/>
      <c r="BE2808" s="338"/>
      <c r="BF2808" s="3"/>
      <c r="BG2808" s="3"/>
      <c r="BH2808" s="3"/>
    </row>
    <row r="2809" spans="2:60" s="1" customFormat="1">
      <c r="B2809" s="18"/>
      <c r="C2809" s="73"/>
      <c r="D2809" s="73"/>
      <c r="E2809" s="73"/>
      <c r="F2809" s="73"/>
      <c r="G2809" s="73"/>
      <c r="H2809" s="73"/>
      <c r="I2809" s="73"/>
      <c r="J2809" s="73"/>
      <c r="K2809" s="73"/>
      <c r="L2809" s="73"/>
      <c r="M2809" s="121"/>
      <c r="N2809" s="25"/>
      <c r="O2809" s="77"/>
      <c r="P2809" s="25"/>
      <c r="Q2809" s="77"/>
      <c r="R2809" s="25"/>
      <c r="S2809" s="77"/>
      <c r="T2809" s="25"/>
      <c r="U2809" s="77"/>
      <c r="V2809" s="25"/>
      <c r="W2809" s="77"/>
      <c r="X2809" s="25"/>
      <c r="Y2809" s="77"/>
      <c r="Z2809" s="25"/>
      <c r="AA2809" s="77"/>
      <c r="AB2809" s="25"/>
      <c r="AC2809" s="77"/>
      <c r="AD2809" s="25"/>
      <c r="AE2809" s="77"/>
      <c r="AF2809" s="25"/>
      <c r="AG2809" s="77"/>
      <c r="AH2809" s="302"/>
      <c r="AI2809" s="305"/>
      <c r="AJ2809" s="305"/>
      <c r="AK2809" s="305"/>
      <c r="AL2809" s="174"/>
      <c r="AM2809" s="305"/>
      <c r="AN2809" s="305"/>
      <c r="AO2809" s="305"/>
      <c r="AP2809" s="322"/>
      <c r="AQ2809" s="23"/>
      <c r="AR2809" s="75"/>
      <c r="AS2809" s="75"/>
      <c r="AT2809" s="75"/>
      <c r="AU2809" s="75"/>
      <c r="AV2809" s="75"/>
      <c r="AW2809" s="75"/>
      <c r="AX2809" s="75"/>
      <c r="AY2809" s="75"/>
      <c r="AZ2809" s="75"/>
      <c r="BA2809" s="75"/>
      <c r="BB2809" s="75"/>
      <c r="BC2809" s="75"/>
      <c r="BD2809" s="75"/>
      <c r="BE2809" s="339"/>
      <c r="BF2809" s="3"/>
      <c r="BG2809" s="3"/>
      <c r="BH2809" s="3"/>
    </row>
    <row r="2810" spans="2:60" s="1" customFormat="1">
      <c r="B2810" s="17" t="s">
        <v>1988</v>
      </c>
      <c r="C2810" s="72"/>
      <c r="D2810" s="72"/>
      <c r="E2810" s="72"/>
      <c r="F2810" s="72"/>
      <c r="G2810" s="72"/>
      <c r="H2810" s="72"/>
      <c r="I2810" s="72"/>
      <c r="J2810" s="72"/>
      <c r="K2810" s="72"/>
      <c r="L2810" s="72"/>
      <c r="M2810" s="119"/>
      <c r="N2810" s="69" t="str">
        <f>VLOOKUP($B2810,D1_6!$B$5:$W$79,6,FALSE)&amp;""</f>
        <v/>
      </c>
      <c r="O2810" s="76"/>
      <c r="P2810" s="69" t="str">
        <f>VLOOKUP($B2810,D1_6!$B$5:$W$79,7,FALSE)&amp;""</f>
        <v/>
      </c>
      <c r="Q2810" s="76"/>
      <c r="R2810" s="69" t="str">
        <f>VLOOKUP($B2810,D1_6!$B$5:$W$79,8,FALSE)&amp;""</f>
        <v/>
      </c>
      <c r="S2810" s="76"/>
      <c r="T2810" s="69" t="str">
        <f>VLOOKUP($B2810,D1_6!$B$5:$W$79,9,FALSE)&amp;""</f>
        <v/>
      </c>
      <c r="U2810" s="76"/>
      <c r="V2810" s="69" t="str">
        <f>VLOOKUP($B2810,D1_6!$B$5:$W$79,10,FALSE)&amp;""</f>
        <v/>
      </c>
      <c r="W2810" s="76"/>
      <c r="X2810" s="69" t="str">
        <f>VLOOKUP($B2810,D1_6!$B$5:$W$79,11,FALSE)&amp;""</f>
        <v/>
      </c>
      <c r="Y2810" s="76"/>
      <c r="Z2810" s="69" t="str">
        <f>VLOOKUP($B2810,D1_6!$B$5:$W$79,12,FALSE)&amp;""</f>
        <v/>
      </c>
      <c r="AA2810" s="76"/>
      <c r="AB2810" s="69" t="str">
        <f>VLOOKUP($B2810,D1_6!$B$5:$W$79,13,FALSE)&amp;""</f>
        <v/>
      </c>
      <c r="AC2810" s="76"/>
      <c r="AD2810" s="69" t="str">
        <f>VLOOKUP($B2810,D1_6!$B$5:$W$79,14,FALSE)&amp;""</f>
        <v/>
      </c>
      <c r="AE2810" s="76"/>
      <c r="AF2810" s="69" t="str">
        <f>VLOOKUP($B2810,D1_6!$B$5:$W$79,15,FALSE)&amp;""</f>
        <v/>
      </c>
      <c r="AG2810" s="76"/>
      <c r="AH2810" s="299" t="str">
        <f>VLOOKUP($B2810,D1_6!$B$5:$W$79,17,FALSE)&amp;""</f>
        <v/>
      </c>
      <c r="AI2810" s="303"/>
      <c r="AJ2810" s="303"/>
      <c r="AK2810" s="303"/>
      <c r="AL2810" s="172" t="s">
        <v>410</v>
      </c>
      <c r="AM2810" s="308" t="str">
        <f>VLOOKUP($B2810,D1_6!$B$5:$W$79,18,FALSE)&amp;""</f>
        <v/>
      </c>
      <c r="AN2810" s="303"/>
      <c r="AO2810" s="303"/>
      <c r="AP2810" s="320"/>
      <c r="AQ2810" s="36" t="str">
        <f>VLOOKUP($B2810,D1_6!$B$5:$W$79,22,FALSE)&amp;""</f>
        <v/>
      </c>
      <c r="AR2810" s="74"/>
      <c r="AS2810" s="74"/>
      <c r="AT2810" s="74"/>
      <c r="AU2810" s="74"/>
      <c r="AV2810" s="74"/>
      <c r="AW2810" s="74"/>
      <c r="AX2810" s="74"/>
      <c r="AY2810" s="74"/>
      <c r="AZ2810" s="74"/>
      <c r="BA2810" s="74"/>
      <c r="BB2810" s="74"/>
      <c r="BC2810" s="74"/>
      <c r="BD2810" s="74"/>
      <c r="BE2810" s="337"/>
      <c r="BF2810" s="3"/>
      <c r="BG2810" s="3"/>
      <c r="BH2810" s="3"/>
    </row>
    <row r="2811" spans="2:60" s="1" customFormat="1">
      <c r="B2811" s="29"/>
      <c r="C2811" s="55"/>
      <c r="D2811" s="55"/>
      <c r="E2811" s="55"/>
      <c r="F2811" s="55"/>
      <c r="G2811" s="55"/>
      <c r="H2811" s="55"/>
      <c r="I2811" s="55"/>
      <c r="J2811" s="55"/>
      <c r="K2811" s="55"/>
      <c r="L2811" s="55"/>
      <c r="M2811" s="120"/>
      <c r="N2811" s="34"/>
      <c r="O2811" s="2"/>
      <c r="P2811" s="34"/>
      <c r="Q2811" s="2"/>
      <c r="R2811" s="34"/>
      <c r="S2811" s="2"/>
      <c r="T2811" s="34"/>
      <c r="U2811" s="2"/>
      <c r="V2811" s="34"/>
      <c r="W2811" s="2"/>
      <c r="X2811" s="34"/>
      <c r="Y2811" s="2"/>
      <c r="Z2811" s="34"/>
      <c r="AA2811" s="2"/>
      <c r="AB2811" s="34"/>
      <c r="AC2811" s="2"/>
      <c r="AD2811" s="34"/>
      <c r="AE2811" s="2"/>
      <c r="AF2811" s="34"/>
      <c r="AG2811" s="2"/>
      <c r="AH2811" s="300"/>
      <c r="AI2811" s="304"/>
      <c r="AJ2811" s="304"/>
      <c r="AK2811" s="304"/>
      <c r="AL2811" s="173"/>
      <c r="AM2811" s="304"/>
      <c r="AN2811" s="304"/>
      <c r="AO2811" s="304"/>
      <c r="AP2811" s="321"/>
      <c r="AQ2811" s="22"/>
      <c r="AR2811" s="57"/>
      <c r="AS2811" s="57"/>
      <c r="AT2811" s="57"/>
      <c r="AU2811" s="57"/>
      <c r="AV2811" s="57"/>
      <c r="AW2811" s="57"/>
      <c r="AX2811" s="57"/>
      <c r="AY2811" s="57"/>
      <c r="AZ2811" s="57"/>
      <c r="BA2811" s="57"/>
      <c r="BB2811" s="57"/>
      <c r="BC2811" s="57"/>
      <c r="BD2811" s="57"/>
      <c r="BE2811" s="338"/>
      <c r="BF2811" s="3"/>
      <c r="BG2811" s="3"/>
      <c r="BH2811" s="3"/>
    </row>
    <row r="2812" spans="2:60" s="1" customFormat="1">
      <c r="B2812" s="29"/>
      <c r="C2812" s="55"/>
      <c r="D2812" s="55"/>
      <c r="E2812" s="55"/>
      <c r="F2812" s="55"/>
      <c r="G2812" s="55"/>
      <c r="H2812" s="55"/>
      <c r="I2812" s="55"/>
      <c r="J2812" s="55"/>
      <c r="K2812" s="55"/>
      <c r="L2812" s="55"/>
      <c r="M2812" s="120"/>
      <c r="N2812" s="34"/>
      <c r="O2812" s="2"/>
      <c r="P2812" s="34"/>
      <c r="Q2812" s="2"/>
      <c r="R2812" s="34"/>
      <c r="S2812" s="2"/>
      <c r="T2812" s="34"/>
      <c r="U2812" s="2"/>
      <c r="V2812" s="34"/>
      <c r="W2812" s="2"/>
      <c r="X2812" s="34"/>
      <c r="Y2812" s="2"/>
      <c r="Z2812" s="34"/>
      <c r="AA2812" s="2"/>
      <c r="AB2812" s="34"/>
      <c r="AC2812" s="2"/>
      <c r="AD2812" s="34"/>
      <c r="AE2812" s="2"/>
      <c r="AF2812" s="34"/>
      <c r="AG2812" s="2"/>
      <c r="AH2812" s="301" t="str">
        <f>VLOOKUP($B2810,D1_6!$B$5:$W$79,19,FALSE)&amp;""</f>
        <v/>
      </c>
      <c r="AI2812" s="304"/>
      <c r="AJ2812" s="304"/>
      <c r="AK2812" s="304"/>
      <c r="AL2812" s="173" t="s">
        <v>410</v>
      </c>
      <c r="AM2812" s="309" t="str">
        <f>VLOOKUP($B2810,D1_6!$B$5:$W$79,20,FALSE)&amp;""</f>
        <v/>
      </c>
      <c r="AN2812" s="304"/>
      <c r="AO2812" s="304"/>
      <c r="AP2812" s="321"/>
      <c r="AQ2812" s="22"/>
      <c r="AR2812" s="57"/>
      <c r="AS2812" s="57"/>
      <c r="AT2812" s="57"/>
      <c r="AU2812" s="57"/>
      <c r="AV2812" s="57"/>
      <c r="AW2812" s="57"/>
      <c r="AX2812" s="57"/>
      <c r="AY2812" s="57"/>
      <c r="AZ2812" s="57"/>
      <c r="BA2812" s="57"/>
      <c r="BB2812" s="57"/>
      <c r="BC2812" s="57"/>
      <c r="BD2812" s="57"/>
      <c r="BE2812" s="338"/>
      <c r="BF2812" s="3"/>
      <c r="BG2812" s="3"/>
      <c r="BH2812" s="3"/>
    </row>
    <row r="2813" spans="2:60" s="1" customFormat="1">
      <c r="B2813" s="18"/>
      <c r="C2813" s="73"/>
      <c r="D2813" s="73"/>
      <c r="E2813" s="73"/>
      <c r="F2813" s="73"/>
      <c r="G2813" s="73"/>
      <c r="H2813" s="73"/>
      <c r="I2813" s="73"/>
      <c r="J2813" s="73"/>
      <c r="K2813" s="73"/>
      <c r="L2813" s="73"/>
      <c r="M2813" s="121"/>
      <c r="N2813" s="25"/>
      <c r="O2813" s="77"/>
      <c r="P2813" s="25"/>
      <c r="Q2813" s="77"/>
      <c r="R2813" s="25"/>
      <c r="S2813" s="77"/>
      <c r="T2813" s="25"/>
      <c r="U2813" s="77"/>
      <c r="V2813" s="25"/>
      <c r="W2813" s="77"/>
      <c r="X2813" s="25"/>
      <c r="Y2813" s="77"/>
      <c r="Z2813" s="25"/>
      <c r="AA2813" s="77"/>
      <c r="AB2813" s="25"/>
      <c r="AC2813" s="77"/>
      <c r="AD2813" s="25"/>
      <c r="AE2813" s="77"/>
      <c r="AF2813" s="25"/>
      <c r="AG2813" s="77"/>
      <c r="AH2813" s="302"/>
      <c r="AI2813" s="305"/>
      <c r="AJ2813" s="305"/>
      <c r="AK2813" s="305"/>
      <c r="AL2813" s="174"/>
      <c r="AM2813" s="305"/>
      <c r="AN2813" s="305"/>
      <c r="AO2813" s="305"/>
      <c r="AP2813" s="322"/>
      <c r="AQ2813" s="23"/>
      <c r="AR2813" s="75"/>
      <c r="AS2813" s="75"/>
      <c r="AT2813" s="75"/>
      <c r="AU2813" s="75"/>
      <c r="AV2813" s="75"/>
      <c r="AW2813" s="75"/>
      <c r="AX2813" s="75"/>
      <c r="AY2813" s="75"/>
      <c r="AZ2813" s="75"/>
      <c r="BA2813" s="75"/>
      <c r="BB2813" s="75"/>
      <c r="BC2813" s="75"/>
      <c r="BD2813" s="75"/>
      <c r="BE2813" s="339"/>
      <c r="BF2813" s="3"/>
      <c r="BG2813" s="3"/>
      <c r="BH2813" s="3"/>
    </row>
    <row r="2814" spans="2:60" s="1" customFormat="1">
      <c r="B2814" s="17" t="s">
        <v>5194</v>
      </c>
      <c r="C2814" s="72"/>
      <c r="D2814" s="72"/>
      <c r="E2814" s="72"/>
      <c r="F2814" s="72"/>
      <c r="G2814" s="72"/>
      <c r="H2814" s="72"/>
      <c r="I2814" s="72"/>
      <c r="J2814" s="72"/>
      <c r="K2814" s="72"/>
      <c r="L2814" s="72"/>
      <c r="M2814" s="119"/>
      <c r="N2814" s="69" t="str">
        <f>VLOOKUP($B2814,D1_6!$B$5:$W$79,6,FALSE)&amp;""</f>
        <v/>
      </c>
      <c r="O2814" s="76"/>
      <c r="P2814" s="69" t="str">
        <f>VLOOKUP($B2814,D1_6!$B$5:$W$79,7,FALSE)&amp;""</f>
        <v/>
      </c>
      <c r="Q2814" s="76"/>
      <c r="R2814" s="69" t="str">
        <f>VLOOKUP($B2814,D1_6!$B$5:$W$79,8,FALSE)&amp;""</f>
        <v/>
      </c>
      <c r="S2814" s="76"/>
      <c r="T2814" s="69" t="str">
        <f>VLOOKUP($B2814,D1_6!$B$5:$W$79,9,FALSE)&amp;""</f>
        <v/>
      </c>
      <c r="U2814" s="76"/>
      <c r="V2814" s="69" t="str">
        <f>VLOOKUP($B2814,D1_6!$B$5:$W$79,10,FALSE)&amp;""</f>
        <v/>
      </c>
      <c r="W2814" s="76"/>
      <c r="X2814" s="69" t="str">
        <f>VLOOKUP($B2814,D1_6!$B$5:$W$79,11,FALSE)&amp;""</f>
        <v/>
      </c>
      <c r="Y2814" s="76"/>
      <c r="Z2814" s="69" t="str">
        <f>VLOOKUP($B2814,D1_6!$B$5:$W$79,12,FALSE)&amp;""</f>
        <v/>
      </c>
      <c r="AA2814" s="76"/>
      <c r="AB2814" s="69" t="str">
        <f>VLOOKUP($B2814,D1_6!$B$5:$W$79,13,FALSE)&amp;""</f>
        <v/>
      </c>
      <c r="AC2814" s="76"/>
      <c r="AD2814" s="69" t="str">
        <f>VLOOKUP($B2814,D1_6!$B$5:$W$79,14,FALSE)&amp;""</f>
        <v/>
      </c>
      <c r="AE2814" s="76"/>
      <c r="AF2814" s="69" t="str">
        <f>VLOOKUP($B2814,D1_6!$B$5:$W$79,15,FALSE)&amp;""</f>
        <v/>
      </c>
      <c r="AG2814" s="76"/>
      <c r="AH2814" s="299" t="str">
        <f>VLOOKUP($B2814,D1_6!$B$5:$W$79,17,FALSE)&amp;""</f>
        <v/>
      </c>
      <c r="AI2814" s="303"/>
      <c r="AJ2814" s="303"/>
      <c r="AK2814" s="303"/>
      <c r="AL2814" s="172" t="s">
        <v>410</v>
      </c>
      <c r="AM2814" s="308" t="str">
        <f>VLOOKUP($B2814,D1_6!$B$5:$W$79,18,FALSE)&amp;""</f>
        <v/>
      </c>
      <c r="AN2814" s="303"/>
      <c r="AO2814" s="303"/>
      <c r="AP2814" s="320"/>
      <c r="AQ2814" s="36" t="str">
        <f>VLOOKUP($B2814,D1_6!$B$5:$W$79,22,FALSE)&amp;""</f>
        <v/>
      </c>
      <c r="AR2814" s="74"/>
      <c r="AS2814" s="74"/>
      <c r="AT2814" s="74"/>
      <c r="AU2814" s="74"/>
      <c r="AV2814" s="74"/>
      <c r="AW2814" s="74"/>
      <c r="AX2814" s="74"/>
      <c r="AY2814" s="74"/>
      <c r="AZ2814" s="74"/>
      <c r="BA2814" s="74"/>
      <c r="BB2814" s="74"/>
      <c r="BC2814" s="74"/>
      <c r="BD2814" s="74"/>
      <c r="BE2814" s="337"/>
      <c r="BF2814" s="3"/>
      <c r="BG2814" s="3"/>
      <c r="BH2814" s="3"/>
    </row>
    <row r="2815" spans="2:60" s="1" customFormat="1">
      <c r="B2815" s="29"/>
      <c r="C2815" s="55"/>
      <c r="D2815" s="55"/>
      <c r="E2815" s="55"/>
      <c r="F2815" s="55"/>
      <c r="G2815" s="55"/>
      <c r="H2815" s="55"/>
      <c r="I2815" s="55"/>
      <c r="J2815" s="55"/>
      <c r="K2815" s="55"/>
      <c r="L2815" s="55"/>
      <c r="M2815" s="120"/>
      <c r="N2815" s="34"/>
      <c r="O2815" s="2"/>
      <c r="P2815" s="34"/>
      <c r="Q2815" s="2"/>
      <c r="R2815" s="34"/>
      <c r="S2815" s="2"/>
      <c r="T2815" s="34"/>
      <c r="U2815" s="2"/>
      <c r="V2815" s="34"/>
      <c r="W2815" s="2"/>
      <c r="X2815" s="34"/>
      <c r="Y2815" s="2"/>
      <c r="Z2815" s="34"/>
      <c r="AA2815" s="2"/>
      <c r="AB2815" s="34"/>
      <c r="AC2815" s="2"/>
      <c r="AD2815" s="34"/>
      <c r="AE2815" s="2"/>
      <c r="AF2815" s="34"/>
      <c r="AG2815" s="2"/>
      <c r="AH2815" s="300"/>
      <c r="AI2815" s="304"/>
      <c r="AJ2815" s="304"/>
      <c r="AK2815" s="304"/>
      <c r="AL2815" s="173"/>
      <c r="AM2815" s="304"/>
      <c r="AN2815" s="304"/>
      <c r="AO2815" s="304"/>
      <c r="AP2815" s="321"/>
      <c r="AQ2815" s="22"/>
      <c r="AR2815" s="57"/>
      <c r="AS2815" s="57"/>
      <c r="AT2815" s="57"/>
      <c r="AU2815" s="57"/>
      <c r="AV2815" s="57"/>
      <c r="AW2815" s="57"/>
      <c r="AX2815" s="57"/>
      <c r="AY2815" s="57"/>
      <c r="AZ2815" s="57"/>
      <c r="BA2815" s="57"/>
      <c r="BB2815" s="57"/>
      <c r="BC2815" s="57"/>
      <c r="BD2815" s="57"/>
      <c r="BE2815" s="338"/>
      <c r="BF2815" s="3"/>
      <c r="BG2815" s="3"/>
      <c r="BH2815" s="3"/>
    </row>
    <row r="2816" spans="2:60" s="1" customFormat="1">
      <c r="B2816" s="29"/>
      <c r="C2816" s="55"/>
      <c r="D2816" s="55"/>
      <c r="E2816" s="55"/>
      <c r="F2816" s="55"/>
      <c r="G2816" s="55"/>
      <c r="H2816" s="55"/>
      <c r="I2816" s="55"/>
      <c r="J2816" s="55"/>
      <c r="K2816" s="55"/>
      <c r="L2816" s="55"/>
      <c r="M2816" s="120"/>
      <c r="N2816" s="34"/>
      <c r="O2816" s="2"/>
      <c r="P2816" s="34"/>
      <c r="Q2816" s="2"/>
      <c r="R2816" s="34"/>
      <c r="S2816" s="2"/>
      <c r="T2816" s="34"/>
      <c r="U2816" s="2"/>
      <c r="V2816" s="34"/>
      <c r="W2816" s="2"/>
      <c r="X2816" s="34"/>
      <c r="Y2816" s="2"/>
      <c r="Z2816" s="34"/>
      <c r="AA2816" s="2"/>
      <c r="AB2816" s="34"/>
      <c r="AC2816" s="2"/>
      <c r="AD2816" s="34"/>
      <c r="AE2816" s="2"/>
      <c r="AF2816" s="34"/>
      <c r="AG2816" s="2"/>
      <c r="AH2816" s="301" t="str">
        <f>VLOOKUP($B2814,D1_6!$B$5:$W$79,19,FALSE)&amp;""</f>
        <v/>
      </c>
      <c r="AI2816" s="304"/>
      <c r="AJ2816" s="304"/>
      <c r="AK2816" s="304"/>
      <c r="AL2816" s="173" t="s">
        <v>410</v>
      </c>
      <c r="AM2816" s="309" t="str">
        <f>VLOOKUP($B2814,D1_6!$B$5:$W$79,20,FALSE)&amp;""</f>
        <v/>
      </c>
      <c r="AN2816" s="304"/>
      <c r="AO2816" s="304"/>
      <c r="AP2816" s="321"/>
      <c r="AQ2816" s="22"/>
      <c r="AR2816" s="57"/>
      <c r="AS2816" s="57"/>
      <c r="AT2816" s="57"/>
      <c r="AU2816" s="57"/>
      <c r="AV2816" s="57"/>
      <c r="AW2816" s="57"/>
      <c r="AX2816" s="57"/>
      <c r="AY2816" s="57"/>
      <c r="AZ2816" s="57"/>
      <c r="BA2816" s="57"/>
      <c r="BB2816" s="57"/>
      <c r="BC2816" s="57"/>
      <c r="BD2816" s="57"/>
      <c r="BE2816" s="338"/>
      <c r="BF2816" s="3"/>
      <c r="BG2816" s="3"/>
      <c r="BH2816" s="3"/>
    </row>
    <row r="2817" spans="2:60" s="1" customFormat="1">
      <c r="B2817" s="18"/>
      <c r="C2817" s="73"/>
      <c r="D2817" s="73"/>
      <c r="E2817" s="73"/>
      <c r="F2817" s="73"/>
      <c r="G2817" s="73"/>
      <c r="H2817" s="73"/>
      <c r="I2817" s="73"/>
      <c r="J2817" s="73"/>
      <c r="K2817" s="73"/>
      <c r="L2817" s="73"/>
      <c r="M2817" s="121"/>
      <c r="N2817" s="25"/>
      <c r="O2817" s="77"/>
      <c r="P2817" s="25"/>
      <c r="Q2817" s="77"/>
      <c r="R2817" s="25"/>
      <c r="S2817" s="77"/>
      <c r="T2817" s="25"/>
      <c r="U2817" s="77"/>
      <c r="V2817" s="25"/>
      <c r="W2817" s="77"/>
      <c r="X2817" s="25"/>
      <c r="Y2817" s="77"/>
      <c r="Z2817" s="25"/>
      <c r="AA2817" s="77"/>
      <c r="AB2817" s="25"/>
      <c r="AC2817" s="77"/>
      <c r="AD2817" s="25"/>
      <c r="AE2817" s="77"/>
      <c r="AF2817" s="25"/>
      <c r="AG2817" s="77"/>
      <c r="AH2817" s="302"/>
      <c r="AI2817" s="305"/>
      <c r="AJ2817" s="305"/>
      <c r="AK2817" s="305"/>
      <c r="AL2817" s="174"/>
      <c r="AM2817" s="305"/>
      <c r="AN2817" s="305"/>
      <c r="AO2817" s="305"/>
      <c r="AP2817" s="322"/>
      <c r="AQ2817" s="23"/>
      <c r="AR2817" s="75"/>
      <c r="AS2817" s="75"/>
      <c r="AT2817" s="75"/>
      <c r="AU2817" s="75"/>
      <c r="AV2817" s="75"/>
      <c r="AW2817" s="75"/>
      <c r="AX2817" s="75"/>
      <c r="AY2817" s="75"/>
      <c r="AZ2817" s="75"/>
      <c r="BA2817" s="75"/>
      <c r="BB2817" s="75"/>
      <c r="BC2817" s="75"/>
      <c r="BD2817" s="75"/>
      <c r="BE2817" s="339"/>
      <c r="BF2817" s="3"/>
      <c r="BG2817" s="3"/>
      <c r="BH2817" s="3"/>
    </row>
    <row r="2818" spans="2:60" s="1" customFormat="1">
      <c r="B2818" s="17" t="s">
        <v>4171</v>
      </c>
      <c r="C2818" s="72"/>
      <c r="D2818" s="72"/>
      <c r="E2818" s="72"/>
      <c r="F2818" s="72"/>
      <c r="G2818" s="72"/>
      <c r="H2818" s="72"/>
      <c r="I2818" s="72"/>
      <c r="J2818" s="72"/>
      <c r="K2818" s="72"/>
      <c r="L2818" s="72"/>
      <c r="M2818" s="119"/>
      <c r="N2818" s="69" t="str">
        <f>VLOOKUP($B2818,D1_6!$B$5:$W$79,6,FALSE)&amp;""</f>
        <v/>
      </c>
      <c r="O2818" s="76"/>
      <c r="P2818" s="69" t="str">
        <f>VLOOKUP($B2818,D1_6!$B$5:$W$79,7,FALSE)&amp;""</f>
        <v/>
      </c>
      <c r="Q2818" s="76"/>
      <c r="R2818" s="69" t="str">
        <f>VLOOKUP($B2818,D1_6!$B$5:$W$79,8,FALSE)&amp;""</f>
        <v/>
      </c>
      <c r="S2818" s="76"/>
      <c r="T2818" s="69" t="str">
        <f>VLOOKUP($B2818,D1_6!$B$5:$W$79,9,FALSE)&amp;""</f>
        <v/>
      </c>
      <c r="U2818" s="76"/>
      <c r="V2818" s="69" t="str">
        <f>VLOOKUP($B2818,D1_6!$B$5:$W$79,10,FALSE)&amp;""</f>
        <v/>
      </c>
      <c r="W2818" s="76"/>
      <c r="X2818" s="69" t="str">
        <f>VLOOKUP($B2818,D1_6!$B$5:$W$79,11,FALSE)&amp;""</f>
        <v/>
      </c>
      <c r="Y2818" s="76"/>
      <c r="Z2818" s="69" t="str">
        <f>VLOOKUP($B2818,D1_6!$B$5:$W$79,12,FALSE)&amp;""</f>
        <v/>
      </c>
      <c r="AA2818" s="76"/>
      <c r="AB2818" s="69" t="str">
        <f>VLOOKUP($B2818,D1_6!$B$5:$W$79,13,FALSE)&amp;""</f>
        <v/>
      </c>
      <c r="AC2818" s="76"/>
      <c r="AD2818" s="69" t="str">
        <f>VLOOKUP($B2818,D1_6!$B$5:$W$79,14,FALSE)&amp;""</f>
        <v/>
      </c>
      <c r="AE2818" s="76"/>
      <c r="AF2818" s="69" t="str">
        <f>VLOOKUP($B2818,D1_6!$B$5:$W$79,15,FALSE)&amp;""</f>
        <v/>
      </c>
      <c r="AG2818" s="76"/>
      <c r="AH2818" s="299" t="str">
        <f>VLOOKUP($B2818,D1_6!$B$5:$W$79,17,FALSE)&amp;""</f>
        <v/>
      </c>
      <c r="AI2818" s="303"/>
      <c r="AJ2818" s="303"/>
      <c r="AK2818" s="303"/>
      <c r="AL2818" s="172" t="s">
        <v>410</v>
      </c>
      <c r="AM2818" s="308" t="str">
        <f>VLOOKUP($B2818,D1_6!$B$5:$W$79,18,FALSE)&amp;""</f>
        <v/>
      </c>
      <c r="AN2818" s="303"/>
      <c r="AO2818" s="303"/>
      <c r="AP2818" s="320"/>
      <c r="AQ2818" s="36" t="str">
        <f>VLOOKUP($B2818,D1_6!$B$5:$W$79,22,FALSE)&amp;""</f>
        <v/>
      </c>
      <c r="AR2818" s="74"/>
      <c r="AS2818" s="74"/>
      <c r="AT2818" s="74"/>
      <c r="AU2818" s="74"/>
      <c r="AV2818" s="74"/>
      <c r="AW2818" s="74"/>
      <c r="AX2818" s="74"/>
      <c r="AY2818" s="74"/>
      <c r="AZ2818" s="74"/>
      <c r="BA2818" s="74"/>
      <c r="BB2818" s="74"/>
      <c r="BC2818" s="74"/>
      <c r="BD2818" s="74"/>
      <c r="BE2818" s="337"/>
      <c r="BF2818" s="3"/>
      <c r="BG2818" s="3"/>
      <c r="BH2818" s="3"/>
    </row>
    <row r="2819" spans="2:60" s="1" customFormat="1">
      <c r="B2819" s="29"/>
      <c r="C2819" s="55"/>
      <c r="D2819" s="55"/>
      <c r="E2819" s="55"/>
      <c r="F2819" s="55"/>
      <c r="G2819" s="55"/>
      <c r="H2819" s="55"/>
      <c r="I2819" s="55"/>
      <c r="J2819" s="55"/>
      <c r="K2819" s="55"/>
      <c r="L2819" s="55"/>
      <c r="M2819" s="120"/>
      <c r="N2819" s="34"/>
      <c r="O2819" s="2"/>
      <c r="P2819" s="34"/>
      <c r="Q2819" s="2"/>
      <c r="R2819" s="34"/>
      <c r="S2819" s="2"/>
      <c r="T2819" s="34"/>
      <c r="U2819" s="2"/>
      <c r="V2819" s="34"/>
      <c r="W2819" s="2"/>
      <c r="X2819" s="34"/>
      <c r="Y2819" s="2"/>
      <c r="Z2819" s="34"/>
      <c r="AA2819" s="2"/>
      <c r="AB2819" s="34"/>
      <c r="AC2819" s="2"/>
      <c r="AD2819" s="34"/>
      <c r="AE2819" s="2"/>
      <c r="AF2819" s="34"/>
      <c r="AG2819" s="2"/>
      <c r="AH2819" s="300"/>
      <c r="AI2819" s="304"/>
      <c r="AJ2819" s="304"/>
      <c r="AK2819" s="304"/>
      <c r="AL2819" s="173"/>
      <c r="AM2819" s="304"/>
      <c r="AN2819" s="304"/>
      <c r="AO2819" s="304"/>
      <c r="AP2819" s="321"/>
      <c r="AQ2819" s="22"/>
      <c r="AR2819" s="57"/>
      <c r="AS2819" s="57"/>
      <c r="AT2819" s="57"/>
      <c r="AU2819" s="57"/>
      <c r="AV2819" s="57"/>
      <c r="AW2819" s="57"/>
      <c r="AX2819" s="57"/>
      <c r="AY2819" s="57"/>
      <c r="AZ2819" s="57"/>
      <c r="BA2819" s="57"/>
      <c r="BB2819" s="57"/>
      <c r="BC2819" s="57"/>
      <c r="BD2819" s="57"/>
      <c r="BE2819" s="338"/>
      <c r="BF2819" s="3"/>
      <c r="BG2819" s="3"/>
      <c r="BH2819" s="3"/>
    </row>
    <row r="2820" spans="2:60" s="1" customFormat="1">
      <c r="B2820" s="29"/>
      <c r="C2820" s="55"/>
      <c r="D2820" s="55"/>
      <c r="E2820" s="55"/>
      <c r="F2820" s="55"/>
      <c r="G2820" s="55"/>
      <c r="H2820" s="55"/>
      <c r="I2820" s="55"/>
      <c r="J2820" s="55"/>
      <c r="K2820" s="55"/>
      <c r="L2820" s="55"/>
      <c r="M2820" s="120"/>
      <c r="N2820" s="34"/>
      <c r="O2820" s="2"/>
      <c r="P2820" s="34"/>
      <c r="Q2820" s="2"/>
      <c r="R2820" s="34"/>
      <c r="S2820" s="2"/>
      <c r="T2820" s="34"/>
      <c r="U2820" s="2"/>
      <c r="V2820" s="34"/>
      <c r="W2820" s="2"/>
      <c r="X2820" s="34"/>
      <c r="Y2820" s="2"/>
      <c r="Z2820" s="34"/>
      <c r="AA2820" s="2"/>
      <c r="AB2820" s="34"/>
      <c r="AC2820" s="2"/>
      <c r="AD2820" s="34"/>
      <c r="AE2820" s="2"/>
      <c r="AF2820" s="34"/>
      <c r="AG2820" s="2"/>
      <c r="AH2820" s="301" t="str">
        <f>VLOOKUP($B2818,D1_6!$B$5:$W$79,19,FALSE)&amp;""</f>
        <v/>
      </c>
      <c r="AI2820" s="304"/>
      <c r="AJ2820" s="304"/>
      <c r="AK2820" s="304"/>
      <c r="AL2820" s="173" t="s">
        <v>410</v>
      </c>
      <c r="AM2820" s="309" t="str">
        <f>VLOOKUP($B2818,D1_6!$B$5:$W$79,20,FALSE)&amp;""</f>
        <v/>
      </c>
      <c r="AN2820" s="304"/>
      <c r="AO2820" s="304"/>
      <c r="AP2820" s="321"/>
      <c r="AQ2820" s="22"/>
      <c r="AR2820" s="57"/>
      <c r="AS2820" s="57"/>
      <c r="AT2820" s="57"/>
      <c r="AU2820" s="57"/>
      <c r="AV2820" s="57"/>
      <c r="AW2820" s="57"/>
      <c r="AX2820" s="57"/>
      <c r="AY2820" s="57"/>
      <c r="AZ2820" s="57"/>
      <c r="BA2820" s="57"/>
      <c r="BB2820" s="57"/>
      <c r="BC2820" s="57"/>
      <c r="BD2820" s="57"/>
      <c r="BE2820" s="338"/>
      <c r="BF2820" s="3"/>
      <c r="BG2820" s="3"/>
      <c r="BH2820" s="3"/>
    </row>
    <row r="2821" spans="2:60" s="1" customFormat="1">
      <c r="B2821" s="18"/>
      <c r="C2821" s="73"/>
      <c r="D2821" s="73"/>
      <c r="E2821" s="73"/>
      <c r="F2821" s="73"/>
      <c r="G2821" s="73"/>
      <c r="H2821" s="73"/>
      <c r="I2821" s="73"/>
      <c r="J2821" s="73"/>
      <c r="K2821" s="73"/>
      <c r="L2821" s="73"/>
      <c r="M2821" s="121"/>
      <c r="N2821" s="25"/>
      <c r="O2821" s="77"/>
      <c r="P2821" s="25"/>
      <c r="Q2821" s="77"/>
      <c r="R2821" s="25"/>
      <c r="S2821" s="77"/>
      <c r="T2821" s="25"/>
      <c r="U2821" s="77"/>
      <c r="V2821" s="25"/>
      <c r="W2821" s="77"/>
      <c r="X2821" s="25"/>
      <c r="Y2821" s="77"/>
      <c r="Z2821" s="25"/>
      <c r="AA2821" s="77"/>
      <c r="AB2821" s="25"/>
      <c r="AC2821" s="77"/>
      <c r="AD2821" s="25"/>
      <c r="AE2821" s="77"/>
      <c r="AF2821" s="25"/>
      <c r="AG2821" s="77"/>
      <c r="AH2821" s="302"/>
      <c r="AI2821" s="305"/>
      <c r="AJ2821" s="305"/>
      <c r="AK2821" s="305"/>
      <c r="AL2821" s="174"/>
      <c r="AM2821" s="305"/>
      <c r="AN2821" s="305"/>
      <c r="AO2821" s="305"/>
      <c r="AP2821" s="322"/>
      <c r="AQ2821" s="23"/>
      <c r="AR2821" s="75"/>
      <c r="AS2821" s="75"/>
      <c r="AT2821" s="75"/>
      <c r="AU2821" s="75"/>
      <c r="AV2821" s="75"/>
      <c r="AW2821" s="75"/>
      <c r="AX2821" s="75"/>
      <c r="AY2821" s="75"/>
      <c r="AZ2821" s="75"/>
      <c r="BA2821" s="75"/>
      <c r="BB2821" s="75"/>
      <c r="BC2821" s="75"/>
      <c r="BD2821" s="75"/>
      <c r="BE2821" s="339"/>
      <c r="BF2821" s="3"/>
      <c r="BG2821" s="3"/>
      <c r="BH2821" s="3"/>
    </row>
    <row r="2822" spans="2:60" s="1" customFormat="1">
      <c r="B2822" s="17" t="s">
        <v>615</v>
      </c>
      <c r="C2822" s="72"/>
      <c r="D2822" s="72"/>
      <c r="E2822" s="72"/>
      <c r="F2822" s="72"/>
      <c r="G2822" s="72"/>
      <c r="H2822" s="72"/>
      <c r="I2822" s="72"/>
      <c r="J2822" s="72"/>
      <c r="K2822" s="72"/>
      <c r="L2822" s="72"/>
      <c r="M2822" s="119"/>
      <c r="N2822" s="69" t="str">
        <f>VLOOKUP($B2822,D1_6!$B$5:$W$79,6,FALSE)&amp;""</f>
        <v/>
      </c>
      <c r="O2822" s="76"/>
      <c r="P2822" s="69" t="str">
        <f>VLOOKUP($B2822,D1_6!$B$5:$W$79,7,FALSE)&amp;""</f>
        <v/>
      </c>
      <c r="Q2822" s="76"/>
      <c r="R2822" s="69" t="str">
        <f>VLOOKUP($B2822,D1_6!$B$5:$W$79,8,FALSE)&amp;""</f>
        <v/>
      </c>
      <c r="S2822" s="76"/>
      <c r="T2822" s="69" t="str">
        <f>VLOOKUP($B2822,D1_6!$B$5:$W$79,9,FALSE)&amp;""</f>
        <v/>
      </c>
      <c r="U2822" s="76"/>
      <c r="V2822" s="69" t="str">
        <f>VLOOKUP($B2822,D1_6!$B$5:$W$79,10,FALSE)&amp;""</f>
        <v/>
      </c>
      <c r="W2822" s="76"/>
      <c r="X2822" s="69" t="str">
        <f>VLOOKUP($B2822,D1_6!$B$5:$W$79,11,FALSE)&amp;""</f>
        <v/>
      </c>
      <c r="Y2822" s="76"/>
      <c r="Z2822" s="69" t="str">
        <f>VLOOKUP($B2822,D1_6!$B$5:$W$79,12,FALSE)&amp;""</f>
        <v/>
      </c>
      <c r="AA2822" s="76"/>
      <c r="AB2822" s="69" t="str">
        <f>VLOOKUP($B2822,D1_6!$B$5:$W$79,13,FALSE)&amp;""</f>
        <v/>
      </c>
      <c r="AC2822" s="76"/>
      <c r="AD2822" s="69" t="str">
        <f>VLOOKUP($B2822,D1_6!$B$5:$W$79,14,FALSE)&amp;""</f>
        <v/>
      </c>
      <c r="AE2822" s="76"/>
      <c r="AF2822" s="69" t="str">
        <f>VLOOKUP($B2822,D1_6!$B$5:$W$79,15,FALSE)&amp;""</f>
        <v/>
      </c>
      <c r="AG2822" s="76"/>
      <c r="AH2822" s="299" t="str">
        <f>VLOOKUP($B2822,D1_6!$B$5:$W$79,17,FALSE)&amp;""</f>
        <v/>
      </c>
      <c r="AI2822" s="303"/>
      <c r="AJ2822" s="303"/>
      <c r="AK2822" s="303"/>
      <c r="AL2822" s="172" t="s">
        <v>410</v>
      </c>
      <c r="AM2822" s="308" t="str">
        <f>VLOOKUP($B2822,D1_6!$B$5:$W$79,18,FALSE)&amp;""</f>
        <v/>
      </c>
      <c r="AN2822" s="303"/>
      <c r="AO2822" s="303"/>
      <c r="AP2822" s="320"/>
      <c r="AQ2822" s="36" t="str">
        <f>VLOOKUP($B2822,D1_6!$B$5:$W$79,22,FALSE)&amp;""</f>
        <v/>
      </c>
      <c r="AR2822" s="74"/>
      <c r="AS2822" s="74"/>
      <c r="AT2822" s="74"/>
      <c r="AU2822" s="74"/>
      <c r="AV2822" s="74"/>
      <c r="AW2822" s="74"/>
      <c r="AX2822" s="74"/>
      <c r="AY2822" s="74"/>
      <c r="AZ2822" s="74"/>
      <c r="BA2822" s="74"/>
      <c r="BB2822" s="74"/>
      <c r="BC2822" s="74"/>
      <c r="BD2822" s="74"/>
      <c r="BE2822" s="337"/>
      <c r="BF2822" s="3"/>
      <c r="BG2822" s="3"/>
      <c r="BH2822" s="3"/>
    </row>
    <row r="2823" spans="2:60" s="1" customFormat="1">
      <c r="B2823" s="29"/>
      <c r="C2823" s="55"/>
      <c r="D2823" s="55"/>
      <c r="E2823" s="55"/>
      <c r="F2823" s="55"/>
      <c r="G2823" s="55"/>
      <c r="H2823" s="55"/>
      <c r="I2823" s="55"/>
      <c r="J2823" s="55"/>
      <c r="K2823" s="55"/>
      <c r="L2823" s="55"/>
      <c r="M2823" s="120"/>
      <c r="N2823" s="34"/>
      <c r="O2823" s="2"/>
      <c r="P2823" s="34"/>
      <c r="Q2823" s="2"/>
      <c r="R2823" s="34"/>
      <c r="S2823" s="2"/>
      <c r="T2823" s="34"/>
      <c r="U2823" s="2"/>
      <c r="V2823" s="34"/>
      <c r="W2823" s="2"/>
      <c r="X2823" s="34"/>
      <c r="Y2823" s="2"/>
      <c r="Z2823" s="34"/>
      <c r="AA2823" s="2"/>
      <c r="AB2823" s="34"/>
      <c r="AC2823" s="2"/>
      <c r="AD2823" s="34"/>
      <c r="AE2823" s="2"/>
      <c r="AF2823" s="34"/>
      <c r="AG2823" s="2"/>
      <c r="AH2823" s="300"/>
      <c r="AI2823" s="304"/>
      <c r="AJ2823" s="304"/>
      <c r="AK2823" s="304"/>
      <c r="AL2823" s="173"/>
      <c r="AM2823" s="304"/>
      <c r="AN2823" s="304"/>
      <c r="AO2823" s="304"/>
      <c r="AP2823" s="321"/>
      <c r="AQ2823" s="22"/>
      <c r="AR2823" s="57"/>
      <c r="AS2823" s="57"/>
      <c r="AT2823" s="57"/>
      <c r="AU2823" s="57"/>
      <c r="AV2823" s="57"/>
      <c r="AW2823" s="57"/>
      <c r="AX2823" s="57"/>
      <c r="AY2823" s="57"/>
      <c r="AZ2823" s="57"/>
      <c r="BA2823" s="57"/>
      <c r="BB2823" s="57"/>
      <c r="BC2823" s="57"/>
      <c r="BD2823" s="57"/>
      <c r="BE2823" s="338"/>
      <c r="BF2823" s="3"/>
      <c r="BG2823" s="3"/>
      <c r="BH2823" s="3"/>
    </row>
    <row r="2824" spans="2:60" s="1" customFormat="1">
      <c r="B2824" s="29"/>
      <c r="C2824" s="55"/>
      <c r="D2824" s="55"/>
      <c r="E2824" s="55"/>
      <c r="F2824" s="55"/>
      <c r="G2824" s="55"/>
      <c r="H2824" s="55"/>
      <c r="I2824" s="55"/>
      <c r="J2824" s="55"/>
      <c r="K2824" s="55"/>
      <c r="L2824" s="55"/>
      <c r="M2824" s="120"/>
      <c r="N2824" s="34"/>
      <c r="O2824" s="2"/>
      <c r="P2824" s="34"/>
      <c r="Q2824" s="2"/>
      <c r="R2824" s="34"/>
      <c r="S2824" s="2"/>
      <c r="T2824" s="34"/>
      <c r="U2824" s="2"/>
      <c r="V2824" s="34"/>
      <c r="W2824" s="2"/>
      <c r="X2824" s="34"/>
      <c r="Y2824" s="2"/>
      <c r="Z2824" s="34"/>
      <c r="AA2824" s="2"/>
      <c r="AB2824" s="34"/>
      <c r="AC2824" s="2"/>
      <c r="AD2824" s="34"/>
      <c r="AE2824" s="2"/>
      <c r="AF2824" s="34"/>
      <c r="AG2824" s="2"/>
      <c r="AH2824" s="301" t="str">
        <f>VLOOKUP($B2822,D1_6!$B$5:$W$79,19,FALSE)&amp;""</f>
        <v/>
      </c>
      <c r="AI2824" s="304"/>
      <c r="AJ2824" s="304"/>
      <c r="AK2824" s="304"/>
      <c r="AL2824" s="173" t="s">
        <v>410</v>
      </c>
      <c r="AM2824" s="309" t="str">
        <f>VLOOKUP($B2822,D1_6!$B$5:$W$79,20,FALSE)&amp;""</f>
        <v/>
      </c>
      <c r="AN2824" s="304"/>
      <c r="AO2824" s="304"/>
      <c r="AP2824" s="321"/>
      <c r="AQ2824" s="22"/>
      <c r="AR2824" s="57"/>
      <c r="AS2824" s="57"/>
      <c r="AT2824" s="57"/>
      <c r="AU2824" s="57"/>
      <c r="AV2824" s="57"/>
      <c r="AW2824" s="57"/>
      <c r="AX2824" s="57"/>
      <c r="AY2824" s="57"/>
      <c r="AZ2824" s="57"/>
      <c r="BA2824" s="57"/>
      <c r="BB2824" s="57"/>
      <c r="BC2824" s="57"/>
      <c r="BD2824" s="57"/>
      <c r="BE2824" s="338"/>
      <c r="BF2824" s="3"/>
      <c r="BG2824" s="3"/>
      <c r="BH2824" s="3"/>
    </row>
    <row r="2825" spans="2:60" s="1" customFormat="1">
      <c r="B2825" s="18"/>
      <c r="C2825" s="73"/>
      <c r="D2825" s="73"/>
      <c r="E2825" s="73"/>
      <c r="F2825" s="73"/>
      <c r="G2825" s="73"/>
      <c r="H2825" s="73"/>
      <c r="I2825" s="73"/>
      <c r="J2825" s="73"/>
      <c r="K2825" s="73"/>
      <c r="L2825" s="73"/>
      <c r="M2825" s="121"/>
      <c r="N2825" s="25"/>
      <c r="O2825" s="77"/>
      <c r="P2825" s="25"/>
      <c r="Q2825" s="77"/>
      <c r="R2825" s="25"/>
      <c r="S2825" s="77"/>
      <c r="T2825" s="25"/>
      <c r="U2825" s="77"/>
      <c r="V2825" s="25"/>
      <c r="W2825" s="77"/>
      <c r="X2825" s="25"/>
      <c r="Y2825" s="77"/>
      <c r="Z2825" s="25"/>
      <c r="AA2825" s="77"/>
      <c r="AB2825" s="25"/>
      <c r="AC2825" s="77"/>
      <c r="AD2825" s="25"/>
      <c r="AE2825" s="77"/>
      <c r="AF2825" s="25"/>
      <c r="AG2825" s="77"/>
      <c r="AH2825" s="302"/>
      <c r="AI2825" s="305"/>
      <c r="AJ2825" s="305"/>
      <c r="AK2825" s="305"/>
      <c r="AL2825" s="174"/>
      <c r="AM2825" s="305"/>
      <c r="AN2825" s="305"/>
      <c r="AO2825" s="305"/>
      <c r="AP2825" s="322"/>
      <c r="AQ2825" s="23"/>
      <c r="AR2825" s="75"/>
      <c r="AS2825" s="75"/>
      <c r="AT2825" s="75"/>
      <c r="AU2825" s="75"/>
      <c r="AV2825" s="75"/>
      <c r="AW2825" s="75"/>
      <c r="AX2825" s="75"/>
      <c r="AY2825" s="75"/>
      <c r="AZ2825" s="75"/>
      <c r="BA2825" s="75"/>
      <c r="BB2825" s="75"/>
      <c r="BC2825" s="75"/>
      <c r="BD2825" s="75"/>
      <c r="BE2825" s="339"/>
      <c r="BF2825" s="3"/>
      <c r="BG2825" s="3"/>
      <c r="BH2825" s="3"/>
    </row>
    <row r="2826" spans="2:60" s="1" customFormat="1">
      <c r="B2826" s="17" t="s">
        <v>5195</v>
      </c>
      <c r="C2826" s="72"/>
      <c r="D2826" s="72"/>
      <c r="E2826" s="72"/>
      <c r="F2826" s="72"/>
      <c r="G2826" s="72"/>
      <c r="H2826" s="72"/>
      <c r="I2826" s="72"/>
      <c r="J2826" s="72"/>
      <c r="K2826" s="72"/>
      <c r="L2826" s="72"/>
      <c r="M2826" s="119"/>
      <c r="N2826" s="69" t="str">
        <f>VLOOKUP($B2826,D1_6!$B$5:$W$79,6,FALSE)&amp;""</f>
        <v/>
      </c>
      <c r="O2826" s="76"/>
      <c r="P2826" s="69" t="str">
        <f>VLOOKUP($B2826,D1_6!$B$5:$W$79,7,FALSE)&amp;""</f>
        <v/>
      </c>
      <c r="Q2826" s="76"/>
      <c r="R2826" s="69" t="str">
        <f>VLOOKUP($B2826,D1_6!$B$5:$W$79,8,FALSE)&amp;""</f>
        <v/>
      </c>
      <c r="S2826" s="76"/>
      <c r="T2826" s="69" t="str">
        <f>VLOOKUP($B2826,D1_6!$B$5:$W$79,9,FALSE)&amp;""</f>
        <v/>
      </c>
      <c r="U2826" s="76"/>
      <c r="V2826" s="69" t="str">
        <f>VLOOKUP($B2826,D1_6!$B$5:$W$79,10,FALSE)&amp;""</f>
        <v/>
      </c>
      <c r="W2826" s="76"/>
      <c r="X2826" s="69" t="str">
        <f>VLOOKUP($B2826,D1_6!$B$5:$W$79,11,FALSE)&amp;""</f>
        <v/>
      </c>
      <c r="Y2826" s="76"/>
      <c r="Z2826" s="69" t="str">
        <f>VLOOKUP($B2826,D1_6!$B$5:$W$79,12,FALSE)&amp;""</f>
        <v/>
      </c>
      <c r="AA2826" s="76"/>
      <c r="AB2826" s="69" t="str">
        <f>VLOOKUP($B2826,D1_6!$B$5:$W$79,13,FALSE)&amp;""</f>
        <v/>
      </c>
      <c r="AC2826" s="76"/>
      <c r="AD2826" s="69" t="str">
        <f>VLOOKUP($B2826,D1_6!$B$5:$W$79,14,FALSE)&amp;""</f>
        <v/>
      </c>
      <c r="AE2826" s="76"/>
      <c r="AF2826" s="69" t="str">
        <f>VLOOKUP($B2826,D1_6!$B$5:$W$79,15,FALSE)&amp;""</f>
        <v/>
      </c>
      <c r="AG2826" s="76"/>
      <c r="AH2826" s="299" t="str">
        <f>VLOOKUP($B2826,D1_6!$B$5:$W$79,17,FALSE)&amp;""</f>
        <v/>
      </c>
      <c r="AI2826" s="303"/>
      <c r="AJ2826" s="303"/>
      <c r="AK2826" s="303"/>
      <c r="AL2826" s="172" t="s">
        <v>410</v>
      </c>
      <c r="AM2826" s="308" t="str">
        <f>VLOOKUP($B2826,D1_6!$B$5:$W$79,18,FALSE)&amp;""</f>
        <v/>
      </c>
      <c r="AN2826" s="303"/>
      <c r="AO2826" s="303"/>
      <c r="AP2826" s="320"/>
      <c r="AQ2826" s="36" t="str">
        <f>VLOOKUP($B2826,D1_6!$B$5:$W$79,22,FALSE)&amp;""</f>
        <v/>
      </c>
      <c r="AR2826" s="74"/>
      <c r="AS2826" s="74"/>
      <c r="AT2826" s="74"/>
      <c r="AU2826" s="74"/>
      <c r="AV2826" s="74"/>
      <c r="AW2826" s="74"/>
      <c r="AX2826" s="74"/>
      <c r="AY2826" s="74"/>
      <c r="AZ2826" s="74"/>
      <c r="BA2826" s="74"/>
      <c r="BB2826" s="74"/>
      <c r="BC2826" s="74"/>
      <c r="BD2826" s="74"/>
      <c r="BE2826" s="337"/>
      <c r="BF2826" s="3"/>
      <c r="BG2826" s="3"/>
      <c r="BH2826" s="3"/>
    </row>
    <row r="2827" spans="2:60" s="1" customFormat="1">
      <c r="B2827" s="29"/>
      <c r="C2827" s="55"/>
      <c r="D2827" s="55"/>
      <c r="E2827" s="55"/>
      <c r="F2827" s="55"/>
      <c r="G2827" s="55"/>
      <c r="H2827" s="55"/>
      <c r="I2827" s="55"/>
      <c r="J2827" s="55"/>
      <c r="K2827" s="55"/>
      <c r="L2827" s="55"/>
      <c r="M2827" s="120"/>
      <c r="N2827" s="34"/>
      <c r="O2827" s="2"/>
      <c r="P2827" s="34"/>
      <c r="Q2827" s="2"/>
      <c r="R2827" s="34"/>
      <c r="S2827" s="2"/>
      <c r="T2827" s="34"/>
      <c r="U2827" s="2"/>
      <c r="V2827" s="34"/>
      <c r="W2827" s="2"/>
      <c r="X2827" s="34"/>
      <c r="Y2827" s="2"/>
      <c r="Z2827" s="34"/>
      <c r="AA2827" s="2"/>
      <c r="AB2827" s="34"/>
      <c r="AC2827" s="2"/>
      <c r="AD2827" s="34"/>
      <c r="AE2827" s="2"/>
      <c r="AF2827" s="34"/>
      <c r="AG2827" s="2"/>
      <c r="AH2827" s="300"/>
      <c r="AI2827" s="304"/>
      <c r="AJ2827" s="304"/>
      <c r="AK2827" s="304"/>
      <c r="AL2827" s="173"/>
      <c r="AM2827" s="304"/>
      <c r="AN2827" s="304"/>
      <c r="AO2827" s="304"/>
      <c r="AP2827" s="321"/>
      <c r="AQ2827" s="22"/>
      <c r="AR2827" s="57"/>
      <c r="AS2827" s="57"/>
      <c r="AT2827" s="57"/>
      <c r="AU2827" s="57"/>
      <c r="AV2827" s="57"/>
      <c r="AW2827" s="57"/>
      <c r="AX2827" s="57"/>
      <c r="AY2827" s="57"/>
      <c r="AZ2827" s="57"/>
      <c r="BA2827" s="57"/>
      <c r="BB2827" s="57"/>
      <c r="BC2827" s="57"/>
      <c r="BD2827" s="57"/>
      <c r="BE2827" s="338"/>
      <c r="BF2827" s="3"/>
      <c r="BG2827" s="3"/>
      <c r="BH2827" s="3"/>
    </row>
    <row r="2828" spans="2:60" s="1" customFormat="1">
      <c r="B2828" s="29"/>
      <c r="C2828" s="55"/>
      <c r="D2828" s="55"/>
      <c r="E2828" s="55"/>
      <c r="F2828" s="55"/>
      <c r="G2828" s="55"/>
      <c r="H2828" s="55"/>
      <c r="I2828" s="55"/>
      <c r="J2828" s="55"/>
      <c r="K2828" s="55"/>
      <c r="L2828" s="55"/>
      <c r="M2828" s="120"/>
      <c r="N2828" s="34"/>
      <c r="O2828" s="2"/>
      <c r="P2828" s="34"/>
      <c r="Q2828" s="2"/>
      <c r="R2828" s="34"/>
      <c r="S2828" s="2"/>
      <c r="T2828" s="34"/>
      <c r="U2828" s="2"/>
      <c r="V2828" s="34"/>
      <c r="W2828" s="2"/>
      <c r="X2828" s="34"/>
      <c r="Y2828" s="2"/>
      <c r="Z2828" s="34"/>
      <c r="AA2828" s="2"/>
      <c r="AB2828" s="34"/>
      <c r="AC2828" s="2"/>
      <c r="AD2828" s="34"/>
      <c r="AE2828" s="2"/>
      <c r="AF2828" s="34"/>
      <c r="AG2828" s="2"/>
      <c r="AH2828" s="301" t="str">
        <f>VLOOKUP($B2826,D1_6!$B$5:$W$79,19,FALSE)&amp;""</f>
        <v/>
      </c>
      <c r="AI2828" s="304"/>
      <c r="AJ2828" s="304"/>
      <c r="AK2828" s="304"/>
      <c r="AL2828" s="173" t="s">
        <v>410</v>
      </c>
      <c r="AM2828" s="309" t="str">
        <f>VLOOKUP($B2826,D1_6!$B$5:$W$79,20,FALSE)&amp;""</f>
        <v/>
      </c>
      <c r="AN2828" s="304"/>
      <c r="AO2828" s="304"/>
      <c r="AP2828" s="321"/>
      <c r="AQ2828" s="22"/>
      <c r="AR2828" s="57"/>
      <c r="AS2828" s="57"/>
      <c r="AT2828" s="57"/>
      <c r="AU2828" s="57"/>
      <c r="AV2828" s="57"/>
      <c r="AW2828" s="57"/>
      <c r="AX2828" s="57"/>
      <c r="AY2828" s="57"/>
      <c r="AZ2828" s="57"/>
      <c r="BA2828" s="57"/>
      <c r="BB2828" s="57"/>
      <c r="BC2828" s="57"/>
      <c r="BD2828" s="57"/>
      <c r="BE2828" s="338"/>
      <c r="BF2828" s="3"/>
      <c r="BG2828" s="3"/>
      <c r="BH2828" s="3"/>
    </row>
    <row r="2829" spans="2:60" s="1" customFormat="1">
      <c r="B2829" s="18"/>
      <c r="C2829" s="73"/>
      <c r="D2829" s="73"/>
      <c r="E2829" s="73"/>
      <c r="F2829" s="73"/>
      <c r="G2829" s="73"/>
      <c r="H2829" s="73"/>
      <c r="I2829" s="73"/>
      <c r="J2829" s="73"/>
      <c r="K2829" s="73"/>
      <c r="L2829" s="73"/>
      <c r="M2829" s="121"/>
      <c r="N2829" s="25"/>
      <c r="O2829" s="77"/>
      <c r="P2829" s="25"/>
      <c r="Q2829" s="77"/>
      <c r="R2829" s="25"/>
      <c r="S2829" s="77"/>
      <c r="T2829" s="25"/>
      <c r="U2829" s="77"/>
      <c r="V2829" s="25"/>
      <c r="W2829" s="77"/>
      <c r="X2829" s="25"/>
      <c r="Y2829" s="77"/>
      <c r="Z2829" s="25"/>
      <c r="AA2829" s="77"/>
      <c r="AB2829" s="25"/>
      <c r="AC2829" s="77"/>
      <c r="AD2829" s="25"/>
      <c r="AE2829" s="77"/>
      <c r="AF2829" s="25"/>
      <c r="AG2829" s="77"/>
      <c r="AH2829" s="302"/>
      <c r="AI2829" s="305"/>
      <c r="AJ2829" s="305"/>
      <c r="AK2829" s="305"/>
      <c r="AL2829" s="174"/>
      <c r="AM2829" s="305"/>
      <c r="AN2829" s="305"/>
      <c r="AO2829" s="305"/>
      <c r="AP2829" s="322"/>
      <c r="AQ2829" s="23"/>
      <c r="AR2829" s="75"/>
      <c r="AS2829" s="75"/>
      <c r="AT2829" s="75"/>
      <c r="AU2829" s="75"/>
      <c r="AV2829" s="75"/>
      <c r="AW2829" s="75"/>
      <c r="AX2829" s="75"/>
      <c r="AY2829" s="75"/>
      <c r="AZ2829" s="75"/>
      <c r="BA2829" s="75"/>
      <c r="BB2829" s="75"/>
      <c r="BC2829" s="75"/>
      <c r="BD2829" s="75"/>
      <c r="BE2829" s="339"/>
      <c r="BF2829" s="3"/>
      <c r="BG2829" s="3"/>
      <c r="BH2829" s="3"/>
    </row>
    <row r="2830" spans="2:60" s="1" customFormat="1">
      <c r="B2830" s="17" t="s">
        <v>5018</v>
      </c>
      <c r="C2830" s="72"/>
      <c r="D2830" s="72"/>
      <c r="E2830" s="72"/>
      <c r="F2830" s="72"/>
      <c r="G2830" s="72"/>
      <c r="H2830" s="72"/>
      <c r="I2830" s="72"/>
      <c r="J2830" s="72"/>
      <c r="K2830" s="72"/>
      <c r="L2830" s="72"/>
      <c r="M2830" s="119"/>
      <c r="N2830" s="69" t="str">
        <f>VLOOKUP($B2830,D1_6!$B$5:$W$79,6,FALSE)&amp;""</f>
        <v/>
      </c>
      <c r="O2830" s="76"/>
      <c r="P2830" s="69" t="str">
        <f>VLOOKUP($B2830,D1_6!$B$5:$W$79,7,FALSE)&amp;""</f>
        <v/>
      </c>
      <c r="Q2830" s="76"/>
      <c r="R2830" s="69" t="str">
        <f>VLOOKUP($B2830,D1_6!$B$5:$W$79,8,FALSE)&amp;""</f>
        <v/>
      </c>
      <c r="S2830" s="76"/>
      <c r="T2830" s="69" t="str">
        <f>VLOOKUP($B2830,D1_6!$B$5:$W$79,9,FALSE)&amp;""</f>
        <v/>
      </c>
      <c r="U2830" s="76"/>
      <c r="V2830" s="69" t="str">
        <f>VLOOKUP($B2830,D1_6!$B$5:$W$79,10,FALSE)&amp;""</f>
        <v/>
      </c>
      <c r="W2830" s="76"/>
      <c r="X2830" s="69" t="str">
        <f>VLOOKUP($B2830,D1_6!$B$5:$W$79,11,FALSE)&amp;""</f>
        <v/>
      </c>
      <c r="Y2830" s="76"/>
      <c r="Z2830" s="69" t="str">
        <f>VLOOKUP($B2830,D1_6!$B$5:$W$79,12,FALSE)&amp;""</f>
        <v/>
      </c>
      <c r="AA2830" s="76"/>
      <c r="AB2830" s="69" t="str">
        <f>VLOOKUP($B2830,D1_6!$B$5:$W$79,13,FALSE)&amp;""</f>
        <v/>
      </c>
      <c r="AC2830" s="76"/>
      <c r="AD2830" s="69" t="str">
        <f>VLOOKUP($B2830,D1_6!$B$5:$W$79,14,FALSE)&amp;""</f>
        <v/>
      </c>
      <c r="AE2830" s="76"/>
      <c r="AF2830" s="69" t="str">
        <f>VLOOKUP($B2830,D1_6!$B$5:$W$79,15,FALSE)&amp;""</f>
        <v/>
      </c>
      <c r="AG2830" s="76"/>
      <c r="AH2830" s="299" t="str">
        <f>VLOOKUP($B2830,D1_6!$B$5:$W$79,17,FALSE)&amp;""</f>
        <v/>
      </c>
      <c r="AI2830" s="303"/>
      <c r="AJ2830" s="303"/>
      <c r="AK2830" s="303"/>
      <c r="AL2830" s="172" t="s">
        <v>410</v>
      </c>
      <c r="AM2830" s="308" t="str">
        <f>VLOOKUP($B2830,D1_6!$B$5:$W$79,18,FALSE)&amp;""</f>
        <v/>
      </c>
      <c r="AN2830" s="303"/>
      <c r="AO2830" s="303"/>
      <c r="AP2830" s="320"/>
      <c r="AQ2830" s="36" t="str">
        <f>VLOOKUP($B2830,D1_6!$B$5:$W$79,22,FALSE)&amp;""</f>
        <v/>
      </c>
      <c r="AR2830" s="74"/>
      <c r="AS2830" s="74"/>
      <c r="AT2830" s="74"/>
      <c r="AU2830" s="74"/>
      <c r="AV2830" s="74"/>
      <c r="AW2830" s="74"/>
      <c r="AX2830" s="74"/>
      <c r="AY2830" s="74"/>
      <c r="AZ2830" s="74"/>
      <c r="BA2830" s="74"/>
      <c r="BB2830" s="74"/>
      <c r="BC2830" s="74"/>
      <c r="BD2830" s="74"/>
      <c r="BE2830" s="337"/>
      <c r="BF2830" s="3"/>
      <c r="BG2830" s="3"/>
      <c r="BH2830" s="3"/>
    </row>
    <row r="2831" spans="2:60" s="1" customFormat="1">
      <c r="B2831" s="29"/>
      <c r="C2831" s="55"/>
      <c r="D2831" s="55"/>
      <c r="E2831" s="55"/>
      <c r="F2831" s="55"/>
      <c r="G2831" s="55"/>
      <c r="H2831" s="55"/>
      <c r="I2831" s="55"/>
      <c r="J2831" s="55"/>
      <c r="K2831" s="55"/>
      <c r="L2831" s="55"/>
      <c r="M2831" s="120"/>
      <c r="N2831" s="34"/>
      <c r="O2831" s="2"/>
      <c r="P2831" s="34"/>
      <c r="Q2831" s="2"/>
      <c r="R2831" s="34"/>
      <c r="S2831" s="2"/>
      <c r="T2831" s="34"/>
      <c r="U2831" s="2"/>
      <c r="V2831" s="34"/>
      <c r="W2831" s="2"/>
      <c r="X2831" s="34"/>
      <c r="Y2831" s="2"/>
      <c r="Z2831" s="34"/>
      <c r="AA2831" s="2"/>
      <c r="AB2831" s="34"/>
      <c r="AC2831" s="2"/>
      <c r="AD2831" s="34"/>
      <c r="AE2831" s="2"/>
      <c r="AF2831" s="34"/>
      <c r="AG2831" s="2"/>
      <c r="AH2831" s="300"/>
      <c r="AI2831" s="304"/>
      <c r="AJ2831" s="304"/>
      <c r="AK2831" s="304"/>
      <c r="AL2831" s="173"/>
      <c r="AM2831" s="304"/>
      <c r="AN2831" s="304"/>
      <c r="AO2831" s="304"/>
      <c r="AP2831" s="321"/>
      <c r="AQ2831" s="22"/>
      <c r="AR2831" s="57"/>
      <c r="AS2831" s="57"/>
      <c r="AT2831" s="57"/>
      <c r="AU2831" s="57"/>
      <c r="AV2831" s="57"/>
      <c r="AW2831" s="57"/>
      <c r="AX2831" s="57"/>
      <c r="AY2831" s="57"/>
      <c r="AZ2831" s="57"/>
      <c r="BA2831" s="57"/>
      <c r="BB2831" s="57"/>
      <c r="BC2831" s="57"/>
      <c r="BD2831" s="57"/>
      <c r="BE2831" s="338"/>
      <c r="BF2831" s="3"/>
      <c r="BG2831" s="3"/>
      <c r="BH2831" s="3"/>
    </row>
    <row r="2832" spans="2:60" s="1" customFormat="1">
      <c r="B2832" s="29"/>
      <c r="C2832" s="55"/>
      <c r="D2832" s="55"/>
      <c r="E2832" s="55"/>
      <c r="F2832" s="55"/>
      <c r="G2832" s="55"/>
      <c r="H2832" s="55"/>
      <c r="I2832" s="55"/>
      <c r="J2832" s="55"/>
      <c r="K2832" s="55"/>
      <c r="L2832" s="55"/>
      <c r="M2832" s="120"/>
      <c r="N2832" s="34"/>
      <c r="O2832" s="2"/>
      <c r="P2832" s="34"/>
      <c r="Q2832" s="2"/>
      <c r="R2832" s="34"/>
      <c r="S2832" s="2"/>
      <c r="T2832" s="34"/>
      <c r="U2832" s="2"/>
      <c r="V2832" s="34"/>
      <c r="W2832" s="2"/>
      <c r="X2832" s="34"/>
      <c r="Y2832" s="2"/>
      <c r="Z2832" s="34"/>
      <c r="AA2832" s="2"/>
      <c r="AB2832" s="34"/>
      <c r="AC2832" s="2"/>
      <c r="AD2832" s="34"/>
      <c r="AE2832" s="2"/>
      <c r="AF2832" s="34"/>
      <c r="AG2832" s="2"/>
      <c r="AH2832" s="301" t="str">
        <f>VLOOKUP($B2830,D1_6!$B$5:$W$79,19,FALSE)&amp;""</f>
        <v/>
      </c>
      <c r="AI2832" s="304"/>
      <c r="AJ2832" s="304"/>
      <c r="AK2832" s="304"/>
      <c r="AL2832" s="173" t="s">
        <v>410</v>
      </c>
      <c r="AM2832" s="309" t="str">
        <f>VLOOKUP($B2830,D1_6!$B$5:$W$79,20,FALSE)&amp;""</f>
        <v/>
      </c>
      <c r="AN2832" s="304"/>
      <c r="AO2832" s="304"/>
      <c r="AP2832" s="321"/>
      <c r="AQ2832" s="22"/>
      <c r="AR2832" s="57"/>
      <c r="AS2832" s="57"/>
      <c r="AT2832" s="57"/>
      <c r="AU2832" s="57"/>
      <c r="AV2832" s="57"/>
      <c r="AW2832" s="57"/>
      <c r="AX2832" s="57"/>
      <c r="AY2832" s="57"/>
      <c r="AZ2832" s="57"/>
      <c r="BA2832" s="57"/>
      <c r="BB2832" s="57"/>
      <c r="BC2832" s="57"/>
      <c r="BD2832" s="57"/>
      <c r="BE2832" s="338"/>
      <c r="BF2832" s="3"/>
      <c r="BG2832" s="3"/>
      <c r="BH2832" s="3"/>
    </row>
    <row r="2833" spans="2:60" s="1" customFormat="1">
      <c r="B2833" s="18"/>
      <c r="C2833" s="73"/>
      <c r="D2833" s="73"/>
      <c r="E2833" s="73"/>
      <c r="F2833" s="73"/>
      <c r="G2833" s="73"/>
      <c r="H2833" s="73"/>
      <c r="I2833" s="73"/>
      <c r="J2833" s="73"/>
      <c r="K2833" s="73"/>
      <c r="L2833" s="73"/>
      <c r="M2833" s="121"/>
      <c r="N2833" s="25"/>
      <c r="O2833" s="77"/>
      <c r="P2833" s="25"/>
      <c r="Q2833" s="77"/>
      <c r="R2833" s="25"/>
      <c r="S2833" s="77"/>
      <c r="T2833" s="25"/>
      <c r="U2833" s="77"/>
      <c r="V2833" s="25"/>
      <c r="W2833" s="77"/>
      <c r="X2833" s="25"/>
      <c r="Y2833" s="77"/>
      <c r="Z2833" s="25"/>
      <c r="AA2833" s="77"/>
      <c r="AB2833" s="25"/>
      <c r="AC2833" s="77"/>
      <c r="AD2833" s="25"/>
      <c r="AE2833" s="77"/>
      <c r="AF2833" s="25"/>
      <c r="AG2833" s="77"/>
      <c r="AH2833" s="302"/>
      <c r="AI2833" s="305"/>
      <c r="AJ2833" s="305"/>
      <c r="AK2833" s="305"/>
      <c r="AL2833" s="174"/>
      <c r="AM2833" s="305"/>
      <c r="AN2833" s="305"/>
      <c r="AO2833" s="305"/>
      <c r="AP2833" s="322"/>
      <c r="AQ2833" s="23"/>
      <c r="AR2833" s="75"/>
      <c r="AS2833" s="75"/>
      <c r="AT2833" s="75"/>
      <c r="AU2833" s="75"/>
      <c r="AV2833" s="75"/>
      <c r="AW2833" s="75"/>
      <c r="AX2833" s="75"/>
      <c r="AY2833" s="75"/>
      <c r="AZ2833" s="75"/>
      <c r="BA2833" s="75"/>
      <c r="BB2833" s="75"/>
      <c r="BC2833" s="75"/>
      <c r="BD2833" s="75"/>
      <c r="BE2833" s="339"/>
      <c r="BF2833" s="3"/>
      <c r="BG2833" s="3"/>
      <c r="BH2833" s="3"/>
    </row>
    <row r="2834" spans="2:60" s="1" customFormat="1">
      <c r="B2834" s="17" t="s">
        <v>5196</v>
      </c>
      <c r="C2834" s="72"/>
      <c r="D2834" s="72"/>
      <c r="E2834" s="72"/>
      <c r="F2834" s="72"/>
      <c r="G2834" s="72"/>
      <c r="H2834" s="72"/>
      <c r="I2834" s="72"/>
      <c r="J2834" s="72"/>
      <c r="K2834" s="72"/>
      <c r="L2834" s="72"/>
      <c r="M2834" s="119"/>
      <c r="N2834" s="69" t="str">
        <f>VLOOKUP($B2834,D1_6!$B$5:$W$79,6,FALSE)&amp;""</f>
        <v/>
      </c>
      <c r="O2834" s="76"/>
      <c r="P2834" s="69" t="str">
        <f>VLOOKUP($B2834,D1_6!$B$5:$W$79,7,FALSE)&amp;""</f>
        <v/>
      </c>
      <c r="Q2834" s="76"/>
      <c r="R2834" s="69" t="str">
        <f>VLOOKUP($B2834,D1_6!$B$5:$W$79,8,FALSE)&amp;""</f>
        <v/>
      </c>
      <c r="S2834" s="76"/>
      <c r="T2834" s="69" t="str">
        <f>VLOOKUP($B2834,D1_6!$B$5:$W$79,9,FALSE)&amp;""</f>
        <v/>
      </c>
      <c r="U2834" s="76"/>
      <c r="V2834" s="69" t="str">
        <f>VLOOKUP($B2834,D1_6!$B$5:$W$79,10,FALSE)&amp;""</f>
        <v/>
      </c>
      <c r="W2834" s="76"/>
      <c r="X2834" s="69" t="str">
        <f>VLOOKUP($B2834,D1_6!$B$5:$W$79,11,FALSE)&amp;""</f>
        <v/>
      </c>
      <c r="Y2834" s="76"/>
      <c r="Z2834" s="69" t="str">
        <f>VLOOKUP($B2834,D1_6!$B$5:$W$79,12,FALSE)&amp;""</f>
        <v/>
      </c>
      <c r="AA2834" s="76"/>
      <c r="AB2834" s="69" t="str">
        <f>VLOOKUP($B2834,D1_6!$B$5:$W$79,13,FALSE)&amp;""</f>
        <v/>
      </c>
      <c r="AC2834" s="76"/>
      <c r="AD2834" s="69" t="str">
        <f>VLOOKUP($B2834,D1_6!$B$5:$W$79,14,FALSE)&amp;""</f>
        <v/>
      </c>
      <c r="AE2834" s="76"/>
      <c r="AF2834" s="69" t="str">
        <f>VLOOKUP($B2834,D1_6!$B$5:$W$79,15,FALSE)&amp;""</f>
        <v/>
      </c>
      <c r="AG2834" s="76"/>
      <c r="AH2834" s="299" t="str">
        <f>VLOOKUP($B2834,D1_6!$B$5:$W$79,17,FALSE)&amp;""</f>
        <v/>
      </c>
      <c r="AI2834" s="303"/>
      <c r="AJ2834" s="303"/>
      <c r="AK2834" s="303"/>
      <c r="AL2834" s="172" t="s">
        <v>410</v>
      </c>
      <c r="AM2834" s="308" t="str">
        <f>VLOOKUP($B2834,D1_6!$B$5:$W$79,18,FALSE)&amp;""</f>
        <v/>
      </c>
      <c r="AN2834" s="303"/>
      <c r="AO2834" s="303"/>
      <c r="AP2834" s="320"/>
      <c r="AQ2834" s="36" t="str">
        <f>VLOOKUP($B2834,D1_6!$B$5:$W$79,22,FALSE)&amp;""</f>
        <v/>
      </c>
      <c r="AR2834" s="74"/>
      <c r="AS2834" s="74"/>
      <c r="AT2834" s="74"/>
      <c r="AU2834" s="74"/>
      <c r="AV2834" s="74"/>
      <c r="AW2834" s="74"/>
      <c r="AX2834" s="74"/>
      <c r="AY2834" s="74"/>
      <c r="AZ2834" s="74"/>
      <c r="BA2834" s="74"/>
      <c r="BB2834" s="74"/>
      <c r="BC2834" s="74"/>
      <c r="BD2834" s="74"/>
      <c r="BE2834" s="337"/>
      <c r="BF2834" s="3"/>
      <c r="BG2834" s="3"/>
      <c r="BH2834" s="3"/>
    </row>
    <row r="2835" spans="2:60" s="1" customFormat="1">
      <c r="B2835" s="29"/>
      <c r="C2835" s="55"/>
      <c r="D2835" s="55"/>
      <c r="E2835" s="55"/>
      <c r="F2835" s="55"/>
      <c r="G2835" s="55"/>
      <c r="H2835" s="55"/>
      <c r="I2835" s="55"/>
      <c r="J2835" s="55"/>
      <c r="K2835" s="55"/>
      <c r="L2835" s="55"/>
      <c r="M2835" s="120"/>
      <c r="N2835" s="34"/>
      <c r="O2835" s="2"/>
      <c r="P2835" s="34"/>
      <c r="Q2835" s="2"/>
      <c r="R2835" s="34"/>
      <c r="S2835" s="2"/>
      <c r="T2835" s="34"/>
      <c r="U2835" s="2"/>
      <c r="V2835" s="34"/>
      <c r="W2835" s="2"/>
      <c r="X2835" s="34"/>
      <c r="Y2835" s="2"/>
      <c r="Z2835" s="34"/>
      <c r="AA2835" s="2"/>
      <c r="AB2835" s="34"/>
      <c r="AC2835" s="2"/>
      <c r="AD2835" s="34"/>
      <c r="AE2835" s="2"/>
      <c r="AF2835" s="34"/>
      <c r="AG2835" s="2"/>
      <c r="AH2835" s="300"/>
      <c r="AI2835" s="304"/>
      <c r="AJ2835" s="304"/>
      <c r="AK2835" s="304"/>
      <c r="AL2835" s="173"/>
      <c r="AM2835" s="304"/>
      <c r="AN2835" s="304"/>
      <c r="AO2835" s="304"/>
      <c r="AP2835" s="321"/>
      <c r="AQ2835" s="22"/>
      <c r="AR2835" s="57"/>
      <c r="AS2835" s="57"/>
      <c r="AT2835" s="57"/>
      <c r="AU2835" s="57"/>
      <c r="AV2835" s="57"/>
      <c r="AW2835" s="57"/>
      <c r="AX2835" s="57"/>
      <c r="AY2835" s="57"/>
      <c r="AZ2835" s="57"/>
      <c r="BA2835" s="57"/>
      <c r="BB2835" s="57"/>
      <c r="BC2835" s="57"/>
      <c r="BD2835" s="57"/>
      <c r="BE2835" s="338"/>
      <c r="BF2835" s="3"/>
      <c r="BG2835" s="3"/>
      <c r="BH2835" s="3"/>
    </row>
    <row r="2836" spans="2:60">
      <c r="B2836" s="29"/>
      <c r="C2836" s="55"/>
      <c r="D2836" s="55"/>
      <c r="E2836" s="55"/>
      <c r="F2836" s="55"/>
      <c r="G2836" s="55"/>
      <c r="H2836" s="55"/>
      <c r="I2836" s="55"/>
      <c r="J2836" s="55"/>
      <c r="K2836" s="55"/>
      <c r="L2836" s="55"/>
      <c r="M2836" s="120"/>
      <c r="N2836" s="34"/>
      <c r="O2836" s="2"/>
      <c r="P2836" s="34"/>
      <c r="Q2836" s="2"/>
      <c r="R2836" s="34"/>
      <c r="S2836" s="2"/>
      <c r="T2836" s="34"/>
      <c r="U2836" s="2"/>
      <c r="V2836" s="34"/>
      <c r="W2836" s="2"/>
      <c r="X2836" s="34"/>
      <c r="Y2836" s="2"/>
      <c r="Z2836" s="34"/>
      <c r="AA2836" s="2"/>
      <c r="AB2836" s="34"/>
      <c r="AC2836" s="2"/>
      <c r="AD2836" s="34"/>
      <c r="AE2836" s="2"/>
      <c r="AF2836" s="34"/>
      <c r="AG2836" s="2"/>
      <c r="AH2836" s="301" t="str">
        <f>VLOOKUP($B2834,D1_6!$B$5:$W$79,19,FALSE)&amp;""</f>
        <v/>
      </c>
      <c r="AI2836" s="304"/>
      <c r="AJ2836" s="304"/>
      <c r="AK2836" s="304"/>
      <c r="AL2836" s="173" t="s">
        <v>410</v>
      </c>
      <c r="AM2836" s="309" t="str">
        <f>VLOOKUP($B2834,D1_6!$B$5:$W$79,20,FALSE)&amp;""</f>
        <v/>
      </c>
      <c r="AN2836" s="304"/>
      <c r="AO2836" s="304"/>
      <c r="AP2836" s="321"/>
      <c r="AQ2836" s="22"/>
      <c r="AR2836" s="57"/>
      <c r="AS2836" s="57"/>
      <c r="AT2836" s="57"/>
      <c r="AU2836" s="57"/>
      <c r="AV2836" s="57"/>
      <c r="AW2836" s="57"/>
      <c r="AX2836" s="57"/>
      <c r="AY2836" s="57"/>
      <c r="AZ2836" s="57"/>
      <c r="BA2836" s="57"/>
      <c r="BB2836" s="57"/>
      <c r="BC2836" s="57"/>
      <c r="BD2836" s="57"/>
      <c r="BE2836" s="338"/>
    </row>
    <row r="2837" spans="2:60">
      <c r="B2837" s="18"/>
      <c r="C2837" s="73"/>
      <c r="D2837" s="73"/>
      <c r="E2837" s="73"/>
      <c r="F2837" s="73"/>
      <c r="G2837" s="73"/>
      <c r="H2837" s="73"/>
      <c r="I2837" s="73"/>
      <c r="J2837" s="73"/>
      <c r="K2837" s="73"/>
      <c r="L2837" s="73"/>
      <c r="M2837" s="121"/>
      <c r="N2837" s="25"/>
      <c r="O2837" s="77"/>
      <c r="P2837" s="25"/>
      <c r="Q2837" s="77"/>
      <c r="R2837" s="25"/>
      <c r="S2837" s="77"/>
      <c r="T2837" s="25"/>
      <c r="U2837" s="77"/>
      <c r="V2837" s="25"/>
      <c r="W2837" s="77"/>
      <c r="X2837" s="25"/>
      <c r="Y2837" s="77"/>
      <c r="Z2837" s="25"/>
      <c r="AA2837" s="77"/>
      <c r="AB2837" s="25"/>
      <c r="AC2837" s="77"/>
      <c r="AD2837" s="25"/>
      <c r="AE2837" s="77"/>
      <c r="AF2837" s="25"/>
      <c r="AG2837" s="77"/>
      <c r="AH2837" s="302"/>
      <c r="AI2837" s="305"/>
      <c r="AJ2837" s="305"/>
      <c r="AK2837" s="305"/>
      <c r="AL2837" s="174"/>
      <c r="AM2837" s="305"/>
      <c r="AN2837" s="305"/>
      <c r="AO2837" s="305"/>
      <c r="AP2837" s="322"/>
      <c r="AQ2837" s="23"/>
      <c r="AR2837" s="75"/>
      <c r="AS2837" s="75"/>
      <c r="AT2837" s="75"/>
      <c r="AU2837" s="75"/>
      <c r="AV2837" s="75"/>
      <c r="AW2837" s="75"/>
      <c r="AX2837" s="75"/>
      <c r="AY2837" s="75"/>
      <c r="AZ2837" s="75"/>
      <c r="BA2837" s="75"/>
      <c r="BB2837" s="75"/>
      <c r="BC2837" s="75"/>
      <c r="BD2837" s="75"/>
      <c r="BE2837" s="339"/>
    </row>
    <row r="2838" spans="2:60">
      <c r="B2838" s="17" t="s">
        <v>5102</v>
      </c>
      <c r="C2838" s="72"/>
      <c r="D2838" s="72"/>
      <c r="E2838" s="72"/>
      <c r="F2838" s="72"/>
      <c r="G2838" s="72"/>
      <c r="H2838" s="72"/>
      <c r="I2838" s="72"/>
      <c r="J2838" s="72"/>
      <c r="K2838" s="72"/>
      <c r="L2838" s="72"/>
      <c r="M2838" s="119"/>
      <c r="N2838" s="69" t="str">
        <f>VLOOKUP($B2838,D1_6!$B$5:$W$79,6,FALSE)&amp;""</f>
        <v/>
      </c>
      <c r="O2838" s="76"/>
      <c r="P2838" s="69" t="str">
        <f>VLOOKUP($B2838,D1_6!$B$5:$W$79,7,FALSE)&amp;""</f>
        <v/>
      </c>
      <c r="Q2838" s="76"/>
      <c r="R2838" s="69" t="str">
        <f>VLOOKUP($B2838,D1_6!$B$5:$W$79,8,FALSE)&amp;""</f>
        <v/>
      </c>
      <c r="S2838" s="76"/>
      <c r="T2838" s="69" t="str">
        <f>VLOOKUP($B2838,D1_6!$B$5:$W$79,9,FALSE)&amp;""</f>
        <v/>
      </c>
      <c r="U2838" s="76"/>
      <c r="V2838" s="69" t="str">
        <f>VLOOKUP($B2838,D1_6!$B$5:$W$79,10,FALSE)&amp;""</f>
        <v/>
      </c>
      <c r="W2838" s="76"/>
      <c r="X2838" s="69" t="str">
        <f>VLOOKUP($B2838,D1_6!$B$5:$W$79,11,FALSE)&amp;""</f>
        <v/>
      </c>
      <c r="Y2838" s="76"/>
      <c r="Z2838" s="69" t="str">
        <f>VLOOKUP($B2838,D1_6!$B$5:$W$79,12,FALSE)&amp;""</f>
        <v/>
      </c>
      <c r="AA2838" s="76"/>
      <c r="AB2838" s="69" t="str">
        <f>VLOOKUP($B2838,D1_6!$B$5:$W$79,13,FALSE)&amp;""</f>
        <v/>
      </c>
      <c r="AC2838" s="76"/>
      <c r="AD2838" s="69" t="str">
        <f>VLOOKUP($B2838,D1_6!$B$5:$W$79,14,FALSE)&amp;""</f>
        <v/>
      </c>
      <c r="AE2838" s="76"/>
      <c r="AF2838" s="69" t="str">
        <f>VLOOKUP($B2838,D1_6!$B$5:$W$79,15,FALSE)&amp;""</f>
        <v/>
      </c>
      <c r="AG2838" s="76"/>
      <c r="AH2838" s="299" t="str">
        <f>VLOOKUP($B2838,D1_6!$B$5:$W$79,17,FALSE)&amp;""</f>
        <v/>
      </c>
      <c r="AI2838" s="303"/>
      <c r="AJ2838" s="303"/>
      <c r="AK2838" s="303"/>
      <c r="AL2838" s="172" t="s">
        <v>410</v>
      </c>
      <c r="AM2838" s="308" t="str">
        <f>VLOOKUP($B2838,D1_6!$B$5:$W$79,18,FALSE)&amp;""</f>
        <v/>
      </c>
      <c r="AN2838" s="303"/>
      <c r="AO2838" s="303"/>
      <c r="AP2838" s="320"/>
      <c r="AQ2838" s="36" t="str">
        <f>VLOOKUP($B2838,D1_6!$B$5:$W$79,22,FALSE)&amp;""</f>
        <v/>
      </c>
      <c r="AR2838" s="74"/>
      <c r="AS2838" s="74"/>
      <c r="AT2838" s="74"/>
      <c r="AU2838" s="74"/>
      <c r="AV2838" s="74"/>
      <c r="AW2838" s="74"/>
      <c r="AX2838" s="74"/>
      <c r="AY2838" s="74"/>
      <c r="AZ2838" s="74"/>
      <c r="BA2838" s="74"/>
      <c r="BB2838" s="74"/>
      <c r="BC2838" s="74"/>
      <c r="BD2838" s="74"/>
      <c r="BE2838" s="337"/>
    </row>
    <row r="2839" spans="2:60">
      <c r="B2839" s="29"/>
      <c r="C2839" s="55"/>
      <c r="D2839" s="55"/>
      <c r="E2839" s="55"/>
      <c r="F2839" s="55"/>
      <c r="G2839" s="55"/>
      <c r="H2839" s="55"/>
      <c r="I2839" s="55"/>
      <c r="J2839" s="55"/>
      <c r="K2839" s="55"/>
      <c r="L2839" s="55"/>
      <c r="M2839" s="120"/>
      <c r="N2839" s="34"/>
      <c r="O2839" s="2"/>
      <c r="P2839" s="34"/>
      <c r="Q2839" s="2"/>
      <c r="R2839" s="34"/>
      <c r="S2839" s="2"/>
      <c r="T2839" s="34"/>
      <c r="U2839" s="2"/>
      <c r="V2839" s="34"/>
      <c r="W2839" s="2"/>
      <c r="X2839" s="34"/>
      <c r="Y2839" s="2"/>
      <c r="Z2839" s="34"/>
      <c r="AA2839" s="2"/>
      <c r="AB2839" s="34"/>
      <c r="AC2839" s="2"/>
      <c r="AD2839" s="34"/>
      <c r="AE2839" s="2"/>
      <c r="AF2839" s="34"/>
      <c r="AG2839" s="2"/>
      <c r="AH2839" s="300"/>
      <c r="AI2839" s="304"/>
      <c r="AJ2839" s="304"/>
      <c r="AK2839" s="304"/>
      <c r="AL2839" s="173"/>
      <c r="AM2839" s="304"/>
      <c r="AN2839" s="304"/>
      <c r="AO2839" s="304"/>
      <c r="AP2839" s="321"/>
      <c r="AQ2839" s="22"/>
      <c r="AR2839" s="57"/>
      <c r="AS2839" s="57"/>
      <c r="AT2839" s="57"/>
      <c r="AU2839" s="57"/>
      <c r="AV2839" s="57"/>
      <c r="AW2839" s="57"/>
      <c r="AX2839" s="57"/>
      <c r="AY2839" s="57"/>
      <c r="AZ2839" s="57"/>
      <c r="BA2839" s="57"/>
      <c r="BB2839" s="57"/>
      <c r="BC2839" s="57"/>
      <c r="BD2839" s="57"/>
      <c r="BE2839" s="338"/>
    </row>
    <row r="2840" spans="2:60">
      <c r="B2840" s="29"/>
      <c r="C2840" s="55"/>
      <c r="D2840" s="55"/>
      <c r="E2840" s="55"/>
      <c r="F2840" s="55"/>
      <c r="G2840" s="55"/>
      <c r="H2840" s="55"/>
      <c r="I2840" s="55"/>
      <c r="J2840" s="55"/>
      <c r="K2840" s="55"/>
      <c r="L2840" s="55"/>
      <c r="M2840" s="120"/>
      <c r="N2840" s="34"/>
      <c r="O2840" s="2"/>
      <c r="P2840" s="34"/>
      <c r="Q2840" s="2"/>
      <c r="R2840" s="34"/>
      <c r="S2840" s="2"/>
      <c r="T2840" s="34"/>
      <c r="U2840" s="2"/>
      <c r="V2840" s="34"/>
      <c r="W2840" s="2"/>
      <c r="X2840" s="34"/>
      <c r="Y2840" s="2"/>
      <c r="Z2840" s="34"/>
      <c r="AA2840" s="2"/>
      <c r="AB2840" s="34"/>
      <c r="AC2840" s="2"/>
      <c r="AD2840" s="34"/>
      <c r="AE2840" s="2"/>
      <c r="AF2840" s="34"/>
      <c r="AG2840" s="2"/>
      <c r="AH2840" s="301" t="str">
        <f>VLOOKUP($B2838,D1_6!$B$5:$W$79,19,FALSE)&amp;""</f>
        <v/>
      </c>
      <c r="AI2840" s="304"/>
      <c r="AJ2840" s="304"/>
      <c r="AK2840" s="304"/>
      <c r="AL2840" s="173" t="s">
        <v>410</v>
      </c>
      <c r="AM2840" s="309" t="str">
        <f>VLOOKUP($B2838,D1_6!$B$5:$W$79,20,FALSE)&amp;""</f>
        <v/>
      </c>
      <c r="AN2840" s="304"/>
      <c r="AO2840" s="304"/>
      <c r="AP2840" s="321"/>
      <c r="AQ2840" s="22"/>
      <c r="AR2840" s="57"/>
      <c r="AS2840" s="57"/>
      <c r="AT2840" s="57"/>
      <c r="AU2840" s="57"/>
      <c r="AV2840" s="57"/>
      <c r="AW2840" s="57"/>
      <c r="AX2840" s="57"/>
      <c r="AY2840" s="57"/>
      <c r="AZ2840" s="57"/>
      <c r="BA2840" s="57"/>
      <c r="BB2840" s="57"/>
      <c r="BC2840" s="57"/>
      <c r="BD2840" s="57"/>
      <c r="BE2840" s="338"/>
    </row>
    <row r="2841" spans="2:60">
      <c r="B2841" s="18"/>
      <c r="C2841" s="73"/>
      <c r="D2841" s="73"/>
      <c r="E2841" s="73"/>
      <c r="F2841" s="73"/>
      <c r="G2841" s="73"/>
      <c r="H2841" s="73"/>
      <c r="I2841" s="73"/>
      <c r="J2841" s="73"/>
      <c r="K2841" s="73"/>
      <c r="L2841" s="73"/>
      <c r="M2841" s="121"/>
      <c r="N2841" s="25"/>
      <c r="O2841" s="77"/>
      <c r="P2841" s="25"/>
      <c r="Q2841" s="77"/>
      <c r="R2841" s="25"/>
      <c r="S2841" s="77"/>
      <c r="T2841" s="25"/>
      <c r="U2841" s="77"/>
      <c r="V2841" s="25"/>
      <c r="W2841" s="77"/>
      <c r="X2841" s="25"/>
      <c r="Y2841" s="77"/>
      <c r="Z2841" s="25"/>
      <c r="AA2841" s="77"/>
      <c r="AB2841" s="25"/>
      <c r="AC2841" s="77"/>
      <c r="AD2841" s="25"/>
      <c r="AE2841" s="77"/>
      <c r="AF2841" s="25"/>
      <c r="AG2841" s="77"/>
      <c r="AH2841" s="302"/>
      <c r="AI2841" s="305"/>
      <c r="AJ2841" s="305"/>
      <c r="AK2841" s="305"/>
      <c r="AL2841" s="174"/>
      <c r="AM2841" s="305"/>
      <c r="AN2841" s="305"/>
      <c r="AO2841" s="305"/>
      <c r="AP2841" s="322"/>
      <c r="AQ2841" s="23"/>
      <c r="AR2841" s="75"/>
      <c r="AS2841" s="75"/>
      <c r="AT2841" s="75"/>
      <c r="AU2841" s="75"/>
      <c r="AV2841" s="75"/>
      <c r="AW2841" s="75"/>
      <c r="AX2841" s="75"/>
      <c r="AY2841" s="75"/>
      <c r="AZ2841" s="75"/>
      <c r="BA2841" s="75"/>
      <c r="BB2841" s="75"/>
      <c r="BC2841" s="75"/>
      <c r="BD2841" s="75"/>
      <c r="BE2841" s="339"/>
    </row>
    <row r="2842" spans="2:60">
      <c r="B2842" s="17" t="s">
        <v>2985</v>
      </c>
      <c r="C2842" s="72"/>
      <c r="D2842" s="72"/>
      <c r="E2842" s="72"/>
      <c r="F2842" s="72"/>
      <c r="G2842" s="72"/>
      <c r="H2842" s="72"/>
      <c r="I2842" s="72"/>
      <c r="J2842" s="72"/>
      <c r="K2842" s="72"/>
      <c r="L2842" s="72"/>
      <c r="M2842" s="119"/>
      <c r="N2842" s="69" t="str">
        <f>VLOOKUP($B2842,D1_6!$B$5:$W$79,6,FALSE)&amp;""</f>
        <v/>
      </c>
      <c r="O2842" s="76"/>
      <c r="P2842" s="69" t="str">
        <f>VLOOKUP($B2842,D1_6!$B$5:$W$79,7,FALSE)&amp;""</f>
        <v/>
      </c>
      <c r="Q2842" s="76"/>
      <c r="R2842" s="69" t="str">
        <f>VLOOKUP($B2842,D1_6!$B$5:$W$79,8,FALSE)&amp;""</f>
        <v/>
      </c>
      <c r="S2842" s="76"/>
      <c r="T2842" s="69" t="str">
        <f>VLOOKUP($B2842,D1_6!$B$5:$W$79,9,FALSE)&amp;""</f>
        <v/>
      </c>
      <c r="U2842" s="76"/>
      <c r="V2842" s="69" t="str">
        <f>VLOOKUP($B2842,D1_6!$B$5:$W$79,10,FALSE)&amp;""</f>
        <v/>
      </c>
      <c r="W2842" s="76"/>
      <c r="X2842" s="69" t="str">
        <f>VLOOKUP($B2842,D1_6!$B$5:$W$79,11,FALSE)&amp;""</f>
        <v/>
      </c>
      <c r="Y2842" s="76"/>
      <c r="Z2842" s="69" t="str">
        <f>VLOOKUP($B2842,D1_6!$B$5:$W$79,12,FALSE)&amp;""</f>
        <v/>
      </c>
      <c r="AA2842" s="76"/>
      <c r="AB2842" s="69" t="str">
        <f>VLOOKUP($B2842,D1_6!$B$5:$W$79,13,FALSE)&amp;""</f>
        <v/>
      </c>
      <c r="AC2842" s="76"/>
      <c r="AD2842" s="69" t="str">
        <f>VLOOKUP($B2842,D1_6!$B$5:$W$79,14,FALSE)&amp;""</f>
        <v/>
      </c>
      <c r="AE2842" s="76"/>
      <c r="AF2842" s="69" t="str">
        <f>VLOOKUP($B2842,D1_6!$B$5:$W$79,15,FALSE)&amp;""</f>
        <v/>
      </c>
      <c r="AG2842" s="76"/>
      <c r="AH2842" s="299" t="str">
        <f>VLOOKUP($B2842,D1_6!$B$5:$W$79,17,FALSE)&amp;""</f>
        <v/>
      </c>
      <c r="AI2842" s="303"/>
      <c r="AJ2842" s="303"/>
      <c r="AK2842" s="303"/>
      <c r="AL2842" s="172" t="s">
        <v>410</v>
      </c>
      <c r="AM2842" s="308" t="str">
        <f>VLOOKUP($B2842,D1_6!$B$5:$W$79,18,FALSE)&amp;""</f>
        <v/>
      </c>
      <c r="AN2842" s="303"/>
      <c r="AO2842" s="303"/>
      <c r="AP2842" s="320"/>
      <c r="AQ2842" s="36" t="str">
        <f>VLOOKUP($B2842,D1_6!$B$5:$W$79,22,FALSE)&amp;""</f>
        <v/>
      </c>
      <c r="AR2842" s="74"/>
      <c r="AS2842" s="74"/>
      <c r="AT2842" s="74"/>
      <c r="AU2842" s="74"/>
      <c r="AV2842" s="74"/>
      <c r="AW2842" s="74"/>
      <c r="AX2842" s="74"/>
      <c r="AY2842" s="74"/>
      <c r="AZ2842" s="74"/>
      <c r="BA2842" s="74"/>
      <c r="BB2842" s="74"/>
      <c r="BC2842" s="74"/>
      <c r="BD2842" s="74"/>
      <c r="BE2842" s="337"/>
    </row>
    <row r="2843" spans="2:60">
      <c r="B2843" s="29"/>
      <c r="C2843" s="55"/>
      <c r="D2843" s="55"/>
      <c r="E2843" s="55"/>
      <c r="F2843" s="55"/>
      <c r="G2843" s="55"/>
      <c r="H2843" s="55"/>
      <c r="I2843" s="55"/>
      <c r="J2843" s="55"/>
      <c r="K2843" s="55"/>
      <c r="L2843" s="55"/>
      <c r="M2843" s="120"/>
      <c r="N2843" s="34"/>
      <c r="O2843" s="2"/>
      <c r="P2843" s="34"/>
      <c r="Q2843" s="2"/>
      <c r="R2843" s="34"/>
      <c r="S2843" s="2"/>
      <c r="T2843" s="34"/>
      <c r="U2843" s="2"/>
      <c r="V2843" s="34"/>
      <c r="W2843" s="2"/>
      <c r="X2843" s="34"/>
      <c r="Y2843" s="2"/>
      <c r="Z2843" s="34"/>
      <c r="AA2843" s="2"/>
      <c r="AB2843" s="34"/>
      <c r="AC2843" s="2"/>
      <c r="AD2843" s="34"/>
      <c r="AE2843" s="2"/>
      <c r="AF2843" s="34"/>
      <c r="AG2843" s="2"/>
      <c r="AH2843" s="300"/>
      <c r="AI2843" s="304"/>
      <c r="AJ2843" s="304"/>
      <c r="AK2843" s="304"/>
      <c r="AL2843" s="173"/>
      <c r="AM2843" s="304"/>
      <c r="AN2843" s="304"/>
      <c r="AO2843" s="304"/>
      <c r="AP2843" s="321"/>
      <c r="AQ2843" s="22"/>
      <c r="AR2843" s="57"/>
      <c r="AS2843" s="57"/>
      <c r="AT2843" s="57"/>
      <c r="AU2843" s="57"/>
      <c r="AV2843" s="57"/>
      <c r="AW2843" s="57"/>
      <c r="AX2843" s="57"/>
      <c r="AY2843" s="57"/>
      <c r="AZ2843" s="57"/>
      <c r="BA2843" s="57"/>
      <c r="BB2843" s="57"/>
      <c r="BC2843" s="57"/>
      <c r="BD2843" s="57"/>
      <c r="BE2843" s="338"/>
    </row>
    <row r="2844" spans="2:60">
      <c r="B2844" s="29"/>
      <c r="C2844" s="55"/>
      <c r="D2844" s="55"/>
      <c r="E2844" s="55"/>
      <c r="F2844" s="55"/>
      <c r="G2844" s="55"/>
      <c r="H2844" s="55"/>
      <c r="I2844" s="55"/>
      <c r="J2844" s="55"/>
      <c r="K2844" s="55"/>
      <c r="L2844" s="55"/>
      <c r="M2844" s="120"/>
      <c r="N2844" s="34"/>
      <c r="O2844" s="2"/>
      <c r="P2844" s="34"/>
      <c r="Q2844" s="2"/>
      <c r="R2844" s="34"/>
      <c r="S2844" s="2"/>
      <c r="T2844" s="34"/>
      <c r="U2844" s="2"/>
      <c r="V2844" s="34"/>
      <c r="W2844" s="2"/>
      <c r="X2844" s="34"/>
      <c r="Y2844" s="2"/>
      <c r="Z2844" s="34"/>
      <c r="AA2844" s="2"/>
      <c r="AB2844" s="34"/>
      <c r="AC2844" s="2"/>
      <c r="AD2844" s="34"/>
      <c r="AE2844" s="2"/>
      <c r="AF2844" s="34"/>
      <c r="AG2844" s="2"/>
      <c r="AH2844" s="301" t="str">
        <f>VLOOKUP($B2842,D1_6!$B$5:$W$79,19,FALSE)&amp;""</f>
        <v/>
      </c>
      <c r="AI2844" s="304"/>
      <c r="AJ2844" s="304"/>
      <c r="AK2844" s="304"/>
      <c r="AL2844" s="173" t="s">
        <v>410</v>
      </c>
      <c r="AM2844" s="309" t="str">
        <f>VLOOKUP($B2842,D1_6!$B$5:$W$79,20,FALSE)&amp;""</f>
        <v/>
      </c>
      <c r="AN2844" s="304"/>
      <c r="AO2844" s="304"/>
      <c r="AP2844" s="321"/>
      <c r="AQ2844" s="22"/>
      <c r="AR2844" s="57"/>
      <c r="AS2844" s="57"/>
      <c r="AT2844" s="57"/>
      <c r="AU2844" s="57"/>
      <c r="AV2844" s="57"/>
      <c r="AW2844" s="57"/>
      <c r="AX2844" s="57"/>
      <c r="AY2844" s="57"/>
      <c r="AZ2844" s="57"/>
      <c r="BA2844" s="57"/>
      <c r="BB2844" s="57"/>
      <c r="BC2844" s="57"/>
      <c r="BD2844" s="57"/>
      <c r="BE2844" s="338"/>
    </row>
    <row r="2845" spans="2:60">
      <c r="B2845" s="18"/>
      <c r="C2845" s="73"/>
      <c r="D2845" s="73"/>
      <c r="E2845" s="73"/>
      <c r="F2845" s="73"/>
      <c r="G2845" s="73"/>
      <c r="H2845" s="73"/>
      <c r="I2845" s="73"/>
      <c r="J2845" s="73"/>
      <c r="K2845" s="73"/>
      <c r="L2845" s="73"/>
      <c r="M2845" s="121"/>
      <c r="N2845" s="25"/>
      <c r="O2845" s="77"/>
      <c r="P2845" s="25"/>
      <c r="Q2845" s="77"/>
      <c r="R2845" s="25"/>
      <c r="S2845" s="77"/>
      <c r="T2845" s="25"/>
      <c r="U2845" s="77"/>
      <c r="V2845" s="25"/>
      <c r="W2845" s="77"/>
      <c r="X2845" s="25"/>
      <c r="Y2845" s="77"/>
      <c r="Z2845" s="25"/>
      <c r="AA2845" s="77"/>
      <c r="AB2845" s="25"/>
      <c r="AC2845" s="77"/>
      <c r="AD2845" s="25"/>
      <c r="AE2845" s="77"/>
      <c r="AF2845" s="25"/>
      <c r="AG2845" s="77"/>
      <c r="AH2845" s="302"/>
      <c r="AI2845" s="305"/>
      <c r="AJ2845" s="305"/>
      <c r="AK2845" s="305"/>
      <c r="AL2845" s="174"/>
      <c r="AM2845" s="305"/>
      <c r="AN2845" s="305"/>
      <c r="AO2845" s="305"/>
      <c r="AP2845" s="322"/>
      <c r="AQ2845" s="23"/>
      <c r="AR2845" s="75"/>
      <c r="AS2845" s="75"/>
      <c r="AT2845" s="75"/>
      <c r="AU2845" s="75"/>
      <c r="AV2845" s="75"/>
      <c r="AW2845" s="75"/>
      <c r="AX2845" s="75"/>
      <c r="AY2845" s="75"/>
      <c r="AZ2845" s="75"/>
      <c r="BA2845" s="75"/>
      <c r="BB2845" s="75"/>
      <c r="BC2845" s="75"/>
      <c r="BD2845" s="75"/>
      <c r="BE2845" s="339"/>
    </row>
    <row r="2846" spans="2:60">
      <c r="B2846" s="17" t="s">
        <v>561</v>
      </c>
      <c r="C2846" s="72"/>
      <c r="D2846" s="72"/>
      <c r="E2846" s="72"/>
      <c r="F2846" s="72"/>
      <c r="G2846" s="72"/>
      <c r="H2846" s="72"/>
      <c r="I2846" s="72"/>
      <c r="J2846" s="72"/>
      <c r="K2846" s="72"/>
      <c r="L2846" s="72"/>
      <c r="M2846" s="119"/>
      <c r="N2846" s="69" t="str">
        <f>VLOOKUP($B2846,D1_6!$B$5:$W$79,6,FALSE)&amp;""</f>
        <v/>
      </c>
      <c r="O2846" s="76"/>
      <c r="P2846" s="69" t="str">
        <f>VLOOKUP($B2846,D1_6!$B$5:$W$79,7,FALSE)&amp;""</f>
        <v/>
      </c>
      <c r="Q2846" s="76"/>
      <c r="R2846" s="69" t="str">
        <f>VLOOKUP($B2846,D1_6!$B$5:$W$79,8,FALSE)&amp;""</f>
        <v/>
      </c>
      <c r="S2846" s="76"/>
      <c r="T2846" s="69" t="str">
        <f>VLOOKUP($B2846,D1_6!$B$5:$W$79,9,FALSE)&amp;""</f>
        <v/>
      </c>
      <c r="U2846" s="76"/>
      <c r="V2846" s="69" t="str">
        <f>VLOOKUP($B2846,D1_6!$B$5:$W$79,10,FALSE)&amp;""</f>
        <v/>
      </c>
      <c r="W2846" s="76"/>
      <c r="X2846" s="69" t="str">
        <f>VLOOKUP($B2846,D1_6!$B$5:$W$79,11,FALSE)&amp;""</f>
        <v/>
      </c>
      <c r="Y2846" s="76"/>
      <c r="Z2846" s="69" t="str">
        <f>VLOOKUP($B2846,D1_6!$B$5:$W$79,12,FALSE)&amp;""</f>
        <v/>
      </c>
      <c r="AA2846" s="76"/>
      <c r="AB2846" s="69" t="str">
        <f>VLOOKUP($B2846,D1_6!$B$5:$W$79,13,FALSE)&amp;""</f>
        <v/>
      </c>
      <c r="AC2846" s="76"/>
      <c r="AD2846" s="69" t="str">
        <f>VLOOKUP($B2846,D1_6!$B$5:$W$79,14,FALSE)&amp;""</f>
        <v/>
      </c>
      <c r="AE2846" s="76"/>
      <c r="AF2846" s="69" t="str">
        <f>VLOOKUP($B2846,D1_6!$B$5:$W$79,15,FALSE)&amp;""</f>
        <v/>
      </c>
      <c r="AG2846" s="76"/>
      <c r="AH2846" s="299" t="str">
        <f>VLOOKUP($B2846,D1_6!$B$5:$W$79,17,FALSE)&amp;""</f>
        <v/>
      </c>
      <c r="AI2846" s="303"/>
      <c r="AJ2846" s="303"/>
      <c r="AK2846" s="303"/>
      <c r="AL2846" s="172" t="s">
        <v>410</v>
      </c>
      <c r="AM2846" s="308" t="str">
        <f>VLOOKUP($B2846,D1_6!$B$5:$W$79,18,FALSE)&amp;""</f>
        <v/>
      </c>
      <c r="AN2846" s="303"/>
      <c r="AO2846" s="303"/>
      <c r="AP2846" s="320"/>
      <c r="AQ2846" s="36" t="str">
        <f>VLOOKUP($B2846,D1_6!$B$5:$W$79,22,FALSE)&amp;""</f>
        <v/>
      </c>
      <c r="AR2846" s="74"/>
      <c r="AS2846" s="74"/>
      <c r="AT2846" s="74"/>
      <c r="AU2846" s="74"/>
      <c r="AV2846" s="74"/>
      <c r="AW2846" s="74"/>
      <c r="AX2846" s="74"/>
      <c r="AY2846" s="74"/>
      <c r="AZ2846" s="74"/>
      <c r="BA2846" s="74"/>
      <c r="BB2846" s="74"/>
      <c r="BC2846" s="74"/>
      <c r="BD2846" s="74"/>
      <c r="BE2846" s="337"/>
    </row>
    <row r="2847" spans="2:60">
      <c r="B2847" s="29"/>
      <c r="C2847" s="55"/>
      <c r="D2847" s="55"/>
      <c r="E2847" s="55"/>
      <c r="F2847" s="55"/>
      <c r="G2847" s="55"/>
      <c r="H2847" s="55"/>
      <c r="I2847" s="55"/>
      <c r="J2847" s="55"/>
      <c r="K2847" s="55"/>
      <c r="L2847" s="55"/>
      <c r="M2847" s="120"/>
      <c r="N2847" s="34"/>
      <c r="O2847" s="2"/>
      <c r="P2847" s="34"/>
      <c r="Q2847" s="2"/>
      <c r="R2847" s="34"/>
      <c r="S2847" s="2"/>
      <c r="T2847" s="34"/>
      <c r="U2847" s="2"/>
      <c r="V2847" s="34"/>
      <c r="W2847" s="2"/>
      <c r="X2847" s="34"/>
      <c r="Y2847" s="2"/>
      <c r="Z2847" s="34"/>
      <c r="AA2847" s="2"/>
      <c r="AB2847" s="34"/>
      <c r="AC2847" s="2"/>
      <c r="AD2847" s="34"/>
      <c r="AE2847" s="2"/>
      <c r="AF2847" s="34"/>
      <c r="AG2847" s="2"/>
      <c r="AH2847" s="300"/>
      <c r="AI2847" s="304"/>
      <c r="AJ2847" s="304"/>
      <c r="AK2847" s="304"/>
      <c r="AL2847" s="173"/>
      <c r="AM2847" s="304"/>
      <c r="AN2847" s="304"/>
      <c r="AO2847" s="304"/>
      <c r="AP2847" s="321"/>
      <c r="AQ2847" s="22"/>
      <c r="AR2847" s="57"/>
      <c r="AS2847" s="57"/>
      <c r="AT2847" s="57"/>
      <c r="AU2847" s="57"/>
      <c r="AV2847" s="57"/>
      <c r="AW2847" s="57"/>
      <c r="AX2847" s="57"/>
      <c r="AY2847" s="57"/>
      <c r="AZ2847" s="57"/>
      <c r="BA2847" s="57"/>
      <c r="BB2847" s="57"/>
      <c r="BC2847" s="57"/>
      <c r="BD2847" s="57"/>
      <c r="BE2847" s="338"/>
    </row>
    <row r="2848" spans="2:60">
      <c r="B2848" s="29"/>
      <c r="C2848" s="55"/>
      <c r="D2848" s="55"/>
      <c r="E2848" s="55"/>
      <c r="F2848" s="55"/>
      <c r="G2848" s="55"/>
      <c r="H2848" s="55"/>
      <c r="I2848" s="55"/>
      <c r="J2848" s="55"/>
      <c r="K2848" s="55"/>
      <c r="L2848" s="55"/>
      <c r="M2848" s="120"/>
      <c r="N2848" s="34"/>
      <c r="O2848" s="2"/>
      <c r="P2848" s="34"/>
      <c r="Q2848" s="2"/>
      <c r="R2848" s="34"/>
      <c r="S2848" s="2"/>
      <c r="T2848" s="34"/>
      <c r="U2848" s="2"/>
      <c r="V2848" s="34"/>
      <c r="W2848" s="2"/>
      <c r="X2848" s="34"/>
      <c r="Y2848" s="2"/>
      <c r="Z2848" s="34"/>
      <c r="AA2848" s="2"/>
      <c r="AB2848" s="34"/>
      <c r="AC2848" s="2"/>
      <c r="AD2848" s="34"/>
      <c r="AE2848" s="2"/>
      <c r="AF2848" s="34"/>
      <c r="AG2848" s="2"/>
      <c r="AH2848" s="301" t="str">
        <f>VLOOKUP($B2846,D1_6!$B$5:$W$79,19,FALSE)&amp;""</f>
        <v/>
      </c>
      <c r="AI2848" s="304"/>
      <c r="AJ2848" s="304"/>
      <c r="AK2848" s="304"/>
      <c r="AL2848" s="173" t="s">
        <v>410</v>
      </c>
      <c r="AM2848" s="309" t="str">
        <f>VLOOKUP($B2846,D1_6!$B$5:$W$79,20,FALSE)&amp;""</f>
        <v/>
      </c>
      <c r="AN2848" s="304"/>
      <c r="AO2848" s="304"/>
      <c r="AP2848" s="321"/>
      <c r="AQ2848" s="22"/>
      <c r="AR2848" s="57"/>
      <c r="AS2848" s="57"/>
      <c r="AT2848" s="57"/>
      <c r="AU2848" s="57"/>
      <c r="AV2848" s="57"/>
      <c r="AW2848" s="57"/>
      <c r="AX2848" s="57"/>
      <c r="AY2848" s="57"/>
      <c r="AZ2848" s="57"/>
      <c r="BA2848" s="57"/>
      <c r="BB2848" s="57"/>
      <c r="BC2848" s="57"/>
      <c r="BD2848" s="57"/>
      <c r="BE2848" s="338"/>
    </row>
    <row r="2849" spans="1:57">
      <c r="B2849" s="18"/>
      <c r="C2849" s="73"/>
      <c r="D2849" s="73"/>
      <c r="E2849" s="73"/>
      <c r="F2849" s="73"/>
      <c r="G2849" s="73"/>
      <c r="H2849" s="73"/>
      <c r="I2849" s="73"/>
      <c r="J2849" s="73"/>
      <c r="K2849" s="73"/>
      <c r="L2849" s="73"/>
      <c r="M2849" s="121"/>
      <c r="N2849" s="25"/>
      <c r="O2849" s="77"/>
      <c r="P2849" s="25"/>
      <c r="Q2849" s="77"/>
      <c r="R2849" s="25"/>
      <c r="S2849" s="77"/>
      <c r="T2849" s="25"/>
      <c r="U2849" s="77"/>
      <c r="V2849" s="25"/>
      <c r="W2849" s="77"/>
      <c r="X2849" s="25"/>
      <c r="Y2849" s="77"/>
      <c r="Z2849" s="25"/>
      <c r="AA2849" s="77"/>
      <c r="AB2849" s="25"/>
      <c r="AC2849" s="77"/>
      <c r="AD2849" s="25"/>
      <c r="AE2849" s="77"/>
      <c r="AF2849" s="25"/>
      <c r="AG2849" s="77"/>
      <c r="AH2849" s="302"/>
      <c r="AI2849" s="305"/>
      <c r="AJ2849" s="305"/>
      <c r="AK2849" s="305"/>
      <c r="AL2849" s="174"/>
      <c r="AM2849" s="305"/>
      <c r="AN2849" s="305"/>
      <c r="AO2849" s="305"/>
      <c r="AP2849" s="322"/>
      <c r="AQ2849" s="23"/>
      <c r="AR2849" s="75"/>
      <c r="AS2849" s="75"/>
      <c r="AT2849" s="75"/>
      <c r="AU2849" s="75"/>
      <c r="AV2849" s="75"/>
      <c r="AW2849" s="75"/>
      <c r="AX2849" s="75"/>
      <c r="AY2849" s="75"/>
      <c r="AZ2849" s="75"/>
      <c r="BA2849" s="75"/>
      <c r="BB2849" s="75"/>
      <c r="BC2849" s="75"/>
      <c r="BD2849" s="75"/>
      <c r="BE2849" s="339"/>
    </row>
    <row r="2850" spans="1:57">
      <c r="B2850" s="1" t="s">
        <v>7704</v>
      </c>
    </row>
    <row r="2852" spans="1:57">
      <c r="A2852" s="6" t="s">
        <v>7635</v>
      </c>
    </row>
    <row r="2854" spans="1:57">
      <c r="B2854" s="1" t="s">
        <v>1611</v>
      </c>
      <c r="H2854" s="2"/>
      <c r="I2854" s="2"/>
      <c r="N2854" s="2"/>
      <c r="O2854" s="2"/>
      <c r="T2854" s="2"/>
      <c r="U2854" s="2"/>
      <c r="AJ2854" s="7"/>
      <c r="AL2854" s="1"/>
    </row>
    <row r="2855" spans="1:57">
      <c r="B2855" s="36" t="str">
        <f>'D1'!G706&amp;""</f>
        <v/>
      </c>
      <c r="C2855" s="74"/>
      <c r="D2855" s="74"/>
      <c r="E2855" s="74"/>
      <c r="F2855" s="74"/>
      <c r="G2855" s="74"/>
      <c r="H2855" s="74"/>
      <c r="I2855" s="74"/>
      <c r="J2855" s="74"/>
      <c r="K2855" s="74"/>
      <c r="L2855" s="74"/>
      <c r="M2855" s="74"/>
      <c r="N2855" s="74"/>
      <c r="O2855" s="74"/>
      <c r="P2855" s="74"/>
      <c r="Q2855" s="74"/>
      <c r="R2855" s="74"/>
      <c r="S2855" s="74"/>
      <c r="T2855" s="74"/>
      <c r="U2855" s="74"/>
      <c r="V2855" s="74"/>
      <c r="W2855" s="74"/>
      <c r="X2855" s="74"/>
      <c r="Y2855" s="74"/>
      <c r="Z2855" s="74"/>
      <c r="AA2855" s="74"/>
      <c r="AB2855" s="74"/>
      <c r="AC2855" s="74"/>
      <c r="AD2855" s="74"/>
      <c r="AE2855" s="74"/>
      <c r="AF2855" s="74"/>
      <c r="AG2855" s="74"/>
      <c r="AH2855" s="74"/>
      <c r="AI2855" s="74"/>
      <c r="AJ2855" s="74"/>
      <c r="AK2855" s="74"/>
      <c r="AL2855" s="74"/>
      <c r="AM2855" s="74"/>
      <c r="AN2855" s="74"/>
      <c r="AO2855" s="74"/>
      <c r="AP2855" s="74"/>
      <c r="AQ2855" s="74"/>
      <c r="AR2855" s="74"/>
      <c r="AS2855" s="74"/>
      <c r="AT2855" s="74"/>
      <c r="AU2855" s="74"/>
      <c r="AV2855" s="74"/>
      <c r="AW2855" s="74"/>
      <c r="AX2855" s="74"/>
      <c r="AY2855" s="74"/>
      <c r="AZ2855" s="74"/>
      <c r="BA2855" s="74"/>
      <c r="BB2855" s="74"/>
      <c r="BC2855" s="74"/>
      <c r="BD2855" s="74"/>
      <c r="BE2855" s="337"/>
    </row>
    <row r="2856" spans="1:57">
      <c r="B2856" s="22"/>
      <c r="C2856" s="57"/>
      <c r="D2856" s="57"/>
      <c r="E2856" s="57"/>
      <c r="F2856" s="57"/>
      <c r="G2856" s="57"/>
      <c r="H2856" s="57"/>
      <c r="I2856" s="57"/>
      <c r="J2856" s="57"/>
      <c r="K2856" s="57"/>
      <c r="L2856" s="57"/>
      <c r="M2856" s="57"/>
      <c r="N2856" s="57"/>
      <c r="O2856" s="57"/>
      <c r="P2856" s="57"/>
      <c r="Q2856" s="57"/>
      <c r="R2856" s="57"/>
      <c r="S2856" s="57"/>
      <c r="T2856" s="57"/>
      <c r="U2856" s="57"/>
      <c r="V2856" s="57"/>
      <c r="W2856" s="57"/>
      <c r="X2856" s="57"/>
      <c r="Y2856" s="57"/>
      <c r="Z2856" s="57"/>
      <c r="AA2856" s="57"/>
      <c r="AB2856" s="57"/>
      <c r="AC2856" s="57"/>
      <c r="AD2856" s="57"/>
      <c r="AE2856" s="57"/>
      <c r="AF2856" s="57"/>
      <c r="AG2856" s="57"/>
      <c r="AH2856" s="57"/>
      <c r="AI2856" s="57"/>
      <c r="AJ2856" s="57"/>
      <c r="AK2856" s="57"/>
      <c r="AL2856" s="57"/>
      <c r="AM2856" s="57"/>
      <c r="AN2856" s="57"/>
      <c r="AO2856" s="57"/>
      <c r="AP2856" s="57"/>
      <c r="AQ2856" s="57"/>
      <c r="AR2856" s="57"/>
      <c r="AS2856" s="57"/>
      <c r="AT2856" s="57"/>
      <c r="AU2856" s="57"/>
      <c r="AV2856" s="57"/>
      <c r="AW2856" s="57"/>
      <c r="AX2856" s="57"/>
      <c r="AY2856" s="57"/>
      <c r="AZ2856" s="57"/>
      <c r="BA2856" s="57"/>
      <c r="BB2856" s="57"/>
      <c r="BC2856" s="57"/>
      <c r="BD2856" s="57"/>
      <c r="BE2856" s="338"/>
    </row>
    <row r="2857" spans="1:57">
      <c r="B2857" s="22"/>
      <c r="C2857" s="57"/>
      <c r="D2857" s="57"/>
      <c r="E2857" s="57"/>
      <c r="F2857" s="57"/>
      <c r="G2857" s="57"/>
      <c r="H2857" s="57"/>
      <c r="I2857" s="57"/>
      <c r="J2857" s="57"/>
      <c r="K2857" s="57"/>
      <c r="L2857" s="57"/>
      <c r="M2857" s="57"/>
      <c r="N2857" s="57"/>
      <c r="O2857" s="57"/>
      <c r="P2857" s="57"/>
      <c r="Q2857" s="57"/>
      <c r="R2857" s="57"/>
      <c r="S2857" s="57"/>
      <c r="T2857" s="57"/>
      <c r="U2857" s="57"/>
      <c r="V2857" s="57"/>
      <c r="W2857" s="57"/>
      <c r="X2857" s="57"/>
      <c r="Y2857" s="57"/>
      <c r="Z2857" s="57"/>
      <c r="AA2857" s="57"/>
      <c r="AB2857" s="57"/>
      <c r="AC2857" s="57"/>
      <c r="AD2857" s="57"/>
      <c r="AE2857" s="57"/>
      <c r="AF2857" s="57"/>
      <c r="AG2857" s="57"/>
      <c r="AH2857" s="57"/>
      <c r="AI2857" s="57"/>
      <c r="AJ2857" s="57"/>
      <c r="AK2857" s="57"/>
      <c r="AL2857" s="57"/>
      <c r="AM2857" s="57"/>
      <c r="AN2857" s="57"/>
      <c r="AO2857" s="57"/>
      <c r="AP2857" s="57"/>
      <c r="AQ2857" s="57"/>
      <c r="AR2857" s="57"/>
      <c r="AS2857" s="57"/>
      <c r="AT2857" s="57"/>
      <c r="AU2857" s="57"/>
      <c r="AV2857" s="57"/>
      <c r="AW2857" s="57"/>
      <c r="AX2857" s="57"/>
      <c r="AY2857" s="57"/>
      <c r="AZ2857" s="57"/>
      <c r="BA2857" s="57"/>
      <c r="BB2857" s="57"/>
      <c r="BC2857" s="57"/>
      <c r="BD2857" s="57"/>
      <c r="BE2857" s="338"/>
    </row>
    <row r="2858" spans="1:57">
      <c r="B2858" s="22"/>
      <c r="C2858" s="57"/>
      <c r="D2858" s="57"/>
      <c r="E2858" s="57"/>
      <c r="F2858" s="57"/>
      <c r="G2858" s="57"/>
      <c r="H2858" s="57"/>
      <c r="I2858" s="57"/>
      <c r="J2858" s="57"/>
      <c r="K2858" s="57"/>
      <c r="L2858" s="57"/>
      <c r="M2858" s="57"/>
      <c r="N2858" s="57"/>
      <c r="O2858" s="57"/>
      <c r="P2858" s="57"/>
      <c r="Q2858" s="57"/>
      <c r="R2858" s="57"/>
      <c r="S2858" s="57"/>
      <c r="T2858" s="57"/>
      <c r="U2858" s="57"/>
      <c r="V2858" s="57"/>
      <c r="W2858" s="57"/>
      <c r="X2858" s="57"/>
      <c r="Y2858" s="57"/>
      <c r="Z2858" s="57"/>
      <c r="AA2858" s="57"/>
      <c r="AB2858" s="57"/>
      <c r="AC2858" s="57"/>
      <c r="AD2858" s="57"/>
      <c r="AE2858" s="57"/>
      <c r="AF2858" s="57"/>
      <c r="AG2858" s="57"/>
      <c r="AH2858" s="57"/>
      <c r="AI2858" s="57"/>
      <c r="AJ2858" s="57"/>
      <c r="AK2858" s="57"/>
      <c r="AL2858" s="57"/>
      <c r="AM2858" s="57"/>
      <c r="AN2858" s="57"/>
      <c r="AO2858" s="57"/>
      <c r="AP2858" s="57"/>
      <c r="AQ2858" s="57"/>
      <c r="AR2858" s="57"/>
      <c r="AS2858" s="57"/>
      <c r="AT2858" s="57"/>
      <c r="AU2858" s="57"/>
      <c r="AV2858" s="57"/>
      <c r="AW2858" s="57"/>
      <c r="AX2858" s="57"/>
      <c r="AY2858" s="57"/>
      <c r="AZ2858" s="57"/>
      <c r="BA2858" s="57"/>
      <c r="BB2858" s="57"/>
      <c r="BC2858" s="57"/>
      <c r="BD2858" s="57"/>
      <c r="BE2858" s="338"/>
    </row>
    <row r="2859" spans="1:57">
      <c r="B2859" s="22"/>
      <c r="C2859" s="57"/>
      <c r="D2859" s="57"/>
      <c r="E2859" s="57"/>
      <c r="F2859" s="57"/>
      <c r="G2859" s="57"/>
      <c r="H2859" s="57"/>
      <c r="I2859" s="57"/>
      <c r="J2859" s="57"/>
      <c r="K2859" s="57"/>
      <c r="L2859" s="57"/>
      <c r="M2859" s="57"/>
      <c r="N2859" s="57"/>
      <c r="O2859" s="57"/>
      <c r="P2859" s="57"/>
      <c r="Q2859" s="57"/>
      <c r="R2859" s="57"/>
      <c r="S2859" s="57"/>
      <c r="T2859" s="57"/>
      <c r="U2859" s="57"/>
      <c r="V2859" s="57"/>
      <c r="W2859" s="57"/>
      <c r="X2859" s="57"/>
      <c r="Y2859" s="57"/>
      <c r="Z2859" s="57"/>
      <c r="AA2859" s="57"/>
      <c r="AB2859" s="57"/>
      <c r="AC2859" s="57"/>
      <c r="AD2859" s="57"/>
      <c r="AE2859" s="57"/>
      <c r="AF2859" s="57"/>
      <c r="AG2859" s="57"/>
      <c r="AH2859" s="57"/>
      <c r="AI2859" s="57"/>
      <c r="AJ2859" s="57"/>
      <c r="AK2859" s="57"/>
      <c r="AL2859" s="57"/>
      <c r="AM2859" s="57"/>
      <c r="AN2859" s="57"/>
      <c r="AO2859" s="57"/>
      <c r="AP2859" s="57"/>
      <c r="AQ2859" s="57"/>
      <c r="AR2859" s="57"/>
      <c r="AS2859" s="57"/>
      <c r="AT2859" s="57"/>
      <c r="AU2859" s="57"/>
      <c r="AV2859" s="57"/>
      <c r="AW2859" s="57"/>
      <c r="AX2859" s="57"/>
      <c r="AY2859" s="57"/>
      <c r="AZ2859" s="57"/>
      <c r="BA2859" s="57"/>
      <c r="BB2859" s="57"/>
      <c r="BC2859" s="57"/>
      <c r="BD2859" s="57"/>
      <c r="BE2859" s="338"/>
    </row>
    <row r="2860" spans="1:57">
      <c r="B2860" s="22"/>
      <c r="C2860" s="57"/>
      <c r="D2860" s="57"/>
      <c r="E2860" s="57"/>
      <c r="F2860" s="57"/>
      <c r="G2860" s="57"/>
      <c r="H2860" s="57"/>
      <c r="I2860" s="57"/>
      <c r="J2860" s="57"/>
      <c r="K2860" s="57"/>
      <c r="L2860" s="57"/>
      <c r="M2860" s="57"/>
      <c r="N2860" s="57"/>
      <c r="O2860" s="57"/>
      <c r="P2860" s="57"/>
      <c r="Q2860" s="57"/>
      <c r="R2860" s="57"/>
      <c r="S2860" s="57"/>
      <c r="T2860" s="57"/>
      <c r="U2860" s="57"/>
      <c r="V2860" s="57"/>
      <c r="W2860" s="57"/>
      <c r="X2860" s="57"/>
      <c r="Y2860" s="57"/>
      <c r="Z2860" s="57"/>
      <c r="AA2860" s="57"/>
      <c r="AB2860" s="57"/>
      <c r="AC2860" s="57"/>
      <c r="AD2860" s="57"/>
      <c r="AE2860" s="57"/>
      <c r="AF2860" s="57"/>
      <c r="AG2860" s="57"/>
      <c r="AH2860" s="57"/>
      <c r="AI2860" s="57"/>
      <c r="AJ2860" s="57"/>
      <c r="AK2860" s="57"/>
      <c r="AL2860" s="57"/>
      <c r="AM2860" s="57"/>
      <c r="AN2860" s="57"/>
      <c r="AO2860" s="57"/>
      <c r="AP2860" s="57"/>
      <c r="AQ2860" s="57"/>
      <c r="AR2860" s="57"/>
      <c r="AS2860" s="57"/>
      <c r="AT2860" s="57"/>
      <c r="AU2860" s="57"/>
      <c r="AV2860" s="57"/>
      <c r="AW2860" s="57"/>
      <c r="AX2860" s="57"/>
      <c r="AY2860" s="57"/>
      <c r="AZ2860" s="57"/>
      <c r="BA2860" s="57"/>
      <c r="BB2860" s="57"/>
      <c r="BC2860" s="57"/>
      <c r="BD2860" s="57"/>
      <c r="BE2860" s="338"/>
    </row>
    <row r="2861" spans="1:57">
      <c r="B2861" s="22"/>
      <c r="C2861" s="57"/>
      <c r="D2861" s="57"/>
      <c r="E2861" s="57"/>
      <c r="F2861" s="57"/>
      <c r="G2861" s="57"/>
      <c r="H2861" s="57"/>
      <c r="I2861" s="57"/>
      <c r="J2861" s="57"/>
      <c r="K2861" s="57"/>
      <c r="L2861" s="57"/>
      <c r="M2861" s="57"/>
      <c r="N2861" s="57"/>
      <c r="O2861" s="57"/>
      <c r="P2861" s="57"/>
      <c r="Q2861" s="57"/>
      <c r="R2861" s="57"/>
      <c r="S2861" s="57"/>
      <c r="T2861" s="57"/>
      <c r="U2861" s="57"/>
      <c r="V2861" s="57"/>
      <c r="W2861" s="57"/>
      <c r="X2861" s="57"/>
      <c r="Y2861" s="57"/>
      <c r="Z2861" s="57"/>
      <c r="AA2861" s="57"/>
      <c r="AB2861" s="57"/>
      <c r="AC2861" s="57"/>
      <c r="AD2861" s="57"/>
      <c r="AE2861" s="57"/>
      <c r="AF2861" s="57"/>
      <c r="AG2861" s="57"/>
      <c r="AH2861" s="57"/>
      <c r="AI2861" s="57"/>
      <c r="AJ2861" s="57"/>
      <c r="AK2861" s="57"/>
      <c r="AL2861" s="57"/>
      <c r="AM2861" s="57"/>
      <c r="AN2861" s="57"/>
      <c r="AO2861" s="57"/>
      <c r="AP2861" s="57"/>
      <c r="AQ2861" s="57"/>
      <c r="AR2861" s="57"/>
      <c r="AS2861" s="57"/>
      <c r="AT2861" s="57"/>
      <c r="AU2861" s="57"/>
      <c r="AV2861" s="57"/>
      <c r="AW2861" s="57"/>
      <c r="AX2861" s="57"/>
      <c r="AY2861" s="57"/>
      <c r="AZ2861" s="57"/>
      <c r="BA2861" s="57"/>
      <c r="BB2861" s="57"/>
      <c r="BC2861" s="57"/>
      <c r="BD2861" s="57"/>
      <c r="BE2861" s="338"/>
    </row>
    <row r="2862" spans="1:57">
      <c r="B2862" s="22"/>
      <c r="C2862" s="57"/>
      <c r="D2862" s="57"/>
      <c r="E2862" s="57"/>
      <c r="F2862" s="57"/>
      <c r="G2862" s="57"/>
      <c r="H2862" s="57"/>
      <c r="I2862" s="57"/>
      <c r="J2862" s="57"/>
      <c r="K2862" s="57"/>
      <c r="L2862" s="57"/>
      <c r="M2862" s="57"/>
      <c r="N2862" s="57"/>
      <c r="O2862" s="57"/>
      <c r="P2862" s="57"/>
      <c r="Q2862" s="57"/>
      <c r="R2862" s="57"/>
      <c r="S2862" s="57"/>
      <c r="T2862" s="57"/>
      <c r="U2862" s="57"/>
      <c r="V2862" s="57"/>
      <c r="W2862" s="57"/>
      <c r="X2862" s="57"/>
      <c r="Y2862" s="57"/>
      <c r="Z2862" s="57"/>
      <c r="AA2862" s="57"/>
      <c r="AB2862" s="57"/>
      <c r="AC2862" s="57"/>
      <c r="AD2862" s="57"/>
      <c r="AE2862" s="57"/>
      <c r="AF2862" s="57"/>
      <c r="AG2862" s="57"/>
      <c r="AH2862" s="57"/>
      <c r="AI2862" s="57"/>
      <c r="AJ2862" s="57"/>
      <c r="AK2862" s="57"/>
      <c r="AL2862" s="57"/>
      <c r="AM2862" s="57"/>
      <c r="AN2862" s="57"/>
      <c r="AO2862" s="57"/>
      <c r="AP2862" s="57"/>
      <c r="AQ2862" s="57"/>
      <c r="AR2862" s="57"/>
      <c r="AS2862" s="57"/>
      <c r="AT2862" s="57"/>
      <c r="AU2862" s="57"/>
      <c r="AV2862" s="57"/>
      <c r="AW2862" s="57"/>
      <c r="AX2862" s="57"/>
      <c r="AY2862" s="57"/>
      <c r="AZ2862" s="57"/>
      <c r="BA2862" s="57"/>
      <c r="BB2862" s="57"/>
      <c r="BC2862" s="57"/>
      <c r="BD2862" s="57"/>
      <c r="BE2862" s="338"/>
    </row>
    <row r="2863" spans="1:57">
      <c r="B2863" s="22"/>
      <c r="C2863" s="57"/>
      <c r="D2863" s="57"/>
      <c r="E2863" s="57"/>
      <c r="F2863" s="57"/>
      <c r="G2863" s="57"/>
      <c r="H2863" s="57"/>
      <c r="I2863" s="57"/>
      <c r="J2863" s="57"/>
      <c r="K2863" s="57"/>
      <c r="L2863" s="57"/>
      <c r="M2863" s="57"/>
      <c r="N2863" s="57"/>
      <c r="O2863" s="57"/>
      <c r="P2863" s="57"/>
      <c r="Q2863" s="57"/>
      <c r="R2863" s="57"/>
      <c r="S2863" s="57"/>
      <c r="T2863" s="57"/>
      <c r="U2863" s="57"/>
      <c r="V2863" s="57"/>
      <c r="W2863" s="57"/>
      <c r="X2863" s="57"/>
      <c r="Y2863" s="57"/>
      <c r="Z2863" s="57"/>
      <c r="AA2863" s="57"/>
      <c r="AB2863" s="57"/>
      <c r="AC2863" s="57"/>
      <c r="AD2863" s="57"/>
      <c r="AE2863" s="57"/>
      <c r="AF2863" s="57"/>
      <c r="AG2863" s="57"/>
      <c r="AH2863" s="57"/>
      <c r="AI2863" s="57"/>
      <c r="AJ2863" s="57"/>
      <c r="AK2863" s="57"/>
      <c r="AL2863" s="57"/>
      <c r="AM2863" s="57"/>
      <c r="AN2863" s="57"/>
      <c r="AO2863" s="57"/>
      <c r="AP2863" s="57"/>
      <c r="AQ2863" s="57"/>
      <c r="AR2863" s="57"/>
      <c r="AS2863" s="57"/>
      <c r="AT2863" s="57"/>
      <c r="AU2863" s="57"/>
      <c r="AV2863" s="57"/>
      <c r="AW2863" s="57"/>
      <c r="AX2863" s="57"/>
      <c r="AY2863" s="57"/>
      <c r="AZ2863" s="57"/>
      <c r="BA2863" s="57"/>
      <c r="BB2863" s="57"/>
      <c r="BC2863" s="57"/>
      <c r="BD2863" s="57"/>
      <c r="BE2863" s="338"/>
    </row>
    <row r="2864" spans="1:57">
      <c r="B2864" s="22"/>
      <c r="C2864" s="57"/>
      <c r="D2864" s="57"/>
      <c r="E2864" s="57"/>
      <c r="F2864" s="57"/>
      <c r="G2864" s="57"/>
      <c r="H2864" s="57"/>
      <c r="I2864" s="57"/>
      <c r="J2864" s="57"/>
      <c r="K2864" s="57"/>
      <c r="L2864" s="57"/>
      <c r="M2864" s="57"/>
      <c r="N2864" s="57"/>
      <c r="O2864" s="57"/>
      <c r="P2864" s="57"/>
      <c r="Q2864" s="57"/>
      <c r="R2864" s="57"/>
      <c r="S2864" s="57"/>
      <c r="T2864" s="57"/>
      <c r="U2864" s="57"/>
      <c r="V2864" s="57"/>
      <c r="W2864" s="57"/>
      <c r="X2864" s="57"/>
      <c r="Y2864" s="57"/>
      <c r="Z2864" s="57"/>
      <c r="AA2864" s="57"/>
      <c r="AB2864" s="57"/>
      <c r="AC2864" s="57"/>
      <c r="AD2864" s="57"/>
      <c r="AE2864" s="57"/>
      <c r="AF2864" s="57"/>
      <c r="AG2864" s="57"/>
      <c r="AH2864" s="57"/>
      <c r="AI2864" s="57"/>
      <c r="AJ2864" s="57"/>
      <c r="AK2864" s="57"/>
      <c r="AL2864" s="57"/>
      <c r="AM2864" s="57"/>
      <c r="AN2864" s="57"/>
      <c r="AO2864" s="57"/>
      <c r="AP2864" s="57"/>
      <c r="AQ2864" s="57"/>
      <c r="AR2864" s="57"/>
      <c r="AS2864" s="57"/>
      <c r="AT2864" s="57"/>
      <c r="AU2864" s="57"/>
      <c r="AV2864" s="57"/>
      <c r="AW2864" s="57"/>
      <c r="AX2864" s="57"/>
      <c r="AY2864" s="57"/>
      <c r="AZ2864" s="57"/>
      <c r="BA2864" s="57"/>
      <c r="BB2864" s="57"/>
      <c r="BC2864" s="57"/>
      <c r="BD2864" s="57"/>
      <c r="BE2864" s="338"/>
    </row>
    <row r="2865" spans="2:60">
      <c r="B2865" s="22"/>
      <c r="C2865" s="57"/>
      <c r="D2865" s="57"/>
      <c r="E2865" s="57"/>
      <c r="F2865" s="57"/>
      <c r="G2865" s="57"/>
      <c r="H2865" s="57"/>
      <c r="I2865" s="57"/>
      <c r="J2865" s="57"/>
      <c r="K2865" s="57"/>
      <c r="L2865" s="57"/>
      <c r="M2865" s="57"/>
      <c r="N2865" s="57"/>
      <c r="O2865" s="57"/>
      <c r="P2865" s="57"/>
      <c r="Q2865" s="57"/>
      <c r="R2865" s="57"/>
      <c r="S2865" s="57"/>
      <c r="T2865" s="57"/>
      <c r="U2865" s="57"/>
      <c r="V2865" s="57"/>
      <c r="W2865" s="57"/>
      <c r="X2865" s="57"/>
      <c r="Y2865" s="57"/>
      <c r="Z2865" s="57"/>
      <c r="AA2865" s="57"/>
      <c r="AB2865" s="57"/>
      <c r="AC2865" s="57"/>
      <c r="AD2865" s="57"/>
      <c r="AE2865" s="57"/>
      <c r="AF2865" s="57"/>
      <c r="AG2865" s="57"/>
      <c r="AH2865" s="57"/>
      <c r="AI2865" s="57"/>
      <c r="AJ2865" s="57"/>
      <c r="AK2865" s="57"/>
      <c r="AL2865" s="57"/>
      <c r="AM2865" s="57"/>
      <c r="AN2865" s="57"/>
      <c r="AO2865" s="57"/>
      <c r="AP2865" s="57"/>
      <c r="AQ2865" s="57"/>
      <c r="AR2865" s="57"/>
      <c r="AS2865" s="57"/>
      <c r="AT2865" s="57"/>
      <c r="AU2865" s="57"/>
      <c r="AV2865" s="57"/>
      <c r="AW2865" s="57"/>
      <c r="AX2865" s="57"/>
      <c r="AY2865" s="57"/>
      <c r="AZ2865" s="57"/>
      <c r="BA2865" s="57"/>
      <c r="BB2865" s="57"/>
      <c r="BC2865" s="57"/>
      <c r="BD2865" s="57"/>
      <c r="BE2865" s="338"/>
    </row>
    <row r="2866" spans="2:60">
      <c r="B2866" s="22"/>
      <c r="C2866" s="57"/>
      <c r="D2866" s="57"/>
      <c r="E2866" s="57"/>
      <c r="F2866" s="57"/>
      <c r="G2866" s="57"/>
      <c r="H2866" s="57"/>
      <c r="I2866" s="57"/>
      <c r="J2866" s="57"/>
      <c r="K2866" s="57"/>
      <c r="L2866" s="57"/>
      <c r="M2866" s="57"/>
      <c r="N2866" s="57"/>
      <c r="O2866" s="57"/>
      <c r="P2866" s="57"/>
      <c r="Q2866" s="57"/>
      <c r="R2866" s="57"/>
      <c r="S2866" s="57"/>
      <c r="T2866" s="57"/>
      <c r="U2866" s="57"/>
      <c r="V2866" s="57"/>
      <c r="W2866" s="57"/>
      <c r="X2866" s="57"/>
      <c r="Y2866" s="57"/>
      <c r="Z2866" s="57"/>
      <c r="AA2866" s="57"/>
      <c r="AB2866" s="57"/>
      <c r="AC2866" s="57"/>
      <c r="AD2866" s="57"/>
      <c r="AE2866" s="57"/>
      <c r="AF2866" s="57"/>
      <c r="AG2866" s="57"/>
      <c r="AH2866" s="57"/>
      <c r="AI2866" s="57"/>
      <c r="AJ2866" s="57"/>
      <c r="AK2866" s="57"/>
      <c r="AL2866" s="57"/>
      <c r="AM2866" s="57"/>
      <c r="AN2866" s="57"/>
      <c r="AO2866" s="57"/>
      <c r="AP2866" s="57"/>
      <c r="AQ2866" s="57"/>
      <c r="AR2866" s="57"/>
      <c r="AS2866" s="57"/>
      <c r="AT2866" s="57"/>
      <c r="AU2866" s="57"/>
      <c r="AV2866" s="57"/>
      <c r="AW2866" s="57"/>
      <c r="AX2866" s="57"/>
      <c r="AY2866" s="57"/>
      <c r="AZ2866" s="57"/>
      <c r="BA2866" s="57"/>
      <c r="BB2866" s="57"/>
      <c r="BC2866" s="57"/>
      <c r="BD2866" s="57"/>
      <c r="BE2866" s="338"/>
    </row>
    <row r="2867" spans="2:60">
      <c r="B2867" s="22"/>
      <c r="C2867" s="57"/>
      <c r="D2867" s="57"/>
      <c r="E2867" s="57"/>
      <c r="F2867" s="57"/>
      <c r="G2867" s="57"/>
      <c r="H2867" s="57"/>
      <c r="I2867" s="57"/>
      <c r="J2867" s="57"/>
      <c r="K2867" s="57"/>
      <c r="L2867" s="57"/>
      <c r="M2867" s="57"/>
      <c r="N2867" s="57"/>
      <c r="O2867" s="57"/>
      <c r="P2867" s="57"/>
      <c r="Q2867" s="57"/>
      <c r="R2867" s="57"/>
      <c r="S2867" s="57"/>
      <c r="T2867" s="57"/>
      <c r="U2867" s="57"/>
      <c r="V2867" s="57"/>
      <c r="W2867" s="57"/>
      <c r="X2867" s="57"/>
      <c r="Y2867" s="57"/>
      <c r="Z2867" s="57"/>
      <c r="AA2867" s="57"/>
      <c r="AB2867" s="57"/>
      <c r="AC2867" s="57"/>
      <c r="AD2867" s="57"/>
      <c r="AE2867" s="57"/>
      <c r="AF2867" s="57"/>
      <c r="AG2867" s="57"/>
      <c r="AH2867" s="57"/>
      <c r="AI2867" s="57"/>
      <c r="AJ2867" s="57"/>
      <c r="AK2867" s="57"/>
      <c r="AL2867" s="57"/>
      <c r="AM2867" s="57"/>
      <c r="AN2867" s="57"/>
      <c r="AO2867" s="57"/>
      <c r="AP2867" s="57"/>
      <c r="AQ2867" s="57"/>
      <c r="AR2867" s="57"/>
      <c r="AS2867" s="57"/>
      <c r="AT2867" s="57"/>
      <c r="AU2867" s="57"/>
      <c r="AV2867" s="57"/>
      <c r="AW2867" s="57"/>
      <c r="AX2867" s="57"/>
      <c r="AY2867" s="57"/>
      <c r="AZ2867" s="57"/>
      <c r="BA2867" s="57"/>
      <c r="BB2867" s="57"/>
      <c r="BC2867" s="57"/>
      <c r="BD2867" s="57"/>
      <c r="BE2867" s="338"/>
    </row>
    <row r="2868" spans="2:60">
      <c r="B2868" s="22"/>
      <c r="C2868" s="57"/>
      <c r="D2868" s="57"/>
      <c r="E2868" s="57"/>
      <c r="F2868" s="57"/>
      <c r="G2868" s="57"/>
      <c r="H2868" s="57"/>
      <c r="I2868" s="57"/>
      <c r="J2868" s="57"/>
      <c r="K2868" s="57"/>
      <c r="L2868" s="57"/>
      <c r="M2868" s="57"/>
      <c r="N2868" s="57"/>
      <c r="O2868" s="57"/>
      <c r="P2868" s="57"/>
      <c r="Q2868" s="57"/>
      <c r="R2868" s="57"/>
      <c r="S2868" s="57"/>
      <c r="T2868" s="57"/>
      <c r="U2868" s="57"/>
      <c r="V2868" s="57"/>
      <c r="W2868" s="57"/>
      <c r="X2868" s="57"/>
      <c r="Y2868" s="57"/>
      <c r="Z2868" s="57"/>
      <c r="AA2868" s="57"/>
      <c r="AB2868" s="57"/>
      <c r="AC2868" s="57"/>
      <c r="AD2868" s="57"/>
      <c r="AE2868" s="57"/>
      <c r="AF2868" s="57"/>
      <c r="AG2868" s="57"/>
      <c r="AH2868" s="57"/>
      <c r="AI2868" s="57"/>
      <c r="AJ2868" s="57"/>
      <c r="AK2868" s="57"/>
      <c r="AL2868" s="57"/>
      <c r="AM2868" s="57"/>
      <c r="AN2868" s="57"/>
      <c r="AO2868" s="57"/>
      <c r="AP2868" s="57"/>
      <c r="AQ2868" s="57"/>
      <c r="AR2868" s="57"/>
      <c r="AS2868" s="57"/>
      <c r="AT2868" s="57"/>
      <c r="AU2868" s="57"/>
      <c r="AV2868" s="57"/>
      <c r="AW2868" s="57"/>
      <c r="AX2868" s="57"/>
      <c r="AY2868" s="57"/>
      <c r="AZ2868" s="57"/>
      <c r="BA2868" s="57"/>
      <c r="BB2868" s="57"/>
      <c r="BC2868" s="57"/>
      <c r="BD2868" s="57"/>
      <c r="BE2868" s="338"/>
    </row>
    <row r="2869" spans="2:60">
      <c r="B2869" s="23"/>
      <c r="C2869" s="75"/>
      <c r="D2869" s="75"/>
      <c r="E2869" s="75"/>
      <c r="F2869" s="75"/>
      <c r="G2869" s="75"/>
      <c r="H2869" s="75"/>
      <c r="I2869" s="75"/>
      <c r="J2869" s="75"/>
      <c r="K2869" s="75"/>
      <c r="L2869" s="75"/>
      <c r="M2869" s="75"/>
      <c r="N2869" s="75"/>
      <c r="O2869" s="75"/>
      <c r="P2869" s="75"/>
      <c r="Q2869" s="75"/>
      <c r="R2869" s="75"/>
      <c r="S2869" s="75"/>
      <c r="T2869" s="75"/>
      <c r="U2869" s="75"/>
      <c r="V2869" s="75"/>
      <c r="W2869" s="75"/>
      <c r="X2869" s="75"/>
      <c r="Y2869" s="75"/>
      <c r="Z2869" s="75"/>
      <c r="AA2869" s="75"/>
      <c r="AB2869" s="75"/>
      <c r="AC2869" s="75"/>
      <c r="AD2869" s="75"/>
      <c r="AE2869" s="75"/>
      <c r="AF2869" s="75"/>
      <c r="AG2869" s="75"/>
      <c r="AH2869" s="75"/>
      <c r="AI2869" s="75"/>
      <c r="AJ2869" s="75"/>
      <c r="AK2869" s="75"/>
      <c r="AL2869" s="75"/>
      <c r="AM2869" s="75"/>
      <c r="AN2869" s="75"/>
      <c r="AO2869" s="75"/>
      <c r="AP2869" s="75"/>
      <c r="AQ2869" s="75"/>
      <c r="AR2869" s="75"/>
      <c r="AS2869" s="75"/>
      <c r="AT2869" s="75"/>
      <c r="AU2869" s="75"/>
      <c r="AV2869" s="75"/>
      <c r="AW2869" s="75"/>
      <c r="AX2869" s="75"/>
      <c r="AY2869" s="75"/>
      <c r="AZ2869" s="75"/>
      <c r="BA2869" s="75"/>
      <c r="BB2869" s="75"/>
      <c r="BC2869" s="75"/>
      <c r="BD2869" s="75"/>
      <c r="BE2869" s="339"/>
    </row>
    <row r="2870" spans="2:60">
      <c r="B2870" s="37"/>
      <c r="C2870" s="37"/>
      <c r="D2870" s="37"/>
      <c r="E2870" s="37"/>
      <c r="F2870" s="37"/>
      <c r="G2870" s="37"/>
      <c r="H2870" s="37"/>
      <c r="I2870" s="37"/>
      <c r="J2870" s="37"/>
      <c r="K2870" s="37"/>
      <c r="L2870" s="37"/>
      <c r="M2870" s="37"/>
      <c r="N2870" s="37"/>
      <c r="O2870" s="37"/>
      <c r="P2870" s="37"/>
      <c r="Q2870" s="37"/>
      <c r="R2870" s="37"/>
      <c r="S2870" s="37"/>
      <c r="T2870" s="37"/>
      <c r="U2870" s="37"/>
      <c r="V2870" s="37"/>
      <c r="W2870" s="37"/>
      <c r="X2870" s="37"/>
      <c r="Y2870" s="37"/>
      <c r="Z2870" s="37"/>
      <c r="AA2870" s="37"/>
      <c r="AB2870" s="37"/>
      <c r="AC2870" s="37"/>
      <c r="AD2870" s="37"/>
      <c r="AE2870" s="37"/>
      <c r="AF2870" s="37"/>
      <c r="AG2870" s="37"/>
      <c r="AH2870" s="37"/>
      <c r="AI2870" s="37"/>
      <c r="AJ2870" s="37"/>
      <c r="AK2870" s="37"/>
      <c r="AL2870" s="37"/>
      <c r="AM2870" s="37"/>
      <c r="AN2870" s="37"/>
      <c r="AO2870" s="37"/>
      <c r="AP2870" s="37"/>
      <c r="AQ2870" s="37"/>
      <c r="AR2870" s="37"/>
      <c r="AS2870" s="37"/>
      <c r="AT2870" s="37"/>
      <c r="AU2870" s="37"/>
    </row>
    <row r="2871" spans="2:60">
      <c r="B2871" s="1" t="s">
        <v>7705</v>
      </c>
      <c r="C2871" s="37"/>
      <c r="D2871" s="37"/>
      <c r="E2871" s="37"/>
      <c r="F2871" s="37"/>
      <c r="G2871" s="37"/>
      <c r="H2871" s="37"/>
      <c r="I2871" s="37"/>
      <c r="J2871" s="37"/>
      <c r="K2871" s="37"/>
      <c r="L2871" s="37"/>
      <c r="M2871" s="37"/>
      <c r="N2871" s="37"/>
      <c r="O2871" s="37"/>
      <c r="P2871" s="37"/>
      <c r="Q2871" s="37"/>
      <c r="R2871" s="37"/>
      <c r="S2871" s="37"/>
      <c r="T2871" s="37"/>
      <c r="U2871" s="37"/>
      <c r="V2871" s="37"/>
      <c r="W2871" s="37"/>
      <c r="X2871" s="37"/>
      <c r="Y2871" s="37"/>
      <c r="Z2871" s="37"/>
      <c r="AA2871" s="37"/>
      <c r="AB2871" s="37"/>
      <c r="AC2871" s="37"/>
      <c r="AD2871" s="37"/>
      <c r="AE2871" s="37"/>
      <c r="AF2871" s="37"/>
      <c r="AG2871" s="37"/>
      <c r="AJ2871" s="7"/>
      <c r="AL2871" s="1"/>
    </row>
    <row r="2872" spans="2:60">
      <c r="B2872" s="11" t="s">
        <v>288</v>
      </c>
      <c r="C2872" s="35"/>
      <c r="D2872" s="35"/>
      <c r="E2872" s="35"/>
      <c r="F2872" s="35"/>
      <c r="G2872" s="35"/>
      <c r="H2872" s="35"/>
      <c r="I2872" s="35"/>
      <c r="J2872" s="35"/>
      <c r="K2872" s="35"/>
      <c r="L2872" s="35"/>
      <c r="M2872" s="35"/>
      <c r="N2872" s="35"/>
      <c r="O2872" s="35"/>
      <c r="P2872" s="11" t="s">
        <v>22</v>
      </c>
      <c r="Q2872" s="143"/>
      <c r="R2872" s="11" t="s">
        <v>288</v>
      </c>
      <c r="S2872" s="35"/>
      <c r="T2872" s="35"/>
      <c r="U2872" s="35"/>
      <c r="V2872" s="35"/>
      <c r="W2872" s="35"/>
      <c r="X2872" s="35"/>
      <c r="Y2872" s="35"/>
      <c r="Z2872" s="35"/>
      <c r="AA2872" s="35"/>
      <c r="AB2872" s="35"/>
      <c r="AC2872" s="35"/>
      <c r="AD2872" s="35"/>
      <c r="AE2872" s="35"/>
      <c r="AF2872" s="11" t="s">
        <v>22</v>
      </c>
      <c r="AG2872" s="143"/>
      <c r="AH2872" s="11" t="s">
        <v>288</v>
      </c>
      <c r="AI2872" s="35"/>
      <c r="AJ2872" s="35"/>
      <c r="AK2872" s="35"/>
      <c r="AL2872" s="35"/>
      <c r="AM2872" s="35"/>
      <c r="AN2872" s="35"/>
      <c r="AO2872" s="35"/>
      <c r="AP2872" s="35"/>
      <c r="AQ2872" s="35"/>
      <c r="AR2872" s="35"/>
      <c r="AS2872" s="35"/>
      <c r="AT2872" s="35"/>
      <c r="AU2872" s="35"/>
      <c r="AV2872" s="11" t="s">
        <v>22</v>
      </c>
      <c r="AW2872" s="143"/>
    </row>
    <row r="2873" spans="2:60">
      <c r="B2873" s="12" t="s">
        <v>2165</v>
      </c>
      <c r="C2873" s="15"/>
      <c r="D2873" s="15"/>
      <c r="E2873" s="15"/>
      <c r="F2873" s="15"/>
      <c r="G2873" s="15"/>
      <c r="H2873" s="15"/>
      <c r="I2873" s="15"/>
      <c r="J2873" s="15"/>
      <c r="K2873" s="15"/>
      <c r="L2873" s="15"/>
      <c r="M2873" s="15"/>
      <c r="N2873" s="15"/>
      <c r="O2873" s="140"/>
      <c r="P2873" s="69" t="str">
        <f>VLOOKUP($B2873,D1_5!$B$5:$J$48,6,FALSE)&amp;""</f>
        <v/>
      </c>
      <c r="Q2873" s="104"/>
      <c r="R2873" s="12" t="s">
        <v>1501</v>
      </c>
      <c r="S2873" s="15"/>
      <c r="T2873" s="15"/>
      <c r="U2873" s="15"/>
      <c r="V2873" s="15"/>
      <c r="W2873" s="15"/>
      <c r="X2873" s="15"/>
      <c r="Y2873" s="15"/>
      <c r="Z2873" s="15"/>
      <c r="AA2873" s="15"/>
      <c r="AB2873" s="15"/>
      <c r="AC2873" s="15"/>
      <c r="AD2873" s="15"/>
      <c r="AE2873" s="140"/>
      <c r="AF2873" s="69" t="str">
        <f>VLOOKUP($R2873,D1_5!$B$5:$J$48,6,FALSE)&amp;""</f>
        <v/>
      </c>
      <c r="AG2873" s="104"/>
      <c r="AH2873" s="12" t="s">
        <v>2042</v>
      </c>
      <c r="AI2873" s="15"/>
      <c r="AJ2873" s="15"/>
      <c r="AK2873" s="15"/>
      <c r="AL2873" s="15"/>
      <c r="AM2873" s="15"/>
      <c r="AN2873" s="15"/>
      <c r="AO2873" s="15"/>
      <c r="AP2873" s="15"/>
      <c r="AQ2873" s="15"/>
      <c r="AR2873" s="15"/>
      <c r="AS2873" s="15"/>
      <c r="AT2873" s="15"/>
      <c r="AU2873" s="140"/>
      <c r="AV2873" s="69" t="str">
        <f>VLOOKUP($AH2873,D1_5!$B$5:$J$48,6,FALSE)&amp;""</f>
        <v/>
      </c>
      <c r="AW2873" s="104"/>
    </row>
    <row r="2874" spans="2:60">
      <c r="B2874" s="20"/>
      <c r="C2874" s="7"/>
      <c r="D2874" s="7"/>
      <c r="E2874" s="7"/>
      <c r="F2874" s="7"/>
      <c r="G2874" s="7"/>
      <c r="H2874" s="7"/>
      <c r="I2874" s="7"/>
      <c r="J2874" s="7"/>
      <c r="K2874" s="7"/>
      <c r="L2874" s="7"/>
      <c r="M2874" s="7"/>
      <c r="N2874" s="7"/>
      <c r="O2874" s="142"/>
      <c r="P2874" s="25"/>
      <c r="Q2874" s="106"/>
      <c r="R2874" s="20"/>
      <c r="S2874" s="7"/>
      <c r="T2874" s="7"/>
      <c r="U2874" s="7"/>
      <c r="V2874" s="7"/>
      <c r="W2874" s="7"/>
      <c r="X2874" s="7"/>
      <c r="Y2874" s="7"/>
      <c r="Z2874" s="7"/>
      <c r="AA2874" s="7"/>
      <c r="AB2874" s="7"/>
      <c r="AC2874" s="7"/>
      <c r="AD2874" s="7"/>
      <c r="AE2874" s="142"/>
      <c r="AF2874" s="25"/>
      <c r="AG2874" s="106"/>
      <c r="AH2874" s="20"/>
      <c r="AI2874" s="7"/>
      <c r="AJ2874" s="7"/>
      <c r="AK2874" s="7"/>
      <c r="AL2874" s="7"/>
      <c r="AM2874" s="7"/>
      <c r="AN2874" s="7"/>
      <c r="AO2874" s="7"/>
      <c r="AP2874" s="7"/>
      <c r="AQ2874" s="7"/>
      <c r="AR2874" s="7"/>
      <c r="AS2874" s="7"/>
      <c r="AT2874" s="7"/>
      <c r="AU2874" s="142"/>
      <c r="AV2874" s="25"/>
      <c r="AW2874" s="106"/>
    </row>
    <row r="2875" spans="2:60">
      <c r="B2875" s="12" t="s">
        <v>2168</v>
      </c>
      <c r="C2875" s="15"/>
      <c r="D2875" s="15"/>
      <c r="E2875" s="15"/>
      <c r="F2875" s="15"/>
      <c r="G2875" s="15"/>
      <c r="H2875" s="15"/>
      <c r="I2875" s="15"/>
      <c r="J2875" s="15"/>
      <c r="K2875" s="15"/>
      <c r="L2875" s="15"/>
      <c r="M2875" s="15"/>
      <c r="N2875" s="15"/>
      <c r="O2875" s="140"/>
      <c r="P2875" s="69" t="str">
        <f>VLOOKUP($B2875,D1_5!$B$5:$J$48,6,FALSE)&amp;""</f>
        <v/>
      </c>
      <c r="Q2875" s="104"/>
      <c r="R2875" s="12" t="s">
        <v>2172</v>
      </c>
      <c r="S2875" s="15"/>
      <c r="T2875" s="15"/>
      <c r="U2875" s="15"/>
      <c r="V2875" s="15"/>
      <c r="W2875" s="15"/>
      <c r="X2875" s="15"/>
      <c r="Y2875" s="15"/>
      <c r="Z2875" s="15"/>
      <c r="AA2875" s="15"/>
      <c r="AB2875" s="15"/>
      <c r="AC2875" s="15"/>
      <c r="AD2875" s="15"/>
      <c r="AE2875" s="140"/>
      <c r="AF2875" s="69" t="str">
        <f>VLOOKUP($R2875,D1_5!$B$5:$J$48,6,FALSE)&amp;""</f>
        <v/>
      </c>
      <c r="AG2875" s="104"/>
      <c r="AH2875" s="12" t="s">
        <v>1624</v>
      </c>
      <c r="AI2875" s="15"/>
      <c r="AJ2875" s="15"/>
      <c r="AK2875" s="15"/>
      <c r="AL2875" s="15"/>
      <c r="AM2875" s="15"/>
      <c r="AN2875" s="15"/>
      <c r="AO2875" s="15"/>
      <c r="AP2875" s="15"/>
      <c r="AQ2875" s="15"/>
      <c r="AR2875" s="15"/>
      <c r="AS2875" s="15"/>
      <c r="AT2875" s="15"/>
      <c r="AU2875" s="140"/>
      <c r="AV2875" s="69" t="str">
        <f>VLOOKUP($AH2875,D1_5!$B$5:$J$48,6,FALSE)&amp;""</f>
        <v/>
      </c>
      <c r="AW2875" s="104"/>
    </row>
    <row r="2876" spans="2:60">
      <c r="B2876" s="20"/>
      <c r="C2876" s="7"/>
      <c r="D2876" s="7"/>
      <c r="E2876" s="7"/>
      <c r="F2876" s="7"/>
      <c r="G2876" s="7"/>
      <c r="H2876" s="7"/>
      <c r="I2876" s="7"/>
      <c r="J2876" s="7"/>
      <c r="K2876" s="7"/>
      <c r="L2876" s="7"/>
      <c r="M2876" s="7"/>
      <c r="N2876" s="7"/>
      <c r="O2876" s="142"/>
      <c r="P2876" s="25"/>
      <c r="Q2876" s="106"/>
      <c r="R2876" s="20"/>
      <c r="S2876" s="7"/>
      <c r="T2876" s="7"/>
      <c r="U2876" s="7"/>
      <c r="V2876" s="7"/>
      <c r="W2876" s="7"/>
      <c r="X2876" s="7"/>
      <c r="Y2876" s="7"/>
      <c r="Z2876" s="7"/>
      <c r="AA2876" s="7"/>
      <c r="AB2876" s="7"/>
      <c r="AC2876" s="7"/>
      <c r="AD2876" s="7"/>
      <c r="AE2876" s="142"/>
      <c r="AF2876" s="25"/>
      <c r="AG2876" s="106"/>
      <c r="AH2876" s="20"/>
      <c r="AI2876" s="7"/>
      <c r="AJ2876" s="7"/>
      <c r="AK2876" s="7"/>
      <c r="AL2876" s="7"/>
      <c r="AM2876" s="7"/>
      <c r="AN2876" s="7"/>
      <c r="AO2876" s="7"/>
      <c r="AP2876" s="7"/>
      <c r="AQ2876" s="7"/>
      <c r="AR2876" s="7"/>
      <c r="AS2876" s="7"/>
      <c r="AT2876" s="7"/>
      <c r="AU2876" s="142"/>
      <c r="AV2876" s="25"/>
      <c r="AW2876" s="106"/>
    </row>
    <row r="2877" spans="2:60">
      <c r="B2877" s="12" t="s">
        <v>586</v>
      </c>
      <c r="C2877" s="15"/>
      <c r="D2877" s="15"/>
      <c r="E2877" s="15"/>
      <c r="F2877" s="15"/>
      <c r="G2877" s="15"/>
      <c r="H2877" s="15"/>
      <c r="I2877" s="15"/>
      <c r="J2877" s="15"/>
      <c r="K2877" s="15"/>
      <c r="L2877" s="15"/>
      <c r="M2877" s="15"/>
      <c r="N2877" s="15"/>
      <c r="O2877" s="140"/>
      <c r="P2877" s="69" t="str">
        <f>VLOOKUP($B2877,D1_5!$B$5:$J$48,6,FALSE)&amp;""</f>
        <v/>
      </c>
      <c r="Q2877" s="104"/>
      <c r="R2877" s="12" t="s">
        <v>1592</v>
      </c>
      <c r="S2877" s="15"/>
      <c r="T2877" s="15"/>
      <c r="U2877" s="15"/>
      <c r="V2877" s="15"/>
      <c r="W2877" s="15"/>
      <c r="X2877" s="15"/>
      <c r="Y2877" s="15"/>
      <c r="Z2877" s="15"/>
      <c r="AA2877" s="15"/>
      <c r="AB2877" s="15"/>
      <c r="AC2877" s="15"/>
      <c r="AD2877" s="15"/>
      <c r="AE2877" s="140"/>
      <c r="AF2877" s="69" t="str">
        <f>VLOOKUP($R2877,D1_5!$B$5:$J$48,6,FALSE)&amp;""</f>
        <v/>
      </c>
      <c r="AG2877" s="104"/>
      <c r="AH2877" s="12" t="s">
        <v>2102</v>
      </c>
      <c r="AI2877" s="15"/>
      <c r="AJ2877" s="15"/>
      <c r="AK2877" s="15"/>
      <c r="AL2877" s="15"/>
      <c r="AM2877" s="15"/>
      <c r="AN2877" s="15"/>
      <c r="AO2877" s="15"/>
      <c r="AP2877" s="15"/>
      <c r="AQ2877" s="15"/>
      <c r="AR2877" s="15"/>
      <c r="AS2877" s="15"/>
      <c r="AT2877" s="15"/>
      <c r="AU2877" s="140"/>
      <c r="AV2877" s="69" t="str">
        <f>VLOOKUP($AH2877,D1_5!$B$5:$J$48,6,FALSE)&amp;""</f>
        <v/>
      </c>
      <c r="AW2877" s="104"/>
    </row>
    <row r="2878" spans="2:60" s="1" customFormat="1">
      <c r="B2878" s="20"/>
      <c r="C2878" s="7"/>
      <c r="D2878" s="7"/>
      <c r="E2878" s="7"/>
      <c r="F2878" s="7"/>
      <c r="G2878" s="7"/>
      <c r="H2878" s="7"/>
      <c r="I2878" s="7"/>
      <c r="J2878" s="7"/>
      <c r="K2878" s="7"/>
      <c r="L2878" s="7"/>
      <c r="M2878" s="7"/>
      <c r="N2878" s="7"/>
      <c r="O2878" s="142"/>
      <c r="P2878" s="25"/>
      <c r="Q2878" s="106"/>
      <c r="R2878" s="20"/>
      <c r="S2878" s="7"/>
      <c r="T2878" s="7"/>
      <c r="U2878" s="7"/>
      <c r="V2878" s="7"/>
      <c r="W2878" s="7"/>
      <c r="X2878" s="7"/>
      <c r="Y2878" s="7"/>
      <c r="Z2878" s="7"/>
      <c r="AA2878" s="7"/>
      <c r="AB2878" s="7"/>
      <c r="AC2878" s="7"/>
      <c r="AD2878" s="7"/>
      <c r="AE2878" s="142"/>
      <c r="AF2878" s="25"/>
      <c r="AG2878" s="106"/>
      <c r="AH2878" s="20"/>
      <c r="AI2878" s="7"/>
      <c r="AJ2878" s="7"/>
      <c r="AK2878" s="7"/>
      <c r="AL2878" s="7"/>
      <c r="AM2878" s="7"/>
      <c r="AN2878" s="7"/>
      <c r="AO2878" s="7"/>
      <c r="AP2878" s="7"/>
      <c r="AQ2878" s="7"/>
      <c r="AR2878" s="7"/>
      <c r="AS2878" s="7"/>
      <c r="AT2878" s="7"/>
      <c r="AU2878" s="142"/>
      <c r="AV2878" s="25"/>
      <c r="AW2878" s="106"/>
      <c r="AX2878" s="1"/>
      <c r="AY2878" s="1"/>
      <c r="AZ2878" s="1"/>
      <c r="BA2878" s="1"/>
      <c r="BB2878" s="1"/>
      <c r="BC2878" s="1"/>
      <c r="BD2878" s="1"/>
      <c r="BE2878" s="1"/>
      <c r="BF2878" s="3"/>
      <c r="BG2878" s="3"/>
      <c r="BH2878" s="3"/>
    </row>
    <row r="2879" spans="2:60" s="1" customFormat="1">
      <c r="B2879" s="12" t="s">
        <v>2176</v>
      </c>
      <c r="C2879" s="15"/>
      <c r="D2879" s="15"/>
      <c r="E2879" s="15"/>
      <c r="F2879" s="15"/>
      <c r="G2879" s="15"/>
      <c r="H2879" s="15"/>
      <c r="I2879" s="15"/>
      <c r="J2879" s="15"/>
      <c r="K2879" s="15"/>
      <c r="L2879" s="15"/>
      <c r="M2879" s="15"/>
      <c r="N2879" s="15"/>
      <c r="O2879" s="140"/>
      <c r="P2879" s="69" t="str">
        <f>VLOOKUP($B2879,D1_5!$B$5:$J$48,6,FALSE)&amp;""</f>
        <v/>
      </c>
      <c r="Q2879" s="104"/>
      <c r="R2879" s="12" t="s">
        <v>1529</v>
      </c>
      <c r="S2879" s="15"/>
      <c r="T2879" s="15"/>
      <c r="U2879" s="15"/>
      <c r="V2879" s="15"/>
      <c r="W2879" s="15"/>
      <c r="X2879" s="15"/>
      <c r="Y2879" s="15"/>
      <c r="Z2879" s="15"/>
      <c r="AA2879" s="15"/>
      <c r="AB2879" s="15"/>
      <c r="AC2879" s="15"/>
      <c r="AD2879" s="15"/>
      <c r="AE2879" s="140"/>
      <c r="AF2879" s="69" t="str">
        <f>VLOOKUP($R2879,D1_5!$B$5:$J$48,6,FALSE)&amp;""</f>
        <v/>
      </c>
      <c r="AG2879" s="104"/>
      <c r="AH2879" s="12" t="s">
        <v>2179</v>
      </c>
      <c r="AI2879" s="15"/>
      <c r="AJ2879" s="15"/>
      <c r="AK2879" s="15"/>
      <c r="AL2879" s="15"/>
      <c r="AM2879" s="15"/>
      <c r="AN2879" s="15"/>
      <c r="AO2879" s="15"/>
      <c r="AP2879" s="15"/>
      <c r="AQ2879" s="15"/>
      <c r="AR2879" s="15"/>
      <c r="AS2879" s="15"/>
      <c r="AT2879" s="15"/>
      <c r="AU2879" s="140"/>
      <c r="AV2879" s="69" t="str">
        <f>VLOOKUP($AH2879,D1_5!$B$5:$J$48,6,FALSE)&amp;""</f>
        <v/>
      </c>
      <c r="AW2879" s="104"/>
      <c r="AX2879" s="1"/>
      <c r="AY2879" s="1"/>
      <c r="AZ2879" s="1"/>
      <c r="BA2879" s="1"/>
      <c r="BB2879" s="1"/>
      <c r="BC2879" s="1"/>
      <c r="BD2879" s="1"/>
      <c r="BE2879" s="1"/>
      <c r="BF2879" s="3"/>
      <c r="BG2879" s="3"/>
      <c r="BH2879" s="3"/>
    </row>
    <row r="2880" spans="2:60" s="1" customFormat="1">
      <c r="B2880" s="20"/>
      <c r="C2880" s="7"/>
      <c r="D2880" s="7"/>
      <c r="E2880" s="7"/>
      <c r="F2880" s="7"/>
      <c r="G2880" s="7"/>
      <c r="H2880" s="7"/>
      <c r="I2880" s="7"/>
      <c r="J2880" s="7"/>
      <c r="K2880" s="7"/>
      <c r="L2880" s="7"/>
      <c r="M2880" s="7"/>
      <c r="N2880" s="7"/>
      <c r="O2880" s="142"/>
      <c r="P2880" s="25"/>
      <c r="Q2880" s="106"/>
      <c r="R2880" s="20"/>
      <c r="S2880" s="7"/>
      <c r="T2880" s="7"/>
      <c r="U2880" s="7"/>
      <c r="V2880" s="7"/>
      <c r="W2880" s="7"/>
      <c r="X2880" s="7"/>
      <c r="Y2880" s="7"/>
      <c r="Z2880" s="7"/>
      <c r="AA2880" s="7"/>
      <c r="AB2880" s="7"/>
      <c r="AC2880" s="7"/>
      <c r="AD2880" s="7"/>
      <c r="AE2880" s="142"/>
      <c r="AF2880" s="25"/>
      <c r="AG2880" s="106"/>
      <c r="AH2880" s="20"/>
      <c r="AI2880" s="7"/>
      <c r="AJ2880" s="7"/>
      <c r="AK2880" s="7"/>
      <c r="AL2880" s="7"/>
      <c r="AM2880" s="7"/>
      <c r="AN2880" s="7"/>
      <c r="AO2880" s="7"/>
      <c r="AP2880" s="7"/>
      <c r="AQ2880" s="7"/>
      <c r="AR2880" s="7"/>
      <c r="AS2880" s="7"/>
      <c r="AT2880" s="7"/>
      <c r="AU2880" s="142"/>
      <c r="AV2880" s="25"/>
      <c r="AW2880" s="106"/>
      <c r="AX2880" s="1"/>
      <c r="AY2880" s="1"/>
      <c r="AZ2880" s="1"/>
      <c r="BA2880" s="1"/>
      <c r="BB2880" s="1"/>
      <c r="BC2880" s="1"/>
      <c r="BD2880" s="1"/>
      <c r="BE2880" s="1"/>
      <c r="BF2880" s="3"/>
      <c r="BG2880" s="3"/>
      <c r="BH2880" s="3"/>
    </row>
    <row r="2881" spans="1:60" s="1" customFormat="1">
      <c r="A2881" s="1"/>
      <c r="B2881" s="12" t="s">
        <v>2178</v>
      </c>
      <c r="C2881" s="15"/>
      <c r="D2881" s="15"/>
      <c r="E2881" s="15"/>
      <c r="F2881" s="15"/>
      <c r="G2881" s="15"/>
      <c r="H2881" s="15"/>
      <c r="I2881" s="15"/>
      <c r="J2881" s="15"/>
      <c r="K2881" s="15"/>
      <c r="L2881" s="15"/>
      <c r="M2881" s="15"/>
      <c r="N2881" s="15"/>
      <c r="O2881" s="140"/>
      <c r="P2881" s="69" t="str">
        <f>VLOOKUP($B2881,D1_5!$B$5:$J$48,6,FALSE)&amp;""</f>
        <v/>
      </c>
      <c r="Q2881" s="104"/>
      <c r="R2881" s="12" t="s">
        <v>1163</v>
      </c>
      <c r="S2881" s="15"/>
      <c r="T2881" s="15"/>
      <c r="U2881" s="15"/>
      <c r="V2881" s="15"/>
      <c r="W2881" s="15"/>
      <c r="X2881" s="15"/>
      <c r="Y2881" s="15"/>
      <c r="Z2881" s="15"/>
      <c r="AA2881" s="15"/>
      <c r="AB2881" s="15"/>
      <c r="AC2881" s="15"/>
      <c r="AD2881" s="15"/>
      <c r="AE2881" s="140"/>
      <c r="AF2881" s="69" t="str">
        <f>VLOOKUP($R2881,D1_5!$B$5:$J$48,6,FALSE)&amp;""</f>
        <v/>
      </c>
      <c r="AG2881" s="104"/>
      <c r="AH2881" s="12" t="s">
        <v>2181</v>
      </c>
      <c r="AI2881" s="15"/>
      <c r="AJ2881" s="15"/>
      <c r="AK2881" s="15"/>
      <c r="AL2881" s="15"/>
      <c r="AM2881" s="15"/>
      <c r="AN2881" s="15"/>
      <c r="AO2881" s="15"/>
      <c r="AP2881" s="15"/>
      <c r="AQ2881" s="15"/>
      <c r="AR2881" s="15"/>
      <c r="AS2881" s="15"/>
      <c r="AT2881" s="15"/>
      <c r="AU2881" s="140"/>
      <c r="AV2881" s="69" t="str">
        <f>VLOOKUP($AH2881,D1_5!$B$5:$J$48,6,FALSE)&amp;""</f>
        <v/>
      </c>
      <c r="AW2881" s="104"/>
      <c r="AX2881" s="1"/>
      <c r="AY2881" s="1"/>
      <c r="AZ2881" s="1"/>
      <c r="BA2881" s="1"/>
      <c r="BB2881" s="1"/>
      <c r="BC2881" s="1"/>
      <c r="BD2881" s="1"/>
      <c r="BE2881" s="1"/>
      <c r="BF2881" s="3"/>
      <c r="BG2881" s="3"/>
      <c r="BH2881" s="3"/>
    </row>
    <row r="2882" spans="1:60" s="1" customFormat="1">
      <c r="A2882" s="1"/>
      <c r="B2882" s="20"/>
      <c r="C2882" s="7"/>
      <c r="D2882" s="7"/>
      <c r="E2882" s="7"/>
      <c r="F2882" s="7"/>
      <c r="G2882" s="7"/>
      <c r="H2882" s="7"/>
      <c r="I2882" s="7"/>
      <c r="J2882" s="7"/>
      <c r="K2882" s="7"/>
      <c r="L2882" s="7"/>
      <c r="M2882" s="7"/>
      <c r="N2882" s="7"/>
      <c r="O2882" s="142"/>
      <c r="P2882" s="25"/>
      <c r="Q2882" s="106"/>
      <c r="R2882" s="20"/>
      <c r="S2882" s="7"/>
      <c r="T2882" s="7"/>
      <c r="U2882" s="7"/>
      <c r="V2882" s="7"/>
      <c r="W2882" s="7"/>
      <c r="X2882" s="7"/>
      <c r="Y2882" s="7"/>
      <c r="Z2882" s="7"/>
      <c r="AA2882" s="7"/>
      <c r="AB2882" s="7"/>
      <c r="AC2882" s="7"/>
      <c r="AD2882" s="7"/>
      <c r="AE2882" s="142"/>
      <c r="AF2882" s="25"/>
      <c r="AG2882" s="106"/>
      <c r="AH2882" s="20"/>
      <c r="AI2882" s="7"/>
      <c r="AJ2882" s="7"/>
      <c r="AK2882" s="7"/>
      <c r="AL2882" s="7"/>
      <c r="AM2882" s="7"/>
      <c r="AN2882" s="7"/>
      <c r="AO2882" s="7"/>
      <c r="AP2882" s="7"/>
      <c r="AQ2882" s="7"/>
      <c r="AR2882" s="7"/>
      <c r="AS2882" s="7"/>
      <c r="AT2882" s="7"/>
      <c r="AU2882" s="142"/>
      <c r="AV2882" s="25"/>
      <c r="AW2882" s="106"/>
      <c r="AX2882" s="1"/>
      <c r="AY2882" s="1"/>
      <c r="AZ2882" s="1"/>
      <c r="BA2882" s="1"/>
      <c r="BB2882" s="1"/>
      <c r="BC2882" s="1"/>
      <c r="BD2882" s="1"/>
      <c r="BE2882" s="1"/>
      <c r="BF2882" s="3"/>
      <c r="BG2882" s="3"/>
      <c r="BH2882" s="3"/>
    </row>
    <row r="2883" spans="1:60" s="1" customFormat="1">
      <c r="A2883" s="1"/>
      <c r="B2883" s="12" t="s">
        <v>2183</v>
      </c>
      <c r="C2883" s="15"/>
      <c r="D2883" s="15"/>
      <c r="E2883" s="15"/>
      <c r="F2883" s="15"/>
      <c r="G2883" s="15"/>
      <c r="H2883" s="15"/>
      <c r="I2883" s="15"/>
      <c r="J2883" s="15"/>
      <c r="K2883" s="15"/>
      <c r="L2883" s="15"/>
      <c r="M2883" s="15"/>
      <c r="N2883" s="15"/>
      <c r="O2883" s="140"/>
      <c r="P2883" s="69" t="str">
        <f>VLOOKUP($B2883,D1_5!$B$5:$J$48,6,FALSE)&amp;""</f>
        <v/>
      </c>
      <c r="Q2883" s="104"/>
      <c r="R2883" s="12" t="s">
        <v>2184</v>
      </c>
      <c r="S2883" s="15"/>
      <c r="T2883" s="15"/>
      <c r="U2883" s="15"/>
      <c r="V2883" s="15"/>
      <c r="W2883" s="15"/>
      <c r="X2883" s="15"/>
      <c r="Y2883" s="15"/>
      <c r="Z2883" s="15"/>
      <c r="AA2883" s="15"/>
      <c r="AB2883" s="15"/>
      <c r="AC2883" s="15"/>
      <c r="AD2883" s="15"/>
      <c r="AE2883" s="140"/>
      <c r="AF2883" s="69" t="str">
        <f>VLOOKUP($R2883,D1_5!$B$5:$J$48,6,FALSE)&amp;""</f>
        <v/>
      </c>
      <c r="AG2883" s="104"/>
      <c r="AH2883" s="12" t="s">
        <v>2187</v>
      </c>
      <c r="AI2883" s="15"/>
      <c r="AJ2883" s="15"/>
      <c r="AK2883" s="15"/>
      <c r="AL2883" s="15"/>
      <c r="AM2883" s="15"/>
      <c r="AN2883" s="15"/>
      <c r="AO2883" s="15"/>
      <c r="AP2883" s="15"/>
      <c r="AQ2883" s="15"/>
      <c r="AR2883" s="15"/>
      <c r="AS2883" s="15"/>
      <c r="AT2883" s="15"/>
      <c r="AU2883" s="140"/>
      <c r="AV2883" s="69" t="str">
        <f>VLOOKUP($AH2883,D1_5!$B$5:$J$48,6,FALSE)&amp;""</f>
        <v/>
      </c>
      <c r="AW2883" s="104"/>
      <c r="AX2883" s="1"/>
      <c r="AY2883" s="1"/>
      <c r="AZ2883" s="1"/>
      <c r="BA2883" s="1"/>
      <c r="BB2883" s="1"/>
      <c r="BC2883" s="1"/>
      <c r="BD2883" s="1"/>
      <c r="BE2883" s="1"/>
      <c r="BF2883" s="3"/>
      <c r="BG2883" s="3"/>
      <c r="BH2883" s="3"/>
    </row>
    <row r="2884" spans="1:60" s="1" customFormat="1">
      <c r="A2884" s="1"/>
      <c r="B2884" s="20"/>
      <c r="C2884" s="7"/>
      <c r="D2884" s="7"/>
      <c r="E2884" s="7"/>
      <c r="F2884" s="7"/>
      <c r="G2884" s="7"/>
      <c r="H2884" s="7"/>
      <c r="I2884" s="7"/>
      <c r="J2884" s="7"/>
      <c r="K2884" s="7"/>
      <c r="L2884" s="7"/>
      <c r="M2884" s="7"/>
      <c r="N2884" s="7"/>
      <c r="O2884" s="142"/>
      <c r="P2884" s="25"/>
      <c r="Q2884" s="106"/>
      <c r="R2884" s="20"/>
      <c r="S2884" s="7"/>
      <c r="T2884" s="7"/>
      <c r="U2884" s="7"/>
      <c r="V2884" s="7"/>
      <c r="W2884" s="7"/>
      <c r="X2884" s="7"/>
      <c r="Y2884" s="7"/>
      <c r="Z2884" s="7"/>
      <c r="AA2884" s="7"/>
      <c r="AB2884" s="7"/>
      <c r="AC2884" s="7"/>
      <c r="AD2884" s="7"/>
      <c r="AE2884" s="142"/>
      <c r="AF2884" s="25"/>
      <c r="AG2884" s="106"/>
      <c r="AH2884" s="20"/>
      <c r="AI2884" s="7"/>
      <c r="AJ2884" s="7"/>
      <c r="AK2884" s="7"/>
      <c r="AL2884" s="7"/>
      <c r="AM2884" s="7"/>
      <c r="AN2884" s="7"/>
      <c r="AO2884" s="7"/>
      <c r="AP2884" s="7"/>
      <c r="AQ2884" s="7"/>
      <c r="AR2884" s="7"/>
      <c r="AS2884" s="7"/>
      <c r="AT2884" s="7"/>
      <c r="AU2884" s="142"/>
      <c r="AV2884" s="25"/>
      <c r="AW2884" s="106"/>
      <c r="AX2884" s="1"/>
      <c r="AY2884" s="1"/>
      <c r="AZ2884" s="1"/>
      <c r="BA2884" s="1"/>
      <c r="BB2884" s="1"/>
      <c r="BC2884" s="1"/>
      <c r="BD2884" s="1"/>
      <c r="BE2884" s="1"/>
      <c r="BF2884" s="3"/>
      <c r="BG2884" s="3"/>
      <c r="BH2884" s="3"/>
    </row>
    <row r="2885" spans="1:60" s="1" customFormat="1">
      <c r="A2885" s="1"/>
      <c r="B2885" s="10" t="s">
        <v>2192</v>
      </c>
      <c r="C2885" s="10"/>
      <c r="D2885" s="10"/>
      <c r="E2885" s="10"/>
      <c r="F2885" s="10"/>
      <c r="G2885" s="10"/>
      <c r="H2885" s="10"/>
      <c r="I2885" s="10"/>
      <c r="J2885" s="10"/>
      <c r="K2885" s="10"/>
      <c r="L2885" s="10"/>
      <c r="M2885" s="10"/>
      <c r="N2885" s="10"/>
      <c r="O2885" s="10"/>
      <c r="P2885" s="69" t="str">
        <f>VLOOKUP($B2885,D1_5!$B$5:$J$48,6,FALSE)&amp;""</f>
        <v/>
      </c>
      <c r="Q2885" s="104"/>
      <c r="R2885" s="10" t="s">
        <v>832</v>
      </c>
      <c r="S2885" s="10"/>
      <c r="T2885" s="10"/>
      <c r="U2885" s="10"/>
      <c r="V2885" s="10"/>
      <c r="W2885" s="10"/>
      <c r="X2885" s="10"/>
      <c r="Y2885" s="10"/>
      <c r="Z2885" s="10"/>
      <c r="AA2885" s="10"/>
      <c r="AB2885" s="10"/>
      <c r="AC2885" s="10"/>
      <c r="AD2885" s="10"/>
      <c r="AE2885" s="10"/>
      <c r="AF2885" s="69" t="str">
        <f>VLOOKUP($R2885,D1_5!$B$5:$J$48,6,FALSE)&amp;""</f>
        <v/>
      </c>
      <c r="AG2885" s="104"/>
      <c r="AH2885" s="12" t="s">
        <v>2198</v>
      </c>
      <c r="AI2885" s="15"/>
      <c r="AJ2885" s="15"/>
      <c r="AK2885" s="15"/>
      <c r="AL2885" s="15"/>
      <c r="AM2885" s="15"/>
      <c r="AN2885" s="15"/>
      <c r="AO2885" s="15"/>
      <c r="AP2885" s="15"/>
      <c r="AQ2885" s="15"/>
      <c r="AR2885" s="15"/>
      <c r="AS2885" s="15"/>
      <c r="AT2885" s="15"/>
      <c r="AU2885" s="140"/>
      <c r="AV2885" s="69" t="str">
        <f>VLOOKUP($AH2885,D1_5!$B$5:$J$48,6,FALSE)&amp;""</f>
        <v/>
      </c>
      <c r="AW2885" s="104"/>
      <c r="AX2885" s="1"/>
      <c r="AY2885" s="1"/>
      <c r="AZ2885" s="1"/>
      <c r="BA2885" s="1"/>
      <c r="BB2885" s="1"/>
      <c r="BC2885" s="1"/>
      <c r="BD2885" s="1"/>
      <c r="BE2885" s="1"/>
      <c r="BF2885" s="3"/>
      <c r="BG2885" s="3"/>
      <c r="BH2885" s="3"/>
    </row>
    <row r="2886" spans="1:60" s="1" customFormat="1">
      <c r="A2886" s="1"/>
      <c r="B2886" s="10"/>
      <c r="C2886" s="10"/>
      <c r="D2886" s="10"/>
      <c r="E2886" s="10"/>
      <c r="F2886" s="10"/>
      <c r="G2886" s="10"/>
      <c r="H2886" s="10"/>
      <c r="I2886" s="10"/>
      <c r="J2886" s="10"/>
      <c r="K2886" s="10"/>
      <c r="L2886" s="10"/>
      <c r="M2886" s="10"/>
      <c r="N2886" s="10"/>
      <c r="O2886" s="10"/>
      <c r="P2886" s="25"/>
      <c r="Q2886" s="106"/>
      <c r="R2886" s="10"/>
      <c r="S2886" s="10"/>
      <c r="T2886" s="10"/>
      <c r="U2886" s="10"/>
      <c r="V2886" s="10"/>
      <c r="W2886" s="10"/>
      <c r="X2886" s="10"/>
      <c r="Y2886" s="10"/>
      <c r="Z2886" s="10"/>
      <c r="AA2886" s="10"/>
      <c r="AB2886" s="10"/>
      <c r="AC2886" s="10"/>
      <c r="AD2886" s="10"/>
      <c r="AE2886" s="10"/>
      <c r="AF2886" s="25"/>
      <c r="AG2886" s="106"/>
      <c r="AH2886" s="20"/>
      <c r="AI2886" s="7"/>
      <c r="AJ2886" s="7"/>
      <c r="AK2886" s="7"/>
      <c r="AL2886" s="7"/>
      <c r="AM2886" s="7"/>
      <c r="AN2886" s="7"/>
      <c r="AO2886" s="7"/>
      <c r="AP2886" s="7"/>
      <c r="AQ2886" s="7"/>
      <c r="AR2886" s="7"/>
      <c r="AS2886" s="7"/>
      <c r="AT2886" s="7"/>
      <c r="AU2886" s="142"/>
      <c r="AV2886" s="25"/>
      <c r="AW2886" s="106"/>
      <c r="AX2886" s="1"/>
      <c r="AY2886" s="1"/>
      <c r="AZ2886" s="1"/>
      <c r="BA2886" s="1"/>
      <c r="BB2886" s="1"/>
      <c r="BC2886" s="1"/>
      <c r="BD2886" s="1"/>
      <c r="BE2886" s="1"/>
      <c r="BF2886" s="3"/>
      <c r="BG2886" s="3"/>
      <c r="BH2886" s="3"/>
    </row>
    <row r="2887" spans="1:60" s="1" customFormat="1">
      <c r="A2887" s="1"/>
      <c r="B2887" s="10" t="s">
        <v>1835</v>
      </c>
      <c r="C2887" s="10"/>
      <c r="D2887" s="10"/>
      <c r="E2887" s="10"/>
      <c r="F2887" s="10"/>
      <c r="G2887" s="10"/>
      <c r="H2887" s="10"/>
      <c r="I2887" s="10"/>
      <c r="J2887" s="10"/>
      <c r="K2887" s="10"/>
      <c r="L2887" s="10"/>
      <c r="M2887" s="10"/>
      <c r="N2887" s="10"/>
      <c r="O2887" s="10"/>
      <c r="P2887" s="69" t="str">
        <f>VLOOKUP($B2887,D1_5!$B$5:$J$48,6,FALSE)&amp;""</f>
        <v/>
      </c>
      <c r="Q2887" s="104"/>
      <c r="R2887" s="10" t="s">
        <v>43</v>
      </c>
      <c r="S2887" s="10"/>
      <c r="T2887" s="10"/>
      <c r="U2887" s="10"/>
      <c r="V2887" s="10"/>
      <c r="W2887" s="10"/>
      <c r="X2887" s="10"/>
      <c r="Y2887" s="10"/>
      <c r="Z2887" s="10"/>
      <c r="AA2887" s="10"/>
      <c r="AB2887" s="10"/>
      <c r="AC2887" s="10"/>
      <c r="AD2887" s="10"/>
      <c r="AE2887" s="10"/>
      <c r="AF2887" s="69" t="str">
        <f>VLOOKUP($R2887,D1_5!$B$5:$J$48,6,FALSE)&amp;""</f>
        <v/>
      </c>
      <c r="AG2887" s="104"/>
      <c r="AH2887" s="12" t="s">
        <v>2200</v>
      </c>
      <c r="AI2887" s="15"/>
      <c r="AJ2887" s="15"/>
      <c r="AK2887" s="15"/>
      <c r="AL2887" s="15"/>
      <c r="AM2887" s="15"/>
      <c r="AN2887" s="15"/>
      <c r="AO2887" s="15"/>
      <c r="AP2887" s="15"/>
      <c r="AQ2887" s="15"/>
      <c r="AR2887" s="15"/>
      <c r="AS2887" s="15"/>
      <c r="AT2887" s="15"/>
      <c r="AU2887" s="140"/>
      <c r="AV2887" s="69" t="str">
        <f>VLOOKUP($AH2887,D1_5!$B$5:$J$48,6,FALSE)&amp;""</f>
        <v/>
      </c>
      <c r="AW2887" s="104"/>
      <c r="AX2887" s="1"/>
      <c r="AY2887" s="1"/>
      <c r="AZ2887" s="1"/>
      <c r="BA2887" s="1"/>
      <c r="BB2887" s="1"/>
      <c r="BC2887" s="1"/>
      <c r="BD2887" s="1"/>
      <c r="BE2887" s="1"/>
      <c r="BF2887" s="3"/>
      <c r="BG2887" s="3"/>
      <c r="BH2887" s="3"/>
    </row>
    <row r="2888" spans="1:60" s="1" customFormat="1">
      <c r="A2888" s="1"/>
      <c r="B2888" s="10"/>
      <c r="C2888" s="10"/>
      <c r="D2888" s="10"/>
      <c r="E2888" s="10"/>
      <c r="F2888" s="10"/>
      <c r="G2888" s="10"/>
      <c r="H2888" s="10"/>
      <c r="I2888" s="10"/>
      <c r="J2888" s="10"/>
      <c r="K2888" s="10"/>
      <c r="L2888" s="10"/>
      <c r="M2888" s="10"/>
      <c r="N2888" s="10"/>
      <c r="O2888" s="10"/>
      <c r="P2888" s="25"/>
      <c r="Q2888" s="106"/>
      <c r="R2888" s="10"/>
      <c r="S2888" s="10"/>
      <c r="T2888" s="10"/>
      <c r="U2888" s="10"/>
      <c r="V2888" s="10"/>
      <c r="W2888" s="10"/>
      <c r="X2888" s="10"/>
      <c r="Y2888" s="10"/>
      <c r="Z2888" s="10"/>
      <c r="AA2888" s="10"/>
      <c r="AB2888" s="10"/>
      <c r="AC2888" s="10"/>
      <c r="AD2888" s="10"/>
      <c r="AE2888" s="10"/>
      <c r="AF2888" s="25"/>
      <c r="AG2888" s="106"/>
      <c r="AH2888" s="20"/>
      <c r="AI2888" s="7"/>
      <c r="AJ2888" s="7"/>
      <c r="AK2888" s="7"/>
      <c r="AL2888" s="7"/>
      <c r="AM2888" s="7"/>
      <c r="AN2888" s="7"/>
      <c r="AO2888" s="7"/>
      <c r="AP2888" s="7"/>
      <c r="AQ2888" s="7"/>
      <c r="AR2888" s="7"/>
      <c r="AS2888" s="7"/>
      <c r="AT2888" s="7"/>
      <c r="AU2888" s="142"/>
      <c r="AV2888" s="25"/>
      <c r="AW2888" s="106"/>
      <c r="AX2888" s="1"/>
      <c r="AY2888" s="1"/>
      <c r="AZ2888" s="1"/>
      <c r="BA2888" s="1"/>
      <c r="BB2888" s="1"/>
      <c r="BC2888" s="1"/>
      <c r="BD2888" s="1"/>
      <c r="BE2888" s="1"/>
      <c r="BF2888" s="3"/>
      <c r="BG2888" s="3"/>
      <c r="BH2888" s="3"/>
    </row>
    <row r="2889" spans="1:60" s="1" customFormat="1">
      <c r="A2889" s="1"/>
      <c r="B2889" s="10" t="s">
        <v>2206</v>
      </c>
      <c r="C2889" s="10"/>
      <c r="D2889" s="10"/>
      <c r="E2889" s="10"/>
      <c r="F2889" s="10"/>
      <c r="G2889" s="10"/>
      <c r="H2889" s="10"/>
      <c r="I2889" s="10"/>
      <c r="J2889" s="10"/>
      <c r="K2889" s="10"/>
      <c r="L2889" s="10"/>
      <c r="M2889" s="10"/>
      <c r="N2889" s="10"/>
      <c r="O2889" s="10"/>
      <c r="P2889" s="69" t="str">
        <f>VLOOKUP($B2889,D1_5!$B$5:$J$48,6,FALSE)&amp;""</f>
        <v/>
      </c>
      <c r="Q2889" s="104"/>
      <c r="R2889" s="10" t="s">
        <v>2136</v>
      </c>
      <c r="S2889" s="10"/>
      <c r="T2889" s="10"/>
      <c r="U2889" s="10"/>
      <c r="V2889" s="10"/>
      <c r="W2889" s="10"/>
      <c r="X2889" s="10"/>
      <c r="Y2889" s="10"/>
      <c r="Z2889" s="10"/>
      <c r="AA2889" s="10"/>
      <c r="AB2889" s="10"/>
      <c r="AC2889" s="10"/>
      <c r="AD2889" s="10"/>
      <c r="AE2889" s="10"/>
      <c r="AF2889" s="69" t="str">
        <f>VLOOKUP($R2889,D1_5!$B$5:$J$48,6,FALSE)&amp;""</f>
        <v/>
      </c>
      <c r="AG2889" s="104"/>
      <c r="AH2889" s="10" t="s">
        <v>2207</v>
      </c>
      <c r="AI2889" s="10"/>
      <c r="AJ2889" s="10"/>
      <c r="AK2889" s="10"/>
      <c r="AL2889" s="10"/>
      <c r="AM2889" s="10"/>
      <c r="AN2889" s="10"/>
      <c r="AO2889" s="10"/>
      <c r="AP2889" s="10"/>
      <c r="AQ2889" s="10"/>
      <c r="AR2889" s="10"/>
      <c r="AS2889" s="10"/>
      <c r="AT2889" s="10"/>
      <c r="AU2889" s="10"/>
      <c r="AV2889" s="69" t="str">
        <f>VLOOKUP($AH2889,D1_5!$B$5:$J$48,6,FALSE)&amp;""</f>
        <v/>
      </c>
      <c r="AW2889" s="104"/>
      <c r="AX2889" s="1"/>
      <c r="AY2889" s="1"/>
      <c r="AZ2889" s="1"/>
      <c r="BA2889" s="1"/>
      <c r="BB2889" s="1"/>
      <c r="BC2889" s="1"/>
      <c r="BD2889" s="1"/>
      <c r="BE2889" s="1"/>
      <c r="BF2889" s="3"/>
      <c r="BG2889" s="3"/>
      <c r="BH2889" s="3"/>
    </row>
    <row r="2890" spans="1:60" s="1" customFormat="1">
      <c r="A2890" s="1"/>
      <c r="B2890" s="10"/>
      <c r="C2890" s="10"/>
      <c r="D2890" s="10"/>
      <c r="E2890" s="10"/>
      <c r="F2890" s="10"/>
      <c r="G2890" s="10"/>
      <c r="H2890" s="10"/>
      <c r="I2890" s="10"/>
      <c r="J2890" s="10"/>
      <c r="K2890" s="10"/>
      <c r="L2890" s="10"/>
      <c r="M2890" s="10"/>
      <c r="N2890" s="10"/>
      <c r="O2890" s="10"/>
      <c r="P2890" s="25"/>
      <c r="Q2890" s="106"/>
      <c r="R2890" s="10"/>
      <c r="S2890" s="10"/>
      <c r="T2890" s="10"/>
      <c r="U2890" s="10"/>
      <c r="V2890" s="10"/>
      <c r="W2890" s="10"/>
      <c r="X2890" s="10"/>
      <c r="Y2890" s="10"/>
      <c r="Z2890" s="10"/>
      <c r="AA2890" s="10"/>
      <c r="AB2890" s="10"/>
      <c r="AC2890" s="10"/>
      <c r="AD2890" s="10"/>
      <c r="AE2890" s="10"/>
      <c r="AF2890" s="25"/>
      <c r="AG2890" s="106"/>
      <c r="AH2890" s="10"/>
      <c r="AI2890" s="10"/>
      <c r="AJ2890" s="10"/>
      <c r="AK2890" s="10"/>
      <c r="AL2890" s="10"/>
      <c r="AM2890" s="10"/>
      <c r="AN2890" s="10"/>
      <c r="AO2890" s="10"/>
      <c r="AP2890" s="10"/>
      <c r="AQ2890" s="10"/>
      <c r="AR2890" s="10"/>
      <c r="AS2890" s="10"/>
      <c r="AT2890" s="10"/>
      <c r="AU2890" s="10"/>
      <c r="AV2890" s="25"/>
      <c r="AW2890" s="106"/>
      <c r="AX2890" s="1"/>
      <c r="AY2890" s="1"/>
      <c r="AZ2890" s="1"/>
      <c r="BA2890" s="1"/>
      <c r="BB2890" s="1"/>
      <c r="BC2890" s="1"/>
      <c r="BD2890" s="1"/>
      <c r="BE2890" s="1"/>
      <c r="BF2890" s="3"/>
      <c r="BG2890" s="3"/>
      <c r="BH2890" s="3"/>
    </row>
    <row r="2891" spans="1:60" s="1" customFormat="1">
      <c r="A2891" s="1"/>
      <c r="B2891" s="10" t="s">
        <v>2209</v>
      </c>
      <c r="C2891" s="10"/>
      <c r="D2891" s="10"/>
      <c r="E2891" s="10"/>
      <c r="F2891" s="10"/>
      <c r="G2891" s="10"/>
      <c r="H2891" s="10"/>
      <c r="I2891" s="10"/>
      <c r="J2891" s="10"/>
      <c r="K2891" s="10"/>
      <c r="L2891" s="10"/>
      <c r="M2891" s="10"/>
      <c r="N2891" s="10"/>
      <c r="O2891" s="10"/>
      <c r="P2891" s="69" t="str">
        <f>VLOOKUP($B2891,D1_5!$B$5:$J$48,6,FALSE)&amp;""</f>
        <v/>
      </c>
      <c r="Q2891" s="104"/>
      <c r="R2891" s="10" t="s">
        <v>1696</v>
      </c>
      <c r="S2891" s="10"/>
      <c r="T2891" s="10"/>
      <c r="U2891" s="10"/>
      <c r="V2891" s="10"/>
      <c r="W2891" s="10"/>
      <c r="X2891" s="10"/>
      <c r="Y2891" s="10"/>
      <c r="Z2891" s="10"/>
      <c r="AA2891" s="10"/>
      <c r="AB2891" s="10"/>
      <c r="AC2891" s="10"/>
      <c r="AD2891" s="10"/>
      <c r="AE2891" s="10"/>
      <c r="AF2891" s="69" t="str">
        <f>VLOOKUP($R2891,D1_5!$B$5:$J$48,6,FALSE)&amp;""</f>
        <v/>
      </c>
      <c r="AG2891" s="104"/>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3"/>
      <c r="BG2891" s="3"/>
      <c r="BH2891" s="3"/>
    </row>
    <row r="2892" spans="1:60" s="1" customFormat="1">
      <c r="A2892" s="1"/>
      <c r="B2892" s="10"/>
      <c r="C2892" s="10"/>
      <c r="D2892" s="10"/>
      <c r="E2892" s="10"/>
      <c r="F2892" s="10"/>
      <c r="G2892" s="10"/>
      <c r="H2892" s="10"/>
      <c r="I2892" s="10"/>
      <c r="J2892" s="10"/>
      <c r="K2892" s="10"/>
      <c r="L2892" s="10"/>
      <c r="M2892" s="10"/>
      <c r="N2892" s="10"/>
      <c r="O2892" s="10"/>
      <c r="P2892" s="25"/>
      <c r="Q2892" s="106"/>
      <c r="R2892" s="10"/>
      <c r="S2892" s="10"/>
      <c r="T2892" s="10"/>
      <c r="U2892" s="10"/>
      <c r="V2892" s="10"/>
      <c r="W2892" s="10"/>
      <c r="X2892" s="10"/>
      <c r="Y2892" s="10"/>
      <c r="Z2892" s="10"/>
      <c r="AA2892" s="10"/>
      <c r="AB2892" s="10"/>
      <c r="AC2892" s="10"/>
      <c r="AD2892" s="10"/>
      <c r="AE2892" s="10"/>
      <c r="AF2892" s="25"/>
      <c r="AG2892" s="106"/>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3"/>
      <c r="BG2892" s="3"/>
      <c r="BH2892" s="3"/>
    </row>
    <row r="2893" spans="1:60" s="1" customFormat="1">
      <c r="A2893" s="1"/>
      <c r="B2893" s="7"/>
      <c r="C2893" s="7"/>
      <c r="D2893" s="7"/>
      <c r="E2893" s="7"/>
      <c r="F2893" s="7"/>
      <c r="G2893" s="7"/>
      <c r="H2893" s="7"/>
      <c r="I2893" s="7"/>
      <c r="J2893" s="7"/>
      <c r="K2893" s="7"/>
      <c r="L2893" s="7"/>
      <c r="M2893" s="7"/>
      <c r="N2893" s="2"/>
      <c r="O2893" s="2"/>
      <c r="P2893" s="7"/>
      <c r="Q2893" s="7"/>
      <c r="R2893" s="7"/>
      <c r="S2893" s="7"/>
      <c r="T2893" s="7"/>
      <c r="U2893" s="7"/>
      <c r="V2893" s="7"/>
      <c r="W2893" s="7"/>
      <c r="X2893" s="7"/>
      <c r="Y2893" s="7"/>
      <c r="Z2893" s="7"/>
      <c r="AA2893" s="7"/>
      <c r="AB2893" s="2"/>
      <c r="AC2893" s="2"/>
      <c r="AD2893" s="7"/>
      <c r="AE2893" s="7"/>
      <c r="AF2893" s="7"/>
      <c r="AG2893" s="7"/>
      <c r="AH2893" s="7"/>
      <c r="AI2893" s="7"/>
      <c r="AJ2893" s="7"/>
      <c r="AK2893" s="7"/>
      <c r="AL2893" s="7"/>
      <c r="AM2893" s="7"/>
      <c r="AN2893" s="7"/>
      <c r="AO2893" s="7"/>
      <c r="AP2893" s="2"/>
      <c r="AQ2893" s="2"/>
      <c r="AR2893" s="1"/>
      <c r="AS2893" s="1"/>
      <c r="AT2893" s="1"/>
      <c r="AU2893" s="1"/>
      <c r="AV2893" s="1"/>
      <c r="AW2893" s="1"/>
      <c r="AX2893" s="1"/>
      <c r="AY2893" s="1"/>
      <c r="AZ2893" s="1"/>
      <c r="BA2893" s="1"/>
      <c r="BB2893" s="1"/>
      <c r="BC2893" s="1"/>
      <c r="BD2893" s="1"/>
      <c r="BE2893" s="1"/>
      <c r="BF2893" s="3"/>
      <c r="BG2893" s="3"/>
      <c r="BH2893" s="3"/>
    </row>
    <row r="2894" spans="1:60">
      <c r="A2894" s="6" t="s">
        <v>7636</v>
      </c>
    </row>
    <row r="2895" spans="1:60">
      <c r="B2895" s="55"/>
      <c r="C2895" s="55"/>
      <c r="D2895" s="55"/>
      <c r="E2895" s="55"/>
      <c r="F2895" s="55"/>
      <c r="G2895" s="55"/>
      <c r="H2895" s="55"/>
      <c r="I2895" s="55"/>
      <c r="J2895" s="55"/>
      <c r="K2895" s="55"/>
      <c r="L2895" s="55"/>
      <c r="M2895" s="55"/>
      <c r="N2895" s="55"/>
      <c r="O2895" s="55"/>
      <c r="P2895" s="55"/>
      <c r="Q2895" s="55"/>
      <c r="R2895" s="2"/>
      <c r="S2895" s="2"/>
      <c r="T2895" s="2"/>
      <c r="U2895" s="2"/>
      <c r="V2895" s="2"/>
      <c r="W2895" s="2"/>
      <c r="X2895" s="2"/>
      <c r="Y2895" s="2"/>
      <c r="Z2895" s="2"/>
      <c r="AA2895" s="2"/>
      <c r="AB2895" s="2"/>
      <c r="AC2895" s="2"/>
      <c r="AD2895" s="2"/>
      <c r="AE2895" s="2"/>
      <c r="AF2895" s="2"/>
      <c r="AG2895" s="2"/>
      <c r="AH2895" s="2"/>
      <c r="AI2895" s="2"/>
      <c r="AJ2895" s="2"/>
      <c r="AK2895" s="2"/>
      <c r="AM2895" s="2"/>
      <c r="AN2895" s="2"/>
      <c r="AO2895" s="2"/>
      <c r="AP2895" s="2"/>
      <c r="AQ2895" s="2"/>
      <c r="AR2895" s="2"/>
      <c r="AS2895" s="2"/>
      <c r="AT2895" s="2"/>
    </row>
    <row r="2896" spans="1:60">
      <c r="B2896" s="7" t="s">
        <v>4167</v>
      </c>
      <c r="C2896" s="55"/>
      <c r="D2896" s="55"/>
      <c r="E2896" s="55"/>
      <c r="F2896" s="55"/>
      <c r="G2896" s="55"/>
      <c r="H2896" s="55"/>
      <c r="I2896" s="55"/>
      <c r="J2896" s="55"/>
      <c r="K2896" s="7"/>
      <c r="L2896" s="55"/>
      <c r="M2896" s="55"/>
      <c r="N2896" s="55"/>
      <c r="O2896" s="55"/>
      <c r="P2896" s="55"/>
      <c r="Q2896" s="55"/>
      <c r="R2896" s="2"/>
      <c r="S2896" s="2"/>
      <c r="T2896" s="2"/>
      <c r="U2896" s="2"/>
      <c r="V2896" s="2"/>
      <c r="W2896" s="2"/>
      <c r="X2896" s="2"/>
      <c r="Y2896" s="2"/>
      <c r="Z2896" s="2"/>
      <c r="AA2896" s="2"/>
      <c r="AB2896" s="2"/>
      <c r="AC2896" s="2"/>
      <c r="AD2896" s="2"/>
      <c r="AE2896" s="2"/>
      <c r="AF2896" s="2"/>
      <c r="AG2896" s="2"/>
      <c r="AH2896" s="2"/>
      <c r="AI2896" s="2"/>
      <c r="AJ2896" s="2"/>
      <c r="AK2896" s="2"/>
      <c r="AM2896" s="2"/>
      <c r="AN2896" s="2"/>
      <c r="AO2896" s="2"/>
      <c r="AP2896" s="2"/>
      <c r="AQ2896" s="2"/>
      <c r="AR2896" s="2"/>
      <c r="AS2896" s="2"/>
      <c r="AT2896" s="2"/>
    </row>
    <row r="2897" spans="2:57">
      <c r="B2897" s="36" t="str">
        <f>'D1'!G713&amp;""</f>
        <v/>
      </c>
      <c r="C2897" s="74"/>
      <c r="D2897" s="74"/>
      <c r="E2897" s="74"/>
      <c r="F2897" s="74"/>
      <c r="G2897" s="74"/>
      <c r="H2897" s="74"/>
      <c r="I2897" s="74"/>
      <c r="J2897" s="74"/>
      <c r="K2897" s="74"/>
      <c r="L2897" s="74"/>
      <c r="M2897" s="74"/>
      <c r="N2897" s="74"/>
      <c r="O2897" s="74"/>
      <c r="P2897" s="74"/>
      <c r="Q2897" s="74"/>
      <c r="R2897" s="74"/>
      <c r="S2897" s="74"/>
      <c r="T2897" s="74"/>
      <c r="U2897" s="74"/>
      <c r="V2897" s="74"/>
      <c r="W2897" s="74"/>
      <c r="X2897" s="74"/>
      <c r="Y2897" s="74"/>
      <c r="Z2897" s="74"/>
      <c r="AA2897" s="74"/>
      <c r="AB2897" s="74"/>
      <c r="AC2897" s="74"/>
      <c r="AD2897" s="74"/>
      <c r="AE2897" s="74"/>
      <c r="AF2897" s="74"/>
      <c r="AG2897" s="74"/>
      <c r="AH2897" s="74"/>
      <c r="AI2897" s="74"/>
      <c r="AJ2897" s="74"/>
      <c r="AK2897" s="74"/>
      <c r="AL2897" s="74"/>
      <c r="AM2897" s="74"/>
      <c r="AN2897" s="74"/>
      <c r="AO2897" s="74"/>
      <c r="AP2897" s="74"/>
      <c r="AQ2897" s="74"/>
      <c r="AR2897" s="74"/>
      <c r="AS2897" s="74"/>
      <c r="AT2897" s="74"/>
      <c r="AU2897" s="74"/>
      <c r="AV2897" s="74"/>
      <c r="AW2897" s="74"/>
      <c r="AX2897" s="74"/>
      <c r="AY2897" s="74"/>
      <c r="AZ2897" s="74"/>
      <c r="BA2897" s="74"/>
      <c r="BB2897" s="74"/>
      <c r="BC2897" s="74"/>
      <c r="BD2897" s="74"/>
      <c r="BE2897" s="337"/>
    </row>
    <row r="2898" spans="2:57">
      <c r="B2898" s="22"/>
      <c r="C2898" s="57"/>
      <c r="D2898" s="57"/>
      <c r="E2898" s="57"/>
      <c r="F2898" s="57"/>
      <c r="G2898" s="57"/>
      <c r="H2898" s="57"/>
      <c r="I2898" s="57"/>
      <c r="J2898" s="57"/>
      <c r="K2898" s="57"/>
      <c r="L2898" s="57"/>
      <c r="M2898" s="57"/>
      <c r="N2898" s="57"/>
      <c r="O2898" s="57"/>
      <c r="P2898" s="57"/>
      <c r="Q2898" s="57"/>
      <c r="R2898" s="57"/>
      <c r="S2898" s="57"/>
      <c r="T2898" s="57"/>
      <c r="U2898" s="57"/>
      <c r="V2898" s="57"/>
      <c r="W2898" s="57"/>
      <c r="X2898" s="57"/>
      <c r="Y2898" s="57"/>
      <c r="Z2898" s="57"/>
      <c r="AA2898" s="57"/>
      <c r="AB2898" s="57"/>
      <c r="AC2898" s="57"/>
      <c r="AD2898" s="57"/>
      <c r="AE2898" s="57"/>
      <c r="AF2898" s="57"/>
      <c r="AG2898" s="57"/>
      <c r="AH2898" s="57"/>
      <c r="AI2898" s="57"/>
      <c r="AJ2898" s="57"/>
      <c r="AK2898" s="57"/>
      <c r="AL2898" s="57"/>
      <c r="AM2898" s="57"/>
      <c r="AN2898" s="57"/>
      <c r="AO2898" s="57"/>
      <c r="AP2898" s="57"/>
      <c r="AQ2898" s="57"/>
      <c r="AR2898" s="57"/>
      <c r="AS2898" s="57"/>
      <c r="AT2898" s="57"/>
      <c r="AU2898" s="57"/>
      <c r="AV2898" s="57"/>
      <c r="AW2898" s="57"/>
      <c r="AX2898" s="57"/>
      <c r="AY2898" s="57"/>
      <c r="AZ2898" s="57"/>
      <c r="BA2898" s="57"/>
      <c r="BB2898" s="57"/>
      <c r="BC2898" s="57"/>
      <c r="BD2898" s="57"/>
      <c r="BE2898" s="338"/>
    </row>
    <row r="2899" spans="2:57">
      <c r="B2899" s="22"/>
      <c r="C2899" s="57"/>
      <c r="D2899" s="57"/>
      <c r="E2899" s="57"/>
      <c r="F2899" s="57"/>
      <c r="G2899" s="57"/>
      <c r="H2899" s="57"/>
      <c r="I2899" s="57"/>
      <c r="J2899" s="57"/>
      <c r="K2899" s="57"/>
      <c r="L2899" s="57"/>
      <c r="M2899" s="57"/>
      <c r="N2899" s="57"/>
      <c r="O2899" s="57"/>
      <c r="P2899" s="57"/>
      <c r="Q2899" s="57"/>
      <c r="R2899" s="57"/>
      <c r="S2899" s="57"/>
      <c r="T2899" s="57"/>
      <c r="U2899" s="57"/>
      <c r="V2899" s="57"/>
      <c r="W2899" s="57"/>
      <c r="X2899" s="57"/>
      <c r="Y2899" s="57"/>
      <c r="Z2899" s="57"/>
      <c r="AA2899" s="57"/>
      <c r="AB2899" s="57"/>
      <c r="AC2899" s="57"/>
      <c r="AD2899" s="57"/>
      <c r="AE2899" s="57"/>
      <c r="AF2899" s="57"/>
      <c r="AG2899" s="57"/>
      <c r="AH2899" s="57"/>
      <c r="AI2899" s="57"/>
      <c r="AJ2899" s="57"/>
      <c r="AK2899" s="57"/>
      <c r="AL2899" s="57"/>
      <c r="AM2899" s="57"/>
      <c r="AN2899" s="57"/>
      <c r="AO2899" s="57"/>
      <c r="AP2899" s="57"/>
      <c r="AQ2899" s="57"/>
      <c r="AR2899" s="57"/>
      <c r="AS2899" s="57"/>
      <c r="AT2899" s="57"/>
      <c r="AU2899" s="57"/>
      <c r="AV2899" s="57"/>
      <c r="AW2899" s="57"/>
      <c r="AX2899" s="57"/>
      <c r="AY2899" s="57"/>
      <c r="AZ2899" s="57"/>
      <c r="BA2899" s="57"/>
      <c r="BB2899" s="57"/>
      <c r="BC2899" s="57"/>
      <c r="BD2899" s="57"/>
      <c r="BE2899" s="338"/>
    </row>
    <row r="2900" spans="2:57">
      <c r="B2900" s="22"/>
      <c r="C2900" s="57"/>
      <c r="D2900" s="57"/>
      <c r="E2900" s="57"/>
      <c r="F2900" s="57"/>
      <c r="G2900" s="57"/>
      <c r="H2900" s="57"/>
      <c r="I2900" s="57"/>
      <c r="J2900" s="57"/>
      <c r="K2900" s="57"/>
      <c r="L2900" s="57"/>
      <c r="M2900" s="57"/>
      <c r="N2900" s="57"/>
      <c r="O2900" s="57"/>
      <c r="P2900" s="57"/>
      <c r="Q2900" s="57"/>
      <c r="R2900" s="57"/>
      <c r="S2900" s="57"/>
      <c r="T2900" s="57"/>
      <c r="U2900" s="57"/>
      <c r="V2900" s="57"/>
      <c r="W2900" s="57"/>
      <c r="X2900" s="57"/>
      <c r="Y2900" s="57"/>
      <c r="Z2900" s="57"/>
      <c r="AA2900" s="57"/>
      <c r="AB2900" s="57"/>
      <c r="AC2900" s="57"/>
      <c r="AD2900" s="57"/>
      <c r="AE2900" s="57"/>
      <c r="AF2900" s="57"/>
      <c r="AG2900" s="57"/>
      <c r="AH2900" s="57"/>
      <c r="AI2900" s="57"/>
      <c r="AJ2900" s="57"/>
      <c r="AK2900" s="57"/>
      <c r="AL2900" s="57"/>
      <c r="AM2900" s="57"/>
      <c r="AN2900" s="57"/>
      <c r="AO2900" s="57"/>
      <c r="AP2900" s="57"/>
      <c r="AQ2900" s="57"/>
      <c r="AR2900" s="57"/>
      <c r="AS2900" s="57"/>
      <c r="AT2900" s="57"/>
      <c r="AU2900" s="57"/>
      <c r="AV2900" s="57"/>
      <c r="AW2900" s="57"/>
      <c r="AX2900" s="57"/>
      <c r="AY2900" s="57"/>
      <c r="AZ2900" s="57"/>
      <c r="BA2900" s="57"/>
      <c r="BB2900" s="57"/>
      <c r="BC2900" s="57"/>
      <c r="BD2900" s="57"/>
      <c r="BE2900" s="338"/>
    </row>
    <row r="2901" spans="2:57">
      <c r="B2901" s="22"/>
      <c r="C2901" s="57"/>
      <c r="D2901" s="57"/>
      <c r="E2901" s="57"/>
      <c r="F2901" s="57"/>
      <c r="G2901" s="57"/>
      <c r="H2901" s="57"/>
      <c r="I2901" s="57"/>
      <c r="J2901" s="57"/>
      <c r="K2901" s="57"/>
      <c r="L2901" s="57"/>
      <c r="M2901" s="57"/>
      <c r="N2901" s="57"/>
      <c r="O2901" s="57"/>
      <c r="P2901" s="57"/>
      <c r="Q2901" s="57"/>
      <c r="R2901" s="57"/>
      <c r="S2901" s="57"/>
      <c r="T2901" s="57"/>
      <c r="U2901" s="57"/>
      <c r="V2901" s="57"/>
      <c r="W2901" s="57"/>
      <c r="X2901" s="57"/>
      <c r="Y2901" s="57"/>
      <c r="Z2901" s="57"/>
      <c r="AA2901" s="57"/>
      <c r="AB2901" s="57"/>
      <c r="AC2901" s="57"/>
      <c r="AD2901" s="57"/>
      <c r="AE2901" s="57"/>
      <c r="AF2901" s="57"/>
      <c r="AG2901" s="57"/>
      <c r="AH2901" s="57"/>
      <c r="AI2901" s="57"/>
      <c r="AJ2901" s="57"/>
      <c r="AK2901" s="57"/>
      <c r="AL2901" s="57"/>
      <c r="AM2901" s="57"/>
      <c r="AN2901" s="57"/>
      <c r="AO2901" s="57"/>
      <c r="AP2901" s="57"/>
      <c r="AQ2901" s="57"/>
      <c r="AR2901" s="57"/>
      <c r="AS2901" s="57"/>
      <c r="AT2901" s="57"/>
      <c r="AU2901" s="57"/>
      <c r="AV2901" s="57"/>
      <c r="AW2901" s="57"/>
      <c r="AX2901" s="57"/>
      <c r="AY2901" s="57"/>
      <c r="AZ2901" s="57"/>
      <c r="BA2901" s="57"/>
      <c r="BB2901" s="57"/>
      <c r="BC2901" s="57"/>
      <c r="BD2901" s="57"/>
      <c r="BE2901" s="338"/>
    </row>
    <row r="2902" spans="2:57">
      <c r="B2902" s="22"/>
      <c r="C2902" s="57"/>
      <c r="D2902" s="57"/>
      <c r="E2902" s="57"/>
      <c r="F2902" s="57"/>
      <c r="G2902" s="57"/>
      <c r="H2902" s="57"/>
      <c r="I2902" s="57"/>
      <c r="J2902" s="57"/>
      <c r="K2902" s="57"/>
      <c r="L2902" s="57"/>
      <c r="M2902" s="57"/>
      <c r="N2902" s="57"/>
      <c r="O2902" s="57"/>
      <c r="P2902" s="57"/>
      <c r="Q2902" s="57"/>
      <c r="R2902" s="57"/>
      <c r="S2902" s="57"/>
      <c r="T2902" s="57"/>
      <c r="U2902" s="57"/>
      <c r="V2902" s="57"/>
      <c r="W2902" s="57"/>
      <c r="X2902" s="57"/>
      <c r="Y2902" s="57"/>
      <c r="Z2902" s="57"/>
      <c r="AA2902" s="57"/>
      <c r="AB2902" s="57"/>
      <c r="AC2902" s="57"/>
      <c r="AD2902" s="57"/>
      <c r="AE2902" s="57"/>
      <c r="AF2902" s="57"/>
      <c r="AG2902" s="57"/>
      <c r="AH2902" s="57"/>
      <c r="AI2902" s="57"/>
      <c r="AJ2902" s="57"/>
      <c r="AK2902" s="57"/>
      <c r="AL2902" s="57"/>
      <c r="AM2902" s="57"/>
      <c r="AN2902" s="57"/>
      <c r="AO2902" s="57"/>
      <c r="AP2902" s="57"/>
      <c r="AQ2902" s="57"/>
      <c r="AR2902" s="57"/>
      <c r="AS2902" s="57"/>
      <c r="AT2902" s="57"/>
      <c r="AU2902" s="57"/>
      <c r="AV2902" s="57"/>
      <c r="AW2902" s="57"/>
      <c r="AX2902" s="57"/>
      <c r="AY2902" s="57"/>
      <c r="AZ2902" s="57"/>
      <c r="BA2902" s="57"/>
      <c r="BB2902" s="57"/>
      <c r="BC2902" s="57"/>
      <c r="BD2902" s="57"/>
      <c r="BE2902" s="338"/>
    </row>
    <row r="2903" spans="2:57">
      <c r="B2903" s="22"/>
      <c r="C2903" s="57"/>
      <c r="D2903" s="57"/>
      <c r="E2903" s="57"/>
      <c r="F2903" s="57"/>
      <c r="G2903" s="57"/>
      <c r="H2903" s="57"/>
      <c r="I2903" s="57"/>
      <c r="J2903" s="57"/>
      <c r="K2903" s="57"/>
      <c r="L2903" s="57"/>
      <c r="M2903" s="57"/>
      <c r="N2903" s="57"/>
      <c r="O2903" s="57"/>
      <c r="P2903" s="57"/>
      <c r="Q2903" s="57"/>
      <c r="R2903" s="57"/>
      <c r="S2903" s="57"/>
      <c r="T2903" s="57"/>
      <c r="U2903" s="57"/>
      <c r="V2903" s="57"/>
      <c r="W2903" s="57"/>
      <c r="X2903" s="57"/>
      <c r="Y2903" s="57"/>
      <c r="Z2903" s="57"/>
      <c r="AA2903" s="57"/>
      <c r="AB2903" s="57"/>
      <c r="AC2903" s="57"/>
      <c r="AD2903" s="57"/>
      <c r="AE2903" s="57"/>
      <c r="AF2903" s="57"/>
      <c r="AG2903" s="57"/>
      <c r="AH2903" s="57"/>
      <c r="AI2903" s="57"/>
      <c r="AJ2903" s="57"/>
      <c r="AK2903" s="57"/>
      <c r="AL2903" s="57"/>
      <c r="AM2903" s="57"/>
      <c r="AN2903" s="57"/>
      <c r="AO2903" s="57"/>
      <c r="AP2903" s="57"/>
      <c r="AQ2903" s="57"/>
      <c r="AR2903" s="57"/>
      <c r="AS2903" s="57"/>
      <c r="AT2903" s="57"/>
      <c r="AU2903" s="57"/>
      <c r="AV2903" s="57"/>
      <c r="AW2903" s="57"/>
      <c r="AX2903" s="57"/>
      <c r="AY2903" s="57"/>
      <c r="AZ2903" s="57"/>
      <c r="BA2903" s="57"/>
      <c r="BB2903" s="57"/>
      <c r="BC2903" s="57"/>
      <c r="BD2903" s="57"/>
      <c r="BE2903" s="338"/>
    </row>
    <row r="2904" spans="2:57">
      <c r="B2904" s="22"/>
      <c r="C2904" s="57"/>
      <c r="D2904" s="57"/>
      <c r="E2904" s="57"/>
      <c r="F2904" s="57"/>
      <c r="G2904" s="57"/>
      <c r="H2904" s="57"/>
      <c r="I2904" s="57"/>
      <c r="J2904" s="57"/>
      <c r="K2904" s="57"/>
      <c r="L2904" s="57"/>
      <c r="M2904" s="57"/>
      <c r="N2904" s="57"/>
      <c r="O2904" s="57"/>
      <c r="P2904" s="57"/>
      <c r="Q2904" s="57"/>
      <c r="R2904" s="57"/>
      <c r="S2904" s="57"/>
      <c r="T2904" s="57"/>
      <c r="U2904" s="57"/>
      <c r="V2904" s="57"/>
      <c r="W2904" s="57"/>
      <c r="X2904" s="57"/>
      <c r="Y2904" s="57"/>
      <c r="Z2904" s="57"/>
      <c r="AA2904" s="57"/>
      <c r="AB2904" s="57"/>
      <c r="AC2904" s="57"/>
      <c r="AD2904" s="57"/>
      <c r="AE2904" s="57"/>
      <c r="AF2904" s="57"/>
      <c r="AG2904" s="57"/>
      <c r="AH2904" s="57"/>
      <c r="AI2904" s="57"/>
      <c r="AJ2904" s="57"/>
      <c r="AK2904" s="57"/>
      <c r="AL2904" s="57"/>
      <c r="AM2904" s="57"/>
      <c r="AN2904" s="57"/>
      <c r="AO2904" s="57"/>
      <c r="AP2904" s="57"/>
      <c r="AQ2904" s="57"/>
      <c r="AR2904" s="57"/>
      <c r="AS2904" s="57"/>
      <c r="AT2904" s="57"/>
      <c r="AU2904" s="57"/>
      <c r="AV2904" s="57"/>
      <c r="AW2904" s="57"/>
      <c r="AX2904" s="57"/>
      <c r="AY2904" s="57"/>
      <c r="AZ2904" s="57"/>
      <c r="BA2904" s="57"/>
      <c r="BB2904" s="57"/>
      <c r="BC2904" s="57"/>
      <c r="BD2904" s="57"/>
      <c r="BE2904" s="338"/>
    </row>
    <row r="2905" spans="2:57">
      <c r="B2905" s="22"/>
      <c r="C2905" s="57"/>
      <c r="D2905" s="57"/>
      <c r="E2905" s="57"/>
      <c r="F2905" s="57"/>
      <c r="G2905" s="57"/>
      <c r="H2905" s="57"/>
      <c r="I2905" s="57"/>
      <c r="J2905" s="57"/>
      <c r="K2905" s="57"/>
      <c r="L2905" s="57"/>
      <c r="M2905" s="57"/>
      <c r="N2905" s="57"/>
      <c r="O2905" s="57"/>
      <c r="P2905" s="57"/>
      <c r="Q2905" s="57"/>
      <c r="R2905" s="57"/>
      <c r="S2905" s="57"/>
      <c r="T2905" s="57"/>
      <c r="U2905" s="57"/>
      <c r="V2905" s="57"/>
      <c r="W2905" s="57"/>
      <c r="X2905" s="57"/>
      <c r="Y2905" s="57"/>
      <c r="Z2905" s="57"/>
      <c r="AA2905" s="57"/>
      <c r="AB2905" s="57"/>
      <c r="AC2905" s="57"/>
      <c r="AD2905" s="57"/>
      <c r="AE2905" s="57"/>
      <c r="AF2905" s="57"/>
      <c r="AG2905" s="57"/>
      <c r="AH2905" s="57"/>
      <c r="AI2905" s="57"/>
      <c r="AJ2905" s="57"/>
      <c r="AK2905" s="57"/>
      <c r="AL2905" s="57"/>
      <c r="AM2905" s="57"/>
      <c r="AN2905" s="57"/>
      <c r="AO2905" s="57"/>
      <c r="AP2905" s="57"/>
      <c r="AQ2905" s="57"/>
      <c r="AR2905" s="57"/>
      <c r="AS2905" s="57"/>
      <c r="AT2905" s="57"/>
      <c r="AU2905" s="57"/>
      <c r="AV2905" s="57"/>
      <c r="AW2905" s="57"/>
      <c r="AX2905" s="57"/>
      <c r="AY2905" s="57"/>
      <c r="AZ2905" s="57"/>
      <c r="BA2905" s="57"/>
      <c r="BB2905" s="57"/>
      <c r="BC2905" s="57"/>
      <c r="BD2905" s="57"/>
      <c r="BE2905" s="338"/>
    </row>
    <row r="2906" spans="2:57">
      <c r="B2906" s="22"/>
      <c r="C2906" s="57"/>
      <c r="D2906" s="57"/>
      <c r="E2906" s="57"/>
      <c r="F2906" s="57"/>
      <c r="G2906" s="57"/>
      <c r="H2906" s="57"/>
      <c r="I2906" s="57"/>
      <c r="J2906" s="57"/>
      <c r="K2906" s="57"/>
      <c r="L2906" s="57"/>
      <c r="M2906" s="57"/>
      <c r="N2906" s="57"/>
      <c r="O2906" s="57"/>
      <c r="P2906" s="57"/>
      <c r="Q2906" s="57"/>
      <c r="R2906" s="57"/>
      <c r="S2906" s="57"/>
      <c r="T2906" s="57"/>
      <c r="U2906" s="57"/>
      <c r="V2906" s="57"/>
      <c r="W2906" s="57"/>
      <c r="X2906" s="57"/>
      <c r="Y2906" s="57"/>
      <c r="Z2906" s="57"/>
      <c r="AA2906" s="57"/>
      <c r="AB2906" s="57"/>
      <c r="AC2906" s="57"/>
      <c r="AD2906" s="57"/>
      <c r="AE2906" s="57"/>
      <c r="AF2906" s="57"/>
      <c r="AG2906" s="57"/>
      <c r="AH2906" s="57"/>
      <c r="AI2906" s="57"/>
      <c r="AJ2906" s="57"/>
      <c r="AK2906" s="57"/>
      <c r="AL2906" s="57"/>
      <c r="AM2906" s="57"/>
      <c r="AN2906" s="57"/>
      <c r="AO2906" s="57"/>
      <c r="AP2906" s="57"/>
      <c r="AQ2906" s="57"/>
      <c r="AR2906" s="57"/>
      <c r="AS2906" s="57"/>
      <c r="AT2906" s="57"/>
      <c r="AU2906" s="57"/>
      <c r="AV2906" s="57"/>
      <c r="AW2906" s="57"/>
      <c r="AX2906" s="57"/>
      <c r="AY2906" s="57"/>
      <c r="AZ2906" s="57"/>
      <c r="BA2906" s="57"/>
      <c r="BB2906" s="57"/>
      <c r="BC2906" s="57"/>
      <c r="BD2906" s="57"/>
      <c r="BE2906" s="338"/>
    </row>
    <row r="2907" spans="2:57">
      <c r="B2907" s="22"/>
      <c r="C2907" s="57"/>
      <c r="D2907" s="57"/>
      <c r="E2907" s="57"/>
      <c r="F2907" s="57"/>
      <c r="G2907" s="57"/>
      <c r="H2907" s="57"/>
      <c r="I2907" s="57"/>
      <c r="J2907" s="57"/>
      <c r="K2907" s="57"/>
      <c r="L2907" s="57"/>
      <c r="M2907" s="57"/>
      <c r="N2907" s="57"/>
      <c r="O2907" s="57"/>
      <c r="P2907" s="57"/>
      <c r="Q2907" s="57"/>
      <c r="R2907" s="57"/>
      <c r="S2907" s="57"/>
      <c r="T2907" s="57"/>
      <c r="U2907" s="57"/>
      <c r="V2907" s="57"/>
      <c r="W2907" s="57"/>
      <c r="X2907" s="57"/>
      <c r="Y2907" s="57"/>
      <c r="Z2907" s="57"/>
      <c r="AA2907" s="57"/>
      <c r="AB2907" s="57"/>
      <c r="AC2907" s="57"/>
      <c r="AD2907" s="57"/>
      <c r="AE2907" s="57"/>
      <c r="AF2907" s="57"/>
      <c r="AG2907" s="57"/>
      <c r="AH2907" s="57"/>
      <c r="AI2907" s="57"/>
      <c r="AJ2907" s="57"/>
      <c r="AK2907" s="57"/>
      <c r="AL2907" s="57"/>
      <c r="AM2907" s="57"/>
      <c r="AN2907" s="57"/>
      <c r="AO2907" s="57"/>
      <c r="AP2907" s="57"/>
      <c r="AQ2907" s="57"/>
      <c r="AR2907" s="57"/>
      <c r="AS2907" s="57"/>
      <c r="AT2907" s="57"/>
      <c r="AU2907" s="57"/>
      <c r="AV2907" s="57"/>
      <c r="AW2907" s="57"/>
      <c r="AX2907" s="57"/>
      <c r="AY2907" s="57"/>
      <c r="AZ2907" s="57"/>
      <c r="BA2907" s="57"/>
      <c r="BB2907" s="57"/>
      <c r="BC2907" s="57"/>
      <c r="BD2907" s="57"/>
      <c r="BE2907" s="338"/>
    </row>
    <row r="2908" spans="2:57">
      <c r="B2908" s="22"/>
      <c r="C2908" s="57"/>
      <c r="D2908" s="57"/>
      <c r="E2908" s="57"/>
      <c r="F2908" s="57"/>
      <c r="G2908" s="57"/>
      <c r="H2908" s="57"/>
      <c r="I2908" s="57"/>
      <c r="J2908" s="57"/>
      <c r="K2908" s="57"/>
      <c r="L2908" s="57"/>
      <c r="M2908" s="57"/>
      <c r="N2908" s="57"/>
      <c r="O2908" s="57"/>
      <c r="P2908" s="57"/>
      <c r="Q2908" s="57"/>
      <c r="R2908" s="57"/>
      <c r="S2908" s="57"/>
      <c r="T2908" s="57"/>
      <c r="U2908" s="57"/>
      <c r="V2908" s="57"/>
      <c r="W2908" s="57"/>
      <c r="X2908" s="57"/>
      <c r="Y2908" s="57"/>
      <c r="Z2908" s="57"/>
      <c r="AA2908" s="57"/>
      <c r="AB2908" s="57"/>
      <c r="AC2908" s="57"/>
      <c r="AD2908" s="57"/>
      <c r="AE2908" s="57"/>
      <c r="AF2908" s="57"/>
      <c r="AG2908" s="57"/>
      <c r="AH2908" s="57"/>
      <c r="AI2908" s="57"/>
      <c r="AJ2908" s="57"/>
      <c r="AK2908" s="57"/>
      <c r="AL2908" s="57"/>
      <c r="AM2908" s="57"/>
      <c r="AN2908" s="57"/>
      <c r="AO2908" s="57"/>
      <c r="AP2908" s="57"/>
      <c r="AQ2908" s="57"/>
      <c r="AR2908" s="57"/>
      <c r="AS2908" s="57"/>
      <c r="AT2908" s="57"/>
      <c r="AU2908" s="57"/>
      <c r="AV2908" s="57"/>
      <c r="AW2908" s="57"/>
      <c r="AX2908" s="57"/>
      <c r="AY2908" s="57"/>
      <c r="AZ2908" s="57"/>
      <c r="BA2908" s="57"/>
      <c r="BB2908" s="57"/>
      <c r="BC2908" s="57"/>
      <c r="BD2908" s="57"/>
      <c r="BE2908" s="338"/>
    </row>
    <row r="2909" spans="2:57">
      <c r="B2909" s="22"/>
      <c r="C2909" s="57"/>
      <c r="D2909" s="57"/>
      <c r="E2909" s="57"/>
      <c r="F2909" s="57"/>
      <c r="G2909" s="57"/>
      <c r="H2909" s="57"/>
      <c r="I2909" s="57"/>
      <c r="J2909" s="57"/>
      <c r="K2909" s="57"/>
      <c r="L2909" s="57"/>
      <c r="M2909" s="57"/>
      <c r="N2909" s="57"/>
      <c r="O2909" s="57"/>
      <c r="P2909" s="57"/>
      <c r="Q2909" s="57"/>
      <c r="R2909" s="57"/>
      <c r="S2909" s="57"/>
      <c r="T2909" s="57"/>
      <c r="U2909" s="57"/>
      <c r="V2909" s="57"/>
      <c r="W2909" s="57"/>
      <c r="X2909" s="57"/>
      <c r="Y2909" s="57"/>
      <c r="Z2909" s="57"/>
      <c r="AA2909" s="57"/>
      <c r="AB2909" s="57"/>
      <c r="AC2909" s="57"/>
      <c r="AD2909" s="57"/>
      <c r="AE2909" s="57"/>
      <c r="AF2909" s="57"/>
      <c r="AG2909" s="57"/>
      <c r="AH2909" s="57"/>
      <c r="AI2909" s="57"/>
      <c r="AJ2909" s="57"/>
      <c r="AK2909" s="57"/>
      <c r="AL2909" s="57"/>
      <c r="AM2909" s="57"/>
      <c r="AN2909" s="57"/>
      <c r="AO2909" s="57"/>
      <c r="AP2909" s="57"/>
      <c r="AQ2909" s="57"/>
      <c r="AR2909" s="57"/>
      <c r="AS2909" s="57"/>
      <c r="AT2909" s="57"/>
      <c r="AU2909" s="57"/>
      <c r="AV2909" s="57"/>
      <c r="AW2909" s="57"/>
      <c r="AX2909" s="57"/>
      <c r="AY2909" s="57"/>
      <c r="AZ2909" s="57"/>
      <c r="BA2909" s="57"/>
      <c r="BB2909" s="57"/>
      <c r="BC2909" s="57"/>
      <c r="BD2909" s="57"/>
      <c r="BE2909" s="338"/>
    </row>
    <row r="2910" spans="2:57">
      <c r="B2910" s="22"/>
      <c r="C2910" s="57"/>
      <c r="D2910" s="57"/>
      <c r="E2910" s="57"/>
      <c r="F2910" s="57"/>
      <c r="G2910" s="57"/>
      <c r="H2910" s="57"/>
      <c r="I2910" s="57"/>
      <c r="J2910" s="57"/>
      <c r="K2910" s="57"/>
      <c r="L2910" s="57"/>
      <c r="M2910" s="57"/>
      <c r="N2910" s="57"/>
      <c r="O2910" s="57"/>
      <c r="P2910" s="57"/>
      <c r="Q2910" s="57"/>
      <c r="R2910" s="57"/>
      <c r="S2910" s="57"/>
      <c r="T2910" s="57"/>
      <c r="U2910" s="57"/>
      <c r="V2910" s="57"/>
      <c r="W2910" s="57"/>
      <c r="X2910" s="57"/>
      <c r="Y2910" s="57"/>
      <c r="Z2910" s="57"/>
      <c r="AA2910" s="57"/>
      <c r="AB2910" s="57"/>
      <c r="AC2910" s="57"/>
      <c r="AD2910" s="57"/>
      <c r="AE2910" s="57"/>
      <c r="AF2910" s="57"/>
      <c r="AG2910" s="57"/>
      <c r="AH2910" s="57"/>
      <c r="AI2910" s="57"/>
      <c r="AJ2910" s="57"/>
      <c r="AK2910" s="57"/>
      <c r="AL2910" s="57"/>
      <c r="AM2910" s="57"/>
      <c r="AN2910" s="57"/>
      <c r="AO2910" s="57"/>
      <c r="AP2910" s="57"/>
      <c r="AQ2910" s="57"/>
      <c r="AR2910" s="57"/>
      <c r="AS2910" s="57"/>
      <c r="AT2910" s="57"/>
      <c r="AU2910" s="57"/>
      <c r="AV2910" s="57"/>
      <c r="AW2910" s="57"/>
      <c r="AX2910" s="57"/>
      <c r="AY2910" s="57"/>
      <c r="AZ2910" s="57"/>
      <c r="BA2910" s="57"/>
      <c r="BB2910" s="57"/>
      <c r="BC2910" s="57"/>
      <c r="BD2910" s="57"/>
      <c r="BE2910" s="338"/>
    </row>
    <row r="2911" spans="2:57">
      <c r="B2911" s="23"/>
      <c r="C2911" s="75"/>
      <c r="D2911" s="75"/>
      <c r="E2911" s="75"/>
      <c r="F2911" s="75"/>
      <c r="G2911" s="75"/>
      <c r="H2911" s="75"/>
      <c r="I2911" s="75"/>
      <c r="J2911" s="75"/>
      <c r="K2911" s="75"/>
      <c r="L2911" s="75"/>
      <c r="M2911" s="75"/>
      <c r="N2911" s="75"/>
      <c r="O2911" s="75"/>
      <c r="P2911" s="75"/>
      <c r="Q2911" s="75"/>
      <c r="R2911" s="75"/>
      <c r="S2911" s="75"/>
      <c r="T2911" s="75"/>
      <c r="U2911" s="75"/>
      <c r="V2911" s="75"/>
      <c r="W2911" s="75"/>
      <c r="X2911" s="75"/>
      <c r="Y2911" s="75"/>
      <c r="Z2911" s="75"/>
      <c r="AA2911" s="75"/>
      <c r="AB2911" s="75"/>
      <c r="AC2911" s="75"/>
      <c r="AD2911" s="75"/>
      <c r="AE2911" s="75"/>
      <c r="AF2911" s="75"/>
      <c r="AG2911" s="75"/>
      <c r="AH2911" s="75"/>
      <c r="AI2911" s="75"/>
      <c r="AJ2911" s="75"/>
      <c r="AK2911" s="75"/>
      <c r="AL2911" s="75"/>
      <c r="AM2911" s="75"/>
      <c r="AN2911" s="75"/>
      <c r="AO2911" s="75"/>
      <c r="AP2911" s="75"/>
      <c r="AQ2911" s="75"/>
      <c r="AR2911" s="75"/>
      <c r="AS2911" s="75"/>
      <c r="AT2911" s="75"/>
      <c r="AU2911" s="75"/>
      <c r="AV2911" s="75"/>
      <c r="AW2911" s="75"/>
      <c r="AX2911" s="75"/>
      <c r="AY2911" s="75"/>
      <c r="AZ2911" s="75"/>
      <c r="BA2911" s="75"/>
      <c r="BB2911" s="75"/>
      <c r="BC2911" s="75"/>
      <c r="BD2911" s="75"/>
      <c r="BE2911" s="339"/>
    </row>
    <row r="2913" spans="2:60">
      <c r="B2913" s="1" t="s">
        <v>5463</v>
      </c>
      <c r="P2913" s="1" t="s">
        <v>1986</v>
      </c>
      <c r="AB2913" s="1" t="s">
        <v>6462</v>
      </c>
      <c r="AU2913" s="70"/>
      <c r="AV2913" s="70"/>
      <c r="AW2913" s="70"/>
    </row>
    <row r="2914" spans="2:60">
      <c r="B2914" s="16" t="s">
        <v>288</v>
      </c>
      <c r="C2914" s="16"/>
      <c r="D2914" s="16"/>
      <c r="E2914" s="16"/>
      <c r="F2914" s="16"/>
      <c r="G2914" s="16"/>
      <c r="H2914" s="16"/>
      <c r="I2914" s="16"/>
      <c r="J2914" s="16"/>
      <c r="K2914" s="16"/>
      <c r="L2914" s="16"/>
      <c r="M2914" s="16"/>
      <c r="N2914" s="24" t="s">
        <v>3675</v>
      </c>
      <c r="O2914" s="104"/>
      <c r="P2914" s="24" t="s">
        <v>7168</v>
      </c>
      <c r="Q2914" s="104"/>
      <c r="R2914" s="11" t="s">
        <v>2621</v>
      </c>
      <c r="S2914" s="35"/>
      <c r="T2914" s="35"/>
      <c r="U2914" s="35"/>
      <c r="V2914" s="35"/>
      <c r="W2914" s="35"/>
      <c r="X2914" s="35"/>
      <c r="Y2914" s="35"/>
      <c r="Z2914" s="35"/>
      <c r="AA2914" s="35"/>
      <c r="AB2914" s="35"/>
      <c r="AC2914" s="35"/>
      <c r="AD2914" s="35"/>
      <c r="AE2914" s="35"/>
      <c r="AF2914" s="35"/>
      <c r="AG2914" s="143"/>
      <c r="AH2914" s="24" t="s">
        <v>5323</v>
      </c>
      <c r="AI2914" s="76"/>
      <c r="AJ2914" s="76"/>
      <c r="AK2914" s="76"/>
      <c r="AL2914" s="76"/>
      <c r="AM2914" s="76"/>
      <c r="AN2914" s="76"/>
      <c r="AO2914" s="76"/>
      <c r="AP2914" s="76"/>
      <c r="AQ2914" s="76"/>
      <c r="AR2914" s="76"/>
      <c r="AS2914" s="76"/>
      <c r="AT2914" s="76"/>
      <c r="AU2914" s="76"/>
      <c r="AV2914" s="76"/>
      <c r="AW2914" s="76"/>
      <c r="AX2914" s="76"/>
      <c r="AY2914" s="76"/>
      <c r="AZ2914" s="76"/>
      <c r="BA2914" s="76"/>
      <c r="BB2914" s="76"/>
      <c r="BC2914" s="76"/>
      <c r="BD2914" s="76"/>
      <c r="BE2914" s="104"/>
    </row>
    <row r="2915" spans="2:60">
      <c r="B2915" s="16"/>
      <c r="C2915" s="16"/>
      <c r="D2915" s="16"/>
      <c r="E2915" s="16"/>
      <c r="F2915" s="16"/>
      <c r="G2915" s="16"/>
      <c r="H2915" s="16"/>
      <c r="I2915" s="16"/>
      <c r="J2915" s="16"/>
      <c r="K2915" s="16"/>
      <c r="L2915" s="16"/>
      <c r="M2915" s="16"/>
      <c r="N2915" s="25"/>
      <c r="O2915" s="106"/>
      <c r="P2915" s="25"/>
      <c r="Q2915" s="106"/>
      <c r="R2915" s="11" t="s">
        <v>5509</v>
      </c>
      <c r="S2915" s="143"/>
      <c r="T2915" s="11" t="s">
        <v>1180</v>
      </c>
      <c r="U2915" s="143"/>
      <c r="V2915" s="11" t="s">
        <v>6490</v>
      </c>
      <c r="W2915" s="143"/>
      <c r="X2915" s="11" t="s">
        <v>7020</v>
      </c>
      <c r="Y2915" s="143"/>
      <c r="Z2915" s="11" t="s">
        <v>6232</v>
      </c>
      <c r="AA2915" s="143"/>
      <c r="AB2915" s="11" t="s">
        <v>273</v>
      </c>
      <c r="AC2915" s="143"/>
      <c r="AD2915" s="11" t="s">
        <v>1138</v>
      </c>
      <c r="AE2915" s="143"/>
      <c r="AF2915" s="11" t="s">
        <v>7166</v>
      </c>
      <c r="AG2915" s="143"/>
      <c r="AH2915" s="25"/>
      <c r="AI2915" s="77"/>
      <c r="AJ2915" s="77"/>
      <c r="AK2915" s="77"/>
      <c r="AL2915" s="77"/>
      <c r="AM2915" s="77"/>
      <c r="AN2915" s="77"/>
      <c r="AO2915" s="77"/>
      <c r="AP2915" s="77"/>
      <c r="AQ2915" s="77"/>
      <c r="AR2915" s="77"/>
      <c r="AS2915" s="77"/>
      <c r="AT2915" s="77"/>
      <c r="AU2915" s="77"/>
      <c r="AV2915" s="77"/>
      <c r="AW2915" s="77"/>
      <c r="AX2915" s="77"/>
      <c r="AY2915" s="77"/>
      <c r="AZ2915" s="77"/>
      <c r="BA2915" s="77"/>
      <c r="BB2915" s="77"/>
      <c r="BC2915" s="77"/>
      <c r="BD2915" s="77"/>
      <c r="BE2915" s="106"/>
    </row>
    <row r="2916" spans="2:60" ht="14.25" customHeight="1">
      <c r="B2916" s="17" t="s">
        <v>3046</v>
      </c>
      <c r="C2916" s="72"/>
      <c r="D2916" s="72"/>
      <c r="E2916" s="72"/>
      <c r="F2916" s="72"/>
      <c r="G2916" s="72"/>
      <c r="H2916" s="72"/>
      <c r="I2916" s="72"/>
      <c r="J2916" s="72"/>
      <c r="K2916" s="72"/>
      <c r="L2916" s="72"/>
      <c r="M2916" s="119"/>
      <c r="N2916" s="69" t="str">
        <f>VLOOKUP($B2916&amp;"*",D1_11!$B$5:$T$62,5,FALSE)&amp;""</f>
        <v/>
      </c>
      <c r="O2916" s="104"/>
      <c r="P2916" s="69" t="str">
        <f>VLOOKUP($B2916&amp;"*",D1_11!$B$5:$T$62,6,FALSE)&amp;""</f>
        <v/>
      </c>
      <c r="Q2916" s="104"/>
      <c r="R2916" s="69" t="str">
        <f>VLOOKUP($B2916&amp;"*",D1_11!$B$5:$T$62,7,FALSE)&amp;""</f>
        <v/>
      </c>
      <c r="S2916" s="104"/>
      <c r="T2916" s="69" t="str">
        <f>VLOOKUP($B2916&amp;"*",D1_11!$B$5:$T$62,8,FALSE)&amp;""</f>
        <v/>
      </c>
      <c r="U2916" s="104"/>
      <c r="V2916" s="69" t="str">
        <f>VLOOKUP($B2916&amp;"*",D1_11!$B$5:$T$62,9,FALSE)&amp;""</f>
        <v/>
      </c>
      <c r="W2916" s="104"/>
      <c r="X2916" s="69" t="str">
        <f>VLOOKUP($B2916&amp;"*",D1_11!$B$5:$T$62,10,FALSE)&amp;""</f>
        <v/>
      </c>
      <c r="Y2916" s="104"/>
      <c r="Z2916" s="69" t="str">
        <f>VLOOKUP($B2916&amp;"*",D1_11!$B$5:$T$62,11,FALSE)&amp;""</f>
        <v/>
      </c>
      <c r="AA2916" s="104"/>
      <c r="AB2916" s="69" t="str">
        <f>VLOOKUP($B2916&amp;"*",D1_11!$B$5:$T$62,12,FALSE)&amp;""</f>
        <v/>
      </c>
      <c r="AC2916" s="104"/>
      <c r="AD2916" s="69" t="str">
        <f>VLOOKUP($B2916&amp;"*",D1_11!$B$5:$T$62,13,FALSE)&amp;""</f>
        <v/>
      </c>
      <c r="AE2916" s="104"/>
      <c r="AF2916" s="69" t="str">
        <f>VLOOKUP($B2916&amp;"*",D1_11!$B$5:$T$62,14,FALSE)&amp;""</f>
        <v/>
      </c>
      <c r="AG2916" s="104"/>
      <c r="AH2916" s="69" t="str">
        <f>VLOOKUP($B2916&amp;"*",D1_11!$B$5:$T$62,15,FALSE)&amp;""</f>
        <v/>
      </c>
      <c r="AI2916" s="76"/>
      <c r="AJ2916" s="76"/>
      <c r="AK2916" s="76"/>
      <c r="AL2916" s="76"/>
      <c r="AM2916" s="76" t="s">
        <v>410</v>
      </c>
      <c r="AN2916" s="76"/>
      <c r="AO2916" s="221" t="str">
        <f>VLOOKUP($B2916&amp;"*",D1_11!$B$5:$T$62,16,FALSE)&amp;""</f>
        <v/>
      </c>
      <c r="AP2916" s="76"/>
      <c r="AQ2916" s="76"/>
      <c r="AR2916" s="76"/>
      <c r="AS2916" s="328"/>
      <c r="AT2916" s="330" t="str">
        <f>VLOOKUP($B2916&amp;"*",D1_11!$B$5:$T$62,17,FALSE)&amp;""</f>
        <v/>
      </c>
      <c r="AU2916" s="76"/>
      <c r="AV2916" s="76"/>
      <c r="AW2916" s="76"/>
      <c r="AX2916" s="76"/>
      <c r="AY2916" s="76" t="s">
        <v>410</v>
      </c>
      <c r="AZ2916" s="76"/>
      <c r="BA2916" s="221" t="str">
        <f>VLOOKUP($B2916&amp;"*",D1_11!$B$5:$T$62,18,FALSE)&amp;""</f>
        <v/>
      </c>
      <c r="BB2916" s="76"/>
      <c r="BC2916" s="76"/>
      <c r="BD2916" s="76"/>
      <c r="BE2916" s="104"/>
    </row>
    <row r="2917" spans="2:60">
      <c r="B2917" s="29"/>
      <c r="C2917" s="55"/>
      <c r="D2917" s="55"/>
      <c r="E2917" s="55"/>
      <c r="F2917" s="55"/>
      <c r="G2917" s="55"/>
      <c r="H2917" s="55"/>
      <c r="I2917" s="55"/>
      <c r="J2917" s="55"/>
      <c r="K2917" s="55"/>
      <c r="L2917" s="55"/>
      <c r="M2917" s="120"/>
      <c r="N2917" s="25"/>
      <c r="O2917" s="106"/>
      <c r="P2917" s="25"/>
      <c r="Q2917" s="106"/>
      <c r="R2917" s="25"/>
      <c r="S2917" s="106"/>
      <c r="T2917" s="25"/>
      <c r="U2917" s="106"/>
      <c r="V2917" s="25"/>
      <c r="W2917" s="106"/>
      <c r="X2917" s="25"/>
      <c r="Y2917" s="106"/>
      <c r="Z2917" s="25"/>
      <c r="AA2917" s="106"/>
      <c r="AB2917" s="25"/>
      <c r="AC2917" s="106"/>
      <c r="AD2917" s="25"/>
      <c r="AE2917" s="106"/>
      <c r="AF2917" s="25"/>
      <c r="AG2917" s="106"/>
      <c r="AH2917" s="25"/>
      <c r="AI2917" s="77"/>
      <c r="AJ2917" s="77"/>
      <c r="AK2917" s="77"/>
      <c r="AL2917" s="77"/>
      <c r="AM2917" s="77"/>
      <c r="AN2917" s="77"/>
      <c r="AO2917" s="77"/>
      <c r="AP2917" s="77"/>
      <c r="AQ2917" s="77"/>
      <c r="AR2917" s="77"/>
      <c r="AS2917" s="329"/>
      <c r="AT2917" s="331"/>
      <c r="AU2917" s="77"/>
      <c r="AV2917" s="77"/>
      <c r="AW2917" s="77"/>
      <c r="AX2917" s="77"/>
      <c r="AY2917" s="77"/>
      <c r="AZ2917" s="77"/>
      <c r="BA2917" s="77"/>
      <c r="BB2917" s="77"/>
      <c r="BC2917" s="77"/>
      <c r="BD2917" s="77"/>
      <c r="BE2917" s="106"/>
    </row>
    <row r="2918" spans="2:60" ht="14.25" customHeight="1">
      <c r="B2918" s="29"/>
      <c r="C2918" s="55"/>
      <c r="D2918" s="55"/>
      <c r="E2918" s="55"/>
      <c r="F2918" s="55"/>
      <c r="G2918" s="55"/>
      <c r="H2918" s="55"/>
      <c r="I2918" s="55"/>
      <c r="J2918" s="55"/>
      <c r="K2918" s="55"/>
      <c r="L2918" s="55"/>
      <c r="M2918" s="120"/>
      <c r="N2918" s="24" t="s">
        <v>481</v>
      </c>
      <c r="O2918" s="76"/>
      <c r="P2918" s="76"/>
      <c r="Q2918" s="104"/>
      <c r="R2918" s="36" t="str">
        <f>VLOOKUP($B2916&amp;"*",D1_11!$B$5:$T$62,19,FALSE)&amp;""</f>
        <v/>
      </c>
      <c r="S2918" s="74"/>
      <c r="T2918" s="74"/>
      <c r="U2918" s="74"/>
      <c r="V2918" s="74"/>
      <c r="W2918" s="74"/>
      <c r="X2918" s="74"/>
      <c r="Y2918" s="74"/>
      <c r="Z2918" s="74"/>
      <c r="AA2918" s="74"/>
      <c r="AB2918" s="74"/>
      <c r="AC2918" s="74"/>
      <c r="AD2918" s="74"/>
      <c r="AE2918" s="74"/>
      <c r="AF2918" s="74"/>
      <c r="AG2918" s="74"/>
      <c r="AH2918" s="74"/>
      <c r="AI2918" s="74"/>
      <c r="AJ2918" s="74"/>
      <c r="AK2918" s="74"/>
      <c r="AL2918" s="74"/>
      <c r="AM2918" s="74"/>
      <c r="AN2918" s="74"/>
      <c r="AO2918" s="74"/>
      <c r="AP2918" s="74"/>
      <c r="AQ2918" s="74"/>
      <c r="AR2918" s="74"/>
      <c r="AS2918" s="74"/>
      <c r="AT2918" s="74"/>
      <c r="AU2918" s="74"/>
      <c r="AV2918" s="74"/>
      <c r="AW2918" s="74"/>
      <c r="AX2918" s="74"/>
      <c r="AY2918" s="74"/>
      <c r="AZ2918" s="74"/>
      <c r="BA2918" s="74"/>
      <c r="BB2918" s="74"/>
      <c r="BC2918" s="74"/>
      <c r="BD2918" s="74"/>
      <c r="BE2918" s="337"/>
    </row>
    <row r="2919" spans="2:60">
      <c r="B2919" s="29"/>
      <c r="C2919" s="55"/>
      <c r="D2919" s="55"/>
      <c r="E2919" s="55"/>
      <c r="F2919" s="55"/>
      <c r="G2919" s="55"/>
      <c r="H2919" s="55"/>
      <c r="I2919" s="55"/>
      <c r="J2919" s="55"/>
      <c r="K2919" s="55"/>
      <c r="L2919" s="55"/>
      <c r="M2919" s="120"/>
      <c r="N2919" s="34"/>
      <c r="O2919" s="2"/>
      <c r="P2919" s="2"/>
      <c r="Q2919" s="105"/>
      <c r="R2919" s="22"/>
      <c r="S2919" s="57"/>
      <c r="T2919" s="57"/>
      <c r="U2919" s="57"/>
      <c r="V2919" s="57"/>
      <c r="W2919" s="57"/>
      <c r="X2919" s="57"/>
      <c r="Y2919" s="57"/>
      <c r="Z2919" s="57"/>
      <c r="AA2919" s="57"/>
      <c r="AB2919" s="57"/>
      <c r="AC2919" s="57"/>
      <c r="AD2919" s="57"/>
      <c r="AE2919" s="57"/>
      <c r="AF2919" s="57"/>
      <c r="AG2919" s="57"/>
      <c r="AH2919" s="57"/>
      <c r="AI2919" s="57"/>
      <c r="AJ2919" s="57"/>
      <c r="AK2919" s="57"/>
      <c r="AL2919" s="57"/>
      <c r="AM2919" s="57"/>
      <c r="AN2919" s="57"/>
      <c r="AO2919" s="57"/>
      <c r="AP2919" s="57"/>
      <c r="AQ2919" s="57"/>
      <c r="AR2919" s="57"/>
      <c r="AS2919" s="57"/>
      <c r="AT2919" s="57"/>
      <c r="AU2919" s="57"/>
      <c r="AV2919" s="57"/>
      <c r="AW2919" s="57"/>
      <c r="AX2919" s="57"/>
      <c r="AY2919" s="57"/>
      <c r="AZ2919" s="57"/>
      <c r="BA2919" s="57"/>
      <c r="BB2919" s="57"/>
      <c r="BC2919" s="57"/>
      <c r="BD2919" s="57"/>
      <c r="BE2919" s="338"/>
    </row>
    <row r="2920" spans="2:60" s="1" customFormat="1">
      <c r="B2920" s="18"/>
      <c r="C2920" s="73"/>
      <c r="D2920" s="73"/>
      <c r="E2920" s="73"/>
      <c r="F2920" s="73"/>
      <c r="G2920" s="73"/>
      <c r="H2920" s="73"/>
      <c r="I2920" s="73"/>
      <c r="J2920" s="73"/>
      <c r="K2920" s="73"/>
      <c r="L2920" s="73"/>
      <c r="M2920" s="121"/>
      <c r="N2920" s="25"/>
      <c r="O2920" s="77"/>
      <c r="P2920" s="77"/>
      <c r="Q2920" s="106"/>
      <c r="R2920" s="23"/>
      <c r="S2920" s="75"/>
      <c r="T2920" s="75"/>
      <c r="U2920" s="75"/>
      <c r="V2920" s="75"/>
      <c r="W2920" s="75"/>
      <c r="X2920" s="75"/>
      <c r="Y2920" s="75"/>
      <c r="Z2920" s="75"/>
      <c r="AA2920" s="75"/>
      <c r="AB2920" s="75"/>
      <c r="AC2920" s="75"/>
      <c r="AD2920" s="75"/>
      <c r="AE2920" s="75"/>
      <c r="AF2920" s="75"/>
      <c r="AG2920" s="75"/>
      <c r="AH2920" s="75"/>
      <c r="AI2920" s="75"/>
      <c r="AJ2920" s="75"/>
      <c r="AK2920" s="75"/>
      <c r="AL2920" s="75"/>
      <c r="AM2920" s="75"/>
      <c r="AN2920" s="75"/>
      <c r="AO2920" s="75"/>
      <c r="AP2920" s="75"/>
      <c r="AQ2920" s="75"/>
      <c r="AR2920" s="75"/>
      <c r="AS2920" s="75"/>
      <c r="AT2920" s="75"/>
      <c r="AU2920" s="75"/>
      <c r="AV2920" s="75"/>
      <c r="AW2920" s="75"/>
      <c r="AX2920" s="75"/>
      <c r="AY2920" s="75"/>
      <c r="AZ2920" s="75"/>
      <c r="BA2920" s="75"/>
      <c r="BB2920" s="75"/>
      <c r="BC2920" s="75"/>
      <c r="BD2920" s="75"/>
      <c r="BE2920" s="339"/>
      <c r="BF2920" s="3"/>
      <c r="BG2920" s="3"/>
      <c r="BH2920" s="3"/>
    </row>
    <row r="2921" spans="2:60" s="1" customFormat="1" ht="14.25" customHeight="1">
      <c r="B2921" s="17" t="s">
        <v>6505</v>
      </c>
      <c r="C2921" s="72"/>
      <c r="D2921" s="72"/>
      <c r="E2921" s="72"/>
      <c r="F2921" s="72"/>
      <c r="G2921" s="72"/>
      <c r="H2921" s="72"/>
      <c r="I2921" s="72"/>
      <c r="J2921" s="72"/>
      <c r="K2921" s="72"/>
      <c r="L2921" s="72"/>
      <c r="M2921" s="119"/>
      <c r="N2921" s="69" t="str">
        <f>VLOOKUP($B2921&amp;"*",D1_11!$B$5:$T$62,5,FALSE)&amp;""</f>
        <v/>
      </c>
      <c r="O2921" s="104"/>
      <c r="P2921" s="69" t="str">
        <f>VLOOKUP($B2921&amp;"*",D1_11!$B$5:$T$62,6,FALSE)&amp;""</f>
        <v/>
      </c>
      <c r="Q2921" s="104"/>
      <c r="R2921" s="69" t="str">
        <f>VLOOKUP($B2921&amp;"*",D1_11!$B$5:$T$62,7,FALSE)&amp;""</f>
        <v/>
      </c>
      <c r="S2921" s="104"/>
      <c r="T2921" s="69" t="str">
        <f>VLOOKUP($B2921&amp;"*",D1_11!$B$5:$T$62,8,FALSE)&amp;""</f>
        <v/>
      </c>
      <c r="U2921" s="104"/>
      <c r="V2921" s="69" t="str">
        <f>VLOOKUP($B2921&amp;"*",D1_11!$B$5:$T$62,9,FALSE)&amp;""</f>
        <v/>
      </c>
      <c r="W2921" s="104"/>
      <c r="X2921" s="69" t="str">
        <f>VLOOKUP($B2921&amp;"*",D1_11!$B$5:$T$62,10,FALSE)&amp;""</f>
        <v/>
      </c>
      <c r="Y2921" s="104"/>
      <c r="Z2921" s="69" t="str">
        <f>VLOOKUP($B2921&amp;"*",D1_11!$B$5:$T$62,11,FALSE)&amp;""</f>
        <v/>
      </c>
      <c r="AA2921" s="104"/>
      <c r="AB2921" s="69" t="str">
        <f>VLOOKUP($B2921&amp;"*",D1_11!$B$5:$T$62,12,FALSE)&amp;""</f>
        <v/>
      </c>
      <c r="AC2921" s="104"/>
      <c r="AD2921" s="69" t="str">
        <f>VLOOKUP($B2921&amp;"*",D1_11!$B$5:$T$62,13,FALSE)&amp;""</f>
        <v/>
      </c>
      <c r="AE2921" s="104"/>
      <c r="AF2921" s="69" t="str">
        <f>VLOOKUP($B2921&amp;"*",D1_11!$B$5:$T$62,14,FALSE)&amp;""</f>
        <v/>
      </c>
      <c r="AG2921" s="104"/>
      <c r="AH2921" s="69" t="str">
        <f>VLOOKUP($B2921&amp;"*",D1_11!$B$5:$T$62,15,FALSE)&amp;""</f>
        <v/>
      </c>
      <c r="AI2921" s="76"/>
      <c r="AJ2921" s="76"/>
      <c r="AK2921" s="76"/>
      <c r="AL2921" s="76"/>
      <c r="AM2921" s="76" t="s">
        <v>410</v>
      </c>
      <c r="AN2921" s="76"/>
      <c r="AO2921" s="221" t="str">
        <f>VLOOKUP($B2921&amp;"*",D1_11!$B$5:$T$62,16,FALSE)&amp;""</f>
        <v/>
      </c>
      <c r="AP2921" s="76"/>
      <c r="AQ2921" s="76"/>
      <c r="AR2921" s="76"/>
      <c r="AS2921" s="328"/>
      <c r="AT2921" s="330" t="str">
        <f>VLOOKUP($B2921&amp;"*",D1_11!$B$5:$T$62,17,FALSE)&amp;""</f>
        <v/>
      </c>
      <c r="AU2921" s="76"/>
      <c r="AV2921" s="76"/>
      <c r="AW2921" s="76"/>
      <c r="AX2921" s="76"/>
      <c r="AY2921" s="76" t="s">
        <v>410</v>
      </c>
      <c r="AZ2921" s="76"/>
      <c r="BA2921" s="221" t="str">
        <f>VLOOKUP($B2921&amp;"*",D1_11!$B$5:$T$62,18,FALSE)&amp;""</f>
        <v/>
      </c>
      <c r="BB2921" s="76"/>
      <c r="BC2921" s="76"/>
      <c r="BD2921" s="76"/>
      <c r="BE2921" s="104"/>
      <c r="BF2921" s="3"/>
      <c r="BG2921" s="3"/>
      <c r="BH2921" s="3"/>
    </row>
    <row r="2922" spans="2:60" s="1" customFormat="1">
      <c r="B2922" s="29"/>
      <c r="C2922" s="55"/>
      <c r="D2922" s="55"/>
      <c r="E2922" s="55"/>
      <c r="F2922" s="55"/>
      <c r="G2922" s="55"/>
      <c r="H2922" s="55"/>
      <c r="I2922" s="55"/>
      <c r="J2922" s="55"/>
      <c r="K2922" s="55"/>
      <c r="L2922" s="55"/>
      <c r="M2922" s="120"/>
      <c r="N2922" s="25"/>
      <c r="O2922" s="106"/>
      <c r="P2922" s="25"/>
      <c r="Q2922" s="106"/>
      <c r="R2922" s="25"/>
      <c r="S2922" s="106"/>
      <c r="T2922" s="25"/>
      <c r="U2922" s="106"/>
      <c r="V2922" s="25"/>
      <c r="W2922" s="106"/>
      <c r="X2922" s="25"/>
      <c r="Y2922" s="106"/>
      <c r="Z2922" s="25"/>
      <c r="AA2922" s="106"/>
      <c r="AB2922" s="25"/>
      <c r="AC2922" s="106"/>
      <c r="AD2922" s="25"/>
      <c r="AE2922" s="106"/>
      <c r="AF2922" s="25"/>
      <c r="AG2922" s="106"/>
      <c r="AH2922" s="25"/>
      <c r="AI2922" s="77"/>
      <c r="AJ2922" s="77"/>
      <c r="AK2922" s="77"/>
      <c r="AL2922" s="77"/>
      <c r="AM2922" s="77"/>
      <c r="AN2922" s="77"/>
      <c r="AO2922" s="77"/>
      <c r="AP2922" s="77"/>
      <c r="AQ2922" s="77"/>
      <c r="AR2922" s="77"/>
      <c r="AS2922" s="329"/>
      <c r="AT2922" s="331"/>
      <c r="AU2922" s="77"/>
      <c r="AV2922" s="77"/>
      <c r="AW2922" s="77"/>
      <c r="AX2922" s="77"/>
      <c r="AY2922" s="77"/>
      <c r="AZ2922" s="77"/>
      <c r="BA2922" s="77"/>
      <c r="BB2922" s="77"/>
      <c r="BC2922" s="77"/>
      <c r="BD2922" s="77"/>
      <c r="BE2922" s="106"/>
      <c r="BF2922" s="3"/>
      <c r="BG2922" s="3"/>
      <c r="BH2922" s="3"/>
    </row>
    <row r="2923" spans="2:60" s="1" customFormat="1">
      <c r="B2923" s="29"/>
      <c r="C2923" s="55"/>
      <c r="D2923" s="55"/>
      <c r="E2923" s="55"/>
      <c r="F2923" s="55"/>
      <c r="G2923" s="55"/>
      <c r="H2923" s="55"/>
      <c r="I2923" s="55"/>
      <c r="J2923" s="55"/>
      <c r="K2923" s="55"/>
      <c r="L2923" s="55"/>
      <c r="M2923" s="120"/>
      <c r="N2923" s="24" t="s">
        <v>481</v>
      </c>
      <c r="O2923" s="76"/>
      <c r="P2923" s="76"/>
      <c r="Q2923" s="104"/>
      <c r="R2923" s="36" t="str">
        <f>VLOOKUP($B2921&amp;"*",D1_11!$B$5:$T$62,19,FALSE)&amp;""</f>
        <v/>
      </c>
      <c r="S2923" s="74"/>
      <c r="T2923" s="74"/>
      <c r="U2923" s="74"/>
      <c r="V2923" s="74"/>
      <c r="W2923" s="74"/>
      <c r="X2923" s="74"/>
      <c r="Y2923" s="74"/>
      <c r="Z2923" s="74"/>
      <c r="AA2923" s="74"/>
      <c r="AB2923" s="74"/>
      <c r="AC2923" s="74"/>
      <c r="AD2923" s="74"/>
      <c r="AE2923" s="74"/>
      <c r="AF2923" s="74"/>
      <c r="AG2923" s="74"/>
      <c r="AH2923" s="74"/>
      <c r="AI2923" s="74"/>
      <c r="AJ2923" s="74"/>
      <c r="AK2923" s="74"/>
      <c r="AL2923" s="74"/>
      <c r="AM2923" s="74"/>
      <c r="AN2923" s="74"/>
      <c r="AO2923" s="74"/>
      <c r="AP2923" s="74"/>
      <c r="AQ2923" s="74"/>
      <c r="AR2923" s="74"/>
      <c r="AS2923" s="74"/>
      <c r="AT2923" s="74"/>
      <c r="AU2923" s="74"/>
      <c r="AV2923" s="74"/>
      <c r="AW2923" s="74"/>
      <c r="AX2923" s="74"/>
      <c r="AY2923" s="74"/>
      <c r="AZ2923" s="74"/>
      <c r="BA2923" s="74"/>
      <c r="BB2923" s="74"/>
      <c r="BC2923" s="74"/>
      <c r="BD2923" s="74"/>
      <c r="BE2923" s="337"/>
      <c r="BF2923" s="1"/>
      <c r="BG2923" s="3"/>
      <c r="BH2923" s="3"/>
    </row>
    <row r="2924" spans="2:60" s="1" customFormat="1">
      <c r="B2924" s="29"/>
      <c r="C2924" s="55"/>
      <c r="D2924" s="55"/>
      <c r="E2924" s="55"/>
      <c r="F2924" s="55"/>
      <c r="G2924" s="55"/>
      <c r="H2924" s="55"/>
      <c r="I2924" s="55"/>
      <c r="J2924" s="55"/>
      <c r="K2924" s="55"/>
      <c r="L2924" s="55"/>
      <c r="M2924" s="120"/>
      <c r="N2924" s="34"/>
      <c r="O2924" s="2"/>
      <c r="P2924" s="2"/>
      <c r="Q2924" s="105"/>
      <c r="R2924" s="22"/>
      <c r="S2924" s="57"/>
      <c r="T2924" s="57"/>
      <c r="U2924" s="57"/>
      <c r="V2924" s="57"/>
      <c r="W2924" s="57"/>
      <c r="X2924" s="57"/>
      <c r="Y2924" s="57"/>
      <c r="Z2924" s="57"/>
      <c r="AA2924" s="57"/>
      <c r="AB2924" s="57"/>
      <c r="AC2924" s="57"/>
      <c r="AD2924" s="57"/>
      <c r="AE2924" s="57"/>
      <c r="AF2924" s="57"/>
      <c r="AG2924" s="57"/>
      <c r="AH2924" s="57"/>
      <c r="AI2924" s="57"/>
      <c r="AJ2924" s="57"/>
      <c r="AK2924" s="57"/>
      <c r="AL2924" s="57"/>
      <c r="AM2924" s="57"/>
      <c r="AN2924" s="57"/>
      <c r="AO2924" s="57"/>
      <c r="AP2924" s="57"/>
      <c r="AQ2924" s="57"/>
      <c r="AR2924" s="57"/>
      <c r="AS2924" s="57"/>
      <c r="AT2924" s="57"/>
      <c r="AU2924" s="57"/>
      <c r="AV2924" s="57"/>
      <c r="AW2924" s="57"/>
      <c r="AX2924" s="57"/>
      <c r="AY2924" s="57"/>
      <c r="AZ2924" s="57"/>
      <c r="BA2924" s="57"/>
      <c r="BB2924" s="57"/>
      <c r="BC2924" s="57"/>
      <c r="BD2924" s="57"/>
      <c r="BE2924" s="338"/>
      <c r="BF2924" s="1"/>
      <c r="BG2924" s="3"/>
      <c r="BH2924" s="3"/>
    </row>
    <row r="2925" spans="2:60" s="1" customFormat="1">
      <c r="B2925" s="18"/>
      <c r="C2925" s="73"/>
      <c r="D2925" s="73"/>
      <c r="E2925" s="73"/>
      <c r="F2925" s="73"/>
      <c r="G2925" s="73"/>
      <c r="H2925" s="73"/>
      <c r="I2925" s="73"/>
      <c r="J2925" s="73"/>
      <c r="K2925" s="73"/>
      <c r="L2925" s="73"/>
      <c r="M2925" s="121"/>
      <c r="N2925" s="25"/>
      <c r="O2925" s="77"/>
      <c r="P2925" s="77"/>
      <c r="Q2925" s="106"/>
      <c r="R2925" s="23"/>
      <c r="S2925" s="75"/>
      <c r="T2925" s="75"/>
      <c r="U2925" s="75"/>
      <c r="V2925" s="75"/>
      <c r="W2925" s="75"/>
      <c r="X2925" s="75"/>
      <c r="Y2925" s="75"/>
      <c r="Z2925" s="75"/>
      <c r="AA2925" s="75"/>
      <c r="AB2925" s="75"/>
      <c r="AC2925" s="75"/>
      <c r="AD2925" s="75"/>
      <c r="AE2925" s="75"/>
      <c r="AF2925" s="75"/>
      <c r="AG2925" s="75"/>
      <c r="AH2925" s="75"/>
      <c r="AI2925" s="75"/>
      <c r="AJ2925" s="75"/>
      <c r="AK2925" s="75"/>
      <c r="AL2925" s="75"/>
      <c r="AM2925" s="75"/>
      <c r="AN2925" s="75"/>
      <c r="AO2925" s="75"/>
      <c r="AP2925" s="75"/>
      <c r="AQ2925" s="75"/>
      <c r="AR2925" s="75"/>
      <c r="AS2925" s="75"/>
      <c r="AT2925" s="75"/>
      <c r="AU2925" s="75"/>
      <c r="AV2925" s="75"/>
      <c r="AW2925" s="75"/>
      <c r="AX2925" s="75"/>
      <c r="AY2925" s="75"/>
      <c r="AZ2925" s="75"/>
      <c r="BA2925" s="75"/>
      <c r="BB2925" s="75"/>
      <c r="BC2925" s="75"/>
      <c r="BD2925" s="75"/>
      <c r="BE2925" s="339"/>
      <c r="BF2925" s="3"/>
      <c r="BG2925" s="3"/>
      <c r="BH2925" s="3"/>
    </row>
    <row r="2926" spans="2:60" s="1" customFormat="1" ht="14.25" customHeight="1">
      <c r="B2926" s="17" t="s">
        <v>5078</v>
      </c>
      <c r="C2926" s="72"/>
      <c r="D2926" s="72"/>
      <c r="E2926" s="72"/>
      <c r="F2926" s="72"/>
      <c r="G2926" s="72"/>
      <c r="H2926" s="72"/>
      <c r="I2926" s="72"/>
      <c r="J2926" s="72"/>
      <c r="K2926" s="72"/>
      <c r="L2926" s="72"/>
      <c r="M2926" s="119"/>
      <c r="N2926" s="69" t="str">
        <f>VLOOKUP($B2926&amp;"*",D1_11!$B$5:$T$62,5,FALSE)&amp;""</f>
        <v/>
      </c>
      <c r="O2926" s="104"/>
      <c r="P2926" s="69" t="str">
        <f>VLOOKUP($B2926&amp;"*",D1_11!$B$5:$T$62,6,FALSE)&amp;""</f>
        <v/>
      </c>
      <c r="Q2926" s="104"/>
      <c r="R2926" s="69" t="str">
        <f>VLOOKUP($B2926&amp;"*",D1_11!$B$5:$T$62,7,FALSE)&amp;""</f>
        <v/>
      </c>
      <c r="S2926" s="104"/>
      <c r="T2926" s="69" t="str">
        <f>VLOOKUP($B2926&amp;"*",D1_11!$B$5:$T$62,8,FALSE)&amp;""</f>
        <v/>
      </c>
      <c r="U2926" s="104"/>
      <c r="V2926" s="69" t="str">
        <f>VLOOKUP($B2926&amp;"*",D1_11!$B$5:$T$62,9,FALSE)&amp;""</f>
        <v/>
      </c>
      <c r="W2926" s="104"/>
      <c r="X2926" s="69" t="str">
        <f>VLOOKUP($B2926&amp;"*",D1_11!$B$5:$T$62,10,FALSE)&amp;""</f>
        <v/>
      </c>
      <c r="Y2926" s="104"/>
      <c r="Z2926" s="69" t="str">
        <f>VLOOKUP($B2926&amp;"*",D1_11!$B$5:$T$62,11,FALSE)&amp;""</f>
        <v/>
      </c>
      <c r="AA2926" s="104"/>
      <c r="AB2926" s="69" t="str">
        <f>VLOOKUP($B2926&amp;"*",D1_11!$B$5:$T$62,12,FALSE)&amp;""</f>
        <v/>
      </c>
      <c r="AC2926" s="104"/>
      <c r="AD2926" s="69" t="str">
        <f>VLOOKUP($B2926&amp;"*",D1_11!$B$5:$T$62,13,FALSE)&amp;""</f>
        <v/>
      </c>
      <c r="AE2926" s="104"/>
      <c r="AF2926" s="69" t="str">
        <f>VLOOKUP($B2926&amp;"*",D1_11!$B$5:$T$62,14,FALSE)&amp;""</f>
        <v/>
      </c>
      <c r="AG2926" s="104"/>
      <c r="AH2926" s="69" t="str">
        <f>VLOOKUP($B2926&amp;"*",D1_11!$B$5:$T$62,15,FALSE)&amp;""</f>
        <v/>
      </c>
      <c r="AI2926" s="76"/>
      <c r="AJ2926" s="76"/>
      <c r="AK2926" s="76"/>
      <c r="AL2926" s="76"/>
      <c r="AM2926" s="76" t="s">
        <v>410</v>
      </c>
      <c r="AN2926" s="76"/>
      <c r="AO2926" s="221" t="str">
        <f>VLOOKUP($B2926&amp;"*",D1_11!$B$5:$T$62,16,FALSE)&amp;""</f>
        <v/>
      </c>
      <c r="AP2926" s="76"/>
      <c r="AQ2926" s="76"/>
      <c r="AR2926" s="76"/>
      <c r="AS2926" s="328"/>
      <c r="AT2926" s="330" t="str">
        <f>VLOOKUP($B2926&amp;"*",D1_11!$B$5:$T$62,17,FALSE)&amp;""</f>
        <v/>
      </c>
      <c r="AU2926" s="76"/>
      <c r="AV2926" s="76"/>
      <c r="AW2926" s="76"/>
      <c r="AX2926" s="76"/>
      <c r="AY2926" s="76" t="s">
        <v>410</v>
      </c>
      <c r="AZ2926" s="76"/>
      <c r="BA2926" s="221" t="str">
        <f>VLOOKUP($B2926&amp;"*",D1_11!$B$5:$T$62,18,FALSE)&amp;""</f>
        <v/>
      </c>
      <c r="BB2926" s="76"/>
      <c r="BC2926" s="76"/>
      <c r="BD2926" s="76"/>
      <c r="BE2926" s="104"/>
      <c r="BF2926" s="3"/>
      <c r="BG2926" s="3"/>
      <c r="BH2926" s="3"/>
    </row>
    <row r="2927" spans="2:60" s="1" customFormat="1">
      <c r="B2927" s="29"/>
      <c r="C2927" s="55"/>
      <c r="D2927" s="55"/>
      <c r="E2927" s="55"/>
      <c r="F2927" s="55"/>
      <c r="G2927" s="55"/>
      <c r="H2927" s="55"/>
      <c r="I2927" s="55"/>
      <c r="J2927" s="55"/>
      <c r="K2927" s="55"/>
      <c r="L2927" s="55"/>
      <c r="M2927" s="120"/>
      <c r="N2927" s="25"/>
      <c r="O2927" s="106"/>
      <c r="P2927" s="25"/>
      <c r="Q2927" s="106"/>
      <c r="R2927" s="25"/>
      <c r="S2927" s="106"/>
      <c r="T2927" s="25"/>
      <c r="U2927" s="106"/>
      <c r="V2927" s="25"/>
      <c r="W2927" s="106"/>
      <c r="X2927" s="25"/>
      <c r="Y2927" s="106"/>
      <c r="Z2927" s="25"/>
      <c r="AA2927" s="106"/>
      <c r="AB2927" s="25"/>
      <c r="AC2927" s="106"/>
      <c r="AD2927" s="25"/>
      <c r="AE2927" s="106"/>
      <c r="AF2927" s="25"/>
      <c r="AG2927" s="106"/>
      <c r="AH2927" s="25"/>
      <c r="AI2927" s="77"/>
      <c r="AJ2927" s="77"/>
      <c r="AK2927" s="77"/>
      <c r="AL2927" s="77"/>
      <c r="AM2927" s="77"/>
      <c r="AN2927" s="77"/>
      <c r="AO2927" s="77"/>
      <c r="AP2927" s="77"/>
      <c r="AQ2927" s="77"/>
      <c r="AR2927" s="77"/>
      <c r="AS2927" s="329"/>
      <c r="AT2927" s="331"/>
      <c r="AU2927" s="77"/>
      <c r="AV2927" s="77"/>
      <c r="AW2927" s="77"/>
      <c r="AX2927" s="77"/>
      <c r="AY2927" s="77"/>
      <c r="AZ2927" s="77"/>
      <c r="BA2927" s="77"/>
      <c r="BB2927" s="77"/>
      <c r="BC2927" s="77"/>
      <c r="BD2927" s="77"/>
      <c r="BE2927" s="106"/>
      <c r="BF2927" s="3"/>
      <c r="BG2927" s="3"/>
      <c r="BH2927" s="3"/>
    </row>
    <row r="2928" spans="2:60" s="1" customFormat="1">
      <c r="B2928" s="29"/>
      <c r="C2928" s="55"/>
      <c r="D2928" s="55"/>
      <c r="E2928" s="55"/>
      <c r="F2928" s="55"/>
      <c r="G2928" s="55"/>
      <c r="H2928" s="55"/>
      <c r="I2928" s="55"/>
      <c r="J2928" s="55"/>
      <c r="K2928" s="55"/>
      <c r="L2928" s="55"/>
      <c r="M2928" s="120"/>
      <c r="N2928" s="24" t="s">
        <v>481</v>
      </c>
      <c r="O2928" s="76"/>
      <c r="P2928" s="76"/>
      <c r="Q2928" s="104"/>
      <c r="R2928" s="36" t="str">
        <f>VLOOKUP($B2926&amp;"*",D1_11!$B$5:$T$62,19,FALSE)&amp;""</f>
        <v/>
      </c>
      <c r="S2928" s="74"/>
      <c r="T2928" s="74"/>
      <c r="U2928" s="74"/>
      <c r="V2928" s="74"/>
      <c r="W2928" s="74"/>
      <c r="X2928" s="74"/>
      <c r="Y2928" s="74"/>
      <c r="Z2928" s="74"/>
      <c r="AA2928" s="74"/>
      <c r="AB2928" s="74"/>
      <c r="AC2928" s="74"/>
      <c r="AD2928" s="74"/>
      <c r="AE2928" s="74"/>
      <c r="AF2928" s="74"/>
      <c r="AG2928" s="74"/>
      <c r="AH2928" s="74"/>
      <c r="AI2928" s="74"/>
      <c r="AJ2928" s="74"/>
      <c r="AK2928" s="74"/>
      <c r="AL2928" s="74"/>
      <c r="AM2928" s="74"/>
      <c r="AN2928" s="74"/>
      <c r="AO2928" s="74"/>
      <c r="AP2928" s="74"/>
      <c r="AQ2928" s="74"/>
      <c r="AR2928" s="74"/>
      <c r="AS2928" s="74"/>
      <c r="AT2928" s="74"/>
      <c r="AU2928" s="74"/>
      <c r="AV2928" s="74"/>
      <c r="AW2928" s="74"/>
      <c r="AX2928" s="74"/>
      <c r="AY2928" s="74"/>
      <c r="AZ2928" s="74"/>
      <c r="BA2928" s="74"/>
      <c r="BB2928" s="74"/>
      <c r="BC2928" s="74"/>
      <c r="BD2928" s="74"/>
      <c r="BE2928" s="337"/>
      <c r="BF2928" s="3"/>
      <c r="BG2928" s="3"/>
      <c r="BH2928" s="3"/>
    </row>
    <row r="2929" spans="2:60" s="1" customFormat="1">
      <c r="B2929" s="29"/>
      <c r="C2929" s="55"/>
      <c r="D2929" s="55"/>
      <c r="E2929" s="55"/>
      <c r="F2929" s="55"/>
      <c r="G2929" s="55"/>
      <c r="H2929" s="55"/>
      <c r="I2929" s="55"/>
      <c r="J2929" s="55"/>
      <c r="K2929" s="55"/>
      <c r="L2929" s="55"/>
      <c r="M2929" s="120"/>
      <c r="N2929" s="34"/>
      <c r="O2929" s="2"/>
      <c r="P2929" s="2"/>
      <c r="Q2929" s="105"/>
      <c r="R2929" s="22"/>
      <c r="S2929" s="57"/>
      <c r="T2929" s="57"/>
      <c r="U2929" s="57"/>
      <c r="V2929" s="57"/>
      <c r="W2929" s="57"/>
      <c r="X2929" s="57"/>
      <c r="Y2929" s="57"/>
      <c r="Z2929" s="57"/>
      <c r="AA2929" s="57"/>
      <c r="AB2929" s="57"/>
      <c r="AC2929" s="57"/>
      <c r="AD2929" s="57"/>
      <c r="AE2929" s="57"/>
      <c r="AF2929" s="57"/>
      <c r="AG2929" s="57"/>
      <c r="AH2929" s="57"/>
      <c r="AI2929" s="57"/>
      <c r="AJ2929" s="57"/>
      <c r="AK2929" s="57"/>
      <c r="AL2929" s="57"/>
      <c r="AM2929" s="57"/>
      <c r="AN2929" s="57"/>
      <c r="AO2929" s="57"/>
      <c r="AP2929" s="57"/>
      <c r="AQ2929" s="57"/>
      <c r="AR2929" s="57"/>
      <c r="AS2929" s="57"/>
      <c r="AT2929" s="57"/>
      <c r="AU2929" s="57"/>
      <c r="AV2929" s="57"/>
      <c r="AW2929" s="57"/>
      <c r="AX2929" s="57"/>
      <c r="AY2929" s="57"/>
      <c r="AZ2929" s="57"/>
      <c r="BA2929" s="57"/>
      <c r="BB2929" s="57"/>
      <c r="BC2929" s="57"/>
      <c r="BD2929" s="57"/>
      <c r="BE2929" s="338"/>
      <c r="BF2929" s="3"/>
      <c r="BG2929" s="3"/>
      <c r="BH2929" s="3"/>
    </row>
    <row r="2930" spans="2:60" s="1" customFormat="1">
      <c r="B2930" s="18"/>
      <c r="C2930" s="73"/>
      <c r="D2930" s="73"/>
      <c r="E2930" s="73"/>
      <c r="F2930" s="73"/>
      <c r="G2930" s="73"/>
      <c r="H2930" s="73"/>
      <c r="I2930" s="73"/>
      <c r="J2930" s="73"/>
      <c r="K2930" s="73"/>
      <c r="L2930" s="73"/>
      <c r="M2930" s="121"/>
      <c r="N2930" s="25"/>
      <c r="O2930" s="77"/>
      <c r="P2930" s="77"/>
      <c r="Q2930" s="106"/>
      <c r="R2930" s="23"/>
      <c r="S2930" s="75"/>
      <c r="T2930" s="75"/>
      <c r="U2930" s="75"/>
      <c r="V2930" s="75"/>
      <c r="W2930" s="75"/>
      <c r="X2930" s="75"/>
      <c r="Y2930" s="75"/>
      <c r="Z2930" s="75"/>
      <c r="AA2930" s="75"/>
      <c r="AB2930" s="75"/>
      <c r="AC2930" s="75"/>
      <c r="AD2930" s="75"/>
      <c r="AE2930" s="75"/>
      <c r="AF2930" s="75"/>
      <c r="AG2930" s="75"/>
      <c r="AH2930" s="75"/>
      <c r="AI2930" s="75"/>
      <c r="AJ2930" s="75"/>
      <c r="AK2930" s="75"/>
      <c r="AL2930" s="75"/>
      <c r="AM2930" s="75"/>
      <c r="AN2930" s="75"/>
      <c r="AO2930" s="75"/>
      <c r="AP2930" s="75"/>
      <c r="AQ2930" s="75"/>
      <c r="AR2930" s="75"/>
      <c r="AS2930" s="75"/>
      <c r="AT2930" s="75"/>
      <c r="AU2930" s="75"/>
      <c r="AV2930" s="75"/>
      <c r="AW2930" s="75"/>
      <c r="AX2930" s="75"/>
      <c r="AY2930" s="75"/>
      <c r="AZ2930" s="75"/>
      <c r="BA2930" s="75"/>
      <c r="BB2930" s="75"/>
      <c r="BC2930" s="75"/>
      <c r="BD2930" s="75"/>
      <c r="BE2930" s="339"/>
      <c r="BF2930" s="3"/>
      <c r="BG2930" s="3"/>
      <c r="BH2930" s="3"/>
    </row>
    <row r="2931" spans="2:60" s="1" customFormat="1" ht="14.25" customHeight="1">
      <c r="B2931" s="17" t="s">
        <v>6506</v>
      </c>
      <c r="C2931" s="72"/>
      <c r="D2931" s="72"/>
      <c r="E2931" s="72"/>
      <c r="F2931" s="72"/>
      <c r="G2931" s="72"/>
      <c r="H2931" s="72"/>
      <c r="I2931" s="72"/>
      <c r="J2931" s="72"/>
      <c r="K2931" s="72"/>
      <c r="L2931" s="72"/>
      <c r="M2931" s="119"/>
      <c r="N2931" s="69" t="str">
        <f>VLOOKUP($B2931&amp;"*",D1_11!$B$5:$T$62,5,FALSE)&amp;""</f>
        <v/>
      </c>
      <c r="O2931" s="104"/>
      <c r="P2931" s="69" t="str">
        <f>VLOOKUP($B2931&amp;"*",D1_11!$B$5:$T$62,6,FALSE)&amp;""</f>
        <v/>
      </c>
      <c r="Q2931" s="104"/>
      <c r="R2931" s="69" t="str">
        <f>VLOOKUP($B2931&amp;"*",D1_11!$B$5:$T$62,7,FALSE)&amp;""</f>
        <v/>
      </c>
      <c r="S2931" s="104"/>
      <c r="T2931" s="69" t="str">
        <f>VLOOKUP($B2931&amp;"*",D1_11!$B$5:$T$62,8,FALSE)&amp;""</f>
        <v/>
      </c>
      <c r="U2931" s="104"/>
      <c r="V2931" s="69" t="str">
        <f>VLOOKUP($B2931&amp;"*",D1_11!$B$5:$T$62,9,FALSE)&amp;""</f>
        <v/>
      </c>
      <c r="W2931" s="104"/>
      <c r="X2931" s="69" t="str">
        <f>VLOOKUP($B2931&amp;"*",D1_11!$B$5:$T$62,10,FALSE)&amp;""</f>
        <v/>
      </c>
      <c r="Y2931" s="104"/>
      <c r="Z2931" s="69" t="str">
        <f>VLOOKUP($B2931&amp;"*",D1_11!$B$5:$T$62,11,FALSE)&amp;""</f>
        <v/>
      </c>
      <c r="AA2931" s="104"/>
      <c r="AB2931" s="69" t="str">
        <f>VLOOKUP($B2931&amp;"*",D1_11!$B$5:$T$62,12,FALSE)&amp;""</f>
        <v/>
      </c>
      <c r="AC2931" s="104"/>
      <c r="AD2931" s="69" t="str">
        <f>VLOOKUP($B2931&amp;"*",D1_11!$B$5:$T$62,13,FALSE)&amp;""</f>
        <v/>
      </c>
      <c r="AE2931" s="104"/>
      <c r="AF2931" s="69" t="str">
        <f>VLOOKUP($B2931&amp;"*",D1_11!$B$5:$T$62,14,FALSE)&amp;""</f>
        <v/>
      </c>
      <c r="AG2931" s="104"/>
      <c r="AH2931" s="69" t="str">
        <f>VLOOKUP($B2931&amp;"*",D1_11!$B$5:$T$62,15,FALSE)&amp;""</f>
        <v/>
      </c>
      <c r="AI2931" s="76"/>
      <c r="AJ2931" s="76"/>
      <c r="AK2931" s="76"/>
      <c r="AL2931" s="76"/>
      <c r="AM2931" s="76" t="s">
        <v>410</v>
      </c>
      <c r="AN2931" s="76"/>
      <c r="AO2931" s="221" t="str">
        <f>VLOOKUP($B2931&amp;"*",D1_11!$B$5:$T$62,16,FALSE)&amp;""</f>
        <v/>
      </c>
      <c r="AP2931" s="76"/>
      <c r="AQ2931" s="76"/>
      <c r="AR2931" s="76"/>
      <c r="AS2931" s="328"/>
      <c r="AT2931" s="330" t="str">
        <f>VLOOKUP($B2931&amp;"*",D1_11!$B$5:$T$62,17,FALSE)&amp;""</f>
        <v/>
      </c>
      <c r="AU2931" s="76"/>
      <c r="AV2931" s="76"/>
      <c r="AW2931" s="76"/>
      <c r="AX2931" s="76"/>
      <c r="AY2931" s="76" t="s">
        <v>410</v>
      </c>
      <c r="AZ2931" s="76"/>
      <c r="BA2931" s="221" t="str">
        <f>VLOOKUP($B2931&amp;"*",D1_11!$B$5:$T$62,18,FALSE)&amp;""</f>
        <v/>
      </c>
      <c r="BB2931" s="76"/>
      <c r="BC2931" s="76"/>
      <c r="BD2931" s="76"/>
      <c r="BE2931" s="104"/>
      <c r="BF2931" s="3"/>
      <c r="BG2931" s="3"/>
      <c r="BH2931" s="3"/>
    </row>
    <row r="2932" spans="2:60" s="1" customFormat="1">
      <c r="B2932" s="29"/>
      <c r="C2932" s="55"/>
      <c r="D2932" s="55"/>
      <c r="E2932" s="55"/>
      <c r="F2932" s="55"/>
      <c r="G2932" s="55"/>
      <c r="H2932" s="55"/>
      <c r="I2932" s="55"/>
      <c r="J2932" s="55"/>
      <c r="K2932" s="55"/>
      <c r="L2932" s="55"/>
      <c r="M2932" s="120"/>
      <c r="N2932" s="25"/>
      <c r="O2932" s="106"/>
      <c r="P2932" s="25"/>
      <c r="Q2932" s="106"/>
      <c r="R2932" s="25"/>
      <c r="S2932" s="106"/>
      <c r="T2932" s="25"/>
      <c r="U2932" s="106"/>
      <c r="V2932" s="25"/>
      <c r="W2932" s="106"/>
      <c r="X2932" s="25"/>
      <c r="Y2932" s="106"/>
      <c r="Z2932" s="25"/>
      <c r="AA2932" s="106"/>
      <c r="AB2932" s="25"/>
      <c r="AC2932" s="106"/>
      <c r="AD2932" s="25"/>
      <c r="AE2932" s="106"/>
      <c r="AF2932" s="25"/>
      <c r="AG2932" s="106"/>
      <c r="AH2932" s="25"/>
      <c r="AI2932" s="77"/>
      <c r="AJ2932" s="77"/>
      <c r="AK2932" s="77"/>
      <c r="AL2932" s="77"/>
      <c r="AM2932" s="77"/>
      <c r="AN2932" s="77"/>
      <c r="AO2932" s="77"/>
      <c r="AP2932" s="77"/>
      <c r="AQ2932" s="77"/>
      <c r="AR2932" s="77"/>
      <c r="AS2932" s="329"/>
      <c r="AT2932" s="331"/>
      <c r="AU2932" s="77"/>
      <c r="AV2932" s="77"/>
      <c r="AW2932" s="77"/>
      <c r="AX2932" s="77"/>
      <c r="AY2932" s="77"/>
      <c r="AZ2932" s="77"/>
      <c r="BA2932" s="77"/>
      <c r="BB2932" s="77"/>
      <c r="BC2932" s="77"/>
      <c r="BD2932" s="77"/>
      <c r="BE2932" s="106"/>
      <c r="BF2932" s="3"/>
      <c r="BG2932" s="3"/>
      <c r="BH2932" s="3"/>
    </row>
    <row r="2933" spans="2:60" s="1" customFormat="1">
      <c r="B2933" s="29"/>
      <c r="C2933" s="55"/>
      <c r="D2933" s="55"/>
      <c r="E2933" s="55"/>
      <c r="F2933" s="55"/>
      <c r="G2933" s="55"/>
      <c r="H2933" s="55"/>
      <c r="I2933" s="55"/>
      <c r="J2933" s="55"/>
      <c r="K2933" s="55"/>
      <c r="L2933" s="55"/>
      <c r="M2933" s="120"/>
      <c r="N2933" s="24" t="s">
        <v>481</v>
      </c>
      <c r="O2933" s="76"/>
      <c r="P2933" s="76"/>
      <c r="Q2933" s="104"/>
      <c r="R2933" s="36" t="str">
        <f>VLOOKUP($B2931&amp;"*",D1_11!$B$5:$T$62,19,FALSE)&amp;""</f>
        <v/>
      </c>
      <c r="S2933" s="74"/>
      <c r="T2933" s="74"/>
      <c r="U2933" s="74"/>
      <c r="V2933" s="74"/>
      <c r="W2933" s="74"/>
      <c r="X2933" s="74"/>
      <c r="Y2933" s="74"/>
      <c r="Z2933" s="74"/>
      <c r="AA2933" s="74"/>
      <c r="AB2933" s="74"/>
      <c r="AC2933" s="74"/>
      <c r="AD2933" s="74"/>
      <c r="AE2933" s="74"/>
      <c r="AF2933" s="74"/>
      <c r="AG2933" s="74"/>
      <c r="AH2933" s="74"/>
      <c r="AI2933" s="74"/>
      <c r="AJ2933" s="74"/>
      <c r="AK2933" s="74"/>
      <c r="AL2933" s="74"/>
      <c r="AM2933" s="74"/>
      <c r="AN2933" s="74"/>
      <c r="AO2933" s="74"/>
      <c r="AP2933" s="74"/>
      <c r="AQ2933" s="74"/>
      <c r="AR2933" s="74"/>
      <c r="AS2933" s="74"/>
      <c r="AT2933" s="74"/>
      <c r="AU2933" s="74"/>
      <c r="AV2933" s="74"/>
      <c r="AW2933" s="74"/>
      <c r="AX2933" s="74"/>
      <c r="AY2933" s="74"/>
      <c r="AZ2933" s="74"/>
      <c r="BA2933" s="74"/>
      <c r="BB2933" s="74"/>
      <c r="BC2933" s="74"/>
      <c r="BD2933" s="74"/>
      <c r="BE2933" s="337"/>
      <c r="BF2933" s="3"/>
      <c r="BG2933" s="3"/>
      <c r="BH2933" s="3"/>
    </row>
    <row r="2934" spans="2:60" s="1" customFormat="1">
      <c r="B2934" s="29"/>
      <c r="C2934" s="55"/>
      <c r="D2934" s="55"/>
      <c r="E2934" s="55"/>
      <c r="F2934" s="55"/>
      <c r="G2934" s="55"/>
      <c r="H2934" s="55"/>
      <c r="I2934" s="55"/>
      <c r="J2934" s="55"/>
      <c r="K2934" s="55"/>
      <c r="L2934" s="55"/>
      <c r="M2934" s="120"/>
      <c r="N2934" s="34"/>
      <c r="O2934" s="2"/>
      <c r="P2934" s="2"/>
      <c r="Q2934" s="105"/>
      <c r="R2934" s="22"/>
      <c r="S2934" s="57"/>
      <c r="T2934" s="57"/>
      <c r="U2934" s="57"/>
      <c r="V2934" s="57"/>
      <c r="W2934" s="57"/>
      <c r="X2934" s="57"/>
      <c r="Y2934" s="57"/>
      <c r="Z2934" s="57"/>
      <c r="AA2934" s="57"/>
      <c r="AB2934" s="57"/>
      <c r="AC2934" s="57"/>
      <c r="AD2934" s="57"/>
      <c r="AE2934" s="57"/>
      <c r="AF2934" s="57"/>
      <c r="AG2934" s="57"/>
      <c r="AH2934" s="57"/>
      <c r="AI2934" s="57"/>
      <c r="AJ2934" s="57"/>
      <c r="AK2934" s="57"/>
      <c r="AL2934" s="57"/>
      <c r="AM2934" s="57"/>
      <c r="AN2934" s="57"/>
      <c r="AO2934" s="57"/>
      <c r="AP2934" s="57"/>
      <c r="AQ2934" s="57"/>
      <c r="AR2934" s="57"/>
      <c r="AS2934" s="57"/>
      <c r="AT2934" s="57"/>
      <c r="AU2934" s="57"/>
      <c r="AV2934" s="57"/>
      <c r="AW2934" s="57"/>
      <c r="AX2934" s="57"/>
      <c r="AY2934" s="57"/>
      <c r="AZ2934" s="57"/>
      <c r="BA2934" s="57"/>
      <c r="BB2934" s="57"/>
      <c r="BC2934" s="57"/>
      <c r="BD2934" s="57"/>
      <c r="BE2934" s="338"/>
      <c r="BF2934" s="3"/>
      <c r="BG2934" s="3"/>
      <c r="BH2934" s="3"/>
    </row>
    <row r="2935" spans="2:60" s="1" customFormat="1">
      <c r="B2935" s="18"/>
      <c r="C2935" s="73"/>
      <c r="D2935" s="73"/>
      <c r="E2935" s="73"/>
      <c r="F2935" s="73"/>
      <c r="G2935" s="73"/>
      <c r="H2935" s="73"/>
      <c r="I2935" s="73"/>
      <c r="J2935" s="73"/>
      <c r="K2935" s="73"/>
      <c r="L2935" s="73"/>
      <c r="M2935" s="121"/>
      <c r="N2935" s="25"/>
      <c r="O2935" s="77"/>
      <c r="P2935" s="77"/>
      <c r="Q2935" s="106"/>
      <c r="R2935" s="23"/>
      <c r="S2935" s="75"/>
      <c r="T2935" s="75"/>
      <c r="U2935" s="75"/>
      <c r="V2935" s="75"/>
      <c r="W2935" s="75"/>
      <c r="X2935" s="75"/>
      <c r="Y2935" s="75"/>
      <c r="Z2935" s="75"/>
      <c r="AA2935" s="75"/>
      <c r="AB2935" s="75"/>
      <c r="AC2935" s="75"/>
      <c r="AD2935" s="75"/>
      <c r="AE2935" s="75"/>
      <c r="AF2935" s="75"/>
      <c r="AG2935" s="75"/>
      <c r="AH2935" s="75"/>
      <c r="AI2935" s="75"/>
      <c r="AJ2935" s="75"/>
      <c r="AK2935" s="75"/>
      <c r="AL2935" s="75"/>
      <c r="AM2935" s="75"/>
      <c r="AN2935" s="75"/>
      <c r="AO2935" s="75"/>
      <c r="AP2935" s="75"/>
      <c r="AQ2935" s="75"/>
      <c r="AR2935" s="75"/>
      <c r="AS2935" s="75"/>
      <c r="AT2935" s="75"/>
      <c r="AU2935" s="75"/>
      <c r="AV2935" s="75"/>
      <c r="AW2935" s="75"/>
      <c r="AX2935" s="75"/>
      <c r="AY2935" s="75"/>
      <c r="AZ2935" s="75"/>
      <c r="BA2935" s="75"/>
      <c r="BB2935" s="75"/>
      <c r="BC2935" s="75"/>
      <c r="BD2935" s="75"/>
      <c r="BE2935" s="339"/>
      <c r="BF2935" s="3"/>
      <c r="BG2935" s="3"/>
      <c r="BH2935" s="3"/>
    </row>
    <row r="2936" spans="2:60" s="1" customFormat="1" ht="14.25" customHeight="1">
      <c r="B2936" s="17" t="s">
        <v>6507</v>
      </c>
      <c r="C2936" s="72"/>
      <c r="D2936" s="72"/>
      <c r="E2936" s="72"/>
      <c r="F2936" s="72"/>
      <c r="G2936" s="72"/>
      <c r="H2936" s="72"/>
      <c r="I2936" s="72"/>
      <c r="J2936" s="72"/>
      <c r="K2936" s="72"/>
      <c r="L2936" s="72"/>
      <c r="M2936" s="119"/>
      <c r="N2936" s="69" t="str">
        <f>VLOOKUP($B2936&amp;"*",D1_11!$B$5:$T$62,5,FALSE)&amp;""</f>
        <v/>
      </c>
      <c r="O2936" s="104"/>
      <c r="P2936" s="69" t="str">
        <f>VLOOKUP($B2936&amp;"*",D1_11!$B$5:$T$62,6,FALSE)&amp;""</f>
        <v/>
      </c>
      <c r="Q2936" s="104"/>
      <c r="R2936" s="69" t="str">
        <f>VLOOKUP($B2936&amp;"*",D1_11!$B$5:$T$62,7,FALSE)&amp;""</f>
        <v/>
      </c>
      <c r="S2936" s="104"/>
      <c r="T2936" s="69" t="str">
        <f>VLOOKUP($B2936&amp;"*",D1_11!$B$5:$T$62,8,FALSE)&amp;""</f>
        <v/>
      </c>
      <c r="U2936" s="104"/>
      <c r="V2936" s="69" t="str">
        <f>VLOOKUP($B2936&amp;"*",D1_11!$B$5:$T$62,9,FALSE)&amp;""</f>
        <v/>
      </c>
      <c r="W2936" s="104"/>
      <c r="X2936" s="69" t="str">
        <f>VLOOKUP($B2936&amp;"*",D1_11!$B$5:$T$62,10,FALSE)&amp;""</f>
        <v/>
      </c>
      <c r="Y2936" s="104"/>
      <c r="Z2936" s="69" t="str">
        <f>VLOOKUP($B2936&amp;"*",D1_11!$B$5:$T$62,11,FALSE)&amp;""</f>
        <v/>
      </c>
      <c r="AA2936" s="104"/>
      <c r="AB2936" s="69" t="str">
        <f>VLOOKUP($B2936&amp;"*",D1_11!$B$5:$T$62,12,FALSE)&amp;""</f>
        <v/>
      </c>
      <c r="AC2936" s="104"/>
      <c r="AD2936" s="69" t="str">
        <f>VLOOKUP($B2936&amp;"*",D1_11!$B$5:$T$62,13,FALSE)&amp;""</f>
        <v/>
      </c>
      <c r="AE2936" s="104"/>
      <c r="AF2936" s="69" t="str">
        <f>VLOOKUP($B2936&amp;"*",D1_11!$B$5:$T$62,14,FALSE)&amp;""</f>
        <v/>
      </c>
      <c r="AG2936" s="104"/>
      <c r="AH2936" s="69" t="str">
        <f>VLOOKUP($B2936&amp;"*",D1_11!$B$5:$T$62,15,FALSE)&amp;""</f>
        <v/>
      </c>
      <c r="AI2936" s="76"/>
      <c r="AJ2936" s="76"/>
      <c r="AK2936" s="76"/>
      <c r="AL2936" s="76"/>
      <c r="AM2936" s="76" t="s">
        <v>410</v>
      </c>
      <c r="AN2936" s="76"/>
      <c r="AO2936" s="221" t="str">
        <f>VLOOKUP($B2936&amp;"*",D1_11!$B$5:$T$62,16,FALSE)&amp;""</f>
        <v/>
      </c>
      <c r="AP2936" s="76"/>
      <c r="AQ2936" s="76"/>
      <c r="AR2936" s="76"/>
      <c r="AS2936" s="328"/>
      <c r="AT2936" s="330" t="str">
        <f>VLOOKUP($B2936&amp;"*",D1_11!$B$5:$T$62,17,FALSE)&amp;""</f>
        <v/>
      </c>
      <c r="AU2936" s="76"/>
      <c r="AV2936" s="76"/>
      <c r="AW2936" s="76"/>
      <c r="AX2936" s="76"/>
      <c r="AY2936" s="76" t="s">
        <v>410</v>
      </c>
      <c r="AZ2936" s="76"/>
      <c r="BA2936" s="221" t="str">
        <f>VLOOKUP($B2936&amp;"*",D1_11!$B$5:$T$62,18,FALSE)&amp;""</f>
        <v/>
      </c>
      <c r="BB2936" s="76"/>
      <c r="BC2936" s="76"/>
      <c r="BD2936" s="76"/>
      <c r="BE2936" s="104"/>
      <c r="BF2936" s="3"/>
      <c r="BG2936" s="3"/>
      <c r="BH2936" s="3"/>
    </row>
    <row r="2937" spans="2:60" s="1" customFormat="1">
      <c r="B2937" s="29"/>
      <c r="C2937" s="55"/>
      <c r="D2937" s="55"/>
      <c r="E2937" s="55"/>
      <c r="F2937" s="55"/>
      <c r="G2937" s="55"/>
      <c r="H2937" s="55"/>
      <c r="I2937" s="55"/>
      <c r="J2937" s="55"/>
      <c r="K2937" s="55"/>
      <c r="L2937" s="55"/>
      <c r="M2937" s="120"/>
      <c r="N2937" s="25"/>
      <c r="O2937" s="106"/>
      <c r="P2937" s="25"/>
      <c r="Q2937" s="106"/>
      <c r="R2937" s="25"/>
      <c r="S2937" s="106"/>
      <c r="T2937" s="25"/>
      <c r="U2937" s="106"/>
      <c r="V2937" s="25"/>
      <c r="W2937" s="106"/>
      <c r="X2937" s="25"/>
      <c r="Y2937" s="106"/>
      <c r="Z2937" s="25"/>
      <c r="AA2937" s="106"/>
      <c r="AB2937" s="25"/>
      <c r="AC2937" s="106"/>
      <c r="AD2937" s="25"/>
      <c r="AE2937" s="106"/>
      <c r="AF2937" s="25"/>
      <c r="AG2937" s="106"/>
      <c r="AH2937" s="25"/>
      <c r="AI2937" s="77"/>
      <c r="AJ2937" s="77"/>
      <c r="AK2937" s="77"/>
      <c r="AL2937" s="77"/>
      <c r="AM2937" s="77"/>
      <c r="AN2937" s="77"/>
      <c r="AO2937" s="77"/>
      <c r="AP2937" s="77"/>
      <c r="AQ2937" s="77"/>
      <c r="AR2937" s="77"/>
      <c r="AS2937" s="329"/>
      <c r="AT2937" s="331"/>
      <c r="AU2937" s="77"/>
      <c r="AV2937" s="77"/>
      <c r="AW2937" s="77"/>
      <c r="AX2937" s="77"/>
      <c r="AY2937" s="77"/>
      <c r="AZ2937" s="77"/>
      <c r="BA2937" s="77"/>
      <c r="BB2937" s="77"/>
      <c r="BC2937" s="77"/>
      <c r="BD2937" s="77"/>
      <c r="BE2937" s="106"/>
      <c r="BF2937" s="3"/>
      <c r="BG2937" s="3"/>
      <c r="BH2937" s="3"/>
    </row>
    <row r="2938" spans="2:60" s="1" customFormat="1">
      <c r="B2938" s="29"/>
      <c r="C2938" s="55"/>
      <c r="D2938" s="55"/>
      <c r="E2938" s="55"/>
      <c r="F2938" s="55"/>
      <c r="G2938" s="55"/>
      <c r="H2938" s="55"/>
      <c r="I2938" s="55"/>
      <c r="J2938" s="55"/>
      <c r="K2938" s="55"/>
      <c r="L2938" s="55"/>
      <c r="M2938" s="120"/>
      <c r="N2938" s="24" t="s">
        <v>481</v>
      </c>
      <c r="O2938" s="76"/>
      <c r="P2938" s="76"/>
      <c r="Q2938" s="104"/>
      <c r="R2938" s="36" t="str">
        <f>VLOOKUP($B2936&amp;"*",D1_11!$B$5:$T$62,19,FALSE)&amp;""</f>
        <v/>
      </c>
      <c r="S2938" s="74"/>
      <c r="T2938" s="74"/>
      <c r="U2938" s="74"/>
      <c r="V2938" s="74"/>
      <c r="W2938" s="74"/>
      <c r="X2938" s="74"/>
      <c r="Y2938" s="74"/>
      <c r="Z2938" s="74"/>
      <c r="AA2938" s="74"/>
      <c r="AB2938" s="74"/>
      <c r="AC2938" s="74"/>
      <c r="AD2938" s="74"/>
      <c r="AE2938" s="74"/>
      <c r="AF2938" s="74"/>
      <c r="AG2938" s="74"/>
      <c r="AH2938" s="74"/>
      <c r="AI2938" s="74"/>
      <c r="AJ2938" s="74"/>
      <c r="AK2938" s="74"/>
      <c r="AL2938" s="74"/>
      <c r="AM2938" s="74"/>
      <c r="AN2938" s="74"/>
      <c r="AO2938" s="74"/>
      <c r="AP2938" s="74"/>
      <c r="AQ2938" s="74"/>
      <c r="AR2938" s="74"/>
      <c r="AS2938" s="74"/>
      <c r="AT2938" s="74"/>
      <c r="AU2938" s="74"/>
      <c r="AV2938" s="74"/>
      <c r="AW2938" s="74"/>
      <c r="AX2938" s="74"/>
      <c r="AY2938" s="74"/>
      <c r="AZ2938" s="74"/>
      <c r="BA2938" s="74"/>
      <c r="BB2938" s="74"/>
      <c r="BC2938" s="74"/>
      <c r="BD2938" s="74"/>
      <c r="BE2938" s="337"/>
      <c r="BF2938" s="3"/>
      <c r="BG2938" s="3"/>
      <c r="BH2938" s="3"/>
    </row>
    <row r="2939" spans="2:60" s="1" customFormat="1">
      <c r="B2939" s="29"/>
      <c r="C2939" s="55"/>
      <c r="D2939" s="55"/>
      <c r="E2939" s="55"/>
      <c r="F2939" s="55"/>
      <c r="G2939" s="55"/>
      <c r="H2939" s="55"/>
      <c r="I2939" s="55"/>
      <c r="J2939" s="55"/>
      <c r="K2939" s="55"/>
      <c r="L2939" s="55"/>
      <c r="M2939" s="120"/>
      <c r="N2939" s="34"/>
      <c r="O2939" s="2"/>
      <c r="P2939" s="2"/>
      <c r="Q2939" s="105"/>
      <c r="R2939" s="22"/>
      <c r="S2939" s="57"/>
      <c r="T2939" s="57"/>
      <c r="U2939" s="57"/>
      <c r="V2939" s="57"/>
      <c r="W2939" s="57"/>
      <c r="X2939" s="57"/>
      <c r="Y2939" s="57"/>
      <c r="Z2939" s="57"/>
      <c r="AA2939" s="57"/>
      <c r="AB2939" s="57"/>
      <c r="AC2939" s="57"/>
      <c r="AD2939" s="57"/>
      <c r="AE2939" s="57"/>
      <c r="AF2939" s="57"/>
      <c r="AG2939" s="57"/>
      <c r="AH2939" s="57"/>
      <c r="AI2939" s="57"/>
      <c r="AJ2939" s="57"/>
      <c r="AK2939" s="57"/>
      <c r="AL2939" s="57"/>
      <c r="AM2939" s="57"/>
      <c r="AN2939" s="57"/>
      <c r="AO2939" s="57"/>
      <c r="AP2939" s="57"/>
      <c r="AQ2939" s="57"/>
      <c r="AR2939" s="57"/>
      <c r="AS2939" s="57"/>
      <c r="AT2939" s="57"/>
      <c r="AU2939" s="57"/>
      <c r="AV2939" s="57"/>
      <c r="AW2939" s="57"/>
      <c r="AX2939" s="57"/>
      <c r="AY2939" s="57"/>
      <c r="AZ2939" s="57"/>
      <c r="BA2939" s="57"/>
      <c r="BB2939" s="57"/>
      <c r="BC2939" s="57"/>
      <c r="BD2939" s="57"/>
      <c r="BE2939" s="338"/>
      <c r="BF2939" s="3"/>
      <c r="BG2939" s="3"/>
      <c r="BH2939" s="3"/>
    </row>
    <row r="2940" spans="2:60" s="1" customFormat="1">
      <c r="B2940" s="18"/>
      <c r="C2940" s="73"/>
      <c r="D2940" s="73"/>
      <c r="E2940" s="73"/>
      <c r="F2940" s="73"/>
      <c r="G2940" s="73"/>
      <c r="H2940" s="73"/>
      <c r="I2940" s="73"/>
      <c r="J2940" s="73"/>
      <c r="K2940" s="73"/>
      <c r="L2940" s="73"/>
      <c r="M2940" s="121"/>
      <c r="N2940" s="25"/>
      <c r="O2940" s="77"/>
      <c r="P2940" s="77"/>
      <c r="Q2940" s="106"/>
      <c r="R2940" s="23"/>
      <c r="S2940" s="75"/>
      <c r="T2940" s="75"/>
      <c r="U2940" s="75"/>
      <c r="V2940" s="75"/>
      <c r="W2940" s="75"/>
      <c r="X2940" s="75"/>
      <c r="Y2940" s="75"/>
      <c r="Z2940" s="75"/>
      <c r="AA2940" s="75"/>
      <c r="AB2940" s="75"/>
      <c r="AC2940" s="75"/>
      <c r="AD2940" s="75"/>
      <c r="AE2940" s="75"/>
      <c r="AF2940" s="75"/>
      <c r="AG2940" s="75"/>
      <c r="AH2940" s="75"/>
      <c r="AI2940" s="75"/>
      <c r="AJ2940" s="75"/>
      <c r="AK2940" s="75"/>
      <c r="AL2940" s="75"/>
      <c r="AM2940" s="75"/>
      <c r="AN2940" s="75"/>
      <c r="AO2940" s="75"/>
      <c r="AP2940" s="75"/>
      <c r="AQ2940" s="75"/>
      <c r="AR2940" s="75"/>
      <c r="AS2940" s="75"/>
      <c r="AT2940" s="75"/>
      <c r="AU2940" s="75"/>
      <c r="AV2940" s="75"/>
      <c r="AW2940" s="75"/>
      <c r="AX2940" s="75"/>
      <c r="AY2940" s="75"/>
      <c r="AZ2940" s="75"/>
      <c r="BA2940" s="75"/>
      <c r="BB2940" s="75"/>
      <c r="BC2940" s="75"/>
      <c r="BD2940" s="75"/>
      <c r="BE2940" s="339"/>
      <c r="BF2940" s="3"/>
      <c r="BG2940" s="3"/>
      <c r="BH2940" s="3"/>
    </row>
    <row r="2941" spans="2:60" s="1" customFormat="1" ht="14.25" customHeight="1">
      <c r="B2941" s="17" t="s">
        <v>3803</v>
      </c>
      <c r="C2941" s="72"/>
      <c r="D2941" s="72"/>
      <c r="E2941" s="72"/>
      <c r="F2941" s="72"/>
      <c r="G2941" s="72"/>
      <c r="H2941" s="72"/>
      <c r="I2941" s="72"/>
      <c r="J2941" s="72"/>
      <c r="K2941" s="72"/>
      <c r="L2941" s="72"/>
      <c r="M2941" s="119"/>
      <c r="N2941" s="69" t="str">
        <f>VLOOKUP($B2941&amp;"*",D1_11!$B$5:$T$62,5,FALSE)&amp;""</f>
        <v/>
      </c>
      <c r="O2941" s="104"/>
      <c r="P2941" s="69" t="str">
        <f>VLOOKUP($B2941&amp;"*",D1_11!$B$5:$T$62,6,FALSE)&amp;""</f>
        <v/>
      </c>
      <c r="Q2941" s="104"/>
      <c r="R2941" s="69" t="str">
        <f>VLOOKUP($B2941&amp;"*",D1_11!$B$5:$T$62,7,FALSE)&amp;""</f>
        <v/>
      </c>
      <c r="S2941" s="104"/>
      <c r="T2941" s="69" t="str">
        <f>VLOOKUP($B2941&amp;"*",D1_11!$B$5:$T$62,8,FALSE)&amp;""</f>
        <v/>
      </c>
      <c r="U2941" s="104"/>
      <c r="V2941" s="69" t="str">
        <f>VLOOKUP($B2941&amp;"*",D1_11!$B$5:$T$62,9,FALSE)&amp;""</f>
        <v/>
      </c>
      <c r="W2941" s="104"/>
      <c r="X2941" s="69" t="str">
        <f>VLOOKUP($B2941&amp;"*",D1_11!$B$5:$T$62,10,FALSE)&amp;""</f>
        <v/>
      </c>
      <c r="Y2941" s="104"/>
      <c r="Z2941" s="69" t="str">
        <f>VLOOKUP($B2941&amp;"*",D1_11!$B$5:$T$62,11,FALSE)&amp;""</f>
        <v/>
      </c>
      <c r="AA2941" s="104"/>
      <c r="AB2941" s="69" t="str">
        <f>VLOOKUP($B2941&amp;"*",D1_11!$B$5:$T$62,12,FALSE)&amp;""</f>
        <v/>
      </c>
      <c r="AC2941" s="104"/>
      <c r="AD2941" s="69" t="str">
        <f>VLOOKUP($B2941&amp;"*",D1_11!$B$5:$T$62,13,FALSE)&amp;""</f>
        <v/>
      </c>
      <c r="AE2941" s="104"/>
      <c r="AF2941" s="69" t="str">
        <f>VLOOKUP($B2941&amp;"*",D1_11!$B$5:$T$62,14,FALSE)&amp;""</f>
        <v/>
      </c>
      <c r="AG2941" s="104"/>
      <c r="AH2941" s="69" t="str">
        <f>VLOOKUP($B2941&amp;"*",D1_11!$B$5:$T$62,15,FALSE)&amp;""</f>
        <v/>
      </c>
      <c r="AI2941" s="76"/>
      <c r="AJ2941" s="76"/>
      <c r="AK2941" s="76"/>
      <c r="AL2941" s="76"/>
      <c r="AM2941" s="76" t="s">
        <v>410</v>
      </c>
      <c r="AN2941" s="76"/>
      <c r="AO2941" s="221" t="str">
        <f>VLOOKUP($B2941&amp;"*",D1_11!$B$5:$T$62,16,FALSE)&amp;""</f>
        <v/>
      </c>
      <c r="AP2941" s="76"/>
      <c r="AQ2941" s="76"/>
      <c r="AR2941" s="76"/>
      <c r="AS2941" s="328"/>
      <c r="AT2941" s="330" t="str">
        <f>VLOOKUP($B2941&amp;"*",D1_11!$B$5:$T$62,17,FALSE)&amp;""</f>
        <v/>
      </c>
      <c r="AU2941" s="76"/>
      <c r="AV2941" s="76"/>
      <c r="AW2941" s="76"/>
      <c r="AX2941" s="76"/>
      <c r="AY2941" s="76" t="s">
        <v>410</v>
      </c>
      <c r="AZ2941" s="76"/>
      <c r="BA2941" s="221" t="str">
        <f>VLOOKUP($B2941&amp;"*",D1_11!$B$5:$T$62,18,FALSE)&amp;""</f>
        <v/>
      </c>
      <c r="BB2941" s="76"/>
      <c r="BC2941" s="76"/>
      <c r="BD2941" s="76"/>
      <c r="BE2941" s="104"/>
      <c r="BF2941" s="3"/>
      <c r="BG2941" s="3"/>
      <c r="BH2941" s="3"/>
    </row>
    <row r="2942" spans="2:60" s="1" customFormat="1">
      <c r="B2942" s="29"/>
      <c r="C2942" s="55"/>
      <c r="D2942" s="55"/>
      <c r="E2942" s="55"/>
      <c r="F2942" s="55"/>
      <c r="G2942" s="55"/>
      <c r="H2942" s="55"/>
      <c r="I2942" s="55"/>
      <c r="J2942" s="55"/>
      <c r="K2942" s="55"/>
      <c r="L2942" s="55"/>
      <c r="M2942" s="120"/>
      <c r="N2942" s="25"/>
      <c r="O2942" s="106"/>
      <c r="P2942" s="25"/>
      <c r="Q2942" s="106"/>
      <c r="R2942" s="25"/>
      <c r="S2942" s="106"/>
      <c r="T2942" s="25"/>
      <c r="U2942" s="106"/>
      <c r="V2942" s="25"/>
      <c r="W2942" s="106"/>
      <c r="X2942" s="25"/>
      <c r="Y2942" s="106"/>
      <c r="Z2942" s="25"/>
      <c r="AA2942" s="106"/>
      <c r="AB2942" s="25"/>
      <c r="AC2942" s="106"/>
      <c r="AD2942" s="25"/>
      <c r="AE2942" s="106"/>
      <c r="AF2942" s="25"/>
      <c r="AG2942" s="106"/>
      <c r="AH2942" s="25"/>
      <c r="AI2942" s="77"/>
      <c r="AJ2942" s="77"/>
      <c r="AK2942" s="77"/>
      <c r="AL2942" s="77"/>
      <c r="AM2942" s="77"/>
      <c r="AN2942" s="77"/>
      <c r="AO2942" s="77"/>
      <c r="AP2942" s="77"/>
      <c r="AQ2942" s="77"/>
      <c r="AR2942" s="77"/>
      <c r="AS2942" s="329"/>
      <c r="AT2942" s="331"/>
      <c r="AU2942" s="77"/>
      <c r="AV2942" s="77"/>
      <c r="AW2942" s="77"/>
      <c r="AX2942" s="77"/>
      <c r="AY2942" s="77"/>
      <c r="AZ2942" s="77"/>
      <c r="BA2942" s="77"/>
      <c r="BB2942" s="77"/>
      <c r="BC2942" s="77"/>
      <c r="BD2942" s="77"/>
      <c r="BE2942" s="106"/>
      <c r="BF2942" s="3"/>
      <c r="BG2942" s="3"/>
      <c r="BH2942" s="3"/>
    </row>
    <row r="2943" spans="2:60" s="1" customFormat="1">
      <c r="B2943" s="29"/>
      <c r="C2943" s="55"/>
      <c r="D2943" s="55"/>
      <c r="E2943" s="55"/>
      <c r="F2943" s="55"/>
      <c r="G2943" s="55"/>
      <c r="H2943" s="55"/>
      <c r="I2943" s="55"/>
      <c r="J2943" s="55"/>
      <c r="K2943" s="55"/>
      <c r="L2943" s="55"/>
      <c r="M2943" s="120"/>
      <c r="N2943" s="24" t="s">
        <v>481</v>
      </c>
      <c r="O2943" s="76"/>
      <c r="P2943" s="76"/>
      <c r="Q2943" s="104"/>
      <c r="R2943" s="36" t="str">
        <f>VLOOKUP($B2941&amp;"*",D1_11!$B$5:$T$62,19,FALSE)&amp;""</f>
        <v/>
      </c>
      <c r="S2943" s="74"/>
      <c r="T2943" s="74"/>
      <c r="U2943" s="74"/>
      <c r="V2943" s="74"/>
      <c r="W2943" s="74"/>
      <c r="X2943" s="74"/>
      <c r="Y2943" s="74"/>
      <c r="Z2943" s="74"/>
      <c r="AA2943" s="74"/>
      <c r="AB2943" s="74"/>
      <c r="AC2943" s="74"/>
      <c r="AD2943" s="74"/>
      <c r="AE2943" s="74"/>
      <c r="AF2943" s="74"/>
      <c r="AG2943" s="74"/>
      <c r="AH2943" s="74"/>
      <c r="AI2943" s="74"/>
      <c r="AJ2943" s="74"/>
      <c r="AK2943" s="74"/>
      <c r="AL2943" s="74"/>
      <c r="AM2943" s="74"/>
      <c r="AN2943" s="74"/>
      <c r="AO2943" s="74"/>
      <c r="AP2943" s="74"/>
      <c r="AQ2943" s="74"/>
      <c r="AR2943" s="74"/>
      <c r="AS2943" s="74"/>
      <c r="AT2943" s="74"/>
      <c r="AU2943" s="74"/>
      <c r="AV2943" s="74"/>
      <c r="AW2943" s="74"/>
      <c r="AX2943" s="74"/>
      <c r="AY2943" s="74"/>
      <c r="AZ2943" s="74"/>
      <c r="BA2943" s="74"/>
      <c r="BB2943" s="74"/>
      <c r="BC2943" s="74"/>
      <c r="BD2943" s="74"/>
      <c r="BE2943" s="337"/>
      <c r="BF2943" s="3"/>
      <c r="BG2943" s="3"/>
      <c r="BH2943" s="3"/>
    </row>
    <row r="2944" spans="2:60" s="1" customFormat="1">
      <c r="B2944" s="29"/>
      <c r="C2944" s="55"/>
      <c r="D2944" s="55"/>
      <c r="E2944" s="55"/>
      <c r="F2944" s="55"/>
      <c r="G2944" s="55"/>
      <c r="H2944" s="55"/>
      <c r="I2944" s="55"/>
      <c r="J2944" s="55"/>
      <c r="K2944" s="55"/>
      <c r="L2944" s="55"/>
      <c r="M2944" s="120"/>
      <c r="N2944" s="34"/>
      <c r="O2944" s="2"/>
      <c r="P2944" s="2"/>
      <c r="Q2944" s="105"/>
      <c r="R2944" s="22"/>
      <c r="S2944" s="57"/>
      <c r="T2944" s="57"/>
      <c r="U2944" s="57"/>
      <c r="V2944" s="57"/>
      <c r="W2944" s="57"/>
      <c r="X2944" s="57"/>
      <c r="Y2944" s="57"/>
      <c r="Z2944" s="57"/>
      <c r="AA2944" s="57"/>
      <c r="AB2944" s="57"/>
      <c r="AC2944" s="57"/>
      <c r="AD2944" s="57"/>
      <c r="AE2944" s="57"/>
      <c r="AF2944" s="57"/>
      <c r="AG2944" s="57"/>
      <c r="AH2944" s="57"/>
      <c r="AI2944" s="57"/>
      <c r="AJ2944" s="57"/>
      <c r="AK2944" s="57"/>
      <c r="AL2944" s="57"/>
      <c r="AM2944" s="57"/>
      <c r="AN2944" s="57"/>
      <c r="AO2944" s="57"/>
      <c r="AP2944" s="57"/>
      <c r="AQ2944" s="57"/>
      <c r="AR2944" s="57"/>
      <c r="AS2944" s="57"/>
      <c r="AT2944" s="57"/>
      <c r="AU2944" s="57"/>
      <c r="AV2944" s="57"/>
      <c r="AW2944" s="57"/>
      <c r="AX2944" s="57"/>
      <c r="AY2944" s="57"/>
      <c r="AZ2944" s="57"/>
      <c r="BA2944" s="57"/>
      <c r="BB2944" s="57"/>
      <c r="BC2944" s="57"/>
      <c r="BD2944" s="57"/>
      <c r="BE2944" s="338"/>
      <c r="BF2944" s="3"/>
      <c r="BG2944" s="3"/>
      <c r="BH2944" s="3"/>
    </row>
    <row r="2945" spans="2:60" s="1" customFormat="1">
      <c r="B2945" s="18"/>
      <c r="C2945" s="73"/>
      <c r="D2945" s="73"/>
      <c r="E2945" s="73"/>
      <c r="F2945" s="73"/>
      <c r="G2945" s="73"/>
      <c r="H2945" s="73"/>
      <c r="I2945" s="73"/>
      <c r="J2945" s="73"/>
      <c r="K2945" s="73"/>
      <c r="L2945" s="73"/>
      <c r="M2945" s="121"/>
      <c r="N2945" s="25"/>
      <c r="O2945" s="77"/>
      <c r="P2945" s="77"/>
      <c r="Q2945" s="106"/>
      <c r="R2945" s="23"/>
      <c r="S2945" s="75"/>
      <c r="T2945" s="75"/>
      <c r="U2945" s="75"/>
      <c r="V2945" s="75"/>
      <c r="W2945" s="75"/>
      <c r="X2945" s="75"/>
      <c r="Y2945" s="75"/>
      <c r="Z2945" s="75"/>
      <c r="AA2945" s="75"/>
      <c r="AB2945" s="75"/>
      <c r="AC2945" s="75"/>
      <c r="AD2945" s="75"/>
      <c r="AE2945" s="75"/>
      <c r="AF2945" s="75"/>
      <c r="AG2945" s="75"/>
      <c r="AH2945" s="75"/>
      <c r="AI2945" s="75"/>
      <c r="AJ2945" s="75"/>
      <c r="AK2945" s="75"/>
      <c r="AL2945" s="75"/>
      <c r="AM2945" s="75"/>
      <c r="AN2945" s="75"/>
      <c r="AO2945" s="75"/>
      <c r="AP2945" s="75"/>
      <c r="AQ2945" s="75"/>
      <c r="AR2945" s="75"/>
      <c r="AS2945" s="75"/>
      <c r="AT2945" s="75"/>
      <c r="AU2945" s="75"/>
      <c r="AV2945" s="75"/>
      <c r="AW2945" s="75"/>
      <c r="AX2945" s="75"/>
      <c r="AY2945" s="75"/>
      <c r="AZ2945" s="75"/>
      <c r="BA2945" s="75"/>
      <c r="BB2945" s="75"/>
      <c r="BC2945" s="75"/>
      <c r="BD2945" s="75"/>
      <c r="BE2945" s="339"/>
      <c r="BF2945" s="3"/>
      <c r="BG2945" s="3"/>
      <c r="BH2945" s="3"/>
    </row>
    <row r="2946" spans="2:60" s="1" customFormat="1" ht="14.25" customHeight="1">
      <c r="B2946" s="17" t="s">
        <v>1807</v>
      </c>
      <c r="C2946" s="72"/>
      <c r="D2946" s="72"/>
      <c r="E2946" s="72"/>
      <c r="F2946" s="72"/>
      <c r="G2946" s="72"/>
      <c r="H2946" s="72"/>
      <c r="I2946" s="72"/>
      <c r="J2946" s="72"/>
      <c r="K2946" s="72"/>
      <c r="L2946" s="72"/>
      <c r="M2946" s="119"/>
      <c r="N2946" s="69" t="str">
        <f>VLOOKUP($B2946&amp;"*",D1_11!$B$5:$T$62,5,FALSE)&amp;""</f>
        <v/>
      </c>
      <c r="O2946" s="104"/>
      <c r="P2946" s="69" t="str">
        <f>VLOOKUP($B2946&amp;"*",D1_11!$B$5:$T$62,6,FALSE)&amp;""</f>
        <v/>
      </c>
      <c r="Q2946" s="104"/>
      <c r="R2946" s="69" t="str">
        <f>VLOOKUP($B2946&amp;"*",D1_11!$B$5:$T$62,7,FALSE)&amp;""</f>
        <v/>
      </c>
      <c r="S2946" s="104"/>
      <c r="T2946" s="69" t="str">
        <f>VLOOKUP($B2946&amp;"*",D1_11!$B$5:$T$62,8,FALSE)&amp;""</f>
        <v/>
      </c>
      <c r="U2946" s="104"/>
      <c r="V2946" s="69" t="str">
        <f>VLOOKUP($B2946&amp;"*",D1_11!$B$5:$T$62,9,FALSE)&amp;""</f>
        <v/>
      </c>
      <c r="W2946" s="104"/>
      <c r="X2946" s="69" t="str">
        <f>VLOOKUP($B2946&amp;"*",D1_11!$B$5:$T$62,10,FALSE)&amp;""</f>
        <v/>
      </c>
      <c r="Y2946" s="104"/>
      <c r="Z2946" s="69" t="str">
        <f>VLOOKUP($B2946&amp;"*",D1_11!$B$5:$T$62,11,FALSE)&amp;""</f>
        <v/>
      </c>
      <c r="AA2946" s="104"/>
      <c r="AB2946" s="69" t="str">
        <f>VLOOKUP($B2946&amp;"*",D1_11!$B$5:$T$62,12,FALSE)&amp;""</f>
        <v/>
      </c>
      <c r="AC2946" s="104"/>
      <c r="AD2946" s="69" t="str">
        <f>VLOOKUP($B2946&amp;"*",D1_11!$B$5:$T$62,13,FALSE)&amp;""</f>
        <v/>
      </c>
      <c r="AE2946" s="104"/>
      <c r="AF2946" s="69" t="str">
        <f>VLOOKUP($B2946&amp;"*",D1_11!$B$5:$T$62,14,FALSE)&amp;""</f>
        <v/>
      </c>
      <c r="AG2946" s="104"/>
      <c r="AH2946" s="69" t="str">
        <f>VLOOKUP($B2946&amp;"*",D1_11!$B$5:$T$62,15,FALSE)&amp;""</f>
        <v/>
      </c>
      <c r="AI2946" s="76"/>
      <c r="AJ2946" s="76"/>
      <c r="AK2946" s="76"/>
      <c r="AL2946" s="76"/>
      <c r="AM2946" s="76" t="s">
        <v>410</v>
      </c>
      <c r="AN2946" s="76"/>
      <c r="AO2946" s="221" t="str">
        <f>VLOOKUP($B2946&amp;"*",D1_11!$B$5:$T$62,16,FALSE)&amp;""</f>
        <v/>
      </c>
      <c r="AP2946" s="76"/>
      <c r="AQ2946" s="76"/>
      <c r="AR2946" s="76"/>
      <c r="AS2946" s="328"/>
      <c r="AT2946" s="330" t="str">
        <f>VLOOKUP($B2946&amp;"*",D1_11!$B$5:$T$62,17,FALSE)&amp;""</f>
        <v/>
      </c>
      <c r="AU2946" s="76"/>
      <c r="AV2946" s="76"/>
      <c r="AW2946" s="76"/>
      <c r="AX2946" s="76"/>
      <c r="AY2946" s="76" t="s">
        <v>410</v>
      </c>
      <c r="AZ2946" s="76"/>
      <c r="BA2946" s="221" t="str">
        <f>VLOOKUP($B2946&amp;"*",D1_11!$B$5:$T$62,18,FALSE)&amp;""</f>
        <v/>
      </c>
      <c r="BB2946" s="76"/>
      <c r="BC2946" s="76"/>
      <c r="BD2946" s="76"/>
      <c r="BE2946" s="104"/>
      <c r="BF2946" s="3"/>
      <c r="BG2946" s="3"/>
      <c r="BH2946" s="3"/>
    </row>
    <row r="2947" spans="2:60" s="1" customFormat="1">
      <c r="B2947" s="29"/>
      <c r="C2947" s="55"/>
      <c r="D2947" s="55"/>
      <c r="E2947" s="55"/>
      <c r="F2947" s="55"/>
      <c r="G2947" s="55"/>
      <c r="H2947" s="55"/>
      <c r="I2947" s="55"/>
      <c r="J2947" s="55"/>
      <c r="K2947" s="55"/>
      <c r="L2947" s="55"/>
      <c r="M2947" s="120"/>
      <c r="N2947" s="25"/>
      <c r="O2947" s="106"/>
      <c r="P2947" s="25"/>
      <c r="Q2947" s="106"/>
      <c r="R2947" s="25"/>
      <c r="S2947" s="106"/>
      <c r="T2947" s="25"/>
      <c r="U2947" s="106"/>
      <c r="V2947" s="25"/>
      <c r="W2947" s="106"/>
      <c r="X2947" s="25"/>
      <c r="Y2947" s="106"/>
      <c r="Z2947" s="25"/>
      <c r="AA2947" s="106"/>
      <c r="AB2947" s="25"/>
      <c r="AC2947" s="106"/>
      <c r="AD2947" s="25"/>
      <c r="AE2947" s="106"/>
      <c r="AF2947" s="25"/>
      <c r="AG2947" s="106"/>
      <c r="AH2947" s="25"/>
      <c r="AI2947" s="77"/>
      <c r="AJ2947" s="77"/>
      <c r="AK2947" s="77"/>
      <c r="AL2947" s="77"/>
      <c r="AM2947" s="77"/>
      <c r="AN2947" s="77"/>
      <c r="AO2947" s="77"/>
      <c r="AP2947" s="77"/>
      <c r="AQ2947" s="77"/>
      <c r="AR2947" s="77"/>
      <c r="AS2947" s="329"/>
      <c r="AT2947" s="331"/>
      <c r="AU2947" s="77"/>
      <c r="AV2947" s="77"/>
      <c r="AW2947" s="77"/>
      <c r="AX2947" s="77"/>
      <c r="AY2947" s="77"/>
      <c r="AZ2947" s="77"/>
      <c r="BA2947" s="77"/>
      <c r="BB2947" s="77"/>
      <c r="BC2947" s="77"/>
      <c r="BD2947" s="77"/>
      <c r="BE2947" s="106"/>
      <c r="BF2947" s="3"/>
      <c r="BG2947" s="3"/>
      <c r="BH2947" s="3"/>
    </row>
    <row r="2948" spans="2:60" s="1" customFormat="1">
      <c r="B2948" s="29"/>
      <c r="C2948" s="55"/>
      <c r="D2948" s="55"/>
      <c r="E2948" s="55"/>
      <c r="F2948" s="55"/>
      <c r="G2948" s="55"/>
      <c r="H2948" s="55"/>
      <c r="I2948" s="55"/>
      <c r="J2948" s="55"/>
      <c r="K2948" s="55"/>
      <c r="L2948" s="55"/>
      <c r="M2948" s="120"/>
      <c r="N2948" s="24" t="s">
        <v>481</v>
      </c>
      <c r="O2948" s="76"/>
      <c r="P2948" s="76"/>
      <c r="Q2948" s="104"/>
      <c r="R2948" s="36" t="str">
        <f>VLOOKUP($B2946&amp;"*",D1_11!$B$5:$T$62,19,FALSE)&amp;""</f>
        <v/>
      </c>
      <c r="S2948" s="74"/>
      <c r="T2948" s="74"/>
      <c r="U2948" s="74"/>
      <c r="V2948" s="74"/>
      <c r="W2948" s="74"/>
      <c r="X2948" s="74"/>
      <c r="Y2948" s="74"/>
      <c r="Z2948" s="74"/>
      <c r="AA2948" s="74"/>
      <c r="AB2948" s="74"/>
      <c r="AC2948" s="74"/>
      <c r="AD2948" s="74"/>
      <c r="AE2948" s="74"/>
      <c r="AF2948" s="74"/>
      <c r="AG2948" s="74"/>
      <c r="AH2948" s="74"/>
      <c r="AI2948" s="74"/>
      <c r="AJ2948" s="74"/>
      <c r="AK2948" s="74"/>
      <c r="AL2948" s="74"/>
      <c r="AM2948" s="74"/>
      <c r="AN2948" s="74"/>
      <c r="AO2948" s="74"/>
      <c r="AP2948" s="74"/>
      <c r="AQ2948" s="74"/>
      <c r="AR2948" s="74"/>
      <c r="AS2948" s="74"/>
      <c r="AT2948" s="74"/>
      <c r="AU2948" s="74"/>
      <c r="AV2948" s="74"/>
      <c r="AW2948" s="74"/>
      <c r="AX2948" s="74"/>
      <c r="AY2948" s="74"/>
      <c r="AZ2948" s="74"/>
      <c r="BA2948" s="74"/>
      <c r="BB2948" s="74"/>
      <c r="BC2948" s="74"/>
      <c r="BD2948" s="74"/>
      <c r="BE2948" s="337"/>
      <c r="BF2948" s="3"/>
      <c r="BG2948" s="3"/>
      <c r="BH2948" s="3"/>
    </row>
    <row r="2949" spans="2:60" s="1" customFormat="1">
      <c r="B2949" s="29"/>
      <c r="C2949" s="55"/>
      <c r="D2949" s="55"/>
      <c r="E2949" s="55"/>
      <c r="F2949" s="55"/>
      <c r="G2949" s="55"/>
      <c r="H2949" s="55"/>
      <c r="I2949" s="55"/>
      <c r="J2949" s="55"/>
      <c r="K2949" s="55"/>
      <c r="L2949" s="55"/>
      <c r="M2949" s="120"/>
      <c r="N2949" s="34"/>
      <c r="O2949" s="2"/>
      <c r="P2949" s="2"/>
      <c r="Q2949" s="105"/>
      <c r="R2949" s="22"/>
      <c r="S2949" s="57"/>
      <c r="T2949" s="57"/>
      <c r="U2949" s="57"/>
      <c r="V2949" s="57"/>
      <c r="W2949" s="57"/>
      <c r="X2949" s="57"/>
      <c r="Y2949" s="57"/>
      <c r="Z2949" s="57"/>
      <c r="AA2949" s="57"/>
      <c r="AB2949" s="57"/>
      <c r="AC2949" s="57"/>
      <c r="AD2949" s="57"/>
      <c r="AE2949" s="57"/>
      <c r="AF2949" s="57"/>
      <c r="AG2949" s="57"/>
      <c r="AH2949" s="57"/>
      <c r="AI2949" s="57"/>
      <c r="AJ2949" s="57"/>
      <c r="AK2949" s="57"/>
      <c r="AL2949" s="57"/>
      <c r="AM2949" s="57"/>
      <c r="AN2949" s="57"/>
      <c r="AO2949" s="57"/>
      <c r="AP2949" s="57"/>
      <c r="AQ2949" s="57"/>
      <c r="AR2949" s="57"/>
      <c r="AS2949" s="57"/>
      <c r="AT2949" s="57"/>
      <c r="AU2949" s="57"/>
      <c r="AV2949" s="57"/>
      <c r="AW2949" s="57"/>
      <c r="AX2949" s="57"/>
      <c r="AY2949" s="57"/>
      <c r="AZ2949" s="57"/>
      <c r="BA2949" s="57"/>
      <c r="BB2949" s="57"/>
      <c r="BC2949" s="57"/>
      <c r="BD2949" s="57"/>
      <c r="BE2949" s="338"/>
      <c r="BF2949" s="3"/>
      <c r="BG2949" s="3"/>
      <c r="BH2949" s="3"/>
    </row>
    <row r="2950" spans="2:60" s="1" customFormat="1">
      <c r="B2950" s="18"/>
      <c r="C2950" s="73"/>
      <c r="D2950" s="73"/>
      <c r="E2950" s="73"/>
      <c r="F2950" s="73"/>
      <c r="G2950" s="73"/>
      <c r="H2950" s="73"/>
      <c r="I2950" s="73"/>
      <c r="J2950" s="73"/>
      <c r="K2950" s="73"/>
      <c r="L2950" s="73"/>
      <c r="M2950" s="121"/>
      <c r="N2950" s="25"/>
      <c r="O2950" s="77"/>
      <c r="P2950" s="77"/>
      <c r="Q2950" s="106"/>
      <c r="R2950" s="23"/>
      <c r="S2950" s="75"/>
      <c r="T2950" s="75"/>
      <c r="U2950" s="75"/>
      <c r="V2950" s="75"/>
      <c r="W2950" s="75"/>
      <c r="X2950" s="75"/>
      <c r="Y2950" s="75"/>
      <c r="Z2950" s="75"/>
      <c r="AA2950" s="75"/>
      <c r="AB2950" s="75"/>
      <c r="AC2950" s="75"/>
      <c r="AD2950" s="75"/>
      <c r="AE2950" s="75"/>
      <c r="AF2950" s="75"/>
      <c r="AG2950" s="75"/>
      <c r="AH2950" s="75"/>
      <c r="AI2950" s="75"/>
      <c r="AJ2950" s="75"/>
      <c r="AK2950" s="75"/>
      <c r="AL2950" s="75"/>
      <c r="AM2950" s="75"/>
      <c r="AN2950" s="75"/>
      <c r="AO2950" s="75"/>
      <c r="AP2950" s="75"/>
      <c r="AQ2950" s="75"/>
      <c r="AR2950" s="75"/>
      <c r="AS2950" s="75"/>
      <c r="AT2950" s="75"/>
      <c r="AU2950" s="75"/>
      <c r="AV2950" s="75"/>
      <c r="AW2950" s="75"/>
      <c r="AX2950" s="75"/>
      <c r="AY2950" s="75"/>
      <c r="AZ2950" s="75"/>
      <c r="BA2950" s="75"/>
      <c r="BB2950" s="75"/>
      <c r="BC2950" s="75"/>
      <c r="BD2950" s="75"/>
      <c r="BE2950" s="339"/>
      <c r="BF2950" s="3"/>
      <c r="BG2950" s="3"/>
      <c r="BH2950" s="3"/>
    </row>
    <row r="2951" spans="2:60" s="1" customFormat="1" ht="14.25" customHeight="1">
      <c r="B2951" s="17" t="s">
        <v>6508</v>
      </c>
      <c r="C2951" s="72"/>
      <c r="D2951" s="72"/>
      <c r="E2951" s="72"/>
      <c r="F2951" s="72"/>
      <c r="G2951" s="72"/>
      <c r="H2951" s="72"/>
      <c r="I2951" s="72"/>
      <c r="J2951" s="72"/>
      <c r="K2951" s="72"/>
      <c r="L2951" s="72"/>
      <c r="M2951" s="119"/>
      <c r="N2951" s="69" t="str">
        <f>VLOOKUP($B2951&amp;"*",D1_11!$B$5:$T$62,5,FALSE)&amp;""</f>
        <v/>
      </c>
      <c r="O2951" s="104"/>
      <c r="P2951" s="69" t="str">
        <f>VLOOKUP($B2951&amp;"*",D1_11!$B$5:$T$62,6,FALSE)&amp;""</f>
        <v/>
      </c>
      <c r="Q2951" s="104"/>
      <c r="R2951" s="69" t="str">
        <f>VLOOKUP($B2951&amp;"*",D1_11!$B$5:$T$62,7,FALSE)&amp;""</f>
        <v/>
      </c>
      <c r="S2951" s="104"/>
      <c r="T2951" s="69" t="str">
        <f>VLOOKUP($B2951&amp;"*",D1_11!$B$5:$T$62,8,FALSE)&amp;""</f>
        <v/>
      </c>
      <c r="U2951" s="104"/>
      <c r="V2951" s="69" t="str">
        <f>VLOOKUP($B2951&amp;"*",D1_11!$B$5:$T$62,9,FALSE)&amp;""</f>
        <v/>
      </c>
      <c r="W2951" s="104"/>
      <c r="X2951" s="69" t="str">
        <f>VLOOKUP($B2951&amp;"*",D1_11!$B$5:$T$62,10,FALSE)&amp;""</f>
        <v/>
      </c>
      <c r="Y2951" s="104"/>
      <c r="Z2951" s="69" t="str">
        <f>VLOOKUP($B2951&amp;"*",D1_11!$B$5:$T$62,11,FALSE)&amp;""</f>
        <v/>
      </c>
      <c r="AA2951" s="104"/>
      <c r="AB2951" s="69" t="str">
        <f>VLOOKUP($B2951&amp;"*",D1_11!$B$5:$T$62,12,FALSE)&amp;""</f>
        <v/>
      </c>
      <c r="AC2951" s="104"/>
      <c r="AD2951" s="69" t="str">
        <f>VLOOKUP($B2951&amp;"*",D1_11!$B$5:$T$62,13,FALSE)&amp;""</f>
        <v/>
      </c>
      <c r="AE2951" s="104"/>
      <c r="AF2951" s="69" t="str">
        <f>VLOOKUP($B2951&amp;"*",D1_11!$B$5:$T$62,14,FALSE)&amp;""</f>
        <v/>
      </c>
      <c r="AG2951" s="104"/>
      <c r="AH2951" s="69" t="str">
        <f>VLOOKUP($B2951&amp;"*",D1_11!$B$5:$T$62,15,FALSE)&amp;""</f>
        <v/>
      </c>
      <c r="AI2951" s="76"/>
      <c r="AJ2951" s="76"/>
      <c r="AK2951" s="76"/>
      <c r="AL2951" s="76"/>
      <c r="AM2951" s="76" t="s">
        <v>410</v>
      </c>
      <c r="AN2951" s="76"/>
      <c r="AO2951" s="221" t="str">
        <f>VLOOKUP($B2951&amp;"*",D1_11!$B$5:$T$62,16,FALSE)&amp;""</f>
        <v/>
      </c>
      <c r="AP2951" s="76"/>
      <c r="AQ2951" s="76"/>
      <c r="AR2951" s="76"/>
      <c r="AS2951" s="328"/>
      <c r="AT2951" s="330" t="str">
        <f>VLOOKUP($B2951&amp;"*",D1_11!$B$5:$T$62,17,FALSE)&amp;""</f>
        <v/>
      </c>
      <c r="AU2951" s="76"/>
      <c r="AV2951" s="76"/>
      <c r="AW2951" s="76"/>
      <c r="AX2951" s="76"/>
      <c r="AY2951" s="76" t="s">
        <v>410</v>
      </c>
      <c r="AZ2951" s="76"/>
      <c r="BA2951" s="221" t="str">
        <f>VLOOKUP($B2951&amp;"*",D1_11!$B$5:$T$62,18,FALSE)&amp;""</f>
        <v/>
      </c>
      <c r="BB2951" s="76"/>
      <c r="BC2951" s="76"/>
      <c r="BD2951" s="76"/>
      <c r="BE2951" s="104"/>
      <c r="BF2951" s="3"/>
      <c r="BG2951" s="3"/>
      <c r="BH2951" s="3"/>
    </row>
    <row r="2952" spans="2:60" s="1" customFormat="1">
      <c r="B2952" s="29"/>
      <c r="C2952" s="55"/>
      <c r="D2952" s="55"/>
      <c r="E2952" s="55"/>
      <c r="F2952" s="55"/>
      <c r="G2952" s="55"/>
      <c r="H2952" s="55"/>
      <c r="I2952" s="55"/>
      <c r="J2952" s="55"/>
      <c r="K2952" s="55"/>
      <c r="L2952" s="55"/>
      <c r="M2952" s="120"/>
      <c r="N2952" s="25"/>
      <c r="O2952" s="106"/>
      <c r="P2952" s="25"/>
      <c r="Q2952" s="106"/>
      <c r="R2952" s="25"/>
      <c r="S2952" s="106"/>
      <c r="T2952" s="25"/>
      <c r="U2952" s="106"/>
      <c r="V2952" s="25"/>
      <c r="W2952" s="106"/>
      <c r="X2952" s="25"/>
      <c r="Y2952" s="106"/>
      <c r="Z2952" s="25"/>
      <c r="AA2952" s="106"/>
      <c r="AB2952" s="25"/>
      <c r="AC2952" s="106"/>
      <c r="AD2952" s="25"/>
      <c r="AE2952" s="106"/>
      <c r="AF2952" s="25"/>
      <c r="AG2952" s="106"/>
      <c r="AH2952" s="25"/>
      <c r="AI2952" s="77"/>
      <c r="AJ2952" s="77"/>
      <c r="AK2952" s="77"/>
      <c r="AL2952" s="77"/>
      <c r="AM2952" s="77"/>
      <c r="AN2952" s="77"/>
      <c r="AO2952" s="77"/>
      <c r="AP2952" s="77"/>
      <c r="AQ2952" s="77"/>
      <c r="AR2952" s="77"/>
      <c r="AS2952" s="329"/>
      <c r="AT2952" s="331"/>
      <c r="AU2952" s="77"/>
      <c r="AV2952" s="77"/>
      <c r="AW2952" s="77"/>
      <c r="AX2952" s="77"/>
      <c r="AY2952" s="77"/>
      <c r="AZ2952" s="77"/>
      <c r="BA2952" s="77"/>
      <c r="BB2952" s="77"/>
      <c r="BC2952" s="77"/>
      <c r="BD2952" s="77"/>
      <c r="BE2952" s="106"/>
      <c r="BF2952" s="3"/>
      <c r="BG2952" s="3"/>
      <c r="BH2952" s="3"/>
    </row>
    <row r="2953" spans="2:60" s="1" customFormat="1">
      <c r="B2953" s="29"/>
      <c r="C2953" s="55"/>
      <c r="D2953" s="55"/>
      <c r="E2953" s="55"/>
      <c r="F2953" s="55"/>
      <c r="G2953" s="55"/>
      <c r="H2953" s="55"/>
      <c r="I2953" s="55"/>
      <c r="J2953" s="55"/>
      <c r="K2953" s="55"/>
      <c r="L2953" s="55"/>
      <c r="M2953" s="120"/>
      <c r="N2953" s="24" t="s">
        <v>481</v>
      </c>
      <c r="O2953" s="76"/>
      <c r="P2953" s="76"/>
      <c r="Q2953" s="104"/>
      <c r="R2953" s="36" t="str">
        <f>VLOOKUP($B2951&amp;"*",D1_11!$B$5:$T$62,19,FALSE)&amp;""</f>
        <v/>
      </c>
      <c r="S2953" s="74"/>
      <c r="T2953" s="74"/>
      <c r="U2953" s="74"/>
      <c r="V2953" s="74"/>
      <c r="W2953" s="74"/>
      <c r="X2953" s="74"/>
      <c r="Y2953" s="74"/>
      <c r="Z2953" s="74"/>
      <c r="AA2953" s="74"/>
      <c r="AB2953" s="74"/>
      <c r="AC2953" s="74"/>
      <c r="AD2953" s="74"/>
      <c r="AE2953" s="74"/>
      <c r="AF2953" s="74"/>
      <c r="AG2953" s="74"/>
      <c r="AH2953" s="74"/>
      <c r="AI2953" s="74"/>
      <c r="AJ2953" s="74"/>
      <c r="AK2953" s="74"/>
      <c r="AL2953" s="74"/>
      <c r="AM2953" s="74"/>
      <c r="AN2953" s="74"/>
      <c r="AO2953" s="74"/>
      <c r="AP2953" s="74"/>
      <c r="AQ2953" s="74"/>
      <c r="AR2953" s="74"/>
      <c r="AS2953" s="74"/>
      <c r="AT2953" s="74"/>
      <c r="AU2953" s="74"/>
      <c r="AV2953" s="74"/>
      <c r="AW2953" s="74"/>
      <c r="AX2953" s="74"/>
      <c r="AY2953" s="74"/>
      <c r="AZ2953" s="74"/>
      <c r="BA2953" s="74"/>
      <c r="BB2953" s="74"/>
      <c r="BC2953" s="74"/>
      <c r="BD2953" s="74"/>
      <c r="BE2953" s="337"/>
      <c r="BF2953" s="3"/>
      <c r="BG2953" s="3"/>
      <c r="BH2953" s="3"/>
    </row>
    <row r="2954" spans="2:60" s="1" customFormat="1">
      <c r="B2954" s="29"/>
      <c r="C2954" s="55"/>
      <c r="D2954" s="55"/>
      <c r="E2954" s="55"/>
      <c r="F2954" s="55"/>
      <c r="G2954" s="55"/>
      <c r="H2954" s="55"/>
      <c r="I2954" s="55"/>
      <c r="J2954" s="55"/>
      <c r="K2954" s="55"/>
      <c r="L2954" s="55"/>
      <c r="M2954" s="120"/>
      <c r="N2954" s="34"/>
      <c r="O2954" s="2"/>
      <c r="P2954" s="2"/>
      <c r="Q2954" s="105"/>
      <c r="R2954" s="22"/>
      <c r="S2954" s="57"/>
      <c r="T2954" s="57"/>
      <c r="U2954" s="57"/>
      <c r="V2954" s="57"/>
      <c r="W2954" s="57"/>
      <c r="X2954" s="57"/>
      <c r="Y2954" s="57"/>
      <c r="Z2954" s="57"/>
      <c r="AA2954" s="57"/>
      <c r="AB2954" s="57"/>
      <c r="AC2954" s="57"/>
      <c r="AD2954" s="57"/>
      <c r="AE2954" s="57"/>
      <c r="AF2954" s="57"/>
      <c r="AG2954" s="57"/>
      <c r="AH2954" s="57"/>
      <c r="AI2954" s="57"/>
      <c r="AJ2954" s="57"/>
      <c r="AK2954" s="57"/>
      <c r="AL2954" s="57"/>
      <c r="AM2954" s="57"/>
      <c r="AN2954" s="57"/>
      <c r="AO2954" s="57"/>
      <c r="AP2954" s="57"/>
      <c r="AQ2954" s="57"/>
      <c r="AR2954" s="57"/>
      <c r="AS2954" s="57"/>
      <c r="AT2954" s="57"/>
      <c r="AU2954" s="57"/>
      <c r="AV2954" s="57"/>
      <c r="AW2954" s="57"/>
      <c r="AX2954" s="57"/>
      <c r="AY2954" s="57"/>
      <c r="AZ2954" s="57"/>
      <c r="BA2954" s="57"/>
      <c r="BB2954" s="57"/>
      <c r="BC2954" s="57"/>
      <c r="BD2954" s="57"/>
      <c r="BE2954" s="338"/>
      <c r="BF2954" s="3"/>
      <c r="BG2954" s="3"/>
      <c r="BH2954" s="3"/>
    </row>
    <row r="2955" spans="2:60" s="1" customFormat="1">
      <c r="B2955" s="18"/>
      <c r="C2955" s="73"/>
      <c r="D2955" s="73"/>
      <c r="E2955" s="73"/>
      <c r="F2955" s="73"/>
      <c r="G2955" s="73"/>
      <c r="H2955" s="73"/>
      <c r="I2955" s="73"/>
      <c r="J2955" s="73"/>
      <c r="K2955" s="73"/>
      <c r="L2955" s="73"/>
      <c r="M2955" s="121"/>
      <c r="N2955" s="25"/>
      <c r="O2955" s="77"/>
      <c r="P2955" s="77"/>
      <c r="Q2955" s="106"/>
      <c r="R2955" s="23"/>
      <c r="S2955" s="75"/>
      <c r="T2955" s="75"/>
      <c r="U2955" s="75"/>
      <c r="V2955" s="75"/>
      <c r="W2955" s="75"/>
      <c r="X2955" s="75"/>
      <c r="Y2955" s="75"/>
      <c r="Z2955" s="75"/>
      <c r="AA2955" s="75"/>
      <c r="AB2955" s="75"/>
      <c r="AC2955" s="75"/>
      <c r="AD2955" s="75"/>
      <c r="AE2955" s="75"/>
      <c r="AF2955" s="75"/>
      <c r="AG2955" s="75"/>
      <c r="AH2955" s="75"/>
      <c r="AI2955" s="75"/>
      <c r="AJ2955" s="75"/>
      <c r="AK2955" s="75"/>
      <c r="AL2955" s="75"/>
      <c r="AM2955" s="75"/>
      <c r="AN2955" s="75"/>
      <c r="AO2955" s="75"/>
      <c r="AP2955" s="75"/>
      <c r="AQ2955" s="75"/>
      <c r="AR2955" s="75"/>
      <c r="AS2955" s="75"/>
      <c r="AT2955" s="75"/>
      <c r="AU2955" s="75"/>
      <c r="AV2955" s="75"/>
      <c r="AW2955" s="75"/>
      <c r="AX2955" s="75"/>
      <c r="AY2955" s="75"/>
      <c r="AZ2955" s="75"/>
      <c r="BA2955" s="75"/>
      <c r="BB2955" s="75"/>
      <c r="BC2955" s="75"/>
      <c r="BD2955" s="75"/>
      <c r="BE2955" s="339"/>
      <c r="BF2955" s="3"/>
      <c r="BG2955" s="3"/>
      <c r="BH2955" s="3"/>
    </row>
    <row r="2956" spans="2:60" s="1" customFormat="1" ht="14.25" customHeight="1">
      <c r="B2956" s="17" t="s">
        <v>6212</v>
      </c>
      <c r="C2956" s="72"/>
      <c r="D2956" s="72"/>
      <c r="E2956" s="72"/>
      <c r="F2956" s="72"/>
      <c r="G2956" s="72"/>
      <c r="H2956" s="72"/>
      <c r="I2956" s="72"/>
      <c r="J2956" s="72"/>
      <c r="K2956" s="72"/>
      <c r="L2956" s="72"/>
      <c r="M2956" s="119"/>
      <c r="N2956" s="69" t="str">
        <f>VLOOKUP($B2956&amp;"*",D1_11!$B$5:$T$62,5,FALSE)&amp;""</f>
        <v/>
      </c>
      <c r="O2956" s="104"/>
      <c r="P2956" s="69" t="str">
        <f>VLOOKUP($B2956&amp;"*",D1_11!$B$5:$T$62,6,FALSE)&amp;""</f>
        <v/>
      </c>
      <c r="Q2956" s="104"/>
      <c r="R2956" s="69" t="str">
        <f>VLOOKUP($B2956&amp;"*",D1_11!$B$5:$T$62,7,FALSE)&amp;""</f>
        <v/>
      </c>
      <c r="S2956" s="104"/>
      <c r="T2956" s="69" t="str">
        <f>VLOOKUP($B2956&amp;"*",D1_11!$B$5:$T$62,8,FALSE)&amp;""</f>
        <v/>
      </c>
      <c r="U2956" s="104"/>
      <c r="V2956" s="69" t="str">
        <f>VLOOKUP($B2956&amp;"*",D1_11!$B$5:$T$62,9,FALSE)&amp;""</f>
        <v/>
      </c>
      <c r="W2956" s="104"/>
      <c r="X2956" s="69" t="str">
        <f>VLOOKUP($B2956&amp;"*",D1_11!$B$5:$T$62,10,FALSE)&amp;""</f>
        <v/>
      </c>
      <c r="Y2956" s="104"/>
      <c r="Z2956" s="69" t="str">
        <f>VLOOKUP($B2956&amp;"*",D1_11!$B$5:$T$62,11,FALSE)&amp;""</f>
        <v/>
      </c>
      <c r="AA2956" s="104"/>
      <c r="AB2956" s="69" t="str">
        <f>VLOOKUP($B2956&amp;"*",D1_11!$B$5:$T$62,12,FALSE)&amp;""</f>
        <v/>
      </c>
      <c r="AC2956" s="104"/>
      <c r="AD2956" s="69" t="str">
        <f>VLOOKUP($B2956&amp;"*",D1_11!$B$5:$T$62,13,FALSE)&amp;""</f>
        <v/>
      </c>
      <c r="AE2956" s="104"/>
      <c r="AF2956" s="69" t="str">
        <f>VLOOKUP($B2956&amp;"*",D1_11!$B$5:$T$62,14,FALSE)&amp;""</f>
        <v/>
      </c>
      <c r="AG2956" s="104"/>
      <c r="AH2956" s="69" t="str">
        <f>VLOOKUP($B2956&amp;"*",D1_11!$B$5:$T$62,15,FALSE)&amp;""</f>
        <v/>
      </c>
      <c r="AI2956" s="76"/>
      <c r="AJ2956" s="76"/>
      <c r="AK2956" s="76"/>
      <c r="AL2956" s="76"/>
      <c r="AM2956" s="76" t="s">
        <v>410</v>
      </c>
      <c r="AN2956" s="76"/>
      <c r="AO2956" s="221" t="str">
        <f>VLOOKUP($B2956&amp;"*",D1_11!$B$5:$T$62,16,FALSE)&amp;""</f>
        <v/>
      </c>
      <c r="AP2956" s="76"/>
      <c r="AQ2956" s="76"/>
      <c r="AR2956" s="76"/>
      <c r="AS2956" s="328"/>
      <c r="AT2956" s="330" t="str">
        <f>VLOOKUP($B2956&amp;"*",D1_11!$B$5:$T$62,17,FALSE)&amp;""</f>
        <v/>
      </c>
      <c r="AU2956" s="76"/>
      <c r="AV2956" s="76"/>
      <c r="AW2956" s="76"/>
      <c r="AX2956" s="76"/>
      <c r="AY2956" s="76" t="s">
        <v>410</v>
      </c>
      <c r="AZ2956" s="76"/>
      <c r="BA2956" s="221" t="str">
        <f>VLOOKUP($B2956&amp;"*",D1_11!$B$5:$T$62,18,FALSE)&amp;""</f>
        <v/>
      </c>
      <c r="BB2956" s="76"/>
      <c r="BC2956" s="76"/>
      <c r="BD2956" s="76"/>
      <c r="BE2956" s="104"/>
      <c r="BF2956" s="3"/>
      <c r="BG2956" s="3"/>
      <c r="BH2956" s="3"/>
    </row>
    <row r="2957" spans="2:60" s="1" customFormat="1">
      <c r="B2957" s="29"/>
      <c r="C2957" s="55"/>
      <c r="D2957" s="55"/>
      <c r="E2957" s="55"/>
      <c r="F2957" s="55"/>
      <c r="G2957" s="55"/>
      <c r="H2957" s="55"/>
      <c r="I2957" s="55"/>
      <c r="J2957" s="55"/>
      <c r="K2957" s="55"/>
      <c r="L2957" s="55"/>
      <c r="M2957" s="120"/>
      <c r="N2957" s="25"/>
      <c r="O2957" s="106"/>
      <c r="P2957" s="25"/>
      <c r="Q2957" s="106"/>
      <c r="R2957" s="25"/>
      <c r="S2957" s="106"/>
      <c r="T2957" s="25"/>
      <c r="U2957" s="106"/>
      <c r="V2957" s="25"/>
      <c r="W2957" s="106"/>
      <c r="X2957" s="25"/>
      <c r="Y2957" s="106"/>
      <c r="Z2957" s="25"/>
      <c r="AA2957" s="106"/>
      <c r="AB2957" s="25"/>
      <c r="AC2957" s="106"/>
      <c r="AD2957" s="25"/>
      <c r="AE2957" s="106"/>
      <c r="AF2957" s="25"/>
      <c r="AG2957" s="106"/>
      <c r="AH2957" s="25"/>
      <c r="AI2957" s="77"/>
      <c r="AJ2957" s="77"/>
      <c r="AK2957" s="77"/>
      <c r="AL2957" s="77"/>
      <c r="AM2957" s="77"/>
      <c r="AN2957" s="77"/>
      <c r="AO2957" s="77"/>
      <c r="AP2957" s="77"/>
      <c r="AQ2957" s="77"/>
      <c r="AR2957" s="77"/>
      <c r="AS2957" s="329"/>
      <c r="AT2957" s="331"/>
      <c r="AU2957" s="77"/>
      <c r="AV2957" s="77"/>
      <c r="AW2957" s="77"/>
      <c r="AX2957" s="77"/>
      <c r="AY2957" s="77"/>
      <c r="AZ2957" s="77"/>
      <c r="BA2957" s="77"/>
      <c r="BB2957" s="77"/>
      <c r="BC2957" s="77"/>
      <c r="BD2957" s="77"/>
      <c r="BE2957" s="106"/>
      <c r="BF2957" s="3"/>
      <c r="BG2957" s="3"/>
      <c r="BH2957" s="3"/>
    </row>
    <row r="2958" spans="2:60" s="1" customFormat="1">
      <c r="B2958" s="29"/>
      <c r="C2958" s="55"/>
      <c r="D2958" s="55"/>
      <c r="E2958" s="55"/>
      <c r="F2958" s="55"/>
      <c r="G2958" s="55"/>
      <c r="H2958" s="55"/>
      <c r="I2958" s="55"/>
      <c r="J2958" s="55"/>
      <c r="K2958" s="55"/>
      <c r="L2958" s="55"/>
      <c r="M2958" s="120"/>
      <c r="N2958" s="24" t="s">
        <v>481</v>
      </c>
      <c r="O2958" s="76"/>
      <c r="P2958" s="76"/>
      <c r="Q2958" s="104"/>
      <c r="R2958" s="36" t="str">
        <f>VLOOKUP($B2956&amp;"*",D1_11!$B$5:$T$62,19,FALSE)&amp;""</f>
        <v/>
      </c>
      <c r="S2958" s="74"/>
      <c r="T2958" s="74"/>
      <c r="U2958" s="74"/>
      <c r="V2958" s="74"/>
      <c r="W2958" s="74"/>
      <c r="X2958" s="74"/>
      <c r="Y2958" s="74"/>
      <c r="Z2958" s="74"/>
      <c r="AA2958" s="74"/>
      <c r="AB2958" s="74"/>
      <c r="AC2958" s="74"/>
      <c r="AD2958" s="74"/>
      <c r="AE2958" s="74"/>
      <c r="AF2958" s="74"/>
      <c r="AG2958" s="74"/>
      <c r="AH2958" s="74"/>
      <c r="AI2958" s="74"/>
      <c r="AJ2958" s="74"/>
      <c r="AK2958" s="74"/>
      <c r="AL2958" s="74"/>
      <c r="AM2958" s="74"/>
      <c r="AN2958" s="74"/>
      <c r="AO2958" s="74"/>
      <c r="AP2958" s="74"/>
      <c r="AQ2958" s="74"/>
      <c r="AR2958" s="74"/>
      <c r="AS2958" s="74"/>
      <c r="AT2958" s="74"/>
      <c r="AU2958" s="74"/>
      <c r="AV2958" s="74"/>
      <c r="AW2958" s="74"/>
      <c r="AX2958" s="74"/>
      <c r="AY2958" s="74"/>
      <c r="AZ2958" s="74"/>
      <c r="BA2958" s="74"/>
      <c r="BB2958" s="74"/>
      <c r="BC2958" s="74"/>
      <c r="BD2958" s="74"/>
      <c r="BE2958" s="337"/>
      <c r="BF2958" s="3"/>
      <c r="BG2958" s="3"/>
      <c r="BH2958" s="3"/>
    </row>
    <row r="2959" spans="2:60" s="1" customFormat="1">
      <c r="B2959" s="29"/>
      <c r="C2959" s="55"/>
      <c r="D2959" s="55"/>
      <c r="E2959" s="55"/>
      <c r="F2959" s="55"/>
      <c r="G2959" s="55"/>
      <c r="H2959" s="55"/>
      <c r="I2959" s="55"/>
      <c r="J2959" s="55"/>
      <c r="K2959" s="55"/>
      <c r="L2959" s="55"/>
      <c r="M2959" s="120"/>
      <c r="N2959" s="34"/>
      <c r="O2959" s="2"/>
      <c r="P2959" s="2"/>
      <c r="Q2959" s="105"/>
      <c r="R2959" s="22"/>
      <c r="S2959" s="57"/>
      <c r="T2959" s="57"/>
      <c r="U2959" s="57"/>
      <c r="V2959" s="57"/>
      <c r="W2959" s="57"/>
      <c r="X2959" s="57"/>
      <c r="Y2959" s="57"/>
      <c r="Z2959" s="57"/>
      <c r="AA2959" s="57"/>
      <c r="AB2959" s="57"/>
      <c r="AC2959" s="57"/>
      <c r="AD2959" s="57"/>
      <c r="AE2959" s="57"/>
      <c r="AF2959" s="57"/>
      <c r="AG2959" s="57"/>
      <c r="AH2959" s="57"/>
      <c r="AI2959" s="57"/>
      <c r="AJ2959" s="57"/>
      <c r="AK2959" s="57"/>
      <c r="AL2959" s="57"/>
      <c r="AM2959" s="57"/>
      <c r="AN2959" s="57"/>
      <c r="AO2959" s="57"/>
      <c r="AP2959" s="57"/>
      <c r="AQ2959" s="57"/>
      <c r="AR2959" s="57"/>
      <c r="AS2959" s="57"/>
      <c r="AT2959" s="57"/>
      <c r="AU2959" s="57"/>
      <c r="AV2959" s="57"/>
      <c r="AW2959" s="57"/>
      <c r="AX2959" s="57"/>
      <c r="AY2959" s="57"/>
      <c r="AZ2959" s="57"/>
      <c r="BA2959" s="57"/>
      <c r="BB2959" s="57"/>
      <c r="BC2959" s="57"/>
      <c r="BD2959" s="57"/>
      <c r="BE2959" s="338"/>
      <c r="BF2959" s="3"/>
      <c r="BG2959" s="3"/>
      <c r="BH2959" s="3"/>
    </row>
    <row r="2960" spans="2:60" s="1" customFormat="1">
      <c r="B2960" s="18"/>
      <c r="C2960" s="73"/>
      <c r="D2960" s="73"/>
      <c r="E2960" s="73"/>
      <c r="F2960" s="73"/>
      <c r="G2960" s="73"/>
      <c r="H2960" s="73"/>
      <c r="I2960" s="73"/>
      <c r="J2960" s="73"/>
      <c r="K2960" s="73"/>
      <c r="L2960" s="73"/>
      <c r="M2960" s="121"/>
      <c r="N2960" s="25"/>
      <c r="O2960" s="77"/>
      <c r="P2960" s="77"/>
      <c r="Q2960" s="106"/>
      <c r="R2960" s="23"/>
      <c r="S2960" s="75"/>
      <c r="T2960" s="75"/>
      <c r="U2960" s="75"/>
      <c r="V2960" s="75"/>
      <c r="W2960" s="75"/>
      <c r="X2960" s="75"/>
      <c r="Y2960" s="75"/>
      <c r="Z2960" s="75"/>
      <c r="AA2960" s="75"/>
      <c r="AB2960" s="75"/>
      <c r="AC2960" s="75"/>
      <c r="AD2960" s="75"/>
      <c r="AE2960" s="75"/>
      <c r="AF2960" s="75"/>
      <c r="AG2960" s="75"/>
      <c r="AH2960" s="75"/>
      <c r="AI2960" s="75"/>
      <c r="AJ2960" s="75"/>
      <c r="AK2960" s="75"/>
      <c r="AL2960" s="75"/>
      <c r="AM2960" s="75"/>
      <c r="AN2960" s="75"/>
      <c r="AO2960" s="75"/>
      <c r="AP2960" s="75"/>
      <c r="AQ2960" s="75"/>
      <c r="AR2960" s="75"/>
      <c r="AS2960" s="75"/>
      <c r="AT2960" s="75"/>
      <c r="AU2960" s="75"/>
      <c r="AV2960" s="75"/>
      <c r="AW2960" s="75"/>
      <c r="AX2960" s="75"/>
      <c r="AY2960" s="75"/>
      <c r="AZ2960" s="75"/>
      <c r="BA2960" s="75"/>
      <c r="BB2960" s="75"/>
      <c r="BC2960" s="75"/>
      <c r="BD2960" s="75"/>
      <c r="BE2960" s="339"/>
      <c r="BF2960" s="3"/>
      <c r="BG2960" s="3"/>
      <c r="BH2960" s="3"/>
    </row>
    <row r="2961" spans="2:60" s="1" customFormat="1" ht="14.25" customHeight="1">
      <c r="B2961" s="17" t="s">
        <v>5655</v>
      </c>
      <c r="C2961" s="72"/>
      <c r="D2961" s="72"/>
      <c r="E2961" s="72"/>
      <c r="F2961" s="72"/>
      <c r="G2961" s="72"/>
      <c r="H2961" s="72"/>
      <c r="I2961" s="72"/>
      <c r="J2961" s="72"/>
      <c r="K2961" s="72"/>
      <c r="L2961" s="72"/>
      <c r="M2961" s="119"/>
      <c r="N2961" s="69" t="str">
        <f>VLOOKUP($B2961&amp;"*",D1_11!$B$5:$T$62,5,FALSE)&amp;""</f>
        <v/>
      </c>
      <c r="O2961" s="104"/>
      <c r="P2961" s="69" t="str">
        <f>VLOOKUP($B2961&amp;"*",D1_11!$B$5:$T$62,6,FALSE)&amp;""</f>
        <v/>
      </c>
      <c r="Q2961" s="104"/>
      <c r="R2961" s="69" t="str">
        <f>VLOOKUP($B2961&amp;"*",D1_11!$B$5:$T$62,7,FALSE)&amp;""</f>
        <v/>
      </c>
      <c r="S2961" s="104"/>
      <c r="T2961" s="69" t="str">
        <f>VLOOKUP($B2961&amp;"*",D1_11!$B$5:$T$62,8,FALSE)&amp;""</f>
        <v/>
      </c>
      <c r="U2961" s="104"/>
      <c r="V2961" s="69" t="str">
        <f>VLOOKUP($B2961&amp;"*",D1_11!$B$5:$T$62,9,FALSE)&amp;""</f>
        <v/>
      </c>
      <c r="W2961" s="104"/>
      <c r="X2961" s="69" t="str">
        <f>VLOOKUP($B2961&amp;"*",D1_11!$B$5:$T$62,10,FALSE)&amp;""</f>
        <v/>
      </c>
      <c r="Y2961" s="104"/>
      <c r="Z2961" s="69" t="str">
        <f>VLOOKUP($B2961&amp;"*",D1_11!$B$5:$T$62,11,FALSE)&amp;""</f>
        <v/>
      </c>
      <c r="AA2961" s="104"/>
      <c r="AB2961" s="69" t="str">
        <f>VLOOKUP($B2961&amp;"*",D1_11!$B$5:$T$62,12,FALSE)&amp;""</f>
        <v/>
      </c>
      <c r="AC2961" s="104"/>
      <c r="AD2961" s="69" t="str">
        <f>VLOOKUP($B2961&amp;"*",D1_11!$B$5:$T$62,13,FALSE)&amp;""</f>
        <v/>
      </c>
      <c r="AE2961" s="104"/>
      <c r="AF2961" s="69" t="str">
        <f>VLOOKUP($B2961&amp;"*",D1_11!$B$5:$T$62,14,FALSE)&amp;""</f>
        <v/>
      </c>
      <c r="AG2961" s="104"/>
      <c r="AH2961" s="69" t="str">
        <f>VLOOKUP($B2961&amp;"*",D1_11!$B$5:$T$62,15,FALSE)&amp;""</f>
        <v/>
      </c>
      <c r="AI2961" s="76"/>
      <c r="AJ2961" s="76"/>
      <c r="AK2961" s="76"/>
      <c r="AL2961" s="76"/>
      <c r="AM2961" s="76" t="s">
        <v>410</v>
      </c>
      <c r="AN2961" s="76"/>
      <c r="AO2961" s="221" t="str">
        <f>VLOOKUP($B2961&amp;"*",D1_11!$B$5:$T$62,16,FALSE)&amp;""</f>
        <v/>
      </c>
      <c r="AP2961" s="76"/>
      <c r="AQ2961" s="76"/>
      <c r="AR2961" s="76"/>
      <c r="AS2961" s="328"/>
      <c r="AT2961" s="330" t="str">
        <f>VLOOKUP($B2961&amp;"*",D1_11!$B$5:$T$62,17,FALSE)&amp;""</f>
        <v/>
      </c>
      <c r="AU2961" s="76"/>
      <c r="AV2961" s="76"/>
      <c r="AW2961" s="76"/>
      <c r="AX2961" s="76"/>
      <c r="AY2961" s="76" t="s">
        <v>410</v>
      </c>
      <c r="AZ2961" s="76"/>
      <c r="BA2961" s="221" t="str">
        <f>VLOOKUP($B2961&amp;"*",D1_11!$B$5:$T$62,18,FALSE)&amp;""</f>
        <v/>
      </c>
      <c r="BB2961" s="76"/>
      <c r="BC2961" s="76"/>
      <c r="BD2961" s="76"/>
      <c r="BE2961" s="104"/>
      <c r="BF2961" s="3"/>
      <c r="BG2961" s="3"/>
      <c r="BH2961" s="3"/>
    </row>
    <row r="2962" spans="2:60" s="1" customFormat="1">
      <c r="B2962" s="29"/>
      <c r="C2962" s="55"/>
      <c r="D2962" s="55"/>
      <c r="E2962" s="55"/>
      <c r="F2962" s="55"/>
      <c r="G2962" s="55"/>
      <c r="H2962" s="55"/>
      <c r="I2962" s="55"/>
      <c r="J2962" s="55"/>
      <c r="K2962" s="55"/>
      <c r="L2962" s="55"/>
      <c r="M2962" s="120"/>
      <c r="N2962" s="25"/>
      <c r="O2962" s="106"/>
      <c r="P2962" s="25"/>
      <c r="Q2962" s="106"/>
      <c r="R2962" s="25"/>
      <c r="S2962" s="106"/>
      <c r="T2962" s="25"/>
      <c r="U2962" s="106"/>
      <c r="V2962" s="25"/>
      <c r="W2962" s="106"/>
      <c r="X2962" s="25"/>
      <c r="Y2962" s="106"/>
      <c r="Z2962" s="25"/>
      <c r="AA2962" s="106"/>
      <c r="AB2962" s="25"/>
      <c r="AC2962" s="106"/>
      <c r="AD2962" s="25"/>
      <c r="AE2962" s="106"/>
      <c r="AF2962" s="25"/>
      <c r="AG2962" s="106"/>
      <c r="AH2962" s="25"/>
      <c r="AI2962" s="77"/>
      <c r="AJ2962" s="77"/>
      <c r="AK2962" s="77"/>
      <c r="AL2962" s="77"/>
      <c r="AM2962" s="77"/>
      <c r="AN2962" s="77"/>
      <c r="AO2962" s="77"/>
      <c r="AP2962" s="77"/>
      <c r="AQ2962" s="77"/>
      <c r="AR2962" s="77"/>
      <c r="AS2962" s="329"/>
      <c r="AT2962" s="331"/>
      <c r="AU2962" s="77"/>
      <c r="AV2962" s="77"/>
      <c r="AW2962" s="77"/>
      <c r="AX2962" s="77"/>
      <c r="AY2962" s="77"/>
      <c r="AZ2962" s="77"/>
      <c r="BA2962" s="77"/>
      <c r="BB2962" s="77"/>
      <c r="BC2962" s="77"/>
      <c r="BD2962" s="77"/>
      <c r="BE2962" s="106"/>
      <c r="BF2962" s="3"/>
      <c r="BG2962" s="3"/>
      <c r="BH2962" s="3"/>
    </row>
    <row r="2963" spans="2:60" s="1" customFormat="1">
      <c r="B2963" s="29"/>
      <c r="C2963" s="55"/>
      <c r="D2963" s="55"/>
      <c r="E2963" s="55"/>
      <c r="F2963" s="55"/>
      <c r="G2963" s="55"/>
      <c r="H2963" s="55"/>
      <c r="I2963" s="55"/>
      <c r="J2963" s="55"/>
      <c r="K2963" s="55"/>
      <c r="L2963" s="55"/>
      <c r="M2963" s="120"/>
      <c r="N2963" s="24" t="s">
        <v>481</v>
      </c>
      <c r="O2963" s="76"/>
      <c r="P2963" s="76"/>
      <c r="Q2963" s="104"/>
      <c r="R2963" s="36" t="str">
        <f>VLOOKUP($B2961&amp;"*",D1_11!$B$5:$T$62,19,FALSE)&amp;""</f>
        <v/>
      </c>
      <c r="S2963" s="74"/>
      <c r="T2963" s="74"/>
      <c r="U2963" s="74"/>
      <c r="V2963" s="74"/>
      <c r="W2963" s="74"/>
      <c r="X2963" s="74"/>
      <c r="Y2963" s="74"/>
      <c r="Z2963" s="74"/>
      <c r="AA2963" s="74"/>
      <c r="AB2963" s="74"/>
      <c r="AC2963" s="74"/>
      <c r="AD2963" s="74"/>
      <c r="AE2963" s="74"/>
      <c r="AF2963" s="74"/>
      <c r="AG2963" s="74"/>
      <c r="AH2963" s="74"/>
      <c r="AI2963" s="74"/>
      <c r="AJ2963" s="74"/>
      <c r="AK2963" s="74"/>
      <c r="AL2963" s="74"/>
      <c r="AM2963" s="74"/>
      <c r="AN2963" s="74"/>
      <c r="AO2963" s="74"/>
      <c r="AP2963" s="74"/>
      <c r="AQ2963" s="74"/>
      <c r="AR2963" s="74"/>
      <c r="AS2963" s="74"/>
      <c r="AT2963" s="74"/>
      <c r="AU2963" s="74"/>
      <c r="AV2963" s="74"/>
      <c r="AW2963" s="74"/>
      <c r="AX2963" s="74"/>
      <c r="AY2963" s="74"/>
      <c r="AZ2963" s="74"/>
      <c r="BA2963" s="74"/>
      <c r="BB2963" s="74"/>
      <c r="BC2963" s="74"/>
      <c r="BD2963" s="74"/>
      <c r="BE2963" s="337"/>
      <c r="BF2963" s="3"/>
      <c r="BG2963" s="3"/>
      <c r="BH2963" s="3"/>
    </row>
    <row r="2964" spans="2:60" s="1" customFormat="1">
      <c r="B2964" s="29"/>
      <c r="C2964" s="55"/>
      <c r="D2964" s="55"/>
      <c r="E2964" s="55"/>
      <c r="F2964" s="55"/>
      <c r="G2964" s="55"/>
      <c r="H2964" s="55"/>
      <c r="I2964" s="55"/>
      <c r="J2964" s="55"/>
      <c r="K2964" s="55"/>
      <c r="L2964" s="55"/>
      <c r="M2964" s="120"/>
      <c r="N2964" s="34"/>
      <c r="O2964" s="2"/>
      <c r="P2964" s="2"/>
      <c r="Q2964" s="105"/>
      <c r="R2964" s="22"/>
      <c r="S2964" s="57"/>
      <c r="T2964" s="57"/>
      <c r="U2964" s="57"/>
      <c r="V2964" s="57"/>
      <c r="W2964" s="57"/>
      <c r="X2964" s="57"/>
      <c r="Y2964" s="57"/>
      <c r="Z2964" s="57"/>
      <c r="AA2964" s="57"/>
      <c r="AB2964" s="57"/>
      <c r="AC2964" s="57"/>
      <c r="AD2964" s="57"/>
      <c r="AE2964" s="57"/>
      <c r="AF2964" s="57"/>
      <c r="AG2964" s="57"/>
      <c r="AH2964" s="57"/>
      <c r="AI2964" s="57"/>
      <c r="AJ2964" s="57"/>
      <c r="AK2964" s="57"/>
      <c r="AL2964" s="57"/>
      <c r="AM2964" s="57"/>
      <c r="AN2964" s="57"/>
      <c r="AO2964" s="57"/>
      <c r="AP2964" s="57"/>
      <c r="AQ2964" s="57"/>
      <c r="AR2964" s="57"/>
      <c r="AS2964" s="57"/>
      <c r="AT2964" s="57"/>
      <c r="AU2964" s="57"/>
      <c r="AV2964" s="57"/>
      <c r="AW2964" s="57"/>
      <c r="AX2964" s="57"/>
      <c r="AY2964" s="57"/>
      <c r="AZ2964" s="57"/>
      <c r="BA2964" s="57"/>
      <c r="BB2964" s="57"/>
      <c r="BC2964" s="57"/>
      <c r="BD2964" s="57"/>
      <c r="BE2964" s="338"/>
      <c r="BF2964" s="3"/>
      <c r="BG2964" s="3"/>
      <c r="BH2964" s="3"/>
    </row>
    <row r="2965" spans="2:60" s="1" customFormat="1">
      <c r="B2965" s="18"/>
      <c r="C2965" s="73"/>
      <c r="D2965" s="73"/>
      <c r="E2965" s="73"/>
      <c r="F2965" s="73"/>
      <c r="G2965" s="73"/>
      <c r="H2965" s="73"/>
      <c r="I2965" s="73"/>
      <c r="J2965" s="73"/>
      <c r="K2965" s="73"/>
      <c r="L2965" s="73"/>
      <c r="M2965" s="121"/>
      <c r="N2965" s="25"/>
      <c r="O2965" s="77"/>
      <c r="P2965" s="77"/>
      <c r="Q2965" s="106"/>
      <c r="R2965" s="23"/>
      <c r="S2965" s="75"/>
      <c r="T2965" s="75"/>
      <c r="U2965" s="75"/>
      <c r="V2965" s="75"/>
      <c r="W2965" s="75"/>
      <c r="X2965" s="75"/>
      <c r="Y2965" s="75"/>
      <c r="Z2965" s="75"/>
      <c r="AA2965" s="75"/>
      <c r="AB2965" s="75"/>
      <c r="AC2965" s="75"/>
      <c r="AD2965" s="75"/>
      <c r="AE2965" s="75"/>
      <c r="AF2965" s="75"/>
      <c r="AG2965" s="75"/>
      <c r="AH2965" s="75"/>
      <c r="AI2965" s="75"/>
      <c r="AJ2965" s="75"/>
      <c r="AK2965" s="75"/>
      <c r="AL2965" s="75"/>
      <c r="AM2965" s="75"/>
      <c r="AN2965" s="75"/>
      <c r="AO2965" s="75"/>
      <c r="AP2965" s="75"/>
      <c r="AQ2965" s="75"/>
      <c r="AR2965" s="75"/>
      <c r="AS2965" s="75"/>
      <c r="AT2965" s="75"/>
      <c r="AU2965" s="75"/>
      <c r="AV2965" s="75"/>
      <c r="AW2965" s="75"/>
      <c r="AX2965" s="75"/>
      <c r="AY2965" s="75"/>
      <c r="AZ2965" s="75"/>
      <c r="BA2965" s="75"/>
      <c r="BB2965" s="75"/>
      <c r="BC2965" s="75"/>
      <c r="BD2965" s="75"/>
      <c r="BE2965" s="339"/>
      <c r="BF2965" s="3"/>
      <c r="BG2965" s="3"/>
      <c r="BH2965" s="3"/>
    </row>
    <row r="2966" spans="2:60" s="1" customFormat="1" ht="14.25" customHeight="1">
      <c r="B2966" s="17" t="s">
        <v>369</v>
      </c>
      <c r="C2966" s="72"/>
      <c r="D2966" s="72"/>
      <c r="E2966" s="72"/>
      <c r="F2966" s="72"/>
      <c r="G2966" s="72"/>
      <c r="H2966" s="72"/>
      <c r="I2966" s="72"/>
      <c r="J2966" s="72"/>
      <c r="K2966" s="72"/>
      <c r="L2966" s="72"/>
      <c r="M2966" s="119"/>
      <c r="N2966" s="69" t="str">
        <f>VLOOKUP($B2966&amp;"*",D1_11!$B$5:$T$62,5,FALSE)&amp;""</f>
        <v/>
      </c>
      <c r="O2966" s="104"/>
      <c r="P2966" s="69" t="str">
        <f>VLOOKUP($B2966&amp;"*",D1_11!$B$5:$T$62,6,FALSE)&amp;""</f>
        <v/>
      </c>
      <c r="Q2966" s="104"/>
      <c r="R2966" s="69" t="str">
        <f>VLOOKUP($B2966&amp;"*",D1_11!$B$5:$T$62,7,FALSE)&amp;""</f>
        <v/>
      </c>
      <c r="S2966" s="104"/>
      <c r="T2966" s="69" t="str">
        <f>VLOOKUP($B2966&amp;"*",D1_11!$B$5:$T$62,8,FALSE)&amp;""</f>
        <v/>
      </c>
      <c r="U2966" s="104"/>
      <c r="V2966" s="69" t="str">
        <f>VLOOKUP($B2966&amp;"*",D1_11!$B$5:$T$62,9,FALSE)&amp;""</f>
        <v/>
      </c>
      <c r="W2966" s="104"/>
      <c r="X2966" s="69" t="str">
        <f>VLOOKUP($B2966&amp;"*",D1_11!$B$5:$T$62,10,FALSE)&amp;""</f>
        <v/>
      </c>
      <c r="Y2966" s="104"/>
      <c r="Z2966" s="69" t="str">
        <f>VLOOKUP($B2966&amp;"*",D1_11!$B$5:$T$62,11,FALSE)&amp;""</f>
        <v/>
      </c>
      <c r="AA2966" s="104"/>
      <c r="AB2966" s="69" t="str">
        <f>VLOOKUP($B2966&amp;"*",D1_11!$B$5:$T$62,12,FALSE)&amp;""</f>
        <v/>
      </c>
      <c r="AC2966" s="104"/>
      <c r="AD2966" s="69" t="str">
        <f>VLOOKUP($B2966&amp;"*",D1_11!$B$5:$T$62,13,FALSE)&amp;""</f>
        <v/>
      </c>
      <c r="AE2966" s="104"/>
      <c r="AF2966" s="69" t="str">
        <f>VLOOKUP($B2966&amp;"*",D1_11!$B$5:$T$62,14,FALSE)&amp;""</f>
        <v/>
      </c>
      <c r="AG2966" s="104"/>
      <c r="AH2966" s="69" t="str">
        <f>VLOOKUP($B2966&amp;"*",D1_11!$B$5:$T$62,15,FALSE)&amp;""</f>
        <v/>
      </c>
      <c r="AI2966" s="76"/>
      <c r="AJ2966" s="76"/>
      <c r="AK2966" s="76"/>
      <c r="AL2966" s="76"/>
      <c r="AM2966" s="76" t="s">
        <v>410</v>
      </c>
      <c r="AN2966" s="76"/>
      <c r="AO2966" s="221" t="str">
        <f>VLOOKUP($B2966&amp;"*",D1_11!$B$5:$T$62,16,FALSE)&amp;""</f>
        <v/>
      </c>
      <c r="AP2966" s="76"/>
      <c r="AQ2966" s="76"/>
      <c r="AR2966" s="76"/>
      <c r="AS2966" s="328"/>
      <c r="AT2966" s="330" t="str">
        <f>VLOOKUP($B2966&amp;"*",D1_11!$B$5:$T$62,17,FALSE)&amp;""</f>
        <v/>
      </c>
      <c r="AU2966" s="76"/>
      <c r="AV2966" s="76"/>
      <c r="AW2966" s="76"/>
      <c r="AX2966" s="76"/>
      <c r="AY2966" s="76" t="s">
        <v>410</v>
      </c>
      <c r="AZ2966" s="76"/>
      <c r="BA2966" s="221" t="str">
        <f>VLOOKUP($B2966&amp;"*",D1_11!$B$5:$T$62,18,FALSE)&amp;""</f>
        <v/>
      </c>
      <c r="BB2966" s="76"/>
      <c r="BC2966" s="76"/>
      <c r="BD2966" s="76"/>
      <c r="BE2966" s="104"/>
      <c r="BF2966" s="3"/>
      <c r="BG2966" s="3"/>
      <c r="BH2966" s="3"/>
    </row>
    <row r="2967" spans="2:60" s="1" customFormat="1">
      <c r="B2967" s="29"/>
      <c r="C2967" s="55"/>
      <c r="D2967" s="55"/>
      <c r="E2967" s="55"/>
      <c r="F2967" s="55"/>
      <c r="G2967" s="55"/>
      <c r="H2967" s="55"/>
      <c r="I2967" s="55"/>
      <c r="J2967" s="55"/>
      <c r="K2967" s="55"/>
      <c r="L2967" s="55"/>
      <c r="M2967" s="120"/>
      <c r="N2967" s="25"/>
      <c r="O2967" s="106"/>
      <c r="P2967" s="25"/>
      <c r="Q2967" s="106"/>
      <c r="R2967" s="25"/>
      <c r="S2967" s="106"/>
      <c r="T2967" s="25"/>
      <c r="U2967" s="106"/>
      <c r="V2967" s="25"/>
      <c r="W2967" s="106"/>
      <c r="X2967" s="25"/>
      <c r="Y2967" s="106"/>
      <c r="Z2967" s="25"/>
      <c r="AA2967" s="106"/>
      <c r="AB2967" s="25"/>
      <c r="AC2967" s="106"/>
      <c r="AD2967" s="25"/>
      <c r="AE2967" s="106"/>
      <c r="AF2967" s="25"/>
      <c r="AG2967" s="106"/>
      <c r="AH2967" s="25"/>
      <c r="AI2967" s="77"/>
      <c r="AJ2967" s="77"/>
      <c r="AK2967" s="77"/>
      <c r="AL2967" s="77"/>
      <c r="AM2967" s="77"/>
      <c r="AN2967" s="77"/>
      <c r="AO2967" s="77"/>
      <c r="AP2967" s="77"/>
      <c r="AQ2967" s="77"/>
      <c r="AR2967" s="77"/>
      <c r="AS2967" s="329"/>
      <c r="AT2967" s="331"/>
      <c r="AU2967" s="77"/>
      <c r="AV2967" s="77"/>
      <c r="AW2967" s="77"/>
      <c r="AX2967" s="77"/>
      <c r="AY2967" s="77"/>
      <c r="AZ2967" s="77"/>
      <c r="BA2967" s="77"/>
      <c r="BB2967" s="77"/>
      <c r="BC2967" s="77"/>
      <c r="BD2967" s="77"/>
      <c r="BE2967" s="106"/>
      <c r="BF2967" s="3"/>
      <c r="BG2967" s="3"/>
      <c r="BH2967" s="3"/>
    </row>
    <row r="2968" spans="2:60" s="1" customFormat="1">
      <c r="B2968" s="29"/>
      <c r="C2968" s="55"/>
      <c r="D2968" s="55"/>
      <c r="E2968" s="55"/>
      <c r="F2968" s="55"/>
      <c r="G2968" s="55"/>
      <c r="H2968" s="55"/>
      <c r="I2968" s="55"/>
      <c r="J2968" s="55"/>
      <c r="K2968" s="55"/>
      <c r="L2968" s="55"/>
      <c r="M2968" s="120"/>
      <c r="N2968" s="24" t="s">
        <v>481</v>
      </c>
      <c r="O2968" s="76"/>
      <c r="P2968" s="76"/>
      <c r="Q2968" s="104"/>
      <c r="R2968" s="36" t="str">
        <f>VLOOKUP($B2966&amp;"*",D1_11!$B$5:$T$62,19,FALSE)&amp;""</f>
        <v/>
      </c>
      <c r="S2968" s="74"/>
      <c r="T2968" s="74"/>
      <c r="U2968" s="74"/>
      <c r="V2968" s="74"/>
      <c r="W2968" s="74"/>
      <c r="X2968" s="74"/>
      <c r="Y2968" s="74"/>
      <c r="Z2968" s="74"/>
      <c r="AA2968" s="74"/>
      <c r="AB2968" s="74"/>
      <c r="AC2968" s="74"/>
      <c r="AD2968" s="74"/>
      <c r="AE2968" s="74"/>
      <c r="AF2968" s="74"/>
      <c r="AG2968" s="74"/>
      <c r="AH2968" s="74"/>
      <c r="AI2968" s="74"/>
      <c r="AJ2968" s="74"/>
      <c r="AK2968" s="74"/>
      <c r="AL2968" s="74"/>
      <c r="AM2968" s="74"/>
      <c r="AN2968" s="74"/>
      <c r="AO2968" s="74"/>
      <c r="AP2968" s="74"/>
      <c r="AQ2968" s="74"/>
      <c r="AR2968" s="74"/>
      <c r="AS2968" s="74"/>
      <c r="AT2968" s="74"/>
      <c r="AU2968" s="74"/>
      <c r="AV2968" s="74"/>
      <c r="AW2968" s="74"/>
      <c r="AX2968" s="74"/>
      <c r="AY2968" s="74"/>
      <c r="AZ2968" s="74"/>
      <c r="BA2968" s="74"/>
      <c r="BB2968" s="74"/>
      <c r="BC2968" s="74"/>
      <c r="BD2968" s="74"/>
      <c r="BE2968" s="337"/>
      <c r="BF2968" s="3"/>
      <c r="BG2968" s="3"/>
      <c r="BH2968" s="3"/>
    </row>
    <row r="2969" spans="2:60" s="1" customFormat="1">
      <c r="B2969" s="29"/>
      <c r="C2969" s="55"/>
      <c r="D2969" s="55"/>
      <c r="E2969" s="55"/>
      <c r="F2969" s="55"/>
      <c r="G2969" s="55"/>
      <c r="H2969" s="55"/>
      <c r="I2969" s="55"/>
      <c r="J2969" s="55"/>
      <c r="K2969" s="55"/>
      <c r="L2969" s="55"/>
      <c r="M2969" s="120"/>
      <c r="N2969" s="34"/>
      <c r="O2969" s="2"/>
      <c r="P2969" s="2"/>
      <c r="Q2969" s="105"/>
      <c r="R2969" s="22"/>
      <c r="S2969" s="57"/>
      <c r="T2969" s="57"/>
      <c r="U2969" s="57"/>
      <c r="V2969" s="57"/>
      <c r="W2969" s="57"/>
      <c r="X2969" s="57"/>
      <c r="Y2969" s="57"/>
      <c r="Z2969" s="57"/>
      <c r="AA2969" s="57"/>
      <c r="AB2969" s="57"/>
      <c r="AC2969" s="57"/>
      <c r="AD2969" s="57"/>
      <c r="AE2969" s="57"/>
      <c r="AF2969" s="57"/>
      <c r="AG2969" s="57"/>
      <c r="AH2969" s="57"/>
      <c r="AI2969" s="57"/>
      <c r="AJ2969" s="57"/>
      <c r="AK2969" s="57"/>
      <c r="AL2969" s="57"/>
      <c r="AM2969" s="57"/>
      <c r="AN2969" s="57"/>
      <c r="AO2969" s="57"/>
      <c r="AP2969" s="57"/>
      <c r="AQ2969" s="57"/>
      <c r="AR2969" s="57"/>
      <c r="AS2969" s="57"/>
      <c r="AT2969" s="57"/>
      <c r="AU2969" s="57"/>
      <c r="AV2969" s="57"/>
      <c r="AW2969" s="57"/>
      <c r="AX2969" s="57"/>
      <c r="AY2969" s="57"/>
      <c r="AZ2969" s="57"/>
      <c r="BA2969" s="57"/>
      <c r="BB2969" s="57"/>
      <c r="BC2969" s="57"/>
      <c r="BD2969" s="57"/>
      <c r="BE2969" s="338"/>
      <c r="BF2969" s="3"/>
      <c r="BG2969" s="3"/>
      <c r="BH2969" s="3"/>
    </row>
    <row r="2970" spans="2:60" s="1" customFormat="1">
      <c r="B2970" s="18"/>
      <c r="C2970" s="73"/>
      <c r="D2970" s="73"/>
      <c r="E2970" s="73"/>
      <c r="F2970" s="73"/>
      <c r="G2970" s="73"/>
      <c r="H2970" s="73"/>
      <c r="I2970" s="73"/>
      <c r="J2970" s="73"/>
      <c r="K2970" s="73"/>
      <c r="L2970" s="73"/>
      <c r="M2970" s="121"/>
      <c r="N2970" s="25"/>
      <c r="O2970" s="77"/>
      <c r="P2970" s="77"/>
      <c r="Q2970" s="106"/>
      <c r="R2970" s="23"/>
      <c r="S2970" s="75"/>
      <c r="T2970" s="75"/>
      <c r="U2970" s="75"/>
      <c r="V2970" s="75"/>
      <c r="W2970" s="75"/>
      <c r="X2970" s="75"/>
      <c r="Y2970" s="75"/>
      <c r="Z2970" s="75"/>
      <c r="AA2970" s="75"/>
      <c r="AB2970" s="75"/>
      <c r="AC2970" s="75"/>
      <c r="AD2970" s="75"/>
      <c r="AE2970" s="75"/>
      <c r="AF2970" s="75"/>
      <c r="AG2970" s="75"/>
      <c r="AH2970" s="75"/>
      <c r="AI2970" s="75"/>
      <c r="AJ2970" s="75"/>
      <c r="AK2970" s="75"/>
      <c r="AL2970" s="75"/>
      <c r="AM2970" s="75"/>
      <c r="AN2970" s="75"/>
      <c r="AO2970" s="75"/>
      <c r="AP2970" s="75"/>
      <c r="AQ2970" s="75"/>
      <c r="AR2970" s="75"/>
      <c r="AS2970" s="75"/>
      <c r="AT2970" s="75"/>
      <c r="AU2970" s="75"/>
      <c r="AV2970" s="75"/>
      <c r="AW2970" s="75"/>
      <c r="AX2970" s="75"/>
      <c r="AY2970" s="75"/>
      <c r="AZ2970" s="75"/>
      <c r="BA2970" s="75"/>
      <c r="BB2970" s="75"/>
      <c r="BC2970" s="75"/>
      <c r="BD2970" s="75"/>
      <c r="BE2970" s="339"/>
      <c r="BF2970" s="3"/>
      <c r="BG2970" s="3"/>
      <c r="BH2970" s="3"/>
    </row>
    <row r="2971" spans="2:60" s="1" customFormat="1" ht="14.25" customHeight="1">
      <c r="B2971" s="17" t="s">
        <v>6509</v>
      </c>
      <c r="C2971" s="72"/>
      <c r="D2971" s="72"/>
      <c r="E2971" s="72"/>
      <c r="F2971" s="72"/>
      <c r="G2971" s="72"/>
      <c r="H2971" s="72"/>
      <c r="I2971" s="72"/>
      <c r="J2971" s="72"/>
      <c r="K2971" s="72"/>
      <c r="L2971" s="72"/>
      <c r="M2971" s="119"/>
      <c r="N2971" s="69" t="str">
        <f>VLOOKUP($B2971&amp;"*",D1_11!$B$5:$T$62,5,FALSE)&amp;""</f>
        <v/>
      </c>
      <c r="O2971" s="104"/>
      <c r="P2971" s="69" t="str">
        <f>VLOOKUP($B2971&amp;"*",D1_11!$B$5:$T$62,6,FALSE)&amp;""</f>
        <v/>
      </c>
      <c r="Q2971" s="104"/>
      <c r="R2971" s="69" t="str">
        <f>VLOOKUP($B2971&amp;"*",D1_11!$B$5:$T$62,7,FALSE)&amp;""</f>
        <v/>
      </c>
      <c r="S2971" s="104"/>
      <c r="T2971" s="69" t="str">
        <f>VLOOKUP($B2971&amp;"*",D1_11!$B$5:$T$62,8,FALSE)&amp;""</f>
        <v/>
      </c>
      <c r="U2971" s="104"/>
      <c r="V2971" s="69" t="str">
        <f>VLOOKUP($B2971&amp;"*",D1_11!$B$5:$T$62,9,FALSE)&amp;""</f>
        <v/>
      </c>
      <c r="W2971" s="104"/>
      <c r="X2971" s="69" t="str">
        <f>VLOOKUP($B2971&amp;"*",D1_11!$B$5:$T$62,10,FALSE)&amp;""</f>
        <v/>
      </c>
      <c r="Y2971" s="104"/>
      <c r="Z2971" s="69" t="str">
        <f>VLOOKUP($B2971&amp;"*",D1_11!$B$5:$T$62,11,FALSE)&amp;""</f>
        <v/>
      </c>
      <c r="AA2971" s="104"/>
      <c r="AB2971" s="69" t="str">
        <f>VLOOKUP($B2971&amp;"*",D1_11!$B$5:$T$62,12,FALSE)&amp;""</f>
        <v/>
      </c>
      <c r="AC2971" s="104"/>
      <c r="AD2971" s="69" t="str">
        <f>VLOOKUP($B2971&amp;"*",D1_11!$B$5:$T$62,13,FALSE)&amp;""</f>
        <v/>
      </c>
      <c r="AE2971" s="104"/>
      <c r="AF2971" s="69" t="str">
        <f>VLOOKUP($B2971&amp;"*",D1_11!$B$5:$T$62,14,FALSE)&amp;""</f>
        <v/>
      </c>
      <c r="AG2971" s="104"/>
      <c r="AH2971" s="69" t="str">
        <f>VLOOKUP($B2971&amp;"*",D1_11!$B$5:$T$62,15,FALSE)&amp;""</f>
        <v/>
      </c>
      <c r="AI2971" s="76"/>
      <c r="AJ2971" s="76"/>
      <c r="AK2971" s="76"/>
      <c r="AL2971" s="76"/>
      <c r="AM2971" s="76" t="s">
        <v>410</v>
      </c>
      <c r="AN2971" s="76"/>
      <c r="AO2971" s="221" t="str">
        <f>VLOOKUP($B2971&amp;"*",D1_11!$B$5:$T$62,16,FALSE)&amp;""</f>
        <v/>
      </c>
      <c r="AP2971" s="76"/>
      <c r="AQ2971" s="76"/>
      <c r="AR2971" s="76"/>
      <c r="AS2971" s="328"/>
      <c r="AT2971" s="330" t="str">
        <f>VLOOKUP($B2971&amp;"*",D1_11!$B$5:$T$62,17,FALSE)&amp;""</f>
        <v/>
      </c>
      <c r="AU2971" s="76"/>
      <c r="AV2971" s="76"/>
      <c r="AW2971" s="76"/>
      <c r="AX2971" s="76"/>
      <c r="AY2971" s="76" t="s">
        <v>410</v>
      </c>
      <c r="AZ2971" s="76"/>
      <c r="BA2971" s="221" t="str">
        <f>VLOOKUP($B2971&amp;"*",D1_11!$B$5:$T$62,18,FALSE)&amp;""</f>
        <v/>
      </c>
      <c r="BB2971" s="76"/>
      <c r="BC2971" s="76"/>
      <c r="BD2971" s="76"/>
      <c r="BE2971" s="104"/>
      <c r="BF2971" s="3"/>
      <c r="BG2971" s="3"/>
      <c r="BH2971" s="3"/>
    </row>
    <row r="2972" spans="2:60" s="1" customFormat="1">
      <c r="B2972" s="29"/>
      <c r="C2972" s="55"/>
      <c r="D2972" s="55"/>
      <c r="E2972" s="55"/>
      <c r="F2972" s="55"/>
      <c r="G2972" s="55"/>
      <c r="H2972" s="55"/>
      <c r="I2972" s="55"/>
      <c r="J2972" s="55"/>
      <c r="K2972" s="55"/>
      <c r="L2972" s="55"/>
      <c r="M2972" s="120"/>
      <c r="N2972" s="25"/>
      <c r="O2972" s="106"/>
      <c r="P2972" s="25"/>
      <c r="Q2972" s="106"/>
      <c r="R2972" s="25"/>
      <c r="S2972" s="106"/>
      <c r="T2972" s="25"/>
      <c r="U2972" s="106"/>
      <c r="V2972" s="25"/>
      <c r="W2972" s="106"/>
      <c r="X2972" s="25"/>
      <c r="Y2972" s="106"/>
      <c r="Z2972" s="25"/>
      <c r="AA2972" s="106"/>
      <c r="AB2972" s="25"/>
      <c r="AC2972" s="106"/>
      <c r="AD2972" s="25"/>
      <c r="AE2972" s="106"/>
      <c r="AF2972" s="25"/>
      <c r="AG2972" s="106"/>
      <c r="AH2972" s="25"/>
      <c r="AI2972" s="77"/>
      <c r="AJ2972" s="77"/>
      <c r="AK2972" s="77"/>
      <c r="AL2972" s="77"/>
      <c r="AM2972" s="77"/>
      <c r="AN2972" s="77"/>
      <c r="AO2972" s="77"/>
      <c r="AP2972" s="77"/>
      <c r="AQ2972" s="77"/>
      <c r="AR2972" s="77"/>
      <c r="AS2972" s="329"/>
      <c r="AT2972" s="331"/>
      <c r="AU2972" s="77"/>
      <c r="AV2972" s="77"/>
      <c r="AW2972" s="77"/>
      <c r="AX2972" s="77"/>
      <c r="AY2972" s="77"/>
      <c r="AZ2972" s="77"/>
      <c r="BA2972" s="77"/>
      <c r="BB2972" s="77"/>
      <c r="BC2972" s="77"/>
      <c r="BD2972" s="77"/>
      <c r="BE2972" s="106"/>
      <c r="BF2972" s="3"/>
      <c r="BG2972" s="3"/>
      <c r="BH2972" s="3"/>
    </row>
    <row r="2973" spans="2:60" s="1" customFormat="1">
      <c r="B2973" s="29"/>
      <c r="C2973" s="55"/>
      <c r="D2973" s="55"/>
      <c r="E2973" s="55"/>
      <c r="F2973" s="55"/>
      <c r="G2973" s="55"/>
      <c r="H2973" s="55"/>
      <c r="I2973" s="55"/>
      <c r="J2973" s="55"/>
      <c r="K2973" s="55"/>
      <c r="L2973" s="55"/>
      <c r="M2973" s="120"/>
      <c r="N2973" s="24" t="s">
        <v>481</v>
      </c>
      <c r="O2973" s="76"/>
      <c r="P2973" s="76"/>
      <c r="Q2973" s="104"/>
      <c r="R2973" s="36" t="str">
        <f>VLOOKUP($B2971&amp;"*",D1_11!$B$5:$T$62,19,FALSE)&amp;""</f>
        <v/>
      </c>
      <c r="S2973" s="74"/>
      <c r="T2973" s="74"/>
      <c r="U2973" s="74"/>
      <c r="V2973" s="74"/>
      <c r="W2973" s="74"/>
      <c r="X2973" s="74"/>
      <c r="Y2973" s="74"/>
      <c r="Z2973" s="74"/>
      <c r="AA2973" s="74"/>
      <c r="AB2973" s="74"/>
      <c r="AC2973" s="74"/>
      <c r="AD2973" s="74"/>
      <c r="AE2973" s="74"/>
      <c r="AF2973" s="74"/>
      <c r="AG2973" s="74"/>
      <c r="AH2973" s="74"/>
      <c r="AI2973" s="74"/>
      <c r="AJ2973" s="74"/>
      <c r="AK2973" s="74"/>
      <c r="AL2973" s="74"/>
      <c r="AM2973" s="74"/>
      <c r="AN2973" s="74"/>
      <c r="AO2973" s="74"/>
      <c r="AP2973" s="74"/>
      <c r="AQ2973" s="74"/>
      <c r="AR2973" s="74"/>
      <c r="AS2973" s="74"/>
      <c r="AT2973" s="74"/>
      <c r="AU2973" s="74"/>
      <c r="AV2973" s="74"/>
      <c r="AW2973" s="74"/>
      <c r="AX2973" s="74"/>
      <c r="AY2973" s="74"/>
      <c r="AZ2973" s="74"/>
      <c r="BA2973" s="74"/>
      <c r="BB2973" s="74"/>
      <c r="BC2973" s="74"/>
      <c r="BD2973" s="74"/>
      <c r="BE2973" s="337"/>
      <c r="BF2973" s="3"/>
      <c r="BG2973" s="3"/>
      <c r="BH2973" s="3"/>
    </row>
    <row r="2974" spans="2:60" s="1" customFormat="1">
      <c r="B2974" s="29"/>
      <c r="C2974" s="55"/>
      <c r="D2974" s="55"/>
      <c r="E2974" s="55"/>
      <c r="F2974" s="55"/>
      <c r="G2974" s="55"/>
      <c r="H2974" s="55"/>
      <c r="I2974" s="55"/>
      <c r="J2974" s="55"/>
      <c r="K2974" s="55"/>
      <c r="L2974" s="55"/>
      <c r="M2974" s="120"/>
      <c r="N2974" s="34"/>
      <c r="O2974" s="2"/>
      <c r="P2974" s="2"/>
      <c r="Q2974" s="105"/>
      <c r="R2974" s="22"/>
      <c r="S2974" s="57"/>
      <c r="T2974" s="57"/>
      <c r="U2974" s="57"/>
      <c r="V2974" s="57"/>
      <c r="W2974" s="57"/>
      <c r="X2974" s="57"/>
      <c r="Y2974" s="57"/>
      <c r="Z2974" s="57"/>
      <c r="AA2974" s="57"/>
      <c r="AB2974" s="57"/>
      <c r="AC2974" s="57"/>
      <c r="AD2974" s="57"/>
      <c r="AE2974" s="57"/>
      <c r="AF2974" s="57"/>
      <c r="AG2974" s="57"/>
      <c r="AH2974" s="57"/>
      <c r="AI2974" s="57"/>
      <c r="AJ2974" s="57"/>
      <c r="AK2974" s="57"/>
      <c r="AL2974" s="57"/>
      <c r="AM2974" s="57"/>
      <c r="AN2974" s="57"/>
      <c r="AO2974" s="57"/>
      <c r="AP2974" s="57"/>
      <c r="AQ2974" s="57"/>
      <c r="AR2974" s="57"/>
      <c r="AS2974" s="57"/>
      <c r="AT2974" s="57"/>
      <c r="AU2974" s="57"/>
      <c r="AV2974" s="57"/>
      <c r="AW2974" s="57"/>
      <c r="AX2974" s="57"/>
      <c r="AY2974" s="57"/>
      <c r="AZ2974" s="57"/>
      <c r="BA2974" s="57"/>
      <c r="BB2974" s="57"/>
      <c r="BC2974" s="57"/>
      <c r="BD2974" s="57"/>
      <c r="BE2974" s="338"/>
      <c r="BF2974" s="3"/>
      <c r="BG2974" s="3"/>
      <c r="BH2974" s="3"/>
    </row>
    <row r="2975" spans="2:60" s="1" customFormat="1">
      <c r="B2975" s="18"/>
      <c r="C2975" s="73"/>
      <c r="D2975" s="73"/>
      <c r="E2975" s="73"/>
      <c r="F2975" s="73"/>
      <c r="G2975" s="73"/>
      <c r="H2975" s="73"/>
      <c r="I2975" s="73"/>
      <c r="J2975" s="73"/>
      <c r="K2975" s="73"/>
      <c r="L2975" s="73"/>
      <c r="M2975" s="121"/>
      <c r="N2975" s="25"/>
      <c r="O2975" s="77"/>
      <c r="P2975" s="77"/>
      <c r="Q2975" s="106"/>
      <c r="R2975" s="23"/>
      <c r="S2975" s="75"/>
      <c r="T2975" s="75"/>
      <c r="U2975" s="75"/>
      <c r="V2975" s="75"/>
      <c r="W2975" s="75"/>
      <c r="X2975" s="75"/>
      <c r="Y2975" s="75"/>
      <c r="Z2975" s="75"/>
      <c r="AA2975" s="75"/>
      <c r="AB2975" s="75"/>
      <c r="AC2975" s="75"/>
      <c r="AD2975" s="75"/>
      <c r="AE2975" s="75"/>
      <c r="AF2975" s="75"/>
      <c r="AG2975" s="75"/>
      <c r="AH2975" s="75"/>
      <c r="AI2975" s="75"/>
      <c r="AJ2975" s="75"/>
      <c r="AK2975" s="75"/>
      <c r="AL2975" s="75"/>
      <c r="AM2975" s="75"/>
      <c r="AN2975" s="75"/>
      <c r="AO2975" s="75"/>
      <c r="AP2975" s="75"/>
      <c r="AQ2975" s="75"/>
      <c r="AR2975" s="75"/>
      <c r="AS2975" s="75"/>
      <c r="AT2975" s="75"/>
      <c r="AU2975" s="75"/>
      <c r="AV2975" s="75"/>
      <c r="AW2975" s="75"/>
      <c r="AX2975" s="75"/>
      <c r="AY2975" s="75"/>
      <c r="AZ2975" s="75"/>
      <c r="BA2975" s="75"/>
      <c r="BB2975" s="75"/>
      <c r="BC2975" s="75"/>
      <c r="BD2975" s="75"/>
      <c r="BE2975" s="339"/>
      <c r="BF2975" s="3"/>
      <c r="BG2975" s="3"/>
      <c r="BH2975" s="3"/>
    </row>
    <row r="2976" spans="2:60" s="1" customFormat="1" ht="14.25" customHeight="1">
      <c r="B2976" s="17" t="s">
        <v>6510</v>
      </c>
      <c r="C2976" s="72"/>
      <c r="D2976" s="72"/>
      <c r="E2976" s="72"/>
      <c r="F2976" s="72"/>
      <c r="G2976" s="72"/>
      <c r="H2976" s="72"/>
      <c r="I2976" s="72"/>
      <c r="J2976" s="72"/>
      <c r="K2976" s="72"/>
      <c r="L2976" s="72"/>
      <c r="M2976" s="119"/>
      <c r="N2976" s="69" t="str">
        <f>VLOOKUP($B2976&amp;"*",D1_11!$B$5:$T$62,5,FALSE)&amp;""</f>
        <v/>
      </c>
      <c r="O2976" s="104"/>
      <c r="P2976" s="69" t="str">
        <f>VLOOKUP($B2976&amp;"*",D1_11!$B$5:$T$62,6,FALSE)&amp;""</f>
        <v/>
      </c>
      <c r="Q2976" s="104"/>
      <c r="R2976" s="69" t="str">
        <f>VLOOKUP($B2976&amp;"*",D1_11!$B$5:$T$62,7,FALSE)&amp;""</f>
        <v/>
      </c>
      <c r="S2976" s="104"/>
      <c r="T2976" s="69" t="str">
        <f>VLOOKUP($B2976&amp;"*",D1_11!$B$5:$T$62,8,FALSE)&amp;""</f>
        <v/>
      </c>
      <c r="U2976" s="104"/>
      <c r="V2976" s="69" t="str">
        <f>VLOOKUP($B2976&amp;"*",D1_11!$B$5:$T$62,9,FALSE)&amp;""</f>
        <v/>
      </c>
      <c r="W2976" s="104"/>
      <c r="X2976" s="69" t="str">
        <f>VLOOKUP($B2976&amp;"*",D1_11!$B$5:$T$62,10,FALSE)&amp;""</f>
        <v/>
      </c>
      <c r="Y2976" s="104"/>
      <c r="Z2976" s="69" t="str">
        <f>VLOOKUP($B2976&amp;"*",D1_11!$B$5:$T$62,11,FALSE)&amp;""</f>
        <v/>
      </c>
      <c r="AA2976" s="104"/>
      <c r="AB2976" s="69" t="str">
        <f>VLOOKUP($B2976&amp;"*",D1_11!$B$5:$T$62,12,FALSE)&amp;""</f>
        <v/>
      </c>
      <c r="AC2976" s="104"/>
      <c r="AD2976" s="69" t="str">
        <f>VLOOKUP($B2976&amp;"*",D1_11!$B$5:$T$62,13,FALSE)&amp;""</f>
        <v/>
      </c>
      <c r="AE2976" s="104"/>
      <c r="AF2976" s="69" t="str">
        <f>VLOOKUP($B2976&amp;"*",D1_11!$B$5:$T$62,14,FALSE)&amp;""</f>
        <v/>
      </c>
      <c r="AG2976" s="104"/>
      <c r="AH2976" s="69" t="str">
        <f>VLOOKUP($B2976&amp;"*",D1_11!$B$5:$T$62,15,FALSE)&amp;""</f>
        <v/>
      </c>
      <c r="AI2976" s="76"/>
      <c r="AJ2976" s="76"/>
      <c r="AK2976" s="76"/>
      <c r="AL2976" s="76"/>
      <c r="AM2976" s="76" t="s">
        <v>410</v>
      </c>
      <c r="AN2976" s="76"/>
      <c r="AO2976" s="221" t="str">
        <f>VLOOKUP($B2976&amp;"*",D1_11!$B$5:$T$62,16,FALSE)&amp;""</f>
        <v/>
      </c>
      <c r="AP2976" s="76"/>
      <c r="AQ2976" s="76"/>
      <c r="AR2976" s="76"/>
      <c r="AS2976" s="328"/>
      <c r="AT2976" s="330" t="str">
        <f>VLOOKUP($B2976&amp;"*",D1_11!$B$5:$T$62,17,FALSE)&amp;""</f>
        <v/>
      </c>
      <c r="AU2976" s="76"/>
      <c r="AV2976" s="76"/>
      <c r="AW2976" s="76"/>
      <c r="AX2976" s="76"/>
      <c r="AY2976" s="76" t="s">
        <v>410</v>
      </c>
      <c r="AZ2976" s="76"/>
      <c r="BA2976" s="221" t="str">
        <f>VLOOKUP($B2976&amp;"*",D1_11!$B$5:$T$62,18,FALSE)&amp;""</f>
        <v/>
      </c>
      <c r="BB2976" s="76"/>
      <c r="BC2976" s="76"/>
      <c r="BD2976" s="76"/>
      <c r="BE2976" s="104"/>
      <c r="BF2976" s="3"/>
      <c r="BG2976" s="3"/>
      <c r="BH2976" s="3"/>
    </row>
    <row r="2977" spans="2:60" s="1" customFormat="1">
      <c r="B2977" s="29"/>
      <c r="C2977" s="55"/>
      <c r="D2977" s="55"/>
      <c r="E2977" s="55"/>
      <c r="F2977" s="55"/>
      <c r="G2977" s="55"/>
      <c r="H2977" s="55"/>
      <c r="I2977" s="55"/>
      <c r="J2977" s="55"/>
      <c r="K2977" s="55"/>
      <c r="L2977" s="55"/>
      <c r="M2977" s="120"/>
      <c r="N2977" s="25"/>
      <c r="O2977" s="106"/>
      <c r="P2977" s="25"/>
      <c r="Q2977" s="106"/>
      <c r="R2977" s="25"/>
      <c r="S2977" s="106"/>
      <c r="T2977" s="25"/>
      <c r="U2977" s="106"/>
      <c r="V2977" s="25"/>
      <c r="W2977" s="106"/>
      <c r="X2977" s="25"/>
      <c r="Y2977" s="106"/>
      <c r="Z2977" s="25"/>
      <c r="AA2977" s="106"/>
      <c r="AB2977" s="25"/>
      <c r="AC2977" s="106"/>
      <c r="AD2977" s="25"/>
      <c r="AE2977" s="106"/>
      <c r="AF2977" s="25"/>
      <c r="AG2977" s="106"/>
      <c r="AH2977" s="25"/>
      <c r="AI2977" s="77"/>
      <c r="AJ2977" s="77"/>
      <c r="AK2977" s="77"/>
      <c r="AL2977" s="77"/>
      <c r="AM2977" s="77"/>
      <c r="AN2977" s="77"/>
      <c r="AO2977" s="77"/>
      <c r="AP2977" s="77"/>
      <c r="AQ2977" s="77"/>
      <c r="AR2977" s="77"/>
      <c r="AS2977" s="329"/>
      <c r="AT2977" s="331"/>
      <c r="AU2977" s="77"/>
      <c r="AV2977" s="77"/>
      <c r="AW2977" s="77"/>
      <c r="AX2977" s="77"/>
      <c r="AY2977" s="77"/>
      <c r="AZ2977" s="77"/>
      <c r="BA2977" s="77"/>
      <c r="BB2977" s="77"/>
      <c r="BC2977" s="77"/>
      <c r="BD2977" s="77"/>
      <c r="BE2977" s="106"/>
      <c r="BF2977" s="3"/>
      <c r="BG2977" s="3"/>
      <c r="BH2977" s="3"/>
    </row>
    <row r="2978" spans="2:60" s="1" customFormat="1">
      <c r="B2978" s="29"/>
      <c r="C2978" s="55"/>
      <c r="D2978" s="55"/>
      <c r="E2978" s="55"/>
      <c r="F2978" s="55"/>
      <c r="G2978" s="55"/>
      <c r="H2978" s="55"/>
      <c r="I2978" s="55"/>
      <c r="J2978" s="55"/>
      <c r="K2978" s="55"/>
      <c r="L2978" s="55"/>
      <c r="M2978" s="120"/>
      <c r="N2978" s="24" t="s">
        <v>481</v>
      </c>
      <c r="O2978" s="76"/>
      <c r="P2978" s="76"/>
      <c r="Q2978" s="104"/>
      <c r="R2978" s="36" t="str">
        <f>VLOOKUP($B2976&amp;"*",D1_11!$B$5:$T$62,19,FALSE)&amp;""</f>
        <v/>
      </c>
      <c r="S2978" s="74"/>
      <c r="T2978" s="74"/>
      <c r="U2978" s="74"/>
      <c r="V2978" s="74"/>
      <c r="W2978" s="74"/>
      <c r="X2978" s="74"/>
      <c r="Y2978" s="74"/>
      <c r="Z2978" s="74"/>
      <c r="AA2978" s="74"/>
      <c r="AB2978" s="74"/>
      <c r="AC2978" s="74"/>
      <c r="AD2978" s="74"/>
      <c r="AE2978" s="74"/>
      <c r="AF2978" s="74"/>
      <c r="AG2978" s="74"/>
      <c r="AH2978" s="74"/>
      <c r="AI2978" s="74"/>
      <c r="AJ2978" s="74"/>
      <c r="AK2978" s="74"/>
      <c r="AL2978" s="74"/>
      <c r="AM2978" s="74"/>
      <c r="AN2978" s="74"/>
      <c r="AO2978" s="74"/>
      <c r="AP2978" s="74"/>
      <c r="AQ2978" s="74"/>
      <c r="AR2978" s="74"/>
      <c r="AS2978" s="74"/>
      <c r="AT2978" s="74"/>
      <c r="AU2978" s="74"/>
      <c r="AV2978" s="74"/>
      <c r="AW2978" s="74"/>
      <c r="AX2978" s="74"/>
      <c r="AY2978" s="74"/>
      <c r="AZ2978" s="74"/>
      <c r="BA2978" s="74"/>
      <c r="BB2978" s="74"/>
      <c r="BC2978" s="74"/>
      <c r="BD2978" s="74"/>
      <c r="BE2978" s="337"/>
      <c r="BF2978" s="3"/>
      <c r="BG2978" s="3"/>
      <c r="BH2978" s="3"/>
    </row>
    <row r="2979" spans="2:60" s="1" customFormat="1">
      <c r="B2979" s="29"/>
      <c r="C2979" s="55"/>
      <c r="D2979" s="55"/>
      <c r="E2979" s="55"/>
      <c r="F2979" s="55"/>
      <c r="G2979" s="55"/>
      <c r="H2979" s="55"/>
      <c r="I2979" s="55"/>
      <c r="J2979" s="55"/>
      <c r="K2979" s="55"/>
      <c r="L2979" s="55"/>
      <c r="M2979" s="120"/>
      <c r="N2979" s="34"/>
      <c r="O2979" s="2"/>
      <c r="P2979" s="2"/>
      <c r="Q2979" s="105"/>
      <c r="R2979" s="22"/>
      <c r="S2979" s="57"/>
      <c r="T2979" s="57"/>
      <c r="U2979" s="57"/>
      <c r="V2979" s="57"/>
      <c r="W2979" s="57"/>
      <c r="X2979" s="57"/>
      <c r="Y2979" s="57"/>
      <c r="Z2979" s="57"/>
      <c r="AA2979" s="57"/>
      <c r="AB2979" s="57"/>
      <c r="AC2979" s="57"/>
      <c r="AD2979" s="57"/>
      <c r="AE2979" s="57"/>
      <c r="AF2979" s="57"/>
      <c r="AG2979" s="57"/>
      <c r="AH2979" s="57"/>
      <c r="AI2979" s="57"/>
      <c r="AJ2979" s="57"/>
      <c r="AK2979" s="57"/>
      <c r="AL2979" s="57"/>
      <c r="AM2979" s="57"/>
      <c r="AN2979" s="57"/>
      <c r="AO2979" s="57"/>
      <c r="AP2979" s="57"/>
      <c r="AQ2979" s="57"/>
      <c r="AR2979" s="57"/>
      <c r="AS2979" s="57"/>
      <c r="AT2979" s="57"/>
      <c r="AU2979" s="57"/>
      <c r="AV2979" s="57"/>
      <c r="AW2979" s="57"/>
      <c r="AX2979" s="57"/>
      <c r="AY2979" s="57"/>
      <c r="AZ2979" s="57"/>
      <c r="BA2979" s="57"/>
      <c r="BB2979" s="57"/>
      <c r="BC2979" s="57"/>
      <c r="BD2979" s="57"/>
      <c r="BE2979" s="338"/>
      <c r="BF2979" s="3"/>
      <c r="BG2979" s="3"/>
      <c r="BH2979" s="3"/>
    </row>
    <row r="2980" spans="2:60" s="1" customFormat="1">
      <c r="B2980" s="18"/>
      <c r="C2980" s="73"/>
      <c r="D2980" s="73"/>
      <c r="E2980" s="73"/>
      <c r="F2980" s="73"/>
      <c r="G2980" s="73"/>
      <c r="H2980" s="73"/>
      <c r="I2980" s="73"/>
      <c r="J2980" s="73"/>
      <c r="K2980" s="73"/>
      <c r="L2980" s="73"/>
      <c r="M2980" s="121"/>
      <c r="N2980" s="25"/>
      <c r="O2980" s="77"/>
      <c r="P2980" s="77"/>
      <c r="Q2980" s="106"/>
      <c r="R2980" s="23"/>
      <c r="S2980" s="75"/>
      <c r="T2980" s="75"/>
      <c r="U2980" s="75"/>
      <c r="V2980" s="75"/>
      <c r="W2980" s="75"/>
      <c r="X2980" s="75"/>
      <c r="Y2980" s="75"/>
      <c r="Z2980" s="75"/>
      <c r="AA2980" s="75"/>
      <c r="AB2980" s="75"/>
      <c r="AC2980" s="75"/>
      <c r="AD2980" s="75"/>
      <c r="AE2980" s="75"/>
      <c r="AF2980" s="75"/>
      <c r="AG2980" s="75"/>
      <c r="AH2980" s="75"/>
      <c r="AI2980" s="75"/>
      <c r="AJ2980" s="75"/>
      <c r="AK2980" s="75"/>
      <c r="AL2980" s="75"/>
      <c r="AM2980" s="75"/>
      <c r="AN2980" s="75"/>
      <c r="AO2980" s="75"/>
      <c r="AP2980" s="75"/>
      <c r="AQ2980" s="75"/>
      <c r="AR2980" s="75"/>
      <c r="AS2980" s="75"/>
      <c r="AT2980" s="75"/>
      <c r="AU2980" s="75"/>
      <c r="AV2980" s="75"/>
      <c r="AW2980" s="75"/>
      <c r="AX2980" s="75"/>
      <c r="AY2980" s="75"/>
      <c r="AZ2980" s="75"/>
      <c r="BA2980" s="75"/>
      <c r="BB2980" s="75"/>
      <c r="BC2980" s="75"/>
      <c r="BD2980" s="75"/>
      <c r="BE2980" s="339"/>
      <c r="BF2980" s="3"/>
      <c r="BG2980" s="3"/>
      <c r="BH2980" s="3"/>
    </row>
    <row r="2981" spans="2:60" s="1" customFormat="1" ht="14.25" customHeight="1">
      <c r="B2981" s="17" t="s">
        <v>2025</v>
      </c>
      <c r="C2981" s="72"/>
      <c r="D2981" s="72"/>
      <c r="E2981" s="72"/>
      <c r="F2981" s="72"/>
      <c r="G2981" s="72"/>
      <c r="H2981" s="72"/>
      <c r="I2981" s="72"/>
      <c r="J2981" s="72"/>
      <c r="K2981" s="72"/>
      <c r="L2981" s="72"/>
      <c r="M2981" s="119"/>
      <c r="N2981" s="69" t="str">
        <f>VLOOKUP($B2981&amp;"*",D1_11!$B$5:$T$62,5,FALSE)&amp;""</f>
        <v/>
      </c>
      <c r="O2981" s="104"/>
      <c r="P2981" s="69" t="str">
        <f>VLOOKUP($B2981&amp;"*",D1_11!$B$5:$T$62,6,FALSE)&amp;""</f>
        <v/>
      </c>
      <c r="Q2981" s="104"/>
      <c r="R2981" s="69" t="str">
        <f>VLOOKUP($B2981&amp;"*",D1_11!$B$5:$T$62,7,FALSE)&amp;""</f>
        <v/>
      </c>
      <c r="S2981" s="104"/>
      <c r="T2981" s="69" t="str">
        <f>VLOOKUP($B2981&amp;"*",D1_11!$B$5:$T$62,8,FALSE)&amp;""</f>
        <v/>
      </c>
      <c r="U2981" s="104"/>
      <c r="V2981" s="69" t="str">
        <f>VLOOKUP($B2981&amp;"*",D1_11!$B$5:$T$62,9,FALSE)&amp;""</f>
        <v/>
      </c>
      <c r="W2981" s="104"/>
      <c r="X2981" s="69" t="str">
        <f>VLOOKUP($B2981&amp;"*",D1_11!$B$5:$T$62,10,FALSE)&amp;""</f>
        <v/>
      </c>
      <c r="Y2981" s="104"/>
      <c r="Z2981" s="69" t="str">
        <f>VLOOKUP($B2981&amp;"*",D1_11!$B$5:$T$62,11,FALSE)&amp;""</f>
        <v/>
      </c>
      <c r="AA2981" s="104"/>
      <c r="AB2981" s="69" t="str">
        <f>VLOOKUP($B2981&amp;"*",D1_11!$B$5:$T$62,12,FALSE)&amp;""</f>
        <v/>
      </c>
      <c r="AC2981" s="104"/>
      <c r="AD2981" s="69" t="str">
        <f>VLOOKUP($B2981&amp;"*",D1_11!$B$5:$T$62,13,FALSE)&amp;""</f>
        <v/>
      </c>
      <c r="AE2981" s="104"/>
      <c r="AF2981" s="69" t="str">
        <f>VLOOKUP($B2981&amp;"*",D1_11!$B$5:$T$62,14,FALSE)&amp;""</f>
        <v/>
      </c>
      <c r="AG2981" s="104"/>
      <c r="AH2981" s="69" t="str">
        <f>VLOOKUP($B2981&amp;"*",D1_11!$B$5:$T$62,15,FALSE)&amp;""</f>
        <v/>
      </c>
      <c r="AI2981" s="76"/>
      <c r="AJ2981" s="76"/>
      <c r="AK2981" s="76"/>
      <c r="AL2981" s="76"/>
      <c r="AM2981" s="76" t="s">
        <v>410</v>
      </c>
      <c r="AN2981" s="76"/>
      <c r="AO2981" s="221" t="str">
        <f>VLOOKUP($B2981&amp;"*",D1_11!$B$5:$T$62,16,FALSE)&amp;""</f>
        <v/>
      </c>
      <c r="AP2981" s="76"/>
      <c r="AQ2981" s="76"/>
      <c r="AR2981" s="76"/>
      <c r="AS2981" s="328"/>
      <c r="AT2981" s="330" t="str">
        <f>VLOOKUP($B2981&amp;"*",D1_11!$B$5:$T$62,17,FALSE)&amp;""</f>
        <v/>
      </c>
      <c r="AU2981" s="76"/>
      <c r="AV2981" s="76"/>
      <c r="AW2981" s="76"/>
      <c r="AX2981" s="76"/>
      <c r="AY2981" s="76" t="s">
        <v>410</v>
      </c>
      <c r="AZ2981" s="76"/>
      <c r="BA2981" s="221" t="str">
        <f>VLOOKUP($B2981&amp;"*",D1_11!$B$5:$T$62,18,FALSE)&amp;""</f>
        <v/>
      </c>
      <c r="BB2981" s="76"/>
      <c r="BC2981" s="76"/>
      <c r="BD2981" s="76"/>
      <c r="BE2981" s="104"/>
      <c r="BF2981" s="3"/>
      <c r="BG2981" s="3"/>
      <c r="BH2981" s="3"/>
    </row>
    <row r="2982" spans="2:60" s="1" customFormat="1">
      <c r="B2982" s="29"/>
      <c r="C2982" s="55"/>
      <c r="D2982" s="55"/>
      <c r="E2982" s="55"/>
      <c r="F2982" s="55"/>
      <c r="G2982" s="55"/>
      <c r="H2982" s="55"/>
      <c r="I2982" s="55"/>
      <c r="J2982" s="55"/>
      <c r="K2982" s="55"/>
      <c r="L2982" s="55"/>
      <c r="M2982" s="120"/>
      <c r="N2982" s="25"/>
      <c r="O2982" s="106"/>
      <c r="P2982" s="25"/>
      <c r="Q2982" s="106"/>
      <c r="R2982" s="25"/>
      <c r="S2982" s="106"/>
      <c r="T2982" s="25"/>
      <c r="U2982" s="106"/>
      <c r="V2982" s="25"/>
      <c r="W2982" s="106"/>
      <c r="X2982" s="25"/>
      <c r="Y2982" s="106"/>
      <c r="Z2982" s="25"/>
      <c r="AA2982" s="106"/>
      <c r="AB2982" s="25"/>
      <c r="AC2982" s="106"/>
      <c r="AD2982" s="25"/>
      <c r="AE2982" s="106"/>
      <c r="AF2982" s="25"/>
      <c r="AG2982" s="106"/>
      <c r="AH2982" s="25"/>
      <c r="AI2982" s="77"/>
      <c r="AJ2982" s="77"/>
      <c r="AK2982" s="77"/>
      <c r="AL2982" s="77"/>
      <c r="AM2982" s="77"/>
      <c r="AN2982" s="77"/>
      <c r="AO2982" s="77"/>
      <c r="AP2982" s="77"/>
      <c r="AQ2982" s="77"/>
      <c r="AR2982" s="77"/>
      <c r="AS2982" s="329"/>
      <c r="AT2982" s="331"/>
      <c r="AU2982" s="77"/>
      <c r="AV2982" s="77"/>
      <c r="AW2982" s="77"/>
      <c r="AX2982" s="77"/>
      <c r="AY2982" s="77"/>
      <c r="AZ2982" s="77"/>
      <c r="BA2982" s="77"/>
      <c r="BB2982" s="77"/>
      <c r="BC2982" s="77"/>
      <c r="BD2982" s="77"/>
      <c r="BE2982" s="106"/>
      <c r="BF2982" s="3"/>
      <c r="BG2982" s="3"/>
      <c r="BH2982" s="3"/>
    </row>
    <row r="2983" spans="2:60" s="1" customFormat="1">
      <c r="B2983" s="29"/>
      <c r="C2983" s="55"/>
      <c r="D2983" s="55"/>
      <c r="E2983" s="55"/>
      <c r="F2983" s="55"/>
      <c r="G2983" s="55"/>
      <c r="H2983" s="55"/>
      <c r="I2983" s="55"/>
      <c r="J2983" s="55"/>
      <c r="K2983" s="55"/>
      <c r="L2983" s="55"/>
      <c r="M2983" s="120"/>
      <c r="N2983" s="24" t="s">
        <v>481</v>
      </c>
      <c r="O2983" s="76"/>
      <c r="P2983" s="76"/>
      <c r="Q2983" s="104"/>
      <c r="R2983" s="36" t="str">
        <f>VLOOKUP($B2981&amp;"*",D1_11!$B$5:$T$62,19,FALSE)&amp;""</f>
        <v/>
      </c>
      <c r="S2983" s="74"/>
      <c r="T2983" s="74"/>
      <c r="U2983" s="74"/>
      <c r="V2983" s="74"/>
      <c r="W2983" s="74"/>
      <c r="X2983" s="74"/>
      <c r="Y2983" s="74"/>
      <c r="Z2983" s="74"/>
      <c r="AA2983" s="74"/>
      <c r="AB2983" s="74"/>
      <c r="AC2983" s="74"/>
      <c r="AD2983" s="74"/>
      <c r="AE2983" s="74"/>
      <c r="AF2983" s="74"/>
      <c r="AG2983" s="74"/>
      <c r="AH2983" s="74"/>
      <c r="AI2983" s="74"/>
      <c r="AJ2983" s="74"/>
      <c r="AK2983" s="74"/>
      <c r="AL2983" s="74"/>
      <c r="AM2983" s="74"/>
      <c r="AN2983" s="74"/>
      <c r="AO2983" s="74"/>
      <c r="AP2983" s="74"/>
      <c r="AQ2983" s="74"/>
      <c r="AR2983" s="74"/>
      <c r="AS2983" s="74"/>
      <c r="AT2983" s="74"/>
      <c r="AU2983" s="74"/>
      <c r="AV2983" s="74"/>
      <c r="AW2983" s="74"/>
      <c r="AX2983" s="74"/>
      <c r="AY2983" s="74"/>
      <c r="AZ2983" s="74"/>
      <c r="BA2983" s="74"/>
      <c r="BB2983" s="74"/>
      <c r="BC2983" s="74"/>
      <c r="BD2983" s="74"/>
      <c r="BE2983" s="337"/>
      <c r="BF2983" s="3"/>
      <c r="BG2983" s="3"/>
      <c r="BH2983" s="3"/>
    </row>
    <row r="2984" spans="2:60" s="1" customFormat="1">
      <c r="B2984" s="29"/>
      <c r="C2984" s="55"/>
      <c r="D2984" s="55"/>
      <c r="E2984" s="55"/>
      <c r="F2984" s="55"/>
      <c r="G2984" s="55"/>
      <c r="H2984" s="55"/>
      <c r="I2984" s="55"/>
      <c r="J2984" s="55"/>
      <c r="K2984" s="55"/>
      <c r="L2984" s="55"/>
      <c r="M2984" s="120"/>
      <c r="N2984" s="34"/>
      <c r="O2984" s="2"/>
      <c r="P2984" s="2"/>
      <c r="Q2984" s="105"/>
      <c r="R2984" s="22"/>
      <c r="S2984" s="57"/>
      <c r="T2984" s="57"/>
      <c r="U2984" s="57"/>
      <c r="V2984" s="57"/>
      <c r="W2984" s="57"/>
      <c r="X2984" s="57"/>
      <c r="Y2984" s="57"/>
      <c r="Z2984" s="57"/>
      <c r="AA2984" s="57"/>
      <c r="AB2984" s="57"/>
      <c r="AC2984" s="57"/>
      <c r="AD2984" s="57"/>
      <c r="AE2984" s="57"/>
      <c r="AF2984" s="57"/>
      <c r="AG2984" s="57"/>
      <c r="AH2984" s="57"/>
      <c r="AI2984" s="57"/>
      <c r="AJ2984" s="57"/>
      <c r="AK2984" s="57"/>
      <c r="AL2984" s="57"/>
      <c r="AM2984" s="57"/>
      <c r="AN2984" s="57"/>
      <c r="AO2984" s="57"/>
      <c r="AP2984" s="57"/>
      <c r="AQ2984" s="57"/>
      <c r="AR2984" s="57"/>
      <c r="AS2984" s="57"/>
      <c r="AT2984" s="57"/>
      <c r="AU2984" s="57"/>
      <c r="AV2984" s="57"/>
      <c r="AW2984" s="57"/>
      <c r="AX2984" s="57"/>
      <c r="AY2984" s="57"/>
      <c r="AZ2984" s="57"/>
      <c r="BA2984" s="57"/>
      <c r="BB2984" s="57"/>
      <c r="BC2984" s="57"/>
      <c r="BD2984" s="57"/>
      <c r="BE2984" s="338"/>
      <c r="BF2984" s="3"/>
      <c r="BG2984" s="3"/>
      <c r="BH2984" s="3"/>
    </row>
    <row r="2985" spans="2:60" s="1" customFormat="1">
      <c r="B2985" s="18"/>
      <c r="C2985" s="73"/>
      <c r="D2985" s="73"/>
      <c r="E2985" s="73"/>
      <c r="F2985" s="73"/>
      <c r="G2985" s="73"/>
      <c r="H2985" s="73"/>
      <c r="I2985" s="73"/>
      <c r="J2985" s="73"/>
      <c r="K2985" s="73"/>
      <c r="L2985" s="73"/>
      <c r="M2985" s="121"/>
      <c r="N2985" s="25"/>
      <c r="O2985" s="77"/>
      <c r="P2985" s="77"/>
      <c r="Q2985" s="106"/>
      <c r="R2985" s="23"/>
      <c r="S2985" s="75"/>
      <c r="T2985" s="75"/>
      <c r="U2985" s="75"/>
      <c r="V2985" s="75"/>
      <c r="W2985" s="75"/>
      <c r="X2985" s="75"/>
      <c r="Y2985" s="75"/>
      <c r="Z2985" s="75"/>
      <c r="AA2985" s="75"/>
      <c r="AB2985" s="75"/>
      <c r="AC2985" s="75"/>
      <c r="AD2985" s="75"/>
      <c r="AE2985" s="75"/>
      <c r="AF2985" s="75"/>
      <c r="AG2985" s="75"/>
      <c r="AH2985" s="75"/>
      <c r="AI2985" s="75"/>
      <c r="AJ2985" s="75"/>
      <c r="AK2985" s="75"/>
      <c r="AL2985" s="75"/>
      <c r="AM2985" s="75"/>
      <c r="AN2985" s="75"/>
      <c r="AO2985" s="75"/>
      <c r="AP2985" s="75"/>
      <c r="AQ2985" s="75"/>
      <c r="AR2985" s="75"/>
      <c r="AS2985" s="75"/>
      <c r="AT2985" s="75"/>
      <c r="AU2985" s="75"/>
      <c r="AV2985" s="75"/>
      <c r="AW2985" s="75"/>
      <c r="AX2985" s="75"/>
      <c r="AY2985" s="75"/>
      <c r="AZ2985" s="75"/>
      <c r="BA2985" s="75"/>
      <c r="BB2985" s="75"/>
      <c r="BC2985" s="75"/>
      <c r="BD2985" s="75"/>
      <c r="BE2985" s="339"/>
      <c r="BF2985" s="3"/>
      <c r="BG2985" s="3"/>
      <c r="BH2985" s="3"/>
    </row>
    <row r="2986" spans="2:60" s="1" customFormat="1" ht="14.25" customHeight="1">
      <c r="B2986" s="17" t="s">
        <v>6511</v>
      </c>
      <c r="C2986" s="72"/>
      <c r="D2986" s="72"/>
      <c r="E2986" s="72"/>
      <c r="F2986" s="72"/>
      <c r="G2986" s="72"/>
      <c r="H2986" s="72"/>
      <c r="I2986" s="72"/>
      <c r="J2986" s="72"/>
      <c r="K2986" s="72"/>
      <c r="L2986" s="72"/>
      <c r="M2986" s="119"/>
      <c r="N2986" s="69" t="str">
        <f>VLOOKUP($B2986&amp;"*",D1_11!$B$5:$T$62,5,FALSE)&amp;""</f>
        <v/>
      </c>
      <c r="O2986" s="104"/>
      <c r="P2986" s="69" t="str">
        <f>VLOOKUP($B2986&amp;"*",D1_11!$B$5:$T$62,6,FALSE)&amp;""</f>
        <v/>
      </c>
      <c r="Q2986" s="104"/>
      <c r="R2986" s="69" t="str">
        <f>VLOOKUP($B2986&amp;"*",D1_11!$B$5:$T$62,7,FALSE)&amp;""</f>
        <v/>
      </c>
      <c r="S2986" s="104"/>
      <c r="T2986" s="69" t="str">
        <f>VLOOKUP($B2986&amp;"*",D1_11!$B$5:$T$62,8,FALSE)&amp;""</f>
        <v/>
      </c>
      <c r="U2986" s="104"/>
      <c r="V2986" s="69" t="str">
        <f>VLOOKUP($B2986&amp;"*",D1_11!$B$5:$T$62,9,FALSE)&amp;""</f>
        <v/>
      </c>
      <c r="W2986" s="104"/>
      <c r="X2986" s="69" t="str">
        <f>VLOOKUP($B2986&amp;"*",D1_11!$B$5:$T$62,10,FALSE)&amp;""</f>
        <v/>
      </c>
      <c r="Y2986" s="104"/>
      <c r="Z2986" s="69" t="str">
        <f>VLOOKUP($B2986&amp;"*",D1_11!$B$5:$T$62,11,FALSE)&amp;""</f>
        <v/>
      </c>
      <c r="AA2986" s="104"/>
      <c r="AB2986" s="69" t="str">
        <f>VLOOKUP($B2986&amp;"*",D1_11!$B$5:$T$62,12,FALSE)&amp;""</f>
        <v/>
      </c>
      <c r="AC2986" s="104"/>
      <c r="AD2986" s="69" t="str">
        <f>VLOOKUP($B2986&amp;"*",D1_11!$B$5:$T$62,13,FALSE)&amp;""</f>
        <v/>
      </c>
      <c r="AE2986" s="104"/>
      <c r="AF2986" s="69" t="str">
        <f>VLOOKUP($B2986&amp;"*",D1_11!$B$5:$T$62,14,FALSE)&amp;""</f>
        <v/>
      </c>
      <c r="AG2986" s="104"/>
      <c r="AH2986" s="69" t="str">
        <f>VLOOKUP($B2986&amp;"*",D1_11!$B$5:$T$62,15,FALSE)&amp;""</f>
        <v/>
      </c>
      <c r="AI2986" s="76"/>
      <c r="AJ2986" s="76"/>
      <c r="AK2986" s="76"/>
      <c r="AL2986" s="76"/>
      <c r="AM2986" s="76" t="s">
        <v>410</v>
      </c>
      <c r="AN2986" s="76"/>
      <c r="AO2986" s="221" t="str">
        <f>VLOOKUP($B2986&amp;"*",D1_11!$B$5:$T$62,16,FALSE)&amp;""</f>
        <v/>
      </c>
      <c r="AP2986" s="76"/>
      <c r="AQ2986" s="76"/>
      <c r="AR2986" s="76"/>
      <c r="AS2986" s="328"/>
      <c r="AT2986" s="330" t="str">
        <f>VLOOKUP($B2986&amp;"*",D1_11!$B$5:$T$62,17,FALSE)&amp;""</f>
        <v/>
      </c>
      <c r="AU2986" s="76"/>
      <c r="AV2986" s="76"/>
      <c r="AW2986" s="76"/>
      <c r="AX2986" s="76"/>
      <c r="AY2986" s="76" t="s">
        <v>410</v>
      </c>
      <c r="AZ2986" s="76"/>
      <c r="BA2986" s="221" t="str">
        <f>VLOOKUP($B2986&amp;"*",D1_11!$B$5:$T$62,18,FALSE)&amp;""</f>
        <v/>
      </c>
      <c r="BB2986" s="76"/>
      <c r="BC2986" s="76"/>
      <c r="BD2986" s="76"/>
      <c r="BE2986" s="104"/>
      <c r="BF2986" s="3"/>
      <c r="BG2986" s="3"/>
      <c r="BH2986" s="3"/>
    </row>
    <row r="2987" spans="2:60" s="1" customFormat="1">
      <c r="B2987" s="29"/>
      <c r="C2987" s="55"/>
      <c r="D2987" s="55"/>
      <c r="E2987" s="55"/>
      <c r="F2987" s="55"/>
      <c r="G2987" s="55"/>
      <c r="H2987" s="55"/>
      <c r="I2987" s="55"/>
      <c r="J2987" s="55"/>
      <c r="K2987" s="55"/>
      <c r="L2987" s="55"/>
      <c r="M2987" s="120"/>
      <c r="N2987" s="25"/>
      <c r="O2987" s="106"/>
      <c r="P2987" s="25"/>
      <c r="Q2987" s="106"/>
      <c r="R2987" s="25"/>
      <c r="S2987" s="106"/>
      <c r="T2987" s="25"/>
      <c r="U2987" s="106"/>
      <c r="V2987" s="25"/>
      <c r="W2987" s="106"/>
      <c r="X2987" s="25"/>
      <c r="Y2987" s="106"/>
      <c r="Z2987" s="25"/>
      <c r="AA2987" s="106"/>
      <c r="AB2987" s="25"/>
      <c r="AC2987" s="106"/>
      <c r="AD2987" s="25"/>
      <c r="AE2987" s="106"/>
      <c r="AF2987" s="25"/>
      <c r="AG2987" s="106"/>
      <c r="AH2987" s="25"/>
      <c r="AI2987" s="77"/>
      <c r="AJ2987" s="77"/>
      <c r="AK2987" s="77"/>
      <c r="AL2987" s="77"/>
      <c r="AM2987" s="77"/>
      <c r="AN2987" s="77"/>
      <c r="AO2987" s="77"/>
      <c r="AP2987" s="77"/>
      <c r="AQ2987" s="77"/>
      <c r="AR2987" s="77"/>
      <c r="AS2987" s="329"/>
      <c r="AT2987" s="331"/>
      <c r="AU2987" s="77"/>
      <c r="AV2987" s="77"/>
      <c r="AW2987" s="77"/>
      <c r="AX2987" s="77"/>
      <c r="AY2987" s="77"/>
      <c r="AZ2987" s="77"/>
      <c r="BA2987" s="77"/>
      <c r="BB2987" s="77"/>
      <c r="BC2987" s="77"/>
      <c r="BD2987" s="77"/>
      <c r="BE2987" s="106"/>
      <c r="BF2987" s="3"/>
      <c r="BG2987" s="3"/>
      <c r="BH2987" s="3"/>
    </row>
    <row r="2988" spans="2:60" s="1" customFormat="1">
      <c r="B2988" s="29"/>
      <c r="C2988" s="55"/>
      <c r="D2988" s="55"/>
      <c r="E2988" s="55"/>
      <c r="F2988" s="55"/>
      <c r="G2988" s="55"/>
      <c r="H2988" s="55"/>
      <c r="I2988" s="55"/>
      <c r="J2988" s="55"/>
      <c r="K2988" s="55"/>
      <c r="L2988" s="55"/>
      <c r="M2988" s="120"/>
      <c r="N2988" s="24" t="s">
        <v>481</v>
      </c>
      <c r="O2988" s="76"/>
      <c r="P2988" s="76"/>
      <c r="Q2988" s="104"/>
      <c r="R2988" s="36" t="str">
        <f>VLOOKUP($B2986&amp;"*",D1_11!$B$5:$T$62,19,FALSE)&amp;""</f>
        <v/>
      </c>
      <c r="S2988" s="74"/>
      <c r="T2988" s="74"/>
      <c r="U2988" s="74"/>
      <c r="V2988" s="74"/>
      <c r="W2988" s="74"/>
      <c r="X2988" s="74"/>
      <c r="Y2988" s="74"/>
      <c r="Z2988" s="74"/>
      <c r="AA2988" s="74"/>
      <c r="AB2988" s="74"/>
      <c r="AC2988" s="74"/>
      <c r="AD2988" s="74"/>
      <c r="AE2988" s="74"/>
      <c r="AF2988" s="74"/>
      <c r="AG2988" s="74"/>
      <c r="AH2988" s="74"/>
      <c r="AI2988" s="74"/>
      <c r="AJ2988" s="74"/>
      <c r="AK2988" s="74"/>
      <c r="AL2988" s="74"/>
      <c r="AM2988" s="74"/>
      <c r="AN2988" s="74"/>
      <c r="AO2988" s="74"/>
      <c r="AP2988" s="74"/>
      <c r="AQ2988" s="74"/>
      <c r="AR2988" s="74"/>
      <c r="AS2988" s="74"/>
      <c r="AT2988" s="74"/>
      <c r="AU2988" s="74"/>
      <c r="AV2988" s="74"/>
      <c r="AW2988" s="74"/>
      <c r="AX2988" s="74"/>
      <c r="AY2988" s="74"/>
      <c r="AZ2988" s="74"/>
      <c r="BA2988" s="74"/>
      <c r="BB2988" s="74"/>
      <c r="BC2988" s="74"/>
      <c r="BD2988" s="74"/>
      <c r="BE2988" s="337"/>
      <c r="BF2988" s="3"/>
      <c r="BG2988" s="3"/>
      <c r="BH2988" s="3"/>
    </row>
    <row r="2989" spans="2:60" s="1" customFormat="1">
      <c r="B2989" s="29"/>
      <c r="C2989" s="55"/>
      <c r="D2989" s="55"/>
      <c r="E2989" s="55"/>
      <c r="F2989" s="55"/>
      <c r="G2989" s="55"/>
      <c r="H2989" s="55"/>
      <c r="I2989" s="55"/>
      <c r="J2989" s="55"/>
      <c r="K2989" s="55"/>
      <c r="L2989" s="55"/>
      <c r="M2989" s="120"/>
      <c r="N2989" s="34"/>
      <c r="O2989" s="2"/>
      <c r="P2989" s="2"/>
      <c r="Q2989" s="105"/>
      <c r="R2989" s="22"/>
      <c r="S2989" s="57"/>
      <c r="T2989" s="57"/>
      <c r="U2989" s="57"/>
      <c r="V2989" s="57"/>
      <c r="W2989" s="57"/>
      <c r="X2989" s="57"/>
      <c r="Y2989" s="57"/>
      <c r="Z2989" s="57"/>
      <c r="AA2989" s="57"/>
      <c r="AB2989" s="57"/>
      <c r="AC2989" s="57"/>
      <c r="AD2989" s="57"/>
      <c r="AE2989" s="57"/>
      <c r="AF2989" s="57"/>
      <c r="AG2989" s="57"/>
      <c r="AH2989" s="57"/>
      <c r="AI2989" s="57"/>
      <c r="AJ2989" s="57"/>
      <c r="AK2989" s="57"/>
      <c r="AL2989" s="57"/>
      <c r="AM2989" s="57"/>
      <c r="AN2989" s="57"/>
      <c r="AO2989" s="57"/>
      <c r="AP2989" s="57"/>
      <c r="AQ2989" s="57"/>
      <c r="AR2989" s="57"/>
      <c r="AS2989" s="57"/>
      <c r="AT2989" s="57"/>
      <c r="AU2989" s="57"/>
      <c r="AV2989" s="57"/>
      <c r="AW2989" s="57"/>
      <c r="AX2989" s="57"/>
      <c r="AY2989" s="57"/>
      <c r="AZ2989" s="57"/>
      <c r="BA2989" s="57"/>
      <c r="BB2989" s="57"/>
      <c r="BC2989" s="57"/>
      <c r="BD2989" s="57"/>
      <c r="BE2989" s="338"/>
      <c r="BF2989" s="3"/>
      <c r="BG2989" s="3"/>
      <c r="BH2989" s="3"/>
    </row>
    <row r="2990" spans="2:60" s="1" customFormat="1">
      <c r="B2990" s="18"/>
      <c r="C2990" s="73"/>
      <c r="D2990" s="73"/>
      <c r="E2990" s="73"/>
      <c r="F2990" s="73"/>
      <c r="G2990" s="73"/>
      <c r="H2990" s="73"/>
      <c r="I2990" s="73"/>
      <c r="J2990" s="73"/>
      <c r="K2990" s="73"/>
      <c r="L2990" s="73"/>
      <c r="M2990" s="121"/>
      <c r="N2990" s="25"/>
      <c r="O2990" s="77"/>
      <c r="P2990" s="77"/>
      <c r="Q2990" s="106"/>
      <c r="R2990" s="23"/>
      <c r="S2990" s="75"/>
      <c r="T2990" s="75"/>
      <c r="U2990" s="75"/>
      <c r="V2990" s="75"/>
      <c r="W2990" s="75"/>
      <c r="X2990" s="75"/>
      <c r="Y2990" s="75"/>
      <c r="Z2990" s="75"/>
      <c r="AA2990" s="75"/>
      <c r="AB2990" s="75"/>
      <c r="AC2990" s="75"/>
      <c r="AD2990" s="75"/>
      <c r="AE2990" s="75"/>
      <c r="AF2990" s="75"/>
      <c r="AG2990" s="75"/>
      <c r="AH2990" s="75"/>
      <c r="AI2990" s="75"/>
      <c r="AJ2990" s="75"/>
      <c r="AK2990" s="75"/>
      <c r="AL2990" s="75"/>
      <c r="AM2990" s="75"/>
      <c r="AN2990" s="75"/>
      <c r="AO2990" s="75"/>
      <c r="AP2990" s="75"/>
      <c r="AQ2990" s="75"/>
      <c r="AR2990" s="75"/>
      <c r="AS2990" s="75"/>
      <c r="AT2990" s="75"/>
      <c r="AU2990" s="75"/>
      <c r="AV2990" s="75"/>
      <c r="AW2990" s="75"/>
      <c r="AX2990" s="75"/>
      <c r="AY2990" s="75"/>
      <c r="AZ2990" s="75"/>
      <c r="BA2990" s="75"/>
      <c r="BB2990" s="75"/>
      <c r="BC2990" s="75"/>
      <c r="BD2990" s="75"/>
      <c r="BE2990" s="339"/>
      <c r="BF2990" s="3"/>
      <c r="BG2990" s="3"/>
      <c r="BH2990" s="3"/>
    </row>
    <row r="2991" spans="2:60" s="1" customFormat="1" ht="14.25" customHeight="1">
      <c r="B2991" s="17" t="s">
        <v>6513</v>
      </c>
      <c r="C2991" s="72"/>
      <c r="D2991" s="72"/>
      <c r="E2991" s="72"/>
      <c r="F2991" s="72"/>
      <c r="G2991" s="72"/>
      <c r="H2991" s="72"/>
      <c r="I2991" s="72"/>
      <c r="J2991" s="72"/>
      <c r="K2991" s="72"/>
      <c r="L2991" s="72"/>
      <c r="M2991" s="119"/>
      <c r="N2991" s="69" t="str">
        <f>VLOOKUP($B2991&amp;"*",D1_11!$B$5:$T$62,5,FALSE)&amp;""</f>
        <v/>
      </c>
      <c r="O2991" s="104"/>
      <c r="P2991" s="69" t="str">
        <f>VLOOKUP($B2991&amp;"*",D1_11!$B$5:$T$62,6,FALSE)&amp;""</f>
        <v/>
      </c>
      <c r="Q2991" s="104"/>
      <c r="R2991" s="69" t="str">
        <f>VLOOKUP($B2991&amp;"*",D1_11!$B$5:$T$62,7,FALSE)&amp;""</f>
        <v/>
      </c>
      <c r="S2991" s="104"/>
      <c r="T2991" s="69" t="str">
        <f>VLOOKUP($B2991&amp;"*",D1_11!$B$5:$T$62,8,FALSE)&amp;""</f>
        <v/>
      </c>
      <c r="U2991" s="104"/>
      <c r="V2991" s="69" t="str">
        <f>VLOOKUP($B2991&amp;"*",D1_11!$B$5:$T$62,9,FALSE)&amp;""</f>
        <v/>
      </c>
      <c r="W2991" s="104"/>
      <c r="X2991" s="69" t="str">
        <f>VLOOKUP($B2991&amp;"*",D1_11!$B$5:$T$62,10,FALSE)&amp;""</f>
        <v/>
      </c>
      <c r="Y2991" s="104"/>
      <c r="Z2991" s="69" t="str">
        <f>VLOOKUP($B2991&amp;"*",D1_11!$B$5:$T$62,11,FALSE)&amp;""</f>
        <v/>
      </c>
      <c r="AA2991" s="104"/>
      <c r="AB2991" s="69" t="str">
        <f>VLOOKUP($B2991&amp;"*",D1_11!$B$5:$T$62,12,FALSE)&amp;""</f>
        <v/>
      </c>
      <c r="AC2991" s="104"/>
      <c r="AD2991" s="69" t="str">
        <f>VLOOKUP($B2991&amp;"*",D1_11!$B$5:$T$62,13,FALSE)&amp;""</f>
        <v/>
      </c>
      <c r="AE2991" s="104"/>
      <c r="AF2991" s="69" t="str">
        <f>VLOOKUP($B2991&amp;"*",D1_11!$B$5:$T$62,14,FALSE)&amp;""</f>
        <v/>
      </c>
      <c r="AG2991" s="104"/>
      <c r="AH2991" s="69" t="str">
        <f>VLOOKUP($B2991&amp;"*",D1_11!$B$5:$T$62,15,FALSE)&amp;""</f>
        <v/>
      </c>
      <c r="AI2991" s="76"/>
      <c r="AJ2991" s="76"/>
      <c r="AK2991" s="76"/>
      <c r="AL2991" s="76"/>
      <c r="AM2991" s="76" t="s">
        <v>410</v>
      </c>
      <c r="AN2991" s="76"/>
      <c r="AO2991" s="221" t="str">
        <f>VLOOKUP($B2991&amp;"*",D1_11!$B$5:$T$62,16,FALSE)&amp;""</f>
        <v/>
      </c>
      <c r="AP2991" s="76"/>
      <c r="AQ2991" s="76"/>
      <c r="AR2991" s="76"/>
      <c r="AS2991" s="328"/>
      <c r="AT2991" s="330" t="str">
        <f>VLOOKUP($B2991&amp;"*",D1_11!$B$5:$T$62,17,FALSE)&amp;""</f>
        <v/>
      </c>
      <c r="AU2991" s="76"/>
      <c r="AV2991" s="76"/>
      <c r="AW2991" s="76"/>
      <c r="AX2991" s="76"/>
      <c r="AY2991" s="76" t="s">
        <v>410</v>
      </c>
      <c r="AZ2991" s="76"/>
      <c r="BA2991" s="221" t="str">
        <f>VLOOKUP($B2991&amp;"*",D1_11!$B$5:$T$62,18,FALSE)&amp;""</f>
        <v/>
      </c>
      <c r="BB2991" s="76"/>
      <c r="BC2991" s="76"/>
      <c r="BD2991" s="76"/>
      <c r="BE2991" s="104"/>
      <c r="BF2991" s="3"/>
      <c r="BG2991" s="3"/>
      <c r="BH2991" s="3"/>
    </row>
    <row r="2992" spans="2:60" s="1" customFormat="1">
      <c r="B2992" s="29"/>
      <c r="C2992" s="55"/>
      <c r="D2992" s="55"/>
      <c r="E2992" s="55"/>
      <c r="F2992" s="55"/>
      <c r="G2992" s="55"/>
      <c r="H2992" s="55"/>
      <c r="I2992" s="55"/>
      <c r="J2992" s="55"/>
      <c r="K2992" s="55"/>
      <c r="L2992" s="55"/>
      <c r="M2992" s="120"/>
      <c r="N2992" s="25"/>
      <c r="O2992" s="106"/>
      <c r="P2992" s="25"/>
      <c r="Q2992" s="106"/>
      <c r="R2992" s="25"/>
      <c r="S2992" s="106"/>
      <c r="T2992" s="25"/>
      <c r="U2992" s="106"/>
      <c r="V2992" s="25"/>
      <c r="W2992" s="106"/>
      <c r="X2992" s="25"/>
      <c r="Y2992" s="106"/>
      <c r="Z2992" s="25"/>
      <c r="AA2992" s="106"/>
      <c r="AB2992" s="25"/>
      <c r="AC2992" s="106"/>
      <c r="AD2992" s="25"/>
      <c r="AE2992" s="106"/>
      <c r="AF2992" s="25"/>
      <c r="AG2992" s="106"/>
      <c r="AH2992" s="25"/>
      <c r="AI2992" s="77"/>
      <c r="AJ2992" s="77"/>
      <c r="AK2992" s="77"/>
      <c r="AL2992" s="77"/>
      <c r="AM2992" s="77"/>
      <c r="AN2992" s="77"/>
      <c r="AO2992" s="77"/>
      <c r="AP2992" s="77"/>
      <c r="AQ2992" s="77"/>
      <c r="AR2992" s="77"/>
      <c r="AS2992" s="329"/>
      <c r="AT2992" s="331"/>
      <c r="AU2992" s="77"/>
      <c r="AV2992" s="77"/>
      <c r="AW2992" s="77"/>
      <c r="AX2992" s="77"/>
      <c r="AY2992" s="77"/>
      <c r="AZ2992" s="77"/>
      <c r="BA2992" s="77"/>
      <c r="BB2992" s="77"/>
      <c r="BC2992" s="77"/>
      <c r="BD2992" s="77"/>
      <c r="BE2992" s="106"/>
      <c r="BF2992" s="3"/>
      <c r="BG2992" s="3"/>
      <c r="BH2992" s="3"/>
    </row>
    <row r="2993" spans="2:60" s="1" customFormat="1">
      <c r="B2993" s="29"/>
      <c r="C2993" s="55"/>
      <c r="D2993" s="55"/>
      <c r="E2993" s="55"/>
      <c r="F2993" s="55"/>
      <c r="G2993" s="55"/>
      <c r="H2993" s="55"/>
      <c r="I2993" s="55"/>
      <c r="J2993" s="55"/>
      <c r="K2993" s="55"/>
      <c r="L2993" s="55"/>
      <c r="M2993" s="120"/>
      <c r="N2993" s="24" t="s">
        <v>481</v>
      </c>
      <c r="O2993" s="76"/>
      <c r="P2993" s="76"/>
      <c r="Q2993" s="104"/>
      <c r="R2993" s="36" t="str">
        <f>VLOOKUP($B2991&amp;"*",D1_11!$B$5:$T$62,19,FALSE)&amp;""</f>
        <v/>
      </c>
      <c r="S2993" s="74"/>
      <c r="T2993" s="74"/>
      <c r="U2993" s="74"/>
      <c r="V2993" s="74"/>
      <c r="W2993" s="74"/>
      <c r="X2993" s="74"/>
      <c r="Y2993" s="74"/>
      <c r="Z2993" s="74"/>
      <c r="AA2993" s="74"/>
      <c r="AB2993" s="74"/>
      <c r="AC2993" s="74"/>
      <c r="AD2993" s="74"/>
      <c r="AE2993" s="74"/>
      <c r="AF2993" s="74"/>
      <c r="AG2993" s="74"/>
      <c r="AH2993" s="74"/>
      <c r="AI2993" s="74"/>
      <c r="AJ2993" s="74"/>
      <c r="AK2993" s="74"/>
      <c r="AL2993" s="74"/>
      <c r="AM2993" s="74"/>
      <c r="AN2993" s="74"/>
      <c r="AO2993" s="74"/>
      <c r="AP2993" s="74"/>
      <c r="AQ2993" s="74"/>
      <c r="AR2993" s="74"/>
      <c r="AS2993" s="74"/>
      <c r="AT2993" s="74"/>
      <c r="AU2993" s="74"/>
      <c r="AV2993" s="74"/>
      <c r="AW2993" s="74"/>
      <c r="AX2993" s="74"/>
      <c r="AY2993" s="74"/>
      <c r="AZ2993" s="74"/>
      <c r="BA2993" s="74"/>
      <c r="BB2993" s="74"/>
      <c r="BC2993" s="74"/>
      <c r="BD2993" s="74"/>
      <c r="BE2993" s="337"/>
      <c r="BF2993" s="3"/>
      <c r="BG2993" s="3"/>
      <c r="BH2993" s="3"/>
    </row>
    <row r="2994" spans="2:60" s="1" customFormat="1">
      <c r="B2994" s="29"/>
      <c r="C2994" s="55"/>
      <c r="D2994" s="55"/>
      <c r="E2994" s="55"/>
      <c r="F2994" s="55"/>
      <c r="G2994" s="55"/>
      <c r="H2994" s="55"/>
      <c r="I2994" s="55"/>
      <c r="J2994" s="55"/>
      <c r="K2994" s="55"/>
      <c r="L2994" s="55"/>
      <c r="M2994" s="120"/>
      <c r="N2994" s="34"/>
      <c r="O2994" s="2"/>
      <c r="P2994" s="2"/>
      <c r="Q2994" s="105"/>
      <c r="R2994" s="22"/>
      <c r="S2994" s="57"/>
      <c r="T2994" s="57"/>
      <c r="U2994" s="57"/>
      <c r="V2994" s="57"/>
      <c r="W2994" s="57"/>
      <c r="X2994" s="57"/>
      <c r="Y2994" s="57"/>
      <c r="Z2994" s="57"/>
      <c r="AA2994" s="57"/>
      <c r="AB2994" s="57"/>
      <c r="AC2994" s="57"/>
      <c r="AD2994" s="57"/>
      <c r="AE2994" s="57"/>
      <c r="AF2994" s="57"/>
      <c r="AG2994" s="57"/>
      <c r="AH2994" s="57"/>
      <c r="AI2994" s="57"/>
      <c r="AJ2994" s="57"/>
      <c r="AK2994" s="57"/>
      <c r="AL2994" s="57"/>
      <c r="AM2994" s="57"/>
      <c r="AN2994" s="57"/>
      <c r="AO2994" s="57"/>
      <c r="AP2994" s="57"/>
      <c r="AQ2994" s="57"/>
      <c r="AR2994" s="57"/>
      <c r="AS2994" s="57"/>
      <c r="AT2994" s="57"/>
      <c r="AU2994" s="57"/>
      <c r="AV2994" s="57"/>
      <c r="AW2994" s="57"/>
      <c r="AX2994" s="57"/>
      <c r="AY2994" s="57"/>
      <c r="AZ2994" s="57"/>
      <c r="BA2994" s="57"/>
      <c r="BB2994" s="57"/>
      <c r="BC2994" s="57"/>
      <c r="BD2994" s="57"/>
      <c r="BE2994" s="338"/>
      <c r="BF2994" s="3"/>
      <c r="BG2994" s="3"/>
      <c r="BH2994" s="3"/>
    </row>
    <row r="2995" spans="2:60" s="1" customFormat="1">
      <c r="B2995" s="18"/>
      <c r="C2995" s="73"/>
      <c r="D2995" s="73"/>
      <c r="E2995" s="73"/>
      <c r="F2995" s="73"/>
      <c r="G2995" s="73"/>
      <c r="H2995" s="73"/>
      <c r="I2995" s="73"/>
      <c r="J2995" s="73"/>
      <c r="K2995" s="73"/>
      <c r="L2995" s="73"/>
      <c r="M2995" s="121"/>
      <c r="N2995" s="25"/>
      <c r="O2995" s="77"/>
      <c r="P2995" s="77"/>
      <c r="Q2995" s="106"/>
      <c r="R2995" s="23"/>
      <c r="S2995" s="75"/>
      <c r="T2995" s="75"/>
      <c r="U2995" s="75"/>
      <c r="V2995" s="75"/>
      <c r="W2995" s="75"/>
      <c r="X2995" s="75"/>
      <c r="Y2995" s="75"/>
      <c r="Z2995" s="75"/>
      <c r="AA2995" s="75"/>
      <c r="AB2995" s="75"/>
      <c r="AC2995" s="75"/>
      <c r="AD2995" s="75"/>
      <c r="AE2995" s="75"/>
      <c r="AF2995" s="75"/>
      <c r="AG2995" s="75"/>
      <c r="AH2995" s="75"/>
      <c r="AI2995" s="75"/>
      <c r="AJ2995" s="75"/>
      <c r="AK2995" s="75"/>
      <c r="AL2995" s="75"/>
      <c r="AM2995" s="75"/>
      <c r="AN2995" s="75"/>
      <c r="AO2995" s="75"/>
      <c r="AP2995" s="75"/>
      <c r="AQ2995" s="75"/>
      <c r="AR2995" s="75"/>
      <c r="AS2995" s="75"/>
      <c r="AT2995" s="75"/>
      <c r="AU2995" s="75"/>
      <c r="AV2995" s="75"/>
      <c r="AW2995" s="75"/>
      <c r="AX2995" s="75"/>
      <c r="AY2995" s="75"/>
      <c r="AZ2995" s="75"/>
      <c r="BA2995" s="75"/>
      <c r="BB2995" s="75"/>
      <c r="BC2995" s="75"/>
      <c r="BD2995" s="75"/>
      <c r="BE2995" s="339"/>
      <c r="BF2995" s="3"/>
      <c r="BG2995" s="3"/>
      <c r="BH2995" s="3"/>
    </row>
    <row r="2996" spans="2:60" s="1" customFormat="1" ht="14.25" customHeight="1">
      <c r="B2996" s="17" t="s">
        <v>1468</v>
      </c>
      <c r="C2996" s="72"/>
      <c r="D2996" s="72"/>
      <c r="E2996" s="72"/>
      <c r="F2996" s="72"/>
      <c r="G2996" s="72"/>
      <c r="H2996" s="72"/>
      <c r="I2996" s="72"/>
      <c r="J2996" s="72"/>
      <c r="K2996" s="72"/>
      <c r="L2996" s="72"/>
      <c r="M2996" s="119"/>
      <c r="N2996" s="69" t="str">
        <f>VLOOKUP($B2996&amp;"*",D1_11!$B$5:$T$62,5,FALSE)&amp;""</f>
        <v/>
      </c>
      <c r="O2996" s="104"/>
      <c r="P2996" s="69" t="str">
        <f>VLOOKUP($B2996&amp;"*",D1_11!$B$5:$T$62,6,FALSE)&amp;""</f>
        <v/>
      </c>
      <c r="Q2996" s="104"/>
      <c r="R2996" s="69" t="str">
        <f>VLOOKUP($B2996&amp;"*",D1_11!$B$5:$T$62,7,FALSE)&amp;""</f>
        <v/>
      </c>
      <c r="S2996" s="104"/>
      <c r="T2996" s="69" t="str">
        <f>VLOOKUP($B2996&amp;"*",D1_11!$B$5:$T$62,8,FALSE)&amp;""</f>
        <v/>
      </c>
      <c r="U2996" s="104"/>
      <c r="V2996" s="69" t="str">
        <f>VLOOKUP($B2996&amp;"*",D1_11!$B$5:$T$62,9,FALSE)&amp;""</f>
        <v/>
      </c>
      <c r="W2996" s="104"/>
      <c r="X2996" s="69" t="str">
        <f>VLOOKUP($B2996&amp;"*",D1_11!$B$5:$T$62,10,FALSE)&amp;""</f>
        <v/>
      </c>
      <c r="Y2996" s="104"/>
      <c r="Z2996" s="69" t="str">
        <f>VLOOKUP($B2996&amp;"*",D1_11!$B$5:$T$62,11,FALSE)&amp;""</f>
        <v/>
      </c>
      <c r="AA2996" s="104"/>
      <c r="AB2996" s="69" t="str">
        <f>VLOOKUP($B2996&amp;"*",D1_11!$B$5:$T$62,12,FALSE)&amp;""</f>
        <v/>
      </c>
      <c r="AC2996" s="104"/>
      <c r="AD2996" s="69" t="str">
        <f>VLOOKUP($B2996&amp;"*",D1_11!$B$5:$T$62,13,FALSE)&amp;""</f>
        <v/>
      </c>
      <c r="AE2996" s="104"/>
      <c r="AF2996" s="69" t="str">
        <f>VLOOKUP($B2996&amp;"*",D1_11!$B$5:$T$62,14,FALSE)&amp;""</f>
        <v/>
      </c>
      <c r="AG2996" s="104"/>
      <c r="AH2996" s="69" t="str">
        <f>VLOOKUP($B2996&amp;"*",D1_11!$B$5:$T$62,15,FALSE)&amp;""</f>
        <v/>
      </c>
      <c r="AI2996" s="76"/>
      <c r="AJ2996" s="76"/>
      <c r="AK2996" s="76"/>
      <c r="AL2996" s="76"/>
      <c r="AM2996" s="76" t="s">
        <v>410</v>
      </c>
      <c r="AN2996" s="76"/>
      <c r="AO2996" s="221" t="str">
        <f>VLOOKUP($B2996&amp;"*",D1_11!$B$5:$T$62,16,FALSE)&amp;""</f>
        <v/>
      </c>
      <c r="AP2996" s="76"/>
      <c r="AQ2996" s="76"/>
      <c r="AR2996" s="76"/>
      <c r="AS2996" s="328"/>
      <c r="AT2996" s="330" t="str">
        <f>VLOOKUP($B2996&amp;"*",D1_11!$B$5:$T$62,17,FALSE)&amp;""</f>
        <v/>
      </c>
      <c r="AU2996" s="76"/>
      <c r="AV2996" s="76"/>
      <c r="AW2996" s="76"/>
      <c r="AX2996" s="76"/>
      <c r="AY2996" s="76" t="s">
        <v>410</v>
      </c>
      <c r="AZ2996" s="76"/>
      <c r="BA2996" s="221" t="str">
        <f>VLOOKUP($B2996&amp;"*",D1_11!$B$5:$T$62,18,FALSE)&amp;""</f>
        <v/>
      </c>
      <c r="BB2996" s="76"/>
      <c r="BC2996" s="76"/>
      <c r="BD2996" s="76"/>
      <c r="BE2996" s="104"/>
      <c r="BF2996" s="3"/>
      <c r="BG2996" s="3"/>
      <c r="BH2996" s="3"/>
    </row>
    <row r="2997" spans="2:60" s="1" customFormat="1">
      <c r="B2997" s="29"/>
      <c r="C2997" s="55"/>
      <c r="D2997" s="55"/>
      <c r="E2997" s="55"/>
      <c r="F2997" s="55"/>
      <c r="G2997" s="55"/>
      <c r="H2997" s="55"/>
      <c r="I2997" s="55"/>
      <c r="J2997" s="55"/>
      <c r="K2997" s="55"/>
      <c r="L2997" s="55"/>
      <c r="M2997" s="120"/>
      <c r="N2997" s="25"/>
      <c r="O2997" s="106"/>
      <c r="P2997" s="25"/>
      <c r="Q2997" s="106"/>
      <c r="R2997" s="25"/>
      <c r="S2997" s="106"/>
      <c r="T2997" s="25"/>
      <c r="U2997" s="106"/>
      <c r="V2997" s="25"/>
      <c r="W2997" s="106"/>
      <c r="X2997" s="25"/>
      <c r="Y2997" s="106"/>
      <c r="Z2997" s="25"/>
      <c r="AA2997" s="106"/>
      <c r="AB2997" s="25"/>
      <c r="AC2997" s="106"/>
      <c r="AD2997" s="25"/>
      <c r="AE2997" s="106"/>
      <c r="AF2997" s="25"/>
      <c r="AG2997" s="106"/>
      <c r="AH2997" s="25"/>
      <c r="AI2997" s="77"/>
      <c r="AJ2997" s="77"/>
      <c r="AK2997" s="77"/>
      <c r="AL2997" s="77"/>
      <c r="AM2997" s="77"/>
      <c r="AN2997" s="77"/>
      <c r="AO2997" s="77"/>
      <c r="AP2997" s="77"/>
      <c r="AQ2997" s="77"/>
      <c r="AR2997" s="77"/>
      <c r="AS2997" s="329"/>
      <c r="AT2997" s="331"/>
      <c r="AU2997" s="77"/>
      <c r="AV2997" s="77"/>
      <c r="AW2997" s="77"/>
      <c r="AX2997" s="77"/>
      <c r="AY2997" s="77"/>
      <c r="AZ2997" s="77"/>
      <c r="BA2997" s="77"/>
      <c r="BB2997" s="77"/>
      <c r="BC2997" s="77"/>
      <c r="BD2997" s="77"/>
      <c r="BE2997" s="106"/>
      <c r="BF2997" s="3"/>
      <c r="BG2997" s="3"/>
      <c r="BH2997" s="3"/>
    </row>
    <row r="2998" spans="2:60" s="1" customFormat="1">
      <c r="B2998" s="29"/>
      <c r="C2998" s="55"/>
      <c r="D2998" s="55"/>
      <c r="E2998" s="55"/>
      <c r="F2998" s="55"/>
      <c r="G2998" s="55"/>
      <c r="H2998" s="55"/>
      <c r="I2998" s="55"/>
      <c r="J2998" s="55"/>
      <c r="K2998" s="55"/>
      <c r="L2998" s="55"/>
      <c r="M2998" s="120"/>
      <c r="N2998" s="24" t="s">
        <v>481</v>
      </c>
      <c r="O2998" s="76"/>
      <c r="P2998" s="76"/>
      <c r="Q2998" s="104"/>
      <c r="R2998" s="36" t="str">
        <f>VLOOKUP($B2996&amp;"*",D1_11!$B$5:$T$62,19,FALSE)&amp;""</f>
        <v/>
      </c>
      <c r="S2998" s="74"/>
      <c r="T2998" s="74"/>
      <c r="U2998" s="74"/>
      <c r="V2998" s="74"/>
      <c r="W2998" s="74"/>
      <c r="X2998" s="74"/>
      <c r="Y2998" s="74"/>
      <c r="Z2998" s="74"/>
      <c r="AA2998" s="74"/>
      <c r="AB2998" s="74"/>
      <c r="AC2998" s="74"/>
      <c r="AD2998" s="74"/>
      <c r="AE2998" s="74"/>
      <c r="AF2998" s="74"/>
      <c r="AG2998" s="74"/>
      <c r="AH2998" s="74"/>
      <c r="AI2998" s="74"/>
      <c r="AJ2998" s="74"/>
      <c r="AK2998" s="74"/>
      <c r="AL2998" s="74"/>
      <c r="AM2998" s="74"/>
      <c r="AN2998" s="74"/>
      <c r="AO2998" s="74"/>
      <c r="AP2998" s="74"/>
      <c r="AQ2998" s="74"/>
      <c r="AR2998" s="74"/>
      <c r="AS2998" s="74"/>
      <c r="AT2998" s="74"/>
      <c r="AU2998" s="74"/>
      <c r="AV2998" s="74"/>
      <c r="AW2998" s="74"/>
      <c r="AX2998" s="74"/>
      <c r="AY2998" s="74"/>
      <c r="AZ2998" s="74"/>
      <c r="BA2998" s="74"/>
      <c r="BB2998" s="74"/>
      <c r="BC2998" s="74"/>
      <c r="BD2998" s="74"/>
      <c r="BE2998" s="337"/>
      <c r="BF2998" s="3"/>
      <c r="BG2998" s="3"/>
      <c r="BH2998" s="3"/>
    </row>
    <row r="2999" spans="2:60" s="1" customFormat="1">
      <c r="B2999" s="29"/>
      <c r="C2999" s="55"/>
      <c r="D2999" s="55"/>
      <c r="E2999" s="55"/>
      <c r="F2999" s="55"/>
      <c r="G2999" s="55"/>
      <c r="H2999" s="55"/>
      <c r="I2999" s="55"/>
      <c r="J2999" s="55"/>
      <c r="K2999" s="55"/>
      <c r="L2999" s="55"/>
      <c r="M2999" s="120"/>
      <c r="N2999" s="34"/>
      <c r="O2999" s="2"/>
      <c r="P2999" s="2"/>
      <c r="Q2999" s="105"/>
      <c r="R2999" s="22"/>
      <c r="S2999" s="57"/>
      <c r="T2999" s="57"/>
      <c r="U2999" s="57"/>
      <c r="V2999" s="57"/>
      <c r="W2999" s="57"/>
      <c r="X2999" s="57"/>
      <c r="Y2999" s="57"/>
      <c r="Z2999" s="57"/>
      <c r="AA2999" s="57"/>
      <c r="AB2999" s="57"/>
      <c r="AC2999" s="57"/>
      <c r="AD2999" s="57"/>
      <c r="AE2999" s="57"/>
      <c r="AF2999" s="57"/>
      <c r="AG2999" s="57"/>
      <c r="AH2999" s="57"/>
      <c r="AI2999" s="57"/>
      <c r="AJ2999" s="57"/>
      <c r="AK2999" s="57"/>
      <c r="AL2999" s="57"/>
      <c r="AM2999" s="57"/>
      <c r="AN2999" s="57"/>
      <c r="AO2999" s="57"/>
      <c r="AP2999" s="57"/>
      <c r="AQ2999" s="57"/>
      <c r="AR2999" s="57"/>
      <c r="AS2999" s="57"/>
      <c r="AT2999" s="57"/>
      <c r="AU2999" s="57"/>
      <c r="AV2999" s="57"/>
      <c r="AW2999" s="57"/>
      <c r="AX2999" s="57"/>
      <c r="AY2999" s="57"/>
      <c r="AZ2999" s="57"/>
      <c r="BA2999" s="57"/>
      <c r="BB2999" s="57"/>
      <c r="BC2999" s="57"/>
      <c r="BD2999" s="57"/>
      <c r="BE2999" s="338"/>
      <c r="BF2999" s="3"/>
      <c r="BG2999" s="3"/>
      <c r="BH2999" s="3"/>
    </row>
    <row r="3000" spans="2:60" s="1" customFormat="1">
      <c r="B3000" s="18"/>
      <c r="C3000" s="73"/>
      <c r="D3000" s="73"/>
      <c r="E3000" s="73"/>
      <c r="F3000" s="73"/>
      <c r="G3000" s="73"/>
      <c r="H3000" s="73"/>
      <c r="I3000" s="73"/>
      <c r="J3000" s="73"/>
      <c r="K3000" s="73"/>
      <c r="L3000" s="73"/>
      <c r="M3000" s="121"/>
      <c r="N3000" s="25"/>
      <c r="O3000" s="77"/>
      <c r="P3000" s="77"/>
      <c r="Q3000" s="106"/>
      <c r="R3000" s="23"/>
      <c r="S3000" s="75"/>
      <c r="T3000" s="75"/>
      <c r="U3000" s="75"/>
      <c r="V3000" s="75"/>
      <c r="W3000" s="75"/>
      <c r="X3000" s="75"/>
      <c r="Y3000" s="75"/>
      <c r="Z3000" s="75"/>
      <c r="AA3000" s="75"/>
      <c r="AB3000" s="75"/>
      <c r="AC3000" s="75"/>
      <c r="AD3000" s="75"/>
      <c r="AE3000" s="75"/>
      <c r="AF3000" s="75"/>
      <c r="AG3000" s="75"/>
      <c r="AH3000" s="75"/>
      <c r="AI3000" s="75"/>
      <c r="AJ3000" s="75"/>
      <c r="AK3000" s="75"/>
      <c r="AL3000" s="75"/>
      <c r="AM3000" s="75"/>
      <c r="AN3000" s="75"/>
      <c r="AO3000" s="75"/>
      <c r="AP3000" s="75"/>
      <c r="AQ3000" s="75"/>
      <c r="AR3000" s="75"/>
      <c r="AS3000" s="75"/>
      <c r="AT3000" s="75"/>
      <c r="AU3000" s="75"/>
      <c r="AV3000" s="75"/>
      <c r="AW3000" s="75"/>
      <c r="AX3000" s="75"/>
      <c r="AY3000" s="75"/>
      <c r="AZ3000" s="75"/>
      <c r="BA3000" s="75"/>
      <c r="BB3000" s="75"/>
      <c r="BC3000" s="75"/>
      <c r="BD3000" s="75"/>
      <c r="BE3000" s="339"/>
      <c r="BF3000" s="3"/>
      <c r="BG3000" s="3"/>
      <c r="BH3000" s="3"/>
    </row>
    <row r="3001" spans="2:60" s="1" customFormat="1" ht="14.25" customHeight="1">
      <c r="B3001" s="17" t="s">
        <v>3060</v>
      </c>
      <c r="C3001" s="72"/>
      <c r="D3001" s="72"/>
      <c r="E3001" s="72"/>
      <c r="F3001" s="72"/>
      <c r="G3001" s="72"/>
      <c r="H3001" s="72"/>
      <c r="I3001" s="72"/>
      <c r="J3001" s="72"/>
      <c r="K3001" s="72"/>
      <c r="L3001" s="72"/>
      <c r="M3001" s="119"/>
      <c r="N3001" s="69" t="str">
        <f>VLOOKUP($B3001&amp;"*",D1_11!$B$5:$T$62,5,FALSE)&amp;""</f>
        <v/>
      </c>
      <c r="O3001" s="104"/>
      <c r="P3001" s="69" t="str">
        <f>VLOOKUP($B3001&amp;"*",D1_11!$B$5:$T$62,6,FALSE)&amp;""</f>
        <v/>
      </c>
      <c r="Q3001" s="104"/>
      <c r="R3001" s="69" t="str">
        <f>VLOOKUP($B3001&amp;"*",D1_11!$B$5:$T$62,7,FALSE)&amp;""</f>
        <v/>
      </c>
      <c r="S3001" s="104"/>
      <c r="T3001" s="69" t="str">
        <f>VLOOKUP($B3001&amp;"*",D1_11!$B$5:$T$62,8,FALSE)&amp;""</f>
        <v/>
      </c>
      <c r="U3001" s="104"/>
      <c r="V3001" s="69" t="str">
        <f>VLOOKUP($B3001&amp;"*",D1_11!$B$5:$T$62,9,FALSE)&amp;""</f>
        <v/>
      </c>
      <c r="W3001" s="104"/>
      <c r="X3001" s="69" t="str">
        <f>VLOOKUP($B3001&amp;"*",D1_11!$B$5:$T$62,10,FALSE)&amp;""</f>
        <v/>
      </c>
      <c r="Y3001" s="104"/>
      <c r="Z3001" s="69" t="str">
        <f>VLOOKUP($B3001&amp;"*",D1_11!$B$5:$T$62,11,FALSE)&amp;""</f>
        <v/>
      </c>
      <c r="AA3001" s="104"/>
      <c r="AB3001" s="69" t="str">
        <f>VLOOKUP($B3001&amp;"*",D1_11!$B$5:$T$62,12,FALSE)&amp;""</f>
        <v/>
      </c>
      <c r="AC3001" s="104"/>
      <c r="AD3001" s="69" t="str">
        <f>VLOOKUP($B3001&amp;"*",D1_11!$B$5:$T$62,13,FALSE)&amp;""</f>
        <v/>
      </c>
      <c r="AE3001" s="104"/>
      <c r="AF3001" s="69" t="str">
        <f>VLOOKUP($B3001&amp;"*",D1_11!$B$5:$T$62,14,FALSE)&amp;""</f>
        <v/>
      </c>
      <c r="AG3001" s="104"/>
      <c r="AH3001" s="69" t="str">
        <f>VLOOKUP($B3001&amp;"*",D1_11!$B$5:$T$62,15,FALSE)&amp;""</f>
        <v/>
      </c>
      <c r="AI3001" s="76"/>
      <c r="AJ3001" s="76"/>
      <c r="AK3001" s="76"/>
      <c r="AL3001" s="76"/>
      <c r="AM3001" s="76" t="s">
        <v>410</v>
      </c>
      <c r="AN3001" s="76"/>
      <c r="AO3001" s="221" t="str">
        <f>VLOOKUP($B3001&amp;"*",D1_11!$B$5:$T$62,16,FALSE)&amp;""</f>
        <v/>
      </c>
      <c r="AP3001" s="76"/>
      <c r="AQ3001" s="76"/>
      <c r="AR3001" s="76"/>
      <c r="AS3001" s="328"/>
      <c r="AT3001" s="330" t="str">
        <f>VLOOKUP($B3001&amp;"*",D1_11!$B$5:$T$62,17,FALSE)&amp;""</f>
        <v/>
      </c>
      <c r="AU3001" s="76"/>
      <c r="AV3001" s="76"/>
      <c r="AW3001" s="76"/>
      <c r="AX3001" s="76"/>
      <c r="AY3001" s="76" t="s">
        <v>410</v>
      </c>
      <c r="AZ3001" s="76"/>
      <c r="BA3001" s="221" t="str">
        <f>VLOOKUP($B3001&amp;"*",D1_11!$B$5:$T$62,18,FALSE)&amp;""</f>
        <v/>
      </c>
      <c r="BB3001" s="76"/>
      <c r="BC3001" s="76"/>
      <c r="BD3001" s="76"/>
      <c r="BE3001" s="104"/>
      <c r="BF3001" s="3"/>
      <c r="BG3001" s="3"/>
      <c r="BH3001" s="3"/>
    </row>
    <row r="3002" spans="2:60" s="1" customFormat="1">
      <c r="B3002" s="29"/>
      <c r="C3002" s="55"/>
      <c r="D3002" s="55"/>
      <c r="E3002" s="55"/>
      <c r="F3002" s="55"/>
      <c r="G3002" s="55"/>
      <c r="H3002" s="55"/>
      <c r="I3002" s="55"/>
      <c r="J3002" s="55"/>
      <c r="K3002" s="55"/>
      <c r="L3002" s="55"/>
      <c r="M3002" s="120"/>
      <c r="N3002" s="25"/>
      <c r="O3002" s="106"/>
      <c r="P3002" s="25"/>
      <c r="Q3002" s="106"/>
      <c r="R3002" s="25"/>
      <c r="S3002" s="106"/>
      <c r="T3002" s="25"/>
      <c r="U3002" s="106"/>
      <c r="V3002" s="25"/>
      <c r="W3002" s="106"/>
      <c r="X3002" s="25"/>
      <c r="Y3002" s="106"/>
      <c r="Z3002" s="25"/>
      <c r="AA3002" s="106"/>
      <c r="AB3002" s="25"/>
      <c r="AC3002" s="106"/>
      <c r="AD3002" s="25"/>
      <c r="AE3002" s="106"/>
      <c r="AF3002" s="25"/>
      <c r="AG3002" s="106"/>
      <c r="AH3002" s="25"/>
      <c r="AI3002" s="77"/>
      <c r="AJ3002" s="77"/>
      <c r="AK3002" s="77"/>
      <c r="AL3002" s="77"/>
      <c r="AM3002" s="77"/>
      <c r="AN3002" s="77"/>
      <c r="AO3002" s="77"/>
      <c r="AP3002" s="77"/>
      <c r="AQ3002" s="77"/>
      <c r="AR3002" s="77"/>
      <c r="AS3002" s="329"/>
      <c r="AT3002" s="331"/>
      <c r="AU3002" s="77"/>
      <c r="AV3002" s="77"/>
      <c r="AW3002" s="77"/>
      <c r="AX3002" s="77"/>
      <c r="AY3002" s="77"/>
      <c r="AZ3002" s="77"/>
      <c r="BA3002" s="77"/>
      <c r="BB3002" s="77"/>
      <c r="BC3002" s="77"/>
      <c r="BD3002" s="77"/>
      <c r="BE3002" s="106"/>
      <c r="BF3002" s="3"/>
      <c r="BG3002" s="3"/>
      <c r="BH3002" s="3"/>
    </row>
    <row r="3003" spans="2:60" s="1" customFormat="1">
      <c r="B3003" s="29"/>
      <c r="C3003" s="55"/>
      <c r="D3003" s="55"/>
      <c r="E3003" s="55"/>
      <c r="F3003" s="55"/>
      <c r="G3003" s="55"/>
      <c r="H3003" s="55"/>
      <c r="I3003" s="55"/>
      <c r="J3003" s="55"/>
      <c r="K3003" s="55"/>
      <c r="L3003" s="55"/>
      <c r="M3003" s="120"/>
      <c r="N3003" s="24" t="s">
        <v>481</v>
      </c>
      <c r="O3003" s="76"/>
      <c r="P3003" s="76"/>
      <c r="Q3003" s="104"/>
      <c r="R3003" s="36" t="str">
        <f>VLOOKUP($B3001&amp;"*",D1_11!$B$5:$T$62,19,FALSE)&amp;""</f>
        <v/>
      </c>
      <c r="S3003" s="74"/>
      <c r="T3003" s="74"/>
      <c r="U3003" s="74"/>
      <c r="V3003" s="74"/>
      <c r="W3003" s="74"/>
      <c r="X3003" s="74"/>
      <c r="Y3003" s="74"/>
      <c r="Z3003" s="74"/>
      <c r="AA3003" s="74"/>
      <c r="AB3003" s="74"/>
      <c r="AC3003" s="74"/>
      <c r="AD3003" s="74"/>
      <c r="AE3003" s="74"/>
      <c r="AF3003" s="74"/>
      <c r="AG3003" s="74"/>
      <c r="AH3003" s="74"/>
      <c r="AI3003" s="74"/>
      <c r="AJ3003" s="74"/>
      <c r="AK3003" s="74"/>
      <c r="AL3003" s="74"/>
      <c r="AM3003" s="74"/>
      <c r="AN3003" s="74"/>
      <c r="AO3003" s="74"/>
      <c r="AP3003" s="74"/>
      <c r="AQ3003" s="74"/>
      <c r="AR3003" s="74"/>
      <c r="AS3003" s="74"/>
      <c r="AT3003" s="74"/>
      <c r="AU3003" s="74"/>
      <c r="AV3003" s="74"/>
      <c r="AW3003" s="74"/>
      <c r="AX3003" s="74"/>
      <c r="AY3003" s="74"/>
      <c r="AZ3003" s="74"/>
      <c r="BA3003" s="74"/>
      <c r="BB3003" s="74"/>
      <c r="BC3003" s="74"/>
      <c r="BD3003" s="74"/>
      <c r="BE3003" s="337"/>
      <c r="BF3003" s="3"/>
      <c r="BG3003" s="3"/>
      <c r="BH3003" s="3"/>
    </row>
    <row r="3004" spans="2:60" s="1" customFormat="1">
      <c r="B3004" s="29"/>
      <c r="C3004" s="55"/>
      <c r="D3004" s="55"/>
      <c r="E3004" s="55"/>
      <c r="F3004" s="55"/>
      <c r="G3004" s="55"/>
      <c r="H3004" s="55"/>
      <c r="I3004" s="55"/>
      <c r="J3004" s="55"/>
      <c r="K3004" s="55"/>
      <c r="L3004" s="55"/>
      <c r="M3004" s="120"/>
      <c r="N3004" s="34"/>
      <c r="O3004" s="2"/>
      <c r="P3004" s="2"/>
      <c r="Q3004" s="105"/>
      <c r="R3004" s="22"/>
      <c r="S3004" s="57"/>
      <c r="T3004" s="57"/>
      <c r="U3004" s="57"/>
      <c r="V3004" s="57"/>
      <c r="W3004" s="57"/>
      <c r="X3004" s="57"/>
      <c r="Y3004" s="57"/>
      <c r="Z3004" s="57"/>
      <c r="AA3004" s="57"/>
      <c r="AB3004" s="57"/>
      <c r="AC3004" s="57"/>
      <c r="AD3004" s="57"/>
      <c r="AE3004" s="57"/>
      <c r="AF3004" s="57"/>
      <c r="AG3004" s="57"/>
      <c r="AH3004" s="57"/>
      <c r="AI3004" s="57"/>
      <c r="AJ3004" s="57"/>
      <c r="AK3004" s="57"/>
      <c r="AL3004" s="57"/>
      <c r="AM3004" s="57"/>
      <c r="AN3004" s="57"/>
      <c r="AO3004" s="57"/>
      <c r="AP3004" s="57"/>
      <c r="AQ3004" s="57"/>
      <c r="AR3004" s="57"/>
      <c r="AS3004" s="57"/>
      <c r="AT3004" s="57"/>
      <c r="AU3004" s="57"/>
      <c r="AV3004" s="57"/>
      <c r="AW3004" s="57"/>
      <c r="AX3004" s="57"/>
      <c r="AY3004" s="57"/>
      <c r="AZ3004" s="57"/>
      <c r="BA3004" s="57"/>
      <c r="BB3004" s="57"/>
      <c r="BC3004" s="57"/>
      <c r="BD3004" s="57"/>
      <c r="BE3004" s="338"/>
      <c r="BF3004" s="3"/>
      <c r="BG3004" s="3"/>
      <c r="BH3004" s="3"/>
    </row>
    <row r="3005" spans="2:60" s="1" customFormat="1">
      <c r="B3005" s="18"/>
      <c r="C3005" s="73"/>
      <c r="D3005" s="73"/>
      <c r="E3005" s="73"/>
      <c r="F3005" s="73"/>
      <c r="G3005" s="73"/>
      <c r="H3005" s="73"/>
      <c r="I3005" s="73"/>
      <c r="J3005" s="73"/>
      <c r="K3005" s="73"/>
      <c r="L3005" s="73"/>
      <c r="M3005" s="121"/>
      <c r="N3005" s="25"/>
      <c r="O3005" s="77"/>
      <c r="P3005" s="77"/>
      <c r="Q3005" s="106"/>
      <c r="R3005" s="23"/>
      <c r="S3005" s="75"/>
      <c r="T3005" s="75"/>
      <c r="U3005" s="75"/>
      <c r="V3005" s="75"/>
      <c r="W3005" s="75"/>
      <c r="X3005" s="75"/>
      <c r="Y3005" s="75"/>
      <c r="Z3005" s="75"/>
      <c r="AA3005" s="75"/>
      <c r="AB3005" s="75"/>
      <c r="AC3005" s="75"/>
      <c r="AD3005" s="75"/>
      <c r="AE3005" s="75"/>
      <c r="AF3005" s="75"/>
      <c r="AG3005" s="75"/>
      <c r="AH3005" s="75"/>
      <c r="AI3005" s="75"/>
      <c r="AJ3005" s="75"/>
      <c r="AK3005" s="75"/>
      <c r="AL3005" s="75"/>
      <c r="AM3005" s="75"/>
      <c r="AN3005" s="75"/>
      <c r="AO3005" s="75"/>
      <c r="AP3005" s="75"/>
      <c r="AQ3005" s="75"/>
      <c r="AR3005" s="75"/>
      <c r="AS3005" s="75"/>
      <c r="AT3005" s="75"/>
      <c r="AU3005" s="75"/>
      <c r="AV3005" s="75"/>
      <c r="AW3005" s="75"/>
      <c r="AX3005" s="75"/>
      <c r="AY3005" s="75"/>
      <c r="AZ3005" s="75"/>
      <c r="BA3005" s="75"/>
      <c r="BB3005" s="75"/>
      <c r="BC3005" s="75"/>
      <c r="BD3005" s="75"/>
      <c r="BE3005" s="339"/>
      <c r="BF3005" s="3"/>
      <c r="BG3005" s="3"/>
      <c r="BH3005" s="3"/>
    </row>
    <row r="3006" spans="2:60" s="1" customFormat="1" ht="14.25" customHeight="1">
      <c r="B3006" s="17" t="s">
        <v>3890</v>
      </c>
      <c r="C3006" s="72"/>
      <c r="D3006" s="72"/>
      <c r="E3006" s="72"/>
      <c r="F3006" s="72"/>
      <c r="G3006" s="72"/>
      <c r="H3006" s="72"/>
      <c r="I3006" s="72"/>
      <c r="J3006" s="72"/>
      <c r="K3006" s="72"/>
      <c r="L3006" s="72"/>
      <c r="M3006" s="119"/>
      <c r="N3006" s="69" t="str">
        <f>VLOOKUP($B3006&amp;"*",D1_11!$B$5:$T$62,5,FALSE)&amp;""</f>
        <v/>
      </c>
      <c r="O3006" s="104"/>
      <c r="P3006" s="69" t="str">
        <f>VLOOKUP($B3006&amp;"*",D1_11!$B$5:$T$62,6,FALSE)&amp;""</f>
        <v/>
      </c>
      <c r="Q3006" s="104"/>
      <c r="R3006" s="69" t="str">
        <f>VLOOKUP($B3006&amp;"*",D1_11!$B$5:$T$62,7,FALSE)&amp;""</f>
        <v/>
      </c>
      <c r="S3006" s="104"/>
      <c r="T3006" s="69" t="str">
        <f>VLOOKUP($B3006&amp;"*",D1_11!$B$5:$T$62,8,FALSE)&amp;""</f>
        <v/>
      </c>
      <c r="U3006" s="104"/>
      <c r="V3006" s="69" t="str">
        <f>VLOOKUP($B3006&amp;"*",D1_11!$B$5:$T$62,9,FALSE)&amp;""</f>
        <v/>
      </c>
      <c r="W3006" s="104"/>
      <c r="X3006" s="69" t="str">
        <f>VLOOKUP($B3006&amp;"*",D1_11!$B$5:$T$62,10,FALSE)&amp;""</f>
        <v/>
      </c>
      <c r="Y3006" s="104"/>
      <c r="Z3006" s="69" t="str">
        <f>VLOOKUP($B3006&amp;"*",D1_11!$B$5:$T$62,11,FALSE)&amp;""</f>
        <v/>
      </c>
      <c r="AA3006" s="104"/>
      <c r="AB3006" s="69" t="str">
        <f>VLOOKUP($B3006&amp;"*",D1_11!$B$5:$T$62,12,FALSE)&amp;""</f>
        <v/>
      </c>
      <c r="AC3006" s="104"/>
      <c r="AD3006" s="69" t="str">
        <f>VLOOKUP($B3006&amp;"*",D1_11!$B$5:$T$62,13,FALSE)&amp;""</f>
        <v/>
      </c>
      <c r="AE3006" s="104"/>
      <c r="AF3006" s="69" t="str">
        <f>VLOOKUP($B3006&amp;"*",D1_11!$B$5:$T$62,14,FALSE)&amp;""</f>
        <v/>
      </c>
      <c r="AG3006" s="104"/>
      <c r="AH3006" s="69" t="str">
        <f>VLOOKUP($B3006&amp;"*",D1_11!$B$5:$T$62,15,FALSE)&amp;""</f>
        <v/>
      </c>
      <c r="AI3006" s="76"/>
      <c r="AJ3006" s="76"/>
      <c r="AK3006" s="76"/>
      <c r="AL3006" s="76"/>
      <c r="AM3006" s="76" t="s">
        <v>410</v>
      </c>
      <c r="AN3006" s="76"/>
      <c r="AO3006" s="221" t="str">
        <f>VLOOKUP($B3006&amp;"*",D1_11!$B$5:$T$62,16,FALSE)&amp;""</f>
        <v/>
      </c>
      <c r="AP3006" s="76"/>
      <c r="AQ3006" s="76"/>
      <c r="AR3006" s="76"/>
      <c r="AS3006" s="328"/>
      <c r="AT3006" s="330" t="str">
        <f>VLOOKUP($B3006&amp;"*",D1_11!$B$5:$T$62,17,FALSE)&amp;""</f>
        <v/>
      </c>
      <c r="AU3006" s="76"/>
      <c r="AV3006" s="76"/>
      <c r="AW3006" s="76"/>
      <c r="AX3006" s="76"/>
      <c r="AY3006" s="76" t="s">
        <v>410</v>
      </c>
      <c r="AZ3006" s="76"/>
      <c r="BA3006" s="221" t="str">
        <f>VLOOKUP($B3006&amp;"*",D1_11!$B$5:$T$62,18,FALSE)&amp;""</f>
        <v/>
      </c>
      <c r="BB3006" s="76"/>
      <c r="BC3006" s="76"/>
      <c r="BD3006" s="76"/>
      <c r="BE3006" s="104"/>
      <c r="BF3006" s="3"/>
      <c r="BG3006" s="3"/>
      <c r="BH3006" s="3"/>
    </row>
    <row r="3007" spans="2:60" s="1" customFormat="1">
      <c r="B3007" s="29"/>
      <c r="C3007" s="55"/>
      <c r="D3007" s="55"/>
      <c r="E3007" s="55"/>
      <c r="F3007" s="55"/>
      <c r="G3007" s="55"/>
      <c r="H3007" s="55"/>
      <c r="I3007" s="55"/>
      <c r="J3007" s="55"/>
      <c r="K3007" s="55"/>
      <c r="L3007" s="55"/>
      <c r="M3007" s="120"/>
      <c r="N3007" s="25"/>
      <c r="O3007" s="106"/>
      <c r="P3007" s="25"/>
      <c r="Q3007" s="106"/>
      <c r="R3007" s="25"/>
      <c r="S3007" s="106"/>
      <c r="T3007" s="25"/>
      <c r="U3007" s="106"/>
      <c r="V3007" s="25"/>
      <c r="W3007" s="106"/>
      <c r="X3007" s="25"/>
      <c r="Y3007" s="106"/>
      <c r="Z3007" s="25"/>
      <c r="AA3007" s="106"/>
      <c r="AB3007" s="25"/>
      <c r="AC3007" s="106"/>
      <c r="AD3007" s="25"/>
      <c r="AE3007" s="106"/>
      <c r="AF3007" s="25"/>
      <c r="AG3007" s="106"/>
      <c r="AH3007" s="25"/>
      <c r="AI3007" s="77"/>
      <c r="AJ3007" s="77"/>
      <c r="AK3007" s="77"/>
      <c r="AL3007" s="77"/>
      <c r="AM3007" s="77"/>
      <c r="AN3007" s="77"/>
      <c r="AO3007" s="77"/>
      <c r="AP3007" s="77"/>
      <c r="AQ3007" s="77"/>
      <c r="AR3007" s="77"/>
      <c r="AS3007" s="329"/>
      <c r="AT3007" s="331"/>
      <c r="AU3007" s="77"/>
      <c r="AV3007" s="77"/>
      <c r="AW3007" s="77"/>
      <c r="AX3007" s="77"/>
      <c r="AY3007" s="77"/>
      <c r="AZ3007" s="77"/>
      <c r="BA3007" s="77"/>
      <c r="BB3007" s="77"/>
      <c r="BC3007" s="77"/>
      <c r="BD3007" s="77"/>
      <c r="BE3007" s="106"/>
      <c r="BF3007" s="3"/>
      <c r="BG3007" s="3"/>
      <c r="BH3007" s="3"/>
    </row>
    <row r="3008" spans="2:60" s="1" customFormat="1">
      <c r="B3008" s="29"/>
      <c r="C3008" s="55"/>
      <c r="D3008" s="55"/>
      <c r="E3008" s="55"/>
      <c r="F3008" s="55"/>
      <c r="G3008" s="55"/>
      <c r="H3008" s="55"/>
      <c r="I3008" s="55"/>
      <c r="J3008" s="55"/>
      <c r="K3008" s="55"/>
      <c r="L3008" s="55"/>
      <c r="M3008" s="120"/>
      <c r="N3008" s="24" t="s">
        <v>481</v>
      </c>
      <c r="O3008" s="76"/>
      <c r="P3008" s="76"/>
      <c r="Q3008" s="104"/>
      <c r="R3008" s="36" t="str">
        <f>VLOOKUP($B3006&amp;"*",D1_11!$B$5:$T$62,19,FALSE)&amp;""</f>
        <v/>
      </c>
      <c r="S3008" s="74"/>
      <c r="T3008" s="74"/>
      <c r="U3008" s="74"/>
      <c r="V3008" s="74"/>
      <c r="W3008" s="74"/>
      <c r="X3008" s="74"/>
      <c r="Y3008" s="74"/>
      <c r="Z3008" s="74"/>
      <c r="AA3008" s="74"/>
      <c r="AB3008" s="74"/>
      <c r="AC3008" s="74"/>
      <c r="AD3008" s="74"/>
      <c r="AE3008" s="74"/>
      <c r="AF3008" s="74"/>
      <c r="AG3008" s="74"/>
      <c r="AH3008" s="74"/>
      <c r="AI3008" s="74"/>
      <c r="AJ3008" s="74"/>
      <c r="AK3008" s="74"/>
      <c r="AL3008" s="74"/>
      <c r="AM3008" s="74"/>
      <c r="AN3008" s="74"/>
      <c r="AO3008" s="74"/>
      <c r="AP3008" s="74"/>
      <c r="AQ3008" s="74"/>
      <c r="AR3008" s="74"/>
      <c r="AS3008" s="74"/>
      <c r="AT3008" s="74"/>
      <c r="AU3008" s="74"/>
      <c r="AV3008" s="74"/>
      <c r="AW3008" s="74"/>
      <c r="AX3008" s="74"/>
      <c r="AY3008" s="74"/>
      <c r="AZ3008" s="74"/>
      <c r="BA3008" s="74"/>
      <c r="BB3008" s="74"/>
      <c r="BC3008" s="74"/>
      <c r="BD3008" s="74"/>
      <c r="BE3008" s="337"/>
      <c r="BF3008" s="3"/>
      <c r="BG3008" s="3"/>
      <c r="BH3008" s="3"/>
    </row>
    <row r="3009" spans="2:60" s="1" customFormat="1">
      <c r="B3009" s="29"/>
      <c r="C3009" s="55"/>
      <c r="D3009" s="55"/>
      <c r="E3009" s="55"/>
      <c r="F3009" s="55"/>
      <c r="G3009" s="55"/>
      <c r="H3009" s="55"/>
      <c r="I3009" s="55"/>
      <c r="J3009" s="55"/>
      <c r="K3009" s="55"/>
      <c r="L3009" s="55"/>
      <c r="M3009" s="120"/>
      <c r="N3009" s="34"/>
      <c r="O3009" s="2"/>
      <c r="P3009" s="2"/>
      <c r="Q3009" s="105"/>
      <c r="R3009" s="22"/>
      <c r="S3009" s="57"/>
      <c r="T3009" s="57"/>
      <c r="U3009" s="57"/>
      <c r="V3009" s="57"/>
      <c r="W3009" s="57"/>
      <c r="X3009" s="57"/>
      <c r="Y3009" s="57"/>
      <c r="Z3009" s="57"/>
      <c r="AA3009" s="57"/>
      <c r="AB3009" s="57"/>
      <c r="AC3009" s="57"/>
      <c r="AD3009" s="57"/>
      <c r="AE3009" s="57"/>
      <c r="AF3009" s="57"/>
      <c r="AG3009" s="57"/>
      <c r="AH3009" s="57"/>
      <c r="AI3009" s="57"/>
      <c r="AJ3009" s="57"/>
      <c r="AK3009" s="57"/>
      <c r="AL3009" s="57"/>
      <c r="AM3009" s="57"/>
      <c r="AN3009" s="57"/>
      <c r="AO3009" s="57"/>
      <c r="AP3009" s="57"/>
      <c r="AQ3009" s="57"/>
      <c r="AR3009" s="57"/>
      <c r="AS3009" s="57"/>
      <c r="AT3009" s="57"/>
      <c r="AU3009" s="57"/>
      <c r="AV3009" s="57"/>
      <c r="AW3009" s="57"/>
      <c r="AX3009" s="57"/>
      <c r="AY3009" s="57"/>
      <c r="AZ3009" s="57"/>
      <c r="BA3009" s="57"/>
      <c r="BB3009" s="57"/>
      <c r="BC3009" s="57"/>
      <c r="BD3009" s="57"/>
      <c r="BE3009" s="338"/>
      <c r="BF3009" s="3"/>
      <c r="BG3009" s="3"/>
      <c r="BH3009" s="3"/>
    </row>
    <row r="3010" spans="2:60" s="1" customFormat="1">
      <c r="B3010" s="18"/>
      <c r="C3010" s="73"/>
      <c r="D3010" s="73"/>
      <c r="E3010" s="73"/>
      <c r="F3010" s="73"/>
      <c r="G3010" s="73"/>
      <c r="H3010" s="73"/>
      <c r="I3010" s="73"/>
      <c r="J3010" s="73"/>
      <c r="K3010" s="73"/>
      <c r="L3010" s="73"/>
      <c r="M3010" s="121"/>
      <c r="N3010" s="25"/>
      <c r="O3010" s="77"/>
      <c r="P3010" s="77"/>
      <c r="Q3010" s="106"/>
      <c r="R3010" s="23"/>
      <c r="S3010" s="75"/>
      <c r="T3010" s="75"/>
      <c r="U3010" s="75"/>
      <c r="V3010" s="75"/>
      <c r="W3010" s="75"/>
      <c r="X3010" s="75"/>
      <c r="Y3010" s="75"/>
      <c r="Z3010" s="75"/>
      <c r="AA3010" s="75"/>
      <c r="AB3010" s="75"/>
      <c r="AC3010" s="75"/>
      <c r="AD3010" s="75"/>
      <c r="AE3010" s="75"/>
      <c r="AF3010" s="75"/>
      <c r="AG3010" s="75"/>
      <c r="AH3010" s="75"/>
      <c r="AI3010" s="75"/>
      <c r="AJ3010" s="75"/>
      <c r="AK3010" s="75"/>
      <c r="AL3010" s="75"/>
      <c r="AM3010" s="75"/>
      <c r="AN3010" s="75"/>
      <c r="AO3010" s="75"/>
      <c r="AP3010" s="75"/>
      <c r="AQ3010" s="75"/>
      <c r="AR3010" s="75"/>
      <c r="AS3010" s="75"/>
      <c r="AT3010" s="75"/>
      <c r="AU3010" s="75"/>
      <c r="AV3010" s="75"/>
      <c r="AW3010" s="75"/>
      <c r="AX3010" s="75"/>
      <c r="AY3010" s="75"/>
      <c r="AZ3010" s="75"/>
      <c r="BA3010" s="75"/>
      <c r="BB3010" s="75"/>
      <c r="BC3010" s="75"/>
      <c r="BD3010" s="75"/>
      <c r="BE3010" s="339"/>
      <c r="BF3010" s="3"/>
      <c r="BG3010" s="3"/>
      <c r="BH3010" s="3"/>
    </row>
    <row r="3011" spans="2:60" s="1" customFormat="1" ht="14.25" customHeight="1">
      <c r="B3011" s="17" t="s">
        <v>6514</v>
      </c>
      <c r="C3011" s="72"/>
      <c r="D3011" s="72"/>
      <c r="E3011" s="72"/>
      <c r="F3011" s="72"/>
      <c r="G3011" s="72"/>
      <c r="H3011" s="72"/>
      <c r="I3011" s="72"/>
      <c r="J3011" s="72"/>
      <c r="K3011" s="72"/>
      <c r="L3011" s="72"/>
      <c r="M3011" s="119"/>
      <c r="N3011" s="69" t="str">
        <f>VLOOKUP($B3011&amp;"*",D1_11!$B$5:$T$62,5,FALSE)&amp;""</f>
        <v/>
      </c>
      <c r="O3011" s="104"/>
      <c r="P3011" s="69" t="str">
        <f>VLOOKUP($B3011&amp;"*",D1_11!$B$5:$T$62,6,FALSE)&amp;""</f>
        <v/>
      </c>
      <c r="Q3011" s="104"/>
      <c r="R3011" s="69" t="str">
        <f>VLOOKUP($B3011&amp;"*",D1_11!$B$5:$T$62,7,FALSE)&amp;""</f>
        <v/>
      </c>
      <c r="S3011" s="104"/>
      <c r="T3011" s="69" t="str">
        <f>VLOOKUP($B3011&amp;"*",D1_11!$B$5:$T$62,8,FALSE)&amp;""</f>
        <v/>
      </c>
      <c r="U3011" s="104"/>
      <c r="V3011" s="69" t="str">
        <f>VLOOKUP($B3011&amp;"*",D1_11!$B$5:$T$62,9,FALSE)&amp;""</f>
        <v/>
      </c>
      <c r="W3011" s="104"/>
      <c r="X3011" s="69" t="str">
        <f>VLOOKUP($B3011&amp;"*",D1_11!$B$5:$T$62,10,FALSE)&amp;""</f>
        <v/>
      </c>
      <c r="Y3011" s="104"/>
      <c r="Z3011" s="69" t="str">
        <f>VLOOKUP($B3011&amp;"*",D1_11!$B$5:$T$62,11,FALSE)&amp;""</f>
        <v/>
      </c>
      <c r="AA3011" s="104"/>
      <c r="AB3011" s="69" t="str">
        <f>VLOOKUP($B3011&amp;"*",D1_11!$B$5:$T$62,12,FALSE)&amp;""</f>
        <v/>
      </c>
      <c r="AC3011" s="104"/>
      <c r="AD3011" s="69" t="str">
        <f>VLOOKUP($B3011&amp;"*",D1_11!$B$5:$T$62,13,FALSE)&amp;""</f>
        <v/>
      </c>
      <c r="AE3011" s="104"/>
      <c r="AF3011" s="69" t="str">
        <f>VLOOKUP($B3011&amp;"*",D1_11!$B$5:$T$62,14,FALSE)&amp;""</f>
        <v/>
      </c>
      <c r="AG3011" s="104"/>
      <c r="AH3011" s="69" t="str">
        <f>VLOOKUP($B3011&amp;"*",D1_11!$B$5:$T$62,15,FALSE)&amp;""</f>
        <v/>
      </c>
      <c r="AI3011" s="76"/>
      <c r="AJ3011" s="76"/>
      <c r="AK3011" s="76"/>
      <c r="AL3011" s="76"/>
      <c r="AM3011" s="76" t="s">
        <v>410</v>
      </c>
      <c r="AN3011" s="76"/>
      <c r="AO3011" s="221" t="str">
        <f>VLOOKUP($B3011&amp;"*",D1_11!$B$5:$T$62,16,FALSE)&amp;""</f>
        <v/>
      </c>
      <c r="AP3011" s="76"/>
      <c r="AQ3011" s="76"/>
      <c r="AR3011" s="76"/>
      <c r="AS3011" s="328"/>
      <c r="AT3011" s="330" t="str">
        <f>VLOOKUP($B3011&amp;"*",D1_11!$B$5:$T$62,17,FALSE)&amp;""</f>
        <v/>
      </c>
      <c r="AU3011" s="76"/>
      <c r="AV3011" s="76"/>
      <c r="AW3011" s="76"/>
      <c r="AX3011" s="76"/>
      <c r="AY3011" s="76" t="s">
        <v>410</v>
      </c>
      <c r="AZ3011" s="76"/>
      <c r="BA3011" s="221" t="str">
        <f>VLOOKUP($B3011&amp;"*",D1_11!$B$5:$T$62,18,FALSE)&amp;""</f>
        <v/>
      </c>
      <c r="BB3011" s="76"/>
      <c r="BC3011" s="76"/>
      <c r="BD3011" s="76"/>
      <c r="BE3011" s="104"/>
      <c r="BF3011" s="3"/>
      <c r="BG3011" s="3"/>
      <c r="BH3011" s="3"/>
    </row>
    <row r="3012" spans="2:60" s="1" customFormat="1">
      <c r="B3012" s="29"/>
      <c r="C3012" s="55"/>
      <c r="D3012" s="55"/>
      <c r="E3012" s="55"/>
      <c r="F3012" s="55"/>
      <c r="G3012" s="55"/>
      <c r="H3012" s="55"/>
      <c r="I3012" s="55"/>
      <c r="J3012" s="55"/>
      <c r="K3012" s="55"/>
      <c r="L3012" s="55"/>
      <c r="M3012" s="120"/>
      <c r="N3012" s="25"/>
      <c r="O3012" s="106"/>
      <c r="P3012" s="25"/>
      <c r="Q3012" s="106"/>
      <c r="R3012" s="25"/>
      <c r="S3012" s="106"/>
      <c r="T3012" s="25"/>
      <c r="U3012" s="106"/>
      <c r="V3012" s="25"/>
      <c r="W3012" s="106"/>
      <c r="X3012" s="25"/>
      <c r="Y3012" s="106"/>
      <c r="Z3012" s="25"/>
      <c r="AA3012" s="106"/>
      <c r="AB3012" s="25"/>
      <c r="AC3012" s="106"/>
      <c r="AD3012" s="25"/>
      <c r="AE3012" s="106"/>
      <c r="AF3012" s="25"/>
      <c r="AG3012" s="106"/>
      <c r="AH3012" s="25"/>
      <c r="AI3012" s="77"/>
      <c r="AJ3012" s="77"/>
      <c r="AK3012" s="77"/>
      <c r="AL3012" s="77"/>
      <c r="AM3012" s="77"/>
      <c r="AN3012" s="77"/>
      <c r="AO3012" s="77"/>
      <c r="AP3012" s="77"/>
      <c r="AQ3012" s="77"/>
      <c r="AR3012" s="77"/>
      <c r="AS3012" s="329"/>
      <c r="AT3012" s="331"/>
      <c r="AU3012" s="77"/>
      <c r="AV3012" s="77"/>
      <c r="AW3012" s="77"/>
      <c r="AX3012" s="77"/>
      <c r="AY3012" s="77"/>
      <c r="AZ3012" s="77"/>
      <c r="BA3012" s="77"/>
      <c r="BB3012" s="77"/>
      <c r="BC3012" s="77"/>
      <c r="BD3012" s="77"/>
      <c r="BE3012" s="106"/>
      <c r="BF3012" s="3"/>
      <c r="BG3012" s="3"/>
      <c r="BH3012" s="3"/>
    </row>
    <row r="3013" spans="2:60" s="1" customFormat="1">
      <c r="B3013" s="29"/>
      <c r="C3013" s="55"/>
      <c r="D3013" s="55"/>
      <c r="E3013" s="55"/>
      <c r="F3013" s="55"/>
      <c r="G3013" s="55"/>
      <c r="H3013" s="55"/>
      <c r="I3013" s="55"/>
      <c r="J3013" s="55"/>
      <c r="K3013" s="55"/>
      <c r="L3013" s="55"/>
      <c r="M3013" s="120"/>
      <c r="N3013" s="24" t="s">
        <v>481</v>
      </c>
      <c r="O3013" s="76"/>
      <c r="P3013" s="76"/>
      <c r="Q3013" s="104"/>
      <c r="R3013" s="36" t="str">
        <f>VLOOKUP($B3011&amp;"*",D1_11!$B$5:$T$62,19,FALSE)&amp;""</f>
        <v/>
      </c>
      <c r="S3013" s="74"/>
      <c r="T3013" s="74"/>
      <c r="U3013" s="74"/>
      <c r="V3013" s="74"/>
      <c r="W3013" s="74"/>
      <c r="X3013" s="74"/>
      <c r="Y3013" s="74"/>
      <c r="Z3013" s="74"/>
      <c r="AA3013" s="74"/>
      <c r="AB3013" s="74"/>
      <c r="AC3013" s="74"/>
      <c r="AD3013" s="74"/>
      <c r="AE3013" s="74"/>
      <c r="AF3013" s="74"/>
      <c r="AG3013" s="74"/>
      <c r="AH3013" s="74"/>
      <c r="AI3013" s="74"/>
      <c r="AJ3013" s="74"/>
      <c r="AK3013" s="74"/>
      <c r="AL3013" s="74"/>
      <c r="AM3013" s="74"/>
      <c r="AN3013" s="74"/>
      <c r="AO3013" s="74"/>
      <c r="AP3013" s="74"/>
      <c r="AQ3013" s="74"/>
      <c r="AR3013" s="74"/>
      <c r="AS3013" s="74"/>
      <c r="AT3013" s="74"/>
      <c r="AU3013" s="74"/>
      <c r="AV3013" s="74"/>
      <c r="AW3013" s="74"/>
      <c r="AX3013" s="74"/>
      <c r="AY3013" s="74"/>
      <c r="AZ3013" s="74"/>
      <c r="BA3013" s="74"/>
      <c r="BB3013" s="74"/>
      <c r="BC3013" s="74"/>
      <c r="BD3013" s="74"/>
      <c r="BE3013" s="337"/>
      <c r="BF3013" s="3"/>
      <c r="BG3013" s="3"/>
      <c r="BH3013" s="3"/>
    </row>
    <row r="3014" spans="2:60" s="1" customFormat="1">
      <c r="B3014" s="29"/>
      <c r="C3014" s="55"/>
      <c r="D3014" s="55"/>
      <c r="E3014" s="55"/>
      <c r="F3014" s="55"/>
      <c r="G3014" s="55"/>
      <c r="H3014" s="55"/>
      <c r="I3014" s="55"/>
      <c r="J3014" s="55"/>
      <c r="K3014" s="55"/>
      <c r="L3014" s="55"/>
      <c r="M3014" s="120"/>
      <c r="N3014" s="34"/>
      <c r="O3014" s="2"/>
      <c r="P3014" s="2"/>
      <c r="Q3014" s="105"/>
      <c r="R3014" s="22"/>
      <c r="S3014" s="57"/>
      <c r="T3014" s="57"/>
      <c r="U3014" s="57"/>
      <c r="V3014" s="57"/>
      <c r="W3014" s="57"/>
      <c r="X3014" s="57"/>
      <c r="Y3014" s="57"/>
      <c r="Z3014" s="57"/>
      <c r="AA3014" s="57"/>
      <c r="AB3014" s="57"/>
      <c r="AC3014" s="57"/>
      <c r="AD3014" s="57"/>
      <c r="AE3014" s="57"/>
      <c r="AF3014" s="57"/>
      <c r="AG3014" s="57"/>
      <c r="AH3014" s="57"/>
      <c r="AI3014" s="57"/>
      <c r="AJ3014" s="57"/>
      <c r="AK3014" s="57"/>
      <c r="AL3014" s="57"/>
      <c r="AM3014" s="57"/>
      <c r="AN3014" s="57"/>
      <c r="AO3014" s="57"/>
      <c r="AP3014" s="57"/>
      <c r="AQ3014" s="57"/>
      <c r="AR3014" s="57"/>
      <c r="AS3014" s="57"/>
      <c r="AT3014" s="57"/>
      <c r="AU3014" s="57"/>
      <c r="AV3014" s="57"/>
      <c r="AW3014" s="57"/>
      <c r="AX3014" s="57"/>
      <c r="AY3014" s="57"/>
      <c r="AZ3014" s="57"/>
      <c r="BA3014" s="57"/>
      <c r="BB3014" s="57"/>
      <c r="BC3014" s="57"/>
      <c r="BD3014" s="57"/>
      <c r="BE3014" s="338"/>
      <c r="BF3014" s="3"/>
      <c r="BG3014" s="3"/>
      <c r="BH3014" s="3"/>
    </row>
    <row r="3015" spans="2:60" s="1" customFormat="1">
      <c r="B3015" s="18"/>
      <c r="C3015" s="73"/>
      <c r="D3015" s="73"/>
      <c r="E3015" s="73"/>
      <c r="F3015" s="73"/>
      <c r="G3015" s="73"/>
      <c r="H3015" s="73"/>
      <c r="I3015" s="73"/>
      <c r="J3015" s="73"/>
      <c r="K3015" s="73"/>
      <c r="L3015" s="73"/>
      <c r="M3015" s="121"/>
      <c r="N3015" s="25"/>
      <c r="O3015" s="77"/>
      <c r="P3015" s="77"/>
      <c r="Q3015" s="106"/>
      <c r="R3015" s="23"/>
      <c r="S3015" s="75"/>
      <c r="T3015" s="75"/>
      <c r="U3015" s="75"/>
      <c r="V3015" s="75"/>
      <c r="W3015" s="75"/>
      <c r="X3015" s="75"/>
      <c r="Y3015" s="75"/>
      <c r="Z3015" s="75"/>
      <c r="AA3015" s="75"/>
      <c r="AB3015" s="75"/>
      <c r="AC3015" s="75"/>
      <c r="AD3015" s="75"/>
      <c r="AE3015" s="75"/>
      <c r="AF3015" s="75"/>
      <c r="AG3015" s="75"/>
      <c r="AH3015" s="75"/>
      <c r="AI3015" s="75"/>
      <c r="AJ3015" s="75"/>
      <c r="AK3015" s="75"/>
      <c r="AL3015" s="75"/>
      <c r="AM3015" s="75"/>
      <c r="AN3015" s="75"/>
      <c r="AO3015" s="75"/>
      <c r="AP3015" s="75"/>
      <c r="AQ3015" s="75"/>
      <c r="AR3015" s="75"/>
      <c r="AS3015" s="75"/>
      <c r="AT3015" s="75"/>
      <c r="AU3015" s="75"/>
      <c r="AV3015" s="75"/>
      <c r="AW3015" s="75"/>
      <c r="AX3015" s="75"/>
      <c r="AY3015" s="75"/>
      <c r="AZ3015" s="75"/>
      <c r="BA3015" s="75"/>
      <c r="BB3015" s="75"/>
      <c r="BC3015" s="75"/>
      <c r="BD3015" s="75"/>
      <c r="BE3015" s="339"/>
      <c r="BF3015" s="3"/>
      <c r="BG3015" s="3"/>
      <c r="BH3015" s="3"/>
    </row>
    <row r="3016" spans="2:60" s="1" customFormat="1" ht="14.25" customHeight="1">
      <c r="B3016" s="17" t="s">
        <v>6368</v>
      </c>
      <c r="C3016" s="72"/>
      <c r="D3016" s="72"/>
      <c r="E3016" s="72"/>
      <c r="F3016" s="72"/>
      <c r="G3016" s="72"/>
      <c r="H3016" s="72"/>
      <c r="I3016" s="72"/>
      <c r="J3016" s="72"/>
      <c r="K3016" s="72"/>
      <c r="L3016" s="72"/>
      <c r="M3016" s="119"/>
      <c r="N3016" s="69" t="str">
        <f>VLOOKUP($B3016&amp;"*",D1_11!$B$5:$T$62,5,FALSE)&amp;""</f>
        <v/>
      </c>
      <c r="O3016" s="104"/>
      <c r="P3016" s="69" t="str">
        <f>VLOOKUP($B3016&amp;"*",D1_11!$B$5:$T$62,6,FALSE)&amp;""</f>
        <v/>
      </c>
      <c r="Q3016" s="104"/>
      <c r="R3016" s="69" t="str">
        <f>VLOOKUP($B3016&amp;"*",D1_11!$B$5:$T$62,7,FALSE)&amp;""</f>
        <v/>
      </c>
      <c r="S3016" s="104"/>
      <c r="T3016" s="69" t="str">
        <f>VLOOKUP($B3016&amp;"*",D1_11!$B$5:$T$62,8,FALSE)&amp;""</f>
        <v/>
      </c>
      <c r="U3016" s="104"/>
      <c r="V3016" s="69" t="str">
        <f>VLOOKUP($B3016&amp;"*",D1_11!$B$5:$T$62,9,FALSE)&amp;""</f>
        <v/>
      </c>
      <c r="W3016" s="104"/>
      <c r="X3016" s="69" t="str">
        <f>VLOOKUP($B3016&amp;"*",D1_11!$B$5:$T$62,10,FALSE)&amp;""</f>
        <v/>
      </c>
      <c r="Y3016" s="104"/>
      <c r="Z3016" s="69" t="str">
        <f>VLOOKUP($B3016&amp;"*",D1_11!$B$5:$T$62,11,FALSE)&amp;""</f>
        <v/>
      </c>
      <c r="AA3016" s="104"/>
      <c r="AB3016" s="69" t="str">
        <f>VLOOKUP($B3016&amp;"*",D1_11!$B$5:$T$62,12,FALSE)&amp;""</f>
        <v/>
      </c>
      <c r="AC3016" s="104"/>
      <c r="AD3016" s="69" t="str">
        <f>VLOOKUP($B3016&amp;"*",D1_11!$B$5:$T$62,13,FALSE)&amp;""</f>
        <v/>
      </c>
      <c r="AE3016" s="104"/>
      <c r="AF3016" s="69" t="str">
        <f>VLOOKUP($B3016&amp;"*",D1_11!$B$5:$T$62,14,FALSE)&amp;""</f>
        <v/>
      </c>
      <c r="AG3016" s="104"/>
      <c r="AH3016" s="69" t="str">
        <f>VLOOKUP($B3016&amp;"*",D1_11!$B$5:$T$62,15,FALSE)&amp;""</f>
        <v/>
      </c>
      <c r="AI3016" s="76"/>
      <c r="AJ3016" s="76"/>
      <c r="AK3016" s="76"/>
      <c r="AL3016" s="76"/>
      <c r="AM3016" s="76" t="s">
        <v>410</v>
      </c>
      <c r="AN3016" s="76"/>
      <c r="AO3016" s="221" t="str">
        <f>VLOOKUP($B3016&amp;"*",D1_11!$B$5:$T$62,16,FALSE)&amp;""</f>
        <v/>
      </c>
      <c r="AP3016" s="76"/>
      <c r="AQ3016" s="76"/>
      <c r="AR3016" s="76"/>
      <c r="AS3016" s="328"/>
      <c r="AT3016" s="330" t="str">
        <f>VLOOKUP($B3016&amp;"*",D1_11!$B$5:$T$62,17,FALSE)&amp;""</f>
        <v/>
      </c>
      <c r="AU3016" s="76"/>
      <c r="AV3016" s="76"/>
      <c r="AW3016" s="76"/>
      <c r="AX3016" s="76"/>
      <c r="AY3016" s="76" t="s">
        <v>410</v>
      </c>
      <c r="AZ3016" s="76"/>
      <c r="BA3016" s="221" t="str">
        <f>VLOOKUP($B3016&amp;"*",D1_11!$B$5:$T$62,18,FALSE)&amp;""</f>
        <v/>
      </c>
      <c r="BB3016" s="76"/>
      <c r="BC3016" s="76"/>
      <c r="BD3016" s="76"/>
      <c r="BE3016" s="104"/>
      <c r="BF3016" s="3"/>
      <c r="BG3016" s="3"/>
      <c r="BH3016" s="3"/>
    </row>
    <row r="3017" spans="2:60" s="1" customFormat="1">
      <c r="B3017" s="29"/>
      <c r="C3017" s="55"/>
      <c r="D3017" s="55"/>
      <c r="E3017" s="55"/>
      <c r="F3017" s="55"/>
      <c r="G3017" s="55"/>
      <c r="H3017" s="55"/>
      <c r="I3017" s="55"/>
      <c r="J3017" s="55"/>
      <c r="K3017" s="55"/>
      <c r="L3017" s="55"/>
      <c r="M3017" s="120"/>
      <c r="N3017" s="25"/>
      <c r="O3017" s="106"/>
      <c r="P3017" s="25"/>
      <c r="Q3017" s="106"/>
      <c r="R3017" s="25"/>
      <c r="S3017" s="106"/>
      <c r="T3017" s="25"/>
      <c r="U3017" s="106"/>
      <c r="V3017" s="25"/>
      <c r="W3017" s="106"/>
      <c r="X3017" s="25"/>
      <c r="Y3017" s="106"/>
      <c r="Z3017" s="25"/>
      <c r="AA3017" s="106"/>
      <c r="AB3017" s="25"/>
      <c r="AC3017" s="106"/>
      <c r="AD3017" s="25"/>
      <c r="AE3017" s="106"/>
      <c r="AF3017" s="25"/>
      <c r="AG3017" s="106"/>
      <c r="AH3017" s="25"/>
      <c r="AI3017" s="77"/>
      <c r="AJ3017" s="77"/>
      <c r="AK3017" s="77"/>
      <c r="AL3017" s="77"/>
      <c r="AM3017" s="77"/>
      <c r="AN3017" s="77"/>
      <c r="AO3017" s="77"/>
      <c r="AP3017" s="77"/>
      <c r="AQ3017" s="77"/>
      <c r="AR3017" s="77"/>
      <c r="AS3017" s="329"/>
      <c r="AT3017" s="331"/>
      <c r="AU3017" s="77"/>
      <c r="AV3017" s="77"/>
      <c r="AW3017" s="77"/>
      <c r="AX3017" s="77"/>
      <c r="AY3017" s="77"/>
      <c r="AZ3017" s="77"/>
      <c r="BA3017" s="77"/>
      <c r="BB3017" s="77"/>
      <c r="BC3017" s="77"/>
      <c r="BD3017" s="77"/>
      <c r="BE3017" s="106"/>
      <c r="BF3017" s="3"/>
      <c r="BG3017" s="3"/>
      <c r="BH3017" s="3"/>
    </row>
    <row r="3018" spans="2:60" s="1" customFormat="1">
      <c r="B3018" s="29"/>
      <c r="C3018" s="55"/>
      <c r="D3018" s="55"/>
      <c r="E3018" s="55"/>
      <c r="F3018" s="55"/>
      <c r="G3018" s="55"/>
      <c r="H3018" s="55"/>
      <c r="I3018" s="55"/>
      <c r="J3018" s="55"/>
      <c r="K3018" s="55"/>
      <c r="L3018" s="55"/>
      <c r="M3018" s="120"/>
      <c r="N3018" s="24" t="s">
        <v>481</v>
      </c>
      <c r="O3018" s="76"/>
      <c r="P3018" s="76"/>
      <c r="Q3018" s="104"/>
      <c r="R3018" s="36" t="str">
        <f>VLOOKUP($B3016&amp;"*",D1_11!$B$5:$T$62,19,FALSE)&amp;""</f>
        <v/>
      </c>
      <c r="S3018" s="74"/>
      <c r="T3018" s="74"/>
      <c r="U3018" s="74"/>
      <c r="V3018" s="74"/>
      <c r="W3018" s="74"/>
      <c r="X3018" s="74"/>
      <c r="Y3018" s="74"/>
      <c r="Z3018" s="74"/>
      <c r="AA3018" s="74"/>
      <c r="AB3018" s="74"/>
      <c r="AC3018" s="74"/>
      <c r="AD3018" s="74"/>
      <c r="AE3018" s="74"/>
      <c r="AF3018" s="74"/>
      <c r="AG3018" s="74"/>
      <c r="AH3018" s="74"/>
      <c r="AI3018" s="74"/>
      <c r="AJ3018" s="74"/>
      <c r="AK3018" s="74"/>
      <c r="AL3018" s="74"/>
      <c r="AM3018" s="74"/>
      <c r="AN3018" s="74"/>
      <c r="AO3018" s="74"/>
      <c r="AP3018" s="74"/>
      <c r="AQ3018" s="74"/>
      <c r="AR3018" s="74"/>
      <c r="AS3018" s="74"/>
      <c r="AT3018" s="74"/>
      <c r="AU3018" s="74"/>
      <c r="AV3018" s="74"/>
      <c r="AW3018" s="74"/>
      <c r="AX3018" s="74"/>
      <c r="AY3018" s="74"/>
      <c r="AZ3018" s="74"/>
      <c r="BA3018" s="74"/>
      <c r="BB3018" s="74"/>
      <c r="BC3018" s="74"/>
      <c r="BD3018" s="74"/>
      <c r="BE3018" s="337"/>
      <c r="BF3018" s="3"/>
      <c r="BG3018" s="3"/>
      <c r="BH3018" s="3"/>
    </row>
    <row r="3019" spans="2:60" s="1" customFormat="1">
      <c r="B3019" s="29"/>
      <c r="C3019" s="55"/>
      <c r="D3019" s="55"/>
      <c r="E3019" s="55"/>
      <c r="F3019" s="55"/>
      <c r="G3019" s="55"/>
      <c r="H3019" s="55"/>
      <c r="I3019" s="55"/>
      <c r="J3019" s="55"/>
      <c r="K3019" s="55"/>
      <c r="L3019" s="55"/>
      <c r="M3019" s="120"/>
      <c r="N3019" s="34"/>
      <c r="O3019" s="2"/>
      <c r="P3019" s="2"/>
      <c r="Q3019" s="105"/>
      <c r="R3019" s="22"/>
      <c r="S3019" s="57"/>
      <c r="T3019" s="57"/>
      <c r="U3019" s="57"/>
      <c r="V3019" s="57"/>
      <c r="W3019" s="57"/>
      <c r="X3019" s="57"/>
      <c r="Y3019" s="57"/>
      <c r="Z3019" s="57"/>
      <c r="AA3019" s="57"/>
      <c r="AB3019" s="57"/>
      <c r="AC3019" s="57"/>
      <c r="AD3019" s="57"/>
      <c r="AE3019" s="57"/>
      <c r="AF3019" s="57"/>
      <c r="AG3019" s="57"/>
      <c r="AH3019" s="57"/>
      <c r="AI3019" s="57"/>
      <c r="AJ3019" s="57"/>
      <c r="AK3019" s="57"/>
      <c r="AL3019" s="57"/>
      <c r="AM3019" s="57"/>
      <c r="AN3019" s="57"/>
      <c r="AO3019" s="57"/>
      <c r="AP3019" s="57"/>
      <c r="AQ3019" s="57"/>
      <c r="AR3019" s="57"/>
      <c r="AS3019" s="57"/>
      <c r="AT3019" s="57"/>
      <c r="AU3019" s="57"/>
      <c r="AV3019" s="57"/>
      <c r="AW3019" s="57"/>
      <c r="AX3019" s="57"/>
      <c r="AY3019" s="57"/>
      <c r="AZ3019" s="57"/>
      <c r="BA3019" s="57"/>
      <c r="BB3019" s="57"/>
      <c r="BC3019" s="57"/>
      <c r="BD3019" s="57"/>
      <c r="BE3019" s="338"/>
      <c r="BF3019" s="3"/>
      <c r="BG3019" s="3"/>
      <c r="BH3019" s="3"/>
    </row>
    <row r="3020" spans="2:60" s="1" customFormat="1">
      <c r="B3020" s="18"/>
      <c r="C3020" s="73"/>
      <c r="D3020" s="73"/>
      <c r="E3020" s="73"/>
      <c r="F3020" s="73"/>
      <c r="G3020" s="73"/>
      <c r="H3020" s="73"/>
      <c r="I3020" s="73"/>
      <c r="J3020" s="73"/>
      <c r="K3020" s="73"/>
      <c r="L3020" s="73"/>
      <c r="M3020" s="121"/>
      <c r="N3020" s="25"/>
      <c r="O3020" s="77"/>
      <c r="P3020" s="77"/>
      <c r="Q3020" s="106"/>
      <c r="R3020" s="23"/>
      <c r="S3020" s="75"/>
      <c r="T3020" s="75"/>
      <c r="U3020" s="75"/>
      <c r="V3020" s="75"/>
      <c r="W3020" s="75"/>
      <c r="X3020" s="75"/>
      <c r="Y3020" s="75"/>
      <c r="Z3020" s="75"/>
      <c r="AA3020" s="75"/>
      <c r="AB3020" s="75"/>
      <c r="AC3020" s="75"/>
      <c r="AD3020" s="75"/>
      <c r="AE3020" s="75"/>
      <c r="AF3020" s="75"/>
      <c r="AG3020" s="75"/>
      <c r="AH3020" s="75"/>
      <c r="AI3020" s="75"/>
      <c r="AJ3020" s="75"/>
      <c r="AK3020" s="75"/>
      <c r="AL3020" s="75"/>
      <c r="AM3020" s="75"/>
      <c r="AN3020" s="75"/>
      <c r="AO3020" s="75"/>
      <c r="AP3020" s="75"/>
      <c r="AQ3020" s="75"/>
      <c r="AR3020" s="75"/>
      <c r="AS3020" s="75"/>
      <c r="AT3020" s="75"/>
      <c r="AU3020" s="75"/>
      <c r="AV3020" s="75"/>
      <c r="AW3020" s="75"/>
      <c r="AX3020" s="75"/>
      <c r="AY3020" s="75"/>
      <c r="AZ3020" s="75"/>
      <c r="BA3020" s="75"/>
      <c r="BB3020" s="75"/>
      <c r="BC3020" s="75"/>
      <c r="BD3020" s="75"/>
      <c r="BE3020" s="339"/>
      <c r="BF3020" s="3"/>
      <c r="BG3020" s="3"/>
      <c r="BH3020" s="3"/>
    </row>
    <row r="3021" spans="2:60" s="1" customFormat="1" ht="14.25" customHeight="1">
      <c r="B3021" s="17" t="s">
        <v>1160</v>
      </c>
      <c r="C3021" s="72"/>
      <c r="D3021" s="72"/>
      <c r="E3021" s="72"/>
      <c r="F3021" s="72"/>
      <c r="G3021" s="72"/>
      <c r="H3021" s="72"/>
      <c r="I3021" s="72"/>
      <c r="J3021" s="72"/>
      <c r="K3021" s="72"/>
      <c r="L3021" s="72"/>
      <c r="M3021" s="119"/>
      <c r="N3021" s="69" t="str">
        <f>VLOOKUP($B3021&amp;"*",D1_11!$B$5:$T$62,5,FALSE)&amp;""</f>
        <v/>
      </c>
      <c r="O3021" s="104"/>
      <c r="P3021" s="69" t="str">
        <f>VLOOKUP($B3021&amp;"*",D1_11!$B$5:$T$62,6,FALSE)&amp;""</f>
        <v/>
      </c>
      <c r="Q3021" s="104"/>
      <c r="R3021" s="69" t="str">
        <f>VLOOKUP($B3021&amp;"*",D1_11!$B$5:$T$62,7,FALSE)&amp;""</f>
        <v/>
      </c>
      <c r="S3021" s="104"/>
      <c r="T3021" s="69" t="str">
        <f>VLOOKUP($B3021&amp;"*",D1_11!$B$5:$T$62,8,FALSE)&amp;""</f>
        <v/>
      </c>
      <c r="U3021" s="104"/>
      <c r="V3021" s="69" t="str">
        <f>VLOOKUP($B3021&amp;"*",D1_11!$B$5:$T$62,9,FALSE)&amp;""</f>
        <v/>
      </c>
      <c r="W3021" s="104"/>
      <c r="X3021" s="69" t="str">
        <f>VLOOKUP($B3021&amp;"*",D1_11!$B$5:$T$62,10,FALSE)&amp;""</f>
        <v/>
      </c>
      <c r="Y3021" s="104"/>
      <c r="Z3021" s="69" t="str">
        <f>VLOOKUP($B3021&amp;"*",D1_11!$B$5:$T$62,11,FALSE)&amp;""</f>
        <v/>
      </c>
      <c r="AA3021" s="104"/>
      <c r="AB3021" s="69" t="str">
        <f>VLOOKUP($B3021&amp;"*",D1_11!$B$5:$T$62,12,FALSE)&amp;""</f>
        <v/>
      </c>
      <c r="AC3021" s="104"/>
      <c r="AD3021" s="69" t="str">
        <f>VLOOKUP($B3021&amp;"*",D1_11!$B$5:$T$62,13,FALSE)&amp;""</f>
        <v/>
      </c>
      <c r="AE3021" s="104"/>
      <c r="AF3021" s="69" t="str">
        <f>VLOOKUP($B3021&amp;"*",D1_11!$B$5:$T$62,14,FALSE)&amp;""</f>
        <v/>
      </c>
      <c r="AG3021" s="104"/>
      <c r="AH3021" s="69" t="str">
        <f>VLOOKUP($B3021&amp;"*",D1_11!$B$5:$T$62,15,FALSE)&amp;""</f>
        <v/>
      </c>
      <c r="AI3021" s="76"/>
      <c r="AJ3021" s="76"/>
      <c r="AK3021" s="76"/>
      <c r="AL3021" s="76"/>
      <c r="AM3021" s="76" t="s">
        <v>410</v>
      </c>
      <c r="AN3021" s="76"/>
      <c r="AO3021" s="221" t="str">
        <f>VLOOKUP($B3021&amp;"*",D1_11!$B$5:$T$62,16,FALSE)&amp;""</f>
        <v/>
      </c>
      <c r="AP3021" s="76"/>
      <c r="AQ3021" s="76"/>
      <c r="AR3021" s="76"/>
      <c r="AS3021" s="328"/>
      <c r="AT3021" s="330" t="str">
        <f>VLOOKUP($B3021&amp;"*",D1_11!$B$5:$T$62,17,FALSE)&amp;""</f>
        <v/>
      </c>
      <c r="AU3021" s="76"/>
      <c r="AV3021" s="76"/>
      <c r="AW3021" s="76"/>
      <c r="AX3021" s="76"/>
      <c r="AY3021" s="76" t="s">
        <v>410</v>
      </c>
      <c r="AZ3021" s="76"/>
      <c r="BA3021" s="221" t="str">
        <f>VLOOKUP($B3021&amp;"*",D1_11!$B$5:$T$62,18,FALSE)&amp;""</f>
        <v/>
      </c>
      <c r="BB3021" s="76"/>
      <c r="BC3021" s="76"/>
      <c r="BD3021" s="76"/>
      <c r="BE3021" s="104"/>
      <c r="BF3021" s="3"/>
      <c r="BG3021" s="3"/>
      <c r="BH3021" s="3"/>
    </row>
    <row r="3022" spans="2:60" s="1" customFormat="1">
      <c r="B3022" s="29"/>
      <c r="C3022" s="55"/>
      <c r="D3022" s="55"/>
      <c r="E3022" s="55"/>
      <c r="F3022" s="55"/>
      <c r="G3022" s="55"/>
      <c r="H3022" s="55"/>
      <c r="I3022" s="55"/>
      <c r="J3022" s="55"/>
      <c r="K3022" s="55"/>
      <c r="L3022" s="55"/>
      <c r="M3022" s="120"/>
      <c r="N3022" s="25"/>
      <c r="O3022" s="106"/>
      <c r="P3022" s="25"/>
      <c r="Q3022" s="106"/>
      <c r="R3022" s="25"/>
      <c r="S3022" s="106"/>
      <c r="T3022" s="25"/>
      <c r="U3022" s="106"/>
      <c r="V3022" s="25"/>
      <c r="W3022" s="106"/>
      <c r="X3022" s="25"/>
      <c r="Y3022" s="106"/>
      <c r="Z3022" s="25"/>
      <c r="AA3022" s="106"/>
      <c r="AB3022" s="25"/>
      <c r="AC3022" s="106"/>
      <c r="AD3022" s="25"/>
      <c r="AE3022" s="106"/>
      <c r="AF3022" s="25"/>
      <c r="AG3022" s="106"/>
      <c r="AH3022" s="25"/>
      <c r="AI3022" s="77"/>
      <c r="AJ3022" s="77"/>
      <c r="AK3022" s="77"/>
      <c r="AL3022" s="77"/>
      <c r="AM3022" s="77"/>
      <c r="AN3022" s="77"/>
      <c r="AO3022" s="77"/>
      <c r="AP3022" s="77"/>
      <c r="AQ3022" s="77"/>
      <c r="AR3022" s="77"/>
      <c r="AS3022" s="329"/>
      <c r="AT3022" s="331"/>
      <c r="AU3022" s="77"/>
      <c r="AV3022" s="77"/>
      <c r="AW3022" s="77"/>
      <c r="AX3022" s="77"/>
      <c r="AY3022" s="77"/>
      <c r="AZ3022" s="77"/>
      <c r="BA3022" s="77"/>
      <c r="BB3022" s="77"/>
      <c r="BC3022" s="77"/>
      <c r="BD3022" s="77"/>
      <c r="BE3022" s="106"/>
      <c r="BF3022" s="3"/>
      <c r="BG3022" s="3"/>
      <c r="BH3022" s="3"/>
    </row>
    <row r="3023" spans="2:60" s="1" customFormat="1">
      <c r="B3023" s="29"/>
      <c r="C3023" s="55"/>
      <c r="D3023" s="55"/>
      <c r="E3023" s="55"/>
      <c r="F3023" s="55"/>
      <c r="G3023" s="55"/>
      <c r="H3023" s="55"/>
      <c r="I3023" s="55"/>
      <c r="J3023" s="55"/>
      <c r="K3023" s="55"/>
      <c r="L3023" s="55"/>
      <c r="M3023" s="120"/>
      <c r="N3023" s="24" t="s">
        <v>481</v>
      </c>
      <c r="O3023" s="76"/>
      <c r="P3023" s="76"/>
      <c r="Q3023" s="104"/>
      <c r="R3023" s="36" t="str">
        <f>VLOOKUP($B3021&amp;"*",D1_11!$B$5:$T$62,19,FALSE)&amp;""</f>
        <v/>
      </c>
      <c r="S3023" s="74"/>
      <c r="T3023" s="74"/>
      <c r="U3023" s="74"/>
      <c r="V3023" s="74"/>
      <c r="W3023" s="74"/>
      <c r="X3023" s="74"/>
      <c r="Y3023" s="74"/>
      <c r="Z3023" s="74"/>
      <c r="AA3023" s="74"/>
      <c r="AB3023" s="74"/>
      <c r="AC3023" s="74"/>
      <c r="AD3023" s="74"/>
      <c r="AE3023" s="74"/>
      <c r="AF3023" s="74"/>
      <c r="AG3023" s="74"/>
      <c r="AH3023" s="74"/>
      <c r="AI3023" s="74"/>
      <c r="AJ3023" s="74"/>
      <c r="AK3023" s="74"/>
      <c r="AL3023" s="74"/>
      <c r="AM3023" s="74"/>
      <c r="AN3023" s="74"/>
      <c r="AO3023" s="74"/>
      <c r="AP3023" s="74"/>
      <c r="AQ3023" s="74"/>
      <c r="AR3023" s="74"/>
      <c r="AS3023" s="74"/>
      <c r="AT3023" s="74"/>
      <c r="AU3023" s="74"/>
      <c r="AV3023" s="74"/>
      <c r="AW3023" s="74"/>
      <c r="AX3023" s="74"/>
      <c r="AY3023" s="74"/>
      <c r="AZ3023" s="74"/>
      <c r="BA3023" s="74"/>
      <c r="BB3023" s="74"/>
      <c r="BC3023" s="74"/>
      <c r="BD3023" s="74"/>
      <c r="BE3023" s="337"/>
      <c r="BF3023" s="3"/>
      <c r="BG3023" s="3"/>
      <c r="BH3023" s="3"/>
    </row>
    <row r="3024" spans="2:60" s="1" customFormat="1">
      <c r="B3024" s="29"/>
      <c r="C3024" s="55"/>
      <c r="D3024" s="55"/>
      <c r="E3024" s="55"/>
      <c r="F3024" s="55"/>
      <c r="G3024" s="55"/>
      <c r="H3024" s="55"/>
      <c r="I3024" s="55"/>
      <c r="J3024" s="55"/>
      <c r="K3024" s="55"/>
      <c r="L3024" s="55"/>
      <c r="M3024" s="120"/>
      <c r="N3024" s="34"/>
      <c r="O3024" s="2"/>
      <c r="P3024" s="2"/>
      <c r="Q3024" s="105"/>
      <c r="R3024" s="22"/>
      <c r="S3024" s="57"/>
      <c r="T3024" s="57"/>
      <c r="U3024" s="57"/>
      <c r="V3024" s="57"/>
      <c r="W3024" s="57"/>
      <c r="X3024" s="57"/>
      <c r="Y3024" s="57"/>
      <c r="Z3024" s="57"/>
      <c r="AA3024" s="57"/>
      <c r="AB3024" s="57"/>
      <c r="AC3024" s="57"/>
      <c r="AD3024" s="57"/>
      <c r="AE3024" s="57"/>
      <c r="AF3024" s="57"/>
      <c r="AG3024" s="57"/>
      <c r="AH3024" s="57"/>
      <c r="AI3024" s="57"/>
      <c r="AJ3024" s="57"/>
      <c r="AK3024" s="57"/>
      <c r="AL3024" s="57"/>
      <c r="AM3024" s="57"/>
      <c r="AN3024" s="57"/>
      <c r="AO3024" s="57"/>
      <c r="AP3024" s="57"/>
      <c r="AQ3024" s="57"/>
      <c r="AR3024" s="57"/>
      <c r="AS3024" s="57"/>
      <c r="AT3024" s="57"/>
      <c r="AU3024" s="57"/>
      <c r="AV3024" s="57"/>
      <c r="AW3024" s="57"/>
      <c r="AX3024" s="57"/>
      <c r="AY3024" s="57"/>
      <c r="AZ3024" s="57"/>
      <c r="BA3024" s="57"/>
      <c r="BB3024" s="57"/>
      <c r="BC3024" s="57"/>
      <c r="BD3024" s="57"/>
      <c r="BE3024" s="338"/>
      <c r="BF3024" s="3"/>
      <c r="BG3024" s="3"/>
      <c r="BH3024" s="3"/>
    </row>
    <row r="3025" spans="1:60" s="1" customFormat="1">
      <c r="A3025" s="1"/>
      <c r="B3025" s="18"/>
      <c r="C3025" s="73"/>
      <c r="D3025" s="73"/>
      <c r="E3025" s="73"/>
      <c r="F3025" s="73"/>
      <c r="G3025" s="73"/>
      <c r="H3025" s="73"/>
      <c r="I3025" s="73"/>
      <c r="J3025" s="73"/>
      <c r="K3025" s="73"/>
      <c r="L3025" s="73"/>
      <c r="M3025" s="121"/>
      <c r="N3025" s="25"/>
      <c r="O3025" s="77"/>
      <c r="P3025" s="77"/>
      <c r="Q3025" s="106"/>
      <c r="R3025" s="23"/>
      <c r="S3025" s="75"/>
      <c r="T3025" s="75"/>
      <c r="U3025" s="75"/>
      <c r="V3025" s="75"/>
      <c r="W3025" s="75"/>
      <c r="X3025" s="75"/>
      <c r="Y3025" s="75"/>
      <c r="Z3025" s="75"/>
      <c r="AA3025" s="75"/>
      <c r="AB3025" s="75"/>
      <c r="AC3025" s="75"/>
      <c r="AD3025" s="75"/>
      <c r="AE3025" s="75"/>
      <c r="AF3025" s="75"/>
      <c r="AG3025" s="75"/>
      <c r="AH3025" s="75"/>
      <c r="AI3025" s="75"/>
      <c r="AJ3025" s="75"/>
      <c r="AK3025" s="75"/>
      <c r="AL3025" s="75"/>
      <c r="AM3025" s="75"/>
      <c r="AN3025" s="75"/>
      <c r="AO3025" s="75"/>
      <c r="AP3025" s="75"/>
      <c r="AQ3025" s="75"/>
      <c r="AR3025" s="75"/>
      <c r="AS3025" s="75"/>
      <c r="AT3025" s="75"/>
      <c r="AU3025" s="75"/>
      <c r="AV3025" s="75"/>
      <c r="AW3025" s="75"/>
      <c r="AX3025" s="75"/>
      <c r="AY3025" s="75"/>
      <c r="AZ3025" s="75"/>
      <c r="BA3025" s="75"/>
      <c r="BB3025" s="75"/>
      <c r="BC3025" s="75"/>
      <c r="BD3025" s="75"/>
      <c r="BE3025" s="339"/>
      <c r="BF3025" s="3"/>
      <c r="BG3025" s="3"/>
      <c r="BH3025" s="3"/>
    </row>
    <row r="3026" spans="1:60" s="1" customFormat="1" ht="14.25" customHeight="1">
      <c r="A3026" s="1"/>
      <c r="B3026" s="17" t="s">
        <v>3125</v>
      </c>
      <c r="C3026" s="72"/>
      <c r="D3026" s="72"/>
      <c r="E3026" s="72"/>
      <c r="F3026" s="72"/>
      <c r="G3026" s="72"/>
      <c r="H3026" s="72"/>
      <c r="I3026" s="72"/>
      <c r="J3026" s="72"/>
      <c r="K3026" s="72"/>
      <c r="L3026" s="72"/>
      <c r="M3026" s="119"/>
      <c r="N3026" s="69" t="str">
        <f>VLOOKUP($B3026&amp;"*",D1_11!$B$5:$T$62,5,FALSE)&amp;""</f>
        <v/>
      </c>
      <c r="O3026" s="104"/>
      <c r="P3026" s="69" t="str">
        <f>VLOOKUP($B3026&amp;"*",D1_11!$B$5:$T$62,6,FALSE)&amp;""</f>
        <v/>
      </c>
      <c r="Q3026" s="104"/>
      <c r="R3026" s="69" t="str">
        <f>VLOOKUP($B3026&amp;"*",D1_11!$B$5:$T$62,7,FALSE)&amp;""</f>
        <v/>
      </c>
      <c r="S3026" s="104"/>
      <c r="T3026" s="69" t="str">
        <f>VLOOKUP($B3026&amp;"*",D1_11!$B$5:$T$62,8,FALSE)&amp;""</f>
        <v/>
      </c>
      <c r="U3026" s="104"/>
      <c r="V3026" s="69" t="str">
        <f>VLOOKUP($B3026&amp;"*",D1_11!$B$5:$T$62,9,FALSE)&amp;""</f>
        <v/>
      </c>
      <c r="W3026" s="104"/>
      <c r="X3026" s="69" t="str">
        <f>VLOOKUP($B3026&amp;"*",D1_11!$B$5:$T$62,10,FALSE)&amp;""</f>
        <v/>
      </c>
      <c r="Y3026" s="104"/>
      <c r="Z3026" s="69" t="str">
        <f>VLOOKUP($B3026&amp;"*",D1_11!$B$5:$T$62,11,FALSE)&amp;""</f>
        <v/>
      </c>
      <c r="AA3026" s="104"/>
      <c r="AB3026" s="69" t="str">
        <f>VLOOKUP($B3026&amp;"*",D1_11!$B$5:$T$62,12,FALSE)&amp;""</f>
        <v/>
      </c>
      <c r="AC3026" s="104"/>
      <c r="AD3026" s="69" t="str">
        <f>VLOOKUP($B3026&amp;"*",D1_11!$B$5:$T$62,13,FALSE)&amp;""</f>
        <v/>
      </c>
      <c r="AE3026" s="104"/>
      <c r="AF3026" s="69" t="str">
        <f>VLOOKUP($B3026&amp;"*",D1_11!$B$5:$T$62,14,FALSE)&amp;""</f>
        <v/>
      </c>
      <c r="AG3026" s="104"/>
      <c r="AH3026" s="69" t="str">
        <f>VLOOKUP($B3026&amp;"*",D1_11!$B$5:$T$62,15,FALSE)&amp;""</f>
        <v/>
      </c>
      <c r="AI3026" s="76"/>
      <c r="AJ3026" s="76"/>
      <c r="AK3026" s="76"/>
      <c r="AL3026" s="76"/>
      <c r="AM3026" s="76" t="s">
        <v>410</v>
      </c>
      <c r="AN3026" s="76"/>
      <c r="AO3026" s="221" t="str">
        <f>VLOOKUP($B3026&amp;"*",D1_11!$B$5:$T$62,16,FALSE)&amp;""</f>
        <v/>
      </c>
      <c r="AP3026" s="76"/>
      <c r="AQ3026" s="76"/>
      <c r="AR3026" s="76"/>
      <c r="AS3026" s="328"/>
      <c r="AT3026" s="330" t="str">
        <f>VLOOKUP($B3026&amp;"*",D1_11!$B$5:$T$62,17,FALSE)&amp;""</f>
        <v/>
      </c>
      <c r="AU3026" s="76"/>
      <c r="AV3026" s="76"/>
      <c r="AW3026" s="76"/>
      <c r="AX3026" s="76"/>
      <c r="AY3026" s="76" t="s">
        <v>410</v>
      </c>
      <c r="AZ3026" s="76"/>
      <c r="BA3026" s="221" t="str">
        <f>VLOOKUP($B3026&amp;"*",D1_11!$B$5:$T$62,18,FALSE)&amp;""</f>
        <v/>
      </c>
      <c r="BB3026" s="76"/>
      <c r="BC3026" s="76"/>
      <c r="BD3026" s="76"/>
      <c r="BE3026" s="104"/>
      <c r="BF3026" s="3"/>
      <c r="BG3026" s="3"/>
      <c r="BH3026" s="3"/>
    </row>
    <row r="3027" spans="1:60" s="1" customFormat="1">
      <c r="A3027" s="1"/>
      <c r="B3027" s="29"/>
      <c r="C3027" s="55"/>
      <c r="D3027" s="55"/>
      <c r="E3027" s="55"/>
      <c r="F3027" s="55"/>
      <c r="G3027" s="55"/>
      <c r="H3027" s="55"/>
      <c r="I3027" s="55"/>
      <c r="J3027" s="55"/>
      <c r="K3027" s="55"/>
      <c r="L3027" s="55"/>
      <c r="M3027" s="120"/>
      <c r="N3027" s="25"/>
      <c r="O3027" s="106"/>
      <c r="P3027" s="25"/>
      <c r="Q3027" s="106"/>
      <c r="R3027" s="25"/>
      <c r="S3027" s="106"/>
      <c r="T3027" s="25"/>
      <c r="U3027" s="106"/>
      <c r="V3027" s="25"/>
      <c r="W3027" s="106"/>
      <c r="X3027" s="25"/>
      <c r="Y3027" s="106"/>
      <c r="Z3027" s="25"/>
      <c r="AA3027" s="106"/>
      <c r="AB3027" s="25"/>
      <c r="AC3027" s="106"/>
      <c r="AD3027" s="25"/>
      <c r="AE3027" s="106"/>
      <c r="AF3027" s="25"/>
      <c r="AG3027" s="106"/>
      <c r="AH3027" s="25"/>
      <c r="AI3027" s="77"/>
      <c r="AJ3027" s="77"/>
      <c r="AK3027" s="77"/>
      <c r="AL3027" s="77"/>
      <c r="AM3027" s="77"/>
      <c r="AN3027" s="77"/>
      <c r="AO3027" s="77"/>
      <c r="AP3027" s="77"/>
      <c r="AQ3027" s="77"/>
      <c r="AR3027" s="77"/>
      <c r="AS3027" s="329"/>
      <c r="AT3027" s="331"/>
      <c r="AU3027" s="77"/>
      <c r="AV3027" s="77"/>
      <c r="AW3027" s="77"/>
      <c r="AX3027" s="77"/>
      <c r="AY3027" s="77"/>
      <c r="AZ3027" s="77"/>
      <c r="BA3027" s="77"/>
      <c r="BB3027" s="77"/>
      <c r="BC3027" s="77"/>
      <c r="BD3027" s="77"/>
      <c r="BE3027" s="106"/>
      <c r="BF3027" s="3"/>
      <c r="BG3027" s="3"/>
      <c r="BH3027" s="3"/>
    </row>
    <row r="3028" spans="1:60" s="1" customFormat="1">
      <c r="A3028" s="1"/>
      <c r="B3028" s="29"/>
      <c r="C3028" s="55"/>
      <c r="D3028" s="55"/>
      <c r="E3028" s="55"/>
      <c r="F3028" s="55"/>
      <c r="G3028" s="55"/>
      <c r="H3028" s="55"/>
      <c r="I3028" s="55"/>
      <c r="J3028" s="55"/>
      <c r="K3028" s="55"/>
      <c r="L3028" s="55"/>
      <c r="M3028" s="120"/>
      <c r="N3028" s="24" t="s">
        <v>481</v>
      </c>
      <c r="O3028" s="76"/>
      <c r="P3028" s="76"/>
      <c r="Q3028" s="104"/>
      <c r="R3028" s="36" t="str">
        <f>VLOOKUP($B3026&amp;"*",D1_11!$B$5:$T$62,19,FALSE)&amp;""</f>
        <v/>
      </c>
      <c r="S3028" s="74"/>
      <c r="T3028" s="74"/>
      <c r="U3028" s="74"/>
      <c r="V3028" s="74"/>
      <c r="W3028" s="74"/>
      <c r="X3028" s="74"/>
      <c r="Y3028" s="74"/>
      <c r="Z3028" s="74"/>
      <c r="AA3028" s="74"/>
      <c r="AB3028" s="74"/>
      <c r="AC3028" s="74"/>
      <c r="AD3028" s="74"/>
      <c r="AE3028" s="74"/>
      <c r="AF3028" s="74"/>
      <c r="AG3028" s="74"/>
      <c r="AH3028" s="74"/>
      <c r="AI3028" s="74"/>
      <c r="AJ3028" s="74"/>
      <c r="AK3028" s="74"/>
      <c r="AL3028" s="74"/>
      <c r="AM3028" s="74"/>
      <c r="AN3028" s="74"/>
      <c r="AO3028" s="74"/>
      <c r="AP3028" s="74"/>
      <c r="AQ3028" s="74"/>
      <c r="AR3028" s="74"/>
      <c r="AS3028" s="74"/>
      <c r="AT3028" s="74"/>
      <c r="AU3028" s="74"/>
      <c r="AV3028" s="74"/>
      <c r="AW3028" s="74"/>
      <c r="AX3028" s="74"/>
      <c r="AY3028" s="74"/>
      <c r="AZ3028" s="74"/>
      <c r="BA3028" s="74"/>
      <c r="BB3028" s="74"/>
      <c r="BC3028" s="74"/>
      <c r="BD3028" s="74"/>
      <c r="BE3028" s="337"/>
      <c r="BF3028" s="3"/>
      <c r="BG3028" s="3"/>
      <c r="BH3028" s="3"/>
    </row>
    <row r="3029" spans="1:60" s="1" customFormat="1">
      <c r="A3029" s="1"/>
      <c r="B3029" s="29"/>
      <c r="C3029" s="55"/>
      <c r="D3029" s="55"/>
      <c r="E3029" s="55"/>
      <c r="F3029" s="55"/>
      <c r="G3029" s="55"/>
      <c r="H3029" s="55"/>
      <c r="I3029" s="55"/>
      <c r="J3029" s="55"/>
      <c r="K3029" s="55"/>
      <c r="L3029" s="55"/>
      <c r="M3029" s="120"/>
      <c r="N3029" s="34"/>
      <c r="O3029" s="2"/>
      <c r="P3029" s="2"/>
      <c r="Q3029" s="105"/>
      <c r="R3029" s="22"/>
      <c r="S3029" s="57"/>
      <c r="T3029" s="57"/>
      <c r="U3029" s="57"/>
      <c r="V3029" s="57"/>
      <c r="W3029" s="57"/>
      <c r="X3029" s="57"/>
      <c r="Y3029" s="57"/>
      <c r="Z3029" s="57"/>
      <c r="AA3029" s="57"/>
      <c r="AB3029" s="57"/>
      <c r="AC3029" s="57"/>
      <c r="AD3029" s="57"/>
      <c r="AE3029" s="57"/>
      <c r="AF3029" s="57"/>
      <c r="AG3029" s="57"/>
      <c r="AH3029" s="57"/>
      <c r="AI3029" s="57"/>
      <c r="AJ3029" s="57"/>
      <c r="AK3029" s="57"/>
      <c r="AL3029" s="57"/>
      <c r="AM3029" s="57"/>
      <c r="AN3029" s="57"/>
      <c r="AO3029" s="57"/>
      <c r="AP3029" s="57"/>
      <c r="AQ3029" s="57"/>
      <c r="AR3029" s="57"/>
      <c r="AS3029" s="57"/>
      <c r="AT3029" s="57"/>
      <c r="AU3029" s="57"/>
      <c r="AV3029" s="57"/>
      <c r="AW3029" s="57"/>
      <c r="AX3029" s="57"/>
      <c r="AY3029" s="57"/>
      <c r="AZ3029" s="57"/>
      <c r="BA3029" s="57"/>
      <c r="BB3029" s="57"/>
      <c r="BC3029" s="57"/>
      <c r="BD3029" s="57"/>
      <c r="BE3029" s="338"/>
      <c r="BF3029" s="3"/>
      <c r="BG3029" s="3"/>
      <c r="BH3029" s="3"/>
    </row>
    <row r="3030" spans="1:60" s="1" customFormat="1">
      <c r="A3030" s="1"/>
      <c r="B3030" s="18"/>
      <c r="C3030" s="73"/>
      <c r="D3030" s="73"/>
      <c r="E3030" s="73"/>
      <c r="F3030" s="73"/>
      <c r="G3030" s="73"/>
      <c r="H3030" s="73"/>
      <c r="I3030" s="73"/>
      <c r="J3030" s="73"/>
      <c r="K3030" s="73"/>
      <c r="L3030" s="73"/>
      <c r="M3030" s="121"/>
      <c r="N3030" s="25"/>
      <c r="O3030" s="77"/>
      <c r="P3030" s="77"/>
      <c r="Q3030" s="106"/>
      <c r="R3030" s="23"/>
      <c r="S3030" s="75"/>
      <c r="T3030" s="75"/>
      <c r="U3030" s="75"/>
      <c r="V3030" s="75"/>
      <c r="W3030" s="75"/>
      <c r="X3030" s="75"/>
      <c r="Y3030" s="75"/>
      <c r="Z3030" s="75"/>
      <c r="AA3030" s="75"/>
      <c r="AB3030" s="75"/>
      <c r="AC3030" s="75"/>
      <c r="AD3030" s="75"/>
      <c r="AE3030" s="75"/>
      <c r="AF3030" s="75"/>
      <c r="AG3030" s="75"/>
      <c r="AH3030" s="75"/>
      <c r="AI3030" s="75"/>
      <c r="AJ3030" s="75"/>
      <c r="AK3030" s="75"/>
      <c r="AL3030" s="75"/>
      <c r="AM3030" s="75"/>
      <c r="AN3030" s="75"/>
      <c r="AO3030" s="75"/>
      <c r="AP3030" s="75"/>
      <c r="AQ3030" s="75"/>
      <c r="AR3030" s="75"/>
      <c r="AS3030" s="75"/>
      <c r="AT3030" s="75"/>
      <c r="AU3030" s="75"/>
      <c r="AV3030" s="75"/>
      <c r="AW3030" s="75"/>
      <c r="AX3030" s="75"/>
      <c r="AY3030" s="75"/>
      <c r="AZ3030" s="75"/>
      <c r="BA3030" s="75"/>
      <c r="BB3030" s="75"/>
      <c r="BC3030" s="75"/>
      <c r="BD3030" s="75"/>
      <c r="BE3030" s="339"/>
      <c r="BF3030" s="3"/>
      <c r="BG3030" s="3"/>
      <c r="BH3030" s="3"/>
    </row>
    <row r="3031" spans="1:60" s="1" customFormat="1" ht="14.25" customHeight="1">
      <c r="A3031" s="1"/>
      <c r="B3031" s="17" t="s">
        <v>7169</v>
      </c>
      <c r="C3031" s="72"/>
      <c r="D3031" s="72"/>
      <c r="E3031" s="72"/>
      <c r="F3031" s="72"/>
      <c r="G3031" s="72"/>
      <c r="H3031" s="72"/>
      <c r="I3031" s="72"/>
      <c r="J3031" s="72"/>
      <c r="K3031" s="72"/>
      <c r="L3031" s="72"/>
      <c r="M3031" s="119"/>
      <c r="N3031" s="69" t="str">
        <f>VLOOKUP($B3031&amp;"*",D1_11!$B$5:$T$62,5,FALSE)&amp;""</f>
        <v/>
      </c>
      <c r="O3031" s="104"/>
      <c r="P3031" s="69" t="str">
        <f>VLOOKUP($B3031&amp;"*",D1_11!$B$5:$T$62,6,FALSE)&amp;""</f>
        <v/>
      </c>
      <c r="Q3031" s="104"/>
      <c r="R3031" s="69" t="str">
        <f>VLOOKUP($B3031&amp;"*",D1_11!$B$5:$T$62,7,FALSE)&amp;""</f>
        <v/>
      </c>
      <c r="S3031" s="104"/>
      <c r="T3031" s="69" t="str">
        <f>VLOOKUP($B3031&amp;"*",D1_11!$B$5:$T$62,8,FALSE)&amp;""</f>
        <v/>
      </c>
      <c r="U3031" s="104"/>
      <c r="V3031" s="69" t="str">
        <f>VLOOKUP($B3031&amp;"*",D1_11!$B$5:$T$62,9,FALSE)&amp;""</f>
        <v/>
      </c>
      <c r="W3031" s="104"/>
      <c r="X3031" s="69" t="str">
        <f>VLOOKUP($B3031&amp;"*",D1_11!$B$5:$T$62,10,FALSE)&amp;""</f>
        <v/>
      </c>
      <c r="Y3031" s="104"/>
      <c r="Z3031" s="69" t="str">
        <f>VLOOKUP($B3031&amp;"*",D1_11!$B$5:$T$62,11,FALSE)&amp;""</f>
        <v/>
      </c>
      <c r="AA3031" s="104"/>
      <c r="AB3031" s="69" t="str">
        <f>VLOOKUP($B3031&amp;"*",D1_11!$B$5:$T$62,12,FALSE)&amp;""</f>
        <v/>
      </c>
      <c r="AC3031" s="104"/>
      <c r="AD3031" s="69" t="str">
        <f>VLOOKUP($B3031&amp;"*",D1_11!$B$5:$T$62,13,FALSE)&amp;""</f>
        <v/>
      </c>
      <c r="AE3031" s="104"/>
      <c r="AF3031" s="69" t="str">
        <f>VLOOKUP($B3031&amp;"*",D1_11!$B$5:$T$62,14,FALSE)&amp;""</f>
        <v/>
      </c>
      <c r="AG3031" s="104"/>
      <c r="AH3031" s="69" t="str">
        <f>VLOOKUP($B3031&amp;"*",D1_11!$B$5:$T$62,15,FALSE)&amp;""</f>
        <v/>
      </c>
      <c r="AI3031" s="76"/>
      <c r="AJ3031" s="76"/>
      <c r="AK3031" s="76"/>
      <c r="AL3031" s="76"/>
      <c r="AM3031" s="76" t="s">
        <v>410</v>
      </c>
      <c r="AN3031" s="76"/>
      <c r="AO3031" s="221" t="str">
        <f>VLOOKUP($B3031&amp;"*",D1_11!$B$5:$T$62,16,FALSE)&amp;""</f>
        <v/>
      </c>
      <c r="AP3031" s="76"/>
      <c r="AQ3031" s="76"/>
      <c r="AR3031" s="76"/>
      <c r="AS3031" s="328"/>
      <c r="AT3031" s="330" t="str">
        <f>VLOOKUP($B3031&amp;"*",D1_11!$B$5:$T$62,17,FALSE)&amp;""</f>
        <v/>
      </c>
      <c r="AU3031" s="76"/>
      <c r="AV3031" s="76"/>
      <c r="AW3031" s="76"/>
      <c r="AX3031" s="76"/>
      <c r="AY3031" s="76" t="s">
        <v>410</v>
      </c>
      <c r="AZ3031" s="76"/>
      <c r="BA3031" s="221" t="str">
        <f>VLOOKUP($B3031&amp;"*",D1_11!$B$5:$T$62,18,FALSE)&amp;""</f>
        <v/>
      </c>
      <c r="BB3031" s="76"/>
      <c r="BC3031" s="76"/>
      <c r="BD3031" s="76"/>
      <c r="BE3031" s="104"/>
      <c r="BF3031" s="3"/>
      <c r="BG3031" s="3"/>
      <c r="BH3031" s="3"/>
    </row>
    <row r="3032" spans="1:60">
      <c r="B3032" s="29"/>
      <c r="C3032" s="55"/>
      <c r="D3032" s="55"/>
      <c r="E3032" s="55"/>
      <c r="F3032" s="55"/>
      <c r="G3032" s="55"/>
      <c r="H3032" s="55"/>
      <c r="I3032" s="55"/>
      <c r="J3032" s="55"/>
      <c r="K3032" s="55"/>
      <c r="L3032" s="55"/>
      <c r="M3032" s="120"/>
      <c r="N3032" s="25"/>
      <c r="O3032" s="106"/>
      <c r="P3032" s="25"/>
      <c r="Q3032" s="106"/>
      <c r="R3032" s="25"/>
      <c r="S3032" s="106"/>
      <c r="T3032" s="25"/>
      <c r="U3032" s="106"/>
      <c r="V3032" s="25"/>
      <c r="W3032" s="106"/>
      <c r="X3032" s="25"/>
      <c r="Y3032" s="106"/>
      <c r="Z3032" s="25"/>
      <c r="AA3032" s="106"/>
      <c r="AB3032" s="25"/>
      <c r="AC3032" s="106"/>
      <c r="AD3032" s="25"/>
      <c r="AE3032" s="106"/>
      <c r="AF3032" s="25"/>
      <c r="AG3032" s="106"/>
      <c r="AH3032" s="25"/>
      <c r="AI3032" s="77"/>
      <c r="AJ3032" s="77"/>
      <c r="AK3032" s="77"/>
      <c r="AL3032" s="77"/>
      <c r="AM3032" s="77"/>
      <c r="AN3032" s="77"/>
      <c r="AO3032" s="77"/>
      <c r="AP3032" s="77"/>
      <c r="AQ3032" s="77"/>
      <c r="AR3032" s="77"/>
      <c r="AS3032" s="329"/>
      <c r="AT3032" s="331"/>
      <c r="AU3032" s="77"/>
      <c r="AV3032" s="77"/>
      <c r="AW3032" s="77"/>
      <c r="AX3032" s="77"/>
      <c r="AY3032" s="77"/>
      <c r="AZ3032" s="77"/>
      <c r="BA3032" s="77"/>
      <c r="BB3032" s="77"/>
      <c r="BC3032" s="77"/>
      <c r="BD3032" s="77"/>
      <c r="BE3032" s="106"/>
    </row>
    <row r="3033" spans="1:60">
      <c r="B3033" s="29"/>
      <c r="C3033" s="55"/>
      <c r="D3033" s="55"/>
      <c r="E3033" s="55"/>
      <c r="F3033" s="55"/>
      <c r="G3033" s="55"/>
      <c r="H3033" s="55"/>
      <c r="I3033" s="55"/>
      <c r="J3033" s="55"/>
      <c r="K3033" s="55"/>
      <c r="L3033" s="55"/>
      <c r="M3033" s="120"/>
      <c r="N3033" s="24" t="s">
        <v>481</v>
      </c>
      <c r="O3033" s="76"/>
      <c r="P3033" s="76"/>
      <c r="Q3033" s="104"/>
      <c r="R3033" s="36" t="str">
        <f>VLOOKUP($B3031&amp;"*",D1_11!$B$5:$T$62,19,FALSE)&amp;""</f>
        <v/>
      </c>
      <c r="S3033" s="74"/>
      <c r="T3033" s="74"/>
      <c r="U3033" s="74"/>
      <c r="V3033" s="74"/>
      <c r="W3033" s="74"/>
      <c r="X3033" s="74"/>
      <c r="Y3033" s="74"/>
      <c r="Z3033" s="74"/>
      <c r="AA3033" s="74"/>
      <c r="AB3033" s="74"/>
      <c r="AC3033" s="74"/>
      <c r="AD3033" s="74"/>
      <c r="AE3033" s="74"/>
      <c r="AF3033" s="74"/>
      <c r="AG3033" s="74"/>
      <c r="AH3033" s="74"/>
      <c r="AI3033" s="74"/>
      <c r="AJ3033" s="74"/>
      <c r="AK3033" s="74"/>
      <c r="AL3033" s="74"/>
      <c r="AM3033" s="74"/>
      <c r="AN3033" s="74"/>
      <c r="AO3033" s="74"/>
      <c r="AP3033" s="74"/>
      <c r="AQ3033" s="74"/>
      <c r="AR3033" s="74"/>
      <c r="AS3033" s="74"/>
      <c r="AT3033" s="74"/>
      <c r="AU3033" s="74"/>
      <c r="AV3033" s="74"/>
      <c r="AW3033" s="74"/>
      <c r="AX3033" s="74"/>
      <c r="AY3033" s="74"/>
      <c r="AZ3033" s="74"/>
      <c r="BA3033" s="74"/>
      <c r="BB3033" s="74"/>
      <c r="BC3033" s="74"/>
      <c r="BD3033" s="74"/>
      <c r="BE3033" s="337"/>
    </row>
    <row r="3034" spans="1:60">
      <c r="B3034" s="29"/>
      <c r="C3034" s="55"/>
      <c r="D3034" s="55"/>
      <c r="E3034" s="55"/>
      <c r="F3034" s="55"/>
      <c r="G3034" s="55"/>
      <c r="H3034" s="55"/>
      <c r="I3034" s="55"/>
      <c r="J3034" s="55"/>
      <c r="K3034" s="55"/>
      <c r="L3034" s="55"/>
      <c r="M3034" s="120"/>
      <c r="N3034" s="34"/>
      <c r="O3034" s="2"/>
      <c r="P3034" s="2"/>
      <c r="Q3034" s="105"/>
      <c r="R3034" s="22"/>
      <c r="S3034" s="57"/>
      <c r="T3034" s="57"/>
      <c r="U3034" s="57"/>
      <c r="V3034" s="57"/>
      <c r="W3034" s="57"/>
      <c r="X3034" s="57"/>
      <c r="Y3034" s="57"/>
      <c r="Z3034" s="57"/>
      <c r="AA3034" s="57"/>
      <c r="AB3034" s="57"/>
      <c r="AC3034" s="57"/>
      <c r="AD3034" s="57"/>
      <c r="AE3034" s="57"/>
      <c r="AF3034" s="57"/>
      <c r="AG3034" s="57"/>
      <c r="AH3034" s="57"/>
      <c r="AI3034" s="57"/>
      <c r="AJ3034" s="57"/>
      <c r="AK3034" s="57"/>
      <c r="AL3034" s="57"/>
      <c r="AM3034" s="57"/>
      <c r="AN3034" s="57"/>
      <c r="AO3034" s="57"/>
      <c r="AP3034" s="57"/>
      <c r="AQ3034" s="57"/>
      <c r="AR3034" s="57"/>
      <c r="AS3034" s="57"/>
      <c r="AT3034" s="57"/>
      <c r="AU3034" s="57"/>
      <c r="AV3034" s="57"/>
      <c r="AW3034" s="57"/>
      <c r="AX3034" s="57"/>
      <c r="AY3034" s="57"/>
      <c r="AZ3034" s="57"/>
      <c r="BA3034" s="57"/>
      <c r="BB3034" s="57"/>
      <c r="BC3034" s="57"/>
      <c r="BD3034" s="57"/>
      <c r="BE3034" s="338"/>
    </row>
    <row r="3035" spans="1:60">
      <c r="B3035" s="18"/>
      <c r="C3035" s="73"/>
      <c r="D3035" s="73"/>
      <c r="E3035" s="73"/>
      <c r="F3035" s="73"/>
      <c r="G3035" s="73"/>
      <c r="H3035" s="73"/>
      <c r="I3035" s="73"/>
      <c r="J3035" s="73"/>
      <c r="K3035" s="73"/>
      <c r="L3035" s="73"/>
      <c r="M3035" s="121"/>
      <c r="N3035" s="25"/>
      <c r="O3035" s="77"/>
      <c r="P3035" s="77"/>
      <c r="Q3035" s="106"/>
      <c r="R3035" s="23"/>
      <c r="S3035" s="75"/>
      <c r="T3035" s="75"/>
      <c r="U3035" s="75"/>
      <c r="V3035" s="75"/>
      <c r="W3035" s="75"/>
      <c r="X3035" s="75"/>
      <c r="Y3035" s="75"/>
      <c r="Z3035" s="75"/>
      <c r="AA3035" s="75"/>
      <c r="AB3035" s="75"/>
      <c r="AC3035" s="75"/>
      <c r="AD3035" s="75"/>
      <c r="AE3035" s="75"/>
      <c r="AF3035" s="75"/>
      <c r="AG3035" s="75"/>
      <c r="AH3035" s="75"/>
      <c r="AI3035" s="75"/>
      <c r="AJ3035" s="75"/>
      <c r="AK3035" s="75"/>
      <c r="AL3035" s="75"/>
      <c r="AM3035" s="75"/>
      <c r="AN3035" s="75"/>
      <c r="AO3035" s="75"/>
      <c r="AP3035" s="75"/>
      <c r="AQ3035" s="75"/>
      <c r="AR3035" s="75"/>
      <c r="AS3035" s="75"/>
      <c r="AT3035" s="75"/>
      <c r="AU3035" s="75"/>
      <c r="AV3035" s="75"/>
      <c r="AW3035" s="75"/>
      <c r="AX3035" s="75"/>
      <c r="AY3035" s="75"/>
      <c r="AZ3035" s="75"/>
      <c r="BA3035" s="75"/>
      <c r="BB3035" s="75"/>
      <c r="BC3035" s="75"/>
      <c r="BD3035" s="75"/>
      <c r="BE3035" s="339"/>
    </row>
    <row r="3036" spans="1:60">
      <c r="B3036" s="1" t="s">
        <v>7704</v>
      </c>
    </row>
    <row r="3038" spans="1:60">
      <c r="A3038" s="6" t="s">
        <v>6301</v>
      </c>
    </row>
    <row r="3040" spans="1:60">
      <c r="B3040" s="11" t="s">
        <v>288</v>
      </c>
      <c r="C3040" s="35"/>
      <c r="D3040" s="35"/>
      <c r="E3040" s="35"/>
      <c r="F3040" s="35"/>
      <c r="G3040" s="35"/>
      <c r="H3040" s="35"/>
      <c r="I3040" s="35"/>
      <c r="J3040" s="35"/>
      <c r="K3040" s="35"/>
      <c r="L3040" s="35"/>
      <c r="M3040" s="35"/>
      <c r="N3040" s="35"/>
      <c r="O3040" s="143"/>
      <c r="P3040" s="11" t="s">
        <v>7274</v>
      </c>
      <c r="Q3040" s="143"/>
      <c r="R3040" s="11" t="s">
        <v>288</v>
      </c>
      <c r="S3040" s="35"/>
      <c r="T3040" s="35"/>
      <c r="U3040" s="35"/>
      <c r="V3040" s="35"/>
      <c r="W3040" s="35"/>
      <c r="X3040" s="35"/>
      <c r="Y3040" s="35"/>
      <c r="Z3040" s="35"/>
      <c r="AA3040" s="35"/>
      <c r="AB3040" s="35"/>
      <c r="AC3040" s="35"/>
      <c r="AD3040" s="35"/>
      <c r="AE3040" s="143"/>
      <c r="AF3040" s="11" t="s">
        <v>7274</v>
      </c>
      <c r="AG3040" s="143"/>
      <c r="AH3040" s="11" t="s">
        <v>288</v>
      </c>
      <c r="AI3040" s="35"/>
      <c r="AJ3040" s="35"/>
      <c r="AK3040" s="35"/>
      <c r="AL3040" s="35"/>
      <c r="AM3040" s="35"/>
      <c r="AN3040" s="35"/>
      <c r="AO3040" s="35"/>
      <c r="AP3040" s="35"/>
      <c r="AQ3040" s="35"/>
      <c r="AR3040" s="35"/>
      <c r="AS3040" s="35"/>
      <c r="AT3040" s="35"/>
      <c r="AU3040" s="143"/>
      <c r="AV3040" s="11" t="s">
        <v>7274</v>
      </c>
      <c r="AW3040" s="143"/>
    </row>
    <row r="3041" spans="2:51" ht="14.25" customHeight="1">
      <c r="B3041" s="60" t="s">
        <v>906</v>
      </c>
      <c r="C3041" s="97"/>
      <c r="D3041" s="97"/>
      <c r="E3041" s="97"/>
      <c r="F3041" s="97"/>
      <c r="G3041" s="97"/>
      <c r="H3041" s="97"/>
      <c r="I3041" s="97"/>
      <c r="J3041" s="97"/>
      <c r="K3041" s="97"/>
      <c r="L3041" s="97"/>
      <c r="M3041" s="97"/>
      <c r="N3041" s="97"/>
      <c r="O3041" s="183"/>
      <c r="P3041" s="69" t="str">
        <f>'D1'!G1691&amp;""</f>
        <v/>
      </c>
      <c r="Q3041" s="104"/>
      <c r="R3041" s="62" t="s">
        <v>2860</v>
      </c>
      <c r="S3041" s="99"/>
      <c r="T3041" s="99"/>
      <c r="U3041" s="99"/>
      <c r="V3041" s="99"/>
      <c r="W3041" s="99"/>
      <c r="X3041" s="99"/>
      <c r="Y3041" s="99"/>
      <c r="Z3041" s="99"/>
      <c r="AA3041" s="99"/>
      <c r="AB3041" s="99"/>
      <c r="AC3041" s="99"/>
      <c r="AD3041" s="99"/>
      <c r="AE3041" s="185"/>
      <c r="AF3041" s="69" t="str">
        <f>'D1'!G1692&amp;""</f>
        <v/>
      </c>
      <c r="AG3041" s="104"/>
      <c r="AH3041" s="62" t="s">
        <v>4995</v>
      </c>
      <c r="AI3041" s="99"/>
      <c r="AJ3041" s="99"/>
      <c r="AK3041" s="99"/>
      <c r="AL3041" s="99"/>
      <c r="AM3041" s="99"/>
      <c r="AN3041" s="99"/>
      <c r="AO3041" s="99"/>
      <c r="AP3041" s="99"/>
      <c r="AQ3041" s="99"/>
      <c r="AR3041" s="99"/>
      <c r="AS3041" s="99"/>
      <c r="AT3041" s="99"/>
      <c r="AU3041" s="185"/>
      <c r="AV3041" s="69" t="str">
        <f>'D1'!G1693&amp;""</f>
        <v/>
      </c>
      <c r="AW3041" s="104"/>
      <c r="AY3041" s="1" t="s">
        <v>5771</v>
      </c>
    </row>
    <row r="3042" spans="2:51">
      <c r="B3042" s="61"/>
      <c r="C3042" s="98"/>
      <c r="D3042" s="98"/>
      <c r="E3042" s="98"/>
      <c r="F3042" s="98"/>
      <c r="G3042" s="98"/>
      <c r="H3042" s="98"/>
      <c r="I3042" s="98"/>
      <c r="J3042" s="98"/>
      <c r="K3042" s="98"/>
      <c r="L3042" s="98"/>
      <c r="M3042" s="98"/>
      <c r="N3042" s="98"/>
      <c r="O3042" s="184"/>
      <c r="P3042" s="25"/>
      <c r="Q3042" s="106"/>
      <c r="R3042" s="63"/>
      <c r="S3042" s="100"/>
      <c r="T3042" s="100"/>
      <c r="U3042" s="100"/>
      <c r="V3042" s="100"/>
      <c r="W3042" s="100"/>
      <c r="X3042" s="100"/>
      <c r="Y3042" s="100"/>
      <c r="Z3042" s="100"/>
      <c r="AA3042" s="100"/>
      <c r="AB3042" s="100"/>
      <c r="AC3042" s="100"/>
      <c r="AD3042" s="100"/>
      <c r="AE3042" s="186"/>
      <c r="AF3042" s="25"/>
      <c r="AG3042" s="106"/>
      <c r="AH3042" s="63"/>
      <c r="AI3042" s="100"/>
      <c r="AJ3042" s="100"/>
      <c r="AK3042" s="100"/>
      <c r="AL3042" s="100"/>
      <c r="AM3042" s="100"/>
      <c r="AN3042" s="100"/>
      <c r="AO3042" s="100"/>
      <c r="AP3042" s="100"/>
      <c r="AQ3042" s="100"/>
      <c r="AR3042" s="100"/>
      <c r="AS3042" s="100"/>
      <c r="AT3042" s="100"/>
      <c r="AU3042" s="186"/>
      <c r="AV3042" s="25"/>
      <c r="AW3042" s="106"/>
      <c r="AY3042" s="1" t="s">
        <v>1531</v>
      </c>
    </row>
    <row r="3043" spans="2:51" ht="14.25" customHeight="1">
      <c r="B3043" s="62" t="s">
        <v>3163</v>
      </c>
      <c r="C3043" s="99"/>
      <c r="D3043" s="99"/>
      <c r="E3043" s="99"/>
      <c r="F3043" s="99"/>
      <c r="G3043" s="99"/>
      <c r="H3043" s="99"/>
      <c r="I3043" s="99"/>
      <c r="J3043" s="99"/>
      <c r="K3043" s="99"/>
      <c r="L3043" s="99"/>
      <c r="M3043" s="99"/>
      <c r="N3043" s="99"/>
      <c r="O3043" s="185"/>
      <c r="P3043" s="69" t="str">
        <f>'D1'!G1694&amp;""</f>
        <v/>
      </c>
      <c r="Q3043" s="104"/>
      <c r="R3043" s="60" t="s">
        <v>7576</v>
      </c>
      <c r="S3043" s="97"/>
      <c r="T3043" s="97"/>
      <c r="U3043" s="97"/>
      <c r="V3043" s="97"/>
      <c r="W3043" s="97"/>
      <c r="X3043" s="97"/>
      <c r="Y3043" s="97"/>
      <c r="Z3043" s="97"/>
      <c r="AA3043" s="97"/>
      <c r="AB3043" s="97"/>
      <c r="AC3043" s="97"/>
      <c r="AD3043" s="97"/>
      <c r="AE3043" s="183"/>
      <c r="AF3043" s="69" t="str">
        <f>'D1'!G1695&amp;""</f>
        <v/>
      </c>
      <c r="AG3043" s="104"/>
      <c r="AH3043" s="60" t="s">
        <v>1288</v>
      </c>
      <c r="AI3043" s="97"/>
      <c r="AJ3043" s="97"/>
      <c r="AK3043" s="97"/>
      <c r="AL3043" s="97"/>
      <c r="AM3043" s="97"/>
      <c r="AN3043" s="97"/>
      <c r="AO3043" s="97"/>
      <c r="AP3043" s="97"/>
      <c r="AQ3043" s="97"/>
      <c r="AR3043" s="97"/>
      <c r="AS3043" s="97"/>
      <c r="AT3043" s="97"/>
      <c r="AU3043" s="183"/>
      <c r="AV3043" s="69" t="str">
        <f>'D1'!G1696&amp;""</f>
        <v/>
      </c>
      <c r="AW3043" s="104"/>
    </row>
    <row r="3044" spans="2:51">
      <c r="B3044" s="63"/>
      <c r="C3044" s="100"/>
      <c r="D3044" s="100"/>
      <c r="E3044" s="100"/>
      <c r="F3044" s="100"/>
      <c r="G3044" s="100"/>
      <c r="H3044" s="100"/>
      <c r="I3044" s="100"/>
      <c r="J3044" s="100"/>
      <c r="K3044" s="100"/>
      <c r="L3044" s="100"/>
      <c r="M3044" s="100"/>
      <c r="N3044" s="100"/>
      <c r="O3044" s="186"/>
      <c r="P3044" s="25"/>
      <c r="Q3044" s="106"/>
      <c r="R3044" s="61"/>
      <c r="S3044" s="98"/>
      <c r="T3044" s="98"/>
      <c r="U3044" s="98"/>
      <c r="V3044" s="98"/>
      <c r="W3044" s="98"/>
      <c r="X3044" s="98"/>
      <c r="Y3044" s="98"/>
      <c r="Z3044" s="98"/>
      <c r="AA3044" s="98"/>
      <c r="AB3044" s="98"/>
      <c r="AC3044" s="98"/>
      <c r="AD3044" s="98"/>
      <c r="AE3044" s="184"/>
      <c r="AF3044" s="25"/>
      <c r="AG3044" s="106"/>
      <c r="AH3044" s="61"/>
      <c r="AI3044" s="98"/>
      <c r="AJ3044" s="98"/>
      <c r="AK3044" s="98"/>
      <c r="AL3044" s="98"/>
      <c r="AM3044" s="98"/>
      <c r="AN3044" s="98"/>
      <c r="AO3044" s="98"/>
      <c r="AP3044" s="98"/>
      <c r="AQ3044" s="98"/>
      <c r="AR3044" s="98"/>
      <c r="AS3044" s="98"/>
      <c r="AT3044" s="98"/>
      <c r="AU3044" s="184"/>
      <c r="AV3044" s="25"/>
      <c r="AW3044" s="106"/>
    </row>
    <row r="3045" spans="2:51" ht="14.1" customHeight="1">
      <c r="B3045" s="60" t="s">
        <v>5699</v>
      </c>
      <c r="C3045" s="97"/>
      <c r="D3045" s="97"/>
      <c r="E3045" s="97"/>
      <c r="F3045" s="97"/>
      <c r="G3045" s="97"/>
      <c r="H3045" s="97"/>
      <c r="I3045" s="97"/>
      <c r="J3045" s="97"/>
      <c r="K3045" s="97"/>
      <c r="L3045" s="97"/>
      <c r="M3045" s="97"/>
      <c r="N3045" s="97"/>
      <c r="O3045" s="183"/>
      <c r="P3045" s="69" t="str">
        <f>'D1'!G1697&amp;""</f>
        <v/>
      </c>
      <c r="Q3045" s="104"/>
      <c r="R3045" s="60" t="s">
        <v>2208</v>
      </c>
      <c r="S3045" s="97"/>
      <c r="T3045" s="97"/>
      <c r="U3045" s="97"/>
      <c r="V3045" s="97"/>
      <c r="W3045" s="97"/>
      <c r="X3045" s="97"/>
      <c r="Y3045" s="97"/>
      <c r="Z3045" s="97"/>
      <c r="AA3045" s="97"/>
      <c r="AB3045" s="97"/>
      <c r="AC3045" s="97"/>
      <c r="AD3045" s="97"/>
      <c r="AE3045" s="183"/>
      <c r="AF3045" s="69" t="str">
        <f>'D1'!G1698&amp;""</f>
        <v/>
      </c>
      <c r="AG3045" s="104"/>
      <c r="AH3045" s="62" t="s">
        <v>4080</v>
      </c>
      <c r="AI3045" s="99"/>
      <c r="AJ3045" s="99"/>
      <c r="AK3045" s="99"/>
      <c r="AL3045" s="99"/>
      <c r="AM3045" s="99"/>
      <c r="AN3045" s="99"/>
      <c r="AO3045" s="99"/>
      <c r="AP3045" s="99"/>
      <c r="AQ3045" s="99"/>
      <c r="AR3045" s="99"/>
      <c r="AS3045" s="99"/>
      <c r="AT3045" s="99"/>
      <c r="AU3045" s="185"/>
      <c r="AV3045" s="69" t="str">
        <f>'D1'!G1699&amp;""</f>
        <v/>
      </c>
      <c r="AW3045" s="104"/>
    </row>
    <row r="3046" spans="2:51">
      <c r="B3046" s="61"/>
      <c r="C3046" s="98"/>
      <c r="D3046" s="98"/>
      <c r="E3046" s="98"/>
      <c r="F3046" s="98"/>
      <c r="G3046" s="98"/>
      <c r="H3046" s="98"/>
      <c r="I3046" s="98"/>
      <c r="J3046" s="98"/>
      <c r="K3046" s="98"/>
      <c r="L3046" s="98"/>
      <c r="M3046" s="98"/>
      <c r="N3046" s="98"/>
      <c r="O3046" s="184"/>
      <c r="P3046" s="25"/>
      <c r="Q3046" s="106"/>
      <c r="R3046" s="61"/>
      <c r="S3046" s="98"/>
      <c r="T3046" s="98"/>
      <c r="U3046" s="98"/>
      <c r="V3046" s="98"/>
      <c r="W3046" s="98"/>
      <c r="X3046" s="98"/>
      <c r="Y3046" s="98"/>
      <c r="Z3046" s="98"/>
      <c r="AA3046" s="98"/>
      <c r="AB3046" s="98"/>
      <c r="AC3046" s="98"/>
      <c r="AD3046" s="98"/>
      <c r="AE3046" s="184"/>
      <c r="AF3046" s="25"/>
      <c r="AG3046" s="106"/>
      <c r="AH3046" s="63"/>
      <c r="AI3046" s="100"/>
      <c r="AJ3046" s="100"/>
      <c r="AK3046" s="100"/>
      <c r="AL3046" s="100"/>
      <c r="AM3046" s="100"/>
      <c r="AN3046" s="100"/>
      <c r="AO3046" s="100"/>
      <c r="AP3046" s="100"/>
      <c r="AQ3046" s="100"/>
      <c r="AR3046" s="100"/>
      <c r="AS3046" s="100"/>
      <c r="AT3046" s="100"/>
      <c r="AU3046" s="186"/>
      <c r="AV3046" s="25"/>
      <c r="AW3046" s="106"/>
    </row>
    <row r="3047" spans="2:51" ht="14.1" customHeight="1">
      <c r="B3047" s="60" t="s">
        <v>2886</v>
      </c>
      <c r="C3047" s="97"/>
      <c r="D3047" s="97"/>
      <c r="E3047" s="97"/>
      <c r="F3047" s="97"/>
      <c r="G3047" s="97"/>
      <c r="H3047" s="97"/>
      <c r="I3047" s="97"/>
      <c r="J3047" s="97"/>
      <c r="K3047" s="97"/>
      <c r="L3047" s="97"/>
      <c r="M3047" s="97"/>
      <c r="N3047" s="97"/>
      <c r="O3047" s="183"/>
      <c r="P3047" s="69" t="str">
        <f>'D1'!G1700&amp;""</f>
        <v/>
      </c>
      <c r="Q3047" s="104"/>
      <c r="R3047" s="62" t="s">
        <v>7577</v>
      </c>
      <c r="S3047" s="99"/>
      <c r="T3047" s="99"/>
      <c r="U3047" s="99"/>
      <c r="V3047" s="99"/>
      <c r="W3047" s="99"/>
      <c r="X3047" s="99"/>
      <c r="Y3047" s="99"/>
      <c r="Z3047" s="99"/>
      <c r="AA3047" s="99"/>
      <c r="AB3047" s="99"/>
      <c r="AC3047" s="99"/>
      <c r="AD3047" s="99"/>
      <c r="AE3047" s="185"/>
      <c r="AF3047" s="69" t="str">
        <f>'D1'!G1701&amp;""</f>
        <v/>
      </c>
      <c r="AG3047" s="104"/>
      <c r="AH3047" s="60" t="s">
        <v>3196</v>
      </c>
      <c r="AI3047" s="97"/>
      <c r="AJ3047" s="97"/>
      <c r="AK3047" s="97"/>
      <c r="AL3047" s="97"/>
      <c r="AM3047" s="97"/>
      <c r="AN3047" s="97"/>
      <c r="AO3047" s="97"/>
      <c r="AP3047" s="97"/>
      <c r="AQ3047" s="97"/>
      <c r="AR3047" s="97"/>
      <c r="AS3047" s="97"/>
      <c r="AT3047" s="97"/>
      <c r="AU3047" s="183"/>
      <c r="AV3047" s="69" t="str">
        <f>'D1'!G1702&amp;""</f>
        <v/>
      </c>
      <c r="AW3047" s="104"/>
    </row>
    <row r="3048" spans="2:51">
      <c r="B3048" s="61"/>
      <c r="C3048" s="98"/>
      <c r="D3048" s="98"/>
      <c r="E3048" s="98"/>
      <c r="F3048" s="98"/>
      <c r="G3048" s="98"/>
      <c r="H3048" s="98"/>
      <c r="I3048" s="98"/>
      <c r="J3048" s="98"/>
      <c r="K3048" s="98"/>
      <c r="L3048" s="98"/>
      <c r="M3048" s="98"/>
      <c r="N3048" s="98"/>
      <c r="O3048" s="184"/>
      <c r="P3048" s="25"/>
      <c r="Q3048" s="106"/>
      <c r="R3048" s="63"/>
      <c r="S3048" s="100"/>
      <c r="T3048" s="100"/>
      <c r="U3048" s="100"/>
      <c r="V3048" s="100"/>
      <c r="W3048" s="100"/>
      <c r="X3048" s="100"/>
      <c r="Y3048" s="100"/>
      <c r="Z3048" s="100"/>
      <c r="AA3048" s="100"/>
      <c r="AB3048" s="100"/>
      <c r="AC3048" s="100"/>
      <c r="AD3048" s="100"/>
      <c r="AE3048" s="186"/>
      <c r="AF3048" s="25"/>
      <c r="AG3048" s="106"/>
      <c r="AH3048" s="61"/>
      <c r="AI3048" s="98"/>
      <c r="AJ3048" s="98"/>
      <c r="AK3048" s="98"/>
      <c r="AL3048" s="98"/>
      <c r="AM3048" s="98"/>
      <c r="AN3048" s="98"/>
      <c r="AO3048" s="98"/>
      <c r="AP3048" s="98"/>
      <c r="AQ3048" s="98"/>
      <c r="AR3048" s="98"/>
      <c r="AS3048" s="98"/>
      <c r="AT3048" s="98"/>
      <c r="AU3048" s="184"/>
      <c r="AV3048" s="25"/>
      <c r="AW3048" s="106"/>
    </row>
    <row r="3049" spans="2:51" ht="14.1" customHeight="1">
      <c r="B3049" s="62" t="s">
        <v>5548</v>
      </c>
      <c r="C3049" s="99"/>
      <c r="D3049" s="99"/>
      <c r="E3049" s="99"/>
      <c r="F3049" s="99"/>
      <c r="G3049" s="99"/>
      <c r="H3049" s="99"/>
      <c r="I3049" s="99"/>
      <c r="J3049" s="99"/>
      <c r="K3049" s="99"/>
      <c r="L3049" s="99"/>
      <c r="M3049" s="99"/>
      <c r="N3049" s="99"/>
      <c r="O3049" s="185"/>
      <c r="P3049" s="69" t="str">
        <f>'D1'!G1703&amp;""</f>
        <v/>
      </c>
      <c r="Q3049" s="104"/>
      <c r="R3049" s="60" t="s">
        <v>1217</v>
      </c>
      <c r="S3049" s="97"/>
      <c r="T3049" s="97"/>
      <c r="U3049" s="97"/>
      <c r="V3049" s="97"/>
      <c r="W3049" s="97"/>
      <c r="X3049" s="97"/>
      <c r="Y3049" s="97"/>
      <c r="Z3049" s="97"/>
      <c r="AA3049" s="97"/>
      <c r="AB3049" s="97"/>
      <c r="AC3049" s="97"/>
      <c r="AD3049" s="97"/>
      <c r="AE3049" s="183"/>
      <c r="AF3049" s="69" t="str">
        <f>'D1'!G1704&amp;""</f>
        <v/>
      </c>
      <c r="AG3049" s="104"/>
      <c r="AH3049" s="60" t="s">
        <v>7316</v>
      </c>
      <c r="AI3049" s="97"/>
      <c r="AJ3049" s="97"/>
      <c r="AK3049" s="97"/>
      <c r="AL3049" s="97"/>
      <c r="AM3049" s="97"/>
      <c r="AN3049" s="97"/>
      <c r="AO3049" s="97"/>
      <c r="AP3049" s="97"/>
      <c r="AQ3049" s="97"/>
      <c r="AR3049" s="97"/>
      <c r="AS3049" s="97"/>
      <c r="AT3049" s="97"/>
      <c r="AU3049" s="183"/>
      <c r="AV3049" s="69" t="str">
        <f>'D1'!G1705&amp;""</f>
        <v/>
      </c>
      <c r="AW3049" s="104"/>
    </row>
    <row r="3050" spans="2:51">
      <c r="B3050" s="63"/>
      <c r="C3050" s="100"/>
      <c r="D3050" s="100"/>
      <c r="E3050" s="100"/>
      <c r="F3050" s="100"/>
      <c r="G3050" s="100"/>
      <c r="H3050" s="100"/>
      <c r="I3050" s="100"/>
      <c r="J3050" s="100"/>
      <c r="K3050" s="100"/>
      <c r="L3050" s="100"/>
      <c r="M3050" s="100"/>
      <c r="N3050" s="100"/>
      <c r="O3050" s="186"/>
      <c r="P3050" s="25"/>
      <c r="Q3050" s="106"/>
      <c r="R3050" s="61"/>
      <c r="S3050" s="98"/>
      <c r="T3050" s="98"/>
      <c r="U3050" s="98"/>
      <c r="V3050" s="98"/>
      <c r="W3050" s="98"/>
      <c r="X3050" s="98"/>
      <c r="Y3050" s="98"/>
      <c r="Z3050" s="98"/>
      <c r="AA3050" s="98"/>
      <c r="AB3050" s="98"/>
      <c r="AC3050" s="98"/>
      <c r="AD3050" s="98"/>
      <c r="AE3050" s="184"/>
      <c r="AF3050" s="25"/>
      <c r="AG3050" s="106"/>
      <c r="AH3050" s="61"/>
      <c r="AI3050" s="98"/>
      <c r="AJ3050" s="98"/>
      <c r="AK3050" s="98"/>
      <c r="AL3050" s="98"/>
      <c r="AM3050" s="98"/>
      <c r="AN3050" s="98"/>
      <c r="AO3050" s="98"/>
      <c r="AP3050" s="98"/>
      <c r="AQ3050" s="98"/>
      <c r="AR3050" s="98"/>
      <c r="AS3050" s="98"/>
      <c r="AT3050" s="98"/>
      <c r="AU3050" s="184"/>
      <c r="AV3050" s="25"/>
      <c r="AW3050" s="106"/>
    </row>
    <row r="3051" spans="2:51" ht="14.1" customHeight="1">
      <c r="B3051" s="62" t="s">
        <v>4820</v>
      </c>
      <c r="C3051" s="99"/>
      <c r="D3051" s="99"/>
      <c r="E3051" s="99"/>
      <c r="F3051" s="99"/>
      <c r="G3051" s="99"/>
      <c r="H3051" s="99"/>
      <c r="I3051" s="99"/>
      <c r="J3051" s="99"/>
      <c r="K3051" s="99"/>
      <c r="L3051" s="99"/>
      <c r="M3051" s="99"/>
      <c r="N3051" s="99"/>
      <c r="O3051" s="185"/>
      <c r="P3051" s="69" t="str">
        <f>'D1'!G1706&amp;""</f>
        <v/>
      </c>
      <c r="Q3051" s="104"/>
      <c r="R3051" s="60" t="s">
        <v>7578</v>
      </c>
      <c r="S3051" s="97"/>
      <c r="T3051" s="97"/>
      <c r="U3051" s="97"/>
      <c r="V3051" s="97"/>
      <c r="W3051" s="97"/>
      <c r="X3051" s="97"/>
      <c r="Y3051" s="97"/>
      <c r="Z3051" s="97"/>
      <c r="AA3051" s="97"/>
      <c r="AB3051" s="97"/>
      <c r="AC3051" s="97"/>
      <c r="AD3051" s="97"/>
      <c r="AE3051" s="183"/>
      <c r="AF3051" s="69" t="str">
        <f>'D1'!G1707&amp;""</f>
        <v/>
      </c>
      <c r="AG3051" s="104"/>
      <c r="AH3051" s="60" t="s">
        <v>3845</v>
      </c>
      <c r="AI3051" s="97"/>
      <c r="AJ3051" s="97"/>
      <c r="AK3051" s="97"/>
      <c r="AL3051" s="97"/>
      <c r="AM3051" s="97"/>
      <c r="AN3051" s="97"/>
      <c r="AO3051" s="97"/>
      <c r="AP3051" s="97"/>
      <c r="AQ3051" s="97"/>
      <c r="AR3051" s="97"/>
      <c r="AS3051" s="97"/>
      <c r="AT3051" s="97"/>
      <c r="AU3051" s="183"/>
      <c r="AV3051" s="69" t="str">
        <f>'D1'!G1708&amp;""</f>
        <v/>
      </c>
      <c r="AW3051" s="104"/>
    </row>
    <row r="3052" spans="2:51">
      <c r="B3052" s="63"/>
      <c r="C3052" s="100"/>
      <c r="D3052" s="100"/>
      <c r="E3052" s="100"/>
      <c r="F3052" s="100"/>
      <c r="G3052" s="100"/>
      <c r="H3052" s="100"/>
      <c r="I3052" s="100"/>
      <c r="J3052" s="100"/>
      <c r="K3052" s="100"/>
      <c r="L3052" s="100"/>
      <c r="M3052" s="100"/>
      <c r="N3052" s="100"/>
      <c r="O3052" s="186"/>
      <c r="P3052" s="25"/>
      <c r="Q3052" s="106"/>
      <c r="R3052" s="61"/>
      <c r="S3052" s="98"/>
      <c r="T3052" s="98"/>
      <c r="U3052" s="98"/>
      <c r="V3052" s="98"/>
      <c r="W3052" s="98"/>
      <c r="X3052" s="98"/>
      <c r="Y3052" s="98"/>
      <c r="Z3052" s="98"/>
      <c r="AA3052" s="98"/>
      <c r="AB3052" s="98"/>
      <c r="AC3052" s="98"/>
      <c r="AD3052" s="98"/>
      <c r="AE3052" s="184"/>
      <c r="AF3052" s="25"/>
      <c r="AG3052" s="106"/>
      <c r="AH3052" s="61"/>
      <c r="AI3052" s="98"/>
      <c r="AJ3052" s="98"/>
      <c r="AK3052" s="98"/>
      <c r="AL3052" s="98"/>
      <c r="AM3052" s="98"/>
      <c r="AN3052" s="98"/>
      <c r="AO3052" s="98"/>
      <c r="AP3052" s="98"/>
      <c r="AQ3052" s="98"/>
      <c r="AR3052" s="98"/>
      <c r="AS3052" s="98"/>
      <c r="AT3052" s="98"/>
      <c r="AU3052" s="184"/>
      <c r="AV3052" s="25"/>
      <c r="AW3052" s="106"/>
    </row>
    <row r="3053" spans="2:51" ht="14.1" customHeight="1">
      <c r="B3053" s="60" t="s">
        <v>4129</v>
      </c>
      <c r="C3053" s="97"/>
      <c r="D3053" s="97"/>
      <c r="E3053" s="97"/>
      <c r="F3053" s="97"/>
      <c r="G3053" s="97"/>
      <c r="H3053" s="97"/>
      <c r="I3053" s="97"/>
      <c r="J3053" s="97"/>
      <c r="K3053" s="97"/>
      <c r="L3053" s="97"/>
      <c r="M3053" s="97"/>
      <c r="N3053" s="97"/>
      <c r="O3053" s="183"/>
      <c r="P3053" s="69" t="str">
        <f>'D1'!G1709&amp;""</f>
        <v/>
      </c>
      <c r="Q3053" s="104"/>
      <c r="R3053" s="60" t="s">
        <v>2271</v>
      </c>
      <c r="S3053" s="97"/>
      <c r="T3053" s="97"/>
      <c r="U3053" s="97"/>
      <c r="V3053" s="97"/>
      <c r="W3053" s="97"/>
      <c r="X3053" s="97"/>
      <c r="Y3053" s="97"/>
      <c r="Z3053" s="97"/>
      <c r="AA3053" s="97"/>
      <c r="AB3053" s="97"/>
      <c r="AC3053" s="97"/>
      <c r="AD3053" s="97"/>
      <c r="AE3053" s="183"/>
      <c r="AF3053" s="69" t="str">
        <f>'D1'!G1710&amp;""</f>
        <v/>
      </c>
      <c r="AG3053" s="104"/>
      <c r="AH3053" s="60" t="s">
        <v>7556</v>
      </c>
      <c r="AI3053" s="97"/>
      <c r="AJ3053" s="97"/>
      <c r="AK3053" s="97"/>
      <c r="AL3053" s="97"/>
      <c r="AM3053" s="97"/>
      <c r="AN3053" s="97"/>
      <c r="AO3053" s="97"/>
      <c r="AP3053" s="97"/>
      <c r="AQ3053" s="97"/>
      <c r="AR3053" s="97"/>
      <c r="AS3053" s="97"/>
      <c r="AT3053" s="97"/>
      <c r="AU3053" s="183"/>
      <c r="AV3053" s="69" t="str">
        <f>'D1'!G1711&amp;""</f>
        <v/>
      </c>
      <c r="AW3053" s="104"/>
    </row>
    <row r="3054" spans="2:51">
      <c r="B3054" s="61"/>
      <c r="C3054" s="98"/>
      <c r="D3054" s="98"/>
      <c r="E3054" s="98"/>
      <c r="F3054" s="98"/>
      <c r="G3054" s="98"/>
      <c r="H3054" s="98"/>
      <c r="I3054" s="98"/>
      <c r="J3054" s="98"/>
      <c r="K3054" s="98"/>
      <c r="L3054" s="98"/>
      <c r="M3054" s="98"/>
      <c r="N3054" s="98"/>
      <c r="O3054" s="184"/>
      <c r="P3054" s="25"/>
      <c r="Q3054" s="106"/>
      <c r="R3054" s="61"/>
      <c r="S3054" s="98"/>
      <c r="T3054" s="98"/>
      <c r="U3054" s="98"/>
      <c r="V3054" s="98"/>
      <c r="W3054" s="98"/>
      <c r="X3054" s="98"/>
      <c r="Y3054" s="98"/>
      <c r="Z3054" s="98"/>
      <c r="AA3054" s="98"/>
      <c r="AB3054" s="98"/>
      <c r="AC3054" s="98"/>
      <c r="AD3054" s="98"/>
      <c r="AE3054" s="184"/>
      <c r="AF3054" s="25"/>
      <c r="AG3054" s="106"/>
      <c r="AH3054" s="61"/>
      <c r="AI3054" s="98"/>
      <c r="AJ3054" s="98"/>
      <c r="AK3054" s="98"/>
      <c r="AL3054" s="98"/>
      <c r="AM3054" s="98"/>
      <c r="AN3054" s="98"/>
      <c r="AO3054" s="98"/>
      <c r="AP3054" s="98"/>
      <c r="AQ3054" s="98"/>
      <c r="AR3054" s="98"/>
      <c r="AS3054" s="98"/>
      <c r="AT3054" s="98"/>
      <c r="AU3054" s="184"/>
      <c r="AV3054" s="25"/>
      <c r="AW3054" s="106"/>
    </row>
    <row r="3055" spans="2:51" ht="14.1" customHeight="1">
      <c r="B3055" s="60" t="s">
        <v>3199</v>
      </c>
      <c r="C3055" s="97"/>
      <c r="D3055" s="97"/>
      <c r="E3055" s="97"/>
      <c r="F3055" s="97"/>
      <c r="G3055" s="97"/>
      <c r="H3055" s="97"/>
      <c r="I3055" s="97"/>
      <c r="J3055" s="97"/>
      <c r="K3055" s="97"/>
      <c r="L3055" s="97"/>
      <c r="M3055" s="97"/>
      <c r="N3055" s="97"/>
      <c r="O3055" s="183"/>
      <c r="P3055" s="69" t="str">
        <f>'D1'!G1712&amp;""</f>
        <v/>
      </c>
      <c r="Q3055" s="104"/>
      <c r="R3055" s="60" t="s">
        <v>5571</v>
      </c>
      <c r="S3055" s="97"/>
      <c r="T3055" s="97"/>
      <c r="U3055" s="97"/>
      <c r="V3055" s="97"/>
      <c r="W3055" s="97"/>
      <c r="X3055" s="97"/>
      <c r="Y3055" s="97"/>
      <c r="Z3055" s="97"/>
      <c r="AA3055" s="97"/>
      <c r="AB3055" s="97"/>
      <c r="AC3055" s="97"/>
      <c r="AD3055" s="97"/>
      <c r="AE3055" s="183"/>
      <c r="AF3055" s="69" t="str">
        <f>'D1'!G1713&amp;""</f>
        <v/>
      </c>
      <c r="AG3055" s="104"/>
      <c r="AH3055" s="60" t="s">
        <v>7579</v>
      </c>
      <c r="AI3055" s="97"/>
      <c r="AJ3055" s="97"/>
      <c r="AK3055" s="97"/>
      <c r="AL3055" s="97"/>
      <c r="AM3055" s="97"/>
      <c r="AN3055" s="97"/>
      <c r="AO3055" s="97"/>
      <c r="AP3055" s="97"/>
      <c r="AQ3055" s="97"/>
      <c r="AR3055" s="97"/>
      <c r="AS3055" s="97"/>
      <c r="AT3055" s="97"/>
      <c r="AU3055" s="183"/>
      <c r="AV3055" s="69" t="str">
        <f>'D1'!G1714&amp;""</f>
        <v/>
      </c>
      <c r="AW3055" s="104"/>
    </row>
    <row r="3056" spans="2:51">
      <c r="B3056" s="61"/>
      <c r="C3056" s="98"/>
      <c r="D3056" s="98"/>
      <c r="E3056" s="98"/>
      <c r="F3056" s="98"/>
      <c r="G3056" s="98"/>
      <c r="H3056" s="98"/>
      <c r="I3056" s="98"/>
      <c r="J3056" s="98"/>
      <c r="K3056" s="98"/>
      <c r="L3056" s="98"/>
      <c r="M3056" s="98"/>
      <c r="N3056" s="98"/>
      <c r="O3056" s="184"/>
      <c r="P3056" s="25"/>
      <c r="Q3056" s="106"/>
      <c r="R3056" s="61"/>
      <c r="S3056" s="98"/>
      <c r="T3056" s="98"/>
      <c r="U3056" s="98"/>
      <c r="V3056" s="98"/>
      <c r="W3056" s="98"/>
      <c r="X3056" s="98"/>
      <c r="Y3056" s="98"/>
      <c r="Z3056" s="98"/>
      <c r="AA3056" s="98"/>
      <c r="AB3056" s="98"/>
      <c r="AC3056" s="98"/>
      <c r="AD3056" s="98"/>
      <c r="AE3056" s="184"/>
      <c r="AF3056" s="25"/>
      <c r="AG3056" s="106"/>
      <c r="AH3056" s="61"/>
      <c r="AI3056" s="98"/>
      <c r="AJ3056" s="98"/>
      <c r="AK3056" s="98"/>
      <c r="AL3056" s="98"/>
      <c r="AM3056" s="98"/>
      <c r="AN3056" s="98"/>
      <c r="AO3056" s="98"/>
      <c r="AP3056" s="98"/>
      <c r="AQ3056" s="98"/>
      <c r="AR3056" s="98"/>
      <c r="AS3056" s="98"/>
      <c r="AT3056" s="98"/>
      <c r="AU3056" s="184"/>
      <c r="AV3056" s="25"/>
      <c r="AW3056" s="106"/>
    </row>
    <row r="3057" spans="1:60" ht="14.1" customHeight="1">
      <c r="B3057" s="62" t="s">
        <v>7268</v>
      </c>
      <c r="C3057" s="99"/>
      <c r="D3057" s="99"/>
      <c r="E3057" s="99"/>
      <c r="F3057" s="99"/>
      <c r="G3057" s="99"/>
      <c r="H3057" s="99"/>
      <c r="I3057" s="99"/>
      <c r="J3057" s="99"/>
      <c r="K3057" s="99"/>
      <c r="L3057" s="99"/>
      <c r="M3057" s="99"/>
      <c r="N3057" s="99"/>
      <c r="O3057" s="185"/>
      <c r="P3057" s="69" t="str">
        <f>'D1'!G1715&amp;""</f>
        <v/>
      </c>
      <c r="Q3057" s="104"/>
      <c r="R3057" s="60" t="s">
        <v>784</v>
      </c>
      <c r="S3057" s="97"/>
      <c r="T3057" s="97"/>
      <c r="U3057" s="97"/>
      <c r="V3057" s="97"/>
      <c r="W3057" s="97"/>
      <c r="X3057" s="97"/>
      <c r="Y3057" s="97"/>
      <c r="Z3057" s="97"/>
      <c r="AA3057" s="97"/>
      <c r="AB3057" s="97"/>
      <c r="AC3057" s="97"/>
      <c r="AD3057" s="97"/>
      <c r="AE3057" s="183"/>
      <c r="AF3057" s="69" t="str">
        <f>'D1'!G1716&amp;""</f>
        <v/>
      </c>
      <c r="AG3057" s="104"/>
      <c r="AH3057" s="60" t="s">
        <v>7580</v>
      </c>
      <c r="AI3057" s="97"/>
      <c r="AJ3057" s="97"/>
      <c r="AK3057" s="97"/>
      <c r="AL3057" s="97"/>
      <c r="AM3057" s="97"/>
      <c r="AN3057" s="97"/>
      <c r="AO3057" s="97"/>
      <c r="AP3057" s="97"/>
      <c r="AQ3057" s="97"/>
      <c r="AR3057" s="97"/>
      <c r="AS3057" s="97"/>
      <c r="AT3057" s="97"/>
      <c r="AU3057" s="183"/>
      <c r="AV3057" s="69" t="str">
        <f>'D1'!G1717&amp;""</f>
        <v/>
      </c>
      <c r="AW3057" s="104"/>
    </row>
    <row r="3058" spans="1:60">
      <c r="B3058" s="63"/>
      <c r="C3058" s="100"/>
      <c r="D3058" s="100"/>
      <c r="E3058" s="100"/>
      <c r="F3058" s="100"/>
      <c r="G3058" s="100"/>
      <c r="H3058" s="100"/>
      <c r="I3058" s="100"/>
      <c r="J3058" s="100"/>
      <c r="K3058" s="100"/>
      <c r="L3058" s="100"/>
      <c r="M3058" s="100"/>
      <c r="N3058" s="100"/>
      <c r="O3058" s="186"/>
      <c r="P3058" s="25"/>
      <c r="Q3058" s="106"/>
      <c r="R3058" s="61"/>
      <c r="S3058" s="98"/>
      <c r="T3058" s="98"/>
      <c r="U3058" s="98"/>
      <c r="V3058" s="98"/>
      <c r="W3058" s="98"/>
      <c r="X3058" s="98"/>
      <c r="Y3058" s="98"/>
      <c r="Z3058" s="98"/>
      <c r="AA3058" s="98"/>
      <c r="AB3058" s="98"/>
      <c r="AC3058" s="98"/>
      <c r="AD3058" s="98"/>
      <c r="AE3058" s="184"/>
      <c r="AF3058" s="25"/>
      <c r="AG3058" s="106"/>
      <c r="AH3058" s="61"/>
      <c r="AI3058" s="98"/>
      <c r="AJ3058" s="98"/>
      <c r="AK3058" s="98"/>
      <c r="AL3058" s="98"/>
      <c r="AM3058" s="98"/>
      <c r="AN3058" s="98"/>
      <c r="AO3058" s="98"/>
      <c r="AP3058" s="98"/>
      <c r="AQ3058" s="98"/>
      <c r="AR3058" s="98"/>
      <c r="AS3058" s="98"/>
      <c r="AT3058" s="98"/>
      <c r="AU3058" s="184"/>
      <c r="AV3058" s="25"/>
      <c r="AW3058" s="106"/>
    </row>
    <row r="3059" spans="1:60" ht="14.1" customHeight="1">
      <c r="B3059" s="60" t="s">
        <v>2836</v>
      </c>
      <c r="C3059" s="97"/>
      <c r="D3059" s="97"/>
      <c r="E3059" s="97"/>
      <c r="F3059" s="97"/>
      <c r="G3059" s="97"/>
      <c r="H3059" s="97"/>
      <c r="I3059" s="97"/>
      <c r="J3059" s="97"/>
      <c r="K3059" s="97"/>
      <c r="L3059" s="97"/>
      <c r="M3059" s="97"/>
      <c r="N3059" s="97"/>
      <c r="O3059" s="183"/>
      <c r="P3059" s="69" t="str">
        <f>'D1'!G1718&amp;""</f>
        <v/>
      </c>
      <c r="Q3059" s="104"/>
      <c r="R3059" s="60" t="s">
        <v>7581</v>
      </c>
      <c r="S3059" s="97"/>
      <c r="T3059" s="97"/>
      <c r="U3059" s="97"/>
      <c r="V3059" s="97"/>
      <c r="W3059" s="97"/>
      <c r="X3059" s="97"/>
      <c r="Y3059" s="97"/>
      <c r="Z3059" s="97"/>
      <c r="AA3059" s="97"/>
      <c r="AB3059" s="97"/>
      <c r="AC3059" s="97"/>
      <c r="AD3059" s="97"/>
      <c r="AE3059" s="183"/>
      <c r="AF3059" s="69" t="str">
        <f>'D1'!G1719&amp;""</f>
        <v/>
      </c>
      <c r="AG3059" s="104"/>
      <c r="AH3059" s="60" t="s">
        <v>2743</v>
      </c>
      <c r="AI3059" s="97"/>
      <c r="AJ3059" s="97"/>
      <c r="AK3059" s="97"/>
      <c r="AL3059" s="97"/>
      <c r="AM3059" s="97"/>
      <c r="AN3059" s="97"/>
      <c r="AO3059" s="97"/>
      <c r="AP3059" s="97"/>
      <c r="AQ3059" s="97"/>
      <c r="AR3059" s="97"/>
      <c r="AS3059" s="97"/>
      <c r="AT3059" s="97"/>
      <c r="AU3059" s="183"/>
      <c r="AV3059" s="69" t="str">
        <f>'D1'!G1720&amp;""</f>
        <v/>
      </c>
      <c r="AW3059" s="104"/>
    </row>
    <row r="3060" spans="1:60">
      <c r="B3060" s="61"/>
      <c r="C3060" s="98"/>
      <c r="D3060" s="98"/>
      <c r="E3060" s="98"/>
      <c r="F3060" s="98"/>
      <c r="G3060" s="98"/>
      <c r="H3060" s="98"/>
      <c r="I3060" s="98"/>
      <c r="J3060" s="98"/>
      <c r="K3060" s="98"/>
      <c r="L3060" s="98"/>
      <c r="M3060" s="98"/>
      <c r="N3060" s="98"/>
      <c r="O3060" s="184"/>
      <c r="P3060" s="25"/>
      <c r="Q3060" s="106"/>
      <c r="R3060" s="61"/>
      <c r="S3060" s="98"/>
      <c r="T3060" s="98"/>
      <c r="U3060" s="98"/>
      <c r="V3060" s="98"/>
      <c r="W3060" s="98"/>
      <c r="X3060" s="98"/>
      <c r="Y3060" s="98"/>
      <c r="Z3060" s="98"/>
      <c r="AA3060" s="98"/>
      <c r="AB3060" s="98"/>
      <c r="AC3060" s="98"/>
      <c r="AD3060" s="98"/>
      <c r="AE3060" s="184"/>
      <c r="AF3060" s="25"/>
      <c r="AG3060" s="106"/>
      <c r="AH3060" s="61"/>
      <c r="AI3060" s="98"/>
      <c r="AJ3060" s="98"/>
      <c r="AK3060" s="98"/>
      <c r="AL3060" s="98"/>
      <c r="AM3060" s="98"/>
      <c r="AN3060" s="98"/>
      <c r="AO3060" s="98"/>
      <c r="AP3060" s="98"/>
      <c r="AQ3060" s="98"/>
      <c r="AR3060" s="98"/>
      <c r="AS3060" s="98"/>
      <c r="AT3060" s="98"/>
      <c r="AU3060" s="184"/>
      <c r="AV3060" s="25"/>
      <c r="AW3060" s="106"/>
    </row>
    <row r="3062" spans="1:60">
      <c r="A3062" s="6" t="s">
        <v>7637</v>
      </c>
    </row>
    <row r="3064" spans="1:60" s="1" customFormat="1">
      <c r="A3064" s="1"/>
      <c r="B3064" s="11" t="s">
        <v>288</v>
      </c>
      <c r="C3064" s="35"/>
      <c r="D3064" s="35"/>
      <c r="E3064" s="35"/>
      <c r="F3064" s="35"/>
      <c r="G3064" s="35"/>
      <c r="H3064" s="35"/>
      <c r="I3064" s="35"/>
      <c r="J3064" s="35"/>
      <c r="K3064" s="35"/>
      <c r="L3064" s="35"/>
      <c r="M3064" s="35"/>
      <c r="N3064" s="35"/>
      <c r="O3064" s="143"/>
      <c r="P3064" s="11" t="s">
        <v>7274</v>
      </c>
      <c r="Q3064" s="143"/>
      <c r="R3064" s="11" t="s">
        <v>288</v>
      </c>
      <c r="S3064" s="35"/>
      <c r="T3064" s="35"/>
      <c r="U3064" s="35"/>
      <c r="V3064" s="35"/>
      <c r="W3064" s="35"/>
      <c r="X3064" s="35"/>
      <c r="Y3064" s="35"/>
      <c r="Z3064" s="35"/>
      <c r="AA3064" s="35"/>
      <c r="AB3064" s="35"/>
      <c r="AC3064" s="35"/>
      <c r="AD3064" s="35"/>
      <c r="AE3064" s="143"/>
      <c r="AF3064" s="11" t="s">
        <v>7274</v>
      </c>
      <c r="AG3064" s="143"/>
      <c r="AH3064" s="11" t="s">
        <v>288</v>
      </c>
      <c r="AI3064" s="35"/>
      <c r="AJ3064" s="35"/>
      <c r="AK3064" s="35"/>
      <c r="AL3064" s="35"/>
      <c r="AM3064" s="35"/>
      <c r="AN3064" s="35"/>
      <c r="AO3064" s="35"/>
      <c r="AP3064" s="35"/>
      <c r="AQ3064" s="35"/>
      <c r="AR3064" s="35"/>
      <c r="AS3064" s="35"/>
      <c r="AT3064" s="35"/>
      <c r="AU3064" s="143"/>
      <c r="AV3064" s="11" t="s">
        <v>7274</v>
      </c>
      <c r="AW3064" s="143"/>
      <c r="AX3064" s="1"/>
      <c r="AY3064" s="1"/>
      <c r="AZ3064" s="1"/>
      <c r="BA3064" s="1"/>
      <c r="BB3064" s="1"/>
      <c r="BC3064" s="1"/>
      <c r="BD3064" s="1"/>
      <c r="BE3064" s="1"/>
      <c r="BF3064" s="3"/>
      <c r="BG3064" s="3"/>
      <c r="BH3064" s="3"/>
    </row>
    <row r="3065" spans="1:60" s="1" customFormat="1" ht="14.25" customHeight="1">
      <c r="A3065" s="1"/>
      <c r="B3065" s="26" t="s">
        <v>7582</v>
      </c>
      <c r="C3065" s="78"/>
      <c r="D3065" s="78"/>
      <c r="E3065" s="78"/>
      <c r="F3065" s="78"/>
      <c r="G3065" s="78"/>
      <c r="H3065" s="78"/>
      <c r="I3065" s="78"/>
      <c r="J3065" s="78"/>
      <c r="K3065" s="78"/>
      <c r="L3065" s="78"/>
      <c r="M3065" s="78"/>
      <c r="N3065" s="78"/>
      <c r="O3065" s="107"/>
      <c r="P3065" s="69" t="str">
        <f>'D1'!G1742&amp;""</f>
        <v/>
      </c>
      <c r="Q3065" s="104"/>
      <c r="R3065" s="30" t="s">
        <v>3013</v>
      </c>
      <c r="S3065" s="30"/>
      <c r="T3065" s="30"/>
      <c r="U3065" s="30"/>
      <c r="V3065" s="30"/>
      <c r="W3065" s="30"/>
      <c r="X3065" s="30"/>
      <c r="Y3065" s="30"/>
      <c r="Z3065" s="30"/>
      <c r="AA3065" s="30"/>
      <c r="AB3065" s="30"/>
      <c r="AC3065" s="30"/>
      <c r="AD3065" s="30"/>
      <c r="AE3065" s="30"/>
      <c r="AF3065" s="69" t="str">
        <f>'D1'!G1743&amp;""</f>
        <v/>
      </c>
      <c r="AG3065" s="104"/>
      <c r="AH3065" s="26" t="s">
        <v>4957</v>
      </c>
      <c r="AI3065" s="78"/>
      <c r="AJ3065" s="78"/>
      <c r="AK3065" s="78"/>
      <c r="AL3065" s="78"/>
      <c r="AM3065" s="78"/>
      <c r="AN3065" s="78"/>
      <c r="AO3065" s="78"/>
      <c r="AP3065" s="78"/>
      <c r="AQ3065" s="78"/>
      <c r="AR3065" s="78"/>
      <c r="AS3065" s="78"/>
      <c r="AT3065" s="78"/>
      <c r="AU3065" s="107"/>
      <c r="AV3065" s="69" t="str">
        <f>'D1'!G1744&amp;""</f>
        <v/>
      </c>
      <c r="AW3065" s="104"/>
      <c r="AX3065" s="1"/>
      <c r="AY3065" s="1" t="s">
        <v>5771</v>
      </c>
      <c r="AZ3065" s="1"/>
      <c r="BA3065" s="1"/>
      <c r="BB3065" s="1"/>
      <c r="BC3065" s="1"/>
      <c r="BD3065" s="1"/>
      <c r="BE3065" s="1"/>
      <c r="BF3065" s="3"/>
      <c r="BG3065" s="3"/>
      <c r="BH3065" s="3"/>
    </row>
    <row r="3066" spans="1:60" s="1" customFormat="1">
      <c r="A3066" s="1"/>
      <c r="B3066" s="28"/>
      <c r="C3066" s="80"/>
      <c r="D3066" s="80"/>
      <c r="E3066" s="80"/>
      <c r="F3066" s="80"/>
      <c r="G3066" s="80"/>
      <c r="H3066" s="80"/>
      <c r="I3066" s="80"/>
      <c r="J3066" s="80"/>
      <c r="K3066" s="80"/>
      <c r="L3066" s="80"/>
      <c r="M3066" s="80"/>
      <c r="N3066" s="80"/>
      <c r="O3066" s="108"/>
      <c r="P3066" s="25"/>
      <c r="Q3066" s="106"/>
      <c r="R3066" s="30"/>
      <c r="S3066" s="30"/>
      <c r="T3066" s="30"/>
      <c r="U3066" s="30"/>
      <c r="V3066" s="30"/>
      <c r="W3066" s="30"/>
      <c r="X3066" s="30"/>
      <c r="Y3066" s="30"/>
      <c r="Z3066" s="30"/>
      <c r="AA3066" s="30"/>
      <c r="AB3066" s="30"/>
      <c r="AC3066" s="30"/>
      <c r="AD3066" s="30"/>
      <c r="AE3066" s="30"/>
      <c r="AF3066" s="25"/>
      <c r="AG3066" s="106"/>
      <c r="AH3066" s="28"/>
      <c r="AI3066" s="80"/>
      <c r="AJ3066" s="80"/>
      <c r="AK3066" s="80"/>
      <c r="AL3066" s="80"/>
      <c r="AM3066" s="80"/>
      <c r="AN3066" s="80"/>
      <c r="AO3066" s="80"/>
      <c r="AP3066" s="80"/>
      <c r="AQ3066" s="80"/>
      <c r="AR3066" s="80"/>
      <c r="AS3066" s="80"/>
      <c r="AT3066" s="80"/>
      <c r="AU3066" s="108"/>
      <c r="AV3066" s="25"/>
      <c r="AW3066" s="106"/>
      <c r="AX3066" s="1"/>
      <c r="AY3066" s="1" t="s">
        <v>1531</v>
      </c>
      <c r="AZ3066" s="1"/>
      <c r="BA3066" s="1"/>
      <c r="BB3066" s="1"/>
      <c r="BC3066" s="1"/>
      <c r="BD3066" s="1"/>
      <c r="BE3066" s="1"/>
      <c r="BF3066" s="3"/>
      <c r="BG3066" s="3"/>
      <c r="BH3066" s="3"/>
    </row>
    <row r="3067" spans="1:60" s="1" customFormat="1" ht="14.25" customHeight="1">
      <c r="A3067" s="1"/>
      <c r="B3067" s="26" t="s">
        <v>2933</v>
      </c>
      <c r="C3067" s="78"/>
      <c r="D3067" s="78"/>
      <c r="E3067" s="78"/>
      <c r="F3067" s="78"/>
      <c r="G3067" s="78"/>
      <c r="H3067" s="78"/>
      <c r="I3067" s="78"/>
      <c r="J3067" s="78"/>
      <c r="K3067" s="78"/>
      <c r="L3067" s="78"/>
      <c r="M3067" s="78"/>
      <c r="N3067" s="78"/>
      <c r="O3067" s="107"/>
      <c r="P3067" s="69" t="str">
        <f>'D1'!G1745&amp;""</f>
        <v/>
      </c>
      <c r="Q3067" s="104"/>
      <c r="R3067" s="26" t="s">
        <v>7583</v>
      </c>
      <c r="S3067" s="78"/>
      <c r="T3067" s="78"/>
      <c r="U3067" s="78"/>
      <c r="V3067" s="78"/>
      <c r="W3067" s="78"/>
      <c r="X3067" s="78"/>
      <c r="Y3067" s="78"/>
      <c r="Z3067" s="78"/>
      <c r="AA3067" s="78"/>
      <c r="AB3067" s="78"/>
      <c r="AC3067" s="78"/>
      <c r="AD3067" s="78"/>
      <c r="AE3067" s="107"/>
      <c r="AF3067" s="69" t="str">
        <f>'D1'!G1746&amp;""</f>
        <v/>
      </c>
      <c r="AG3067" s="104"/>
      <c r="AH3067" s="26" t="s">
        <v>6142</v>
      </c>
      <c r="AI3067" s="78"/>
      <c r="AJ3067" s="78"/>
      <c r="AK3067" s="78"/>
      <c r="AL3067" s="78"/>
      <c r="AM3067" s="78"/>
      <c r="AN3067" s="78"/>
      <c r="AO3067" s="78"/>
      <c r="AP3067" s="78"/>
      <c r="AQ3067" s="78"/>
      <c r="AR3067" s="78"/>
      <c r="AS3067" s="78"/>
      <c r="AT3067" s="78"/>
      <c r="AU3067" s="107"/>
      <c r="AV3067" s="69" t="str">
        <f>'D1'!G1747&amp;""</f>
        <v/>
      </c>
      <c r="AW3067" s="104"/>
      <c r="AX3067" s="1"/>
      <c r="AY3067" s="1"/>
      <c r="AZ3067" s="1"/>
      <c r="BA3067" s="1"/>
      <c r="BB3067" s="1"/>
      <c r="BC3067" s="1"/>
      <c r="BD3067" s="1"/>
      <c r="BE3067" s="1"/>
      <c r="BF3067" s="3"/>
      <c r="BG3067" s="3"/>
      <c r="BH3067" s="3"/>
    </row>
    <row r="3068" spans="1:60" s="1" customFormat="1">
      <c r="A3068" s="1"/>
      <c r="B3068" s="28"/>
      <c r="C3068" s="80"/>
      <c r="D3068" s="80"/>
      <c r="E3068" s="80"/>
      <c r="F3068" s="80"/>
      <c r="G3068" s="80"/>
      <c r="H3068" s="80"/>
      <c r="I3068" s="80"/>
      <c r="J3068" s="80"/>
      <c r="K3068" s="80"/>
      <c r="L3068" s="80"/>
      <c r="M3068" s="80"/>
      <c r="N3068" s="80"/>
      <c r="O3068" s="108"/>
      <c r="P3068" s="25"/>
      <c r="Q3068" s="106"/>
      <c r="R3068" s="28"/>
      <c r="S3068" s="80"/>
      <c r="T3068" s="80"/>
      <c r="U3068" s="80"/>
      <c r="V3068" s="80"/>
      <c r="W3068" s="80"/>
      <c r="X3068" s="80"/>
      <c r="Y3068" s="80"/>
      <c r="Z3068" s="80"/>
      <c r="AA3068" s="80"/>
      <c r="AB3068" s="80"/>
      <c r="AC3068" s="80"/>
      <c r="AD3068" s="80"/>
      <c r="AE3068" s="108"/>
      <c r="AF3068" s="25"/>
      <c r="AG3068" s="106"/>
      <c r="AH3068" s="28"/>
      <c r="AI3068" s="80"/>
      <c r="AJ3068" s="80"/>
      <c r="AK3068" s="80"/>
      <c r="AL3068" s="80"/>
      <c r="AM3068" s="80"/>
      <c r="AN3068" s="80"/>
      <c r="AO3068" s="80"/>
      <c r="AP3068" s="80"/>
      <c r="AQ3068" s="80"/>
      <c r="AR3068" s="80"/>
      <c r="AS3068" s="80"/>
      <c r="AT3068" s="80"/>
      <c r="AU3068" s="108"/>
      <c r="AV3068" s="25"/>
      <c r="AW3068" s="106"/>
      <c r="AX3068" s="1"/>
      <c r="AY3068" s="1"/>
      <c r="AZ3068" s="1"/>
      <c r="BA3068" s="1"/>
      <c r="BB3068" s="1"/>
      <c r="BC3068" s="1"/>
      <c r="BD3068" s="1"/>
      <c r="BE3068" s="1"/>
      <c r="BF3068" s="3"/>
      <c r="BG3068" s="3"/>
      <c r="BH3068" s="3"/>
    </row>
    <row r="3069" spans="1:60" s="1" customFormat="1" ht="14.25" customHeight="1">
      <c r="A3069" s="1"/>
      <c r="B3069" s="30" t="s">
        <v>4154</v>
      </c>
      <c r="C3069" s="30"/>
      <c r="D3069" s="30"/>
      <c r="E3069" s="30"/>
      <c r="F3069" s="30"/>
      <c r="G3069" s="30"/>
      <c r="H3069" s="30"/>
      <c r="I3069" s="30"/>
      <c r="J3069" s="30"/>
      <c r="K3069" s="30"/>
      <c r="L3069" s="30"/>
      <c r="M3069" s="30"/>
      <c r="N3069" s="30"/>
      <c r="O3069" s="30"/>
      <c r="P3069" s="69" t="str">
        <f>'D1'!G1748&amp;""</f>
        <v/>
      </c>
      <c r="Q3069" s="104"/>
      <c r="R3069" s="26" t="s">
        <v>7584</v>
      </c>
      <c r="S3069" s="78"/>
      <c r="T3069" s="78"/>
      <c r="U3069" s="78"/>
      <c r="V3069" s="78"/>
      <c r="W3069" s="78"/>
      <c r="X3069" s="78"/>
      <c r="Y3069" s="78"/>
      <c r="Z3069" s="78"/>
      <c r="AA3069" s="78"/>
      <c r="AB3069" s="78"/>
      <c r="AC3069" s="78"/>
      <c r="AD3069" s="78"/>
      <c r="AE3069" s="107"/>
      <c r="AF3069" s="69" t="str">
        <f>'D1'!G1749&amp;""</f>
        <v/>
      </c>
      <c r="AG3069" s="104"/>
      <c r="AH3069" s="30" t="s">
        <v>6112</v>
      </c>
      <c r="AI3069" s="30"/>
      <c r="AJ3069" s="30"/>
      <c r="AK3069" s="30"/>
      <c r="AL3069" s="30"/>
      <c r="AM3069" s="30"/>
      <c r="AN3069" s="30"/>
      <c r="AO3069" s="30"/>
      <c r="AP3069" s="30"/>
      <c r="AQ3069" s="30"/>
      <c r="AR3069" s="30"/>
      <c r="AS3069" s="30"/>
      <c r="AT3069" s="30"/>
      <c r="AU3069" s="30"/>
      <c r="AV3069" s="69" t="str">
        <f>'D1'!G1750&amp;""</f>
        <v/>
      </c>
      <c r="AW3069" s="104"/>
      <c r="AX3069" s="1"/>
      <c r="AY3069" s="1"/>
      <c r="AZ3069" s="1"/>
      <c r="BA3069" s="1"/>
      <c r="BB3069" s="1"/>
      <c r="BC3069" s="1"/>
      <c r="BD3069" s="1"/>
      <c r="BE3069" s="1"/>
      <c r="BF3069" s="3"/>
      <c r="BG3069" s="3"/>
      <c r="BH3069" s="3"/>
    </row>
    <row r="3070" spans="1:60" s="1" customFormat="1">
      <c r="A3070" s="1"/>
      <c r="B3070" s="30"/>
      <c r="C3070" s="30"/>
      <c r="D3070" s="30"/>
      <c r="E3070" s="30"/>
      <c r="F3070" s="30"/>
      <c r="G3070" s="30"/>
      <c r="H3070" s="30"/>
      <c r="I3070" s="30"/>
      <c r="J3070" s="30"/>
      <c r="K3070" s="30"/>
      <c r="L3070" s="30"/>
      <c r="M3070" s="30"/>
      <c r="N3070" s="30"/>
      <c r="O3070" s="30"/>
      <c r="P3070" s="25"/>
      <c r="Q3070" s="106"/>
      <c r="R3070" s="28"/>
      <c r="S3070" s="80"/>
      <c r="T3070" s="80"/>
      <c r="U3070" s="80"/>
      <c r="V3070" s="80"/>
      <c r="W3070" s="80"/>
      <c r="X3070" s="80"/>
      <c r="Y3070" s="80"/>
      <c r="Z3070" s="80"/>
      <c r="AA3070" s="80"/>
      <c r="AB3070" s="80"/>
      <c r="AC3070" s="80"/>
      <c r="AD3070" s="80"/>
      <c r="AE3070" s="108"/>
      <c r="AF3070" s="25"/>
      <c r="AG3070" s="106"/>
      <c r="AH3070" s="30"/>
      <c r="AI3070" s="30"/>
      <c r="AJ3070" s="30"/>
      <c r="AK3070" s="30"/>
      <c r="AL3070" s="30"/>
      <c r="AM3070" s="30"/>
      <c r="AN3070" s="30"/>
      <c r="AO3070" s="30"/>
      <c r="AP3070" s="30"/>
      <c r="AQ3070" s="30"/>
      <c r="AR3070" s="30"/>
      <c r="AS3070" s="30"/>
      <c r="AT3070" s="30"/>
      <c r="AU3070" s="30"/>
      <c r="AV3070" s="25"/>
      <c r="AW3070" s="106"/>
      <c r="AX3070" s="1"/>
      <c r="AY3070" s="1"/>
      <c r="AZ3070" s="1"/>
      <c r="BA3070" s="1"/>
      <c r="BB3070" s="1"/>
      <c r="BC3070" s="1"/>
      <c r="BD3070" s="1"/>
      <c r="BE3070" s="1"/>
      <c r="BF3070" s="3"/>
      <c r="BG3070" s="3"/>
      <c r="BH3070" s="3"/>
    </row>
    <row r="3071" spans="1:60" s="1" customFormat="1" ht="14.25" customHeight="1">
      <c r="A3071" s="1"/>
      <c r="B3071" s="26" t="s">
        <v>3787</v>
      </c>
      <c r="C3071" s="78"/>
      <c r="D3071" s="78"/>
      <c r="E3071" s="78"/>
      <c r="F3071" s="78"/>
      <c r="G3071" s="78"/>
      <c r="H3071" s="78"/>
      <c r="I3071" s="78"/>
      <c r="J3071" s="78"/>
      <c r="K3071" s="78"/>
      <c r="L3071" s="78"/>
      <c r="M3071" s="78"/>
      <c r="N3071" s="78"/>
      <c r="O3071" s="107"/>
      <c r="P3071" s="69" t="str">
        <f>'D1'!G1751&amp;""</f>
        <v/>
      </c>
      <c r="Q3071" s="104"/>
      <c r="R3071" s="30" t="s">
        <v>2502</v>
      </c>
      <c r="S3071" s="30"/>
      <c r="T3071" s="30"/>
      <c r="U3071" s="30"/>
      <c r="V3071" s="30"/>
      <c r="W3071" s="30"/>
      <c r="X3071" s="30"/>
      <c r="Y3071" s="30"/>
      <c r="Z3071" s="30"/>
      <c r="AA3071" s="30"/>
      <c r="AB3071" s="30"/>
      <c r="AC3071" s="30"/>
      <c r="AD3071" s="30"/>
      <c r="AE3071" s="30"/>
      <c r="AF3071" s="69" t="str">
        <f>'D1'!G1752&amp;""</f>
        <v/>
      </c>
      <c r="AG3071" s="104"/>
      <c r="AH3071" s="26" t="s">
        <v>7585</v>
      </c>
      <c r="AI3071" s="78"/>
      <c r="AJ3071" s="78"/>
      <c r="AK3071" s="78"/>
      <c r="AL3071" s="78"/>
      <c r="AM3071" s="78"/>
      <c r="AN3071" s="78"/>
      <c r="AO3071" s="78"/>
      <c r="AP3071" s="78"/>
      <c r="AQ3071" s="78"/>
      <c r="AR3071" s="78"/>
      <c r="AS3071" s="78"/>
      <c r="AT3071" s="78"/>
      <c r="AU3071" s="107"/>
      <c r="AV3071" s="69" t="str">
        <f>'D1'!G1753&amp;""</f>
        <v/>
      </c>
      <c r="AW3071" s="104"/>
      <c r="AX3071" s="1"/>
      <c r="AY3071" s="1"/>
      <c r="AZ3071" s="1"/>
      <c r="BA3071" s="1"/>
      <c r="BB3071" s="1"/>
      <c r="BC3071" s="1"/>
      <c r="BD3071" s="1"/>
      <c r="BE3071" s="1"/>
      <c r="BF3071" s="3"/>
      <c r="BG3071" s="3"/>
      <c r="BH3071" s="3"/>
    </row>
    <row r="3072" spans="1:60" s="1" customFormat="1">
      <c r="A3072" s="1"/>
      <c r="B3072" s="28"/>
      <c r="C3072" s="80"/>
      <c r="D3072" s="80"/>
      <c r="E3072" s="80"/>
      <c r="F3072" s="80"/>
      <c r="G3072" s="80"/>
      <c r="H3072" s="80"/>
      <c r="I3072" s="80"/>
      <c r="J3072" s="80"/>
      <c r="K3072" s="80"/>
      <c r="L3072" s="80"/>
      <c r="M3072" s="80"/>
      <c r="N3072" s="80"/>
      <c r="O3072" s="108"/>
      <c r="P3072" s="25"/>
      <c r="Q3072" s="106"/>
      <c r="R3072" s="30"/>
      <c r="S3072" s="30"/>
      <c r="T3072" s="30"/>
      <c r="U3072" s="30"/>
      <c r="V3072" s="30"/>
      <c r="W3072" s="30"/>
      <c r="X3072" s="30"/>
      <c r="Y3072" s="30"/>
      <c r="Z3072" s="30"/>
      <c r="AA3072" s="30"/>
      <c r="AB3072" s="30"/>
      <c r="AC3072" s="30"/>
      <c r="AD3072" s="30"/>
      <c r="AE3072" s="30"/>
      <c r="AF3072" s="25"/>
      <c r="AG3072" s="106"/>
      <c r="AH3072" s="28"/>
      <c r="AI3072" s="80"/>
      <c r="AJ3072" s="80"/>
      <c r="AK3072" s="80"/>
      <c r="AL3072" s="80"/>
      <c r="AM3072" s="80"/>
      <c r="AN3072" s="80"/>
      <c r="AO3072" s="80"/>
      <c r="AP3072" s="80"/>
      <c r="AQ3072" s="80"/>
      <c r="AR3072" s="80"/>
      <c r="AS3072" s="80"/>
      <c r="AT3072" s="80"/>
      <c r="AU3072" s="108"/>
      <c r="AV3072" s="25"/>
      <c r="AW3072" s="106"/>
      <c r="AX3072" s="1"/>
      <c r="AY3072" s="1"/>
      <c r="AZ3072" s="1"/>
      <c r="BA3072" s="1"/>
      <c r="BB3072" s="1"/>
      <c r="BC3072" s="1"/>
      <c r="BD3072" s="1"/>
      <c r="BE3072" s="1"/>
      <c r="BF3072" s="3"/>
      <c r="BG3072" s="3"/>
      <c r="BH3072" s="3"/>
    </row>
    <row r="3073" spans="1:60" s="1" customFormat="1" ht="14.25" customHeight="1">
      <c r="A3073" s="1"/>
      <c r="B3073" s="26" t="s">
        <v>7586</v>
      </c>
      <c r="C3073" s="78"/>
      <c r="D3073" s="78"/>
      <c r="E3073" s="78"/>
      <c r="F3073" s="78"/>
      <c r="G3073" s="78"/>
      <c r="H3073" s="78"/>
      <c r="I3073" s="78"/>
      <c r="J3073" s="78"/>
      <c r="K3073" s="78"/>
      <c r="L3073" s="78"/>
      <c r="M3073" s="78"/>
      <c r="N3073" s="78"/>
      <c r="O3073" s="107"/>
      <c r="P3073" s="69" t="str">
        <f>'D1'!G1754&amp;""</f>
        <v/>
      </c>
      <c r="Q3073" s="104"/>
      <c r="R3073" s="30" t="s">
        <v>6909</v>
      </c>
      <c r="S3073" s="30"/>
      <c r="T3073" s="30"/>
      <c r="U3073" s="30"/>
      <c r="V3073" s="30"/>
      <c r="W3073" s="30"/>
      <c r="X3073" s="30"/>
      <c r="Y3073" s="30"/>
      <c r="Z3073" s="30"/>
      <c r="AA3073" s="30"/>
      <c r="AB3073" s="30"/>
      <c r="AC3073" s="30"/>
      <c r="AD3073" s="30"/>
      <c r="AE3073" s="30"/>
      <c r="AF3073" s="69" t="str">
        <f>'D1'!G1755&amp;""</f>
        <v/>
      </c>
      <c r="AG3073" s="104"/>
      <c r="AH3073" s="30" t="s">
        <v>7587</v>
      </c>
      <c r="AI3073" s="30"/>
      <c r="AJ3073" s="30"/>
      <c r="AK3073" s="30"/>
      <c r="AL3073" s="30"/>
      <c r="AM3073" s="30"/>
      <c r="AN3073" s="30"/>
      <c r="AO3073" s="30"/>
      <c r="AP3073" s="30"/>
      <c r="AQ3073" s="30"/>
      <c r="AR3073" s="30"/>
      <c r="AS3073" s="30"/>
      <c r="AT3073" s="30"/>
      <c r="AU3073" s="30"/>
      <c r="AV3073" s="69" t="str">
        <f>'D1'!G1756&amp;""</f>
        <v/>
      </c>
      <c r="AW3073" s="104"/>
      <c r="AX3073" s="1"/>
      <c r="AY3073" s="1"/>
      <c r="AZ3073" s="1"/>
      <c r="BA3073" s="1"/>
      <c r="BB3073" s="1"/>
      <c r="BC3073" s="1"/>
      <c r="BD3073" s="1"/>
      <c r="BE3073" s="1"/>
      <c r="BF3073" s="3"/>
      <c r="BG3073" s="3"/>
      <c r="BH3073" s="3"/>
    </row>
    <row r="3074" spans="1:60" s="1" customFormat="1">
      <c r="A3074" s="1"/>
      <c r="B3074" s="28"/>
      <c r="C3074" s="80"/>
      <c r="D3074" s="80"/>
      <c r="E3074" s="80"/>
      <c r="F3074" s="80"/>
      <c r="G3074" s="80"/>
      <c r="H3074" s="80"/>
      <c r="I3074" s="80"/>
      <c r="J3074" s="80"/>
      <c r="K3074" s="80"/>
      <c r="L3074" s="80"/>
      <c r="M3074" s="80"/>
      <c r="N3074" s="80"/>
      <c r="O3074" s="108"/>
      <c r="P3074" s="25"/>
      <c r="Q3074" s="106"/>
      <c r="R3074" s="30"/>
      <c r="S3074" s="30"/>
      <c r="T3074" s="30"/>
      <c r="U3074" s="30"/>
      <c r="V3074" s="30"/>
      <c r="W3074" s="30"/>
      <c r="X3074" s="30"/>
      <c r="Y3074" s="30"/>
      <c r="Z3074" s="30"/>
      <c r="AA3074" s="30"/>
      <c r="AB3074" s="30"/>
      <c r="AC3074" s="30"/>
      <c r="AD3074" s="30"/>
      <c r="AE3074" s="30"/>
      <c r="AF3074" s="25"/>
      <c r="AG3074" s="106"/>
      <c r="AH3074" s="30"/>
      <c r="AI3074" s="30"/>
      <c r="AJ3074" s="30"/>
      <c r="AK3074" s="30"/>
      <c r="AL3074" s="30"/>
      <c r="AM3074" s="30"/>
      <c r="AN3074" s="30"/>
      <c r="AO3074" s="30"/>
      <c r="AP3074" s="30"/>
      <c r="AQ3074" s="30"/>
      <c r="AR3074" s="30"/>
      <c r="AS3074" s="30"/>
      <c r="AT3074" s="30"/>
      <c r="AU3074" s="30"/>
      <c r="AV3074" s="25"/>
      <c r="AW3074" s="106"/>
      <c r="AX3074" s="1"/>
      <c r="AY3074" s="1"/>
      <c r="AZ3074" s="1"/>
      <c r="BA3074" s="1"/>
      <c r="BB3074" s="1"/>
      <c r="BC3074" s="1"/>
      <c r="BD3074" s="1"/>
      <c r="BE3074" s="1"/>
      <c r="BF3074" s="3"/>
      <c r="BG3074" s="3"/>
      <c r="BH3074" s="3"/>
    </row>
    <row r="3075" spans="1:60" s="1" customFormat="1" ht="14.25" customHeight="1">
      <c r="A3075" s="1"/>
      <c r="B3075" s="26" t="s">
        <v>7588</v>
      </c>
      <c r="C3075" s="78"/>
      <c r="D3075" s="78"/>
      <c r="E3075" s="78"/>
      <c r="F3075" s="78"/>
      <c r="G3075" s="78"/>
      <c r="H3075" s="78"/>
      <c r="I3075" s="78"/>
      <c r="J3075" s="78"/>
      <c r="K3075" s="78"/>
      <c r="L3075" s="78"/>
      <c r="M3075" s="78"/>
      <c r="N3075" s="78"/>
      <c r="O3075" s="107"/>
      <c r="P3075" s="69" t="str">
        <f>'D1'!G1757&amp;""</f>
        <v/>
      </c>
      <c r="Q3075" s="104"/>
      <c r="R3075" s="26" t="s">
        <v>7589</v>
      </c>
      <c r="S3075" s="78"/>
      <c r="T3075" s="78"/>
      <c r="U3075" s="78"/>
      <c r="V3075" s="78"/>
      <c r="W3075" s="78"/>
      <c r="X3075" s="78"/>
      <c r="Y3075" s="78"/>
      <c r="Z3075" s="78"/>
      <c r="AA3075" s="78"/>
      <c r="AB3075" s="78"/>
      <c r="AC3075" s="78"/>
      <c r="AD3075" s="78"/>
      <c r="AE3075" s="107"/>
      <c r="AF3075" s="69" t="str">
        <f>'D1'!G1758&amp;""</f>
        <v/>
      </c>
      <c r="AG3075" s="104"/>
      <c r="AH3075" s="26" t="s">
        <v>1917</v>
      </c>
      <c r="AI3075" s="78"/>
      <c r="AJ3075" s="78"/>
      <c r="AK3075" s="78"/>
      <c r="AL3075" s="78"/>
      <c r="AM3075" s="78"/>
      <c r="AN3075" s="78"/>
      <c r="AO3075" s="78"/>
      <c r="AP3075" s="78"/>
      <c r="AQ3075" s="78"/>
      <c r="AR3075" s="78"/>
      <c r="AS3075" s="78"/>
      <c r="AT3075" s="78"/>
      <c r="AU3075" s="107"/>
      <c r="AV3075" s="69" t="str">
        <f>'D1'!G1759&amp;""</f>
        <v/>
      </c>
      <c r="AW3075" s="104"/>
      <c r="AX3075" s="1"/>
      <c r="AY3075" s="1"/>
      <c r="AZ3075" s="1"/>
      <c r="BA3075" s="1"/>
      <c r="BB3075" s="1"/>
      <c r="BC3075" s="1"/>
      <c r="BD3075" s="1"/>
      <c r="BE3075" s="1"/>
      <c r="BF3075" s="3"/>
      <c r="BG3075" s="3"/>
      <c r="BH3075" s="3"/>
    </row>
    <row r="3076" spans="1:60" s="1" customFormat="1">
      <c r="A3076" s="1"/>
      <c r="B3076" s="28"/>
      <c r="C3076" s="80"/>
      <c r="D3076" s="80"/>
      <c r="E3076" s="80"/>
      <c r="F3076" s="80"/>
      <c r="G3076" s="80"/>
      <c r="H3076" s="80"/>
      <c r="I3076" s="80"/>
      <c r="J3076" s="80"/>
      <c r="K3076" s="80"/>
      <c r="L3076" s="80"/>
      <c r="M3076" s="80"/>
      <c r="N3076" s="80"/>
      <c r="O3076" s="108"/>
      <c r="P3076" s="25"/>
      <c r="Q3076" s="106"/>
      <c r="R3076" s="28"/>
      <c r="S3076" s="80"/>
      <c r="T3076" s="80"/>
      <c r="U3076" s="80"/>
      <c r="V3076" s="80"/>
      <c r="W3076" s="80"/>
      <c r="X3076" s="80"/>
      <c r="Y3076" s="80"/>
      <c r="Z3076" s="80"/>
      <c r="AA3076" s="80"/>
      <c r="AB3076" s="80"/>
      <c r="AC3076" s="80"/>
      <c r="AD3076" s="80"/>
      <c r="AE3076" s="108"/>
      <c r="AF3076" s="25"/>
      <c r="AG3076" s="106"/>
      <c r="AH3076" s="28"/>
      <c r="AI3076" s="80"/>
      <c r="AJ3076" s="80"/>
      <c r="AK3076" s="80"/>
      <c r="AL3076" s="80"/>
      <c r="AM3076" s="80"/>
      <c r="AN3076" s="80"/>
      <c r="AO3076" s="80"/>
      <c r="AP3076" s="80"/>
      <c r="AQ3076" s="80"/>
      <c r="AR3076" s="80"/>
      <c r="AS3076" s="80"/>
      <c r="AT3076" s="80"/>
      <c r="AU3076" s="108"/>
      <c r="AV3076" s="25"/>
      <c r="AW3076" s="106"/>
      <c r="AX3076" s="1"/>
      <c r="AY3076" s="1"/>
      <c r="AZ3076" s="1"/>
      <c r="BA3076" s="1"/>
      <c r="BB3076" s="1"/>
      <c r="BC3076" s="1"/>
      <c r="BD3076" s="1"/>
      <c r="BE3076" s="1"/>
      <c r="BF3076" s="3"/>
      <c r="BG3076" s="3"/>
      <c r="BH3076" s="3"/>
    </row>
    <row r="3077" spans="1:60" s="1" customFormat="1" ht="14.25" customHeight="1">
      <c r="A3077" s="1"/>
      <c r="B3077" s="26" t="s">
        <v>7590</v>
      </c>
      <c r="C3077" s="78"/>
      <c r="D3077" s="78"/>
      <c r="E3077" s="78"/>
      <c r="F3077" s="78"/>
      <c r="G3077" s="78"/>
      <c r="H3077" s="78"/>
      <c r="I3077" s="78"/>
      <c r="J3077" s="78"/>
      <c r="K3077" s="78"/>
      <c r="L3077" s="78"/>
      <c r="M3077" s="78"/>
      <c r="N3077" s="78"/>
      <c r="O3077" s="107"/>
      <c r="P3077" s="69" t="str">
        <f>'D1'!G1760&amp;""</f>
        <v/>
      </c>
      <c r="Q3077" s="104"/>
      <c r="R3077" s="30" t="s">
        <v>7591</v>
      </c>
      <c r="S3077" s="30"/>
      <c r="T3077" s="30"/>
      <c r="U3077" s="30"/>
      <c r="V3077" s="30"/>
      <c r="W3077" s="30"/>
      <c r="X3077" s="30"/>
      <c r="Y3077" s="30"/>
      <c r="Z3077" s="30"/>
      <c r="AA3077" s="30"/>
      <c r="AB3077" s="30"/>
      <c r="AC3077" s="30"/>
      <c r="AD3077" s="30"/>
      <c r="AE3077" s="30"/>
      <c r="AF3077" s="69" t="str">
        <f>'D1'!G1761&amp;""</f>
        <v/>
      </c>
      <c r="AG3077" s="104"/>
      <c r="AH3077" s="26" t="s">
        <v>7592</v>
      </c>
      <c r="AI3077" s="78"/>
      <c r="AJ3077" s="78"/>
      <c r="AK3077" s="78"/>
      <c r="AL3077" s="78"/>
      <c r="AM3077" s="78"/>
      <c r="AN3077" s="78"/>
      <c r="AO3077" s="78"/>
      <c r="AP3077" s="78"/>
      <c r="AQ3077" s="78"/>
      <c r="AR3077" s="78"/>
      <c r="AS3077" s="78"/>
      <c r="AT3077" s="78"/>
      <c r="AU3077" s="107"/>
      <c r="AV3077" s="69" t="str">
        <f>'D1'!G1762&amp;""</f>
        <v/>
      </c>
      <c r="AW3077" s="104"/>
      <c r="AX3077" s="1"/>
      <c r="AY3077" s="1"/>
      <c r="AZ3077" s="1"/>
      <c r="BA3077" s="1"/>
      <c r="BB3077" s="1"/>
      <c r="BC3077" s="1"/>
      <c r="BD3077" s="1"/>
      <c r="BE3077" s="1"/>
      <c r="BF3077" s="3"/>
      <c r="BG3077" s="3"/>
      <c r="BH3077" s="3"/>
    </row>
    <row r="3078" spans="1:60" s="1" customFormat="1">
      <c r="A3078" s="1"/>
      <c r="B3078" s="28"/>
      <c r="C3078" s="80"/>
      <c r="D3078" s="80"/>
      <c r="E3078" s="80"/>
      <c r="F3078" s="80"/>
      <c r="G3078" s="80"/>
      <c r="H3078" s="80"/>
      <c r="I3078" s="80"/>
      <c r="J3078" s="80"/>
      <c r="K3078" s="80"/>
      <c r="L3078" s="80"/>
      <c r="M3078" s="80"/>
      <c r="N3078" s="80"/>
      <c r="O3078" s="108"/>
      <c r="P3078" s="25"/>
      <c r="Q3078" s="106"/>
      <c r="R3078" s="30"/>
      <c r="S3078" s="30"/>
      <c r="T3078" s="30"/>
      <c r="U3078" s="30"/>
      <c r="V3078" s="30"/>
      <c r="W3078" s="30"/>
      <c r="X3078" s="30"/>
      <c r="Y3078" s="30"/>
      <c r="Z3078" s="30"/>
      <c r="AA3078" s="30"/>
      <c r="AB3078" s="30"/>
      <c r="AC3078" s="30"/>
      <c r="AD3078" s="30"/>
      <c r="AE3078" s="30"/>
      <c r="AF3078" s="25"/>
      <c r="AG3078" s="106"/>
      <c r="AH3078" s="28"/>
      <c r="AI3078" s="80"/>
      <c r="AJ3078" s="80"/>
      <c r="AK3078" s="80"/>
      <c r="AL3078" s="80"/>
      <c r="AM3078" s="80"/>
      <c r="AN3078" s="80"/>
      <c r="AO3078" s="80"/>
      <c r="AP3078" s="80"/>
      <c r="AQ3078" s="80"/>
      <c r="AR3078" s="80"/>
      <c r="AS3078" s="80"/>
      <c r="AT3078" s="80"/>
      <c r="AU3078" s="108"/>
      <c r="AV3078" s="25"/>
      <c r="AW3078" s="106"/>
      <c r="AX3078" s="1"/>
      <c r="AY3078" s="1"/>
      <c r="AZ3078" s="1"/>
      <c r="BA3078" s="1"/>
      <c r="BB3078" s="1"/>
      <c r="BC3078" s="1"/>
      <c r="BD3078" s="1"/>
      <c r="BE3078" s="1"/>
      <c r="BF3078" s="3"/>
      <c r="BG3078" s="3"/>
      <c r="BH3078" s="3"/>
    </row>
    <row r="3079" spans="1:60" s="1" customFormat="1" ht="14.25" customHeight="1">
      <c r="A3079" s="1"/>
      <c r="B3079" s="26" t="s">
        <v>7593</v>
      </c>
      <c r="C3079" s="78"/>
      <c r="D3079" s="78"/>
      <c r="E3079" s="78"/>
      <c r="F3079" s="78"/>
      <c r="G3079" s="78"/>
      <c r="H3079" s="78"/>
      <c r="I3079" s="78"/>
      <c r="J3079" s="78"/>
      <c r="K3079" s="78"/>
      <c r="L3079" s="78"/>
      <c r="M3079" s="78"/>
      <c r="N3079" s="78"/>
      <c r="O3079" s="107"/>
      <c r="P3079" s="69" t="str">
        <f>'D1'!G1763&amp;""</f>
        <v/>
      </c>
      <c r="Q3079" s="104"/>
      <c r="R3079" s="30" t="s">
        <v>5019</v>
      </c>
      <c r="S3079" s="30"/>
      <c r="T3079" s="30"/>
      <c r="U3079" s="30"/>
      <c r="V3079" s="30"/>
      <c r="W3079" s="30"/>
      <c r="X3079" s="30"/>
      <c r="Y3079" s="30"/>
      <c r="Z3079" s="30"/>
      <c r="AA3079" s="30"/>
      <c r="AB3079" s="30"/>
      <c r="AC3079" s="30"/>
      <c r="AD3079" s="30"/>
      <c r="AE3079" s="30"/>
      <c r="AF3079" s="69" t="str">
        <f>'D1'!G1764&amp;""</f>
        <v/>
      </c>
      <c r="AG3079" s="104"/>
      <c r="AH3079" s="26" t="s">
        <v>249</v>
      </c>
      <c r="AI3079" s="78"/>
      <c r="AJ3079" s="78"/>
      <c r="AK3079" s="78"/>
      <c r="AL3079" s="78"/>
      <c r="AM3079" s="78"/>
      <c r="AN3079" s="78"/>
      <c r="AO3079" s="78"/>
      <c r="AP3079" s="78"/>
      <c r="AQ3079" s="78"/>
      <c r="AR3079" s="78"/>
      <c r="AS3079" s="78"/>
      <c r="AT3079" s="78"/>
      <c r="AU3079" s="107"/>
      <c r="AV3079" s="69" t="str">
        <f>'D1'!G1765&amp;""</f>
        <v/>
      </c>
      <c r="AW3079" s="104"/>
      <c r="AX3079" s="1"/>
      <c r="AY3079" s="1"/>
      <c r="AZ3079" s="1"/>
      <c r="BA3079" s="1"/>
      <c r="BB3079" s="1"/>
      <c r="BC3079" s="1"/>
      <c r="BD3079" s="1"/>
      <c r="BE3079" s="1"/>
      <c r="BF3079" s="3"/>
      <c r="BG3079" s="3"/>
      <c r="BH3079" s="3"/>
    </row>
    <row r="3080" spans="1:60">
      <c r="B3080" s="28"/>
      <c r="C3080" s="80"/>
      <c r="D3080" s="80"/>
      <c r="E3080" s="80"/>
      <c r="F3080" s="80"/>
      <c r="G3080" s="80"/>
      <c r="H3080" s="80"/>
      <c r="I3080" s="80"/>
      <c r="J3080" s="80"/>
      <c r="K3080" s="80"/>
      <c r="L3080" s="80"/>
      <c r="M3080" s="80"/>
      <c r="N3080" s="80"/>
      <c r="O3080" s="108"/>
      <c r="P3080" s="25"/>
      <c r="Q3080" s="106"/>
      <c r="R3080" s="30"/>
      <c r="S3080" s="30"/>
      <c r="T3080" s="30"/>
      <c r="U3080" s="30"/>
      <c r="V3080" s="30"/>
      <c r="W3080" s="30"/>
      <c r="X3080" s="30"/>
      <c r="Y3080" s="30"/>
      <c r="Z3080" s="30"/>
      <c r="AA3080" s="30"/>
      <c r="AB3080" s="30"/>
      <c r="AC3080" s="30"/>
      <c r="AD3080" s="30"/>
      <c r="AE3080" s="30"/>
      <c r="AF3080" s="25"/>
      <c r="AG3080" s="106"/>
      <c r="AH3080" s="28"/>
      <c r="AI3080" s="80"/>
      <c r="AJ3080" s="80"/>
      <c r="AK3080" s="80"/>
      <c r="AL3080" s="80"/>
      <c r="AM3080" s="80"/>
      <c r="AN3080" s="80"/>
      <c r="AO3080" s="80"/>
      <c r="AP3080" s="80"/>
      <c r="AQ3080" s="80"/>
      <c r="AR3080" s="80"/>
      <c r="AS3080" s="80"/>
      <c r="AT3080" s="80"/>
      <c r="AU3080" s="108"/>
      <c r="AV3080" s="25"/>
      <c r="AW3080" s="106"/>
    </row>
    <row r="3081" spans="1:60" ht="14.25" customHeight="1">
      <c r="B3081" s="30" t="s">
        <v>7594</v>
      </c>
      <c r="C3081" s="30"/>
      <c r="D3081" s="30"/>
      <c r="E3081" s="30"/>
      <c r="F3081" s="30"/>
      <c r="G3081" s="30"/>
      <c r="H3081" s="30"/>
      <c r="I3081" s="30"/>
      <c r="J3081" s="30"/>
      <c r="K3081" s="30"/>
      <c r="L3081" s="30"/>
      <c r="M3081" s="30"/>
      <c r="N3081" s="30"/>
      <c r="O3081" s="30"/>
      <c r="P3081" s="69" t="str">
        <f>'D1'!G1766&amp;""</f>
        <v/>
      </c>
      <c r="Q3081" s="104"/>
      <c r="R3081" s="30" t="s">
        <v>1615</v>
      </c>
      <c r="S3081" s="30"/>
      <c r="T3081" s="30"/>
      <c r="U3081" s="30"/>
      <c r="V3081" s="30"/>
      <c r="W3081" s="30"/>
      <c r="X3081" s="30"/>
      <c r="Y3081" s="30"/>
      <c r="Z3081" s="30"/>
      <c r="AA3081" s="30"/>
      <c r="AB3081" s="30"/>
      <c r="AC3081" s="30"/>
      <c r="AD3081" s="30"/>
      <c r="AE3081" s="30"/>
      <c r="AF3081" s="69" t="str">
        <f>'D1'!G1767&amp;""</f>
        <v/>
      </c>
      <c r="AG3081" s="104"/>
      <c r="AH3081" s="26" t="s">
        <v>7595</v>
      </c>
      <c r="AI3081" s="78"/>
      <c r="AJ3081" s="78"/>
      <c r="AK3081" s="78"/>
      <c r="AL3081" s="78"/>
      <c r="AM3081" s="78"/>
      <c r="AN3081" s="78"/>
      <c r="AO3081" s="78"/>
      <c r="AP3081" s="78"/>
      <c r="AQ3081" s="78"/>
      <c r="AR3081" s="78"/>
      <c r="AS3081" s="78"/>
      <c r="AT3081" s="78"/>
      <c r="AU3081" s="107"/>
      <c r="AV3081" s="69" t="str">
        <f>'D1'!G1768&amp;""</f>
        <v/>
      </c>
      <c r="AW3081" s="104"/>
    </row>
    <row r="3082" spans="1:60">
      <c r="B3082" s="30"/>
      <c r="C3082" s="30"/>
      <c r="D3082" s="30"/>
      <c r="E3082" s="30"/>
      <c r="F3082" s="30"/>
      <c r="G3082" s="30"/>
      <c r="H3082" s="30"/>
      <c r="I3082" s="30"/>
      <c r="J3082" s="30"/>
      <c r="K3082" s="30"/>
      <c r="L3082" s="30"/>
      <c r="M3082" s="30"/>
      <c r="N3082" s="30"/>
      <c r="O3082" s="30"/>
      <c r="P3082" s="25"/>
      <c r="Q3082" s="106"/>
      <c r="R3082" s="30"/>
      <c r="S3082" s="30"/>
      <c r="T3082" s="30"/>
      <c r="U3082" s="30"/>
      <c r="V3082" s="30"/>
      <c r="W3082" s="30"/>
      <c r="X3082" s="30"/>
      <c r="Y3082" s="30"/>
      <c r="Z3082" s="30"/>
      <c r="AA3082" s="30"/>
      <c r="AB3082" s="30"/>
      <c r="AC3082" s="30"/>
      <c r="AD3082" s="30"/>
      <c r="AE3082" s="30"/>
      <c r="AF3082" s="25"/>
      <c r="AG3082" s="106"/>
      <c r="AH3082" s="27"/>
      <c r="AI3082" s="79"/>
      <c r="AJ3082" s="79"/>
      <c r="AK3082" s="79"/>
      <c r="AL3082" s="79"/>
      <c r="AM3082" s="79"/>
      <c r="AN3082" s="79"/>
      <c r="AO3082" s="79"/>
      <c r="AP3082" s="79"/>
      <c r="AQ3082" s="79"/>
      <c r="AR3082" s="79"/>
      <c r="AS3082" s="79"/>
      <c r="AT3082" s="79"/>
      <c r="AU3082" s="109"/>
      <c r="AV3082" s="25"/>
      <c r="AW3082" s="106"/>
    </row>
    <row r="3083" spans="1:60" ht="14.25" customHeight="1">
      <c r="B3083" s="30" t="s">
        <v>3242</v>
      </c>
      <c r="C3083" s="30"/>
      <c r="D3083" s="30"/>
      <c r="E3083" s="30"/>
      <c r="F3083" s="30"/>
      <c r="G3083" s="30"/>
      <c r="H3083" s="30"/>
      <c r="I3083" s="30"/>
      <c r="J3083" s="30"/>
      <c r="K3083" s="30"/>
      <c r="L3083" s="30"/>
      <c r="M3083" s="30"/>
      <c r="N3083" s="30"/>
      <c r="O3083" s="30"/>
      <c r="P3083" s="69" t="str">
        <f>'D1'!G1769&amp;""</f>
        <v/>
      </c>
      <c r="Q3083" s="104"/>
      <c r="R3083" s="30" t="s">
        <v>7713</v>
      </c>
      <c r="S3083" s="30"/>
      <c r="T3083" s="30"/>
      <c r="U3083" s="30"/>
      <c r="V3083" s="30"/>
      <c r="W3083" s="30"/>
      <c r="X3083" s="30"/>
      <c r="Y3083" s="30"/>
      <c r="Z3083" s="30"/>
      <c r="AA3083" s="30"/>
      <c r="AB3083" s="30"/>
      <c r="AC3083" s="30"/>
      <c r="AD3083" s="30"/>
      <c r="AE3083" s="30"/>
      <c r="AF3083" s="69" t="str">
        <f>'D1'!G1770&amp;""</f>
        <v/>
      </c>
      <c r="AG3083" s="104"/>
    </row>
    <row r="3084" spans="1:60">
      <c r="B3084" s="30"/>
      <c r="C3084" s="30"/>
      <c r="D3084" s="30"/>
      <c r="E3084" s="30"/>
      <c r="F3084" s="30"/>
      <c r="G3084" s="30"/>
      <c r="H3084" s="30"/>
      <c r="I3084" s="30"/>
      <c r="J3084" s="30"/>
      <c r="K3084" s="30"/>
      <c r="L3084" s="30"/>
      <c r="M3084" s="30"/>
      <c r="N3084" s="30"/>
      <c r="O3084" s="30"/>
      <c r="P3084" s="25"/>
      <c r="Q3084" s="106"/>
      <c r="R3084" s="30"/>
      <c r="S3084" s="30"/>
      <c r="T3084" s="30"/>
      <c r="U3084" s="30"/>
      <c r="V3084" s="30"/>
      <c r="W3084" s="30"/>
      <c r="X3084" s="30"/>
      <c r="Y3084" s="30"/>
      <c r="Z3084" s="30"/>
      <c r="AA3084" s="30"/>
      <c r="AB3084" s="30"/>
      <c r="AC3084" s="30"/>
      <c r="AD3084" s="30"/>
      <c r="AE3084" s="30"/>
      <c r="AF3084" s="25"/>
      <c r="AG3084" s="106"/>
    </row>
    <row r="3086" spans="1:60">
      <c r="A3086" s="6" t="s">
        <v>7378</v>
      </c>
    </row>
    <row r="3088" spans="1:60">
      <c r="B3088" s="11" t="s">
        <v>288</v>
      </c>
      <c r="C3088" s="35"/>
      <c r="D3088" s="35"/>
      <c r="E3088" s="35"/>
      <c r="F3088" s="35"/>
      <c r="G3088" s="35"/>
      <c r="H3088" s="35"/>
      <c r="I3088" s="35"/>
      <c r="J3088" s="35"/>
      <c r="K3088" s="35"/>
      <c r="L3088" s="35"/>
      <c r="M3088" s="35"/>
      <c r="N3088" s="35"/>
      <c r="O3088" s="143"/>
      <c r="P3088" s="11" t="s">
        <v>7274</v>
      </c>
      <c r="Q3088" s="143"/>
      <c r="R3088" s="11" t="s">
        <v>288</v>
      </c>
      <c r="S3088" s="35"/>
      <c r="T3088" s="35"/>
      <c r="U3088" s="35"/>
      <c r="V3088" s="35"/>
      <c r="W3088" s="35"/>
      <c r="X3088" s="35"/>
      <c r="Y3088" s="35"/>
      <c r="Z3088" s="35"/>
      <c r="AA3088" s="35"/>
      <c r="AB3088" s="35"/>
      <c r="AC3088" s="35"/>
      <c r="AD3088" s="35"/>
      <c r="AE3088" s="143"/>
      <c r="AF3088" s="11" t="s">
        <v>7274</v>
      </c>
      <c r="AG3088" s="143"/>
      <c r="AH3088" s="11" t="s">
        <v>288</v>
      </c>
      <c r="AI3088" s="35"/>
      <c r="AJ3088" s="35"/>
      <c r="AK3088" s="35"/>
      <c r="AL3088" s="35"/>
      <c r="AM3088" s="35"/>
      <c r="AN3088" s="35"/>
      <c r="AO3088" s="35"/>
      <c r="AP3088" s="35"/>
      <c r="AQ3088" s="35"/>
      <c r="AR3088" s="35"/>
      <c r="AS3088" s="35"/>
      <c r="AT3088" s="35"/>
      <c r="AU3088" s="143"/>
      <c r="AV3088" s="11" t="s">
        <v>7274</v>
      </c>
      <c r="AW3088" s="143"/>
    </row>
    <row r="3089" spans="1:51" ht="14.25" customHeight="1">
      <c r="B3089" s="26" t="s">
        <v>7557</v>
      </c>
      <c r="C3089" s="78"/>
      <c r="D3089" s="78"/>
      <c r="E3089" s="78"/>
      <c r="F3089" s="78"/>
      <c r="G3089" s="78"/>
      <c r="H3089" s="78"/>
      <c r="I3089" s="78"/>
      <c r="J3089" s="78"/>
      <c r="K3089" s="78"/>
      <c r="L3089" s="78"/>
      <c r="M3089" s="78"/>
      <c r="N3089" s="78"/>
      <c r="O3089" s="107"/>
      <c r="P3089" s="69" t="str">
        <f>'D1'!G1772&amp;""</f>
        <v/>
      </c>
      <c r="Q3089" s="104"/>
      <c r="R3089" s="54" t="s">
        <v>4798</v>
      </c>
      <c r="S3089" s="54"/>
      <c r="T3089" s="54"/>
      <c r="U3089" s="54"/>
      <c r="V3089" s="54"/>
      <c r="W3089" s="54"/>
      <c r="X3089" s="54"/>
      <c r="Y3089" s="54"/>
      <c r="Z3089" s="54"/>
      <c r="AA3089" s="54"/>
      <c r="AB3089" s="54"/>
      <c r="AC3089" s="54"/>
      <c r="AD3089" s="54"/>
      <c r="AE3089" s="54"/>
      <c r="AF3089" s="69" t="str">
        <f>'D1'!G1773&amp;""</f>
        <v/>
      </c>
      <c r="AG3089" s="104"/>
      <c r="AH3089" s="54" t="s">
        <v>6538</v>
      </c>
      <c r="AI3089" s="54"/>
      <c r="AJ3089" s="54"/>
      <c r="AK3089" s="54"/>
      <c r="AL3089" s="54"/>
      <c r="AM3089" s="54"/>
      <c r="AN3089" s="54"/>
      <c r="AO3089" s="54"/>
      <c r="AP3089" s="54"/>
      <c r="AQ3089" s="54"/>
      <c r="AR3089" s="54"/>
      <c r="AS3089" s="54"/>
      <c r="AT3089" s="54"/>
      <c r="AU3089" s="54"/>
      <c r="AV3089" s="69" t="str">
        <f>'D1'!G1774&amp;""</f>
        <v/>
      </c>
      <c r="AW3089" s="104"/>
      <c r="AY3089" s="1" t="s">
        <v>5771</v>
      </c>
    </row>
    <row r="3090" spans="1:51">
      <c r="B3090" s="28"/>
      <c r="C3090" s="80"/>
      <c r="D3090" s="80"/>
      <c r="E3090" s="80"/>
      <c r="F3090" s="80"/>
      <c r="G3090" s="80"/>
      <c r="H3090" s="80"/>
      <c r="I3090" s="80"/>
      <c r="J3090" s="80"/>
      <c r="K3090" s="80"/>
      <c r="L3090" s="80"/>
      <c r="M3090" s="80"/>
      <c r="N3090" s="80"/>
      <c r="O3090" s="108"/>
      <c r="P3090" s="25"/>
      <c r="Q3090" s="106"/>
      <c r="R3090" s="54"/>
      <c r="S3090" s="54"/>
      <c r="T3090" s="54"/>
      <c r="U3090" s="54"/>
      <c r="V3090" s="54"/>
      <c r="W3090" s="54"/>
      <c r="X3090" s="54"/>
      <c r="Y3090" s="54"/>
      <c r="Z3090" s="54"/>
      <c r="AA3090" s="54"/>
      <c r="AB3090" s="54"/>
      <c r="AC3090" s="54"/>
      <c r="AD3090" s="54"/>
      <c r="AE3090" s="54"/>
      <c r="AF3090" s="25"/>
      <c r="AG3090" s="106"/>
      <c r="AH3090" s="54"/>
      <c r="AI3090" s="54"/>
      <c r="AJ3090" s="54"/>
      <c r="AK3090" s="54"/>
      <c r="AL3090" s="54"/>
      <c r="AM3090" s="54"/>
      <c r="AN3090" s="54"/>
      <c r="AO3090" s="54"/>
      <c r="AP3090" s="54"/>
      <c r="AQ3090" s="54"/>
      <c r="AR3090" s="54"/>
      <c r="AS3090" s="54"/>
      <c r="AT3090" s="54"/>
      <c r="AU3090" s="54"/>
      <c r="AV3090" s="25"/>
      <c r="AW3090" s="106"/>
      <c r="AY3090" s="1" t="s">
        <v>1531</v>
      </c>
    </row>
    <row r="3091" spans="1:51" ht="14.25" customHeight="1">
      <c r="B3091" s="30" t="s">
        <v>7596</v>
      </c>
      <c r="C3091" s="30"/>
      <c r="D3091" s="30"/>
      <c r="E3091" s="30"/>
      <c r="F3091" s="30"/>
      <c r="G3091" s="30"/>
      <c r="H3091" s="30"/>
      <c r="I3091" s="30"/>
      <c r="J3091" s="30"/>
      <c r="K3091" s="30"/>
      <c r="L3091" s="30"/>
      <c r="M3091" s="30"/>
      <c r="N3091" s="30"/>
      <c r="O3091" s="30"/>
      <c r="P3091" s="69" t="str">
        <f>'D1'!G1775&amp;""</f>
        <v/>
      </c>
      <c r="Q3091" s="104"/>
      <c r="R3091" s="30" t="s">
        <v>2497</v>
      </c>
      <c r="S3091" s="30"/>
      <c r="T3091" s="30"/>
      <c r="U3091" s="30"/>
      <c r="V3091" s="30"/>
      <c r="W3091" s="30"/>
      <c r="X3091" s="30"/>
      <c r="Y3091" s="30"/>
      <c r="Z3091" s="30"/>
      <c r="AA3091" s="30"/>
      <c r="AB3091" s="30"/>
      <c r="AC3091" s="30"/>
      <c r="AD3091" s="30"/>
      <c r="AE3091" s="30"/>
      <c r="AF3091" s="69" t="str">
        <f>'D1'!G1776&amp;""</f>
        <v/>
      </c>
      <c r="AG3091" s="104"/>
      <c r="AH3091" s="30" t="s">
        <v>7558</v>
      </c>
      <c r="AI3091" s="30"/>
      <c r="AJ3091" s="30"/>
      <c r="AK3091" s="30"/>
      <c r="AL3091" s="30"/>
      <c r="AM3091" s="30"/>
      <c r="AN3091" s="30"/>
      <c r="AO3091" s="30"/>
      <c r="AP3091" s="30"/>
      <c r="AQ3091" s="30"/>
      <c r="AR3091" s="30"/>
      <c r="AS3091" s="30"/>
      <c r="AT3091" s="30"/>
      <c r="AU3091" s="30"/>
      <c r="AV3091" s="69" t="str">
        <f>'D1'!G1777&amp;""</f>
        <v/>
      </c>
      <c r="AW3091" s="104"/>
    </row>
    <row r="3092" spans="1:51">
      <c r="B3092" s="30"/>
      <c r="C3092" s="30"/>
      <c r="D3092" s="30"/>
      <c r="E3092" s="30"/>
      <c r="F3092" s="30"/>
      <c r="G3092" s="30"/>
      <c r="H3092" s="30"/>
      <c r="I3092" s="30"/>
      <c r="J3092" s="30"/>
      <c r="K3092" s="30"/>
      <c r="L3092" s="30"/>
      <c r="M3092" s="30"/>
      <c r="N3092" s="30"/>
      <c r="O3092" s="30"/>
      <c r="P3092" s="25"/>
      <c r="Q3092" s="106"/>
      <c r="R3092" s="30"/>
      <c r="S3092" s="30"/>
      <c r="T3092" s="30"/>
      <c r="U3092" s="30"/>
      <c r="V3092" s="30"/>
      <c r="W3092" s="30"/>
      <c r="X3092" s="30"/>
      <c r="Y3092" s="30"/>
      <c r="Z3092" s="30"/>
      <c r="AA3092" s="30"/>
      <c r="AB3092" s="30"/>
      <c r="AC3092" s="30"/>
      <c r="AD3092" s="30"/>
      <c r="AE3092" s="30"/>
      <c r="AF3092" s="25"/>
      <c r="AG3092" s="106"/>
      <c r="AH3092" s="30"/>
      <c r="AI3092" s="30"/>
      <c r="AJ3092" s="30"/>
      <c r="AK3092" s="30"/>
      <c r="AL3092" s="30"/>
      <c r="AM3092" s="30"/>
      <c r="AN3092" s="30"/>
      <c r="AO3092" s="30"/>
      <c r="AP3092" s="30"/>
      <c r="AQ3092" s="30"/>
      <c r="AR3092" s="30"/>
      <c r="AS3092" s="30"/>
      <c r="AT3092" s="30"/>
      <c r="AU3092" s="30"/>
      <c r="AV3092" s="25"/>
      <c r="AW3092" s="106"/>
    </row>
    <row r="3093" spans="1:51" ht="14.25" customHeight="1">
      <c r="B3093" s="30" t="s">
        <v>7597</v>
      </c>
      <c r="C3093" s="30"/>
      <c r="D3093" s="30"/>
      <c r="E3093" s="30"/>
      <c r="F3093" s="30"/>
      <c r="G3093" s="30"/>
      <c r="H3093" s="30"/>
      <c r="I3093" s="30"/>
      <c r="J3093" s="30"/>
      <c r="K3093" s="30"/>
      <c r="L3093" s="30"/>
      <c r="M3093" s="30"/>
      <c r="N3093" s="30"/>
      <c r="O3093" s="30"/>
      <c r="P3093" s="69" t="str">
        <f>'D1'!G1778&amp;""</f>
        <v/>
      </c>
      <c r="Q3093" s="104"/>
      <c r="R3093" s="30" t="s">
        <v>6426</v>
      </c>
      <c r="S3093" s="30"/>
      <c r="T3093" s="30"/>
      <c r="U3093" s="30"/>
      <c r="V3093" s="30"/>
      <c r="W3093" s="30"/>
      <c r="X3093" s="30"/>
      <c r="Y3093" s="30"/>
      <c r="Z3093" s="30"/>
      <c r="AA3093" s="30"/>
      <c r="AB3093" s="30"/>
      <c r="AC3093" s="30"/>
      <c r="AD3093" s="30"/>
      <c r="AE3093" s="30"/>
      <c r="AF3093" s="69" t="str">
        <f>'D1'!G1779&amp;""</f>
        <v/>
      </c>
      <c r="AG3093" s="104"/>
      <c r="AH3093" s="30" t="s">
        <v>6674</v>
      </c>
      <c r="AI3093" s="30"/>
      <c r="AJ3093" s="30"/>
      <c r="AK3093" s="30"/>
      <c r="AL3093" s="30"/>
      <c r="AM3093" s="30"/>
      <c r="AN3093" s="30"/>
      <c r="AO3093" s="30"/>
      <c r="AP3093" s="30"/>
      <c r="AQ3093" s="30"/>
      <c r="AR3093" s="30"/>
      <c r="AS3093" s="30"/>
      <c r="AT3093" s="30"/>
      <c r="AU3093" s="30"/>
      <c r="AV3093" s="69" t="str">
        <f>'D1'!G1780&amp;""</f>
        <v/>
      </c>
      <c r="AW3093" s="104"/>
    </row>
    <row r="3094" spans="1:51">
      <c r="B3094" s="30"/>
      <c r="C3094" s="30"/>
      <c r="D3094" s="30"/>
      <c r="E3094" s="30"/>
      <c r="F3094" s="30"/>
      <c r="G3094" s="30"/>
      <c r="H3094" s="30"/>
      <c r="I3094" s="30"/>
      <c r="J3094" s="30"/>
      <c r="K3094" s="30"/>
      <c r="L3094" s="30"/>
      <c r="M3094" s="30"/>
      <c r="N3094" s="30"/>
      <c r="O3094" s="30"/>
      <c r="P3094" s="25"/>
      <c r="Q3094" s="106"/>
      <c r="R3094" s="30"/>
      <c r="S3094" s="30"/>
      <c r="T3094" s="30"/>
      <c r="U3094" s="30"/>
      <c r="V3094" s="30"/>
      <c r="W3094" s="30"/>
      <c r="X3094" s="30"/>
      <c r="Y3094" s="30"/>
      <c r="Z3094" s="30"/>
      <c r="AA3094" s="30"/>
      <c r="AB3094" s="30"/>
      <c r="AC3094" s="30"/>
      <c r="AD3094" s="30"/>
      <c r="AE3094" s="30"/>
      <c r="AF3094" s="25"/>
      <c r="AG3094" s="106"/>
      <c r="AH3094" s="30"/>
      <c r="AI3094" s="30"/>
      <c r="AJ3094" s="30"/>
      <c r="AK3094" s="30"/>
      <c r="AL3094" s="30"/>
      <c r="AM3094" s="30"/>
      <c r="AN3094" s="30"/>
      <c r="AO3094" s="30"/>
      <c r="AP3094" s="30"/>
      <c r="AQ3094" s="30"/>
      <c r="AR3094" s="30"/>
      <c r="AS3094" s="30"/>
      <c r="AT3094" s="30"/>
      <c r="AU3094" s="30"/>
      <c r="AV3094" s="25"/>
      <c r="AW3094" s="106"/>
    </row>
    <row r="3095" spans="1:51" ht="14.25" customHeight="1">
      <c r="B3095" s="30" t="s">
        <v>3387</v>
      </c>
      <c r="C3095" s="30"/>
      <c r="D3095" s="30"/>
      <c r="E3095" s="30"/>
      <c r="F3095" s="30"/>
      <c r="G3095" s="30"/>
      <c r="H3095" s="30"/>
      <c r="I3095" s="30"/>
      <c r="J3095" s="30"/>
      <c r="K3095" s="30"/>
      <c r="L3095" s="30"/>
      <c r="M3095" s="30"/>
      <c r="N3095" s="30"/>
      <c r="O3095" s="30"/>
      <c r="P3095" s="69" t="str">
        <f>'D1'!G1781&amp;""</f>
        <v/>
      </c>
      <c r="Q3095" s="104"/>
      <c r="R3095" s="54" t="s">
        <v>379</v>
      </c>
      <c r="S3095" s="54"/>
      <c r="T3095" s="54"/>
      <c r="U3095" s="54"/>
      <c r="V3095" s="54"/>
      <c r="W3095" s="54"/>
      <c r="X3095" s="54"/>
      <c r="Y3095" s="54"/>
      <c r="Z3095" s="54"/>
      <c r="AA3095" s="54"/>
      <c r="AB3095" s="54"/>
      <c r="AC3095" s="54"/>
      <c r="AD3095" s="54"/>
      <c r="AE3095" s="54"/>
      <c r="AF3095" s="69" t="str">
        <f>'D1'!G1782&amp;""</f>
        <v/>
      </c>
      <c r="AG3095" s="104"/>
      <c r="AH3095" s="54" t="s">
        <v>7598</v>
      </c>
      <c r="AI3095" s="54"/>
      <c r="AJ3095" s="54"/>
      <c r="AK3095" s="54"/>
      <c r="AL3095" s="54"/>
      <c r="AM3095" s="54"/>
      <c r="AN3095" s="54"/>
      <c r="AO3095" s="54"/>
      <c r="AP3095" s="54"/>
      <c r="AQ3095" s="54"/>
      <c r="AR3095" s="54"/>
      <c r="AS3095" s="54"/>
      <c r="AT3095" s="54"/>
      <c r="AU3095" s="54"/>
      <c r="AV3095" s="69" t="str">
        <f>'D1'!G1783&amp;""</f>
        <v/>
      </c>
      <c r="AW3095" s="104"/>
    </row>
    <row r="3096" spans="1:51">
      <c r="B3096" s="30"/>
      <c r="C3096" s="30"/>
      <c r="D3096" s="30"/>
      <c r="E3096" s="30"/>
      <c r="F3096" s="30"/>
      <c r="G3096" s="30"/>
      <c r="H3096" s="30"/>
      <c r="I3096" s="30"/>
      <c r="J3096" s="30"/>
      <c r="K3096" s="30"/>
      <c r="L3096" s="30"/>
      <c r="M3096" s="30"/>
      <c r="N3096" s="30"/>
      <c r="O3096" s="30"/>
      <c r="P3096" s="25"/>
      <c r="Q3096" s="106"/>
      <c r="R3096" s="54"/>
      <c r="S3096" s="54"/>
      <c r="T3096" s="54"/>
      <c r="U3096" s="54"/>
      <c r="V3096" s="54"/>
      <c r="W3096" s="54"/>
      <c r="X3096" s="54"/>
      <c r="Y3096" s="54"/>
      <c r="Z3096" s="54"/>
      <c r="AA3096" s="54"/>
      <c r="AB3096" s="54"/>
      <c r="AC3096" s="54"/>
      <c r="AD3096" s="54"/>
      <c r="AE3096" s="54"/>
      <c r="AF3096" s="25"/>
      <c r="AG3096" s="106"/>
      <c r="AH3096" s="54"/>
      <c r="AI3096" s="54"/>
      <c r="AJ3096" s="54"/>
      <c r="AK3096" s="54"/>
      <c r="AL3096" s="54"/>
      <c r="AM3096" s="54"/>
      <c r="AN3096" s="54"/>
      <c r="AO3096" s="54"/>
      <c r="AP3096" s="54"/>
      <c r="AQ3096" s="54"/>
      <c r="AR3096" s="54"/>
      <c r="AS3096" s="54"/>
      <c r="AT3096" s="54"/>
      <c r="AU3096" s="54"/>
      <c r="AV3096" s="25"/>
      <c r="AW3096" s="106"/>
    </row>
    <row r="3097" spans="1:51" ht="14.25" customHeight="1">
      <c r="B3097" s="30" t="s">
        <v>2046</v>
      </c>
      <c r="C3097" s="30"/>
      <c r="D3097" s="30"/>
      <c r="E3097" s="30"/>
      <c r="F3097" s="30"/>
      <c r="G3097" s="30"/>
      <c r="H3097" s="30"/>
      <c r="I3097" s="30"/>
      <c r="J3097" s="30"/>
      <c r="K3097" s="30"/>
      <c r="L3097" s="30"/>
      <c r="M3097" s="30"/>
      <c r="N3097" s="30"/>
      <c r="O3097" s="30"/>
      <c r="P3097" s="69" t="str">
        <f>'D1'!G1784&amp;""</f>
        <v/>
      </c>
      <c r="Q3097" s="104"/>
      <c r="R3097" s="54" t="s">
        <v>7559</v>
      </c>
      <c r="S3097" s="54"/>
      <c r="T3097" s="54"/>
      <c r="U3097" s="54"/>
      <c r="V3097" s="54"/>
      <c r="W3097" s="54"/>
      <c r="X3097" s="54"/>
      <c r="Y3097" s="54"/>
      <c r="Z3097" s="54"/>
      <c r="AA3097" s="54"/>
      <c r="AB3097" s="54"/>
      <c r="AC3097" s="54"/>
      <c r="AD3097" s="54"/>
      <c r="AE3097" s="54"/>
      <c r="AF3097" s="69" t="str">
        <f>'D1'!G1785&amp;""</f>
        <v/>
      </c>
      <c r="AG3097" s="104"/>
    </row>
    <row r="3098" spans="1:51">
      <c r="B3098" s="30"/>
      <c r="C3098" s="30"/>
      <c r="D3098" s="30"/>
      <c r="E3098" s="30"/>
      <c r="F3098" s="30"/>
      <c r="G3098" s="30"/>
      <c r="H3098" s="30"/>
      <c r="I3098" s="30"/>
      <c r="J3098" s="30"/>
      <c r="K3098" s="30"/>
      <c r="L3098" s="30"/>
      <c r="M3098" s="30"/>
      <c r="N3098" s="30"/>
      <c r="O3098" s="30"/>
      <c r="P3098" s="25"/>
      <c r="Q3098" s="106"/>
      <c r="R3098" s="54"/>
      <c r="S3098" s="54"/>
      <c r="T3098" s="54"/>
      <c r="U3098" s="54"/>
      <c r="V3098" s="54"/>
      <c r="W3098" s="54"/>
      <c r="X3098" s="54"/>
      <c r="Y3098" s="54"/>
      <c r="Z3098" s="54"/>
      <c r="AA3098" s="54"/>
      <c r="AB3098" s="54"/>
      <c r="AC3098" s="54"/>
      <c r="AD3098" s="54"/>
      <c r="AE3098" s="54"/>
      <c r="AF3098" s="25"/>
      <c r="AG3098" s="106"/>
    </row>
    <row r="3100" spans="1:51">
      <c r="A3100" s="6" t="s">
        <v>450</v>
      </c>
    </row>
    <row r="3102" spans="1:51">
      <c r="B3102" s="11" t="s">
        <v>288</v>
      </c>
      <c r="C3102" s="35"/>
      <c r="D3102" s="35"/>
      <c r="E3102" s="35"/>
      <c r="F3102" s="35"/>
      <c r="G3102" s="35"/>
      <c r="H3102" s="35"/>
      <c r="I3102" s="35"/>
      <c r="J3102" s="35"/>
      <c r="K3102" s="35"/>
      <c r="L3102" s="35"/>
      <c r="M3102" s="35"/>
      <c r="N3102" s="35"/>
      <c r="O3102" s="143"/>
      <c r="P3102" s="11" t="s">
        <v>7274</v>
      </c>
      <c r="Q3102" s="143"/>
      <c r="R3102" s="11" t="s">
        <v>288</v>
      </c>
      <c r="S3102" s="35"/>
      <c r="T3102" s="35"/>
      <c r="U3102" s="35"/>
      <c r="V3102" s="35"/>
      <c r="W3102" s="35"/>
      <c r="X3102" s="35"/>
      <c r="Y3102" s="35"/>
      <c r="Z3102" s="35"/>
      <c r="AA3102" s="35"/>
      <c r="AB3102" s="35"/>
      <c r="AC3102" s="35"/>
      <c r="AD3102" s="35"/>
      <c r="AE3102" s="143"/>
      <c r="AF3102" s="11" t="s">
        <v>7274</v>
      </c>
      <c r="AG3102" s="143"/>
      <c r="AH3102" s="11" t="s">
        <v>288</v>
      </c>
      <c r="AI3102" s="35"/>
      <c r="AJ3102" s="35"/>
      <c r="AK3102" s="35"/>
      <c r="AL3102" s="35"/>
      <c r="AM3102" s="35"/>
      <c r="AN3102" s="35"/>
      <c r="AO3102" s="35"/>
      <c r="AP3102" s="35"/>
      <c r="AQ3102" s="35"/>
      <c r="AR3102" s="35"/>
      <c r="AS3102" s="35"/>
      <c r="AT3102" s="35"/>
      <c r="AU3102" s="143"/>
      <c r="AV3102" s="11" t="s">
        <v>7274</v>
      </c>
      <c r="AW3102" s="143"/>
    </row>
    <row r="3103" spans="1:51" ht="14.25" customHeight="1">
      <c r="B3103" s="30" t="s">
        <v>594</v>
      </c>
      <c r="C3103" s="30"/>
      <c r="D3103" s="30"/>
      <c r="E3103" s="30"/>
      <c r="F3103" s="30"/>
      <c r="G3103" s="30"/>
      <c r="H3103" s="30"/>
      <c r="I3103" s="30"/>
      <c r="J3103" s="30"/>
      <c r="K3103" s="30"/>
      <c r="L3103" s="30"/>
      <c r="M3103" s="30"/>
      <c r="N3103" s="30"/>
      <c r="O3103" s="30"/>
      <c r="P3103" s="69" t="str">
        <f>'D1'!G1791&amp;""</f>
        <v/>
      </c>
      <c r="Q3103" s="104"/>
      <c r="R3103" s="30" t="s">
        <v>7560</v>
      </c>
      <c r="S3103" s="30"/>
      <c r="T3103" s="30"/>
      <c r="U3103" s="30"/>
      <c r="V3103" s="30"/>
      <c r="W3103" s="30"/>
      <c r="X3103" s="30"/>
      <c r="Y3103" s="30"/>
      <c r="Z3103" s="30"/>
      <c r="AA3103" s="30"/>
      <c r="AB3103" s="30"/>
      <c r="AC3103" s="30"/>
      <c r="AD3103" s="30"/>
      <c r="AE3103" s="30"/>
      <c r="AF3103" s="69" t="str">
        <f>'D1'!G1792&amp;""</f>
        <v/>
      </c>
      <c r="AG3103" s="104"/>
      <c r="AH3103" s="30" t="s">
        <v>7561</v>
      </c>
      <c r="AI3103" s="30"/>
      <c r="AJ3103" s="30"/>
      <c r="AK3103" s="30"/>
      <c r="AL3103" s="30"/>
      <c r="AM3103" s="30"/>
      <c r="AN3103" s="30"/>
      <c r="AO3103" s="30"/>
      <c r="AP3103" s="30"/>
      <c r="AQ3103" s="30"/>
      <c r="AR3103" s="30"/>
      <c r="AS3103" s="30"/>
      <c r="AT3103" s="30"/>
      <c r="AU3103" s="30"/>
      <c r="AV3103" s="69" t="str">
        <f>'D1'!G1793&amp;""</f>
        <v/>
      </c>
      <c r="AW3103" s="104"/>
      <c r="AY3103" s="1" t="s">
        <v>5771</v>
      </c>
    </row>
    <row r="3104" spans="1:51">
      <c r="B3104" s="30"/>
      <c r="C3104" s="30"/>
      <c r="D3104" s="30"/>
      <c r="E3104" s="30"/>
      <c r="F3104" s="30"/>
      <c r="G3104" s="30"/>
      <c r="H3104" s="30"/>
      <c r="I3104" s="30"/>
      <c r="J3104" s="30"/>
      <c r="K3104" s="30"/>
      <c r="L3104" s="30"/>
      <c r="M3104" s="30"/>
      <c r="N3104" s="30"/>
      <c r="O3104" s="30"/>
      <c r="P3104" s="25"/>
      <c r="Q3104" s="106"/>
      <c r="R3104" s="30"/>
      <c r="S3104" s="30"/>
      <c r="T3104" s="30"/>
      <c r="U3104" s="30"/>
      <c r="V3104" s="30"/>
      <c r="W3104" s="30"/>
      <c r="X3104" s="30"/>
      <c r="Y3104" s="30"/>
      <c r="Z3104" s="30"/>
      <c r="AA3104" s="30"/>
      <c r="AB3104" s="30"/>
      <c r="AC3104" s="30"/>
      <c r="AD3104" s="30"/>
      <c r="AE3104" s="30"/>
      <c r="AF3104" s="25"/>
      <c r="AG3104" s="106"/>
      <c r="AH3104" s="30"/>
      <c r="AI3104" s="30"/>
      <c r="AJ3104" s="30"/>
      <c r="AK3104" s="30"/>
      <c r="AL3104" s="30"/>
      <c r="AM3104" s="30"/>
      <c r="AN3104" s="30"/>
      <c r="AO3104" s="30"/>
      <c r="AP3104" s="30"/>
      <c r="AQ3104" s="30"/>
      <c r="AR3104" s="30"/>
      <c r="AS3104" s="30"/>
      <c r="AT3104" s="30"/>
      <c r="AU3104" s="30"/>
      <c r="AV3104" s="25"/>
      <c r="AW3104" s="106"/>
      <c r="AY3104" s="1" t="s">
        <v>1531</v>
      </c>
    </row>
    <row r="3105" spans="1:53" ht="14.25" customHeight="1">
      <c r="B3105" s="26" t="s">
        <v>5302</v>
      </c>
      <c r="C3105" s="78"/>
      <c r="D3105" s="78"/>
      <c r="E3105" s="78"/>
      <c r="F3105" s="78"/>
      <c r="G3105" s="78"/>
      <c r="H3105" s="78"/>
      <c r="I3105" s="78"/>
      <c r="J3105" s="78"/>
      <c r="K3105" s="78"/>
      <c r="L3105" s="78"/>
      <c r="M3105" s="78"/>
      <c r="N3105" s="78"/>
      <c r="O3105" s="107"/>
      <c r="P3105" s="69" t="str">
        <f>'D1'!G1794&amp;""</f>
        <v/>
      </c>
      <c r="Q3105" s="104"/>
      <c r="R3105" s="54" t="s">
        <v>7562</v>
      </c>
      <c r="S3105" s="54"/>
      <c r="T3105" s="54"/>
      <c r="U3105" s="54"/>
      <c r="V3105" s="54"/>
      <c r="W3105" s="54"/>
      <c r="X3105" s="54"/>
      <c r="Y3105" s="54"/>
      <c r="Z3105" s="54"/>
      <c r="AA3105" s="54"/>
      <c r="AB3105" s="54"/>
      <c r="AC3105" s="54"/>
      <c r="AD3105" s="54"/>
      <c r="AE3105" s="54"/>
      <c r="AF3105" s="69" t="str">
        <f>'D1'!G1795&amp;""</f>
        <v/>
      </c>
      <c r="AG3105" s="104"/>
      <c r="AL3105" s="1"/>
    </row>
    <row r="3106" spans="1:53">
      <c r="B3106" s="27"/>
      <c r="C3106" s="79"/>
      <c r="D3106" s="79"/>
      <c r="E3106" s="79"/>
      <c r="F3106" s="79"/>
      <c r="G3106" s="79"/>
      <c r="H3106" s="79"/>
      <c r="I3106" s="79"/>
      <c r="J3106" s="79"/>
      <c r="K3106" s="79"/>
      <c r="L3106" s="79"/>
      <c r="M3106" s="79"/>
      <c r="N3106" s="79"/>
      <c r="O3106" s="109"/>
      <c r="P3106" s="25"/>
      <c r="Q3106" s="106"/>
      <c r="R3106" s="54"/>
      <c r="S3106" s="54"/>
      <c r="T3106" s="54"/>
      <c r="U3106" s="54"/>
      <c r="V3106" s="54"/>
      <c r="W3106" s="54"/>
      <c r="X3106" s="54"/>
      <c r="Y3106" s="54"/>
      <c r="Z3106" s="54"/>
      <c r="AA3106" s="54"/>
      <c r="AB3106" s="54"/>
      <c r="AC3106" s="54"/>
      <c r="AD3106" s="54"/>
      <c r="AE3106" s="54"/>
      <c r="AF3106" s="25"/>
      <c r="AG3106" s="106"/>
      <c r="AL3106" s="1"/>
    </row>
    <row r="3108" spans="1:53">
      <c r="A3108" s="6" t="s">
        <v>2186</v>
      </c>
      <c r="AY3108" s="1" t="s">
        <v>5771</v>
      </c>
    </row>
    <row r="3109" spans="1:53">
      <c r="AY3109" s="1" t="s">
        <v>1531</v>
      </c>
    </row>
    <row r="3110" spans="1:53">
      <c r="B3110" s="11" t="s">
        <v>288</v>
      </c>
      <c r="C3110" s="35"/>
      <c r="D3110" s="35"/>
      <c r="E3110" s="35"/>
      <c r="F3110" s="35"/>
      <c r="G3110" s="35"/>
      <c r="H3110" s="35"/>
      <c r="I3110" s="35"/>
      <c r="J3110" s="35"/>
      <c r="K3110" s="35"/>
      <c r="L3110" s="143"/>
      <c r="M3110" s="11" t="s">
        <v>7274</v>
      </c>
      <c r="N3110" s="143"/>
      <c r="O3110" s="11" t="s">
        <v>288</v>
      </c>
      <c r="P3110" s="35"/>
      <c r="Q3110" s="35"/>
      <c r="R3110" s="35"/>
      <c r="S3110" s="35"/>
      <c r="T3110" s="35"/>
      <c r="U3110" s="35"/>
      <c r="V3110" s="35"/>
      <c r="W3110" s="35"/>
      <c r="X3110" s="35"/>
      <c r="Y3110" s="143"/>
      <c r="Z3110" s="11" t="s">
        <v>7274</v>
      </c>
      <c r="AA3110" s="143"/>
      <c r="AB3110" s="11" t="s">
        <v>288</v>
      </c>
      <c r="AC3110" s="35"/>
      <c r="AD3110" s="35"/>
      <c r="AE3110" s="35"/>
      <c r="AF3110" s="35"/>
      <c r="AG3110" s="35"/>
      <c r="AH3110" s="35"/>
      <c r="AI3110" s="35"/>
      <c r="AJ3110" s="35"/>
      <c r="AK3110" s="35"/>
      <c r="AL3110" s="143"/>
      <c r="AM3110" s="11" t="s">
        <v>7274</v>
      </c>
      <c r="AN3110" s="143"/>
      <c r="AO3110" s="11" t="s">
        <v>288</v>
      </c>
      <c r="AP3110" s="35"/>
      <c r="AQ3110" s="35"/>
      <c r="AR3110" s="35"/>
      <c r="AS3110" s="35"/>
      <c r="AT3110" s="35"/>
      <c r="AU3110" s="35"/>
      <c r="AV3110" s="35"/>
      <c r="AW3110" s="35"/>
      <c r="AX3110" s="35"/>
      <c r="AY3110" s="143"/>
      <c r="AZ3110" s="11" t="s">
        <v>7274</v>
      </c>
      <c r="BA3110" s="143"/>
    </row>
    <row r="3111" spans="1:53">
      <c r="B3111" s="10" t="s">
        <v>5402</v>
      </c>
      <c r="C3111" s="10"/>
      <c r="D3111" s="10"/>
      <c r="E3111" s="10"/>
      <c r="F3111" s="10"/>
      <c r="G3111" s="10"/>
      <c r="H3111" s="10"/>
      <c r="I3111" s="10"/>
      <c r="J3111" s="10"/>
      <c r="K3111" s="10"/>
      <c r="L3111" s="10"/>
      <c r="M3111" s="130" t="str">
        <f>'D1'!G769&amp;""</f>
        <v/>
      </c>
      <c r="N3111" s="16"/>
      <c r="O3111" s="10" t="s">
        <v>1951</v>
      </c>
      <c r="P3111" s="10"/>
      <c r="Q3111" s="10"/>
      <c r="R3111" s="10"/>
      <c r="S3111" s="10"/>
      <c r="T3111" s="10"/>
      <c r="U3111" s="10"/>
      <c r="V3111" s="10"/>
      <c r="W3111" s="10"/>
      <c r="X3111" s="10"/>
      <c r="Y3111" s="10"/>
      <c r="Z3111" s="130" t="str">
        <f>'D1'!G770&amp;""</f>
        <v/>
      </c>
      <c r="AA3111" s="16"/>
      <c r="AB3111" s="10" t="s">
        <v>6246</v>
      </c>
      <c r="AC3111" s="10"/>
      <c r="AD3111" s="10"/>
      <c r="AE3111" s="10"/>
      <c r="AF3111" s="10"/>
      <c r="AG3111" s="10"/>
      <c r="AH3111" s="10"/>
      <c r="AI3111" s="10"/>
      <c r="AJ3111" s="10"/>
      <c r="AK3111" s="10"/>
      <c r="AL3111" s="10"/>
      <c r="AM3111" s="130" t="str">
        <f>'D1'!G771&amp;""</f>
        <v/>
      </c>
      <c r="AN3111" s="16"/>
      <c r="AO3111" s="10" t="s">
        <v>7170</v>
      </c>
      <c r="AP3111" s="10"/>
      <c r="AQ3111" s="10"/>
      <c r="AR3111" s="10"/>
      <c r="AS3111" s="10"/>
      <c r="AT3111" s="10"/>
      <c r="AU3111" s="10"/>
      <c r="AV3111" s="10"/>
      <c r="AW3111" s="10"/>
      <c r="AX3111" s="10"/>
      <c r="AY3111" s="10"/>
      <c r="AZ3111" s="130" t="str">
        <f>'D1'!G772&amp;""</f>
        <v/>
      </c>
      <c r="BA3111" s="16"/>
    </row>
    <row r="3112" spans="1:53">
      <c r="B3112" s="10"/>
      <c r="C3112" s="10"/>
      <c r="D3112" s="10"/>
      <c r="E3112" s="10"/>
      <c r="F3112" s="10"/>
      <c r="G3112" s="10"/>
      <c r="H3112" s="10"/>
      <c r="I3112" s="10"/>
      <c r="J3112" s="10"/>
      <c r="K3112" s="10"/>
      <c r="L3112" s="10"/>
      <c r="M3112" s="16"/>
      <c r="N3112" s="16"/>
      <c r="O3112" s="10"/>
      <c r="P3112" s="10"/>
      <c r="Q3112" s="10"/>
      <c r="R3112" s="10"/>
      <c r="S3112" s="10"/>
      <c r="T3112" s="10"/>
      <c r="U3112" s="10"/>
      <c r="V3112" s="10"/>
      <c r="W3112" s="10"/>
      <c r="X3112" s="10"/>
      <c r="Y3112" s="10"/>
      <c r="Z3112" s="16"/>
      <c r="AA3112" s="16"/>
      <c r="AB3112" s="10"/>
      <c r="AC3112" s="10"/>
      <c r="AD3112" s="10"/>
      <c r="AE3112" s="10"/>
      <c r="AF3112" s="10"/>
      <c r="AG3112" s="10"/>
      <c r="AH3112" s="10"/>
      <c r="AI3112" s="10"/>
      <c r="AJ3112" s="10"/>
      <c r="AK3112" s="10"/>
      <c r="AL3112" s="10"/>
      <c r="AM3112" s="16"/>
      <c r="AN3112" s="16"/>
      <c r="AO3112" s="10"/>
      <c r="AP3112" s="10"/>
      <c r="AQ3112" s="10"/>
      <c r="AR3112" s="10"/>
      <c r="AS3112" s="10"/>
      <c r="AT3112" s="10"/>
      <c r="AU3112" s="10"/>
      <c r="AV3112" s="10"/>
      <c r="AW3112" s="10"/>
      <c r="AX3112" s="10"/>
      <c r="AY3112" s="10"/>
      <c r="AZ3112" s="16"/>
      <c r="BA3112" s="16"/>
    </row>
    <row r="3114" spans="1:53">
      <c r="A3114" s="6" t="s">
        <v>4193</v>
      </c>
    </row>
    <row r="3116" spans="1:53">
      <c r="B3116" s="11" t="s">
        <v>288</v>
      </c>
      <c r="C3116" s="35"/>
      <c r="D3116" s="35"/>
      <c r="E3116" s="35"/>
      <c r="F3116" s="35"/>
      <c r="G3116" s="35"/>
      <c r="H3116" s="35"/>
      <c r="I3116" s="35"/>
      <c r="J3116" s="35"/>
      <c r="K3116" s="35"/>
      <c r="L3116" s="143"/>
      <c r="M3116" s="11" t="s">
        <v>7274</v>
      </c>
      <c r="N3116" s="143"/>
      <c r="AL3116" s="1"/>
    </row>
    <row r="3117" spans="1:53">
      <c r="B3117" s="10" t="s">
        <v>7171</v>
      </c>
      <c r="C3117" s="10"/>
      <c r="D3117" s="10"/>
      <c r="E3117" s="10"/>
      <c r="F3117" s="10"/>
      <c r="G3117" s="10"/>
      <c r="H3117" s="10"/>
      <c r="I3117" s="10"/>
      <c r="J3117" s="10"/>
      <c r="K3117" s="10"/>
      <c r="L3117" s="10"/>
      <c r="M3117" s="130" t="str">
        <f>'D1'!G773&amp;""</f>
        <v/>
      </c>
      <c r="N3117" s="16"/>
      <c r="P3117" s="1" t="s">
        <v>5771</v>
      </c>
      <c r="AL3117" s="1"/>
    </row>
    <row r="3118" spans="1:53">
      <c r="B3118" s="10"/>
      <c r="C3118" s="10"/>
      <c r="D3118" s="10"/>
      <c r="E3118" s="10"/>
      <c r="F3118" s="10"/>
      <c r="G3118" s="10"/>
      <c r="H3118" s="10"/>
      <c r="I3118" s="10"/>
      <c r="J3118" s="10"/>
      <c r="K3118" s="10"/>
      <c r="L3118" s="10"/>
      <c r="M3118" s="16"/>
      <c r="N3118" s="16"/>
      <c r="P3118" s="1" t="s">
        <v>1531</v>
      </c>
    </row>
    <row r="3120" spans="1:53">
      <c r="A3120" s="6" t="s">
        <v>7497</v>
      </c>
    </row>
    <row r="3122" spans="1:51">
      <c r="B3122" s="11" t="s">
        <v>288</v>
      </c>
      <c r="C3122" s="35"/>
      <c r="D3122" s="35"/>
      <c r="E3122" s="35"/>
      <c r="F3122" s="35"/>
      <c r="G3122" s="35"/>
      <c r="H3122" s="35"/>
      <c r="I3122" s="35"/>
      <c r="J3122" s="35"/>
      <c r="K3122" s="35"/>
      <c r="L3122" s="35"/>
      <c r="M3122" s="35"/>
      <c r="N3122" s="35"/>
      <c r="O3122" s="143"/>
      <c r="P3122" s="11" t="s">
        <v>7274</v>
      </c>
      <c r="Q3122" s="143"/>
      <c r="R3122" s="11" t="s">
        <v>288</v>
      </c>
      <c r="S3122" s="35"/>
      <c r="T3122" s="35"/>
      <c r="U3122" s="35"/>
      <c r="V3122" s="35"/>
      <c r="W3122" s="35"/>
      <c r="X3122" s="35"/>
      <c r="Y3122" s="35"/>
      <c r="Z3122" s="35"/>
      <c r="AA3122" s="35"/>
      <c r="AB3122" s="35"/>
      <c r="AC3122" s="35"/>
      <c r="AD3122" s="35"/>
      <c r="AE3122" s="143"/>
      <c r="AF3122" s="11" t="s">
        <v>7274</v>
      </c>
      <c r="AG3122" s="143"/>
      <c r="AH3122" s="11" t="s">
        <v>288</v>
      </c>
      <c r="AI3122" s="35"/>
      <c r="AJ3122" s="35"/>
      <c r="AK3122" s="35"/>
      <c r="AL3122" s="35"/>
      <c r="AM3122" s="35"/>
      <c r="AN3122" s="35"/>
      <c r="AO3122" s="35"/>
      <c r="AP3122" s="35"/>
      <c r="AQ3122" s="35"/>
      <c r="AR3122" s="35"/>
      <c r="AS3122" s="35"/>
      <c r="AT3122" s="35"/>
      <c r="AU3122" s="143"/>
      <c r="AV3122" s="11" t="s">
        <v>7274</v>
      </c>
      <c r="AW3122" s="143"/>
    </row>
    <row r="3123" spans="1:51" ht="14.25" customHeight="1">
      <c r="B3123" s="19" t="s">
        <v>3111</v>
      </c>
      <c r="C3123" s="19"/>
      <c r="D3123" s="19"/>
      <c r="E3123" s="19"/>
      <c r="F3123" s="19"/>
      <c r="G3123" s="19"/>
      <c r="H3123" s="19"/>
      <c r="I3123" s="19"/>
      <c r="J3123" s="19"/>
      <c r="K3123" s="19"/>
      <c r="L3123" s="19"/>
      <c r="M3123" s="19"/>
      <c r="N3123" s="19"/>
      <c r="O3123" s="19"/>
      <c r="P3123" s="130" t="str">
        <f>'D1'!G774&amp;""</f>
        <v/>
      </c>
      <c r="Q3123" s="16"/>
      <c r="R3123" s="19" t="s">
        <v>3649</v>
      </c>
      <c r="S3123" s="19"/>
      <c r="T3123" s="19"/>
      <c r="U3123" s="19"/>
      <c r="V3123" s="19"/>
      <c r="W3123" s="19"/>
      <c r="X3123" s="19"/>
      <c r="Y3123" s="19"/>
      <c r="Z3123" s="19"/>
      <c r="AA3123" s="19"/>
      <c r="AB3123" s="19"/>
      <c r="AC3123" s="19"/>
      <c r="AD3123" s="19"/>
      <c r="AE3123" s="19"/>
      <c r="AF3123" s="130" t="str">
        <f>'D1'!G775&amp;""</f>
        <v/>
      </c>
      <c r="AG3123" s="16"/>
      <c r="AH3123" s="19" t="s">
        <v>3651</v>
      </c>
      <c r="AI3123" s="19"/>
      <c r="AJ3123" s="19"/>
      <c r="AK3123" s="19"/>
      <c r="AL3123" s="19"/>
      <c r="AM3123" s="19"/>
      <c r="AN3123" s="19"/>
      <c r="AO3123" s="19"/>
      <c r="AP3123" s="19"/>
      <c r="AQ3123" s="19"/>
      <c r="AR3123" s="19"/>
      <c r="AS3123" s="19"/>
      <c r="AT3123" s="19"/>
      <c r="AU3123" s="19"/>
      <c r="AV3123" s="130" t="str">
        <f>'D1'!G776&amp;""</f>
        <v/>
      </c>
      <c r="AW3123" s="16"/>
      <c r="AY3123" s="1" t="s">
        <v>5771</v>
      </c>
    </row>
    <row r="3124" spans="1:51">
      <c r="B3124" s="19"/>
      <c r="C3124" s="19"/>
      <c r="D3124" s="19"/>
      <c r="E3124" s="19"/>
      <c r="F3124" s="19"/>
      <c r="G3124" s="19"/>
      <c r="H3124" s="19"/>
      <c r="I3124" s="19"/>
      <c r="J3124" s="19"/>
      <c r="K3124" s="19"/>
      <c r="L3124" s="19"/>
      <c r="M3124" s="19"/>
      <c r="N3124" s="19"/>
      <c r="O3124" s="19"/>
      <c r="P3124" s="16"/>
      <c r="Q3124" s="16"/>
      <c r="R3124" s="19"/>
      <c r="S3124" s="19"/>
      <c r="T3124" s="19"/>
      <c r="U3124" s="19"/>
      <c r="V3124" s="19"/>
      <c r="W3124" s="19"/>
      <c r="X3124" s="19"/>
      <c r="Y3124" s="19"/>
      <c r="Z3124" s="19"/>
      <c r="AA3124" s="19"/>
      <c r="AB3124" s="19"/>
      <c r="AC3124" s="19"/>
      <c r="AD3124" s="19"/>
      <c r="AE3124" s="19"/>
      <c r="AF3124" s="16"/>
      <c r="AG3124" s="16"/>
      <c r="AH3124" s="19"/>
      <c r="AI3124" s="19"/>
      <c r="AJ3124" s="19"/>
      <c r="AK3124" s="19"/>
      <c r="AL3124" s="19"/>
      <c r="AM3124" s="19"/>
      <c r="AN3124" s="19"/>
      <c r="AO3124" s="19"/>
      <c r="AP3124" s="19"/>
      <c r="AQ3124" s="19"/>
      <c r="AR3124" s="19"/>
      <c r="AS3124" s="19"/>
      <c r="AT3124" s="19"/>
      <c r="AU3124" s="19"/>
      <c r="AV3124" s="16"/>
      <c r="AW3124" s="16"/>
      <c r="AY3124" s="1" t="s">
        <v>1531</v>
      </c>
    </row>
    <row r="3125" spans="1:51" ht="14.25" customHeight="1">
      <c r="B3125" s="19" t="s">
        <v>5826</v>
      </c>
      <c r="C3125" s="19"/>
      <c r="D3125" s="19"/>
      <c r="E3125" s="19"/>
      <c r="F3125" s="19"/>
      <c r="G3125" s="19"/>
      <c r="H3125" s="19"/>
      <c r="I3125" s="19"/>
      <c r="J3125" s="19"/>
      <c r="K3125" s="19"/>
      <c r="L3125" s="19"/>
      <c r="M3125" s="19"/>
      <c r="N3125" s="19"/>
      <c r="O3125" s="19"/>
      <c r="P3125" s="130" t="str">
        <f>'D1'!G777&amp;""</f>
        <v/>
      </c>
      <c r="Q3125" s="16"/>
      <c r="R3125" s="19" t="s">
        <v>3653</v>
      </c>
      <c r="S3125" s="19"/>
      <c r="T3125" s="19"/>
      <c r="U3125" s="19"/>
      <c r="V3125" s="19"/>
      <c r="W3125" s="19"/>
      <c r="X3125" s="19"/>
      <c r="Y3125" s="19"/>
      <c r="Z3125" s="19"/>
      <c r="AA3125" s="19"/>
      <c r="AB3125" s="19"/>
      <c r="AC3125" s="19"/>
      <c r="AD3125" s="19"/>
      <c r="AE3125" s="19"/>
      <c r="AF3125" s="130" t="str">
        <f>'D1'!G778&amp;""</f>
        <v/>
      </c>
      <c r="AG3125" s="16"/>
      <c r="AH3125" s="19" t="s">
        <v>2089</v>
      </c>
      <c r="AI3125" s="19"/>
      <c r="AJ3125" s="19"/>
      <c r="AK3125" s="19"/>
      <c r="AL3125" s="19"/>
      <c r="AM3125" s="19"/>
      <c r="AN3125" s="19"/>
      <c r="AO3125" s="19"/>
      <c r="AP3125" s="19"/>
      <c r="AQ3125" s="19"/>
      <c r="AR3125" s="19"/>
      <c r="AS3125" s="19"/>
      <c r="AT3125" s="19"/>
      <c r="AU3125" s="19"/>
      <c r="AV3125" s="130" t="str">
        <f>'D1'!G779&amp;""</f>
        <v/>
      </c>
      <c r="AW3125" s="16"/>
    </row>
    <row r="3126" spans="1:51">
      <c r="B3126" s="19"/>
      <c r="C3126" s="19"/>
      <c r="D3126" s="19"/>
      <c r="E3126" s="19"/>
      <c r="F3126" s="19"/>
      <c r="G3126" s="19"/>
      <c r="H3126" s="19"/>
      <c r="I3126" s="19"/>
      <c r="J3126" s="19"/>
      <c r="K3126" s="19"/>
      <c r="L3126" s="19"/>
      <c r="M3126" s="19"/>
      <c r="N3126" s="19"/>
      <c r="O3126" s="19"/>
      <c r="P3126" s="16"/>
      <c r="Q3126" s="16"/>
      <c r="R3126" s="19"/>
      <c r="S3126" s="19"/>
      <c r="T3126" s="19"/>
      <c r="U3126" s="19"/>
      <c r="V3126" s="19"/>
      <c r="W3126" s="19"/>
      <c r="X3126" s="19"/>
      <c r="Y3126" s="19"/>
      <c r="Z3126" s="19"/>
      <c r="AA3126" s="19"/>
      <c r="AB3126" s="19"/>
      <c r="AC3126" s="19"/>
      <c r="AD3126" s="19"/>
      <c r="AE3126" s="19"/>
      <c r="AF3126" s="16"/>
      <c r="AG3126" s="16"/>
      <c r="AH3126" s="19"/>
      <c r="AI3126" s="19"/>
      <c r="AJ3126" s="19"/>
      <c r="AK3126" s="19"/>
      <c r="AL3126" s="19"/>
      <c r="AM3126" s="19"/>
      <c r="AN3126" s="19"/>
      <c r="AO3126" s="19"/>
      <c r="AP3126" s="19"/>
      <c r="AQ3126" s="19"/>
      <c r="AR3126" s="19"/>
      <c r="AS3126" s="19"/>
      <c r="AT3126" s="19"/>
      <c r="AU3126" s="19"/>
      <c r="AV3126" s="16"/>
      <c r="AW3126" s="16"/>
    </row>
    <row r="3127" spans="1:51" ht="14.25" customHeight="1">
      <c r="B3127" s="19" t="s">
        <v>7172</v>
      </c>
      <c r="C3127" s="19"/>
      <c r="D3127" s="19"/>
      <c r="E3127" s="19"/>
      <c r="F3127" s="19"/>
      <c r="G3127" s="19"/>
      <c r="H3127" s="19"/>
      <c r="I3127" s="19"/>
      <c r="J3127" s="19"/>
      <c r="K3127" s="19"/>
      <c r="L3127" s="19"/>
      <c r="M3127" s="19"/>
      <c r="N3127" s="19"/>
      <c r="O3127" s="19"/>
      <c r="P3127" s="130" t="str">
        <f>'D1'!G780&amp;""</f>
        <v/>
      </c>
      <c r="Q3127" s="16"/>
      <c r="R3127" s="19" t="s">
        <v>1950</v>
      </c>
      <c r="S3127" s="19"/>
      <c r="T3127" s="19"/>
      <c r="U3127" s="19"/>
      <c r="V3127" s="19"/>
      <c r="W3127" s="19"/>
      <c r="X3127" s="19"/>
      <c r="Y3127" s="19"/>
      <c r="Z3127" s="19"/>
      <c r="AA3127" s="19"/>
      <c r="AB3127" s="19"/>
      <c r="AC3127" s="19"/>
      <c r="AD3127" s="19"/>
      <c r="AE3127" s="19"/>
      <c r="AF3127" s="130" t="str">
        <f>'D1'!G781&amp;""</f>
        <v/>
      </c>
      <c r="AG3127" s="16"/>
      <c r="AH3127" s="19" t="s">
        <v>3305</v>
      </c>
      <c r="AI3127" s="19"/>
      <c r="AJ3127" s="19"/>
      <c r="AK3127" s="19"/>
      <c r="AL3127" s="19"/>
      <c r="AM3127" s="19"/>
      <c r="AN3127" s="19"/>
      <c r="AO3127" s="19"/>
      <c r="AP3127" s="19"/>
      <c r="AQ3127" s="19"/>
      <c r="AR3127" s="19"/>
      <c r="AS3127" s="19"/>
      <c r="AT3127" s="19"/>
      <c r="AU3127" s="19"/>
      <c r="AV3127" s="130" t="str">
        <f>'D1'!G782&amp;""</f>
        <v/>
      </c>
      <c r="AW3127" s="16"/>
    </row>
    <row r="3128" spans="1:51">
      <c r="B3128" s="19"/>
      <c r="C3128" s="19"/>
      <c r="D3128" s="19"/>
      <c r="E3128" s="19"/>
      <c r="F3128" s="19"/>
      <c r="G3128" s="19"/>
      <c r="H3128" s="19"/>
      <c r="I3128" s="19"/>
      <c r="J3128" s="19"/>
      <c r="K3128" s="19"/>
      <c r="L3128" s="19"/>
      <c r="M3128" s="19"/>
      <c r="N3128" s="19"/>
      <c r="O3128" s="19"/>
      <c r="P3128" s="16"/>
      <c r="Q3128" s="16"/>
      <c r="R3128" s="19"/>
      <c r="S3128" s="19"/>
      <c r="T3128" s="19"/>
      <c r="U3128" s="19"/>
      <c r="V3128" s="19"/>
      <c r="W3128" s="19"/>
      <c r="X3128" s="19"/>
      <c r="Y3128" s="19"/>
      <c r="Z3128" s="19"/>
      <c r="AA3128" s="19"/>
      <c r="AB3128" s="19"/>
      <c r="AC3128" s="19"/>
      <c r="AD3128" s="19"/>
      <c r="AE3128" s="19"/>
      <c r="AF3128" s="16"/>
      <c r="AG3128" s="16"/>
      <c r="AH3128" s="19"/>
      <c r="AI3128" s="19"/>
      <c r="AJ3128" s="19"/>
      <c r="AK3128" s="19"/>
      <c r="AL3128" s="19"/>
      <c r="AM3128" s="19"/>
      <c r="AN3128" s="19"/>
      <c r="AO3128" s="19"/>
      <c r="AP3128" s="19"/>
      <c r="AQ3128" s="19"/>
      <c r="AR3128" s="19"/>
      <c r="AS3128" s="19"/>
      <c r="AT3128" s="19"/>
      <c r="AU3128" s="19"/>
      <c r="AV3128" s="16"/>
      <c r="AW3128" s="16"/>
    </row>
    <row r="3129" spans="1:51" ht="14.25" customHeight="1">
      <c r="B3129" s="19" t="s">
        <v>3657</v>
      </c>
      <c r="C3129" s="19"/>
      <c r="D3129" s="19"/>
      <c r="E3129" s="19"/>
      <c r="F3129" s="19"/>
      <c r="G3129" s="19"/>
      <c r="H3129" s="19"/>
      <c r="I3129" s="19"/>
      <c r="J3129" s="19"/>
      <c r="K3129" s="19"/>
      <c r="L3129" s="19"/>
      <c r="M3129" s="19"/>
      <c r="N3129" s="19"/>
      <c r="O3129" s="19"/>
      <c r="P3129" s="130" t="str">
        <f>'D1'!G783&amp;""</f>
        <v/>
      </c>
      <c r="Q3129" s="16"/>
      <c r="R3129" s="19" t="s">
        <v>3658</v>
      </c>
      <c r="S3129" s="19"/>
      <c r="T3129" s="19"/>
      <c r="U3129" s="19"/>
      <c r="V3129" s="19"/>
      <c r="W3129" s="19"/>
      <c r="X3129" s="19"/>
      <c r="Y3129" s="19"/>
      <c r="Z3129" s="19"/>
      <c r="AA3129" s="19"/>
      <c r="AB3129" s="19"/>
      <c r="AC3129" s="19"/>
      <c r="AD3129" s="19"/>
      <c r="AE3129" s="19"/>
      <c r="AF3129" s="130" t="str">
        <f>'D1'!G784&amp;""</f>
        <v/>
      </c>
      <c r="AG3129" s="16"/>
      <c r="AH3129" s="19" t="s">
        <v>1266</v>
      </c>
      <c r="AI3129" s="19"/>
      <c r="AJ3129" s="19"/>
      <c r="AK3129" s="19"/>
      <c r="AL3129" s="19"/>
      <c r="AM3129" s="19"/>
      <c r="AN3129" s="19"/>
      <c r="AO3129" s="19"/>
      <c r="AP3129" s="19"/>
      <c r="AQ3129" s="19"/>
      <c r="AR3129" s="19"/>
      <c r="AS3129" s="19"/>
      <c r="AT3129" s="19"/>
      <c r="AU3129" s="19"/>
      <c r="AV3129" s="130" t="str">
        <f>'D1'!G785&amp;""</f>
        <v/>
      </c>
      <c r="AW3129" s="16"/>
    </row>
    <row r="3130" spans="1:51">
      <c r="B3130" s="19"/>
      <c r="C3130" s="19"/>
      <c r="D3130" s="19"/>
      <c r="E3130" s="19"/>
      <c r="F3130" s="19"/>
      <c r="G3130" s="19"/>
      <c r="H3130" s="19"/>
      <c r="I3130" s="19"/>
      <c r="J3130" s="19"/>
      <c r="K3130" s="19"/>
      <c r="L3130" s="19"/>
      <c r="M3130" s="19"/>
      <c r="N3130" s="19"/>
      <c r="O3130" s="19"/>
      <c r="P3130" s="16"/>
      <c r="Q3130" s="16"/>
      <c r="R3130" s="19"/>
      <c r="S3130" s="19"/>
      <c r="T3130" s="19"/>
      <c r="U3130" s="19"/>
      <c r="V3130" s="19"/>
      <c r="W3130" s="19"/>
      <c r="X3130" s="19"/>
      <c r="Y3130" s="19"/>
      <c r="Z3130" s="19"/>
      <c r="AA3130" s="19"/>
      <c r="AB3130" s="19"/>
      <c r="AC3130" s="19"/>
      <c r="AD3130" s="19"/>
      <c r="AE3130" s="19"/>
      <c r="AF3130" s="16"/>
      <c r="AG3130" s="16"/>
      <c r="AH3130" s="19"/>
      <c r="AI3130" s="19"/>
      <c r="AJ3130" s="19"/>
      <c r="AK3130" s="19"/>
      <c r="AL3130" s="19"/>
      <c r="AM3130" s="19"/>
      <c r="AN3130" s="19"/>
      <c r="AO3130" s="19"/>
      <c r="AP3130" s="19"/>
      <c r="AQ3130" s="19"/>
      <c r="AR3130" s="19"/>
      <c r="AS3130" s="19"/>
      <c r="AT3130" s="19"/>
      <c r="AU3130" s="19"/>
      <c r="AV3130" s="16"/>
      <c r="AW3130" s="16"/>
    </row>
    <row r="3132" spans="1:51">
      <c r="A3132" s="6" t="s">
        <v>7638</v>
      </c>
    </row>
    <row r="3134" spans="1:51">
      <c r="B3134" s="11" t="s">
        <v>288</v>
      </c>
      <c r="C3134" s="35"/>
      <c r="D3134" s="35"/>
      <c r="E3134" s="35"/>
      <c r="F3134" s="35"/>
      <c r="G3134" s="35"/>
      <c r="H3134" s="35"/>
      <c r="I3134" s="35"/>
      <c r="J3134" s="35"/>
      <c r="K3134" s="35"/>
      <c r="L3134" s="35"/>
      <c r="M3134" s="35"/>
      <c r="N3134" s="35"/>
      <c r="O3134" s="143"/>
      <c r="P3134" s="11" t="s">
        <v>7274</v>
      </c>
      <c r="Q3134" s="143"/>
      <c r="R3134" s="11" t="s">
        <v>288</v>
      </c>
      <c r="S3134" s="35"/>
      <c r="T3134" s="35"/>
      <c r="U3134" s="35"/>
      <c r="V3134" s="35"/>
      <c r="W3134" s="35"/>
      <c r="X3134" s="35"/>
      <c r="Y3134" s="35"/>
      <c r="Z3134" s="35"/>
      <c r="AA3134" s="35"/>
      <c r="AB3134" s="35"/>
      <c r="AC3134" s="35"/>
      <c r="AD3134" s="35"/>
      <c r="AE3134" s="143"/>
      <c r="AF3134" s="11" t="s">
        <v>7274</v>
      </c>
      <c r="AG3134" s="143"/>
      <c r="AH3134" s="11" t="s">
        <v>288</v>
      </c>
      <c r="AI3134" s="35"/>
      <c r="AJ3134" s="35"/>
      <c r="AK3134" s="35"/>
      <c r="AL3134" s="35"/>
      <c r="AM3134" s="35"/>
      <c r="AN3134" s="35"/>
      <c r="AO3134" s="35"/>
      <c r="AP3134" s="35"/>
      <c r="AQ3134" s="35"/>
      <c r="AR3134" s="35"/>
      <c r="AS3134" s="35"/>
      <c r="AT3134" s="35"/>
      <c r="AU3134" s="143"/>
      <c r="AV3134" s="11" t="s">
        <v>7274</v>
      </c>
      <c r="AW3134" s="143"/>
    </row>
    <row r="3135" spans="1:51" ht="14.25" customHeight="1">
      <c r="B3135" s="19" t="s">
        <v>1052</v>
      </c>
      <c r="C3135" s="19"/>
      <c r="D3135" s="19"/>
      <c r="E3135" s="19"/>
      <c r="F3135" s="19"/>
      <c r="G3135" s="19"/>
      <c r="H3135" s="19"/>
      <c r="I3135" s="19"/>
      <c r="J3135" s="19"/>
      <c r="K3135" s="19"/>
      <c r="L3135" s="19"/>
      <c r="M3135" s="19"/>
      <c r="N3135" s="19"/>
      <c r="O3135" s="19"/>
      <c r="P3135" s="69" t="str">
        <f>'D1'!G787&amp;""</f>
        <v/>
      </c>
      <c r="Q3135" s="104"/>
      <c r="R3135" s="19" t="s">
        <v>2130</v>
      </c>
      <c r="S3135" s="19"/>
      <c r="T3135" s="19"/>
      <c r="U3135" s="19"/>
      <c r="V3135" s="19"/>
      <c r="W3135" s="19"/>
      <c r="X3135" s="19"/>
      <c r="Y3135" s="19"/>
      <c r="Z3135" s="19"/>
      <c r="AA3135" s="19"/>
      <c r="AB3135" s="19"/>
      <c r="AC3135" s="19"/>
      <c r="AD3135" s="19"/>
      <c r="AE3135" s="19"/>
      <c r="AF3135" s="69" t="str">
        <f>'D1'!G788&amp;""</f>
        <v/>
      </c>
      <c r="AG3135" s="104"/>
      <c r="AH3135" s="19" t="s">
        <v>60</v>
      </c>
      <c r="AI3135" s="19"/>
      <c r="AJ3135" s="19"/>
      <c r="AK3135" s="19"/>
      <c r="AL3135" s="19"/>
      <c r="AM3135" s="19"/>
      <c r="AN3135" s="19"/>
      <c r="AO3135" s="19"/>
      <c r="AP3135" s="19"/>
      <c r="AQ3135" s="19"/>
      <c r="AR3135" s="19"/>
      <c r="AS3135" s="19"/>
      <c r="AT3135" s="19"/>
      <c r="AU3135" s="19"/>
      <c r="AV3135" s="69" t="str">
        <f>'D1'!G789&amp;""</f>
        <v/>
      </c>
      <c r="AW3135" s="104"/>
      <c r="AY3135" s="1" t="s">
        <v>5771</v>
      </c>
    </row>
    <row r="3136" spans="1:51">
      <c r="B3136" s="19"/>
      <c r="C3136" s="19"/>
      <c r="D3136" s="19"/>
      <c r="E3136" s="19"/>
      <c r="F3136" s="19"/>
      <c r="G3136" s="19"/>
      <c r="H3136" s="19"/>
      <c r="I3136" s="19"/>
      <c r="J3136" s="19"/>
      <c r="K3136" s="19"/>
      <c r="L3136" s="19"/>
      <c r="M3136" s="19"/>
      <c r="N3136" s="19"/>
      <c r="O3136" s="19"/>
      <c r="P3136" s="25"/>
      <c r="Q3136" s="106"/>
      <c r="R3136" s="19"/>
      <c r="S3136" s="19"/>
      <c r="T3136" s="19"/>
      <c r="U3136" s="19"/>
      <c r="V3136" s="19"/>
      <c r="W3136" s="19"/>
      <c r="X3136" s="19"/>
      <c r="Y3136" s="19"/>
      <c r="Z3136" s="19"/>
      <c r="AA3136" s="19"/>
      <c r="AB3136" s="19"/>
      <c r="AC3136" s="19"/>
      <c r="AD3136" s="19"/>
      <c r="AE3136" s="19"/>
      <c r="AF3136" s="25"/>
      <c r="AG3136" s="106"/>
      <c r="AH3136" s="19"/>
      <c r="AI3136" s="19"/>
      <c r="AJ3136" s="19"/>
      <c r="AK3136" s="19"/>
      <c r="AL3136" s="19"/>
      <c r="AM3136" s="19"/>
      <c r="AN3136" s="19"/>
      <c r="AO3136" s="19"/>
      <c r="AP3136" s="19"/>
      <c r="AQ3136" s="19"/>
      <c r="AR3136" s="19"/>
      <c r="AS3136" s="19"/>
      <c r="AT3136" s="19"/>
      <c r="AU3136" s="19"/>
      <c r="AV3136" s="25"/>
      <c r="AW3136" s="106"/>
      <c r="AY3136" s="1" t="s">
        <v>1531</v>
      </c>
    </row>
    <row r="3137" spans="1:51" ht="14.25" customHeight="1">
      <c r="B3137" s="19" t="s">
        <v>3662</v>
      </c>
      <c r="C3137" s="19"/>
      <c r="D3137" s="19"/>
      <c r="E3137" s="19"/>
      <c r="F3137" s="19"/>
      <c r="G3137" s="19"/>
      <c r="H3137" s="19"/>
      <c r="I3137" s="19"/>
      <c r="J3137" s="19"/>
      <c r="K3137" s="19"/>
      <c r="L3137" s="19"/>
      <c r="M3137" s="19"/>
      <c r="N3137" s="19"/>
      <c r="O3137" s="19"/>
      <c r="P3137" s="69" t="str">
        <f>'D1'!G790&amp;""</f>
        <v/>
      </c>
      <c r="Q3137" s="104"/>
      <c r="R3137" s="19" t="s">
        <v>3664</v>
      </c>
      <c r="S3137" s="19"/>
      <c r="T3137" s="19"/>
      <c r="U3137" s="19"/>
      <c r="V3137" s="19"/>
      <c r="W3137" s="19"/>
      <c r="X3137" s="19"/>
      <c r="Y3137" s="19"/>
      <c r="Z3137" s="19"/>
      <c r="AA3137" s="19"/>
      <c r="AB3137" s="19"/>
      <c r="AC3137" s="19"/>
      <c r="AD3137" s="19"/>
      <c r="AE3137" s="19"/>
      <c r="AF3137" s="69" t="str">
        <f>'D1'!G791&amp;""</f>
        <v/>
      </c>
      <c r="AG3137" s="104"/>
      <c r="AH3137" s="19" t="s">
        <v>3666</v>
      </c>
      <c r="AI3137" s="19"/>
      <c r="AJ3137" s="19"/>
      <c r="AK3137" s="19"/>
      <c r="AL3137" s="19"/>
      <c r="AM3137" s="19"/>
      <c r="AN3137" s="19"/>
      <c r="AO3137" s="19"/>
      <c r="AP3137" s="19"/>
      <c r="AQ3137" s="19"/>
      <c r="AR3137" s="19"/>
      <c r="AS3137" s="19"/>
      <c r="AT3137" s="19"/>
      <c r="AU3137" s="19"/>
      <c r="AV3137" s="69" t="str">
        <f>'D1'!G792&amp;""</f>
        <v/>
      </c>
      <c r="AW3137" s="104"/>
    </row>
    <row r="3138" spans="1:51">
      <c r="B3138" s="19"/>
      <c r="C3138" s="19"/>
      <c r="D3138" s="19"/>
      <c r="E3138" s="19"/>
      <c r="F3138" s="19"/>
      <c r="G3138" s="19"/>
      <c r="H3138" s="19"/>
      <c r="I3138" s="19"/>
      <c r="J3138" s="19"/>
      <c r="K3138" s="19"/>
      <c r="L3138" s="19"/>
      <c r="M3138" s="19"/>
      <c r="N3138" s="19"/>
      <c r="O3138" s="19"/>
      <c r="P3138" s="25"/>
      <c r="Q3138" s="106"/>
      <c r="R3138" s="19"/>
      <c r="S3138" s="19"/>
      <c r="T3138" s="19"/>
      <c r="U3138" s="19"/>
      <c r="V3138" s="19"/>
      <c r="W3138" s="19"/>
      <c r="X3138" s="19"/>
      <c r="Y3138" s="19"/>
      <c r="Z3138" s="19"/>
      <c r="AA3138" s="19"/>
      <c r="AB3138" s="19"/>
      <c r="AC3138" s="19"/>
      <c r="AD3138" s="19"/>
      <c r="AE3138" s="19"/>
      <c r="AF3138" s="25"/>
      <c r="AG3138" s="106"/>
      <c r="AH3138" s="19"/>
      <c r="AI3138" s="19"/>
      <c r="AJ3138" s="19"/>
      <c r="AK3138" s="19"/>
      <c r="AL3138" s="19"/>
      <c r="AM3138" s="19"/>
      <c r="AN3138" s="19"/>
      <c r="AO3138" s="19"/>
      <c r="AP3138" s="19"/>
      <c r="AQ3138" s="19"/>
      <c r="AR3138" s="19"/>
      <c r="AS3138" s="19"/>
      <c r="AT3138" s="19"/>
      <c r="AU3138" s="19"/>
      <c r="AV3138" s="25"/>
      <c r="AW3138" s="106"/>
    </row>
    <row r="3139" spans="1:51" ht="14.25" customHeight="1">
      <c r="B3139" s="19" t="s">
        <v>2478</v>
      </c>
      <c r="C3139" s="19"/>
      <c r="D3139" s="19"/>
      <c r="E3139" s="19"/>
      <c r="F3139" s="19"/>
      <c r="G3139" s="19"/>
      <c r="H3139" s="19"/>
      <c r="I3139" s="19"/>
      <c r="J3139" s="19"/>
      <c r="K3139" s="19"/>
      <c r="L3139" s="19"/>
      <c r="M3139" s="19"/>
      <c r="N3139" s="19"/>
      <c r="O3139" s="19"/>
      <c r="P3139" s="69" t="str">
        <f>'D1'!G793&amp;""</f>
        <v/>
      </c>
      <c r="Q3139" s="104"/>
      <c r="R3139" s="19" t="s">
        <v>1400</v>
      </c>
      <c r="S3139" s="19"/>
      <c r="T3139" s="19"/>
      <c r="U3139" s="19"/>
      <c r="V3139" s="19"/>
      <c r="W3139" s="19"/>
      <c r="X3139" s="19"/>
      <c r="Y3139" s="19"/>
      <c r="Z3139" s="19"/>
      <c r="AA3139" s="19"/>
      <c r="AB3139" s="19"/>
      <c r="AC3139" s="19"/>
      <c r="AD3139" s="19"/>
      <c r="AE3139" s="19"/>
      <c r="AF3139" s="69" t="str">
        <f>'D1'!G794&amp;""</f>
        <v/>
      </c>
      <c r="AG3139" s="104"/>
      <c r="AH3139" s="19" t="s">
        <v>889</v>
      </c>
      <c r="AI3139" s="19"/>
      <c r="AJ3139" s="19"/>
      <c r="AK3139" s="19"/>
      <c r="AL3139" s="19"/>
      <c r="AM3139" s="19"/>
      <c r="AN3139" s="19"/>
      <c r="AO3139" s="19"/>
      <c r="AP3139" s="19"/>
      <c r="AQ3139" s="19"/>
      <c r="AR3139" s="19"/>
      <c r="AS3139" s="19"/>
      <c r="AT3139" s="19"/>
      <c r="AU3139" s="19"/>
      <c r="AV3139" s="69" t="str">
        <f>'D1'!G795&amp;""</f>
        <v/>
      </c>
      <c r="AW3139" s="104"/>
    </row>
    <row r="3140" spans="1:51">
      <c r="B3140" s="19"/>
      <c r="C3140" s="19"/>
      <c r="D3140" s="19"/>
      <c r="E3140" s="19"/>
      <c r="F3140" s="19"/>
      <c r="G3140" s="19"/>
      <c r="H3140" s="19"/>
      <c r="I3140" s="19"/>
      <c r="J3140" s="19"/>
      <c r="K3140" s="19"/>
      <c r="L3140" s="19"/>
      <c r="M3140" s="19"/>
      <c r="N3140" s="19"/>
      <c r="O3140" s="19"/>
      <c r="P3140" s="25"/>
      <c r="Q3140" s="106"/>
      <c r="R3140" s="19"/>
      <c r="S3140" s="19"/>
      <c r="T3140" s="19"/>
      <c r="U3140" s="19"/>
      <c r="V3140" s="19"/>
      <c r="W3140" s="19"/>
      <c r="X3140" s="19"/>
      <c r="Y3140" s="19"/>
      <c r="Z3140" s="19"/>
      <c r="AA3140" s="19"/>
      <c r="AB3140" s="19"/>
      <c r="AC3140" s="19"/>
      <c r="AD3140" s="19"/>
      <c r="AE3140" s="19"/>
      <c r="AF3140" s="25"/>
      <c r="AG3140" s="106"/>
      <c r="AH3140" s="19"/>
      <c r="AI3140" s="19"/>
      <c r="AJ3140" s="19"/>
      <c r="AK3140" s="19"/>
      <c r="AL3140" s="19"/>
      <c r="AM3140" s="19"/>
      <c r="AN3140" s="19"/>
      <c r="AO3140" s="19"/>
      <c r="AP3140" s="19"/>
      <c r="AQ3140" s="19"/>
      <c r="AR3140" s="19"/>
      <c r="AS3140" s="19"/>
      <c r="AT3140" s="19"/>
      <c r="AU3140" s="19"/>
      <c r="AV3140" s="25"/>
      <c r="AW3140" s="106"/>
    </row>
    <row r="3142" spans="1:51">
      <c r="A3142" s="6" t="s">
        <v>7639</v>
      </c>
    </row>
    <row r="3143" spans="1:51">
      <c r="AL3143" s="1"/>
    </row>
    <row r="3144" spans="1:51">
      <c r="B3144" s="11" t="s">
        <v>288</v>
      </c>
      <c r="C3144" s="35"/>
      <c r="D3144" s="35"/>
      <c r="E3144" s="35"/>
      <c r="F3144" s="35"/>
      <c r="G3144" s="35"/>
      <c r="H3144" s="35"/>
      <c r="I3144" s="35"/>
      <c r="J3144" s="35"/>
      <c r="K3144" s="35"/>
      <c r="L3144" s="35"/>
      <c r="M3144" s="35"/>
      <c r="N3144" s="35"/>
      <c r="O3144" s="143"/>
      <c r="P3144" s="11" t="s">
        <v>7274</v>
      </c>
      <c r="Q3144" s="143"/>
      <c r="AL3144" s="1"/>
    </row>
    <row r="3145" spans="1:51" ht="14.25" customHeight="1">
      <c r="B3145" s="19" t="s">
        <v>3674</v>
      </c>
      <c r="C3145" s="19"/>
      <c r="D3145" s="19"/>
      <c r="E3145" s="19"/>
      <c r="F3145" s="19"/>
      <c r="G3145" s="19"/>
      <c r="H3145" s="19"/>
      <c r="I3145" s="19"/>
      <c r="J3145" s="19"/>
      <c r="K3145" s="19"/>
      <c r="L3145" s="19"/>
      <c r="M3145" s="19"/>
      <c r="N3145" s="19"/>
      <c r="O3145" s="19"/>
      <c r="P3145" s="69" t="str">
        <f>'D1'!G804&amp;""</f>
        <v/>
      </c>
      <c r="Q3145" s="104"/>
      <c r="S3145" s="1" t="s">
        <v>5771</v>
      </c>
      <c r="AL3145" s="1"/>
    </row>
    <row r="3146" spans="1:51">
      <c r="B3146" s="19"/>
      <c r="C3146" s="19"/>
      <c r="D3146" s="19"/>
      <c r="E3146" s="19"/>
      <c r="F3146" s="19"/>
      <c r="G3146" s="19"/>
      <c r="H3146" s="19"/>
      <c r="I3146" s="19"/>
      <c r="J3146" s="19"/>
      <c r="K3146" s="19"/>
      <c r="L3146" s="19"/>
      <c r="M3146" s="19"/>
      <c r="N3146" s="19"/>
      <c r="O3146" s="19"/>
      <c r="P3146" s="25"/>
      <c r="Q3146" s="106"/>
      <c r="S3146" s="1" t="s">
        <v>1531</v>
      </c>
      <c r="AL3146" s="1"/>
    </row>
    <row r="3147" spans="1:51">
      <c r="AL3147" s="1"/>
    </row>
    <row r="3148" spans="1:51">
      <c r="A3148" s="6" t="s">
        <v>7640</v>
      </c>
    </row>
    <row r="3149" spans="1:51">
      <c r="AL3149" s="1"/>
    </row>
    <row r="3150" spans="1:51">
      <c r="B3150" s="11" t="s">
        <v>288</v>
      </c>
      <c r="C3150" s="35"/>
      <c r="D3150" s="35"/>
      <c r="E3150" s="35"/>
      <c r="F3150" s="35"/>
      <c r="G3150" s="35"/>
      <c r="H3150" s="35"/>
      <c r="I3150" s="35"/>
      <c r="J3150" s="35"/>
      <c r="K3150" s="35"/>
      <c r="L3150" s="35"/>
      <c r="M3150" s="35"/>
      <c r="N3150" s="35"/>
      <c r="O3150" s="143"/>
      <c r="P3150" s="11" t="s">
        <v>7274</v>
      </c>
      <c r="Q3150" s="143"/>
      <c r="R3150" s="11" t="s">
        <v>288</v>
      </c>
      <c r="S3150" s="35"/>
      <c r="T3150" s="35"/>
      <c r="U3150" s="35"/>
      <c r="V3150" s="35"/>
      <c r="W3150" s="35"/>
      <c r="X3150" s="35"/>
      <c r="Y3150" s="35"/>
      <c r="Z3150" s="35"/>
      <c r="AA3150" s="35"/>
      <c r="AB3150" s="35"/>
      <c r="AC3150" s="35"/>
      <c r="AD3150" s="35"/>
      <c r="AE3150" s="143"/>
      <c r="AF3150" s="11" t="s">
        <v>7274</v>
      </c>
      <c r="AG3150" s="143"/>
      <c r="AH3150" s="11" t="s">
        <v>288</v>
      </c>
      <c r="AI3150" s="35"/>
      <c r="AJ3150" s="35"/>
      <c r="AK3150" s="35"/>
      <c r="AL3150" s="35"/>
      <c r="AM3150" s="35"/>
      <c r="AN3150" s="35"/>
      <c r="AO3150" s="35"/>
      <c r="AP3150" s="35"/>
      <c r="AQ3150" s="35"/>
      <c r="AR3150" s="35"/>
      <c r="AS3150" s="35"/>
      <c r="AT3150" s="35"/>
      <c r="AU3150" s="143"/>
      <c r="AV3150" s="11" t="s">
        <v>7274</v>
      </c>
      <c r="AW3150" s="143"/>
    </row>
    <row r="3151" spans="1:51" ht="14.25" customHeight="1">
      <c r="B3151" s="19" t="s">
        <v>1947</v>
      </c>
      <c r="C3151" s="19"/>
      <c r="D3151" s="19"/>
      <c r="E3151" s="19"/>
      <c r="F3151" s="19"/>
      <c r="G3151" s="19"/>
      <c r="H3151" s="19"/>
      <c r="I3151" s="19"/>
      <c r="J3151" s="19"/>
      <c r="K3151" s="19"/>
      <c r="L3151" s="19"/>
      <c r="M3151" s="19"/>
      <c r="N3151" s="19"/>
      <c r="O3151" s="19"/>
      <c r="P3151" s="69" t="str">
        <f>'D1'!G805&amp;""</f>
        <v/>
      </c>
      <c r="Q3151" s="104"/>
      <c r="R3151" s="19" t="s">
        <v>2996</v>
      </c>
      <c r="S3151" s="19"/>
      <c r="T3151" s="19"/>
      <c r="U3151" s="19"/>
      <c r="V3151" s="19"/>
      <c r="W3151" s="19"/>
      <c r="X3151" s="19"/>
      <c r="Y3151" s="19"/>
      <c r="Z3151" s="19"/>
      <c r="AA3151" s="19"/>
      <c r="AB3151" s="19"/>
      <c r="AC3151" s="19"/>
      <c r="AD3151" s="19"/>
      <c r="AE3151" s="19"/>
      <c r="AF3151" s="69" t="str">
        <f>'D1'!G806&amp;""</f>
        <v/>
      </c>
      <c r="AG3151" s="104"/>
      <c r="AH3151" s="19" t="s">
        <v>7173</v>
      </c>
      <c r="AI3151" s="19"/>
      <c r="AJ3151" s="19"/>
      <c r="AK3151" s="19"/>
      <c r="AL3151" s="19"/>
      <c r="AM3151" s="19"/>
      <c r="AN3151" s="19"/>
      <c r="AO3151" s="19"/>
      <c r="AP3151" s="19"/>
      <c r="AQ3151" s="19"/>
      <c r="AR3151" s="19"/>
      <c r="AS3151" s="19"/>
      <c r="AT3151" s="19"/>
      <c r="AU3151" s="19"/>
      <c r="AV3151" s="69" t="str">
        <f>'D1'!G807&amp;""</f>
        <v/>
      </c>
      <c r="AW3151" s="104"/>
      <c r="AY3151" s="1" t="s">
        <v>5771</v>
      </c>
    </row>
    <row r="3152" spans="1:51">
      <c r="B3152" s="19"/>
      <c r="C3152" s="19"/>
      <c r="D3152" s="19"/>
      <c r="E3152" s="19"/>
      <c r="F3152" s="19"/>
      <c r="G3152" s="19"/>
      <c r="H3152" s="19"/>
      <c r="I3152" s="19"/>
      <c r="J3152" s="19"/>
      <c r="K3152" s="19"/>
      <c r="L3152" s="19"/>
      <c r="M3152" s="19"/>
      <c r="N3152" s="19"/>
      <c r="O3152" s="19"/>
      <c r="P3152" s="25"/>
      <c r="Q3152" s="106"/>
      <c r="R3152" s="19"/>
      <c r="S3152" s="19"/>
      <c r="T3152" s="19"/>
      <c r="U3152" s="19"/>
      <c r="V3152" s="19"/>
      <c r="W3152" s="19"/>
      <c r="X3152" s="19"/>
      <c r="Y3152" s="19"/>
      <c r="Z3152" s="19"/>
      <c r="AA3152" s="19"/>
      <c r="AB3152" s="19"/>
      <c r="AC3152" s="19"/>
      <c r="AD3152" s="19"/>
      <c r="AE3152" s="19"/>
      <c r="AF3152" s="25"/>
      <c r="AG3152" s="106"/>
      <c r="AH3152" s="19"/>
      <c r="AI3152" s="19"/>
      <c r="AJ3152" s="19"/>
      <c r="AK3152" s="19"/>
      <c r="AL3152" s="19"/>
      <c r="AM3152" s="19"/>
      <c r="AN3152" s="19"/>
      <c r="AO3152" s="19"/>
      <c r="AP3152" s="19"/>
      <c r="AQ3152" s="19"/>
      <c r="AR3152" s="19"/>
      <c r="AS3152" s="19"/>
      <c r="AT3152" s="19"/>
      <c r="AU3152" s="19"/>
      <c r="AV3152" s="25"/>
      <c r="AW3152" s="106"/>
      <c r="AY3152" s="1" t="s">
        <v>1531</v>
      </c>
    </row>
    <row r="3153" spans="1:51" ht="14.25" customHeight="1">
      <c r="B3153" s="19" t="s">
        <v>0</v>
      </c>
      <c r="C3153" s="19"/>
      <c r="D3153" s="19"/>
      <c r="E3153" s="19"/>
      <c r="F3153" s="19"/>
      <c r="G3153" s="19"/>
      <c r="H3153" s="19"/>
      <c r="I3153" s="19"/>
      <c r="J3153" s="19"/>
      <c r="K3153" s="19"/>
      <c r="L3153" s="19"/>
      <c r="M3153" s="19"/>
      <c r="N3153" s="19"/>
      <c r="O3153" s="19"/>
      <c r="P3153" s="69" t="str">
        <f>'D1'!G808&amp;""</f>
        <v/>
      </c>
      <c r="Q3153" s="104"/>
      <c r="R3153" s="19" t="s">
        <v>4270</v>
      </c>
      <c r="S3153" s="19"/>
      <c r="T3153" s="19"/>
      <c r="U3153" s="19"/>
      <c r="V3153" s="19"/>
      <c r="W3153" s="19"/>
      <c r="X3153" s="19"/>
      <c r="Y3153" s="19"/>
      <c r="Z3153" s="19"/>
      <c r="AA3153" s="19"/>
      <c r="AB3153" s="19"/>
      <c r="AC3153" s="19"/>
      <c r="AD3153" s="19"/>
      <c r="AE3153" s="19"/>
      <c r="AF3153" s="69" t="str">
        <f>'D1'!G809&amp;""</f>
        <v/>
      </c>
      <c r="AG3153" s="104"/>
      <c r="AH3153" s="19" t="s">
        <v>2888</v>
      </c>
      <c r="AI3153" s="19"/>
      <c r="AJ3153" s="19"/>
      <c r="AK3153" s="19"/>
      <c r="AL3153" s="19"/>
      <c r="AM3153" s="19"/>
      <c r="AN3153" s="19"/>
      <c r="AO3153" s="19"/>
      <c r="AP3153" s="19"/>
      <c r="AQ3153" s="19"/>
      <c r="AR3153" s="19"/>
      <c r="AS3153" s="19"/>
      <c r="AT3153" s="19"/>
      <c r="AU3153" s="19"/>
      <c r="AV3153" s="69" t="str">
        <f>'D1'!G810&amp;""</f>
        <v/>
      </c>
      <c r="AW3153" s="104"/>
    </row>
    <row r="3154" spans="1:51">
      <c r="B3154" s="19"/>
      <c r="C3154" s="19"/>
      <c r="D3154" s="19"/>
      <c r="E3154" s="19"/>
      <c r="F3154" s="19"/>
      <c r="G3154" s="19"/>
      <c r="H3154" s="19"/>
      <c r="I3154" s="19"/>
      <c r="J3154" s="19"/>
      <c r="K3154" s="19"/>
      <c r="L3154" s="19"/>
      <c r="M3154" s="19"/>
      <c r="N3154" s="19"/>
      <c r="O3154" s="19"/>
      <c r="P3154" s="25"/>
      <c r="Q3154" s="106"/>
      <c r="R3154" s="19"/>
      <c r="S3154" s="19"/>
      <c r="T3154" s="19"/>
      <c r="U3154" s="19"/>
      <c r="V3154" s="19"/>
      <c r="W3154" s="19"/>
      <c r="X3154" s="19"/>
      <c r="Y3154" s="19"/>
      <c r="Z3154" s="19"/>
      <c r="AA3154" s="19"/>
      <c r="AB3154" s="19"/>
      <c r="AC3154" s="19"/>
      <c r="AD3154" s="19"/>
      <c r="AE3154" s="19"/>
      <c r="AF3154" s="25"/>
      <c r="AG3154" s="106"/>
      <c r="AH3154" s="19"/>
      <c r="AI3154" s="19"/>
      <c r="AJ3154" s="19"/>
      <c r="AK3154" s="19"/>
      <c r="AL3154" s="19"/>
      <c r="AM3154" s="19"/>
      <c r="AN3154" s="19"/>
      <c r="AO3154" s="19"/>
      <c r="AP3154" s="19"/>
      <c r="AQ3154" s="19"/>
      <c r="AR3154" s="19"/>
      <c r="AS3154" s="19"/>
      <c r="AT3154" s="19"/>
      <c r="AU3154" s="19"/>
      <c r="AV3154" s="25"/>
      <c r="AW3154" s="106"/>
    </row>
    <row r="3155" spans="1:51" ht="14.25" customHeight="1">
      <c r="B3155" s="19" t="s">
        <v>3683</v>
      </c>
      <c r="C3155" s="19"/>
      <c r="D3155" s="19"/>
      <c r="E3155" s="19"/>
      <c r="F3155" s="19"/>
      <c r="G3155" s="19"/>
      <c r="H3155" s="19"/>
      <c r="I3155" s="19"/>
      <c r="J3155" s="19"/>
      <c r="K3155" s="19"/>
      <c r="L3155" s="19"/>
      <c r="M3155" s="19"/>
      <c r="N3155" s="19"/>
      <c r="O3155" s="19"/>
      <c r="P3155" s="69" t="str">
        <f>'D1'!G811&amp;""</f>
        <v/>
      </c>
      <c r="Q3155" s="104"/>
      <c r="R3155" s="19" t="s">
        <v>3684</v>
      </c>
      <c r="S3155" s="19"/>
      <c r="T3155" s="19"/>
      <c r="U3155" s="19"/>
      <c r="V3155" s="19"/>
      <c r="W3155" s="19"/>
      <c r="X3155" s="19"/>
      <c r="Y3155" s="19"/>
      <c r="Z3155" s="19"/>
      <c r="AA3155" s="19"/>
      <c r="AB3155" s="19"/>
      <c r="AC3155" s="19"/>
      <c r="AD3155" s="19"/>
      <c r="AE3155" s="19"/>
      <c r="AF3155" s="69" t="str">
        <f>'D1'!G812&amp;""</f>
        <v/>
      </c>
      <c r="AG3155" s="104"/>
      <c r="AH3155" s="19" t="s">
        <v>3686</v>
      </c>
      <c r="AI3155" s="19"/>
      <c r="AJ3155" s="19"/>
      <c r="AK3155" s="19"/>
      <c r="AL3155" s="19"/>
      <c r="AM3155" s="19"/>
      <c r="AN3155" s="19"/>
      <c r="AO3155" s="19"/>
      <c r="AP3155" s="19"/>
      <c r="AQ3155" s="19"/>
      <c r="AR3155" s="19"/>
      <c r="AS3155" s="19"/>
      <c r="AT3155" s="19"/>
      <c r="AU3155" s="19"/>
      <c r="AV3155" s="69" t="str">
        <f>'D1'!G813&amp;""</f>
        <v/>
      </c>
      <c r="AW3155" s="104"/>
    </row>
    <row r="3156" spans="1:51">
      <c r="B3156" s="19"/>
      <c r="C3156" s="19"/>
      <c r="D3156" s="19"/>
      <c r="E3156" s="19"/>
      <c r="F3156" s="19"/>
      <c r="G3156" s="19"/>
      <c r="H3156" s="19"/>
      <c r="I3156" s="19"/>
      <c r="J3156" s="19"/>
      <c r="K3156" s="19"/>
      <c r="L3156" s="19"/>
      <c r="M3156" s="19"/>
      <c r="N3156" s="19"/>
      <c r="O3156" s="19"/>
      <c r="P3156" s="25"/>
      <c r="Q3156" s="106"/>
      <c r="R3156" s="19"/>
      <c r="S3156" s="19"/>
      <c r="T3156" s="19"/>
      <c r="U3156" s="19"/>
      <c r="V3156" s="19"/>
      <c r="W3156" s="19"/>
      <c r="X3156" s="19"/>
      <c r="Y3156" s="19"/>
      <c r="Z3156" s="19"/>
      <c r="AA3156" s="19"/>
      <c r="AB3156" s="19"/>
      <c r="AC3156" s="19"/>
      <c r="AD3156" s="19"/>
      <c r="AE3156" s="19"/>
      <c r="AF3156" s="25"/>
      <c r="AG3156" s="106"/>
      <c r="AH3156" s="19"/>
      <c r="AI3156" s="19"/>
      <c r="AJ3156" s="19"/>
      <c r="AK3156" s="19"/>
      <c r="AL3156" s="19"/>
      <c r="AM3156" s="19"/>
      <c r="AN3156" s="19"/>
      <c r="AO3156" s="19"/>
      <c r="AP3156" s="19"/>
      <c r="AQ3156" s="19"/>
      <c r="AR3156" s="19"/>
      <c r="AS3156" s="19"/>
      <c r="AT3156" s="19"/>
      <c r="AU3156" s="19"/>
      <c r="AV3156" s="25"/>
      <c r="AW3156" s="106"/>
    </row>
    <row r="3157" spans="1:51" ht="14.25" customHeight="1">
      <c r="B3157" s="19" t="s">
        <v>3395</v>
      </c>
      <c r="C3157" s="19"/>
      <c r="D3157" s="19"/>
      <c r="E3157" s="19"/>
      <c r="F3157" s="19"/>
      <c r="G3157" s="19"/>
      <c r="H3157" s="19"/>
      <c r="I3157" s="19"/>
      <c r="J3157" s="19"/>
      <c r="K3157" s="19"/>
      <c r="L3157" s="19"/>
      <c r="M3157" s="19"/>
      <c r="N3157" s="19"/>
      <c r="O3157" s="19"/>
      <c r="P3157" s="69" t="str">
        <f>'D1'!G814&amp;""</f>
        <v/>
      </c>
      <c r="Q3157" s="104"/>
    </row>
    <row r="3158" spans="1:51">
      <c r="B3158" s="19"/>
      <c r="C3158" s="19"/>
      <c r="D3158" s="19"/>
      <c r="E3158" s="19"/>
      <c r="F3158" s="19"/>
      <c r="G3158" s="19"/>
      <c r="H3158" s="19"/>
      <c r="I3158" s="19"/>
      <c r="J3158" s="19"/>
      <c r="K3158" s="19"/>
      <c r="L3158" s="19"/>
      <c r="M3158" s="19"/>
      <c r="N3158" s="19"/>
      <c r="O3158" s="19"/>
      <c r="P3158" s="25"/>
      <c r="Q3158" s="106"/>
    </row>
    <row r="3160" spans="1:51">
      <c r="A3160" s="6" t="s">
        <v>6885</v>
      </c>
    </row>
    <row r="3162" spans="1:51">
      <c r="B3162" s="11" t="s">
        <v>288</v>
      </c>
      <c r="C3162" s="35"/>
      <c r="D3162" s="35"/>
      <c r="E3162" s="35"/>
      <c r="F3162" s="35"/>
      <c r="G3162" s="35"/>
      <c r="H3162" s="35"/>
      <c r="I3162" s="35"/>
      <c r="J3162" s="35"/>
      <c r="K3162" s="35"/>
      <c r="L3162" s="35"/>
      <c r="M3162" s="35"/>
      <c r="N3162" s="35"/>
      <c r="O3162" s="143"/>
      <c r="P3162" s="11" t="s">
        <v>7274</v>
      </c>
      <c r="Q3162" s="143"/>
      <c r="R3162" s="11" t="s">
        <v>288</v>
      </c>
      <c r="S3162" s="35"/>
      <c r="T3162" s="35"/>
      <c r="U3162" s="35"/>
      <c r="V3162" s="35"/>
      <c r="W3162" s="35"/>
      <c r="X3162" s="35"/>
      <c r="Y3162" s="35"/>
      <c r="Z3162" s="35"/>
      <c r="AA3162" s="35"/>
      <c r="AB3162" s="35"/>
      <c r="AC3162" s="35"/>
      <c r="AD3162" s="35"/>
      <c r="AE3162" s="143"/>
      <c r="AF3162" s="11" t="s">
        <v>7274</v>
      </c>
      <c r="AG3162" s="143"/>
      <c r="AH3162" s="11" t="s">
        <v>288</v>
      </c>
      <c r="AI3162" s="35"/>
      <c r="AJ3162" s="35"/>
      <c r="AK3162" s="35"/>
      <c r="AL3162" s="35"/>
      <c r="AM3162" s="35"/>
      <c r="AN3162" s="35"/>
      <c r="AO3162" s="35"/>
      <c r="AP3162" s="35"/>
      <c r="AQ3162" s="35"/>
      <c r="AR3162" s="35"/>
      <c r="AS3162" s="35"/>
      <c r="AT3162" s="35"/>
      <c r="AU3162" s="143"/>
      <c r="AV3162" s="11" t="s">
        <v>7274</v>
      </c>
      <c r="AW3162" s="143"/>
    </row>
    <row r="3163" spans="1:51" ht="14.25" customHeight="1">
      <c r="B3163" s="19" t="s">
        <v>3690</v>
      </c>
      <c r="C3163" s="19"/>
      <c r="D3163" s="19"/>
      <c r="E3163" s="19"/>
      <c r="F3163" s="19"/>
      <c r="G3163" s="19"/>
      <c r="H3163" s="19"/>
      <c r="I3163" s="19"/>
      <c r="J3163" s="19"/>
      <c r="K3163" s="19"/>
      <c r="L3163" s="19"/>
      <c r="M3163" s="19"/>
      <c r="N3163" s="19"/>
      <c r="O3163" s="19"/>
      <c r="P3163" s="130" t="str">
        <f>'D1'!G815&amp;""</f>
        <v/>
      </c>
      <c r="Q3163" s="16"/>
      <c r="R3163" s="19" t="s">
        <v>2712</v>
      </c>
      <c r="S3163" s="19"/>
      <c r="T3163" s="19"/>
      <c r="U3163" s="19"/>
      <c r="V3163" s="19"/>
      <c r="W3163" s="19"/>
      <c r="X3163" s="19"/>
      <c r="Y3163" s="19"/>
      <c r="Z3163" s="19"/>
      <c r="AA3163" s="19"/>
      <c r="AB3163" s="19"/>
      <c r="AC3163" s="19"/>
      <c r="AD3163" s="19"/>
      <c r="AE3163" s="19"/>
      <c r="AF3163" s="69" t="str">
        <f>'D1'!G816&amp;""</f>
        <v/>
      </c>
      <c r="AG3163" s="104"/>
      <c r="AH3163" s="19" t="s">
        <v>3691</v>
      </c>
      <c r="AI3163" s="19"/>
      <c r="AJ3163" s="19"/>
      <c r="AK3163" s="19"/>
      <c r="AL3163" s="19"/>
      <c r="AM3163" s="19"/>
      <c r="AN3163" s="19"/>
      <c r="AO3163" s="19"/>
      <c r="AP3163" s="19"/>
      <c r="AQ3163" s="19"/>
      <c r="AR3163" s="19"/>
      <c r="AS3163" s="19"/>
      <c r="AT3163" s="19"/>
      <c r="AU3163" s="19"/>
      <c r="AV3163" s="130" t="str">
        <f>'D1'!G817&amp;""</f>
        <v/>
      </c>
      <c r="AW3163" s="16"/>
      <c r="AY3163" s="1" t="s">
        <v>5771</v>
      </c>
    </row>
    <row r="3164" spans="1:51">
      <c r="B3164" s="19"/>
      <c r="C3164" s="19"/>
      <c r="D3164" s="19"/>
      <c r="E3164" s="19"/>
      <c r="F3164" s="19"/>
      <c r="G3164" s="19"/>
      <c r="H3164" s="19"/>
      <c r="I3164" s="19"/>
      <c r="J3164" s="19"/>
      <c r="K3164" s="19"/>
      <c r="L3164" s="19"/>
      <c r="M3164" s="19"/>
      <c r="N3164" s="19"/>
      <c r="O3164" s="19"/>
      <c r="P3164" s="16"/>
      <c r="Q3164" s="16"/>
      <c r="R3164" s="19"/>
      <c r="S3164" s="19"/>
      <c r="T3164" s="19"/>
      <c r="U3164" s="19"/>
      <c r="V3164" s="19"/>
      <c r="W3164" s="19"/>
      <c r="X3164" s="19"/>
      <c r="Y3164" s="19"/>
      <c r="Z3164" s="19"/>
      <c r="AA3164" s="19"/>
      <c r="AB3164" s="19"/>
      <c r="AC3164" s="19"/>
      <c r="AD3164" s="19"/>
      <c r="AE3164" s="19"/>
      <c r="AF3164" s="25"/>
      <c r="AG3164" s="106"/>
      <c r="AH3164" s="19"/>
      <c r="AI3164" s="19"/>
      <c r="AJ3164" s="19"/>
      <c r="AK3164" s="19"/>
      <c r="AL3164" s="19"/>
      <c r="AM3164" s="19"/>
      <c r="AN3164" s="19"/>
      <c r="AO3164" s="19"/>
      <c r="AP3164" s="19"/>
      <c r="AQ3164" s="19"/>
      <c r="AR3164" s="19"/>
      <c r="AS3164" s="19"/>
      <c r="AT3164" s="19"/>
      <c r="AU3164" s="19"/>
      <c r="AV3164" s="16"/>
      <c r="AW3164" s="16"/>
      <c r="AY3164" s="1" t="s">
        <v>1531</v>
      </c>
    </row>
    <row r="3165" spans="1:51">
      <c r="P3165" s="2"/>
      <c r="Q3165" s="2"/>
    </row>
    <row r="3166" spans="1:51">
      <c r="A3166" s="6" t="s">
        <v>6634</v>
      </c>
    </row>
    <row r="3167" spans="1:51">
      <c r="B3167" s="7"/>
      <c r="P3167" s="2"/>
      <c r="Q3167" s="2"/>
    </row>
    <row r="3168" spans="1:51">
      <c r="B3168" s="16" t="s">
        <v>288</v>
      </c>
      <c r="C3168" s="16"/>
      <c r="D3168" s="16"/>
      <c r="E3168" s="16"/>
      <c r="F3168" s="16"/>
      <c r="G3168" s="16"/>
      <c r="H3168" s="16"/>
      <c r="I3168" s="16"/>
      <c r="J3168" s="16"/>
      <c r="K3168" s="16"/>
      <c r="L3168" s="16"/>
      <c r="M3168" s="16"/>
      <c r="N3168" s="16"/>
      <c r="O3168" s="16"/>
      <c r="P3168" s="11" t="s">
        <v>7274</v>
      </c>
      <c r="Q3168" s="143"/>
      <c r="R3168" s="16" t="s">
        <v>288</v>
      </c>
      <c r="S3168" s="16"/>
      <c r="T3168" s="16"/>
      <c r="U3168" s="16"/>
      <c r="V3168" s="16"/>
      <c r="W3168" s="16"/>
      <c r="X3168" s="16"/>
      <c r="Y3168" s="16"/>
      <c r="Z3168" s="16"/>
      <c r="AA3168" s="16"/>
      <c r="AB3168" s="16"/>
      <c r="AC3168" s="16"/>
      <c r="AD3168" s="16"/>
      <c r="AE3168" s="16"/>
      <c r="AF3168" s="11" t="s">
        <v>7274</v>
      </c>
      <c r="AG3168" s="143"/>
      <c r="AL3168" s="1"/>
    </row>
    <row r="3169" spans="1:38" ht="14.25" customHeight="1">
      <c r="B3169" s="19" t="s">
        <v>2962</v>
      </c>
      <c r="C3169" s="19"/>
      <c r="D3169" s="19"/>
      <c r="E3169" s="19"/>
      <c r="F3169" s="19"/>
      <c r="G3169" s="19"/>
      <c r="H3169" s="19"/>
      <c r="I3169" s="19"/>
      <c r="J3169" s="19"/>
      <c r="K3169" s="19"/>
      <c r="L3169" s="19"/>
      <c r="M3169" s="19"/>
      <c r="N3169" s="19"/>
      <c r="O3169" s="19"/>
      <c r="P3169" s="130" t="str">
        <f>'D1'!G818&amp;""</f>
        <v/>
      </c>
      <c r="Q3169" s="16"/>
      <c r="R3169" s="19" t="s">
        <v>2582</v>
      </c>
      <c r="S3169" s="19"/>
      <c r="T3169" s="19"/>
      <c r="U3169" s="19"/>
      <c r="V3169" s="19"/>
      <c r="W3169" s="19"/>
      <c r="X3169" s="19"/>
      <c r="Y3169" s="19"/>
      <c r="Z3169" s="19"/>
      <c r="AA3169" s="19"/>
      <c r="AB3169" s="19"/>
      <c r="AC3169" s="19"/>
      <c r="AD3169" s="19"/>
      <c r="AE3169" s="19"/>
      <c r="AF3169" s="130" t="str">
        <f>'D1'!G819&amp;""</f>
        <v/>
      </c>
      <c r="AG3169" s="16"/>
      <c r="AI3169" s="1" t="s">
        <v>5771</v>
      </c>
      <c r="AL3169" s="1"/>
    </row>
    <row r="3170" spans="1:38">
      <c r="B3170" s="19"/>
      <c r="C3170" s="19"/>
      <c r="D3170" s="19"/>
      <c r="E3170" s="19"/>
      <c r="F3170" s="19"/>
      <c r="G3170" s="19"/>
      <c r="H3170" s="19"/>
      <c r="I3170" s="19"/>
      <c r="J3170" s="19"/>
      <c r="K3170" s="19"/>
      <c r="L3170" s="19"/>
      <c r="M3170" s="19"/>
      <c r="N3170" s="19"/>
      <c r="O3170" s="19"/>
      <c r="P3170" s="16"/>
      <c r="Q3170" s="16"/>
      <c r="R3170" s="19"/>
      <c r="S3170" s="19"/>
      <c r="T3170" s="19"/>
      <c r="U3170" s="19"/>
      <c r="V3170" s="19"/>
      <c r="W3170" s="19"/>
      <c r="X3170" s="19"/>
      <c r="Y3170" s="19"/>
      <c r="Z3170" s="19"/>
      <c r="AA3170" s="19"/>
      <c r="AB3170" s="19"/>
      <c r="AC3170" s="19"/>
      <c r="AD3170" s="19"/>
      <c r="AE3170" s="19"/>
      <c r="AF3170" s="16"/>
      <c r="AG3170" s="16"/>
      <c r="AI3170" s="1" t="s">
        <v>1531</v>
      </c>
      <c r="AL3170" s="1"/>
    </row>
    <row r="3172" spans="1:38">
      <c r="A3172" s="6" t="s">
        <v>7641</v>
      </c>
    </row>
    <row r="3174" spans="1:38">
      <c r="B3174" s="11" t="s">
        <v>288</v>
      </c>
      <c r="C3174" s="35"/>
      <c r="D3174" s="35"/>
      <c r="E3174" s="35"/>
      <c r="F3174" s="35"/>
      <c r="G3174" s="35"/>
      <c r="H3174" s="35"/>
      <c r="I3174" s="35"/>
      <c r="J3174" s="35"/>
      <c r="K3174" s="35"/>
      <c r="L3174" s="35"/>
      <c r="M3174" s="35"/>
      <c r="N3174" s="35"/>
      <c r="O3174" s="35"/>
      <c r="P3174" s="35"/>
      <c r="Q3174" s="35"/>
      <c r="R3174" s="35"/>
      <c r="S3174" s="35"/>
      <c r="T3174" s="35"/>
      <c r="U3174" s="143"/>
      <c r="V3174" s="11" t="s">
        <v>540</v>
      </c>
      <c r="W3174" s="143"/>
    </row>
    <row r="3175" spans="1:38">
      <c r="B3175" s="14" t="s">
        <v>7566</v>
      </c>
      <c r="C3175" s="81"/>
      <c r="D3175" s="81"/>
      <c r="E3175" s="81"/>
      <c r="F3175" s="81"/>
      <c r="G3175" s="81"/>
      <c r="H3175" s="81"/>
      <c r="I3175" s="81"/>
      <c r="J3175" s="81"/>
      <c r="K3175" s="81"/>
      <c r="L3175" s="81"/>
      <c r="M3175" s="81"/>
      <c r="N3175" s="81"/>
      <c r="O3175" s="81"/>
      <c r="P3175" s="81"/>
      <c r="Q3175" s="81"/>
      <c r="R3175" s="81"/>
      <c r="S3175" s="81"/>
      <c r="T3175" s="81"/>
      <c r="U3175" s="144"/>
      <c r="V3175" s="69" t="str">
        <f>'D1'!G822&amp;""</f>
        <v/>
      </c>
      <c r="W3175" s="104"/>
      <c r="Y3175" s="1" t="s">
        <v>7124</v>
      </c>
    </row>
    <row r="3176" spans="1:38">
      <c r="B3176" s="38"/>
      <c r="C3176" s="82"/>
      <c r="D3176" s="82"/>
      <c r="E3176" s="82"/>
      <c r="F3176" s="82"/>
      <c r="G3176" s="82"/>
      <c r="H3176" s="82"/>
      <c r="I3176" s="82"/>
      <c r="J3176" s="82"/>
      <c r="K3176" s="82"/>
      <c r="L3176" s="82"/>
      <c r="M3176" s="82"/>
      <c r="N3176" s="82"/>
      <c r="O3176" s="82"/>
      <c r="P3176" s="82"/>
      <c r="Q3176" s="82"/>
      <c r="R3176" s="82"/>
      <c r="S3176" s="82"/>
      <c r="T3176" s="82"/>
      <c r="U3176" s="145"/>
      <c r="V3176" s="25"/>
      <c r="W3176" s="106"/>
      <c r="Y3176" s="1" t="s">
        <v>7129</v>
      </c>
    </row>
    <row r="3177" spans="1:38">
      <c r="B3177" s="8" t="s">
        <v>7041</v>
      </c>
      <c r="C3177" s="65"/>
      <c r="D3177" s="65"/>
      <c r="E3177" s="65"/>
      <c r="F3177" s="65"/>
      <c r="G3177" s="65"/>
      <c r="H3177" s="65"/>
      <c r="I3177" s="65"/>
      <c r="J3177" s="65"/>
      <c r="K3177" s="65"/>
      <c r="L3177" s="65"/>
      <c r="M3177" s="65"/>
      <c r="N3177" s="65"/>
      <c r="O3177" s="65"/>
      <c r="P3177" s="65"/>
      <c r="Q3177" s="65"/>
      <c r="R3177" s="65"/>
      <c r="S3177" s="65"/>
      <c r="T3177" s="65"/>
      <c r="U3177" s="136"/>
      <c r="V3177" s="69" t="str">
        <f>'D1'!G823&amp;""</f>
        <v/>
      </c>
      <c r="W3177" s="104"/>
    </row>
    <row r="3178" spans="1:38">
      <c r="B3178" s="9"/>
      <c r="C3178" s="70"/>
      <c r="D3178" s="70"/>
      <c r="E3178" s="70"/>
      <c r="F3178" s="70"/>
      <c r="G3178" s="70"/>
      <c r="H3178" s="70"/>
      <c r="I3178" s="70"/>
      <c r="J3178" s="70"/>
      <c r="K3178" s="70"/>
      <c r="L3178" s="70"/>
      <c r="M3178" s="70"/>
      <c r="N3178" s="70"/>
      <c r="O3178" s="70"/>
      <c r="P3178" s="70"/>
      <c r="Q3178" s="70"/>
      <c r="R3178" s="70"/>
      <c r="S3178" s="70"/>
      <c r="T3178" s="70"/>
      <c r="U3178" s="137"/>
      <c r="V3178" s="25"/>
      <c r="W3178" s="106"/>
    </row>
    <row r="3179" spans="1:38">
      <c r="V3179" s="2"/>
      <c r="W3179" s="2"/>
    </row>
    <row r="3180" spans="1:38">
      <c r="B3180" s="1" t="s">
        <v>7714</v>
      </c>
      <c r="V3180" s="2"/>
      <c r="W3180" s="2"/>
    </row>
    <row r="3181" spans="1:38">
      <c r="C3181" s="11" t="s">
        <v>288</v>
      </c>
      <c r="D3181" s="35"/>
      <c r="E3181" s="35"/>
      <c r="F3181" s="35"/>
      <c r="G3181" s="35"/>
      <c r="H3181" s="35"/>
      <c r="I3181" s="35"/>
      <c r="J3181" s="35"/>
      <c r="K3181" s="35"/>
      <c r="L3181" s="35"/>
      <c r="M3181" s="35"/>
      <c r="N3181" s="35"/>
      <c r="O3181" s="35"/>
      <c r="P3181" s="35"/>
      <c r="Q3181" s="35"/>
      <c r="R3181" s="35"/>
      <c r="S3181" s="35"/>
      <c r="T3181" s="35"/>
      <c r="U3181" s="35"/>
      <c r="V3181" s="143"/>
      <c r="W3181" s="11" t="s">
        <v>7698</v>
      </c>
      <c r="X3181" s="35"/>
      <c r="Y3181" s="35"/>
      <c r="Z3181" s="35"/>
      <c r="AA3181" s="35"/>
      <c r="AB3181" s="35"/>
      <c r="AC3181" s="35"/>
      <c r="AD3181" s="143"/>
    </row>
    <row r="3182" spans="1:38">
      <c r="B3182" s="3"/>
      <c r="C3182" s="8" t="s">
        <v>2795</v>
      </c>
      <c r="D3182" s="65"/>
      <c r="E3182" s="65"/>
      <c r="F3182" s="65"/>
      <c r="G3182" s="65"/>
      <c r="H3182" s="65"/>
      <c r="I3182" s="65"/>
      <c r="J3182" s="65"/>
      <c r="K3182" s="65"/>
      <c r="L3182" s="65"/>
      <c r="M3182" s="65"/>
      <c r="N3182" s="65"/>
      <c r="O3182" s="65"/>
      <c r="P3182" s="65"/>
      <c r="Q3182" s="65"/>
      <c r="R3182" s="65"/>
      <c r="S3182" s="65"/>
      <c r="T3182" s="65"/>
      <c r="U3182" s="65"/>
      <c r="V3182" s="136"/>
      <c r="W3182" s="69" t="str">
        <f>'D1'!G824&amp;""</f>
        <v/>
      </c>
      <c r="X3182" s="76"/>
      <c r="Y3182" s="76"/>
      <c r="Z3182" s="76"/>
      <c r="AA3182" s="76"/>
      <c r="AB3182" s="76"/>
      <c r="AC3182" s="76" t="s">
        <v>7159</v>
      </c>
      <c r="AD3182" s="104"/>
    </row>
    <row r="3183" spans="1:38">
      <c r="B3183" s="3"/>
      <c r="C3183" s="9"/>
      <c r="D3183" s="70"/>
      <c r="E3183" s="70"/>
      <c r="F3183" s="70"/>
      <c r="G3183" s="70"/>
      <c r="H3183" s="70"/>
      <c r="I3183" s="70"/>
      <c r="J3183" s="70"/>
      <c r="K3183" s="70"/>
      <c r="L3183" s="70"/>
      <c r="M3183" s="70"/>
      <c r="N3183" s="70"/>
      <c r="O3183" s="70"/>
      <c r="P3183" s="70"/>
      <c r="Q3183" s="70"/>
      <c r="R3183" s="70"/>
      <c r="S3183" s="70"/>
      <c r="T3183" s="70"/>
      <c r="U3183" s="70"/>
      <c r="V3183" s="137"/>
      <c r="W3183" s="25"/>
      <c r="X3183" s="77"/>
      <c r="Y3183" s="77"/>
      <c r="Z3183" s="77"/>
      <c r="AA3183" s="77"/>
      <c r="AB3183" s="77"/>
      <c r="AC3183" s="77"/>
      <c r="AD3183" s="106"/>
    </row>
    <row r="3185" spans="1:58">
      <c r="A3185" s="6" t="s">
        <v>6850</v>
      </c>
    </row>
    <row r="3186" spans="1:58">
      <c r="AD3186" s="3"/>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row>
    <row r="3187" spans="1:58">
      <c r="B3187" s="16" t="s">
        <v>288</v>
      </c>
      <c r="C3187" s="16"/>
      <c r="D3187" s="16"/>
      <c r="E3187" s="16"/>
      <c r="F3187" s="16"/>
      <c r="G3187" s="16"/>
      <c r="H3187" s="16"/>
      <c r="I3187" s="16"/>
      <c r="J3187" s="16"/>
      <c r="K3187" s="16"/>
      <c r="L3187" s="16"/>
      <c r="M3187" s="16"/>
      <c r="N3187" s="16"/>
      <c r="O3187" s="16"/>
      <c r="P3187" s="16"/>
      <c r="Q3187" s="11" t="s">
        <v>540</v>
      </c>
      <c r="R3187" s="143"/>
      <c r="S3187" s="31"/>
      <c r="AD3187" s="3"/>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row>
    <row r="3188" spans="1:58">
      <c r="B3188" s="10" t="s">
        <v>6748</v>
      </c>
      <c r="C3188" s="10"/>
      <c r="D3188" s="10"/>
      <c r="E3188" s="10"/>
      <c r="F3188" s="10"/>
      <c r="G3188" s="10"/>
      <c r="H3188" s="10"/>
      <c r="I3188" s="10"/>
      <c r="J3188" s="10"/>
      <c r="K3188" s="10"/>
      <c r="L3188" s="10"/>
      <c r="M3188" s="10"/>
      <c r="N3188" s="10"/>
      <c r="O3188" s="10"/>
      <c r="P3188" s="10"/>
      <c r="Q3188" s="69" t="str">
        <f>'D1'!G830&amp;""</f>
        <v/>
      </c>
      <c r="R3188" s="104"/>
      <c r="T3188" s="1" t="s">
        <v>7124</v>
      </c>
    </row>
    <row r="3189" spans="1:58">
      <c r="B3189" s="10"/>
      <c r="C3189" s="10"/>
      <c r="D3189" s="10"/>
      <c r="E3189" s="10"/>
      <c r="F3189" s="10"/>
      <c r="G3189" s="10"/>
      <c r="H3189" s="10"/>
      <c r="I3189" s="10"/>
      <c r="J3189" s="10"/>
      <c r="K3189" s="10"/>
      <c r="L3189" s="10"/>
      <c r="M3189" s="10"/>
      <c r="N3189" s="10"/>
      <c r="O3189" s="10"/>
      <c r="P3189" s="10"/>
      <c r="Q3189" s="25"/>
      <c r="R3189" s="106"/>
      <c r="T3189" s="1" t="s">
        <v>7129</v>
      </c>
    </row>
    <row r="3191" spans="1:58">
      <c r="B3191" s="3" t="s">
        <v>7715</v>
      </c>
      <c r="C3191" s="3"/>
      <c r="D3191" s="3"/>
      <c r="E3191" s="3"/>
      <c r="F3191" s="3"/>
      <c r="G3191" s="3"/>
      <c r="H3191" s="3"/>
      <c r="I3191" s="3"/>
      <c r="J3191" s="3"/>
      <c r="K3191" s="3"/>
      <c r="L3191" s="3"/>
      <c r="M3191" s="3"/>
      <c r="N3191" s="3"/>
      <c r="O3191" s="3"/>
      <c r="P3191" s="3"/>
      <c r="Q3191" s="3"/>
      <c r="R3191" s="3"/>
      <c r="S3191" s="3"/>
      <c r="T3191" s="3"/>
      <c r="U3191" s="3"/>
      <c r="V3191" s="3"/>
      <c r="W3191" s="3"/>
      <c r="X3191" s="3"/>
      <c r="Y3191" s="3"/>
      <c r="Z3191" s="3"/>
      <c r="AA3191" s="3"/>
      <c r="AB3191" s="3"/>
      <c r="AC3191" s="3"/>
      <c r="AD3191" s="3"/>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row>
    <row r="3192" spans="1:58">
      <c r="B3192" s="3"/>
      <c r="C3192" s="8" t="s">
        <v>5534</v>
      </c>
      <c r="D3192" s="65"/>
      <c r="E3192" s="65"/>
      <c r="F3192" s="65"/>
      <c r="G3192" s="65"/>
      <c r="H3192" s="65"/>
      <c r="I3192" s="136"/>
      <c r="J3192" s="47" t="str">
        <f>'D1'!G831&amp;""</f>
        <v/>
      </c>
      <c r="K3192" s="72"/>
      <c r="L3192" s="72"/>
      <c r="M3192" s="72"/>
      <c r="N3192" s="72"/>
      <c r="O3192" s="72"/>
      <c r="P3192" s="72"/>
      <c r="Q3192" s="72"/>
      <c r="R3192" s="72"/>
      <c r="S3192" s="72"/>
      <c r="T3192" s="72"/>
      <c r="U3192" s="72"/>
      <c r="V3192" s="72"/>
      <c r="W3192" s="72"/>
      <c r="X3192" s="72"/>
      <c r="Y3192" s="72"/>
      <c r="Z3192" s="72"/>
      <c r="AA3192" s="72"/>
      <c r="AB3192" s="72"/>
      <c r="AC3192" s="72"/>
      <c r="AD3192" s="72"/>
      <c r="AE3192" s="72"/>
      <c r="AF3192" s="72"/>
      <c r="AG3192" s="72"/>
      <c r="AH3192" s="72"/>
      <c r="AI3192" s="72"/>
      <c r="AJ3192" s="72"/>
      <c r="AK3192" s="72"/>
      <c r="AL3192" s="72"/>
      <c r="AM3192" s="72"/>
      <c r="AN3192" s="72"/>
      <c r="AO3192" s="72"/>
      <c r="AP3192" s="72"/>
      <c r="AQ3192" s="72"/>
      <c r="AR3192" s="72"/>
      <c r="AS3192" s="72"/>
      <c r="AT3192" s="72"/>
      <c r="AU3192" s="72"/>
      <c r="AV3192" s="72"/>
      <c r="AW3192" s="72"/>
      <c r="AX3192" s="72"/>
      <c r="AY3192" s="72"/>
      <c r="AZ3192" s="72"/>
      <c r="BA3192" s="72"/>
      <c r="BB3192" s="72"/>
      <c r="BC3192" s="72"/>
      <c r="BD3192" s="72"/>
      <c r="BE3192" s="72"/>
      <c r="BF3192" s="119"/>
    </row>
    <row r="3193" spans="1:58">
      <c r="B3193" s="3"/>
      <c r="C3193" s="9"/>
      <c r="D3193" s="70"/>
      <c r="E3193" s="70"/>
      <c r="F3193" s="70"/>
      <c r="G3193" s="70"/>
      <c r="H3193" s="70"/>
      <c r="I3193" s="137"/>
      <c r="J3193" s="18"/>
      <c r="K3193" s="73"/>
      <c r="L3193" s="73"/>
      <c r="M3193" s="73"/>
      <c r="N3193" s="73"/>
      <c r="O3193" s="73"/>
      <c r="P3193" s="73"/>
      <c r="Q3193" s="73"/>
      <c r="R3193" s="73"/>
      <c r="S3193" s="73"/>
      <c r="T3193" s="73"/>
      <c r="U3193" s="73"/>
      <c r="V3193" s="73"/>
      <c r="W3193" s="73"/>
      <c r="X3193" s="73"/>
      <c r="Y3193" s="73"/>
      <c r="Z3193" s="73"/>
      <c r="AA3193" s="73"/>
      <c r="AB3193" s="73"/>
      <c r="AC3193" s="73"/>
      <c r="AD3193" s="73"/>
      <c r="AE3193" s="73"/>
      <c r="AF3193" s="73"/>
      <c r="AG3193" s="73"/>
      <c r="AH3193" s="73"/>
      <c r="AI3193" s="73"/>
      <c r="AJ3193" s="73"/>
      <c r="AK3193" s="73"/>
      <c r="AL3193" s="73"/>
      <c r="AM3193" s="73"/>
      <c r="AN3193" s="73"/>
      <c r="AO3193" s="73"/>
      <c r="AP3193" s="73"/>
      <c r="AQ3193" s="73"/>
      <c r="AR3193" s="73"/>
      <c r="AS3193" s="73"/>
      <c r="AT3193" s="73"/>
      <c r="AU3193" s="73"/>
      <c r="AV3193" s="73"/>
      <c r="AW3193" s="73"/>
      <c r="AX3193" s="73"/>
      <c r="AY3193" s="73"/>
      <c r="AZ3193" s="73"/>
      <c r="BA3193" s="73"/>
      <c r="BB3193" s="73"/>
      <c r="BC3193" s="73"/>
      <c r="BD3193" s="73"/>
      <c r="BE3193" s="73"/>
      <c r="BF3193" s="121"/>
    </row>
    <row r="3194" spans="1:58">
      <c r="B3194" s="3"/>
      <c r="C3194" s="8" t="s">
        <v>7174</v>
      </c>
      <c r="D3194" s="65"/>
      <c r="E3194" s="65"/>
      <c r="F3194" s="65"/>
      <c r="G3194" s="65"/>
      <c r="H3194" s="65"/>
      <c r="I3194" s="136"/>
      <c r="J3194" s="47" t="str">
        <f>'D1'!G832&amp;""</f>
        <v/>
      </c>
      <c r="K3194" s="72"/>
      <c r="L3194" s="72"/>
      <c r="M3194" s="72"/>
      <c r="N3194" s="72"/>
      <c r="O3194" s="72"/>
      <c r="P3194" s="72"/>
      <c r="Q3194" s="72"/>
      <c r="R3194" s="72"/>
      <c r="S3194" s="72"/>
      <c r="T3194" s="72"/>
      <c r="U3194" s="72"/>
      <c r="V3194" s="72"/>
      <c r="W3194" s="72"/>
      <c r="X3194" s="72"/>
      <c r="Y3194" s="72"/>
      <c r="Z3194" s="72"/>
      <c r="AA3194" s="72"/>
      <c r="AB3194" s="72"/>
      <c r="AC3194" s="72"/>
      <c r="AD3194" s="72"/>
      <c r="AE3194" s="72"/>
      <c r="AF3194" s="72"/>
      <c r="AG3194" s="72"/>
      <c r="AH3194" s="72"/>
      <c r="AI3194" s="72"/>
      <c r="AJ3194" s="72"/>
      <c r="AK3194" s="72"/>
      <c r="AL3194" s="72"/>
      <c r="AM3194" s="72"/>
      <c r="AN3194" s="72"/>
      <c r="AO3194" s="72"/>
      <c r="AP3194" s="72"/>
      <c r="AQ3194" s="72"/>
      <c r="AR3194" s="72"/>
      <c r="AS3194" s="72"/>
      <c r="AT3194" s="72"/>
      <c r="AU3194" s="72"/>
      <c r="AV3194" s="72"/>
      <c r="AW3194" s="72"/>
      <c r="AX3194" s="72"/>
      <c r="AY3194" s="72"/>
      <c r="AZ3194" s="72"/>
      <c r="BA3194" s="72"/>
      <c r="BB3194" s="72"/>
      <c r="BC3194" s="72"/>
      <c r="BD3194" s="72"/>
      <c r="BE3194" s="72"/>
      <c r="BF3194" s="119"/>
    </row>
    <row r="3195" spans="1:58">
      <c r="B3195" s="3"/>
      <c r="C3195" s="9"/>
      <c r="D3195" s="70"/>
      <c r="E3195" s="70"/>
      <c r="F3195" s="70"/>
      <c r="G3195" s="70"/>
      <c r="H3195" s="70"/>
      <c r="I3195" s="137"/>
      <c r="J3195" s="18"/>
      <c r="K3195" s="73"/>
      <c r="L3195" s="73"/>
      <c r="M3195" s="73"/>
      <c r="N3195" s="73"/>
      <c r="O3195" s="73"/>
      <c r="P3195" s="73"/>
      <c r="Q3195" s="73"/>
      <c r="R3195" s="73"/>
      <c r="S3195" s="73"/>
      <c r="T3195" s="73"/>
      <c r="U3195" s="73"/>
      <c r="V3195" s="73"/>
      <c r="W3195" s="73"/>
      <c r="X3195" s="73"/>
      <c r="Y3195" s="73"/>
      <c r="Z3195" s="73"/>
      <c r="AA3195" s="73"/>
      <c r="AB3195" s="73"/>
      <c r="AC3195" s="73"/>
      <c r="AD3195" s="73"/>
      <c r="AE3195" s="73"/>
      <c r="AF3195" s="73"/>
      <c r="AG3195" s="73"/>
      <c r="AH3195" s="73"/>
      <c r="AI3195" s="73"/>
      <c r="AJ3195" s="73"/>
      <c r="AK3195" s="73"/>
      <c r="AL3195" s="73"/>
      <c r="AM3195" s="73"/>
      <c r="AN3195" s="73"/>
      <c r="AO3195" s="73"/>
      <c r="AP3195" s="73"/>
      <c r="AQ3195" s="73"/>
      <c r="AR3195" s="73"/>
      <c r="AS3195" s="73"/>
      <c r="AT3195" s="73"/>
      <c r="AU3195" s="73"/>
      <c r="AV3195" s="73"/>
      <c r="AW3195" s="73"/>
      <c r="AX3195" s="73"/>
      <c r="AY3195" s="73"/>
      <c r="AZ3195" s="73"/>
      <c r="BA3195" s="73"/>
      <c r="BB3195" s="73"/>
      <c r="BC3195" s="73"/>
      <c r="BD3195" s="73"/>
      <c r="BE3195" s="73"/>
      <c r="BF3195" s="121"/>
    </row>
    <row r="3196" spans="1:58">
      <c r="B3196" s="3"/>
      <c r="C3196" s="8" t="s">
        <v>7175</v>
      </c>
      <c r="D3196" s="65"/>
      <c r="E3196" s="65"/>
      <c r="F3196" s="65"/>
      <c r="G3196" s="65"/>
      <c r="H3196" s="65"/>
      <c r="I3196" s="136"/>
      <c r="J3196" s="47" t="str">
        <f>'D1'!G833&amp;""</f>
        <v/>
      </c>
      <c r="K3196" s="72"/>
      <c r="L3196" s="72"/>
      <c r="M3196" s="72"/>
      <c r="N3196" s="72"/>
      <c r="O3196" s="72"/>
      <c r="P3196" s="72"/>
      <c r="Q3196" s="72"/>
      <c r="R3196" s="72"/>
      <c r="S3196" s="72"/>
      <c r="T3196" s="72"/>
      <c r="U3196" s="72"/>
      <c r="V3196" s="72"/>
      <c r="W3196" s="72"/>
      <c r="X3196" s="72"/>
      <c r="Y3196" s="72"/>
      <c r="Z3196" s="72"/>
      <c r="AA3196" s="72"/>
      <c r="AB3196" s="72"/>
      <c r="AC3196" s="72"/>
      <c r="AD3196" s="72"/>
      <c r="AE3196" s="72"/>
      <c r="AF3196" s="72"/>
      <c r="AG3196" s="72"/>
      <c r="AH3196" s="72"/>
      <c r="AI3196" s="72"/>
      <c r="AJ3196" s="72"/>
      <c r="AK3196" s="72"/>
      <c r="AL3196" s="72"/>
      <c r="AM3196" s="72"/>
      <c r="AN3196" s="72"/>
      <c r="AO3196" s="72"/>
      <c r="AP3196" s="72"/>
      <c r="AQ3196" s="72"/>
      <c r="AR3196" s="72"/>
      <c r="AS3196" s="72"/>
      <c r="AT3196" s="72"/>
      <c r="AU3196" s="72"/>
      <c r="AV3196" s="72"/>
      <c r="AW3196" s="72"/>
      <c r="AX3196" s="72"/>
      <c r="AY3196" s="72"/>
      <c r="AZ3196" s="72"/>
      <c r="BA3196" s="72"/>
      <c r="BB3196" s="72"/>
      <c r="BC3196" s="72"/>
      <c r="BD3196" s="72"/>
      <c r="BE3196" s="72"/>
      <c r="BF3196" s="119"/>
    </row>
    <row r="3197" spans="1:58">
      <c r="B3197" s="3"/>
      <c r="C3197" s="9"/>
      <c r="D3197" s="70"/>
      <c r="E3197" s="70"/>
      <c r="F3197" s="70"/>
      <c r="G3197" s="70"/>
      <c r="H3197" s="70"/>
      <c r="I3197" s="137"/>
      <c r="J3197" s="29"/>
      <c r="K3197" s="55"/>
      <c r="L3197" s="55"/>
      <c r="M3197" s="55"/>
      <c r="N3197" s="55"/>
      <c r="O3197" s="55"/>
      <c r="P3197" s="55"/>
      <c r="Q3197" s="55"/>
      <c r="R3197" s="55"/>
      <c r="S3197" s="55"/>
      <c r="T3197" s="55"/>
      <c r="U3197" s="55"/>
      <c r="V3197" s="55"/>
      <c r="W3197" s="55"/>
      <c r="X3197" s="55"/>
      <c r="Y3197" s="55"/>
      <c r="Z3197" s="55"/>
      <c r="AA3197" s="55"/>
      <c r="AB3197" s="55"/>
      <c r="AC3197" s="55"/>
      <c r="AD3197" s="55"/>
      <c r="AE3197" s="55"/>
      <c r="AF3197" s="55"/>
      <c r="AG3197" s="55"/>
      <c r="AH3197" s="55"/>
      <c r="AI3197" s="55"/>
      <c r="AJ3197" s="55"/>
      <c r="AK3197" s="55"/>
      <c r="AL3197" s="55"/>
      <c r="AM3197" s="55"/>
      <c r="AN3197" s="55"/>
      <c r="AO3197" s="55"/>
      <c r="AP3197" s="55"/>
      <c r="AQ3197" s="55"/>
      <c r="AR3197" s="55"/>
      <c r="AS3197" s="55"/>
      <c r="AT3197" s="55"/>
      <c r="AU3197" s="55"/>
      <c r="AV3197" s="55"/>
      <c r="AW3197" s="55"/>
      <c r="AX3197" s="55"/>
      <c r="AY3197" s="55"/>
      <c r="AZ3197" s="55"/>
      <c r="BA3197" s="55"/>
      <c r="BB3197" s="55"/>
      <c r="BC3197" s="55"/>
      <c r="BD3197" s="55"/>
      <c r="BE3197" s="55"/>
      <c r="BF3197" s="120"/>
    </row>
    <row r="3198" spans="1:58">
      <c r="B3198" s="3"/>
      <c r="C3198" s="8" t="s">
        <v>65</v>
      </c>
      <c r="D3198" s="65"/>
      <c r="E3198" s="65"/>
      <c r="F3198" s="65"/>
      <c r="G3198" s="65"/>
      <c r="H3198" s="65"/>
      <c r="I3198" s="136"/>
      <c r="J3198" s="47" t="str">
        <f>'D1'!G834&amp;""</f>
        <v/>
      </c>
      <c r="K3198" s="72"/>
      <c r="L3198" s="72"/>
      <c r="M3198" s="72"/>
      <c r="N3198" s="72"/>
      <c r="O3198" s="72"/>
      <c r="P3198" s="72"/>
      <c r="Q3198" s="72"/>
      <c r="R3198" s="72"/>
      <c r="S3198" s="72"/>
      <c r="T3198" s="72"/>
      <c r="U3198" s="72"/>
      <c r="V3198" s="72"/>
      <c r="W3198" s="72"/>
      <c r="X3198" s="72"/>
      <c r="Y3198" s="72"/>
      <c r="Z3198" s="72"/>
      <c r="AA3198" s="72"/>
      <c r="AB3198" s="72"/>
      <c r="AC3198" s="72"/>
      <c r="AD3198" s="72"/>
      <c r="AE3198" s="72"/>
      <c r="AF3198" s="72"/>
      <c r="AG3198" s="72"/>
      <c r="AH3198" s="72"/>
      <c r="AI3198" s="72"/>
      <c r="AJ3198" s="72"/>
      <c r="AK3198" s="72"/>
      <c r="AL3198" s="72"/>
      <c r="AM3198" s="72"/>
      <c r="AN3198" s="72"/>
      <c r="AO3198" s="72"/>
      <c r="AP3198" s="72"/>
      <c r="AQ3198" s="72"/>
      <c r="AR3198" s="72"/>
      <c r="AS3198" s="72"/>
      <c r="AT3198" s="72"/>
      <c r="AU3198" s="72"/>
      <c r="AV3198" s="72"/>
      <c r="AW3198" s="72"/>
      <c r="AX3198" s="72"/>
      <c r="AY3198" s="72"/>
      <c r="AZ3198" s="72"/>
      <c r="BA3198" s="72"/>
      <c r="BB3198" s="72"/>
      <c r="BC3198" s="72"/>
      <c r="BD3198" s="72"/>
      <c r="BE3198" s="72"/>
      <c r="BF3198" s="119"/>
    </row>
    <row r="3199" spans="1:58">
      <c r="C3199" s="9"/>
      <c r="D3199" s="70"/>
      <c r="E3199" s="70"/>
      <c r="F3199" s="70"/>
      <c r="G3199" s="70"/>
      <c r="H3199" s="70"/>
      <c r="I3199" s="137"/>
      <c r="J3199" s="18"/>
      <c r="K3199" s="73"/>
      <c r="L3199" s="73"/>
      <c r="M3199" s="73"/>
      <c r="N3199" s="73"/>
      <c r="O3199" s="73"/>
      <c r="P3199" s="73"/>
      <c r="Q3199" s="73"/>
      <c r="R3199" s="73"/>
      <c r="S3199" s="73"/>
      <c r="T3199" s="73"/>
      <c r="U3199" s="73"/>
      <c r="V3199" s="73"/>
      <c r="W3199" s="73"/>
      <c r="X3199" s="73"/>
      <c r="Y3199" s="73"/>
      <c r="Z3199" s="73"/>
      <c r="AA3199" s="73"/>
      <c r="AB3199" s="73"/>
      <c r="AC3199" s="73"/>
      <c r="AD3199" s="73"/>
      <c r="AE3199" s="73"/>
      <c r="AF3199" s="73"/>
      <c r="AG3199" s="73"/>
      <c r="AH3199" s="73"/>
      <c r="AI3199" s="73"/>
      <c r="AJ3199" s="73"/>
      <c r="AK3199" s="73"/>
      <c r="AL3199" s="73"/>
      <c r="AM3199" s="73"/>
      <c r="AN3199" s="73"/>
      <c r="AO3199" s="73"/>
      <c r="AP3199" s="73"/>
      <c r="AQ3199" s="73"/>
      <c r="AR3199" s="73"/>
      <c r="AS3199" s="73"/>
      <c r="AT3199" s="73"/>
      <c r="AU3199" s="73"/>
      <c r="AV3199" s="73"/>
      <c r="AW3199" s="73"/>
      <c r="AX3199" s="73"/>
      <c r="AY3199" s="73"/>
      <c r="AZ3199" s="73"/>
      <c r="BA3199" s="73"/>
      <c r="BB3199" s="73"/>
      <c r="BC3199" s="73"/>
      <c r="BD3199" s="73"/>
      <c r="BE3199" s="73"/>
      <c r="BF3199" s="121"/>
    </row>
    <row r="3200" spans="1:58">
      <c r="J3200" s="55"/>
      <c r="K3200" s="55"/>
      <c r="L3200" s="55"/>
      <c r="M3200" s="55"/>
      <c r="N3200" s="55"/>
      <c r="O3200" s="55"/>
      <c r="P3200" s="55"/>
      <c r="Q3200" s="55"/>
      <c r="R3200" s="55"/>
      <c r="S3200" s="55"/>
      <c r="T3200" s="55"/>
      <c r="U3200" s="55"/>
      <c r="V3200" s="55"/>
      <c r="W3200" s="55"/>
      <c r="X3200" s="55"/>
      <c r="Y3200" s="55"/>
      <c r="Z3200" s="55"/>
      <c r="AA3200" s="55"/>
      <c r="AB3200" s="55"/>
      <c r="AC3200" s="55"/>
      <c r="AD3200" s="55"/>
      <c r="AE3200" s="55"/>
      <c r="AF3200" s="55"/>
      <c r="AG3200" s="55"/>
      <c r="AH3200" s="55"/>
      <c r="AI3200" s="55"/>
      <c r="AJ3200" s="55"/>
      <c r="AK3200" s="55"/>
      <c r="AL3200" s="55"/>
      <c r="AM3200" s="55"/>
      <c r="AN3200" s="55"/>
      <c r="AO3200" s="55"/>
      <c r="AP3200" s="55"/>
      <c r="AQ3200" s="55"/>
      <c r="AR3200" s="55"/>
      <c r="AS3200" s="55"/>
      <c r="AT3200" s="55"/>
      <c r="AU3200" s="55"/>
      <c r="AV3200" s="55"/>
      <c r="AW3200" s="55"/>
      <c r="AX3200" s="55"/>
      <c r="AY3200" s="55"/>
      <c r="AZ3200" s="55"/>
      <c r="BA3200" s="55"/>
      <c r="BB3200" s="55"/>
      <c r="BC3200" s="55"/>
      <c r="BD3200" s="55"/>
      <c r="BE3200" s="55"/>
      <c r="BF3200" s="55"/>
    </row>
    <row r="3201" spans="1:57">
      <c r="A3201" s="6" t="s">
        <v>3169</v>
      </c>
    </row>
    <row r="3203" spans="1:57">
      <c r="B3203" s="16" t="s">
        <v>288</v>
      </c>
      <c r="C3203" s="16"/>
      <c r="D3203" s="16"/>
      <c r="E3203" s="16"/>
      <c r="F3203" s="16"/>
      <c r="G3203" s="16"/>
      <c r="H3203" s="16"/>
      <c r="I3203" s="16"/>
      <c r="J3203" s="16"/>
      <c r="K3203" s="16"/>
      <c r="L3203" s="16"/>
      <c r="M3203" s="16"/>
      <c r="N3203" s="16"/>
      <c r="O3203" s="16"/>
      <c r="P3203" s="11" t="s">
        <v>540</v>
      </c>
      <c r="Q3203" s="143"/>
      <c r="U3203" s="3"/>
      <c r="V3203" s="3"/>
      <c r="W3203" s="3"/>
      <c r="X3203" s="3"/>
    </row>
    <row r="3204" spans="1:57" ht="14.25" customHeight="1">
      <c r="B3204" s="19" t="s">
        <v>3746</v>
      </c>
      <c r="C3204" s="19"/>
      <c r="D3204" s="19"/>
      <c r="E3204" s="19"/>
      <c r="F3204" s="19"/>
      <c r="G3204" s="19"/>
      <c r="H3204" s="19"/>
      <c r="I3204" s="19"/>
      <c r="J3204" s="19"/>
      <c r="K3204" s="19"/>
      <c r="L3204" s="19"/>
      <c r="M3204" s="19"/>
      <c r="N3204" s="19"/>
      <c r="O3204" s="19"/>
      <c r="P3204" s="69" t="str">
        <f>'D1'!G863&amp;""</f>
        <v/>
      </c>
      <c r="Q3204" s="104"/>
      <c r="S3204" s="1" t="s">
        <v>7124</v>
      </c>
      <c r="U3204" s="3"/>
      <c r="V3204" s="3"/>
      <c r="W3204" s="3"/>
      <c r="X3204" s="3"/>
    </row>
    <row r="3205" spans="1:57">
      <c r="B3205" s="19"/>
      <c r="C3205" s="19"/>
      <c r="D3205" s="19"/>
      <c r="E3205" s="19"/>
      <c r="F3205" s="19"/>
      <c r="G3205" s="19"/>
      <c r="H3205" s="19"/>
      <c r="I3205" s="19"/>
      <c r="J3205" s="19"/>
      <c r="K3205" s="19"/>
      <c r="L3205" s="19"/>
      <c r="M3205" s="19"/>
      <c r="N3205" s="19"/>
      <c r="O3205" s="19"/>
      <c r="P3205" s="25"/>
      <c r="Q3205" s="106"/>
      <c r="S3205" s="1" t="s">
        <v>7129</v>
      </c>
      <c r="U3205" s="3"/>
      <c r="V3205" s="3"/>
      <c r="W3205" s="3"/>
      <c r="X3205" s="3"/>
    </row>
    <row r="3207" spans="1:57">
      <c r="B3207" s="3" t="s">
        <v>2303</v>
      </c>
      <c r="C3207" s="3"/>
      <c r="D3207" s="3"/>
      <c r="E3207" s="3"/>
      <c r="F3207" s="3"/>
      <c r="G3207" s="3"/>
      <c r="H3207" s="3"/>
      <c r="I3207" s="3"/>
      <c r="J3207" s="3"/>
      <c r="K3207" s="3"/>
      <c r="L3207" s="3"/>
      <c r="M3207" s="3"/>
      <c r="N3207" s="3"/>
      <c r="O3207" s="3"/>
      <c r="P3207" s="3"/>
      <c r="Q3207" s="3"/>
      <c r="R3207" s="3"/>
      <c r="S3207" s="3"/>
      <c r="T3207" s="3"/>
      <c r="U3207" s="3"/>
      <c r="V3207" s="3"/>
      <c r="W3207" s="3"/>
      <c r="X3207" s="3"/>
      <c r="Y3207" s="3"/>
      <c r="Z3207" s="3"/>
      <c r="AA3207" s="3"/>
      <c r="AB3207" s="3"/>
      <c r="AC3207" s="3"/>
      <c r="AD3207" s="3"/>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row>
    <row r="3208" spans="1:57">
      <c r="B3208" s="3"/>
      <c r="C3208" s="11" t="s">
        <v>288</v>
      </c>
      <c r="D3208" s="35"/>
      <c r="E3208" s="35"/>
      <c r="F3208" s="35"/>
      <c r="G3208" s="35"/>
      <c r="H3208" s="35"/>
      <c r="I3208" s="35"/>
      <c r="J3208" s="35"/>
      <c r="K3208" s="35"/>
      <c r="L3208" s="35"/>
      <c r="M3208" s="35"/>
      <c r="N3208" s="35"/>
      <c r="O3208" s="35"/>
      <c r="P3208" s="35"/>
      <c r="Q3208" s="217" t="s">
        <v>7204</v>
      </c>
      <c r="R3208" s="231"/>
      <c r="S3208" s="11" t="s">
        <v>288</v>
      </c>
      <c r="T3208" s="35"/>
      <c r="U3208" s="35"/>
      <c r="V3208" s="35"/>
      <c r="W3208" s="35"/>
      <c r="X3208" s="35"/>
      <c r="Y3208" s="35"/>
      <c r="Z3208" s="35"/>
      <c r="AA3208" s="35"/>
      <c r="AB3208" s="35"/>
      <c r="AC3208" s="35"/>
      <c r="AD3208" s="35"/>
      <c r="AE3208" s="35"/>
      <c r="AF3208" s="35"/>
      <c r="AG3208" s="217" t="s">
        <v>7204</v>
      </c>
      <c r="AH3208" s="231"/>
      <c r="AI3208" s="11" t="s">
        <v>288</v>
      </c>
      <c r="AJ3208" s="35"/>
      <c r="AK3208" s="35"/>
      <c r="AL3208" s="35"/>
      <c r="AM3208" s="35"/>
      <c r="AN3208" s="35"/>
      <c r="AO3208" s="35"/>
      <c r="AP3208" s="35"/>
      <c r="AQ3208" s="35"/>
      <c r="AR3208" s="35"/>
      <c r="AS3208" s="35"/>
      <c r="AT3208" s="35"/>
      <c r="AU3208" s="35"/>
      <c r="AV3208" s="35"/>
      <c r="AW3208" s="217" t="s">
        <v>7204</v>
      </c>
      <c r="AX3208" s="231"/>
    </row>
    <row r="3209" spans="1:57">
      <c r="B3209" s="3"/>
      <c r="C3209" s="17" t="s">
        <v>7176</v>
      </c>
      <c r="D3209" s="72"/>
      <c r="E3209" s="72"/>
      <c r="F3209" s="72"/>
      <c r="G3209" s="72"/>
      <c r="H3209" s="72"/>
      <c r="I3209" s="72"/>
      <c r="J3209" s="72"/>
      <c r="K3209" s="72"/>
      <c r="L3209" s="72"/>
      <c r="M3209" s="72"/>
      <c r="N3209" s="72"/>
      <c r="O3209" s="72"/>
      <c r="P3209" s="72"/>
      <c r="Q3209" s="69" t="str">
        <f>'D1'!G864&amp;""</f>
        <v/>
      </c>
      <c r="R3209" s="104"/>
      <c r="S3209" s="17" t="s">
        <v>7177</v>
      </c>
      <c r="T3209" s="72"/>
      <c r="U3209" s="72"/>
      <c r="V3209" s="72"/>
      <c r="W3209" s="72"/>
      <c r="X3209" s="72"/>
      <c r="Y3209" s="72"/>
      <c r="Z3209" s="72"/>
      <c r="AA3209" s="72"/>
      <c r="AB3209" s="72"/>
      <c r="AC3209" s="72"/>
      <c r="AD3209" s="72"/>
      <c r="AE3209" s="72"/>
      <c r="AF3209" s="72"/>
      <c r="AG3209" s="69" t="str">
        <f>'D1'!G865&amp;""</f>
        <v/>
      </c>
      <c r="AH3209" s="104"/>
      <c r="AI3209" s="17" t="s">
        <v>7178</v>
      </c>
      <c r="AJ3209" s="72"/>
      <c r="AK3209" s="72"/>
      <c r="AL3209" s="72"/>
      <c r="AM3209" s="72"/>
      <c r="AN3209" s="72"/>
      <c r="AO3209" s="72"/>
      <c r="AP3209" s="72"/>
      <c r="AQ3209" s="72"/>
      <c r="AR3209" s="72"/>
      <c r="AS3209" s="72"/>
      <c r="AT3209" s="72"/>
      <c r="AU3209" s="72"/>
      <c r="AV3209" s="72"/>
      <c r="AW3209" s="69" t="str">
        <f>'D1'!G866&amp;""</f>
        <v/>
      </c>
      <c r="AX3209" s="104"/>
      <c r="AZ3209" s="3" t="s">
        <v>2220</v>
      </c>
    </row>
    <row r="3210" spans="1:57">
      <c r="B3210" s="3"/>
      <c r="C3210" s="18"/>
      <c r="D3210" s="73"/>
      <c r="E3210" s="73"/>
      <c r="F3210" s="73"/>
      <c r="G3210" s="73"/>
      <c r="H3210" s="73"/>
      <c r="I3210" s="73"/>
      <c r="J3210" s="73"/>
      <c r="K3210" s="73"/>
      <c r="L3210" s="73"/>
      <c r="M3210" s="73"/>
      <c r="N3210" s="73"/>
      <c r="O3210" s="73"/>
      <c r="P3210" s="73"/>
      <c r="Q3210" s="25"/>
      <c r="R3210" s="106"/>
      <c r="S3210" s="18"/>
      <c r="T3210" s="73"/>
      <c r="U3210" s="73"/>
      <c r="V3210" s="73"/>
      <c r="W3210" s="73"/>
      <c r="X3210" s="73"/>
      <c r="Y3210" s="73"/>
      <c r="Z3210" s="73"/>
      <c r="AA3210" s="73"/>
      <c r="AB3210" s="73"/>
      <c r="AC3210" s="73"/>
      <c r="AD3210" s="73"/>
      <c r="AE3210" s="73"/>
      <c r="AF3210" s="73"/>
      <c r="AG3210" s="25"/>
      <c r="AH3210" s="106"/>
      <c r="AI3210" s="18"/>
      <c r="AJ3210" s="73"/>
      <c r="AK3210" s="73"/>
      <c r="AL3210" s="73"/>
      <c r="AM3210" s="73"/>
      <c r="AN3210" s="73"/>
      <c r="AO3210" s="73"/>
      <c r="AP3210" s="73"/>
      <c r="AQ3210" s="73"/>
      <c r="AR3210" s="73"/>
      <c r="AS3210" s="73"/>
      <c r="AT3210" s="73"/>
      <c r="AU3210" s="73"/>
      <c r="AV3210" s="73"/>
      <c r="AW3210" s="25"/>
      <c r="AX3210" s="106"/>
      <c r="AZ3210" s="3" t="s">
        <v>2773</v>
      </c>
    </row>
    <row r="3211" spans="1:57">
      <c r="B3211" s="3"/>
      <c r="C3211" s="17" t="s">
        <v>5282</v>
      </c>
      <c r="D3211" s="72"/>
      <c r="E3211" s="72"/>
      <c r="F3211" s="72"/>
      <c r="G3211" s="72"/>
      <c r="H3211" s="72"/>
      <c r="I3211" s="72"/>
      <c r="J3211" s="72"/>
      <c r="K3211" s="72"/>
      <c r="L3211" s="72"/>
      <c r="M3211" s="72"/>
      <c r="N3211" s="72"/>
      <c r="O3211" s="72"/>
      <c r="P3211" s="72"/>
      <c r="Q3211" s="69" t="str">
        <f>'D1'!G867&amp;""</f>
        <v/>
      </c>
      <c r="R3211" s="104"/>
      <c r="S3211" s="17" t="s">
        <v>5442</v>
      </c>
      <c r="T3211" s="72"/>
      <c r="U3211" s="72"/>
      <c r="V3211" s="72"/>
      <c r="W3211" s="72"/>
      <c r="X3211" s="72"/>
      <c r="Y3211" s="72"/>
      <c r="Z3211" s="72"/>
      <c r="AA3211" s="72"/>
      <c r="AB3211" s="72"/>
      <c r="AC3211" s="72"/>
      <c r="AD3211" s="72"/>
      <c r="AE3211" s="72"/>
      <c r="AF3211" s="72"/>
      <c r="AG3211" s="69" t="str">
        <f>'D1'!G868&amp;""</f>
        <v/>
      </c>
      <c r="AH3211" s="104"/>
      <c r="AI3211" s="17" t="s">
        <v>544</v>
      </c>
      <c r="AJ3211" s="72"/>
      <c r="AK3211" s="72"/>
      <c r="AL3211" s="72"/>
      <c r="AM3211" s="72"/>
      <c r="AN3211" s="72"/>
      <c r="AO3211" s="72"/>
      <c r="AP3211" s="72"/>
      <c r="AQ3211" s="72"/>
      <c r="AR3211" s="72"/>
      <c r="AS3211" s="72"/>
      <c r="AT3211" s="72"/>
      <c r="AU3211" s="72"/>
      <c r="AV3211" s="72"/>
      <c r="AW3211" s="69" t="str">
        <f>'D1'!G869&amp;""</f>
        <v/>
      </c>
      <c r="AX3211" s="104"/>
    </row>
    <row r="3212" spans="1:57">
      <c r="B3212" s="3"/>
      <c r="C3212" s="18"/>
      <c r="D3212" s="73"/>
      <c r="E3212" s="73"/>
      <c r="F3212" s="73"/>
      <c r="G3212" s="73"/>
      <c r="H3212" s="73"/>
      <c r="I3212" s="73"/>
      <c r="J3212" s="73"/>
      <c r="K3212" s="73"/>
      <c r="L3212" s="73"/>
      <c r="M3212" s="73"/>
      <c r="N3212" s="73"/>
      <c r="O3212" s="73"/>
      <c r="P3212" s="73"/>
      <c r="Q3212" s="25"/>
      <c r="R3212" s="106"/>
      <c r="S3212" s="18"/>
      <c r="T3212" s="73"/>
      <c r="U3212" s="73"/>
      <c r="V3212" s="73"/>
      <c r="W3212" s="73"/>
      <c r="X3212" s="73"/>
      <c r="Y3212" s="73"/>
      <c r="Z3212" s="73"/>
      <c r="AA3212" s="73"/>
      <c r="AB3212" s="73"/>
      <c r="AC3212" s="73"/>
      <c r="AD3212" s="73"/>
      <c r="AE3212" s="73"/>
      <c r="AF3212" s="73"/>
      <c r="AG3212" s="25"/>
      <c r="AH3212" s="106"/>
      <c r="AI3212" s="18"/>
      <c r="AJ3212" s="73"/>
      <c r="AK3212" s="73"/>
      <c r="AL3212" s="73"/>
      <c r="AM3212" s="73"/>
      <c r="AN3212" s="73"/>
      <c r="AO3212" s="73"/>
      <c r="AP3212" s="73"/>
      <c r="AQ3212" s="73"/>
      <c r="AR3212" s="73"/>
      <c r="AS3212" s="73"/>
      <c r="AT3212" s="73"/>
      <c r="AU3212" s="73"/>
      <c r="AV3212" s="73"/>
      <c r="AW3212" s="25"/>
      <c r="AX3212" s="106"/>
    </row>
    <row r="3213" spans="1:57">
      <c r="B3213" s="3"/>
      <c r="C3213" s="17" t="s">
        <v>7179</v>
      </c>
      <c r="D3213" s="72"/>
      <c r="E3213" s="72"/>
      <c r="F3213" s="72"/>
      <c r="G3213" s="72"/>
      <c r="H3213" s="72"/>
      <c r="I3213" s="72"/>
      <c r="J3213" s="72"/>
      <c r="K3213" s="72"/>
      <c r="L3213" s="72"/>
      <c r="M3213" s="72"/>
      <c r="N3213" s="72"/>
      <c r="O3213" s="72"/>
      <c r="P3213" s="72"/>
      <c r="Q3213" s="69" t="str">
        <f>'D1'!G870&amp;""</f>
        <v/>
      </c>
      <c r="R3213" s="104"/>
      <c r="S3213" s="17" t="s">
        <v>2294</v>
      </c>
      <c r="T3213" s="72"/>
      <c r="U3213" s="72"/>
      <c r="V3213" s="72"/>
      <c r="W3213" s="72"/>
      <c r="X3213" s="72"/>
      <c r="Y3213" s="72"/>
      <c r="Z3213" s="72"/>
      <c r="AA3213" s="72"/>
      <c r="AB3213" s="72"/>
      <c r="AC3213" s="72"/>
      <c r="AD3213" s="72"/>
      <c r="AE3213" s="72"/>
      <c r="AF3213" s="72"/>
      <c r="AG3213" s="69" t="str">
        <f>'D1'!G871&amp;""</f>
        <v/>
      </c>
      <c r="AH3213" s="104"/>
      <c r="AI3213" s="17" t="s">
        <v>7180</v>
      </c>
      <c r="AJ3213" s="72"/>
      <c r="AK3213" s="72"/>
      <c r="AL3213" s="72"/>
      <c r="AM3213" s="72"/>
      <c r="AN3213" s="72"/>
      <c r="AO3213" s="72"/>
      <c r="AP3213" s="72"/>
      <c r="AQ3213" s="72"/>
      <c r="AR3213" s="72"/>
      <c r="AS3213" s="72"/>
      <c r="AT3213" s="72"/>
      <c r="AU3213" s="72"/>
      <c r="AV3213" s="72"/>
      <c r="AW3213" s="69" t="str">
        <f>'D1'!G872&amp;""</f>
        <v/>
      </c>
      <c r="AX3213" s="104"/>
      <c r="BD3213" s="3"/>
      <c r="BE3213" s="3"/>
    </row>
    <row r="3214" spans="1:57">
      <c r="C3214" s="18"/>
      <c r="D3214" s="73"/>
      <c r="E3214" s="73"/>
      <c r="F3214" s="73"/>
      <c r="G3214" s="73"/>
      <c r="H3214" s="73"/>
      <c r="I3214" s="73"/>
      <c r="J3214" s="73"/>
      <c r="K3214" s="73"/>
      <c r="L3214" s="73"/>
      <c r="M3214" s="73"/>
      <c r="N3214" s="73"/>
      <c r="O3214" s="73"/>
      <c r="P3214" s="73"/>
      <c r="Q3214" s="25"/>
      <c r="R3214" s="106"/>
      <c r="S3214" s="18"/>
      <c r="T3214" s="73"/>
      <c r="U3214" s="73"/>
      <c r="V3214" s="73"/>
      <c r="W3214" s="73"/>
      <c r="X3214" s="73"/>
      <c r="Y3214" s="73"/>
      <c r="Z3214" s="73"/>
      <c r="AA3214" s="73"/>
      <c r="AB3214" s="73"/>
      <c r="AC3214" s="73"/>
      <c r="AD3214" s="73"/>
      <c r="AE3214" s="73"/>
      <c r="AF3214" s="73"/>
      <c r="AG3214" s="25"/>
      <c r="AH3214" s="106"/>
      <c r="AI3214" s="18"/>
      <c r="AJ3214" s="73"/>
      <c r="AK3214" s="73"/>
      <c r="AL3214" s="73"/>
      <c r="AM3214" s="73"/>
      <c r="AN3214" s="73"/>
      <c r="AO3214" s="73"/>
      <c r="AP3214" s="73"/>
      <c r="AQ3214" s="73"/>
      <c r="AR3214" s="73"/>
      <c r="AS3214" s="73"/>
      <c r="AT3214" s="73"/>
      <c r="AU3214" s="73"/>
      <c r="AV3214" s="73"/>
      <c r="AW3214" s="25"/>
      <c r="AX3214" s="106"/>
      <c r="BD3214" s="3"/>
      <c r="BE3214" s="3"/>
    </row>
    <row r="3215" spans="1:57">
      <c r="BD3215" s="3"/>
      <c r="BE3215" s="3"/>
    </row>
    <row r="3216" spans="1:57">
      <c r="A3216" s="6" t="s">
        <v>3425</v>
      </c>
      <c r="BD3216" s="3"/>
      <c r="BE3216" s="3"/>
    </row>
    <row r="3218" spans="1:57">
      <c r="B3218" s="11" t="s">
        <v>288</v>
      </c>
      <c r="C3218" s="35"/>
      <c r="D3218" s="35"/>
      <c r="E3218" s="35"/>
      <c r="F3218" s="35"/>
      <c r="G3218" s="35"/>
      <c r="H3218" s="35"/>
      <c r="I3218" s="35"/>
      <c r="J3218" s="35"/>
      <c r="K3218" s="35"/>
      <c r="L3218" s="35"/>
      <c r="M3218" s="35"/>
      <c r="N3218" s="35"/>
      <c r="O3218" s="35"/>
      <c r="P3218" s="11" t="s">
        <v>540</v>
      </c>
      <c r="Q3218" s="143"/>
      <c r="R3218" s="11" t="s">
        <v>288</v>
      </c>
      <c r="S3218" s="35"/>
      <c r="T3218" s="35"/>
      <c r="U3218" s="35"/>
      <c r="V3218" s="35"/>
      <c r="W3218" s="35"/>
      <c r="X3218" s="35"/>
      <c r="Y3218" s="35"/>
      <c r="Z3218" s="35"/>
      <c r="AA3218" s="35"/>
      <c r="AB3218" s="35"/>
      <c r="AC3218" s="35"/>
      <c r="AD3218" s="35"/>
      <c r="AE3218" s="35"/>
      <c r="AF3218" s="11" t="s">
        <v>540</v>
      </c>
      <c r="AG3218" s="143"/>
      <c r="AH3218" s="11" t="s">
        <v>288</v>
      </c>
      <c r="AI3218" s="35"/>
      <c r="AJ3218" s="35"/>
      <c r="AK3218" s="35"/>
      <c r="AL3218" s="35"/>
      <c r="AM3218" s="35"/>
      <c r="AN3218" s="35"/>
      <c r="AO3218" s="35"/>
      <c r="AP3218" s="35"/>
      <c r="AQ3218" s="35"/>
      <c r="AR3218" s="35"/>
      <c r="AS3218" s="35"/>
      <c r="AT3218" s="35"/>
      <c r="AU3218" s="35"/>
      <c r="AV3218" s="11" t="s">
        <v>540</v>
      </c>
      <c r="AW3218" s="143"/>
      <c r="BD3218" s="3"/>
      <c r="BE3218" s="3"/>
    </row>
    <row r="3219" spans="1:57">
      <c r="B3219" s="17" t="s">
        <v>4160</v>
      </c>
      <c r="C3219" s="72"/>
      <c r="D3219" s="72"/>
      <c r="E3219" s="72"/>
      <c r="F3219" s="72"/>
      <c r="G3219" s="72"/>
      <c r="H3219" s="72"/>
      <c r="I3219" s="72"/>
      <c r="J3219" s="72"/>
      <c r="K3219" s="72"/>
      <c r="L3219" s="72"/>
      <c r="M3219" s="72"/>
      <c r="N3219" s="72"/>
      <c r="O3219" s="72"/>
      <c r="P3219" s="69" t="str">
        <f>'D1'!G879&amp;""</f>
        <v/>
      </c>
      <c r="Q3219" s="104"/>
      <c r="R3219" s="17" t="s">
        <v>7567</v>
      </c>
      <c r="S3219" s="72"/>
      <c r="T3219" s="72"/>
      <c r="U3219" s="72"/>
      <c r="V3219" s="72"/>
      <c r="W3219" s="72"/>
      <c r="X3219" s="72"/>
      <c r="Y3219" s="72"/>
      <c r="Z3219" s="72"/>
      <c r="AA3219" s="72"/>
      <c r="AB3219" s="72"/>
      <c r="AC3219" s="72"/>
      <c r="AD3219" s="72"/>
      <c r="AE3219" s="72"/>
      <c r="AF3219" s="69" t="str">
        <f>'D1'!G880&amp;""</f>
        <v/>
      </c>
      <c r="AG3219" s="104"/>
      <c r="AH3219" s="17" t="s">
        <v>7143</v>
      </c>
      <c r="AI3219" s="72"/>
      <c r="AJ3219" s="72"/>
      <c r="AK3219" s="72"/>
      <c r="AL3219" s="72"/>
      <c r="AM3219" s="72"/>
      <c r="AN3219" s="72"/>
      <c r="AO3219" s="72"/>
      <c r="AP3219" s="72"/>
      <c r="AQ3219" s="72"/>
      <c r="AR3219" s="72"/>
      <c r="AS3219" s="72"/>
      <c r="AT3219" s="72"/>
      <c r="AU3219" s="72"/>
      <c r="AV3219" s="69" t="str">
        <f>'D1'!G881&amp;""</f>
        <v/>
      </c>
      <c r="AW3219" s="104"/>
      <c r="AY3219" s="1" t="s">
        <v>7124</v>
      </c>
      <c r="BD3219" s="3"/>
      <c r="BE3219" s="3"/>
    </row>
    <row r="3220" spans="1:57">
      <c r="B3220" s="18"/>
      <c r="C3220" s="73"/>
      <c r="D3220" s="73"/>
      <c r="E3220" s="73"/>
      <c r="F3220" s="73"/>
      <c r="G3220" s="73"/>
      <c r="H3220" s="73"/>
      <c r="I3220" s="73"/>
      <c r="J3220" s="73"/>
      <c r="K3220" s="73"/>
      <c r="L3220" s="73"/>
      <c r="M3220" s="73"/>
      <c r="N3220" s="73"/>
      <c r="O3220" s="73"/>
      <c r="P3220" s="25"/>
      <c r="Q3220" s="106"/>
      <c r="R3220" s="18"/>
      <c r="S3220" s="73"/>
      <c r="T3220" s="73"/>
      <c r="U3220" s="73"/>
      <c r="V3220" s="73"/>
      <c r="W3220" s="73"/>
      <c r="X3220" s="73"/>
      <c r="Y3220" s="73"/>
      <c r="Z3220" s="73"/>
      <c r="AA3220" s="73"/>
      <c r="AB3220" s="73"/>
      <c r="AC3220" s="73"/>
      <c r="AD3220" s="73"/>
      <c r="AE3220" s="73"/>
      <c r="AF3220" s="25"/>
      <c r="AG3220" s="106"/>
      <c r="AH3220" s="18"/>
      <c r="AI3220" s="73"/>
      <c r="AJ3220" s="73"/>
      <c r="AK3220" s="73"/>
      <c r="AL3220" s="73"/>
      <c r="AM3220" s="73"/>
      <c r="AN3220" s="73"/>
      <c r="AO3220" s="73"/>
      <c r="AP3220" s="73"/>
      <c r="AQ3220" s="73"/>
      <c r="AR3220" s="73"/>
      <c r="AS3220" s="73"/>
      <c r="AT3220" s="73"/>
      <c r="AU3220" s="73"/>
      <c r="AV3220" s="25"/>
      <c r="AW3220" s="106"/>
      <c r="AY3220" s="1" t="s">
        <v>7129</v>
      </c>
    </row>
    <row r="3221" spans="1:57">
      <c r="B3221" s="17" t="s">
        <v>7568</v>
      </c>
      <c r="C3221" s="72"/>
      <c r="D3221" s="72"/>
      <c r="E3221" s="72"/>
      <c r="F3221" s="72"/>
      <c r="G3221" s="72"/>
      <c r="H3221" s="72"/>
      <c r="I3221" s="72"/>
      <c r="J3221" s="72"/>
      <c r="K3221" s="72"/>
      <c r="L3221" s="72"/>
      <c r="M3221" s="72"/>
      <c r="N3221" s="72"/>
      <c r="O3221" s="72"/>
      <c r="P3221" s="69" t="str">
        <f>'D1'!G882&amp;""</f>
        <v/>
      </c>
      <c r="Q3221" s="104"/>
      <c r="R3221" s="17" t="s">
        <v>7569</v>
      </c>
      <c r="S3221" s="72"/>
      <c r="T3221" s="72"/>
      <c r="U3221" s="72"/>
      <c r="V3221" s="72"/>
      <c r="W3221" s="72"/>
      <c r="X3221" s="72"/>
      <c r="Y3221" s="72"/>
      <c r="Z3221" s="72"/>
      <c r="AA3221" s="72"/>
      <c r="AB3221" s="72"/>
      <c r="AC3221" s="72"/>
      <c r="AD3221" s="72"/>
      <c r="AE3221" s="72"/>
      <c r="AF3221" s="69" t="str">
        <f>'D1'!G883&amp;""</f>
        <v/>
      </c>
      <c r="AG3221" s="104"/>
      <c r="AH3221" s="17" t="s">
        <v>2753</v>
      </c>
      <c r="AI3221" s="72"/>
      <c r="AJ3221" s="72"/>
      <c r="AK3221" s="72"/>
      <c r="AL3221" s="72"/>
      <c r="AM3221" s="72"/>
      <c r="AN3221" s="72"/>
      <c r="AO3221" s="72"/>
      <c r="AP3221" s="72"/>
      <c r="AQ3221" s="72"/>
      <c r="AR3221" s="72"/>
      <c r="AS3221" s="72"/>
      <c r="AT3221" s="72"/>
      <c r="AU3221" s="72"/>
      <c r="AV3221" s="69" t="str">
        <f>'D1'!G884&amp;""</f>
        <v/>
      </c>
      <c r="AW3221" s="104"/>
    </row>
    <row r="3222" spans="1:57">
      <c r="B3222" s="18"/>
      <c r="C3222" s="73"/>
      <c r="D3222" s="73"/>
      <c r="E3222" s="73"/>
      <c r="F3222" s="73"/>
      <c r="G3222" s="73"/>
      <c r="H3222" s="73"/>
      <c r="I3222" s="73"/>
      <c r="J3222" s="73"/>
      <c r="K3222" s="73"/>
      <c r="L3222" s="73"/>
      <c r="M3222" s="73"/>
      <c r="N3222" s="73"/>
      <c r="O3222" s="73"/>
      <c r="P3222" s="25"/>
      <c r="Q3222" s="106"/>
      <c r="R3222" s="18"/>
      <c r="S3222" s="73"/>
      <c r="T3222" s="73"/>
      <c r="U3222" s="73"/>
      <c r="V3222" s="73"/>
      <c r="W3222" s="73"/>
      <c r="X3222" s="73"/>
      <c r="Y3222" s="73"/>
      <c r="Z3222" s="73"/>
      <c r="AA3222" s="73"/>
      <c r="AB3222" s="73"/>
      <c r="AC3222" s="73"/>
      <c r="AD3222" s="73"/>
      <c r="AE3222" s="73"/>
      <c r="AF3222" s="25"/>
      <c r="AG3222" s="106"/>
      <c r="AH3222" s="18"/>
      <c r="AI3222" s="73"/>
      <c r="AJ3222" s="73"/>
      <c r="AK3222" s="73"/>
      <c r="AL3222" s="73"/>
      <c r="AM3222" s="73"/>
      <c r="AN3222" s="73"/>
      <c r="AO3222" s="73"/>
      <c r="AP3222" s="73"/>
      <c r="AQ3222" s="73"/>
      <c r="AR3222" s="73"/>
      <c r="AS3222" s="73"/>
      <c r="AT3222" s="73"/>
      <c r="AU3222" s="73"/>
      <c r="AV3222" s="25"/>
      <c r="AW3222" s="106"/>
    </row>
    <row r="3223" spans="1:57">
      <c r="B3223" s="17" t="s">
        <v>4092</v>
      </c>
      <c r="C3223" s="72"/>
      <c r="D3223" s="72"/>
      <c r="E3223" s="72"/>
      <c r="F3223" s="72"/>
      <c r="G3223" s="72"/>
      <c r="H3223" s="72"/>
      <c r="I3223" s="72"/>
      <c r="J3223" s="72"/>
      <c r="K3223" s="72"/>
      <c r="L3223" s="72"/>
      <c r="M3223" s="72"/>
      <c r="N3223" s="72"/>
      <c r="O3223" s="72"/>
      <c r="P3223" s="69" t="str">
        <f>'D1'!G885&amp;""</f>
        <v/>
      </c>
      <c r="Q3223" s="104"/>
    </row>
    <row r="3224" spans="1:57">
      <c r="B3224" s="18"/>
      <c r="C3224" s="73"/>
      <c r="D3224" s="73"/>
      <c r="E3224" s="73"/>
      <c r="F3224" s="73"/>
      <c r="G3224" s="73"/>
      <c r="H3224" s="73"/>
      <c r="I3224" s="73"/>
      <c r="J3224" s="73"/>
      <c r="K3224" s="73"/>
      <c r="L3224" s="73"/>
      <c r="M3224" s="73"/>
      <c r="N3224" s="73"/>
      <c r="O3224" s="73"/>
      <c r="P3224" s="25"/>
      <c r="Q3224" s="106"/>
    </row>
    <row r="3226" spans="1:57">
      <c r="A3226" s="6" t="s">
        <v>6311</v>
      </c>
    </row>
    <row r="3228" spans="1:57">
      <c r="B3228" s="16" t="s">
        <v>288</v>
      </c>
      <c r="C3228" s="16"/>
      <c r="D3228" s="16"/>
      <c r="E3228" s="16"/>
      <c r="F3228" s="16"/>
      <c r="G3228" s="16"/>
      <c r="H3228" s="16"/>
      <c r="I3228" s="16"/>
      <c r="J3228" s="16"/>
      <c r="K3228" s="16"/>
      <c r="L3228" s="16"/>
      <c r="M3228" s="16"/>
      <c r="N3228" s="16"/>
      <c r="O3228" s="16"/>
      <c r="P3228" s="16"/>
      <c r="Q3228" s="16"/>
      <c r="R3228" s="16"/>
      <c r="S3228" s="16"/>
      <c r="T3228" s="16"/>
      <c r="U3228" s="16"/>
      <c r="V3228" s="16"/>
      <c r="W3228" s="16"/>
      <c r="X3228" s="16"/>
      <c r="Y3228" s="16"/>
      <c r="Z3228" s="16"/>
      <c r="AA3228" s="16"/>
      <c r="AB3228" s="16"/>
      <c r="AC3228" s="16"/>
      <c r="AD3228" s="16"/>
      <c r="AE3228" s="16"/>
      <c r="AF3228" s="11" t="s">
        <v>540</v>
      </c>
      <c r="AG3228" s="143"/>
      <c r="AK3228" s="3"/>
      <c r="AL3228" s="3"/>
      <c r="AM3228" s="3"/>
      <c r="AN3228" s="3"/>
      <c r="AO3228" s="3"/>
    </row>
    <row r="3229" spans="1:57">
      <c r="B3229" s="10" t="s">
        <v>3247</v>
      </c>
      <c r="C3229" s="10"/>
      <c r="D3229" s="10"/>
      <c r="E3229" s="10"/>
      <c r="F3229" s="10"/>
      <c r="G3229" s="10"/>
      <c r="H3229" s="10"/>
      <c r="I3229" s="10"/>
      <c r="J3229" s="10"/>
      <c r="K3229" s="10"/>
      <c r="L3229" s="10"/>
      <c r="M3229" s="10"/>
      <c r="N3229" s="10"/>
      <c r="O3229" s="10"/>
      <c r="P3229" s="10"/>
      <c r="Q3229" s="10"/>
      <c r="R3229" s="10"/>
      <c r="S3229" s="10"/>
      <c r="T3229" s="10"/>
      <c r="U3229" s="10"/>
      <c r="V3229" s="10"/>
      <c r="W3229" s="10"/>
      <c r="X3229" s="10"/>
      <c r="Y3229" s="10"/>
      <c r="Z3229" s="10"/>
      <c r="AA3229" s="10"/>
      <c r="AB3229" s="10"/>
      <c r="AC3229" s="10"/>
      <c r="AD3229" s="10"/>
      <c r="AE3229" s="10"/>
      <c r="AF3229" s="69" t="str">
        <f>'D1'!G887&amp;""</f>
        <v/>
      </c>
      <c r="AG3229" s="104"/>
      <c r="AI3229" s="1" t="s">
        <v>7124</v>
      </c>
      <c r="AK3229" s="3"/>
      <c r="AL3229" s="3"/>
      <c r="AM3229" s="3"/>
      <c r="AN3229" s="3"/>
      <c r="AO3229" s="3"/>
    </row>
    <row r="3230" spans="1:57">
      <c r="B3230" s="10"/>
      <c r="C3230" s="10"/>
      <c r="D3230" s="10"/>
      <c r="E3230" s="10"/>
      <c r="F3230" s="10"/>
      <c r="G3230" s="10"/>
      <c r="H3230" s="10"/>
      <c r="I3230" s="10"/>
      <c r="J3230" s="10"/>
      <c r="K3230" s="10"/>
      <c r="L3230" s="10"/>
      <c r="M3230" s="10"/>
      <c r="N3230" s="10"/>
      <c r="O3230" s="10"/>
      <c r="P3230" s="10"/>
      <c r="Q3230" s="10"/>
      <c r="R3230" s="10"/>
      <c r="S3230" s="10"/>
      <c r="T3230" s="10"/>
      <c r="U3230" s="10"/>
      <c r="V3230" s="10"/>
      <c r="W3230" s="10"/>
      <c r="X3230" s="10"/>
      <c r="Y3230" s="10"/>
      <c r="Z3230" s="10"/>
      <c r="AA3230" s="10"/>
      <c r="AB3230" s="10"/>
      <c r="AC3230" s="10"/>
      <c r="AD3230" s="10"/>
      <c r="AE3230" s="10"/>
      <c r="AF3230" s="25"/>
      <c r="AG3230" s="106"/>
      <c r="AI3230" s="1" t="s">
        <v>7129</v>
      </c>
      <c r="AK3230" s="3"/>
      <c r="AL3230" s="3"/>
      <c r="AM3230" s="3"/>
      <c r="AN3230" s="3"/>
      <c r="AO3230" s="3"/>
    </row>
    <row r="3232" spans="1:57">
      <c r="A3232" s="6" t="s">
        <v>7649</v>
      </c>
    </row>
    <row r="3234" spans="1:57">
      <c r="B3234" s="11" t="s">
        <v>288</v>
      </c>
      <c r="C3234" s="35"/>
      <c r="D3234" s="35"/>
      <c r="E3234" s="35"/>
      <c r="F3234" s="35"/>
      <c r="G3234" s="35"/>
      <c r="H3234" s="35"/>
      <c r="I3234" s="35"/>
      <c r="J3234" s="35"/>
      <c r="K3234" s="35"/>
      <c r="L3234" s="11" t="s">
        <v>540</v>
      </c>
      <c r="M3234" s="143"/>
      <c r="T3234" s="2"/>
      <c r="AL3234" s="1"/>
    </row>
    <row r="3235" spans="1:57">
      <c r="B3235" s="64" t="s">
        <v>5713</v>
      </c>
      <c r="C3235" s="64"/>
      <c r="D3235" s="64"/>
      <c r="E3235" s="64"/>
      <c r="F3235" s="64"/>
      <c r="G3235" s="64"/>
      <c r="H3235" s="64"/>
      <c r="I3235" s="64"/>
      <c r="J3235" s="64"/>
      <c r="K3235" s="64"/>
      <c r="L3235" s="69" t="str">
        <f>'D1'!G901&amp;""</f>
        <v/>
      </c>
      <c r="M3235" s="104"/>
      <c r="O3235" s="1" t="s">
        <v>7124</v>
      </c>
      <c r="T3235" s="2"/>
      <c r="AL3235" s="1"/>
    </row>
    <row r="3236" spans="1:57">
      <c r="B3236" s="64"/>
      <c r="C3236" s="64"/>
      <c r="D3236" s="64"/>
      <c r="E3236" s="64"/>
      <c r="F3236" s="64"/>
      <c r="G3236" s="64"/>
      <c r="H3236" s="64"/>
      <c r="I3236" s="64"/>
      <c r="J3236" s="64"/>
      <c r="K3236" s="64"/>
      <c r="L3236" s="25"/>
      <c r="M3236" s="106"/>
      <c r="O3236" s="1" t="s">
        <v>7129</v>
      </c>
      <c r="T3236" s="2"/>
      <c r="AL3236" s="1"/>
    </row>
    <row r="3238" spans="1:57">
      <c r="B3238" s="3" t="s">
        <v>5466</v>
      </c>
      <c r="C3238" s="3"/>
      <c r="D3238" s="3"/>
      <c r="E3238" s="3"/>
      <c r="F3238" s="3"/>
      <c r="G3238" s="3"/>
      <c r="H3238" s="3"/>
      <c r="I3238" s="3"/>
      <c r="J3238" s="3"/>
      <c r="K3238" s="3"/>
      <c r="L3238" s="3"/>
      <c r="M3238" s="3"/>
      <c r="N3238" s="3"/>
      <c r="O3238" s="3"/>
      <c r="P3238" s="3"/>
      <c r="Q3238" s="3"/>
      <c r="R3238" s="3"/>
      <c r="S3238" s="3"/>
      <c r="T3238" s="3"/>
      <c r="U3238" s="3"/>
      <c r="V3238" s="3"/>
      <c r="W3238" s="3"/>
      <c r="X3238" s="3"/>
      <c r="Y3238" s="3"/>
      <c r="Z3238" s="3"/>
      <c r="AA3238" s="3"/>
      <c r="AB3238" s="3"/>
      <c r="AC3238" s="3"/>
      <c r="AD3238" s="3"/>
      <c r="AE3238" s="3"/>
      <c r="AF3238" s="3"/>
      <c r="AG3238" s="3"/>
    </row>
    <row r="3239" spans="1:57">
      <c r="B3239" s="3"/>
      <c r="C3239" s="12" t="s">
        <v>7174</v>
      </c>
      <c r="D3239" s="15"/>
      <c r="E3239" s="15"/>
      <c r="F3239" s="15"/>
      <c r="G3239" s="15"/>
      <c r="H3239" s="15"/>
      <c r="I3239" s="15"/>
      <c r="J3239" s="15"/>
      <c r="K3239" s="15"/>
      <c r="L3239" s="140"/>
      <c r="M3239" s="164" t="str">
        <f>'D1'!G902&amp;""</f>
        <v/>
      </c>
      <c r="N3239" s="15"/>
      <c r="O3239" s="15"/>
      <c r="P3239" s="15"/>
      <c r="Q3239" s="15"/>
      <c r="R3239" s="15"/>
      <c r="S3239" s="15"/>
      <c r="T3239" s="15"/>
      <c r="U3239" s="15"/>
      <c r="V3239" s="15"/>
      <c r="W3239" s="15"/>
      <c r="X3239" s="15"/>
      <c r="Y3239" s="15"/>
      <c r="Z3239" s="15"/>
      <c r="AA3239" s="15"/>
      <c r="AB3239" s="15"/>
      <c r="AC3239" s="15"/>
      <c r="AD3239" s="15"/>
      <c r="AE3239" s="15"/>
      <c r="AF3239" s="15"/>
      <c r="AG3239" s="15"/>
      <c r="AH3239" s="140"/>
    </row>
    <row r="3240" spans="1:57">
      <c r="B3240" s="3"/>
      <c r="C3240" s="13"/>
      <c r="D3240" s="71"/>
      <c r="E3240" s="71"/>
      <c r="F3240" s="71"/>
      <c r="G3240" s="71"/>
      <c r="H3240" s="71"/>
      <c r="I3240" s="71"/>
      <c r="J3240" s="71"/>
      <c r="K3240" s="71"/>
      <c r="L3240" s="141"/>
      <c r="M3240" s="13"/>
      <c r="N3240" s="71"/>
      <c r="O3240" s="71"/>
      <c r="P3240" s="71"/>
      <c r="Q3240" s="71"/>
      <c r="R3240" s="71"/>
      <c r="S3240" s="71"/>
      <c r="T3240" s="71"/>
      <c r="U3240" s="71"/>
      <c r="V3240" s="71"/>
      <c r="W3240" s="71"/>
      <c r="X3240" s="71"/>
      <c r="Y3240" s="71"/>
      <c r="Z3240" s="71"/>
      <c r="AA3240" s="71"/>
      <c r="AB3240" s="71"/>
      <c r="AC3240" s="71"/>
      <c r="AD3240" s="71"/>
      <c r="AE3240" s="71"/>
      <c r="AF3240" s="71"/>
      <c r="AG3240" s="71"/>
      <c r="AH3240" s="141"/>
    </row>
    <row r="3241" spans="1:57">
      <c r="B3241" s="3"/>
      <c r="C3241" s="12" t="s">
        <v>6585</v>
      </c>
      <c r="D3241" s="15"/>
      <c r="E3241" s="15"/>
      <c r="F3241" s="15"/>
      <c r="G3241" s="15"/>
      <c r="H3241" s="15"/>
      <c r="I3241" s="15"/>
      <c r="J3241" s="15"/>
      <c r="K3241" s="15"/>
      <c r="L3241" s="140"/>
      <c r="M3241" s="164" t="str">
        <f>'D1'!G903&amp;""</f>
        <v/>
      </c>
      <c r="N3241" s="15"/>
      <c r="O3241" s="15"/>
      <c r="P3241" s="15"/>
      <c r="Q3241" s="15"/>
      <c r="R3241" s="15"/>
      <c r="S3241" s="15"/>
      <c r="T3241" s="15"/>
      <c r="U3241" s="15"/>
      <c r="V3241" s="15"/>
      <c r="W3241" s="15"/>
      <c r="X3241" s="15"/>
      <c r="Y3241" s="15"/>
      <c r="Z3241" s="15"/>
      <c r="AA3241" s="15"/>
      <c r="AB3241" s="15"/>
      <c r="AC3241" s="15"/>
      <c r="AD3241" s="15"/>
      <c r="AE3241" s="15"/>
      <c r="AF3241" s="15"/>
      <c r="AG3241" s="15"/>
      <c r="AH3241" s="140"/>
    </row>
    <row r="3242" spans="1:57" ht="13.5" customHeight="1">
      <c r="C3242" s="13"/>
      <c r="D3242" s="71"/>
      <c r="E3242" s="71"/>
      <c r="F3242" s="71"/>
      <c r="G3242" s="71"/>
      <c r="H3242" s="71"/>
      <c r="I3242" s="71"/>
      <c r="J3242" s="71"/>
      <c r="K3242" s="71"/>
      <c r="L3242" s="141"/>
      <c r="M3242" s="13"/>
      <c r="N3242" s="71"/>
      <c r="O3242" s="71"/>
      <c r="P3242" s="71"/>
      <c r="Q3242" s="71"/>
      <c r="R3242" s="71"/>
      <c r="S3242" s="71"/>
      <c r="T3242" s="71"/>
      <c r="U3242" s="71"/>
      <c r="V3242" s="71"/>
      <c r="W3242" s="71"/>
      <c r="X3242" s="71"/>
      <c r="Y3242" s="71"/>
      <c r="Z3242" s="71"/>
      <c r="AA3242" s="71"/>
      <c r="AB3242" s="71"/>
      <c r="AC3242" s="71"/>
      <c r="AD3242" s="71"/>
      <c r="AE3242" s="71"/>
      <c r="AF3242" s="71"/>
      <c r="AG3242" s="71"/>
      <c r="AH3242" s="141"/>
    </row>
    <row r="3243" spans="1:57" ht="13.5" customHeight="1">
      <c r="C3243" s="7"/>
      <c r="D3243" s="7"/>
      <c r="E3243" s="7"/>
      <c r="F3243" s="7"/>
      <c r="G3243" s="7"/>
      <c r="H3243" s="7"/>
      <c r="I3243" s="7"/>
      <c r="J3243" s="7"/>
      <c r="K3243" s="7"/>
      <c r="L3243" s="7"/>
      <c r="M3243" s="7"/>
      <c r="N3243" s="7"/>
      <c r="O3243" s="7"/>
      <c r="P3243" s="7"/>
      <c r="Q3243" s="7"/>
      <c r="R3243" s="7"/>
      <c r="S3243" s="7"/>
      <c r="T3243" s="7"/>
      <c r="U3243" s="7"/>
      <c r="V3243" s="7"/>
      <c r="W3243" s="7"/>
      <c r="X3243" s="7"/>
      <c r="Y3243" s="7"/>
      <c r="Z3243" s="7"/>
      <c r="AA3243" s="7"/>
      <c r="AB3243" s="7"/>
      <c r="AC3243" s="7"/>
      <c r="AD3243" s="7"/>
      <c r="AE3243" s="7"/>
      <c r="AF3243" s="7"/>
      <c r="AG3243" s="7"/>
      <c r="AH3243" s="7"/>
    </row>
    <row r="3244" spans="1:57" ht="13.5" customHeight="1">
      <c r="A3244" s="6" t="s">
        <v>7665</v>
      </c>
    </row>
    <row r="3245" spans="1:57" ht="13.5" customHeight="1">
      <c r="BA3245" s="3"/>
      <c r="BB3245" s="3"/>
      <c r="BC3245" s="3"/>
      <c r="BD3245" s="3"/>
      <c r="BE3245" s="3"/>
    </row>
    <row r="3246" spans="1:57" ht="13.5" customHeight="1">
      <c r="B3246" s="24" t="s">
        <v>7684</v>
      </c>
      <c r="C3246" s="76"/>
      <c r="D3246" s="76"/>
      <c r="E3246" s="76"/>
      <c r="F3246" s="76"/>
      <c r="G3246" s="76"/>
      <c r="H3246" s="76"/>
      <c r="I3246" s="76"/>
      <c r="J3246" s="76"/>
      <c r="K3246" s="76"/>
      <c r="L3246" s="76"/>
      <c r="M3246" s="76"/>
      <c r="N3246" s="104"/>
      <c r="O3246" s="11" t="s">
        <v>7666</v>
      </c>
      <c r="P3246" s="35"/>
      <c r="Q3246" s="35"/>
      <c r="R3246" s="35"/>
      <c r="S3246" s="35"/>
      <c r="T3246" s="35"/>
      <c r="U3246" s="35"/>
      <c r="V3246" s="35"/>
      <c r="W3246" s="35"/>
      <c r="X3246" s="35"/>
      <c r="Y3246" s="35"/>
      <c r="Z3246" s="143"/>
      <c r="AA3246" s="11" t="s">
        <v>7686</v>
      </c>
      <c r="AB3246" s="35"/>
      <c r="AC3246" s="35"/>
      <c r="AD3246" s="35"/>
      <c r="AE3246" s="35"/>
      <c r="AF3246" s="35"/>
      <c r="AG3246" s="35"/>
      <c r="AH3246" s="35"/>
      <c r="AI3246" s="35"/>
      <c r="AJ3246" s="35"/>
      <c r="AK3246" s="35"/>
      <c r="AL3246" s="143"/>
      <c r="AM3246" s="11" t="s">
        <v>7687</v>
      </c>
      <c r="AN3246" s="35"/>
      <c r="AO3246" s="35"/>
      <c r="AP3246" s="35"/>
      <c r="AQ3246" s="35"/>
      <c r="AR3246" s="35"/>
      <c r="AS3246" s="35"/>
      <c r="AT3246" s="35"/>
      <c r="AU3246" s="35"/>
      <c r="AV3246" s="35"/>
      <c r="AW3246" s="35"/>
      <c r="AX3246" s="143"/>
      <c r="BA3246" s="3"/>
      <c r="BB3246" s="3"/>
      <c r="BC3246" s="3"/>
      <c r="BD3246" s="3"/>
      <c r="BE3246" s="3"/>
    </row>
    <row r="3247" spans="1:57" ht="13.5" customHeight="1">
      <c r="B3247" s="34"/>
      <c r="C3247" s="2"/>
      <c r="D3247" s="2"/>
      <c r="E3247" s="2"/>
      <c r="F3247" s="2"/>
      <c r="G3247" s="2"/>
      <c r="H3247" s="2"/>
      <c r="I3247" s="2"/>
      <c r="J3247" s="2"/>
      <c r="K3247" s="2"/>
      <c r="L3247" s="2"/>
      <c r="M3247" s="2"/>
      <c r="N3247" s="105"/>
      <c r="O3247" s="187" t="s">
        <v>170</v>
      </c>
      <c r="P3247" s="203"/>
      <c r="Q3247" s="203"/>
      <c r="R3247" s="203"/>
      <c r="S3247" s="24" t="s">
        <v>1169</v>
      </c>
      <c r="T3247" s="76"/>
      <c r="U3247" s="76"/>
      <c r="V3247" s="104"/>
      <c r="W3247" s="268" t="s">
        <v>7685</v>
      </c>
      <c r="X3247" s="272"/>
      <c r="Y3247" s="272"/>
      <c r="Z3247" s="274"/>
      <c r="AA3247" s="187" t="s">
        <v>170</v>
      </c>
      <c r="AB3247" s="203"/>
      <c r="AC3247" s="203"/>
      <c r="AD3247" s="203"/>
      <c r="AE3247" s="24" t="s">
        <v>1169</v>
      </c>
      <c r="AF3247" s="76"/>
      <c r="AG3247" s="76"/>
      <c r="AH3247" s="104"/>
      <c r="AI3247" s="268" t="s">
        <v>7685</v>
      </c>
      <c r="AJ3247" s="272"/>
      <c r="AK3247" s="272"/>
      <c r="AL3247" s="274"/>
      <c r="AM3247" s="187" t="s">
        <v>170</v>
      </c>
      <c r="AN3247" s="203"/>
      <c r="AO3247" s="203"/>
      <c r="AP3247" s="203"/>
      <c r="AQ3247" s="24" t="s">
        <v>1169</v>
      </c>
      <c r="AR3247" s="76"/>
      <c r="AS3247" s="76"/>
      <c r="AT3247" s="104"/>
      <c r="AU3247" s="268" t="s">
        <v>7685</v>
      </c>
      <c r="AV3247" s="272"/>
      <c r="AW3247" s="272"/>
      <c r="AX3247" s="274"/>
      <c r="BA3247" s="3"/>
      <c r="BB3247" s="3"/>
      <c r="BC3247" s="3"/>
      <c r="BD3247" s="3"/>
      <c r="BE3247" s="3"/>
    </row>
    <row r="3248" spans="1:57" ht="13.5" customHeight="1">
      <c r="B3248" s="25"/>
      <c r="C3248" s="77"/>
      <c r="D3248" s="77"/>
      <c r="E3248" s="77"/>
      <c r="F3248" s="77"/>
      <c r="G3248" s="77"/>
      <c r="H3248" s="77"/>
      <c r="I3248" s="77"/>
      <c r="J3248" s="77"/>
      <c r="K3248" s="77"/>
      <c r="L3248" s="77"/>
      <c r="M3248" s="77"/>
      <c r="N3248" s="106"/>
      <c r="O3248" s="46"/>
      <c r="P3248" s="89"/>
      <c r="Q3248" s="89"/>
      <c r="R3248" s="89"/>
      <c r="S3248" s="25"/>
      <c r="T3248" s="77"/>
      <c r="U3248" s="77"/>
      <c r="V3248" s="106"/>
      <c r="W3248" s="269"/>
      <c r="X3248" s="273"/>
      <c r="Y3248" s="273"/>
      <c r="Z3248" s="275"/>
      <c r="AA3248" s="46"/>
      <c r="AB3248" s="89"/>
      <c r="AC3248" s="89"/>
      <c r="AD3248" s="89"/>
      <c r="AE3248" s="25"/>
      <c r="AF3248" s="77"/>
      <c r="AG3248" s="77"/>
      <c r="AH3248" s="106"/>
      <c r="AI3248" s="269"/>
      <c r="AJ3248" s="273"/>
      <c r="AK3248" s="273"/>
      <c r="AL3248" s="275"/>
      <c r="AM3248" s="46"/>
      <c r="AN3248" s="89"/>
      <c r="AO3248" s="89"/>
      <c r="AP3248" s="89"/>
      <c r="AQ3248" s="25"/>
      <c r="AR3248" s="77"/>
      <c r="AS3248" s="77"/>
      <c r="AT3248" s="106"/>
      <c r="AU3248" s="269"/>
      <c r="AV3248" s="273"/>
      <c r="AW3248" s="273"/>
      <c r="AX3248" s="275"/>
      <c r="BA3248" s="3"/>
      <c r="BB3248" s="3"/>
      <c r="BC3248" s="3"/>
      <c r="BD3248" s="3"/>
      <c r="BE3248" s="3"/>
    </row>
    <row r="3249" spans="2:60" ht="13.5" customHeight="1">
      <c r="B3249" s="17" t="s">
        <v>6539</v>
      </c>
      <c r="C3249" s="72"/>
      <c r="D3249" s="72"/>
      <c r="E3249" s="72"/>
      <c r="F3249" s="72"/>
      <c r="G3249" s="72"/>
      <c r="H3249" s="72"/>
      <c r="I3249" s="72"/>
      <c r="J3249" s="72"/>
      <c r="K3249" s="72"/>
      <c r="L3249" s="72"/>
      <c r="M3249" s="72"/>
      <c r="N3249" s="72"/>
      <c r="O3249" s="130" t="str">
        <f>VLOOKUP($B3249,D1_12!$B$5:$N$80,5,FALSE)&amp;""</f>
        <v/>
      </c>
      <c r="P3249" s="16"/>
      <c r="Q3249" s="16"/>
      <c r="R3249" s="16"/>
      <c r="S3249" s="130" t="str">
        <f>VLOOKUP($B3249,D1_12!$B$5:$N$80,6,FALSE)&amp;""</f>
        <v/>
      </c>
      <c r="T3249" s="16"/>
      <c r="U3249" s="16"/>
      <c r="V3249" s="16"/>
      <c r="W3249" s="130" t="str">
        <f>VLOOKUP($B3249,D1_12!$B$5:$N$80,7,FALSE)&amp;""</f>
        <v/>
      </c>
      <c r="X3249" s="16"/>
      <c r="Y3249" s="16"/>
      <c r="Z3249" s="16"/>
      <c r="AA3249" s="130" t="str">
        <f>VLOOKUP($B3249,D1_12!$B$5:$N$80,8,FALSE)&amp;""</f>
        <v/>
      </c>
      <c r="AB3249" s="16"/>
      <c r="AC3249" s="16"/>
      <c r="AD3249" s="16"/>
      <c r="AE3249" s="130" t="str">
        <f>VLOOKUP($B3249,D1_12!$B$5:$N$80,9,FALSE)&amp;""</f>
        <v/>
      </c>
      <c r="AF3249" s="16"/>
      <c r="AG3249" s="16"/>
      <c r="AH3249" s="16"/>
      <c r="AI3249" s="130" t="str">
        <f>VLOOKUP($B3249,D1_12!$B$5:$N$80,10,FALSE)&amp;""</f>
        <v/>
      </c>
      <c r="AJ3249" s="16"/>
      <c r="AK3249" s="16"/>
      <c r="AL3249" s="16"/>
      <c r="AM3249" s="130" t="str">
        <f>VLOOKUP($B3249,D1_12!$B$5:$N$80,11,FALSE)&amp;""</f>
        <v/>
      </c>
      <c r="AN3249" s="16"/>
      <c r="AO3249" s="16"/>
      <c r="AP3249" s="16"/>
      <c r="AQ3249" s="130" t="str">
        <f>VLOOKUP($B3249,D1_12!$B$5:$N$80,12,FALSE)&amp;""</f>
        <v/>
      </c>
      <c r="AR3249" s="16"/>
      <c r="AS3249" s="16"/>
      <c r="AT3249" s="16"/>
      <c r="AU3249" s="130" t="str">
        <f>VLOOKUP($B3249,D1_12!$B$5:$N$80,13,FALSE)&amp;""</f>
        <v/>
      </c>
      <c r="AV3249" s="16"/>
      <c r="AW3249" s="16"/>
      <c r="AX3249" s="16"/>
    </row>
    <row r="3250" spans="2:60">
      <c r="B3250" s="29"/>
      <c r="C3250" s="55"/>
      <c r="D3250" s="55"/>
      <c r="E3250" s="55"/>
      <c r="F3250" s="55"/>
      <c r="G3250" s="55"/>
      <c r="H3250" s="55"/>
      <c r="I3250" s="55"/>
      <c r="J3250" s="55"/>
      <c r="K3250" s="55"/>
      <c r="L3250" s="55"/>
      <c r="M3250" s="55"/>
      <c r="N3250" s="55"/>
      <c r="O3250" s="16"/>
      <c r="P3250" s="16"/>
      <c r="Q3250" s="16"/>
      <c r="R3250" s="16"/>
      <c r="S3250" s="16"/>
      <c r="T3250" s="16"/>
      <c r="U3250" s="16"/>
      <c r="V3250" s="16"/>
      <c r="W3250" s="16"/>
      <c r="X3250" s="16"/>
      <c r="Y3250" s="16"/>
      <c r="Z3250" s="16"/>
      <c r="AA3250" s="16"/>
      <c r="AB3250" s="16"/>
      <c r="AC3250" s="16"/>
      <c r="AD3250" s="16"/>
      <c r="AE3250" s="16"/>
      <c r="AF3250" s="16"/>
      <c r="AG3250" s="16"/>
      <c r="AH3250" s="16"/>
      <c r="AI3250" s="16"/>
      <c r="AJ3250" s="16"/>
      <c r="AK3250" s="16"/>
      <c r="AL3250" s="16"/>
      <c r="AM3250" s="16"/>
      <c r="AN3250" s="16"/>
      <c r="AO3250" s="16"/>
      <c r="AP3250" s="16"/>
      <c r="AQ3250" s="16"/>
      <c r="AR3250" s="16"/>
      <c r="AS3250" s="16"/>
      <c r="AT3250" s="16"/>
      <c r="AU3250" s="16"/>
      <c r="AV3250" s="16"/>
      <c r="AW3250" s="16"/>
      <c r="AX3250" s="16"/>
    </row>
    <row r="3251" spans="2:60" ht="14.25" customHeight="1">
      <c r="B3251" s="17" t="s">
        <v>993</v>
      </c>
      <c r="C3251" s="72"/>
      <c r="D3251" s="72"/>
      <c r="E3251" s="72"/>
      <c r="F3251" s="72"/>
      <c r="G3251" s="72"/>
      <c r="H3251" s="72"/>
      <c r="I3251" s="72"/>
      <c r="J3251" s="72"/>
      <c r="K3251" s="72"/>
      <c r="L3251" s="72"/>
      <c r="M3251" s="72"/>
      <c r="N3251" s="72"/>
      <c r="O3251" s="130" t="str">
        <f>VLOOKUP($B3251,D1_12!$B$5:$N$80,5,FALSE)&amp;""</f>
        <v/>
      </c>
      <c r="P3251" s="16"/>
      <c r="Q3251" s="16"/>
      <c r="R3251" s="16"/>
      <c r="S3251" s="130" t="str">
        <f>VLOOKUP($B3251,D1_12!$B$5:$N$80,6,FALSE)&amp;""</f>
        <v/>
      </c>
      <c r="T3251" s="16"/>
      <c r="U3251" s="16"/>
      <c r="V3251" s="16"/>
      <c r="W3251" s="130" t="str">
        <f>VLOOKUP($B3251,D1_12!$B$5:$N$80,7,FALSE)&amp;""</f>
        <v/>
      </c>
      <c r="X3251" s="16"/>
      <c r="Y3251" s="16"/>
      <c r="Z3251" s="16"/>
      <c r="AA3251" s="130" t="str">
        <f>VLOOKUP($B3251,D1_12!$B$5:$N$80,8,FALSE)&amp;""</f>
        <v/>
      </c>
      <c r="AB3251" s="16"/>
      <c r="AC3251" s="16"/>
      <c r="AD3251" s="16"/>
      <c r="AE3251" s="130" t="str">
        <f>VLOOKUP($B3251,D1_12!$B$5:$N$80,9,FALSE)&amp;""</f>
        <v/>
      </c>
      <c r="AF3251" s="16"/>
      <c r="AG3251" s="16"/>
      <c r="AH3251" s="16"/>
      <c r="AI3251" s="130" t="str">
        <f>VLOOKUP($B3251,D1_12!$B$5:$N$80,10,FALSE)&amp;""</f>
        <v/>
      </c>
      <c r="AJ3251" s="16"/>
      <c r="AK3251" s="16"/>
      <c r="AL3251" s="16"/>
      <c r="AM3251" s="130" t="str">
        <f>VLOOKUP($B3251,D1_12!$B$5:$N$80,11,FALSE)&amp;""</f>
        <v/>
      </c>
      <c r="AN3251" s="16"/>
      <c r="AO3251" s="16"/>
      <c r="AP3251" s="16"/>
      <c r="AQ3251" s="130" t="str">
        <f>VLOOKUP($B3251,D1_12!$B$5:$N$80,12,FALSE)&amp;""</f>
        <v/>
      </c>
      <c r="AR3251" s="16"/>
      <c r="AS3251" s="16"/>
      <c r="AT3251" s="16"/>
      <c r="AU3251" s="130" t="str">
        <f>VLOOKUP($B3251,D1_12!$B$5:$N$80,13,FALSE)&amp;""</f>
        <v/>
      </c>
      <c r="AV3251" s="16"/>
      <c r="AW3251" s="16"/>
      <c r="AX3251" s="16"/>
    </row>
    <row r="3252" spans="2:60">
      <c r="B3252" s="29"/>
      <c r="C3252" s="55"/>
      <c r="D3252" s="55"/>
      <c r="E3252" s="55"/>
      <c r="F3252" s="55"/>
      <c r="G3252" s="55"/>
      <c r="H3252" s="55"/>
      <c r="I3252" s="55"/>
      <c r="J3252" s="55"/>
      <c r="K3252" s="55"/>
      <c r="L3252" s="55"/>
      <c r="M3252" s="55"/>
      <c r="N3252" s="55"/>
      <c r="O3252" s="16"/>
      <c r="P3252" s="16"/>
      <c r="Q3252" s="16"/>
      <c r="R3252" s="16"/>
      <c r="S3252" s="16"/>
      <c r="T3252" s="16"/>
      <c r="U3252" s="16"/>
      <c r="V3252" s="16"/>
      <c r="W3252" s="16"/>
      <c r="X3252" s="16"/>
      <c r="Y3252" s="16"/>
      <c r="Z3252" s="16"/>
      <c r="AA3252" s="16"/>
      <c r="AB3252" s="16"/>
      <c r="AC3252" s="16"/>
      <c r="AD3252" s="16"/>
      <c r="AE3252" s="16"/>
      <c r="AF3252" s="16"/>
      <c r="AG3252" s="16"/>
      <c r="AH3252" s="16"/>
      <c r="AI3252" s="16"/>
      <c r="AJ3252" s="16"/>
      <c r="AK3252" s="16"/>
      <c r="AL3252" s="16"/>
      <c r="AM3252" s="16"/>
      <c r="AN3252" s="16"/>
      <c r="AO3252" s="16"/>
      <c r="AP3252" s="16"/>
      <c r="AQ3252" s="16"/>
      <c r="AR3252" s="16"/>
      <c r="AS3252" s="16"/>
      <c r="AT3252" s="16"/>
      <c r="AU3252" s="16"/>
      <c r="AV3252" s="16"/>
      <c r="AW3252" s="16"/>
      <c r="AX3252" s="16"/>
    </row>
    <row r="3253" spans="2:60" ht="14.25" customHeight="1">
      <c r="B3253" s="17" t="s">
        <v>6540</v>
      </c>
      <c r="C3253" s="72"/>
      <c r="D3253" s="72"/>
      <c r="E3253" s="72"/>
      <c r="F3253" s="72"/>
      <c r="G3253" s="72"/>
      <c r="H3253" s="72"/>
      <c r="I3253" s="72"/>
      <c r="J3253" s="72"/>
      <c r="K3253" s="72"/>
      <c r="L3253" s="72"/>
      <c r="M3253" s="72"/>
      <c r="N3253" s="72"/>
      <c r="O3253" s="130" t="str">
        <f>VLOOKUP($B3253,D1_12!$B$5:$N$80,5,FALSE)&amp;""</f>
        <v/>
      </c>
      <c r="P3253" s="16"/>
      <c r="Q3253" s="16"/>
      <c r="R3253" s="16"/>
      <c r="S3253" s="130" t="str">
        <f>VLOOKUP($B3253,D1_12!$B$5:$N$80,6,FALSE)&amp;""</f>
        <v/>
      </c>
      <c r="T3253" s="16"/>
      <c r="U3253" s="16"/>
      <c r="V3253" s="16"/>
      <c r="W3253" s="130" t="str">
        <f>VLOOKUP($B3253,D1_12!$B$5:$N$80,7,FALSE)&amp;""</f>
        <v/>
      </c>
      <c r="X3253" s="16"/>
      <c r="Y3253" s="16"/>
      <c r="Z3253" s="16"/>
      <c r="AA3253" s="130" t="str">
        <f>VLOOKUP($B3253,D1_12!$B$5:$N$80,8,FALSE)&amp;""</f>
        <v/>
      </c>
      <c r="AB3253" s="16"/>
      <c r="AC3253" s="16"/>
      <c r="AD3253" s="16"/>
      <c r="AE3253" s="130" t="str">
        <f>VLOOKUP($B3253,D1_12!$B$5:$N$80,9,FALSE)&amp;""</f>
        <v/>
      </c>
      <c r="AF3253" s="16"/>
      <c r="AG3253" s="16"/>
      <c r="AH3253" s="16"/>
      <c r="AI3253" s="130" t="str">
        <f>VLOOKUP($B3253,D1_12!$B$5:$N$80,10,FALSE)&amp;""</f>
        <v/>
      </c>
      <c r="AJ3253" s="16"/>
      <c r="AK3253" s="16"/>
      <c r="AL3253" s="16"/>
      <c r="AM3253" s="130" t="str">
        <f>VLOOKUP($B3253,D1_12!$B$5:$N$80,11,FALSE)&amp;""</f>
        <v/>
      </c>
      <c r="AN3253" s="16"/>
      <c r="AO3253" s="16"/>
      <c r="AP3253" s="16"/>
      <c r="AQ3253" s="130" t="str">
        <f>VLOOKUP($B3253,D1_12!$B$5:$N$80,12,FALSE)&amp;""</f>
        <v/>
      </c>
      <c r="AR3253" s="16"/>
      <c r="AS3253" s="16"/>
      <c r="AT3253" s="16"/>
      <c r="AU3253" s="130" t="str">
        <f>VLOOKUP($B3253,D1_12!$B$5:$N$80,13,FALSE)&amp;""</f>
        <v/>
      </c>
      <c r="AV3253" s="16"/>
      <c r="AW3253" s="16"/>
      <c r="AX3253" s="16"/>
    </row>
    <row r="3254" spans="2:60">
      <c r="B3254" s="29"/>
      <c r="C3254" s="55"/>
      <c r="D3254" s="55"/>
      <c r="E3254" s="55"/>
      <c r="F3254" s="55"/>
      <c r="G3254" s="55"/>
      <c r="H3254" s="55"/>
      <c r="I3254" s="55"/>
      <c r="J3254" s="55"/>
      <c r="K3254" s="55"/>
      <c r="L3254" s="55"/>
      <c r="M3254" s="55"/>
      <c r="N3254" s="55"/>
      <c r="O3254" s="16"/>
      <c r="P3254" s="16"/>
      <c r="Q3254" s="16"/>
      <c r="R3254" s="16"/>
      <c r="S3254" s="16"/>
      <c r="T3254" s="16"/>
      <c r="U3254" s="16"/>
      <c r="V3254" s="16"/>
      <c r="W3254" s="16"/>
      <c r="X3254" s="16"/>
      <c r="Y3254" s="16"/>
      <c r="Z3254" s="16"/>
      <c r="AA3254" s="16"/>
      <c r="AB3254" s="16"/>
      <c r="AC3254" s="16"/>
      <c r="AD3254" s="16"/>
      <c r="AE3254" s="16"/>
      <c r="AF3254" s="16"/>
      <c r="AG3254" s="16"/>
      <c r="AH3254" s="16"/>
      <c r="AI3254" s="16"/>
      <c r="AJ3254" s="16"/>
      <c r="AK3254" s="16"/>
      <c r="AL3254" s="16"/>
      <c r="AM3254" s="16"/>
      <c r="AN3254" s="16"/>
      <c r="AO3254" s="16"/>
      <c r="AP3254" s="16"/>
      <c r="AQ3254" s="16"/>
      <c r="AR3254" s="16"/>
      <c r="AS3254" s="16"/>
      <c r="AT3254" s="16"/>
      <c r="AU3254" s="16"/>
      <c r="AV3254" s="16"/>
      <c r="AW3254" s="16"/>
      <c r="AX3254" s="16"/>
    </row>
    <row r="3255" spans="2:60" ht="14.25" customHeight="1">
      <c r="B3255" s="17" t="s">
        <v>3734</v>
      </c>
      <c r="C3255" s="72"/>
      <c r="D3255" s="72"/>
      <c r="E3255" s="72"/>
      <c r="F3255" s="72"/>
      <c r="G3255" s="72"/>
      <c r="H3255" s="72"/>
      <c r="I3255" s="72"/>
      <c r="J3255" s="72"/>
      <c r="K3255" s="72"/>
      <c r="L3255" s="72"/>
      <c r="M3255" s="72"/>
      <c r="N3255" s="72"/>
      <c r="O3255" s="130" t="str">
        <f>VLOOKUP($B3255,D1_12!$B$5:$N$80,5,FALSE)&amp;""</f>
        <v/>
      </c>
      <c r="P3255" s="16"/>
      <c r="Q3255" s="16"/>
      <c r="R3255" s="16"/>
      <c r="S3255" s="130" t="str">
        <f>VLOOKUP($B3255,D1_12!$B$5:$N$80,6,FALSE)&amp;""</f>
        <v/>
      </c>
      <c r="T3255" s="16"/>
      <c r="U3255" s="16"/>
      <c r="V3255" s="16"/>
      <c r="W3255" s="130" t="str">
        <f>VLOOKUP($B3255,D1_12!$B$5:$N$80,7,FALSE)&amp;""</f>
        <v/>
      </c>
      <c r="X3255" s="16"/>
      <c r="Y3255" s="16"/>
      <c r="Z3255" s="16"/>
      <c r="AA3255" s="130" t="str">
        <f>VLOOKUP($B3255,D1_12!$B$5:$N$80,8,FALSE)&amp;""</f>
        <v/>
      </c>
      <c r="AB3255" s="16"/>
      <c r="AC3255" s="16"/>
      <c r="AD3255" s="16"/>
      <c r="AE3255" s="130" t="str">
        <f>VLOOKUP($B3255,D1_12!$B$5:$N$80,9,FALSE)&amp;""</f>
        <v/>
      </c>
      <c r="AF3255" s="16"/>
      <c r="AG3255" s="16"/>
      <c r="AH3255" s="16"/>
      <c r="AI3255" s="130" t="str">
        <f>VLOOKUP($B3255,D1_12!$B$5:$N$80,10,FALSE)&amp;""</f>
        <v/>
      </c>
      <c r="AJ3255" s="16"/>
      <c r="AK3255" s="16"/>
      <c r="AL3255" s="16"/>
      <c r="AM3255" s="130" t="str">
        <f>VLOOKUP($B3255,D1_12!$B$5:$N$80,11,FALSE)&amp;""</f>
        <v/>
      </c>
      <c r="AN3255" s="16"/>
      <c r="AO3255" s="16"/>
      <c r="AP3255" s="16"/>
      <c r="AQ3255" s="130" t="str">
        <f>VLOOKUP($B3255,D1_12!$B$5:$N$80,12,FALSE)&amp;""</f>
        <v/>
      </c>
      <c r="AR3255" s="16"/>
      <c r="AS3255" s="16"/>
      <c r="AT3255" s="16"/>
      <c r="AU3255" s="130" t="str">
        <f>VLOOKUP($B3255,D1_12!$B$5:$N$80,13,FALSE)&amp;""</f>
        <v/>
      </c>
      <c r="AV3255" s="16"/>
      <c r="AW3255" s="16"/>
      <c r="AX3255" s="16"/>
    </row>
    <row r="3256" spans="2:60">
      <c r="B3256" s="29"/>
      <c r="C3256" s="55"/>
      <c r="D3256" s="55"/>
      <c r="E3256" s="55"/>
      <c r="F3256" s="55"/>
      <c r="G3256" s="55"/>
      <c r="H3256" s="55"/>
      <c r="I3256" s="55"/>
      <c r="J3256" s="55"/>
      <c r="K3256" s="55"/>
      <c r="L3256" s="55"/>
      <c r="M3256" s="55"/>
      <c r="N3256" s="55"/>
      <c r="O3256" s="16"/>
      <c r="P3256" s="16"/>
      <c r="Q3256" s="16"/>
      <c r="R3256" s="16"/>
      <c r="S3256" s="16"/>
      <c r="T3256" s="16"/>
      <c r="U3256" s="16"/>
      <c r="V3256" s="16"/>
      <c r="W3256" s="16"/>
      <c r="X3256" s="16"/>
      <c r="Y3256" s="16"/>
      <c r="Z3256" s="16"/>
      <c r="AA3256" s="16"/>
      <c r="AB3256" s="16"/>
      <c r="AC3256" s="16"/>
      <c r="AD3256" s="16"/>
      <c r="AE3256" s="16"/>
      <c r="AF3256" s="16"/>
      <c r="AG3256" s="16"/>
      <c r="AH3256" s="16"/>
      <c r="AI3256" s="16"/>
      <c r="AJ3256" s="16"/>
      <c r="AK3256" s="16"/>
      <c r="AL3256" s="16"/>
      <c r="AM3256" s="16"/>
      <c r="AN3256" s="16"/>
      <c r="AO3256" s="16"/>
      <c r="AP3256" s="16"/>
      <c r="AQ3256" s="16"/>
      <c r="AR3256" s="16"/>
      <c r="AS3256" s="16"/>
      <c r="AT3256" s="16"/>
      <c r="AU3256" s="16"/>
      <c r="AV3256" s="16"/>
      <c r="AW3256" s="16"/>
      <c r="AX3256" s="16"/>
    </row>
    <row r="3257" spans="2:60" ht="14.25" customHeight="1">
      <c r="B3257" s="17" t="s">
        <v>7388</v>
      </c>
      <c r="C3257" s="72"/>
      <c r="D3257" s="72"/>
      <c r="E3257" s="72"/>
      <c r="F3257" s="72"/>
      <c r="G3257" s="72"/>
      <c r="H3257" s="72"/>
      <c r="I3257" s="72"/>
      <c r="J3257" s="72"/>
      <c r="K3257" s="72"/>
      <c r="L3257" s="72"/>
      <c r="M3257" s="72"/>
      <c r="N3257" s="72"/>
      <c r="O3257" s="130" t="str">
        <f>VLOOKUP($B3257,D1_12!$B$5:$N$80,5,FALSE)&amp;""</f>
        <v/>
      </c>
      <c r="P3257" s="16"/>
      <c r="Q3257" s="16"/>
      <c r="R3257" s="16"/>
      <c r="S3257" s="130" t="str">
        <f>VLOOKUP($B3257,D1_12!$B$5:$N$80,6,FALSE)&amp;""</f>
        <v/>
      </c>
      <c r="T3257" s="16"/>
      <c r="U3257" s="16"/>
      <c r="V3257" s="16"/>
      <c r="W3257" s="130" t="str">
        <f>VLOOKUP($B3257,D1_12!$B$5:$N$80,7,FALSE)&amp;""</f>
        <v/>
      </c>
      <c r="X3257" s="16"/>
      <c r="Y3257" s="16"/>
      <c r="Z3257" s="16"/>
      <c r="AA3257" s="130" t="str">
        <f>VLOOKUP($B3257,D1_12!$B$5:$N$80,8,FALSE)&amp;""</f>
        <v/>
      </c>
      <c r="AB3257" s="16"/>
      <c r="AC3257" s="16"/>
      <c r="AD3257" s="16"/>
      <c r="AE3257" s="130" t="str">
        <f>VLOOKUP($B3257,D1_12!$B$5:$N$80,9,FALSE)&amp;""</f>
        <v/>
      </c>
      <c r="AF3257" s="16"/>
      <c r="AG3257" s="16"/>
      <c r="AH3257" s="16"/>
      <c r="AI3257" s="130" t="str">
        <f>VLOOKUP($B3257,D1_12!$B$5:$N$80,10,FALSE)&amp;""</f>
        <v/>
      </c>
      <c r="AJ3257" s="16"/>
      <c r="AK3257" s="16"/>
      <c r="AL3257" s="16"/>
      <c r="AM3257" s="130" t="str">
        <f>VLOOKUP($B3257,D1_12!$B$5:$N$80,11,FALSE)&amp;""</f>
        <v/>
      </c>
      <c r="AN3257" s="16"/>
      <c r="AO3257" s="16"/>
      <c r="AP3257" s="16"/>
      <c r="AQ3257" s="130" t="str">
        <f>VLOOKUP($B3257,D1_12!$B$5:$N$80,12,FALSE)&amp;""</f>
        <v/>
      </c>
      <c r="AR3257" s="16"/>
      <c r="AS3257" s="16"/>
      <c r="AT3257" s="16"/>
      <c r="AU3257" s="130" t="str">
        <f>VLOOKUP($B3257,D1_12!$B$5:$N$80,13,FALSE)&amp;""</f>
        <v/>
      </c>
      <c r="AV3257" s="16"/>
      <c r="AW3257" s="16"/>
      <c r="AX3257" s="16"/>
    </row>
    <row r="3258" spans="2:60">
      <c r="B3258" s="29"/>
      <c r="C3258" s="55"/>
      <c r="D3258" s="55"/>
      <c r="E3258" s="55"/>
      <c r="F3258" s="55"/>
      <c r="G3258" s="55"/>
      <c r="H3258" s="55"/>
      <c r="I3258" s="55"/>
      <c r="J3258" s="55"/>
      <c r="K3258" s="55"/>
      <c r="L3258" s="55"/>
      <c r="M3258" s="55"/>
      <c r="N3258" s="55"/>
      <c r="O3258" s="16"/>
      <c r="P3258" s="16"/>
      <c r="Q3258" s="16"/>
      <c r="R3258" s="16"/>
      <c r="S3258" s="16"/>
      <c r="T3258" s="16"/>
      <c r="U3258" s="16"/>
      <c r="V3258" s="16"/>
      <c r="W3258" s="16"/>
      <c r="X3258" s="16"/>
      <c r="Y3258" s="16"/>
      <c r="Z3258" s="16"/>
      <c r="AA3258" s="16"/>
      <c r="AB3258" s="16"/>
      <c r="AC3258" s="16"/>
      <c r="AD3258" s="16"/>
      <c r="AE3258" s="16"/>
      <c r="AF3258" s="16"/>
      <c r="AG3258" s="16"/>
      <c r="AH3258" s="16"/>
      <c r="AI3258" s="16"/>
      <c r="AJ3258" s="16"/>
      <c r="AK3258" s="16"/>
      <c r="AL3258" s="16"/>
      <c r="AM3258" s="16"/>
      <c r="AN3258" s="16"/>
      <c r="AO3258" s="16"/>
      <c r="AP3258" s="16"/>
      <c r="AQ3258" s="16"/>
      <c r="AR3258" s="16"/>
      <c r="AS3258" s="16"/>
      <c r="AT3258" s="16"/>
      <c r="AU3258" s="16"/>
      <c r="AV3258" s="16"/>
      <c r="AW3258" s="16"/>
      <c r="AX3258" s="16"/>
    </row>
    <row r="3259" spans="2:60" ht="14.25" customHeight="1">
      <c r="B3259" s="17" t="s">
        <v>2241</v>
      </c>
      <c r="C3259" s="72"/>
      <c r="D3259" s="72"/>
      <c r="E3259" s="72"/>
      <c r="F3259" s="72"/>
      <c r="G3259" s="72"/>
      <c r="H3259" s="72"/>
      <c r="I3259" s="72"/>
      <c r="J3259" s="72"/>
      <c r="K3259" s="72"/>
      <c r="L3259" s="72"/>
      <c r="M3259" s="72"/>
      <c r="N3259" s="72"/>
      <c r="O3259" s="130" t="str">
        <f>VLOOKUP($B3259,D1_12!$B$5:$N$80,5,FALSE)&amp;""</f>
        <v/>
      </c>
      <c r="P3259" s="16"/>
      <c r="Q3259" s="16"/>
      <c r="R3259" s="16"/>
      <c r="S3259" s="130" t="str">
        <f>VLOOKUP($B3259,D1_12!$B$5:$N$80,6,FALSE)&amp;""</f>
        <v/>
      </c>
      <c r="T3259" s="16"/>
      <c r="U3259" s="16"/>
      <c r="V3259" s="16"/>
      <c r="W3259" s="130" t="str">
        <f>VLOOKUP($B3259,D1_12!$B$5:$N$80,7,FALSE)&amp;""</f>
        <v/>
      </c>
      <c r="X3259" s="16"/>
      <c r="Y3259" s="16"/>
      <c r="Z3259" s="16"/>
      <c r="AA3259" s="130" t="str">
        <f>VLOOKUP($B3259,D1_12!$B$5:$N$80,8,FALSE)&amp;""</f>
        <v/>
      </c>
      <c r="AB3259" s="16"/>
      <c r="AC3259" s="16"/>
      <c r="AD3259" s="16"/>
      <c r="AE3259" s="130" t="str">
        <f>VLOOKUP($B3259,D1_12!$B$5:$N$80,9,FALSE)&amp;""</f>
        <v/>
      </c>
      <c r="AF3259" s="16"/>
      <c r="AG3259" s="16"/>
      <c r="AH3259" s="16"/>
      <c r="AI3259" s="130" t="str">
        <f>VLOOKUP($B3259,D1_12!$B$5:$N$80,10,FALSE)&amp;""</f>
        <v/>
      </c>
      <c r="AJ3259" s="16"/>
      <c r="AK3259" s="16"/>
      <c r="AL3259" s="16"/>
      <c r="AM3259" s="130" t="str">
        <f>VLOOKUP($B3259,D1_12!$B$5:$N$80,11,FALSE)&amp;""</f>
        <v/>
      </c>
      <c r="AN3259" s="16"/>
      <c r="AO3259" s="16"/>
      <c r="AP3259" s="16"/>
      <c r="AQ3259" s="130" t="str">
        <f>VLOOKUP($B3259,D1_12!$B$5:$N$80,12,FALSE)&amp;""</f>
        <v/>
      </c>
      <c r="AR3259" s="16"/>
      <c r="AS3259" s="16"/>
      <c r="AT3259" s="16"/>
      <c r="AU3259" s="130" t="str">
        <f>VLOOKUP($B3259,D1_12!$B$5:$N$80,13,FALSE)&amp;""</f>
        <v/>
      </c>
      <c r="AV3259" s="16"/>
      <c r="AW3259" s="16"/>
      <c r="AX3259" s="16"/>
    </row>
    <row r="3260" spans="2:60">
      <c r="B3260" s="29"/>
      <c r="C3260" s="55"/>
      <c r="D3260" s="55"/>
      <c r="E3260" s="55"/>
      <c r="F3260" s="55"/>
      <c r="G3260" s="55"/>
      <c r="H3260" s="55"/>
      <c r="I3260" s="55"/>
      <c r="J3260" s="55"/>
      <c r="K3260" s="55"/>
      <c r="L3260" s="55"/>
      <c r="M3260" s="55"/>
      <c r="N3260" s="55"/>
      <c r="O3260" s="16"/>
      <c r="P3260" s="16"/>
      <c r="Q3260" s="16"/>
      <c r="R3260" s="16"/>
      <c r="S3260" s="16"/>
      <c r="T3260" s="16"/>
      <c r="U3260" s="16"/>
      <c r="V3260" s="16"/>
      <c r="W3260" s="16"/>
      <c r="X3260" s="16"/>
      <c r="Y3260" s="16"/>
      <c r="Z3260" s="16"/>
      <c r="AA3260" s="16"/>
      <c r="AB3260" s="16"/>
      <c r="AC3260" s="16"/>
      <c r="AD3260" s="16"/>
      <c r="AE3260" s="16"/>
      <c r="AF3260" s="16"/>
      <c r="AG3260" s="16"/>
      <c r="AH3260" s="16"/>
      <c r="AI3260" s="16"/>
      <c r="AJ3260" s="16"/>
      <c r="AK3260" s="16"/>
      <c r="AL3260" s="16"/>
      <c r="AM3260" s="16"/>
      <c r="AN3260" s="16"/>
      <c r="AO3260" s="16"/>
      <c r="AP3260" s="16"/>
      <c r="AQ3260" s="16"/>
      <c r="AR3260" s="16"/>
      <c r="AS3260" s="16"/>
      <c r="AT3260" s="16"/>
      <c r="AU3260" s="16"/>
      <c r="AV3260" s="16"/>
      <c r="AW3260" s="16"/>
      <c r="AX3260" s="16"/>
    </row>
    <row r="3261" spans="2:60" s="1" customFormat="1" ht="14.25" customHeight="1">
      <c r="B3261" s="17" t="s">
        <v>6541</v>
      </c>
      <c r="C3261" s="72"/>
      <c r="D3261" s="72"/>
      <c r="E3261" s="72"/>
      <c r="F3261" s="72"/>
      <c r="G3261" s="72"/>
      <c r="H3261" s="72"/>
      <c r="I3261" s="72"/>
      <c r="J3261" s="72"/>
      <c r="K3261" s="72"/>
      <c r="L3261" s="72"/>
      <c r="M3261" s="72"/>
      <c r="N3261" s="72"/>
      <c r="O3261" s="130" t="str">
        <f>VLOOKUP($B3261,D1_12!$B$5:$N$80,5,FALSE)&amp;""</f>
        <v/>
      </c>
      <c r="P3261" s="16"/>
      <c r="Q3261" s="16"/>
      <c r="R3261" s="16"/>
      <c r="S3261" s="130" t="str">
        <f>VLOOKUP($B3261,D1_12!$B$5:$N$80,6,FALSE)&amp;""</f>
        <v/>
      </c>
      <c r="T3261" s="16"/>
      <c r="U3261" s="16"/>
      <c r="V3261" s="16"/>
      <c r="W3261" s="130" t="str">
        <f>VLOOKUP($B3261,D1_12!$B$5:$N$80,7,FALSE)&amp;""</f>
        <v/>
      </c>
      <c r="X3261" s="16"/>
      <c r="Y3261" s="16"/>
      <c r="Z3261" s="16"/>
      <c r="AA3261" s="130" t="str">
        <f>VLOOKUP($B3261,D1_12!$B$5:$N$80,8,FALSE)&amp;""</f>
        <v/>
      </c>
      <c r="AB3261" s="16"/>
      <c r="AC3261" s="16"/>
      <c r="AD3261" s="16"/>
      <c r="AE3261" s="130" t="str">
        <f>VLOOKUP($B3261,D1_12!$B$5:$N$80,9,FALSE)&amp;""</f>
        <v/>
      </c>
      <c r="AF3261" s="16"/>
      <c r="AG3261" s="16"/>
      <c r="AH3261" s="16"/>
      <c r="AI3261" s="130" t="str">
        <f>VLOOKUP($B3261,D1_12!$B$5:$N$80,10,FALSE)&amp;""</f>
        <v/>
      </c>
      <c r="AJ3261" s="16"/>
      <c r="AK3261" s="16"/>
      <c r="AL3261" s="16"/>
      <c r="AM3261" s="130" t="str">
        <f>VLOOKUP($B3261,D1_12!$B$5:$N$80,11,FALSE)&amp;""</f>
        <v/>
      </c>
      <c r="AN3261" s="16"/>
      <c r="AO3261" s="16"/>
      <c r="AP3261" s="16"/>
      <c r="AQ3261" s="130" t="str">
        <f>VLOOKUP($B3261,D1_12!$B$5:$N$80,12,FALSE)&amp;""</f>
        <v/>
      </c>
      <c r="AR3261" s="16"/>
      <c r="AS3261" s="16"/>
      <c r="AT3261" s="16"/>
      <c r="AU3261" s="130" t="str">
        <f>VLOOKUP($B3261,D1_12!$B$5:$N$80,13,FALSE)&amp;""</f>
        <v/>
      </c>
      <c r="AV3261" s="16"/>
      <c r="AW3261" s="16"/>
      <c r="AX3261" s="16"/>
      <c r="AY3261" s="1"/>
      <c r="AZ3261" s="1"/>
      <c r="BA3261" s="1"/>
      <c r="BB3261" s="1"/>
      <c r="BC3261" s="1"/>
      <c r="BD3261" s="1"/>
      <c r="BE3261" s="1"/>
      <c r="BF3261" s="3"/>
      <c r="BG3261" s="3"/>
      <c r="BH3261" s="3"/>
    </row>
    <row r="3262" spans="2:60" s="1" customFormat="1">
      <c r="B3262" s="29"/>
      <c r="C3262" s="55"/>
      <c r="D3262" s="55"/>
      <c r="E3262" s="55"/>
      <c r="F3262" s="55"/>
      <c r="G3262" s="55"/>
      <c r="H3262" s="55"/>
      <c r="I3262" s="55"/>
      <c r="J3262" s="55"/>
      <c r="K3262" s="55"/>
      <c r="L3262" s="55"/>
      <c r="M3262" s="55"/>
      <c r="N3262" s="55"/>
      <c r="O3262" s="16"/>
      <c r="P3262" s="16"/>
      <c r="Q3262" s="16"/>
      <c r="R3262" s="16"/>
      <c r="S3262" s="16"/>
      <c r="T3262" s="16"/>
      <c r="U3262" s="16"/>
      <c r="V3262" s="16"/>
      <c r="W3262" s="16"/>
      <c r="X3262" s="16"/>
      <c r="Y3262" s="16"/>
      <c r="Z3262" s="16"/>
      <c r="AA3262" s="16"/>
      <c r="AB3262" s="16"/>
      <c r="AC3262" s="16"/>
      <c r="AD3262" s="16"/>
      <c r="AE3262" s="16"/>
      <c r="AF3262" s="16"/>
      <c r="AG3262" s="16"/>
      <c r="AH3262" s="16"/>
      <c r="AI3262" s="16"/>
      <c r="AJ3262" s="16"/>
      <c r="AK3262" s="16"/>
      <c r="AL3262" s="16"/>
      <c r="AM3262" s="16"/>
      <c r="AN3262" s="16"/>
      <c r="AO3262" s="16"/>
      <c r="AP3262" s="16"/>
      <c r="AQ3262" s="16"/>
      <c r="AR3262" s="16"/>
      <c r="AS3262" s="16"/>
      <c r="AT3262" s="16"/>
      <c r="AU3262" s="16"/>
      <c r="AV3262" s="16"/>
      <c r="AW3262" s="16"/>
      <c r="AX3262" s="16"/>
      <c r="AY3262" s="1"/>
      <c r="AZ3262" s="1"/>
      <c r="BA3262" s="1"/>
      <c r="BB3262" s="1"/>
      <c r="BC3262" s="1"/>
      <c r="BD3262" s="1"/>
      <c r="BE3262" s="1"/>
      <c r="BF3262" s="3"/>
      <c r="BG3262" s="3"/>
      <c r="BH3262" s="3"/>
    </row>
    <row r="3263" spans="2:60" s="1" customFormat="1" ht="14.25" customHeight="1">
      <c r="B3263" s="17" t="s">
        <v>6542</v>
      </c>
      <c r="C3263" s="72"/>
      <c r="D3263" s="72"/>
      <c r="E3263" s="72"/>
      <c r="F3263" s="72"/>
      <c r="G3263" s="72"/>
      <c r="H3263" s="72"/>
      <c r="I3263" s="72"/>
      <c r="J3263" s="72"/>
      <c r="K3263" s="72"/>
      <c r="L3263" s="72"/>
      <c r="M3263" s="72"/>
      <c r="N3263" s="72"/>
      <c r="O3263" s="130" t="str">
        <f>VLOOKUP($B3263,D1_12!$B$5:$N$80,5,FALSE)&amp;""</f>
        <v/>
      </c>
      <c r="P3263" s="16"/>
      <c r="Q3263" s="16"/>
      <c r="R3263" s="16"/>
      <c r="S3263" s="130" t="str">
        <f>VLOOKUP($B3263,D1_12!$B$5:$N$80,6,FALSE)&amp;""</f>
        <v/>
      </c>
      <c r="T3263" s="16"/>
      <c r="U3263" s="16"/>
      <c r="V3263" s="16"/>
      <c r="W3263" s="130" t="str">
        <f>VLOOKUP($B3263,D1_12!$B$5:$N$80,7,FALSE)&amp;""</f>
        <v/>
      </c>
      <c r="X3263" s="16"/>
      <c r="Y3263" s="16"/>
      <c r="Z3263" s="16"/>
      <c r="AA3263" s="130" t="str">
        <f>VLOOKUP($B3263,D1_12!$B$5:$N$80,8,FALSE)&amp;""</f>
        <v/>
      </c>
      <c r="AB3263" s="16"/>
      <c r="AC3263" s="16"/>
      <c r="AD3263" s="16"/>
      <c r="AE3263" s="130" t="str">
        <f>VLOOKUP($B3263,D1_12!$B$5:$N$80,9,FALSE)&amp;""</f>
        <v/>
      </c>
      <c r="AF3263" s="16"/>
      <c r="AG3263" s="16"/>
      <c r="AH3263" s="16"/>
      <c r="AI3263" s="130" t="str">
        <f>VLOOKUP($B3263,D1_12!$B$5:$N$80,10,FALSE)&amp;""</f>
        <v/>
      </c>
      <c r="AJ3263" s="16"/>
      <c r="AK3263" s="16"/>
      <c r="AL3263" s="16"/>
      <c r="AM3263" s="130" t="str">
        <f>VLOOKUP($B3263,D1_12!$B$5:$N$80,11,FALSE)&amp;""</f>
        <v/>
      </c>
      <c r="AN3263" s="16"/>
      <c r="AO3263" s="16"/>
      <c r="AP3263" s="16"/>
      <c r="AQ3263" s="130" t="str">
        <f>VLOOKUP($B3263,D1_12!$B$5:$N$80,12,FALSE)&amp;""</f>
        <v/>
      </c>
      <c r="AR3263" s="16"/>
      <c r="AS3263" s="16"/>
      <c r="AT3263" s="16"/>
      <c r="AU3263" s="130" t="str">
        <f>VLOOKUP($B3263,D1_12!$B$5:$N$80,13,FALSE)&amp;""</f>
        <v/>
      </c>
      <c r="AV3263" s="16"/>
      <c r="AW3263" s="16"/>
      <c r="AX3263" s="16"/>
      <c r="AY3263" s="1"/>
      <c r="AZ3263" s="1"/>
      <c r="BA3263" s="1"/>
      <c r="BB3263" s="1"/>
      <c r="BC3263" s="1"/>
      <c r="BD3263" s="1"/>
      <c r="BE3263" s="1"/>
      <c r="BF3263" s="3"/>
      <c r="BG3263" s="3"/>
      <c r="BH3263" s="3"/>
    </row>
    <row r="3264" spans="2:60" s="1" customFormat="1">
      <c r="B3264" s="29"/>
      <c r="C3264" s="55"/>
      <c r="D3264" s="55"/>
      <c r="E3264" s="55"/>
      <c r="F3264" s="55"/>
      <c r="G3264" s="55"/>
      <c r="H3264" s="55"/>
      <c r="I3264" s="55"/>
      <c r="J3264" s="55"/>
      <c r="K3264" s="55"/>
      <c r="L3264" s="55"/>
      <c r="M3264" s="55"/>
      <c r="N3264" s="55"/>
      <c r="O3264" s="16"/>
      <c r="P3264" s="16"/>
      <c r="Q3264" s="16"/>
      <c r="R3264" s="16"/>
      <c r="S3264" s="16"/>
      <c r="T3264" s="16"/>
      <c r="U3264" s="16"/>
      <c r="V3264" s="16"/>
      <c r="W3264" s="16"/>
      <c r="X3264" s="16"/>
      <c r="Y3264" s="16"/>
      <c r="Z3264" s="16"/>
      <c r="AA3264" s="16"/>
      <c r="AB3264" s="16"/>
      <c r="AC3264" s="16"/>
      <c r="AD3264" s="16"/>
      <c r="AE3264" s="16"/>
      <c r="AF3264" s="16"/>
      <c r="AG3264" s="16"/>
      <c r="AH3264" s="16"/>
      <c r="AI3264" s="16"/>
      <c r="AJ3264" s="16"/>
      <c r="AK3264" s="16"/>
      <c r="AL3264" s="16"/>
      <c r="AM3264" s="16"/>
      <c r="AN3264" s="16"/>
      <c r="AO3264" s="16"/>
      <c r="AP3264" s="16"/>
      <c r="AQ3264" s="16"/>
      <c r="AR3264" s="16"/>
      <c r="AS3264" s="16"/>
      <c r="AT3264" s="16"/>
      <c r="AU3264" s="16"/>
      <c r="AV3264" s="16"/>
      <c r="AW3264" s="16"/>
      <c r="AX3264" s="16"/>
      <c r="AY3264" s="1"/>
      <c r="AZ3264" s="1"/>
      <c r="BA3264" s="1"/>
      <c r="BB3264" s="1"/>
      <c r="BC3264" s="1"/>
      <c r="BD3264" s="1"/>
      <c r="BE3264" s="1"/>
      <c r="BF3264" s="3"/>
      <c r="BG3264" s="3"/>
      <c r="BH3264" s="3"/>
    </row>
    <row r="3265" spans="2:81" s="1" customFormat="1" ht="14.25" customHeight="1">
      <c r="B3265" s="17" t="s">
        <v>5577</v>
      </c>
      <c r="C3265" s="72"/>
      <c r="D3265" s="72"/>
      <c r="E3265" s="72"/>
      <c r="F3265" s="72"/>
      <c r="G3265" s="72"/>
      <c r="H3265" s="72"/>
      <c r="I3265" s="72"/>
      <c r="J3265" s="72"/>
      <c r="K3265" s="72"/>
      <c r="L3265" s="72"/>
      <c r="M3265" s="72"/>
      <c r="N3265" s="72"/>
      <c r="O3265" s="130" t="str">
        <f>VLOOKUP($B3265,D1_12!$B$5:$N$80,5,FALSE)&amp;""</f>
        <v/>
      </c>
      <c r="P3265" s="16"/>
      <c r="Q3265" s="16"/>
      <c r="R3265" s="16"/>
      <c r="S3265" s="130" t="str">
        <f>VLOOKUP($B3265,D1_12!$B$5:$N$80,6,FALSE)&amp;""</f>
        <v/>
      </c>
      <c r="T3265" s="16"/>
      <c r="U3265" s="16"/>
      <c r="V3265" s="16"/>
      <c r="W3265" s="130" t="str">
        <f>VLOOKUP($B3265,D1_12!$B$5:$N$80,7,FALSE)&amp;""</f>
        <v/>
      </c>
      <c r="X3265" s="16"/>
      <c r="Y3265" s="16"/>
      <c r="Z3265" s="16"/>
      <c r="AA3265" s="130" t="str">
        <f>VLOOKUP($B3265,D1_12!$B$5:$N$80,8,FALSE)&amp;""</f>
        <v/>
      </c>
      <c r="AB3265" s="16"/>
      <c r="AC3265" s="16"/>
      <c r="AD3265" s="16"/>
      <c r="AE3265" s="130" t="str">
        <f>VLOOKUP($B3265,D1_12!$B$5:$N$80,9,FALSE)&amp;""</f>
        <v/>
      </c>
      <c r="AF3265" s="16"/>
      <c r="AG3265" s="16"/>
      <c r="AH3265" s="16"/>
      <c r="AI3265" s="130" t="str">
        <f>VLOOKUP($B3265,D1_12!$B$5:$N$80,10,FALSE)&amp;""</f>
        <v/>
      </c>
      <c r="AJ3265" s="16"/>
      <c r="AK3265" s="16"/>
      <c r="AL3265" s="16"/>
      <c r="AM3265" s="130" t="str">
        <f>VLOOKUP($B3265,D1_12!$B$5:$N$80,11,FALSE)&amp;""</f>
        <v/>
      </c>
      <c r="AN3265" s="16"/>
      <c r="AO3265" s="16"/>
      <c r="AP3265" s="16"/>
      <c r="AQ3265" s="130" t="str">
        <f>VLOOKUP($B3265,D1_12!$B$5:$N$80,12,FALSE)&amp;""</f>
        <v/>
      </c>
      <c r="AR3265" s="16"/>
      <c r="AS3265" s="16"/>
      <c r="AT3265" s="16"/>
      <c r="AU3265" s="130" t="str">
        <f>VLOOKUP($B3265,D1_12!$B$5:$N$80,13,FALSE)&amp;""</f>
        <v/>
      </c>
      <c r="AV3265" s="16"/>
      <c r="AW3265" s="16"/>
      <c r="AX3265" s="16"/>
      <c r="AY3265" s="1"/>
      <c r="AZ3265" s="1"/>
      <c r="BA3265" s="1"/>
      <c r="BB3265" s="1"/>
      <c r="BC3265" s="1"/>
      <c r="BD3265" s="1"/>
      <c r="BE3265" s="1"/>
      <c r="BF3265" s="3"/>
      <c r="BG3265" s="3"/>
      <c r="BH3265" s="3"/>
      <c r="BI3265" s="1"/>
      <c r="BJ3265" s="1"/>
      <c r="BK3265" s="1"/>
      <c r="BL3265" s="1"/>
      <c r="BM3265" s="1"/>
      <c r="BN3265" s="1"/>
      <c r="BO3265" s="1"/>
      <c r="BP3265" s="1"/>
      <c r="BQ3265" s="1"/>
      <c r="BR3265" s="1"/>
      <c r="BS3265" s="1"/>
      <c r="BT3265" s="1"/>
      <c r="BU3265" s="1"/>
      <c r="BV3265" s="1"/>
      <c r="BW3265" s="1"/>
      <c r="BX3265" s="1"/>
      <c r="BY3265" s="1"/>
      <c r="BZ3265" s="1"/>
      <c r="CA3265" s="1"/>
      <c r="CB3265" s="1"/>
      <c r="CC3265" s="1"/>
    </row>
    <row r="3266" spans="2:81" s="1" customFormat="1">
      <c r="B3266" s="29"/>
      <c r="C3266" s="55"/>
      <c r="D3266" s="55"/>
      <c r="E3266" s="55"/>
      <c r="F3266" s="55"/>
      <c r="G3266" s="55"/>
      <c r="H3266" s="55"/>
      <c r="I3266" s="55"/>
      <c r="J3266" s="55"/>
      <c r="K3266" s="55"/>
      <c r="L3266" s="55"/>
      <c r="M3266" s="55"/>
      <c r="N3266" s="55"/>
      <c r="O3266" s="16"/>
      <c r="P3266" s="16"/>
      <c r="Q3266" s="16"/>
      <c r="R3266" s="16"/>
      <c r="S3266" s="16"/>
      <c r="T3266" s="16"/>
      <c r="U3266" s="16"/>
      <c r="V3266" s="16"/>
      <c r="W3266" s="16"/>
      <c r="X3266" s="16"/>
      <c r="Y3266" s="16"/>
      <c r="Z3266" s="16"/>
      <c r="AA3266" s="16"/>
      <c r="AB3266" s="16"/>
      <c r="AC3266" s="16"/>
      <c r="AD3266" s="16"/>
      <c r="AE3266" s="16"/>
      <c r="AF3266" s="16"/>
      <c r="AG3266" s="16"/>
      <c r="AH3266" s="16"/>
      <c r="AI3266" s="16"/>
      <c r="AJ3266" s="16"/>
      <c r="AK3266" s="16"/>
      <c r="AL3266" s="16"/>
      <c r="AM3266" s="16"/>
      <c r="AN3266" s="16"/>
      <c r="AO3266" s="16"/>
      <c r="AP3266" s="16"/>
      <c r="AQ3266" s="16"/>
      <c r="AR3266" s="16"/>
      <c r="AS3266" s="16"/>
      <c r="AT3266" s="16"/>
      <c r="AU3266" s="16"/>
      <c r="AV3266" s="16"/>
      <c r="AW3266" s="16"/>
      <c r="AX3266" s="16"/>
      <c r="AY3266" s="1"/>
      <c r="AZ3266" s="1"/>
      <c r="BA3266" s="1"/>
      <c r="BB3266" s="1"/>
      <c r="BC3266" s="1"/>
      <c r="BD3266" s="1"/>
      <c r="BE3266" s="1"/>
      <c r="BF3266" s="3"/>
      <c r="BG3266" s="3"/>
      <c r="BH3266" s="3"/>
      <c r="BI3266" s="1"/>
      <c r="BJ3266" s="1"/>
      <c r="BK3266" s="1"/>
      <c r="BL3266" s="1"/>
      <c r="BM3266" s="1"/>
      <c r="BN3266" s="1"/>
      <c r="BO3266" s="1"/>
      <c r="BP3266" s="1"/>
      <c r="BQ3266" s="1"/>
      <c r="BR3266" s="1"/>
      <c r="BS3266" s="1"/>
      <c r="BT3266" s="1"/>
      <c r="BU3266" s="1"/>
      <c r="BV3266" s="1"/>
      <c r="BW3266" s="1"/>
      <c r="BX3266" s="1"/>
      <c r="BY3266" s="1"/>
      <c r="BZ3266" s="1"/>
      <c r="CA3266" s="1"/>
      <c r="CB3266" s="1"/>
      <c r="CC3266" s="1"/>
    </row>
    <row r="3267" spans="2:81" s="1" customFormat="1" ht="14.25" customHeight="1">
      <c r="B3267" s="17" t="s">
        <v>6544</v>
      </c>
      <c r="C3267" s="72"/>
      <c r="D3267" s="72"/>
      <c r="E3267" s="72"/>
      <c r="F3267" s="72"/>
      <c r="G3267" s="72"/>
      <c r="H3267" s="72"/>
      <c r="I3267" s="72"/>
      <c r="J3267" s="72"/>
      <c r="K3267" s="72"/>
      <c r="L3267" s="72"/>
      <c r="M3267" s="72"/>
      <c r="N3267" s="72"/>
      <c r="O3267" s="130" t="str">
        <f>VLOOKUP($B3267,D1_12!$B$5:$N$80,5,FALSE)&amp;""</f>
        <v/>
      </c>
      <c r="P3267" s="16"/>
      <c r="Q3267" s="16"/>
      <c r="R3267" s="16"/>
      <c r="S3267" s="130" t="str">
        <f>VLOOKUP($B3267,D1_12!$B$5:$N$80,6,FALSE)&amp;""</f>
        <v/>
      </c>
      <c r="T3267" s="16"/>
      <c r="U3267" s="16"/>
      <c r="V3267" s="16"/>
      <c r="W3267" s="130" t="str">
        <f>VLOOKUP($B3267,D1_12!$B$5:$N$80,7,FALSE)&amp;""</f>
        <v/>
      </c>
      <c r="X3267" s="16"/>
      <c r="Y3267" s="16"/>
      <c r="Z3267" s="16"/>
      <c r="AA3267" s="130" t="str">
        <f>VLOOKUP($B3267,D1_12!$B$5:$N$80,8,FALSE)&amp;""</f>
        <v/>
      </c>
      <c r="AB3267" s="16"/>
      <c r="AC3267" s="16"/>
      <c r="AD3267" s="16"/>
      <c r="AE3267" s="130" t="str">
        <f>VLOOKUP($B3267,D1_12!$B$5:$N$80,9,FALSE)&amp;""</f>
        <v/>
      </c>
      <c r="AF3267" s="16"/>
      <c r="AG3267" s="16"/>
      <c r="AH3267" s="16"/>
      <c r="AI3267" s="130" t="str">
        <f>VLOOKUP($B3267,D1_12!$B$5:$N$80,10,FALSE)&amp;""</f>
        <v/>
      </c>
      <c r="AJ3267" s="16"/>
      <c r="AK3267" s="16"/>
      <c r="AL3267" s="16"/>
      <c r="AM3267" s="130" t="str">
        <f>VLOOKUP($B3267,D1_12!$B$5:$N$80,11,FALSE)&amp;""</f>
        <v/>
      </c>
      <c r="AN3267" s="16"/>
      <c r="AO3267" s="16"/>
      <c r="AP3267" s="16"/>
      <c r="AQ3267" s="130" t="str">
        <f>VLOOKUP($B3267,D1_12!$B$5:$N$80,12,FALSE)&amp;""</f>
        <v/>
      </c>
      <c r="AR3267" s="16"/>
      <c r="AS3267" s="16"/>
      <c r="AT3267" s="16"/>
      <c r="AU3267" s="130" t="str">
        <f>VLOOKUP($B3267,D1_12!$B$5:$N$80,13,FALSE)&amp;""</f>
        <v/>
      </c>
      <c r="AV3267" s="16"/>
      <c r="AW3267" s="16"/>
      <c r="AX3267" s="16"/>
      <c r="AY3267" s="1"/>
      <c r="AZ3267" s="1"/>
      <c r="BA3267" s="1"/>
      <c r="BB3267" s="1"/>
      <c r="BC3267" s="1"/>
      <c r="BD3267" s="1"/>
      <c r="BE3267" s="1"/>
      <c r="BF3267" s="3"/>
      <c r="BG3267" s="3"/>
      <c r="BH3267" s="3"/>
      <c r="BI3267" s="1"/>
      <c r="BJ3267" s="1"/>
      <c r="BK3267" s="1"/>
      <c r="BL3267" s="1"/>
      <c r="BM3267" s="1"/>
      <c r="BN3267" s="1"/>
      <c r="BO3267" s="1"/>
      <c r="BP3267" s="1"/>
      <c r="BQ3267" s="1"/>
      <c r="BR3267" s="1"/>
      <c r="BS3267" s="1"/>
      <c r="BT3267" s="1"/>
      <c r="BU3267" s="1"/>
      <c r="BV3267" s="1"/>
      <c r="BW3267" s="1"/>
      <c r="BX3267" s="1"/>
      <c r="BY3267" s="1"/>
      <c r="BZ3267" s="1"/>
      <c r="CA3267" s="1"/>
      <c r="CB3267" s="1"/>
      <c r="CC3267" s="1"/>
    </row>
    <row r="3268" spans="2:81" s="1" customFormat="1">
      <c r="B3268" s="29"/>
      <c r="C3268" s="55"/>
      <c r="D3268" s="55"/>
      <c r="E3268" s="55"/>
      <c r="F3268" s="55"/>
      <c r="G3268" s="55"/>
      <c r="H3268" s="55"/>
      <c r="I3268" s="55"/>
      <c r="J3268" s="55"/>
      <c r="K3268" s="55"/>
      <c r="L3268" s="55"/>
      <c r="M3268" s="55"/>
      <c r="N3268" s="55"/>
      <c r="O3268" s="16"/>
      <c r="P3268" s="16"/>
      <c r="Q3268" s="16"/>
      <c r="R3268" s="16"/>
      <c r="S3268" s="16"/>
      <c r="T3268" s="16"/>
      <c r="U3268" s="16"/>
      <c r="V3268" s="16"/>
      <c r="W3268" s="16"/>
      <c r="X3268" s="16"/>
      <c r="Y3268" s="16"/>
      <c r="Z3268" s="16"/>
      <c r="AA3268" s="16"/>
      <c r="AB3268" s="16"/>
      <c r="AC3268" s="16"/>
      <c r="AD3268" s="16"/>
      <c r="AE3268" s="16"/>
      <c r="AF3268" s="16"/>
      <c r="AG3268" s="16"/>
      <c r="AH3268" s="16"/>
      <c r="AI3268" s="16"/>
      <c r="AJ3268" s="16"/>
      <c r="AK3268" s="16"/>
      <c r="AL3268" s="16"/>
      <c r="AM3268" s="16"/>
      <c r="AN3268" s="16"/>
      <c r="AO3268" s="16"/>
      <c r="AP3268" s="16"/>
      <c r="AQ3268" s="16"/>
      <c r="AR3268" s="16"/>
      <c r="AS3268" s="16"/>
      <c r="AT3268" s="16"/>
      <c r="AU3268" s="16"/>
      <c r="AV3268" s="16"/>
      <c r="AW3268" s="16"/>
      <c r="AX3268" s="16"/>
      <c r="AY3268" s="1"/>
      <c r="AZ3268" s="1"/>
      <c r="BA3268" s="1"/>
      <c r="BB3268" s="1"/>
      <c r="BC3268" s="1"/>
      <c r="BD3268" s="1"/>
      <c r="BE3268" s="1"/>
      <c r="BF3268" s="3"/>
      <c r="BG3268" s="3"/>
      <c r="BH3268" s="3"/>
      <c r="BI3268" s="1"/>
      <c r="BJ3268" s="1"/>
      <c r="BK3268" s="1"/>
      <c r="BL3268" s="1"/>
      <c r="BM3268" s="1"/>
      <c r="BN3268" s="1"/>
      <c r="BO3268" s="1"/>
      <c r="BP3268" s="1"/>
      <c r="BQ3268" s="1"/>
      <c r="BR3268" s="1"/>
      <c r="BS3268" s="1"/>
      <c r="BT3268" s="1"/>
      <c r="BU3268" s="1"/>
      <c r="BV3268" s="1"/>
      <c r="BW3268" s="1"/>
      <c r="BX3268" s="1"/>
      <c r="BY3268" s="1"/>
      <c r="BZ3268" s="1"/>
      <c r="CA3268" s="1"/>
      <c r="CB3268" s="1"/>
      <c r="CC3268" s="1"/>
    </row>
    <row r="3269" spans="2:81" s="1" customFormat="1" ht="14.25" customHeight="1">
      <c r="B3269" s="17" t="s">
        <v>5280</v>
      </c>
      <c r="C3269" s="72"/>
      <c r="D3269" s="72"/>
      <c r="E3269" s="72"/>
      <c r="F3269" s="72"/>
      <c r="G3269" s="72"/>
      <c r="H3269" s="72"/>
      <c r="I3269" s="72"/>
      <c r="J3269" s="72"/>
      <c r="K3269" s="72"/>
      <c r="L3269" s="72"/>
      <c r="M3269" s="72"/>
      <c r="N3269" s="72"/>
      <c r="O3269" s="130" t="str">
        <f>VLOOKUP($B3269,D1_12!$B$5:$N$80,5,FALSE)&amp;""</f>
        <v/>
      </c>
      <c r="P3269" s="16"/>
      <c r="Q3269" s="16"/>
      <c r="R3269" s="16"/>
      <c r="S3269" s="130" t="str">
        <f>VLOOKUP($B3269,D1_12!$B$5:$N$80,6,FALSE)&amp;""</f>
        <v/>
      </c>
      <c r="T3269" s="16"/>
      <c r="U3269" s="16"/>
      <c r="V3269" s="16"/>
      <c r="W3269" s="130" t="str">
        <f>VLOOKUP($B3269,D1_12!$B$5:$N$80,7,FALSE)&amp;""</f>
        <v/>
      </c>
      <c r="X3269" s="16"/>
      <c r="Y3269" s="16"/>
      <c r="Z3269" s="16"/>
      <c r="AA3269" s="130" t="str">
        <f>VLOOKUP($B3269,D1_12!$B$5:$N$80,8,FALSE)&amp;""</f>
        <v/>
      </c>
      <c r="AB3269" s="16"/>
      <c r="AC3269" s="16"/>
      <c r="AD3269" s="16"/>
      <c r="AE3269" s="130" t="str">
        <f>VLOOKUP($B3269,D1_12!$B$5:$N$80,9,FALSE)&amp;""</f>
        <v/>
      </c>
      <c r="AF3269" s="16"/>
      <c r="AG3269" s="16"/>
      <c r="AH3269" s="16"/>
      <c r="AI3269" s="130" t="str">
        <f>VLOOKUP($B3269,D1_12!$B$5:$N$80,10,FALSE)&amp;""</f>
        <v/>
      </c>
      <c r="AJ3269" s="16"/>
      <c r="AK3269" s="16"/>
      <c r="AL3269" s="16"/>
      <c r="AM3269" s="130" t="str">
        <f>VLOOKUP($B3269,D1_12!$B$5:$N$80,11,FALSE)&amp;""</f>
        <v/>
      </c>
      <c r="AN3269" s="16"/>
      <c r="AO3269" s="16"/>
      <c r="AP3269" s="16"/>
      <c r="AQ3269" s="130" t="str">
        <f>VLOOKUP($B3269,D1_12!$B$5:$N$80,12,FALSE)&amp;""</f>
        <v/>
      </c>
      <c r="AR3269" s="16"/>
      <c r="AS3269" s="16"/>
      <c r="AT3269" s="16"/>
      <c r="AU3269" s="130" t="str">
        <f>VLOOKUP($B3269,D1_12!$B$5:$N$80,13,FALSE)&amp;""</f>
        <v/>
      </c>
      <c r="AV3269" s="16"/>
      <c r="AW3269" s="16"/>
      <c r="AX3269" s="16"/>
      <c r="AY3269" s="1"/>
      <c r="AZ3269" s="1"/>
      <c r="BA3269" s="1"/>
      <c r="BB3269" s="1"/>
      <c r="BC3269" s="1"/>
      <c r="BD3269" s="1"/>
      <c r="BE3269" s="1"/>
      <c r="BF3269" s="3"/>
      <c r="BG3269" s="3"/>
      <c r="BH3269" s="3"/>
      <c r="BI3269" s="1"/>
      <c r="BJ3269" s="1"/>
      <c r="BK3269" s="1"/>
      <c r="BL3269" s="1"/>
      <c r="BM3269" s="1"/>
      <c r="BN3269" s="1"/>
      <c r="BO3269" s="1"/>
      <c r="BP3269" s="1"/>
      <c r="BQ3269" s="1"/>
      <c r="BR3269" s="1"/>
      <c r="BS3269" s="1"/>
      <c r="BT3269" s="1"/>
      <c r="BU3269" s="1"/>
      <c r="BV3269" s="1"/>
      <c r="BW3269" s="1"/>
      <c r="BX3269" s="1"/>
      <c r="BY3269" s="1"/>
      <c r="BZ3269" s="1"/>
      <c r="CA3269" s="1"/>
      <c r="CB3269" s="1"/>
      <c r="CC3269" s="1"/>
    </row>
    <row r="3270" spans="2:81" s="1" customFormat="1">
      <c r="B3270" s="29"/>
      <c r="C3270" s="55"/>
      <c r="D3270" s="55"/>
      <c r="E3270" s="55"/>
      <c r="F3270" s="55"/>
      <c r="G3270" s="55"/>
      <c r="H3270" s="55"/>
      <c r="I3270" s="55"/>
      <c r="J3270" s="55"/>
      <c r="K3270" s="55"/>
      <c r="L3270" s="55"/>
      <c r="M3270" s="55"/>
      <c r="N3270" s="55"/>
      <c r="O3270" s="16"/>
      <c r="P3270" s="16"/>
      <c r="Q3270" s="16"/>
      <c r="R3270" s="16"/>
      <c r="S3270" s="16"/>
      <c r="T3270" s="16"/>
      <c r="U3270" s="16"/>
      <c r="V3270" s="16"/>
      <c r="W3270" s="16"/>
      <c r="X3270" s="16"/>
      <c r="Y3270" s="16"/>
      <c r="Z3270" s="16"/>
      <c r="AA3270" s="16"/>
      <c r="AB3270" s="16"/>
      <c r="AC3270" s="16"/>
      <c r="AD3270" s="16"/>
      <c r="AE3270" s="16"/>
      <c r="AF3270" s="16"/>
      <c r="AG3270" s="16"/>
      <c r="AH3270" s="16"/>
      <c r="AI3270" s="16"/>
      <c r="AJ3270" s="16"/>
      <c r="AK3270" s="16"/>
      <c r="AL3270" s="16"/>
      <c r="AM3270" s="16"/>
      <c r="AN3270" s="16"/>
      <c r="AO3270" s="16"/>
      <c r="AP3270" s="16"/>
      <c r="AQ3270" s="16"/>
      <c r="AR3270" s="16"/>
      <c r="AS3270" s="16"/>
      <c r="AT3270" s="16"/>
      <c r="AU3270" s="16"/>
      <c r="AV3270" s="16"/>
      <c r="AW3270" s="16"/>
      <c r="AX3270" s="16"/>
      <c r="AY3270" s="1"/>
      <c r="AZ3270" s="1"/>
      <c r="BA3270" s="1"/>
      <c r="BB3270" s="1"/>
      <c r="BC3270" s="1"/>
      <c r="BD3270" s="1"/>
      <c r="BE3270" s="1"/>
      <c r="BF3270" s="3"/>
      <c r="BG3270" s="3"/>
      <c r="BH3270" s="3"/>
      <c r="BI3270" s="1"/>
      <c r="BJ3270" s="1"/>
      <c r="BK3270" s="1"/>
      <c r="BL3270" s="1"/>
      <c r="BM3270" s="1"/>
      <c r="BN3270" s="1"/>
      <c r="BO3270" s="1"/>
      <c r="BP3270" s="1"/>
      <c r="BQ3270" s="1"/>
      <c r="BR3270" s="1"/>
      <c r="BS3270" s="1"/>
      <c r="BT3270" s="1"/>
      <c r="BU3270" s="1"/>
      <c r="BV3270" s="1"/>
      <c r="BW3270" s="1"/>
      <c r="BX3270" s="1"/>
      <c r="BY3270" s="1"/>
      <c r="BZ3270" s="1"/>
      <c r="CA3270" s="1"/>
      <c r="CB3270" s="1"/>
      <c r="CC3270" s="1"/>
    </row>
    <row r="3271" spans="2:81" s="1" customFormat="1" ht="14.25" customHeight="1">
      <c r="B3271" s="17" t="s">
        <v>7540</v>
      </c>
      <c r="C3271" s="72"/>
      <c r="D3271" s="72"/>
      <c r="E3271" s="72"/>
      <c r="F3271" s="72"/>
      <c r="G3271" s="72"/>
      <c r="H3271" s="72"/>
      <c r="I3271" s="72"/>
      <c r="J3271" s="72"/>
      <c r="K3271" s="72"/>
      <c r="L3271" s="72"/>
      <c r="M3271" s="72"/>
      <c r="N3271" s="72"/>
      <c r="O3271" s="130" t="str">
        <f>VLOOKUP($B3271,D1_12!$B$5:$N$80,5,FALSE)&amp;""</f>
        <v/>
      </c>
      <c r="P3271" s="16"/>
      <c r="Q3271" s="16"/>
      <c r="R3271" s="16"/>
      <c r="S3271" s="130" t="str">
        <f>VLOOKUP($B3271,D1_12!$B$5:$N$80,6,FALSE)&amp;""</f>
        <v/>
      </c>
      <c r="T3271" s="16"/>
      <c r="U3271" s="16"/>
      <c r="V3271" s="16"/>
      <c r="W3271" s="130" t="str">
        <f>VLOOKUP($B3271,D1_12!$B$5:$N$80,7,FALSE)&amp;""</f>
        <v/>
      </c>
      <c r="X3271" s="16"/>
      <c r="Y3271" s="16"/>
      <c r="Z3271" s="16"/>
      <c r="AA3271" s="130" t="str">
        <f>VLOOKUP($B3271,D1_12!$B$5:$N$80,8,FALSE)&amp;""</f>
        <v/>
      </c>
      <c r="AB3271" s="16"/>
      <c r="AC3271" s="16"/>
      <c r="AD3271" s="16"/>
      <c r="AE3271" s="130" t="str">
        <f>VLOOKUP($B3271,D1_12!$B$5:$N$80,9,FALSE)&amp;""</f>
        <v/>
      </c>
      <c r="AF3271" s="16"/>
      <c r="AG3271" s="16"/>
      <c r="AH3271" s="16"/>
      <c r="AI3271" s="130" t="str">
        <f>VLOOKUP($B3271,D1_12!$B$5:$N$80,10,FALSE)&amp;""</f>
        <v/>
      </c>
      <c r="AJ3271" s="16"/>
      <c r="AK3271" s="16"/>
      <c r="AL3271" s="16"/>
      <c r="AM3271" s="130" t="str">
        <f>VLOOKUP($B3271,D1_12!$B$5:$N$80,11,FALSE)&amp;""</f>
        <v/>
      </c>
      <c r="AN3271" s="16"/>
      <c r="AO3271" s="16"/>
      <c r="AP3271" s="16"/>
      <c r="AQ3271" s="130" t="str">
        <f>VLOOKUP($B3271,D1_12!$B$5:$N$80,12,FALSE)&amp;""</f>
        <v/>
      </c>
      <c r="AR3271" s="16"/>
      <c r="AS3271" s="16"/>
      <c r="AT3271" s="16"/>
      <c r="AU3271" s="130" t="str">
        <f>VLOOKUP($B3271,D1_12!$B$5:$N$80,13,FALSE)&amp;""</f>
        <v/>
      </c>
      <c r="AV3271" s="16"/>
      <c r="AW3271" s="16"/>
      <c r="AX3271" s="16"/>
      <c r="AY3271" s="1"/>
      <c r="AZ3271" s="1"/>
      <c r="BA3271" s="1"/>
      <c r="BB3271" s="1"/>
      <c r="BC3271" s="1"/>
      <c r="BD3271" s="1"/>
      <c r="BE3271" s="1"/>
      <c r="BF3271" s="3"/>
      <c r="BG3271" s="3"/>
      <c r="BH3271" s="3"/>
      <c r="BI3271" s="1"/>
      <c r="BJ3271" s="1"/>
      <c r="BK3271" s="1"/>
      <c r="BL3271" s="1"/>
      <c r="BM3271" s="1"/>
      <c r="BN3271" s="1"/>
      <c r="BO3271" s="1"/>
      <c r="BP3271" s="1"/>
      <c r="BQ3271" s="1"/>
      <c r="BR3271" s="1"/>
      <c r="BS3271" s="1"/>
      <c r="BT3271" s="1"/>
      <c r="BU3271" s="1"/>
      <c r="BV3271" s="1"/>
      <c r="BW3271" s="1"/>
      <c r="BX3271" s="1"/>
      <c r="BY3271" s="1"/>
      <c r="BZ3271" s="1"/>
      <c r="CA3271" s="1"/>
      <c r="CB3271" s="1"/>
      <c r="CC3271" s="1"/>
    </row>
    <row r="3272" spans="2:81" s="1" customFormat="1">
      <c r="B3272" s="29"/>
      <c r="C3272" s="55"/>
      <c r="D3272" s="55"/>
      <c r="E3272" s="55"/>
      <c r="F3272" s="55"/>
      <c r="G3272" s="55"/>
      <c r="H3272" s="55"/>
      <c r="I3272" s="55"/>
      <c r="J3272" s="55"/>
      <c r="K3272" s="55"/>
      <c r="L3272" s="55"/>
      <c r="M3272" s="55"/>
      <c r="N3272" s="55"/>
      <c r="O3272" s="16"/>
      <c r="P3272" s="16"/>
      <c r="Q3272" s="16"/>
      <c r="R3272" s="16"/>
      <c r="S3272" s="16"/>
      <c r="T3272" s="16"/>
      <c r="U3272" s="16"/>
      <c r="V3272" s="16"/>
      <c r="W3272" s="16"/>
      <c r="X3272" s="16"/>
      <c r="Y3272" s="16"/>
      <c r="Z3272" s="16"/>
      <c r="AA3272" s="16"/>
      <c r="AB3272" s="16"/>
      <c r="AC3272" s="16"/>
      <c r="AD3272" s="16"/>
      <c r="AE3272" s="16"/>
      <c r="AF3272" s="16"/>
      <c r="AG3272" s="16"/>
      <c r="AH3272" s="16"/>
      <c r="AI3272" s="16"/>
      <c r="AJ3272" s="16"/>
      <c r="AK3272" s="16"/>
      <c r="AL3272" s="16"/>
      <c r="AM3272" s="16"/>
      <c r="AN3272" s="16"/>
      <c r="AO3272" s="16"/>
      <c r="AP3272" s="16"/>
      <c r="AQ3272" s="16"/>
      <c r="AR3272" s="16"/>
      <c r="AS3272" s="16"/>
      <c r="AT3272" s="16"/>
      <c r="AU3272" s="16"/>
      <c r="AV3272" s="16"/>
      <c r="AW3272" s="16"/>
      <c r="AX3272" s="16"/>
      <c r="AY3272" s="1"/>
      <c r="AZ3272" s="1"/>
      <c r="BA3272" s="1"/>
      <c r="BB3272" s="1"/>
      <c r="BC3272" s="1"/>
      <c r="BD3272" s="1"/>
      <c r="BE3272" s="1"/>
      <c r="BF3272" s="3"/>
      <c r="BG3272" s="3"/>
      <c r="BH3272" s="3"/>
      <c r="BI3272" s="1"/>
      <c r="BJ3272" s="1"/>
      <c r="BK3272" s="1"/>
      <c r="BL3272" s="1"/>
      <c r="BM3272" s="1"/>
      <c r="BN3272" s="1"/>
      <c r="BO3272" s="1"/>
      <c r="BP3272" s="1"/>
      <c r="BQ3272" s="1"/>
      <c r="BR3272" s="1"/>
      <c r="BS3272" s="1"/>
      <c r="BT3272" s="1"/>
      <c r="BU3272" s="1"/>
      <c r="BV3272" s="1"/>
      <c r="BW3272" s="1"/>
      <c r="BX3272" s="1"/>
      <c r="BY3272" s="1"/>
      <c r="BZ3272" s="1"/>
      <c r="CA3272" s="1"/>
      <c r="CB3272" s="1"/>
      <c r="CC3272" s="1"/>
    </row>
    <row r="3273" spans="2:81" s="1" customFormat="1" ht="14.25" customHeight="1">
      <c r="B3273" s="17" t="s">
        <v>6861</v>
      </c>
      <c r="C3273" s="72"/>
      <c r="D3273" s="72"/>
      <c r="E3273" s="72"/>
      <c r="F3273" s="72"/>
      <c r="G3273" s="72"/>
      <c r="H3273" s="72"/>
      <c r="I3273" s="72"/>
      <c r="J3273" s="72"/>
      <c r="K3273" s="72"/>
      <c r="L3273" s="72"/>
      <c r="M3273" s="72"/>
      <c r="N3273" s="72"/>
      <c r="O3273" s="130" t="str">
        <f>VLOOKUP($B3273,D1_12!$B$5:$N$80,5,FALSE)&amp;""</f>
        <v/>
      </c>
      <c r="P3273" s="16"/>
      <c r="Q3273" s="16"/>
      <c r="R3273" s="16"/>
      <c r="S3273" s="130" t="str">
        <f>VLOOKUP($B3273,D1_12!$B$5:$N$80,6,FALSE)&amp;""</f>
        <v/>
      </c>
      <c r="T3273" s="16"/>
      <c r="U3273" s="16"/>
      <c r="V3273" s="16"/>
      <c r="W3273" s="130" t="str">
        <f>VLOOKUP($B3273,D1_12!$B$5:$N$80,7,FALSE)&amp;""</f>
        <v/>
      </c>
      <c r="X3273" s="16"/>
      <c r="Y3273" s="16"/>
      <c r="Z3273" s="16"/>
      <c r="AA3273" s="130" t="str">
        <f>VLOOKUP($B3273,D1_12!$B$5:$N$80,8,FALSE)&amp;""</f>
        <v/>
      </c>
      <c r="AB3273" s="16"/>
      <c r="AC3273" s="16"/>
      <c r="AD3273" s="16"/>
      <c r="AE3273" s="130" t="str">
        <f>VLOOKUP($B3273,D1_12!$B$5:$N$80,9,FALSE)&amp;""</f>
        <v/>
      </c>
      <c r="AF3273" s="16"/>
      <c r="AG3273" s="16"/>
      <c r="AH3273" s="16"/>
      <c r="AI3273" s="130" t="str">
        <f>VLOOKUP($B3273,D1_12!$B$5:$N$80,10,FALSE)&amp;""</f>
        <v/>
      </c>
      <c r="AJ3273" s="16"/>
      <c r="AK3273" s="16"/>
      <c r="AL3273" s="16"/>
      <c r="AM3273" s="130" t="str">
        <f>VLOOKUP($B3273,D1_12!$B$5:$N$80,11,FALSE)&amp;""</f>
        <v/>
      </c>
      <c r="AN3273" s="16"/>
      <c r="AO3273" s="16"/>
      <c r="AP3273" s="16"/>
      <c r="AQ3273" s="130" t="str">
        <f>VLOOKUP($B3273,D1_12!$B$5:$N$80,12,FALSE)&amp;""</f>
        <v/>
      </c>
      <c r="AR3273" s="16"/>
      <c r="AS3273" s="16"/>
      <c r="AT3273" s="16"/>
      <c r="AU3273" s="130" t="str">
        <f>VLOOKUP($B3273,D1_12!$B$5:$N$80,13,FALSE)&amp;""</f>
        <v/>
      </c>
      <c r="AV3273" s="16"/>
      <c r="AW3273" s="16"/>
      <c r="AX3273" s="16"/>
      <c r="AY3273" s="1"/>
      <c r="AZ3273" s="1"/>
      <c r="BA3273" s="1"/>
      <c r="BB3273" s="1"/>
      <c r="BC3273" s="1"/>
      <c r="BD3273" s="1"/>
      <c r="BE3273" s="1"/>
      <c r="BF3273" s="3"/>
      <c r="BG3273" s="3"/>
      <c r="BH3273" s="3"/>
      <c r="BI3273" s="1"/>
      <c r="BJ3273" s="1"/>
      <c r="BK3273" s="1"/>
      <c r="BL3273" s="1"/>
      <c r="BM3273" s="1"/>
      <c r="BN3273" s="1"/>
      <c r="BO3273" s="1"/>
      <c r="BP3273" s="1"/>
      <c r="BQ3273" s="1"/>
      <c r="BR3273" s="1"/>
      <c r="BS3273" s="1"/>
      <c r="BT3273" s="1"/>
      <c r="BU3273" s="1"/>
      <c r="BV3273" s="1"/>
      <c r="BW3273" s="1"/>
      <c r="BX3273" s="1"/>
      <c r="BY3273" s="1"/>
      <c r="BZ3273" s="1"/>
      <c r="CA3273" s="1"/>
      <c r="CB3273" s="1"/>
      <c r="CC3273" s="1"/>
    </row>
    <row r="3274" spans="2:81" s="1" customFormat="1">
      <c r="B3274" s="18"/>
      <c r="C3274" s="73"/>
      <c r="D3274" s="73"/>
      <c r="E3274" s="73"/>
      <c r="F3274" s="73"/>
      <c r="G3274" s="73"/>
      <c r="H3274" s="73"/>
      <c r="I3274" s="73"/>
      <c r="J3274" s="73"/>
      <c r="K3274" s="73"/>
      <c r="L3274" s="73"/>
      <c r="M3274" s="73"/>
      <c r="N3274" s="73"/>
      <c r="O3274" s="16"/>
      <c r="P3274" s="16"/>
      <c r="Q3274" s="16"/>
      <c r="R3274" s="16"/>
      <c r="S3274" s="16"/>
      <c r="T3274" s="16"/>
      <c r="U3274" s="16"/>
      <c r="V3274" s="16"/>
      <c r="W3274" s="16"/>
      <c r="X3274" s="16"/>
      <c r="Y3274" s="16"/>
      <c r="Z3274" s="16"/>
      <c r="AA3274" s="16"/>
      <c r="AB3274" s="16"/>
      <c r="AC3274" s="16"/>
      <c r="AD3274" s="16"/>
      <c r="AE3274" s="16"/>
      <c r="AF3274" s="16"/>
      <c r="AG3274" s="16"/>
      <c r="AH3274" s="16"/>
      <c r="AI3274" s="16"/>
      <c r="AJ3274" s="16"/>
      <c r="AK3274" s="16"/>
      <c r="AL3274" s="16"/>
      <c r="AM3274" s="16"/>
      <c r="AN3274" s="16"/>
      <c r="AO3274" s="16"/>
      <c r="AP3274" s="16"/>
      <c r="AQ3274" s="16"/>
      <c r="AR3274" s="16"/>
      <c r="AS3274" s="16"/>
      <c r="AT3274" s="16"/>
      <c r="AU3274" s="16"/>
      <c r="AV3274" s="16"/>
      <c r="AW3274" s="16"/>
      <c r="AX3274" s="16"/>
      <c r="AY3274" s="1"/>
      <c r="AZ3274" s="1"/>
      <c r="BA3274" s="1"/>
      <c r="BB3274" s="1"/>
      <c r="BC3274" s="1"/>
      <c r="BD3274" s="1"/>
      <c r="BE3274" s="1"/>
      <c r="BF3274" s="3"/>
      <c r="BG3274" s="3"/>
      <c r="BH3274" s="3"/>
      <c r="BI3274" s="1"/>
      <c r="BJ3274" s="1"/>
      <c r="BK3274" s="1"/>
      <c r="BL3274" s="1"/>
      <c r="BM3274" s="1"/>
      <c r="BN3274" s="1"/>
      <c r="BO3274" s="1"/>
      <c r="BP3274" s="1"/>
      <c r="BQ3274" s="1"/>
      <c r="BR3274" s="1"/>
      <c r="BS3274" s="1"/>
      <c r="BT3274" s="1"/>
      <c r="BU3274" s="1"/>
      <c r="BV3274" s="1"/>
      <c r="BW3274" s="1"/>
      <c r="BX3274" s="1"/>
      <c r="BY3274" s="1"/>
      <c r="BZ3274" s="1"/>
      <c r="CA3274" s="1"/>
      <c r="CB3274" s="1"/>
      <c r="CC3274" s="1"/>
    </row>
    <row r="3275" spans="2:81" s="1" customFormat="1">
      <c r="B3275" s="19" t="s">
        <v>771</v>
      </c>
      <c r="C3275" s="19"/>
      <c r="D3275" s="19"/>
      <c r="E3275" s="19"/>
      <c r="F3275" s="19"/>
      <c r="G3275" s="19"/>
      <c r="H3275" s="19"/>
      <c r="I3275" s="19"/>
      <c r="J3275" s="19"/>
      <c r="K3275" s="19"/>
      <c r="L3275" s="19"/>
      <c r="M3275" s="19"/>
      <c r="N3275" s="19"/>
      <c r="O3275" s="24">
        <f>IF(O3249&lt;&gt;"",VALUE(O3249),0)+IF(O3251&lt;&gt;"",VALUE(O3251),0)+IF(O3253&lt;&gt;"",VALUE(O3253),0)+IF(O3255&lt;&gt;"",VALUE(O3255),0)+IF(O3257&lt;&gt;"",VALUE(O3257),0)+IF(O3259&lt;&gt;"",VALUE(O3259),0)+IF(O3261&lt;&gt;"",VALUE(O3261),0)+IF(O3263&lt;&gt;"",VALUE(O3263),0)+IF(O3265&lt;&gt;"",VALUE(O3265),0)+IF(O3267&lt;&gt;"",VALUE(O3267),0)+IF(O3269&lt;&gt;"",VALUE(O3269),0)+IF(O3271&lt;&gt;"",VALUE(O3271),0)+IF(O3273&lt;&gt;"",VALUE(O3273),0)</f>
        <v>0</v>
      </c>
      <c r="P3275" s="76"/>
      <c r="Q3275" s="76"/>
      <c r="R3275" s="104"/>
      <c r="S3275" s="24">
        <f>IF(S3249&lt;&gt;"",VALUE(S3249),0)+IF(S3251&lt;&gt;"",VALUE(S3251),0)+IF(S3253&lt;&gt;"",VALUE(S3253),0)+IF(S3255&lt;&gt;"",VALUE(S3255),0)+IF(S3257&lt;&gt;"",VALUE(S3257),0)+IF(S3259&lt;&gt;"",VALUE(S3259),0)+IF(S3261&lt;&gt;"",VALUE(S3261),0)+IF(S3263&lt;&gt;"",VALUE(S3263),0)+IF(S3265&lt;&gt;"",VALUE(S3265),0)+IF(S3267&lt;&gt;"",VALUE(S3267),0)+IF(S3269&lt;&gt;"",VALUE(S3269),0)+IF(S3271&lt;&gt;"",VALUE(S3271),0)+IF(S3273&lt;&gt;"",VALUE(S3273),0)</f>
        <v>0</v>
      </c>
      <c r="T3275" s="76"/>
      <c r="U3275" s="76"/>
      <c r="V3275" s="104"/>
      <c r="W3275" s="24">
        <f>IF(W3249&lt;&gt;"",VALUE(W3249),0)+IF(W3251&lt;&gt;"",VALUE(W3251),0)+IF(W3253&lt;&gt;"",VALUE(W3253),0)+IF(W3255&lt;&gt;"",VALUE(W3255),0)+IF(W3257&lt;&gt;"",VALUE(W3257),0)+IF(W3259&lt;&gt;"",VALUE(W3259),0)+IF(W3261&lt;&gt;"",VALUE(W3261),0)+IF(W3263&lt;&gt;"",VALUE(W3263),0)+IF(W3265&lt;&gt;"",VALUE(W3265),0)+IF(W3267&lt;&gt;"",VALUE(W3267),0)+IF(W3269&lt;&gt;"",VALUE(W3269),0)+IF(W3271&lt;&gt;"",VALUE(W3271),0)+IF(W3273&lt;&gt;"",VALUE(W3273),0)</f>
        <v>0</v>
      </c>
      <c r="X3275" s="76"/>
      <c r="Y3275" s="76"/>
      <c r="Z3275" s="104"/>
      <c r="AA3275" s="24">
        <f>IF(AA3249&lt;&gt;"",VALUE(AA3249),0)+IF(AA3251&lt;&gt;"",VALUE(AA3251),0)+IF(AA3253&lt;&gt;"",VALUE(AA3253),0)+IF(AA3255&lt;&gt;"",VALUE(AA3255),0)+IF(AA3257&lt;&gt;"",VALUE(AA3257),0)+IF(AA3259&lt;&gt;"",VALUE(AA3259),0)+IF(AA3261&lt;&gt;"",VALUE(AA3261),0)+IF(AA3263&lt;&gt;"",VALUE(AA3263),0)+IF(AA3265&lt;&gt;"",VALUE(AA3265),0)+IF(AA3267&lt;&gt;"",VALUE(AA3267),0)+IF(AA3269&lt;&gt;"",VALUE(AA3269),0)+IF(AA3271&lt;&gt;"",VALUE(AA3271),0)+IF(AA3273&lt;&gt;"",VALUE(AA3273),0)</f>
        <v>0</v>
      </c>
      <c r="AB3275" s="76"/>
      <c r="AC3275" s="76"/>
      <c r="AD3275" s="104"/>
      <c r="AE3275" s="24">
        <f>IF(AE3249&lt;&gt;"",VALUE(AE3249),0)+IF(AE3251&lt;&gt;"",VALUE(AE3251),0)+IF(AE3253&lt;&gt;"",VALUE(AE3253),0)+IF(AE3255&lt;&gt;"",VALUE(AE3255),0)+IF(AE3257&lt;&gt;"",VALUE(AE3257),0)+IF(AE3259&lt;&gt;"",VALUE(AE3259),0)+IF(AE3261&lt;&gt;"",VALUE(AE3261),0)+IF(AE3263&lt;&gt;"",VALUE(AE3263),0)+IF(AE3265&lt;&gt;"",VALUE(AE3265),0)+IF(AE3267&lt;&gt;"",VALUE(AE3267),0)+IF(AE3269&lt;&gt;"",VALUE(AE3269),0)+IF(AE3271&lt;&gt;"",VALUE(AE3271),0)+IF(AE3273&lt;&gt;"",VALUE(AE3273),0)</f>
        <v>0</v>
      </c>
      <c r="AF3275" s="76"/>
      <c r="AG3275" s="76"/>
      <c r="AH3275" s="104"/>
      <c r="AI3275" s="24">
        <f>IF(AI3249&lt;&gt;"",VALUE(AI3249),0)+IF(AI3251&lt;&gt;"",VALUE(AI3251),0)+IF(AI3253&lt;&gt;"",VALUE(AI3253),0)+IF(AI3255&lt;&gt;"",VALUE(AI3255),0)+IF(AI3257&lt;&gt;"",VALUE(AI3257),0)+IF(AI3259&lt;&gt;"",VALUE(AI3259),0)+IF(AI3261&lt;&gt;"",VALUE(AI3261),0)+IF(AI3263&lt;&gt;"",VALUE(AI3263),0)+IF(AI3265&lt;&gt;"",VALUE(AI3265),0)+IF(AI3267&lt;&gt;"",VALUE(AI3267),0)+IF(AI3269&lt;&gt;"",VALUE(AI3269),0)+IF(AI3271&lt;&gt;"",VALUE(AI3271),0)+IF(AI3273&lt;&gt;"",VALUE(AI3273),0)</f>
        <v>0</v>
      </c>
      <c r="AJ3275" s="76"/>
      <c r="AK3275" s="76"/>
      <c r="AL3275" s="104"/>
      <c r="AM3275" s="24">
        <f>IF(AM3249&lt;&gt;"",VALUE(AM3249),0)+IF(AM3251&lt;&gt;"",VALUE(AM3251),0)+IF(AM3253&lt;&gt;"",VALUE(AM3253),0)+IF(AM3255&lt;&gt;"",VALUE(AM3255),0)+IF(AM3257&lt;&gt;"",VALUE(AM3257),0)+IF(AM3259&lt;&gt;"",VALUE(AM3259),0)+IF(AM3261&lt;&gt;"",VALUE(AM3261),0)+IF(AM3263&lt;&gt;"",VALUE(AM3263),0)+IF(AM3265&lt;&gt;"",VALUE(AM3265),0)+IF(AM3267&lt;&gt;"",VALUE(AM3267),0)+IF(AM3269&lt;&gt;"",VALUE(AM3269),0)+IF(AM3271&lt;&gt;"",VALUE(AM3271),0)+IF(AM3273&lt;&gt;"",VALUE(AM3273),0)</f>
        <v>0</v>
      </c>
      <c r="AN3275" s="76"/>
      <c r="AO3275" s="76"/>
      <c r="AP3275" s="104"/>
      <c r="AQ3275" s="24">
        <f>IF(AQ3249&lt;&gt;"",VALUE(AQ3249),0)+IF(AQ3251&lt;&gt;"",VALUE(AQ3251),0)+IF(AQ3253&lt;&gt;"",VALUE(AQ3253),0)+IF(AQ3255&lt;&gt;"",VALUE(AQ3255),0)+IF(AQ3257&lt;&gt;"",VALUE(AQ3257),0)+IF(AQ3259&lt;&gt;"",VALUE(AQ3259),0)+IF(AQ3261&lt;&gt;"",VALUE(AQ3261),0)+IF(AQ3263&lt;&gt;"",VALUE(AQ3263),0)+IF(AQ3265&lt;&gt;"",VALUE(AQ3265),0)+IF(AQ3267&lt;&gt;"",VALUE(AQ3267),0)+IF(AQ3269&lt;&gt;"",VALUE(AQ3269),0)+IF(AQ3271&lt;&gt;"",VALUE(AQ3271),0)+IF(AQ3273&lt;&gt;"",VALUE(AQ3273),0)</f>
        <v>0</v>
      </c>
      <c r="AR3275" s="76"/>
      <c r="AS3275" s="76"/>
      <c r="AT3275" s="104"/>
      <c r="AU3275" s="24">
        <f>IF(AU3249&lt;&gt;"",VALUE(AU3249),0)+IF(AU3251&lt;&gt;"",VALUE(AU3251),0)+IF(AU3253&lt;&gt;"",VALUE(AU3253),0)+IF(AU3255&lt;&gt;"",VALUE(AU3255),0)+IF(AU3257&lt;&gt;"",VALUE(AU3257),0)+IF(AU3259&lt;&gt;"",VALUE(AU3259),0)+IF(AU3261&lt;&gt;"",VALUE(AU3261),0)+IF(AU3263&lt;&gt;"",VALUE(AU3263),0)+IF(AU3265&lt;&gt;"",VALUE(AU3265),0)+IF(AU3267&lt;&gt;"",VALUE(AU3267),0)+IF(AU3269&lt;&gt;"",VALUE(AU3269),0)+IF(AU3271&lt;&gt;"",VALUE(AU3271),0)+IF(AU3273&lt;&gt;"",VALUE(AU3273),0)</f>
        <v>0</v>
      </c>
      <c r="AV3275" s="76"/>
      <c r="AW3275" s="76"/>
      <c r="AX3275" s="104"/>
      <c r="AY3275" s="1"/>
      <c r="AZ3275" s="1"/>
      <c r="BA3275" s="1"/>
      <c r="BB3275" s="1"/>
      <c r="BC3275" s="1"/>
      <c r="BD3275" s="1"/>
      <c r="BE3275" s="1"/>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row>
    <row r="3276" spans="2:81" s="1" customFormat="1">
      <c r="B3276" s="19"/>
      <c r="C3276" s="19"/>
      <c r="D3276" s="19"/>
      <c r="E3276" s="19"/>
      <c r="F3276" s="19"/>
      <c r="G3276" s="19"/>
      <c r="H3276" s="19"/>
      <c r="I3276" s="19"/>
      <c r="J3276" s="19"/>
      <c r="K3276" s="19"/>
      <c r="L3276" s="19"/>
      <c r="M3276" s="19"/>
      <c r="N3276" s="19"/>
      <c r="O3276" s="25"/>
      <c r="P3276" s="77"/>
      <c r="Q3276" s="77"/>
      <c r="R3276" s="106"/>
      <c r="S3276" s="25"/>
      <c r="T3276" s="77"/>
      <c r="U3276" s="77"/>
      <c r="V3276" s="106"/>
      <c r="W3276" s="25"/>
      <c r="X3276" s="77"/>
      <c r="Y3276" s="77"/>
      <c r="Z3276" s="106"/>
      <c r="AA3276" s="25"/>
      <c r="AB3276" s="77"/>
      <c r="AC3276" s="77"/>
      <c r="AD3276" s="106"/>
      <c r="AE3276" s="25"/>
      <c r="AF3276" s="77"/>
      <c r="AG3276" s="77"/>
      <c r="AH3276" s="106"/>
      <c r="AI3276" s="25"/>
      <c r="AJ3276" s="77"/>
      <c r="AK3276" s="77"/>
      <c r="AL3276" s="106"/>
      <c r="AM3276" s="25"/>
      <c r="AN3276" s="77"/>
      <c r="AO3276" s="77"/>
      <c r="AP3276" s="106"/>
      <c r="AQ3276" s="25"/>
      <c r="AR3276" s="77"/>
      <c r="AS3276" s="77"/>
      <c r="AT3276" s="106"/>
      <c r="AU3276" s="25"/>
      <c r="AV3276" s="77"/>
      <c r="AW3276" s="77"/>
      <c r="AX3276" s="106"/>
      <c r="AY3276" s="1"/>
      <c r="AZ3276" s="1"/>
      <c r="BA3276" s="1"/>
      <c r="BB3276" s="1"/>
      <c r="BC3276" s="1"/>
      <c r="BD3276" s="1"/>
      <c r="BE3276" s="1"/>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row>
    <row r="3277" spans="2:81" s="1" customFormat="1">
      <c r="B3277" s="1" t="s">
        <v>7079</v>
      </c>
      <c r="C3277" s="1"/>
      <c r="D3277" s="1"/>
      <c r="E3277" s="1"/>
      <c r="F3277" s="1"/>
      <c r="G3277" s="1"/>
      <c r="H3277" s="1"/>
      <c r="I3277" s="1"/>
      <c r="J3277" s="1"/>
      <c r="K3277" s="1"/>
      <c r="L3277" s="1"/>
      <c r="M3277" s="1"/>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2"/>
      <c r="AM3277" s="1"/>
      <c r="AN3277" s="1"/>
      <c r="AO3277" s="1"/>
      <c r="AP3277" s="1"/>
      <c r="AQ3277" s="1"/>
      <c r="AR3277" s="1"/>
      <c r="AS3277" s="1"/>
      <c r="AT3277" s="1"/>
      <c r="AU3277" s="1"/>
      <c r="AV3277" s="1"/>
      <c r="AW3277" s="1"/>
      <c r="AX3277" s="1"/>
      <c r="AY3277" s="1"/>
      <c r="AZ3277" s="1"/>
      <c r="BA3277" s="1"/>
      <c r="BB3277" s="1"/>
      <c r="BC3277" s="1"/>
      <c r="BD3277" s="1"/>
      <c r="BE3277" s="1"/>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row>
    <row r="3278" spans="2:81" s="1" customFormat="1">
      <c r="B3278" s="1" t="s">
        <v>7689</v>
      </c>
      <c r="C3278" s="1"/>
      <c r="D3278" s="1"/>
      <c r="E3278" s="1"/>
      <c r="F3278" s="1"/>
      <c r="G3278" s="1"/>
      <c r="H3278" s="1"/>
      <c r="I3278" s="1"/>
      <c r="J3278" s="1"/>
      <c r="K3278" s="1"/>
      <c r="L3278" s="1"/>
      <c r="M3278" s="1"/>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2"/>
      <c r="AM3278" s="1"/>
      <c r="AN3278" s="1"/>
      <c r="AO3278" s="1"/>
      <c r="AP3278" s="1"/>
      <c r="AQ3278" s="1"/>
      <c r="AR3278" s="1"/>
      <c r="AS3278" s="1"/>
      <c r="AT3278" s="1"/>
      <c r="AU3278" s="1"/>
      <c r="AV3278" s="1"/>
      <c r="AW3278" s="1"/>
      <c r="AX3278" s="1"/>
      <c r="AY3278" s="1"/>
      <c r="AZ3278" s="1"/>
      <c r="BA3278" s="1"/>
      <c r="BB3278" s="1"/>
      <c r="BC3278" s="1"/>
      <c r="BD3278" s="1"/>
      <c r="BE3278" s="1"/>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row>
    <row r="3279" spans="2:81" s="1" customFormat="1">
      <c r="B3279" s="1" t="s">
        <v>7690</v>
      </c>
      <c r="C3279" s="1"/>
      <c r="D3279" s="1"/>
      <c r="E3279" s="1"/>
      <c r="F3279" s="1"/>
      <c r="G3279" s="1"/>
      <c r="H3279" s="1"/>
      <c r="I3279" s="1"/>
      <c r="J3279" s="1"/>
      <c r="K3279" s="1"/>
      <c r="L3279" s="1"/>
      <c r="M3279" s="1"/>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2"/>
      <c r="AM3279" s="1"/>
      <c r="AN3279" s="1"/>
      <c r="AO3279" s="1"/>
      <c r="AP3279" s="1"/>
      <c r="AQ3279" s="1"/>
      <c r="AR3279" s="1"/>
      <c r="AS3279" s="1"/>
      <c r="AT3279" s="1"/>
      <c r="AU3279" s="1"/>
      <c r="AV3279" s="1"/>
      <c r="AW3279" s="1"/>
      <c r="AX3279" s="1"/>
      <c r="AY3279" s="1"/>
      <c r="AZ3279" s="1"/>
      <c r="BA3279" s="1"/>
      <c r="BB3279" s="1"/>
      <c r="BC3279" s="1"/>
      <c r="BD3279" s="1"/>
      <c r="BE3279" s="1"/>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row>
    <row r="3280" spans="2:81" s="1" customFormat="1">
      <c r="B3280" s="1" t="s">
        <v>7244</v>
      </c>
      <c r="C3280" s="1"/>
      <c r="D3280" s="1"/>
      <c r="E3280" s="1"/>
      <c r="F3280" s="1"/>
      <c r="G3280" s="1"/>
      <c r="H3280" s="1"/>
      <c r="I3280" s="1"/>
      <c r="J3280" s="1"/>
      <c r="K3280" s="1"/>
      <c r="L3280" s="1"/>
      <c r="M3280" s="1"/>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2"/>
      <c r="AM3280" s="1"/>
      <c r="AN3280" s="1"/>
      <c r="AO3280" s="1"/>
      <c r="AP3280" s="1"/>
      <c r="AQ3280" s="1"/>
      <c r="AR3280" s="1"/>
      <c r="AS3280" s="1"/>
      <c r="AT3280" s="1"/>
      <c r="AU3280" s="1"/>
      <c r="AV3280" s="1"/>
      <c r="AW3280" s="1"/>
      <c r="AX3280" s="1"/>
      <c r="AY3280" s="1"/>
      <c r="AZ3280" s="1"/>
      <c r="BA3280" s="1"/>
      <c r="BB3280" s="1"/>
      <c r="BC3280" s="1"/>
      <c r="BD3280" s="1"/>
      <c r="BE3280" s="1"/>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row>
    <row r="3281" spans="1:43">
      <c r="B3281" s="1" t="s">
        <v>7691</v>
      </c>
    </row>
    <row r="3282" spans="1:43">
      <c r="B3282" s="1" t="s">
        <v>7161</v>
      </c>
    </row>
    <row r="3283" spans="1:43">
      <c r="B3283" s="1" t="s">
        <v>7692</v>
      </c>
    </row>
    <row r="3285" spans="1:43">
      <c r="A3285" s="6" t="s">
        <v>5087</v>
      </c>
    </row>
    <row r="3287" spans="1:43">
      <c r="B3287" s="16"/>
      <c r="C3287" s="16"/>
      <c r="D3287" s="16"/>
      <c r="E3287" s="16"/>
      <c r="F3287" s="16"/>
      <c r="G3287" s="16"/>
      <c r="H3287" s="16" t="s">
        <v>7183</v>
      </c>
      <c r="I3287" s="16"/>
      <c r="J3287" s="16"/>
      <c r="K3287" s="16"/>
      <c r="L3287" s="16"/>
      <c r="M3287" s="16"/>
      <c r="N3287" s="16" t="s">
        <v>7184</v>
      </c>
      <c r="O3287" s="16"/>
      <c r="P3287" s="16"/>
      <c r="Q3287" s="16"/>
      <c r="R3287" s="16"/>
      <c r="S3287" s="16"/>
      <c r="T3287" s="16"/>
      <c r="U3287" s="16"/>
      <c r="V3287" s="16"/>
      <c r="W3287" s="16"/>
      <c r="X3287" s="16"/>
      <c r="Y3287" s="16"/>
      <c r="Z3287" s="16" t="s">
        <v>7185</v>
      </c>
      <c r="AA3287" s="16"/>
      <c r="AB3287" s="16"/>
      <c r="AC3287" s="16"/>
      <c r="AD3287" s="16"/>
      <c r="AE3287" s="16"/>
      <c r="AF3287" s="16" t="s">
        <v>4344</v>
      </c>
      <c r="AG3287" s="16"/>
      <c r="AH3287" s="16"/>
      <c r="AI3287" s="16"/>
      <c r="AJ3287" s="16"/>
      <c r="AK3287" s="16"/>
      <c r="AL3287" s="16" t="s">
        <v>4954</v>
      </c>
      <c r="AM3287" s="16"/>
      <c r="AN3287" s="16"/>
      <c r="AO3287" s="16"/>
      <c r="AP3287" s="16"/>
      <c r="AQ3287" s="16"/>
    </row>
    <row r="3288" spans="1:43" ht="14.25" customHeight="1">
      <c r="B3288" s="16"/>
      <c r="C3288" s="16"/>
      <c r="D3288" s="16"/>
      <c r="E3288" s="16"/>
      <c r="F3288" s="16"/>
      <c r="G3288" s="16"/>
      <c r="H3288" s="16"/>
      <c r="I3288" s="16"/>
      <c r="J3288" s="16"/>
      <c r="K3288" s="16"/>
      <c r="L3288" s="16"/>
      <c r="M3288" s="16"/>
      <c r="N3288" s="56" t="s">
        <v>7186</v>
      </c>
      <c r="O3288" s="56"/>
      <c r="P3288" s="56"/>
      <c r="Q3288" s="56"/>
      <c r="R3288" s="56"/>
      <c r="S3288" s="56"/>
      <c r="T3288" s="56" t="s">
        <v>7188</v>
      </c>
      <c r="U3288" s="56"/>
      <c r="V3288" s="56"/>
      <c r="W3288" s="56"/>
      <c r="X3288" s="56"/>
      <c r="Y3288" s="56"/>
      <c r="Z3288" s="16"/>
      <c r="AA3288" s="16"/>
      <c r="AB3288" s="16"/>
      <c r="AC3288" s="16"/>
      <c r="AD3288" s="16"/>
      <c r="AE3288" s="16"/>
      <c r="AF3288" s="16"/>
      <c r="AG3288" s="16"/>
      <c r="AH3288" s="16"/>
      <c r="AI3288" s="16"/>
      <c r="AJ3288" s="16"/>
      <c r="AK3288" s="16"/>
      <c r="AL3288" s="16"/>
      <c r="AM3288" s="16"/>
      <c r="AN3288" s="16"/>
      <c r="AO3288" s="16"/>
      <c r="AP3288" s="16"/>
      <c r="AQ3288" s="16"/>
    </row>
    <row r="3289" spans="1:43">
      <c r="B3289" s="16" t="s">
        <v>7189</v>
      </c>
      <c r="C3289" s="16"/>
      <c r="D3289" s="16"/>
      <c r="E3289" s="16"/>
      <c r="F3289" s="16"/>
      <c r="G3289" s="16"/>
      <c r="H3289" s="134" t="str">
        <f>'D1'!G1810&amp;""</f>
        <v/>
      </c>
      <c r="I3289" s="138"/>
      <c r="J3289" s="138"/>
      <c r="K3289" s="138"/>
      <c r="L3289" s="138" t="s">
        <v>7276</v>
      </c>
      <c r="M3289" s="165"/>
      <c r="N3289" s="134" t="str">
        <f>'D1'!G1811&amp;""</f>
        <v/>
      </c>
      <c r="O3289" s="138"/>
      <c r="P3289" s="138"/>
      <c r="Q3289" s="138"/>
      <c r="R3289" s="138" t="s">
        <v>7276</v>
      </c>
      <c r="S3289" s="165"/>
      <c r="T3289" s="134" t="str">
        <f>'D1'!G1812&amp;""</f>
        <v/>
      </c>
      <c r="U3289" s="138"/>
      <c r="V3289" s="138"/>
      <c r="W3289" s="138"/>
      <c r="X3289" s="138" t="s">
        <v>7276</v>
      </c>
      <c r="Y3289" s="165"/>
      <c r="Z3289" s="134" t="str">
        <f>'D1'!G1813&amp;""</f>
        <v/>
      </c>
      <c r="AA3289" s="138"/>
      <c r="AB3289" s="138"/>
      <c r="AC3289" s="138"/>
      <c r="AD3289" s="138" t="s">
        <v>7276</v>
      </c>
      <c r="AE3289" s="165"/>
      <c r="AF3289" s="134" t="str">
        <f>'D1'!G1815&amp;""</f>
        <v/>
      </c>
      <c r="AG3289" s="138"/>
      <c r="AH3289" s="138"/>
      <c r="AI3289" s="138"/>
      <c r="AJ3289" s="138" t="s">
        <v>7276</v>
      </c>
      <c r="AK3289" s="165"/>
      <c r="AL3289" s="134" t="str">
        <f>'D1'!G1816&amp;""</f>
        <v/>
      </c>
      <c r="AM3289" s="138"/>
      <c r="AN3289" s="138"/>
      <c r="AO3289" s="138"/>
      <c r="AP3289" s="138" t="s">
        <v>7276</v>
      </c>
      <c r="AQ3289" s="165"/>
    </row>
    <row r="3290" spans="1:43">
      <c r="B3290" s="16"/>
      <c r="C3290" s="16"/>
      <c r="D3290" s="16"/>
      <c r="E3290" s="16"/>
      <c r="F3290" s="16"/>
      <c r="G3290" s="16"/>
      <c r="H3290" s="135"/>
      <c r="I3290" s="139"/>
      <c r="J3290" s="139"/>
      <c r="K3290" s="139"/>
      <c r="L3290" s="139"/>
      <c r="M3290" s="166"/>
      <c r="N3290" s="135"/>
      <c r="O3290" s="139"/>
      <c r="P3290" s="139"/>
      <c r="Q3290" s="139"/>
      <c r="R3290" s="139"/>
      <c r="S3290" s="166"/>
      <c r="T3290" s="135"/>
      <c r="U3290" s="139"/>
      <c r="V3290" s="139"/>
      <c r="W3290" s="139"/>
      <c r="X3290" s="139"/>
      <c r="Y3290" s="166"/>
      <c r="Z3290" s="135"/>
      <c r="AA3290" s="139"/>
      <c r="AB3290" s="139"/>
      <c r="AC3290" s="139"/>
      <c r="AD3290" s="139"/>
      <c r="AE3290" s="166"/>
      <c r="AF3290" s="135"/>
      <c r="AG3290" s="139"/>
      <c r="AH3290" s="139"/>
      <c r="AI3290" s="139"/>
      <c r="AJ3290" s="139"/>
      <c r="AK3290" s="166"/>
      <c r="AL3290" s="135"/>
      <c r="AM3290" s="139"/>
      <c r="AN3290" s="139"/>
      <c r="AO3290" s="139"/>
      <c r="AP3290" s="139"/>
      <c r="AQ3290" s="166"/>
    </row>
    <row r="3291" spans="1:43">
      <c r="B3291" s="1" t="s">
        <v>6851</v>
      </c>
    </row>
    <row r="3292" spans="1:43">
      <c r="B3292" s="1" t="s">
        <v>7716</v>
      </c>
    </row>
    <row r="3293" spans="1:43">
      <c r="B3293" s="1" t="s">
        <v>3843</v>
      </c>
    </row>
    <row r="3295" spans="1:43">
      <c r="A3295" s="6" t="s">
        <v>726</v>
      </c>
    </row>
    <row r="3297" spans="1:33">
      <c r="B3297" s="11" t="s">
        <v>288</v>
      </c>
      <c r="C3297" s="35"/>
      <c r="D3297" s="35"/>
      <c r="E3297" s="35"/>
      <c r="F3297" s="35"/>
      <c r="G3297" s="35"/>
      <c r="H3297" s="35"/>
      <c r="I3297" s="35"/>
      <c r="J3297" s="35"/>
      <c r="K3297" s="35"/>
      <c r="L3297" s="35"/>
      <c r="M3297" s="35"/>
      <c r="N3297" s="143"/>
      <c r="O3297" s="11" t="s">
        <v>540</v>
      </c>
      <c r="P3297" s="143"/>
    </row>
    <row r="3298" spans="1:33">
      <c r="B3298" s="14" t="s">
        <v>1452</v>
      </c>
      <c r="C3298" s="81"/>
      <c r="D3298" s="81"/>
      <c r="E3298" s="81"/>
      <c r="F3298" s="81"/>
      <c r="G3298" s="81"/>
      <c r="H3298" s="81"/>
      <c r="I3298" s="81"/>
      <c r="J3298" s="81"/>
      <c r="K3298" s="81"/>
      <c r="L3298" s="81"/>
      <c r="M3298" s="81"/>
      <c r="N3298" s="144"/>
      <c r="O3298" s="69" t="str">
        <f>'D1'!G1817&amp;""</f>
        <v/>
      </c>
      <c r="P3298" s="104"/>
      <c r="R3298" s="1" t="s">
        <v>7124</v>
      </c>
    </row>
    <row r="3299" spans="1:33">
      <c r="B3299" s="38"/>
      <c r="C3299" s="82"/>
      <c r="D3299" s="82"/>
      <c r="E3299" s="82"/>
      <c r="F3299" s="82"/>
      <c r="G3299" s="82"/>
      <c r="H3299" s="82"/>
      <c r="I3299" s="82"/>
      <c r="J3299" s="82"/>
      <c r="K3299" s="82"/>
      <c r="L3299" s="82"/>
      <c r="M3299" s="82"/>
      <c r="N3299" s="145"/>
      <c r="O3299" s="25"/>
      <c r="P3299" s="106"/>
      <c r="R3299" s="1" t="s">
        <v>7129</v>
      </c>
    </row>
    <row r="3301" spans="1:33">
      <c r="A3301" s="6" t="s">
        <v>7642</v>
      </c>
    </row>
    <row r="3303" spans="1:33">
      <c r="B3303" s="11" t="s">
        <v>288</v>
      </c>
      <c r="C3303" s="35"/>
      <c r="D3303" s="35"/>
      <c r="E3303" s="35"/>
      <c r="F3303" s="35"/>
      <c r="G3303" s="35"/>
      <c r="H3303" s="35"/>
      <c r="I3303" s="35"/>
      <c r="J3303" s="35"/>
      <c r="K3303" s="35"/>
      <c r="L3303" s="35"/>
      <c r="M3303" s="35"/>
      <c r="N3303" s="143"/>
      <c r="O3303" s="11" t="s">
        <v>540</v>
      </c>
      <c r="P3303" s="143"/>
    </row>
    <row r="3304" spans="1:33">
      <c r="B3304" s="8" t="s">
        <v>5661</v>
      </c>
      <c r="C3304" s="65"/>
      <c r="D3304" s="65"/>
      <c r="E3304" s="65"/>
      <c r="F3304" s="65"/>
      <c r="G3304" s="65"/>
      <c r="H3304" s="65"/>
      <c r="I3304" s="65"/>
      <c r="J3304" s="65"/>
      <c r="K3304" s="65"/>
      <c r="L3304" s="65"/>
      <c r="M3304" s="65"/>
      <c r="N3304" s="136"/>
      <c r="O3304" s="69" t="str">
        <f>'D1'!G1818&amp;""</f>
        <v/>
      </c>
      <c r="P3304" s="104"/>
      <c r="R3304" s="1" t="s">
        <v>7124</v>
      </c>
    </row>
    <row r="3305" spans="1:33">
      <c r="B3305" s="9"/>
      <c r="C3305" s="70"/>
      <c r="D3305" s="70"/>
      <c r="E3305" s="70"/>
      <c r="F3305" s="70"/>
      <c r="G3305" s="70"/>
      <c r="H3305" s="70"/>
      <c r="I3305" s="70"/>
      <c r="J3305" s="70"/>
      <c r="K3305" s="70"/>
      <c r="L3305" s="70"/>
      <c r="M3305" s="70"/>
      <c r="N3305" s="137"/>
      <c r="O3305" s="25"/>
      <c r="P3305" s="106"/>
      <c r="R3305" s="1" t="s">
        <v>7129</v>
      </c>
    </row>
    <row r="3307" spans="1:33">
      <c r="B3307" s="11" t="s">
        <v>288</v>
      </c>
      <c r="C3307" s="35"/>
      <c r="D3307" s="35"/>
      <c r="E3307" s="35"/>
      <c r="F3307" s="35"/>
      <c r="G3307" s="35"/>
      <c r="H3307" s="35"/>
      <c r="I3307" s="35"/>
      <c r="J3307" s="35"/>
      <c r="K3307" s="35"/>
      <c r="L3307" s="35"/>
      <c r="M3307" s="35"/>
      <c r="N3307" s="143"/>
      <c r="O3307" s="11" t="s">
        <v>540</v>
      </c>
      <c r="P3307" s="143"/>
      <c r="Q3307" s="11" t="s">
        <v>288</v>
      </c>
      <c r="R3307" s="35"/>
      <c r="S3307" s="35"/>
      <c r="T3307" s="35"/>
      <c r="U3307" s="35"/>
      <c r="V3307" s="35"/>
      <c r="W3307" s="35"/>
      <c r="X3307" s="35"/>
      <c r="Y3307" s="35"/>
      <c r="Z3307" s="35"/>
      <c r="AA3307" s="35"/>
      <c r="AB3307" s="35"/>
      <c r="AC3307" s="143"/>
      <c r="AD3307" s="11" t="s">
        <v>540</v>
      </c>
      <c r="AE3307" s="143"/>
    </row>
    <row r="3308" spans="1:33">
      <c r="B3308" s="8" t="s">
        <v>5380</v>
      </c>
      <c r="C3308" s="65"/>
      <c r="D3308" s="65"/>
      <c r="E3308" s="65"/>
      <c r="F3308" s="65"/>
      <c r="G3308" s="65"/>
      <c r="H3308" s="65"/>
      <c r="I3308" s="65"/>
      <c r="J3308" s="65"/>
      <c r="K3308" s="65"/>
      <c r="L3308" s="65"/>
      <c r="M3308" s="65"/>
      <c r="N3308" s="136"/>
      <c r="O3308" s="69" t="str">
        <f>'D1'!G1819&amp;""</f>
        <v/>
      </c>
      <c r="P3308" s="104"/>
      <c r="Q3308" s="8" t="s">
        <v>120</v>
      </c>
      <c r="R3308" s="65"/>
      <c r="S3308" s="65"/>
      <c r="T3308" s="65"/>
      <c r="U3308" s="65"/>
      <c r="V3308" s="65"/>
      <c r="W3308" s="65"/>
      <c r="X3308" s="65"/>
      <c r="Y3308" s="65"/>
      <c r="Z3308" s="65"/>
      <c r="AA3308" s="65"/>
      <c r="AB3308" s="65"/>
      <c r="AC3308" s="136"/>
      <c r="AD3308" s="69" t="str">
        <f>'D1'!G1820&amp;""</f>
        <v/>
      </c>
      <c r="AE3308" s="104"/>
      <c r="AG3308" s="1" t="s">
        <v>7124</v>
      </c>
    </row>
    <row r="3309" spans="1:33">
      <c r="B3309" s="9"/>
      <c r="C3309" s="70"/>
      <c r="D3309" s="70"/>
      <c r="E3309" s="70"/>
      <c r="F3309" s="70"/>
      <c r="G3309" s="70"/>
      <c r="H3309" s="70"/>
      <c r="I3309" s="70"/>
      <c r="J3309" s="70"/>
      <c r="K3309" s="70"/>
      <c r="L3309" s="70"/>
      <c r="M3309" s="70"/>
      <c r="N3309" s="137"/>
      <c r="O3309" s="25"/>
      <c r="P3309" s="106"/>
      <c r="Q3309" s="9"/>
      <c r="R3309" s="70"/>
      <c r="S3309" s="70"/>
      <c r="T3309" s="70"/>
      <c r="U3309" s="70"/>
      <c r="V3309" s="70"/>
      <c r="W3309" s="70"/>
      <c r="X3309" s="70"/>
      <c r="Y3309" s="70"/>
      <c r="Z3309" s="70"/>
      <c r="AA3309" s="70"/>
      <c r="AB3309" s="70"/>
      <c r="AC3309" s="137"/>
      <c r="AD3309" s="25"/>
      <c r="AE3309" s="106"/>
      <c r="AG3309" s="1" t="s">
        <v>7129</v>
      </c>
    </row>
    <row r="3311" spans="1:33">
      <c r="A3311" s="6" t="s">
        <v>7643</v>
      </c>
    </row>
    <row r="3313" spans="1:57">
      <c r="B3313" s="11" t="s">
        <v>288</v>
      </c>
      <c r="C3313" s="35"/>
      <c r="D3313" s="35"/>
      <c r="E3313" s="35"/>
      <c r="F3313" s="35"/>
      <c r="G3313" s="35"/>
      <c r="H3313" s="35"/>
      <c r="I3313" s="35"/>
      <c r="J3313" s="35"/>
      <c r="K3313" s="35"/>
      <c r="L3313" s="35"/>
      <c r="M3313" s="35"/>
      <c r="N3313" s="143"/>
      <c r="O3313" s="11" t="s">
        <v>540</v>
      </c>
      <c r="P3313" s="143"/>
    </row>
    <row r="3314" spans="1:57">
      <c r="B3314" s="8" t="s">
        <v>5213</v>
      </c>
      <c r="C3314" s="65"/>
      <c r="D3314" s="65"/>
      <c r="E3314" s="65"/>
      <c r="F3314" s="65"/>
      <c r="G3314" s="65"/>
      <c r="H3314" s="65"/>
      <c r="I3314" s="65"/>
      <c r="J3314" s="65"/>
      <c r="K3314" s="65"/>
      <c r="L3314" s="65"/>
      <c r="M3314" s="65"/>
      <c r="N3314" s="136"/>
      <c r="O3314" s="69" t="str">
        <f>'D1'!G1821&amp;""</f>
        <v/>
      </c>
      <c r="P3314" s="104"/>
      <c r="R3314" s="1" t="s">
        <v>7124</v>
      </c>
    </row>
    <row r="3315" spans="1:57">
      <c r="B3315" s="9"/>
      <c r="C3315" s="70"/>
      <c r="D3315" s="70"/>
      <c r="E3315" s="70"/>
      <c r="F3315" s="70"/>
      <c r="G3315" s="70"/>
      <c r="H3315" s="70"/>
      <c r="I3315" s="70"/>
      <c r="J3315" s="70"/>
      <c r="K3315" s="70"/>
      <c r="L3315" s="70"/>
      <c r="M3315" s="70"/>
      <c r="N3315" s="137"/>
      <c r="O3315" s="25"/>
      <c r="P3315" s="106"/>
      <c r="R3315" s="1" t="s">
        <v>7129</v>
      </c>
    </row>
    <row r="3316" spans="1:57">
      <c r="B3316" s="65"/>
      <c r="O3316" s="2"/>
      <c r="P3316" s="2"/>
    </row>
    <row r="3317" spans="1:57">
      <c r="B3317" s="3" t="s">
        <v>7334</v>
      </c>
      <c r="C3317" s="3"/>
      <c r="D3317" s="3"/>
      <c r="E3317" s="3"/>
      <c r="F3317" s="3"/>
      <c r="G3317" s="3"/>
      <c r="H3317" s="3"/>
      <c r="I3317" s="3"/>
      <c r="J3317" s="3"/>
      <c r="K3317" s="3"/>
      <c r="L3317" s="3"/>
      <c r="M3317" s="3"/>
      <c r="N3317" s="3"/>
      <c r="O3317" s="3"/>
      <c r="P3317" s="3"/>
      <c r="Q3317" s="3"/>
      <c r="R3317" s="3"/>
      <c r="S3317" s="3"/>
      <c r="T3317" s="3"/>
      <c r="U3317" s="3"/>
      <c r="V3317" s="3"/>
      <c r="W3317" s="3"/>
      <c r="X3317" s="3"/>
      <c r="Y3317" s="3"/>
      <c r="Z3317" s="3"/>
      <c r="AA3317" s="3"/>
      <c r="AB3317" s="3"/>
      <c r="AC3317" s="3"/>
      <c r="AD3317" s="3"/>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row>
    <row r="3318" spans="1:57">
      <c r="B3318" s="3"/>
      <c r="C3318" s="11" t="s">
        <v>288</v>
      </c>
      <c r="D3318" s="35"/>
      <c r="E3318" s="35"/>
      <c r="F3318" s="35"/>
      <c r="G3318" s="35"/>
      <c r="H3318" s="35"/>
      <c r="I3318" s="35"/>
      <c r="J3318" s="35"/>
      <c r="K3318" s="35"/>
      <c r="L3318" s="35"/>
      <c r="M3318" s="35"/>
      <c r="N3318" s="35"/>
      <c r="O3318" s="35"/>
      <c r="P3318" s="35"/>
      <c r="Q3318" s="11" t="s">
        <v>540</v>
      </c>
      <c r="R3318" s="143"/>
      <c r="S3318" s="11" t="s">
        <v>288</v>
      </c>
      <c r="T3318" s="35"/>
      <c r="U3318" s="35"/>
      <c r="V3318" s="35"/>
      <c r="W3318" s="35"/>
      <c r="X3318" s="35"/>
      <c r="Y3318" s="35"/>
      <c r="Z3318" s="35"/>
      <c r="AA3318" s="35"/>
      <c r="AB3318" s="35"/>
      <c r="AC3318" s="35"/>
      <c r="AD3318" s="35"/>
      <c r="AE3318" s="35"/>
      <c r="AF3318" s="35"/>
      <c r="AG3318" s="11" t="s">
        <v>540</v>
      </c>
      <c r="AH3318" s="143"/>
      <c r="AI3318" s="11" t="s">
        <v>288</v>
      </c>
      <c r="AJ3318" s="35"/>
      <c r="AK3318" s="35"/>
      <c r="AL3318" s="35"/>
      <c r="AM3318" s="35"/>
      <c r="AN3318" s="35"/>
      <c r="AO3318" s="35"/>
      <c r="AP3318" s="35"/>
      <c r="AQ3318" s="35"/>
      <c r="AR3318" s="35"/>
      <c r="AS3318" s="35"/>
      <c r="AT3318" s="35"/>
      <c r="AU3318" s="35"/>
      <c r="AV3318" s="35"/>
      <c r="AW3318" s="11" t="s">
        <v>540</v>
      </c>
      <c r="AX3318" s="143"/>
    </row>
    <row r="3319" spans="1:57">
      <c r="B3319" s="3"/>
      <c r="C3319" s="17" t="s">
        <v>7613</v>
      </c>
      <c r="D3319" s="72"/>
      <c r="E3319" s="72"/>
      <c r="F3319" s="72"/>
      <c r="G3319" s="72"/>
      <c r="H3319" s="72"/>
      <c r="I3319" s="72"/>
      <c r="J3319" s="72"/>
      <c r="K3319" s="72"/>
      <c r="L3319" s="72"/>
      <c r="M3319" s="72"/>
      <c r="N3319" s="72"/>
      <c r="O3319" s="72"/>
      <c r="P3319" s="72"/>
      <c r="Q3319" s="69" t="str">
        <f>'D1'!G1822&amp;""</f>
        <v/>
      </c>
      <c r="R3319" s="104"/>
      <c r="S3319" s="17" t="s">
        <v>1073</v>
      </c>
      <c r="T3319" s="72"/>
      <c r="U3319" s="72"/>
      <c r="V3319" s="72"/>
      <c r="W3319" s="72"/>
      <c r="X3319" s="72"/>
      <c r="Y3319" s="72"/>
      <c r="Z3319" s="72"/>
      <c r="AA3319" s="72"/>
      <c r="AB3319" s="72"/>
      <c r="AC3319" s="72"/>
      <c r="AD3319" s="72"/>
      <c r="AE3319" s="72"/>
      <c r="AF3319" s="72"/>
      <c r="AG3319" s="69" t="str">
        <f>'D1'!G1823&amp;""</f>
        <v/>
      </c>
      <c r="AH3319" s="104"/>
      <c r="AI3319" s="17" t="s">
        <v>5383</v>
      </c>
      <c r="AJ3319" s="72"/>
      <c r="AK3319" s="72"/>
      <c r="AL3319" s="72"/>
      <c r="AM3319" s="72"/>
      <c r="AN3319" s="72"/>
      <c r="AO3319" s="72"/>
      <c r="AP3319" s="72"/>
      <c r="AQ3319" s="72"/>
      <c r="AR3319" s="72"/>
      <c r="AS3319" s="72"/>
      <c r="AT3319" s="72"/>
      <c r="AU3319" s="72"/>
      <c r="AV3319" s="72"/>
      <c r="AW3319" s="69" t="str">
        <f>'D1'!G1824&amp;""</f>
        <v/>
      </c>
      <c r="AX3319" s="104"/>
      <c r="AZ3319" s="1" t="s">
        <v>7124</v>
      </c>
    </row>
    <row r="3320" spans="1:57">
      <c r="B3320" s="3"/>
      <c r="C3320" s="18"/>
      <c r="D3320" s="73"/>
      <c r="E3320" s="73"/>
      <c r="F3320" s="73"/>
      <c r="G3320" s="73"/>
      <c r="H3320" s="73"/>
      <c r="I3320" s="73"/>
      <c r="J3320" s="73"/>
      <c r="K3320" s="73"/>
      <c r="L3320" s="73"/>
      <c r="M3320" s="73"/>
      <c r="N3320" s="73"/>
      <c r="O3320" s="73"/>
      <c r="P3320" s="73"/>
      <c r="Q3320" s="25"/>
      <c r="R3320" s="106"/>
      <c r="S3320" s="18"/>
      <c r="T3320" s="73"/>
      <c r="U3320" s="73"/>
      <c r="V3320" s="73"/>
      <c r="W3320" s="73"/>
      <c r="X3320" s="73"/>
      <c r="Y3320" s="73"/>
      <c r="Z3320" s="73"/>
      <c r="AA3320" s="73"/>
      <c r="AB3320" s="73"/>
      <c r="AC3320" s="73"/>
      <c r="AD3320" s="73"/>
      <c r="AE3320" s="73"/>
      <c r="AF3320" s="73"/>
      <c r="AG3320" s="25"/>
      <c r="AH3320" s="106"/>
      <c r="AI3320" s="18"/>
      <c r="AJ3320" s="73"/>
      <c r="AK3320" s="73"/>
      <c r="AL3320" s="73"/>
      <c r="AM3320" s="73"/>
      <c r="AN3320" s="73"/>
      <c r="AO3320" s="73"/>
      <c r="AP3320" s="73"/>
      <c r="AQ3320" s="73"/>
      <c r="AR3320" s="73"/>
      <c r="AS3320" s="73"/>
      <c r="AT3320" s="73"/>
      <c r="AU3320" s="73"/>
      <c r="AV3320" s="73"/>
      <c r="AW3320" s="25"/>
      <c r="AX3320" s="106"/>
      <c r="AZ3320" s="1" t="s">
        <v>7129</v>
      </c>
    </row>
    <row r="3321" spans="1:57">
      <c r="B3321" s="3"/>
      <c r="C3321" s="17" t="s">
        <v>7308</v>
      </c>
      <c r="D3321" s="72"/>
      <c r="E3321" s="72"/>
      <c r="F3321" s="72"/>
      <c r="G3321" s="72"/>
      <c r="H3321" s="72"/>
      <c r="I3321" s="72"/>
      <c r="J3321" s="72"/>
      <c r="K3321" s="72"/>
      <c r="L3321" s="72"/>
      <c r="M3321" s="72"/>
      <c r="N3321" s="72"/>
      <c r="O3321" s="72"/>
      <c r="P3321" s="72"/>
      <c r="Q3321" s="69" t="str">
        <f>'D1'!G1825&amp;""</f>
        <v/>
      </c>
      <c r="R3321" s="104"/>
      <c r="S3321" s="17" t="s">
        <v>7040</v>
      </c>
      <c r="T3321" s="72"/>
      <c r="U3321" s="72"/>
      <c r="V3321" s="72"/>
      <c r="W3321" s="72"/>
      <c r="X3321" s="72"/>
      <c r="Y3321" s="72"/>
      <c r="Z3321" s="72"/>
      <c r="AA3321" s="72"/>
      <c r="AB3321" s="72"/>
      <c r="AC3321" s="72"/>
      <c r="AD3321" s="72"/>
      <c r="AE3321" s="72"/>
      <c r="AF3321" s="72"/>
      <c r="AG3321" s="69" t="str">
        <f>'D1'!G1826&amp;""</f>
        <v/>
      </c>
      <c r="AH3321" s="104"/>
      <c r="AI3321" s="17" t="s">
        <v>7614</v>
      </c>
      <c r="AJ3321" s="72"/>
      <c r="AK3321" s="72"/>
      <c r="AL3321" s="72"/>
      <c r="AM3321" s="72"/>
      <c r="AN3321" s="72"/>
      <c r="AO3321" s="72"/>
      <c r="AP3321" s="72"/>
      <c r="AQ3321" s="72"/>
      <c r="AR3321" s="72"/>
      <c r="AS3321" s="72"/>
      <c r="AT3321" s="72"/>
      <c r="AU3321" s="72"/>
      <c r="AV3321" s="72"/>
      <c r="AW3321" s="69" t="str">
        <f>'D1'!G1827&amp;""</f>
        <v/>
      </c>
      <c r="AX3321" s="104"/>
    </row>
    <row r="3322" spans="1:57">
      <c r="B3322" s="3"/>
      <c r="C3322" s="18"/>
      <c r="D3322" s="73"/>
      <c r="E3322" s="73"/>
      <c r="F3322" s="73"/>
      <c r="G3322" s="73"/>
      <c r="H3322" s="73"/>
      <c r="I3322" s="73"/>
      <c r="J3322" s="73"/>
      <c r="K3322" s="73"/>
      <c r="L3322" s="73"/>
      <c r="M3322" s="73"/>
      <c r="N3322" s="73"/>
      <c r="O3322" s="73"/>
      <c r="P3322" s="73"/>
      <c r="Q3322" s="25"/>
      <c r="R3322" s="106"/>
      <c r="S3322" s="18"/>
      <c r="T3322" s="73"/>
      <c r="U3322" s="73"/>
      <c r="V3322" s="73"/>
      <c r="W3322" s="73"/>
      <c r="X3322" s="73"/>
      <c r="Y3322" s="73"/>
      <c r="Z3322" s="73"/>
      <c r="AA3322" s="73"/>
      <c r="AB3322" s="73"/>
      <c r="AC3322" s="73"/>
      <c r="AD3322" s="73"/>
      <c r="AE3322" s="73"/>
      <c r="AF3322" s="73"/>
      <c r="AG3322" s="25"/>
      <c r="AH3322" s="106"/>
      <c r="AI3322" s="18"/>
      <c r="AJ3322" s="73"/>
      <c r="AK3322" s="73"/>
      <c r="AL3322" s="73"/>
      <c r="AM3322" s="73"/>
      <c r="AN3322" s="73"/>
      <c r="AO3322" s="73"/>
      <c r="AP3322" s="73"/>
      <c r="AQ3322" s="73"/>
      <c r="AR3322" s="73"/>
      <c r="AS3322" s="73"/>
      <c r="AT3322" s="73"/>
      <c r="AU3322" s="73"/>
      <c r="AV3322" s="73"/>
      <c r="AW3322" s="25"/>
      <c r="AX3322" s="106"/>
    </row>
    <row r="3323" spans="1:57">
      <c r="B3323" s="66"/>
      <c r="C3323" s="17" t="s">
        <v>3406</v>
      </c>
      <c r="D3323" s="72"/>
      <c r="E3323" s="72"/>
      <c r="F3323" s="72"/>
      <c r="G3323" s="72"/>
      <c r="H3323" s="72"/>
      <c r="I3323" s="72"/>
      <c r="J3323" s="72"/>
      <c r="K3323" s="72"/>
      <c r="L3323" s="72"/>
      <c r="M3323" s="72"/>
      <c r="N3323" s="72"/>
      <c r="O3323" s="72"/>
      <c r="P3323" s="72"/>
      <c r="Q3323" s="69" t="str">
        <f>'D1'!G1828&amp;""</f>
        <v/>
      </c>
      <c r="R3323" s="104"/>
      <c r="S3323" s="55"/>
      <c r="T3323" s="55"/>
      <c r="U3323" s="55"/>
      <c r="V3323" s="55"/>
      <c r="W3323" s="55"/>
      <c r="X3323" s="55"/>
      <c r="Y3323" s="55"/>
      <c r="Z3323" s="55"/>
      <c r="AA3323" s="55"/>
      <c r="AB3323" s="55"/>
      <c r="AC3323" s="55"/>
      <c r="AD3323" s="55"/>
      <c r="AE3323" s="55"/>
      <c r="AF3323" s="55"/>
      <c r="AG3323" s="2"/>
      <c r="AH3323" s="2"/>
      <c r="AI3323" s="55"/>
      <c r="AJ3323" s="55"/>
      <c r="AK3323" s="55"/>
      <c r="AL3323" s="55"/>
      <c r="AM3323" s="55"/>
      <c r="AN3323" s="55"/>
      <c r="AO3323" s="55"/>
      <c r="AP3323" s="55"/>
      <c r="AQ3323" s="55"/>
      <c r="AR3323" s="55"/>
      <c r="AS3323" s="55"/>
      <c r="AT3323" s="55"/>
      <c r="AU3323" s="55"/>
      <c r="AV3323" s="55"/>
      <c r="AW3323" s="2"/>
      <c r="AX3323" s="2"/>
    </row>
    <row r="3324" spans="1:57">
      <c r="B3324" s="67"/>
      <c r="C3324" s="18"/>
      <c r="D3324" s="73"/>
      <c r="E3324" s="73"/>
      <c r="F3324" s="73"/>
      <c r="G3324" s="73"/>
      <c r="H3324" s="73"/>
      <c r="I3324" s="73"/>
      <c r="J3324" s="73"/>
      <c r="K3324" s="73"/>
      <c r="L3324" s="73"/>
      <c r="M3324" s="73"/>
      <c r="N3324" s="73"/>
      <c r="O3324" s="73"/>
      <c r="P3324" s="73"/>
      <c r="Q3324" s="25"/>
      <c r="R3324" s="106"/>
      <c r="S3324" s="55"/>
      <c r="T3324" s="55"/>
      <c r="U3324" s="55"/>
      <c r="V3324" s="55"/>
      <c r="W3324" s="55"/>
      <c r="X3324" s="55"/>
      <c r="Y3324" s="55"/>
      <c r="Z3324" s="55"/>
      <c r="AA3324" s="55"/>
      <c r="AB3324" s="55"/>
      <c r="AC3324" s="55"/>
      <c r="AD3324" s="55"/>
      <c r="AE3324" s="55"/>
      <c r="AF3324" s="55"/>
      <c r="AG3324" s="2"/>
      <c r="AH3324" s="2"/>
      <c r="AI3324" s="55"/>
      <c r="AJ3324" s="55"/>
      <c r="AK3324" s="55"/>
      <c r="AL3324" s="55"/>
      <c r="AM3324" s="55"/>
      <c r="AN3324" s="55"/>
      <c r="AO3324" s="55"/>
      <c r="AP3324" s="55"/>
      <c r="AQ3324" s="55"/>
      <c r="AR3324" s="55"/>
      <c r="AS3324" s="55"/>
      <c r="AT3324" s="55"/>
      <c r="AU3324" s="55"/>
      <c r="AV3324" s="55"/>
      <c r="AW3324" s="2"/>
      <c r="AX3324" s="2"/>
    </row>
    <row r="3325" spans="1:57">
      <c r="C3325" s="55"/>
      <c r="D3325" s="55"/>
      <c r="E3325" s="55"/>
      <c r="F3325" s="55"/>
      <c r="G3325" s="55"/>
      <c r="H3325" s="55"/>
      <c r="I3325" s="55"/>
      <c r="J3325" s="55"/>
      <c r="K3325" s="55"/>
      <c r="L3325" s="55"/>
      <c r="M3325" s="55"/>
      <c r="N3325" s="55"/>
      <c r="O3325" s="55"/>
      <c r="P3325" s="55"/>
      <c r="Q3325" s="2"/>
      <c r="R3325" s="2"/>
      <c r="S3325" s="55"/>
      <c r="T3325" s="55"/>
      <c r="U3325" s="55"/>
      <c r="V3325" s="55"/>
      <c r="W3325" s="55"/>
      <c r="X3325" s="55"/>
      <c r="Y3325" s="55"/>
      <c r="Z3325" s="55"/>
      <c r="AA3325" s="55"/>
      <c r="AB3325" s="55"/>
      <c r="AC3325" s="55"/>
      <c r="AD3325" s="55"/>
      <c r="AE3325" s="55"/>
      <c r="AF3325" s="55"/>
      <c r="AG3325" s="2"/>
      <c r="AH3325" s="2"/>
      <c r="AI3325" s="55"/>
      <c r="AJ3325" s="55"/>
      <c r="AK3325" s="55"/>
      <c r="AL3325" s="55"/>
      <c r="AM3325" s="55"/>
      <c r="AN3325" s="55"/>
      <c r="AO3325" s="55"/>
      <c r="AP3325" s="55"/>
      <c r="AQ3325" s="55"/>
      <c r="AR3325" s="55"/>
      <c r="AS3325" s="55"/>
      <c r="AT3325" s="55"/>
      <c r="AU3325" s="55"/>
      <c r="AV3325" s="55"/>
      <c r="AW3325" s="2"/>
      <c r="AX3325" s="2"/>
    </row>
    <row r="3326" spans="1:57">
      <c r="A3326" s="6" t="s">
        <v>2550</v>
      </c>
    </row>
    <row r="3328" spans="1:57">
      <c r="B3328" s="16" t="s">
        <v>288</v>
      </c>
      <c r="C3328" s="16"/>
      <c r="D3328" s="16"/>
      <c r="E3328" s="16"/>
      <c r="F3328" s="16"/>
      <c r="G3328" s="16"/>
      <c r="H3328" s="16"/>
      <c r="I3328" s="16"/>
      <c r="J3328" s="16"/>
      <c r="K3328" s="16"/>
      <c r="L3328" s="16"/>
      <c r="M3328" s="16"/>
      <c r="N3328" s="16"/>
      <c r="O3328" s="16"/>
      <c r="P3328" s="16"/>
      <c r="Q3328" s="11" t="s">
        <v>540</v>
      </c>
      <c r="R3328" s="143"/>
      <c r="AY3328" s="3"/>
      <c r="AZ3328" s="3"/>
      <c r="BA3328" s="3"/>
      <c r="BB3328" s="3"/>
      <c r="BC3328" s="3"/>
      <c r="BD3328" s="3"/>
      <c r="BE3328" s="3"/>
    </row>
    <row r="3329" spans="1:57">
      <c r="B3329" s="10" t="s">
        <v>2292</v>
      </c>
      <c r="C3329" s="10"/>
      <c r="D3329" s="10"/>
      <c r="E3329" s="10"/>
      <c r="F3329" s="10"/>
      <c r="G3329" s="10"/>
      <c r="H3329" s="10"/>
      <c r="I3329" s="10"/>
      <c r="J3329" s="10"/>
      <c r="K3329" s="10"/>
      <c r="L3329" s="10"/>
      <c r="M3329" s="10"/>
      <c r="N3329" s="10"/>
      <c r="O3329" s="10"/>
      <c r="P3329" s="10"/>
      <c r="Q3329" s="69" t="str">
        <f>'D1'!G1829&amp;""</f>
        <v/>
      </c>
      <c r="R3329" s="104"/>
      <c r="T3329" s="1" t="s">
        <v>7124</v>
      </c>
      <c r="AY3329" s="3"/>
      <c r="AZ3329" s="3"/>
      <c r="BA3329" s="3"/>
      <c r="BB3329" s="3"/>
      <c r="BC3329" s="3"/>
      <c r="BD3329" s="3"/>
      <c r="BE3329" s="3"/>
    </row>
    <row r="3330" spans="1:57">
      <c r="B3330" s="10"/>
      <c r="C3330" s="10"/>
      <c r="D3330" s="10"/>
      <c r="E3330" s="10"/>
      <c r="F3330" s="10"/>
      <c r="G3330" s="10"/>
      <c r="H3330" s="10"/>
      <c r="I3330" s="10"/>
      <c r="J3330" s="10"/>
      <c r="K3330" s="10"/>
      <c r="L3330" s="10"/>
      <c r="M3330" s="10"/>
      <c r="N3330" s="10"/>
      <c r="O3330" s="10"/>
      <c r="P3330" s="10"/>
      <c r="Q3330" s="25"/>
      <c r="R3330" s="106"/>
      <c r="T3330" s="1" t="s">
        <v>7129</v>
      </c>
      <c r="AY3330" s="3"/>
      <c r="AZ3330" s="3"/>
      <c r="BA3330" s="3"/>
      <c r="BB3330" s="3"/>
      <c r="BC3330" s="3"/>
      <c r="BD3330" s="3"/>
      <c r="BE3330" s="3"/>
    </row>
    <row r="3331" spans="1:57">
      <c r="AY3331" s="3"/>
      <c r="AZ3331" s="3"/>
      <c r="BA3331" s="3"/>
      <c r="BB3331" s="3"/>
      <c r="BC3331" s="3"/>
      <c r="BD3331" s="3"/>
      <c r="BE3331" s="3"/>
    </row>
    <row r="3332" spans="1:57">
      <c r="A3332" s="6" t="s">
        <v>143</v>
      </c>
      <c r="AY3332" s="3"/>
      <c r="AZ3332" s="3"/>
      <c r="BA3332" s="3"/>
      <c r="BB3332" s="3"/>
      <c r="BC3332" s="3"/>
      <c r="BD3332" s="3"/>
      <c r="BE3332" s="3"/>
    </row>
    <row r="3333" spans="1:57">
      <c r="A3333" s="3"/>
      <c r="B3333" s="6" t="s">
        <v>467</v>
      </c>
      <c r="AY3333" s="3"/>
      <c r="AZ3333" s="3"/>
      <c r="BA3333" s="3"/>
      <c r="BB3333" s="3"/>
      <c r="BC3333" s="3"/>
      <c r="BD3333" s="3"/>
      <c r="BE3333" s="3"/>
    </row>
    <row r="3334" spans="1:57">
      <c r="AY3334" s="3"/>
      <c r="AZ3334" s="3"/>
      <c r="BA3334" s="3"/>
      <c r="BB3334" s="3"/>
      <c r="BC3334" s="3"/>
      <c r="BD3334" s="3"/>
      <c r="BE3334" s="3"/>
    </row>
    <row r="3335" spans="1:57">
      <c r="B3335" s="16" t="s">
        <v>288</v>
      </c>
      <c r="C3335" s="16"/>
      <c r="D3335" s="16"/>
      <c r="E3335" s="16"/>
      <c r="F3335" s="16"/>
      <c r="G3335" s="16"/>
      <c r="H3335" s="16"/>
      <c r="I3335" s="16"/>
      <c r="J3335" s="16"/>
      <c r="K3335" s="16"/>
      <c r="L3335" s="16"/>
      <c r="M3335" s="16"/>
      <c r="N3335" s="16"/>
      <c r="O3335" s="16"/>
      <c r="P3335" s="16"/>
      <c r="Q3335" s="16"/>
      <c r="R3335" s="16"/>
      <c r="S3335" s="16"/>
      <c r="T3335" s="16"/>
      <c r="U3335" s="16"/>
      <c r="V3335" s="16"/>
      <c r="W3335" s="16"/>
      <c r="X3335" s="16"/>
      <c r="Y3335" s="16"/>
      <c r="Z3335" s="16"/>
      <c r="AA3335" s="16"/>
      <c r="AB3335" s="16"/>
      <c r="AC3335" s="16"/>
      <c r="AD3335" s="11" t="s">
        <v>540</v>
      </c>
      <c r="AE3335" s="143"/>
      <c r="AL3335" s="1"/>
      <c r="AV3335" s="3"/>
      <c r="AW3335" s="3"/>
      <c r="AX3335" s="3"/>
      <c r="AY3335" s="3"/>
      <c r="AZ3335" s="3"/>
      <c r="BA3335" s="3"/>
    </row>
    <row r="3336" spans="1:57" ht="14.25" customHeight="1">
      <c r="B3336" s="19" t="s">
        <v>7471</v>
      </c>
      <c r="C3336" s="19"/>
      <c r="D3336" s="19"/>
      <c r="E3336" s="19"/>
      <c r="F3336" s="19"/>
      <c r="G3336" s="19"/>
      <c r="H3336" s="19"/>
      <c r="I3336" s="19"/>
      <c r="J3336" s="19"/>
      <c r="K3336" s="19"/>
      <c r="L3336" s="19"/>
      <c r="M3336" s="19"/>
      <c r="N3336" s="19"/>
      <c r="O3336" s="19"/>
      <c r="P3336" s="19"/>
      <c r="Q3336" s="19"/>
      <c r="R3336" s="19"/>
      <c r="S3336" s="19"/>
      <c r="T3336" s="19"/>
      <c r="U3336" s="19"/>
      <c r="V3336" s="19"/>
      <c r="W3336" s="19"/>
      <c r="X3336" s="19"/>
      <c r="Y3336" s="19"/>
      <c r="Z3336" s="19"/>
      <c r="AA3336" s="19"/>
      <c r="AB3336" s="19"/>
      <c r="AC3336" s="19"/>
      <c r="AD3336" s="69" t="str">
        <f>'D1'!G1989&amp;""</f>
        <v/>
      </c>
      <c r="AE3336" s="104"/>
      <c r="AG3336" s="1" t="s">
        <v>7124</v>
      </c>
      <c r="AL3336" s="1"/>
      <c r="AV3336" s="3"/>
      <c r="AW3336" s="3"/>
      <c r="AX3336" s="3"/>
      <c r="AY3336" s="3"/>
      <c r="AZ3336" s="3"/>
      <c r="BA3336" s="3"/>
    </row>
    <row r="3337" spans="1:57">
      <c r="B3337" s="19"/>
      <c r="C3337" s="19"/>
      <c r="D3337" s="19"/>
      <c r="E3337" s="19"/>
      <c r="F3337" s="19"/>
      <c r="G3337" s="19"/>
      <c r="H3337" s="19"/>
      <c r="I3337" s="19"/>
      <c r="J3337" s="19"/>
      <c r="K3337" s="19"/>
      <c r="L3337" s="19"/>
      <c r="M3337" s="19"/>
      <c r="N3337" s="19"/>
      <c r="O3337" s="19"/>
      <c r="P3337" s="19"/>
      <c r="Q3337" s="19"/>
      <c r="R3337" s="19"/>
      <c r="S3337" s="19"/>
      <c r="T3337" s="19"/>
      <c r="U3337" s="19"/>
      <c r="V3337" s="19"/>
      <c r="W3337" s="19"/>
      <c r="X3337" s="19"/>
      <c r="Y3337" s="19"/>
      <c r="Z3337" s="19"/>
      <c r="AA3337" s="19"/>
      <c r="AB3337" s="19"/>
      <c r="AC3337" s="19"/>
      <c r="AD3337" s="25"/>
      <c r="AE3337" s="106"/>
      <c r="AG3337" s="1" t="s">
        <v>7129</v>
      </c>
      <c r="AL3337" s="1"/>
      <c r="AV3337" s="3"/>
      <c r="AW3337" s="3"/>
      <c r="AX3337" s="3"/>
      <c r="AY3337" s="3"/>
      <c r="AZ3337" s="3"/>
      <c r="BA3337" s="3"/>
    </row>
    <row r="3339" spans="1:57">
      <c r="A3339" s="6" t="s">
        <v>7473</v>
      </c>
    </row>
    <row r="3340" spans="1:57">
      <c r="A3340" s="3"/>
      <c r="B3340" s="6" t="s">
        <v>4975</v>
      </c>
      <c r="C3340" s="3"/>
    </row>
    <row r="3342" spans="1:57">
      <c r="B3342" s="16" t="s">
        <v>288</v>
      </c>
      <c r="C3342" s="16"/>
      <c r="D3342" s="16"/>
      <c r="E3342" s="16"/>
      <c r="F3342" s="16"/>
      <c r="G3342" s="16"/>
      <c r="H3342" s="16"/>
      <c r="I3342" s="16"/>
      <c r="J3342" s="16"/>
      <c r="K3342" s="16"/>
      <c r="L3342" s="16"/>
      <c r="M3342" s="16"/>
      <c r="N3342" s="16"/>
      <c r="O3342" s="16"/>
      <c r="P3342" s="16"/>
      <c r="Q3342" s="16"/>
      <c r="R3342" s="16"/>
      <c r="S3342" s="16"/>
      <c r="T3342" s="16"/>
      <c r="U3342" s="16"/>
      <c r="V3342" s="16"/>
      <c r="W3342" s="16"/>
      <c r="X3342" s="16"/>
      <c r="Y3342" s="16"/>
      <c r="Z3342" s="16"/>
      <c r="AA3342" s="16"/>
      <c r="AB3342" s="16"/>
      <c r="AC3342" s="16"/>
      <c r="AD3342" s="11" t="s">
        <v>540</v>
      </c>
      <c r="AE3342" s="143"/>
    </row>
    <row r="3343" spans="1:57">
      <c r="B3343" s="10" t="s">
        <v>7472</v>
      </c>
      <c r="C3343" s="10"/>
      <c r="D3343" s="10"/>
      <c r="E3343" s="10"/>
      <c r="F3343" s="10"/>
      <c r="G3343" s="10"/>
      <c r="H3343" s="10"/>
      <c r="I3343" s="10"/>
      <c r="J3343" s="10"/>
      <c r="K3343" s="10"/>
      <c r="L3343" s="10"/>
      <c r="M3343" s="10"/>
      <c r="N3343" s="10"/>
      <c r="O3343" s="10"/>
      <c r="P3343" s="10"/>
      <c r="Q3343" s="10"/>
      <c r="R3343" s="10"/>
      <c r="S3343" s="10"/>
      <c r="T3343" s="10"/>
      <c r="U3343" s="10"/>
      <c r="V3343" s="10"/>
      <c r="W3343" s="10"/>
      <c r="X3343" s="10"/>
      <c r="Y3343" s="10"/>
      <c r="Z3343" s="10"/>
      <c r="AA3343" s="10"/>
      <c r="AB3343" s="10"/>
      <c r="AC3343" s="10"/>
      <c r="AD3343" s="69" t="str">
        <f>'D1'!G1990&amp;""</f>
        <v/>
      </c>
      <c r="AE3343" s="104"/>
      <c r="AG3343" s="1" t="s">
        <v>7124</v>
      </c>
    </row>
    <row r="3344" spans="1:57">
      <c r="B3344" s="10"/>
      <c r="C3344" s="10"/>
      <c r="D3344" s="10"/>
      <c r="E3344" s="10"/>
      <c r="F3344" s="10"/>
      <c r="G3344" s="10"/>
      <c r="H3344" s="10"/>
      <c r="I3344" s="10"/>
      <c r="J3344" s="10"/>
      <c r="K3344" s="10"/>
      <c r="L3344" s="10"/>
      <c r="M3344" s="10"/>
      <c r="N3344" s="10"/>
      <c r="O3344" s="10"/>
      <c r="P3344" s="10"/>
      <c r="Q3344" s="10"/>
      <c r="R3344" s="10"/>
      <c r="S3344" s="10"/>
      <c r="T3344" s="10"/>
      <c r="U3344" s="10"/>
      <c r="V3344" s="10"/>
      <c r="W3344" s="10"/>
      <c r="X3344" s="10"/>
      <c r="Y3344" s="10"/>
      <c r="Z3344" s="10"/>
      <c r="AA3344" s="10"/>
      <c r="AB3344" s="10"/>
      <c r="AC3344" s="10"/>
      <c r="AD3344" s="25"/>
      <c r="AE3344" s="106"/>
      <c r="AG3344" s="1" t="s">
        <v>7129</v>
      </c>
    </row>
    <row r="3346" spans="1:33">
      <c r="B3346" s="16" t="s">
        <v>288</v>
      </c>
      <c r="C3346" s="16"/>
      <c r="D3346" s="16"/>
      <c r="E3346" s="16"/>
      <c r="F3346" s="16"/>
      <c r="G3346" s="16"/>
      <c r="H3346" s="16"/>
      <c r="I3346" s="16"/>
      <c r="J3346" s="16"/>
      <c r="K3346" s="16"/>
      <c r="L3346" s="16"/>
      <c r="M3346" s="16"/>
      <c r="N3346" s="16"/>
      <c r="O3346" s="16"/>
      <c r="P3346" s="16"/>
      <c r="Q3346" s="16"/>
      <c r="R3346" s="16"/>
      <c r="S3346" s="16"/>
      <c r="T3346" s="16"/>
      <c r="U3346" s="16"/>
      <c r="V3346" s="16"/>
      <c r="W3346" s="16"/>
      <c r="X3346" s="16"/>
      <c r="Y3346" s="16"/>
      <c r="Z3346" s="16"/>
      <c r="AA3346" s="16"/>
      <c r="AB3346" s="16"/>
      <c r="AC3346" s="16"/>
      <c r="AD3346" s="11" t="s">
        <v>540</v>
      </c>
      <c r="AE3346" s="143"/>
    </row>
    <row r="3347" spans="1:33">
      <c r="B3347" s="10" t="s">
        <v>7464</v>
      </c>
      <c r="C3347" s="10"/>
      <c r="D3347" s="10"/>
      <c r="E3347" s="10"/>
      <c r="F3347" s="10"/>
      <c r="G3347" s="10"/>
      <c r="H3347" s="10"/>
      <c r="I3347" s="10"/>
      <c r="J3347" s="10"/>
      <c r="K3347" s="10"/>
      <c r="L3347" s="10"/>
      <c r="M3347" s="10"/>
      <c r="N3347" s="10"/>
      <c r="O3347" s="10"/>
      <c r="P3347" s="10"/>
      <c r="Q3347" s="10"/>
      <c r="R3347" s="10"/>
      <c r="S3347" s="10"/>
      <c r="T3347" s="10"/>
      <c r="U3347" s="10"/>
      <c r="V3347" s="10"/>
      <c r="W3347" s="10"/>
      <c r="X3347" s="10"/>
      <c r="Y3347" s="10"/>
      <c r="Z3347" s="10"/>
      <c r="AA3347" s="10"/>
      <c r="AB3347" s="10"/>
      <c r="AC3347" s="10"/>
      <c r="AD3347" s="69" t="str">
        <f>'D1'!G1991&amp;""</f>
        <v/>
      </c>
      <c r="AE3347" s="104"/>
      <c r="AG3347" s="1" t="s">
        <v>7124</v>
      </c>
    </row>
    <row r="3348" spans="1:33">
      <c r="B3348" s="10"/>
      <c r="C3348" s="10"/>
      <c r="D3348" s="10"/>
      <c r="E3348" s="10"/>
      <c r="F3348" s="10"/>
      <c r="G3348" s="10"/>
      <c r="H3348" s="10"/>
      <c r="I3348" s="10"/>
      <c r="J3348" s="10"/>
      <c r="K3348" s="10"/>
      <c r="L3348" s="10"/>
      <c r="M3348" s="10"/>
      <c r="N3348" s="10"/>
      <c r="O3348" s="10"/>
      <c r="P3348" s="10"/>
      <c r="Q3348" s="10"/>
      <c r="R3348" s="10"/>
      <c r="S3348" s="10"/>
      <c r="T3348" s="10"/>
      <c r="U3348" s="10"/>
      <c r="V3348" s="10"/>
      <c r="W3348" s="10"/>
      <c r="X3348" s="10"/>
      <c r="Y3348" s="10"/>
      <c r="Z3348" s="10"/>
      <c r="AA3348" s="10"/>
      <c r="AB3348" s="10"/>
      <c r="AC3348" s="10"/>
      <c r="AD3348" s="25"/>
      <c r="AE3348" s="106"/>
      <c r="AG3348" s="1" t="s">
        <v>7129</v>
      </c>
    </row>
    <row r="3350" spans="1:33">
      <c r="A3350" s="6" t="s">
        <v>5401</v>
      </c>
    </row>
    <row r="3352" spans="1:33">
      <c r="B3352" s="11" t="s">
        <v>288</v>
      </c>
      <c r="C3352" s="35"/>
      <c r="D3352" s="35"/>
      <c r="E3352" s="35"/>
      <c r="F3352" s="35"/>
      <c r="G3352" s="35"/>
      <c r="H3352" s="35"/>
      <c r="I3352" s="35"/>
      <c r="J3352" s="35"/>
      <c r="K3352" s="35"/>
      <c r="L3352" s="35"/>
      <c r="M3352" s="35"/>
      <c r="N3352" s="143"/>
      <c r="O3352" s="11" t="s">
        <v>540</v>
      </c>
      <c r="P3352" s="143"/>
    </row>
    <row r="3353" spans="1:33">
      <c r="B3353" s="8" t="s">
        <v>5482</v>
      </c>
      <c r="C3353" s="65"/>
      <c r="D3353" s="65"/>
      <c r="E3353" s="65"/>
      <c r="F3353" s="65"/>
      <c r="G3353" s="65"/>
      <c r="H3353" s="65"/>
      <c r="I3353" s="65"/>
      <c r="J3353" s="65"/>
      <c r="K3353" s="65"/>
      <c r="L3353" s="65"/>
      <c r="M3353" s="65"/>
      <c r="N3353" s="136"/>
      <c r="O3353" s="69" t="str">
        <f>'D1'!G1832&amp;""</f>
        <v/>
      </c>
      <c r="P3353" s="104"/>
      <c r="R3353" s="1" t="s">
        <v>7124</v>
      </c>
    </row>
    <row r="3354" spans="1:33">
      <c r="B3354" s="9"/>
      <c r="C3354" s="70"/>
      <c r="D3354" s="70"/>
      <c r="E3354" s="70"/>
      <c r="F3354" s="70"/>
      <c r="G3354" s="70"/>
      <c r="H3354" s="70"/>
      <c r="I3354" s="70"/>
      <c r="J3354" s="70"/>
      <c r="K3354" s="70"/>
      <c r="L3354" s="70"/>
      <c r="M3354" s="70"/>
      <c r="N3354" s="137"/>
      <c r="O3354" s="25"/>
      <c r="P3354" s="106"/>
      <c r="R3354" s="1" t="s">
        <v>7129</v>
      </c>
    </row>
    <row r="3356" spans="1:33">
      <c r="B3356" s="11" t="s">
        <v>288</v>
      </c>
      <c r="C3356" s="35"/>
      <c r="D3356" s="35"/>
      <c r="E3356" s="35"/>
      <c r="F3356" s="35"/>
      <c r="G3356" s="35"/>
      <c r="H3356" s="35"/>
      <c r="I3356" s="35"/>
      <c r="J3356" s="35"/>
      <c r="K3356" s="35"/>
      <c r="L3356" s="35"/>
      <c r="M3356" s="35"/>
      <c r="N3356" s="143"/>
      <c r="O3356" s="11" t="s">
        <v>540</v>
      </c>
      <c r="P3356" s="143"/>
      <c r="Q3356" s="11" t="s">
        <v>288</v>
      </c>
      <c r="R3356" s="35"/>
      <c r="S3356" s="35"/>
      <c r="T3356" s="35"/>
      <c r="U3356" s="35"/>
      <c r="V3356" s="35"/>
      <c r="W3356" s="35"/>
      <c r="X3356" s="35"/>
      <c r="Y3356" s="35"/>
      <c r="Z3356" s="35"/>
      <c r="AA3356" s="35"/>
      <c r="AB3356" s="35"/>
      <c r="AC3356" s="143"/>
      <c r="AD3356" s="11" t="s">
        <v>540</v>
      </c>
      <c r="AE3356" s="143"/>
    </row>
    <row r="3357" spans="1:33">
      <c r="B3357" s="8" t="s">
        <v>5049</v>
      </c>
      <c r="C3357" s="65"/>
      <c r="D3357" s="65"/>
      <c r="E3357" s="65"/>
      <c r="F3357" s="65"/>
      <c r="G3357" s="65"/>
      <c r="H3357" s="65"/>
      <c r="I3357" s="65"/>
      <c r="J3357" s="65"/>
      <c r="K3357" s="65"/>
      <c r="L3357" s="65"/>
      <c r="M3357" s="65"/>
      <c r="N3357" s="136"/>
      <c r="O3357" s="69" t="str">
        <f>'D1'!G1833&amp;""</f>
        <v/>
      </c>
      <c r="P3357" s="104"/>
      <c r="Q3357" s="8" t="s">
        <v>6512</v>
      </c>
      <c r="R3357" s="65"/>
      <c r="S3357" s="65"/>
      <c r="T3357" s="65"/>
      <c r="U3357" s="65"/>
      <c r="V3357" s="65"/>
      <c r="W3357" s="65"/>
      <c r="X3357" s="65"/>
      <c r="Y3357" s="65"/>
      <c r="Z3357" s="65"/>
      <c r="AA3357" s="65"/>
      <c r="AB3357" s="65"/>
      <c r="AC3357" s="136"/>
      <c r="AD3357" s="69" t="str">
        <f>'D1'!G1834&amp;""</f>
        <v/>
      </c>
      <c r="AE3357" s="104"/>
      <c r="AG3357" s="1" t="s">
        <v>7124</v>
      </c>
    </row>
    <row r="3358" spans="1:33">
      <c r="B3358" s="9"/>
      <c r="C3358" s="70"/>
      <c r="D3358" s="70"/>
      <c r="E3358" s="70"/>
      <c r="F3358" s="70"/>
      <c r="G3358" s="70"/>
      <c r="H3358" s="70"/>
      <c r="I3358" s="70"/>
      <c r="J3358" s="70"/>
      <c r="K3358" s="70"/>
      <c r="L3358" s="70"/>
      <c r="M3358" s="70"/>
      <c r="N3358" s="137"/>
      <c r="O3358" s="25"/>
      <c r="P3358" s="106"/>
      <c r="Q3358" s="9"/>
      <c r="R3358" s="70"/>
      <c r="S3358" s="70"/>
      <c r="T3358" s="70"/>
      <c r="U3358" s="70"/>
      <c r="V3358" s="70"/>
      <c r="W3358" s="70"/>
      <c r="X3358" s="70"/>
      <c r="Y3358" s="70"/>
      <c r="Z3358" s="70"/>
      <c r="AA3358" s="70"/>
      <c r="AB3358" s="70"/>
      <c r="AC3358" s="137"/>
      <c r="AD3358" s="25"/>
      <c r="AE3358" s="106"/>
      <c r="AG3358" s="1" t="s">
        <v>7129</v>
      </c>
    </row>
    <row r="3360" spans="1:33">
      <c r="A3360" s="6" t="s">
        <v>7644</v>
      </c>
    </row>
    <row r="3362" spans="1:57">
      <c r="B3362" s="11" t="s">
        <v>288</v>
      </c>
      <c r="C3362" s="35"/>
      <c r="D3362" s="35"/>
      <c r="E3362" s="35"/>
      <c r="F3362" s="35"/>
      <c r="G3362" s="35"/>
      <c r="H3362" s="35"/>
      <c r="I3362" s="35"/>
      <c r="J3362" s="35"/>
      <c r="K3362" s="35"/>
      <c r="L3362" s="35"/>
      <c r="M3362" s="35"/>
      <c r="N3362" s="143"/>
      <c r="O3362" s="11" t="s">
        <v>540</v>
      </c>
      <c r="P3362" s="143"/>
    </row>
    <row r="3363" spans="1:57">
      <c r="B3363" s="8" t="s">
        <v>3286</v>
      </c>
      <c r="C3363" s="65"/>
      <c r="D3363" s="65"/>
      <c r="E3363" s="65"/>
      <c r="F3363" s="65"/>
      <c r="G3363" s="65"/>
      <c r="H3363" s="65"/>
      <c r="I3363" s="65"/>
      <c r="J3363" s="65"/>
      <c r="K3363" s="65"/>
      <c r="L3363" s="65"/>
      <c r="M3363" s="65"/>
      <c r="N3363" s="136"/>
      <c r="O3363" s="69" t="str">
        <f>'D1'!G1835&amp;""</f>
        <v/>
      </c>
      <c r="P3363" s="104"/>
      <c r="R3363" s="1" t="s">
        <v>7124</v>
      </c>
    </row>
    <row r="3364" spans="1:57">
      <c r="B3364" s="9"/>
      <c r="C3364" s="70"/>
      <c r="D3364" s="70"/>
      <c r="E3364" s="70"/>
      <c r="F3364" s="70"/>
      <c r="G3364" s="70"/>
      <c r="H3364" s="70"/>
      <c r="I3364" s="70"/>
      <c r="J3364" s="70"/>
      <c r="K3364" s="70"/>
      <c r="L3364" s="70"/>
      <c r="M3364" s="70"/>
      <c r="N3364" s="137"/>
      <c r="O3364" s="25"/>
      <c r="P3364" s="106"/>
      <c r="R3364" s="1" t="s">
        <v>7129</v>
      </c>
    </row>
    <row r="3365" spans="1:57">
      <c r="B3365" s="65"/>
      <c r="O3365" s="2"/>
      <c r="P3365" s="2"/>
    </row>
    <row r="3366" spans="1:57">
      <c r="B3366" s="3" t="s">
        <v>6910</v>
      </c>
      <c r="C3366" s="3"/>
      <c r="D3366" s="3"/>
      <c r="E3366" s="3"/>
      <c r="F3366" s="3"/>
      <c r="G3366" s="3"/>
      <c r="H3366" s="3"/>
      <c r="I3366" s="3"/>
      <c r="J3366" s="3"/>
      <c r="K3366" s="3"/>
      <c r="L3366" s="3"/>
      <c r="M3366" s="3"/>
      <c r="N3366" s="3"/>
      <c r="O3366" s="3"/>
      <c r="P3366" s="3"/>
      <c r="Q3366" s="3"/>
      <c r="R3366" s="3"/>
      <c r="S3366" s="3"/>
      <c r="T3366" s="3"/>
      <c r="U3366" s="3"/>
      <c r="V3366" s="3"/>
      <c r="W3366" s="3"/>
      <c r="X3366" s="3"/>
      <c r="Y3366" s="3"/>
      <c r="Z3366" s="3"/>
      <c r="AA3366" s="3"/>
      <c r="AB3366" s="3"/>
      <c r="AC3366" s="3"/>
      <c r="AD3366" s="3"/>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row>
    <row r="3367" spans="1:57">
      <c r="B3367" s="3"/>
      <c r="C3367" s="11" t="s">
        <v>288</v>
      </c>
      <c r="D3367" s="35"/>
      <c r="E3367" s="35"/>
      <c r="F3367" s="35"/>
      <c r="G3367" s="35"/>
      <c r="H3367" s="35"/>
      <c r="I3367" s="35"/>
      <c r="J3367" s="35"/>
      <c r="K3367" s="35"/>
      <c r="L3367" s="35"/>
      <c r="M3367" s="35"/>
      <c r="N3367" s="35"/>
      <c r="O3367" s="35"/>
      <c r="P3367" s="35"/>
      <c r="Q3367" s="11" t="s">
        <v>540</v>
      </c>
      <c r="R3367" s="143"/>
      <c r="S3367" s="11" t="s">
        <v>288</v>
      </c>
      <c r="T3367" s="35"/>
      <c r="U3367" s="35"/>
      <c r="V3367" s="35"/>
      <c r="W3367" s="35"/>
      <c r="X3367" s="35"/>
      <c r="Y3367" s="35"/>
      <c r="Z3367" s="35"/>
      <c r="AA3367" s="35"/>
      <c r="AB3367" s="35"/>
      <c r="AC3367" s="35"/>
      <c r="AD3367" s="35"/>
      <c r="AE3367" s="35"/>
      <c r="AF3367" s="35"/>
      <c r="AG3367" s="11" t="s">
        <v>540</v>
      </c>
      <c r="AH3367" s="143"/>
      <c r="AI3367" s="11" t="s">
        <v>288</v>
      </c>
      <c r="AJ3367" s="35"/>
      <c r="AK3367" s="35"/>
      <c r="AL3367" s="35"/>
      <c r="AM3367" s="35"/>
      <c r="AN3367" s="35"/>
      <c r="AO3367" s="35"/>
      <c r="AP3367" s="35"/>
      <c r="AQ3367" s="35"/>
      <c r="AR3367" s="35"/>
      <c r="AS3367" s="35"/>
      <c r="AT3367" s="35"/>
      <c r="AU3367" s="35"/>
      <c r="AV3367" s="35"/>
      <c r="AW3367" s="11" t="s">
        <v>540</v>
      </c>
      <c r="AX3367" s="143"/>
    </row>
    <row r="3368" spans="1:57">
      <c r="B3368" s="3"/>
      <c r="C3368" s="17" t="s">
        <v>7613</v>
      </c>
      <c r="D3368" s="72"/>
      <c r="E3368" s="72"/>
      <c r="F3368" s="72"/>
      <c r="G3368" s="72"/>
      <c r="H3368" s="72"/>
      <c r="I3368" s="72"/>
      <c r="J3368" s="72"/>
      <c r="K3368" s="72"/>
      <c r="L3368" s="72"/>
      <c r="M3368" s="72"/>
      <c r="N3368" s="72"/>
      <c r="O3368" s="72"/>
      <c r="P3368" s="72"/>
      <c r="Q3368" s="69" t="str">
        <f>'D1'!G1836&amp;""</f>
        <v/>
      </c>
      <c r="R3368" s="104"/>
      <c r="S3368" s="17" t="s">
        <v>1073</v>
      </c>
      <c r="T3368" s="72"/>
      <c r="U3368" s="72"/>
      <c r="V3368" s="72"/>
      <c r="W3368" s="72"/>
      <c r="X3368" s="72"/>
      <c r="Y3368" s="72"/>
      <c r="Z3368" s="72"/>
      <c r="AA3368" s="72"/>
      <c r="AB3368" s="72"/>
      <c r="AC3368" s="72"/>
      <c r="AD3368" s="72"/>
      <c r="AE3368" s="72"/>
      <c r="AF3368" s="72"/>
      <c r="AG3368" s="69" t="str">
        <f>'D1'!G1837&amp;""</f>
        <v/>
      </c>
      <c r="AH3368" s="104"/>
      <c r="AI3368" s="17" t="s">
        <v>5383</v>
      </c>
      <c r="AJ3368" s="72"/>
      <c r="AK3368" s="72"/>
      <c r="AL3368" s="72"/>
      <c r="AM3368" s="72"/>
      <c r="AN3368" s="72"/>
      <c r="AO3368" s="72"/>
      <c r="AP3368" s="72"/>
      <c r="AQ3368" s="72"/>
      <c r="AR3368" s="72"/>
      <c r="AS3368" s="72"/>
      <c r="AT3368" s="72"/>
      <c r="AU3368" s="72"/>
      <c r="AV3368" s="72"/>
      <c r="AW3368" s="69" t="str">
        <f>'D1'!G1838&amp;""</f>
        <v/>
      </c>
      <c r="AX3368" s="104"/>
      <c r="AZ3368" s="1" t="s">
        <v>7124</v>
      </c>
    </row>
    <row r="3369" spans="1:57">
      <c r="B3369" s="3"/>
      <c r="C3369" s="18"/>
      <c r="D3369" s="73"/>
      <c r="E3369" s="73"/>
      <c r="F3369" s="73"/>
      <c r="G3369" s="73"/>
      <c r="H3369" s="73"/>
      <c r="I3369" s="73"/>
      <c r="J3369" s="73"/>
      <c r="K3369" s="73"/>
      <c r="L3369" s="73"/>
      <c r="M3369" s="73"/>
      <c r="N3369" s="73"/>
      <c r="O3369" s="73"/>
      <c r="P3369" s="73"/>
      <c r="Q3369" s="25"/>
      <c r="R3369" s="106"/>
      <c r="S3369" s="18"/>
      <c r="T3369" s="73"/>
      <c r="U3369" s="73"/>
      <c r="V3369" s="73"/>
      <c r="W3369" s="73"/>
      <c r="X3369" s="73"/>
      <c r="Y3369" s="73"/>
      <c r="Z3369" s="73"/>
      <c r="AA3369" s="73"/>
      <c r="AB3369" s="73"/>
      <c r="AC3369" s="73"/>
      <c r="AD3369" s="73"/>
      <c r="AE3369" s="73"/>
      <c r="AF3369" s="73"/>
      <c r="AG3369" s="25"/>
      <c r="AH3369" s="106"/>
      <c r="AI3369" s="18"/>
      <c r="AJ3369" s="73"/>
      <c r="AK3369" s="73"/>
      <c r="AL3369" s="73"/>
      <c r="AM3369" s="73"/>
      <c r="AN3369" s="73"/>
      <c r="AO3369" s="73"/>
      <c r="AP3369" s="73"/>
      <c r="AQ3369" s="73"/>
      <c r="AR3369" s="73"/>
      <c r="AS3369" s="73"/>
      <c r="AT3369" s="73"/>
      <c r="AU3369" s="73"/>
      <c r="AV3369" s="73"/>
      <c r="AW3369" s="25"/>
      <c r="AX3369" s="106"/>
      <c r="AZ3369" s="1" t="s">
        <v>7129</v>
      </c>
    </row>
    <row r="3370" spans="1:57">
      <c r="B3370" s="3"/>
      <c r="C3370" s="17" t="s">
        <v>7308</v>
      </c>
      <c r="D3370" s="72"/>
      <c r="E3370" s="72"/>
      <c r="F3370" s="72"/>
      <c r="G3370" s="72"/>
      <c r="H3370" s="72"/>
      <c r="I3370" s="72"/>
      <c r="J3370" s="72"/>
      <c r="K3370" s="72"/>
      <c r="L3370" s="72"/>
      <c r="M3370" s="72"/>
      <c r="N3370" s="72"/>
      <c r="O3370" s="72"/>
      <c r="P3370" s="72"/>
      <c r="Q3370" s="69" t="str">
        <f>'D1'!G1839&amp;""</f>
        <v/>
      </c>
      <c r="R3370" s="104"/>
      <c r="S3370" s="17" t="s">
        <v>7040</v>
      </c>
      <c r="T3370" s="72"/>
      <c r="U3370" s="72"/>
      <c r="V3370" s="72"/>
      <c r="W3370" s="72"/>
      <c r="X3370" s="72"/>
      <c r="Y3370" s="72"/>
      <c r="Z3370" s="72"/>
      <c r="AA3370" s="72"/>
      <c r="AB3370" s="72"/>
      <c r="AC3370" s="72"/>
      <c r="AD3370" s="72"/>
      <c r="AE3370" s="72"/>
      <c r="AF3370" s="72"/>
      <c r="AG3370" s="69" t="str">
        <f>'D1'!G1840&amp;""</f>
        <v/>
      </c>
      <c r="AH3370" s="104"/>
      <c r="AI3370" s="17" t="s">
        <v>7614</v>
      </c>
      <c r="AJ3370" s="72"/>
      <c r="AK3370" s="72"/>
      <c r="AL3370" s="72"/>
      <c r="AM3370" s="72"/>
      <c r="AN3370" s="72"/>
      <c r="AO3370" s="72"/>
      <c r="AP3370" s="72"/>
      <c r="AQ3370" s="72"/>
      <c r="AR3370" s="72"/>
      <c r="AS3370" s="72"/>
      <c r="AT3370" s="72"/>
      <c r="AU3370" s="72"/>
      <c r="AV3370" s="72"/>
      <c r="AW3370" s="69" t="str">
        <f>'D1'!G1841&amp;""</f>
        <v/>
      </c>
      <c r="AX3370" s="104"/>
    </row>
    <row r="3371" spans="1:57">
      <c r="B3371" s="3"/>
      <c r="C3371" s="18"/>
      <c r="D3371" s="73"/>
      <c r="E3371" s="73"/>
      <c r="F3371" s="73"/>
      <c r="G3371" s="73"/>
      <c r="H3371" s="73"/>
      <c r="I3371" s="73"/>
      <c r="J3371" s="73"/>
      <c r="K3371" s="73"/>
      <c r="L3371" s="73"/>
      <c r="M3371" s="73"/>
      <c r="N3371" s="73"/>
      <c r="O3371" s="73"/>
      <c r="P3371" s="73"/>
      <c r="Q3371" s="25"/>
      <c r="R3371" s="106"/>
      <c r="S3371" s="18"/>
      <c r="T3371" s="73"/>
      <c r="U3371" s="73"/>
      <c r="V3371" s="73"/>
      <c r="W3371" s="73"/>
      <c r="X3371" s="73"/>
      <c r="Y3371" s="73"/>
      <c r="Z3371" s="73"/>
      <c r="AA3371" s="73"/>
      <c r="AB3371" s="73"/>
      <c r="AC3371" s="73"/>
      <c r="AD3371" s="73"/>
      <c r="AE3371" s="73"/>
      <c r="AF3371" s="73"/>
      <c r="AG3371" s="25"/>
      <c r="AH3371" s="106"/>
      <c r="AI3371" s="18"/>
      <c r="AJ3371" s="73"/>
      <c r="AK3371" s="73"/>
      <c r="AL3371" s="73"/>
      <c r="AM3371" s="73"/>
      <c r="AN3371" s="73"/>
      <c r="AO3371" s="73"/>
      <c r="AP3371" s="73"/>
      <c r="AQ3371" s="73"/>
      <c r="AR3371" s="73"/>
      <c r="AS3371" s="73"/>
      <c r="AT3371" s="73"/>
      <c r="AU3371" s="73"/>
      <c r="AV3371" s="73"/>
      <c r="AW3371" s="25"/>
      <c r="AX3371" s="106"/>
    </row>
    <row r="3372" spans="1:57">
      <c r="B3372" s="66"/>
      <c r="C3372" s="17" t="s">
        <v>3406</v>
      </c>
      <c r="D3372" s="72"/>
      <c r="E3372" s="72"/>
      <c r="F3372" s="72"/>
      <c r="G3372" s="72"/>
      <c r="H3372" s="72"/>
      <c r="I3372" s="72"/>
      <c r="J3372" s="72"/>
      <c r="K3372" s="72"/>
      <c r="L3372" s="72"/>
      <c r="M3372" s="72"/>
      <c r="N3372" s="72"/>
      <c r="O3372" s="72"/>
      <c r="P3372" s="72"/>
      <c r="Q3372" s="69" t="str">
        <f>'D1'!G1842&amp;""</f>
        <v/>
      </c>
      <c r="R3372" s="104"/>
      <c r="S3372" s="55"/>
      <c r="T3372" s="55"/>
      <c r="U3372" s="55"/>
      <c r="V3372" s="55"/>
      <c r="W3372" s="55"/>
      <c r="X3372" s="55"/>
      <c r="Y3372" s="55"/>
      <c r="Z3372" s="55"/>
      <c r="AA3372" s="55"/>
      <c r="AB3372" s="55"/>
      <c r="AC3372" s="55"/>
      <c r="AD3372" s="55"/>
      <c r="AE3372" s="55"/>
      <c r="AF3372" s="55"/>
      <c r="AG3372" s="2"/>
      <c r="AH3372" s="2"/>
      <c r="AI3372" s="55"/>
      <c r="AJ3372" s="55"/>
      <c r="AK3372" s="55"/>
      <c r="AL3372" s="55"/>
      <c r="AM3372" s="55"/>
      <c r="AN3372" s="55"/>
      <c r="AO3372" s="55"/>
      <c r="AP3372" s="55"/>
      <c r="AQ3372" s="55"/>
      <c r="AR3372" s="55"/>
      <c r="AS3372" s="55"/>
      <c r="AT3372" s="55"/>
      <c r="AU3372" s="55"/>
      <c r="AV3372" s="55"/>
      <c r="AW3372" s="2"/>
      <c r="AX3372" s="2"/>
    </row>
    <row r="3373" spans="1:57">
      <c r="B3373" s="67"/>
      <c r="C3373" s="18"/>
      <c r="D3373" s="73"/>
      <c r="E3373" s="73"/>
      <c r="F3373" s="73"/>
      <c r="G3373" s="73"/>
      <c r="H3373" s="73"/>
      <c r="I3373" s="73"/>
      <c r="J3373" s="73"/>
      <c r="K3373" s="73"/>
      <c r="L3373" s="73"/>
      <c r="M3373" s="73"/>
      <c r="N3373" s="73"/>
      <c r="O3373" s="73"/>
      <c r="P3373" s="73"/>
      <c r="Q3373" s="25"/>
      <c r="R3373" s="106"/>
      <c r="S3373" s="55"/>
      <c r="T3373" s="55"/>
      <c r="U3373" s="55"/>
      <c r="V3373" s="55"/>
      <c r="W3373" s="55"/>
      <c r="X3373" s="55"/>
      <c r="Y3373" s="55"/>
      <c r="Z3373" s="55"/>
      <c r="AA3373" s="55"/>
      <c r="AB3373" s="55"/>
      <c r="AC3373" s="55"/>
      <c r="AD3373" s="55"/>
      <c r="AE3373" s="55"/>
      <c r="AF3373" s="55"/>
      <c r="AG3373" s="2"/>
      <c r="AH3373" s="2"/>
      <c r="AI3373" s="55"/>
      <c r="AJ3373" s="55"/>
      <c r="AK3373" s="55"/>
      <c r="AL3373" s="55"/>
      <c r="AM3373" s="55"/>
      <c r="AN3373" s="55"/>
      <c r="AO3373" s="55"/>
      <c r="AP3373" s="55"/>
      <c r="AQ3373" s="55"/>
      <c r="AR3373" s="55"/>
      <c r="AS3373" s="55"/>
      <c r="AT3373" s="55"/>
      <c r="AU3373" s="55"/>
      <c r="AV3373" s="55"/>
      <c r="AW3373" s="2"/>
      <c r="AX3373" s="2"/>
    </row>
    <row r="3374" spans="1:57">
      <c r="O3374" s="2"/>
      <c r="P3374" s="2"/>
    </row>
    <row r="3375" spans="1:57">
      <c r="A3375" s="6" t="s">
        <v>7645</v>
      </c>
      <c r="BA3375" s="3"/>
      <c r="BB3375" s="3"/>
      <c r="BC3375" s="3"/>
      <c r="BD3375" s="3"/>
      <c r="BE3375" s="3"/>
    </row>
    <row r="3376" spans="1:57">
      <c r="BA3376" s="3"/>
      <c r="BB3376" s="3"/>
      <c r="BC3376" s="3"/>
      <c r="BD3376" s="3"/>
      <c r="BE3376" s="3"/>
    </row>
    <row r="3377" spans="1:57">
      <c r="B3377" s="11" t="s">
        <v>288</v>
      </c>
      <c r="C3377" s="35"/>
      <c r="D3377" s="35"/>
      <c r="E3377" s="35"/>
      <c r="F3377" s="35"/>
      <c r="G3377" s="35"/>
      <c r="H3377" s="35"/>
      <c r="I3377" s="35"/>
      <c r="J3377" s="35"/>
      <c r="K3377" s="35"/>
      <c r="L3377" s="35"/>
      <c r="M3377" s="35"/>
      <c r="N3377" s="35"/>
      <c r="O3377" s="143"/>
      <c r="P3377" s="11" t="s">
        <v>540</v>
      </c>
      <c r="Q3377" s="143"/>
      <c r="BA3377" s="3"/>
      <c r="BB3377" s="3"/>
      <c r="BC3377" s="3"/>
      <c r="BD3377" s="3"/>
      <c r="BE3377" s="3"/>
    </row>
    <row r="3378" spans="1:57" ht="14.25" customHeight="1">
      <c r="B3378" s="14" t="s">
        <v>2337</v>
      </c>
      <c r="C3378" s="81"/>
      <c r="D3378" s="81"/>
      <c r="E3378" s="81"/>
      <c r="F3378" s="81"/>
      <c r="G3378" s="81"/>
      <c r="H3378" s="81"/>
      <c r="I3378" s="81"/>
      <c r="J3378" s="81"/>
      <c r="K3378" s="81"/>
      <c r="L3378" s="81"/>
      <c r="M3378" s="81"/>
      <c r="N3378" s="81"/>
      <c r="O3378" s="144"/>
      <c r="P3378" s="69" t="str">
        <f>'D1'!G1845&amp;""</f>
        <v/>
      </c>
      <c r="Q3378" s="104"/>
      <c r="S3378" s="1" t="s">
        <v>7124</v>
      </c>
      <c r="BA3378" s="3"/>
      <c r="BB3378" s="3"/>
      <c r="BC3378" s="3"/>
      <c r="BD3378" s="3"/>
      <c r="BE3378" s="3"/>
    </row>
    <row r="3379" spans="1:57">
      <c r="B3379" s="38"/>
      <c r="C3379" s="82"/>
      <c r="D3379" s="82"/>
      <c r="E3379" s="82"/>
      <c r="F3379" s="82"/>
      <c r="G3379" s="82"/>
      <c r="H3379" s="82"/>
      <c r="I3379" s="82"/>
      <c r="J3379" s="82"/>
      <c r="K3379" s="82"/>
      <c r="L3379" s="82"/>
      <c r="M3379" s="82"/>
      <c r="N3379" s="82"/>
      <c r="O3379" s="145"/>
      <c r="P3379" s="25"/>
      <c r="Q3379" s="106"/>
      <c r="S3379" s="1" t="s">
        <v>7129</v>
      </c>
      <c r="BA3379" s="3"/>
      <c r="BB3379" s="3"/>
      <c r="BC3379" s="3"/>
      <c r="BD3379" s="3"/>
      <c r="BE3379" s="3"/>
    </row>
    <row r="3380" spans="1:57">
      <c r="BA3380" s="3"/>
      <c r="BB3380" s="3"/>
      <c r="BC3380" s="3"/>
      <c r="BD3380" s="3"/>
      <c r="BE3380" s="3"/>
    </row>
    <row r="3381" spans="1:57">
      <c r="A3381" s="6" t="s">
        <v>2143</v>
      </c>
      <c r="BA3381" s="3"/>
      <c r="BB3381" s="3"/>
      <c r="BC3381" s="3"/>
      <c r="BD3381" s="3"/>
      <c r="BE3381" s="3"/>
    </row>
    <row r="3383" spans="1:57">
      <c r="B3383" s="11" t="s">
        <v>288</v>
      </c>
      <c r="C3383" s="35"/>
      <c r="D3383" s="35"/>
      <c r="E3383" s="35"/>
      <c r="F3383" s="35"/>
      <c r="G3383" s="35"/>
      <c r="H3383" s="35"/>
      <c r="I3383" s="35"/>
      <c r="J3383" s="35"/>
      <c r="K3383" s="35"/>
      <c r="L3383" s="35"/>
      <c r="M3383" s="35"/>
      <c r="N3383" s="35"/>
      <c r="O3383" s="143"/>
      <c r="P3383" s="11" t="s">
        <v>540</v>
      </c>
      <c r="Q3383" s="143"/>
    </row>
    <row r="3384" spans="1:57">
      <c r="B3384" s="68" t="s">
        <v>7563</v>
      </c>
      <c r="C3384" s="68"/>
      <c r="D3384" s="68"/>
      <c r="E3384" s="68"/>
      <c r="F3384" s="68"/>
      <c r="G3384" s="68"/>
      <c r="H3384" s="68"/>
      <c r="I3384" s="68"/>
      <c r="J3384" s="68"/>
      <c r="K3384" s="68"/>
      <c r="L3384" s="68"/>
      <c r="M3384" s="68"/>
      <c r="N3384" s="68"/>
      <c r="O3384" s="68"/>
      <c r="P3384" s="69" t="str">
        <f>'D1'!G1848&amp;""</f>
        <v/>
      </c>
      <c r="Q3384" s="104"/>
      <c r="S3384" s="1" t="s">
        <v>7124</v>
      </c>
    </row>
    <row r="3385" spans="1:57">
      <c r="B3385" s="68"/>
      <c r="C3385" s="68"/>
      <c r="D3385" s="68"/>
      <c r="E3385" s="68"/>
      <c r="F3385" s="68"/>
      <c r="G3385" s="68"/>
      <c r="H3385" s="68"/>
      <c r="I3385" s="68"/>
      <c r="J3385" s="68"/>
      <c r="K3385" s="68"/>
      <c r="L3385" s="68"/>
      <c r="M3385" s="68"/>
      <c r="N3385" s="68"/>
      <c r="O3385" s="68"/>
      <c r="P3385" s="25"/>
      <c r="Q3385" s="106"/>
      <c r="S3385" s="1" t="s">
        <v>7129</v>
      </c>
    </row>
    <row r="3387" spans="1:57">
      <c r="A3387" s="6" t="s">
        <v>7646</v>
      </c>
    </row>
    <row r="3389" spans="1:57">
      <c r="B3389" s="11" t="s">
        <v>288</v>
      </c>
      <c r="C3389" s="35"/>
      <c r="D3389" s="35"/>
      <c r="E3389" s="35"/>
      <c r="F3389" s="35"/>
      <c r="G3389" s="35"/>
      <c r="H3389" s="35"/>
      <c r="I3389" s="35"/>
      <c r="J3389" s="35"/>
      <c r="K3389" s="35"/>
      <c r="L3389" s="35"/>
      <c r="M3389" s="35"/>
      <c r="N3389" s="35"/>
      <c r="O3389" s="143"/>
      <c r="P3389" s="11" t="s">
        <v>540</v>
      </c>
      <c r="Q3389" s="143"/>
      <c r="R3389" s="11" t="s">
        <v>288</v>
      </c>
      <c r="S3389" s="35"/>
      <c r="T3389" s="35"/>
      <c r="U3389" s="35"/>
      <c r="V3389" s="35"/>
      <c r="W3389" s="35"/>
      <c r="X3389" s="35"/>
      <c r="Y3389" s="35"/>
      <c r="Z3389" s="35"/>
      <c r="AA3389" s="35"/>
      <c r="AB3389" s="35"/>
      <c r="AC3389" s="35"/>
      <c r="AD3389" s="35"/>
      <c r="AE3389" s="143"/>
      <c r="AF3389" s="11" t="s">
        <v>540</v>
      </c>
      <c r="AG3389" s="143"/>
      <c r="AH3389" s="11" t="s">
        <v>288</v>
      </c>
      <c r="AI3389" s="35"/>
      <c r="AJ3389" s="35"/>
      <c r="AK3389" s="35"/>
      <c r="AL3389" s="35"/>
      <c r="AM3389" s="35"/>
      <c r="AN3389" s="35"/>
      <c r="AO3389" s="35"/>
      <c r="AP3389" s="35"/>
      <c r="AQ3389" s="35"/>
      <c r="AR3389" s="35"/>
      <c r="AS3389" s="35"/>
      <c r="AT3389" s="35"/>
      <c r="AU3389" s="143"/>
      <c r="AV3389" s="11" t="s">
        <v>540</v>
      </c>
      <c r="AW3389" s="143"/>
    </row>
    <row r="3390" spans="1:57">
      <c r="B3390" s="8" t="s">
        <v>7700</v>
      </c>
      <c r="C3390" s="65"/>
      <c r="D3390" s="65"/>
      <c r="E3390" s="65"/>
      <c r="F3390" s="65"/>
      <c r="G3390" s="65"/>
      <c r="H3390" s="65"/>
      <c r="I3390" s="65"/>
      <c r="J3390" s="65"/>
      <c r="K3390" s="65"/>
      <c r="L3390" s="65"/>
      <c r="M3390" s="65"/>
      <c r="N3390" s="65"/>
      <c r="O3390" s="136"/>
      <c r="P3390" s="69" t="str">
        <f>'D1'!G1849&amp;""</f>
        <v/>
      </c>
      <c r="Q3390" s="104"/>
      <c r="R3390" s="8" t="s">
        <v>3035</v>
      </c>
      <c r="S3390" s="65"/>
      <c r="T3390" s="65"/>
      <c r="U3390" s="65"/>
      <c r="V3390" s="65"/>
      <c r="W3390" s="65"/>
      <c r="X3390" s="65"/>
      <c r="Y3390" s="65"/>
      <c r="Z3390" s="65"/>
      <c r="AA3390" s="65"/>
      <c r="AB3390" s="65"/>
      <c r="AC3390" s="65"/>
      <c r="AD3390" s="65"/>
      <c r="AE3390" s="136"/>
      <c r="AF3390" s="69" t="str">
        <f>'D1'!G1850&amp;""</f>
        <v/>
      </c>
      <c r="AG3390" s="104"/>
      <c r="AH3390" s="8" t="s">
        <v>223</v>
      </c>
      <c r="AI3390" s="65"/>
      <c r="AJ3390" s="65"/>
      <c r="AK3390" s="65"/>
      <c r="AL3390" s="65"/>
      <c r="AM3390" s="65"/>
      <c r="AN3390" s="65"/>
      <c r="AO3390" s="65"/>
      <c r="AP3390" s="65"/>
      <c r="AQ3390" s="65"/>
      <c r="AR3390" s="65"/>
      <c r="AS3390" s="65"/>
      <c r="AT3390" s="65"/>
      <c r="AU3390" s="136"/>
      <c r="AV3390" s="69" t="str">
        <f>'D1'!G1851&amp;""</f>
        <v/>
      </c>
      <c r="AW3390" s="104"/>
      <c r="AY3390" s="1" t="s">
        <v>7124</v>
      </c>
    </row>
    <row r="3391" spans="1:57">
      <c r="B3391" s="9"/>
      <c r="C3391" s="70"/>
      <c r="D3391" s="70"/>
      <c r="E3391" s="70"/>
      <c r="F3391" s="70"/>
      <c r="G3391" s="70"/>
      <c r="H3391" s="70"/>
      <c r="I3391" s="70"/>
      <c r="J3391" s="70"/>
      <c r="K3391" s="70"/>
      <c r="L3391" s="70"/>
      <c r="M3391" s="70"/>
      <c r="N3391" s="70"/>
      <c r="O3391" s="137"/>
      <c r="P3391" s="25"/>
      <c r="Q3391" s="106"/>
      <c r="R3391" s="9"/>
      <c r="S3391" s="70"/>
      <c r="T3391" s="70"/>
      <c r="U3391" s="70"/>
      <c r="V3391" s="70"/>
      <c r="W3391" s="70"/>
      <c r="X3391" s="70"/>
      <c r="Y3391" s="70"/>
      <c r="Z3391" s="70"/>
      <c r="AA3391" s="70"/>
      <c r="AB3391" s="70"/>
      <c r="AC3391" s="70"/>
      <c r="AD3391" s="70"/>
      <c r="AE3391" s="137"/>
      <c r="AF3391" s="25"/>
      <c r="AG3391" s="106"/>
      <c r="AH3391" s="9"/>
      <c r="AI3391" s="70"/>
      <c r="AJ3391" s="70"/>
      <c r="AK3391" s="70"/>
      <c r="AL3391" s="70"/>
      <c r="AM3391" s="70"/>
      <c r="AN3391" s="70"/>
      <c r="AO3391" s="70"/>
      <c r="AP3391" s="70"/>
      <c r="AQ3391" s="70"/>
      <c r="AR3391" s="70"/>
      <c r="AS3391" s="70"/>
      <c r="AT3391" s="70"/>
      <c r="AU3391" s="137"/>
      <c r="AV3391" s="25"/>
      <c r="AW3391" s="106"/>
      <c r="AY3391" s="1" t="s">
        <v>7129</v>
      </c>
    </row>
    <row r="3392" spans="1:57">
      <c r="B3392" s="8" t="s">
        <v>41</v>
      </c>
      <c r="C3392" s="65"/>
      <c r="D3392" s="65"/>
      <c r="E3392" s="65"/>
      <c r="F3392" s="65"/>
      <c r="G3392" s="65"/>
      <c r="H3392" s="65"/>
      <c r="I3392" s="65"/>
      <c r="J3392" s="65"/>
      <c r="K3392" s="65"/>
      <c r="L3392" s="65"/>
      <c r="M3392" s="65"/>
      <c r="N3392" s="65"/>
      <c r="O3392" s="136"/>
      <c r="P3392" s="69" t="str">
        <f>'D1'!G1852&amp;""</f>
        <v/>
      </c>
      <c r="Q3392" s="104"/>
      <c r="R3392" s="8" t="s">
        <v>2140</v>
      </c>
      <c r="S3392" s="65"/>
      <c r="T3392" s="65"/>
      <c r="U3392" s="65"/>
      <c r="V3392" s="65"/>
      <c r="W3392" s="65"/>
      <c r="X3392" s="65"/>
      <c r="Y3392" s="65"/>
      <c r="Z3392" s="65"/>
      <c r="AA3392" s="65"/>
      <c r="AB3392" s="65"/>
      <c r="AC3392" s="65"/>
      <c r="AD3392" s="65"/>
      <c r="AE3392" s="136"/>
      <c r="AF3392" s="69" t="str">
        <f>'D1'!G1853&amp;""</f>
        <v/>
      </c>
      <c r="AG3392" s="104"/>
      <c r="AH3392" s="3"/>
      <c r="AI3392" s="3"/>
      <c r="AJ3392" s="3"/>
      <c r="AK3392" s="3"/>
      <c r="AL3392" s="3"/>
      <c r="AM3392" s="3"/>
      <c r="AN3392" s="3"/>
      <c r="AO3392" s="3"/>
      <c r="AP3392" s="3"/>
      <c r="AQ3392" s="3"/>
      <c r="AR3392" s="3"/>
      <c r="AS3392" s="3"/>
      <c r="AT3392" s="3"/>
      <c r="AU3392" s="3"/>
      <c r="AV3392" s="3"/>
      <c r="AW3392" s="3"/>
    </row>
    <row r="3393" spans="1:49">
      <c r="B3393" s="9"/>
      <c r="C3393" s="70"/>
      <c r="D3393" s="70"/>
      <c r="E3393" s="70"/>
      <c r="F3393" s="70"/>
      <c r="G3393" s="70"/>
      <c r="H3393" s="70"/>
      <c r="I3393" s="70"/>
      <c r="J3393" s="70"/>
      <c r="K3393" s="70"/>
      <c r="L3393" s="70"/>
      <c r="M3393" s="70"/>
      <c r="N3393" s="70"/>
      <c r="O3393" s="137"/>
      <c r="P3393" s="25"/>
      <c r="Q3393" s="106"/>
      <c r="R3393" s="9"/>
      <c r="S3393" s="70"/>
      <c r="T3393" s="70"/>
      <c r="U3393" s="70"/>
      <c r="V3393" s="70"/>
      <c r="W3393" s="70"/>
      <c r="X3393" s="70"/>
      <c r="Y3393" s="70"/>
      <c r="Z3393" s="70"/>
      <c r="AA3393" s="70"/>
      <c r="AB3393" s="70"/>
      <c r="AC3393" s="70"/>
      <c r="AD3393" s="70"/>
      <c r="AE3393" s="137"/>
      <c r="AF3393" s="25"/>
      <c r="AG3393" s="106"/>
      <c r="AH3393" s="3"/>
      <c r="AI3393" s="3"/>
      <c r="AJ3393" s="3"/>
      <c r="AK3393" s="3"/>
      <c r="AL3393" s="3"/>
      <c r="AM3393" s="3"/>
      <c r="AN3393" s="3"/>
      <c r="AO3393" s="3"/>
      <c r="AP3393" s="3"/>
      <c r="AQ3393" s="3"/>
      <c r="AR3393" s="3"/>
      <c r="AS3393" s="3"/>
      <c r="AT3393" s="3"/>
      <c r="AU3393" s="3"/>
      <c r="AV3393" s="3"/>
      <c r="AW3393" s="3"/>
    </row>
    <row r="3395" spans="1:49">
      <c r="B3395" s="11" t="s">
        <v>288</v>
      </c>
      <c r="C3395" s="35"/>
      <c r="D3395" s="35"/>
      <c r="E3395" s="35"/>
      <c r="F3395" s="35"/>
      <c r="G3395" s="35"/>
      <c r="H3395" s="35"/>
      <c r="I3395" s="35"/>
      <c r="J3395" s="35"/>
      <c r="K3395" s="35"/>
      <c r="L3395" s="35"/>
      <c r="M3395" s="35"/>
      <c r="N3395" s="35"/>
      <c r="O3395" s="143"/>
      <c r="P3395" s="11" t="s">
        <v>540</v>
      </c>
      <c r="Q3395" s="143"/>
    </row>
    <row r="3396" spans="1:49">
      <c r="B3396" s="12" t="s">
        <v>5938</v>
      </c>
      <c r="C3396" s="15"/>
      <c r="D3396" s="15"/>
      <c r="E3396" s="15"/>
      <c r="F3396" s="15"/>
      <c r="G3396" s="15"/>
      <c r="H3396" s="15"/>
      <c r="I3396" s="15"/>
      <c r="J3396" s="15"/>
      <c r="K3396" s="15"/>
      <c r="L3396" s="15"/>
      <c r="M3396" s="15"/>
      <c r="N3396" s="15"/>
      <c r="O3396" s="140"/>
      <c r="P3396" s="69" t="str">
        <f>'D1'!G1854&amp;""</f>
        <v/>
      </c>
      <c r="Q3396" s="104"/>
      <c r="S3396" s="1" t="s">
        <v>7124</v>
      </c>
    </row>
    <row r="3397" spans="1:49">
      <c r="B3397" s="13"/>
      <c r="C3397" s="71"/>
      <c r="D3397" s="71"/>
      <c r="E3397" s="71"/>
      <c r="F3397" s="71"/>
      <c r="G3397" s="71"/>
      <c r="H3397" s="71"/>
      <c r="I3397" s="71"/>
      <c r="J3397" s="71"/>
      <c r="K3397" s="71"/>
      <c r="L3397" s="71"/>
      <c r="M3397" s="71"/>
      <c r="N3397" s="71"/>
      <c r="O3397" s="141"/>
      <c r="P3397" s="25"/>
      <c r="Q3397" s="106"/>
      <c r="S3397" s="1" t="s">
        <v>7129</v>
      </c>
    </row>
    <row r="3399" spans="1:49" ht="13.8" customHeight="1">
      <c r="B3399" s="3" t="s">
        <v>6985</v>
      </c>
      <c r="C3399" s="3"/>
      <c r="D3399" s="3"/>
      <c r="E3399" s="3"/>
      <c r="F3399" s="3"/>
      <c r="G3399" s="3"/>
      <c r="H3399" s="3"/>
      <c r="I3399" s="3"/>
      <c r="J3399" s="3"/>
      <c r="K3399" s="3"/>
      <c r="L3399" s="3"/>
      <c r="M3399" s="3"/>
      <c r="N3399" s="3"/>
      <c r="O3399" s="3"/>
      <c r="P3399" s="3"/>
      <c r="Q3399" s="3"/>
      <c r="R3399" s="3"/>
      <c r="S3399" s="3"/>
      <c r="T3399" s="3"/>
      <c r="U3399" s="3"/>
      <c r="V3399" s="3"/>
      <c r="W3399" s="55"/>
      <c r="X3399" s="55"/>
      <c r="Y3399" s="55"/>
      <c r="Z3399" s="55"/>
      <c r="AA3399" s="55"/>
      <c r="AB3399" s="55"/>
      <c r="AC3399" s="55"/>
      <c r="AD3399" s="55"/>
      <c r="AE3399" s="55"/>
      <c r="AF3399" s="55"/>
      <c r="AG3399" s="2"/>
      <c r="AH3399" s="2"/>
      <c r="AI3399" s="2"/>
    </row>
    <row r="3400" spans="1:49" ht="13.8" customHeight="1">
      <c r="B3400" s="3"/>
      <c r="C3400" s="11" t="s">
        <v>288</v>
      </c>
      <c r="D3400" s="35"/>
      <c r="E3400" s="35"/>
      <c r="F3400" s="35"/>
      <c r="G3400" s="35"/>
      <c r="H3400" s="35"/>
      <c r="I3400" s="35"/>
      <c r="J3400" s="35"/>
      <c r="K3400" s="35"/>
      <c r="L3400" s="35"/>
      <c r="M3400" s="35"/>
      <c r="N3400" s="35"/>
      <c r="O3400" s="35"/>
      <c r="P3400" s="143"/>
      <c r="Q3400" s="11" t="s">
        <v>665</v>
      </c>
      <c r="R3400" s="35"/>
      <c r="S3400" s="35"/>
      <c r="T3400" s="35"/>
      <c r="U3400" s="35"/>
      <c r="V3400" s="35"/>
      <c r="W3400" s="143"/>
      <c r="X3400" s="55"/>
      <c r="Y3400" s="55"/>
      <c r="Z3400" s="55"/>
      <c r="AA3400" s="55"/>
      <c r="AB3400" s="55"/>
      <c r="AC3400" s="55"/>
      <c r="AD3400" s="55"/>
      <c r="AE3400" s="55"/>
      <c r="AF3400" s="55"/>
      <c r="AG3400" s="2"/>
      <c r="AH3400" s="2"/>
      <c r="AI3400" s="2"/>
    </row>
    <row r="3401" spans="1:49" ht="13.8" customHeight="1">
      <c r="B3401" s="3"/>
      <c r="C3401" s="12" t="s">
        <v>2740</v>
      </c>
      <c r="D3401" s="15"/>
      <c r="E3401" s="15"/>
      <c r="F3401" s="15"/>
      <c r="G3401" s="15"/>
      <c r="H3401" s="15"/>
      <c r="I3401" s="15"/>
      <c r="J3401" s="15"/>
      <c r="K3401" s="15"/>
      <c r="L3401" s="15"/>
      <c r="M3401" s="15"/>
      <c r="N3401" s="15"/>
      <c r="O3401" s="15"/>
      <c r="P3401" s="140"/>
      <c r="Q3401" s="218" t="str">
        <f>'D1'!G1855&amp;""</f>
        <v/>
      </c>
      <c r="R3401" s="232"/>
      <c r="S3401" s="232"/>
      <c r="T3401" s="232"/>
      <c r="U3401" s="232"/>
      <c r="V3401" s="76" t="s">
        <v>7163</v>
      </c>
      <c r="W3401" s="104"/>
      <c r="X3401" s="55"/>
      <c r="Y3401" s="55"/>
      <c r="Z3401" s="55"/>
      <c r="AA3401" s="55"/>
      <c r="AB3401" s="55"/>
      <c r="AC3401" s="55"/>
      <c r="AD3401" s="55"/>
      <c r="AE3401" s="55"/>
      <c r="AF3401" s="55"/>
      <c r="AG3401" s="2"/>
      <c r="AH3401" s="2"/>
      <c r="AI3401" s="2"/>
    </row>
    <row r="3402" spans="1:49">
      <c r="C3402" s="13"/>
      <c r="D3402" s="71"/>
      <c r="E3402" s="71"/>
      <c r="F3402" s="71"/>
      <c r="G3402" s="71"/>
      <c r="H3402" s="71"/>
      <c r="I3402" s="71"/>
      <c r="J3402" s="71"/>
      <c r="K3402" s="71"/>
      <c r="L3402" s="71"/>
      <c r="M3402" s="71"/>
      <c r="N3402" s="71"/>
      <c r="O3402" s="71"/>
      <c r="P3402" s="141"/>
      <c r="Q3402" s="219"/>
      <c r="R3402" s="233"/>
      <c r="S3402" s="233"/>
      <c r="T3402" s="233"/>
      <c r="U3402" s="233"/>
      <c r="V3402" s="77"/>
      <c r="W3402" s="106"/>
    </row>
    <row r="3403" spans="1:49">
      <c r="C3403" s="7"/>
      <c r="D3403" s="7"/>
      <c r="E3403" s="7"/>
      <c r="F3403" s="7"/>
      <c r="G3403" s="7"/>
      <c r="H3403" s="7"/>
      <c r="I3403" s="7"/>
      <c r="J3403" s="7"/>
      <c r="K3403" s="7"/>
      <c r="L3403" s="7"/>
      <c r="M3403" s="7"/>
      <c r="N3403" s="7"/>
      <c r="O3403" s="7"/>
      <c r="P3403" s="7"/>
      <c r="Q3403" s="220"/>
      <c r="R3403" s="220"/>
      <c r="S3403" s="220"/>
      <c r="T3403" s="220"/>
      <c r="U3403" s="220"/>
      <c r="V3403" s="2"/>
      <c r="W3403" s="2"/>
    </row>
    <row r="3404" spans="1:49">
      <c r="A3404" s="6" t="s">
        <v>7647</v>
      </c>
      <c r="AC3404" s="3"/>
      <c r="AD3404" s="3"/>
      <c r="AE3404" s="3"/>
      <c r="AF3404" s="3"/>
      <c r="AG3404" s="3"/>
      <c r="AH3404" s="3"/>
      <c r="AI3404" s="3"/>
      <c r="AJ3404" s="3"/>
      <c r="AK3404" s="3"/>
      <c r="AL3404" s="3"/>
      <c r="AM3404" s="3"/>
      <c r="AN3404" s="3"/>
      <c r="AO3404" s="3"/>
      <c r="AP3404" s="3"/>
      <c r="AQ3404" s="3"/>
      <c r="AR3404" s="3"/>
      <c r="AS3404" s="3"/>
      <c r="AT3404" s="3"/>
      <c r="AU3404" s="3"/>
      <c r="AV3404" s="3"/>
      <c r="AW3404" s="3"/>
    </row>
    <row r="3405" spans="1:49">
      <c r="AC3405" s="3"/>
      <c r="AD3405" s="3"/>
      <c r="AE3405" s="3"/>
      <c r="AF3405" s="3"/>
      <c r="AG3405" s="3"/>
      <c r="AH3405" s="3"/>
      <c r="AI3405" s="3"/>
      <c r="AJ3405" s="3"/>
      <c r="AK3405" s="3"/>
      <c r="AL3405" s="3"/>
      <c r="AM3405" s="3"/>
      <c r="AN3405" s="3"/>
      <c r="AO3405" s="3"/>
      <c r="AP3405" s="3"/>
      <c r="AQ3405" s="3"/>
      <c r="AR3405" s="3"/>
      <c r="AS3405" s="3"/>
      <c r="AT3405" s="3"/>
      <c r="AU3405" s="3"/>
      <c r="AV3405" s="3"/>
      <c r="AW3405" s="3"/>
    </row>
    <row r="3406" spans="1:49">
      <c r="B3406" s="16" t="s">
        <v>288</v>
      </c>
      <c r="C3406" s="16"/>
      <c r="D3406" s="16"/>
      <c r="E3406" s="16"/>
      <c r="F3406" s="16"/>
      <c r="G3406" s="16"/>
      <c r="H3406" s="16"/>
      <c r="I3406" s="16"/>
      <c r="J3406" s="16"/>
      <c r="K3406" s="16"/>
      <c r="L3406" s="16"/>
      <c r="M3406" s="16"/>
      <c r="N3406" s="16"/>
      <c r="O3406" s="16"/>
      <c r="P3406" s="11" t="s">
        <v>540</v>
      </c>
      <c r="Q3406" s="143"/>
    </row>
    <row r="3407" spans="1:49">
      <c r="B3407" s="64" t="s">
        <v>5970</v>
      </c>
      <c r="C3407" s="64"/>
      <c r="D3407" s="64"/>
      <c r="E3407" s="64"/>
      <c r="F3407" s="64"/>
      <c r="G3407" s="64"/>
      <c r="H3407" s="64"/>
      <c r="I3407" s="64"/>
      <c r="J3407" s="64"/>
      <c r="K3407" s="64"/>
      <c r="L3407" s="64"/>
      <c r="M3407" s="64"/>
      <c r="N3407" s="64"/>
      <c r="O3407" s="64"/>
      <c r="P3407" s="130" t="str">
        <f>'D1'!G1856&amp;""</f>
        <v/>
      </c>
      <c r="Q3407" s="16"/>
      <c r="S3407" s="1" t="s">
        <v>7124</v>
      </c>
    </row>
    <row r="3408" spans="1:49">
      <c r="B3408" s="64"/>
      <c r="C3408" s="64"/>
      <c r="D3408" s="64"/>
      <c r="E3408" s="64"/>
      <c r="F3408" s="64"/>
      <c r="G3408" s="64"/>
      <c r="H3408" s="64"/>
      <c r="I3408" s="64"/>
      <c r="J3408" s="64"/>
      <c r="K3408" s="64"/>
      <c r="L3408" s="64"/>
      <c r="M3408" s="64"/>
      <c r="N3408" s="64"/>
      <c r="O3408" s="64"/>
      <c r="P3408" s="16"/>
      <c r="Q3408" s="16"/>
      <c r="S3408" s="1" t="s">
        <v>7129</v>
      </c>
    </row>
    <row r="3409" spans="1:53">
      <c r="B3409" s="65"/>
      <c r="C3409" s="65"/>
      <c r="D3409" s="65"/>
      <c r="E3409" s="65"/>
      <c r="F3409" s="65"/>
      <c r="G3409" s="65"/>
      <c r="H3409" s="65"/>
      <c r="I3409" s="65"/>
      <c r="J3409" s="65"/>
      <c r="K3409" s="65"/>
      <c r="L3409" s="65"/>
      <c r="M3409" s="65"/>
      <c r="N3409" s="65"/>
      <c r="O3409" s="65"/>
      <c r="P3409" s="76"/>
      <c r="Q3409" s="76"/>
    </row>
    <row r="3410" spans="1:53">
      <c r="B3410" s="1" t="s">
        <v>3389</v>
      </c>
      <c r="C3410" s="70"/>
      <c r="D3410" s="70"/>
      <c r="E3410" s="70"/>
      <c r="F3410" s="70"/>
      <c r="G3410" s="70"/>
      <c r="H3410" s="70"/>
      <c r="I3410" s="70"/>
      <c r="J3410" s="70"/>
      <c r="K3410" s="70"/>
      <c r="L3410" s="70"/>
      <c r="M3410" s="70"/>
      <c r="N3410" s="70"/>
      <c r="O3410" s="70"/>
      <c r="P3410" s="2"/>
      <c r="Q3410" s="2"/>
    </row>
    <row r="3411" spans="1:53">
      <c r="C3411" s="16" t="s">
        <v>288</v>
      </c>
      <c r="D3411" s="16"/>
      <c r="E3411" s="16"/>
      <c r="F3411" s="16"/>
      <c r="G3411" s="16"/>
      <c r="H3411" s="16"/>
      <c r="I3411" s="16"/>
      <c r="J3411" s="16"/>
      <c r="K3411" s="16"/>
      <c r="L3411" s="16"/>
      <c r="M3411" s="16"/>
      <c r="N3411" s="16"/>
      <c r="O3411" s="16"/>
      <c r="P3411" s="16"/>
      <c r="Q3411" s="11" t="s">
        <v>7698</v>
      </c>
      <c r="R3411" s="35"/>
      <c r="S3411" s="35"/>
      <c r="T3411" s="35"/>
      <c r="U3411" s="35"/>
      <c r="V3411" s="35"/>
      <c r="W3411" s="35"/>
      <c r="X3411" s="143"/>
    </row>
    <row r="3412" spans="1:53">
      <c r="B3412" s="66"/>
      <c r="C3412" s="68" t="s">
        <v>3672</v>
      </c>
      <c r="D3412" s="68"/>
      <c r="E3412" s="68"/>
      <c r="F3412" s="68"/>
      <c r="G3412" s="68"/>
      <c r="H3412" s="68"/>
      <c r="I3412" s="68"/>
      <c r="J3412" s="68"/>
      <c r="K3412" s="68"/>
      <c r="L3412" s="68"/>
      <c r="M3412" s="68"/>
      <c r="N3412" s="68"/>
      <c r="O3412" s="68"/>
      <c r="P3412" s="68"/>
      <c r="Q3412" s="69" t="str">
        <f>'D1'!G1857&amp;""</f>
        <v/>
      </c>
      <c r="R3412" s="76"/>
      <c r="S3412" s="76"/>
      <c r="T3412" s="76"/>
      <c r="U3412" s="76"/>
      <c r="V3412" s="76"/>
      <c r="W3412" s="76" t="s">
        <v>7159</v>
      </c>
      <c r="X3412" s="104"/>
    </row>
    <row r="3413" spans="1:53">
      <c r="B3413" s="3"/>
      <c r="C3413" s="68"/>
      <c r="D3413" s="68"/>
      <c r="E3413" s="68"/>
      <c r="F3413" s="68"/>
      <c r="G3413" s="68"/>
      <c r="H3413" s="68"/>
      <c r="I3413" s="68"/>
      <c r="J3413" s="68"/>
      <c r="K3413" s="68"/>
      <c r="L3413" s="68"/>
      <c r="M3413" s="68"/>
      <c r="N3413" s="68"/>
      <c r="O3413" s="68"/>
      <c r="P3413" s="68"/>
      <c r="Q3413" s="25"/>
      <c r="R3413" s="77"/>
      <c r="S3413" s="77"/>
      <c r="T3413" s="77"/>
      <c r="U3413" s="77"/>
      <c r="V3413" s="77"/>
      <c r="W3413" s="77"/>
      <c r="X3413" s="106"/>
    </row>
    <row r="3414" spans="1:5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row>
    <row r="3415" spans="1:53">
      <c r="A3415" s="6" t="s">
        <v>580</v>
      </c>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row>
    <row r="3417" spans="1:53">
      <c r="B3417" s="16" t="s">
        <v>288</v>
      </c>
      <c r="C3417" s="16"/>
      <c r="D3417" s="16"/>
      <c r="E3417" s="16"/>
      <c r="F3417" s="16"/>
      <c r="G3417" s="16"/>
      <c r="H3417" s="16"/>
      <c r="I3417" s="16"/>
      <c r="J3417" s="16"/>
      <c r="K3417" s="16"/>
      <c r="L3417" s="16"/>
      <c r="M3417" s="16"/>
      <c r="N3417" s="16"/>
      <c r="O3417" s="16"/>
      <c r="P3417" s="11" t="s">
        <v>540</v>
      </c>
      <c r="Q3417" s="143"/>
      <c r="R3417" s="16" t="s">
        <v>288</v>
      </c>
      <c r="S3417" s="16"/>
      <c r="T3417" s="16"/>
      <c r="U3417" s="16"/>
      <c r="V3417" s="16"/>
      <c r="W3417" s="16"/>
      <c r="X3417" s="16"/>
      <c r="Y3417" s="16"/>
      <c r="Z3417" s="16"/>
      <c r="AA3417" s="16"/>
      <c r="AB3417" s="16"/>
      <c r="AC3417" s="16"/>
      <c r="AD3417" s="16"/>
      <c r="AE3417" s="16"/>
      <c r="AF3417" s="11" t="s">
        <v>540</v>
      </c>
      <c r="AG3417" s="143"/>
    </row>
    <row r="3418" spans="1:53">
      <c r="B3418" s="14" t="s">
        <v>6442</v>
      </c>
      <c r="C3418" s="81"/>
      <c r="D3418" s="81"/>
      <c r="E3418" s="81"/>
      <c r="F3418" s="81"/>
      <c r="G3418" s="81"/>
      <c r="H3418" s="81"/>
      <c r="I3418" s="81"/>
      <c r="J3418" s="81"/>
      <c r="K3418" s="81"/>
      <c r="L3418" s="81"/>
      <c r="M3418" s="81"/>
      <c r="N3418" s="81"/>
      <c r="O3418" s="144"/>
      <c r="P3418" s="69" t="str">
        <f>'D1'!G1858&amp;""</f>
        <v/>
      </c>
      <c r="Q3418" s="104"/>
      <c r="R3418" s="17" t="s">
        <v>3265</v>
      </c>
      <c r="S3418" s="72"/>
      <c r="T3418" s="72"/>
      <c r="U3418" s="72"/>
      <c r="V3418" s="72"/>
      <c r="W3418" s="72"/>
      <c r="X3418" s="72"/>
      <c r="Y3418" s="72"/>
      <c r="Z3418" s="72"/>
      <c r="AA3418" s="72"/>
      <c r="AB3418" s="72"/>
      <c r="AC3418" s="72"/>
      <c r="AD3418" s="72"/>
      <c r="AE3418" s="119"/>
      <c r="AF3418" s="69" t="str">
        <f>'D1'!G1859&amp;""</f>
        <v/>
      </c>
      <c r="AG3418" s="104"/>
      <c r="AI3418" s="1" t="s">
        <v>7124</v>
      </c>
    </row>
    <row r="3419" spans="1:53">
      <c r="B3419" s="38"/>
      <c r="C3419" s="82"/>
      <c r="D3419" s="82"/>
      <c r="E3419" s="82"/>
      <c r="F3419" s="82"/>
      <c r="G3419" s="82"/>
      <c r="H3419" s="82"/>
      <c r="I3419" s="82"/>
      <c r="J3419" s="82"/>
      <c r="K3419" s="82"/>
      <c r="L3419" s="82"/>
      <c r="M3419" s="82"/>
      <c r="N3419" s="82"/>
      <c r="O3419" s="145"/>
      <c r="P3419" s="25"/>
      <c r="Q3419" s="106"/>
      <c r="R3419" s="18"/>
      <c r="S3419" s="73"/>
      <c r="T3419" s="73"/>
      <c r="U3419" s="73"/>
      <c r="V3419" s="73"/>
      <c r="W3419" s="73"/>
      <c r="X3419" s="73"/>
      <c r="Y3419" s="73"/>
      <c r="Z3419" s="73"/>
      <c r="AA3419" s="73"/>
      <c r="AB3419" s="73"/>
      <c r="AC3419" s="73"/>
      <c r="AD3419" s="73"/>
      <c r="AE3419" s="121"/>
      <c r="AF3419" s="25"/>
      <c r="AG3419" s="106"/>
      <c r="AI3419" s="1" t="s">
        <v>7129</v>
      </c>
    </row>
    <row r="3421" spans="1:53">
      <c r="A3421" s="6" t="s">
        <v>5289</v>
      </c>
    </row>
    <row r="3423" spans="1:53">
      <c r="B3423" s="16" t="s">
        <v>288</v>
      </c>
      <c r="C3423" s="16"/>
      <c r="D3423" s="16"/>
      <c r="E3423" s="16"/>
      <c r="F3423" s="16"/>
      <c r="G3423" s="16"/>
      <c r="H3423" s="16"/>
      <c r="I3423" s="16"/>
      <c r="J3423" s="16"/>
      <c r="K3423" s="16"/>
      <c r="L3423" s="16"/>
      <c r="M3423" s="16"/>
      <c r="N3423" s="16"/>
      <c r="O3423" s="16"/>
      <c r="P3423" s="16"/>
      <c r="Q3423" s="16"/>
      <c r="R3423" s="16"/>
      <c r="S3423" s="16"/>
      <c r="T3423" s="16"/>
      <c r="U3423" s="11" t="s">
        <v>540</v>
      </c>
      <c r="V3423" s="143"/>
      <c r="W3423" s="16" t="s">
        <v>288</v>
      </c>
      <c r="X3423" s="16"/>
      <c r="Y3423" s="16"/>
      <c r="Z3423" s="16"/>
      <c r="AA3423" s="16"/>
      <c r="AB3423" s="16"/>
      <c r="AC3423" s="16"/>
      <c r="AD3423" s="16"/>
      <c r="AE3423" s="16"/>
      <c r="AF3423" s="16"/>
      <c r="AG3423" s="16"/>
      <c r="AH3423" s="16"/>
      <c r="AI3423" s="16"/>
      <c r="AJ3423" s="16"/>
      <c r="AK3423" s="16"/>
      <c r="AL3423" s="16"/>
      <c r="AM3423" s="16"/>
      <c r="AN3423" s="16"/>
      <c r="AO3423" s="16"/>
      <c r="AP3423" s="11" t="s">
        <v>540</v>
      </c>
      <c r="AQ3423" s="143"/>
    </row>
    <row r="3424" spans="1:53">
      <c r="B3424" s="19" t="s">
        <v>7615</v>
      </c>
      <c r="C3424" s="19"/>
      <c r="D3424" s="19"/>
      <c r="E3424" s="19"/>
      <c r="F3424" s="19"/>
      <c r="G3424" s="19"/>
      <c r="H3424" s="19"/>
      <c r="I3424" s="19"/>
      <c r="J3424" s="19"/>
      <c r="K3424" s="19"/>
      <c r="L3424" s="19"/>
      <c r="M3424" s="19"/>
      <c r="N3424" s="19"/>
      <c r="O3424" s="19"/>
      <c r="P3424" s="19"/>
      <c r="Q3424" s="19"/>
      <c r="R3424" s="19"/>
      <c r="S3424" s="19"/>
      <c r="T3424" s="19"/>
      <c r="U3424" s="130" t="str">
        <f>'D1'!G1860&amp;""</f>
        <v/>
      </c>
      <c r="V3424" s="16"/>
      <c r="W3424" s="19" t="s">
        <v>5650</v>
      </c>
      <c r="X3424" s="19"/>
      <c r="Y3424" s="19"/>
      <c r="Z3424" s="19"/>
      <c r="AA3424" s="19"/>
      <c r="AB3424" s="19"/>
      <c r="AC3424" s="19"/>
      <c r="AD3424" s="19"/>
      <c r="AE3424" s="19"/>
      <c r="AF3424" s="19"/>
      <c r="AG3424" s="19"/>
      <c r="AH3424" s="19"/>
      <c r="AI3424" s="19"/>
      <c r="AJ3424" s="19"/>
      <c r="AK3424" s="19"/>
      <c r="AL3424" s="19"/>
      <c r="AM3424" s="19"/>
      <c r="AN3424" s="19"/>
      <c r="AO3424" s="19"/>
      <c r="AP3424" s="130" t="str">
        <f>'D1'!G1861&amp;""</f>
        <v/>
      </c>
      <c r="AQ3424" s="16"/>
      <c r="AS3424" s="1" t="s">
        <v>7124</v>
      </c>
    </row>
    <row r="3425" spans="1:49">
      <c r="B3425" s="19"/>
      <c r="C3425" s="19"/>
      <c r="D3425" s="19"/>
      <c r="E3425" s="19"/>
      <c r="F3425" s="19"/>
      <c r="G3425" s="19"/>
      <c r="H3425" s="19"/>
      <c r="I3425" s="19"/>
      <c r="J3425" s="19"/>
      <c r="K3425" s="19"/>
      <c r="L3425" s="19"/>
      <c r="M3425" s="19"/>
      <c r="N3425" s="19"/>
      <c r="O3425" s="19"/>
      <c r="P3425" s="19"/>
      <c r="Q3425" s="19"/>
      <c r="R3425" s="19"/>
      <c r="S3425" s="19"/>
      <c r="T3425" s="19"/>
      <c r="U3425" s="16"/>
      <c r="V3425" s="16"/>
      <c r="W3425" s="19"/>
      <c r="X3425" s="19"/>
      <c r="Y3425" s="19"/>
      <c r="Z3425" s="19"/>
      <c r="AA3425" s="19"/>
      <c r="AB3425" s="19"/>
      <c r="AC3425" s="19"/>
      <c r="AD3425" s="19"/>
      <c r="AE3425" s="19"/>
      <c r="AF3425" s="19"/>
      <c r="AG3425" s="19"/>
      <c r="AH3425" s="19"/>
      <c r="AI3425" s="19"/>
      <c r="AJ3425" s="19"/>
      <c r="AK3425" s="19"/>
      <c r="AL3425" s="19"/>
      <c r="AM3425" s="19"/>
      <c r="AN3425" s="19"/>
      <c r="AO3425" s="19"/>
      <c r="AP3425" s="16"/>
      <c r="AQ3425" s="16"/>
      <c r="AS3425" s="1" t="s">
        <v>7129</v>
      </c>
    </row>
    <row r="3426" spans="1:49" ht="13.8" customHeight="1">
      <c r="AL3426" s="1"/>
    </row>
    <row r="3427" spans="1:49">
      <c r="A3427" s="6" t="s">
        <v>7648</v>
      </c>
    </row>
    <row r="3428" spans="1:49" ht="13.8" customHeight="1">
      <c r="AL3428" s="1"/>
    </row>
    <row r="3429" spans="1:49">
      <c r="B3429" s="56" t="s">
        <v>7190</v>
      </c>
      <c r="C3429" s="56"/>
      <c r="D3429" s="56"/>
      <c r="E3429" s="56"/>
      <c r="F3429" s="56"/>
      <c r="G3429" s="56"/>
      <c r="H3429" s="56" t="s">
        <v>7184</v>
      </c>
      <c r="I3429" s="56"/>
      <c r="J3429" s="56"/>
      <c r="K3429" s="56"/>
      <c r="L3429" s="56"/>
      <c r="M3429" s="56"/>
      <c r="N3429" s="56"/>
      <c r="O3429" s="56"/>
      <c r="P3429" s="56"/>
      <c r="Q3429" s="56"/>
      <c r="R3429" s="56"/>
      <c r="S3429" s="56"/>
      <c r="T3429" s="56" t="s">
        <v>7191</v>
      </c>
      <c r="U3429" s="56"/>
      <c r="V3429" s="56"/>
      <c r="W3429" s="56"/>
      <c r="X3429" s="56"/>
      <c r="Y3429" s="56"/>
      <c r="Z3429" s="56" t="s">
        <v>7192</v>
      </c>
      <c r="AA3429" s="56"/>
      <c r="AB3429" s="56"/>
      <c r="AC3429" s="56"/>
      <c r="AD3429" s="56"/>
      <c r="AE3429" s="56"/>
      <c r="AF3429" s="56" t="s">
        <v>4869</v>
      </c>
      <c r="AG3429" s="56"/>
      <c r="AH3429" s="56"/>
      <c r="AI3429" s="56"/>
      <c r="AJ3429" s="56"/>
      <c r="AK3429" s="56"/>
      <c r="AL3429" s="16" t="s">
        <v>6359</v>
      </c>
      <c r="AM3429" s="16"/>
      <c r="AN3429" s="16"/>
      <c r="AO3429" s="16"/>
      <c r="AP3429" s="16"/>
      <c r="AQ3429" s="16"/>
      <c r="AR3429" s="16" t="s">
        <v>7688</v>
      </c>
      <c r="AS3429" s="16"/>
      <c r="AT3429" s="16"/>
      <c r="AU3429" s="16"/>
      <c r="AV3429" s="16"/>
      <c r="AW3429" s="16"/>
    </row>
    <row r="3430" spans="1:49">
      <c r="B3430" s="56"/>
      <c r="C3430" s="56"/>
      <c r="D3430" s="56"/>
      <c r="E3430" s="56"/>
      <c r="F3430" s="56"/>
      <c r="G3430" s="56"/>
      <c r="H3430" s="56" t="s">
        <v>5498</v>
      </c>
      <c r="I3430" s="56"/>
      <c r="J3430" s="56"/>
      <c r="K3430" s="56"/>
      <c r="L3430" s="56"/>
      <c r="M3430" s="56"/>
      <c r="N3430" s="56" t="s">
        <v>7599</v>
      </c>
      <c r="O3430" s="56"/>
      <c r="P3430" s="56"/>
      <c r="Q3430" s="56"/>
      <c r="R3430" s="56"/>
      <c r="S3430" s="56"/>
      <c r="T3430" s="56"/>
      <c r="U3430" s="56"/>
      <c r="V3430" s="56"/>
      <c r="W3430" s="56"/>
      <c r="X3430" s="56"/>
      <c r="Y3430" s="56"/>
      <c r="Z3430" s="56"/>
      <c r="AA3430" s="56"/>
      <c r="AB3430" s="56"/>
      <c r="AC3430" s="56"/>
      <c r="AD3430" s="56"/>
      <c r="AE3430" s="56"/>
      <c r="AF3430" s="56"/>
      <c r="AG3430" s="56"/>
      <c r="AH3430" s="56"/>
      <c r="AI3430" s="56"/>
      <c r="AJ3430" s="56"/>
      <c r="AK3430" s="56"/>
      <c r="AL3430" s="16"/>
      <c r="AM3430" s="16"/>
      <c r="AN3430" s="16"/>
      <c r="AO3430" s="16"/>
      <c r="AP3430" s="16"/>
      <c r="AQ3430" s="16"/>
      <c r="AR3430" s="16"/>
      <c r="AS3430" s="16"/>
      <c r="AT3430" s="16"/>
      <c r="AU3430" s="16"/>
      <c r="AV3430" s="16"/>
      <c r="AW3430" s="16"/>
    </row>
    <row r="3431" spans="1:49">
      <c r="B3431" s="56"/>
      <c r="C3431" s="56"/>
      <c r="D3431" s="56"/>
      <c r="E3431" s="56"/>
      <c r="F3431" s="56"/>
      <c r="G3431" s="56"/>
      <c r="H3431" s="56"/>
      <c r="I3431" s="56"/>
      <c r="J3431" s="56"/>
      <c r="K3431" s="56"/>
      <c r="L3431" s="56"/>
      <c r="M3431" s="56"/>
      <c r="N3431" s="56"/>
      <c r="O3431" s="56"/>
      <c r="P3431" s="56"/>
      <c r="Q3431" s="56"/>
      <c r="R3431" s="56"/>
      <c r="S3431" s="56"/>
      <c r="T3431" s="56"/>
      <c r="U3431" s="56"/>
      <c r="V3431" s="56"/>
      <c r="W3431" s="56"/>
      <c r="X3431" s="56"/>
      <c r="Y3431" s="56"/>
      <c r="Z3431" s="56"/>
      <c r="AA3431" s="56"/>
      <c r="AB3431" s="56"/>
      <c r="AC3431" s="56"/>
      <c r="AD3431" s="56"/>
      <c r="AE3431" s="56"/>
      <c r="AF3431" s="56"/>
      <c r="AG3431" s="56"/>
      <c r="AH3431" s="56"/>
      <c r="AI3431" s="56"/>
      <c r="AJ3431" s="56"/>
      <c r="AK3431" s="56"/>
      <c r="AL3431" s="16"/>
      <c r="AM3431" s="16"/>
      <c r="AN3431" s="16"/>
      <c r="AO3431" s="16"/>
      <c r="AP3431" s="16"/>
      <c r="AQ3431" s="16"/>
      <c r="AR3431" s="16"/>
      <c r="AS3431" s="16"/>
      <c r="AT3431" s="16"/>
      <c r="AU3431" s="16"/>
      <c r="AV3431" s="16"/>
      <c r="AW3431" s="16"/>
    </row>
    <row r="3432" spans="1:49" ht="13.5" customHeight="1">
      <c r="B3432" s="69" t="str">
        <f>'D1'!G1862&amp;""</f>
        <v/>
      </c>
      <c r="C3432" s="76"/>
      <c r="D3432" s="76"/>
      <c r="E3432" s="76"/>
      <c r="F3432" s="76"/>
      <c r="G3432" s="104" t="s">
        <v>2224</v>
      </c>
      <c r="H3432" s="69" t="str">
        <f>'D1'!G1863&amp;""</f>
        <v/>
      </c>
      <c r="I3432" s="76"/>
      <c r="J3432" s="76"/>
      <c r="K3432" s="76"/>
      <c r="L3432" s="76"/>
      <c r="M3432" s="104" t="s">
        <v>2224</v>
      </c>
      <c r="N3432" s="69" t="str">
        <f>'D1'!G1864&amp;""</f>
        <v/>
      </c>
      <c r="O3432" s="76"/>
      <c r="P3432" s="76"/>
      <c r="Q3432" s="76"/>
      <c r="R3432" s="76"/>
      <c r="S3432" s="104" t="s">
        <v>2224</v>
      </c>
      <c r="T3432" s="69" t="str">
        <f>'D1'!G1865&amp;""</f>
        <v/>
      </c>
      <c r="U3432" s="76"/>
      <c r="V3432" s="76"/>
      <c r="W3432" s="76"/>
      <c r="X3432" s="76"/>
      <c r="Y3432" s="104" t="s">
        <v>2224</v>
      </c>
      <c r="Z3432" s="69" t="str">
        <f>'D1'!G1867&amp;""</f>
        <v/>
      </c>
      <c r="AA3432" s="76"/>
      <c r="AB3432" s="76"/>
      <c r="AC3432" s="76"/>
      <c r="AD3432" s="76"/>
      <c r="AE3432" s="104" t="s">
        <v>2224</v>
      </c>
      <c r="AF3432" s="69" t="str">
        <f>'D1'!G1868&amp;""</f>
        <v/>
      </c>
      <c r="AG3432" s="76"/>
      <c r="AH3432" s="76"/>
      <c r="AI3432" s="76"/>
      <c r="AJ3432" s="76"/>
      <c r="AK3432" s="104" t="s">
        <v>2224</v>
      </c>
      <c r="AL3432" s="69" t="str">
        <f>'D1'!G1869&amp;""</f>
        <v/>
      </c>
      <c r="AM3432" s="76"/>
      <c r="AN3432" s="76"/>
      <c r="AO3432" s="76"/>
      <c r="AP3432" s="76"/>
      <c r="AQ3432" s="104" t="s">
        <v>2224</v>
      </c>
      <c r="AR3432" s="69" t="str">
        <f>'D1'!G1870&amp;""</f>
        <v/>
      </c>
      <c r="AS3432" s="76"/>
      <c r="AT3432" s="76"/>
      <c r="AU3432" s="76"/>
      <c r="AV3432" s="76"/>
      <c r="AW3432" s="104" t="s">
        <v>2224</v>
      </c>
    </row>
    <row r="3433" spans="1:49" ht="13.5" customHeight="1">
      <c r="B3433" s="25"/>
      <c r="C3433" s="77"/>
      <c r="D3433" s="77"/>
      <c r="E3433" s="77"/>
      <c r="F3433" s="77"/>
      <c r="G3433" s="106"/>
      <c r="H3433" s="25"/>
      <c r="I3433" s="77"/>
      <c r="J3433" s="77"/>
      <c r="K3433" s="77"/>
      <c r="L3433" s="77"/>
      <c r="M3433" s="106"/>
      <c r="N3433" s="25"/>
      <c r="O3433" s="77"/>
      <c r="P3433" s="77"/>
      <c r="Q3433" s="77"/>
      <c r="R3433" s="77"/>
      <c r="S3433" s="106"/>
      <c r="T3433" s="25"/>
      <c r="U3433" s="77"/>
      <c r="V3433" s="77"/>
      <c r="W3433" s="77"/>
      <c r="X3433" s="77"/>
      <c r="Y3433" s="106"/>
      <c r="Z3433" s="25"/>
      <c r="AA3433" s="77"/>
      <c r="AB3433" s="77"/>
      <c r="AC3433" s="77"/>
      <c r="AD3433" s="77"/>
      <c r="AE3433" s="106"/>
      <c r="AF3433" s="25"/>
      <c r="AG3433" s="77"/>
      <c r="AH3433" s="77"/>
      <c r="AI3433" s="77"/>
      <c r="AJ3433" s="77"/>
      <c r="AK3433" s="106"/>
      <c r="AL3433" s="25"/>
      <c r="AM3433" s="77"/>
      <c r="AN3433" s="77"/>
      <c r="AO3433" s="77"/>
      <c r="AP3433" s="77"/>
      <c r="AQ3433" s="106"/>
      <c r="AR3433" s="25"/>
      <c r="AS3433" s="77"/>
      <c r="AT3433" s="77"/>
      <c r="AU3433" s="77"/>
      <c r="AV3433" s="77"/>
      <c r="AW3433" s="106"/>
    </row>
    <row r="3434" spans="1:49">
      <c r="B3434" s="1" t="s">
        <v>7099</v>
      </c>
      <c r="AL3434" s="1"/>
    </row>
    <row r="3435" spans="1:49">
      <c r="AL3435" s="1"/>
    </row>
    <row r="3436" spans="1:49">
      <c r="B3436" s="1" t="s">
        <v>3141</v>
      </c>
    </row>
    <row r="3437" spans="1:49">
      <c r="B3437" s="1" t="s">
        <v>7694</v>
      </c>
    </row>
    <row r="3438" spans="1:49">
      <c r="B3438" s="1" t="s">
        <v>6979</v>
      </c>
    </row>
    <row r="3439" spans="1:49">
      <c r="B3439" s="1" t="s">
        <v>5783</v>
      </c>
    </row>
    <row r="3440" spans="1:49" ht="13.8" customHeight="1">
      <c r="AL3440" s="1"/>
    </row>
    <row r="3441" spans="1:42">
      <c r="A3441" s="6" t="s">
        <v>7205</v>
      </c>
    </row>
    <row r="3442" spans="1:42" ht="13.8" customHeight="1">
      <c r="AL3442" s="1"/>
    </row>
    <row r="3443" spans="1:42">
      <c r="B3443" s="56" t="s">
        <v>7190</v>
      </c>
      <c r="C3443" s="56"/>
      <c r="D3443" s="56"/>
      <c r="E3443" s="56"/>
      <c r="F3443" s="56"/>
      <c r="G3443" s="56"/>
      <c r="H3443" s="56" t="s">
        <v>7184</v>
      </c>
      <c r="I3443" s="56"/>
      <c r="J3443" s="56"/>
      <c r="K3443" s="56"/>
      <c r="L3443" s="56"/>
      <c r="M3443" s="56"/>
      <c r="N3443" s="56"/>
      <c r="O3443" s="56"/>
      <c r="P3443" s="56"/>
      <c r="Q3443" s="56"/>
      <c r="R3443" s="56"/>
      <c r="S3443" s="56"/>
      <c r="T3443" s="56" t="s">
        <v>7191</v>
      </c>
      <c r="U3443" s="56"/>
      <c r="V3443" s="56"/>
      <c r="W3443" s="56"/>
      <c r="X3443" s="56"/>
      <c r="Y3443" s="56"/>
      <c r="Z3443" s="56" t="s">
        <v>7192</v>
      </c>
      <c r="AA3443" s="56"/>
      <c r="AB3443" s="56"/>
      <c r="AC3443" s="56"/>
      <c r="AD3443" s="56"/>
      <c r="AE3443" s="56"/>
      <c r="AF3443" s="56" t="s">
        <v>4869</v>
      </c>
      <c r="AG3443" s="56"/>
      <c r="AH3443" s="56"/>
      <c r="AI3443" s="56"/>
      <c r="AJ3443" s="56"/>
      <c r="AK3443" s="56"/>
      <c r="AL3443" s="1"/>
    </row>
    <row r="3444" spans="1:42">
      <c r="B3444" s="56"/>
      <c r="C3444" s="56"/>
      <c r="D3444" s="56"/>
      <c r="E3444" s="56"/>
      <c r="F3444" s="56"/>
      <c r="G3444" s="56"/>
      <c r="H3444" s="56" t="s">
        <v>5498</v>
      </c>
      <c r="I3444" s="56"/>
      <c r="J3444" s="56"/>
      <c r="K3444" s="56"/>
      <c r="L3444" s="56"/>
      <c r="M3444" s="56"/>
      <c r="N3444" s="56" t="s">
        <v>7599</v>
      </c>
      <c r="O3444" s="56"/>
      <c r="P3444" s="56"/>
      <c r="Q3444" s="56"/>
      <c r="R3444" s="56"/>
      <c r="S3444" s="56"/>
      <c r="T3444" s="56"/>
      <c r="U3444" s="56"/>
      <c r="V3444" s="56"/>
      <c r="W3444" s="56"/>
      <c r="X3444" s="56"/>
      <c r="Y3444" s="56"/>
      <c r="Z3444" s="56"/>
      <c r="AA3444" s="56"/>
      <c r="AB3444" s="56"/>
      <c r="AC3444" s="56"/>
      <c r="AD3444" s="56"/>
      <c r="AE3444" s="56"/>
      <c r="AF3444" s="56"/>
      <c r="AG3444" s="56"/>
      <c r="AH3444" s="56"/>
      <c r="AI3444" s="56"/>
      <c r="AJ3444" s="56"/>
      <c r="AK3444" s="56"/>
      <c r="AL3444" s="1"/>
    </row>
    <row r="3445" spans="1:42">
      <c r="B3445" s="56"/>
      <c r="C3445" s="56"/>
      <c r="D3445" s="56"/>
      <c r="E3445" s="56"/>
      <c r="F3445" s="56"/>
      <c r="G3445" s="56"/>
      <c r="H3445" s="56"/>
      <c r="I3445" s="56"/>
      <c r="J3445" s="56"/>
      <c r="K3445" s="56"/>
      <c r="L3445" s="56"/>
      <c r="M3445" s="56"/>
      <c r="N3445" s="56"/>
      <c r="O3445" s="56"/>
      <c r="P3445" s="56"/>
      <c r="Q3445" s="56"/>
      <c r="R3445" s="56"/>
      <c r="S3445" s="56"/>
      <c r="T3445" s="56"/>
      <c r="U3445" s="56"/>
      <c r="V3445" s="56"/>
      <c r="W3445" s="56"/>
      <c r="X3445" s="56"/>
      <c r="Y3445" s="56"/>
      <c r="Z3445" s="56"/>
      <c r="AA3445" s="56"/>
      <c r="AB3445" s="56"/>
      <c r="AC3445" s="56"/>
      <c r="AD3445" s="56"/>
      <c r="AE3445" s="56"/>
      <c r="AF3445" s="56"/>
      <c r="AG3445" s="56"/>
      <c r="AH3445" s="56"/>
      <c r="AI3445" s="56"/>
      <c r="AJ3445" s="56"/>
      <c r="AK3445" s="56"/>
      <c r="AL3445" s="1"/>
    </row>
    <row r="3446" spans="1:42" ht="13.8" customHeight="1">
      <c r="B3446" s="69" t="str">
        <f>'D1'!G1872&amp;""</f>
        <v/>
      </c>
      <c r="C3446" s="76"/>
      <c r="D3446" s="76"/>
      <c r="E3446" s="76"/>
      <c r="F3446" s="76"/>
      <c r="G3446" s="104" t="s">
        <v>378</v>
      </c>
      <c r="H3446" s="69" t="str">
        <f>'D1'!G1873&amp;""</f>
        <v/>
      </c>
      <c r="I3446" s="76"/>
      <c r="J3446" s="76"/>
      <c r="K3446" s="76"/>
      <c r="L3446" s="76"/>
      <c r="M3446" s="104" t="s">
        <v>378</v>
      </c>
      <c r="N3446" s="69" t="str">
        <f>'D1'!G1874&amp;""</f>
        <v/>
      </c>
      <c r="O3446" s="76"/>
      <c r="P3446" s="76"/>
      <c r="Q3446" s="76"/>
      <c r="R3446" s="76"/>
      <c r="S3446" s="104" t="s">
        <v>378</v>
      </c>
      <c r="T3446" s="69" t="str">
        <f>'D1'!G1875&amp;""</f>
        <v/>
      </c>
      <c r="U3446" s="76"/>
      <c r="V3446" s="76"/>
      <c r="W3446" s="76"/>
      <c r="X3446" s="76"/>
      <c r="Y3446" s="104" t="s">
        <v>378</v>
      </c>
      <c r="Z3446" s="69" t="str">
        <f>'D1'!G1877&amp;""</f>
        <v/>
      </c>
      <c r="AA3446" s="76"/>
      <c r="AB3446" s="76"/>
      <c r="AC3446" s="76"/>
      <c r="AD3446" s="76"/>
      <c r="AE3446" s="104" t="s">
        <v>378</v>
      </c>
      <c r="AF3446" s="69" t="str">
        <f>'D1'!G1878&amp;""</f>
        <v/>
      </c>
      <c r="AG3446" s="76"/>
      <c r="AH3446" s="76"/>
      <c r="AI3446" s="76"/>
      <c r="AJ3446" s="76"/>
      <c r="AK3446" s="104" t="s">
        <v>378</v>
      </c>
      <c r="AL3446" s="1"/>
    </row>
    <row r="3447" spans="1:42" ht="13.8" customHeight="1">
      <c r="B3447" s="25"/>
      <c r="C3447" s="77"/>
      <c r="D3447" s="77"/>
      <c r="E3447" s="77"/>
      <c r="F3447" s="77"/>
      <c r="G3447" s="106"/>
      <c r="H3447" s="25"/>
      <c r="I3447" s="77"/>
      <c r="J3447" s="77"/>
      <c r="K3447" s="77"/>
      <c r="L3447" s="77"/>
      <c r="M3447" s="106"/>
      <c r="N3447" s="25"/>
      <c r="O3447" s="77"/>
      <c r="P3447" s="77"/>
      <c r="Q3447" s="77"/>
      <c r="R3447" s="77"/>
      <c r="S3447" s="106"/>
      <c r="T3447" s="25"/>
      <c r="U3447" s="77"/>
      <c r="V3447" s="77"/>
      <c r="W3447" s="77"/>
      <c r="X3447" s="77"/>
      <c r="Y3447" s="106"/>
      <c r="Z3447" s="25"/>
      <c r="AA3447" s="77"/>
      <c r="AB3447" s="77"/>
      <c r="AC3447" s="77"/>
      <c r="AD3447" s="77"/>
      <c r="AE3447" s="106"/>
      <c r="AF3447" s="25"/>
      <c r="AG3447" s="77"/>
      <c r="AH3447" s="77"/>
      <c r="AI3447" s="77"/>
      <c r="AJ3447" s="77"/>
      <c r="AK3447" s="106"/>
      <c r="AL3447" s="1"/>
      <c r="AP3447" s="1" t="s">
        <v>7670</v>
      </c>
    </row>
    <row r="3448" spans="1:42" ht="13.8" customHeight="1">
      <c r="B3448" s="1" t="s">
        <v>7099</v>
      </c>
      <c r="AL3448" s="1"/>
    </row>
    <row r="3449" spans="1:42" ht="13.8" customHeight="1">
      <c r="AL3449" s="1"/>
    </row>
    <row r="3450" spans="1:42">
      <c r="B3450" s="1" t="s">
        <v>1760</v>
      </c>
    </row>
    <row r="3451" spans="1:42">
      <c r="C3451" s="1" t="s">
        <v>7695</v>
      </c>
      <c r="I3451" s="77" t="s">
        <v>7696</v>
      </c>
      <c r="J3451" s="77"/>
      <c r="K3451" s="77"/>
      <c r="L3451" s="77"/>
      <c r="M3451" s="77"/>
      <c r="N3451" s="77"/>
      <c r="O3451" s="77"/>
      <c r="P3451" s="77"/>
      <c r="Q3451" s="77"/>
      <c r="R3451" s="77"/>
      <c r="S3451" s="77"/>
      <c r="T3451" s="77"/>
      <c r="U3451" s="77"/>
      <c r="V3451" s="77"/>
      <c r="W3451" s="77"/>
      <c r="X3451" s="77"/>
      <c r="Y3451" s="77"/>
      <c r="Z3451" s="77"/>
    </row>
    <row r="3452" spans="1:42">
      <c r="I3452" s="76" t="s">
        <v>2998</v>
      </c>
      <c r="J3452" s="76"/>
      <c r="K3452" s="76"/>
      <c r="L3452" s="76"/>
      <c r="M3452" s="76"/>
      <c r="N3452" s="76"/>
      <c r="O3452" s="76"/>
      <c r="P3452" s="76"/>
      <c r="Q3452" s="76"/>
      <c r="R3452" s="76"/>
      <c r="S3452" s="76"/>
      <c r="T3452" s="76"/>
      <c r="U3452" s="76"/>
      <c r="V3452" s="76"/>
      <c r="W3452" s="76"/>
      <c r="X3452" s="76"/>
      <c r="Y3452" s="76"/>
      <c r="Z3452" s="76"/>
    </row>
    <row r="3453" spans="1:42" ht="4.5" customHeight="1">
      <c r="I3453" s="2"/>
      <c r="J3453" s="2"/>
      <c r="K3453" s="2"/>
      <c r="L3453" s="2"/>
      <c r="M3453" s="2"/>
      <c r="N3453" s="2"/>
      <c r="O3453" s="2"/>
      <c r="P3453" s="2"/>
      <c r="Q3453" s="2"/>
      <c r="R3453" s="2"/>
      <c r="S3453" s="2"/>
      <c r="T3453" s="2"/>
      <c r="U3453" s="2"/>
      <c r="V3453" s="2"/>
      <c r="W3453" s="2"/>
      <c r="X3453" s="2"/>
      <c r="Y3453" s="2"/>
      <c r="Z3453" s="2"/>
    </row>
    <row r="3454" spans="1:42">
      <c r="C3454" s="1" t="s">
        <v>7697</v>
      </c>
      <c r="I3454" s="77" t="s">
        <v>7696</v>
      </c>
      <c r="J3454" s="77"/>
      <c r="K3454" s="77"/>
      <c r="L3454" s="77"/>
      <c r="M3454" s="77"/>
      <c r="N3454" s="77"/>
      <c r="O3454" s="77"/>
      <c r="P3454" s="77"/>
      <c r="Q3454" s="77"/>
      <c r="R3454" s="77"/>
      <c r="S3454" s="77"/>
      <c r="T3454" s="77"/>
      <c r="U3454" s="77"/>
      <c r="V3454" s="77"/>
      <c r="W3454" s="77"/>
      <c r="X3454" s="77"/>
      <c r="Y3454" s="77"/>
      <c r="Z3454" s="77"/>
    </row>
    <row r="3455" spans="1:42">
      <c r="I3455" s="1" t="s">
        <v>3713</v>
      </c>
    </row>
    <row r="3456" spans="1:42">
      <c r="I3456" s="1" t="s">
        <v>5711</v>
      </c>
    </row>
    <row r="3457" spans="1:39" ht="13.8" customHeight="1">
      <c r="AL3457" s="1"/>
    </row>
    <row r="3458" spans="1:39">
      <c r="A3458" s="6" t="s">
        <v>257</v>
      </c>
    </row>
    <row r="3459" spans="1:39" ht="13.8" customHeight="1">
      <c r="AL3459" s="1"/>
    </row>
    <row r="3460" spans="1:39" ht="13.8" customHeight="1">
      <c r="B3460" s="16" t="s">
        <v>288</v>
      </c>
      <c r="C3460" s="16"/>
      <c r="D3460" s="16"/>
      <c r="E3460" s="16"/>
      <c r="F3460" s="16"/>
      <c r="G3460" s="16"/>
      <c r="H3460" s="16"/>
      <c r="I3460" s="16"/>
      <c r="J3460" s="16"/>
      <c r="K3460" s="16"/>
      <c r="L3460" s="16"/>
      <c r="M3460" s="16"/>
      <c r="N3460" s="16"/>
      <c r="O3460" s="16"/>
      <c r="P3460" s="11" t="s">
        <v>540</v>
      </c>
      <c r="Q3460" s="143"/>
      <c r="R3460" s="3"/>
      <c r="S3460" s="3"/>
      <c r="T3460" s="3"/>
      <c r="U3460" s="3"/>
      <c r="V3460" s="3"/>
      <c r="W3460" s="3"/>
      <c r="X3460" s="3"/>
      <c r="Y3460" s="3"/>
      <c r="Z3460" s="3"/>
      <c r="AA3460" s="3"/>
      <c r="AB3460" s="3"/>
      <c r="AC3460" s="3"/>
      <c r="AD3460" s="3"/>
      <c r="AE3460" s="3"/>
      <c r="AF3460" s="3"/>
      <c r="AG3460" s="3"/>
      <c r="AH3460" s="3"/>
      <c r="AI3460" s="3"/>
      <c r="AJ3460" s="3"/>
      <c r="AK3460" s="3"/>
      <c r="AL3460" s="1"/>
    </row>
    <row r="3461" spans="1:39" ht="13.8" customHeight="1">
      <c r="B3461" s="12" t="s">
        <v>7600</v>
      </c>
      <c r="C3461" s="15"/>
      <c r="D3461" s="15"/>
      <c r="E3461" s="15"/>
      <c r="F3461" s="15"/>
      <c r="G3461" s="15"/>
      <c r="H3461" s="15"/>
      <c r="I3461" s="15"/>
      <c r="J3461" s="15"/>
      <c r="K3461" s="15"/>
      <c r="L3461" s="15"/>
      <c r="M3461" s="15"/>
      <c r="N3461" s="15"/>
      <c r="O3461" s="140"/>
      <c r="P3461" s="69" t="str">
        <f>'D1'!G1879&amp;""</f>
        <v/>
      </c>
      <c r="Q3461" s="104"/>
      <c r="R3461" s="3"/>
      <c r="S3461" s="1" t="s">
        <v>7124</v>
      </c>
      <c r="V3461" s="3"/>
      <c r="W3461" s="3"/>
      <c r="X3461" s="3"/>
      <c r="Y3461" s="3"/>
      <c r="Z3461" s="3"/>
      <c r="AA3461" s="3"/>
      <c r="AB3461" s="3"/>
      <c r="AC3461" s="3"/>
      <c r="AD3461" s="3"/>
      <c r="AE3461" s="3"/>
      <c r="AF3461" s="3"/>
      <c r="AG3461" s="3"/>
      <c r="AH3461" s="3"/>
      <c r="AI3461" s="3"/>
      <c r="AJ3461" s="3"/>
      <c r="AK3461" s="3"/>
      <c r="AL3461" s="1"/>
    </row>
    <row r="3462" spans="1:39" ht="13.8" customHeight="1">
      <c r="B3462" s="13"/>
      <c r="C3462" s="71"/>
      <c r="D3462" s="71"/>
      <c r="E3462" s="71"/>
      <c r="F3462" s="71"/>
      <c r="G3462" s="71"/>
      <c r="H3462" s="71"/>
      <c r="I3462" s="71"/>
      <c r="J3462" s="71"/>
      <c r="K3462" s="71"/>
      <c r="L3462" s="71"/>
      <c r="M3462" s="71"/>
      <c r="N3462" s="71"/>
      <c r="O3462" s="141"/>
      <c r="P3462" s="25"/>
      <c r="Q3462" s="106"/>
      <c r="R3462" s="3"/>
      <c r="S3462" s="1" t="s">
        <v>7129</v>
      </c>
      <c r="V3462" s="3"/>
      <c r="W3462" s="3"/>
      <c r="X3462" s="3"/>
      <c r="Y3462" s="3"/>
      <c r="Z3462" s="3"/>
      <c r="AA3462" s="3"/>
      <c r="AB3462" s="3"/>
      <c r="AC3462" s="3"/>
      <c r="AD3462" s="3"/>
      <c r="AE3462" s="3"/>
      <c r="AF3462" s="3"/>
      <c r="AG3462" s="3"/>
      <c r="AH3462" s="3"/>
      <c r="AI3462" s="3"/>
      <c r="AJ3462" s="3"/>
      <c r="AK3462" s="3"/>
      <c r="AL3462" s="1"/>
    </row>
    <row r="3463" spans="1:39" ht="13.8" customHeight="1">
      <c r="B3463" s="7"/>
      <c r="C3463" s="7"/>
      <c r="D3463" s="7"/>
      <c r="E3463" s="7"/>
      <c r="F3463" s="7"/>
      <c r="G3463" s="7"/>
      <c r="H3463" s="7"/>
      <c r="I3463" s="7"/>
      <c r="J3463" s="7"/>
      <c r="K3463" s="7"/>
      <c r="L3463" s="7"/>
      <c r="M3463" s="7"/>
      <c r="N3463" s="7"/>
      <c r="O3463" s="7"/>
      <c r="P3463" s="2"/>
      <c r="Q3463" s="2"/>
      <c r="R3463" s="7"/>
      <c r="S3463" s="7"/>
      <c r="T3463" s="7"/>
      <c r="U3463" s="7"/>
      <c r="V3463" s="7"/>
      <c r="W3463" s="7"/>
      <c r="X3463" s="7"/>
      <c r="Y3463" s="7"/>
      <c r="Z3463" s="7"/>
      <c r="AA3463" s="7"/>
      <c r="AB3463" s="7"/>
      <c r="AC3463" s="7"/>
      <c r="AD3463" s="7"/>
      <c r="AE3463" s="7"/>
      <c r="AF3463" s="2"/>
      <c r="AG3463" s="2"/>
      <c r="AL3463" s="1"/>
    </row>
    <row r="3464" spans="1:39" ht="13.8" customHeight="1">
      <c r="B3464" s="7" t="s">
        <v>200</v>
      </c>
      <c r="C3464" s="7"/>
      <c r="D3464" s="7"/>
      <c r="E3464" s="7"/>
      <c r="F3464" s="7"/>
      <c r="G3464" s="7"/>
      <c r="H3464" s="7"/>
      <c r="I3464" s="7"/>
      <c r="J3464" s="7"/>
      <c r="K3464" s="7"/>
      <c r="L3464" s="7"/>
      <c r="M3464" s="7"/>
      <c r="N3464" s="7"/>
      <c r="O3464" s="7"/>
      <c r="P3464" s="2"/>
      <c r="Q3464" s="2"/>
      <c r="R3464" s="7"/>
      <c r="S3464" s="7"/>
      <c r="T3464" s="7"/>
      <c r="U3464" s="7"/>
      <c r="V3464" s="7"/>
      <c r="W3464" s="7"/>
      <c r="X3464" s="7"/>
      <c r="Y3464" s="7"/>
      <c r="Z3464" s="7"/>
      <c r="AA3464" s="7"/>
      <c r="AB3464" s="7"/>
      <c r="AC3464" s="7"/>
      <c r="AD3464" s="7"/>
      <c r="AE3464" s="7"/>
      <c r="AF3464" s="2"/>
      <c r="AG3464" s="2"/>
      <c r="AL3464" s="1"/>
    </row>
    <row r="3465" spans="1:39" ht="13.8" customHeight="1">
      <c r="B3465" s="7"/>
      <c r="C3465" s="16" t="s">
        <v>288</v>
      </c>
      <c r="D3465" s="16"/>
      <c r="E3465" s="16"/>
      <c r="F3465" s="16"/>
      <c r="G3465" s="16"/>
      <c r="H3465" s="16"/>
      <c r="I3465" s="16"/>
      <c r="J3465" s="16"/>
      <c r="K3465" s="16"/>
      <c r="L3465" s="16"/>
      <c r="M3465" s="16"/>
      <c r="N3465" s="16"/>
      <c r="O3465" s="16"/>
      <c r="P3465" s="16"/>
      <c r="Q3465" s="11" t="s">
        <v>540</v>
      </c>
      <c r="R3465" s="143"/>
      <c r="W3465" s="7"/>
      <c r="X3465" s="7"/>
      <c r="Y3465" s="7"/>
      <c r="Z3465" s="7"/>
      <c r="AA3465" s="7"/>
      <c r="AB3465" s="7"/>
      <c r="AC3465" s="7"/>
      <c r="AD3465" s="7"/>
      <c r="AE3465" s="7"/>
      <c r="AF3465" s="2"/>
      <c r="AG3465" s="2"/>
      <c r="AL3465" s="1"/>
    </row>
    <row r="3466" spans="1:39" ht="13.8" customHeight="1">
      <c r="C3466" s="12" t="s">
        <v>6390</v>
      </c>
      <c r="D3466" s="15"/>
      <c r="E3466" s="15"/>
      <c r="F3466" s="15"/>
      <c r="G3466" s="15"/>
      <c r="H3466" s="15"/>
      <c r="I3466" s="15"/>
      <c r="J3466" s="15"/>
      <c r="K3466" s="15"/>
      <c r="L3466" s="15"/>
      <c r="M3466" s="15"/>
      <c r="N3466" s="15"/>
      <c r="O3466" s="15"/>
      <c r="P3466" s="140"/>
      <c r="Q3466" s="69" t="str">
        <f>'D1'!G1880&amp;""</f>
        <v/>
      </c>
      <c r="R3466" s="104"/>
      <c r="T3466" s="1" t="s">
        <v>7124</v>
      </c>
      <c r="AL3466" s="1"/>
    </row>
    <row r="3467" spans="1:39" ht="13.8" customHeight="1">
      <c r="C3467" s="13"/>
      <c r="D3467" s="71"/>
      <c r="E3467" s="71"/>
      <c r="F3467" s="71"/>
      <c r="G3467" s="71"/>
      <c r="H3467" s="71"/>
      <c r="I3467" s="71"/>
      <c r="J3467" s="71"/>
      <c r="K3467" s="71"/>
      <c r="L3467" s="71"/>
      <c r="M3467" s="71"/>
      <c r="N3467" s="71"/>
      <c r="O3467" s="71"/>
      <c r="P3467" s="141"/>
      <c r="Q3467" s="25"/>
      <c r="R3467" s="106"/>
      <c r="T3467" s="1" t="s">
        <v>7129</v>
      </c>
      <c r="AL3467" s="1"/>
    </row>
    <row r="3468" spans="1:39" ht="13.8" customHeight="1">
      <c r="C3468" s="7"/>
      <c r="D3468" s="7"/>
      <c r="E3468" s="7"/>
      <c r="F3468" s="7"/>
      <c r="G3468" s="7"/>
      <c r="H3468" s="7"/>
      <c r="I3468" s="7"/>
      <c r="J3468" s="7"/>
      <c r="K3468" s="7"/>
      <c r="L3468" s="7"/>
      <c r="M3468" s="7"/>
      <c r="N3468" s="7"/>
      <c r="O3468" s="7"/>
      <c r="P3468" s="7"/>
      <c r="Q3468" s="2"/>
      <c r="R3468" s="2"/>
      <c r="AL3468" s="1"/>
    </row>
    <row r="3469" spans="1:39">
      <c r="A3469" s="6" t="s">
        <v>3909</v>
      </c>
    </row>
    <row r="3470" spans="1:39" ht="13.8" customHeight="1">
      <c r="A3470" s="6" t="s">
        <v>6433</v>
      </c>
      <c r="AL3470" s="1"/>
    </row>
    <row r="3471" spans="1:39" ht="13.8" customHeight="1">
      <c r="AL3471" s="1"/>
    </row>
    <row r="3472" spans="1:39" ht="13.8" customHeight="1">
      <c r="B3472" s="16" t="s">
        <v>288</v>
      </c>
      <c r="C3472" s="16"/>
      <c r="D3472" s="16"/>
      <c r="E3472" s="16"/>
      <c r="F3472" s="16"/>
      <c r="G3472" s="16"/>
      <c r="H3472" s="16"/>
      <c r="I3472" s="16"/>
      <c r="J3472" s="16"/>
      <c r="K3472" s="16"/>
      <c r="L3472" s="16"/>
      <c r="M3472" s="16"/>
      <c r="N3472" s="16"/>
      <c r="O3472" s="16"/>
      <c r="P3472" s="16"/>
      <c r="Q3472" s="16"/>
      <c r="R3472" s="16"/>
      <c r="S3472" s="16"/>
      <c r="T3472" s="16"/>
      <c r="U3472" s="16"/>
      <c r="V3472" s="16"/>
      <c r="W3472" s="16"/>
      <c r="X3472" s="16"/>
      <c r="Y3472" s="16"/>
      <c r="Z3472" s="16"/>
      <c r="AA3472" s="16"/>
      <c r="AB3472" s="16"/>
      <c r="AC3472" s="16"/>
      <c r="AD3472" s="16"/>
      <c r="AE3472" s="16"/>
      <c r="AF3472" s="16"/>
      <c r="AG3472" s="16"/>
      <c r="AH3472" s="16"/>
      <c r="AI3472" s="16"/>
      <c r="AJ3472" s="16"/>
      <c r="AK3472" s="16"/>
      <c r="AL3472" s="11" t="s">
        <v>540</v>
      </c>
      <c r="AM3472" s="143"/>
    </row>
    <row r="3473" spans="1:60" ht="13.8" customHeight="1">
      <c r="B3473" s="19" t="s">
        <v>1727</v>
      </c>
      <c r="C3473" s="19"/>
      <c r="D3473" s="19"/>
      <c r="E3473" s="19"/>
      <c r="F3473" s="19"/>
      <c r="G3473" s="19"/>
      <c r="H3473" s="19"/>
      <c r="I3473" s="19"/>
      <c r="J3473" s="19"/>
      <c r="K3473" s="19"/>
      <c r="L3473" s="19"/>
      <c r="M3473" s="19"/>
      <c r="N3473" s="19"/>
      <c r="O3473" s="19"/>
      <c r="P3473" s="19"/>
      <c r="Q3473" s="19"/>
      <c r="R3473" s="19"/>
      <c r="S3473" s="19"/>
      <c r="T3473" s="19"/>
      <c r="U3473" s="19"/>
      <c r="V3473" s="19"/>
      <c r="W3473" s="19"/>
      <c r="X3473" s="19"/>
      <c r="Y3473" s="19"/>
      <c r="Z3473" s="19"/>
      <c r="AA3473" s="19"/>
      <c r="AB3473" s="19"/>
      <c r="AC3473" s="19"/>
      <c r="AD3473" s="19"/>
      <c r="AE3473" s="19"/>
      <c r="AF3473" s="19"/>
      <c r="AG3473" s="19"/>
      <c r="AH3473" s="19"/>
      <c r="AI3473" s="19"/>
      <c r="AJ3473" s="19"/>
      <c r="AK3473" s="19"/>
      <c r="AL3473" s="69" t="str">
        <f>'D1'!G1885&amp;""</f>
        <v/>
      </c>
      <c r="AM3473" s="104"/>
      <c r="AO3473" s="1" t="s">
        <v>7124</v>
      </c>
    </row>
    <row r="3474" spans="1:60" ht="13.8" customHeight="1">
      <c r="B3474" s="19"/>
      <c r="C3474" s="19"/>
      <c r="D3474" s="19"/>
      <c r="E3474" s="19"/>
      <c r="F3474" s="19"/>
      <c r="G3474" s="19"/>
      <c r="H3474" s="19"/>
      <c r="I3474" s="19"/>
      <c r="J3474" s="19"/>
      <c r="K3474" s="19"/>
      <c r="L3474" s="19"/>
      <c r="M3474" s="19"/>
      <c r="N3474" s="19"/>
      <c r="O3474" s="19"/>
      <c r="P3474" s="19"/>
      <c r="Q3474" s="19"/>
      <c r="R3474" s="19"/>
      <c r="S3474" s="19"/>
      <c r="T3474" s="19"/>
      <c r="U3474" s="19"/>
      <c r="V3474" s="19"/>
      <c r="W3474" s="19"/>
      <c r="X3474" s="19"/>
      <c r="Y3474" s="19"/>
      <c r="Z3474" s="19"/>
      <c r="AA3474" s="19"/>
      <c r="AB3474" s="19"/>
      <c r="AC3474" s="19"/>
      <c r="AD3474" s="19"/>
      <c r="AE3474" s="19"/>
      <c r="AF3474" s="19"/>
      <c r="AG3474" s="19"/>
      <c r="AH3474" s="19"/>
      <c r="AI3474" s="19"/>
      <c r="AJ3474" s="19"/>
      <c r="AK3474" s="19"/>
      <c r="AL3474" s="25"/>
      <c r="AM3474" s="106"/>
      <c r="AO3474" s="1" t="s">
        <v>7129</v>
      </c>
    </row>
    <row r="3475" spans="1:60" ht="13.8" customHeight="1">
      <c r="AL3475" s="1"/>
    </row>
    <row r="3476" spans="1:60">
      <c r="A3476" s="6" t="s">
        <v>7546</v>
      </c>
    </row>
    <row r="3477" spans="1:60" ht="13.8" customHeight="1">
      <c r="AL3477" s="1"/>
    </row>
    <row r="3478" spans="1:60" ht="13.8" customHeight="1">
      <c r="B3478" s="16" t="s">
        <v>288</v>
      </c>
      <c r="C3478" s="16"/>
      <c r="D3478" s="16"/>
      <c r="E3478" s="16"/>
      <c r="F3478" s="16"/>
      <c r="G3478" s="16"/>
      <c r="H3478" s="16"/>
      <c r="I3478" s="16"/>
      <c r="J3478" s="16"/>
      <c r="K3478" s="16"/>
      <c r="L3478" s="16"/>
      <c r="M3478" s="16"/>
      <c r="N3478" s="16"/>
      <c r="O3478" s="16"/>
      <c r="P3478" s="11" t="s">
        <v>540</v>
      </c>
      <c r="Q3478" s="143"/>
      <c r="R3478" s="16" t="s">
        <v>288</v>
      </c>
      <c r="S3478" s="16"/>
      <c r="T3478" s="16"/>
      <c r="U3478" s="16"/>
      <c r="V3478" s="16"/>
      <c r="W3478" s="16"/>
      <c r="X3478" s="16"/>
      <c r="Y3478" s="16"/>
      <c r="Z3478" s="16"/>
      <c r="AA3478" s="16"/>
      <c r="AB3478" s="16"/>
      <c r="AC3478" s="16"/>
      <c r="AD3478" s="16"/>
      <c r="AE3478" s="16"/>
      <c r="AF3478" s="11" t="s">
        <v>540</v>
      </c>
      <c r="AG3478" s="143"/>
      <c r="AH3478" s="16" t="s">
        <v>288</v>
      </c>
      <c r="AI3478" s="16"/>
      <c r="AJ3478" s="16"/>
      <c r="AK3478" s="16"/>
      <c r="AL3478" s="16"/>
      <c r="AM3478" s="16"/>
      <c r="AN3478" s="16"/>
      <c r="AO3478" s="16"/>
      <c r="AP3478" s="16"/>
      <c r="AQ3478" s="16"/>
      <c r="AR3478" s="16"/>
      <c r="AS3478" s="16"/>
      <c r="AT3478" s="16"/>
      <c r="AU3478" s="16"/>
      <c r="AV3478" s="11" t="s">
        <v>540</v>
      </c>
      <c r="AW3478" s="143"/>
    </row>
    <row r="3479" spans="1:60" ht="13.8" customHeight="1">
      <c r="B3479" s="17" t="s">
        <v>3688</v>
      </c>
      <c r="C3479" s="72"/>
      <c r="D3479" s="72"/>
      <c r="E3479" s="72"/>
      <c r="F3479" s="72"/>
      <c r="G3479" s="72"/>
      <c r="H3479" s="72"/>
      <c r="I3479" s="72"/>
      <c r="J3479" s="72"/>
      <c r="K3479" s="72"/>
      <c r="L3479" s="72"/>
      <c r="M3479" s="72"/>
      <c r="N3479" s="72"/>
      <c r="O3479" s="119"/>
      <c r="P3479" s="69" t="str">
        <f>'D1'!G1886&amp;""</f>
        <v/>
      </c>
      <c r="Q3479" s="104"/>
      <c r="R3479" s="19" t="s">
        <v>146</v>
      </c>
      <c r="S3479" s="19"/>
      <c r="T3479" s="19"/>
      <c r="U3479" s="19"/>
      <c r="V3479" s="19"/>
      <c r="W3479" s="19"/>
      <c r="X3479" s="19"/>
      <c r="Y3479" s="19"/>
      <c r="Z3479" s="19"/>
      <c r="AA3479" s="19"/>
      <c r="AB3479" s="19"/>
      <c r="AC3479" s="19"/>
      <c r="AD3479" s="19"/>
      <c r="AE3479" s="19"/>
      <c r="AF3479" s="69" t="str">
        <f>'D1'!G1889&amp;""</f>
        <v/>
      </c>
      <c r="AG3479" s="104"/>
      <c r="AH3479" s="19" t="s">
        <v>4418</v>
      </c>
      <c r="AI3479" s="19"/>
      <c r="AJ3479" s="19"/>
      <c r="AK3479" s="19"/>
      <c r="AL3479" s="19"/>
      <c r="AM3479" s="19"/>
      <c r="AN3479" s="19"/>
      <c r="AO3479" s="19"/>
      <c r="AP3479" s="19"/>
      <c r="AQ3479" s="19"/>
      <c r="AR3479" s="19"/>
      <c r="AS3479" s="19"/>
      <c r="AT3479" s="19"/>
      <c r="AU3479" s="19"/>
      <c r="AV3479" s="69" t="str">
        <f>'D1'!G1992&amp;""</f>
        <v/>
      </c>
      <c r="AW3479" s="104"/>
      <c r="AY3479" s="1" t="s">
        <v>7124</v>
      </c>
      <c r="BA3479" s="3"/>
    </row>
    <row r="3480" spans="1:60" ht="13.8" customHeight="1">
      <c r="B3480" s="18"/>
      <c r="C3480" s="73"/>
      <c r="D3480" s="73"/>
      <c r="E3480" s="73"/>
      <c r="F3480" s="73"/>
      <c r="G3480" s="73"/>
      <c r="H3480" s="73"/>
      <c r="I3480" s="73"/>
      <c r="J3480" s="73"/>
      <c r="K3480" s="73"/>
      <c r="L3480" s="73"/>
      <c r="M3480" s="73"/>
      <c r="N3480" s="73"/>
      <c r="O3480" s="121"/>
      <c r="P3480" s="25"/>
      <c r="Q3480" s="106"/>
      <c r="R3480" s="19"/>
      <c r="S3480" s="19"/>
      <c r="T3480" s="19"/>
      <c r="U3480" s="19"/>
      <c r="V3480" s="19"/>
      <c r="W3480" s="19"/>
      <c r="X3480" s="19"/>
      <c r="Y3480" s="19"/>
      <c r="Z3480" s="19"/>
      <c r="AA3480" s="19"/>
      <c r="AB3480" s="19"/>
      <c r="AC3480" s="19"/>
      <c r="AD3480" s="19"/>
      <c r="AE3480" s="19"/>
      <c r="AF3480" s="25"/>
      <c r="AG3480" s="106"/>
      <c r="AH3480" s="19"/>
      <c r="AI3480" s="19"/>
      <c r="AJ3480" s="19"/>
      <c r="AK3480" s="19"/>
      <c r="AL3480" s="19"/>
      <c r="AM3480" s="19"/>
      <c r="AN3480" s="19"/>
      <c r="AO3480" s="19"/>
      <c r="AP3480" s="19"/>
      <c r="AQ3480" s="19"/>
      <c r="AR3480" s="19"/>
      <c r="AS3480" s="19"/>
      <c r="AT3480" s="19"/>
      <c r="AU3480" s="19"/>
      <c r="AV3480" s="25"/>
      <c r="AW3480" s="106"/>
      <c r="AY3480" s="1" t="s">
        <v>7129</v>
      </c>
      <c r="BA3480" s="3"/>
    </row>
    <row r="3481" spans="1:60" ht="13.8" customHeight="1">
      <c r="AL3481" s="1"/>
    </row>
    <row r="3482" spans="1:60">
      <c r="A3482" s="6" t="s">
        <v>7255</v>
      </c>
      <c r="AI3482" s="3"/>
      <c r="AJ3482" s="3"/>
      <c r="AK3482" s="3"/>
      <c r="AL3482" s="1"/>
    </row>
    <row r="3483" spans="1:60">
      <c r="A3483" s="6"/>
      <c r="B3483" s="1" t="s">
        <v>7626</v>
      </c>
      <c r="AI3483" s="3"/>
      <c r="AJ3483" s="3"/>
      <c r="AK3483" s="3"/>
      <c r="AL3483" s="1"/>
    </row>
    <row r="3484" spans="1:60" s="1" customFormat="1" ht="14.25" customHeight="1">
      <c r="A3484" s="1"/>
      <c r="B3484" s="24" t="s">
        <v>288</v>
      </c>
      <c r="C3484" s="76"/>
      <c r="D3484" s="76"/>
      <c r="E3484" s="76"/>
      <c r="F3484" s="76"/>
      <c r="G3484" s="76"/>
      <c r="H3484" s="76"/>
      <c r="I3484" s="76"/>
      <c r="J3484" s="76"/>
      <c r="K3484" s="76"/>
      <c r="L3484" s="76"/>
      <c r="M3484" s="76"/>
      <c r="N3484" s="76"/>
      <c r="O3484" s="104"/>
      <c r="P3484" s="24" t="s">
        <v>22</v>
      </c>
      <c r="Q3484" s="104"/>
      <c r="R3484" s="24" t="s">
        <v>288</v>
      </c>
      <c r="S3484" s="76"/>
      <c r="T3484" s="76"/>
      <c r="U3484" s="76"/>
      <c r="V3484" s="76"/>
      <c r="W3484" s="76"/>
      <c r="X3484" s="76"/>
      <c r="Y3484" s="76"/>
      <c r="Z3484" s="76"/>
      <c r="AA3484" s="76"/>
      <c r="AB3484" s="76"/>
      <c r="AC3484" s="76"/>
      <c r="AD3484" s="76"/>
      <c r="AE3484" s="104"/>
      <c r="AF3484" s="24" t="s">
        <v>22</v>
      </c>
      <c r="AG3484" s="104"/>
      <c r="AH3484" s="24" t="s">
        <v>288</v>
      </c>
      <c r="AI3484" s="76"/>
      <c r="AJ3484" s="76"/>
      <c r="AK3484" s="76"/>
      <c r="AL3484" s="76"/>
      <c r="AM3484" s="76"/>
      <c r="AN3484" s="76"/>
      <c r="AO3484" s="76"/>
      <c r="AP3484" s="76"/>
      <c r="AQ3484" s="76"/>
      <c r="AR3484" s="76"/>
      <c r="AS3484" s="76"/>
      <c r="AT3484" s="76"/>
      <c r="AU3484" s="104"/>
      <c r="AV3484" s="24" t="s">
        <v>22</v>
      </c>
      <c r="AW3484" s="104"/>
      <c r="AX3484" s="1"/>
      <c r="AY3484" s="1"/>
      <c r="AZ3484" s="1"/>
      <c r="BA3484" s="1"/>
      <c r="BB3484" s="1"/>
      <c r="BC3484" s="1"/>
      <c r="BD3484" s="1"/>
      <c r="BE3484" s="1"/>
      <c r="BF3484" s="3"/>
      <c r="BG3484" s="3"/>
      <c r="BH3484" s="3"/>
    </row>
    <row r="3485" spans="1:60" s="1" customFormat="1">
      <c r="A3485" s="1"/>
      <c r="B3485" s="25"/>
      <c r="C3485" s="77"/>
      <c r="D3485" s="77"/>
      <c r="E3485" s="77"/>
      <c r="F3485" s="77"/>
      <c r="G3485" s="77"/>
      <c r="H3485" s="77"/>
      <c r="I3485" s="77"/>
      <c r="J3485" s="77"/>
      <c r="K3485" s="77"/>
      <c r="L3485" s="77"/>
      <c r="M3485" s="77"/>
      <c r="N3485" s="77"/>
      <c r="O3485" s="106"/>
      <c r="P3485" s="25"/>
      <c r="Q3485" s="106"/>
      <c r="R3485" s="25"/>
      <c r="S3485" s="77"/>
      <c r="T3485" s="77"/>
      <c r="U3485" s="77"/>
      <c r="V3485" s="77"/>
      <c r="W3485" s="77"/>
      <c r="X3485" s="77"/>
      <c r="Y3485" s="77"/>
      <c r="Z3485" s="77"/>
      <c r="AA3485" s="77"/>
      <c r="AB3485" s="77"/>
      <c r="AC3485" s="77"/>
      <c r="AD3485" s="77"/>
      <c r="AE3485" s="106"/>
      <c r="AF3485" s="25"/>
      <c r="AG3485" s="106"/>
      <c r="AH3485" s="25"/>
      <c r="AI3485" s="77"/>
      <c r="AJ3485" s="77"/>
      <c r="AK3485" s="77"/>
      <c r="AL3485" s="77"/>
      <c r="AM3485" s="77"/>
      <c r="AN3485" s="77"/>
      <c r="AO3485" s="77"/>
      <c r="AP3485" s="77"/>
      <c r="AQ3485" s="77"/>
      <c r="AR3485" s="77"/>
      <c r="AS3485" s="77"/>
      <c r="AT3485" s="77"/>
      <c r="AU3485" s="106"/>
      <c r="AV3485" s="25"/>
      <c r="AW3485" s="106"/>
      <c r="AX3485" s="1"/>
      <c r="AY3485" s="1"/>
      <c r="AZ3485" s="1"/>
      <c r="BA3485" s="1"/>
      <c r="BB3485" s="1"/>
      <c r="BC3485" s="1"/>
      <c r="BD3485" s="1"/>
      <c r="BE3485" s="1"/>
      <c r="BF3485" s="3"/>
      <c r="BG3485" s="3"/>
      <c r="BH3485" s="3"/>
    </row>
    <row r="3486" spans="1:60" s="1" customFormat="1" ht="14.25" customHeight="1">
      <c r="A3486" s="1"/>
      <c r="B3486" s="17" t="s">
        <v>5263</v>
      </c>
      <c r="C3486" s="72"/>
      <c r="D3486" s="72"/>
      <c r="E3486" s="72"/>
      <c r="F3486" s="72"/>
      <c r="G3486" s="72"/>
      <c r="H3486" s="72"/>
      <c r="I3486" s="72"/>
      <c r="J3486" s="72"/>
      <c r="K3486" s="72"/>
      <c r="L3486" s="72"/>
      <c r="M3486" s="72"/>
      <c r="N3486" s="72"/>
      <c r="O3486" s="119"/>
      <c r="P3486" s="130" t="str">
        <f>VLOOKUP($B3486,D1_13!$B$5:$G$367,5,FALSE)&amp;""</f>
        <v/>
      </c>
      <c r="Q3486" s="16"/>
      <c r="R3486" s="17" t="s">
        <v>260</v>
      </c>
      <c r="S3486" s="72"/>
      <c r="T3486" s="72"/>
      <c r="U3486" s="72"/>
      <c r="V3486" s="72"/>
      <c r="W3486" s="72"/>
      <c r="X3486" s="72"/>
      <c r="Y3486" s="72"/>
      <c r="Z3486" s="72"/>
      <c r="AA3486" s="72"/>
      <c r="AB3486" s="72"/>
      <c r="AC3486" s="72"/>
      <c r="AD3486" s="72"/>
      <c r="AE3486" s="119"/>
      <c r="AF3486" s="130" t="str">
        <f>VLOOKUP($R3486,D1_13!$B$5:$G$367,5,FALSE)&amp;""</f>
        <v/>
      </c>
      <c r="AG3486" s="16"/>
      <c r="AH3486" s="17" t="s">
        <v>6556</v>
      </c>
      <c r="AI3486" s="72"/>
      <c r="AJ3486" s="72"/>
      <c r="AK3486" s="72"/>
      <c r="AL3486" s="72"/>
      <c r="AM3486" s="72"/>
      <c r="AN3486" s="72"/>
      <c r="AO3486" s="72"/>
      <c r="AP3486" s="72"/>
      <c r="AQ3486" s="72"/>
      <c r="AR3486" s="72"/>
      <c r="AS3486" s="72"/>
      <c r="AT3486" s="72"/>
      <c r="AU3486" s="119"/>
      <c r="AV3486" s="130" t="str">
        <f>VLOOKUP($AH3486,D1_13!$B$5:$G$367,5,FALSE)&amp;""</f>
        <v/>
      </c>
      <c r="AW3486" s="16"/>
      <c r="AX3486" s="1"/>
      <c r="AY3486" s="1"/>
      <c r="AZ3486" s="1"/>
      <c r="BA3486" s="1"/>
      <c r="BB3486" s="1"/>
      <c r="BC3486" s="1"/>
      <c r="BD3486" s="1"/>
      <c r="BE3486" s="1"/>
      <c r="BF3486" s="3"/>
      <c r="BG3486" s="3"/>
      <c r="BH3486" s="3"/>
    </row>
    <row r="3487" spans="1:60" s="1" customFormat="1">
      <c r="A3487" s="1"/>
      <c r="B3487" s="18"/>
      <c r="C3487" s="73"/>
      <c r="D3487" s="73"/>
      <c r="E3487" s="73"/>
      <c r="F3487" s="73"/>
      <c r="G3487" s="73"/>
      <c r="H3487" s="73"/>
      <c r="I3487" s="73"/>
      <c r="J3487" s="73"/>
      <c r="K3487" s="73"/>
      <c r="L3487" s="73"/>
      <c r="M3487" s="73"/>
      <c r="N3487" s="73"/>
      <c r="O3487" s="121"/>
      <c r="P3487" s="16"/>
      <c r="Q3487" s="16"/>
      <c r="R3487" s="18"/>
      <c r="S3487" s="73"/>
      <c r="T3487" s="73"/>
      <c r="U3487" s="73"/>
      <c r="V3487" s="73"/>
      <c r="W3487" s="73"/>
      <c r="X3487" s="73"/>
      <c r="Y3487" s="73"/>
      <c r="Z3487" s="73"/>
      <c r="AA3487" s="73"/>
      <c r="AB3487" s="73"/>
      <c r="AC3487" s="73"/>
      <c r="AD3487" s="73"/>
      <c r="AE3487" s="121"/>
      <c r="AF3487" s="16"/>
      <c r="AG3487" s="16"/>
      <c r="AH3487" s="18"/>
      <c r="AI3487" s="73"/>
      <c r="AJ3487" s="73"/>
      <c r="AK3487" s="73"/>
      <c r="AL3487" s="73"/>
      <c r="AM3487" s="73"/>
      <c r="AN3487" s="73"/>
      <c r="AO3487" s="73"/>
      <c r="AP3487" s="73"/>
      <c r="AQ3487" s="73"/>
      <c r="AR3487" s="73"/>
      <c r="AS3487" s="73"/>
      <c r="AT3487" s="73"/>
      <c r="AU3487" s="121"/>
      <c r="AV3487" s="16"/>
      <c r="AW3487" s="16"/>
      <c r="AX3487" s="1"/>
      <c r="AY3487" s="1"/>
      <c r="AZ3487" s="1"/>
      <c r="BA3487" s="1"/>
      <c r="BB3487" s="1"/>
      <c r="BC3487" s="1"/>
      <c r="BD3487" s="1"/>
      <c r="BE3487" s="1"/>
      <c r="BF3487" s="3"/>
      <c r="BG3487" s="3"/>
      <c r="BH3487" s="3"/>
    </row>
    <row r="3488" spans="1:60" s="1" customFormat="1" ht="14.25" customHeight="1">
      <c r="A3488" s="1"/>
      <c r="B3488" s="17" t="s">
        <v>6557</v>
      </c>
      <c r="C3488" s="72"/>
      <c r="D3488" s="72"/>
      <c r="E3488" s="72"/>
      <c r="F3488" s="72"/>
      <c r="G3488" s="72"/>
      <c r="H3488" s="72"/>
      <c r="I3488" s="72"/>
      <c r="J3488" s="72"/>
      <c r="K3488" s="72"/>
      <c r="L3488" s="72"/>
      <c r="M3488" s="72"/>
      <c r="N3488" s="72"/>
      <c r="O3488" s="119"/>
      <c r="P3488" s="130" t="str">
        <f>VLOOKUP($B3488,D1_13!$B$5:$G$367,5,FALSE)&amp;""</f>
        <v/>
      </c>
      <c r="Q3488" s="16"/>
      <c r="R3488" s="17" t="s">
        <v>6558</v>
      </c>
      <c r="S3488" s="72"/>
      <c r="T3488" s="72"/>
      <c r="U3488" s="72"/>
      <c r="V3488" s="72"/>
      <c r="W3488" s="72"/>
      <c r="X3488" s="72"/>
      <c r="Y3488" s="72"/>
      <c r="Z3488" s="72"/>
      <c r="AA3488" s="72"/>
      <c r="AB3488" s="72"/>
      <c r="AC3488" s="72"/>
      <c r="AD3488" s="72"/>
      <c r="AE3488" s="119"/>
      <c r="AF3488" s="130" t="str">
        <f>VLOOKUP($R3488,D1_13!$B$5:$G$367,5,FALSE)&amp;""</f>
        <v/>
      </c>
      <c r="AG3488" s="16"/>
      <c r="AH3488" s="17" t="s">
        <v>2063</v>
      </c>
      <c r="AI3488" s="72"/>
      <c r="AJ3488" s="72"/>
      <c r="AK3488" s="72"/>
      <c r="AL3488" s="72"/>
      <c r="AM3488" s="72"/>
      <c r="AN3488" s="72"/>
      <c r="AO3488" s="72"/>
      <c r="AP3488" s="72"/>
      <c r="AQ3488" s="72"/>
      <c r="AR3488" s="72"/>
      <c r="AS3488" s="72"/>
      <c r="AT3488" s="72"/>
      <c r="AU3488" s="119"/>
      <c r="AV3488" s="130" t="str">
        <f>VLOOKUP($AH3488,D1_13!$B$5:$G$367,5,FALSE)&amp;""</f>
        <v/>
      </c>
      <c r="AW3488" s="16"/>
      <c r="AX3488" s="1"/>
      <c r="AY3488" s="1"/>
      <c r="AZ3488" s="1"/>
      <c r="BA3488" s="1"/>
      <c r="BB3488" s="1"/>
      <c r="BC3488" s="1"/>
      <c r="BD3488" s="1"/>
      <c r="BE3488" s="1"/>
      <c r="BF3488" s="3"/>
      <c r="BG3488" s="3"/>
      <c r="BH3488" s="3"/>
    </row>
    <row r="3489" spans="2:60" s="1" customFormat="1">
      <c r="B3489" s="18"/>
      <c r="C3489" s="73"/>
      <c r="D3489" s="73"/>
      <c r="E3489" s="73"/>
      <c r="F3489" s="73"/>
      <c r="G3489" s="73"/>
      <c r="H3489" s="73"/>
      <c r="I3489" s="73"/>
      <c r="J3489" s="73"/>
      <c r="K3489" s="73"/>
      <c r="L3489" s="73"/>
      <c r="M3489" s="73"/>
      <c r="N3489" s="73"/>
      <c r="O3489" s="121"/>
      <c r="P3489" s="16"/>
      <c r="Q3489" s="16"/>
      <c r="R3489" s="18"/>
      <c r="S3489" s="73"/>
      <c r="T3489" s="73"/>
      <c r="U3489" s="73"/>
      <c r="V3489" s="73"/>
      <c r="W3489" s="73"/>
      <c r="X3489" s="73"/>
      <c r="Y3489" s="73"/>
      <c r="Z3489" s="73"/>
      <c r="AA3489" s="73"/>
      <c r="AB3489" s="73"/>
      <c r="AC3489" s="73"/>
      <c r="AD3489" s="73"/>
      <c r="AE3489" s="121"/>
      <c r="AF3489" s="16"/>
      <c r="AG3489" s="16"/>
      <c r="AH3489" s="18"/>
      <c r="AI3489" s="73"/>
      <c r="AJ3489" s="73"/>
      <c r="AK3489" s="73"/>
      <c r="AL3489" s="73"/>
      <c r="AM3489" s="73"/>
      <c r="AN3489" s="73"/>
      <c r="AO3489" s="73"/>
      <c r="AP3489" s="73"/>
      <c r="AQ3489" s="73"/>
      <c r="AR3489" s="73"/>
      <c r="AS3489" s="73"/>
      <c r="AT3489" s="73"/>
      <c r="AU3489" s="121"/>
      <c r="AV3489" s="16"/>
      <c r="AW3489" s="16"/>
      <c r="AX3489" s="1"/>
      <c r="AY3489" s="1"/>
      <c r="AZ3489" s="1"/>
      <c r="BA3489" s="1"/>
      <c r="BB3489" s="1"/>
      <c r="BC3489" s="1"/>
      <c r="BD3489" s="1"/>
      <c r="BE3489" s="1"/>
      <c r="BF3489" s="3"/>
      <c r="BG3489" s="3"/>
      <c r="BH3489" s="3"/>
    </row>
    <row r="3490" spans="2:60" s="1" customFormat="1" ht="14.25" customHeight="1">
      <c r="B3490" s="17" t="s">
        <v>2073</v>
      </c>
      <c r="C3490" s="72"/>
      <c r="D3490" s="72"/>
      <c r="E3490" s="72"/>
      <c r="F3490" s="72"/>
      <c r="G3490" s="72"/>
      <c r="H3490" s="72"/>
      <c r="I3490" s="72"/>
      <c r="J3490" s="72"/>
      <c r="K3490" s="72"/>
      <c r="L3490" s="72"/>
      <c r="M3490" s="72"/>
      <c r="N3490" s="72"/>
      <c r="O3490" s="119"/>
      <c r="P3490" s="130" t="str">
        <f>VLOOKUP($B3490,D1_13!$B$5:$G$367,5,FALSE)&amp;""</f>
        <v/>
      </c>
      <c r="Q3490" s="16"/>
      <c r="R3490" s="17" t="s">
        <v>6560</v>
      </c>
      <c r="S3490" s="72"/>
      <c r="T3490" s="72"/>
      <c r="U3490" s="72"/>
      <c r="V3490" s="72"/>
      <c r="W3490" s="72"/>
      <c r="X3490" s="72"/>
      <c r="Y3490" s="72"/>
      <c r="Z3490" s="72"/>
      <c r="AA3490" s="72"/>
      <c r="AB3490" s="72"/>
      <c r="AC3490" s="72"/>
      <c r="AD3490" s="72"/>
      <c r="AE3490" s="119"/>
      <c r="AF3490" s="130" t="str">
        <f>VLOOKUP($R3490,D1_13!$B$5:$G$367,5,FALSE)&amp;""</f>
        <v/>
      </c>
      <c r="AG3490" s="16"/>
      <c r="AH3490" s="17" t="s">
        <v>6561</v>
      </c>
      <c r="AI3490" s="72"/>
      <c r="AJ3490" s="72"/>
      <c r="AK3490" s="72"/>
      <c r="AL3490" s="72"/>
      <c r="AM3490" s="72"/>
      <c r="AN3490" s="72"/>
      <c r="AO3490" s="72"/>
      <c r="AP3490" s="72"/>
      <c r="AQ3490" s="72"/>
      <c r="AR3490" s="72"/>
      <c r="AS3490" s="72"/>
      <c r="AT3490" s="72"/>
      <c r="AU3490" s="119"/>
      <c r="AV3490" s="130" t="str">
        <f>VLOOKUP($AH3490,D1_13!$B$5:$G$367,5,FALSE)&amp;""</f>
        <v/>
      </c>
      <c r="AW3490" s="16"/>
      <c r="AX3490" s="1"/>
      <c r="AY3490" s="1"/>
      <c r="AZ3490" s="1"/>
      <c r="BA3490" s="1"/>
      <c r="BB3490" s="1"/>
      <c r="BC3490" s="1"/>
      <c r="BD3490" s="1"/>
      <c r="BE3490" s="1"/>
      <c r="BF3490" s="3"/>
      <c r="BG3490" s="3"/>
      <c r="BH3490" s="3"/>
    </row>
    <row r="3491" spans="2:60" s="1" customFormat="1">
      <c r="B3491" s="18"/>
      <c r="C3491" s="73"/>
      <c r="D3491" s="73"/>
      <c r="E3491" s="73"/>
      <c r="F3491" s="73"/>
      <c r="G3491" s="73"/>
      <c r="H3491" s="73"/>
      <c r="I3491" s="73"/>
      <c r="J3491" s="73"/>
      <c r="K3491" s="73"/>
      <c r="L3491" s="73"/>
      <c r="M3491" s="73"/>
      <c r="N3491" s="73"/>
      <c r="O3491" s="121"/>
      <c r="P3491" s="16"/>
      <c r="Q3491" s="16"/>
      <c r="R3491" s="18"/>
      <c r="S3491" s="73"/>
      <c r="T3491" s="73"/>
      <c r="U3491" s="73"/>
      <c r="V3491" s="73"/>
      <c r="W3491" s="73"/>
      <c r="X3491" s="73"/>
      <c r="Y3491" s="73"/>
      <c r="Z3491" s="73"/>
      <c r="AA3491" s="73"/>
      <c r="AB3491" s="73"/>
      <c r="AC3491" s="73"/>
      <c r="AD3491" s="73"/>
      <c r="AE3491" s="121"/>
      <c r="AF3491" s="16"/>
      <c r="AG3491" s="16"/>
      <c r="AH3491" s="18"/>
      <c r="AI3491" s="73"/>
      <c r="AJ3491" s="73"/>
      <c r="AK3491" s="73"/>
      <c r="AL3491" s="73"/>
      <c r="AM3491" s="73"/>
      <c r="AN3491" s="73"/>
      <c r="AO3491" s="73"/>
      <c r="AP3491" s="73"/>
      <c r="AQ3491" s="73"/>
      <c r="AR3491" s="73"/>
      <c r="AS3491" s="73"/>
      <c r="AT3491" s="73"/>
      <c r="AU3491" s="121"/>
      <c r="AV3491" s="16"/>
      <c r="AW3491" s="16"/>
      <c r="AX3491" s="1"/>
      <c r="AY3491" s="1"/>
      <c r="AZ3491" s="1"/>
      <c r="BA3491" s="1"/>
      <c r="BB3491" s="1"/>
      <c r="BC3491" s="1"/>
      <c r="BD3491" s="1"/>
      <c r="BE3491" s="1"/>
      <c r="BF3491" s="3"/>
      <c r="BG3491" s="3"/>
      <c r="BH3491" s="3"/>
    </row>
    <row r="3492" spans="2:60" s="1" customFormat="1" ht="14.25" customHeight="1">
      <c r="B3492" s="17" t="s">
        <v>6562</v>
      </c>
      <c r="C3492" s="72"/>
      <c r="D3492" s="72"/>
      <c r="E3492" s="72"/>
      <c r="F3492" s="72"/>
      <c r="G3492" s="72"/>
      <c r="H3492" s="72"/>
      <c r="I3492" s="72"/>
      <c r="J3492" s="72"/>
      <c r="K3492" s="72"/>
      <c r="L3492" s="72"/>
      <c r="M3492" s="72"/>
      <c r="N3492" s="72"/>
      <c r="O3492" s="119"/>
      <c r="P3492" s="130" t="str">
        <f>VLOOKUP($B3492,D1_13!$B$5:$G$367,5,FALSE)&amp;""</f>
        <v/>
      </c>
      <c r="Q3492" s="16"/>
      <c r="R3492" s="17" t="s">
        <v>5961</v>
      </c>
      <c r="S3492" s="72"/>
      <c r="T3492" s="72"/>
      <c r="U3492" s="72"/>
      <c r="V3492" s="72"/>
      <c r="W3492" s="72"/>
      <c r="X3492" s="72"/>
      <c r="Y3492" s="72"/>
      <c r="Z3492" s="72"/>
      <c r="AA3492" s="72"/>
      <c r="AB3492" s="72"/>
      <c r="AC3492" s="72"/>
      <c r="AD3492" s="72"/>
      <c r="AE3492" s="119"/>
      <c r="AF3492" s="130" t="str">
        <f>VLOOKUP($R3492,D1_13!$B$5:$G$367,5,FALSE)&amp;""</f>
        <v/>
      </c>
      <c r="AG3492" s="16"/>
      <c r="AH3492" s="17" t="s">
        <v>6564</v>
      </c>
      <c r="AI3492" s="72"/>
      <c r="AJ3492" s="72"/>
      <c r="AK3492" s="72"/>
      <c r="AL3492" s="72"/>
      <c r="AM3492" s="72"/>
      <c r="AN3492" s="72"/>
      <c r="AO3492" s="72"/>
      <c r="AP3492" s="72"/>
      <c r="AQ3492" s="72"/>
      <c r="AR3492" s="72"/>
      <c r="AS3492" s="72"/>
      <c r="AT3492" s="72"/>
      <c r="AU3492" s="119"/>
      <c r="AV3492" s="130" t="str">
        <f>VLOOKUP($AH3492,D1_13!$B$5:$G$367,5,FALSE)&amp;""</f>
        <v/>
      </c>
      <c r="AW3492" s="16"/>
      <c r="AX3492" s="39"/>
      <c r="AY3492" s="39"/>
      <c r="AZ3492" s="39"/>
      <c r="BA3492" s="1"/>
      <c r="BB3492" s="1"/>
      <c r="BC3492" s="1"/>
      <c r="BD3492" s="1"/>
      <c r="BE3492" s="1"/>
      <c r="BF3492" s="3"/>
      <c r="BG3492" s="3"/>
      <c r="BH3492" s="3"/>
    </row>
    <row r="3493" spans="2:60" s="1" customFormat="1">
      <c r="B3493" s="18"/>
      <c r="C3493" s="73"/>
      <c r="D3493" s="73"/>
      <c r="E3493" s="73"/>
      <c r="F3493" s="73"/>
      <c r="G3493" s="73"/>
      <c r="H3493" s="73"/>
      <c r="I3493" s="73"/>
      <c r="J3493" s="73"/>
      <c r="K3493" s="73"/>
      <c r="L3493" s="73"/>
      <c r="M3493" s="73"/>
      <c r="N3493" s="73"/>
      <c r="O3493" s="121"/>
      <c r="P3493" s="16"/>
      <c r="Q3493" s="16"/>
      <c r="R3493" s="18"/>
      <c r="S3493" s="73"/>
      <c r="T3493" s="73"/>
      <c r="U3493" s="73"/>
      <c r="V3493" s="73"/>
      <c r="W3493" s="73"/>
      <c r="X3493" s="73"/>
      <c r="Y3493" s="73"/>
      <c r="Z3493" s="73"/>
      <c r="AA3493" s="73"/>
      <c r="AB3493" s="73"/>
      <c r="AC3493" s="73"/>
      <c r="AD3493" s="73"/>
      <c r="AE3493" s="121"/>
      <c r="AF3493" s="16"/>
      <c r="AG3493" s="16"/>
      <c r="AH3493" s="18"/>
      <c r="AI3493" s="73"/>
      <c r="AJ3493" s="73"/>
      <c r="AK3493" s="73"/>
      <c r="AL3493" s="73"/>
      <c r="AM3493" s="73"/>
      <c r="AN3493" s="73"/>
      <c r="AO3493" s="73"/>
      <c r="AP3493" s="73"/>
      <c r="AQ3493" s="73"/>
      <c r="AR3493" s="73"/>
      <c r="AS3493" s="73"/>
      <c r="AT3493" s="73"/>
      <c r="AU3493" s="121"/>
      <c r="AV3493" s="16"/>
      <c r="AW3493" s="16"/>
      <c r="AX3493" s="39"/>
      <c r="AY3493" s="39"/>
      <c r="AZ3493" s="39"/>
      <c r="BA3493" s="1"/>
      <c r="BB3493" s="1"/>
      <c r="BC3493" s="1"/>
      <c r="BD3493" s="1"/>
      <c r="BE3493" s="1"/>
      <c r="BF3493" s="3"/>
      <c r="BG3493" s="3"/>
      <c r="BH3493" s="3"/>
    </row>
    <row r="3494" spans="2:60" s="1" customFormat="1" ht="14.25" customHeight="1">
      <c r="B3494" s="17" t="s">
        <v>6565</v>
      </c>
      <c r="C3494" s="72"/>
      <c r="D3494" s="72"/>
      <c r="E3494" s="72"/>
      <c r="F3494" s="72"/>
      <c r="G3494" s="72"/>
      <c r="H3494" s="72"/>
      <c r="I3494" s="72"/>
      <c r="J3494" s="72"/>
      <c r="K3494" s="72"/>
      <c r="L3494" s="72"/>
      <c r="M3494" s="72"/>
      <c r="N3494" s="72"/>
      <c r="O3494" s="119"/>
      <c r="P3494" s="130" t="str">
        <f>VLOOKUP($B3494,D1_13!$B$5:$G$367,5,FALSE)&amp;""</f>
        <v/>
      </c>
      <c r="Q3494" s="16"/>
      <c r="R3494" s="17" t="s">
        <v>2521</v>
      </c>
      <c r="S3494" s="72"/>
      <c r="T3494" s="72"/>
      <c r="U3494" s="72"/>
      <c r="V3494" s="72"/>
      <c r="W3494" s="72"/>
      <c r="X3494" s="72"/>
      <c r="Y3494" s="72"/>
      <c r="Z3494" s="72"/>
      <c r="AA3494" s="72"/>
      <c r="AB3494" s="72"/>
      <c r="AC3494" s="72"/>
      <c r="AD3494" s="72"/>
      <c r="AE3494" s="119"/>
      <c r="AF3494" s="130" t="str">
        <f>VLOOKUP($R3494,D1_13!$B$5:$G$367,5,FALSE)&amp;""</f>
        <v/>
      </c>
      <c r="AG3494" s="16"/>
      <c r="AH3494" s="17" t="s">
        <v>6566</v>
      </c>
      <c r="AI3494" s="72"/>
      <c r="AJ3494" s="72"/>
      <c r="AK3494" s="72"/>
      <c r="AL3494" s="72"/>
      <c r="AM3494" s="72"/>
      <c r="AN3494" s="72"/>
      <c r="AO3494" s="72"/>
      <c r="AP3494" s="72"/>
      <c r="AQ3494" s="72"/>
      <c r="AR3494" s="72"/>
      <c r="AS3494" s="72"/>
      <c r="AT3494" s="72"/>
      <c r="AU3494" s="119"/>
      <c r="AV3494" s="130" t="str">
        <f>VLOOKUP($AH3494,D1_13!$B$5:$G$367,5,FALSE)&amp;""</f>
        <v/>
      </c>
      <c r="AW3494" s="16"/>
      <c r="AX3494" s="39"/>
      <c r="AY3494" s="39"/>
      <c r="AZ3494" s="39"/>
      <c r="BA3494" s="1"/>
      <c r="BB3494" s="1"/>
      <c r="BC3494" s="1"/>
      <c r="BD3494" s="1"/>
      <c r="BE3494" s="1"/>
      <c r="BF3494" s="3"/>
      <c r="BG3494" s="3"/>
      <c r="BH3494" s="3"/>
    </row>
    <row r="3495" spans="2:60" s="1" customFormat="1">
      <c r="B3495" s="18"/>
      <c r="C3495" s="73"/>
      <c r="D3495" s="73"/>
      <c r="E3495" s="73"/>
      <c r="F3495" s="73"/>
      <c r="G3495" s="73"/>
      <c r="H3495" s="73"/>
      <c r="I3495" s="73"/>
      <c r="J3495" s="73"/>
      <c r="K3495" s="73"/>
      <c r="L3495" s="73"/>
      <c r="M3495" s="73"/>
      <c r="N3495" s="73"/>
      <c r="O3495" s="121"/>
      <c r="P3495" s="16"/>
      <c r="Q3495" s="16"/>
      <c r="R3495" s="18"/>
      <c r="S3495" s="73"/>
      <c r="T3495" s="73"/>
      <c r="U3495" s="73"/>
      <c r="V3495" s="73"/>
      <c r="W3495" s="73"/>
      <c r="X3495" s="73"/>
      <c r="Y3495" s="73"/>
      <c r="Z3495" s="73"/>
      <c r="AA3495" s="73"/>
      <c r="AB3495" s="73"/>
      <c r="AC3495" s="73"/>
      <c r="AD3495" s="73"/>
      <c r="AE3495" s="121"/>
      <c r="AF3495" s="16"/>
      <c r="AG3495" s="16"/>
      <c r="AH3495" s="18"/>
      <c r="AI3495" s="73"/>
      <c r="AJ3495" s="73"/>
      <c r="AK3495" s="73"/>
      <c r="AL3495" s="73"/>
      <c r="AM3495" s="73"/>
      <c r="AN3495" s="73"/>
      <c r="AO3495" s="73"/>
      <c r="AP3495" s="73"/>
      <c r="AQ3495" s="73"/>
      <c r="AR3495" s="73"/>
      <c r="AS3495" s="73"/>
      <c r="AT3495" s="73"/>
      <c r="AU3495" s="121"/>
      <c r="AV3495" s="16"/>
      <c r="AW3495" s="16"/>
      <c r="AX3495" s="39"/>
      <c r="AY3495" s="39"/>
      <c r="AZ3495" s="39"/>
      <c r="BA3495" s="1"/>
      <c r="BB3495" s="1"/>
      <c r="BC3495" s="1"/>
      <c r="BD3495" s="1"/>
      <c r="BE3495" s="1"/>
      <c r="BF3495" s="3"/>
      <c r="BG3495" s="3"/>
      <c r="BH3495" s="3"/>
    </row>
    <row r="3496" spans="2:60" s="1" customFormat="1" ht="14.25" customHeight="1">
      <c r="B3496" s="17" t="s">
        <v>6567</v>
      </c>
      <c r="C3496" s="72"/>
      <c r="D3496" s="72"/>
      <c r="E3496" s="72"/>
      <c r="F3496" s="72"/>
      <c r="G3496" s="72"/>
      <c r="H3496" s="72"/>
      <c r="I3496" s="72"/>
      <c r="J3496" s="72"/>
      <c r="K3496" s="72"/>
      <c r="L3496" s="72"/>
      <c r="M3496" s="72"/>
      <c r="N3496" s="72"/>
      <c r="O3496" s="119"/>
      <c r="P3496" s="130" t="str">
        <f>VLOOKUP($B3496,D1_13!$B$5:$G$367,5,FALSE)&amp;""</f>
        <v/>
      </c>
      <c r="Q3496" s="16"/>
      <c r="R3496" s="17" t="s">
        <v>6121</v>
      </c>
      <c r="S3496" s="72"/>
      <c r="T3496" s="72"/>
      <c r="U3496" s="72"/>
      <c r="V3496" s="72"/>
      <c r="W3496" s="72"/>
      <c r="X3496" s="72"/>
      <c r="Y3496" s="72"/>
      <c r="Z3496" s="72"/>
      <c r="AA3496" s="72"/>
      <c r="AB3496" s="72"/>
      <c r="AC3496" s="72"/>
      <c r="AD3496" s="72"/>
      <c r="AE3496" s="119"/>
      <c r="AF3496" s="130" t="str">
        <f>VLOOKUP($R3496,D1_13!$B$5:$G$367,5,FALSE)&amp;""</f>
        <v/>
      </c>
      <c r="AG3496" s="16"/>
      <c r="AH3496" s="17" t="s">
        <v>4507</v>
      </c>
      <c r="AI3496" s="72"/>
      <c r="AJ3496" s="72"/>
      <c r="AK3496" s="72"/>
      <c r="AL3496" s="72"/>
      <c r="AM3496" s="72"/>
      <c r="AN3496" s="72"/>
      <c r="AO3496" s="72"/>
      <c r="AP3496" s="72"/>
      <c r="AQ3496" s="72"/>
      <c r="AR3496" s="72"/>
      <c r="AS3496" s="72"/>
      <c r="AT3496" s="72"/>
      <c r="AU3496" s="119"/>
      <c r="AV3496" s="130" t="str">
        <f>VLOOKUP($AH3496,D1_13!$B$5:$G$367,5,FALSE)&amp;""</f>
        <v/>
      </c>
      <c r="AW3496" s="16"/>
      <c r="AX3496" s="39"/>
      <c r="AY3496" s="39"/>
      <c r="AZ3496" s="39"/>
      <c r="BA3496" s="1"/>
      <c r="BB3496" s="1"/>
      <c r="BC3496" s="1"/>
      <c r="BD3496" s="1"/>
      <c r="BE3496" s="1"/>
      <c r="BF3496" s="3"/>
      <c r="BG3496" s="3"/>
      <c r="BH3496" s="3"/>
    </row>
    <row r="3497" spans="2:60" s="1" customFormat="1">
      <c r="B3497" s="18"/>
      <c r="C3497" s="73"/>
      <c r="D3497" s="73"/>
      <c r="E3497" s="73"/>
      <c r="F3497" s="73"/>
      <c r="G3497" s="73"/>
      <c r="H3497" s="73"/>
      <c r="I3497" s="73"/>
      <c r="J3497" s="73"/>
      <c r="K3497" s="73"/>
      <c r="L3497" s="73"/>
      <c r="M3497" s="73"/>
      <c r="N3497" s="73"/>
      <c r="O3497" s="121"/>
      <c r="P3497" s="16"/>
      <c r="Q3497" s="16"/>
      <c r="R3497" s="18"/>
      <c r="S3497" s="73"/>
      <c r="T3497" s="73"/>
      <c r="U3497" s="73"/>
      <c r="V3497" s="73"/>
      <c r="W3497" s="73"/>
      <c r="X3497" s="73"/>
      <c r="Y3497" s="73"/>
      <c r="Z3497" s="73"/>
      <c r="AA3497" s="73"/>
      <c r="AB3497" s="73"/>
      <c r="AC3497" s="73"/>
      <c r="AD3497" s="73"/>
      <c r="AE3497" s="121"/>
      <c r="AF3497" s="16"/>
      <c r="AG3497" s="16"/>
      <c r="AH3497" s="18"/>
      <c r="AI3497" s="73"/>
      <c r="AJ3497" s="73"/>
      <c r="AK3497" s="73"/>
      <c r="AL3497" s="73"/>
      <c r="AM3497" s="73"/>
      <c r="AN3497" s="73"/>
      <c r="AO3497" s="73"/>
      <c r="AP3497" s="73"/>
      <c r="AQ3497" s="73"/>
      <c r="AR3497" s="73"/>
      <c r="AS3497" s="73"/>
      <c r="AT3497" s="73"/>
      <c r="AU3497" s="121"/>
      <c r="AV3497" s="16"/>
      <c r="AW3497" s="16"/>
      <c r="AX3497" s="39"/>
      <c r="AY3497" s="39"/>
      <c r="AZ3497" s="39"/>
      <c r="BA3497" s="1"/>
      <c r="BB3497" s="1"/>
      <c r="BC3497" s="1"/>
      <c r="BD3497" s="1"/>
      <c r="BE3497" s="1"/>
      <c r="BF3497" s="3"/>
      <c r="BG3497" s="3"/>
      <c r="BH3497" s="3"/>
    </row>
    <row r="3498" spans="2:60" s="1" customFormat="1" ht="14.25" customHeight="1">
      <c r="B3498" s="17" t="s">
        <v>4898</v>
      </c>
      <c r="C3498" s="72"/>
      <c r="D3498" s="72"/>
      <c r="E3498" s="72"/>
      <c r="F3498" s="72"/>
      <c r="G3498" s="72"/>
      <c r="H3498" s="72"/>
      <c r="I3498" s="72"/>
      <c r="J3498" s="72"/>
      <c r="K3498" s="72"/>
      <c r="L3498" s="72"/>
      <c r="M3498" s="72"/>
      <c r="N3498" s="72"/>
      <c r="O3498" s="119"/>
      <c r="P3498" s="130" t="str">
        <f>VLOOKUP($B3498,D1_13!$B$5:$G$367,5,FALSE)&amp;""</f>
        <v/>
      </c>
      <c r="Q3498" s="16"/>
      <c r="R3498" s="17" t="s">
        <v>6568</v>
      </c>
      <c r="S3498" s="72"/>
      <c r="T3498" s="72"/>
      <c r="U3498" s="72"/>
      <c r="V3498" s="72"/>
      <c r="W3498" s="72"/>
      <c r="X3498" s="72"/>
      <c r="Y3498" s="72"/>
      <c r="Z3498" s="72"/>
      <c r="AA3498" s="72"/>
      <c r="AB3498" s="72"/>
      <c r="AC3498" s="72"/>
      <c r="AD3498" s="72"/>
      <c r="AE3498" s="119"/>
      <c r="AF3498" s="130" t="str">
        <f>VLOOKUP($R3498,D1_13!$B$5:$G$367,5,FALSE)&amp;""</f>
        <v/>
      </c>
      <c r="AG3498" s="16"/>
      <c r="AH3498" s="17" t="s">
        <v>6569</v>
      </c>
      <c r="AI3498" s="72"/>
      <c r="AJ3498" s="72"/>
      <c r="AK3498" s="72"/>
      <c r="AL3498" s="72"/>
      <c r="AM3498" s="72"/>
      <c r="AN3498" s="72"/>
      <c r="AO3498" s="72"/>
      <c r="AP3498" s="72"/>
      <c r="AQ3498" s="72"/>
      <c r="AR3498" s="72"/>
      <c r="AS3498" s="72"/>
      <c r="AT3498" s="72"/>
      <c r="AU3498" s="119"/>
      <c r="AV3498" s="130" t="str">
        <f>VLOOKUP($AH3498,D1_13!$B$5:$G$367,5,FALSE)&amp;""</f>
        <v/>
      </c>
      <c r="AW3498" s="16"/>
      <c r="AX3498" s="39"/>
      <c r="AY3498" s="39"/>
      <c r="AZ3498" s="39"/>
      <c r="BA3498" s="1"/>
      <c r="BB3498" s="1"/>
      <c r="BC3498" s="1"/>
      <c r="BD3498" s="1"/>
      <c r="BE3498" s="1"/>
      <c r="BF3498" s="3"/>
      <c r="BG3498" s="3"/>
      <c r="BH3498" s="3"/>
    </row>
    <row r="3499" spans="2:60" s="1" customFormat="1">
      <c r="B3499" s="18"/>
      <c r="C3499" s="73"/>
      <c r="D3499" s="73"/>
      <c r="E3499" s="73"/>
      <c r="F3499" s="73"/>
      <c r="G3499" s="73"/>
      <c r="H3499" s="73"/>
      <c r="I3499" s="73"/>
      <c r="J3499" s="73"/>
      <c r="K3499" s="73"/>
      <c r="L3499" s="73"/>
      <c r="M3499" s="73"/>
      <c r="N3499" s="73"/>
      <c r="O3499" s="121"/>
      <c r="P3499" s="16"/>
      <c r="Q3499" s="16"/>
      <c r="R3499" s="18"/>
      <c r="S3499" s="73"/>
      <c r="T3499" s="73"/>
      <c r="U3499" s="73"/>
      <c r="V3499" s="73"/>
      <c r="W3499" s="73"/>
      <c r="X3499" s="73"/>
      <c r="Y3499" s="73"/>
      <c r="Z3499" s="73"/>
      <c r="AA3499" s="73"/>
      <c r="AB3499" s="73"/>
      <c r="AC3499" s="73"/>
      <c r="AD3499" s="73"/>
      <c r="AE3499" s="121"/>
      <c r="AF3499" s="16"/>
      <c r="AG3499" s="16"/>
      <c r="AH3499" s="18"/>
      <c r="AI3499" s="73"/>
      <c r="AJ3499" s="73"/>
      <c r="AK3499" s="73"/>
      <c r="AL3499" s="73"/>
      <c r="AM3499" s="73"/>
      <c r="AN3499" s="73"/>
      <c r="AO3499" s="73"/>
      <c r="AP3499" s="73"/>
      <c r="AQ3499" s="73"/>
      <c r="AR3499" s="73"/>
      <c r="AS3499" s="73"/>
      <c r="AT3499" s="73"/>
      <c r="AU3499" s="121"/>
      <c r="AV3499" s="16"/>
      <c r="AW3499" s="16"/>
      <c r="AX3499" s="39"/>
      <c r="AY3499" s="39"/>
      <c r="AZ3499" s="39"/>
      <c r="BA3499" s="1"/>
      <c r="BB3499" s="1"/>
      <c r="BC3499" s="1"/>
      <c r="BD3499" s="1"/>
      <c r="BE3499" s="1"/>
      <c r="BF3499" s="3"/>
      <c r="BG3499" s="3"/>
      <c r="BH3499" s="3"/>
    </row>
    <row r="3500" spans="2:60" s="1" customFormat="1" ht="14.25" customHeight="1">
      <c r="B3500" s="17" t="s">
        <v>6571</v>
      </c>
      <c r="C3500" s="72"/>
      <c r="D3500" s="72"/>
      <c r="E3500" s="72"/>
      <c r="F3500" s="72"/>
      <c r="G3500" s="72"/>
      <c r="H3500" s="72"/>
      <c r="I3500" s="72"/>
      <c r="J3500" s="72"/>
      <c r="K3500" s="72"/>
      <c r="L3500" s="72"/>
      <c r="M3500" s="72"/>
      <c r="N3500" s="72"/>
      <c r="O3500" s="119"/>
      <c r="P3500" s="130" t="str">
        <f>VLOOKUP($B3500,D1_13!$B$5:$G$367,5,FALSE)&amp;""</f>
        <v/>
      </c>
      <c r="Q3500" s="16"/>
      <c r="R3500" s="17" t="s">
        <v>3054</v>
      </c>
      <c r="S3500" s="72"/>
      <c r="T3500" s="72"/>
      <c r="U3500" s="72"/>
      <c r="V3500" s="72"/>
      <c r="W3500" s="72"/>
      <c r="X3500" s="72"/>
      <c r="Y3500" s="72"/>
      <c r="Z3500" s="72"/>
      <c r="AA3500" s="72"/>
      <c r="AB3500" s="72"/>
      <c r="AC3500" s="72"/>
      <c r="AD3500" s="72"/>
      <c r="AE3500" s="119"/>
      <c r="AF3500" s="130" t="str">
        <f>VLOOKUP($R3500,D1_13!$B$5:$G$367,5,FALSE)&amp;""</f>
        <v/>
      </c>
      <c r="AG3500" s="16"/>
      <c r="AH3500" s="17" t="s">
        <v>2579</v>
      </c>
      <c r="AI3500" s="72"/>
      <c r="AJ3500" s="72"/>
      <c r="AK3500" s="72"/>
      <c r="AL3500" s="72"/>
      <c r="AM3500" s="72"/>
      <c r="AN3500" s="72"/>
      <c r="AO3500" s="72"/>
      <c r="AP3500" s="72"/>
      <c r="AQ3500" s="72"/>
      <c r="AR3500" s="72"/>
      <c r="AS3500" s="72"/>
      <c r="AT3500" s="72"/>
      <c r="AU3500" s="119"/>
      <c r="AV3500" s="130" t="str">
        <f>VLOOKUP($AH3500,D1_13!$B$5:$G$367,5,FALSE)&amp;""</f>
        <v/>
      </c>
      <c r="AW3500" s="16"/>
      <c r="AX3500" s="39"/>
      <c r="AY3500" s="39"/>
      <c r="AZ3500" s="39"/>
      <c r="BA3500" s="1"/>
      <c r="BB3500" s="1"/>
      <c r="BC3500" s="1"/>
      <c r="BD3500" s="1"/>
      <c r="BE3500" s="1"/>
      <c r="BF3500" s="3"/>
      <c r="BG3500" s="3"/>
      <c r="BH3500" s="3"/>
    </row>
    <row r="3501" spans="2:60" s="1" customFormat="1">
      <c r="B3501" s="18"/>
      <c r="C3501" s="73"/>
      <c r="D3501" s="73"/>
      <c r="E3501" s="73"/>
      <c r="F3501" s="73"/>
      <c r="G3501" s="73"/>
      <c r="H3501" s="73"/>
      <c r="I3501" s="73"/>
      <c r="J3501" s="73"/>
      <c r="K3501" s="73"/>
      <c r="L3501" s="73"/>
      <c r="M3501" s="73"/>
      <c r="N3501" s="73"/>
      <c r="O3501" s="121"/>
      <c r="P3501" s="16"/>
      <c r="Q3501" s="16"/>
      <c r="R3501" s="18"/>
      <c r="S3501" s="73"/>
      <c r="T3501" s="73"/>
      <c r="U3501" s="73"/>
      <c r="V3501" s="73"/>
      <c r="W3501" s="73"/>
      <c r="X3501" s="73"/>
      <c r="Y3501" s="73"/>
      <c r="Z3501" s="73"/>
      <c r="AA3501" s="73"/>
      <c r="AB3501" s="73"/>
      <c r="AC3501" s="73"/>
      <c r="AD3501" s="73"/>
      <c r="AE3501" s="121"/>
      <c r="AF3501" s="16"/>
      <c r="AG3501" s="16"/>
      <c r="AH3501" s="18"/>
      <c r="AI3501" s="73"/>
      <c r="AJ3501" s="73"/>
      <c r="AK3501" s="73"/>
      <c r="AL3501" s="73"/>
      <c r="AM3501" s="73"/>
      <c r="AN3501" s="73"/>
      <c r="AO3501" s="73"/>
      <c r="AP3501" s="73"/>
      <c r="AQ3501" s="73"/>
      <c r="AR3501" s="73"/>
      <c r="AS3501" s="73"/>
      <c r="AT3501" s="73"/>
      <c r="AU3501" s="121"/>
      <c r="AV3501" s="16"/>
      <c r="AW3501" s="16"/>
      <c r="AX3501" s="39"/>
      <c r="AY3501" s="39"/>
      <c r="AZ3501" s="39"/>
      <c r="BA3501" s="1"/>
      <c r="BB3501" s="1"/>
      <c r="BC3501" s="1"/>
      <c r="BD3501" s="1"/>
      <c r="BE3501" s="1"/>
      <c r="BF3501" s="3"/>
      <c r="BG3501" s="3"/>
      <c r="BH3501" s="3"/>
    </row>
    <row r="3502" spans="2:60" s="1" customFormat="1" ht="14.25" customHeight="1">
      <c r="B3502" s="17" t="s">
        <v>6572</v>
      </c>
      <c r="C3502" s="72"/>
      <c r="D3502" s="72"/>
      <c r="E3502" s="72"/>
      <c r="F3502" s="72"/>
      <c r="G3502" s="72"/>
      <c r="H3502" s="72"/>
      <c r="I3502" s="72"/>
      <c r="J3502" s="72"/>
      <c r="K3502" s="72"/>
      <c r="L3502" s="72"/>
      <c r="M3502" s="72"/>
      <c r="N3502" s="72"/>
      <c r="O3502" s="119"/>
      <c r="P3502" s="130" t="str">
        <f>VLOOKUP($B3502,D1_13!$B$5:$G$367,5,FALSE)&amp;""</f>
        <v/>
      </c>
      <c r="Q3502" s="16"/>
      <c r="R3502" s="17" t="s">
        <v>6574</v>
      </c>
      <c r="S3502" s="72"/>
      <c r="T3502" s="72"/>
      <c r="U3502" s="72"/>
      <c r="V3502" s="72"/>
      <c r="W3502" s="72"/>
      <c r="X3502" s="72"/>
      <c r="Y3502" s="72"/>
      <c r="Z3502" s="72"/>
      <c r="AA3502" s="72"/>
      <c r="AB3502" s="72"/>
      <c r="AC3502" s="72"/>
      <c r="AD3502" s="72"/>
      <c r="AE3502" s="119"/>
      <c r="AF3502" s="130" t="str">
        <f>VLOOKUP($R3502,D1_13!$B$5:$G$367,5,FALSE)&amp;""</f>
        <v/>
      </c>
      <c r="AG3502" s="16"/>
      <c r="AH3502" s="17" t="s">
        <v>1756</v>
      </c>
      <c r="AI3502" s="72"/>
      <c r="AJ3502" s="72"/>
      <c r="AK3502" s="72"/>
      <c r="AL3502" s="72"/>
      <c r="AM3502" s="72"/>
      <c r="AN3502" s="72"/>
      <c r="AO3502" s="72"/>
      <c r="AP3502" s="72"/>
      <c r="AQ3502" s="72"/>
      <c r="AR3502" s="72"/>
      <c r="AS3502" s="72"/>
      <c r="AT3502" s="72"/>
      <c r="AU3502" s="119"/>
      <c r="AV3502" s="130" t="str">
        <f>VLOOKUP($AH3502,D1_13!$B$5:$G$367,5,FALSE)&amp;""</f>
        <v/>
      </c>
      <c r="AW3502" s="16"/>
      <c r="AX3502" s="39"/>
      <c r="AY3502" s="39"/>
      <c r="AZ3502" s="39"/>
      <c r="BA3502" s="1"/>
      <c r="BB3502" s="1"/>
      <c r="BC3502" s="1"/>
      <c r="BD3502" s="1"/>
      <c r="BE3502" s="1"/>
      <c r="BF3502" s="3"/>
      <c r="BG3502" s="3"/>
      <c r="BH3502" s="3"/>
    </row>
    <row r="3503" spans="2:60" s="1" customFormat="1">
      <c r="B3503" s="18"/>
      <c r="C3503" s="73"/>
      <c r="D3503" s="73"/>
      <c r="E3503" s="73"/>
      <c r="F3503" s="73"/>
      <c r="G3503" s="73"/>
      <c r="H3503" s="73"/>
      <c r="I3503" s="73"/>
      <c r="J3503" s="73"/>
      <c r="K3503" s="73"/>
      <c r="L3503" s="73"/>
      <c r="M3503" s="73"/>
      <c r="N3503" s="73"/>
      <c r="O3503" s="121"/>
      <c r="P3503" s="16"/>
      <c r="Q3503" s="16"/>
      <c r="R3503" s="18"/>
      <c r="S3503" s="73"/>
      <c r="T3503" s="73"/>
      <c r="U3503" s="73"/>
      <c r="V3503" s="73"/>
      <c r="W3503" s="73"/>
      <c r="X3503" s="73"/>
      <c r="Y3503" s="73"/>
      <c r="Z3503" s="73"/>
      <c r="AA3503" s="73"/>
      <c r="AB3503" s="73"/>
      <c r="AC3503" s="73"/>
      <c r="AD3503" s="73"/>
      <c r="AE3503" s="121"/>
      <c r="AF3503" s="16"/>
      <c r="AG3503" s="16"/>
      <c r="AH3503" s="18"/>
      <c r="AI3503" s="73"/>
      <c r="AJ3503" s="73"/>
      <c r="AK3503" s="73"/>
      <c r="AL3503" s="73"/>
      <c r="AM3503" s="73"/>
      <c r="AN3503" s="73"/>
      <c r="AO3503" s="73"/>
      <c r="AP3503" s="73"/>
      <c r="AQ3503" s="73"/>
      <c r="AR3503" s="73"/>
      <c r="AS3503" s="73"/>
      <c r="AT3503" s="73"/>
      <c r="AU3503" s="121"/>
      <c r="AV3503" s="16"/>
      <c r="AW3503" s="16"/>
      <c r="AX3503" s="39"/>
      <c r="AY3503" s="39"/>
      <c r="AZ3503" s="39"/>
      <c r="BA3503" s="1"/>
      <c r="BB3503" s="1"/>
      <c r="BC3503" s="1"/>
      <c r="BD3503" s="1"/>
      <c r="BE3503" s="1"/>
      <c r="BF3503" s="3"/>
      <c r="BG3503" s="3"/>
      <c r="BH3503" s="3"/>
    </row>
    <row r="3504" spans="2:60" s="1" customFormat="1" ht="14.25" customHeight="1">
      <c r="B3504" s="17" t="s">
        <v>3456</v>
      </c>
      <c r="C3504" s="72"/>
      <c r="D3504" s="72"/>
      <c r="E3504" s="72"/>
      <c r="F3504" s="72"/>
      <c r="G3504" s="72"/>
      <c r="H3504" s="72"/>
      <c r="I3504" s="72"/>
      <c r="J3504" s="72"/>
      <c r="K3504" s="72"/>
      <c r="L3504" s="72"/>
      <c r="M3504" s="72"/>
      <c r="N3504" s="72"/>
      <c r="O3504" s="119"/>
      <c r="P3504" s="130" t="str">
        <f>VLOOKUP($B3504,D1_13!$B$5:$G$367,5,FALSE)&amp;""</f>
        <v/>
      </c>
      <c r="Q3504" s="16"/>
      <c r="R3504" s="17" t="s">
        <v>6575</v>
      </c>
      <c r="S3504" s="72"/>
      <c r="T3504" s="72"/>
      <c r="U3504" s="72"/>
      <c r="V3504" s="72"/>
      <c r="W3504" s="72"/>
      <c r="X3504" s="72"/>
      <c r="Y3504" s="72"/>
      <c r="Z3504" s="72"/>
      <c r="AA3504" s="72"/>
      <c r="AB3504" s="72"/>
      <c r="AC3504" s="72"/>
      <c r="AD3504" s="72"/>
      <c r="AE3504" s="119"/>
      <c r="AF3504" s="130" t="str">
        <f>VLOOKUP($R3504,D1_13!$B$5:$G$367,5,FALSE)&amp;""</f>
        <v/>
      </c>
      <c r="AG3504" s="16"/>
      <c r="AH3504" s="17" t="s">
        <v>6576</v>
      </c>
      <c r="AI3504" s="72"/>
      <c r="AJ3504" s="72"/>
      <c r="AK3504" s="72"/>
      <c r="AL3504" s="72"/>
      <c r="AM3504" s="72"/>
      <c r="AN3504" s="72"/>
      <c r="AO3504" s="72"/>
      <c r="AP3504" s="72"/>
      <c r="AQ3504" s="72"/>
      <c r="AR3504" s="72"/>
      <c r="AS3504" s="72"/>
      <c r="AT3504" s="72"/>
      <c r="AU3504" s="119"/>
      <c r="AV3504" s="130" t="str">
        <f>VLOOKUP($AH3504,D1_13!$B$5:$G$367,5,FALSE)&amp;""</f>
        <v/>
      </c>
      <c r="AW3504" s="16"/>
      <c r="AX3504" s="39"/>
      <c r="AY3504" s="39"/>
      <c r="AZ3504" s="39"/>
      <c r="BA3504" s="1"/>
      <c r="BB3504" s="1"/>
      <c r="BC3504" s="1"/>
      <c r="BD3504" s="1"/>
      <c r="BE3504" s="1"/>
      <c r="BF3504" s="3"/>
      <c r="BG3504" s="3"/>
      <c r="BH3504" s="3"/>
    </row>
    <row r="3505" spans="2:60" s="1" customFormat="1">
      <c r="B3505" s="18"/>
      <c r="C3505" s="73"/>
      <c r="D3505" s="73"/>
      <c r="E3505" s="73"/>
      <c r="F3505" s="73"/>
      <c r="G3505" s="73"/>
      <c r="H3505" s="73"/>
      <c r="I3505" s="73"/>
      <c r="J3505" s="73"/>
      <c r="K3505" s="73"/>
      <c r="L3505" s="73"/>
      <c r="M3505" s="73"/>
      <c r="N3505" s="73"/>
      <c r="O3505" s="121"/>
      <c r="P3505" s="16"/>
      <c r="Q3505" s="16"/>
      <c r="R3505" s="18"/>
      <c r="S3505" s="73"/>
      <c r="T3505" s="73"/>
      <c r="U3505" s="73"/>
      <c r="V3505" s="73"/>
      <c r="W3505" s="73"/>
      <c r="X3505" s="73"/>
      <c r="Y3505" s="73"/>
      <c r="Z3505" s="73"/>
      <c r="AA3505" s="73"/>
      <c r="AB3505" s="73"/>
      <c r="AC3505" s="73"/>
      <c r="AD3505" s="73"/>
      <c r="AE3505" s="121"/>
      <c r="AF3505" s="16"/>
      <c r="AG3505" s="16"/>
      <c r="AH3505" s="18"/>
      <c r="AI3505" s="73"/>
      <c r="AJ3505" s="73"/>
      <c r="AK3505" s="73"/>
      <c r="AL3505" s="73"/>
      <c r="AM3505" s="73"/>
      <c r="AN3505" s="73"/>
      <c r="AO3505" s="73"/>
      <c r="AP3505" s="73"/>
      <c r="AQ3505" s="73"/>
      <c r="AR3505" s="73"/>
      <c r="AS3505" s="73"/>
      <c r="AT3505" s="73"/>
      <c r="AU3505" s="121"/>
      <c r="AV3505" s="16"/>
      <c r="AW3505" s="16"/>
      <c r="AX3505" s="39"/>
      <c r="AY3505" s="39"/>
      <c r="AZ3505" s="39"/>
      <c r="BA3505" s="1"/>
      <c r="BB3505" s="1"/>
      <c r="BC3505" s="1"/>
      <c r="BD3505" s="1"/>
      <c r="BE3505" s="1"/>
      <c r="BF3505" s="3"/>
      <c r="BG3505" s="3"/>
      <c r="BH3505" s="3"/>
    </row>
    <row r="3506" spans="2:60" s="1" customFormat="1" ht="14.25" customHeight="1">
      <c r="B3506" s="17" t="s">
        <v>6577</v>
      </c>
      <c r="C3506" s="72"/>
      <c r="D3506" s="72"/>
      <c r="E3506" s="72"/>
      <c r="F3506" s="72"/>
      <c r="G3506" s="72"/>
      <c r="H3506" s="72"/>
      <c r="I3506" s="72"/>
      <c r="J3506" s="72"/>
      <c r="K3506" s="72"/>
      <c r="L3506" s="72"/>
      <c r="M3506" s="72"/>
      <c r="N3506" s="72"/>
      <c r="O3506" s="119"/>
      <c r="P3506" s="130" t="str">
        <f>VLOOKUP($B3506,D1_13!$B$5:$G$367,5,FALSE)&amp;""</f>
        <v/>
      </c>
      <c r="Q3506" s="16"/>
      <c r="R3506" s="17" t="s">
        <v>6580</v>
      </c>
      <c r="S3506" s="72"/>
      <c r="T3506" s="72"/>
      <c r="U3506" s="72"/>
      <c r="V3506" s="72"/>
      <c r="W3506" s="72"/>
      <c r="X3506" s="72"/>
      <c r="Y3506" s="72"/>
      <c r="Z3506" s="72"/>
      <c r="AA3506" s="72"/>
      <c r="AB3506" s="72"/>
      <c r="AC3506" s="72"/>
      <c r="AD3506" s="72"/>
      <c r="AE3506" s="119"/>
      <c r="AF3506" s="130" t="str">
        <f>VLOOKUP($R3506,D1_13!$B$5:$G$367,5,FALSE)&amp;""</f>
        <v/>
      </c>
      <c r="AG3506" s="16"/>
      <c r="AH3506" s="17" t="s">
        <v>643</v>
      </c>
      <c r="AI3506" s="72"/>
      <c r="AJ3506" s="72"/>
      <c r="AK3506" s="72"/>
      <c r="AL3506" s="72"/>
      <c r="AM3506" s="72"/>
      <c r="AN3506" s="72"/>
      <c r="AO3506" s="72"/>
      <c r="AP3506" s="72"/>
      <c r="AQ3506" s="72"/>
      <c r="AR3506" s="72"/>
      <c r="AS3506" s="72"/>
      <c r="AT3506" s="72"/>
      <c r="AU3506" s="119"/>
      <c r="AV3506" s="130" t="str">
        <f>VLOOKUP($AH3506,D1_13!$B$5:$G$367,5,FALSE)&amp;""</f>
        <v/>
      </c>
      <c r="AW3506" s="16"/>
      <c r="AX3506" s="39"/>
      <c r="AY3506" s="39"/>
      <c r="AZ3506" s="39"/>
      <c r="BA3506" s="1"/>
      <c r="BB3506" s="1"/>
      <c r="BC3506" s="1"/>
      <c r="BD3506" s="1"/>
      <c r="BE3506" s="1"/>
      <c r="BF3506" s="3"/>
      <c r="BG3506" s="3"/>
      <c r="BH3506" s="3"/>
    </row>
    <row r="3507" spans="2:60" s="1" customFormat="1">
      <c r="B3507" s="18"/>
      <c r="C3507" s="73"/>
      <c r="D3507" s="73"/>
      <c r="E3507" s="73"/>
      <c r="F3507" s="73"/>
      <c r="G3507" s="73"/>
      <c r="H3507" s="73"/>
      <c r="I3507" s="73"/>
      <c r="J3507" s="73"/>
      <c r="K3507" s="73"/>
      <c r="L3507" s="73"/>
      <c r="M3507" s="73"/>
      <c r="N3507" s="73"/>
      <c r="O3507" s="121"/>
      <c r="P3507" s="16"/>
      <c r="Q3507" s="16"/>
      <c r="R3507" s="18"/>
      <c r="S3507" s="73"/>
      <c r="T3507" s="73"/>
      <c r="U3507" s="73"/>
      <c r="V3507" s="73"/>
      <c r="W3507" s="73"/>
      <c r="X3507" s="73"/>
      <c r="Y3507" s="73"/>
      <c r="Z3507" s="73"/>
      <c r="AA3507" s="73"/>
      <c r="AB3507" s="73"/>
      <c r="AC3507" s="73"/>
      <c r="AD3507" s="73"/>
      <c r="AE3507" s="121"/>
      <c r="AF3507" s="16"/>
      <c r="AG3507" s="16"/>
      <c r="AH3507" s="18"/>
      <c r="AI3507" s="73"/>
      <c r="AJ3507" s="73"/>
      <c r="AK3507" s="73"/>
      <c r="AL3507" s="73"/>
      <c r="AM3507" s="73"/>
      <c r="AN3507" s="73"/>
      <c r="AO3507" s="73"/>
      <c r="AP3507" s="73"/>
      <c r="AQ3507" s="73"/>
      <c r="AR3507" s="73"/>
      <c r="AS3507" s="73"/>
      <c r="AT3507" s="73"/>
      <c r="AU3507" s="121"/>
      <c r="AV3507" s="16"/>
      <c r="AW3507" s="16"/>
      <c r="AX3507" s="39"/>
      <c r="AY3507" s="39"/>
      <c r="AZ3507" s="39"/>
      <c r="BA3507" s="1"/>
      <c r="BB3507" s="1"/>
      <c r="BC3507" s="1"/>
      <c r="BD3507" s="1"/>
      <c r="BE3507" s="1"/>
      <c r="BF3507" s="3"/>
      <c r="BG3507" s="3"/>
      <c r="BH3507" s="3"/>
    </row>
    <row r="3508" spans="2:60" s="1" customFormat="1" ht="14.25" customHeight="1">
      <c r="B3508" s="17" t="s">
        <v>6581</v>
      </c>
      <c r="C3508" s="72"/>
      <c r="D3508" s="72"/>
      <c r="E3508" s="72"/>
      <c r="F3508" s="72"/>
      <c r="G3508" s="72"/>
      <c r="H3508" s="72"/>
      <c r="I3508" s="72"/>
      <c r="J3508" s="72"/>
      <c r="K3508" s="72"/>
      <c r="L3508" s="72"/>
      <c r="M3508" s="72"/>
      <c r="N3508" s="72"/>
      <c r="O3508" s="119"/>
      <c r="P3508" s="130" t="str">
        <f>VLOOKUP($B3508,D1_13!$B$5:$G$367,5,FALSE)&amp;""</f>
        <v/>
      </c>
      <c r="Q3508" s="16"/>
      <c r="R3508" s="17" t="s">
        <v>6582</v>
      </c>
      <c r="S3508" s="72"/>
      <c r="T3508" s="72"/>
      <c r="U3508" s="72"/>
      <c r="V3508" s="72"/>
      <c r="W3508" s="72"/>
      <c r="X3508" s="72"/>
      <c r="Y3508" s="72"/>
      <c r="Z3508" s="72"/>
      <c r="AA3508" s="72"/>
      <c r="AB3508" s="72"/>
      <c r="AC3508" s="72"/>
      <c r="AD3508" s="72"/>
      <c r="AE3508" s="119"/>
      <c r="AF3508" s="130" t="str">
        <f>VLOOKUP($R3508,D1_13!$B$5:$G$367,5,FALSE)&amp;""</f>
        <v/>
      </c>
      <c r="AG3508" s="16"/>
      <c r="AH3508" s="17" t="s">
        <v>4579</v>
      </c>
      <c r="AI3508" s="72"/>
      <c r="AJ3508" s="72"/>
      <c r="AK3508" s="72"/>
      <c r="AL3508" s="72"/>
      <c r="AM3508" s="72"/>
      <c r="AN3508" s="72"/>
      <c r="AO3508" s="72"/>
      <c r="AP3508" s="72"/>
      <c r="AQ3508" s="72"/>
      <c r="AR3508" s="72"/>
      <c r="AS3508" s="72"/>
      <c r="AT3508" s="72"/>
      <c r="AU3508" s="119"/>
      <c r="AV3508" s="130" t="str">
        <f>VLOOKUP($AH3508,D1_13!$B$5:$G$367,5,FALSE)&amp;""</f>
        <v/>
      </c>
      <c r="AW3508" s="16"/>
      <c r="AX3508" s="39"/>
      <c r="AY3508" s="39"/>
      <c r="AZ3508" s="39"/>
      <c r="BA3508" s="1"/>
      <c r="BB3508" s="1"/>
      <c r="BC3508" s="1"/>
      <c r="BD3508" s="1"/>
      <c r="BE3508" s="1"/>
      <c r="BF3508" s="3"/>
      <c r="BG3508" s="3"/>
      <c r="BH3508" s="3"/>
    </row>
    <row r="3509" spans="2:60" s="1" customFormat="1">
      <c r="B3509" s="18"/>
      <c r="C3509" s="73"/>
      <c r="D3509" s="73"/>
      <c r="E3509" s="73"/>
      <c r="F3509" s="73"/>
      <c r="G3509" s="73"/>
      <c r="H3509" s="73"/>
      <c r="I3509" s="73"/>
      <c r="J3509" s="73"/>
      <c r="K3509" s="73"/>
      <c r="L3509" s="73"/>
      <c r="M3509" s="73"/>
      <c r="N3509" s="73"/>
      <c r="O3509" s="121"/>
      <c r="P3509" s="16"/>
      <c r="Q3509" s="16"/>
      <c r="R3509" s="18"/>
      <c r="S3509" s="73"/>
      <c r="T3509" s="73"/>
      <c r="U3509" s="73"/>
      <c r="V3509" s="73"/>
      <c r="W3509" s="73"/>
      <c r="X3509" s="73"/>
      <c r="Y3509" s="73"/>
      <c r="Z3509" s="73"/>
      <c r="AA3509" s="73"/>
      <c r="AB3509" s="73"/>
      <c r="AC3509" s="73"/>
      <c r="AD3509" s="73"/>
      <c r="AE3509" s="121"/>
      <c r="AF3509" s="16"/>
      <c r="AG3509" s="16"/>
      <c r="AH3509" s="18"/>
      <c r="AI3509" s="73"/>
      <c r="AJ3509" s="73"/>
      <c r="AK3509" s="73"/>
      <c r="AL3509" s="73"/>
      <c r="AM3509" s="73"/>
      <c r="AN3509" s="73"/>
      <c r="AO3509" s="73"/>
      <c r="AP3509" s="73"/>
      <c r="AQ3509" s="73"/>
      <c r="AR3509" s="73"/>
      <c r="AS3509" s="73"/>
      <c r="AT3509" s="73"/>
      <c r="AU3509" s="121"/>
      <c r="AV3509" s="16"/>
      <c r="AW3509" s="16"/>
      <c r="AX3509" s="39"/>
      <c r="AY3509" s="39"/>
      <c r="AZ3509" s="39"/>
      <c r="BA3509" s="1"/>
      <c r="BB3509" s="1"/>
      <c r="BC3509" s="1"/>
      <c r="BD3509" s="1"/>
      <c r="BE3509" s="1"/>
      <c r="BF3509" s="3"/>
      <c r="BG3509" s="3"/>
      <c r="BH3509" s="3"/>
    </row>
    <row r="3510" spans="2:60" s="1" customFormat="1" ht="14.25" customHeight="1">
      <c r="B3510" s="17" t="s">
        <v>1397</v>
      </c>
      <c r="C3510" s="72"/>
      <c r="D3510" s="72"/>
      <c r="E3510" s="72"/>
      <c r="F3510" s="72"/>
      <c r="G3510" s="72"/>
      <c r="H3510" s="72"/>
      <c r="I3510" s="72"/>
      <c r="J3510" s="72"/>
      <c r="K3510" s="72"/>
      <c r="L3510" s="72"/>
      <c r="M3510" s="72"/>
      <c r="N3510" s="72"/>
      <c r="O3510" s="119"/>
      <c r="P3510" s="130" t="str">
        <f>VLOOKUP($B3510,D1_13!$B$5:$G$367,5,FALSE)&amp;""</f>
        <v/>
      </c>
      <c r="Q3510" s="16"/>
      <c r="R3510" s="17" t="s">
        <v>6583</v>
      </c>
      <c r="S3510" s="72"/>
      <c r="T3510" s="72"/>
      <c r="U3510" s="72"/>
      <c r="V3510" s="72"/>
      <c r="W3510" s="72"/>
      <c r="X3510" s="72"/>
      <c r="Y3510" s="72"/>
      <c r="Z3510" s="72"/>
      <c r="AA3510" s="72"/>
      <c r="AB3510" s="72"/>
      <c r="AC3510" s="72"/>
      <c r="AD3510" s="72"/>
      <c r="AE3510" s="119"/>
      <c r="AF3510" s="130" t="str">
        <f>VLOOKUP($R3510,D1_13!$B$5:$G$367,5,FALSE)&amp;""</f>
        <v/>
      </c>
      <c r="AG3510" s="16"/>
      <c r="AH3510" s="17" t="s">
        <v>6584</v>
      </c>
      <c r="AI3510" s="72"/>
      <c r="AJ3510" s="72"/>
      <c r="AK3510" s="72"/>
      <c r="AL3510" s="72"/>
      <c r="AM3510" s="72"/>
      <c r="AN3510" s="72"/>
      <c r="AO3510" s="72"/>
      <c r="AP3510" s="72"/>
      <c r="AQ3510" s="72"/>
      <c r="AR3510" s="72"/>
      <c r="AS3510" s="72"/>
      <c r="AT3510" s="72"/>
      <c r="AU3510" s="119"/>
      <c r="AV3510" s="130" t="str">
        <f>VLOOKUP($AH3510,D1_13!$B$5:$G$367,5,FALSE)&amp;""</f>
        <v/>
      </c>
      <c r="AW3510" s="16"/>
      <c r="AX3510" s="39"/>
      <c r="AY3510" s="39"/>
      <c r="AZ3510" s="39"/>
      <c r="BA3510" s="1"/>
      <c r="BB3510" s="1"/>
      <c r="BC3510" s="1"/>
      <c r="BD3510" s="1"/>
      <c r="BE3510" s="1"/>
      <c r="BF3510" s="3"/>
      <c r="BG3510" s="3"/>
      <c r="BH3510" s="3"/>
    </row>
    <row r="3511" spans="2:60" s="1" customFormat="1">
      <c r="B3511" s="18"/>
      <c r="C3511" s="73"/>
      <c r="D3511" s="73"/>
      <c r="E3511" s="73"/>
      <c r="F3511" s="73"/>
      <c r="G3511" s="73"/>
      <c r="H3511" s="73"/>
      <c r="I3511" s="73"/>
      <c r="J3511" s="73"/>
      <c r="K3511" s="73"/>
      <c r="L3511" s="73"/>
      <c r="M3511" s="73"/>
      <c r="N3511" s="73"/>
      <c r="O3511" s="121"/>
      <c r="P3511" s="16"/>
      <c r="Q3511" s="16"/>
      <c r="R3511" s="18"/>
      <c r="S3511" s="73"/>
      <c r="T3511" s="73"/>
      <c r="U3511" s="73"/>
      <c r="V3511" s="73"/>
      <c r="W3511" s="73"/>
      <c r="X3511" s="73"/>
      <c r="Y3511" s="73"/>
      <c r="Z3511" s="73"/>
      <c r="AA3511" s="73"/>
      <c r="AB3511" s="73"/>
      <c r="AC3511" s="73"/>
      <c r="AD3511" s="73"/>
      <c r="AE3511" s="121"/>
      <c r="AF3511" s="16"/>
      <c r="AG3511" s="16"/>
      <c r="AH3511" s="18"/>
      <c r="AI3511" s="73"/>
      <c r="AJ3511" s="73"/>
      <c r="AK3511" s="73"/>
      <c r="AL3511" s="73"/>
      <c r="AM3511" s="73"/>
      <c r="AN3511" s="73"/>
      <c r="AO3511" s="73"/>
      <c r="AP3511" s="73"/>
      <c r="AQ3511" s="73"/>
      <c r="AR3511" s="73"/>
      <c r="AS3511" s="73"/>
      <c r="AT3511" s="73"/>
      <c r="AU3511" s="121"/>
      <c r="AV3511" s="16"/>
      <c r="AW3511" s="16"/>
      <c r="AX3511" s="39"/>
      <c r="AY3511" s="39"/>
      <c r="AZ3511" s="39"/>
      <c r="BA3511" s="1"/>
      <c r="BB3511" s="1"/>
      <c r="BC3511" s="1"/>
      <c r="BD3511" s="1"/>
      <c r="BE3511" s="1"/>
      <c r="BF3511" s="3"/>
      <c r="BG3511" s="3"/>
      <c r="BH3511" s="3"/>
    </row>
    <row r="3512" spans="2:60" s="1" customFormat="1" ht="14.25" customHeight="1">
      <c r="B3512" s="17" t="s">
        <v>6586</v>
      </c>
      <c r="C3512" s="72"/>
      <c r="D3512" s="72"/>
      <c r="E3512" s="72"/>
      <c r="F3512" s="72"/>
      <c r="G3512" s="72"/>
      <c r="H3512" s="72"/>
      <c r="I3512" s="72"/>
      <c r="J3512" s="72"/>
      <c r="K3512" s="72"/>
      <c r="L3512" s="72"/>
      <c r="M3512" s="72"/>
      <c r="N3512" s="72"/>
      <c r="O3512" s="119"/>
      <c r="P3512" s="130" t="str">
        <f>VLOOKUP($B3512,D1_13!$B$5:$G$367,5,FALSE)&amp;""</f>
        <v/>
      </c>
      <c r="Q3512" s="16"/>
      <c r="R3512" s="17" t="s">
        <v>6587</v>
      </c>
      <c r="S3512" s="72"/>
      <c r="T3512" s="72"/>
      <c r="U3512" s="72"/>
      <c r="V3512" s="72"/>
      <c r="W3512" s="72"/>
      <c r="X3512" s="72"/>
      <c r="Y3512" s="72"/>
      <c r="Z3512" s="72"/>
      <c r="AA3512" s="72"/>
      <c r="AB3512" s="72"/>
      <c r="AC3512" s="72"/>
      <c r="AD3512" s="72"/>
      <c r="AE3512" s="119"/>
      <c r="AF3512" s="130" t="str">
        <f>VLOOKUP($R3512,D1_13!$B$5:$G$367,5,FALSE)&amp;""</f>
        <v/>
      </c>
      <c r="AG3512" s="16"/>
      <c r="AH3512" s="17" t="s">
        <v>2960</v>
      </c>
      <c r="AI3512" s="72"/>
      <c r="AJ3512" s="72"/>
      <c r="AK3512" s="72"/>
      <c r="AL3512" s="72"/>
      <c r="AM3512" s="72"/>
      <c r="AN3512" s="72"/>
      <c r="AO3512" s="72"/>
      <c r="AP3512" s="72"/>
      <c r="AQ3512" s="72"/>
      <c r="AR3512" s="72"/>
      <c r="AS3512" s="72"/>
      <c r="AT3512" s="72"/>
      <c r="AU3512" s="119"/>
      <c r="AV3512" s="130" t="str">
        <f>VLOOKUP($AH3512,D1_13!$B$5:$G$367,5,FALSE)&amp;""</f>
        <v/>
      </c>
      <c r="AW3512" s="16"/>
      <c r="AX3512" s="39"/>
      <c r="AY3512" s="39"/>
      <c r="AZ3512" s="39"/>
      <c r="BA3512" s="1"/>
      <c r="BB3512" s="1"/>
      <c r="BC3512" s="1"/>
      <c r="BD3512" s="1"/>
      <c r="BE3512" s="1"/>
      <c r="BF3512" s="3"/>
      <c r="BG3512" s="3"/>
      <c r="BH3512" s="3"/>
    </row>
    <row r="3513" spans="2:60" s="1" customFormat="1">
      <c r="B3513" s="18"/>
      <c r="C3513" s="73"/>
      <c r="D3513" s="73"/>
      <c r="E3513" s="73"/>
      <c r="F3513" s="73"/>
      <c r="G3513" s="73"/>
      <c r="H3513" s="73"/>
      <c r="I3513" s="73"/>
      <c r="J3513" s="73"/>
      <c r="K3513" s="73"/>
      <c r="L3513" s="73"/>
      <c r="M3513" s="73"/>
      <c r="N3513" s="73"/>
      <c r="O3513" s="121"/>
      <c r="P3513" s="16"/>
      <c r="Q3513" s="16"/>
      <c r="R3513" s="18"/>
      <c r="S3513" s="73"/>
      <c r="T3513" s="73"/>
      <c r="U3513" s="73"/>
      <c r="V3513" s="73"/>
      <c r="W3513" s="73"/>
      <c r="X3513" s="73"/>
      <c r="Y3513" s="73"/>
      <c r="Z3513" s="73"/>
      <c r="AA3513" s="73"/>
      <c r="AB3513" s="73"/>
      <c r="AC3513" s="73"/>
      <c r="AD3513" s="73"/>
      <c r="AE3513" s="121"/>
      <c r="AF3513" s="16"/>
      <c r="AG3513" s="16"/>
      <c r="AH3513" s="18"/>
      <c r="AI3513" s="73"/>
      <c r="AJ3513" s="73"/>
      <c r="AK3513" s="73"/>
      <c r="AL3513" s="73"/>
      <c r="AM3513" s="73"/>
      <c r="AN3513" s="73"/>
      <c r="AO3513" s="73"/>
      <c r="AP3513" s="73"/>
      <c r="AQ3513" s="73"/>
      <c r="AR3513" s="73"/>
      <c r="AS3513" s="73"/>
      <c r="AT3513" s="73"/>
      <c r="AU3513" s="121"/>
      <c r="AV3513" s="16"/>
      <c r="AW3513" s="16"/>
      <c r="AX3513" s="39"/>
      <c r="AY3513" s="39"/>
      <c r="AZ3513" s="39"/>
      <c r="BA3513" s="1"/>
      <c r="BB3513" s="1"/>
      <c r="BC3513" s="1"/>
      <c r="BD3513" s="1"/>
      <c r="BE3513" s="1"/>
      <c r="BF3513" s="3"/>
      <c r="BG3513" s="3"/>
      <c r="BH3513" s="3"/>
    </row>
    <row r="3514" spans="2:60" s="1" customFormat="1" ht="14.25" customHeight="1">
      <c r="B3514" s="17" t="s">
        <v>6588</v>
      </c>
      <c r="C3514" s="72"/>
      <c r="D3514" s="72"/>
      <c r="E3514" s="72"/>
      <c r="F3514" s="72"/>
      <c r="G3514" s="72"/>
      <c r="H3514" s="72"/>
      <c r="I3514" s="72"/>
      <c r="J3514" s="72"/>
      <c r="K3514" s="72"/>
      <c r="L3514" s="72"/>
      <c r="M3514" s="72"/>
      <c r="N3514" s="72"/>
      <c r="O3514" s="119"/>
      <c r="P3514" s="130" t="str">
        <f>VLOOKUP($B3514,D1_13!$B$5:$G$367,5,FALSE)&amp;""</f>
        <v/>
      </c>
      <c r="Q3514" s="16"/>
      <c r="R3514" s="17" t="s">
        <v>498</v>
      </c>
      <c r="S3514" s="72"/>
      <c r="T3514" s="72"/>
      <c r="U3514" s="72"/>
      <c r="V3514" s="72"/>
      <c r="W3514" s="72"/>
      <c r="X3514" s="72"/>
      <c r="Y3514" s="72"/>
      <c r="Z3514" s="72"/>
      <c r="AA3514" s="72"/>
      <c r="AB3514" s="72"/>
      <c r="AC3514" s="72"/>
      <c r="AD3514" s="72"/>
      <c r="AE3514" s="119"/>
      <c r="AF3514" s="130" t="str">
        <f>VLOOKUP($R3514,D1_13!$B$5:$G$367,5,FALSE)&amp;""</f>
        <v/>
      </c>
      <c r="AG3514" s="16"/>
      <c r="AH3514" s="17" t="s">
        <v>4763</v>
      </c>
      <c r="AI3514" s="72"/>
      <c r="AJ3514" s="72"/>
      <c r="AK3514" s="72"/>
      <c r="AL3514" s="72"/>
      <c r="AM3514" s="72"/>
      <c r="AN3514" s="72"/>
      <c r="AO3514" s="72"/>
      <c r="AP3514" s="72"/>
      <c r="AQ3514" s="72"/>
      <c r="AR3514" s="72"/>
      <c r="AS3514" s="72"/>
      <c r="AT3514" s="72"/>
      <c r="AU3514" s="119"/>
      <c r="AV3514" s="130" t="str">
        <f>VLOOKUP($AH3514,D1_13!$B$5:$G$367,5,FALSE)&amp;""</f>
        <v/>
      </c>
      <c r="AW3514" s="16"/>
      <c r="AX3514" s="39"/>
      <c r="AY3514" s="39"/>
      <c r="AZ3514" s="39"/>
      <c r="BA3514" s="1"/>
      <c r="BB3514" s="1"/>
      <c r="BC3514" s="1"/>
      <c r="BD3514" s="1"/>
      <c r="BE3514" s="1"/>
      <c r="BF3514" s="3"/>
      <c r="BG3514" s="3"/>
      <c r="BH3514" s="3"/>
    </row>
    <row r="3515" spans="2:60" s="1" customFormat="1">
      <c r="B3515" s="18"/>
      <c r="C3515" s="73"/>
      <c r="D3515" s="73"/>
      <c r="E3515" s="73"/>
      <c r="F3515" s="73"/>
      <c r="G3515" s="73"/>
      <c r="H3515" s="73"/>
      <c r="I3515" s="73"/>
      <c r="J3515" s="73"/>
      <c r="K3515" s="73"/>
      <c r="L3515" s="73"/>
      <c r="M3515" s="73"/>
      <c r="N3515" s="73"/>
      <c r="O3515" s="121"/>
      <c r="P3515" s="16"/>
      <c r="Q3515" s="16"/>
      <c r="R3515" s="18"/>
      <c r="S3515" s="73"/>
      <c r="T3515" s="73"/>
      <c r="U3515" s="73"/>
      <c r="V3515" s="73"/>
      <c r="W3515" s="73"/>
      <c r="X3515" s="73"/>
      <c r="Y3515" s="73"/>
      <c r="Z3515" s="73"/>
      <c r="AA3515" s="73"/>
      <c r="AB3515" s="73"/>
      <c r="AC3515" s="73"/>
      <c r="AD3515" s="73"/>
      <c r="AE3515" s="121"/>
      <c r="AF3515" s="16"/>
      <c r="AG3515" s="16"/>
      <c r="AH3515" s="18"/>
      <c r="AI3515" s="73"/>
      <c r="AJ3515" s="73"/>
      <c r="AK3515" s="73"/>
      <c r="AL3515" s="73"/>
      <c r="AM3515" s="73"/>
      <c r="AN3515" s="73"/>
      <c r="AO3515" s="73"/>
      <c r="AP3515" s="73"/>
      <c r="AQ3515" s="73"/>
      <c r="AR3515" s="73"/>
      <c r="AS3515" s="73"/>
      <c r="AT3515" s="73"/>
      <c r="AU3515" s="121"/>
      <c r="AV3515" s="16"/>
      <c r="AW3515" s="16"/>
      <c r="AX3515" s="39"/>
      <c r="AY3515" s="39"/>
      <c r="AZ3515" s="39"/>
      <c r="BA3515" s="1"/>
      <c r="BB3515" s="1"/>
      <c r="BC3515" s="1"/>
      <c r="BD3515" s="1"/>
      <c r="BE3515" s="1"/>
      <c r="BF3515" s="3"/>
      <c r="BG3515" s="3"/>
      <c r="BH3515" s="3"/>
    </row>
    <row r="3516" spans="2:60" s="1" customFormat="1" ht="14.25" customHeight="1">
      <c r="B3516" s="17" t="s">
        <v>1853</v>
      </c>
      <c r="C3516" s="72"/>
      <c r="D3516" s="72"/>
      <c r="E3516" s="72"/>
      <c r="F3516" s="72"/>
      <c r="G3516" s="72"/>
      <c r="H3516" s="72"/>
      <c r="I3516" s="72"/>
      <c r="J3516" s="72"/>
      <c r="K3516" s="72"/>
      <c r="L3516" s="72"/>
      <c r="M3516" s="72"/>
      <c r="N3516" s="72"/>
      <c r="O3516" s="119"/>
      <c r="P3516" s="130" t="str">
        <f>VLOOKUP($B3516,D1_13!$B$5:$G$367,5,FALSE)&amp;""</f>
        <v/>
      </c>
      <c r="Q3516" s="16"/>
      <c r="R3516" s="17" t="s">
        <v>6589</v>
      </c>
      <c r="S3516" s="72"/>
      <c r="T3516" s="72"/>
      <c r="U3516" s="72"/>
      <c r="V3516" s="72"/>
      <c r="W3516" s="72"/>
      <c r="X3516" s="72"/>
      <c r="Y3516" s="72"/>
      <c r="Z3516" s="72"/>
      <c r="AA3516" s="72"/>
      <c r="AB3516" s="72"/>
      <c r="AC3516" s="72"/>
      <c r="AD3516" s="72"/>
      <c r="AE3516" s="119"/>
      <c r="AF3516" s="130" t="str">
        <f>VLOOKUP($R3516,D1_13!$B$5:$G$367,5,FALSE)&amp;""</f>
        <v/>
      </c>
      <c r="AG3516" s="16"/>
      <c r="AH3516" s="17" t="s">
        <v>1299</v>
      </c>
      <c r="AI3516" s="72"/>
      <c r="AJ3516" s="72"/>
      <c r="AK3516" s="72"/>
      <c r="AL3516" s="72"/>
      <c r="AM3516" s="72"/>
      <c r="AN3516" s="72"/>
      <c r="AO3516" s="72"/>
      <c r="AP3516" s="72"/>
      <c r="AQ3516" s="72"/>
      <c r="AR3516" s="72"/>
      <c r="AS3516" s="72"/>
      <c r="AT3516" s="72"/>
      <c r="AU3516" s="119"/>
      <c r="AV3516" s="130" t="str">
        <f>VLOOKUP($AH3516,D1_13!$B$5:$G$367,5,FALSE)&amp;""</f>
        <v/>
      </c>
      <c r="AW3516" s="16"/>
      <c r="AX3516" s="39"/>
      <c r="AY3516" s="39"/>
      <c r="AZ3516" s="39"/>
      <c r="BA3516" s="1"/>
      <c r="BB3516" s="1"/>
      <c r="BC3516" s="1"/>
      <c r="BD3516" s="1"/>
      <c r="BE3516" s="1"/>
      <c r="BF3516" s="3"/>
      <c r="BG3516" s="3"/>
      <c r="BH3516" s="3"/>
    </row>
    <row r="3517" spans="2:60" s="1" customFormat="1">
      <c r="B3517" s="18"/>
      <c r="C3517" s="73"/>
      <c r="D3517" s="73"/>
      <c r="E3517" s="73"/>
      <c r="F3517" s="73"/>
      <c r="G3517" s="73"/>
      <c r="H3517" s="73"/>
      <c r="I3517" s="73"/>
      <c r="J3517" s="73"/>
      <c r="K3517" s="73"/>
      <c r="L3517" s="73"/>
      <c r="M3517" s="73"/>
      <c r="N3517" s="73"/>
      <c r="O3517" s="121"/>
      <c r="P3517" s="16"/>
      <c r="Q3517" s="16"/>
      <c r="R3517" s="18"/>
      <c r="S3517" s="73"/>
      <c r="T3517" s="73"/>
      <c r="U3517" s="73"/>
      <c r="V3517" s="73"/>
      <c r="W3517" s="73"/>
      <c r="X3517" s="73"/>
      <c r="Y3517" s="73"/>
      <c r="Z3517" s="73"/>
      <c r="AA3517" s="73"/>
      <c r="AB3517" s="73"/>
      <c r="AC3517" s="73"/>
      <c r="AD3517" s="73"/>
      <c r="AE3517" s="121"/>
      <c r="AF3517" s="16"/>
      <c r="AG3517" s="16"/>
      <c r="AH3517" s="18"/>
      <c r="AI3517" s="73"/>
      <c r="AJ3517" s="73"/>
      <c r="AK3517" s="73"/>
      <c r="AL3517" s="73"/>
      <c r="AM3517" s="73"/>
      <c r="AN3517" s="73"/>
      <c r="AO3517" s="73"/>
      <c r="AP3517" s="73"/>
      <c r="AQ3517" s="73"/>
      <c r="AR3517" s="73"/>
      <c r="AS3517" s="73"/>
      <c r="AT3517" s="73"/>
      <c r="AU3517" s="121"/>
      <c r="AV3517" s="16"/>
      <c r="AW3517" s="16"/>
      <c r="AX3517" s="39"/>
      <c r="AY3517" s="39"/>
      <c r="AZ3517" s="39"/>
      <c r="BA3517" s="1"/>
      <c r="BB3517" s="1"/>
      <c r="BC3517" s="1"/>
      <c r="BD3517" s="1"/>
      <c r="BE3517" s="1"/>
      <c r="BF3517" s="3"/>
      <c r="BG3517" s="3"/>
      <c r="BH3517" s="3"/>
    </row>
    <row r="3518" spans="2:60" s="1" customFormat="1" ht="14.25" customHeight="1">
      <c r="B3518" s="17" t="s">
        <v>6590</v>
      </c>
      <c r="C3518" s="72"/>
      <c r="D3518" s="72"/>
      <c r="E3518" s="72"/>
      <c r="F3518" s="72"/>
      <c r="G3518" s="72"/>
      <c r="H3518" s="72"/>
      <c r="I3518" s="72"/>
      <c r="J3518" s="72"/>
      <c r="K3518" s="72"/>
      <c r="L3518" s="72"/>
      <c r="M3518" s="72"/>
      <c r="N3518" s="72"/>
      <c r="O3518" s="119"/>
      <c r="P3518" s="130" t="str">
        <f>VLOOKUP($B3518,D1_13!$B$5:$G$367,5,FALSE)&amp;""</f>
        <v/>
      </c>
      <c r="Q3518" s="16"/>
      <c r="R3518" s="17" t="s">
        <v>6591</v>
      </c>
      <c r="S3518" s="72"/>
      <c r="T3518" s="72"/>
      <c r="U3518" s="72"/>
      <c r="V3518" s="72"/>
      <c r="W3518" s="72"/>
      <c r="X3518" s="72"/>
      <c r="Y3518" s="72"/>
      <c r="Z3518" s="72"/>
      <c r="AA3518" s="72"/>
      <c r="AB3518" s="72"/>
      <c r="AC3518" s="72"/>
      <c r="AD3518" s="72"/>
      <c r="AE3518" s="119"/>
      <c r="AF3518" s="130" t="str">
        <f>VLOOKUP($R3518,D1_13!$B$5:$G$367,5,FALSE)&amp;""</f>
        <v/>
      </c>
      <c r="AG3518" s="16"/>
      <c r="AH3518" s="17" t="s">
        <v>6592</v>
      </c>
      <c r="AI3518" s="72"/>
      <c r="AJ3518" s="72"/>
      <c r="AK3518" s="72"/>
      <c r="AL3518" s="72"/>
      <c r="AM3518" s="72"/>
      <c r="AN3518" s="72"/>
      <c r="AO3518" s="72"/>
      <c r="AP3518" s="72"/>
      <c r="AQ3518" s="72"/>
      <c r="AR3518" s="72"/>
      <c r="AS3518" s="72"/>
      <c r="AT3518" s="72"/>
      <c r="AU3518" s="119"/>
      <c r="AV3518" s="130" t="str">
        <f>VLOOKUP($AH3518,D1_13!$B$5:$G$367,5,FALSE)&amp;""</f>
        <v/>
      </c>
      <c r="AW3518" s="16"/>
      <c r="AX3518" s="39"/>
      <c r="AY3518" s="39"/>
      <c r="AZ3518" s="39"/>
      <c r="BA3518" s="1"/>
      <c r="BB3518" s="1"/>
      <c r="BC3518" s="1"/>
      <c r="BD3518" s="1"/>
      <c r="BE3518" s="1"/>
      <c r="BF3518" s="3"/>
      <c r="BG3518" s="3"/>
      <c r="BH3518" s="3"/>
    </row>
    <row r="3519" spans="2:60" s="1" customFormat="1">
      <c r="B3519" s="18"/>
      <c r="C3519" s="73"/>
      <c r="D3519" s="73"/>
      <c r="E3519" s="73"/>
      <c r="F3519" s="73"/>
      <c r="G3519" s="73"/>
      <c r="H3519" s="73"/>
      <c r="I3519" s="73"/>
      <c r="J3519" s="73"/>
      <c r="K3519" s="73"/>
      <c r="L3519" s="73"/>
      <c r="M3519" s="73"/>
      <c r="N3519" s="73"/>
      <c r="O3519" s="121"/>
      <c r="P3519" s="16"/>
      <c r="Q3519" s="16"/>
      <c r="R3519" s="18"/>
      <c r="S3519" s="73"/>
      <c r="T3519" s="73"/>
      <c r="U3519" s="73"/>
      <c r="V3519" s="73"/>
      <c r="W3519" s="73"/>
      <c r="X3519" s="73"/>
      <c r="Y3519" s="73"/>
      <c r="Z3519" s="73"/>
      <c r="AA3519" s="73"/>
      <c r="AB3519" s="73"/>
      <c r="AC3519" s="73"/>
      <c r="AD3519" s="73"/>
      <c r="AE3519" s="121"/>
      <c r="AF3519" s="16"/>
      <c r="AG3519" s="16"/>
      <c r="AH3519" s="18"/>
      <c r="AI3519" s="73"/>
      <c r="AJ3519" s="73"/>
      <c r="AK3519" s="73"/>
      <c r="AL3519" s="73"/>
      <c r="AM3519" s="73"/>
      <c r="AN3519" s="73"/>
      <c r="AO3519" s="73"/>
      <c r="AP3519" s="73"/>
      <c r="AQ3519" s="73"/>
      <c r="AR3519" s="73"/>
      <c r="AS3519" s="73"/>
      <c r="AT3519" s="73"/>
      <c r="AU3519" s="121"/>
      <c r="AV3519" s="16"/>
      <c r="AW3519" s="16"/>
      <c r="AX3519" s="39"/>
      <c r="AY3519" s="39"/>
      <c r="AZ3519" s="39"/>
      <c r="BA3519" s="1"/>
      <c r="BB3519" s="1"/>
      <c r="BC3519" s="1"/>
      <c r="BD3519" s="1"/>
      <c r="BE3519" s="1"/>
      <c r="BF3519" s="3"/>
      <c r="BG3519" s="3"/>
      <c r="BH3519" s="3"/>
    </row>
    <row r="3520" spans="2:60" s="1" customFormat="1" ht="14.25" customHeight="1">
      <c r="B3520" s="17" t="s">
        <v>616</v>
      </c>
      <c r="C3520" s="72"/>
      <c r="D3520" s="72"/>
      <c r="E3520" s="72"/>
      <c r="F3520" s="72"/>
      <c r="G3520" s="72"/>
      <c r="H3520" s="72"/>
      <c r="I3520" s="72"/>
      <c r="J3520" s="72"/>
      <c r="K3520" s="72"/>
      <c r="L3520" s="72"/>
      <c r="M3520" s="72"/>
      <c r="N3520" s="72"/>
      <c r="O3520" s="119"/>
      <c r="P3520" s="130" t="str">
        <f>VLOOKUP($B3520,D1_13!$B$5:$G$367,5,FALSE)&amp;""</f>
        <v/>
      </c>
      <c r="Q3520" s="16"/>
      <c r="R3520" s="17" t="s">
        <v>6593</v>
      </c>
      <c r="S3520" s="72"/>
      <c r="T3520" s="72"/>
      <c r="U3520" s="72"/>
      <c r="V3520" s="72"/>
      <c r="W3520" s="72"/>
      <c r="X3520" s="72"/>
      <c r="Y3520" s="72"/>
      <c r="Z3520" s="72"/>
      <c r="AA3520" s="72"/>
      <c r="AB3520" s="72"/>
      <c r="AC3520" s="72"/>
      <c r="AD3520" s="72"/>
      <c r="AE3520" s="119"/>
      <c r="AF3520" s="130" t="str">
        <f>VLOOKUP($R3520,D1_13!$B$5:$G$367,5,FALSE)&amp;""</f>
        <v/>
      </c>
      <c r="AG3520" s="16"/>
      <c r="AH3520" s="17" t="s">
        <v>5347</v>
      </c>
      <c r="AI3520" s="72"/>
      <c r="AJ3520" s="72"/>
      <c r="AK3520" s="72"/>
      <c r="AL3520" s="72"/>
      <c r="AM3520" s="72"/>
      <c r="AN3520" s="72"/>
      <c r="AO3520" s="72"/>
      <c r="AP3520" s="72"/>
      <c r="AQ3520" s="72"/>
      <c r="AR3520" s="72"/>
      <c r="AS3520" s="72"/>
      <c r="AT3520" s="72"/>
      <c r="AU3520" s="119"/>
      <c r="AV3520" s="130" t="str">
        <f>VLOOKUP($AH3520,D1_13!$B$5:$G$367,5,FALSE)&amp;""</f>
        <v/>
      </c>
      <c r="AW3520" s="16"/>
      <c r="AX3520" s="39"/>
      <c r="AY3520" s="39"/>
      <c r="AZ3520" s="39"/>
      <c r="BA3520" s="1"/>
      <c r="BB3520" s="1"/>
      <c r="BC3520" s="1"/>
      <c r="BD3520" s="1"/>
      <c r="BE3520" s="1"/>
      <c r="BF3520" s="3"/>
      <c r="BG3520" s="3"/>
      <c r="BH3520" s="3"/>
    </row>
    <row r="3521" spans="2:60" s="1" customFormat="1">
      <c r="B3521" s="18"/>
      <c r="C3521" s="73"/>
      <c r="D3521" s="73"/>
      <c r="E3521" s="73"/>
      <c r="F3521" s="73"/>
      <c r="G3521" s="73"/>
      <c r="H3521" s="73"/>
      <c r="I3521" s="73"/>
      <c r="J3521" s="73"/>
      <c r="K3521" s="73"/>
      <c r="L3521" s="73"/>
      <c r="M3521" s="73"/>
      <c r="N3521" s="73"/>
      <c r="O3521" s="121"/>
      <c r="P3521" s="16"/>
      <c r="Q3521" s="16"/>
      <c r="R3521" s="18"/>
      <c r="S3521" s="73"/>
      <c r="T3521" s="73"/>
      <c r="U3521" s="73"/>
      <c r="V3521" s="73"/>
      <c r="W3521" s="73"/>
      <c r="X3521" s="73"/>
      <c r="Y3521" s="73"/>
      <c r="Z3521" s="73"/>
      <c r="AA3521" s="73"/>
      <c r="AB3521" s="73"/>
      <c r="AC3521" s="73"/>
      <c r="AD3521" s="73"/>
      <c r="AE3521" s="121"/>
      <c r="AF3521" s="16"/>
      <c r="AG3521" s="16"/>
      <c r="AH3521" s="18"/>
      <c r="AI3521" s="73"/>
      <c r="AJ3521" s="73"/>
      <c r="AK3521" s="73"/>
      <c r="AL3521" s="73"/>
      <c r="AM3521" s="73"/>
      <c r="AN3521" s="73"/>
      <c r="AO3521" s="73"/>
      <c r="AP3521" s="73"/>
      <c r="AQ3521" s="73"/>
      <c r="AR3521" s="73"/>
      <c r="AS3521" s="73"/>
      <c r="AT3521" s="73"/>
      <c r="AU3521" s="121"/>
      <c r="AV3521" s="16"/>
      <c r="AW3521" s="16"/>
      <c r="AX3521" s="39"/>
      <c r="AY3521" s="39"/>
      <c r="AZ3521" s="39"/>
      <c r="BA3521" s="1"/>
      <c r="BB3521" s="1"/>
      <c r="BC3521" s="1"/>
      <c r="BD3521" s="1"/>
      <c r="BE3521" s="1"/>
      <c r="BF3521" s="3"/>
      <c r="BG3521" s="3"/>
      <c r="BH3521" s="3"/>
    </row>
    <row r="3522" spans="2:60" s="1" customFormat="1" ht="14.25" customHeight="1">
      <c r="B3522" s="17" t="s">
        <v>1044</v>
      </c>
      <c r="C3522" s="72"/>
      <c r="D3522" s="72"/>
      <c r="E3522" s="72"/>
      <c r="F3522" s="72"/>
      <c r="G3522" s="72"/>
      <c r="H3522" s="72"/>
      <c r="I3522" s="72"/>
      <c r="J3522" s="72"/>
      <c r="K3522" s="72"/>
      <c r="L3522" s="72"/>
      <c r="M3522" s="72"/>
      <c r="N3522" s="72"/>
      <c r="O3522" s="119"/>
      <c r="P3522" s="130" t="str">
        <f>VLOOKUP($B3522,D1_13!$B$5:$G$367,5,FALSE)&amp;""</f>
        <v/>
      </c>
      <c r="Q3522" s="16"/>
      <c r="R3522" s="17" t="s">
        <v>5778</v>
      </c>
      <c r="S3522" s="72"/>
      <c r="T3522" s="72"/>
      <c r="U3522" s="72"/>
      <c r="V3522" s="72"/>
      <c r="W3522" s="72"/>
      <c r="X3522" s="72"/>
      <c r="Y3522" s="72"/>
      <c r="Z3522" s="72"/>
      <c r="AA3522" s="72"/>
      <c r="AB3522" s="72"/>
      <c r="AC3522" s="72"/>
      <c r="AD3522" s="72"/>
      <c r="AE3522" s="119"/>
      <c r="AF3522" s="130" t="str">
        <f>VLOOKUP($R3522,D1_13!$B$5:$G$367,5,FALSE)&amp;""</f>
        <v/>
      </c>
      <c r="AG3522" s="16"/>
      <c r="AH3522" s="17" t="s">
        <v>2365</v>
      </c>
      <c r="AI3522" s="72"/>
      <c r="AJ3522" s="72"/>
      <c r="AK3522" s="72"/>
      <c r="AL3522" s="72"/>
      <c r="AM3522" s="72"/>
      <c r="AN3522" s="72"/>
      <c r="AO3522" s="72"/>
      <c r="AP3522" s="72"/>
      <c r="AQ3522" s="72"/>
      <c r="AR3522" s="72"/>
      <c r="AS3522" s="72"/>
      <c r="AT3522" s="72"/>
      <c r="AU3522" s="119"/>
      <c r="AV3522" s="130" t="str">
        <f>VLOOKUP($AH3522,D1_13!$B$5:$G$367,5,FALSE)&amp;""</f>
        <v/>
      </c>
      <c r="AW3522" s="16"/>
      <c r="AX3522" s="39"/>
      <c r="AY3522" s="39"/>
      <c r="AZ3522" s="39"/>
      <c r="BA3522" s="1"/>
      <c r="BB3522" s="1"/>
      <c r="BC3522" s="1"/>
      <c r="BD3522" s="1"/>
      <c r="BE3522" s="1"/>
      <c r="BF3522" s="3"/>
      <c r="BG3522" s="3"/>
      <c r="BH3522" s="3"/>
    </row>
    <row r="3523" spans="2:60" s="1" customFormat="1">
      <c r="B3523" s="18"/>
      <c r="C3523" s="73"/>
      <c r="D3523" s="73"/>
      <c r="E3523" s="73"/>
      <c r="F3523" s="73"/>
      <c r="G3523" s="73"/>
      <c r="H3523" s="73"/>
      <c r="I3523" s="73"/>
      <c r="J3523" s="73"/>
      <c r="K3523" s="73"/>
      <c r="L3523" s="73"/>
      <c r="M3523" s="73"/>
      <c r="N3523" s="73"/>
      <c r="O3523" s="121"/>
      <c r="P3523" s="16"/>
      <c r="Q3523" s="16"/>
      <c r="R3523" s="18"/>
      <c r="S3523" s="73"/>
      <c r="T3523" s="73"/>
      <c r="U3523" s="73"/>
      <c r="V3523" s="73"/>
      <c r="W3523" s="73"/>
      <c r="X3523" s="73"/>
      <c r="Y3523" s="73"/>
      <c r="Z3523" s="73"/>
      <c r="AA3523" s="73"/>
      <c r="AB3523" s="73"/>
      <c r="AC3523" s="73"/>
      <c r="AD3523" s="73"/>
      <c r="AE3523" s="121"/>
      <c r="AF3523" s="16"/>
      <c r="AG3523" s="16"/>
      <c r="AH3523" s="18"/>
      <c r="AI3523" s="73"/>
      <c r="AJ3523" s="73"/>
      <c r="AK3523" s="73"/>
      <c r="AL3523" s="73"/>
      <c r="AM3523" s="73"/>
      <c r="AN3523" s="73"/>
      <c r="AO3523" s="73"/>
      <c r="AP3523" s="73"/>
      <c r="AQ3523" s="73"/>
      <c r="AR3523" s="73"/>
      <c r="AS3523" s="73"/>
      <c r="AT3523" s="73"/>
      <c r="AU3523" s="121"/>
      <c r="AV3523" s="16"/>
      <c r="AW3523" s="16"/>
      <c r="AX3523" s="39"/>
      <c r="AY3523" s="39"/>
      <c r="AZ3523" s="39"/>
      <c r="BA3523" s="1"/>
      <c r="BB3523" s="1"/>
      <c r="BC3523" s="1"/>
      <c r="BD3523" s="1"/>
      <c r="BE3523" s="1"/>
      <c r="BF3523" s="3"/>
      <c r="BG3523" s="3"/>
      <c r="BH3523" s="3"/>
    </row>
    <row r="3524" spans="2:60" s="1" customFormat="1" ht="14.25" customHeight="1">
      <c r="B3524" s="17" t="s">
        <v>6595</v>
      </c>
      <c r="C3524" s="72"/>
      <c r="D3524" s="72"/>
      <c r="E3524" s="72"/>
      <c r="F3524" s="72"/>
      <c r="G3524" s="72"/>
      <c r="H3524" s="72"/>
      <c r="I3524" s="72"/>
      <c r="J3524" s="72"/>
      <c r="K3524" s="72"/>
      <c r="L3524" s="72"/>
      <c r="M3524" s="72"/>
      <c r="N3524" s="72"/>
      <c r="O3524" s="119"/>
      <c r="P3524" s="130" t="str">
        <f>VLOOKUP($B3524,D1_13!$B$5:$G$367,5,FALSE)&amp;""</f>
        <v/>
      </c>
      <c r="Q3524" s="16"/>
      <c r="R3524" s="17" t="s">
        <v>3572</v>
      </c>
      <c r="S3524" s="72"/>
      <c r="T3524" s="72"/>
      <c r="U3524" s="72"/>
      <c r="V3524" s="72"/>
      <c r="W3524" s="72"/>
      <c r="X3524" s="72"/>
      <c r="Y3524" s="72"/>
      <c r="Z3524" s="72"/>
      <c r="AA3524" s="72"/>
      <c r="AB3524" s="72"/>
      <c r="AC3524" s="72"/>
      <c r="AD3524" s="72"/>
      <c r="AE3524" s="119"/>
      <c r="AF3524" s="130" t="str">
        <f>VLOOKUP($R3524,D1_13!$B$5:$G$367,5,FALSE)&amp;""</f>
        <v/>
      </c>
      <c r="AG3524" s="16"/>
      <c r="AH3524" s="17" t="s">
        <v>5333</v>
      </c>
      <c r="AI3524" s="72"/>
      <c r="AJ3524" s="72"/>
      <c r="AK3524" s="72"/>
      <c r="AL3524" s="72"/>
      <c r="AM3524" s="72"/>
      <c r="AN3524" s="72"/>
      <c r="AO3524" s="72"/>
      <c r="AP3524" s="72"/>
      <c r="AQ3524" s="72"/>
      <c r="AR3524" s="72"/>
      <c r="AS3524" s="72"/>
      <c r="AT3524" s="72"/>
      <c r="AU3524" s="119"/>
      <c r="AV3524" s="130" t="str">
        <f>VLOOKUP($AH3524,D1_13!$B$5:$G$367,5,FALSE)&amp;""</f>
        <v/>
      </c>
      <c r="AW3524" s="16"/>
      <c r="AX3524" s="39"/>
      <c r="AY3524" s="39"/>
      <c r="AZ3524" s="39"/>
      <c r="BA3524" s="1"/>
      <c r="BB3524" s="1"/>
      <c r="BC3524" s="1"/>
      <c r="BD3524" s="1"/>
      <c r="BE3524" s="1"/>
      <c r="BF3524" s="3"/>
      <c r="BG3524" s="3"/>
      <c r="BH3524" s="3"/>
    </row>
    <row r="3525" spans="2:60" s="1" customFormat="1">
      <c r="B3525" s="18"/>
      <c r="C3525" s="73"/>
      <c r="D3525" s="73"/>
      <c r="E3525" s="73"/>
      <c r="F3525" s="73"/>
      <c r="G3525" s="73"/>
      <c r="H3525" s="73"/>
      <c r="I3525" s="73"/>
      <c r="J3525" s="73"/>
      <c r="K3525" s="73"/>
      <c r="L3525" s="73"/>
      <c r="M3525" s="73"/>
      <c r="N3525" s="73"/>
      <c r="O3525" s="121"/>
      <c r="P3525" s="16"/>
      <c r="Q3525" s="16"/>
      <c r="R3525" s="18"/>
      <c r="S3525" s="73"/>
      <c r="T3525" s="73"/>
      <c r="U3525" s="73"/>
      <c r="V3525" s="73"/>
      <c r="W3525" s="73"/>
      <c r="X3525" s="73"/>
      <c r="Y3525" s="73"/>
      <c r="Z3525" s="73"/>
      <c r="AA3525" s="73"/>
      <c r="AB3525" s="73"/>
      <c r="AC3525" s="73"/>
      <c r="AD3525" s="73"/>
      <c r="AE3525" s="121"/>
      <c r="AF3525" s="16"/>
      <c r="AG3525" s="16"/>
      <c r="AH3525" s="18"/>
      <c r="AI3525" s="73"/>
      <c r="AJ3525" s="73"/>
      <c r="AK3525" s="73"/>
      <c r="AL3525" s="73"/>
      <c r="AM3525" s="73"/>
      <c r="AN3525" s="73"/>
      <c r="AO3525" s="73"/>
      <c r="AP3525" s="73"/>
      <c r="AQ3525" s="73"/>
      <c r="AR3525" s="73"/>
      <c r="AS3525" s="73"/>
      <c r="AT3525" s="73"/>
      <c r="AU3525" s="121"/>
      <c r="AV3525" s="16"/>
      <c r="AW3525" s="16"/>
      <c r="AX3525" s="39"/>
      <c r="AY3525" s="39"/>
      <c r="AZ3525" s="39"/>
      <c r="BA3525" s="1"/>
      <c r="BB3525" s="1"/>
      <c r="BC3525" s="1"/>
      <c r="BD3525" s="1"/>
      <c r="BE3525" s="1"/>
      <c r="BF3525" s="3"/>
      <c r="BG3525" s="3"/>
      <c r="BH3525" s="3"/>
    </row>
    <row r="3526" spans="2:60" s="1" customFormat="1" ht="14.25" customHeight="1">
      <c r="B3526" s="17" t="s">
        <v>4026</v>
      </c>
      <c r="C3526" s="72"/>
      <c r="D3526" s="72"/>
      <c r="E3526" s="72"/>
      <c r="F3526" s="72"/>
      <c r="G3526" s="72"/>
      <c r="H3526" s="72"/>
      <c r="I3526" s="72"/>
      <c r="J3526" s="72"/>
      <c r="K3526" s="72"/>
      <c r="L3526" s="72"/>
      <c r="M3526" s="72"/>
      <c r="N3526" s="72"/>
      <c r="O3526" s="119"/>
      <c r="P3526" s="130" t="str">
        <f>VLOOKUP($B3526,D1_13!$B$5:$G$367,5,FALSE)&amp;""</f>
        <v/>
      </c>
      <c r="Q3526" s="16"/>
      <c r="R3526" s="17" t="s">
        <v>421</v>
      </c>
      <c r="S3526" s="72"/>
      <c r="T3526" s="72"/>
      <c r="U3526" s="72"/>
      <c r="V3526" s="72"/>
      <c r="W3526" s="72"/>
      <c r="X3526" s="72"/>
      <c r="Y3526" s="72"/>
      <c r="Z3526" s="72"/>
      <c r="AA3526" s="72"/>
      <c r="AB3526" s="72"/>
      <c r="AC3526" s="72"/>
      <c r="AD3526" s="72"/>
      <c r="AE3526" s="119"/>
      <c r="AF3526" s="130" t="str">
        <f>VLOOKUP($R3526,D1_13!$B$5:$G$367,5,FALSE)&amp;""</f>
        <v/>
      </c>
      <c r="AG3526" s="16"/>
      <c r="AH3526" s="17" t="s">
        <v>6599</v>
      </c>
      <c r="AI3526" s="72"/>
      <c r="AJ3526" s="72"/>
      <c r="AK3526" s="72"/>
      <c r="AL3526" s="72"/>
      <c r="AM3526" s="72"/>
      <c r="AN3526" s="72"/>
      <c r="AO3526" s="72"/>
      <c r="AP3526" s="72"/>
      <c r="AQ3526" s="72"/>
      <c r="AR3526" s="72"/>
      <c r="AS3526" s="72"/>
      <c r="AT3526" s="72"/>
      <c r="AU3526" s="119"/>
      <c r="AV3526" s="130" t="str">
        <f>VLOOKUP($AH3526,D1_13!$B$5:$G$367,5,FALSE)&amp;""</f>
        <v/>
      </c>
      <c r="AW3526" s="16"/>
      <c r="AX3526" s="39"/>
      <c r="AY3526" s="39"/>
      <c r="AZ3526" s="39"/>
      <c r="BA3526" s="1"/>
      <c r="BB3526" s="1"/>
      <c r="BC3526" s="1"/>
      <c r="BD3526" s="1"/>
      <c r="BE3526" s="1"/>
      <c r="BF3526" s="3"/>
      <c r="BG3526" s="3"/>
      <c r="BH3526" s="3"/>
    </row>
    <row r="3527" spans="2:60" s="1" customFormat="1">
      <c r="B3527" s="18"/>
      <c r="C3527" s="73"/>
      <c r="D3527" s="73"/>
      <c r="E3527" s="73"/>
      <c r="F3527" s="73"/>
      <c r="G3527" s="73"/>
      <c r="H3527" s="73"/>
      <c r="I3527" s="73"/>
      <c r="J3527" s="73"/>
      <c r="K3527" s="73"/>
      <c r="L3527" s="73"/>
      <c r="M3527" s="73"/>
      <c r="N3527" s="73"/>
      <c r="O3527" s="121"/>
      <c r="P3527" s="16"/>
      <c r="Q3527" s="16"/>
      <c r="R3527" s="18"/>
      <c r="S3527" s="73"/>
      <c r="T3527" s="73"/>
      <c r="U3527" s="73"/>
      <c r="V3527" s="73"/>
      <c r="W3527" s="73"/>
      <c r="X3527" s="73"/>
      <c r="Y3527" s="73"/>
      <c r="Z3527" s="73"/>
      <c r="AA3527" s="73"/>
      <c r="AB3527" s="73"/>
      <c r="AC3527" s="73"/>
      <c r="AD3527" s="73"/>
      <c r="AE3527" s="121"/>
      <c r="AF3527" s="16"/>
      <c r="AG3527" s="16"/>
      <c r="AH3527" s="18"/>
      <c r="AI3527" s="73"/>
      <c r="AJ3527" s="73"/>
      <c r="AK3527" s="73"/>
      <c r="AL3527" s="73"/>
      <c r="AM3527" s="73"/>
      <c r="AN3527" s="73"/>
      <c r="AO3527" s="73"/>
      <c r="AP3527" s="73"/>
      <c r="AQ3527" s="73"/>
      <c r="AR3527" s="73"/>
      <c r="AS3527" s="73"/>
      <c r="AT3527" s="73"/>
      <c r="AU3527" s="121"/>
      <c r="AV3527" s="16"/>
      <c r="AW3527" s="16"/>
      <c r="AX3527" s="39"/>
      <c r="AY3527" s="39"/>
      <c r="AZ3527" s="39"/>
      <c r="BA3527" s="1"/>
      <c r="BB3527" s="1"/>
      <c r="BC3527" s="1"/>
      <c r="BD3527" s="1"/>
      <c r="BE3527" s="1"/>
      <c r="BF3527" s="3"/>
      <c r="BG3527" s="3"/>
      <c r="BH3527" s="3"/>
    </row>
    <row r="3528" spans="2:60" s="1" customFormat="1" ht="14.25" customHeight="1">
      <c r="B3528" s="17" t="s">
        <v>6600</v>
      </c>
      <c r="C3528" s="72"/>
      <c r="D3528" s="72"/>
      <c r="E3528" s="72"/>
      <c r="F3528" s="72"/>
      <c r="G3528" s="72"/>
      <c r="H3528" s="72"/>
      <c r="I3528" s="72"/>
      <c r="J3528" s="72"/>
      <c r="K3528" s="72"/>
      <c r="L3528" s="72"/>
      <c r="M3528" s="72"/>
      <c r="N3528" s="72"/>
      <c r="O3528" s="119"/>
      <c r="P3528" s="130" t="str">
        <f>VLOOKUP($B3528,D1_13!$B$5:$G$367,5,FALSE)&amp;""</f>
        <v/>
      </c>
      <c r="Q3528" s="16"/>
      <c r="R3528" s="17" t="s">
        <v>6602</v>
      </c>
      <c r="S3528" s="72"/>
      <c r="T3528" s="72"/>
      <c r="U3528" s="72"/>
      <c r="V3528" s="72"/>
      <c r="W3528" s="72"/>
      <c r="X3528" s="72"/>
      <c r="Y3528" s="72"/>
      <c r="Z3528" s="72"/>
      <c r="AA3528" s="72"/>
      <c r="AB3528" s="72"/>
      <c r="AC3528" s="72"/>
      <c r="AD3528" s="72"/>
      <c r="AE3528" s="119"/>
      <c r="AF3528" s="130" t="str">
        <f>VLOOKUP($R3528,D1_13!$B$5:$G$367,5,FALSE)&amp;""</f>
        <v/>
      </c>
      <c r="AG3528" s="16"/>
      <c r="AH3528" s="17" t="s">
        <v>774</v>
      </c>
      <c r="AI3528" s="72"/>
      <c r="AJ3528" s="72"/>
      <c r="AK3528" s="72"/>
      <c r="AL3528" s="72"/>
      <c r="AM3528" s="72"/>
      <c r="AN3528" s="72"/>
      <c r="AO3528" s="72"/>
      <c r="AP3528" s="72"/>
      <c r="AQ3528" s="72"/>
      <c r="AR3528" s="72"/>
      <c r="AS3528" s="72"/>
      <c r="AT3528" s="72"/>
      <c r="AU3528" s="119"/>
      <c r="AV3528" s="130" t="str">
        <f>VLOOKUP($AH3528,D1_13!$B$5:$G$367,5,FALSE)&amp;""</f>
        <v/>
      </c>
      <c r="AW3528" s="16"/>
      <c r="AX3528" s="39"/>
      <c r="AY3528" s="39"/>
      <c r="AZ3528" s="39"/>
      <c r="BA3528" s="1"/>
      <c r="BB3528" s="1"/>
      <c r="BC3528" s="1"/>
      <c r="BD3528" s="1"/>
      <c r="BE3528" s="1"/>
      <c r="BF3528" s="3"/>
      <c r="BG3528" s="3"/>
      <c r="BH3528" s="3"/>
    </row>
    <row r="3529" spans="2:60" s="1" customFormat="1">
      <c r="B3529" s="18"/>
      <c r="C3529" s="73"/>
      <c r="D3529" s="73"/>
      <c r="E3529" s="73"/>
      <c r="F3529" s="73"/>
      <c r="G3529" s="73"/>
      <c r="H3529" s="73"/>
      <c r="I3529" s="73"/>
      <c r="J3529" s="73"/>
      <c r="K3529" s="73"/>
      <c r="L3529" s="73"/>
      <c r="M3529" s="73"/>
      <c r="N3529" s="73"/>
      <c r="O3529" s="121"/>
      <c r="P3529" s="16"/>
      <c r="Q3529" s="16"/>
      <c r="R3529" s="18"/>
      <c r="S3529" s="73"/>
      <c r="T3529" s="73"/>
      <c r="U3529" s="73"/>
      <c r="V3529" s="73"/>
      <c r="W3529" s="73"/>
      <c r="X3529" s="73"/>
      <c r="Y3529" s="73"/>
      <c r="Z3529" s="73"/>
      <c r="AA3529" s="73"/>
      <c r="AB3529" s="73"/>
      <c r="AC3529" s="73"/>
      <c r="AD3529" s="73"/>
      <c r="AE3529" s="121"/>
      <c r="AF3529" s="16"/>
      <c r="AG3529" s="16"/>
      <c r="AH3529" s="18"/>
      <c r="AI3529" s="73"/>
      <c r="AJ3529" s="73"/>
      <c r="AK3529" s="73"/>
      <c r="AL3529" s="73"/>
      <c r="AM3529" s="73"/>
      <c r="AN3529" s="73"/>
      <c r="AO3529" s="73"/>
      <c r="AP3529" s="73"/>
      <c r="AQ3529" s="73"/>
      <c r="AR3529" s="73"/>
      <c r="AS3529" s="73"/>
      <c r="AT3529" s="73"/>
      <c r="AU3529" s="121"/>
      <c r="AV3529" s="16"/>
      <c r="AW3529" s="16"/>
      <c r="AX3529" s="39"/>
      <c r="AY3529" s="39"/>
      <c r="AZ3529" s="39"/>
      <c r="BA3529" s="1"/>
      <c r="BB3529" s="1"/>
      <c r="BC3529" s="1"/>
      <c r="BD3529" s="1"/>
      <c r="BE3529" s="1"/>
      <c r="BF3529" s="3"/>
      <c r="BG3529" s="3"/>
      <c r="BH3529" s="3"/>
    </row>
    <row r="3530" spans="2:60" s="1" customFormat="1" ht="14.25" customHeight="1">
      <c r="B3530" s="17" t="s">
        <v>3314</v>
      </c>
      <c r="C3530" s="72"/>
      <c r="D3530" s="72"/>
      <c r="E3530" s="72"/>
      <c r="F3530" s="72"/>
      <c r="G3530" s="72"/>
      <c r="H3530" s="72"/>
      <c r="I3530" s="72"/>
      <c r="J3530" s="72"/>
      <c r="K3530" s="72"/>
      <c r="L3530" s="72"/>
      <c r="M3530" s="72"/>
      <c r="N3530" s="72"/>
      <c r="O3530" s="119"/>
      <c r="P3530" s="130" t="str">
        <f>VLOOKUP($B3530,D1_13!$B$5:$G$367,5,FALSE)&amp;""</f>
        <v/>
      </c>
      <c r="Q3530" s="16"/>
      <c r="R3530" s="17" t="s">
        <v>6604</v>
      </c>
      <c r="S3530" s="72"/>
      <c r="T3530" s="72"/>
      <c r="U3530" s="72"/>
      <c r="V3530" s="72"/>
      <c r="W3530" s="72"/>
      <c r="X3530" s="72"/>
      <c r="Y3530" s="72"/>
      <c r="Z3530" s="72"/>
      <c r="AA3530" s="72"/>
      <c r="AB3530" s="72"/>
      <c r="AC3530" s="72"/>
      <c r="AD3530" s="72"/>
      <c r="AE3530" s="119"/>
      <c r="AF3530" s="130" t="str">
        <f>VLOOKUP($R3530,D1_13!$B$5:$G$367,5,FALSE)&amp;""</f>
        <v/>
      </c>
      <c r="AG3530" s="16"/>
      <c r="AH3530" s="17" t="s">
        <v>6605</v>
      </c>
      <c r="AI3530" s="72"/>
      <c r="AJ3530" s="72"/>
      <c r="AK3530" s="72"/>
      <c r="AL3530" s="72"/>
      <c r="AM3530" s="72"/>
      <c r="AN3530" s="72"/>
      <c r="AO3530" s="72"/>
      <c r="AP3530" s="72"/>
      <c r="AQ3530" s="72"/>
      <c r="AR3530" s="72"/>
      <c r="AS3530" s="72"/>
      <c r="AT3530" s="72"/>
      <c r="AU3530" s="119"/>
      <c r="AV3530" s="130" t="str">
        <f>VLOOKUP($AH3530,D1_13!$B$5:$G$367,5,FALSE)&amp;""</f>
        <v/>
      </c>
      <c r="AW3530" s="16"/>
      <c r="AX3530" s="39"/>
      <c r="AY3530" s="39"/>
      <c r="AZ3530" s="39"/>
      <c r="BA3530" s="1"/>
      <c r="BB3530" s="1"/>
      <c r="BC3530" s="1"/>
      <c r="BD3530" s="1"/>
      <c r="BE3530" s="1"/>
      <c r="BF3530" s="3"/>
      <c r="BG3530" s="3"/>
      <c r="BH3530" s="3"/>
    </row>
    <row r="3531" spans="2:60" s="1" customFormat="1">
      <c r="B3531" s="18"/>
      <c r="C3531" s="73"/>
      <c r="D3531" s="73"/>
      <c r="E3531" s="73"/>
      <c r="F3531" s="73"/>
      <c r="G3531" s="73"/>
      <c r="H3531" s="73"/>
      <c r="I3531" s="73"/>
      <c r="J3531" s="73"/>
      <c r="K3531" s="73"/>
      <c r="L3531" s="73"/>
      <c r="M3531" s="73"/>
      <c r="N3531" s="73"/>
      <c r="O3531" s="121"/>
      <c r="P3531" s="16"/>
      <c r="Q3531" s="16"/>
      <c r="R3531" s="18"/>
      <c r="S3531" s="73"/>
      <c r="T3531" s="73"/>
      <c r="U3531" s="73"/>
      <c r="V3531" s="73"/>
      <c r="W3531" s="73"/>
      <c r="X3531" s="73"/>
      <c r="Y3531" s="73"/>
      <c r="Z3531" s="73"/>
      <c r="AA3531" s="73"/>
      <c r="AB3531" s="73"/>
      <c r="AC3531" s="73"/>
      <c r="AD3531" s="73"/>
      <c r="AE3531" s="121"/>
      <c r="AF3531" s="16"/>
      <c r="AG3531" s="16"/>
      <c r="AH3531" s="18"/>
      <c r="AI3531" s="73"/>
      <c r="AJ3531" s="73"/>
      <c r="AK3531" s="73"/>
      <c r="AL3531" s="73"/>
      <c r="AM3531" s="73"/>
      <c r="AN3531" s="73"/>
      <c r="AO3531" s="73"/>
      <c r="AP3531" s="73"/>
      <c r="AQ3531" s="73"/>
      <c r="AR3531" s="73"/>
      <c r="AS3531" s="73"/>
      <c r="AT3531" s="73"/>
      <c r="AU3531" s="121"/>
      <c r="AV3531" s="16"/>
      <c r="AW3531" s="16"/>
      <c r="AX3531" s="39"/>
      <c r="AY3531" s="39"/>
      <c r="AZ3531" s="39"/>
      <c r="BA3531" s="1"/>
      <c r="BB3531" s="1"/>
      <c r="BC3531" s="1"/>
      <c r="BD3531" s="1"/>
      <c r="BE3531" s="1"/>
      <c r="BF3531" s="3"/>
      <c r="BG3531" s="3"/>
      <c r="BH3531" s="3"/>
    </row>
    <row r="3532" spans="2:60" s="1" customFormat="1" ht="14.25" customHeight="1">
      <c r="B3532" s="17" t="s">
        <v>6606</v>
      </c>
      <c r="C3532" s="72"/>
      <c r="D3532" s="72"/>
      <c r="E3532" s="72"/>
      <c r="F3532" s="72"/>
      <c r="G3532" s="72"/>
      <c r="H3532" s="72"/>
      <c r="I3532" s="72"/>
      <c r="J3532" s="72"/>
      <c r="K3532" s="72"/>
      <c r="L3532" s="72"/>
      <c r="M3532" s="72"/>
      <c r="N3532" s="72"/>
      <c r="O3532" s="119"/>
      <c r="P3532" s="130" t="str">
        <f>VLOOKUP($B3532,D1_13!$B$5:$G$367,5,FALSE)&amp;""</f>
        <v/>
      </c>
      <c r="Q3532" s="16"/>
      <c r="R3532" s="17" t="s">
        <v>6608</v>
      </c>
      <c r="S3532" s="72"/>
      <c r="T3532" s="72"/>
      <c r="U3532" s="72"/>
      <c r="V3532" s="72"/>
      <c r="W3532" s="72"/>
      <c r="X3532" s="72"/>
      <c r="Y3532" s="72"/>
      <c r="Z3532" s="72"/>
      <c r="AA3532" s="72"/>
      <c r="AB3532" s="72"/>
      <c r="AC3532" s="72"/>
      <c r="AD3532" s="72"/>
      <c r="AE3532" s="119"/>
      <c r="AF3532" s="130" t="str">
        <f>VLOOKUP($R3532,D1_13!$B$5:$G$367,5,FALSE)&amp;""</f>
        <v/>
      </c>
      <c r="AG3532" s="16"/>
      <c r="AH3532" s="17" t="s">
        <v>2917</v>
      </c>
      <c r="AI3532" s="72"/>
      <c r="AJ3532" s="72"/>
      <c r="AK3532" s="72"/>
      <c r="AL3532" s="72"/>
      <c r="AM3532" s="72"/>
      <c r="AN3532" s="72"/>
      <c r="AO3532" s="72"/>
      <c r="AP3532" s="72"/>
      <c r="AQ3532" s="72"/>
      <c r="AR3532" s="72"/>
      <c r="AS3532" s="72"/>
      <c r="AT3532" s="72"/>
      <c r="AU3532" s="119"/>
      <c r="AV3532" s="130" t="str">
        <f>VLOOKUP($AH3532,D1_13!$B$5:$G$367,5,FALSE)&amp;""</f>
        <v/>
      </c>
      <c r="AW3532" s="16"/>
      <c r="AX3532" s="39"/>
      <c r="AY3532" s="39"/>
      <c r="AZ3532" s="39"/>
      <c r="BA3532" s="1"/>
      <c r="BB3532" s="1"/>
      <c r="BC3532" s="1"/>
      <c r="BD3532" s="1"/>
      <c r="BE3532" s="1"/>
      <c r="BF3532" s="3"/>
      <c r="BG3532" s="3"/>
      <c r="BH3532" s="3"/>
    </row>
    <row r="3533" spans="2:60" s="1" customFormat="1">
      <c r="B3533" s="18"/>
      <c r="C3533" s="73"/>
      <c r="D3533" s="73"/>
      <c r="E3533" s="73"/>
      <c r="F3533" s="73"/>
      <c r="G3533" s="73"/>
      <c r="H3533" s="73"/>
      <c r="I3533" s="73"/>
      <c r="J3533" s="73"/>
      <c r="K3533" s="73"/>
      <c r="L3533" s="73"/>
      <c r="M3533" s="73"/>
      <c r="N3533" s="73"/>
      <c r="O3533" s="121"/>
      <c r="P3533" s="16"/>
      <c r="Q3533" s="16"/>
      <c r="R3533" s="18"/>
      <c r="S3533" s="73"/>
      <c r="T3533" s="73"/>
      <c r="U3533" s="73"/>
      <c r="V3533" s="73"/>
      <c r="W3533" s="73"/>
      <c r="X3533" s="73"/>
      <c r="Y3533" s="73"/>
      <c r="Z3533" s="73"/>
      <c r="AA3533" s="73"/>
      <c r="AB3533" s="73"/>
      <c r="AC3533" s="73"/>
      <c r="AD3533" s="73"/>
      <c r="AE3533" s="121"/>
      <c r="AF3533" s="16"/>
      <c r="AG3533" s="16"/>
      <c r="AH3533" s="18"/>
      <c r="AI3533" s="73"/>
      <c r="AJ3533" s="73"/>
      <c r="AK3533" s="73"/>
      <c r="AL3533" s="73"/>
      <c r="AM3533" s="73"/>
      <c r="AN3533" s="73"/>
      <c r="AO3533" s="73"/>
      <c r="AP3533" s="73"/>
      <c r="AQ3533" s="73"/>
      <c r="AR3533" s="73"/>
      <c r="AS3533" s="73"/>
      <c r="AT3533" s="73"/>
      <c r="AU3533" s="121"/>
      <c r="AV3533" s="16"/>
      <c r="AW3533" s="16"/>
      <c r="AX3533" s="39"/>
      <c r="AY3533" s="39"/>
      <c r="AZ3533" s="39"/>
      <c r="BA3533" s="1"/>
      <c r="BB3533" s="1"/>
      <c r="BC3533" s="1"/>
      <c r="BD3533" s="1"/>
      <c r="BE3533" s="1"/>
      <c r="BF3533" s="3"/>
      <c r="BG3533" s="3"/>
      <c r="BH3533" s="3"/>
    </row>
    <row r="3534" spans="2:60" s="1" customFormat="1" ht="14.25" customHeight="1">
      <c r="B3534" s="17" t="s">
        <v>2900</v>
      </c>
      <c r="C3534" s="72"/>
      <c r="D3534" s="72"/>
      <c r="E3534" s="72"/>
      <c r="F3534" s="72"/>
      <c r="G3534" s="72"/>
      <c r="H3534" s="72"/>
      <c r="I3534" s="72"/>
      <c r="J3534" s="72"/>
      <c r="K3534" s="72"/>
      <c r="L3534" s="72"/>
      <c r="M3534" s="72"/>
      <c r="N3534" s="72"/>
      <c r="O3534" s="119"/>
      <c r="P3534" s="130" t="str">
        <f>VLOOKUP($B3534,D1_13!$B$5:$G$367,5,FALSE)&amp;""</f>
        <v/>
      </c>
      <c r="Q3534" s="16"/>
      <c r="R3534" s="17" t="s">
        <v>5582</v>
      </c>
      <c r="S3534" s="72"/>
      <c r="T3534" s="72"/>
      <c r="U3534" s="72"/>
      <c r="V3534" s="72"/>
      <c r="W3534" s="72"/>
      <c r="X3534" s="72"/>
      <c r="Y3534" s="72"/>
      <c r="Z3534" s="72"/>
      <c r="AA3534" s="72"/>
      <c r="AB3534" s="72"/>
      <c r="AC3534" s="72"/>
      <c r="AD3534" s="72"/>
      <c r="AE3534" s="119"/>
      <c r="AF3534" s="130" t="str">
        <f>VLOOKUP($R3534,D1_13!$B$5:$G$367,5,FALSE)&amp;""</f>
        <v/>
      </c>
      <c r="AG3534" s="16"/>
      <c r="AH3534" s="17" t="s">
        <v>6611</v>
      </c>
      <c r="AI3534" s="72"/>
      <c r="AJ3534" s="72"/>
      <c r="AK3534" s="72"/>
      <c r="AL3534" s="72"/>
      <c r="AM3534" s="72"/>
      <c r="AN3534" s="72"/>
      <c r="AO3534" s="72"/>
      <c r="AP3534" s="72"/>
      <c r="AQ3534" s="72"/>
      <c r="AR3534" s="72"/>
      <c r="AS3534" s="72"/>
      <c r="AT3534" s="72"/>
      <c r="AU3534" s="119"/>
      <c r="AV3534" s="130" t="str">
        <f>VLOOKUP($AH3534,D1_13!$B$5:$G$367,5,FALSE)&amp;""</f>
        <v/>
      </c>
      <c r="AW3534" s="16"/>
      <c r="AX3534" s="39"/>
      <c r="AY3534" s="39"/>
      <c r="AZ3534" s="39"/>
      <c r="BA3534" s="1"/>
      <c r="BB3534" s="1"/>
      <c r="BC3534" s="1"/>
      <c r="BD3534" s="1"/>
      <c r="BE3534" s="1"/>
      <c r="BF3534" s="3"/>
      <c r="BG3534" s="3"/>
      <c r="BH3534" s="3"/>
    </row>
    <row r="3535" spans="2:60" s="1" customFormat="1">
      <c r="B3535" s="18"/>
      <c r="C3535" s="73"/>
      <c r="D3535" s="73"/>
      <c r="E3535" s="73"/>
      <c r="F3535" s="73"/>
      <c r="G3535" s="73"/>
      <c r="H3535" s="73"/>
      <c r="I3535" s="73"/>
      <c r="J3535" s="73"/>
      <c r="K3535" s="73"/>
      <c r="L3535" s="73"/>
      <c r="M3535" s="73"/>
      <c r="N3535" s="73"/>
      <c r="O3535" s="121"/>
      <c r="P3535" s="16"/>
      <c r="Q3535" s="16"/>
      <c r="R3535" s="18"/>
      <c r="S3535" s="73"/>
      <c r="T3535" s="73"/>
      <c r="U3535" s="73"/>
      <c r="V3535" s="73"/>
      <c r="W3535" s="73"/>
      <c r="X3535" s="73"/>
      <c r="Y3535" s="73"/>
      <c r="Z3535" s="73"/>
      <c r="AA3535" s="73"/>
      <c r="AB3535" s="73"/>
      <c r="AC3535" s="73"/>
      <c r="AD3535" s="73"/>
      <c r="AE3535" s="121"/>
      <c r="AF3535" s="16"/>
      <c r="AG3535" s="16"/>
      <c r="AH3535" s="18"/>
      <c r="AI3535" s="73"/>
      <c r="AJ3535" s="73"/>
      <c r="AK3535" s="73"/>
      <c r="AL3535" s="73"/>
      <c r="AM3535" s="73"/>
      <c r="AN3535" s="73"/>
      <c r="AO3535" s="73"/>
      <c r="AP3535" s="73"/>
      <c r="AQ3535" s="73"/>
      <c r="AR3535" s="73"/>
      <c r="AS3535" s="73"/>
      <c r="AT3535" s="73"/>
      <c r="AU3535" s="121"/>
      <c r="AV3535" s="16"/>
      <c r="AW3535" s="16"/>
      <c r="AX3535" s="39"/>
      <c r="AY3535" s="39"/>
      <c r="AZ3535" s="39"/>
      <c r="BA3535" s="1"/>
      <c r="BB3535" s="1"/>
      <c r="BC3535" s="1"/>
      <c r="BD3535" s="1"/>
      <c r="BE3535" s="1"/>
      <c r="BF3535" s="3"/>
      <c r="BG3535" s="3"/>
      <c r="BH3535" s="3"/>
    </row>
    <row r="3536" spans="2:60" s="1" customFormat="1" ht="14.25" customHeight="1">
      <c r="B3536" s="17" t="s">
        <v>6135</v>
      </c>
      <c r="C3536" s="72"/>
      <c r="D3536" s="72"/>
      <c r="E3536" s="72"/>
      <c r="F3536" s="72"/>
      <c r="G3536" s="72"/>
      <c r="H3536" s="72"/>
      <c r="I3536" s="72"/>
      <c r="J3536" s="72"/>
      <c r="K3536" s="72"/>
      <c r="L3536" s="72"/>
      <c r="M3536" s="72"/>
      <c r="N3536" s="72"/>
      <c r="O3536" s="119"/>
      <c r="P3536" s="130" t="str">
        <f>VLOOKUP($B3536,D1_13!$B$5:$G$367,5,FALSE)&amp;""</f>
        <v/>
      </c>
      <c r="Q3536" s="16"/>
      <c r="R3536" s="17" t="s">
        <v>900</v>
      </c>
      <c r="S3536" s="72"/>
      <c r="T3536" s="72"/>
      <c r="U3536" s="72"/>
      <c r="V3536" s="72"/>
      <c r="W3536" s="72"/>
      <c r="X3536" s="72"/>
      <c r="Y3536" s="72"/>
      <c r="Z3536" s="72"/>
      <c r="AA3536" s="72"/>
      <c r="AB3536" s="72"/>
      <c r="AC3536" s="72"/>
      <c r="AD3536" s="72"/>
      <c r="AE3536" s="119"/>
      <c r="AF3536" s="130" t="str">
        <f>VLOOKUP($R3536,D1_13!$B$5:$G$367,5,FALSE)&amp;""</f>
        <v/>
      </c>
      <c r="AG3536" s="16"/>
      <c r="AH3536" s="17" t="s">
        <v>4651</v>
      </c>
      <c r="AI3536" s="72"/>
      <c r="AJ3536" s="72"/>
      <c r="AK3536" s="72"/>
      <c r="AL3536" s="72"/>
      <c r="AM3536" s="72"/>
      <c r="AN3536" s="72"/>
      <c r="AO3536" s="72"/>
      <c r="AP3536" s="72"/>
      <c r="AQ3536" s="72"/>
      <c r="AR3536" s="72"/>
      <c r="AS3536" s="72"/>
      <c r="AT3536" s="72"/>
      <c r="AU3536" s="119"/>
      <c r="AV3536" s="130" t="str">
        <f>VLOOKUP($AH3536,D1_13!$B$5:$G$367,5,FALSE)&amp;""</f>
        <v/>
      </c>
      <c r="AW3536" s="16"/>
      <c r="AX3536" s="39"/>
      <c r="AY3536" s="39"/>
      <c r="AZ3536" s="39"/>
      <c r="BA3536" s="1"/>
      <c r="BB3536" s="1"/>
      <c r="BC3536" s="1"/>
      <c r="BD3536" s="1"/>
      <c r="BE3536" s="1"/>
      <c r="BF3536" s="3"/>
      <c r="BG3536" s="3"/>
      <c r="BH3536" s="3"/>
    </row>
    <row r="3537" spans="2:60" s="1" customFormat="1">
      <c r="B3537" s="18"/>
      <c r="C3537" s="73"/>
      <c r="D3537" s="73"/>
      <c r="E3537" s="73"/>
      <c r="F3537" s="73"/>
      <c r="G3537" s="73"/>
      <c r="H3537" s="73"/>
      <c r="I3537" s="73"/>
      <c r="J3537" s="73"/>
      <c r="K3537" s="73"/>
      <c r="L3537" s="73"/>
      <c r="M3537" s="73"/>
      <c r="N3537" s="73"/>
      <c r="O3537" s="121"/>
      <c r="P3537" s="16"/>
      <c r="Q3537" s="16"/>
      <c r="R3537" s="18"/>
      <c r="S3537" s="73"/>
      <c r="T3537" s="73"/>
      <c r="U3537" s="73"/>
      <c r="V3537" s="73"/>
      <c r="W3537" s="73"/>
      <c r="X3537" s="73"/>
      <c r="Y3537" s="73"/>
      <c r="Z3537" s="73"/>
      <c r="AA3537" s="73"/>
      <c r="AB3537" s="73"/>
      <c r="AC3537" s="73"/>
      <c r="AD3537" s="73"/>
      <c r="AE3537" s="121"/>
      <c r="AF3537" s="16"/>
      <c r="AG3537" s="16"/>
      <c r="AH3537" s="18"/>
      <c r="AI3537" s="73"/>
      <c r="AJ3537" s="73"/>
      <c r="AK3537" s="73"/>
      <c r="AL3537" s="73"/>
      <c r="AM3537" s="73"/>
      <c r="AN3537" s="73"/>
      <c r="AO3537" s="73"/>
      <c r="AP3537" s="73"/>
      <c r="AQ3537" s="73"/>
      <c r="AR3537" s="73"/>
      <c r="AS3537" s="73"/>
      <c r="AT3537" s="73"/>
      <c r="AU3537" s="121"/>
      <c r="AV3537" s="16"/>
      <c r="AW3537" s="16"/>
      <c r="AX3537" s="39"/>
      <c r="AY3537" s="39"/>
      <c r="AZ3537" s="39"/>
      <c r="BA3537" s="1"/>
      <c r="BB3537" s="1"/>
      <c r="BC3537" s="1"/>
      <c r="BD3537" s="1"/>
      <c r="BE3537" s="1"/>
      <c r="BF3537" s="3"/>
      <c r="BG3537" s="3"/>
      <c r="BH3537" s="3"/>
    </row>
    <row r="3538" spans="2:60" s="1" customFormat="1" ht="14.25" customHeight="1">
      <c r="B3538" s="17" t="s">
        <v>6615</v>
      </c>
      <c r="C3538" s="72"/>
      <c r="D3538" s="72"/>
      <c r="E3538" s="72"/>
      <c r="F3538" s="72"/>
      <c r="G3538" s="72"/>
      <c r="H3538" s="72"/>
      <c r="I3538" s="72"/>
      <c r="J3538" s="72"/>
      <c r="K3538" s="72"/>
      <c r="L3538" s="72"/>
      <c r="M3538" s="72"/>
      <c r="N3538" s="72"/>
      <c r="O3538" s="119"/>
      <c r="P3538" s="130" t="str">
        <f>VLOOKUP($B3538,D1_13!$B$5:$G$367,5,FALSE)&amp;""</f>
        <v/>
      </c>
      <c r="Q3538" s="16"/>
      <c r="R3538" s="17" t="s">
        <v>6616</v>
      </c>
      <c r="S3538" s="72"/>
      <c r="T3538" s="72"/>
      <c r="U3538" s="72"/>
      <c r="V3538" s="72"/>
      <c r="W3538" s="72"/>
      <c r="X3538" s="72"/>
      <c r="Y3538" s="72"/>
      <c r="Z3538" s="72"/>
      <c r="AA3538" s="72"/>
      <c r="AB3538" s="72"/>
      <c r="AC3538" s="72"/>
      <c r="AD3538" s="72"/>
      <c r="AE3538" s="119"/>
      <c r="AF3538" s="130" t="str">
        <f>VLOOKUP($R3538,D1_13!$B$5:$G$367,5,FALSE)&amp;""</f>
        <v/>
      </c>
      <c r="AG3538" s="16"/>
      <c r="AH3538" s="17" t="s">
        <v>1001</v>
      </c>
      <c r="AI3538" s="72"/>
      <c r="AJ3538" s="72"/>
      <c r="AK3538" s="72"/>
      <c r="AL3538" s="72"/>
      <c r="AM3538" s="72"/>
      <c r="AN3538" s="72"/>
      <c r="AO3538" s="72"/>
      <c r="AP3538" s="72"/>
      <c r="AQ3538" s="72"/>
      <c r="AR3538" s="72"/>
      <c r="AS3538" s="72"/>
      <c r="AT3538" s="72"/>
      <c r="AU3538" s="119"/>
      <c r="AV3538" s="130" t="str">
        <f>VLOOKUP($AH3538,D1_13!$B$5:$G$367,5,FALSE)&amp;""</f>
        <v/>
      </c>
      <c r="AW3538" s="16"/>
      <c r="AX3538" s="39"/>
      <c r="AY3538" s="39"/>
      <c r="AZ3538" s="39"/>
      <c r="BA3538" s="1"/>
      <c r="BB3538" s="1"/>
      <c r="BC3538" s="1"/>
      <c r="BD3538" s="1"/>
      <c r="BE3538" s="1"/>
      <c r="BF3538" s="3"/>
      <c r="BG3538" s="3"/>
      <c r="BH3538" s="3"/>
    </row>
    <row r="3539" spans="2:60" s="1" customFormat="1">
      <c r="B3539" s="18"/>
      <c r="C3539" s="73"/>
      <c r="D3539" s="73"/>
      <c r="E3539" s="73"/>
      <c r="F3539" s="73"/>
      <c r="G3539" s="73"/>
      <c r="H3539" s="73"/>
      <c r="I3539" s="73"/>
      <c r="J3539" s="73"/>
      <c r="K3539" s="73"/>
      <c r="L3539" s="73"/>
      <c r="M3539" s="73"/>
      <c r="N3539" s="73"/>
      <c r="O3539" s="121"/>
      <c r="P3539" s="16"/>
      <c r="Q3539" s="16"/>
      <c r="R3539" s="18"/>
      <c r="S3539" s="73"/>
      <c r="T3539" s="73"/>
      <c r="U3539" s="73"/>
      <c r="V3539" s="73"/>
      <c r="W3539" s="73"/>
      <c r="X3539" s="73"/>
      <c r="Y3539" s="73"/>
      <c r="Z3539" s="73"/>
      <c r="AA3539" s="73"/>
      <c r="AB3539" s="73"/>
      <c r="AC3539" s="73"/>
      <c r="AD3539" s="73"/>
      <c r="AE3539" s="121"/>
      <c r="AF3539" s="16"/>
      <c r="AG3539" s="16"/>
      <c r="AH3539" s="18"/>
      <c r="AI3539" s="73"/>
      <c r="AJ3539" s="73"/>
      <c r="AK3539" s="73"/>
      <c r="AL3539" s="73"/>
      <c r="AM3539" s="73"/>
      <c r="AN3539" s="73"/>
      <c r="AO3539" s="73"/>
      <c r="AP3539" s="73"/>
      <c r="AQ3539" s="73"/>
      <c r="AR3539" s="73"/>
      <c r="AS3539" s="73"/>
      <c r="AT3539" s="73"/>
      <c r="AU3539" s="121"/>
      <c r="AV3539" s="16"/>
      <c r="AW3539" s="16"/>
      <c r="AX3539" s="39"/>
      <c r="AY3539" s="39"/>
      <c r="AZ3539" s="39"/>
      <c r="BA3539" s="1"/>
      <c r="BB3539" s="1"/>
      <c r="BC3539" s="1"/>
      <c r="BD3539" s="1"/>
      <c r="BE3539" s="1"/>
      <c r="BF3539" s="3"/>
      <c r="BG3539" s="3"/>
      <c r="BH3539" s="3"/>
    </row>
    <row r="3540" spans="2:60" s="1" customFormat="1" ht="14.25" customHeight="1">
      <c r="B3540" s="17" t="s">
        <v>4679</v>
      </c>
      <c r="C3540" s="72"/>
      <c r="D3540" s="72"/>
      <c r="E3540" s="72"/>
      <c r="F3540" s="72"/>
      <c r="G3540" s="72"/>
      <c r="H3540" s="72"/>
      <c r="I3540" s="72"/>
      <c r="J3540" s="72"/>
      <c r="K3540" s="72"/>
      <c r="L3540" s="72"/>
      <c r="M3540" s="72"/>
      <c r="N3540" s="72"/>
      <c r="O3540" s="119"/>
      <c r="P3540" s="130" t="str">
        <f>VLOOKUP($B3540,D1_13!$B$5:$G$367,5,FALSE)&amp;""</f>
        <v/>
      </c>
      <c r="Q3540" s="16"/>
      <c r="R3540" s="17" t="s">
        <v>6618</v>
      </c>
      <c r="S3540" s="72"/>
      <c r="T3540" s="72"/>
      <c r="U3540" s="72"/>
      <c r="V3540" s="72"/>
      <c r="W3540" s="72"/>
      <c r="X3540" s="72"/>
      <c r="Y3540" s="72"/>
      <c r="Z3540" s="72"/>
      <c r="AA3540" s="72"/>
      <c r="AB3540" s="72"/>
      <c r="AC3540" s="72"/>
      <c r="AD3540" s="72"/>
      <c r="AE3540" s="119"/>
      <c r="AF3540" s="130" t="str">
        <f>VLOOKUP($R3540,D1_13!$B$5:$G$367,5,FALSE)&amp;""</f>
        <v/>
      </c>
      <c r="AG3540" s="16"/>
      <c r="AH3540" s="17" t="s">
        <v>6621</v>
      </c>
      <c r="AI3540" s="72"/>
      <c r="AJ3540" s="72"/>
      <c r="AK3540" s="72"/>
      <c r="AL3540" s="72"/>
      <c r="AM3540" s="72"/>
      <c r="AN3540" s="72"/>
      <c r="AO3540" s="72"/>
      <c r="AP3540" s="72"/>
      <c r="AQ3540" s="72"/>
      <c r="AR3540" s="72"/>
      <c r="AS3540" s="72"/>
      <c r="AT3540" s="72"/>
      <c r="AU3540" s="119"/>
      <c r="AV3540" s="130" t="str">
        <f>VLOOKUP($AH3540,D1_13!$B$5:$G$367,5,FALSE)&amp;""</f>
        <v/>
      </c>
      <c r="AW3540" s="16"/>
      <c r="AX3540" s="39"/>
      <c r="AY3540" s="39"/>
      <c r="AZ3540" s="39"/>
      <c r="BA3540" s="1"/>
      <c r="BB3540" s="1"/>
      <c r="BC3540" s="1"/>
      <c r="BD3540" s="1"/>
      <c r="BE3540" s="1"/>
      <c r="BF3540" s="3"/>
      <c r="BG3540" s="3"/>
      <c r="BH3540" s="3"/>
    </row>
    <row r="3541" spans="2:60" s="1" customFormat="1">
      <c r="B3541" s="18"/>
      <c r="C3541" s="73"/>
      <c r="D3541" s="73"/>
      <c r="E3541" s="73"/>
      <c r="F3541" s="73"/>
      <c r="G3541" s="73"/>
      <c r="H3541" s="73"/>
      <c r="I3541" s="73"/>
      <c r="J3541" s="73"/>
      <c r="K3541" s="73"/>
      <c r="L3541" s="73"/>
      <c r="M3541" s="73"/>
      <c r="N3541" s="73"/>
      <c r="O3541" s="121"/>
      <c r="P3541" s="16"/>
      <c r="Q3541" s="16"/>
      <c r="R3541" s="18"/>
      <c r="S3541" s="73"/>
      <c r="T3541" s="73"/>
      <c r="U3541" s="73"/>
      <c r="V3541" s="73"/>
      <c r="W3541" s="73"/>
      <c r="X3541" s="73"/>
      <c r="Y3541" s="73"/>
      <c r="Z3541" s="73"/>
      <c r="AA3541" s="73"/>
      <c r="AB3541" s="73"/>
      <c r="AC3541" s="73"/>
      <c r="AD3541" s="73"/>
      <c r="AE3541" s="121"/>
      <c r="AF3541" s="16"/>
      <c r="AG3541" s="16"/>
      <c r="AH3541" s="18"/>
      <c r="AI3541" s="73"/>
      <c r="AJ3541" s="73"/>
      <c r="AK3541" s="73"/>
      <c r="AL3541" s="73"/>
      <c r="AM3541" s="73"/>
      <c r="AN3541" s="73"/>
      <c r="AO3541" s="73"/>
      <c r="AP3541" s="73"/>
      <c r="AQ3541" s="73"/>
      <c r="AR3541" s="73"/>
      <c r="AS3541" s="73"/>
      <c r="AT3541" s="73"/>
      <c r="AU3541" s="121"/>
      <c r="AV3541" s="16"/>
      <c r="AW3541" s="16"/>
      <c r="AX3541" s="39"/>
      <c r="AY3541" s="39"/>
      <c r="AZ3541" s="39"/>
      <c r="BA3541" s="1"/>
      <c r="BB3541" s="1"/>
      <c r="BC3541" s="1"/>
      <c r="BD3541" s="1"/>
      <c r="BE3541" s="1"/>
      <c r="BF3541" s="3"/>
      <c r="BG3541" s="3"/>
      <c r="BH3541" s="3"/>
    </row>
    <row r="3542" spans="2:60" s="1" customFormat="1" ht="14.25" customHeight="1">
      <c r="B3542" s="17" t="s">
        <v>6622</v>
      </c>
      <c r="C3542" s="72"/>
      <c r="D3542" s="72"/>
      <c r="E3542" s="72"/>
      <c r="F3542" s="72"/>
      <c r="G3542" s="72"/>
      <c r="H3542" s="72"/>
      <c r="I3542" s="72"/>
      <c r="J3542" s="72"/>
      <c r="K3542" s="72"/>
      <c r="L3542" s="72"/>
      <c r="M3542" s="72"/>
      <c r="N3542" s="72"/>
      <c r="O3542" s="119"/>
      <c r="P3542" s="130" t="str">
        <f>VLOOKUP($B3542,D1_13!$B$5:$G$367,5,FALSE)&amp;""</f>
        <v/>
      </c>
      <c r="Q3542" s="16"/>
      <c r="R3542" s="17" t="s">
        <v>6623</v>
      </c>
      <c r="S3542" s="72"/>
      <c r="T3542" s="72"/>
      <c r="U3542" s="72"/>
      <c r="V3542" s="72"/>
      <c r="W3542" s="72"/>
      <c r="X3542" s="72"/>
      <c r="Y3542" s="72"/>
      <c r="Z3542" s="72"/>
      <c r="AA3542" s="72"/>
      <c r="AB3542" s="72"/>
      <c r="AC3542" s="72"/>
      <c r="AD3542" s="72"/>
      <c r="AE3542" s="119"/>
      <c r="AF3542" s="130" t="str">
        <f>VLOOKUP($R3542,D1_13!$B$5:$G$367,5,FALSE)&amp;""</f>
        <v/>
      </c>
      <c r="AG3542" s="16"/>
      <c r="AH3542" s="17" t="s">
        <v>6131</v>
      </c>
      <c r="AI3542" s="72"/>
      <c r="AJ3542" s="72"/>
      <c r="AK3542" s="72"/>
      <c r="AL3542" s="72"/>
      <c r="AM3542" s="72"/>
      <c r="AN3542" s="72"/>
      <c r="AO3542" s="72"/>
      <c r="AP3542" s="72"/>
      <c r="AQ3542" s="72"/>
      <c r="AR3542" s="72"/>
      <c r="AS3542" s="72"/>
      <c r="AT3542" s="72"/>
      <c r="AU3542" s="119"/>
      <c r="AV3542" s="130" t="str">
        <f>VLOOKUP($AH3542,D1_13!$B$5:$G$367,5,FALSE)&amp;""</f>
        <v/>
      </c>
      <c r="AW3542" s="16"/>
      <c r="AX3542" s="39"/>
      <c r="AY3542" s="39"/>
      <c r="AZ3542" s="39"/>
      <c r="BA3542" s="1"/>
      <c r="BB3542" s="1"/>
      <c r="BC3542" s="1"/>
      <c r="BD3542" s="1"/>
      <c r="BE3542" s="1"/>
      <c r="BF3542" s="3"/>
      <c r="BG3542" s="3"/>
      <c r="BH3542" s="3"/>
    </row>
    <row r="3543" spans="2:60" s="1" customFormat="1">
      <c r="B3543" s="18"/>
      <c r="C3543" s="73"/>
      <c r="D3543" s="73"/>
      <c r="E3543" s="73"/>
      <c r="F3543" s="73"/>
      <c r="G3543" s="73"/>
      <c r="H3543" s="73"/>
      <c r="I3543" s="73"/>
      <c r="J3543" s="73"/>
      <c r="K3543" s="73"/>
      <c r="L3543" s="73"/>
      <c r="M3543" s="73"/>
      <c r="N3543" s="73"/>
      <c r="O3543" s="121"/>
      <c r="P3543" s="16"/>
      <c r="Q3543" s="16"/>
      <c r="R3543" s="18"/>
      <c r="S3543" s="73"/>
      <c r="T3543" s="73"/>
      <c r="U3543" s="73"/>
      <c r="V3543" s="73"/>
      <c r="W3543" s="73"/>
      <c r="X3543" s="73"/>
      <c r="Y3543" s="73"/>
      <c r="Z3543" s="73"/>
      <c r="AA3543" s="73"/>
      <c r="AB3543" s="73"/>
      <c r="AC3543" s="73"/>
      <c r="AD3543" s="73"/>
      <c r="AE3543" s="121"/>
      <c r="AF3543" s="16"/>
      <c r="AG3543" s="16"/>
      <c r="AH3543" s="18"/>
      <c r="AI3543" s="73"/>
      <c r="AJ3543" s="73"/>
      <c r="AK3543" s="73"/>
      <c r="AL3543" s="73"/>
      <c r="AM3543" s="73"/>
      <c r="AN3543" s="73"/>
      <c r="AO3543" s="73"/>
      <c r="AP3543" s="73"/>
      <c r="AQ3543" s="73"/>
      <c r="AR3543" s="73"/>
      <c r="AS3543" s="73"/>
      <c r="AT3543" s="73"/>
      <c r="AU3543" s="121"/>
      <c r="AV3543" s="16"/>
      <c r="AW3543" s="16"/>
      <c r="AX3543" s="39"/>
      <c r="AY3543" s="39"/>
      <c r="AZ3543" s="39"/>
      <c r="BA3543" s="1"/>
      <c r="BB3543" s="1"/>
      <c r="BC3543" s="1"/>
      <c r="BD3543" s="1"/>
      <c r="BE3543" s="1"/>
      <c r="BF3543" s="3"/>
      <c r="BG3543" s="3"/>
      <c r="BH3543" s="3"/>
    </row>
    <row r="3544" spans="2:60" s="1" customFormat="1" ht="14.25" customHeight="1">
      <c r="B3544" s="17" t="s">
        <v>2232</v>
      </c>
      <c r="C3544" s="72"/>
      <c r="D3544" s="72"/>
      <c r="E3544" s="72"/>
      <c r="F3544" s="72"/>
      <c r="G3544" s="72"/>
      <c r="H3544" s="72"/>
      <c r="I3544" s="72"/>
      <c r="J3544" s="72"/>
      <c r="K3544" s="72"/>
      <c r="L3544" s="72"/>
      <c r="M3544" s="72"/>
      <c r="N3544" s="72"/>
      <c r="O3544" s="119"/>
      <c r="P3544" s="130" t="str">
        <f>VLOOKUP($B3544,D1_13!$B$5:$G$367,5,FALSE)&amp;""</f>
        <v/>
      </c>
      <c r="Q3544" s="16"/>
      <c r="R3544" s="17" t="s">
        <v>6625</v>
      </c>
      <c r="S3544" s="72"/>
      <c r="T3544" s="72"/>
      <c r="U3544" s="72"/>
      <c r="V3544" s="72"/>
      <c r="W3544" s="72"/>
      <c r="X3544" s="72"/>
      <c r="Y3544" s="72"/>
      <c r="Z3544" s="72"/>
      <c r="AA3544" s="72"/>
      <c r="AB3544" s="72"/>
      <c r="AC3544" s="72"/>
      <c r="AD3544" s="72"/>
      <c r="AE3544" s="119"/>
      <c r="AF3544" s="130" t="str">
        <f>VLOOKUP($R3544,D1_13!$B$5:$G$367,5,FALSE)&amp;""</f>
        <v/>
      </c>
      <c r="AG3544" s="16"/>
      <c r="AH3544" s="17" t="s">
        <v>539</v>
      </c>
      <c r="AI3544" s="72"/>
      <c r="AJ3544" s="72"/>
      <c r="AK3544" s="72"/>
      <c r="AL3544" s="72"/>
      <c r="AM3544" s="72"/>
      <c r="AN3544" s="72"/>
      <c r="AO3544" s="72"/>
      <c r="AP3544" s="72"/>
      <c r="AQ3544" s="72"/>
      <c r="AR3544" s="72"/>
      <c r="AS3544" s="72"/>
      <c r="AT3544" s="72"/>
      <c r="AU3544" s="119"/>
      <c r="AV3544" s="130" t="str">
        <f>VLOOKUP($AH3544,D1_13!$B$5:$G$367,5,FALSE)&amp;""</f>
        <v/>
      </c>
      <c r="AW3544" s="16"/>
      <c r="AX3544" s="39"/>
      <c r="AY3544" s="39"/>
      <c r="AZ3544" s="39"/>
      <c r="BA3544" s="1"/>
      <c r="BB3544" s="1"/>
      <c r="BC3544" s="1"/>
      <c r="BD3544" s="1"/>
      <c r="BE3544" s="1"/>
      <c r="BF3544" s="3"/>
      <c r="BG3544" s="3"/>
      <c r="BH3544" s="3"/>
    </row>
    <row r="3545" spans="2:60" s="1" customFormat="1">
      <c r="B3545" s="18"/>
      <c r="C3545" s="73"/>
      <c r="D3545" s="73"/>
      <c r="E3545" s="73"/>
      <c r="F3545" s="73"/>
      <c r="G3545" s="73"/>
      <c r="H3545" s="73"/>
      <c r="I3545" s="73"/>
      <c r="J3545" s="73"/>
      <c r="K3545" s="73"/>
      <c r="L3545" s="73"/>
      <c r="M3545" s="73"/>
      <c r="N3545" s="73"/>
      <c r="O3545" s="121"/>
      <c r="P3545" s="16"/>
      <c r="Q3545" s="16"/>
      <c r="R3545" s="18"/>
      <c r="S3545" s="73"/>
      <c r="T3545" s="73"/>
      <c r="U3545" s="73"/>
      <c r="V3545" s="73"/>
      <c r="W3545" s="73"/>
      <c r="X3545" s="73"/>
      <c r="Y3545" s="73"/>
      <c r="Z3545" s="73"/>
      <c r="AA3545" s="73"/>
      <c r="AB3545" s="73"/>
      <c r="AC3545" s="73"/>
      <c r="AD3545" s="73"/>
      <c r="AE3545" s="121"/>
      <c r="AF3545" s="16"/>
      <c r="AG3545" s="16"/>
      <c r="AH3545" s="18"/>
      <c r="AI3545" s="73"/>
      <c r="AJ3545" s="73"/>
      <c r="AK3545" s="73"/>
      <c r="AL3545" s="73"/>
      <c r="AM3545" s="73"/>
      <c r="AN3545" s="73"/>
      <c r="AO3545" s="73"/>
      <c r="AP3545" s="73"/>
      <c r="AQ3545" s="73"/>
      <c r="AR3545" s="73"/>
      <c r="AS3545" s="73"/>
      <c r="AT3545" s="73"/>
      <c r="AU3545" s="121"/>
      <c r="AV3545" s="16"/>
      <c r="AW3545" s="16"/>
      <c r="AX3545" s="39"/>
      <c r="AY3545" s="39"/>
      <c r="AZ3545" s="39"/>
      <c r="BA3545" s="1"/>
      <c r="BB3545" s="1"/>
      <c r="BC3545" s="1"/>
      <c r="BD3545" s="1"/>
      <c r="BE3545" s="1"/>
      <c r="BF3545" s="3"/>
      <c r="BG3545" s="3"/>
      <c r="BH3545" s="3"/>
    </row>
    <row r="3546" spans="2:60" s="1" customFormat="1" ht="14.25" customHeight="1">
      <c r="B3546" s="17" t="s">
        <v>5457</v>
      </c>
      <c r="C3546" s="72"/>
      <c r="D3546" s="72"/>
      <c r="E3546" s="72"/>
      <c r="F3546" s="72"/>
      <c r="G3546" s="72"/>
      <c r="H3546" s="72"/>
      <c r="I3546" s="72"/>
      <c r="J3546" s="72"/>
      <c r="K3546" s="72"/>
      <c r="L3546" s="72"/>
      <c r="M3546" s="72"/>
      <c r="N3546" s="72"/>
      <c r="O3546" s="119"/>
      <c r="P3546" s="130" t="str">
        <f>VLOOKUP($B3546,D1_13!$B$5:$G$367,5,FALSE)&amp;""</f>
        <v/>
      </c>
      <c r="Q3546" s="16"/>
      <c r="R3546" s="17" t="s">
        <v>5878</v>
      </c>
      <c r="S3546" s="72"/>
      <c r="T3546" s="72"/>
      <c r="U3546" s="72"/>
      <c r="V3546" s="72"/>
      <c r="W3546" s="72"/>
      <c r="X3546" s="72"/>
      <c r="Y3546" s="72"/>
      <c r="Z3546" s="72"/>
      <c r="AA3546" s="72"/>
      <c r="AB3546" s="72"/>
      <c r="AC3546" s="72"/>
      <c r="AD3546" s="72"/>
      <c r="AE3546" s="119"/>
      <c r="AF3546" s="130" t="str">
        <f>VLOOKUP($R3546,D1_13!$B$5:$G$367,5,FALSE)&amp;""</f>
        <v/>
      </c>
      <c r="AG3546" s="16"/>
      <c r="AH3546" s="17" t="s">
        <v>4012</v>
      </c>
      <c r="AI3546" s="72"/>
      <c r="AJ3546" s="72"/>
      <c r="AK3546" s="72"/>
      <c r="AL3546" s="72"/>
      <c r="AM3546" s="72"/>
      <c r="AN3546" s="72"/>
      <c r="AO3546" s="72"/>
      <c r="AP3546" s="72"/>
      <c r="AQ3546" s="72"/>
      <c r="AR3546" s="72"/>
      <c r="AS3546" s="72"/>
      <c r="AT3546" s="72"/>
      <c r="AU3546" s="119"/>
      <c r="AV3546" s="130" t="str">
        <f>VLOOKUP($AH3546,D1_13!$B$5:$G$367,5,FALSE)&amp;""</f>
        <v/>
      </c>
      <c r="AW3546" s="16"/>
      <c r="AX3546" s="39"/>
      <c r="AY3546" s="39"/>
      <c r="AZ3546" s="39"/>
      <c r="BA3546" s="1"/>
      <c r="BB3546" s="1"/>
      <c r="BC3546" s="1"/>
      <c r="BD3546" s="1"/>
      <c r="BE3546" s="1"/>
      <c r="BF3546" s="3"/>
      <c r="BG3546" s="3"/>
      <c r="BH3546" s="3"/>
    </row>
    <row r="3547" spans="2:60" s="1" customFormat="1">
      <c r="B3547" s="18"/>
      <c r="C3547" s="73"/>
      <c r="D3547" s="73"/>
      <c r="E3547" s="73"/>
      <c r="F3547" s="73"/>
      <c r="G3547" s="73"/>
      <c r="H3547" s="73"/>
      <c r="I3547" s="73"/>
      <c r="J3547" s="73"/>
      <c r="K3547" s="73"/>
      <c r="L3547" s="73"/>
      <c r="M3547" s="73"/>
      <c r="N3547" s="73"/>
      <c r="O3547" s="121"/>
      <c r="P3547" s="16"/>
      <c r="Q3547" s="16"/>
      <c r="R3547" s="18"/>
      <c r="S3547" s="73"/>
      <c r="T3547" s="73"/>
      <c r="U3547" s="73"/>
      <c r="V3547" s="73"/>
      <c r="W3547" s="73"/>
      <c r="X3547" s="73"/>
      <c r="Y3547" s="73"/>
      <c r="Z3547" s="73"/>
      <c r="AA3547" s="73"/>
      <c r="AB3547" s="73"/>
      <c r="AC3547" s="73"/>
      <c r="AD3547" s="73"/>
      <c r="AE3547" s="121"/>
      <c r="AF3547" s="16"/>
      <c r="AG3547" s="16"/>
      <c r="AH3547" s="18"/>
      <c r="AI3547" s="73"/>
      <c r="AJ3547" s="73"/>
      <c r="AK3547" s="73"/>
      <c r="AL3547" s="73"/>
      <c r="AM3547" s="73"/>
      <c r="AN3547" s="73"/>
      <c r="AO3547" s="73"/>
      <c r="AP3547" s="73"/>
      <c r="AQ3547" s="73"/>
      <c r="AR3547" s="73"/>
      <c r="AS3547" s="73"/>
      <c r="AT3547" s="73"/>
      <c r="AU3547" s="121"/>
      <c r="AV3547" s="16"/>
      <c r="AW3547" s="16"/>
      <c r="AX3547" s="39"/>
      <c r="AY3547" s="39"/>
      <c r="AZ3547" s="39"/>
      <c r="BA3547" s="1"/>
      <c r="BB3547" s="1"/>
      <c r="BC3547" s="1"/>
      <c r="BD3547" s="1"/>
      <c r="BE3547" s="1"/>
      <c r="BF3547" s="3"/>
      <c r="BG3547" s="3"/>
      <c r="BH3547" s="3"/>
    </row>
    <row r="3548" spans="2:60" s="1" customFormat="1" ht="14.25" customHeight="1">
      <c r="B3548" s="17" t="s">
        <v>6630</v>
      </c>
      <c r="C3548" s="72"/>
      <c r="D3548" s="72"/>
      <c r="E3548" s="72"/>
      <c r="F3548" s="72"/>
      <c r="G3548" s="72"/>
      <c r="H3548" s="72"/>
      <c r="I3548" s="72"/>
      <c r="J3548" s="72"/>
      <c r="K3548" s="72"/>
      <c r="L3548" s="72"/>
      <c r="M3548" s="72"/>
      <c r="N3548" s="72"/>
      <c r="O3548" s="119"/>
      <c r="P3548" s="130" t="str">
        <f>VLOOKUP($B3548,D1_13!$B$5:$G$367,5,FALSE)&amp;""</f>
        <v/>
      </c>
      <c r="Q3548" s="16"/>
      <c r="R3548" s="17" t="s">
        <v>6632</v>
      </c>
      <c r="S3548" s="72"/>
      <c r="T3548" s="72"/>
      <c r="U3548" s="72"/>
      <c r="V3548" s="72"/>
      <c r="W3548" s="72"/>
      <c r="X3548" s="72"/>
      <c r="Y3548" s="72"/>
      <c r="Z3548" s="72"/>
      <c r="AA3548" s="72"/>
      <c r="AB3548" s="72"/>
      <c r="AC3548" s="72"/>
      <c r="AD3548" s="72"/>
      <c r="AE3548" s="119"/>
      <c r="AF3548" s="130" t="str">
        <f>VLOOKUP($R3548,D1_13!$B$5:$G$367,5,FALSE)&amp;""</f>
        <v/>
      </c>
      <c r="AG3548" s="16"/>
      <c r="AH3548" s="17" t="s">
        <v>6636</v>
      </c>
      <c r="AI3548" s="72"/>
      <c r="AJ3548" s="72"/>
      <c r="AK3548" s="72"/>
      <c r="AL3548" s="72"/>
      <c r="AM3548" s="72"/>
      <c r="AN3548" s="72"/>
      <c r="AO3548" s="72"/>
      <c r="AP3548" s="72"/>
      <c r="AQ3548" s="72"/>
      <c r="AR3548" s="72"/>
      <c r="AS3548" s="72"/>
      <c r="AT3548" s="72"/>
      <c r="AU3548" s="119"/>
      <c r="AV3548" s="130" t="str">
        <f>VLOOKUP($AH3548,D1_13!$B$5:$G$367,5,FALSE)&amp;""</f>
        <v/>
      </c>
      <c r="AW3548" s="16"/>
      <c r="AX3548" s="39"/>
      <c r="AY3548" s="39"/>
      <c r="AZ3548" s="39"/>
      <c r="BA3548" s="1"/>
      <c r="BB3548" s="1"/>
      <c r="BC3548" s="1"/>
      <c r="BD3548" s="1"/>
      <c r="BE3548" s="1"/>
      <c r="BF3548" s="3"/>
      <c r="BG3548" s="3"/>
      <c r="BH3548" s="3"/>
    </row>
    <row r="3549" spans="2:60" s="1" customFormat="1">
      <c r="B3549" s="18"/>
      <c r="C3549" s="73"/>
      <c r="D3549" s="73"/>
      <c r="E3549" s="73"/>
      <c r="F3549" s="73"/>
      <c r="G3549" s="73"/>
      <c r="H3549" s="73"/>
      <c r="I3549" s="73"/>
      <c r="J3549" s="73"/>
      <c r="K3549" s="73"/>
      <c r="L3549" s="73"/>
      <c r="M3549" s="73"/>
      <c r="N3549" s="73"/>
      <c r="O3549" s="121"/>
      <c r="P3549" s="16"/>
      <c r="Q3549" s="16"/>
      <c r="R3549" s="18"/>
      <c r="S3549" s="73"/>
      <c r="T3549" s="73"/>
      <c r="U3549" s="73"/>
      <c r="V3549" s="73"/>
      <c r="W3549" s="73"/>
      <c r="X3549" s="73"/>
      <c r="Y3549" s="73"/>
      <c r="Z3549" s="73"/>
      <c r="AA3549" s="73"/>
      <c r="AB3549" s="73"/>
      <c r="AC3549" s="73"/>
      <c r="AD3549" s="73"/>
      <c r="AE3549" s="121"/>
      <c r="AF3549" s="16"/>
      <c r="AG3549" s="16"/>
      <c r="AH3549" s="18"/>
      <c r="AI3549" s="73"/>
      <c r="AJ3549" s="73"/>
      <c r="AK3549" s="73"/>
      <c r="AL3549" s="73"/>
      <c r="AM3549" s="73"/>
      <c r="AN3549" s="73"/>
      <c r="AO3549" s="73"/>
      <c r="AP3549" s="73"/>
      <c r="AQ3549" s="73"/>
      <c r="AR3549" s="73"/>
      <c r="AS3549" s="73"/>
      <c r="AT3549" s="73"/>
      <c r="AU3549" s="121"/>
      <c r="AV3549" s="16"/>
      <c r="AW3549" s="16"/>
      <c r="AX3549" s="39"/>
      <c r="AY3549" s="39"/>
      <c r="AZ3549" s="39"/>
      <c r="BA3549" s="1"/>
      <c r="BB3549" s="1"/>
      <c r="BC3549" s="1"/>
      <c r="BD3549" s="1"/>
      <c r="BE3549" s="1"/>
      <c r="BF3549" s="3"/>
      <c r="BG3549" s="3"/>
      <c r="BH3549" s="3"/>
    </row>
    <row r="3550" spans="2:60" s="1" customFormat="1" ht="14.25" customHeight="1">
      <c r="B3550" s="17" t="s">
        <v>6639</v>
      </c>
      <c r="C3550" s="72"/>
      <c r="D3550" s="72"/>
      <c r="E3550" s="72"/>
      <c r="F3550" s="72"/>
      <c r="G3550" s="72"/>
      <c r="H3550" s="72"/>
      <c r="I3550" s="72"/>
      <c r="J3550" s="72"/>
      <c r="K3550" s="72"/>
      <c r="L3550" s="72"/>
      <c r="M3550" s="72"/>
      <c r="N3550" s="72"/>
      <c r="O3550" s="119"/>
      <c r="P3550" s="130" t="str">
        <f>VLOOKUP($B3550,D1_13!$B$5:$G$367,5,FALSE)&amp;""</f>
        <v/>
      </c>
      <c r="Q3550" s="16"/>
      <c r="R3550" s="17" t="s">
        <v>6640</v>
      </c>
      <c r="S3550" s="72"/>
      <c r="T3550" s="72"/>
      <c r="U3550" s="72"/>
      <c r="V3550" s="72"/>
      <c r="W3550" s="72"/>
      <c r="X3550" s="72"/>
      <c r="Y3550" s="72"/>
      <c r="Z3550" s="72"/>
      <c r="AA3550" s="72"/>
      <c r="AB3550" s="72"/>
      <c r="AC3550" s="72"/>
      <c r="AD3550" s="72"/>
      <c r="AE3550" s="119"/>
      <c r="AF3550" s="130" t="str">
        <f>VLOOKUP($R3550,D1_13!$B$5:$G$367,5,FALSE)&amp;""</f>
        <v/>
      </c>
      <c r="AG3550" s="16"/>
      <c r="AH3550" s="17" t="s">
        <v>6642</v>
      </c>
      <c r="AI3550" s="72"/>
      <c r="AJ3550" s="72"/>
      <c r="AK3550" s="72"/>
      <c r="AL3550" s="72"/>
      <c r="AM3550" s="72"/>
      <c r="AN3550" s="72"/>
      <c r="AO3550" s="72"/>
      <c r="AP3550" s="72"/>
      <c r="AQ3550" s="72"/>
      <c r="AR3550" s="72"/>
      <c r="AS3550" s="72"/>
      <c r="AT3550" s="72"/>
      <c r="AU3550" s="119"/>
      <c r="AV3550" s="130" t="str">
        <f>VLOOKUP($AH3550,D1_13!$B$5:$G$367,5,FALSE)&amp;""</f>
        <v/>
      </c>
      <c r="AW3550" s="16"/>
      <c r="AX3550" s="39"/>
      <c r="AY3550" s="39"/>
      <c r="AZ3550" s="39"/>
      <c r="BA3550" s="1"/>
      <c r="BB3550" s="1"/>
      <c r="BC3550" s="1"/>
      <c r="BD3550" s="1"/>
      <c r="BE3550" s="1"/>
      <c r="BF3550" s="3"/>
      <c r="BG3550" s="3"/>
      <c r="BH3550" s="3"/>
    </row>
    <row r="3551" spans="2:60" s="1" customFormat="1">
      <c r="B3551" s="18"/>
      <c r="C3551" s="73"/>
      <c r="D3551" s="73"/>
      <c r="E3551" s="73"/>
      <c r="F3551" s="73"/>
      <c r="G3551" s="73"/>
      <c r="H3551" s="73"/>
      <c r="I3551" s="73"/>
      <c r="J3551" s="73"/>
      <c r="K3551" s="73"/>
      <c r="L3551" s="73"/>
      <c r="M3551" s="73"/>
      <c r="N3551" s="73"/>
      <c r="O3551" s="121"/>
      <c r="P3551" s="16"/>
      <c r="Q3551" s="16"/>
      <c r="R3551" s="18"/>
      <c r="S3551" s="73"/>
      <c r="T3551" s="73"/>
      <c r="U3551" s="73"/>
      <c r="V3551" s="73"/>
      <c r="W3551" s="73"/>
      <c r="X3551" s="73"/>
      <c r="Y3551" s="73"/>
      <c r="Z3551" s="73"/>
      <c r="AA3551" s="73"/>
      <c r="AB3551" s="73"/>
      <c r="AC3551" s="73"/>
      <c r="AD3551" s="73"/>
      <c r="AE3551" s="121"/>
      <c r="AF3551" s="16"/>
      <c r="AG3551" s="16"/>
      <c r="AH3551" s="18"/>
      <c r="AI3551" s="73"/>
      <c r="AJ3551" s="73"/>
      <c r="AK3551" s="73"/>
      <c r="AL3551" s="73"/>
      <c r="AM3551" s="73"/>
      <c r="AN3551" s="73"/>
      <c r="AO3551" s="73"/>
      <c r="AP3551" s="73"/>
      <c r="AQ3551" s="73"/>
      <c r="AR3551" s="73"/>
      <c r="AS3551" s="73"/>
      <c r="AT3551" s="73"/>
      <c r="AU3551" s="121"/>
      <c r="AV3551" s="16"/>
      <c r="AW3551" s="16"/>
      <c r="AX3551" s="39"/>
      <c r="AY3551" s="39"/>
      <c r="AZ3551" s="39"/>
      <c r="BA3551" s="1"/>
      <c r="BB3551" s="1"/>
      <c r="BC3551" s="1"/>
      <c r="BD3551" s="1"/>
      <c r="BE3551" s="1"/>
      <c r="BF3551" s="3"/>
      <c r="BG3551" s="3"/>
      <c r="BH3551" s="3"/>
    </row>
    <row r="3552" spans="2:60" s="1" customFormat="1" ht="14.25" customHeight="1">
      <c r="B3552" s="17" t="s">
        <v>6643</v>
      </c>
      <c r="C3552" s="72"/>
      <c r="D3552" s="72"/>
      <c r="E3552" s="72"/>
      <c r="F3552" s="72"/>
      <c r="G3552" s="72"/>
      <c r="H3552" s="72"/>
      <c r="I3552" s="72"/>
      <c r="J3552" s="72"/>
      <c r="K3552" s="72"/>
      <c r="L3552" s="72"/>
      <c r="M3552" s="72"/>
      <c r="N3552" s="72"/>
      <c r="O3552" s="119"/>
      <c r="P3552" s="130" t="str">
        <f>VLOOKUP($B3552,D1_13!$B$5:$G$367,5,FALSE)&amp;""</f>
        <v/>
      </c>
      <c r="Q3552" s="16"/>
      <c r="R3552" s="17" t="s">
        <v>6644</v>
      </c>
      <c r="S3552" s="72"/>
      <c r="T3552" s="72"/>
      <c r="U3552" s="72"/>
      <c r="V3552" s="72"/>
      <c r="W3552" s="72"/>
      <c r="X3552" s="72"/>
      <c r="Y3552" s="72"/>
      <c r="Z3552" s="72"/>
      <c r="AA3552" s="72"/>
      <c r="AB3552" s="72"/>
      <c r="AC3552" s="72"/>
      <c r="AD3552" s="72"/>
      <c r="AE3552" s="119"/>
      <c r="AF3552" s="130" t="str">
        <f>VLOOKUP($R3552,D1_13!$B$5:$G$367,5,FALSE)&amp;""</f>
        <v/>
      </c>
      <c r="AG3552" s="16"/>
      <c r="AH3552" s="17" t="s">
        <v>6006</v>
      </c>
      <c r="AI3552" s="72"/>
      <c r="AJ3552" s="72"/>
      <c r="AK3552" s="72"/>
      <c r="AL3552" s="72"/>
      <c r="AM3552" s="72"/>
      <c r="AN3552" s="72"/>
      <c r="AO3552" s="72"/>
      <c r="AP3552" s="72"/>
      <c r="AQ3552" s="72"/>
      <c r="AR3552" s="72"/>
      <c r="AS3552" s="72"/>
      <c r="AT3552" s="72"/>
      <c r="AU3552" s="119"/>
      <c r="AV3552" s="130" t="str">
        <f>VLOOKUP($AH3552,D1_13!$B$5:$G$367,5,FALSE)&amp;""</f>
        <v/>
      </c>
      <c r="AW3552" s="16"/>
      <c r="AX3552" s="39"/>
      <c r="AY3552" s="39"/>
      <c r="AZ3552" s="39"/>
      <c r="BA3552" s="1"/>
      <c r="BB3552" s="1"/>
      <c r="BC3552" s="1"/>
      <c r="BD3552" s="1"/>
      <c r="BE3552" s="1"/>
      <c r="BF3552" s="3"/>
      <c r="BG3552" s="3"/>
      <c r="BH3552" s="3"/>
    </row>
    <row r="3553" spans="2:60" s="1" customFormat="1">
      <c r="B3553" s="18"/>
      <c r="C3553" s="73"/>
      <c r="D3553" s="73"/>
      <c r="E3553" s="73"/>
      <c r="F3553" s="73"/>
      <c r="G3553" s="73"/>
      <c r="H3553" s="73"/>
      <c r="I3553" s="73"/>
      <c r="J3553" s="73"/>
      <c r="K3553" s="73"/>
      <c r="L3553" s="73"/>
      <c r="M3553" s="73"/>
      <c r="N3553" s="73"/>
      <c r="O3553" s="121"/>
      <c r="P3553" s="16"/>
      <c r="Q3553" s="16"/>
      <c r="R3553" s="18"/>
      <c r="S3553" s="73"/>
      <c r="T3553" s="73"/>
      <c r="U3553" s="73"/>
      <c r="V3553" s="73"/>
      <c r="W3553" s="73"/>
      <c r="X3553" s="73"/>
      <c r="Y3553" s="73"/>
      <c r="Z3553" s="73"/>
      <c r="AA3553" s="73"/>
      <c r="AB3553" s="73"/>
      <c r="AC3553" s="73"/>
      <c r="AD3553" s="73"/>
      <c r="AE3553" s="121"/>
      <c r="AF3553" s="16"/>
      <c r="AG3553" s="16"/>
      <c r="AH3553" s="18"/>
      <c r="AI3553" s="73"/>
      <c r="AJ3553" s="73"/>
      <c r="AK3553" s="73"/>
      <c r="AL3553" s="73"/>
      <c r="AM3553" s="73"/>
      <c r="AN3553" s="73"/>
      <c r="AO3553" s="73"/>
      <c r="AP3553" s="73"/>
      <c r="AQ3553" s="73"/>
      <c r="AR3553" s="73"/>
      <c r="AS3553" s="73"/>
      <c r="AT3553" s="73"/>
      <c r="AU3553" s="121"/>
      <c r="AV3553" s="16"/>
      <c r="AW3553" s="16"/>
      <c r="AX3553" s="39"/>
      <c r="AY3553" s="39"/>
      <c r="AZ3553" s="39"/>
      <c r="BA3553" s="1"/>
      <c r="BB3553" s="1"/>
      <c r="BC3553" s="1"/>
      <c r="BD3553" s="1"/>
      <c r="BE3553" s="1"/>
      <c r="BF3553" s="3"/>
      <c r="BG3553" s="3"/>
      <c r="BH3553" s="3"/>
    </row>
    <row r="3554" spans="2:60" s="1" customFormat="1" ht="14.25" customHeight="1">
      <c r="B3554" s="17" t="s">
        <v>3194</v>
      </c>
      <c r="C3554" s="72"/>
      <c r="D3554" s="72"/>
      <c r="E3554" s="72"/>
      <c r="F3554" s="72"/>
      <c r="G3554" s="72"/>
      <c r="H3554" s="72"/>
      <c r="I3554" s="72"/>
      <c r="J3554" s="72"/>
      <c r="K3554" s="72"/>
      <c r="L3554" s="72"/>
      <c r="M3554" s="72"/>
      <c r="N3554" s="72"/>
      <c r="O3554" s="119"/>
      <c r="P3554" s="130" t="str">
        <f>VLOOKUP($B3554,D1_13!$B$5:$G$367,5,FALSE)&amp;""</f>
        <v/>
      </c>
      <c r="Q3554" s="16"/>
      <c r="R3554" s="17" t="s">
        <v>1023</v>
      </c>
      <c r="S3554" s="72"/>
      <c r="T3554" s="72"/>
      <c r="U3554" s="72"/>
      <c r="V3554" s="72"/>
      <c r="W3554" s="72"/>
      <c r="X3554" s="72"/>
      <c r="Y3554" s="72"/>
      <c r="Z3554" s="72"/>
      <c r="AA3554" s="72"/>
      <c r="AB3554" s="72"/>
      <c r="AC3554" s="72"/>
      <c r="AD3554" s="72"/>
      <c r="AE3554" s="119"/>
      <c r="AF3554" s="130" t="str">
        <f>VLOOKUP($R3554,D1_13!$B$5:$G$367,5,FALSE)&amp;""</f>
        <v/>
      </c>
      <c r="AG3554" s="16"/>
      <c r="AH3554" s="17" t="s">
        <v>6649</v>
      </c>
      <c r="AI3554" s="72"/>
      <c r="AJ3554" s="72"/>
      <c r="AK3554" s="72"/>
      <c r="AL3554" s="72"/>
      <c r="AM3554" s="72"/>
      <c r="AN3554" s="72"/>
      <c r="AO3554" s="72"/>
      <c r="AP3554" s="72"/>
      <c r="AQ3554" s="72"/>
      <c r="AR3554" s="72"/>
      <c r="AS3554" s="72"/>
      <c r="AT3554" s="72"/>
      <c r="AU3554" s="119"/>
      <c r="AV3554" s="130" t="str">
        <f>VLOOKUP($AH3554,D1_13!$B$5:$G$367,5,FALSE)&amp;""</f>
        <v/>
      </c>
      <c r="AW3554" s="16"/>
      <c r="AX3554" s="39"/>
      <c r="AY3554" s="39"/>
      <c r="AZ3554" s="39"/>
      <c r="BA3554" s="1"/>
      <c r="BB3554" s="1"/>
      <c r="BC3554" s="1"/>
      <c r="BD3554" s="1"/>
      <c r="BE3554" s="1"/>
      <c r="BF3554" s="3"/>
      <c r="BG3554" s="3"/>
      <c r="BH3554" s="3"/>
    </row>
    <row r="3555" spans="2:60" s="1" customFormat="1">
      <c r="B3555" s="18"/>
      <c r="C3555" s="73"/>
      <c r="D3555" s="73"/>
      <c r="E3555" s="73"/>
      <c r="F3555" s="73"/>
      <c r="G3555" s="73"/>
      <c r="H3555" s="73"/>
      <c r="I3555" s="73"/>
      <c r="J3555" s="73"/>
      <c r="K3555" s="73"/>
      <c r="L3555" s="73"/>
      <c r="M3555" s="73"/>
      <c r="N3555" s="73"/>
      <c r="O3555" s="121"/>
      <c r="P3555" s="16"/>
      <c r="Q3555" s="16"/>
      <c r="R3555" s="18"/>
      <c r="S3555" s="73"/>
      <c r="T3555" s="73"/>
      <c r="U3555" s="73"/>
      <c r="V3555" s="73"/>
      <c r="W3555" s="73"/>
      <c r="X3555" s="73"/>
      <c r="Y3555" s="73"/>
      <c r="Z3555" s="73"/>
      <c r="AA3555" s="73"/>
      <c r="AB3555" s="73"/>
      <c r="AC3555" s="73"/>
      <c r="AD3555" s="73"/>
      <c r="AE3555" s="121"/>
      <c r="AF3555" s="16"/>
      <c r="AG3555" s="16"/>
      <c r="AH3555" s="18"/>
      <c r="AI3555" s="73"/>
      <c r="AJ3555" s="73"/>
      <c r="AK3555" s="73"/>
      <c r="AL3555" s="73"/>
      <c r="AM3555" s="73"/>
      <c r="AN3555" s="73"/>
      <c r="AO3555" s="73"/>
      <c r="AP3555" s="73"/>
      <c r="AQ3555" s="73"/>
      <c r="AR3555" s="73"/>
      <c r="AS3555" s="73"/>
      <c r="AT3555" s="73"/>
      <c r="AU3555" s="121"/>
      <c r="AV3555" s="16"/>
      <c r="AW3555" s="16"/>
      <c r="AX3555" s="39"/>
      <c r="AY3555" s="39"/>
      <c r="AZ3555" s="39"/>
      <c r="BA3555" s="1"/>
      <c r="BB3555" s="1"/>
      <c r="BC3555" s="1"/>
      <c r="BD3555" s="1"/>
      <c r="BE3555" s="1"/>
      <c r="BF3555" s="3"/>
      <c r="BG3555" s="3"/>
      <c r="BH3555" s="3"/>
    </row>
    <row r="3556" spans="2:60" s="1" customFormat="1" ht="14.25" customHeight="1">
      <c r="B3556" s="17" t="s">
        <v>3423</v>
      </c>
      <c r="C3556" s="72"/>
      <c r="D3556" s="72"/>
      <c r="E3556" s="72"/>
      <c r="F3556" s="72"/>
      <c r="G3556" s="72"/>
      <c r="H3556" s="72"/>
      <c r="I3556" s="72"/>
      <c r="J3556" s="72"/>
      <c r="K3556" s="72"/>
      <c r="L3556" s="72"/>
      <c r="M3556" s="72"/>
      <c r="N3556" s="72"/>
      <c r="O3556" s="119"/>
      <c r="P3556" s="130" t="str">
        <f>VLOOKUP($B3556,D1_13!$B$5:$G$367,5,FALSE)&amp;""</f>
        <v/>
      </c>
      <c r="Q3556" s="16"/>
      <c r="R3556" s="17" t="s">
        <v>6652</v>
      </c>
      <c r="S3556" s="72"/>
      <c r="T3556" s="72"/>
      <c r="U3556" s="72"/>
      <c r="V3556" s="72"/>
      <c r="W3556" s="72"/>
      <c r="X3556" s="72"/>
      <c r="Y3556" s="72"/>
      <c r="Z3556" s="72"/>
      <c r="AA3556" s="72"/>
      <c r="AB3556" s="72"/>
      <c r="AC3556" s="72"/>
      <c r="AD3556" s="72"/>
      <c r="AE3556" s="119"/>
      <c r="AF3556" s="130" t="str">
        <f>VLOOKUP($R3556,D1_13!$B$5:$G$367,5,FALSE)&amp;""</f>
        <v/>
      </c>
      <c r="AG3556" s="16"/>
      <c r="AH3556" s="17" t="s">
        <v>2329</v>
      </c>
      <c r="AI3556" s="72"/>
      <c r="AJ3556" s="72"/>
      <c r="AK3556" s="72"/>
      <c r="AL3556" s="72"/>
      <c r="AM3556" s="72"/>
      <c r="AN3556" s="72"/>
      <c r="AO3556" s="72"/>
      <c r="AP3556" s="72"/>
      <c r="AQ3556" s="72"/>
      <c r="AR3556" s="72"/>
      <c r="AS3556" s="72"/>
      <c r="AT3556" s="72"/>
      <c r="AU3556" s="119"/>
      <c r="AV3556" s="130" t="str">
        <f>VLOOKUP($AH3556,D1_13!$B$5:$G$367,5,FALSE)&amp;""</f>
        <v/>
      </c>
      <c r="AW3556" s="16"/>
      <c r="AX3556" s="39"/>
      <c r="AY3556" s="39"/>
      <c r="AZ3556" s="39"/>
      <c r="BA3556" s="1"/>
      <c r="BB3556" s="1"/>
      <c r="BC3556" s="1"/>
      <c r="BD3556" s="1"/>
      <c r="BE3556" s="1"/>
      <c r="BF3556" s="3"/>
      <c r="BG3556" s="3"/>
      <c r="BH3556" s="3"/>
    </row>
    <row r="3557" spans="2:60" s="1" customFormat="1">
      <c r="B3557" s="18"/>
      <c r="C3557" s="73"/>
      <c r="D3557" s="73"/>
      <c r="E3557" s="73"/>
      <c r="F3557" s="73"/>
      <c r="G3557" s="73"/>
      <c r="H3557" s="73"/>
      <c r="I3557" s="73"/>
      <c r="J3557" s="73"/>
      <c r="K3557" s="73"/>
      <c r="L3557" s="73"/>
      <c r="M3557" s="73"/>
      <c r="N3557" s="73"/>
      <c r="O3557" s="121"/>
      <c r="P3557" s="16"/>
      <c r="Q3557" s="16"/>
      <c r="R3557" s="18"/>
      <c r="S3557" s="73"/>
      <c r="T3557" s="73"/>
      <c r="U3557" s="73"/>
      <c r="V3557" s="73"/>
      <c r="W3557" s="73"/>
      <c r="X3557" s="73"/>
      <c r="Y3557" s="73"/>
      <c r="Z3557" s="73"/>
      <c r="AA3557" s="73"/>
      <c r="AB3557" s="73"/>
      <c r="AC3557" s="73"/>
      <c r="AD3557" s="73"/>
      <c r="AE3557" s="121"/>
      <c r="AF3557" s="16"/>
      <c r="AG3557" s="16"/>
      <c r="AH3557" s="18"/>
      <c r="AI3557" s="73"/>
      <c r="AJ3557" s="73"/>
      <c r="AK3557" s="73"/>
      <c r="AL3557" s="73"/>
      <c r="AM3557" s="73"/>
      <c r="AN3557" s="73"/>
      <c r="AO3557" s="73"/>
      <c r="AP3557" s="73"/>
      <c r="AQ3557" s="73"/>
      <c r="AR3557" s="73"/>
      <c r="AS3557" s="73"/>
      <c r="AT3557" s="73"/>
      <c r="AU3557" s="121"/>
      <c r="AV3557" s="16"/>
      <c r="AW3557" s="16"/>
      <c r="AX3557" s="39"/>
      <c r="AY3557" s="39"/>
      <c r="AZ3557" s="39"/>
      <c r="BA3557" s="1"/>
      <c r="BB3557" s="1"/>
      <c r="BC3557" s="1"/>
      <c r="BD3557" s="1"/>
      <c r="BE3557" s="1"/>
      <c r="BF3557" s="3"/>
      <c r="BG3557" s="3"/>
      <c r="BH3557" s="3"/>
    </row>
    <row r="3558" spans="2:60" s="1" customFormat="1" ht="14.25" customHeight="1">
      <c r="B3558" s="17" t="s">
        <v>6657</v>
      </c>
      <c r="C3558" s="72"/>
      <c r="D3558" s="72"/>
      <c r="E3558" s="72"/>
      <c r="F3558" s="72"/>
      <c r="G3558" s="72"/>
      <c r="H3558" s="72"/>
      <c r="I3558" s="72"/>
      <c r="J3558" s="72"/>
      <c r="K3558" s="72"/>
      <c r="L3558" s="72"/>
      <c r="M3558" s="72"/>
      <c r="N3558" s="72"/>
      <c r="O3558" s="119"/>
      <c r="P3558" s="130" t="str">
        <f>VLOOKUP($B3558,D1_13!$B$5:$G$367,5,FALSE)&amp;""</f>
        <v/>
      </c>
      <c r="Q3558" s="16"/>
      <c r="R3558" s="17" t="s">
        <v>5316</v>
      </c>
      <c r="S3558" s="72"/>
      <c r="T3558" s="72"/>
      <c r="U3558" s="72"/>
      <c r="V3558" s="72"/>
      <c r="W3558" s="72"/>
      <c r="X3558" s="72"/>
      <c r="Y3558" s="72"/>
      <c r="Z3558" s="72"/>
      <c r="AA3558" s="72"/>
      <c r="AB3558" s="72"/>
      <c r="AC3558" s="72"/>
      <c r="AD3558" s="72"/>
      <c r="AE3558" s="119"/>
      <c r="AF3558" s="130" t="str">
        <f>VLOOKUP($R3558,D1_13!$B$5:$G$367,5,FALSE)&amp;""</f>
        <v/>
      </c>
      <c r="AG3558" s="16"/>
      <c r="AH3558" s="17" t="s">
        <v>6660</v>
      </c>
      <c r="AI3558" s="72"/>
      <c r="AJ3558" s="72"/>
      <c r="AK3558" s="72"/>
      <c r="AL3558" s="72"/>
      <c r="AM3558" s="72"/>
      <c r="AN3558" s="72"/>
      <c r="AO3558" s="72"/>
      <c r="AP3558" s="72"/>
      <c r="AQ3558" s="72"/>
      <c r="AR3558" s="72"/>
      <c r="AS3558" s="72"/>
      <c r="AT3558" s="72"/>
      <c r="AU3558" s="119"/>
      <c r="AV3558" s="130" t="str">
        <f>VLOOKUP($AH3558,D1_13!$B$5:$G$367,5,FALSE)&amp;""</f>
        <v/>
      </c>
      <c r="AW3558" s="16"/>
      <c r="AX3558" s="39"/>
      <c r="AY3558" s="39"/>
      <c r="AZ3558" s="39"/>
      <c r="BA3558" s="1"/>
      <c r="BB3558" s="1"/>
      <c r="BC3558" s="1"/>
      <c r="BD3558" s="1"/>
      <c r="BE3558" s="1"/>
      <c r="BF3558" s="3"/>
      <c r="BG3558" s="3"/>
      <c r="BH3558" s="3"/>
    </row>
    <row r="3559" spans="2:60" s="1" customFormat="1">
      <c r="B3559" s="18"/>
      <c r="C3559" s="73"/>
      <c r="D3559" s="73"/>
      <c r="E3559" s="73"/>
      <c r="F3559" s="73"/>
      <c r="G3559" s="73"/>
      <c r="H3559" s="73"/>
      <c r="I3559" s="73"/>
      <c r="J3559" s="73"/>
      <c r="K3559" s="73"/>
      <c r="L3559" s="73"/>
      <c r="M3559" s="73"/>
      <c r="N3559" s="73"/>
      <c r="O3559" s="121"/>
      <c r="P3559" s="16"/>
      <c r="Q3559" s="16"/>
      <c r="R3559" s="18"/>
      <c r="S3559" s="73"/>
      <c r="T3559" s="73"/>
      <c r="U3559" s="73"/>
      <c r="V3559" s="73"/>
      <c r="W3559" s="73"/>
      <c r="X3559" s="73"/>
      <c r="Y3559" s="73"/>
      <c r="Z3559" s="73"/>
      <c r="AA3559" s="73"/>
      <c r="AB3559" s="73"/>
      <c r="AC3559" s="73"/>
      <c r="AD3559" s="73"/>
      <c r="AE3559" s="121"/>
      <c r="AF3559" s="16"/>
      <c r="AG3559" s="16"/>
      <c r="AH3559" s="18"/>
      <c r="AI3559" s="73"/>
      <c r="AJ3559" s="73"/>
      <c r="AK3559" s="73"/>
      <c r="AL3559" s="73"/>
      <c r="AM3559" s="73"/>
      <c r="AN3559" s="73"/>
      <c r="AO3559" s="73"/>
      <c r="AP3559" s="73"/>
      <c r="AQ3559" s="73"/>
      <c r="AR3559" s="73"/>
      <c r="AS3559" s="73"/>
      <c r="AT3559" s="73"/>
      <c r="AU3559" s="121"/>
      <c r="AV3559" s="16"/>
      <c r="AW3559" s="16"/>
      <c r="AX3559" s="39"/>
      <c r="AY3559" s="39"/>
      <c r="AZ3559" s="39"/>
      <c r="BA3559" s="1"/>
      <c r="BB3559" s="1"/>
      <c r="BC3559" s="1"/>
      <c r="BD3559" s="1"/>
      <c r="BE3559" s="1"/>
      <c r="BF3559" s="3"/>
      <c r="BG3559" s="3"/>
      <c r="BH3559" s="3"/>
    </row>
    <row r="3560" spans="2:60" s="1" customFormat="1" ht="14.25" customHeight="1">
      <c r="B3560" s="17" t="s">
        <v>3816</v>
      </c>
      <c r="C3560" s="72"/>
      <c r="D3560" s="72"/>
      <c r="E3560" s="72"/>
      <c r="F3560" s="72"/>
      <c r="G3560" s="72"/>
      <c r="H3560" s="72"/>
      <c r="I3560" s="72"/>
      <c r="J3560" s="72"/>
      <c r="K3560" s="72"/>
      <c r="L3560" s="72"/>
      <c r="M3560" s="72"/>
      <c r="N3560" s="72"/>
      <c r="O3560" s="119"/>
      <c r="P3560" s="130" t="str">
        <f>VLOOKUP($B3560,D1_13!$B$5:$G$367,5,FALSE)&amp;""</f>
        <v/>
      </c>
      <c r="Q3560" s="16"/>
      <c r="R3560" s="17" t="s">
        <v>6665</v>
      </c>
      <c r="S3560" s="72"/>
      <c r="T3560" s="72"/>
      <c r="U3560" s="72"/>
      <c r="V3560" s="72"/>
      <c r="W3560" s="72"/>
      <c r="X3560" s="72"/>
      <c r="Y3560" s="72"/>
      <c r="Z3560" s="72"/>
      <c r="AA3560" s="72"/>
      <c r="AB3560" s="72"/>
      <c r="AC3560" s="72"/>
      <c r="AD3560" s="72"/>
      <c r="AE3560" s="119"/>
      <c r="AF3560" s="130" t="str">
        <f>VLOOKUP($R3560,D1_13!$B$5:$G$367,5,FALSE)&amp;""</f>
        <v/>
      </c>
      <c r="AG3560" s="16"/>
      <c r="AH3560" s="17" t="s">
        <v>1714</v>
      </c>
      <c r="AI3560" s="72"/>
      <c r="AJ3560" s="72"/>
      <c r="AK3560" s="72"/>
      <c r="AL3560" s="72"/>
      <c r="AM3560" s="72"/>
      <c r="AN3560" s="72"/>
      <c r="AO3560" s="72"/>
      <c r="AP3560" s="72"/>
      <c r="AQ3560" s="72"/>
      <c r="AR3560" s="72"/>
      <c r="AS3560" s="72"/>
      <c r="AT3560" s="72"/>
      <c r="AU3560" s="119"/>
      <c r="AV3560" s="130" t="str">
        <f>VLOOKUP($AH3560,D1_13!$B$5:$G$367,5,FALSE)&amp;""</f>
        <v/>
      </c>
      <c r="AW3560" s="16"/>
      <c r="AX3560" s="39"/>
      <c r="AY3560" s="39"/>
      <c r="AZ3560" s="39"/>
      <c r="BA3560" s="1"/>
      <c r="BB3560" s="1"/>
      <c r="BC3560" s="1"/>
      <c r="BD3560" s="1"/>
      <c r="BE3560" s="1"/>
      <c r="BF3560" s="3"/>
      <c r="BG3560" s="3"/>
      <c r="BH3560" s="3"/>
    </row>
    <row r="3561" spans="2:60" s="1" customFormat="1">
      <c r="B3561" s="18"/>
      <c r="C3561" s="73"/>
      <c r="D3561" s="73"/>
      <c r="E3561" s="73"/>
      <c r="F3561" s="73"/>
      <c r="G3561" s="73"/>
      <c r="H3561" s="73"/>
      <c r="I3561" s="73"/>
      <c r="J3561" s="73"/>
      <c r="K3561" s="73"/>
      <c r="L3561" s="73"/>
      <c r="M3561" s="73"/>
      <c r="N3561" s="73"/>
      <c r="O3561" s="121"/>
      <c r="P3561" s="16"/>
      <c r="Q3561" s="16"/>
      <c r="R3561" s="18"/>
      <c r="S3561" s="73"/>
      <c r="T3561" s="73"/>
      <c r="U3561" s="73"/>
      <c r="V3561" s="73"/>
      <c r="W3561" s="73"/>
      <c r="X3561" s="73"/>
      <c r="Y3561" s="73"/>
      <c r="Z3561" s="73"/>
      <c r="AA3561" s="73"/>
      <c r="AB3561" s="73"/>
      <c r="AC3561" s="73"/>
      <c r="AD3561" s="73"/>
      <c r="AE3561" s="121"/>
      <c r="AF3561" s="16"/>
      <c r="AG3561" s="16"/>
      <c r="AH3561" s="18"/>
      <c r="AI3561" s="73"/>
      <c r="AJ3561" s="73"/>
      <c r="AK3561" s="73"/>
      <c r="AL3561" s="73"/>
      <c r="AM3561" s="73"/>
      <c r="AN3561" s="73"/>
      <c r="AO3561" s="73"/>
      <c r="AP3561" s="73"/>
      <c r="AQ3561" s="73"/>
      <c r="AR3561" s="73"/>
      <c r="AS3561" s="73"/>
      <c r="AT3561" s="73"/>
      <c r="AU3561" s="121"/>
      <c r="AV3561" s="16"/>
      <c r="AW3561" s="16"/>
      <c r="AX3561" s="39"/>
      <c r="AY3561" s="39"/>
      <c r="AZ3561" s="39"/>
      <c r="BA3561" s="1"/>
      <c r="BB3561" s="1"/>
      <c r="BC3561" s="1"/>
      <c r="BD3561" s="1"/>
      <c r="BE3561" s="1"/>
      <c r="BF3561" s="3"/>
      <c r="BG3561" s="3"/>
      <c r="BH3561" s="3"/>
    </row>
    <row r="3562" spans="2:60" s="1" customFormat="1" ht="14.25" customHeight="1">
      <c r="B3562" s="17" t="s">
        <v>5054</v>
      </c>
      <c r="C3562" s="72"/>
      <c r="D3562" s="72"/>
      <c r="E3562" s="72"/>
      <c r="F3562" s="72"/>
      <c r="G3562" s="72"/>
      <c r="H3562" s="72"/>
      <c r="I3562" s="72"/>
      <c r="J3562" s="72"/>
      <c r="K3562" s="72"/>
      <c r="L3562" s="72"/>
      <c r="M3562" s="72"/>
      <c r="N3562" s="72"/>
      <c r="O3562" s="119"/>
      <c r="P3562" s="130" t="str">
        <f>VLOOKUP($B3562,D1_13!$B$5:$G$367,5,FALSE)&amp;""</f>
        <v/>
      </c>
      <c r="Q3562" s="16"/>
      <c r="R3562" s="17" t="s">
        <v>6666</v>
      </c>
      <c r="S3562" s="72"/>
      <c r="T3562" s="72"/>
      <c r="U3562" s="72"/>
      <c r="V3562" s="72"/>
      <c r="W3562" s="72"/>
      <c r="X3562" s="72"/>
      <c r="Y3562" s="72"/>
      <c r="Z3562" s="72"/>
      <c r="AA3562" s="72"/>
      <c r="AB3562" s="72"/>
      <c r="AC3562" s="72"/>
      <c r="AD3562" s="72"/>
      <c r="AE3562" s="119"/>
      <c r="AF3562" s="130" t="str">
        <f>VLOOKUP($R3562,D1_13!$B$5:$G$367,5,FALSE)&amp;""</f>
        <v/>
      </c>
      <c r="AG3562" s="16"/>
      <c r="AH3562" s="17" t="s">
        <v>5319</v>
      </c>
      <c r="AI3562" s="72"/>
      <c r="AJ3562" s="72"/>
      <c r="AK3562" s="72"/>
      <c r="AL3562" s="72"/>
      <c r="AM3562" s="72"/>
      <c r="AN3562" s="72"/>
      <c r="AO3562" s="72"/>
      <c r="AP3562" s="72"/>
      <c r="AQ3562" s="72"/>
      <c r="AR3562" s="72"/>
      <c r="AS3562" s="72"/>
      <c r="AT3562" s="72"/>
      <c r="AU3562" s="119"/>
      <c r="AV3562" s="130" t="str">
        <f>VLOOKUP($AH3562,D1_13!$B$5:$G$367,5,FALSE)&amp;""</f>
        <v/>
      </c>
      <c r="AW3562" s="16"/>
      <c r="AX3562" s="39"/>
      <c r="AY3562" s="39"/>
      <c r="AZ3562" s="39"/>
      <c r="BA3562" s="1"/>
      <c r="BB3562" s="1"/>
      <c r="BC3562" s="1"/>
      <c r="BD3562" s="1"/>
      <c r="BE3562" s="1"/>
      <c r="BF3562" s="3"/>
      <c r="BG3562" s="3"/>
      <c r="BH3562" s="3"/>
    </row>
    <row r="3563" spans="2:60" s="1" customFormat="1">
      <c r="B3563" s="18"/>
      <c r="C3563" s="73"/>
      <c r="D3563" s="73"/>
      <c r="E3563" s="73"/>
      <c r="F3563" s="73"/>
      <c r="G3563" s="73"/>
      <c r="H3563" s="73"/>
      <c r="I3563" s="73"/>
      <c r="J3563" s="73"/>
      <c r="K3563" s="73"/>
      <c r="L3563" s="73"/>
      <c r="M3563" s="73"/>
      <c r="N3563" s="73"/>
      <c r="O3563" s="121"/>
      <c r="P3563" s="16"/>
      <c r="Q3563" s="16"/>
      <c r="R3563" s="18"/>
      <c r="S3563" s="73"/>
      <c r="T3563" s="73"/>
      <c r="U3563" s="73"/>
      <c r="V3563" s="73"/>
      <c r="W3563" s="73"/>
      <c r="X3563" s="73"/>
      <c r="Y3563" s="73"/>
      <c r="Z3563" s="73"/>
      <c r="AA3563" s="73"/>
      <c r="AB3563" s="73"/>
      <c r="AC3563" s="73"/>
      <c r="AD3563" s="73"/>
      <c r="AE3563" s="121"/>
      <c r="AF3563" s="16"/>
      <c r="AG3563" s="16"/>
      <c r="AH3563" s="18"/>
      <c r="AI3563" s="73"/>
      <c r="AJ3563" s="73"/>
      <c r="AK3563" s="73"/>
      <c r="AL3563" s="73"/>
      <c r="AM3563" s="73"/>
      <c r="AN3563" s="73"/>
      <c r="AO3563" s="73"/>
      <c r="AP3563" s="73"/>
      <c r="AQ3563" s="73"/>
      <c r="AR3563" s="73"/>
      <c r="AS3563" s="73"/>
      <c r="AT3563" s="73"/>
      <c r="AU3563" s="121"/>
      <c r="AV3563" s="16"/>
      <c r="AW3563" s="16"/>
      <c r="AX3563" s="39"/>
      <c r="AY3563" s="39"/>
      <c r="AZ3563" s="39"/>
      <c r="BA3563" s="1"/>
      <c r="BB3563" s="1"/>
      <c r="BC3563" s="1"/>
      <c r="BD3563" s="1"/>
      <c r="BE3563" s="1"/>
      <c r="BF3563" s="3"/>
      <c r="BG3563" s="3"/>
      <c r="BH3563" s="3"/>
    </row>
    <row r="3564" spans="2:60" s="1" customFormat="1" ht="14.25" customHeight="1">
      <c r="B3564" s="17" t="s">
        <v>1048</v>
      </c>
      <c r="C3564" s="72"/>
      <c r="D3564" s="72"/>
      <c r="E3564" s="72"/>
      <c r="F3564" s="72"/>
      <c r="G3564" s="72"/>
      <c r="H3564" s="72"/>
      <c r="I3564" s="72"/>
      <c r="J3564" s="72"/>
      <c r="K3564" s="72"/>
      <c r="L3564" s="72"/>
      <c r="M3564" s="72"/>
      <c r="N3564" s="72"/>
      <c r="O3564" s="119"/>
      <c r="P3564" s="130" t="str">
        <f>VLOOKUP($B3564,D1_13!$B$5:$G$367,5,FALSE)&amp;""</f>
        <v/>
      </c>
      <c r="Q3564" s="16"/>
      <c r="R3564" s="17" t="s">
        <v>4203</v>
      </c>
      <c r="S3564" s="72"/>
      <c r="T3564" s="72"/>
      <c r="U3564" s="72"/>
      <c r="V3564" s="72"/>
      <c r="W3564" s="72"/>
      <c r="X3564" s="72"/>
      <c r="Y3564" s="72"/>
      <c r="Z3564" s="72"/>
      <c r="AA3564" s="72"/>
      <c r="AB3564" s="72"/>
      <c r="AC3564" s="72"/>
      <c r="AD3564" s="72"/>
      <c r="AE3564" s="119"/>
      <c r="AF3564" s="130" t="str">
        <f>VLOOKUP($R3564,D1_13!$B$5:$G$367,5,FALSE)&amp;""</f>
        <v/>
      </c>
      <c r="AG3564" s="16"/>
      <c r="AH3564" s="17" t="s">
        <v>6673</v>
      </c>
      <c r="AI3564" s="72"/>
      <c r="AJ3564" s="72"/>
      <c r="AK3564" s="72"/>
      <c r="AL3564" s="72"/>
      <c r="AM3564" s="72"/>
      <c r="AN3564" s="72"/>
      <c r="AO3564" s="72"/>
      <c r="AP3564" s="72"/>
      <c r="AQ3564" s="72"/>
      <c r="AR3564" s="72"/>
      <c r="AS3564" s="72"/>
      <c r="AT3564" s="72"/>
      <c r="AU3564" s="119"/>
      <c r="AV3564" s="130" t="str">
        <f>VLOOKUP($AH3564,D1_13!$B$5:$G$367,5,FALSE)&amp;""</f>
        <v/>
      </c>
      <c r="AW3564" s="16"/>
      <c r="AX3564" s="39"/>
      <c r="AY3564" s="39"/>
      <c r="AZ3564" s="39"/>
      <c r="BA3564" s="1"/>
      <c r="BB3564" s="1"/>
      <c r="BC3564" s="1"/>
      <c r="BD3564" s="1"/>
      <c r="BE3564" s="1"/>
      <c r="BF3564" s="3"/>
      <c r="BG3564" s="3"/>
      <c r="BH3564" s="3"/>
    </row>
    <row r="3565" spans="2:60" s="1" customFormat="1">
      <c r="B3565" s="18"/>
      <c r="C3565" s="73"/>
      <c r="D3565" s="73"/>
      <c r="E3565" s="73"/>
      <c r="F3565" s="73"/>
      <c r="G3565" s="73"/>
      <c r="H3565" s="73"/>
      <c r="I3565" s="73"/>
      <c r="J3565" s="73"/>
      <c r="K3565" s="73"/>
      <c r="L3565" s="73"/>
      <c r="M3565" s="73"/>
      <c r="N3565" s="73"/>
      <c r="O3565" s="121"/>
      <c r="P3565" s="16"/>
      <c r="Q3565" s="16"/>
      <c r="R3565" s="18"/>
      <c r="S3565" s="73"/>
      <c r="T3565" s="73"/>
      <c r="U3565" s="73"/>
      <c r="V3565" s="73"/>
      <c r="W3565" s="73"/>
      <c r="X3565" s="73"/>
      <c r="Y3565" s="73"/>
      <c r="Z3565" s="73"/>
      <c r="AA3565" s="73"/>
      <c r="AB3565" s="73"/>
      <c r="AC3565" s="73"/>
      <c r="AD3565" s="73"/>
      <c r="AE3565" s="121"/>
      <c r="AF3565" s="16"/>
      <c r="AG3565" s="16"/>
      <c r="AH3565" s="18"/>
      <c r="AI3565" s="73"/>
      <c r="AJ3565" s="73"/>
      <c r="AK3565" s="73"/>
      <c r="AL3565" s="73"/>
      <c r="AM3565" s="73"/>
      <c r="AN3565" s="73"/>
      <c r="AO3565" s="73"/>
      <c r="AP3565" s="73"/>
      <c r="AQ3565" s="73"/>
      <c r="AR3565" s="73"/>
      <c r="AS3565" s="73"/>
      <c r="AT3565" s="73"/>
      <c r="AU3565" s="121"/>
      <c r="AV3565" s="16"/>
      <c r="AW3565" s="16"/>
      <c r="AX3565" s="39"/>
      <c r="AY3565" s="39"/>
      <c r="AZ3565" s="39"/>
      <c r="BA3565" s="1"/>
      <c r="BB3565" s="1"/>
      <c r="BC3565" s="1"/>
      <c r="BD3565" s="1"/>
      <c r="BE3565" s="1"/>
      <c r="BF3565" s="3"/>
      <c r="BG3565" s="3"/>
      <c r="BH3565" s="3"/>
    </row>
    <row r="3566" spans="2:60" s="1" customFormat="1" ht="14.25" customHeight="1">
      <c r="B3566" s="17" t="s">
        <v>6676</v>
      </c>
      <c r="C3566" s="72"/>
      <c r="D3566" s="72"/>
      <c r="E3566" s="72"/>
      <c r="F3566" s="72"/>
      <c r="G3566" s="72"/>
      <c r="H3566" s="72"/>
      <c r="I3566" s="72"/>
      <c r="J3566" s="72"/>
      <c r="K3566" s="72"/>
      <c r="L3566" s="72"/>
      <c r="M3566" s="72"/>
      <c r="N3566" s="72"/>
      <c r="O3566" s="119"/>
      <c r="P3566" s="130" t="str">
        <f>VLOOKUP($B3566,D1_13!$B$5:$G$367,5,FALSE)&amp;""</f>
        <v/>
      </c>
      <c r="Q3566" s="16"/>
      <c r="R3566" s="17" t="s">
        <v>6573</v>
      </c>
      <c r="S3566" s="72"/>
      <c r="T3566" s="72"/>
      <c r="U3566" s="72"/>
      <c r="V3566" s="72"/>
      <c r="W3566" s="72"/>
      <c r="X3566" s="72"/>
      <c r="Y3566" s="72"/>
      <c r="Z3566" s="72"/>
      <c r="AA3566" s="72"/>
      <c r="AB3566" s="72"/>
      <c r="AC3566" s="72"/>
      <c r="AD3566" s="72"/>
      <c r="AE3566" s="119"/>
      <c r="AF3566" s="130" t="str">
        <f>VLOOKUP($R3566,D1_13!$B$5:$G$367,5,FALSE)&amp;""</f>
        <v/>
      </c>
      <c r="AG3566" s="16"/>
      <c r="AH3566" s="17" t="s">
        <v>5312</v>
      </c>
      <c r="AI3566" s="72"/>
      <c r="AJ3566" s="72"/>
      <c r="AK3566" s="72"/>
      <c r="AL3566" s="72"/>
      <c r="AM3566" s="72"/>
      <c r="AN3566" s="72"/>
      <c r="AO3566" s="72"/>
      <c r="AP3566" s="72"/>
      <c r="AQ3566" s="72"/>
      <c r="AR3566" s="72"/>
      <c r="AS3566" s="72"/>
      <c r="AT3566" s="72"/>
      <c r="AU3566" s="119"/>
      <c r="AV3566" s="130" t="str">
        <f>VLOOKUP($AH3566,D1_13!$B$5:$G$367,5,FALSE)&amp;""</f>
        <v/>
      </c>
      <c r="AW3566" s="16"/>
      <c r="AX3566" s="39"/>
      <c r="AY3566" s="39"/>
      <c r="AZ3566" s="39"/>
      <c r="BA3566" s="1"/>
      <c r="BB3566" s="1"/>
      <c r="BC3566" s="1"/>
      <c r="BD3566" s="1"/>
      <c r="BE3566" s="1"/>
      <c r="BF3566" s="3"/>
      <c r="BG3566" s="3"/>
      <c r="BH3566" s="3"/>
    </row>
    <row r="3567" spans="2:60" s="1" customFormat="1">
      <c r="B3567" s="18"/>
      <c r="C3567" s="73"/>
      <c r="D3567" s="73"/>
      <c r="E3567" s="73"/>
      <c r="F3567" s="73"/>
      <c r="G3567" s="73"/>
      <c r="H3567" s="73"/>
      <c r="I3567" s="73"/>
      <c r="J3567" s="73"/>
      <c r="K3567" s="73"/>
      <c r="L3567" s="73"/>
      <c r="M3567" s="73"/>
      <c r="N3567" s="73"/>
      <c r="O3567" s="121"/>
      <c r="P3567" s="16"/>
      <c r="Q3567" s="16"/>
      <c r="R3567" s="18"/>
      <c r="S3567" s="73"/>
      <c r="T3567" s="73"/>
      <c r="U3567" s="73"/>
      <c r="V3567" s="73"/>
      <c r="W3567" s="73"/>
      <c r="X3567" s="73"/>
      <c r="Y3567" s="73"/>
      <c r="Z3567" s="73"/>
      <c r="AA3567" s="73"/>
      <c r="AB3567" s="73"/>
      <c r="AC3567" s="73"/>
      <c r="AD3567" s="73"/>
      <c r="AE3567" s="121"/>
      <c r="AF3567" s="16"/>
      <c r="AG3567" s="16"/>
      <c r="AH3567" s="18"/>
      <c r="AI3567" s="73"/>
      <c r="AJ3567" s="73"/>
      <c r="AK3567" s="73"/>
      <c r="AL3567" s="73"/>
      <c r="AM3567" s="73"/>
      <c r="AN3567" s="73"/>
      <c r="AO3567" s="73"/>
      <c r="AP3567" s="73"/>
      <c r="AQ3567" s="73"/>
      <c r="AR3567" s="73"/>
      <c r="AS3567" s="73"/>
      <c r="AT3567" s="73"/>
      <c r="AU3567" s="121"/>
      <c r="AV3567" s="16"/>
      <c r="AW3567" s="16"/>
      <c r="AX3567" s="39"/>
      <c r="AY3567" s="39"/>
      <c r="AZ3567" s="39"/>
      <c r="BA3567" s="1"/>
      <c r="BB3567" s="1"/>
      <c r="BC3567" s="1"/>
      <c r="BD3567" s="1"/>
      <c r="BE3567" s="1"/>
      <c r="BF3567" s="3"/>
      <c r="BG3567" s="3"/>
      <c r="BH3567" s="3"/>
    </row>
    <row r="3568" spans="2:60" s="1" customFormat="1" ht="14.25" customHeight="1">
      <c r="B3568" s="17" t="s">
        <v>6681</v>
      </c>
      <c r="C3568" s="72"/>
      <c r="D3568" s="72"/>
      <c r="E3568" s="72"/>
      <c r="F3568" s="72"/>
      <c r="G3568" s="72"/>
      <c r="H3568" s="72"/>
      <c r="I3568" s="72"/>
      <c r="J3568" s="72"/>
      <c r="K3568" s="72"/>
      <c r="L3568" s="72"/>
      <c r="M3568" s="72"/>
      <c r="N3568" s="72"/>
      <c r="O3568" s="119"/>
      <c r="P3568" s="130" t="str">
        <f>VLOOKUP($B3568,D1_13!$B$5:$G$367,5,FALSE)&amp;""</f>
        <v/>
      </c>
      <c r="Q3568" s="16"/>
      <c r="R3568" s="17" t="s">
        <v>6683</v>
      </c>
      <c r="S3568" s="72"/>
      <c r="T3568" s="72"/>
      <c r="U3568" s="72"/>
      <c r="V3568" s="72"/>
      <c r="W3568" s="72"/>
      <c r="X3568" s="72"/>
      <c r="Y3568" s="72"/>
      <c r="Z3568" s="72"/>
      <c r="AA3568" s="72"/>
      <c r="AB3568" s="72"/>
      <c r="AC3568" s="72"/>
      <c r="AD3568" s="72"/>
      <c r="AE3568" s="119"/>
      <c r="AF3568" s="130" t="str">
        <f>VLOOKUP($R3568,D1_13!$B$5:$G$367,5,FALSE)&amp;""</f>
        <v/>
      </c>
      <c r="AG3568" s="16"/>
      <c r="AH3568" s="17" t="s">
        <v>6684</v>
      </c>
      <c r="AI3568" s="72"/>
      <c r="AJ3568" s="72"/>
      <c r="AK3568" s="72"/>
      <c r="AL3568" s="72"/>
      <c r="AM3568" s="72"/>
      <c r="AN3568" s="72"/>
      <c r="AO3568" s="72"/>
      <c r="AP3568" s="72"/>
      <c r="AQ3568" s="72"/>
      <c r="AR3568" s="72"/>
      <c r="AS3568" s="72"/>
      <c r="AT3568" s="72"/>
      <c r="AU3568" s="119"/>
      <c r="AV3568" s="130" t="str">
        <f>VLOOKUP($AH3568,D1_13!$B$5:$G$367,5,FALSE)&amp;""</f>
        <v/>
      </c>
      <c r="AW3568" s="16"/>
      <c r="AX3568" s="39"/>
      <c r="AY3568" s="39"/>
      <c r="AZ3568" s="39"/>
      <c r="BA3568" s="1"/>
      <c r="BB3568" s="1"/>
      <c r="BC3568" s="1"/>
      <c r="BD3568" s="1"/>
      <c r="BE3568" s="1"/>
      <c r="BF3568" s="3"/>
      <c r="BG3568" s="3"/>
      <c r="BH3568" s="3"/>
    </row>
    <row r="3569" spans="2:60" s="1" customFormat="1">
      <c r="B3569" s="18"/>
      <c r="C3569" s="73"/>
      <c r="D3569" s="73"/>
      <c r="E3569" s="73"/>
      <c r="F3569" s="73"/>
      <c r="G3569" s="73"/>
      <c r="H3569" s="73"/>
      <c r="I3569" s="73"/>
      <c r="J3569" s="73"/>
      <c r="K3569" s="73"/>
      <c r="L3569" s="73"/>
      <c r="M3569" s="73"/>
      <c r="N3569" s="73"/>
      <c r="O3569" s="121"/>
      <c r="P3569" s="16"/>
      <c r="Q3569" s="16"/>
      <c r="R3569" s="18"/>
      <c r="S3569" s="73"/>
      <c r="T3569" s="73"/>
      <c r="U3569" s="73"/>
      <c r="V3569" s="73"/>
      <c r="W3569" s="73"/>
      <c r="X3569" s="73"/>
      <c r="Y3569" s="73"/>
      <c r="Z3569" s="73"/>
      <c r="AA3569" s="73"/>
      <c r="AB3569" s="73"/>
      <c r="AC3569" s="73"/>
      <c r="AD3569" s="73"/>
      <c r="AE3569" s="121"/>
      <c r="AF3569" s="16"/>
      <c r="AG3569" s="16"/>
      <c r="AH3569" s="18"/>
      <c r="AI3569" s="73"/>
      <c r="AJ3569" s="73"/>
      <c r="AK3569" s="73"/>
      <c r="AL3569" s="73"/>
      <c r="AM3569" s="73"/>
      <c r="AN3569" s="73"/>
      <c r="AO3569" s="73"/>
      <c r="AP3569" s="73"/>
      <c r="AQ3569" s="73"/>
      <c r="AR3569" s="73"/>
      <c r="AS3569" s="73"/>
      <c r="AT3569" s="73"/>
      <c r="AU3569" s="121"/>
      <c r="AV3569" s="16"/>
      <c r="AW3569" s="16"/>
      <c r="AX3569" s="39"/>
      <c r="AY3569" s="39"/>
      <c r="AZ3569" s="39"/>
      <c r="BA3569" s="1"/>
      <c r="BB3569" s="1"/>
      <c r="BC3569" s="1"/>
      <c r="BD3569" s="1"/>
      <c r="BE3569" s="1"/>
      <c r="BF3569" s="3"/>
      <c r="BG3569" s="3"/>
      <c r="BH3569" s="3"/>
    </row>
    <row r="3570" spans="2:60" s="1" customFormat="1" ht="14.25" customHeight="1">
      <c r="B3570" s="17" t="s">
        <v>6231</v>
      </c>
      <c r="C3570" s="72"/>
      <c r="D3570" s="72"/>
      <c r="E3570" s="72"/>
      <c r="F3570" s="72"/>
      <c r="G3570" s="72"/>
      <c r="H3570" s="72"/>
      <c r="I3570" s="72"/>
      <c r="J3570" s="72"/>
      <c r="K3570" s="72"/>
      <c r="L3570" s="72"/>
      <c r="M3570" s="72"/>
      <c r="N3570" s="72"/>
      <c r="O3570" s="119"/>
      <c r="P3570" s="130" t="str">
        <f>VLOOKUP($B3570,D1_13!$B$5:$G$367,5,FALSE)&amp;""</f>
        <v/>
      </c>
      <c r="Q3570" s="16"/>
      <c r="R3570" s="17" t="s">
        <v>1690</v>
      </c>
      <c r="S3570" s="72"/>
      <c r="T3570" s="72"/>
      <c r="U3570" s="72"/>
      <c r="V3570" s="72"/>
      <c r="W3570" s="72"/>
      <c r="X3570" s="72"/>
      <c r="Y3570" s="72"/>
      <c r="Z3570" s="72"/>
      <c r="AA3570" s="72"/>
      <c r="AB3570" s="72"/>
      <c r="AC3570" s="72"/>
      <c r="AD3570" s="72"/>
      <c r="AE3570" s="119"/>
      <c r="AF3570" s="130" t="str">
        <f>VLOOKUP($R3570,D1_13!$B$5:$G$367,5,FALSE)&amp;""</f>
        <v/>
      </c>
      <c r="AG3570" s="16"/>
      <c r="AH3570" s="17" t="s">
        <v>6686</v>
      </c>
      <c r="AI3570" s="72"/>
      <c r="AJ3570" s="72"/>
      <c r="AK3570" s="72"/>
      <c r="AL3570" s="72"/>
      <c r="AM3570" s="72"/>
      <c r="AN3570" s="72"/>
      <c r="AO3570" s="72"/>
      <c r="AP3570" s="72"/>
      <c r="AQ3570" s="72"/>
      <c r="AR3570" s="72"/>
      <c r="AS3570" s="72"/>
      <c r="AT3570" s="72"/>
      <c r="AU3570" s="119"/>
      <c r="AV3570" s="130" t="str">
        <f>VLOOKUP($AH3570,D1_13!$B$5:$G$367,5,FALSE)&amp;""</f>
        <v/>
      </c>
      <c r="AW3570" s="16"/>
      <c r="AX3570" s="39"/>
      <c r="AY3570" s="39"/>
      <c r="AZ3570" s="39"/>
      <c r="BA3570" s="1"/>
      <c r="BB3570" s="1"/>
      <c r="BC3570" s="1"/>
      <c r="BD3570" s="1"/>
      <c r="BE3570" s="1"/>
      <c r="BF3570" s="3"/>
      <c r="BG3570" s="3"/>
      <c r="BH3570" s="3"/>
    </row>
    <row r="3571" spans="2:60" s="1" customFormat="1">
      <c r="B3571" s="18"/>
      <c r="C3571" s="73"/>
      <c r="D3571" s="73"/>
      <c r="E3571" s="73"/>
      <c r="F3571" s="73"/>
      <c r="G3571" s="73"/>
      <c r="H3571" s="73"/>
      <c r="I3571" s="73"/>
      <c r="J3571" s="73"/>
      <c r="K3571" s="73"/>
      <c r="L3571" s="73"/>
      <c r="M3571" s="73"/>
      <c r="N3571" s="73"/>
      <c r="O3571" s="121"/>
      <c r="P3571" s="16"/>
      <c r="Q3571" s="16"/>
      <c r="R3571" s="18"/>
      <c r="S3571" s="73"/>
      <c r="T3571" s="73"/>
      <c r="U3571" s="73"/>
      <c r="V3571" s="73"/>
      <c r="W3571" s="73"/>
      <c r="X3571" s="73"/>
      <c r="Y3571" s="73"/>
      <c r="Z3571" s="73"/>
      <c r="AA3571" s="73"/>
      <c r="AB3571" s="73"/>
      <c r="AC3571" s="73"/>
      <c r="AD3571" s="73"/>
      <c r="AE3571" s="121"/>
      <c r="AF3571" s="16"/>
      <c r="AG3571" s="16"/>
      <c r="AH3571" s="18"/>
      <c r="AI3571" s="73"/>
      <c r="AJ3571" s="73"/>
      <c r="AK3571" s="73"/>
      <c r="AL3571" s="73"/>
      <c r="AM3571" s="73"/>
      <c r="AN3571" s="73"/>
      <c r="AO3571" s="73"/>
      <c r="AP3571" s="73"/>
      <c r="AQ3571" s="73"/>
      <c r="AR3571" s="73"/>
      <c r="AS3571" s="73"/>
      <c r="AT3571" s="73"/>
      <c r="AU3571" s="121"/>
      <c r="AV3571" s="16"/>
      <c r="AW3571" s="16"/>
      <c r="AX3571" s="39"/>
      <c r="AY3571" s="39"/>
      <c r="AZ3571" s="39"/>
      <c r="BA3571" s="1"/>
      <c r="BB3571" s="1"/>
      <c r="BC3571" s="1"/>
      <c r="BD3571" s="1"/>
      <c r="BE3571" s="1"/>
      <c r="BF3571" s="3"/>
      <c r="BG3571" s="3"/>
      <c r="BH3571" s="3"/>
    </row>
    <row r="3572" spans="2:60" s="1" customFormat="1" ht="14.25" customHeight="1">
      <c r="B3572" s="17" t="s">
        <v>6688</v>
      </c>
      <c r="C3572" s="72"/>
      <c r="D3572" s="72"/>
      <c r="E3572" s="72"/>
      <c r="F3572" s="72"/>
      <c r="G3572" s="72"/>
      <c r="H3572" s="72"/>
      <c r="I3572" s="72"/>
      <c r="J3572" s="72"/>
      <c r="K3572" s="72"/>
      <c r="L3572" s="72"/>
      <c r="M3572" s="72"/>
      <c r="N3572" s="72"/>
      <c r="O3572" s="119"/>
      <c r="P3572" s="130" t="str">
        <f>VLOOKUP($B3572,D1_13!$B$5:$G$367,5,FALSE)&amp;""</f>
        <v/>
      </c>
      <c r="Q3572" s="16"/>
      <c r="R3572" s="17" t="s">
        <v>2786</v>
      </c>
      <c r="S3572" s="72"/>
      <c r="T3572" s="72"/>
      <c r="U3572" s="72"/>
      <c r="V3572" s="72"/>
      <c r="W3572" s="72"/>
      <c r="X3572" s="72"/>
      <c r="Y3572" s="72"/>
      <c r="Z3572" s="72"/>
      <c r="AA3572" s="72"/>
      <c r="AB3572" s="72"/>
      <c r="AC3572" s="72"/>
      <c r="AD3572" s="72"/>
      <c r="AE3572" s="119"/>
      <c r="AF3572" s="130" t="str">
        <f>VLOOKUP($R3572,D1_13!$B$5:$G$367,5,FALSE)&amp;""</f>
        <v/>
      </c>
      <c r="AG3572" s="16"/>
      <c r="AH3572" s="17" t="s">
        <v>812</v>
      </c>
      <c r="AI3572" s="72"/>
      <c r="AJ3572" s="72"/>
      <c r="AK3572" s="72"/>
      <c r="AL3572" s="72"/>
      <c r="AM3572" s="72"/>
      <c r="AN3572" s="72"/>
      <c r="AO3572" s="72"/>
      <c r="AP3572" s="72"/>
      <c r="AQ3572" s="72"/>
      <c r="AR3572" s="72"/>
      <c r="AS3572" s="72"/>
      <c r="AT3572" s="72"/>
      <c r="AU3572" s="119"/>
      <c r="AV3572" s="130" t="str">
        <f>VLOOKUP($AH3572,D1_13!$B$5:$G$367,5,FALSE)&amp;""</f>
        <v/>
      </c>
      <c r="AW3572" s="16"/>
      <c r="AX3572" s="39"/>
      <c r="AY3572" s="39"/>
      <c r="AZ3572" s="39"/>
      <c r="BA3572" s="1"/>
      <c r="BB3572" s="1"/>
      <c r="BC3572" s="1"/>
      <c r="BD3572" s="1"/>
      <c r="BE3572" s="1"/>
      <c r="BF3572" s="3"/>
      <c r="BG3572" s="3"/>
      <c r="BH3572" s="3"/>
    </row>
    <row r="3573" spans="2:60" s="1" customFormat="1">
      <c r="B3573" s="18"/>
      <c r="C3573" s="73"/>
      <c r="D3573" s="73"/>
      <c r="E3573" s="73"/>
      <c r="F3573" s="73"/>
      <c r="G3573" s="73"/>
      <c r="H3573" s="73"/>
      <c r="I3573" s="73"/>
      <c r="J3573" s="73"/>
      <c r="K3573" s="73"/>
      <c r="L3573" s="73"/>
      <c r="M3573" s="73"/>
      <c r="N3573" s="73"/>
      <c r="O3573" s="121"/>
      <c r="P3573" s="16"/>
      <c r="Q3573" s="16"/>
      <c r="R3573" s="18"/>
      <c r="S3573" s="73"/>
      <c r="T3573" s="73"/>
      <c r="U3573" s="73"/>
      <c r="V3573" s="73"/>
      <c r="W3573" s="73"/>
      <c r="X3573" s="73"/>
      <c r="Y3573" s="73"/>
      <c r="Z3573" s="73"/>
      <c r="AA3573" s="73"/>
      <c r="AB3573" s="73"/>
      <c r="AC3573" s="73"/>
      <c r="AD3573" s="73"/>
      <c r="AE3573" s="121"/>
      <c r="AF3573" s="16"/>
      <c r="AG3573" s="16"/>
      <c r="AH3573" s="18"/>
      <c r="AI3573" s="73"/>
      <c r="AJ3573" s="73"/>
      <c r="AK3573" s="73"/>
      <c r="AL3573" s="73"/>
      <c r="AM3573" s="73"/>
      <c r="AN3573" s="73"/>
      <c r="AO3573" s="73"/>
      <c r="AP3573" s="73"/>
      <c r="AQ3573" s="73"/>
      <c r="AR3573" s="73"/>
      <c r="AS3573" s="73"/>
      <c r="AT3573" s="73"/>
      <c r="AU3573" s="121"/>
      <c r="AV3573" s="16"/>
      <c r="AW3573" s="16"/>
      <c r="AX3573" s="39"/>
      <c r="AY3573" s="39"/>
      <c r="AZ3573" s="39"/>
      <c r="BA3573" s="1"/>
      <c r="BB3573" s="1"/>
      <c r="BC3573" s="1"/>
      <c r="BD3573" s="1"/>
      <c r="BE3573" s="1"/>
      <c r="BF3573" s="3"/>
      <c r="BG3573" s="3"/>
      <c r="BH3573" s="3"/>
    </row>
    <row r="3574" spans="2:60" s="1" customFormat="1" ht="14.25" customHeight="1">
      <c r="B3574" s="17" t="s">
        <v>6690</v>
      </c>
      <c r="C3574" s="72"/>
      <c r="D3574" s="72"/>
      <c r="E3574" s="72"/>
      <c r="F3574" s="72"/>
      <c r="G3574" s="72"/>
      <c r="H3574" s="72"/>
      <c r="I3574" s="72"/>
      <c r="J3574" s="72"/>
      <c r="K3574" s="72"/>
      <c r="L3574" s="72"/>
      <c r="M3574" s="72"/>
      <c r="N3574" s="72"/>
      <c r="O3574" s="119"/>
      <c r="P3574" s="130" t="str">
        <f>VLOOKUP($B3574,D1_13!$B$5:$G$367,5,FALSE)&amp;""</f>
        <v/>
      </c>
      <c r="Q3574" s="16"/>
      <c r="R3574" s="17" t="s">
        <v>6692</v>
      </c>
      <c r="S3574" s="72"/>
      <c r="T3574" s="72"/>
      <c r="U3574" s="72"/>
      <c r="V3574" s="72"/>
      <c r="W3574" s="72"/>
      <c r="X3574" s="72"/>
      <c r="Y3574" s="72"/>
      <c r="Z3574" s="72"/>
      <c r="AA3574" s="72"/>
      <c r="AB3574" s="72"/>
      <c r="AC3574" s="72"/>
      <c r="AD3574" s="72"/>
      <c r="AE3574" s="119"/>
      <c r="AF3574" s="130" t="str">
        <f>VLOOKUP($R3574,D1_13!$B$5:$G$367,5,FALSE)&amp;""</f>
        <v/>
      </c>
      <c r="AG3574" s="16"/>
      <c r="AH3574" s="17" t="s">
        <v>1118</v>
      </c>
      <c r="AI3574" s="72"/>
      <c r="AJ3574" s="72"/>
      <c r="AK3574" s="72"/>
      <c r="AL3574" s="72"/>
      <c r="AM3574" s="72"/>
      <c r="AN3574" s="72"/>
      <c r="AO3574" s="72"/>
      <c r="AP3574" s="72"/>
      <c r="AQ3574" s="72"/>
      <c r="AR3574" s="72"/>
      <c r="AS3574" s="72"/>
      <c r="AT3574" s="72"/>
      <c r="AU3574" s="119"/>
      <c r="AV3574" s="130" t="str">
        <f>VLOOKUP($AH3574,D1_13!$B$5:$G$367,5,FALSE)&amp;""</f>
        <v/>
      </c>
      <c r="AW3574" s="16"/>
      <c r="AX3574" s="39"/>
      <c r="AY3574" s="39"/>
      <c r="AZ3574" s="39"/>
      <c r="BA3574" s="1"/>
      <c r="BB3574" s="1"/>
      <c r="BC3574" s="1"/>
      <c r="BD3574" s="1"/>
      <c r="BE3574" s="1"/>
      <c r="BF3574" s="3"/>
      <c r="BG3574" s="3"/>
      <c r="BH3574" s="3"/>
    </row>
    <row r="3575" spans="2:60" s="1" customFormat="1">
      <c r="B3575" s="18"/>
      <c r="C3575" s="73"/>
      <c r="D3575" s="73"/>
      <c r="E3575" s="73"/>
      <c r="F3575" s="73"/>
      <c r="G3575" s="73"/>
      <c r="H3575" s="73"/>
      <c r="I3575" s="73"/>
      <c r="J3575" s="73"/>
      <c r="K3575" s="73"/>
      <c r="L3575" s="73"/>
      <c r="M3575" s="73"/>
      <c r="N3575" s="73"/>
      <c r="O3575" s="121"/>
      <c r="P3575" s="16"/>
      <c r="Q3575" s="16"/>
      <c r="R3575" s="18"/>
      <c r="S3575" s="73"/>
      <c r="T3575" s="73"/>
      <c r="U3575" s="73"/>
      <c r="V3575" s="73"/>
      <c r="W3575" s="73"/>
      <c r="X3575" s="73"/>
      <c r="Y3575" s="73"/>
      <c r="Z3575" s="73"/>
      <c r="AA3575" s="73"/>
      <c r="AB3575" s="73"/>
      <c r="AC3575" s="73"/>
      <c r="AD3575" s="73"/>
      <c r="AE3575" s="121"/>
      <c r="AF3575" s="16"/>
      <c r="AG3575" s="16"/>
      <c r="AH3575" s="18"/>
      <c r="AI3575" s="73"/>
      <c r="AJ3575" s="73"/>
      <c r="AK3575" s="73"/>
      <c r="AL3575" s="73"/>
      <c r="AM3575" s="73"/>
      <c r="AN3575" s="73"/>
      <c r="AO3575" s="73"/>
      <c r="AP3575" s="73"/>
      <c r="AQ3575" s="73"/>
      <c r="AR3575" s="73"/>
      <c r="AS3575" s="73"/>
      <c r="AT3575" s="73"/>
      <c r="AU3575" s="121"/>
      <c r="AV3575" s="16"/>
      <c r="AW3575" s="16"/>
      <c r="AX3575" s="39"/>
      <c r="AY3575" s="39"/>
      <c r="AZ3575" s="39"/>
      <c r="BA3575" s="1"/>
      <c r="BB3575" s="1"/>
      <c r="BC3575" s="1"/>
      <c r="BD3575" s="1"/>
      <c r="BE3575" s="1"/>
      <c r="BF3575" s="3"/>
      <c r="BG3575" s="3"/>
      <c r="BH3575" s="3"/>
    </row>
    <row r="3576" spans="2:60" s="1" customFormat="1" ht="14.25" customHeight="1">
      <c r="B3576" s="17" t="s">
        <v>6693</v>
      </c>
      <c r="C3576" s="72"/>
      <c r="D3576" s="72"/>
      <c r="E3576" s="72"/>
      <c r="F3576" s="72"/>
      <c r="G3576" s="72"/>
      <c r="H3576" s="72"/>
      <c r="I3576" s="72"/>
      <c r="J3576" s="72"/>
      <c r="K3576" s="72"/>
      <c r="L3576" s="72"/>
      <c r="M3576" s="72"/>
      <c r="N3576" s="72"/>
      <c r="O3576" s="119"/>
      <c r="P3576" s="130" t="str">
        <f>VLOOKUP($B3576,D1_13!$B$5:$G$367,5,FALSE)&amp;""</f>
        <v/>
      </c>
      <c r="Q3576" s="16"/>
      <c r="R3576" s="17" t="s">
        <v>5632</v>
      </c>
      <c r="S3576" s="72"/>
      <c r="T3576" s="72"/>
      <c r="U3576" s="72"/>
      <c r="V3576" s="72"/>
      <c r="W3576" s="72"/>
      <c r="X3576" s="72"/>
      <c r="Y3576" s="72"/>
      <c r="Z3576" s="72"/>
      <c r="AA3576" s="72"/>
      <c r="AB3576" s="72"/>
      <c r="AC3576" s="72"/>
      <c r="AD3576" s="72"/>
      <c r="AE3576" s="119"/>
      <c r="AF3576" s="130" t="str">
        <f>VLOOKUP($R3576,D1_13!$B$5:$G$367,5,FALSE)&amp;""</f>
        <v/>
      </c>
      <c r="AG3576" s="16"/>
      <c r="AH3576" s="17" t="s">
        <v>6663</v>
      </c>
      <c r="AI3576" s="72"/>
      <c r="AJ3576" s="72"/>
      <c r="AK3576" s="72"/>
      <c r="AL3576" s="72"/>
      <c r="AM3576" s="72"/>
      <c r="AN3576" s="72"/>
      <c r="AO3576" s="72"/>
      <c r="AP3576" s="72"/>
      <c r="AQ3576" s="72"/>
      <c r="AR3576" s="72"/>
      <c r="AS3576" s="72"/>
      <c r="AT3576" s="72"/>
      <c r="AU3576" s="119"/>
      <c r="AV3576" s="130" t="str">
        <f>VLOOKUP($AH3576,D1_13!$B$5:$G$367,5,FALSE)&amp;""</f>
        <v/>
      </c>
      <c r="AW3576" s="16"/>
      <c r="AX3576" s="39"/>
      <c r="AY3576" s="39"/>
      <c r="AZ3576" s="39"/>
      <c r="BA3576" s="1"/>
      <c r="BB3576" s="1"/>
      <c r="BC3576" s="1"/>
      <c r="BD3576" s="1"/>
      <c r="BE3576" s="1"/>
      <c r="BF3576" s="3"/>
      <c r="BG3576" s="3"/>
      <c r="BH3576" s="3"/>
    </row>
    <row r="3577" spans="2:60" s="1" customFormat="1">
      <c r="B3577" s="18"/>
      <c r="C3577" s="73"/>
      <c r="D3577" s="73"/>
      <c r="E3577" s="73"/>
      <c r="F3577" s="73"/>
      <c r="G3577" s="73"/>
      <c r="H3577" s="73"/>
      <c r="I3577" s="73"/>
      <c r="J3577" s="73"/>
      <c r="K3577" s="73"/>
      <c r="L3577" s="73"/>
      <c r="M3577" s="73"/>
      <c r="N3577" s="73"/>
      <c r="O3577" s="121"/>
      <c r="P3577" s="16"/>
      <c r="Q3577" s="16"/>
      <c r="R3577" s="18"/>
      <c r="S3577" s="73"/>
      <c r="T3577" s="73"/>
      <c r="U3577" s="73"/>
      <c r="V3577" s="73"/>
      <c r="W3577" s="73"/>
      <c r="X3577" s="73"/>
      <c r="Y3577" s="73"/>
      <c r="Z3577" s="73"/>
      <c r="AA3577" s="73"/>
      <c r="AB3577" s="73"/>
      <c r="AC3577" s="73"/>
      <c r="AD3577" s="73"/>
      <c r="AE3577" s="121"/>
      <c r="AF3577" s="16"/>
      <c r="AG3577" s="16"/>
      <c r="AH3577" s="18"/>
      <c r="AI3577" s="73"/>
      <c r="AJ3577" s="73"/>
      <c r="AK3577" s="73"/>
      <c r="AL3577" s="73"/>
      <c r="AM3577" s="73"/>
      <c r="AN3577" s="73"/>
      <c r="AO3577" s="73"/>
      <c r="AP3577" s="73"/>
      <c r="AQ3577" s="73"/>
      <c r="AR3577" s="73"/>
      <c r="AS3577" s="73"/>
      <c r="AT3577" s="73"/>
      <c r="AU3577" s="121"/>
      <c r="AV3577" s="16"/>
      <c r="AW3577" s="16"/>
      <c r="AX3577" s="39"/>
      <c r="AY3577" s="39"/>
      <c r="AZ3577" s="39"/>
      <c r="BA3577" s="1"/>
      <c r="BB3577" s="1"/>
      <c r="BC3577" s="1"/>
      <c r="BD3577" s="1"/>
      <c r="BE3577" s="1"/>
      <c r="BF3577" s="3"/>
      <c r="BG3577" s="3"/>
      <c r="BH3577" s="3"/>
    </row>
    <row r="3578" spans="2:60" s="1" customFormat="1" ht="14.25" customHeight="1">
      <c r="B3578" s="17" t="s">
        <v>6697</v>
      </c>
      <c r="C3578" s="72"/>
      <c r="D3578" s="72"/>
      <c r="E3578" s="72"/>
      <c r="F3578" s="72"/>
      <c r="G3578" s="72"/>
      <c r="H3578" s="72"/>
      <c r="I3578" s="72"/>
      <c r="J3578" s="72"/>
      <c r="K3578" s="72"/>
      <c r="L3578" s="72"/>
      <c r="M3578" s="72"/>
      <c r="N3578" s="72"/>
      <c r="O3578" s="119"/>
      <c r="P3578" s="130" t="str">
        <f>VLOOKUP($B3578,D1_13!$B$5:$G$367,5,FALSE)&amp;""</f>
        <v/>
      </c>
      <c r="Q3578" s="16"/>
      <c r="R3578" s="17" t="s">
        <v>6699</v>
      </c>
      <c r="S3578" s="72"/>
      <c r="T3578" s="72"/>
      <c r="U3578" s="72"/>
      <c r="V3578" s="72"/>
      <c r="W3578" s="72"/>
      <c r="X3578" s="72"/>
      <c r="Y3578" s="72"/>
      <c r="Z3578" s="72"/>
      <c r="AA3578" s="72"/>
      <c r="AB3578" s="72"/>
      <c r="AC3578" s="72"/>
      <c r="AD3578" s="72"/>
      <c r="AE3578" s="119"/>
      <c r="AF3578" s="130" t="str">
        <f>VLOOKUP($R3578,D1_13!$B$5:$G$367,5,FALSE)&amp;""</f>
        <v/>
      </c>
      <c r="AG3578" s="16"/>
      <c r="AH3578" s="17" t="s">
        <v>6702</v>
      </c>
      <c r="AI3578" s="72"/>
      <c r="AJ3578" s="72"/>
      <c r="AK3578" s="72"/>
      <c r="AL3578" s="72"/>
      <c r="AM3578" s="72"/>
      <c r="AN3578" s="72"/>
      <c r="AO3578" s="72"/>
      <c r="AP3578" s="72"/>
      <c r="AQ3578" s="72"/>
      <c r="AR3578" s="72"/>
      <c r="AS3578" s="72"/>
      <c r="AT3578" s="72"/>
      <c r="AU3578" s="119"/>
      <c r="AV3578" s="130" t="str">
        <f>VLOOKUP($AH3578,D1_13!$B$5:$G$367,5,FALSE)&amp;""</f>
        <v/>
      </c>
      <c r="AW3578" s="16"/>
      <c r="AX3578" s="39"/>
      <c r="AY3578" s="39"/>
      <c r="AZ3578" s="39"/>
      <c r="BA3578" s="1"/>
      <c r="BB3578" s="1"/>
      <c r="BC3578" s="1"/>
      <c r="BD3578" s="1"/>
      <c r="BE3578" s="1"/>
      <c r="BF3578" s="3"/>
      <c r="BG3578" s="3"/>
      <c r="BH3578" s="3"/>
    </row>
    <row r="3579" spans="2:60" s="1" customFormat="1">
      <c r="B3579" s="18"/>
      <c r="C3579" s="73"/>
      <c r="D3579" s="73"/>
      <c r="E3579" s="73"/>
      <c r="F3579" s="73"/>
      <c r="G3579" s="73"/>
      <c r="H3579" s="73"/>
      <c r="I3579" s="73"/>
      <c r="J3579" s="73"/>
      <c r="K3579" s="73"/>
      <c r="L3579" s="73"/>
      <c r="M3579" s="73"/>
      <c r="N3579" s="73"/>
      <c r="O3579" s="121"/>
      <c r="P3579" s="16"/>
      <c r="Q3579" s="16"/>
      <c r="R3579" s="18"/>
      <c r="S3579" s="73"/>
      <c r="T3579" s="73"/>
      <c r="U3579" s="73"/>
      <c r="V3579" s="73"/>
      <c r="W3579" s="73"/>
      <c r="X3579" s="73"/>
      <c r="Y3579" s="73"/>
      <c r="Z3579" s="73"/>
      <c r="AA3579" s="73"/>
      <c r="AB3579" s="73"/>
      <c r="AC3579" s="73"/>
      <c r="AD3579" s="73"/>
      <c r="AE3579" s="121"/>
      <c r="AF3579" s="16"/>
      <c r="AG3579" s="16"/>
      <c r="AH3579" s="18"/>
      <c r="AI3579" s="73"/>
      <c r="AJ3579" s="73"/>
      <c r="AK3579" s="73"/>
      <c r="AL3579" s="73"/>
      <c r="AM3579" s="73"/>
      <c r="AN3579" s="73"/>
      <c r="AO3579" s="73"/>
      <c r="AP3579" s="73"/>
      <c r="AQ3579" s="73"/>
      <c r="AR3579" s="73"/>
      <c r="AS3579" s="73"/>
      <c r="AT3579" s="73"/>
      <c r="AU3579" s="121"/>
      <c r="AV3579" s="16"/>
      <c r="AW3579" s="16"/>
      <c r="AX3579" s="39"/>
      <c r="AY3579" s="39"/>
      <c r="AZ3579" s="39"/>
      <c r="BA3579" s="1"/>
      <c r="BB3579" s="1"/>
      <c r="BC3579" s="1"/>
      <c r="BD3579" s="1"/>
      <c r="BE3579" s="1"/>
      <c r="BF3579" s="3"/>
      <c r="BG3579" s="3"/>
      <c r="BH3579" s="3"/>
    </row>
    <row r="3580" spans="2:60" s="1" customFormat="1" ht="14.25" customHeight="1">
      <c r="B3580" s="17" t="s">
        <v>180</v>
      </c>
      <c r="C3580" s="72"/>
      <c r="D3580" s="72"/>
      <c r="E3580" s="72"/>
      <c r="F3580" s="72"/>
      <c r="G3580" s="72"/>
      <c r="H3580" s="72"/>
      <c r="I3580" s="72"/>
      <c r="J3580" s="72"/>
      <c r="K3580" s="72"/>
      <c r="L3580" s="72"/>
      <c r="M3580" s="72"/>
      <c r="N3580" s="72"/>
      <c r="O3580" s="119"/>
      <c r="P3580" s="130" t="str">
        <f>VLOOKUP($B3580,D1_13!$B$5:$G$367,5,FALSE)&amp;""</f>
        <v/>
      </c>
      <c r="Q3580" s="16"/>
      <c r="R3580" s="17" t="s">
        <v>6516</v>
      </c>
      <c r="S3580" s="72"/>
      <c r="T3580" s="72"/>
      <c r="U3580" s="72"/>
      <c r="V3580" s="72"/>
      <c r="W3580" s="72"/>
      <c r="X3580" s="72"/>
      <c r="Y3580" s="72"/>
      <c r="Z3580" s="72"/>
      <c r="AA3580" s="72"/>
      <c r="AB3580" s="72"/>
      <c r="AC3580" s="72"/>
      <c r="AD3580" s="72"/>
      <c r="AE3580" s="119"/>
      <c r="AF3580" s="130" t="str">
        <f>VLOOKUP($R3580,D1_13!$B$5:$G$367,5,FALSE)&amp;""</f>
        <v/>
      </c>
      <c r="AG3580" s="16"/>
      <c r="AH3580" s="17" t="s">
        <v>6393</v>
      </c>
      <c r="AI3580" s="72"/>
      <c r="AJ3580" s="72"/>
      <c r="AK3580" s="72"/>
      <c r="AL3580" s="72"/>
      <c r="AM3580" s="72"/>
      <c r="AN3580" s="72"/>
      <c r="AO3580" s="72"/>
      <c r="AP3580" s="72"/>
      <c r="AQ3580" s="72"/>
      <c r="AR3580" s="72"/>
      <c r="AS3580" s="72"/>
      <c r="AT3580" s="72"/>
      <c r="AU3580" s="119"/>
      <c r="AV3580" s="130" t="str">
        <f>VLOOKUP($AH3580,D1_13!$B$5:$G$367,5,FALSE)&amp;""</f>
        <v/>
      </c>
      <c r="AW3580" s="16"/>
      <c r="AX3580" s="39"/>
      <c r="AY3580" s="39"/>
      <c r="AZ3580" s="39"/>
      <c r="BA3580" s="1"/>
      <c r="BB3580" s="1"/>
      <c r="BC3580" s="1"/>
      <c r="BD3580" s="1"/>
      <c r="BE3580" s="1"/>
      <c r="BF3580" s="3"/>
      <c r="BG3580" s="3"/>
      <c r="BH3580" s="3"/>
    </row>
    <row r="3581" spans="2:60" s="1" customFormat="1">
      <c r="B3581" s="18"/>
      <c r="C3581" s="73"/>
      <c r="D3581" s="73"/>
      <c r="E3581" s="73"/>
      <c r="F3581" s="73"/>
      <c r="G3581" s="73"/>
      <c r="H3581" s="73"/>
      <c r="I3581" s="73"/>
      <c r="J3581" s="73"/>
      <c r="K3581" s="73"/>
      <c r="L3581" s="73"/>
      <c r="M3581" s="73"/>
      <c r="N3581" s="73"/>
      <c r="O3581" s="121"/>
      <c r="P3581" s="16"/>
      <c r="Q3581" s="16"/>
      <c r="R3581" s="18"/>
      <c r="S3581" s="73"/>
      <c r="T3581" s="73"/>
      <c r="U3581" s="73"/>
      <c r="V3581" s="73"/>
      <c r="W3581" s="73"/>
      <c r="X3581" s="73"/>
      <c r="Y3581" s="73"/>
      <c r="Z3581" s="73"/>
      <c r="AA3581" s="73"/>
      <c r="AB3581" s="73"/>
      <c r="AC3581" s="73"/>
      <c r="AD3581" s="73"/>
      <c r="AE3581" s="121"/>
      <c r="AF3581" s="16"/>
      <c r="AG3581" s="16"/>
      <c r="AH3581" s="18"/>
      <c r="AI3581" s="73"/>
      <c r="AJ3581" s="73"/>
      <c r="AK3581" s="73"/>
      <c r="AL3581" s="73"/>
      <c r="AM3581" s="73"/>
      <c r="AN3581" s="73"/>
      <c r="AO3581" s="73"/>
      <c r="AP3581" s="73"/>
      <c r="AQ3581" s="73"/>
      <c r="AR3581" s="73"/>
      <c r="AS3581" s="73"/>
      <c r="AT3581" s="73"/>
      <c r="AU3581" s="121"/>
      <c r="AV3581" s="16"/>
      <c r="AW3581" s="16"/>
      <c r="AX3581" s="39"/>
      <c r="AY3581" s="39"/>
      <c r="AZ3581" s="39"/>
      <c r="BA3581" s="1"/>
      <c r="BB3581" s="1"/>
      <c r="BC3581" s="1"/>
      <c r="BD3581" s="1"/>
      <c r="BE3581" s="1"/>
      <c r="BF3581" s="3"/>
      <c r="BG3581" s="3"/>
      <c r="BH3581" s="3"/>
    </row>
    <row r="3582" spans="2:60" s="1" customFormat="1" ht="14.25" customHeight="1">
      <c r="B3582" s="17" t="s">
        <v>6705</v>
      </c>
      <c r="C3582" s="72"/>
      <c r="D3582" s="72"/>
      <c r="E3582" s="72"/>
      <c r="F3582" s="72"/>
      <c r="G3582" s="72"/>
      <c r="H3582" s="72"/>
      <c r="I3582" s="72"/>
      <c r="J3582" s="72"/>
      <c r="K3582" s="72"/>
      <c r="L3582" s="72"/>
      <c r="M3582" s="72"/>
      <c r="N3582" s="72"/>
      <c r="O3582" s="119"/>
      <c r="P3582" s="130" t="str">
        <f>VLOOKUP($B3582,D1_13!$B$5:$G$367,5,FALSE)&amp;""</f>
        <v/>
      </c>
      <c r="Q3582" s="16"/>
      <c r="R3582" s="17" t="s">
        <v>5935</v>
      </c>
      <c r="S3582" s="72"/>
      <c r="T3582" s="72"/>
      <c r="U3582" s="72"/>
      <c r="V3582" s="72"/>
      <c r="W3582" s="72"/>
      <c r="X3582" s="72"/>
      <c r="Y3582" s="72"/>
      <c r="Z3582" s="72"/>
      <c r="AA3582" s="72"/>
      <c r="AB3582" s="72"/>
      <c r="AC3582" s="72"/>
      <c r="AD3582" s="72"/>
      <c r="AE3582" s="119"/>
      <c r="AF3582" s="130" t="str">
        <f>VLOOKUP($R3582,D1_13!$B$5:$G$367,5,FALSE)&amp;""</f>
        <v/>
      </c>
      <c r="AG3582" s="16"/>
      <c r="AH3582" s="17" t="s">
        <v>6707</v>
      </c>
      <c r="AI3582" s="72"/>
      <c r="AJ3582" s="72"/>
      <c r="AK3582" s="72"/>
      <c r="AL3582" s="72"/>
      <c r="AM3582" s="72"/>
      <c r="AN3582" s="72"/>
      <c r="AO3582" s="72"/>
      <c r="AP3582" s="72"/>
      <c r="AQ3582" s="72"/>
      <c r="AR3582" s="72"/>
      <c r="AS3582" s="72"/>
      <c r="AT3582" s="72"/>
      <c r="AU3582" s="119"/>
      <c r="AV3582" s="130" t="str">
        <f>VLOOKUP($AH3582,D1_13!$B$5:$G$367,5,FALSE)&amp;""</f>
        <v/>
      </c>
      <c r="AW3582" s="16"/>
      <c r="AX3582" s="39"/>
      <c r="AY3582" s="39"/>
      <c r="AZ3582" s="39"/>
      <c r="BA3582" s="1"/>
      <c r="BB3582" s="1"/>
      <c r="BC3582" s="1"/>
      <c r="BD3582" s="1"/>
      <c r="BE3582" s="1"/>
      <c r="BF3582" s="3"/>
      <c r="BG3582" s="3"/>
      <c r="BH3582" s="3"/>
    </row>
    <row r="3583" spans="2:60" s="1" customFormat="1">
      <c r="B3583" s="18"/>
      <c r="C3583" s="73"/>
      <c r="D3583" s="73"/>
      <c r="E3583" s="73"/>
      <c r="F3583" s="73"/>
      <c r="G3583" s="73"/>
      <c r="H3583" s="73"/>
      <c r="I3583" s="73"/>
      <c r="J3583" s="73"/>
      <c r="K3583" s="73"/>
      <c r="L3583" s="73"/>
      <c r="M3583" s="73"/>
      <c r="N3583" s="73"/>
      <c r="O3583" s="121"/>
      <c r="P3583" s="16"/>
      <c r="Q3583" s="16"/>
      <c r="R3583" s="18"/>
      <c r="S3583" s="73"/>
      <c r="T3583" s="73"/>
      <c r="U3583" s="73"/>
      <c r="V3583" s="73"/>
      <c r="W3583" s="73"/>
      <c r="X3583" s="73"/>
      <c r="Y3583" s="73"/>
      <c r="Z3583" s="73"/>
      <c r="AA3583" s="73"/>
      <c r="AB3583" s="73"/>
      <c r="AC3583" s="73"/>
      <c r="AD3583" s="73"/>
      <c r="AE3583" s="121"/>
      <c r="AF3583" s="16"/>
      <c r="AG3583" s="16"/>
      <c r="AH3583" s="18"/>
      <c r="AI3583" s="73"/>
      <c r="AJ3583" s="73"/>
      <c r="AK3583" s="73"/>
      <c r="AL3583" s="73"/>
      <c r="AM3583" s="73"/>
      <c r="AN3583" s="73"/>
      <c r="AO3583" s="73"/>
      <c r="AP3583" s="73"/>
      <c r="AQ3583" s="73"/>
      <c r="AR3583" s="73"/>
      <c r="AS3583" s="73"/>
      <c r="AT3583" s="73"/>
      <c r="AU3583" s="121"/>
      <c r="AV3583" s="16"/>
      <c r="AW3583" s="16"/>
      <c r="AX3583" s="39"/>
      <c r="AY3583" s="39"/>
      <c r="AZ3583" s="39"/>
      <c r="BA3583" s="1"/>
      <c r="BB3583" s="1"/>
      <c r="BC3583" s="1"/>
      <c r="BD3583" s="1"/>
      <c r="BE3583" s="1"/>
      <c r="BF3583" s="3"/>
      <c r="BG3583" s="3"/>
      <c r="BH3583" s="3"/>
    </row>
    <row r="3584" spans="2:60" s="1" customFormat="1" ht="14.25" customHeight="1">
      <c r="B3584" s="17" t="s">
        <v>6709</v>
      </c>
      <c r="C3584" s="72"/>
      <c r="D3584" s="72"/>
      <c r="E3584" s="72"/>
      <c r="F3584" s="72"/>
      <c r="G3584" s="72"/>
      <c r="H3584" s="72"/>
      <c r="I3584" s="72"/>
      <c r="J3584" s="72"/>
      <c r="K3584" s="72"/>
      <c r="L3584" s="72"/>
      <c r="M3584" s="72"/>
      <c r="N3584" s="72"/>
      <c r="O3584" s="119"/>
      <c r="P3584" s="130" t="str">
        <f>VLOOKUP($B3584,D1_13!$B$5:$G$367,5,FALSE)&amp;""</f>
        <v/>
      </c>
      <c r="Q3584" s="16"/>
      <c r="R3584" s="17" t="s">
        <v>5184</v>
      </c>
      <c r="S3584" s="72"/>
      <c r="T3584" s="72"/>
      <c r="U3584" s="72"/>
      <c r="V3584" s="72"/>
      <c r="W3584" s="72"/>
      <c r="X3584" s="72"/>
      <c r="Y3584" s="72"/>
      <c r="Z3584" s="72"/>
      <c r="AA3584" s="72"/>
      <c r="AB3584" s="72"/>
      <c r="AC3584" s="72"/>
      <c r="AD3584" s="72"/>
      <c r="AE3584" s="119"/>
      <c r="AF3584" s="130" t="str">
        <f>VLOOKUP($R3584,D1_13!$B$5:$G$367,5,FALSE)&amp;""</f>
        <v/>
      </c>
      <c r="AG3584" s="16"/>
      <c r="AH3584" s="17" t="s">
        <v>6710</v>
      </c>
      <c r="AI3584" s="72"/>
      <c r="AJ3584" s="72"/>
      <c r="AK3584" s="72"/>
      <c r="AL3584" s="72"/>
      <c r="AM3584" s="72"/>
      <c r="AN3584" s="72"/>
      <c r="AO3584" s="72"/>
      <c r="AP3584" s="72"/>
      <c r="AQ3584" s="72"/>
      <c r="AR3584" s="72"/>
      <c r="AS3584" s="72"/>
      <c r="AT3584" s="72"/>
      <c r="AU3584" s="119"/>
      <c r="AV3584" s="130" t="str">
        <f>VLOOKUP($AH3584,D1_13!$B$5:$G$367,5,FALSE)&amp;""</f>
        <v/>
      </c>
      <c r="AW3584" s="16"/>
      <c r="AX3584" s="39"/>
      <c r="AY3584" s="39"/>
      <c r="AZ3584" s="39"/>
      <c r="BA3584" s="1"/>
      <c r="BB3584" s="1"/>
      <c r="BC3584" s="1"/>
      <c r="BD3584" s="1"/>
      <c r="BE3584" s="1"/>
      <c r="BF3584" s="3"/>
      <c r="BG3584" s="3"/>
      <c r="BH3584" s="3"/>
    </row>
    <row r="3585" spans="2:60" s="1" customFormat="1">
      <c r="B3585" s="18"/>
      <c r="C3585" s="73"/>
      <c r="D3585" s="73"/>
      <c r="E3585" s="73"/>
      <c r="F3585" s="73"/>
      <c r="G3585" s="73"/>
      <c r="H3585" s="73"/>
      <c r="I3585" s="73"/>
      <c r="J3585" s="73"/>
      <c r="K3585" s="73"/>
      <c r="L3585" s="73"/>
      <c r="M3585" s="73"/>
      <c r="N3585" s="73"/>
      <c r="O3585" s="121"/>
      <c r="P3585" s="16"/>
      <c r="Q3585" s="16"/>
      <c r="R3585" s="18"/>
      <c r="S3585" s="73"/>
      <c r="T3585" s="73"/>
      <c r="U3585" s="73"/>
      <c r="V3585" s="73"/>
      <c r="W3585" s="73"/>
      <c r="X3585" s="73"/>
      <c r="Y3585" s="73"/>
      <c r="Z3585" s="73"/>
      <c r="AA3585" s="73"/>
      <c r="AB3585" s="73"/>
      <c r="AC3585" s="73"/>
      <c r="AD3585" s="73"/>
      <c r="AE3585" s="121"/>
      <c r="AF3585" s="16"/>
      <c r="AG3585" s="16"/>
      <c r="AH3585" s="18"/>
      <c r="AI3585" s="73"/>
      <c r="AJ3585" s="73"/>
      <c r="AK3585" s="73"/>
      <c r="AL3585" s="73"/>
      <c r="AM3585" s="73"/>
      <c r="AN3585" s="73"/>
      <c r="AO3585" s="73"/>
      <c r="AP3585" s="73"/>
      <c r="AQ3585" s="73"/>
      <c r="AR3585" s="73"/>
      <c r="AS3585" s="73"/>
      <c r="AT3585" s="73"/>
      <c r="AU3585" s="121"/>
      <c r="AV3585" s="16"/>
      <c r="AW3585" s="16"/>
      <c r="AX3585" s="39"/>
      <c r="AY3585" s="39"/>
      <c r="AZ3585" s="39"/>
      <c r="BA3585" s="1"/>
      <c r="BB3585" s="1"/>
      <c r="BC3585" s="1"/>
      <c r="BD3585" s="1"/>
      <c r="BE3585" s="1"/>
      <c r="BF3585" s="3"/>
      <c r="BG3585" s="3"/>
      <c r="BH3585" s="3"/>
    </row>
    <row r="3586" spans="2:60" s="1" customFormat="1" ht="14.25" customHeight="1">
      <c r="B3586" s="17" t="s">
        <v>6712</v>
      </c>
      <c r="C3586" s="72"/>
      <c r="D3586" s="72"/>
      <c r="E3586" s="72"/>
      <c r="F3586" s="72"/>
      <c r="G3586" s="72"/>
      <c r="H3586" s="72"/>
      <c r="I3586" s="72"/>
      <c r="J3586" s="72"/>
      <c r="K3586" s="72"/>
      <c r="L3586" s="72"/>
      <c r="M3586" s="72"/>
      <c r="N3586" s="72"/>
      <c r="O3586" s="119"/>
      <c r="P3586" s="130" t="str">
        <f>VLOOKUP($B3586,D1_13!$B$5:$G$367,5,FALSE)&amp;""</f>
        <v/>
      </c>
      <c r="Q3586" s="16"/>
      <c r="R3586" s="17" t="s">
        <v>4277</v>
      </c>
      <c r="S3586" s="72"/>
      <c r="T3586" s="72"/>
      <c r="U3586" s="72"/>
      <c r="V3586" s="72"/>
      <c r="W3586" s="72"/>
      <c r="X3586" s="72"/>
      <c r="Y3586" s="72"/>
      <c r="Z3586" s="72"/>
      <c r="AA3586" s="72"/>
      <c r="AB3586" s="72"/>
      <c r="AC3586" s="72"/>
      <c r="AD3586" s="72"/>
      <c r="AE3586" s="119"/>
      <c r="AF3586" s="130" t="str">
        <f>VLOOKUP($R3586,D1_13!$B$5:$G$367,5,FALSE)&amp;""</f>
        <v/>
      </c>
      <c r="AG3586" s="16"/>
      <c r="AH3586" s="17" t="s">
        <v>1961</v>
      </c>
      <c r="AI3586" s="72"/>
      <c r="AJ3586" s="72"/>
      <c r="AK3586" s="72"/>
      <c r="AL3586" s="72"/>
      <c r="AM3586" s="72"/>
      <c r="AN3586" s="72"/>
      <c r="AO3586" s="72"/>
      <c r="AP3586" s="72"/>
      <c r="AQ3586" s="72"/>
      <c r="AR3586" s="72"/>
      <c r="AS3586" s="72"/>
      <c r="AT3586" s="72"/>
      <c r="AU3586" s="119"/>
      <c r="AV3586" s="130" t="str">
        <f>VLOOKUP($AH3586,D1_13!$B$5:$G$367,5,FALSE)&amp;""</f>
        <v/>
      </c>
      <c r="AW3586" s="16"/>
      <c r="AX3586" s="39"/>
      <c r="AY3586" s="39"/>
      <c r="AZ3586" s="39"/>
      <c r="BA3586" s="1"/>
      <c r="BB3586" s="1"/>
      <c r="BC3586" s="1"/>
      <c r="BD3586" s="1"/>
      <c r="BE3586" s="1"/>
      <c r="BF3586" s="3"/>
      <c r="BG3586" s="3"/>
      <c r="BH3586" s="3"/>
    </row>
    <row r="3587" spans="2:60" s="1" customFormat="1">
      <c r="B3587" s="18"/>
      <c r="C3587" s="73"/>
      <c r="D3587" s="73"/>
      <c r="E3587" s="73"/>
      <c r="F3587" s="73"/>
      <c r="G3587" s="73"/>
      <c r="H3587" s="73"/>
      <c r="I3587" s="73"/>
      <c r="J3587" s="73"/>
      <c r="K3587" s="73"/>
      <c r="L3587" s="73"/>
      <c r="M3587" s="73"/>
      <c r="N3587" s="73"/>
      <c r="O3587" s="121"/>
      <c r="P3587" s="16"/>
      <c r="Q3587" s="16"/>
      <c r="R3587" s="18"/>
      <c r="S3587" s="73"/>
      <c r="T3587" s="73"/>
      <c r="U3587" s="73"/>
      <c r="V3587" s="73"/>
      <c r="W3587" s="73"/>
      <c r="X3587" s="73"/>
      <c r="Y3587" s="73"/>
      <c r="Z3587" s="73"/>
      <c r="AA3587" s="73"/>
      <c r="AB3587" s="73"/>
      <c r="AC3587" s="73"/>
      <c r="AD3587" s="73"/>
      <c r="AE3587" s="121"/>
      <c r="AF3587" s="16"/>
      <c r="AG3587" s="16"/>
      <c r="AH3587" s="18"/>
      <c r="AI3587" s="73"/>
      <c r="AJ3587" s="73"/>
      <c r="AK3587" s="73"/>
      <c r="AL3587" s="73"/>
      <c r="AM3587" s="73"/>
      <c r="AN3587" s="73"/>
      <c r="AO3587" s="73"/>
      <c r="AP3587" s="73"/>
      <c r="AQ3587" s="73"/>
      <c r="AR3587" s="73"/>
      <c r="AS3587" s="73"/>
      <c r="AT3587" s="73"/>
      <c r="AU3587" s="121"/>
      <c r="AV3587" s="16"/>
      <c r="AW3587" s="16"/>
      <c r="AX3587" s="39"/>
      <c r="AY3587" s="39"/>
      <c r="AZ3587" s="39"/>
      <c r="BA3587" s="1"/>
      <c r="BB3587" s="1"/>
      <c r="BC3587" s="1"/>
      <c r="BD3587" s="1"/>
      <c r="BE3587" s="1"/>
      <c r="BF3587" s="3"/>
      <c r="BG3587" s="3"/>
      <c r="BH3587" s="3"/>
    </row>
    <row r="3588" spans="2:60" s="1" customFormat="1" ht="14.25" customHeight="1">
      <c r="B3588" s="17" t="s">
        <v>5188</v>
      </c>
      <c r="C3588" s="72"/>
      <c r="D3588" s="72"/>
      <c r="E3588" s="72"/>
      <c r="F3588" s="72"/>
      <c r="G3588" s="72"/>
      <c r="H3588" s="72"/>
      <c r="I3588" s="72"/>
      <c r="J3588" s="72"/>
      <c r="K3588" s="72"/>
      <c r="L3588" s="72"/>
      <c r="M3588" s="72"/>
      <c r="N3588" s="72"/>
      <c r="O3588" s="119"/>
      <c r="P3588" s="130" t="str">
        <f>VLOOKUP($B3588,D1_13!$B$5:$G$367,5,FALSE)&amp;""</f>
        <v/>
      </c>
      <c r="Q3588" s="16"/>
      <c r="R3588" s="17" t="s">
        <v>6716</v>
      </c>
      <c r="S3588" s="72"/>
      <c r="T3588" s="72"/>
      <c r="U3588" s="72"/>
      <c r="V3588" s="72"/>
      <c r="W3588" s="72"/>
      <c r="X3588" s="72"/>
      <c r="Y3588" s="72"/>
      <c r="Z3588" s="72"/>
      <c r="AA3588" s="72"/>
      <c r="AB3588" s="72"/>
      <c r="AC3588" s="72"/>
      <c r="AD3588" s="72"/>
      <c r="AE3588" s="119"/>
      <c r="AF3588" s="130" t="str">
        <f>VLOOKUP($R3588,D1_13!$B$5:$G$367,5,FALSE)&amp;""</f>
        <v/>
      </c>
      <c r="AG3588" s="16"/>
      <c r="AH3588" s="17" t="s">
        <v>5600</v>
      </c>
      <c r="AI3588" s="72"/>
      <c r="AJ3588" s="72"/>
      <c r="AK3588" s="72"/>
      <c r="AL3588" s="72"/>
      <c r="AM3588" s="72"/>
      <c r="AN3588" s="72"/>
      <c r="AO3588" s="72"/>
      <c r="AP3588" s="72"/>
      <c r="AQ3588" s="72"/>
      <c r="AR3588" s="72"/>
      <c r="AS3588" s="72"/>
      <c r="AT3588" s="72"/>
      <c r="AU3588" s="119"/>
      <c r="AV3588" s="130" t="str">
        <f>VLOOKUP($AH3588,D1_13!$B$5:$G$367,5,FALSE)&amp;""</f>
        <v/>
      </c>
      <c r="AW3588" s="16"/>
      <c r="AX3588" s="39"/>
      <c r="AY3588" s="39"/>
      <c r="AZ3588" s="39"/>
      <c r="BA3588" s="1"/>
      <c r="BB3588" s="1"/>
      <c r="BC3588" s="1"/>
      <c r="BD3588" s="1"/>
      <c r="BE3588" s="1"/>
      <c r="BF3588" s="3"/>
      <c r="BG3588" s="3"/>
      <c r="BH3588" s="3"/>
    </row>
    <row r="3589" spans="2:60" s="1" customFormat="1">
      <c r="B3589" s="18"/>
      <c r="C3589" s="73"/>
      <c r="D3589" s="73"/>
      <c r="E3589" s="73"/>
      <c r="F3589" s="73"/>
      <c r="G3589" s="73"/>
      <c r="H3589" s="73"/>
      <c r="I3589" s="73"/>
      <c r="J3589" s="73"/>
      <c r="K3589" s="73"/>
      <c r="L3589" s="73"/>
      <c r="M3589" s="73"/>
      <c r="N3589" s="73"/>
      <c r="O3589" s="121"/>
      <c r="P3589" s="16"/>
      <c r="Q3589" s="16"/>
      <c r="R3589" s="18"/>
      <c r="S3589" s="73"/>
      <c r="T3589" s="73"/>
      <c r="U3589" s="73"/>
      <c r="V3589" s="73"/>
      <c r="W3589" s="73"/>
      <c r="X3589" s="73"/>
      <c r="Y3589" s="73"/>
      <c r="Z3589" s="73"/>
      <c r="AA3589" s="73"/>
      <c r="AB3589" s="73"/>
      <c r="AC3589" s="73"/>
      <c r="AD3589" s="73"/>
      <c r="AE3589" s="121"/>
      <c r="AF3589" s="16"/>
      <c r="AG3589" s="16"/>
      <c r="AH3589" s="18"/>
      <c r="AI3589" s="73"/>
      <c r="AJ3589" s="73"/>
      <c r="AK3589" s="73"/>
      <c r="AL3589" s="73"/>
      <c r="AM3589" s="73"/>
      <c r="AN3589" s="73"/>
      <c r="AO3589" s="73"/>
      <c r="AP3589" s="73"/>
      <c r="AQ3589" s="73"/>
      <c r="AR3589" s="73"/>
      <c r="AS3589" s="73"/>
      <c r="AT3589" s="73"/>
      <c r="AU3589" s="121"/>
      <c r="AV3589" s="16"/>
      <c r="AW3589" s="16"/>
      <c r="AX3589" s="39"/>
      <c r="AY3589" s="39"/>
      <c r="AZ3589" s="39"/>
      <c r="BA3589" s="1"/>
      <c r="BB3589" s="1"/>
      <c r="BC3589" s="1"/>
      <c r="BD3589" s="1"/>
      <c r="BE3589" s="1"/>
      <c r="BF3589" s="3"/>
      <c r="BG3589" s="3"/>
      <c r="BH3589" s="3"/>
    </row>
    <row r="3590" spans="2:60" s="1" customFormat="1" ht="14.25" customHeight="1">
      <c r="B3590" s="17" t="s">
        <v>6718</v>
      </c>
      <c r="C3590" s="72"/>
      <c r="D3590" s="72"/>
      <c r="E3590" s="72"/>
      <c r="F3590" s="72"/>
      <c r="G3590" s="72"/>
      <c r="H3590" s="72"/>
      <c r="I3590" s="72"/>
      <c r="J3590" s="72"/>
      <c r="K3590" s="72"/>
      <c r="L3590" s="72"/>
      <c r="M3590" s="72"/>
      <c r="N3590" s="72"/>
      <c r="O3590" s="119"/>
      <c r="P3590" s="130" t="str">
        <f>VLOOKUP($B3590,D1_13!$B$5:$G$367,5,FALSE)&amp;""</f>
        <v/>
      </c>
      <c r="Q3590" s="16"/>
      <c r="R3590" s="17" t="s">
        <v>6720</v>
      </c>
      <c r="S3590" s="72"/>
      <c r="T3590" s="72"/>
      <c r="U3590" s="72"/>
      <c r="V3590" s="72"/>
      <c r="W3590" s="72"/>
      <c r="X3590" s="72"/>
      <c r="Y3590" s="72"/>
      <c r="Z3590" s="72"/>
      <c r="AA3590" s="72"/>
      <c r="AB3590" s="72"/>
      <c r="AC3590" s="72"/>
      <c r="AD3590" s="72"/>
      <c r="AE3590" s="119"/>
      <c r="AF3590" s="130" t="str">
        <f>VLOOKUP($R3590,D1_13!$B$5:$G$367,5,FALSE)&amp;""</f>
        <v/>
      </c>
      <c r="AG3590" s="16"/>
      <c r="AH3590" s="17" t="s">
        <v>6721</v>
      </c>
      <c r="AI3590" s="72"/>
      <c r="AJ3590" s="72"/>
      <c r="AK3590" s="72"/>
      <c r="AL3590" s="72"/>
      <c r="AM3590" s="72"/>
      <c r="AN3590" s="72"/>
      <c r="AO3590" s="72"/>
      <c r="AP3590" s="72"/>
      <c r="AQ3590" s="72"/>
      <c r="AR3590" s="72"/>
      <c r="AS3590" s="72"/>
      <c r="AT3590" s="72"/>
      <c r="AU3590" s="119"/>
      <c r="AV3590" s="130" t="str">
        <f>VLOOKUP($AH3590,D1_13!$B$5:$G$367,5,FALSE)&amp;""</f>
        <v/>
      </c>
      <c r="AW3590" s="16"/>
      <c r="AX3590" s="39"/>
      <c r="AY3590" s="39"/>
      <c r="AZ3590" s="39"/>
      <c r="BA3590" s="1"/>
      <c r="BB3590" s="1"/>
      <c r="BC3590" s="1"/>
      <c r="BD3590" s="1"/>
      <c r="BE3590" s="1"/>
      <c r="BF3590" s="3"/>
      <c r="BG3590" s="3"/>
      <c r="BH3590" s="3"/>
    </row>
    <row r="3591" spans="2:60" s="1" customFormat="1">
      <c r="B3591" s="18"/>
      <c r="C3591" s="73"/>
      <c r="D3591" s="73"/>
      <c r="E3591" s="73"/>
      <c r="F3591" s="73"/>
      <c r="G3591" s="73"/>
      <c r="H3591" s="73"/>
      <c r="I3591" s="73"/>
      <c r="J3591" s="73"/>
      <c r="K3591" s="73"/>
      <c r="L3591" s="73"/>
      <c r="M3591" s="73"/>
      <c r="N3591" s="73"/>
      <c r="O3591" s="121"/>
      <c r="P3591" s="16"/>
      <c r="Q3591" s="16"/>
      <c r="R3591" s="18"/>
      <c r="S3591" s="73"/>
      <c r="T3591" s="73"/>
      <c r="U3591" s="73"/>
      <c r="V3591" s="73"/>
      <c r="W3591" s="73"/>
      <c r="X3591" s="73"/>
      <c r="Y3591" s="73"/>
      <c r="Z3591" s="73"/>
      <c r="AA3591" s="73"/>
      <c r="AB3591" s="73"/>
      <c r="AC3591" s="73"/>
      <c r="AD3591" s="73"/>
      <c r="AE3591" s="121"/>
      <c r="AF3591" s="16"/>
      <c r="AG3591" s="16"/>
      <c r="AH3591" s="18"/>
      <c r="AI3591" s="73"/>
      <c r="AJ3591" s="73"/>
      <c r="AK3591" s="73"/>
      <c r="AL3591" s="73"/>
      <c r="AM3591" s="73"/>
      <c r="AN3591" s="73"/>
      <c r="AO3591" s="73"/>
      <c r="AP3591" s="73"/>
      <c r="AQ3591" s="73"/>
      <c r="AR3591" s="73"/>
      <c r="AS3591" s="73"/>
      <c r="AT3591" s="73"/>
      <c r="AU3591" s="121"/>
      <c r="AV3591" s="16"/>
      <c r="AW3591" s="16"/>
      <c r="AX3591" s="39"/>
      <c r="AY3591" s="39"/>
      <c r="AZ3591" s="39"/>
      <c r="BA3591" s="1"/>
      <c r="BB3591" s="1"/>
      <c r="BC3591" s="1"/>
      <c r="BD3591" s="1"/>
      <c r="BE3591" s="1"/>
      <c r="BF3591" s="3"/>
      <c r="BG3591" s="3"/>
      <c r="BH3591" s="3"/>
    </row>
    <row r="3592" spans="2:60" s="1" customFormat="1" ht="14.25" customHeight="1">
      <c r="B3592" s="17" t="s">
        <v>4713</v>
      </c>
      <c r="C3592" s="72"/>
      <c r="D3592" s="72"/>
      <c r="E3592" s="72"/>
      <c r="F3592" s="72"/>
      <c r="G3592" s="72"/>
      <c r="H3592" s="72"/>
      <c r="I3592" s="72"/>
      <c r="J3592" s="72"/>
      <c r="K3592" s="72"/>
      <c r="L3592" s="72"/>
      <c r="M3592" s="72"/>
      <c r="N3592" s="72"/>
      <c r="O3592" s="119"/>
      <c r="P3592" s="130" t="str">
        <f>VLOOKUP($B3592,D1_13!$B$5:$G$367,5,FALSE)&amp;""</f>
        <v/>
      </c>
      <c r="Q3592" s="16"/>
      <c r="R3592" s="17" t="s">
        <v>1076</v>
      </c>
      <c r="S3592" s="72"/>
      <c r="T3592" s="72"/>
      <c r="U3592" s="72"/>
      <c r="V3592" s="72"/>
      <c r="W3592" s="72"/>
      <c r="X3592" s="72"/>
      <c r="Y3592" s="72"/>
      <c r="Z3592" s="72"/>
      <c r="AA3592" s="72"/>
      <c r="AB3592" s="72"/>
      <c r="AC3592" s="72"/>
      <c r="AD3592" s="72"/>
      <c r="AE3592" s="119"/>
      <c r="AF3592" s="130" t="str">
        <f>VLOOKUP($R3592,D1_13!$B$5:$G$367,5,FALSE)&amp;""</f>
        <v/>
      </c>
      <c r="AG3592" s="16"/>
      <c r="AH3592" s="17" t="s">
        <v>5295</v>
      </c>
      <c r="AI3592" s="72"/>
      <c r="AJ3592" s="72"/>
      <c r="AK3592" s="72"/>
      <c r="AL3592" s="72"/>
      <c r="AM3592" s="72"/>
      <c r="AN3592" s="72"/>
      <c r="AO3592" s="72"/>
      <c r="AP3592" s="72"/>
      <c r="AQ3592" s="72"/>
      <c r="AR3592" s="72"/>
      <c r="AS3592" s="72"/>
      <c r="AT3592" s="72"/>
      <c r="AU3592" s="119"/>
      <c r="AV3592" s="130" t="str">
        <f>VLOOKUP($AH3592,D1_13!$B$5:$G$367,5,FALSE)&amp;""</f>
        <v/>
      </c>
      <c r="AW3592" s="16"/>
      <c r="AX3592" s="39"/>
      <c r="AY3592" s="39"/>
      <c r="AZ3592" s="39"/>
      <c r="BA3592" s="1"/>
      <c r="BB3592" s="1"/>
      <c r="BC3592" s="1"/>
      <c r="BD3592" s="1"/>
      <c r="BE3592" s="1"/>
      <c r="BF3592" s="3"/>
      <c r="BG3592" s="3"/>
      <c r="BH3592" s="3"/>
    </row>
    <row r="3593" spans="2:60" s="1" customFormat="1">
      <c r="B3593" s="18"/>
      <c r="C3593" s="73"/>
      <c r="D3593" s="73"/>
      <c r="E3593" s="73"/>
      <c r="F3593" s="73"/>
      <c r="G3593" s="73"/>
      <c r="H3593" s="73"/>
      <c r="I3593" s="73"/>
      <c r="J3593" s="73"/>
      <c r="K3593" s="73"/>
      <c r="L3593" s="73"/>
      <c r="M3593" s="73"/>
      <c r="N3593" s="73"/>
      <c r="O3593" s="121"/>
      <c r="P3593" s="16"/>
      <c r="Q3593" s="16"/>
      <c r="R3593" s="18"/>
      <c r="S3593" s="73"/>
      <c r="T3593" s="73"/>
      <c r="U3593" s="73"/>
      <c r="V3593" s="73"/>
      <c r="W3593" s="73"/>
      <c r="X3593" s="73"/>
      <c r="Y3593" s="73"/>
      <c r="Z3593" s="73"/>
      <c r="AA3593" s="73"/>
      <c r="AB3593" s="73"/>
      <c r="AC3593" s="73"/>
      <c r="AD3593" s="73"/>
      <c r="AE3593" s="121"/>
      <c r="AF3593" s="16"/>
      <c r="AG3593" s="16"/>
      <c r="AH3593" s="18"/>
      <c r="AI3593" s="73"/>
      <c r="AJ3593" s="73"/>
      <c r="AK3593" s="73"/>
      <c r="AL3593" s="73"/>
      <c r="AM3593" s="73"/>
      <c r="AN3593" s="73"/>
      <c r="AO3593" s="73"/>
      <c r="AP3593" s="73"/>
      <c r="AQ3593" s="73"/>
      <c r="AR3593" s="73"/>
      <c r="AS3593" s="73"/>
      <c r="AT3593" s="73"/>
      <c r="AU3593" s="121"/>
      <c r="AV3593" s="16"/>
      <c r="AW3593" s="16"/>
      <c r="AX3593" s="39"/>
      <c r="AY3593" s="39"/>
      <c r="AZ3593" s="39"/>
      <c r="BA3593" s="1"/>
      <c r="BB3593" s="1"/>
      <c r="BC3593" s="1"/>
      <c r="BD3593" s="1"/>
      <c r="BE3593" s="1"/>
      <c r="BF3593" s="3"/>
      <c r="BG3593" s="3"/>
      <c r="BH3593" s="3"/>
    </row>
    <row r="3594" spans="2:60" s="1" customFormat="1" ht="14.25" customHeight="1">
      <c r="B3594" s="17" t="s">
        <v>301</v>
      </c>
      <c r="C3594" s="72"/>
      <c r="D3594" s="72"/>
      <c r="E3594" s="72"/>
      <c r="F3594" s="72"/>
      <c r="G3594" s="72"/>
      <c r="H3594" s="72"/>
      <c r="I3594" s="72"/>
      <c r="J3594" s="72"/>
      <c r="K3594" s="72"/>
      <c r="L3594" s="72"/>
      <c r="M3594" s="72"/>
      <c r="N3594" s="72"/>
      <c r="O3594" s="119"/>
      <c r="P3594" s="130" t="str">
        <f>VLOOKUP($B3594,D1_13!$B$5:$G$367,5,FALSE)&amp;""</f>
        <v/>
      </c>
      <c r="Q3594" s="16"/>
      <c r="R3594" s="17" t="s">
        <v>2784</v>
      </c>
      <c r="S3594" s="72"/>
      <c r="T3594" s="72"/>
      <c r="U3594" s="72"/>
      <c r="V3594" s="72"/>
      <c r="W3594" s="72"/>
      <c r="X3594" s="72"/>
      <c r="Y3594" s="72"/>
      <c r="Z3594" s="72"/>
      <c r="AA3594" s="72"/>
      <c r="AB3594" s="72"/>
      <c r="AC3594" s="72"/>
      <c r="AD3594" s="72"/>
      <c r="AE3594" s="119"/>
      <c r="AF3594" s="130" t="str">
        <f>VLOOKUP($R3594,D1_13!$B$5:$G$367,5,FALSE)&amp;""</f>
        <v/>
      </c>
      <c r="AG3594" s="16"/>
      <c r="AH3594" s="17" t="s">
        <v>6726</v>
      </c>
      <c r="AI3594" s="72"/>
      <c r="AJ3594" s="72"/>
      <c r="AK3594" s="72"/>
      <c r="AL3594" s="72"/>
      <c r="AM3594" s="72"/>
      <c r="AN3594" s="72"/>
      <c r="AO3594" s="72"/>
      <c r="AP3594" s="72"/>
      <c r="AQ3594" s="72"/>
      <c r="AR3594" s="72"/>
      <c r="AS3594" s="72"/>
      <c r="AT3594" s="72"/>
      <c r="AU3594" s="119"/>
      <c r="AV3594" s="130" t="str">
        <f>VLOOKUP($AH3594,D1_13!$B$5:$G$367,5,FALSE)&amp;""</f>
        <v/>
      </c>
      <c r="AW3594" s="16"/>
      <c r="AX3594" s="39"/>
      <c r="AY3594" s="39"/>
      <c r="AZ3594" s="39"/>
      <c r="BA3594" s="1"/>
      <c r="BB3594" s="1"/>
      <c r="BC3594" s="1"/>
      <c r="BD3594" s="1"/>
      <c r="BE3594" s="1"/>
      <c r="BF3594" s="3"/>
      <c r="BG3594" s="3"/>
      <c r="BH3594" s="3"/>
    </row>
    <row r="3595" spans="2:60" s="1" customFormat="1">
      <c r="B3595" s="18"/>
      <c r="C3595" s="73"/>
      <c r="D3595" s="73"/>
      <c r="E3595" s="73"/>
      <c r="F3595" s="73"/>
      <c r="G3595" s="73"/>
      <c r="H3595" s="73"/>
      <c r="I3595" s="73"/>
      <c r="J3595" s="73"/>
      <c r="K3595" s="73"/>
      <c r="L3595" s="73"/>
      <c r="M3595" s="73"/>
      <c r="N3595" s="73"/>
      <c r="O3595" s="121"/>
      <c r="P3595" s="16"/>
      <c r="Q3595" s="16"/>
      <c r="R3595" s="18"/>
      <c r="S3595" s="73"/>
      <c r="T3595" s="73"/>
      <c r="U3595" s="73"/>
      <c r="V3595" s="73"/>
      <c r="W3595" s="73"/>
      <c r="X3595" s="73"/>
      <c r="Y3595" s="73"/>
      <c r="Z3595" s="73"/>
      <c r="AA3595" s="73"/>
      <c r="AB3595" s="73"/>
      <c r="AC3595" s="73"/>
      <c r="AD3595" s="73"/>
      <c r="AE3595" s="121"/>
      <c r="AF3595" s="16"/>
      <c r="AG3595" s="16"/>
      <c r="AH3595" s="18"/>
      <c r="AI3595" s="73"/>
      <c r="AJ3595" s="73"/>
      <c r="AK3595" s="73"/>
      <c r="AL3595" s="73"/>
      <c r="AM3595" s="73"/>
      <c r="AN3595" s="73"/>
      <c r="AO3595" s="73"/>
      <c r="AP3595" s="73"/>
      <c r="AQ3595" s="73"/>
      <c r="AR3595" s="73"/>
      <c r="AS3595" s="73"/>
      <c r="AT3595" s="73"/>
      <c r="AU3595" s="121"/>
      <c r="AV3595" s="16"/>
      <c r="AW3595" s="16"/>
      <c r="AX3595" s="39"/>
      <c r="AY3595" s="39"/>
      <c r="AZ3595" s="39"/>
      <c r="BA3595" s="1"/>
      <c r="BB3595" s="1"/>
      <c r="BC3595" s="1"/>
      <c r="BD3595" s="1"/>
      <c r="BE3595" s="1"/>
      <c r="BF3595" s="3"/>
      <c r="BG3595" s="3"/>
      <c r="BH3595" s="3"/>
    </row>
    <row r="3596" spans="2:60" s="1" customFormat="1" ht="14.25" customHeight="1">
      <c r="B3596" s="17" t="s">
        <v>2180</v>
      </c>
      <c r="C3596" s="72"/>
      <c r="D3596" s="72"/>
      <c r="E3596" s="72"/>
      <c r="F3596" s="72"/>
      <c r="G3596" s="72"/>
      <c r="H3596" s="72"/>
      <c r="I3596" s="72"/>
      <c r="J3596" s="72"/>
      <c r="K3596" s="72"/>
      <c r="L3596" s="72"/>
      <c r="M3596" s="72"/>
      <c r="N3596" s="72"/>
      <c r="O3596" s="119"/>
      <c r="P3596" s="130" t="str">
        <f>VLOOKUP($B3596,D1_13!$B$5:$G$367,5,FALSE)&amp;""</f>
        <v/>
      </c>
      <c r="Q3596" s="16"/>
      <c r="R3596" s="17" t="s">
        <v>6728</v>
      </c>
      <c r="S3596" s="72"/>
      <c r="T3596" s="72"/>
      <c r="U3596" s="72"/>
      <c r="V3596" s="72"/>
      <c r="W3596" s="72"/>
      <c r="X3596" s="72"/>
      <c r="Y3596" s="72"/>
      <c r="Z3596" s="72"/>
      <c r="AA3596" s="72"/>
      <c r="AB3596" s="72"/>
      <c r="AC3596" s="72"/>
      <c r="AD3596" s="72"/>
      <c r="AE3596" s="119"/>
      <c r="AF3596" s="130" t="str">
        <f>VLOOKUP($R3596,D1_13!$B$5:$G$367,5,FALSE)&amp;""</f>
        <v/>
      </c>
      <c r="AG3596" s="16"/>
      <c r="AH3596" s="17" t="s">
        <v>6731</v>
      </c>
      <c r="AI3596" s="72"/>
      <c r="AJ3596" s="72"/>
      <c r="AK3596" s="72"/>
      <c r="AL3596" s="72"/>
      <c r="AM3596" s="72"/>
      <c r="AN3596" s="72"/>
      <c r="AO3596" s="72"/>
      <c r="AP3596" s="72"/>
      <c r="AQ3596" s="72"/>
      <c r="AR3596" s="72"/>
      <c r="AS3596" s="72"/>
      <c r="AT3596" s="72"/>
      <c r="AU3596" s="119"/>
      <c r="AV3596" s="130" t="str">
        <f>VLOOKUP($AH3596,D1_13!$B$5:$G$367,5,FALSE)&amp;""</f>
        <v/>
      </c>
      <c r="AW3596" s="16"/>
      <c r="AX3596" s="39"/>
      <c r="AY3596" s="39"/>
      <c r="AZ3596" s="39"/>
      <c r="BA3596" s="1"/>
      <c r="BB3596" s="1"/>
      <c r="BC3596" s="1"/>
      <c r="BD3596" s="1"/>
      <c r="BE3596" s="1"/>
      <c r="BF3596" s="3"/>
      <c r="BG3596" s="3"/>
      <c r="BH3596" s="3"/>
    </row>
    <row r="3597" spans="2:60" s="1" customFormat="1">
      <c r="B3597" s="18"/>
      <c r="C3597" s="73"/>
      <c r="D3597" s="73"/>
      <c r="E3597" s="73"/>
      <c r="F3597" s="73"/>
      <c r="G3597" s="73"/>
      <c r="H3597" s="73"/>
      <c r="I3597" s="73"/>
      <c r="J3597" s="73"/>
      <c r="K3597" s="73"/>
      <c r="L3597" s="73"/>
      <c r="M3597" s="73"/>
      <c r="N3597" s="73"/>
      <c r="O3597" s="121"/>
      <c r="P3597" s="16"/>
      <c r="Q3597" s="16"/>
      <c r="R3597" s="18"/>
      <c r="S3597" s="73"/>
      <c r="T3597" s="73"/>
      <c r="U3597" s="73"/>
      <c r="V3597" s="73"/>
      <c r="W3597" s="73"/>
      <c r="X3597" s="73"/>
      <c r="Y3597" s="73"/>
      <c r="Z3597" s="73"/>
      <c r="AA3597" s="73"/>
      <c r="AB3597" s="73"/>
      <c r="AC3597" s="73"/>
      <c r="AD3597" s="73"/>
      <c r="AE3597" s="121"/>
      <c r="AF3597" s="16"/>
      <c r="AG3597" s="16"/>
      <c r="AH3597" s="18"/>
      <c r="AI3597" s="73"/>
      <c r="AJ3597" s="73"/>
      <c r="AK3597" s="73"/>
      <c r="AL3597" s="73"/>
      <c r="AM3597" s="73"/>
      <c r="AN3597" s="73"/>
      <c r="AO3597" s="73"/>
      <c r="AP3597" s="73"/>
      <c r="AQ3597" s="73"/>
      <c r="AR3597" s="73"/>
      <c r="AS3597" s="73"/>
      <c r="AT3597" s="73"/>
      <c r="AU3597" s="121"/>
      <c r="AV3597" s="16"/>
      <c r="AW3597" s="16"/>
      <c r="AX3597" s="39"/>
      <c r="AY3597" s="39"/>
      <c r="AZ3597" s="39"/>
      <c r="BA3597" s="1"/>
      <c r="BB3597" s="1"/>
      <c r="BC3597" s="1"/>
      <c r="BD3597" s="1"/>
      <c r="BE3597" s="1"/>
      <c r="BF3597" s="3"/>
      <c r="BG3597" s="3"/>
      <c r="BH3597" s="3"/>
    </row>
    <row r="3598" spans="2:60" s="1" customFormat="1" ht="14.25" customHeight="1">
      <c r="B3598" s="17" t="s">
        <v>5642</v>
      </c>
      <c r="C3598" s="72"/>
      <c r="D3598" s="72"/>
      <c r="E3598" s="72"/>
      <c r="F3598" s="72"/>
      <c r="G3598" s="72"/>
      <c r="H3598" s="72"/>
      <c r="I3598" s="72"/>
      <c r="J3598" s="72"/>
      <c r="K3598" s="72"/>
      <c r="L3598" s="72"/>
      <c r="M3598" s="72"/>
      <c r="N3598" s="72"/>
      <c r="O3598" s="119"/>
      <c r="P3598" s="130" t="str">
        <f>VLOOKUP($B3598,D1_13!$B$5:$G$367,5,FALSE)&amp;""</f>
        <v/>
      </c>
      <c r="Q3598" s="16"/>
      <c r="R3598" s="17" t="s">
        <v>6734</v>
      </c>
      <c r="S3598" s="72"/>
      <c r="T3598" s="72"/>
      <c r="U3598" s="72"/>
      <c r="V3598" s="72"/>
      <c r="W3598" s="72"/>
      <c r="X3598" s="72"/>
      <c r="Y3598" s="72"/>
      <c r="Z3598" s="72"/>
      <c r="AA3598" s="72"/>
      <c r="AB3598" s="72"/>
      <c r="AC3598" s="72"/>
      <c r="AD3598" s="72"/>
      <c r="AE3598" s="119"/>
      <c r="AF3598" s="130" t="str">
        <f>VLOOKUP($R3598,D1_13!$B$5:$G$367,5,FALSE)&amp;""</f>
        <v/>
      </c>
      <c r="AG3598" s="16"/>
      <c r="AH3598" s="17" t="s">
        <v>1548</v>
      </c>
      <c r="AI3598" s="72"/>
      <c r="AJ3598" s="72"/>
      <c r="AK3598" s="72"/>
      <c r="AL3598" s="72"/>
      <c r="AM3598" s="72"/>
      <c r="AN3598" s="72"/>
      <c r="AO3598" s="72"/>
      <c r="AP3598" s="72"/>
      <c r="AQ3598" s="72"/>
      <c r="AR3598" s="72"/>
      <c r="AS3598" s="72"/>
      <c r="AT3598" s="72"/>
      <c r="AU3598" s="119"/>
      <c r="AV3598" s="130" t="str">
        <f>VLOOKUP($AH3598,D1_13!$B$5:$G$367,5,FALSE)&amp;""</f>
        <v/>
      </c>
      <c r="AW3598" s="16"/>
      <c r="AX3598" s="39"/>
      <c r="AY3598" s="39"/>
      <c r="AZ3598" s="39"/>
      <c r="BA3598" s="1"/>
      <c r="BB3598" s="1"/>
      <c r="BC3598" s="1"/>
      <c r="BD3598" s="1"/>
      <c r="BE3598" s="1"/>
      <c r="BF3598" s="3"/>
      <c r="BG3598" s="3"/>
      <c r="BH3598" s="3"/>
    </row>
    <row r="3599" spans="2:60" s="1" customFormat="1">
      <c r="B3599" s="18"/>
      <c r="C3599" s="73"/>
      <c r="D3599" s="73"/>
      <c r="E3599" s="73"/>
      <c r="F3599" s="73"/>
      <c r="G3599" s="73"/>
      <c r="H3599" s="73"/>
      <c r="I3599" s="73"/>
      <c r="J3599" s="73"/>
      <c r="K3599" s="73"/>
      <c r="L3599" s="73"/>
      <c r="M3599" s="73"/>
      <c r="N3599" s="73"/>
      <c r="O3599" s="121"/>
      <c r="P3599" s="16"/>
      <c r="Q3599" s="16"/>
      <c r="R3599" s="18"/>
      <c r="S3599" s="73"/>
      <c r="T3599" s="73"/>
      <c r="U3599" s="73"/>
      <c r="V3599" s="73"/>
      <c r="W3599" s="73"/>
      <c r="X3599" s="73"/>
      <c r="Y3599" s="73"/>
      <c r="Z3599" s="73"/>
      <c r="AA3599" s="73"/>
      <c r="AB3599" s="73"/>
      <c r="AC3599" s="73"/>
      <c r="AD3599" s="73"/>
      <c r="AE3599" s="121"/>
      <c r="AF3599" s="16"/>
      <c r="AG3599" s="16"/>
      <c r="AH3599" s="18"/>
      <c r="AI3599" s="73"/>
      <c r="AJ3599" s="73"/>
      <c r="AK3599" s="73"/>
      <c r="AL3599" s="73"/>
      <c r="AM3599" s="73"/>
      <c r="AN3599" s="73"/>
      <c r="AO3599" s="73"/>
      <c r="AP3599" s="73"/>
      <c r="AQ3599" s="73"/>
      <c r="AR3599" s="73"/>
      <c r="AS3599" s="73"/>
      <c r="AT3599" s="73"/>
      <c r="AU3599" s="121"/>
      <c r="AV3599" s="16"/>
      <c r="AW3599" s="16"/>
      <c r="AX3599" s="39"/>
      <c r="AY3599" s="39"/>
      <c r="AZ3599" s="39"/>
      <c r="BA3599" s="1"/>
      <c r="BB3599" s="1"/>
      <c r="BC3599" s="1"/>
      <c r="BD3599" s="1"/>
      <c r="BE3599" s="1"/>
      <c r="BF3599" s="3"/>
      <c r="BG3599" s="3"/>
      <c r="BH3599" s="3"/>
    </row>
    <row r="3600" spans="2:60" s="1" customFormat="1" ht="14.25" customHeight="1">
      <c r="B3600" s="17" t="s">
        <v>6736</v>
      </c>
      <c r="C3600" s="72"/>
      <c r="D3600" s="72"/>
      <c r="E3600" s="72"/>
      <c r="F3600" s="72"/>
      <c r="G3600" s="72"/>
      <c r="H3600" s="72"/>
      <c r="I3600" s="72"/>
      <c r="J3600" s="72"/>
      <c r="K3600" s="72"/>
      <c r="L3600" s="72"/>
      <c r="M3600" s="72"/>
      <c r="N3600" s="72"/>
      <c r="O3600" s="119"/>
      <c r="P3600" s="130" t="str">
        <f>VLOOKUP($B3600,D1_13!$B$5:$G$367,5,FALSE)&amp;""</f>
        <v/>
      </c>
      <c r="Q3600" s="16"/>
      <c r="R3600" s="17" t="s">
        <v>6737</v>
      </c>
      <c r="S3600" s="72"/>
      <c r="T3600" s="72"/>
      <c r="U3600" s="72"/>
      <c r="V3600" s="72"/>
      <c r="W3600" s="72"/>
      <c r="X3600" s="72"/>
      <c r="Y3600" s="72"/>
      <c r="Z3600" s="72"/>
      <c r="AA3600" s="72"/>
      <c r="AB3600" s="72"/>
      <c r="AC3600" s="72"/>
      <c r="AD3600" s="72"/>
      <c r="AE3600" s="119"/>
      <c r="AF3600" s="130" t="str">
        <f>VLOOKUP($R3600,D1_13!$B$5:$G$367,5,FALSE)&amp;""</f>
        <v/>
      </c>
      <c r="AG3600" s="16"/>
      <c r="AH3600" s="17" t="s">
        <v>6739</v>
      </c>
      <c r="AI3600" s="72"/>
      <c r="AJ3600" s="72"/>
      <c r="AK3600" s="72"/>
      <c r="AL3600" s="72"/>
      <c r="AM3600" s="72"/>
      <c r="AN3600" s="72"/>
      <c r="AO3600" s="72"/>
      <c r="AP3600" s="72"/>
      <c r="AQ3600" s="72"/>
      <c r="AR3600" s="72"/>
      <c r="AS3600" s="72"/>
      <c r="AT3600" s="72"/>
      <c r="AU3600" s="119"/>
      <c r="AV3600" s="130" t="str">
        <f>VLOOKUP($AH3600,D1_13!$B$5:$G$367,5,FALSE)&amp;""</f>
        <v/>
      </c>
      <c r="AW3600" s="16"/>
      <c r="AX3600" s="39"/>
      <c r="AY3600" s="39"/>
      <c r="AZ3600" s="39"/>
      <c r="BA3600" s="1"/>
      <c r="BB3600" s="1"/>
      <c r="BC3600" s="1"/>
      <c r="BD3600" s="1"/>
      <c r="BE3600" s="1"/>
      <c r="BF3600" s="3"/>
      <c r="BG3600" s="3"/>
      <c r="BH3600" s="3"/>
    </row>
    <row r="3601" spans="2:60" s="1" customFormat="1">
      <c r="B3601" s="18"/>
      <c r="C3601" s="73"/>
      <c r="D3601" s="73"/>
      <c r="E3601" s="73"/>
      <c r="F3601" s="73"/>
      <c r="G3601" s="73"/>
      <c r="H3601" s="73"/>
      <c r="I3601" s="73"/>
      <c r="J3601" s="73"/>
      <c r="K3601" s="73"/>
      <c r="L3601" s="73"/>
      <c r="M3601" s="73"/>
      <c r="N3601" s="73"/>
      <c r="O3601" s="121"/>
      <c r="P3601" s="16"/>
      <c r="Q3601" s="16"/>
      <c r="R3601" s="18"/>
      <c r="S3601" s="73"/>
      <c r="T3601" s="73"/>
      <c r="U3601" s="73"/>
      <c r="V3601" s="73"/>
      <c r="W3601" s="73"/>
      <c r="X3601" s="73"/>
      <c r="Y3601" s="73"/>
      <c r="Z3601" s="73"/>
      <c r="AA3601" s="73"/>
      <c r="AB3601" s="73"/>
      <c r="AC3601" s="73"/>
      <c r="AD3601" s="73"/>
      <c r="AE3601" s="121"/>
      <c r="AF3601" s="16"/>
      <c r="AG3601" s="16"/>
      <c r="AH3601" s="18"/>
      <c r="AI3601" s="73"/>
      <c r="AJ3601" s="73"/>
      <c r="AK3601" s="73"/>
      <c r="AL3601" s="73"/>
      <c r="AM3601" s="73"/>
      <c r="AN3601" s="73"/>
      <c r="AO3601" s="73"/>
      <c r="AP3601" s="73"/>
      <c r="AQ3601" s="73"/>
      <c r="AR3601" s="73"/>
      <c r="AS3601" s="73"/>
      <c r="AT3601" s="73"/>
      <c r="AU3601" s="121"/>
      <c r="AV3601" s="16"/>
      <c r="AW3601" s="16"/>
      <c r="AX3601" s="39"/>
      <c r="AY3601" s="39"/>
      <c r="AZ3601" s="39"/>
      <c r="BA3601" s="1"/>
      <c r="BB3601" s="1"/>
      <c r="BC3601" s="1"/>
      <c r="BD3601" s="1"/>
      <c r="BE3601" s="1"/>
      <c r="BF3601" s="3"/>
      <c r="BG3601" s="3"/>
      <c r="BH3601" s="3"/>
    </row>
    <row r="3602" spans="2:60" s="1" customFormat="1" ht="14.25" customHeight="1">
      <c r="B3602" s="17" t="s">
        <v>4953</v>
      </c>
      <c r="C3602" s="72"/>
      <c r="D3602" s="72"/>
      <c r="E3602" s="72"/>
      <c r="F3602" s="72"/>
      <c r="G3602" s="72"/>
      <c r="H3602" s="72"/>
      <c r="I3602" s="72"/>
      <c r="J3602" s="72"/>
      <c r="K3602" s="72"/>
      <c r="L3602" s="72"/>
      <c r="M3602" s="72"/>
      <c r="N3602" s="72"/>
      <c r="O3602" s="119"/>
      <c r="P3602" s="130" t="str">
        <f>VLOOKUP($B3602,D1_13!$B$5:$G$367,5,FALSE)&amp;""</f>
        <v/>
      </c>
      <c r="Q3602" s="16"/>
      <c r="R3602" s="17" t="s">
        <v>3647</v>
      </c>
      <c r="S3602" s="72"/>
      <c r="T3602" s="72"/>
      <c r="U3602" s="72"/>
      <c r="V3602" s="72"/>
      <c r="W3602" s="72"/>
      <c r="X3602" s="72"/>
      <c r="Y3602" s="72"/>
      <c r="Z3602" s="72"/>
      <c r="AA3602" s="72"/>
      <c r="AB3602" s="72"/>
      <c r="AC3602" s="72"/>
      <c r="AD3602" s="72"/>
      <c r="AE3602" s="119"/>
      <c r="AF3602" s="130" t="str">
        <f>VLOOKUP($R3602,D1_13!$B$5:$G$367,5,FALSE)&amp;""</f>
        <v/>
      </c>
      <c r="AG3602" s="16"/>
      <c r="AH3602" s="17" t="s">
        <v>6742</v>
      </c>
      <c r="AI3602" s="72"/>
      <c r="AJ3602" s="72"/>
      <c r="AK3602" s="72"/>
      <c r="AL3602" s="72"/>
      <c r="AM3602" s="72"/>
      <c r="AN3602" s="72"/>
      <c r="AO3602" s="72"/>
      <c r="AP3602" s="72"/>
      <c r="AQ3602" s="72"/>
      <c r="AR3602" s="72"/>
      <c r="AS3602" s="72"/>
      <c r="AT3602" s="72"/>
      <c r="AU3602" s="119"/>
      <c r="AV3602" s="130" t="str">
        <f>VLOOKUP($AH3602,D1_13!$B$5:$G$367,5,FALSE)&amp;""</f>
        <v/>
      </c>
      <c r="AW3602" s="16"/>
      <c r="AX3602" s="39"/>
      <c r="AY3602" s="39"/>
      <c r="AZ3602" s="39"/>
      <c r="BA3602" s="1"/>
      <c r="BB3602" s="1"/>
      <c r="BC3602" s="1"/>
      <c r="BD3602" s="1"/>
      <c r="BE3602" s="1"/>
      <c r="BF3602" s="3"/>
      <c r="BG3602" s="3"/>
      <c r="BH3602" s="3"/>
    </row>
    <row r="3603" spans="2:60" s="1" customFormat="1">
      <c r="B3603" s="18"/>
      <c r="C3603" s="73"/>
      <c r="D3603" s="73"/>
      <c r="E3603" s="73"/>
      <c r="F3603" s="73"/>
      <c r="G3603" s="73"/>
      <c r="H3603" s="73"/>
      <c r="I3603" s="73"/>
      <c r="J3603" s="73"/>
      <c r="K3603" s="73"/>
      <c r="L3603" s="73"/>
      <c r="M3603" s="73"/>
      <c r="N3603" s="73"/>
      <c r="O3603" s="121"/>
      <c r="P3603" s="16"/>
      <c r="Q3603" s="16"/>
      <c r="R3603" s="18"/>
      <c r="S3603" s="73"/>
      <c r="T3603" s="73"/>
      <c r="U3603" s="73"/>
      <c r="V3603" s="73"/>
      <c r="W3603" s="73"/>
      <c r="X3603" s="73"/>
      <c r="Y3603" s="73"/>
      <c r="Z3603" s="73"/>
      <c r="AA3603" s="73"/>
      <c r="AB3603" s="73"/>
      <c r="AC3603" s="73"/>
      <c r="AD3603" s="73"/>
      <c r="AE3603" s="121"/>
      <c r="AF3603" s="16"/>
      <c r="AG3603" s="16"/>
      <c r="AH3603" s="18"/>
      <c r="AI3603" s="73"/>
      <c r="AJ3603" s="73"/>
      <c r="AK3603" s="73"/>
      <c r="AL3603" s="73"/>
      <c r="AM3603" s="73"/>
      <c r="AN3603" s="73"/>
      <c r="AO3603" s="73"/>
      <c r="AP3603" s="73"/>
      <c r="AQ3603" s="73"/>
      <c r="AR3603" s="73"/>
      <c r="AS3603" s="73"/>
      <c r="AT3603" s="73"/>
      <c r="AU3603" s="121"/>
      <c r="AV3603" s="16"/>
      <c r="AW3603" s="16"/>
      <c r="AX3603" s="39"/>
      <c r="AY3603" s="39"/>
      <c r="AZ3603" s="39"/>
      <c r="BA3603" s="1"/>
      <c r="BB3603" s="1"/>
      <c r="BC3603" s="1"/>
      <c r="BD3603" s="1"/>
      <c r="BE3603" s="1"/>
      <c r="BF3603" s="3"/>
      <c r="BG3603" s="3"/>
      <c r="BH3603" s="3"/>
    </row>
    <row r="3604" spans="2:60" s="1" customFormat="1" ht="14.25" customHeight="1">
      <c r="B3604" s="17" t="s">
        <v>1888</v>
      </c>
      <c r="C3604" s="72"/>
      <c r="D3604" s="72"/>
      <c r="E3604" s="72"/>
      <c r="F3604" s="72"/>
      <c r="G3604" s="72"/>
      <c r="H3604" s="72"/>
      <c r="I3604" s="72"/>
      <c r="J3604" s="72"/>
      <c r="K3604" s="72"/>
      <c r="L3604" s="72"/>
      <c r="M3604" s="72"/>
      <c r="N3604" s="72"/>
      <c r="O3604" s="119"/>
      <c r="P3604" s="130" t="str">
        <f>VLOOKUP($B3604,D1_13!$B$5:$G$367,5,FALSE)&amp;""</f>
        <v/>
      </c>
      <c r="Q3604" s="16"/>
      <c r="R3604" s="17" t="s">
        <v>6175</v>
      </c>
      <c r="S3604" s="72"/>
      <c r="T3604" s="72"/>
      <c r="U3604" s="72"/>
      <c r="V3604" s="72"/>
      <c r="W3604" s="72"/>
      <c r="X3604" s="72"/>
      <c r="Y3604" s="72"/>
      <c r="Z3604" s="72"/>
      <c r="AA3604" s="72"/>
      <c r="AB3604" s="72"/>
      <c r="AC3604" s="72"/>
      <c r="AD3604" s="72"/>
      <c r="AE3604" s="119"/>
      <c r="AF3604" s="130" t="str">
        <f>VLOOKUP($R3604,D1_13!$B$5:$G$367,5,FALSE)&amp;""</f>
        <v/>
      </c>
      <c r="AG3604" s="16"/>
      <c r="AH3604" s="17" t="s">
        <v>6745</v>
      </c>
      <c r="AI3604" s="72"/>
      <c r="AJ3604" s="72"/>
      <c r="AK3604" s="72"/>
      <c r="AL3604" s="72"/>
      <c r="AM3604" s="72"/>
      <c r="AN3604" s="72"/>
      <c r="AO3604" s="72"/>
      <c r="AP3604" s="72"/>
      <c r="AQ3604" s="72"/>
      <c r="AR3604" s="72"/>
      <c r="AS3604" s="72"/>
      <c r="AT3604" s="72"/>
      <c r="AU3604" s="119"/>
      <c r="AV3604" s="130" t="str">
        <f>VLOOKUP($AH3604,D1_13!$B$5:$G$367,5,FALSE)&amp;""</f>
        <v/>
      </c>
      <c r="AW3604" s="16"/>
      <c r="AX3604" s="39"/>
      <c r="AY3604" s="39"/>
      <c r="AZ3604" s="39"/>
      <c r="BA3604" s="1"/>
      <c r="BB3604" s="1"/>
      <c r="BC3604" s="1"/>
      <c r="BD3604" s="1"/>
      <c r="BE3604" s="1"/>
      <c r="BF3604" s="3"/>
      <c r="BG3604" s="3"/>
      <c r="BH3604" s="3"/>
    </row>
    <row r="3605" spans="2:60" s="1" customFormat="1">
      <c r="B3605" s="18"/>
      <c r="C3605" s="73"/>
      <c r="D3605" s="73"/>
      <c r="E3605" s="73"/>
      <c r="F3605" s="73"/>
      <c r="G3605" s="73"/>
      <c r="H3605" s="73"/>
      <c r="I3605" s="73"/>
      <c r="J3605" s="73"/>
      <c r="K3605" s="73"/>
      <c r="L3605" s="73"/>
      <c r="M3605" s="73"/>
      <c r="N3605" s="73"/>
      <c r="O3605" s="121"/>
      <c r="P3605" s="16"/>
      <c r="Q3605" s="16"/>
      <c r="R3605" s="18"/>
      <c r="S3605" s="73"/>
      <c r="T3605" s="73"/>
      <c r="U3605" s="73"/>
      <c r="V3605" s="73"/>
      <c r="W3605" s="73"/>
      <c r="X3605" s="73"/>
      <c r="Y3605" s="73"/>
      <c r="Z3605" s="73"/>
      <c r="AA3605" s="73"/>
      <c r="AB3605" s="73"/>
      <c r="AC3605" s="73"/>
      <c r="AD3605" s="73"/>
      <c r="AE3605" s="121"/>
      <c r="AF3605" s="16"/>
      <c r="AG3605" s="16"/>
      <c r="AH3605" s="18"/>
      <c r="AI3605" s="73"/>
      <c r="AJ3605" s="73"/>
      <c r="AK3605" s="73"/>
      <c r="AL3605" s="73"/>
      <c r="AM3605" s="73"/>
      <c r="AN3605" s="73"/>
      <c r="AO3605" s="73"/>
      <c r="AP3605" s="73"/>
      <c r="AQ3605" s="73"/>
      <c r="AR3605" s="73"/>
      <c r="AS3605" s="73"/>
      <c r="AT3605" s="73"/>
      <c r="AU3605" s="121"/>
      <c r="AV3605" s="16"/>
      <c r="AW3605" s="16"/>
      <c r="AX3605" s="39"/>
      <c r="AY3605" s="39"/>
      <c r="AZ3605" s="39"/>
      <c r="BA3605" s="1"/>
      <c r="BB3605" s="1"/>
      <c r="BC3605" s="1"/>
      <c r="BD3605" s="1"/>
      <c r="BE3605" s="1"/>
      <c r="BF3605" s="3"/>
      <c r="BG3605" s="3"/>
      <c r="BH3605" s="3"/>
    </row>
    <row r="3606" spans="2:60" s="1" customFormat="1" ht="14.25" customHeight="1">
      <c r="B3606" s="17" t="s">
        <v>6747</v>
      </c>
      <c r="C3606" s="72"/>
      <c r="D3606" s="72"/>
      <c r="E3606" s="72"/>
      <c r="F3606" s="72"/>
      <c r="G3606" s="72"/>
      <c r="H3606" s="72"/>
      <c r="I3606" s="72"/>
      <c r="J3606" s="72"/>
      <c r="K3606" s="72"/>
      <c r="L3606" s="72"/>
      <c r="M3606" s="72"/>
      <c r="N3606" s="72"/>
      <c r="O3606" s="119"/>
      <c r="P3606" s="130" t="str">
        <f>VLOOKUP($B3606,D1_13!$B$5:$G$367,5,FALSE)&amp;""</f>
        <v/>
      </c>
      <c r="Q3606" s="16"/>
      <c r="R3606" s="17" t="s">
        <v>6749</v>
      </c>
      <c r="S3606" s="72"/>
      <c r="T3606" s="72"/>
      <c r="U3606" s="72"/>
      <c r="V3606" s="72"/>
      <c r="W3606" s="72"/>
      <c r="X3606" s="72"/>
      <c r="Y3606" s="72"/>
      <c r="Z3606" s="72"/>
      <c r="AA3606" s="72"/>
      <c r="AB3606" s="72"/>
      <c r="AC3606" s="72"/>
      <c r="AD3606" s="72"/>
      <c r="AE3606" s="119"/>
      <c r="AF3606" s="130" t="str">
        <f>VLOOKUP($R3606,D1_13!$B$5:$G$367,5,FALSE)&amp;""</f>
        <v/>
      </c>
      <c r="AG3606" s="16"/>
      <c r="AH3606" s="17" t="s">
        <v>6751</v>
      </c>
      <c r="AI3606" s="72"/>
      <c r="AJ3606" s="72"/>
      <c r="AK3606" s="72"/>
      <c r="AL3606" s="72"/>
      <c r="AM3606" s="72"/>
      <c r="AN3606" s="72"/>
      <c r="AO3606" s="72"/>
      <c r="AP3606" s="72"/>
      <c r="AQ3606" s="72"/>
      <c r="AR3606" s="72"/>
      <c r="AS3606" s="72"/>
      <c r="AT3606" s="72"/>
      <c r="AU3606" s="119"/>
      <c r="AV3606" s="130" t="str">
        <f>VLOOKUP($AH3606,D1_13!$B$5:$G$367,5,FALSE)&amp;""</f>
        <v/>
      </c>
      <c r="AW3606" s="16"/>
      <c r="AX3606" s="39"/>
      <c r="AY3606" s="39"/>
      <c r="AZ3606" s="39"/>
      <c r="BA3606" s="1"/>
      <c r="BB3606" s="1"/>
      <c r="BC3606" s="1"/>
      <c r="BD3606" s="1"/>
      <c r="BE3606" s="1"/>
      <c r="BF3606" s="3"/>
      <c r="BG3606" s="3"/>
      <c r="BH3606" s="3"/>
    </row>
    <row r="3607" spans="2:60" s="1" customFormat="1">
      <c r="B3607" s="18"/>
      <c r="C3607" s="73"/>
      <c r="D3607" s="73"/>
      <c r="E3607" s="73"/>
      <c r="F3607" s="73"/>
      <c r="G3607" s="73"/>
      <c r="H3607" s="73"/>
      <c r="I3607" s="73"/>
      <c r="J3607" s="73"/>
      <c r="K3607" s="73"/>
      <c r="L3607" s="73"/>
      <c r="M3607" s="73"/>
      <c r="N3607" s="73"/>
      <c r="O3607" s="121"/>
      <c r="P3607" s="16"/>
      <c r="Q3607" s="16"/>
      <c r="R3607" s="18"/>
      <c r="S3607" s="73"/>
      <c r="T3607" s="73"/>
      <c r="U3607" s="73"/>
      <c r="V3607" s="73"/>
      <c r="W3607" s="73"/>
      <c r="X3607" s="73"/>
      <c r="Y3607" s="73"/>
      <c r="Z3607" s="73"/>
      <c r="AA3607" s="73"/>
      <c r="AB3607" s="73"/>
      <c r="AC3607" s="73"/>
      <c r="AD3607" s="73"/>
      <c r="AE3607" s="121"/>
      <c r="AF3607" s="16"/>
      <c r="AG3607" s="16"/>
      <c r="AH3607" s="18"/>
      <c r="AI3607" s="73"/>
      <c r="AJ3607" s="73"/>
      <c r="AK3607" s="73"/>
      <c r="AL3607" s="73"/>
      <c r="AM3607" s="73"/>
      <c r="AN3607" s="73"/>
      <c r="AO3607" s="73"/>
      <c r="AP3607" s="73"/>
      <c r="AQ3607" s="73"/>
      <c r="AR3607" s="73"/>
      <c r="AS3607" s="73"/>
      <c r="AT3607" s="73"/>
      <c r="AU3607" s="121"/>
      <c r="AV3607" s="16"/>
      <c r="AW3607" s="16"/>
      <c r="AX3607" s="39"/>
      <c r="AY3607" s="39"/>
      <c r="AZ3607" s="39"/>
      <c r="BA3607" s="1"/>
      <c r="BB3607" s="1"/>
      <c r="BC3607" s="1"/>
      <c r="BD3607" s="1"/>
      <c r="BE3607" s="1"/>
      <c r="BF3607" s="3"/>
      <c r="BG3607" s="3"/>
      <c r="BH3607" s="3"/>
    </row>
    <row r="3608" spans="2:60" s="1" customFormat="1" ht="14.25" customHeight="1">
      <c r="B3608" s="17" t="s">
        <v>6753</v>
      </c>
      <c r="C3608" s="72"/>
      <c r="D3608" s="72"/>
      <c r="E3608" s="72"/>
      <c r="F3608" s="72"/>
      <c r="G3608" s="72"/>
      <c r="H3608" s="72"/>
      <c r="I3608" s="72"/>
      <c r="J3608" s="72"/>
      <c r="K3608" s="72"/>
      <c r="L3608" s="72"/>
      <c r="M3608" s="72"/>
      <c r="N3608" s="72"/>
      <c r="O3608" s="119"/>
      <c r="P3608" s="130" t="str">
        <f>VLOOKUP($B3608,D1_13!$B$5:$G$367,5,FALSE)&amp;""</f>
        <v/>
      </c>
      <c r="Q3608" s="16"/>
      <c r="R3608" s="17" t="s">
        <v>4847</v>
      </c>
      <c r="S3608" s="72"/>
      <c r="T3608" s="72"/>
      <c r="U3608" s="72"/>
      <c r="V3608" s="72"/>
      <c r="W3608" s="72"/>
      <c r="X3608" s="72"/>
      <c r="Y3608" s="72"/>
      <c r="Z3608" s="72"/>
      <c r="AA3608" s="72"/>
      <c r="AB3608" s="72"/>
      <c r="AC3608" s="72"/>
      <c r="AD3608" s="72"/>
      <c r="AE3608" s="119"/>
      <c r="AF3608" s="130" t="str">
        <f>VLOOKUP($R3608,D1_13!$B$5:$G$367,5,FALSE)&amp;""</f>
        <v/>
      </c>
      <c r="AG3608" s="16"/>
      <c r="AH3608" s="17" t="s">
        <v>6754</v>
      </c>
      <c r="AI3608" s="72"/>
      <c r="AJ3608" s="72"/>
      <c r="AK3608" s="72"/>
      <c r="AL3608" s="72"/>
      <c r="AM3608" s="72"/>
      <c r="AN3608" s="72"/>
      <c r="AO3608" s="72"/>
      <c r="AP3608" s="72"/>
      <c r="AQ3608" s="72"/>
      <c r="AR3608" s="72"/>
      <c r="AS3608" s="72"/>
      <c r="AT3608" s="72"/>
      <c r="AU3608" s="119"/>
      <c r="AV3608" s="130" t="str">
        <f>VLOOKUP($AH3608,D1_13!$B$5:$G$367,5,FALSE)&amp;""</f>
        <v/>
      </c>
      <c r="AW3608" s="16"/>
      <c r="AX3608" s="39"/>
      <c r="AY3608" s="39"/>
      <c r="AZ3608" s="39"/>
      <c r="BA3608" s="1"/>
      <c r="BB3608" s="1"/>
      <c r="BC3608" s="1"/>
      <c r="BD3608" s="1"/>
      <c r="BE3608" s="1"/>
      <c r="BF3608" s="3"/>
      <c r="BG3608" s="3"/>
      <c r="BH3608" s="3"/>
    </row>
    <row r="3609" spans="2:60" s="1" customFormat="1">
      <c r="B3609" s="18"/>
      <c r="C3609" s="73"/>
      <c r="D3609" s="73"/>
      <c r="E3609" s="73"/>
      <c r="F3609" s="73"/>
      <c r="G3609" s="73"/>
      <c r="H3609" s="73"/>
      <c r="I3609" s="73"/>
      <c r="J3609" s="73"/>
      <c r="K3609" s="73"/>
      <c r="L3609" s="73"/>
      <c r="M3609" s="73"/>
      <c r="N3609" s="73"/>
      <c r="O3609" s="121"/>
      <c r="P3609" s="16"/>
      <c r="Q3609" s="16"/>
      <c r="R3609" s="18"/>
      <c r="S3609" s="73"/>
      <c r="T3609" s="73"/>
      <c r="U3609" s="73"/>
      <c r="V3609" s="73"/>
      <c r="W3609" s="73"/>
      <c r="X3609" s="73"/>
      <c r="Y3609" s="73"/>
      <c r="Z3609" s="73"/>
      <c r="AA3609" s="73"/>
      <c r="AB3609" s="73"/>
      <c r="AC3609" s="73"/>
      <c r="AD3609" s="73"/>
      <c r="AE3609" s="121"/>
      <c r="AF3609" s="16"/>
      <c r="AG3609" s="16"/>
      <c r="AH3609" s="18"/>
      <c r="AI3609" s="73"/>
      <c r="AJ3609" s="73"/>
      <c r="AK3609" s="73"/>
      <c r="AL3609" s="73"/>
      <c r="AM3609" s="73"/>
      <c r="AN3609" s="73"/>
      <c r="AO3609" s="73"/>
      <c r="AP3609" s="73"/>
      <c r="AQ3609" s="73"/>
      <c r="AR3609" s="73"/>
      <c r="AS3609" s="73"/>
      <c r="AT3609" s="73"/>
      <c r="AU3609" s="121"/>
      <c r="AV3609" s="16"/>
      <c r="AW3609" s="16"/>
      <c r="AX3609" s="39"/>
      <c r="AY3609" s="39"/>
      <c r="AZ3609" s="39"/>
      <c r="BA3609" s="1"/>
      <c r="BB3609" s="1"/>
      <c r="BC3609" s="1"/>
      <c r="BD3609" s="1"/>
      <c r="BE3609" s="1"/>
      <c r="BF3609" s="3"/>
      <c r="BG3609" s="3"/>
      <c r="BH3609" s="3"/>
    </row>
    <row r="3610" spans="2:60" s="1" customFormat="1" ht="14.25" customHeight="1">
      <c r="B3610" s="17" t="s">
        <v>943</v>
      </c>
      <c r="C3610" s="72"/>
      <c r="D3610" s="72"/>
      <c r="E3610" s="72"/>
      <c r="F3610" s="72"/>
      <c r="G3610" s="72"/>
      <c r="H3610" s="72"/>
      <c r="I3610" s="72"/>
      <c r="J3610" s="72"/>
      <c r="K3610" s="72"/>
      <c r="L3610" s="72"/>
      <c r="M3610" s="72"/>
      <c r="N3610" s="72"/>
      <c r="O3610" s="119"/>
      <c r="P3610" s="130" t="str">
        <f>VLOOKUP($B3610,D1_13!$B$5:$G$367,5,FALSE)&amp;""</f>
        <v/>
      </c>
      <c r="Q3610" s="16"/>
      <c r="R3610" s="17" t="s">
        <v>6756</v>
      </c>
      <c r="S3610" s="72"/>
      <c r="T3610" s="72"/>
      <c r="U3610" s="72"/>
      <c r="V3610" s="72"/>
      <c r="W3610" s="72"/>
      <c r="X3610" s="72"/>
      <c r="Y3610" s="72"/>
      <c r="Z3610" s="72"/>
      <c r="AA3610" s="72"/>
      <c r="AB3610" s="72"/>
      <c r="AC3610" s="72"/>
      <c r="AD3610" s="72"/>
      <c r="AE3610" s="119"/>
      <c r="AF3610" s="130" t="str">
        <f>VLOOKUP($R3610,D1_13!$B$5:$G$367,5,FALSE)&amp;""</f>
        <v/>
      </c>
      <c r="AG3610" s="16"/>
      <c r="AH3610" s="17" t="s">
        <v>2909</v>
      </c>
      <c r="AI3610" s="72"/>
      <c r="AJ3610" s="72"/>
      <c r="AK3610" s="72"/>
      <c r="AL3610" s="72"/>
      <c r="AM3610" s="72"/>
      <c r="AN3610" s="72"/>
      <c r="AO3610" s="72"/>
      <c r="AP3610" s="72"/>
      <c r="AQ3610" s="72"/>
      <c r="AR3610" s="72"/>
      <c r="AS3610" s="72"/>
      <c r="AT3610" s="72"/>
      <c r="AU3610" s="119"/>
      <c r="AV3610" s="130" t="str">
        <f>VLOOKUP($AH3610,D1_13!$B$5:$G$367,5,FALSE)&amp;""</f>
        <v/>
      </c>
      <c r="AW3610" s="16"/>
      <c r="AX3610" s="39"/>
      <c r="AY3610" s="39"/>
      <c r="AZ3610" s="39"/>
      <c r="BA3610" s="1"/>
      <c r="BB3610" s="1"/>
      <c r="BC3610" s="1"/>
      <c r="BD3610" s="1"/>
      <c r="BE3610" s="1"/>
      <c r="BF3610" s="3"/>
      <c r="BG3610" s="3"/>
      <c r="BH3610" s="3"/>
    </row>
    <row r="3611" spans="2:60" s="1" customFormat="1">
      <c r="B3611" s="18"/>
      <c r="C3611" s="73"/>
      <c r="D3611" s="73"/>
      <c r="E3611" s="73"/>
      <c r="F3611" s="73"/>
      <c r="G3611" s="73"/>
      <c r="H3611" s="73"/>
      <c r="I3611" s="73"/>
      <c r="J3611" s="73"/>
      <c r="K3611" s="73"/>
      <c r="L3611" s="73"/>
      <c r="M3611" s="73"/>
      <c r="N3611" s="73"/>
      <c r="O3611" s="121"/>
      <c r="P3611" s="16"/>
      <c r="Q3611" s="16"/>
      <c r="R3611" s="18"/>
      <c r="S3611" s="73"/>
      <c r="T3611" s="73"/>
      <c r="U3611" s="73"/>
      <c r="V3611" s="73"/>
      <c r="W3611" s="73"/>
      <c r="X3611" s="73"/>
      <c r="Y3611" s="73"/>
      <c r="Z3611" s="73"/>
      <c r="AA3611" s="73"/>
      <c r="AB3611" s="73"/>
      <c r="AC3611" s="73"/>
      <c r="AD3611" s="73"/>
      <c r="AE3611" s="121"/>
      <c r="AF3611" s="16"/>
      <c r="AG3611" s="16"/>
      <c r="AH3611" s="18"/>
      <c r="AI3611" s="73"/>
      <c r="AJ3611" s="73"/>
      <c r="AK3611" s="73"/>
      <c r="AL3611" s="73"/>
      <c r="AM3611" s="73"/>
      <c r="AN3611" s="73"/>
      <c r="AO3611" s="73"/>
      <c r="AP3611" s="73"/>
      <c r="AQ3611" s="73"/>
      <c r="AR3611" s="73"/>
      <c r="AS3611" s="73"/>
      <c r="AT3611" s="73"/>
      <c r="AU3611" s="121"/>
      <c r="AV3611" s="16"/>
      <c r="AW3611" s="16"/>
      <c r="AX3611" s="39"/>
      <c r="AY3611" s="39"/>
      <c r="AZ3611" s="39"/>
      <c r="BA3611" s="1"/>
      <c r="BB3611" s="1"/>
      <c r="BC3611" s="1"/>
      <c r="BD3611" s="1"/>
      <c r="BE3611" s="1"/>
      <c r="BF3611" s="3"/>
      <c r="BG3611" s="3"/>
      <c r="BH3611" s="3"/>
    </row>
    <row r="3612" spans="2:60" s="1" customFormat="1" ht="14.25" customHeight="1">
      <c r="B3612" s="17" t="s">
        <v>6759</v>
      </c>
      <c r="C3612" s="72"/>
      <c r="D3612" s="72"/>
      <c r="E3612" s="72"/>
      <c r="F3612" s="72"/>
      <c r="G3612" s="72"/>
      <c r="H3612" s="72"/>
      <c r="I3612" s="72"/>
      <c r="J3612" s="72"/>
      <c r="K3612" s="72"/>
      <c r="L3612" s="72"/>
      <c r="M3612" s="72"/>
      <c r="N3612" s="72"/>
      <c r="O3612" s="119"/>
      <c r="P3612" s="130" t="str">
        <f>VLOOKUP($B3612,D1_13!$B$5:$G$367,5,FALSE)&amp;""</f>
        <v/>
      </c>
      <c r="Q3612" s="16"/>
      <c r="R3612" s="17" t="s">
        <v>5330</v>
      </c>
      <c r="S3612" s="72"/>
      <c r="T3612" s="72"/>
      <c r="U3612" s="72"/>
      <c r="V3612" s="72"/>
      <c r="W3612" s="72"/>
      <c r="X3612" s="72"/>
      <c r="Y3612" s="72"/>
      <c r="Z3612" s="72"/>
      <c r="AA3612" s="72"/>
      <c r="AB3612" s="72"/>
      <c r="AC3612" s="72"/>
      <c r="AD3612" s="72"/>
      <c r="AE3612" s="119"/>
      <c r="AF3612" s="130" t="str">
        <f>VLOOKUP($R3612,D1_13!$B$5:$G$367,5,FALSE)&amp;""</f>
        <v/>
      </c>
      <c r="AG3612" s="16"/>
      <c r="AH3612" s="17" t="s">
        <v>6763</v>
      </c>
      <c r="AI3612" s="72"/>
      <c r="AJ3612" s="72"/>
      <c r="AK3612" s="72"/>
      <c r="AL3612" s="72"/>
      <c r="AM3612" s="72"/>
      <c r="AN3612" s="72"/>
      <c r="AO3612" s="72"/>
      <c r="AP3612" s="72"/>
      <c r="AQ3612" s="72"/>
      <c r="AR3612" s="72"/>
      <c r="AS3612" s="72"/>
      <c r="AT3612" s="72"/>
      <c r="AU3612" s="119"/>
      <c r="AV3612" s="130" t="str">
        <f>VLOOKUP($AH3612,D1_13!$B$5:$G$367,5,FALSE)&amp;""</f>
        <v/>
      </c>
      <c r="AW3612" s="16"/>
      <c r="AX3612" s="39"/>
      <c r="AY3612" s="39"/>
      <c r="AZ3612" s="39"/>
      <c r="BA3612" s="1"/>
      <c r="BB3612" s="1"/>
      <c r="BC3612" s="1"/>
      <c r="BD3612" s="1"/>
      <c r="BE3612" s="1"/>
      <c r="BF3612" s="3"/>
      <c r="BG3612" s="3"/>
      <c r="BH3612" s="3"/>
    </row>
    <row r="3613" spans="2:60" s="1" customFormat="1">
      <c r="B3613" s="18"/>
      <c r="C3613" s="73"/>
      <c r="D3613" s="73"/>
      <c r="E3613" s="73"/>
      <c r="F3613" s="73"/>
      <c r="G3613" s="73"/>
      <c r="H3613" s="73"/>
      <c r="I3613" s="73"/>
      <c r="J3613" s="73"/>
      <c r="K3613" s="73"/>
      <c r="L3613" s="73"/>
      <c r="M3613" s="73"/>
      <c r="N3613" s="73"/>
      <c r="O3613" s="121"/>
      <c r="P3613" s="16"/>
      <c r="Q3613" s="16"/>
      <c r="R3613" s="18"/>
      <c r="S3613" s="73"/>
      <c r="T3613" s="73"/>
      <c r="U3613" s="73"/>
      <c r="V3613" s="73"/>
      <c r="W3613" s="73"/>
      <c r="X3613" s="73"/>
      <c r="Y3613" s="73"/>
      <c r="Z3613" s="73"/>
      <c r="AA3613" s="73"/>
      <c r="AB3613" s="73"/>
      <c r="AC3613" s="73"/>
      <c r="AD3613" s="73"/>
      <c r="AE3613" s="121"/>
      <c r="AF3613" s="16"/>
      <c r="AG3613" s="16"/>
      <c r="AH3613" s="18"/>
      <c r="AI3613" s="73"/>
      <c r="AJ3613" s="73"/>
      <c r="AK3613" s="73"/>
      <c r="AL3613" s="73"/>
      <c r="AM3613" s="73"/>
      <c r="AN3613" s="73"/>
      <c r="AO3613" s="73"/>
      <c r="AP3613" s="73"/>
      <c r="AQ3613" s="73"/>
      <c r="AR3613" s="73"/>
      <c r="AS3613" s="73"/>
      <c r="AT3613" s="73"/>
      <c r="AU3613" s="121"/>
      <c r="AV3613" s="16"/>
      <c r="AW3613" s="16"/>
      <c r="AX3613" s="39"/>
      <c r="AY3613" s="39"/>
      <c r="AZ3613" s="39"/>
      <c r="BA3613" s="1"/>
      <c r="BB3613" s="1"/>
      <c r="BC3613" s="1"/>
      <c r="BD3613" s="1"/>
      <c r="BE3613" s="1"/>
      <c r="BF3613" s="3"/>
      <c r="BG3613" s="3"/>
      <c r="BH3613" s="3"/>
    </row>
    <row r="3614" spans="2:60" s="1" customFormat="1" ht="14.25" customHeight="1">
      <c r="B3614" s="17" t="s">
        <v>125</v>
      </c>
      <c r="C3614" s="72"/>
      <c r="D3614" s="72"/>
      <c r="E3614" s="72"/>
      <c r="F3614" s="72"/>
      <c r="G3614" s="72"/>
      <c r="H3614" s="72"/>
      <c r="I3614" s="72"/>
      <c r="J3614" s="72"/>
      <c r="K3614" s="72"/>
      <c r="L3614" s="72"/>
      <c r="M3614" s="72"/>
      <c r="N3614" s="72"/>
      <c r="O3614" s="119"/>
      <c r="P3614" s="130" t="str">
        <f>VLOOKUP($B3614,D1_13!$B$5:$G$367,5,FALSE)&amp;""</f>
        <v/>
      </c>
      <c r="Q3614" s="16"/>
      <c r="R3614" s="17" t="s">
        <v>3150</v>
      </c>
      <c r="S3614" s="72"/>
      <c r="T3614" s="72"/>
      <c r="U3614" s="72"/>
      <c r="V3614" s="72"/>
      <c r="W3614" s="72"/>
      <c r="X3614" s="72"/>
      <c r="Y3614" s="72"/>
      <c r="Z3614" s="72"/>
      <c r="AA3614" s="72"/>
      <c r="AB3614" s="72"/>
      <c r="AC3614" s="72"/>
      <c r="AD3614" s="72"/>
      <c r="AE3614" s="119"/>
      <c r="AF3614" s="130" t="str">
        <f>VLOOKUP($R3614,D1_13!$B$5:$G$367,5,FALSE)&amp;""</f>
        <v/>
      </c>
      <c r="AG3614" s="16"/>
      <c r="AH3614" s="17" t="s">
        <v>109</v>
      </c>
      <c r="AI3614" s="72"/>
      <c r="AJ3614" s="72"/>
      <c r="AK3614" s="72"/>
      <c r="AL3614" s="72"/>
      <c r="AM3614" s="72"/>
      <c r="AN3614" s="72"/>
      <c r="AO3614" s="72"/>
      <c r="AP3614" s="72"/>
      <c r="AQ3614" s="72"/>
      <c r="AR3614" s="72"/>
      <c r="AS3614" s="72"/>
      <c r="AT3614" s="72"/>
      <c r="AU3614" s="119"/>
      <c r="AV3614" s="130" t="str">
        <f>VLOOKUP($AH3614,D1_13!$B$5:$G$367,5,FALSE)&amp;""</f>
        <v/>
      </c>
      <c r="AW3614" s="16"/>
      <c r="AX3614" s="39"/>
      <c r="AY3614" s="39"/>
      <c r="AZ3614" s="39"/>
      <c r="BA3614" s="1"/>
      <c r="BB3614" s="1"/>
      <c r="BC3614" s="1"/>
      <c r="BD3614" s="1"/>
      <c r="BE3614" s="1"/>
      <c r="BF3614" s="3"/>
      <c r="BG3614" s="3"/>
      <c r="BH3614" s="3"/>
    </row>
    <row r="3615" spans="2:60" s="1" customFormat="1">
      <c r="B3615" s="18"/>
      <c r="C3615" s="73"/>
      <c r="D3615" s="73"/>
      <c r="E3615" s="73"/>
      <c r="F3615" s="73"/>
      <c r="G3615" s="73"/>
      <c r="H3615" s="73"/>
      <c r="I3615" s="73"/>
      <c r="J3615" s="73"/>
      <c r="K3615" s="73"/>
      <c r="L3615" s="73"/>
      <c r="M3615" s="73"/>
      <c r="N3615" s="73"/>
      <c r="O3615" s="121"/>
      <c r="P3615" s="16"/>
      <c r="Q3615" s="16"/>
      <c r="R3615" s="18"/>
      <c r="S3615" s="73"/>
      <c r="T3615" s="73"/>
      <c r="U3615" s="73"/>
      <c r="V3615" s="73"/>
      <c r="W3615" s="73"/>
      <c r="X3615" s="73"/>
      <c r="Y3615" s="73"/>
      <c r="Z3615" s="73"/>
      <c r="AA3615" s="73"/>
      <c r="AB3615" s="73"/>
      <c r="AC3615" s="73"/>
      <c r="AD3615" s="73"/>
      <c r="AE3615" s="121"/>
      <c r="AF3615" s="16"/>
      <c r="AG3615" s="16"/>
      <c r="AH3615" s="18"/>
      <c r="AI3615" s="73"/>
      <c r="AJ3615" s="73"/>
      <c r="AK3615" s="73"/>
      <c r="AL3615" s="73"/>
      <c r="AM3615" s="73"/>
      <c r="AN3615" s="73"/>
      <c r="AO3615" s="73"/>
      <c r="AP3615" s="73"/>
      <c r="AQ3615" s="73"/>
      <c r="AR3615" s="73"/>
      <c r="AS3615" s="73"/>
      <c r="AT3615" s="73"/>
      <c r="AU3615" s="121"/>
      <c r="AV3615" s="16"/>
      <c r="AW3615" s="16"/>
      <c r="AX3615" s="39"/>
      <c r="AY3615" s="39"/>
      <c r="AZ3615" s="39"/>
      <c r="BA3615" s="1"/>
      <c r="BB3615" s="1"/>
      <c r="BC3615" s="1"/>
      <c r="BD3615" s="1"/>
      <c r="BE3615" s="1"/>
      <c r="BF3615" s="3"/>
      <c r="BG3615" s="3"/>
      <c r="BH3615" s="3"/>
    </row>
    <row r="3616" spans="2:60" s="1" customFormat="1" ht="14.25" customHeight="1">
      <c r="B3616" s="17" t="s">
        <v>6766</v>
      </c>
      <c r="C3616" s="72"/>
      <c r="D3616" s="72"/>
      <c r="E3616" s="72"/>
      <c r="F3616" s="72"/>
      <c r="G3616" s="72"/>
      <c r="H3616" s="72"/>
      <c r="I3616" s="72"/>
      <c r="J3616" s="72"/>
      <c r="K3616" s="72"/>
      <c r="L3616" s="72"/>
      <c r="M3616" s="72"/>
      <c r="N3616" s="72"/>
      <c r="O3616" s="119"/>
      <c r="P3616" s="130" t="str">
        <f>VLOOKUP($B3616,D1_13!$B$5:$G$367,5,FALSE)&amp;""</f>
        <v/>
      </c>
      <c r="Q3616" s="16"/>
      <c r="R3616" s="17" t="s">
        <v>6768</v>
      </c>
      <c r="S3616" s="72"/>
      <c r="T3616" s="72"/>
      <c r="U3616" s="72"/>
      <c r="V3616" s="72"/>
      <c r="W3616" s="72"/>
      <c r="X3616" s="72"/>
      <c r="Y3616" s="72"/>
      <c r="Z3616" s="72"/>
      <c r="AA3616" s="72"/>
      <c r="AB3616" s="72"/>
      <c r="AC3616" s="72"/>
      <c r="AD3616" s="72"/>
      <c r="AE3616" s="119"/>
      <c r="AF3616" s="130" t="str">
        <f>VLOOKUP($R3616,D1_13!$B$5:$G$367,5,FALSE)&amp;""</f>
        <v/>
      </c>
      <c r="AG3616" s="16"/>
      <c r="AH3616" s="17" t="s">
        <v>6637</v>
      </c>
      <c r="AI3616" s="72"/>
      <c r="AJ3616" s="72"/>
      <c r="AK3616" s="72"/>
      <c r="AL3616" s="72"/>
      <c r="AM3616" s="72"/>
      <c r="AN3616" s="72"/>
      <c r="AO3616" s="72"/>
      <c r="AP3616" s="72"/>
      <c r="AQ3616" s="72"/>
      <c r="AR3616" s="72"/>
      <c r="AS3616" s="72"/>
      <c r="AT3616" s="72"/>
      <c r="AU3616" s="119"/>
      <c r="AV3616" s="130" t="str">
        <f>VLOOKUP($AH3616,D1_13!$B$5:$G$367,5,FALSE)&amp;""</f>
        <v/>
      </c>
      <c r="AW3616" s="16"/>
      <c r="AX3616" s="39"/>
      <c r="AY3616" s="39"/>
      <c r="AZ3616" s="39"/>
      <c r="BA3616" s="1"/>
      <c r="BB3616" s="1"/>
      <c r="BC3616" s="1"/>
      <c r="BD3616" s="1"/>
      <c r="BE3616" s="1"/>
      <c r="BF3616" s="3"/>
      <c r="BG3616" s="3"/>
      <c r="BH3616" s="3"/>
    </row>
    <row r="3617" spans="2:60" s="1" customFormat="1">
      <c r="B3617" s="18"/>
      <c r="C3617" s="73"/>
      <c r="D3617" s="73"/>
      <c r="E3617" s="73"/>
      <c r="F3617" s="73"/>
      <c r="G3617" s="73"/>
      <c r="H3617" s="73"/>
      <c r="I3617" s="73"/>
      <c r="J3617" s="73"/>
      <c r="K3617" s="73"/>
      <c r="L3617" s="73"/>
      <c r="M3617" s="73"/>
      <c r="N3617" s="73"/>
      <c r="O3617" s="121"/>
      <c r="P3617" s="16"/>
      <c r="Q3617" s="16"/>
      <c r="R3617" s="18"/>
      <c r="S3617" s="73"/>
      <c r="T3617" s="73"/>
      <c r="U3617" s="73"/>
      <c r="V3617" s="73"/>
      <c r="W3617" s="73"/>
      <c r="X3617" s="73"/>
      <c r="Y3617" s="73"/>
      <c r="Z3617" s="73"/>
      <c r="AA3617" s="73"/>
      <c r="AB3617" s="73"/>
      <c r="AC3617" s="73"/>
      <c r="AD3617" s="73"/>
      <c r="AE3617" s="121"/>
      <c r="AF3617" s="16"/>
      <c r="AG3617" s="16"/>
      <c r="AH3617" s="18"/>
      <c r="AI3617" s="73"/>
      <c r="AJ3617" s="73"/>
      <c r="AK3617" s="73"/>
      <c r="AL3617" s="73"/>
      <c r="AM3617" s="73"/>
      <c r="AN3617" s="73"/>
      <c r="AO3617" s="73"/>
      <c r="AP3617" s="73"/>
      <c r="AQ3617" s="73"/>
      <c r="AR3617" s="73"/>
      <c r="AS3617" s="73"/>
      <c r="AT3617" s="73"/>
      <c r="AU3617" s="121"/>
      <c r="AV3617" s="16"/>
      <c r="AW3617" s="16"/>
      <c r="AX3617" s="39"/>
      <c r="AY3617" s="39"/>
      <c r="AZ3617" s="39"/>
      <c r="BA3617" s="1"/>
      <c r="BB3617" s="1"/>
      <c r="BC3617" s="1"/>
      <c r="BD3617" s="1"/>
      <c r="BE3617" s="1"/>
      <c r="BF3617" s="3"/>
      <c r="BG3617" s="3"/>
      <c r="BH3617" s="3"/>
    </row>
    <row r="3618" spans="2:60" s="1" customFormat="1" ht="14.25" customHeight="1">
      <c r="B3618" s="17" t="s">
        <v>3030</v>
      </c>
      <c r="C3618" s="72"/>
      <c r="D3618" s="72"/>
      <c r="E3618" s="72"/>
      <c r="F3618" s="72"/>
      <c r="G3618" s="72"/>
      <c r="H3618" s="72"/>
      <c r="I3618" s="72"/>
      <c r="J3618" s="72"/>
      <c r="K3618" s="72"/>
      <c r="L3618" s="72"/>
      <c r="M3618" s="72"/>
      <c r="N3618" s="72"/>
      <c r="O3618" s="119"/>
      <c r="P3618" s="130" t="str">
        <f>VLOOKUP($B3618,D1_13!$B$5:$G$367,5,FALSE)&amp;""</f>
        <v/>
      </c>
      <c r="Q3618" s="16"/>
      <c r="R3618" s="17" t="s">
        <v>6771</v>
      </c>
      <c r="S3618" s="72"/>
      <c r="T3618" s="72"/>
      <c r="U3618" s="72"/>
      <c r="V3618" s="72"/>
      <c r="W3618" s="72"/>
      <c r="X3618" s="72"/>
      <c r="Y3618" s="72"/>
      <c r="Z3618" s="72"/>
      <c r="AA3618" s="72"/>
      <c r="AB3618" s="72"/>
      <c r="AC3618" s="72"/>
      <c r="AD3618" s="72"/>
      <c r="AE3618" s="119"/>
      <c r="AF3618" s="130" t="str">
        <f>VLOOKUP($R3618,D1_13!$B$5:$G$367,5,FALSE)&amp;""</f>
        <v/>
      </c>
      <c r="AG3618" s="16"/>
      <c r="AH3618" s="17" t="s">
        <v>203</v>
      </c>
      <c r="AI3618" s="72"/>
      <c r="AJ3618" s="72"/>
      <c r="AK3618" s="72"/>
      <c r="AL3618" s="72"/>
      <c r="AM3618" s="72"/>
      <c r="AN3618" s="72"/>
      <c r="AO3618" s="72"/>
      <c r="AP3618" s="72"/>
      <c r="AQ3618" s="72"/>
      <c r="AR3618" s="72"/>
      <c r="AS3618" s="72"/>
      <c r="AT3618" s="72"/>
      <c r="AU3618" s="119"/>
      <c r="AV3618" s="130" t="str">
        <f>VLOOKUP($AH3618,D1_13!$B$5:$G$367,5,FALSE)&amp;""</f>
        <v/>
      </c>
      <c r="AW3618" s="16"/>
      <c r="AX3618" s="39"/>
      <c r="AY3618" s="39"/>
      <c r="AZ3618" s="39"/>
      <c r="BA3618" s="1"/>
      <c r="BB3618" s="1"/>
      <c r="BC3618" s="1"/>
      <c r="BD3618" s="1"/>
      <c r="BE3618" s="1"/>
      <c r="BF3618" s="3"/>
      <c r="BG3618" s="3"/>
      <c r="BH3618" s="3"/>
    </row>
    <row r="3619" spans="2:60" s="1" customFormat="1">
      <c r="B3619" s="18"/>
      <c r="C3619" s="73"/>
      <c r="D3619" s="73"/>
      <c r="E3619" s="73"/>
      <c r="F3619" s="73"/>
      <c r="G3619" s="73"/>
      <c r="H3619" s="73"/>
      <c r="I3619" s="73"/>
      <c r="J3619" s="73"/>
      <c r="K3619" s="73"/>
      <c r="L3619" s="73"/>
      <c r="M3619" s="73"/>
      <c r="N3619" s="73"/>
      <c r="O3619" s="121"/>
      <c r="P3619" s="16"/>
      <c r="Q3619" s="16"/>
      <c r="R3619" s="18"/>
      <c r="S3619" s="73"/>
      <c r="T3619" s="73"/>
      <c r="U3619" s="73"/>
      <c r="V3619" s="73"/>
      <c r="W3619" s="73"/>
      <c r="X3619" s="73"/>
      <c r="Y3619" s="73"/>
      <c r="Z3619" s="73"/>
      <c r="AA3619" s="73"/>
      <c r="AB3619" s="73"/>
      <c r="AC3619" s="73"/>
      <c r="AD3619" s="73"/>
      <c r="AE3619" s="121"/>
      <c r="AF3619" s="16"/>
      <c r="AG3619" s="16"/>
      <c r="AH3619" s="18"/>
      <c r="AI3619" s="73"/>
      <c r="AJ3619" s="73"/>
      <c r="AK3619" s="73"/>
      <c r="AL3619" s="73"/>
      <c r="AM3619" s="73"/>
      <c r="AN3619" s="73"/>
      <c r="AO3619" s="73"/>
      <c r="AP3619" s="73"/>
      <c r="AQ3619" s="73"/>
      <c r="AR3619" s="73"/>
      <c r="AS3619" s="73"/>
      <c r="AT3619" s="73"/>
      <c r="AU3619" s="121"/>
      <c r="AV3619" s="16"/>
      <c r="AW3619" s="16"/>
      <c r="AX3619" s="39"/>
      <c r="AY3619" s="39"/>
      <c r="AZ3619" s="39"/>
      <c r="BA3619" s="1"/>
      <c r="BB3619" s="1"/>
      <c r="BC3619" s="1"/>
      <c r="BD3619" s="1"/>
      <c r="BE3619" s="1"/>
      <c r="BF3619" s="3"/>
      <c r="BG3619" s="3"/>
      <c r="BH3619" s="3"/>
    </row>
    <row r="3620" spans="2:60" s="1" customFormat="1" ht="14.25" customHeight="1">
      <c r="B3620" s="17" t="s">
        <v>2288</v>
      </c>
      <c r="C3620" s="72"/>
      <c r="D3620" s="72"/>
      <c r="E3620" s="72"/>
      <c r="F3620" s="72"/>
      <c r="G3620" s="72"/>
      <c r="H3620" s="72"/>
      <c r="I3620" s="72"/>
      <c r="J3620" s="72"/>
      <c r="K3620" s="72"/>
      <c r="L3620" s="72"/>
      <c r="M3620" s="72"/>
      <c r="N3620" s="72"/>
      <c r="O3620" s="119"/>
      <c r="P3620" s="130" t="str">
        <f>VLOOKUP($B3620,D1_13!$B$5:$G$367,5,FALSE)&amp;""</f>
        <v/>
      </c>
      <c r="Q3620" s="16"/>
      <c r="R3620" s="17" t="s">
        <v>5894</v>
      </c>
      <c r="S3620" s="72"/>
      <c r="T3620" s="72"/>
      <c r="U3620" s="72"/>
      <c r="V3620" s="72"/>
      <c r="W3620" s="72"/>
      <c r="X3620" s="72"/>
      <c r="Y3620" s="72"/>
      <c r="Z3620" s="72"/>
      <c r="AA3620" s="72"/>
      <c r="AB3620" s="72"/>
      <c r="AC3620" s="72"/>
      <c r="AD3620" s="72"/>
      <c r="AE3620" s="119"/>
      <c r="AF3620" s="130" t="str">
        <f>VLOOKUP($R3620,D1_13!$B$5:$G$367,5,FALSE)&amp;""</f>
        <v/>
      </c>
      <c r="AG3620" s="16"/>
      <c r="AH3620" s="17" t="s">
        <v>1324</v>
      </c>
      <c r="AI3620" s="72"/>
      <c r="AJ3620" s="72"/>
      <c r="AK3620" s="72"/>
      <c r="AL3620" s="72"/>
      <c r="AM3620" s="72"/>
      <c r="AN3620" s="72"/>
      <c r="AO3620" s="72"/>
      <c r="AP3620" s="72"/>
      <c r="AQ3620" s="72"/>
      <c r="AR3620" s="72"/>
      <c r="AS3620" s="72"/>
      <c r="AT3620" s="72"/>
      <c r="AU3620" s="119"/>
      <c r="AV3620" s="130" t="str">
        <f>VLOOKUP($AH3620,D1_13!$B$5:$G$367,5,FALSE)&amp;""</f>
        <v/>
      </c>
      <c r="AW3620" s="16"/>
      <c r="AX3620" s="39"/>
      <c r="AY3620" s="39"/>
      <c r="AZ3620" s="39"/>
      <c r="BA3620" s="1"/>
      <c r="BB3620" s="1"/>
      <c r="BC3620" s="1"/>
      <c r="BD3620" s="1"/>
      <c r="BE3620" s="1"/>
      <c r="BF3620" s="3"/>
      <c r="BG3620" s="3"/>
      <c r="BH3620" s="3"/>
    </row>
    <row r="3621" spans="2:60" s="1" customFormat="1">
      <c r="B3621" s="18"/>
      <c r="C3621" s="73"/>
      <c r="D3621" s="73"/>
      <c r="E3621" s="73"/>
      <c r="F3621" s="73"/>
      <c r="G3621" s="73"/>
      <c r="H3621" s="73"/>
      <c r="I3621" s="73"/>
      <c r="J3621" s="73"/>
      <c r="K3621" s="73"/>
      <c r="L3621" s="73"/>
      <c r="M3621" s="73"/>
      <c r="N3621" s="73"/>
      <c r="O3621" s="121"/>
      <c r="P3621" s="16"/>
      <c r="Q3621" s="16"/>
      <c r="R3621" s="18"/>
      <c r="S3621" s="73"/>
      <c r="T3621" s="73"/>
      <c r="U3621" s="73"/>
      <c r="V3621" s="73"/>
      <c r="W3621" s="73"/>
      <c r="X3621" s="73"/>
      <c r="Y3621" s="73"/>
      <c r="Z3621" s="73"/>
      <c r="AA3621" s="73"/>
      <c r="AB3621" s="73"/>
      <c r="AC3621" s="73"/>
      <c r="AD3621" s="73"/>
      <c r="AE3621" s="121"/>
      <c r="AF3621" s="16"/>
      <c r="AG3621" s="16"/>
      <c r="AH3621" s="18"/>
      <c r="AI3621" s="73"/>
      <c r="AJ3621" s="73"/>
      <c r="AK3621" s="73"/>
      <c r="AL3621" s="73"/>
      <c r="AM3621" s="73"/>
      <c r="AN3621" s="73"/>
      <c r="AO3621" s="73"/>
      <c r="AP3621" s="73"/>
      <c r="AQ3621" s="73"/>
      <c r="AR3621" s="73"/>
      <c r="AS3621" s="73"/>
      <c r="AT3621" s="73"/>
      <c r="AU3621" s="121"/>
      <c r="AV3621" s="16"/>
      <c r="AW3621" s="16"/>
      <c r="AX3621" s="39"/>
      <c r="AY3621" s="39"/>
      <c r="AZ3621" s="39"/>
      <c r="BA3621" s="1"/>
      <c r="BB3621" s="1"/>
      <c r="BC3621" s="1"/>
      <c r="BD3621" s="1"/>
      <c r="BE3621" s="1"/>
      <c r="BF3621" s="3"/>
      <c r="BG3621" s="3"/>
      <c r="BH3621" s="3"/>
    </row>
    <row r="3622" spans="2:60" s="1" customFormat="1" ht="14.25" customHeight="1">
      <c r="B3622" s="17" t="s">
        <v>2849</v>
      </c>
      <c r="C3622" s="72"/>
      <c r="D3622" s="72"/>
      <c r="E3622" s="72"/>
      <c r="F3622" s="72"/>
      <c r="G3622" s="72"/>
      <c r="H3622" s="72"/>
      <c r="I3622" s="72"/>
      <c r="J3622" s="72"/>
      <c r="K3622" s="72"/>
      <c r="L3622" s="72"/>
      <c r="M3622" s="72"/>
      <c r="N3622" s="72"/>
      <c r="O3622" s="119"/>
      <c r="P3622" s="130" t="str">
        <f>VLOOKUP($B3622,D1_13!$B$5:$G$367,5,FALSE)&amp;""</f>
        <v/>
      </c>
      <c r="Q3622" s="16"/>
      <c r="R3622" s="17" t="s">
        <v>6774</v>
      </c>
      <c r="S3622" s="72"/>
      <c r="T3622" s="72"/>
      <c r="U3622" s="72"/>
      <c r="V3622" s="72"/>
      <c r="W3622" s="72"/>
      <c r="X3622" s="72"/>
      <c r="Y3622" s="72"/>
      <c r="Z3622" s="72"/>
      <c r="AA3622" s="72"/>
      <c r="AB3622" s="72"/>
      <c r="AC3622" s="72"/>
      <c r="AD3622" s="72"/>
      <c r="AE3622" s="119"/>
      <c r="AF3622" s="130" t="str">
        <f>VLOOKUP($R3622,D1_13!$B$5:$G$367,5,FALSE)&amp;""</f>
        <v/>
      </c>
      <c r="AG3622" s="16"/>
      <c r="AH3622" s="17" t="s">
        <v>6776</v>
      </c>
      <c r="AI3622" s="72"/>
      <c r="AJ3622" s="72"/>
      <c r="AK3622" s="72"/>
      <c r="AL3622" s="72"/>
      <c r="AM3622" s="72"/>
      <c r="AN3622" s="72"/>
      <c r="AO3622" s="72"/>
      <c r="AP3622" s="72"/>
      <c r="AQ3622" s="72"/>
      <c r="AR3622" s="72"/>
      <c r="AS3622" s="72"/>
      <c r="AT3622" s="72"/>
      <c r="AU3622" s="119"/>
      <c r="AV3622" s="130" t="str">
        <f>VLOOKUP($AH3622,D1_13!$B$5:$G$367,5,FALSE)&amp;""</f>
        <v/>
      </c>
      <c r="AW3622" s="16"/>
      <c r="AX3622" s="39"/>
      <c r="AY3622" s="39"/>
      <c r="AZ3622" s="39"/>
      <c r="BA3622" s="1"/>
      <c r="BB3622" s="1"/>
      <c r="BC3622" s="1"/>
      <c r="BD3622" s="1"/>
      <c r="BE3622" s="1"/>
      <c r="BF3622" s="3"/>
      <c r="BG3622" s="3"/>
      <c r="BH3622" s="3"/>
    </row>
    <row r="3623" spans="2:60" s="1" customFormat="1">
      <c r="B3623" s="18"/>
      <c r="C3623" s="73"/>
      <c r="D3623" s="73"/>
      <c r="E3623" s="73"/>
      <c r="F3623" s="73"/>
      <c r="G3623" s="73"/>
      <c r="H3623" s="73"/>
      <c r="I3623" s="73"/>
      <c r="J3623" s="73"/>
      <c r="K3623" s="73"/>
      <c r="L3623" s="73"/>
      <c r="M3623" s="73"/>
      <c r="N3623" s="73"/>
      <c r="O3623" s="121"/>
      <c r="P3623" s="16"/>
      <c r="Q3623" s="16"/>
      <c r="R3623" s="18"/>
      <c r="S3623" s="73"/>
      <c r="T3623" s="73"/>
      <c r="U3623" s="73"/>
      <c r="V3623" s="73"/>
      <c r="W3623" s="73"/>
      <c r="X3623" s="73"/>
      <c r="Y3623" s="73"/>
      <c r="Z3623" s="73"/>
      <c r="AA3623" s="73"/>
      <c r="AB3623" s="73"/>
      <c r="AC3623" s="73"/>
      <c r="AD3623" s="73"/>
      <c r="AE3623" s="121"/>
      <c r="AF3623" s="16"/>
      <c r="AG3623" s="16"/>
      <c r="AH3623" s="18"/>
      <c r="AI3623" s="73"/>
      <c r="AJ3623" s="73"/>
      <c r="AK3623" s="73"/>
      <c r="AL3623" s="73"/>
      <c r="AM3623" s="73"/>
      <c r="AN3623" s="73"/>
      <c r="AO3623" s="73"/>
      <c r="AP3623" s="73"/>
      <c r="AQ3623" s="73"/>
      <c r="AR3623" s="73"/>
      <c r="AS3623" s="73"/>
      <c r="AT3623" s="73"/>
      <c r="AU3623" s="121"/>
      <c r="AV3623" s="16"/>
      <c r="AW3623" s="16"/>
      <c r="AX3623" s="39"/>
      <c r="AY3623" s="39"/>
      <c r="AZ3623" s="39"/>
      <c r="BA3623" s="1"/>
      <c r="BB3623" s="1"/>
      <c r="BC3623" s="1"/>
      <c r="BD3623" s="1"/>
      <c r="BE3623" s="1"/>
      <c r="BF3623" s="3"/>
      <c r="BG3623" s="3"/>
      <c r="BH3623" s="3"/>
    </row>
    <row r="3624" spans="2:60" s="1" customFormat="1" ht="14.25" customHeight="1">
      <c r="B3624" s="17" t="s">
        <v>6777</v>
      </c>
      <c r="C3624" s="72"/>
      <c r="D3624" s="72"/>
      <c r="E3624" s="72"/>
      <c r="F3624" s="72"/>
      <c r="G3624" s="72"/>
      <c r="H3624" s="72"/>
      <c r="I3624" s="72"/>
      <c r="J3624" s="72"/>
      <c r="K3624" s="72"/>
      <c r="L3624" s="72"/>
      <c r="M3624" s="72"/>
      <c r="N3624" s="72"/>
      <c r="O3624" s="119"/>
      <c r="P3624" s="130" t="str">
        <f>VLOOKUP($B3624,D1_13!$B$5:$G$367,5,FALSE)&amp;""</f>
        <v/>
      </c>
      <c r="Q3624" s="16"/>
      <c r="R3624" s="17" t="s">
        <v>5328</v>
      </c>
      <c r="S3624" s="72"/>
      <c r="T3624" s="72"/>
      <c r="U3624" s="72"/>
      <c r="V3624" s="72"/>
      <c r="W3624" s="72"/>
      <c r="X3624" s="72"/>
      <c r="Y3624" s="72"/>
      <c r="Z3624" s="72"/>
      <c r="AA3624" s="72"/>
      <c r="AB3624" s="72"/>
      <c r="AC3624" s="72"/>
      <c r="AD3624" s="72"/>
      <c r="AE3624" s="119"/>
      <c r="AF3624" s="130" t="str">
        <f>VLOOKUP($R3624,D1_13!$B$5:$G$367,5,FALSE)&amp;""</f>
        <v/>
      </c>
      <c r="AG3624" s="16"/>
      <c r="AH3624" s="17" t="s">
        <v>2430</v>
      </c>
      <c r="AI3624" s="72"/>
      <c r="AJ3624" s="72"/>
      <c r="AK3624" s="72"/>
      <c r="AL3624" s="72"/>
      <c r="AM3624" s="72"/>
      <c r="AN3624" s="72"/>
      <c r="AO3624" s="72"/>
      <c r="AP3624" s="72"/>
      <c r="AQ3624" s="72"/>
      <c r="AR3624" s="72"/>
      <c r="AS3624" s="72"/>
      <c r="AT3624" s="72"/>
      <c r="AU3624" s="119"/>
      <c r="AV3624" s="130" t="str">
        <f>VLOOKUP($AH3624,D1_13!$B$5:$G$367,5,FALSE)&amp;""</f>
        <v/>
      </c>
      <c r="AW3624" s="16"/>
      <c r="AX3624" s="39"/>
      <c r="AY3624" s="39"/>
      <c r="AZ3624" s="39"/>
      <c r="BA3624" s="1"/>
      <c r="BB3624" s="1"/>
      <c r="BC3624" s="1"/>
      <c r="BD3624" s="1"/>
      <c r="BE3624" s="1"/>
      <c r="BF3624" s="3"/>
      <c r="BG3624" s="3"/>
      <c r="BH3624" s="3"/>
    </row>
    <row r="3625" spans="2:60" s="1" customFormat="1">
      <c r="B3625" s="18"/>
      <c r="C3625" s="73"/>
      <c r="D3625" s="73"/>
      <c r="E3625" s="73"/>
      <c r="F3625" s="73"/>
      <c r="G3625" s="73"/>
      <c r="H3625" s="73"/>
      <c r="I3625" s="73"/>
      <c r="J3625" s="73"/>
      <c r="K3625" s="73"/>
      <c r="L3625" s="73"/>
      <c r="M3625" s="73"/>
      <c r="N3625" s="73"/>
      <c r="O3625" s="121"/>
      <c r="P3625" s="16"/>
      <c r="Q3625" s="16"/>
      <c r="R3625" s="18"/>
      <c r="S3625" s="73"/>
      <c r="T3625" s="73"/>
      <c r="U3625" s="73"/>
      <c r="V3625" s="73"/>
      <c r="W3625" s="73"/>
      <c r="X3625" s="73"/>
      <c r="Y3625" s="73"/>
      <c r="Z3625" s="73"/>
      <c r="AA3625" s="73"/>
      <c r="AB3625" s="73"/>
      <c r="AC3625" s="73"/>
      <c r="AD3625" s="73"/>
      <c r="AE3625" s="121"/>
      <c r="AF3625" s="16"/>
      <c r="AG3625" s="16"/>
      <c r="AH3625" s="18"/>
      <c r="AI3625" s="73"/>
      <c r="AJ3625" s="73"/>
      <c r="AK3625" s="73"/>
      <c r="AL3625" s="73"/>
      <c r="AM3625" s="73"/>
      <c r="AN3625" s="73"/>
      <c r="AO3625" s="73"/>
      <c r="AP3625" s="73"/>
      <c r="AQ3625" s="73"/>
      <c r="AR3625" s="73"/>
      <c r="AS3625" s="73"/>
      <c r="AT3625" s="73"/>
      <c r="AU3625" s="121"/>
      <c r="AV3625" s="16"/>
      <c r="AW3625" s="16"/>
      <c r="AX3625" s="39"/>
      <c r="AY3625" s="39"/>
      <c r="AZ3625" s="39"/>
      <c r="BA3625" s="1"/>
      <c r="BB3625" s="1"/>
      <c r="BC3625" s="1"/>
      <c r="BD3625" s="1"/>
      <c r="BE3625" s="1"/>
      <c r="BF3625" s="3"/>
      <c r="BG3625" s="3"/>
      <c r="BH3625" s="3"/>
    </row>
    <row r="3626" spans="2:60" s="1" customFormat="1" ht="14.25" customHeight="1">
      <c r="B3626" s="17" t="s">
        <v>1922</v>
      </c>
      <c r="C3626" s="72"/>
      <c r="D3626" s="72"/>
      <c r="E3626" s="72"/>
      <c r="F3626" s="72"/>
      <c r="G3626" s="72"/>
      <c r="H3626" s="72"/>
      <c r="I3626" s="72"/>
      <c r="J3626" s="72"/>
      <c r="K3626" s="72"/>
      <c r="L3626" s="72"/>
      <c r="M3626" s="72"/>
      <c r="N3626" s="72"/>
      <c r="O3626" s="119"/>
      <c r="P3626" s="130" t="str">
        <f>VLOOKUP($B3626,D1_13!$B$5:$G$367,5,FALSE)&amp;""</f>
        <v/>
      </c>
      <c r="Q3626" s="16"/>
      <c r="R3626" s="17" t="s">
        <v>1474</v>
      </c>
      <c r="S3626" s="72"/>
      <c r="T3626" s="72"/>
      <c r="U3626" s="72"/>
      <c r="V3626" s="72"/>
      <c r="W3626" s="72"/>
      <c r="X3626" s="72"/>
      <c r="Y3626" s="72"/>
      <c r="Z3626" s="72"/>
      <c r="AA3626" s="72"/>
      <c r="AB3626" s="72"/>
      <c r="AC3626" s="72"/>
      <c r="AD3626" s="72"/>
      <c r="AE3626" s="119"/>
      <c r="AF3626" s="130" t="str">
        <f>VLOOKUP($R3626,D1_13!$B$5:$G$367,5,FALSE)&amp;""</f>
        <v/>
      </c>
      <c r="AG3626" s="16"/>
      <c r="AH3626" s="17" t="s">
        <v>3862</v>
      </c>
      <c r="AI3626" s="72"/>
      <c r="AJ3626" s="72"/>
      <c r="AK3626" s="72"/>
      <c r="AL3626" s="72"/>
      <c r="AM3626" s="72"/>
      <c r="AN3626" s="72"/>
      <c r="AO3626" s="72"/>
      <c r="AP3626" s="72"/>
      <c r="AQ3626" s="72"/>
      <c r="AR3626" s="72"/>
      <c r="AS3626" s="72"/>
      <c r="AT3626" s="72"/>
      <c r="AU3626" s="119"/>
      <c r="AV3626" s="130" t="str">
        <f>VLOOKUP($AH3626,D1_13!$B$5:$G$367,5,FALSE)&amp;""</f>
        <v/>
      </c>
      <c r="AW3626" s="16"/>
      <c r="AX3626" s="39"/>
      <c r="AY3626" s="39"/>
      <c r="AZ3626" s="39"/>
      <c r="BA3626" s="1"/>
      <c r="BB3626" s="1"/>
      <c r="BC3626" s="1"/>
      <c r="BD3626" s="1"/>
      <c r="BE3626" s="1"/>
      <c r="BF3626" s="3"/>
      <c r="BG3626" s="3"/>
      <c r="BH3626" s="3"/>
    </row>
    <row r="3627" spans="2:60" s="1" customFormat="1">
      <c r="B3627" s="18"/>
      <c r="C3627" s="73"/>
      <c r="D3627" s="73"/>
      <c r="E3627" s="73"/>
      <c r="F3627" s="73"/>
      <c r="G3627" s="73"/>
      <c r="H3627" s="73"/>
      <c r="I3627" s="73"/>
      <c r="J3627" s="73"/>
      <c r="K3627" s="73"/>
      <c r="L3627" s="73"/>
      <c r="M3627" s="73"/>
      <c r="N3627" s="73"/>
      <c r="O3627" s="121"/>
      <c r="P3627" s="16"/>
      <c r="Q3627" s="16"/>
      <c r="R3627" s="18"/>
      <c r="S3627" s="73"/>
      <c r="T3627" s="73"/>
      <c r="U3627" s="73"/>
      <c r="V3627" s="73"/>
      <c r="W3627" s="73"/>
      <c r="X3627" s="73"/>
      <c r="Y3627" s="73"/>
      <c r="Z3627" s="73"/>
      <c r="AA3627" s="73"/>
      <c r="AB3627" s="73"/>
      <c r="AC3627" s="73"/>
      <c r="AD3627" s="73"/>
      <c r="AE3627" s="121"/>
      <c r="AF3627" s="16"/>
      <c r="AG3627" s="16"/>
      <c r="AH3627" s="18"/>
      <c r="AI3627" s="73"/>
      <c r="AJ3627" s="73"/>
      <c r="AK3627" s="73"/>
      <c r="AL3627" s="73"/>
      <c r="AM3627" s="73"/>
      <c r="AN3627" s="73"/>
      <c r="AO3627" s="73"/>
      <c r="AP3627" s="73"/>
      <c r="AQ3627" s="73"/>
      <c r="AR3627" s="73"/>
      <c r="AS3627" s="73"/>
      <c r="AT3627" s="73"/>
      <c r="AU3627" s="121"/>
      <c r="AV3627" s="16"/>
      <c r="AW3627" s="16"/>
      <c r="AX3627" s="39"/>
      <c r="AY3627" s="39"/>
      <c r="AZ3627" s="39"/>
      <c r="BA3627" s="1"/>
      <c r="BB3627" s="1"/>
      <c r="BC3627" s="1"/>
      <c r="BD3627" s="1"/>
      <c r="BE3627" s="1"/>
      <c r="BF3627" s="3"/>
      <c r="BG3627" s="3"/>
      <c r="BH3627" s="3"/>
    </row>
    <row r="3628" spans="2:60" s="1" customFormat="1" ht="14.25" customHeight="1">
      <c r="B3628" s="17" t="s">
        <v>6778</v>
      </c>
      <c r="C3628" s="72"/>
      <c r="D3628" s="72"/>
      <c r="E3628" s="72"/>
      <c r="F3628" s="72"/>
      <c r="G3628" s="72"/>
      <c r="H3628" s="72"/>
      <c r="I3628" s="72"/>
      <c r="J3628" s="72"/>
      <c r="K3628" s="72"/>
      <c r="L3628" s="72"/>
      <c r="M3628" s="72"/>
      <c r="N3628" s="72"/>
      <c r="O3628" s="119"/>
      <c r="P3628" s="130" t="str">
        <f>VLOOKUP($B3628,D1_13!$B$5:$G$367,5,FALSE)&amp;""</f>
        <v/>
      </c>
      <c r="Q3628" s="16"/>
      <c r="R3628" s="17" t="s">
        <v>6781</v>
      </c>
      <c r="S3628" s="72"/>
      <c r="T3628" s="72"/>
      <c r="U3628" s="72"/>
      <c r="V3628" s="72"/>
      <c r="W3628" s="72"/>
      <c r="X3628" s="72"/>
      <c r="Y3628" s="72"/>
      <c r="Z3628" s="72"/>
      <c r="AA3628" s="72"/>
      <c r="AB3628" s="72"/>
      <c r="AC3628" s="72"/>
      <c r="AD3628" s="72"/>
      <c r="AE3628" s="119"/>
      <c r="AF3628" s="130" t="str">
        <f>VLOOKUP($R3628,D1_13!$B$5:$G$367,5,FALSE)&amp;""</f>
        <v/>
      </c>
      <c r="AG3628" s="16"/>
      <c r="AH3628" s="17" t="s">
        <v>6783</v>
      </c>
      <c r="AI3628" s="72"/>
      <c r="AJ3628" s="72"/>
      <c r="AK3628" s="72"/>
      <c r="AL3628" s="72"/>
      <c r="AM3628" s="72"/>
      <c r="AN3628" s="72"/>
      <c r="AO3628" s="72"/>
      <c r="AP3628" s="72"/>
      <c r="AQ3628" s="72"/>
      <c r="AR3628" s="72"/>
      <c r="AS3628" s="72"/>
      <c r="AT3628" s="72"/>
      <c r="AU3628" s="119"/>
      <c r="AV3628" s="130" t="str">
        <f>VLOOKUP($AH3628,D1_13!$B$5:$G$367,5,FALSE)&amp;""</f>
        <v/>
      </c>
      <c r="AW3628" s="16"/>
      <c r="AX3628" s="39"/>
      <c r="AY3628" s="39"/>
      <c r="AZ3628" s="39"/>
      <c r="BA3628" s="1"/>
      <c r="BB3628" s="1"/>
      <c r="BC3628" s="1"/>
      <c r="BD3628" s="1"/>
      <c r="BE3628" s="1"/>
      <c r="BF3628" s="3"/>
      <c r="BG3628" s="3"/>
      <c r="BH3628" s="3"/>
    </row>
    <row r="3629" spans="2:60" s="1" customFormat="1">
      <c r="B3629" s="18"/>
      <c r="C3629" s="73"/>
      <c r="D3629" s="73"/>
      <c r="E3629" s="73"/>
      <c r="F3629" s="73"/>
      <c r="G3629" s="73"/>
      <c r="H3629" s="73"/>
      <c r="I3629" s="73"/>
      <c r="J3629" s="73"/>
      <c r="K3629" s="73"/>
      <c r="L3629" s="73"/>
      <c r="M3629" s="73"/>
      <c r="N3629" s="73"/>
      <c r="O3629" s="121"/>
      <c r="P3629" s="16"/>
      <c r="Q3629" s="16"/>
      <c r="R3629" s="18"/>
      <c r="S3629" s="73"/>
      <c r="T3629" s="73"/>
      <c r="U3629" s="73"/>
      <c r="V3629" s="73"/>
      <c r="W3629" s="73"/>
      <c r="X3629" s="73"/>
      <c r="Y3629" s="73"/>
      <c r="Z3629" s="73"/>
      <c r="AA3629" s="73"/>
      <c r="AB3629" s="73"/>
      <c r="AC3629" s="73"/>
      <c r="AD3629" s="73"/>
      <c r="AE3629" s="121"/>
      <c r="AF3629" s="16"/>
      <c r="AG3629" s="16"/>
      <c r="AH3629" s="18"/>
      <c r="AI3629" s="73"/>
      <c r="AJ3629" s="73"/>
      <c r="AK3629" s="73"/>
      <c r="AL3629" s="73"/>
      <c r="AM3629" s="73"/>
      <c r="AN3629" s="73"/>
      <c r="AO3629" s="73"/>
      <c r="AP3629" s="73"/>
      <c r="AQ3629" s="73"/>
      <c r="AR3629" s="73"/>
      <c r="AS3629" s="73"/>
      <c r="AT3629" s="73"/>
      <c r="AU3629" s="121"/>
      <c r="AV3629" s="16"/>
      <c r="AW3629" s="16"/>
      <c r="AX3629" s="39"/>
      <c r="AY3629" s="39"/>
      <c r="AZ3629" s="39"/>
      <c r="BA3629" s="1"/>
      <c r="BB3629" s="1"/>
      <c r="BC3629" s="1"/>
      <c r="BD3629" s="1"/>
      <c r="BE3629" s="1"/>
      <c r="BF3629" s="3"/>
      <c r="BG3629" s="3"/>
      <c r="BH3629" s="3"/>
    </row>
    <row r="3630" spans="2:60" s="1" customFormat="1" ht="14.25" customHeight="1">
      <c r="B3630" s="17" t="s">
        <v>6784</v>
      </c>
      <c r="C3630" s="72"/>
      <c r="D3630" s="72"/>
      <c r="E3630" s="72"/>
      <c r="F3630" s="72"/>
      <c r="G3630" s="72"/>
      <c r="H3630" s="72"/>
      <c r="I3630" s="72"/>
      <c r="J3630" s="72"/>
      <c r="K3630" s="72"/>
      <c r="L3630" s="72"/>
      <c r="M3630" s="72"/>
      <c r="N3630" s="72"/>
      <c r="O3630" s="119"/>
      <c r="P3630" s="130" t="str">
        <f>VLOOKUP($B3630,D1_13!$B$5:$G$367,5,FALSE)&amp;""</f>
        <v/>
      </c>
      <c r="Q3630" s="16"/>
      <c r="R3630" s="17" t="s">
        <v>6785</v>
      </c>
      <c r="S3630" s="72"/>
      <c r="T3630" s="72"/>
      <c r="U3630" s="72"/>
      <c r="V3630" s="72"/>
      <c r="W3630" s="72"/>
      <c r="X3630" s="72"/>
      <c r="Y3630" s="72"/>
      <c r="Z3630" s="72"/>
      <c r="AA3630" s="72"/>
      <c r="AB3630" s="72"/>
      <c r="AC3630" s="72"/>
      <c r="AD3630" s="72"/>
      <c r="AE3630" s="119"/>
      <c r="AF3630" s="130" t="str">
        <f>VLOOKUP($R3630,D1_13!$B$5:$G$367,5,FALSE)&amp;""</f>
        <v/>
      </c>
      <c r="AG3630" s="16"/>
      <c r="AH3630" s="17" t="s">
        <v>6786</v>
      </c>
      <c r="AI3630" s="72"/>
      <c r="AJ3630" s="72"/>
      <c r="AK3630" s="72"/>
      <c r="AL3630" s="72"/>
      <c r="AM3630" s="72"/>
      <c r="AN3630" s="72"/>
      <c r="AO3630" s="72"/>
      <c r="AP3630" s="72"/>
      <c r="AQ3630" s="72"/>
      <c r="AR3630" s="72"/>
      <c r="AS3630" s="72"/>
      <c r="AT3630" s="72"/>
      <c r="AU3630" s="119"/>
      <c r="AV3630" s="130" t="str">
        <f>VLOOKUP($AH3630,D1_13!$B$5:$G$367,5,FALSE)&amp;""</f>
        <v/>
      </c>
      <c r="AW3630" s="16"/>
      <c r="AX3630" s="39"/>
      <c r="AY3630" s="39"/>
      <c r="AZ3630" s="39"/>
      <c r="BA3630" s="1"/>
      <c r="BB3630" s="1"/>
      <c r="BC3630" s="1"/>
      <c r="BD3630" s="1"/>
      <c r="BE3630" s="1"/>
      <c r="BF3630" s="3"/>
      <c r="BG3630" s="3"/>
      <c r="BH3630" s="3"/>
    </row>
    <row r="3631" spans="2:60" s="1" customFormat="1">
      <c r="B3631" s="18"/>
      <c r="C3631" s="73"/>
      <c r="D3631" s="73"/>
      <c r="E3631" s="73"/>
      <c r="F3631" s="73"/>
      <c r="G3631" s="73"/>
      <c r="H3631" s="73"/>
      <c r="I3631" s="73"/>
      <c r="J3631" s="73"/>
      <c r="K3631" s="73"/>
      <c r="L3631" s="73"/>
      <c r="M3631" s="73"/>
      <c r="N3631" s="73"/>
      <c r="O3631" s="121"/>
      <c r="P3631" s="16"/>
      <c r="Q3631" s="16"/>
      <c r="R3631" s="18"/>
      <c r="S3631" s="73"/>
      <c r="T3631" s="73"/>
      <c r="U3631" s="73"/>
      <c r="V3631" s="73"/>
      <c r="W3631" s="73"/>
      <c r="X3631" s="73"/>
      <c r="Y3631" s="73"/>
      <c r="Z3631" s="73"/>
      <c r="AA3631" s="73"/>
      <c r="AB3631" s="73"/>
      <c r="AC3631" s="73"/>
      <c r="AD3631" s="73"/>
      <c r="AE3631" s="121"/>
      <c r="AF3631" s="16"/>
      <c r="AG3631" s="16"/>
      <c r="AH3631" s="18"/>
      <c r="AI3631" s="73"/>
      <c r="AJ3631" s="73"/>
      <c r="AK3631" s="73"/>
      <c r="AL3631" s="73"/>
      <c r="AM3631" s="73"/>
      <c r="AN3631" s="73"/>
      <c r="AO3631" s="73"/>
      <c r="AP3631" s="73"/>
      <c r="AQ3631" s="73"/>
      <c r="AR3631" s="73"/>
      <c r="AS3631" s="73"/>
      <c r="AT3631" s="73"/>
      <c r="AU3631" s="121"/>
      <c r="AV3631" s="16"/>
      <c r="AW3631" s="16"/>
      <c r="AX3631" s="39"/>
      <c r="AY3631" s="39"/>
      <c r="AZ3631" s="39"/>
      <c r="BA3631" s="1"/>
      <c r="BB3631" s="1"/>
      <c r="BC3631" s="1"/>
      <c r="BD3631" s="1"/>
      <c r="BE3631" s="1"/>
      <c r="BF3631" s="3"/>
      <c r="BG3631" s="3"/>
      <c r="BH3631" s="3"/>
    </row>
    <row r="3632" spans="2:60" s="1" customFormat="1" ht="14.25" customHeight="1">
      <c r="B3632" s="17" t="s">
        <v>6015</v>
      </c>
      <c r="C3632" s="72"/>
      <c r="D3632" s="72"/>
      <c r="E3632" s="72"/>
      <c r="F3632" s="72"/>
      <c r="G3632" s="72"/>
      <c r="H3632" s="72"/>
      <c r="I3632" s="72"/>
      <c r="J3632" s="72"/>
      <c r="K3632" s="72"/>
      <c r="L3632" s="72"/>
      <c r="M3632" s="72"/>
      <c r="N3632" s="72"/>
      <c r="O3632" s="119"/>
      <c r="P3632" s="130" t="str">
        <f>VLOOKUP($B3632,D1_13!$B$5:$G$367,5,FALSE)&amp;""</f>
        <v/>
      </c>
      <c r="Q3632" s="16"/>
      <c r="R3632" s="17" t="s">
        <v>6787</v>
      </c>
      <c r="S3632" s="72"/>
      <c r="T3632" s="72"/>
      <c r="U3632" s="72"/>
      <c r="V3632" s="72"/>
      <c r="W3632" s="72"/>
      <c r="X3632" s="72"/>
      <c r="Y3632" s="72"/>
      <c r="Z3632" s="72"/>
      <c r="AA3632" s="72"/>
      <c r="AB3632" s="72"/>
      <c r="AC3632" s="72"/>
      <c r="AD3632" s="72"/>
      <c r="AE3632" s="119"/>
      <c r="AF3632" s="130" t="str">
        <f>VLOOKUP($R3632,D1_13!$B$5:$G$367,5,FALSE)&amp;""</f>
        <v/>
      </c>
      <c r="AG3632" s="16"/>
      <c r="AH3632" s="17" t="s">
        <v>6106</v>
      </c>
      <c r="AI3632" s="72"/>
      <c r="AJ3632" s="72"/>
      <c r="AK3632" s="72"/>
      <c r="AL3632" s="72"/>
      <c r="AM3632" s="72"/>
      <c r="AN3632" s="72"/>
      <c r="AO3632" s="72"/>
      <c r="AP3632" s="72"/>
      <c r="AQ3632" s="72"/>
      <c r="AR3632" s="72"/>
      <c r="AS3632" s="72"/>
      <c r="AT3632" s="72"/>
      <c r="AU3632" s="119"/>
      <c r="AV3632" s="130" t="str">
        <f>VLOOKUP($AH3632,D1_13!$B$5:$G$367,5,FALSE)&amp;""</f>
        <v/>
      </c>
      <c r="AW3632" s="16"/>
      <c r="AX3632" s="39"/>
      <c r="AY3632" s="39"/>
      <c r="AZ3632" s="39"/>
      <c r="BA3632" s="1"/>
      <c r="BB3632" s="1"/>
      <c r="BC3632" s="1"/>
      <c r="BD3632" s="1"/>
      <c r="BE3632" s="1"/>
      <c r="BF3632" s="3"/>
      <c r="BG3632" s="3"/>
      <c r="BH3632" s="3"/>
    </row>
    <row r="3633" spans="2:60" s="1" customFormat="1">
      <c r="B3633" s="18"/>
      <c r="C3633" s="73"/>
      <c r="D3633" s="73"/>
      <c r="E3633" s="73"/>
      <c r="F3633" s="73"/>
      <c r="G3633" s="73"/>
      <c r="H3633" s="73"/>
      <c r="I3633" s="73"/>
      <c r="J3633" s="73"/>
      <c r="K3633" s="73"/>
      <c r="L3633" s="73"/>
      <c r="M3633" s="73"/>
      <c r="N3633" s="73"/>
      <c r="O3633" s="121"/>
      <c r="P3633" s="16"/>
      <c r="Q3633" s="16"/>
      <c r="R3633" s="18"/>
      <c r="S3633" s="73"/>
      <c r="T3633" s="73"/>
      <c r="U3633" s="73"/>
      <c r="V3633" s="73"/>
      <c r="W3633" s="73"/>
      <c r="X3633" s="73"/>
      <c r="Y3633" s="73"/>
      <c r="Z3633" s="73"/>
      <c r="AA3633" s="73"/>
      <c r="AB3633" s="73"/>
      <c r="AC3633" s="73"/>
      <c r="AD3633" s="73"/>
      <c r="AE3633" s="121"/>
      <c r="AF3633" s="16"/>
      <c r="AG3633" s="16"/>
      <c r="AH3633" s="18"/>
      <c r="AI3633" s="73"/>
      <c r="AJ3633" s="73"/>
      <c r="AK3633" s="73"/>
      <c r="AL3633" s="73"/>
      <c r="AM3633" s="73"/>
      <c r="AN3633" s="73"/>
      <c r="AO3633" s="73"/>
      <c r="AP3633" s="73"/>
      <c r="AQ3633" s="73"/>
      <c r="AR3633" s="73"/>
      <c r="AS3633" s="73"/>
      <c r="AT3633" s="73"/>
      <c r="AU3633" s="121"/>
      <c r="AV3633" s="16"/>
      <c r="AW3633" s="16"/>
      <c r="AX3633" s="39"/>
      <c r="AY3633" s="39"/>
      <c r="AZ3633" s="39"/>
      <c r="BA3633" s="1"/>
      <c r="BB3633" s="1"/>
      <c r="BC3633" s="1"/>
      <c r="BD3633" s="1"/>
      <c r="BE3633" s="1"/>
      <c r="BF3633" s="3"/>
      <c r="BG3633" s="3"/>
      <c r="BH3633" s="3"/>
    </row>
    <row r="3634" spans="2:60" s="1" customFormat="1" ht="14.25" customHeight="1">
      <c r="B3634" s="17" t="s">
        <v>2929</v>
      </c>
      <c r="C3634" s="72"/>
      <c r="D3634" s="72"/>
      <c r="E3634" s="72"/>
      <c r="F3634" s="72"/>
      <c r="G3634" s="72"/>
      <c r="H3634" s="72"/>
      <c r="I3634" s="72"/>
      <c r="J3634" s="72"/>
      <c r="K3634" s="72"/>
      <c r="L3634" s="72"/>
      <c r="M3634" s="72"/>
      <c r="N3634" s="72"/>
      <c r="O3634" s="119"/>
      <c r="P3634" s="130" t="str">
        <f>VLOOKUP($B3634,D1_13!$B$5:$G$367,5,FALSE)&amp;""</f>
        <v/>
      </c>
      <c r="Q3634" s="16"/>
      <c r="R3634" s="17" t="s">
        <v>6789</v>
      </c>
      <c r="S3634" s="72"/>
      <c r="T3634" s="72"/>
      <c r="U3634" s="72"/>
      <c r="V3634" s="72"/>
      <c r="W3634" s="72"/>
      <c r="X3634" s="72"/>
      <c r="Y3634" s="72"/>
      <c r="Z3634" s="72"/>
      <c r="AA3634" s="72"/>
      <c r="AB3634" s="72"/>
      <c r="AC3634" s="72"/>
      <c r="AD3634" s="72"/>
      <c r="AE3634" s="119"/>
      <c r="AF3634" s="130" t="str">
        <f>VLOOKUP($R3634,D1_13!$B$5:$G$367,5,FALSE)&amp;""</f>
        <v/>
      </c>
      <c r="AG3634" s="16"/>
      <c r="AH3634" s="17" t="s">
        <v>6791</v>
      </c>
      <c r="AI3634" s="72"/>
      <c r="AJ3634" s="72"/>
      <c r="AK3634" s="72"/>
      <c r="AL3634" s="72"/>
      <c r="AM3634" s="72"/>
      <c r="AN3634" s="72"/>
      <c r="AO3634" s="72"/>
      <c r="AP3634" s="72"/>
      <c r="AQ3634" s="72"/>
      <c r="AR3634" s="72"/>
      <c r="AS3634" s="72"/>
      <c r="AT3634" s="72"/>
      <c r="AU3634" s="119"/>
      <c r="AV3634" s="130" t="str">
        <f>VLOOKUP($AH3634,D1_13!$B$5:$G$367,5,FALSE)&amp;""</f>
        <v/>
      </c>
      <c r="AW3634" s="16"/>
      <c r="AX3634" s="39"/>
      <c r="AY3634" s="39"/>
      <c r="AZ3634" s="39"/>
      <c r="BA3634" s="1"/>
      <c r="BB3634" s="1"/>
      <c r="BC3634" s="1"/>
      <c r="BD3634" s="1"/>
      <c r="BE3634" s="1"/>
      <c r="BF3634" s="3"/>
      <c r="BG3634" s="3"/>
      <c r="BH3634" s="3"/>
    </row>
    <row r="3635" spans="2:60" s="1" customFormat="1">
      <c r="B3635" s="18"/>
      <c r="C3635" s="73"/>
      <c r="D3635" s="73"/>
      <c r="E3635" s="73"/>
      <c r="F3635" s="73"/>
      <c r="G3635" s="73"/>
      <c r="H3635" s="73"/>
      <c r="I3635" s="73"/>
      <c r="J3635" s="73"/>
      <c r="K3635" s="73"/>
      <c r="L3635" s="73"/>
      <c r="M3635" s="73"/>
      <c r="N3635" s="73"/>
      <c r="O3635" s="121"/>
      <c r="P3635" s="16"/>
      <c r="Q3635" s="16"/>
      <c r="R3635" s="18"/>
      <c r="S3635" s="73"/>
      <c r="T3635" s="73"/>
      <c r="U3635" s="73"/>
      <c r="V3635" s="73"/>
      <c r="W3635" s="73"/>
      <c r="X3635" s="73"/>
      <c r="Y3635" s="73"/>
      <c r="Z3635" s="73"/>
      <c r="AA3635" s="73"/>
      <c r="AB3635" s="73"/>
      <c r="AC3635" s="73"/>
      <c r="AD3635" s="73"/>
      <c r="AE3635" s="121"/>
      <c r="AF3635" s="16"/>
      <c r="AG3635" s="16"/>
      <c r="AH3635" s="18"/>
      <c r="AI3635" s="73"/>
      <c r="AJ3635" s="73"/>
      <c r="AK3635" s="73"/>
      <c r="AL3635" s="73"/>
      <c r="AM3635" s="73"/>
      <c r="AN3635" s="73"/>
      <c r="AO3635" s="73"/>
      <c r="AP3635" s="73"/>
      <c r="AQ3635" s="73"/>
      <c r="AR3635" s="73"/>
      <c r="AS3635" s="73"/>
      <c r="AT3635" s="73"/>
      <c r="AU3635" s="121"/>
      <c r="AV3635" s="16"/>
      <c r="AW3635" s="16"/>
      <c r="AX3635" s="39"/>
      <c r="AY3635" s="39"/>
      <c r="AZ3635" s="39"/>
      <c r="BA3635" s="1"/>
      <c r="BB3635" s="1"/>
      <c r="BC3635" s="1"/>
      <c r="BD3635" s="1"/>
      <c r="BE3635" s="1"/>
      <c r="BF3635" s="3"/>
      <c r="BG3635" s="3"/>
      <c r="BH3635" s="3"/>
    </row>
    <row r="3636" spans="2:60" s="1" customFormat="1" ht="14.25" customHeight="1">
      <c r="B3636" s="17" t="s">
        <v>6795</v>
      </c>
      <c r="C3636" s="72"/>
      <c r="D3636" s="72"/>
      <c r="E3636" s="72"/>
      <c r="F3636" s="72"/>
      <c r="G3636" s="72"/>
      <c r="H3636" s="72"/>
      <c r="I3636" s="72"/>
      <c r="J3636" s="72"/>
      <c r="K3636" s="72"/>
      <c r="L3636" s="72"/>
      <c r="M3636" s="72"/>
      <c r="N3636" s="72"/>
      <c r="O3636" s="119"/>
      <c r="P3636" s="130" t="str">
        <f>VLOOKUP($B3636,D1_13!$B$5:$G$367,5,FALSE)&amp;""</f>
        <v/>
      </c>
      <c r="Q3636" s="16"/>
      <c r="R3636" s="17" t="s">
        <v>6797</v>
      </c>
      <c r="S3636" s="72"/>
      <c r="T3636" s="72"/>
      <c r="U3636" s="72"/>
      <c r="V3636" s="72"/>
      <c r="W3636" s="72"/>
      <c r="X3636" s="72"/>
      <c r="Y3636" s="72"/>
      <c r="Z3636" s="72"/>
      <c r="AA3636" s="72"/>
      <c r="AB3636" s="72"/>
      <c r="AC3636" s="72"/>
      <c r="AD3636" s="72"/>
      <c r="AE3636" s="119"/>
      <c r="AF3636" s="130" t="str">
        <f>VLOOKUP($R3636,D1_13!$B$5:$G$367,5,FALSE)&amp;""</f>
        <v/>
      </c>
      <c r="AG3636" s="16"/>
      <c r="AH3636" s="17" t="s">
        <v>6798</v>
      </c>
      <c r="AI3636" s="72"/>
      <c r="AJ3636" s="72"/>
      <c r="AK3636" s="72"/>
      <c r="AL3636" s="72"/>
      <c r="AM3636" s="72"/>
      <c r="AN3636" s="72"/>
      <c r="AO3636" s="72"/>
      <c r="AP3636" s="72"/>
      <c r="AQ3636" s="72"/>
      <c r="AR3636" s="72"/>
      <c r="AS3636" s="72"/>
      <c r="AT3636" s="72"/>
      <c r="AU3636" s="119"/>
      <c r="AV3636" s="130" t="str">
        <f>VLOOKUP($AH3636,D1_13!$B$5:$G$367,5,FALSE)&amp;""</f>
        <v/>
      </c>
      <c r="AW3636" s="16"/>
      <c r="AX3636" s="39"/>
      <c r="AY3636" s="39"/>
      <c r="AZ3636" s="39"/>
      <c r="BA3636" s="1"/>
      <c r="BB3636" s="1"/>
      <c r="BC3636" s="1"/>
      <c r="BD3636" s="1"/>
      <c r="BE3636" s="1"/>
      <c r="BF3636" s="3"/>
      <c r="BG3636" s="3"/>
      <c r="BH3636" s="3"/>
    </row>
    <row r="3637" spans="2:60" s="1" customFormat="1">
      <c r="B3637" s="18"/>
      <c r="C3637" s="73"/>
      <c r="D3637" s="73"/>
      <c r="E3637" s="73"/>
      <c r="F3637" s="73"/>
      <c r="G3637" s="73"/>
      <c r="H3637" s="73"/>
      <c r="I3637" s="73"/>
      <c r="J3637" s="73"/>
      <c r="K3637" s="73"/>
      <c r="L3637" s="73"/>
      <c r="M3637" s="73"/>
      <c r="N3637" s="73"/>
      <c r="O3637" s="121"/>
      <c r="P3637" s="16"/>
      <c r="Q3637" s="16"/>
      <c r="R3637" s="18"/>
      <c r="S3637" s="73"/>
      <c r="T3637" s="73"/>
      <c r="U3637" s="73"/>
      <c r="V3637" s="73"/>
      <c r="W3637" s="73"/>
      <c r="X3637" s="73"/>
      <c r="Y3637" s="73"/>
      <c r="Z3637" s="73"/>
      <c r="AA3637" s="73"/>
      <c r="AB3637" s="73"/>
      <c r="AC3637" s="73"/>
      <c r="AD3637" s="73"/>
      <c r="AE3637" s="121"/>
      <c r="AF3637" s="16"/>
      <c r="AG3637" s="16"/>
      <c r="AH3637" s="18"/>
      <c r="AI3637" s="73"/>
      <c r="AJ3637" s="73"/>
      <c r="AK3637" s="73"/>
      <c r="AL3637" s="73"/>
      <c r="AM3637" s="73"/>
      <c r="AN3637" s="73"/>
      <c r="AO3637" s="73"/>
      <c r="AP3637" s="73"/>
      <c r="AQ3637" s="73"/>
      <c r="AR3637" s="73"/>
      <c r="AS3637" s="73"/>
      <c r="AT3637" s="73"/>
      <c r="AU3637" s="121"/>
      <c r="AV3637" s="16"/>
      <c r="AW3637" s="16"/>
      <c r="AX3637" s="39"/>
      <c r="AY3637" s="39"/>
      <c r="AZ3637" s="39"/>
      <c r="BA3637" s="1"/>
      <c r="BB3637" s="1"/>
      <c r="BC3637" s="1"/>
      <c r="BD3637" s="1"/>
      <c r="BE3637" s="1"/>
      <c r="BF3637" s="3"/>
      <c r="BG3637" s="3"/>
      <c r="BH3637" s="3"/>
    </row>
    <row r="3638" spans="2:60" s="1" customFormat="1" ht="14.25" customHeight="1">
      <c r="B3638" s="17" t="s">
        <v>1871</v>
      </c>
      <c r="C3638" s="72"/>
      <c r="D3638" s="72"/>
      <c r="E3638" s="72"/>
      <c r="F3638" s="72"/>
      <c r="G3638" s="72"/>
      <c r="H3638" s="72"/>
      <c r="I3638" s="72"/>
      <c r="J3638" s="72"/>
      <c r="K3638" s="72"/>
      <c r="L3638" s="72"/>
      <c r="M3638" s="72"/>
      <c r="N3638" s="72"/>
      <c r="O3638" s="119"/>
      <c r="P3638" s="130" t="str">
        <f>VLOOKUP($B3638,D1_13!$B$5:$G$367,5,FALSE)&amp;""</f>
        <v/>
      </c>
      <c r="Q3638" s="16"/>
      <c r="R3638" s="17" t="s">
        <v>6597</v>
      </c>
      <c r="S3638" s="72"/>
      <c r="T3638" s="72"/>
      <c r="U3638" s="72"/>
      <c r="V3638" s="72"/>
      <c r="W3638" s="72"/>
      <c r="X3638" s="72"/>
      <c r="Y3638" s="72"/>
      <c r="Z3638" s="72"/>
      <c r="AA3638" s="72"/>
      <c r="AB3638" s="72"/>
      <c r="AC3638" s="72"/>
      <c r="AD3638" s="72"/>
      <c r="AE3638" s="119"/>
      <c r="AF3638" s="130" t="str">
        <f>VLOOKUP($R3638,D1_13!$B$5:$G$367,5,FALSE)&amp;""</f>
        <v/>
      </c>
      <c r="AG3638" s="16"/>
      <c r="AH3638" s="17" t="s">
        <v>4601</v>
      </c>
      <c r="AI3638" s="72"/>
      <c r="AJ3638" s="72"/>
      <c r="AK3638" s="72"/>
      <c r="AL3638" s="72"/>
      <c r="AM3638" s="72"/>
      <c r="AN3638" s="72"/>
      <c r="AO3638" s="72"/>
      <c r="AP3638" s="72"/>
      <c r="AQ3638" s="72"/>
      <c r="AR3638" s="72"/>
      <c r="AS3638" s="72"/>
      <c r="AT3638" s="72"/>
      <c r="AU3638" s="119"/>
      <c r="AV3638" s="130" t="str">
        <f>VLOOKUP($AH3638,D1_13!$B$5:$G$367,5,FALSE)&amp;""</f>
        <v/>
      </c>
      <c r="AW3638" s="16"/>
      <c r="AX3638" s="39"/>
      <c r="AY3638" s="39"/>
      <c r="AZ3638" s="39"/>
      <c r="BA3638" s="1"/>
      <c r="BB3638" s="1"/>
      <c r="BC3638" s="1"/>
      <c r="BD3638" s="1"/>
      <c r="BE3638" s="1"/>
      <c r="BF3638" s="3"/>
      <c r="BG3638" s="3"/>
      <c r="BH3638" s="3"/>
    </row>
    <row r="3639" spans="2:60" s="1" customFormat="1">
      <c r="B3639" s="18"/>
      <c r="C3639" s="73"/>
      <c r="D3639" s="73"/>
      <c r="E3639" s="73"/>
      <c r="F3639" s="73"/>
      <c r="G3639" s="73"/>
      <c r="H3639" s="73"/>
      <c r="I3639" s="73"/>
      <c r="J3639" s="73"/>
      <c r="K3639" s="73"/>
      <c r="L3639" s="73"/>
      <c r="M3639" s="73"/>
      <c r="N3639" s="73"/>
      <c r="O3639" s="121"/>
      <c r="P3639" s="16"/>
      <c r="Q3639" s="16"/>
      <c r="R3639" s="18"/>
      <c r="S3639" s="73"/>
      <c r="T3639" s="73"/>
      <c r="U3639" s="73"/>
      <c r="V3639" s="73"/>
      <c r="W3639" s="73"/>
      <c r="X3639" s="73"/>
      <c r="Y3639" s="73"/>
      <c r="Z3639" s="73"/>
      <c r="AA3639" s="73"/>
      <c r="AB3639" s="73"/>
      <c r="AC3639" s="73"/>
      <c r="AD3639" s="73"/>
      <c r="AE3639" s="121"/>
      <c r="AF3639" s="16"/>
      <c r="AG3639" s="16"/>
      <c r="AH3639" s="18"/>
      <c r="AI3639" s="73"/>
      <c r="AJ3639" s="73"/>
      <c r="AK3639" s="73"/>
      <c r="AL3639" s="73"/>
      <c r="AM3639" s="73"/>
      <c r="AN3639" s="73"/>
      <c r="AO3639" s="73"/>
      <c r="AP3639" s="73"/>
      <c r="AQ3639" s="73"/>
      <c r="AR3639" s="73"/>
      <c r="AS3639" s="73"/>
      <c r="AT3639" s="73"/>
      <c r="AU3639" s="121"/>
      <c r="AV3639" s="16"/>
      <c r="AW3639" s="16"/>
      <c r="AX3639" s="39"/>
      <c r="AY3639" s="39"/>
      <c r="AZ3639" s="39"/>
      <c r="BA3639" s="1"/>
      <c r="BB3639" s="1"/>
      <c r="BC3639" s="1"/>
      <c r="BD3639" s="1"/>
      <c r="BE3639" s="1"/>
      <c r="BF3639" s="3"/>
      <c r="BG3639" s="3"/>
      <c r="BH3639" s="3"/>
    </row>
    <row r="3640" spans="2:60" s="1" customFormat="1" ht="14.25" customHeight="1">
      <c r="B3640" s="17" t="s">
        <v>1371</v>
      </c>
      <c r="C3640" s="72"/>
      <c r="D3640" s="72"/>
      <c r="E3640" s="72"/>
      <c r="F3640" s="72"/>
      <c r="G3640" s="72"/>
      <c r="H3640" s="72"/>
      <c r="I3640" s="72"/>
      <c r="J3640" s="72"/>
      <c r="K3640" s="72"/>
      <c r="L3640" s="72"/>
      <c r="M3640" s="72"/>
      <c r="N3640" s="72"/>
      <c r="O3640" s="119"/>
      <c r="P3640" s="130" t="str">
        <f>VLOOKUP($B3640,D1_13!$B$5:$G$367,5,FALSE)&amp;""</f>
        <v/>
      </c>
      <c r="Q3640" s="16"/>
      <c r="R3640" s="17" t="s">
        <v>6803</v>
      </c>
      <c r="S3640" s="72"/>
      <c r="T3640" s="72"/>
      <c r="U3640" s="72"/>
      <c r="V3640" s="72"/>
      <c r="W3640" s="72"/>
      <c r="X3640" s="72"/>
      <c r="Y3640" s="72"/>
      <c r="Z3640" s="72"/>
      <c r="AA3640" s="72"/>
      <c r="AB3640" s="72"/>
      <c r="AC3640" s="72"/>
      <c r="AD3640" s="72"/>
      <c r="AE3640" s="119"/>
      <c r="AF3640" s="130" t="str">
        <f>VLOOKUP($R3640,D1_13!$B$5:$G$367,5,FALSE)&amp;""</f>
        <v/>
      </c>
      <c r="AG3640" s="16"/>
      <c r="AH3640" s="17" t="s">
        <v>5037</v>
      </c>
      <c r="AI3640" s="72"/>
      <c r="AJ3640" s="72"/>
      <c r="AK3640" s="72"/>
      <c r="AL3640" s="72"/>
      <c r="AM3640" s="72"/>
      <c r="AN3640" s="72"/>
      <c r="AO3640" s="72"/>
      <c r="AP3640" s="72"/>
      <c r="AQ3640" s="72"/>
      <c r="AR3640" s="72"/>
      <c r="AS3640" s="72"/>
      <c r="AT3640" s="72"/>
      <c r="AU3640" s="119"/>
      <c r="AV3640" s="130" t="str">
        <f>VLOOKUP($AH3640,D1_13!$B$5:$G$367,5,FALSE)&amp;""</f>
        <v/>
      </c>
      <c r="AW3640" s="16"/>
      <c r="AX3640" s="39"/>
      <c r="AY3640" s="39"/>
      <c r="AZ3640" s="39"/>
      <c r="BA3640" s="1"/>
      <c r="BB3640" s="1"/>
      <c r="BC3640" s="1"/>
      <c r="BD3640" s="1"/>
      <c r="BE3640" s="1"/>
      <c r="BF3640" s="3"/>
      <c r="BG3640" s="3"/>
      <c r="BH3640" s="3"/>
    </row>
    <row r="3641" spans="2:60" s="1" customFormat="1">
      <c r="B3641" s="18"/>
      <c r="C3641" s="73"/>
      <c r="D3641" s="73"/>
      <c r="E3641" s="73"/>
      <c r="F3641" s="73"/>
      <c r="G3641" s="73"/>
      <c r="H3641" s="73"/>
      <c r="I3641" s="73"/>
      <c r="J3641" s="73"/>
      <c r="K3641" s="73"/>
      <c r="L3641" s="73"/>
      <c r="M3641" s="73"/>
      <c r="N3641" s="73"/>
      <c r="O3641" s="121"/>
      <c r="P3641" s="16"/>
      <c r="Q3641" s="16"/>
      <c r="R3641" s="18"/>
      <c r="S3641" s="73"/>
      <c r="T3641" s="73"/>
      <c r="U3641" s="73"/>
      <c r="V3641" s="73"/>
      <c r="W3641" s="73"/>
      <c r="X3641" s="73"/>
      <c r="Y3641" s="73"/>
      <c r="Z3641" s="73"/>
      <c r="AA3641" s="73"/>
      <c r="AB3641" s="73"/>
      <c r="AC3641" s="73"/>
      <c r="AD3641" s="73"/>
      <c r="AE3641" s="121"/>
      <c r="AF3641" s="16"/>
      <c r="AG3641" s="16"/>
      <c r="AH3641" s="18"/>
      <c r="AI3641" s="73"/>
      <c r="AJ3641" s="73"/>
      <c r="AK3641" s="73"/>
      <c r="AL3641" s="73"/>
      <c r="AM3641" s="73"/>
      <c r="AN3641" s="73"/>
      <c r="AO3641" s="73"/>
      <c r="AP3641" s="73"/>
      <c r="AQ3641" s="73"/>
      <c r="AR3641" s="73"/>
      <c r="AS3641" s="73"/>
      <c r="AT3641" s="73"/>
      <c r="AU3641" s="121"/>
      <c r="AV3641" s="16"/>
      <c r="AW3641" s="16"/>
      <c r="AX3641" s="39"/>
      <c r="AY3641" s="39"/>
      <c r="AZ3641" s="39"/>
      <c r="BA3641" s="1"/>
      <c r="BB3641" s="1"/>
      <c r="BC3641" s="1"/>
      <c r="BD3641" s="1"/>
      <c r="BE3641" s="1"/>
      <c r="BF3641" s="3"/>
      <c r="BG3641" s="3"/>
      <c r="BH3641" s="3"/>
    </row>
    <row r="3642" spans="2:60" s="1" customFormat="1" ht="14.25" customHeight="1">
      <c r="B3642" s="17" t="s">
        <v>6806</v>
      </c>
      <c r="C3642" s="72"/>
      <c r="D3642" s="72"/>
      <c r="E3642" s="72"/>
      <c r="F3642" s="72"/>
      <c r="G3642" s="72"/>
      <c r="H3642" s="72"/>
      <c r="I3642" s="72"/>
      <c r="J3642" s="72"/>
      <c r="K3642" s="72"/>
      <c r="L3642" s="72"/>
      <c r="M3642" s="72"/>
      <c r="N3642" s="72"/>
      <c r="O3642" s="119"/>
      <c r="P3642" s="130" t="str">
        <f>VLOOKUP($B3642,D1_13!$B$5:$G$367,5,FALSE)&amp;""</f>
        <v/>
      </c>
      <c r="Q3642" s="16"/>
      <c r="R3642" s="17" t="s">
        <v>6808</v>
      </c>
      <c r="S3642" s="72"/>
      <c r="T3642" s="72"/>
      <c r="U3642" s="72"/>
      <c r="V3642" s="72"/>
      <c r="W3642" s="72"/>
      <c r="X3642" s="72"/>
      <c r="Y3642" s="72"/>
      <c r="Z3642" s="72"/>
      <c r="AA3642" s="72"/>
      <c r="AB3642" s="72"/>
      <c r="AC3642" s="72"/>
      <c r="AD3642" s="72"/>
      <c r="AE3642" s="119"/>
      <c r="AF3642" s="130" t="str">
        <f>VLOOKUP($R3642,D1_13!$B$5:$G$367,5,FALSE)&amp;""</f>
        <v/>
      </c>
      <c r="AG3642" s="16"/>
      <c r="AH3642" s="17" t="s">
        <v>4347</v>
      </c>
      <c r="AI3642" s="72"/>
      <c r="AJ3642" s="72"/>
      <c r="AK3642" s="72"/>
      <c r="AL3642" s="72"/>
      <c r="AM3642" s="72"/>
      <c r="AN3642" s="72"/>
      <c r="AO3642" s="72"/>
      <c r="AP3642" s="72"/>
      <c r="AQ3642" s="72"/>
      <c r="AR3642" s="72"/>
      <c r="AS3642" s="72"/>
      <c r="AT3642" s="72"/>
      <c r="AU3642" s="119"/>
      <c r="AV3642" s="130" t="str">
        <f>VLOOKUP($AH3642,D1_13!$B$5:$G$367,5,FALSE)&amp;""</f>
        <v/>
      </c>
      <c r="AW3642" s="16"/>
      <c r="AX3642" s="39"/>
      <c r="AY3642" s="39"/>
      <c r="AZ3642" s="39"/>
      <c r="BA3642" s="1"/>
      <c r="BB3642" s="1"/>
      <c r="BC3642" s="1"/>
      <c r="BD3642" s="1"/>
      <c r="BE3642" s="1"/>
      <c r="BF3642" s="3"/>
      <c r="BG3642" s="3"/>
      <c r="BH3642" s="3"/>
    </row>
    <row r="3643" spans="2:60" s="1" customFormat="1">
      <c r="B3643" s="18"/>
      <c r="C3643" s="73"/>
      <c r="D3643" s="73"/>
      <c r="E3643" s="73"/>
      <c r="F3643" s="73"/>
      <c r="G3643" s="73"/>
      <c r="H3643" s="73"/>
      <c r="I3643" s="73"/>
      <c r="J3643" s="73"/>
      <c r="K3643" s="73"/>
      <c r="L3643" s="73"/>
      <c r="M3643" s="73"/>
      <c r="N3643" s="73"/>
      <c r="O3643" s="121"/>
      <c r="P3643" s="16"/>
      <c r="Q3643" s="16"/>
      <c r="R3643" s="18"/>
      <c r="S3643" s="73"/>
      <c r="T3643" s="73"/>
      <c r="U3643" s="73"/>
      <c r="V3643" s="73"/>
      <c r="W3643" s="73"/>
      <c r="X3643" s="73"/>
      <c r="Y3643" s="73"/>
      <c r="Z3643" s="73"/>
      <c r="AA3643" s="73"/>
      <c r="AB3643" s="73"/>
      <c r="AC3643" s="73"/>
      <c r="AD3643" s="73"/>
      <c r="AE3643" s="121"/>
      <c r="AF3643" s="16"/>
      <c r="AG3643" s="16"/>
      <c r="AH3643" s="18"/>
      <c r="AI3643" s="73"/>
      <c r="AJ3643" s="73"/>
      <c r="AK3643" s="73"/>
      <c r="AL3643" s="73"/>
      <c r="AM3643" s="73"/>
      <c r="AN3643" s="73"/>
      <c r="AO3643" s="73"/>
      <c r="AP3643" s="73"/>
      <c r="AQ3643" s="73"/>
      <c r="AR3643" s="73"/>
      <c r="AS3643" s="73"/>
      <c r="AT3643" s="73"/>
      <c r="AU3643" s="121"/>
      <c r="AV3643" s="16"/>
      <c r="AW3643" s="16"/>
      <c r="AX3643" s="39"/>
      <c r="AY3643" s="39"/>
      <c r="AZ3643" s="39"/>
      <c r="BA3643" s="1"/>
      <c r="BB3643" s="1"/>
      <c r="BC3643" s="1"/>
      <c r="BD3643" s="1"/>
      <c r="BE3643" s="1"/>
      <c r="BF3643" s="3"/>
      <c r="BG3643" s="3"/>
      <c r="BH3643" s="3"/>
    </row>
    <row r="3644" spans="2:60" s="1" customFormat="1" ht="14.25" customHeight="1">
      <c r="B3644" s="17" t="s">
        <v>1402</v>
      </c>
      <c r="C3644" s="72"/>
      <c r="D3644" s="72"/>
      <c r="E3644" s="72"/>
      <c r="F3644" s="72"/>
      <c r="G3644" s="72"/>
      <c r="H3644" s="72"/>
      <c r="I3644" s="72"/>
      <c r="J3644" s="72"/>
      <c r="K3644" s="72"/>
      <c r="L3644" s="72"/>
      <c r="M3644" s="72"/>
      <c r="N3644" s="72"/>
      <c r="O3644" s="119"/>
      <c r="P3644" s="130" t="str">
        <f>VLOOKUP($B3644,D1_13!$B$5:$G$367,5,FALSE)&amp;""</f>
        <v/>
      </c>
      <c r="Q3644" s="16"/>
      <c r="R3644" s="17" t="s">
        <v>6810</v>
      </c>
      <c r="S3644" s="72"/>
      <c r="T3644" s="72"/>
      <c r="U3644" s="72"/>
      <c r="V3644" s="72"/>
      <c r="W3644" s="72"/>
      <c r="X3644" s="72"/>
      <c r="Y3644" s="72"/>
      <c r="Z3644" s="72"/>
      <c r="AA3644" s="72"/>
      <c r="AB3644" s="72"/>
      <c r="AC3644" s="72"/>
      <c r="AD3644" s="72"/>
      <c r="AE3644" s="119"/>
      <c r="AF3644" s="130" t="str">
        <f>VLOOKUP($R3644,D1_13!$B$5:$G$367,5,FALSE)&amp;""</f>
        <v/>
      </c>
      <c r="AG3644" s="16"/>
      <c r="AH3644" s="17" t="s">
        <v>6812</v>
      </c>
      <c r="AI3644" s="72"/>
      <c r="AJ3644" s="72"/>
      <c r="AK3644" s="72"/>
      <c r="AL3644" s="72"/>
      <c r="AM3644" s="72"/>
      <c r="AN3644" s="72"/>
      <c r="AO3644" s="72"/>
      <c r="AP3644" s="72"/>
      <c r="AQ3644" s="72"/>
      <c r="AR3644" s="72"/>
      <c r="AS3644" s="72"/>
      <c r="AT3644" s="72"/>
      <c r="AU3644" s="119"/>
      <c r="AV3644" s="130" t="str">
        <f>VLOOKUP($AH3644,D1_13!$B$5:$G$367,5,FALSE)&amp;""</f>
        <v/>
      </c>
      <c r="AW3644" s="16"/>
      <c r="AX3644" s="39"/>
      <c r="AY3644" s="39"/>
      <c r="AZ3644" s="39"/>
      <c r="BA3644" s="1"/>
      <c r="BB3644" s="1"/>
      <c r="BC3644" s="1"/>
      <c r="BD3644" s="1"/>
      <c r="BE3644" s="1"/>
      <c r="BF3644" s="3"/>
      <c r="BG3644" s="3"/>
      <c r="BH3644" s="3"/>
    </row>
    <row r="3645" spans="2:60" s="1" customFormat="1">
      <c r="B3645" s="18"/>
      <c r="C3645" s="73"/>
      <c r="D3645" s="73"/>
      <c r="E3645" s="73"/>
      <c r="F3645" s="73"/>
      <c r="G3645" s="73"/>
      <c r="H3645" s="73"/>
      <c r="I3645" s="73"/>
      <c r="J3645" s="73"/>
      <c r="K3645" s="73"/>
      <c r="L3645" s="73"/>
      <c r="M3645" s="73"/>
      <c r="N3645" s="73"/>
      <c r="O3645" s="121"/>
      <c r="P3645" s="16"/>
      <c r="Q3645" s="16"/>
      <c r="R3645" s="18"/>
      <c r="S3645" s="73"/>
      <c r="T3645" s="73"/>
      <c r="U3645" s="73"/>
      <c r="V3645" s="73"/>
      <c r="W3645" s="73"/>
      <c r="X3645" s="73"/>
      <c r="Y3645" s="73"/>
      <c r="Z3645" s="73"/>
      <c r="AA3645" s="73"/>
      <c r="AB3645" s="73"/>
      <c r="AC3645" s="73"/>
      <c r="AD3645" s="73"/>
      <c r="AE3645" s="121"/>
      <c r="AF3645" s="16"/>
      <c r="AG3645" s="16"/>
      <c r="AH3645" s="18"/>
      <c r="AI3645" s="73"/>
      <c r="AJ3645" s="73"/>
      <c r="AK3645" s="73"/>
      <c r="AL3645" s="73"/>
      <c r="AM3645" s="73"/>
      <c r="AN3645" s="73"/>
      <c r="AO3645" s="73"/>
      <c r="AP3645" s="73"/>
      <c r="AQ3645" s="73"/>
      <c r="AR3645" s="73"/>
      <c r="AS3645" s="73"/>
      <c r="AT3645" s="73"/>
      <c r="AU3645" s="121"/>
      <c r="AV3645" s="16"/>
      <c r="AW3645" s="16"/>
      <c r="AX3645" s="39"/>
      <c r="AY3645" s="39"/>
      <c r="AZ3645" s="39"/>
      <c r="BA3645" s="1"/>
      <c r="BB3645" s="1"/>
      <c r="BC3645" s="1"/>
      <c r="BD3645" s="1"/>
      <c r="BE3645" s="1"/>
      <c r="BF3645" s="3"/>
      <c r="BG3645" s="3"/>
      <c r="BH3645" s="3"/>
    </row>
    <row r="3646" spans="2:60" s="1" customFormat="1" ht="14.25" customHeight="1">
      <c r="B3646" s="17" t="s">
        <v>6813</v>
      </c>
      <c r="C3646" s="72"/>
      <c r="D3646" s="72"/>
      <c r="E3646" s="72"/>
      <c r="F3646" s="72"/>
      <c r="G3646" s="72"/>
      <c r="H3646" s="72"/>
      <c r="I3646" s="72"/>
      <c r="J3646" s="72"/>
      <c r="K3646" s="72"/>
      <c r="L3646" s="72"/>
      <c r="M3646" s="72"/>
      <c r="N3646" s="72"/>
      <c r="O3646" s="119"/>
      <c r="P3646" s="130" t="str">
        <f>VLOOKUP($B3646,D1_13!$B$5:$G$367,5,FALSE)&amp;""</f>
        <v/>
      </c>
      <c r="Q3646" s="16"/>
      <c r="R3646" s="17" t="s">
        <v>6816</v>
      </c>
      <c r="S3646" s="72"/>
      <c r="T3646" s="72"/>
      <c r="U3646" s="72"/>
      <c r="V3646" s="72"/>
      <c r="W3646" s="72"/>
      <c r="X3646" s="72"/>
      <c r="Y3646" s="72"/>
      <c r="Z3646" s="72"/>
      <c r="AA3646" s="72"/>
      <c r="AB3646" s="72"/>
      <c r="AC3646" s="72"/>
      <c r="AD3646" s="72"/>
      <c r="AE3646" s="119"/>
      <c r="AF3646" s="130" t="str">
        <f>VLOOKUP($R3646,D1_13!$B$5:$G$367,5,FALSE)&amp;""</f>
        <v/>
      </c>
      <c r="AG3646" s="16"/>
      <c r="AH3646" s="17" t="s">
        <v>2048</v>
      </c>
      <c r="AI3646" s="72"/>
      <c r="AJ3646" s="72"/>
      <c r="AK3646" s="72"/>
      <c r="AL3646" s="72"/>
      <c r="AM3646" s="72"/>
      <c r="AN3646" s="72"/>
      <c r="AO3646" s="72"/>
      <c r="AP3646" s="72"/>
      <c r="AQ3646" s="72"/>
      <c r="AR3646" s="72"/>
      <c r="AS3646" s="72"/>
      <c r="AT3646" s="72"/>
      <c r="AU3646" s="119"/>
      <c r="AV3646" s="130" t="str">
        <f>VLOOKUP($AH3646,D1_13!$B$5:$G$367,5,FALSE)&amp;""</f>
        <v/>
      </c>
      <c r="AW3646" s="16"/>
      <c r="AX3646" s="39"/>
      <c r="AY3646" s="39"/>
      <c r="AZ3646" s="39"/>
      <c r="BA3646" s="1"/>
      <c r="BB3646" s="1"/>
      <c r="BC3646" s="1"/>
      <c r="BD3646" s="1"/>
      <c r="BE3646" s="1"/>
      <c r="BF3646" s="3"/>
      <c r="BG3646" s="3"/>
      <c r="BH3646" s="3"/>
    </row>
    <row r="3647" spans="2:60" s="1" customFormat="1">
      <c r="B3647" s="18"/>
      <c r="C3647" s="73"/>
      <c r="D3647" s="73"/>
      <c r="E3647" s="73"/>
      <c r="F3647" s="73"/>
      <c r="G3647" s="73"/>
      <c r="H3647" s="73"/>
      <c r="I3647" s="73"/>
      <c r="J3647" s="73"/>
      <c r="K3647" s="73"/>
      <c r="L3647" s="73"/>
      <c r="M3647" s="73"/>
      <c r="N3647" s="73"/>
      <c r="O3647" s="121"/>
      <c r="P3647" s="16"/>
      <c r="Q3647" s="16"/>
      <c r="R3647" s="18"/>
      <c r="S3647" s="73"/>
      <c r="T3647" s="73"/>
      <c r="U3647" s="73"/>
      <c r="V3647" s="73"/>
      <c r="W3647" s="73"/>
      <c r="X3647" s="73"/>
      <c r="Y3647" s="73"/>
      <c r="Z3647" s="73"/>
      <c r="AA3647" s="73"/>
      <c r="AB3647" s="73"/>
      <c r="AC3647" s="73"/>
      <c r="AD3647" s="73"/>
      <c r="AE3647" s="121"/>
      <c r="AF3647" s="16"/>
      <c r="AG3647" s="16"/>
      <c r="AH3647" s="18"/>
      <c r="AI3647" s="73"/>
      <c r="AJ3647" s="73"/>
      <c r="AK3647" s="73"/>
      <c r="AL3647" s="73"/>
      <c r="AM3647" s="73"/>
      <c r="AN3647" s="73"/>
      <c r="AO3647" s="73"/>
      <c r="AP3647" s="73"/>
      <c r="AQ3647" s="73"/>
      <c r="AR3647" s="73"/>
      <c r="AS3647" s="73"/>
      <c r="AT3647" s="73"/>
      <c r="AU3647" s="121"/>
      <c r="AV3647" s="16"/>
      <c r="AW3647" s="16"/>
      <c r="AX3647" s="39"/>
      <c r="AY3647" s="39"/>
      <c r="AZ3647" s="39"/>
      <c r="BA3647" s="1"/>
      <c r="BB3647" s="1"/>
      <c r="BC3647" s="1"/>
      <c r="BD3647" s="1"/>
      <c r="BE3647" s="1"/>
      <c r="BF3647" s="3"/>
      <c r="BG3647" s="3"/>
      <c r="BH3647" s="3"/>
    </row>
    <row r="3648" spans="2:60" s="1" customFormat="1" ht="14.25" customHeight="1">
      <c r="B3648" s="17" t="s">
        <v>5110</v>
      </c>
      <c r="C3648" s="72"/>
      <c r="D3648" s="72"/>
      <c r="E3648" s="72"/>
      <c r="F3648" s="72"/>
      <c r="G3648" s="72"/>
      <c r="H3648" s="72"/>
      <c r="I3648" s="72"/>
      <c r="J3648" s="72"/>
      <c r="K3648" s="72"/>
      <c r="L3648" s="72"/>
      <c r="M3648" s="72"/>
      <c r="N3648" s="72"/>
      <c r="O3648" s="119"/>
      <c r="P3648" s="130" t="str">
        <f>VLOOKUP($B3648,D1_13!$B$5:$G$367,5,FALSE)&amp;""</f>
        <v/>
      </c>
      <c r="Q3648" s="16"/>
      <c r="R3648" s="17" t="s">
        <v>2128</v>
      </c>
      <c r="S3648" s="72"/>
      <c r="T3648" s="72"/>
      <c r="U3648" s="72"/>
      <c r="V3648" s="72"/>
      <c r="W3648" s="72"/>
      <c r="X3648" s="72"/>
      <c r="Y3648" s="72"/>
      <c r="Z3648" s="72"/>
      <c r="AA3648" s="72"/>
      <c r="AB3648" s="72"/>
      <c r="AC3648" s="72"/>
      <c r="AD3648" s="72"/>
      <c r="AE3648" s="119"/>
      <c r="AF3648" s="130" t="str">
        <f>VLOOKUP($R3648,D1_13!$B$5:$G$367,5,FALSE)&amp;""</f>
        <v/>
      </c>
      <c r="AG3648" s="16"/>
      <c r="AH3648" s="17" t="s">
        <v>6821</v>
      </c>
      <c r="AI3648" s="72"/>
      <c r="AJ3648" s="72"/>
      <c r="AK3648" s="72"/>
      <c r="AL3648" s="72"/>
      <c r="AM3648" s="72"/>
      <c r="AN3648" s="72"/>
      <c r="AO3648" s="72"/>
      <c r="AP3648" s="72"/>
      <c r="AQ3648" s="72"/>
      <c r="AR3648" s="72"/>
      <c r="AS3648" s="72"/>
      <c r="AT3648" s="72"/>
      <c r="AU3648" s="119"/>
      <c r="AV3648" s="130" t="str">
        <f>VLOOKUP($AH3648,D1_13!$B$5:$G$367,5,FALSE)&amp;""</f>
        <v/>
      </c>
      <c r="AW3648" s="16"/>
      <c r="AX3648" s="39"/>
      <c r="AY3648" s="39"/>
      <c r="AZ3648" s="39"/>
      <c r="BA3648" s="1"/>
      <c r="BB3648" s="1"/>
      <c r="BC3648" s="1"/>
      <c r="BD3648" s="1"/>
      <c r="BE3648" s="1"/>
      <c r="BF3648" s="3"/>
      <c r="BG3648" s="3"/>
      <c r="BH3648" s="3"/>
    </row>
    <row r="3649" spans="2:60" s="1" customFormat="1">
      <c r="B3649" s="18"/>
      <c r="C3649" s="73"/>
      <c r="D3649" s="73"/>
      <c r="E3649" s="73"/>
      <c r="F3649" s="73"/>
      <c r="G3649" s="73"/>
      <c r="H3649" s="73"/>
      <c r="I3649" s="73"/>
      <c r="J3649" s="73"/>
      <c r="K3649" s="73"/>
      <c r="L3649" s="73"/>
      <c r="M3649" s="73"/>
      <c r="N3649" s="73"/>
      <c r="O3649" s="121"/>
      <c r="P3649" s="16"/>
      <c r="Q3649" s="16"/>
      <c r="R3649" s="18"/>
      <c r="S3649" s="73"/>
      <c r="T3649" s="73"/>
      <c r="U3649" s="73"/>
      <c r="V3649" s="73"/>
      <c r="W3649" s="73"/>
      <c r="X3649" s="73"/>
      <c r="Y3649" s="73"/>
      <c r="Z3649" s="73"/>
      <c r="AA3649" s="73"/>
      <c r="AB3649" s="73"/>
      <c r="AC3649" s="73"/>
      <c r="AD3649" s="73"/>
      <c r="AE3649" s="121"/>
      <c r="AF3649" s="16"/>
      <c r="AG3649" s="16"/>
      <c r="AH3649" s="18"/>
      <c r="AI3649" s="73"/>
      <c r="AJ3649" s="73"/>
      <c r="AK3649" s="73"/>
      <c r="AL3649" s="73"/>
      <c r="AM3649" s="73"/>
      <c r="AN3649" s="73"/>
      <c r="AO3649" s="73"/>
      <c r="AP3649" s="73"/>
      <c r="AQ3649" s="73"/>
      <c r="AR3649" s="73"/>
      <c r="AS3649" s="73"/>
      <c r="AT3649" s="73"/>
      <c r="AU3649" s="121"/>
      <c r="AV3649" s="16"/>
      <c r="AW3649" s="16"/>
      <c r="AX3649" s="39"/>
      <c r="AY3649" s="39"/>
      <c r="AZ3649" s="39"/>
      <c r="BA3649" s="1"/>
      <c r="BB3649" s="1"/>
      <c r="BC3649" s="1"/>
      <c r="BD3649" s="1"/>
      <c r="BE3649" s="1"/>
      <c r="BF3649" s="3"/>
      <c r="BG3649" s="3"/>
      <c r="BH3649" s="3"/>
    </row>
    <row r="3650" spans="2:60" s="1" customFormat="1" ht="14.25" customHeight="1">
      <c r="B3650" s="17" t="s">
        <v>4849</v>
      </c>
      <c r="C3650" s="72"/>
      <c r="D3650" s="72"/>
      <c r="E3650" s="72"/>
      <c r="F3650" s="72"/>
      <c r="G3650" s="72"/>
      <c r="H3650" s="72"/>
      <c r="I3650" s="72"/>
      <c r="J3650" s="72"/>
      <c r="K3650" s="72"/>
      <c r="L3650" s="72"/>
      <c r="M3650" s="72"/>
      <c r="N3650" s="72"/>
      <c r="O3650" s="119"/>
      <c r="P3650" s="130" t="str">
        <f>VLOOKUP($B3650,D1_13!$B$5:$G$367,5,FALSE)&amp;""</f>
        <v/>
      </c>
      <c r="Q3650" s="16"/>
      <c r="R3650" s="17" t="s">
        <v>5284</v>
      </c>
      <c r="S3650" s="72"/>
      <c r="T3650" s="72"/>
      <c r="U3650" s="72"/>
      <c r="V3650" s="72"/>
      <c r="W3650" s="72"/>
      <c r="X3650" s="72"/>
      <c r="Y3650" s="72"/>
      <c r="Z3650" s="72"/>
      <c r="AA3650" s="72"/>
      <c r="AB3650" s="72"/>
      <c r="AC3650" s="72"/>
      <c r="AD3650" s="72"/>
      <c r="AE3650" s="119"/>
      <c r="AF3650" s="130" t="str">
        <f>VLOOKUP($R3650,D1_13!$B$5:$G$367,5,FALSE)&amp;""</f>
        <v/>
      </c>
      <c r="AG3650" s="16"/>
      <c r="AH3650" s="17" t="s">
        <v>6647</v>
      </c>
      <c r="AI3650" s="72"/>
      <c r="AJ3650" s="72"/>
      <c r="AK3650" s="72"/>
      <c r="AL3650" s="72"/>
      <c r="AM3650" s="72"/>
      <c r="AN3650" s="72"/>
      <c r="AO3650" s="72"/>
      <c r="AP3650" s="72"/>
      <c r="AQ3650" s="72"/>
      <c r="AR3650" s="72"/>
      <c r="AS3650" s="72"/>
      <c r="AT3650" s="72"/>
      <c r="AU3650" s="119"/>
      <c r="AV3650" s="130" t="str">
        <f>VLOOKUP($AH3650,D1_13!$B$5:$G$367,5,FALSE)&amp;""</f>
        <v/>
      </c>
      <c r="AW3650" s="16"/>
      <c r="AX3650" s="39"/>
      <c r="AY3650" s="39"/>
      <c r="AZ3650" s="39"/>
      <c r="BA3650" s="1"/>
      <c r="BB3650" s="1"/>
      <c r="BC3650" s="1"/>
      <c r="BD3650" s="1"/>
      <c r="BE3650" s="1"/>
      <c r="BF3650" s="3"/>
      <c r="BG3650" s="3"/>
      <c r="BH3650" s="3"/>
    </row>
    <row r="3651" spans="2:60" s="1" customFormat="1">
      <c r="B3651" s="18"/>
      <c r="C3651" s="73"/>
      <c r="D3651" s="73"/>
      <c r="E3651" s="73"/>
      <c r="F3651" s="73"/>
      <c r="G3651" s="73"/>
      <c r="H3651" s="73"/>
      <c r="I3651" s="73"/>
      <c r="J3651" s="73"/>
      <c r="K3651" s="73"/>
      <c r="L3651" s="73"/>
      <c r="M3651" s="73"/>
      <c r="N3651" s="73"/>
      <c r="O3651" s="121"/>
      <c r="P3651" s="16"/>
      <c r="Q3651" s="16"/>
      <c r="R3651" s="18"/>
      <c r="S3651" s="73"/>
      <c r="T3651" s="73"/>
      <c r="U3651" s="73"/>
      <c r="V3651" s="73"/>
      <c r="W3651" s="73"/>
      <c r="X3651" s="73"/>
      <c r="Y3651" s="73"/>
      <c r="Z3651" s="73"/>
      <c r="AA3651" s="73"/>
      <c r="AB3651" s="73"/>
      <c r="AC3651" s="73"/>
      <c r="AD3651" s="73"/>
      <c r="AE3651" s="121"/>
      <c r="AF3651" s="16"/>
      <c r="AG3651" s="16"/>
      <c r="AH3651" s="18"/>
      <c r="AI3651" s="73"/>
      <c r="AJ3651" s="73"/>
      <c r="AK3651" s="73"/>
      <c r="AL3651" s="73"/>
      <c r="AM3651" s="73"/>
      <c r="AN3651" s="73"/>
      <c r="AO3651" s="73"/>
      <c r="AP3651" s="73"/>
      <c r="AQ3651" s="73"/>
      <c r="AR3651" s="73"/>
      <c r="AS3651" s="73"/>
      <c r="AT3651" s="73"/>
      <c r="AU3651" s="121"/>
      <c r="AV3651" s="16"/>
      <c r="AW3651" s="16"/>
      <c r="AX3651" s="39"/>
      <c r="AY3651" s="39"/>
      <c r="AZ3651" s="39"/>
      <c r="BA3651" s="1"/>
      <c r="BB3651" s="1"/>
      <c r="BC3651" s="1"/>
      <c r="BD3651" s="1"/>
      <c r="BE3651" s="1"/>
      <c r="BF3651" s="3"/>
      <c r="BG3651" s="3"/>
      <c r="BH3651" s="3"/>
    </row>
    <row r="3652" spans="2:60" s="1" customFormat="1" ht="14.25" customHeight="1">
      <c r="B3652" s="17" t="s">
        <v>4111</v>
      </c>
      <c r="C3652" s="72"/>
      <c r="D3652" s="72"/>
      <c r="E3652" s="72"/>
      <c r="F3652" s="72"/>
      <c r="G3652" s="72"/>
      <c r="H3652" s="72"/>
      <c r="I3652" s="72"/>
      <c r="J3652" s="72"/>
      <c r="K3652" s="72"/>
      <c r="L3652" s="72"/>
      <c r="M3652" s="72"/>
      <c r="N3652" s="72"/>
      <c r="O3652" s="119"/>
      <c r="P3652" s="130" t="str">
        <f>VLOOKUP($B3652,D1_13!$B$5:$G$367,5,FALSE)&amp;""</f>
        <v/>
      </c>
      <c r="Q3652" s="16"/>
      <c r="R3652" s="17" t="s">
        <v>3097</v>
      </c>
      <c r="S3652" s="72"/>
      <c r="T3652" s="72"/>
      <c r="U3652" s="72"/>
      <c r="V3652" s="72"/>
      <c r="W3652" s="72"/>
      <c r="X3652" s="72"/>
      <c r="Y3652" s="72"/>
      <c r="Z3652" s="72"/>
      <c r="AA3652" s="72"/>
      <c r="AB3652" s="72"/>
      <c r="AC3652" s="72"/>
      <c r="AD3652" s="72"/>
      <c r="AE3652" s="119"/>
      <c r="AF3652" s="130" t="str">
        <f>VLOOKUP($R3652,D1_13!$B$5:$G$367,5,FALSE)&amp;""</f>
        <v/>
      </c>
      <c r="AG3652" s="16"/>
      <c r="AH3652" s="17" t="s">
        <v>6825</v>
      </c>
      <c r="AI3652" s="72"/>
      <c r="AJ3652" s="72"/>
      <c r="AK3652" s="72"/>
      <c r="AL3652" s="72"/>
      <c r="AM3652" s="72"/>
      <c r="AN3652" s="72"/>
      <c r="AO3652" s="72"/>
      <c r="AP3652" s="72"/>
      <c r="AQ3652" s="72"/>
      <c r="AR3652" s="72"/>
      <c r="AS3652" s="72"/>
      <c r="AT3652" s="72"/>
      <c r="AU3652" s="119"/>
      <c r="AV3652" s="130" t="str">
        <f>VLOOKUP($AH3652,D1_13!$B$5:$G$367,5,FALSE)&amp;""</f>
        <v/>
      </c>
      <c r="AW3652" s="16"/>
      <c r="AX3652" s="39"/>
      <c r="AY3652" s="39"/>
      <c r="AZ3652" s="39"/>
      <c r="BA3652" s="1"/>
      <c r="BB3652" s="1"/>
      <c r="BC3652" s="1"/>
      <c r="BD3652" s="1"/>
      <c r="BE3652" s="1"/>
      <c r="BF3652" s="3"/>
      <c r="BG3652" s="3"/>
      <c r="BH3652" s="3"/>
    </row>
    <row r="3653" spans="2:60" s="1" customFormat="1">
      <c r="B3653" s="18"/>
      <c r="C3653" s="73"/>
      <c r="D3653" s="73"/>
      <c r="E3653" s="73"/>
      <c r="F3653" s="73"/>
      <c r="G3653" s="73"/>
      <c r="H3653" s="73"/>
      <c r="I3653" s="73"/>
      <c r="J3653" s="73"/>
      <c r="K3653" s="73"/>
      <c r="L3653" s="73"/>
      <c r="M3653" s="73"/>
      <c r="N3653" s="73"/>
      <c r="O3653" s="121"/>
      <c r="P3653" s="16"/>
      <c r="Q3653" s="16"/>
      <c r="R3653" s="18"/>
      <c r="S3653" s="73"/>
      <c r="T3653" s="73"/>
      <c r="U3653" s="73"/>
      <c r="V3653" s="73"/>
      <c r="W3653" s="73"/>
      <c r="X3653" s="73"/>
      <c r="Y3653" s="73"/>
      <c r="Z3653" s="73"/>
      <c r="AA3653" s="73"/>
      <c r="AB3653" s="73"/>
      <c r="AC3653" s="73"/>
      <c r="AD3653" s="73"/>
      <c r="AE3653" s="121"/>
      <c r="AF3653" s="16"/>
      <c r="AG3653" s="16"/>
      <c r="AH3653" s="18"/>
      <c r="AI3653" s="73"/>
      <c r="AJ3653" s="73"/>
      <c r="AK3653" s="73"/>
      <c r="AL3653" s="73"/>
      <c r="AM3653" s="73"/>
      <c r="AN3653" s="73"/>
      <c r="AO3653" s="73"/>
      <c r="AP3653" s="73"/>
      <c r="AQ3653" s="73"/>
      <c r="AR3653" s="73"/>
      <c r="AS3653" s="73"/>
      <c r="AT3653" s="73"/>
      <c r="AU3653" s="121"/>
      <c r="AV3653" s="16"/>
      <c r="AW3653" s="16"/>
      <c r="AX3653" s="39"/>
      <c r="AY3653" s="39"/>
      <c r="AZ3653" s="39"/>
      <c r="BA3653" s="1"/>
      <c r="BB3653" s="1"/>
      <c r="BC3653" s="1"/>
      <c r="BD3653" s="1"/>
      <c r="BE3653" s="1"/>
      <c r="BF3653" s="3"/>
      <c r="BG3653" s="3"/>
      <c r="BH3653" s="3"/>
    </row>
    <row r="3654" spans="2:60" s="1" customFormat="1" ht="14.25" customHeight="1">
      <c r="B3654" s="17" t="s">
        <v>5543</v>
      </c>
      <c r="C3654" s="72"/>
      <c r="D3654" s="72"/>
      <c r="E3654" s="72"/>
      <c r="F3654" s="72"/>
      <c r="G3654" s="72"/>
      <c r="H3654" s="72"/>
      <c r="I3654" s="72"/>
      <c r="J3654" s="72"/>
      <c r="K3654" s="72"/>
      <c r="L3654" s="72"/>
      <c r="M3654" s="72"/>
      <c r="N3654" s="72"/>
      <c r="O3654" s="119"/>
      <c r="P3654" s="130" t="str">
        <f>VLOOKUP($B3654,D1_13!$B$5:$G$367,5,FALSE)&amp;""</f>
        <v/>
      </c>
      <c r="Q3654" s="16"/>
      <c r="R3654" s="17" t="s">
        <v>172</v>
      </c>
      <c r="S3654" s="72"/>
      <c r="T3654" s="72"/>
      <c r="U3654" s="72"/>
      <c r="V3654" s="72"/>
      <c r="W3654" s="72"/>
      <c r="X3654" s="72"/>
      <c r="Y3654" s="72"/>
      <c r="Z3654" s="72"/>
      <c r="AA3654" s="72"/>
      <c r="AB3654" s="72"/>
      <c r="AC3654" s="72"/>
      <c r="AD3654" s="72"/>
      <c r="AE3654" s="119"/>
      <c r="AF3654" s="130" t="str">
        <f>VLOOKUP($R3654,D1_13!$B$5:$G$367,5,FALSE)&amp;""</f>
        <v/>
      </c>
      <c r="AG3654" s="16"/>
      <c r="AH3654" s="17" t="s">
        <v>7193</v>
      </c>
      <c r="AI3654" s="72"/>
      <c r="AJ3654" s="72"/>
      <c r="AK3654" s="72"/>
      <c r="AL3654" s="72"/>
      <c r="AM3654" s="72"/>
      <c r="AN3654" s="72"/>
      <c r="AO3654" s="72"/>
      <c r="AP3654" s="72"/>
      <c r="AQ3654" s="72"/>
      <c r="AR3654" s="72"/>
      <c r="AS3654" s="72"/>
      <c r="AT3654" s="72"/>
      <c r="AU3654" s="119"/>
      <c r="AV3654" s="130" t="str">
        <f>VLOOKUP($AH3654,D1_13!$B$5:$G$367,5,FALSE)&amp;""</f>
        <v/>
      </c>
      <c r="AW3654" s="16"/>
      <c r="AX3654" s="39"/>
      <c r="AY3654" s="39"/>
      <c r="AZ3654" s="39"/>
      <c r="BA3654" s="1"/>
      <c r="BB3654" s="1"/>
      <c r="BC3654" s="1"/>
      <c r="BD3654" s="1"/>
      <c r="BE3654" s="1"/>
      <c r="BF3654" s="3"/>
      <c r="BG3654" s="3"/>
      <c r="BH3654" s="3"/>
    </row>
    <row r="3655" spans="2:60" s="1" customFormat="1">
      <c r="B3655" s="18"/>
      <c r="C3655" s="73"/>
      <c r="D3655" s="73"/>
      <c r="E3655" s="73"/>
      <c r="F3655" s="73"/>
      <c r="G3655" s="73"/>
      <c r="H3655" s="73"/>
      <c r="I3655" s="73"/>
      <c r="J3655" s="73"/>
      <c r="K3655" s="73"/>
      <c r="L3655" s="73"/>
      <c r="M3655" s="73"/>
      <c r="N3655" s="73"/>
      <c r="O3655" s="121"/>
      <c r="P3655" s="16"/>
      <c r="Q3655" s="16"/>
      <c r="R3655" s="18"/>
      <c r="S3655" s="73"/>
      <c r="T3655" s="73"/>
      <c r="U3655" s="73"/>
      <c r="V3655" s="73"/>
      <c r="W3655" s="73"/>
      <c r="X3655" s="73"/>
      <c r="Y3655" s="73"/>
      <c r="Z3655" s="73"/>
      <c r="AA3655" s="73"/>
      <c r="AB3655" s="73"/>
      <c r="AC3655" s="73"/>
      <c r="AD3655" s="73"/>
      <c r="AE3655" s="121"/>
      <c r="AF3655" s="16"/>
      <c r="AG3655" s="16"/>
      <c r="AH3655" s="18"/>
      <c r="AI3655" s="73"/>
      <c r="AJ3655" s="73"/>
      <c r="AK3655" s="73"/>
      <c r="AL3655" s="73"/>
      <c r="AM3655" s="73"/>
      <c r="AN3655" s="73"/>
      <c r="AO3655" s="73"/>
      <c r="AP3655" s="73"/>
      <c r="AQ3655" s="73"/>
      <c r="AR3655" s="73"/>
      <c r="AS3655" s="73"/>
      <c r="AT3655" s="73"/>
      <c r="AU3655" s="121"/>
      <c r="AV3655" s="16"/>
      <c r="AW3655" s="16"/>
      <c r="AX3655" s="39"/>
      <c r="AY3655" s="39"/>
      <c r="AZ3655" s="39"/>
      <c r="BA3655" s="1"/>
      <c r="BB3655" s="1"/>
      <c r="BC3655" s="1"/>
      <c r="BD3655" s="1"/>
      <c r="BE3655" s="1"/>
      <c r="BF3655" s="3"/>
      <c r="BG3655" s="3"/>
      <c r="BH3655" s="3"/>
    </row>
    <row r="3656" spans="2:60" s="1" customFormat="1" ht="14.25" customHeight="1">
      <c r="B3656" s="17" t="s">
        <v>3923</v>
      </c>
      <c r="C3656" s="72"/>
      <c r="D3656" s="72"/>
      <c r="E3656" s="72"/>
      <c r="F3656" s="72"/>
      <c r="G3656" s="72"/>
      <c r="H3656" s="72"/>
      <c r="I3656" s="72"/>
      <c r="J3656" s="72"/>
      <c r="K3656" s="72"/>
      <c r="L3656" s="72"/>
      <c r="M3656" s="72"/>
      <c r="N3656" s="72"/>
      <c r="O3656" s="119"/>
      <c r="P3656" s="130" t="str">
        <f>VLOOKUP($B3656,D1_13!$B$5:$G$367,5,FALSE)&amp;""</f>
        <v/>
      </c>
      <c r="Q3656" s="16"/>
      <c r="R3656" s="17" t="s">
        <v>2529</v>
      </c>
      <c r="S3656" s="72"/>
      <c r="T3656" s="72"/>
      <c r="U3656" s="72"/>
      <c r="V3656" s="72"/>
      <c r="W3656" s="72"/>
      <c r="X3656" s="72"/>
      <c r="Y3656" s="72"/>
      <c r="Z3656" s="72"/>
      <c r="AA3656" s="72"/>
      <c r="AB3656" s="72"/>
      <c r="AC3656" s="72"/>
      <c r="AD3656" s="72"/>
      <c r="AE3656" s="119"/>
      <c r="AF3656" s="130" t="str">
        <f>VLOOKUP($R3656,D1_13!$B$5:$G$367,5,FALSE)&amp;""</f>
        <v/>
      </c>
      <c r="AG3656" s="16"/>
      <c r="AH3656" s="17" t="s">
        <v>6829</v>
      </c>
      <c r="AI3656" s="72"/>
      <c r="AJ3656" s="72"/>
      <c r="AK3656" s="72"/>
      <c r="AL3656" s="72"/>
      <c r="AM3656" s="72"/>
      <c r="AN3656" s="72"/>
      <c r="AO3656" s="72"/>
      <c r="AP3656" s="72"/>
      <c r="AQ3656" s="72"/>
      <c r="AR3656" s="72"/>
      <c r="AS3656" s="72"/>
      <c r="AT3656" s="72"/>
      <c r="AU3656" s="119"/>
      <c r="AV3656" s="130" t="str">
        <f>VLOOKUP($AH3656,D1_13!$B$5:$G$367,5,FALSE)&amp;""</f>
        <v/>
      </c>
      <c r="AW3656" s="16"/>
      <c r="AX3656" s="1"/>
      <c r="AY3656" s="1"/>
      <c r="AZ3656" s="1"/>
      <c r="BA3656" s="1"/>
      <c r="BB3656" s="1"/>
      <c r="BC3656" s="1"/>
      <c r="BD3656" s="1"/>
      <c r="BE3656" s="1"/>
      <c r="BF3656" s="3"/>
      <c r="BG3656" s="3"/>
      <c r="BH3656" s="3"/>
    </row>
    <row r="3657" spans="2:60" s="1" customFormat="1">
      <c r="B3657" s="18"/>
      <c r="C3657" s="73"/>
      <c r="D3657" s="73"/>
      <c r="E3657" s="73"/>
      <c r="F3657" s="73"/>
      <c r="G3657" s="73"/>
      <c r="H3657" s="73"/>
      <c r="I3657" s="73"/>
      <c r="J3657" s="73"/>
      <c r="K3657" s="73"/>
      <c r="L3657" s="73"/>
      <c r="M3657" s="73"/>
      <c r="N3657" s="73"/>
      <c r="O3657" s="121"/>
      <c r="P3657" s="16"/>
      <c r="Q3657" s="16"/>
      <c r="R3657" s="18"/>
      <c r="S3657" s="73"/>
      <c r="T3657" s="73"/>
      <c r="U3657" s="73"/>
      <c r="V3657" s="73"/>
      <c r="W3657" s="73"/>
      <c r="X3657" s="73"/>
      <c r="Y3657" s="73"/>
      <c r="Z3657" s="73"/>
      <c r="AA3657" s="73"/>
      <c r="AB3657" s="73"/>
      <c r="AC3657" s="73"/>
      <c r="AD3657" s="73"/>
      <c r="AE3657" s="121"/>
      <c r="AF3657" s="16"/>
      <c r="AG3657" s="16"/>
      <c r="AH3657" s="18"/>
      <c r="AI3657" s="73"/>
      <c r="AJ3657" s="73"/>
      <c r="AK3657" s="73"/>
      <c r="AL3657" s="73"/>
      <c r="AM3657" s="73"/>
      <c r="AN3657" s="73"/>
      <c r="AO3657" s="73"/>
      <c r="AP3657" s="73"/>
      <c r="AQ3657" s="73"/>
      <c r="AR3657" s="73"/>
      <c r="AS3657" s="73"/>
      <c r="AT3657" s="73"/>
      <c r="AU3657" s="121"/>
      <c r="AV3657" s="16"/>
      <c r="AW3657" s="16"/>
      <c r="AX3657" s="1"/>
      <c r="AY3657" s="1"/>
      <c r="AZ3657" s="1"/>
      <c r="BA3657" s="1"/>
      <c r="BB3657" s="1"/>
      <c r="BC3657" s="1"/>
      <c r="BD3657" s="1"/>
      <c r="BE3657" s="1"/>
      <c r="BF3657" s="3"/>
      <c r="BG3657" s="3"/>
      <c r="BH3657" s="3"/>
    </row>
    <row r="3658" spans="2:60" s="1" customFormat="1" ht="14.25" customHeight="1">
      <c r="B3658" s="17" t="s">
        <v>6830</v>
      </c>
      <c r="C3658" s="72"/>
      <c r="D3658" s="72"/>
      <c r="E3658" s="72"/>
      <c r="F3658" s="72"/>
      <c r="G3658" s="72"/>
      <c r="H3658" s="72"/>
      <c r="I3658" s="72"/>
      <c r="J3658" s="72"/>
      <c r="K3658" s="72"/>
      <c r="L3658" s="72"/>
      <c r="M3658" s="72"/>
      <c r="N3658" s="72"/>
      <c r="O3658" s="119"/>
      <c r="P3658" s="130" t="str">
        <f>VLOOKUP($B3658,D1_13!$B$5:$G$367,5,FALSE)&amp;""</f>
        <v/>
      </c>
      <c r="Q3658" s="16"/>
      <c r="R3658" s="17" t="s">
        <v>521</v>
      </c>
      <c r="S3658" s="72"/>
      <c r="T3658" s="72"/>
      <c r="U3658" s="72"/>
      <c r="V3658" s="72"/>
      <c r="W3658" s="72"/>
      <c r="X3658" s="72"/>
      <c r="Y3658" s="72"/>
      <c r="Z3658" s="72"/>
      <c r="AA3658" s="72"/>
      <c r="AB3658" s="72"/>
      <c r="AC3658" s="72"/>
      <c r="AD3658" s="72"/>
      <c r="AE3658" s="119"/>
      <c r="AF3658" s="130" t="str">
        <f>VLOOKUP($R3658,D1_13!$B$5:$G$367,5,FALSE)&amp;""</f>
        <v/>
      </c>
      <c r="AG3658" s="16"/>
      <c r="AH3658" s="17" t="s">
        <v>4526</v>
      </c>
      <c r="AI3658" s="72"/>
      <c r="AJ3658" s="72"/>
      <c r="AK3658" s="72"/>
      <c r="AL3658" s="72"/>
      <c r="AM3658" s="72"/>
      <c r="AN3658" s="72"/>
      <c r="AO3658" s="72"/>
      <c r="AP3658" s="72"/>
      <c r="AQ3658" s="72"/>
      <c r="AR3658" s="72"/>
      <c r="AS3658" s="72"/>
      <c r="AT3658" s="72"/>
      <c r="AU3658" s="119"/>
      <c r="AV3658" s="130" t="str">
        <f>VLOOKUP($AH3658,D1_13!$B$5:$G$367,5,FALSE)&amp;""</f>
        <v/>
      </c>
      <c r="AW3658" s="16"/>
      <c r="AX3658" s="1"/>
      <c r="AY3658" s="1"/>
      <c r="AZ3658" s="1"/>
      <c r="BA3658" s="1"/>
      <c r="BB3658" s="1"/>
      <c r="BC3658" s="1"/>
      <c r="BD3658" s="1"/>
      <c r="BE3658" s="1"/>
      <c r="BF3658" s="3"/>
      <c r="BG3658" s="3"/>
      <c r="BH3658" s="3"/>
    </row>
    <row r="3659" spans="2:60" s="1" customFormat="1">
      <c r="B3659" s="18"/>
      <c r="C3659" s="73"/>
      <c r="D3659" s="73"/>
      <c r="E3659" s="73"/>
      <c r="F3659" s="73"/>
      <c r="G3659" s="73"/>
      <c r="H3659" s="73"/>
      <c r="I3659" s="73"/>
      <c r="J3659" s="73"/>
      <c r="K3659" s="73"/>
      <c r="L3659" s="73"/>
      <c r="M3659" s="73"/>
      <c r="N3659" s="73"/>
      <c r="O3659" s="121"/>
      <c r="P3659" s="16"/>
      <c r="Q3659" s="16"/>
      <c r="R3659" s="18"/>
      <c r="S3659" s="73"/>
      <c r="T3659" s="73"/>
      <c r="U3659" s="73"/>
      <c r="V3659" s="73"/>
      <c r="W3659" s="73"/>
      <c r="X3659" s="73"/>
      <c r="Y3659" s="73"/>
      <c r="Z3659" s="73"/>
      <c r="AA3659" s="73"/>
      <c r="AB3659" s="73"/>
      <c r="AC3659" s="73"/>
      <c r="AD3659" s="73"/>
      <c r="AE3659" s="121"/>
      <c r="AF3659" s="16"/>
      <c r="AG3659" s="16"/>
      <c r="AH3659" s="18"/>
      <c r="AI3659" s="73"/>
      <c r="AJ3659" s="73"/>
      <c r="AK3659" s="73"/>
      <c r="AL3659" s="73"/>
      <c r="AM3659" s="73"/>
      <c r="AN3659" s="73"/>
      <c r="AO3659" s="73"/>
      <c r="AP3659" s="73"/>
      <c r="AQ3659" s="73"/>
      <c r="AR3659" s="73"/>
      <c r="AS3659" s="73"/>
      <c r="AT3659" s="73"/>
      <c r="AU3659" s="121"/>
      <c r="AV3659" s="16"/>
      <c r="AW3659" s="16"/>
      <c r="AX3659" s="1"/>
      <c r="AY3659" s="1"/>
      <c r="AZ3659" s="1"/>
      <c r="BA3659" s="1"/>
      <c r="BB3659" s="1"/>
      <c r="BC3659" s="1"/>
      <c r="BD3659" s="1"/>
      <c r="BE3659" s="1"/>
      <c r="BF3659" s="3"/>
      <c r="BG3659" s="3"/>
      <c r="BH3659" s="3"/>
    </row>
    <row r="3660" spans="2:60" s="1" customFormat="1" ht="14.25" customHeight="1">
      <c r="B3660" s="17" t="s">
        <v>3264</v>
      </c>
      <c r="C3660" s="72"/>
      <c r="D3660" s="72"/>
      <c r="E3660" s="72"/>
      <c r="F3660" s="72"/>
      <c r="G3660" s="72"/>
      <c r="H3660" s="72"/>
      <c r="I3660" s="72"/>
      <c r="J3660" s="72"/>
      <c r="K3660" s="72"/>
      <c r="L3660" s="72"/>
      <c r="M3660" s="72"/>
      <c r="N3660" s="72"/>
      <c r="O3660" s="119"/>
      <c r="P3660" s="130" t="str">
        <f>VLOOKUP($B3660,D1_13!$B$5:$G$367,5,FALSE)&amp;""</f>
        <v/>
      </c>
      <c r="Q3660" s="16"/>
      <c r="R3660" s="17" t="s">
        <v>4155</v>
      </c>
      <c r="S3660" s="72"/>
      <c r="T3660" s="72"/>
      <c r="U3660" s="72"/>
      <c r="V3660" s="72"/>
      <c r="W3660" s="72"/>
      <c r="X3660" s="72"/>
      <c r="Y3660" s="72"/>
      <c r="Z3660" s="72"/>
      <c r="AA3660" s="72"/>
      <c r="AB3660" s="72"/>
      <c r="AC3660" s="72"/>
      <c r="AD3660" s="72"/>
      <c r="AE3660" s="119"/>
      <c r="AF3660" s="130" t="str">
        <f>VLOOKUP($R3660,D1_13!$B$5:$G$367,5,FALSE)&amp;""</f>
        <v/>
      </c>
      <c r="AG3660" s="16"/>
      <c r="AH3660" s="17" t="s">
        <v>6833</v>
      </c>
      <c r="AI3660" s="72"/>
      <c r="AJ3660" s="72"/>
      <c r="AK3660" s="72"/>
      <c r="AL3660" s="72"/>
      <c r="AM3660" s="72"/>
      <c r="AN3660" s="72"/>
      <c r="AO3660" s="72"/>
      <c r="AP3660" s="72"/>
      <c r="AQ3660" s="72"/>
      <c r="AR3660" s="72"/>
      <c r="AS3660" s="72"/>
      <c r="AT3660" s="72"/>
      <c r="AU3660" s="119"/>
      <c r="AV3660" s="130" t="str">
        <f>VLOOKUP($AH3660,D1_13!$B$5:$G$367,5,FALSE)&amp;""</f>
        <v/>
      </c>
      <c r="AW3660" s="16"/>
      <c r="AX3660" s="1"/>
      <c r="AY3660" s="1"/>
      <c r="AZ3660" s="1"/>
      <c r="BA3660" s="1"/>
      <c r="BB3660" s="1"/>
      <c r="BC3660" s="1"/>
      <c r="BD3660" s="1"/>
      <c r="BE3660" s="1"/>
      <c r="BF3660" s="3"/>
      <c r="BG3660" s="3"/>
      <c r="BH3660" s="3"/>
    </row>
    <row r="3661" spans="2:60" s="1" customFormat="1">
      <c r="B3661" s="18"/>
      <c r="C3661" s="73"/>
      <c r="D3661" s="73"/>
      <c r="E3661" s="73"/>
      <c r="F3661" s="73"/>
      <c r="G3661" s="73"/>
      <c r="H3661" s="73"/>
      <c r="I3661" s="73"/>
      <c r="J3661" s="73"/>
      <c r="K3661" s="73"/>
      <c r="L3661" s="73"/>
      <c r="M3661" s="73"/>
      <c r="N3661" s="73"/>
      <c r="O3661" s="121"/>
      <c r="P3661" s="16"/>
      <c r="Q3661" s="16"/>
      <c r="R3661" s="18"/>
      <c r="S3661" s="73"/>
      <c r="T3661" s="73"/>
      <c r="U3661" s="73"/>
      <c r="V3661" s="73"/>
      <c r="W3661" s="73"/>
      <c r="X3661" s="73"/>
      <c r="Y3661" s="73"/>
      <c r="Z3661" s="73"/>
      <c r="AA3661" s="73"/>
      <c r="AB3661" s="73"/>
      <c r="AC3661" s="73"/>
      <c r="AD3661" s="73"/>
      <c r="AE3661" s="121"/>
      <c r="AF3661" s="16"/>
      <c r="AG3661" s="16"/>
      <c r="AH3661" s="18"/>
      <c r="AI3661" s="73"/>
      <c r="AJ3661" s="73"/>
      <c r="AK3661" s="73"/>
      <c r="AL3661" s="73"/>
      <c r="AM3661" s="73"/>
      <c r="AN3661" s="73"/>
      <c r="AO3661" s="73"/>
      <c r="AP3661" s="73"/>
      <c r="AQ3661" s="73"/>
      <c r="AR3661" s="73"/>
      <c r="AS3661" s="73"/>
      <c r="AT3661" s="73"/>
      <c r="AU3661" s="121"/>
      <c r="AV3661" s="16"/>
      <c r="AW3661" s="16"/>
      <c r="AX3661" s="1"/>
      <c r="AY3661" s="1"/>
      <c r="AZ3661" s="1"/>
      <c r="BA3661" s="1"/>
      <c r="BB3661" s="1"/>
      <c r="BC3661" s="1"/>
      <c r="BD3661" s="1"/>
      <c r="BE3661" s="1"/>
      <c r="BF3661" s="3"/>
      <c r="BG3661" s="3"/>
      <c r="BH3661" s="3"/>
    </row>
    <row r="3662" spans="2:60" s="1" customFormat="1" ht="14.25" customHeight="1">
      <c r="B3662" s="17" t="s">
        <v>5527</v>
      </c>
      <c r="C3662" s="72"/>
      <c r="D3662" s="72"/>
      <c r="E3662" s="72"/>
      <c r="F3662" s="72"/>
      <c r="G3662" s="72"/>
      <c r="H3662" s="72"/>
      <c r="I3662" s="72"/>
      <c r="J3662" s="72"/>
      <c r="K3662" s="72"/>
      <c r="L3662" s="72"/>
      <c r="M3662" s="72"/>
      <c r="N3662" s="72"/>
      <c r="O3662" s="119"/>
      <c r="P3662" s="130" t="str">
        <f>VLOOKUP($B3662,D1_13!$B$5:$G$367,5,FALSE)&amp;""</f>
        <v/>
      </c>
      <c r="Q3662" s="16"/>
      <c r="R3662" s="17" t="s">
        <v>284</v>
      </c>
      <c r="S3662" s="72"/>
      <c r="T3662" s="72"/>
      <c r="U3662" s="72"/>
      <c r="V3662" s="72"/>
      <c r="W3662" s="72"/>
      <c r="X3662" s="72"/>
      <c r="Y3662" s="72"/>
      <c r="Z3662" s="72"/>
      <c r="AA3662" s="72"/>
      <c r="AB3662" s="72"/>
      <c r="AC3662" s="72"/>
      <c r="AD3662" s="72"/>
      <c r="AE3662" s="119"/>
      <c r="AF3662" s="130" t="str">
        <f>VLOOKUP($R3662,D1_13!$B$5:$G$367,5,FALSE)&amp;""</f>
        <v/>
      </c>
      <c r="AG3662" s="16"/>
      <c r="AH3662" s="17" t="s">
        <v>6700</v>
      </c>
      <c r="AI3662" s="72"/>
      <c r="AJ3662" s="72"/>
      <c r="AK3662" s="72"/>
      <c r="AL3662" s="72"/>
      <c r="AM3662" s="72"/>
      <c r="AN3662" s="72"/>
      <c r="AO3662" s="72"/>
      <c r="AP3662" s="72"/>
      <c r="AQ3662" s="72"/>
      <c r="AR3662" s="72"/>
      <c r="AS3662" s="72"/>
      <c r="AT3662" s="72"/>
      <c r="AU3662" s="119"/>
      <c r="AV3662" s="130" t="str">
        <f>VLOOKUP($AH3662,D1_13!$B$5:$G$367,5,FALSE)&amp;""</f>
        <v/>
      </c>
      <c r="AW3662" s="16"/>
      <c r="AX3662" s="1"/>
      <c r="AY3662" s="1"/>
      <c r="AZ3662" s="1"/>
      <c r="BA3662" s="1"/>
      <c r="BB3662" s="1"/>
      <c r="BC3662" s="1"/>
      <c r="BD3662" s="1"/>
      <c r="BE3662" s="1"/>
      <c r="BF3662" s="3"/>
      <c r="BG3662" s="3"/>
      <c r="BH3662" s="3"/>
    </row>
    <row r="3663" spans="2:60" s="1" customFormat="1">
      <c r="B3663" s="18"/>
      <c r="C3663" s="73"/>
      <c r="D3663" s="73"/>
      <c r="E3663" s="73"/>
      <c r="F3663" s="73"/>
      <c r="G3663" s="73"/>
      <c r="H3663" s="73"/>
      <c r="I3663" s="73"/>
      <c r="J3663" s="73"/>
      <c r="K3663" s="73"/>
      <c r="L3663" s="73"/>
      <c r="M3663" s="73"/>
      <c r="N3663" s="73"/>
      <c r="O3663" s="121"/>
      <c r="P3663" s="16"/>
      <c r="Q3663" s="16"/>
      <c r="R3663" s="18"/>
      <c r="S3663" s="73"/>
      <c r="T3663" s="73"/>
      <c r="U3663" s="73"/>
      <c r="V3663" s="73"/>
      <c r="W3663" s="73"/>
      <c r="X3663" s="73"/>
      <c r="Y3663" s="73"/>
      <c r="Z3663" s="73"/>
      <c r="AA3663" s="73"/>
      <c r="AB3663" s="73"/>
      <c r="AC3663" s="73"/>
      <c r="AD3663" s="73"/>
      <c r="AE3663" s="121"/>
      <c r="AF3663" s="16"/>
      <c r="AG3663" s="16"/>
      <c r="AH3663" s="18"/>
      <c r="AI3663" s="73"/>
      <c r="AJ3663" s="73"/>
      <c r="AK3663" s="73"/>
      <c r="AL3663" s="73"/>
      <c r="AM3663" s="73"/>
      <c r="AN3663" s="73"/>
      <c r="AO3663" s="73"/>
      <c r="AP3663" s="73"/>
      <c r="AQ3663" s="73"/>
      <c r="AR3663" s="73"/>
      <c r="AS3663" s="73"/>
      <c r="AT3663" s="73"/>
      <c r="AU3663" s="121"/>
      <c r="AV3663" s="16"/>
      <c r="AW3663" s="16"/>
      <c r="AX3663" s="1"/>
      <c r="AY3663" s="1"/>
      <c r="AZ3663" s="1"/>
      <c r="BA3663" s="1"/>
      <c r="BB3663" s="1"/>
      <c r="BC3663" s="1"/>
      <c r="BD3663" s="1"/>
      <c r="BE3663" s="1"/>
      <c r="BF3663" s="3"/>
      <c r="BG3663" s="3"/>
      <c r="BH3663" s="3"/>
    </row>
    <row r="3664" spans="2:60" s="1" customFormat="1" ht="14.25" customHeight="1">
      <c r="B3664" s="17" t="s">
        <v>602</v>
      </c>
      <c r="C3664" s="72"/>
      <c r="D3664" s="72"/>
      <c r="E3664" s="72"/>
      <c r="F3664" s="72"/>
      <c r="G3664" s="72"/>
      <c r="H3664" s="72"/>
      <c r="I3664" s="72"/>
      <c r="J3664" s="72"/>
      <c r="K3664" s="72"/>
      <c r="L3664" s="72"/>
      <c r="M3664" s="72"/>
      <c r="N3664" s="72"/>
      <c r="O3664" s="119"/>
      <c r="P3664" s="130" t="str">
        <f>VLOOKUP($B3664,D1_13!$B$5:$G$367,5,FALSE)&amp;""</f>
        <v/>
      </c>
      <c r="Q3664" s="16"/>
      <c r="R3664" s="17" t="s">
        <v>635</v>
      </c>
      <c r="S3664" s="72"/>
      <c r="T3664" s="72"/>
      <c r="U3664" s="72"/>
      <c r="V3664" s="72"/>
      <c r="W3664" s="72"/>
      <c r="X3664" s="72"/>
      <c r="Y3664" s="72"/>
      <c r="Z3664" s="72"/>
      <c r="AA3664" s="72"/>
      <c r="AB3664" s="72"/>
      <c r="AC3664" s="72"/>
      <c r="AD3664" s="72"/>
      <c r="AE3664" s="119"/>
      <c r="AF3664" s="130" t="str">
        <f>VLOOKUP($R3664,D1_13!$B$5:$G$367,5,FALSE)&amp;""</f>
        <v/>
      </c>
      <c r="AG3664" s="16"/>
      <c r="AH3664" s="17" t="s">
        <v>566</v>
      </c>
      <c r="AI3664" s="72"/>
      <c r="AJ3664" s="72"/>
      <c r="AK3664" s="72"/>
      <c r="AL3664" s="72"/>
      <c r="AM3664" s="72"/>
      <c r="AN3664" s="72"/>
      <c r="AO3664" s="72"/>
      <c r="AP3664" s="72"/>
      <c r="AQ3664" s="72"/>
      <c r="AR3664" s="72"/>
      <c r="AS3664" s="72"/>
      <c r="AT3664" s="72"/>
      <c r="AU3664" s="119"/>
      <c r="AV3664" s="130" t="str">
        <f>VLOOKUP($AH3664,D1_13!$B$5:$G$367,5,FALSE)&amp;""</f>
        <v/>
      </c>
      <c r="AW3664" s="16"/>
      <c r="AX3664" s="1"/>
      <c r="AY3664" s="1"/>
      <c r="AZ3664" s="1"/>
      <c r="BA3664" s="1"/>
      <c r="BB3664" s="1"/>
      <c r="BC3664" s="1"/>
      <c r="BD3664" s="1"/>
      <c r="BE3664" s="1"/>
      <c r="BF3664" s="3"/>
      <c r="BG3664" s="3"/>
      <c r="BH3664" s="3"/>
    </row>
    <row r="3665" spans="2:60" s="1" customFormat="1">
      <c r="B3665" s="18"/>
      <c r="C3665" s="73"/>
      <c r="D3665" s="73"/>
      <c r="E3665" s="73"/>
      <c r="F3665" s="73"/>
      <c r="G3665" s="73"/>
      <c r="H3665" s="73"/>
      <c r="I3665" s="73"/>
      <c r="J3665" s="73"/>
      <c r="K3665" s="73"/>
      <c r="L3665" s="73"/>
      <c r="M3665" s="73"/>
      <c r="N3665" s="73"/>
      <c r="O3665" s="121"/>
      <c r="P3665" s="16"/>
      <c r="Q3665" s="16"/>
      <c r="R3665" s="18"/>
      <c r="S3665" s="73"/>
      <c r="T3665" s="73"/>
      <c r="U3665" s="73"/>
      <c r="V3665" s="73"/>
      <c r="W3665" s="73"/>
      <c r="X3665" s="73"/>
      <c r="Y3665" s="73"/>
      <c r="Z3665" s="73"/>
      <c r="AA3665" s="73"/>
      <c r="AB3665" s="73"/>
      <c r="AC3665" s="73"/>
      <c r="AD3665" s="73"/>
      <c r="AE3665" s="121"/>
      <c r="AF3665" s="16"/>
      <c r="AG3665" s="16"/>
      <c r="AH3665" s="18"/>
      <c r="AI3665" s="73"/>
      <c r="AJ3665" s="73"/>
      <c r="AK3665" s="73"/>
      <c r="AL3665" s="73"/>
      <c r="AM3665" s="73"/>
      <c r="AN3665" s="73"/>
      <c r="AO3665" s="73"/>
      <c r="AP3665" s="73"/>
      <c r="AQ3665" s="73"/>
      <c r="AR3665" s="73"/>
      <c r="AS3665" s="73"/>
      <c r="AT3665" s="73"/>
      <c r="AU3665" s="121"/>
      <c r="AV3665" s="16"/>
      <c r="AW3665" s="16"/>
      <c r="AX3665" s="1"/>
      <c r="AY3665" s="1"/>
      <c r="AZ3665" s="1"/>
      <c r="BA3665" s="1"/>
      <c r="BB3665" s="1"/>
      <c r="BC3665" s="1"/>
      <c r="BD3665" s="1"/>
      <c r="BE3665" s="1"/>
      <c r="BF3665" s="3"/>
      <c r="BG3665" s="3"/>
      <c r="BH3665" s="3"/>
    </row>
    <row r="3666" spans="2:60" s="1" customFormat="1" ht="14.25" customHeight="1">
      <c r="B3666" s="17" t="s">
        <v>6656</v>
      </c>
      <c r="C3666" s="72"/>
      <c r="D3666" s="72"/>
      <c r="E3666" s="72"/>
      <c r="F3666" s="72"/>
      <c r="G3666" s="72"/>
      <c r="H3666" s="72"/>
      <c r="I3666" s="72"/>
      <c r="J3666" s="72"/>
      <c r="K3666" s="72"/>
      <c r="L3666" s="72"/>
      <c r="M3666" s="72"/>
      <c r="N3666" s="72"/>
      <c r="O3666" s="119"/>
      <c r="P3666" s="130" t="str">
        <f>VLOOKUP($B3666,D1_13!$B$5:$G$367,5,FALSE)&amp;""</f>
        <v/>
      </c>
      <c r="Q3666" s="16"/>
      <c r="R3666" s="17" t="s">
        <v>3435</v>
      </c>
      <c r="S3666" s="72"/>
      <c r="T3666" s="72"/>
      <c r="U3666" s="72"/>
      <c r="V3666" s="72"/>
      <c r="W3666" s="72"/>
      <c r="X3666" s="72"/>
      <c r="Y3666" s="72"/>
      <c r="Z3666" s="72"/>
      <c r="AA3666" s="72"/>
      <c r="AB3666" s="72"/>
      <c r="AC3666" s="72"/>
      <c r="AD3666" s="72"/>
      <c r="AE3666" s="119"/>
      <c r="AF3666" s="130" t="str">
        <f>VLOOKUP($R3666,D1_13!$B$5:$G$367,5,FALSE)&amp;""</f>
        <v/>
      </c>
      <c r="AG3666" s="16"/>
      <c r="AH3666" s="17" t="s">
        <v>6078</v>
      </c>
      <c r="AI3666" s="72"/>
      <c r="AJ3666" s="72"/>
      <c r="AK3666" s="72"/>
      <c r="AL3666" s="72"/>
      <c r="AM3666" s="72"/>
      <c r="AN3666" s="72"/>
      <c r="AO3666" s="72"/>
      <c r="AP3666" s="72"/>
      <c r="AQ3666" s="72"/>
      <c r="AR3666" s="72"/>
      <c r="AS3666" s="72"/>
      <c r="AT3666" s="72"/>
      <c r="AU3666" s="119"/>
      <c r="AV3666" s="130" t="str">
        <f>VLOOKUP($AH3666,D1_13!$B$5:$G$367,5,FALSE)&amp;""</f>
        <v/>
      </c>
      <c r="AW3666" s="16"/>
      <c r="AX3666" s="1"/>
      <c r="AY3666" s="1"/>
      <c r="AZ3666" s="1"/>
      <c r="BA3666" s="1"/>
      <c r="BB3666" s="1"/>
      <c r="BC3666" s="1"/>
      <c r="BD3666" s="1"/>
      <c r="BE3666" s="1"/>
      <c r="BF3666" s="3"/>
      <c r="BG3666" s="3"/>
      <c r="BH3666" s="3"/>
    </row>
    <row r="3667" spans="2:60" s="1" customFormat="1">
      <c r="B3667" s="18"/>
      <c r="C3667" s="73"/>
      <c r="D3667" s="73"/>
      <c r="E3667" s="73"/>
      <c r="F3667" s="73"/>
      <c r="G3667" s="73"/>
      <c r="H3667" s="73"/>
      <c r="I3667" s="73"/>
      <c r="J3667" s="73"/>
      <c r="K3667" s="73"/>
      <c r="L3667" s="73"/>
      <c r="M3667" s="73"/>
      <c r="N3667" s="73"/>
      <c r="O3667" s="121"/>
      <c r="P3667" s="16"/>
      <c r="Q3667" s="16"/>
      <c r="R3667" s="18"/>
      <c r="S3667" s="73"/>
      <c r="T3667" s="73"/>
      <c r="U3667" s="73"/>
      <c r="V3667" s="73"/>
      <c r="W3667" s="73"/>
      <c r="X3667" s="73"/>
      <c r="Y3667" s="73"/>
      <c r="Z3667" s="73"/>
      <c r="AA3667" s="73"/>
      <c r="AB3667" s="73"/>
      <c r="AC3667" s="73"/>
      <c r="AD3667" s="73"/>
      <c r="AE3667" s="121"/>
      <c r="AF3667" s="16"/>
      <c r="AG3667" s="16"/>
      <c r="AH3667" s="18"/>
      <c r="AI3667" s="73"/>
      <c r="AJ3667" s="73"/>
      <c r="AK3667" s="73"/>
      <c r="AL3667" s="73"/>
      <c r="AM3667" s="73"/>
      <c r="AN3667" s="73"/>
      <c r="AO3667" s="73"/>
      <c r="AP3667" s="73"/>
      <c r="AQ3667" s="73"/>
      <c r="AR3667" s="73"/>
      <c r="AS3667" s="73"/>
      <c r="AT3667" s="73"/>
      <c r="AU3667" s="121"/>
      <c r="AV3667" s="16"/>
      <c r="AW3667" s="16"/>
      <c r="AX3667" s="1"/>
      <c r="AY3667" s="1"/>
      <c r="AZ3667" s="1"/>
      <c r="BA3667" s="1"/>
      <c r="BB3667" s="1"/>
      <c r="BC3667" s="1"/>
      <c r="BD3667" s="1"/>
      <c r="BE3667" s="1"/>
      <c r="BF3667" s="3"/>
      <c r="BG3667" s="3"/>
      <c r="BH3667" s="3"/>
    </row>
    <row r="3668" spans="2:60" s="1" customFormat="1" ht="14.25" customHeight="1">
      <c r="B3668" s="17" t="s">
        <v>6841</v>
      </c>
      <c r="C3668" s="72"/>
      <c r="D3668" s="72"/>
      <c r="E3668" s="72"/>
      <c r="F3668" s="72"/>
      <c r="G3668" s="72"/>
      <c r="H3668" s="72"/>
      <c r="I3668" s="72"/>
      <c r="J3668" s="72"/>
      <c r="K3668" s="72"/>
      <c r="L3668" s="72"/>
      <c r="M3668" s="72"/>
      <c r="N3668" s="72"/>
      <c r="O3668" s="119"/>
      <c r="P3668" s="130" t="str">
        <f>VLOOKUP($B3668,D1_13!$B$5:$G$367,5,FALSE)&amp;""</f>
        <v/>
      </c>
      <c r="Q3668" s="16"/>
      <c r="R3668" s="17" t="s">
        <v>1317</v>
      </c>
      <c r="S3668" s="72"/>
      <c r="T3668" s="72"/>
      <c r="U3668" s="72"/>
      <c r="V3668" s="72"/>
      <c r="W3668" s="72"/>
      <c r="X3668" s="72"/>
      <c r="Y3668" s="72"/>
      <c r="Z3668" s="72"/>
      <c r="AA3668" s="72"/>
      <c r="AB3668" s="72"/>
      <c r="AC3668" s="72"/>
      <c r="AD3668" s="72"/>
      <c r="AE3668" s="119"/>
      <c r="AF3668" s="130" t="str">
        <f>VLOOKUP($R3668,D1_13!$B$5:$G$367,5,FALSE)&amp;""</f>
        <v/>
      </c>
      <c r="AG3668" s="16"/>
      <c r="AH3668" s="17" t="s">
        <v>6844</v>
      </c>
      <c r="AI3668" s="72"/>
      <c r="AJ3668" s="72"/>
      <c r="AK3668" s="72"/>
      <c r="AL3668" s="72"/>
      <c r="AM3668" s="72"/>
      <c r="AN3668" s="72"/>
      <c r="AO3668" s="72"/>
      <c r="AP3668" s="72"/>
      <c r="AQ3668" s="72"/>
      <c r="AR3668" s="72"/>
      <c r="AS3668" s="72"/>
      <c r="AT3668" s="72"/>
      <c r="AU3668" s="119"/>
      <c r="AV3668" s="130" t="str">
        <f>VLOOKUP($AH3668,D1_13!$B$5:$G$367,5,FALSE)&amp;""</f>
        <v/>
      </c>
      <c r="AW3668" s="16"/>
      <c r="AX3668" s="1"/>
      <c r="AY3668" s="1"/>
      <c r="AZ3668" s="1"/>
      <c r="BA3668" s="1"/>
      <c r="BB3668" s="1"/>
      <c r="BC3668" s="1"/>
      <c r="BD3668" s="1"/>
      <c r="BE3668" s="1"/>
      <c r="BF3668" s="3"/>
      <c r="BG3668" s="3"/>
      <c r="BH3668" s="3"/>
    </row>
    <row r="3669" spans="2:60" s="1" customFormat="1">
      <c r="B3669" s="18"/>
      <c r="C3669" s="73"/>
      <c r="D3669" s="73"/>
      <c r="E3669" s="73"/>
      <c r="F3669" s="73"/>
      <c r="G3669" s="73"/>
      <c r="H3669" s="73"/>
      <c r="I3669" s="73"/>
      <c r="J3669" s="73"/>
      <c r="K3669" s="73"/>
      <c r="L3669" s="73"/>
      <c r="M3669" s="73"/>
      <c r="N3669" s="73"/>
      <c r="O3669" s="121"/>
      <c r="P3669" s="16"/>
      <c r="Q3669" s="16"/>
      <c r="R3669" s="18"/>
      <c r="S3669" s="73"/>
      <c r="T3669" s="73"/>
      <c r="U3669" s="73"/>
      <c r="V3669" s="73"/>
      <c r="W3669" s="73"/>
      <c r="X3669" s="73"/>
      <c r="Y3669" s="73"/>
      <c r="Z3669" s="73"/>
      <c r="AA3669" s="73"/>
      <c r="AB3669" s="73"/>
      <c r="AC3669" s="73"/>
      <c r="AD3669" s="73"/>
      <c r="AE3669" s="121"/>
      <c r="AF3669" s="16"/>
      <c r="AG3669" s="16"/>
      <c r="AH3669" s="18"/>
      <c r="AI3669" s="73"/>
      <c r="AJ3669" s="73"/>
      <c r="AK3669" s="73"/>
      <c r="AL3669" s="73"/>
      <c r="AM3669" s="73"/>
      <c r="AN3669" s="73"/>
      <c r="AO3669" s="73"/>
      <c r="AP3669" s="73"/>
      <c r="AQ3669" s="73"/>
      <c r="AR3669" s="73"/>
      <c r="AS3669" s="73"/>
      <c r="AT3669" s="73"/>
      <c r="AU3669" s="121"/>
      <c r="AV3669" s="16"/>
      <c r="AW3669" s="16"/>
      <c r="AX3669" s="1"/>
      <c r="AY3669" s="1"/>
      <c r="AZ3669" s="1"/>
      <c r="BA3669" s="1"/>
      <c r="BB3669" s="1"/>
      <c r="BC3669" s="1"/>
      <c r="BD3669" s="1"/>
      <c r="BE3669" s="1"/>
      <c r="BF3669" s="3"/>
      <c r="BG3669" s="3"/>
      <c r="BH3669" s="3"/>
    </row>
    <row r="3670" spans="2:60" s="1" customFormat="1" ht="14.25" customHeight="1">
      <c r="B3670" s="17" t="s">
        <v>1829</v>
      </c>
      <c r="C3670" s="72"/>
      <c r="D3670" s="72"/>
      <c r="E3670" s="72"/>
      <c r="F3670" s="72"/>
      <c r="G3670" s="72"/>
      <c r="H3670" s="72"/>
      <c r="I3670" s="72"/>
      <c r="J3670" s="72"/>
      <c r="K3670" s="72"/>
      <c r="L3670" s="72"/>
      <c r="M3670" s="72"/>
      <c r="N3670" s="72"/>
      <c r="O3670" s="119"/>
      <c r="P3670" s="130" t="str">
        <f>VLOOKUP($B3670,D1_13!$B$5:$G$367,5,FALSE)&amp;""</f>
        <v/>
      </c>
      <c r="Q3670" s="16"/>
      <c r="R3670" s="17" t="s">
        <v>6846</v>
      </c>
      <c r="S3670" s="72"/>
      <c r="T3670" s="72"/>
      <c r="U3670" s="72"/>
      <c r="V3670" s="72"/>
      <c r="W3670" s="72"/>
      <c r="X3670" s="72"/>
      <c r="Y3670" s="72"/>
      <c r="Z3670" s="72"/>
      <c r="AA3670" s="72"/>
      <c r="AB3670" s="72"/>
      <c r="AC3670" s="72"/>
      <c r="AD3670" s="72"/>
      <c r="AE3670" s="119"/>
      <c r="AF3670" s="130" t="str">
        <f>VLOOKUP($R3670,D1_13!$B$5:$G$367,5,FALSE)&amp;""</f>
        <v/>
      </c>
      <c r="AG3670" s="16"/>
      <c r="AH3670" s="17" t="s">
        <v>5152</v>
      </c>
      <c r="AI3670" s="72"/>
      <c r="AJ3670" s="72"/>
      <c r="AK3670" s="72"/>
      <c r="AL3670" s="72"/>
      <c r="AM3670" s="72"/>
      <c r="AN3670" s="72"/>
      <c r="AO3670" s="72"/>
      <c r="AP3670" s="72"/>
      <c r="AQ3670" s="72"/>
      <c r="AR3670" s="72"/>
      <c r="AS3670" s="72"/>
      <c r="AT3670" s="72"/>
      <c r="AU3670" s="119"/>
      <c r="AV3670" s="130" t="str">
        <f>VLOOKUP($AH3670,D1_13!$B$5:$G$367,5,FALSE)&amp;""</f>
        <v/>
      </c>
      <c r="AW3670" s="16"/>
      <c r="AX3670" s="1"/>
      <c r="AY3670" s="1"/>
      <c r="AZ3670" s="1"/>
      <c r="BA3670" s="1"/>
      <c r="BB3670" s="1"/>
      <c r="BC3670" s="1"/>
      <c r="BD3670" s="1"/>
      <c r="BE3670" s="1"/>
      <c r="BF3670" s="3"/>
      <c r="BG3670" s="3"/>
      <c r="BH3670" s="3"/>
    </row>
    <row r="3671" spans="2:60" s="1" customFormat="1">
      <c r="B3671" s="18"/>
      <c r="C3671" s="73"/>
      <c r="D3671" s="73"/>
      <c r="E3671" s="73"/>
      <c r="F3671" s="73"/>
      <c r="G3671" s="73"/>
      <c r="H3671" s="73"/>
      <c r="I3671" s="73"/>
      <c r="J3671" s="73"/>
      <c r="K3671" s="73"/>
      <c r="L3671" s="73"/>
      <c r="M3671" s="73"/>
      <c r="N3671" s="73"/>
      <c r="O3671" s="121"/>
      <c r="P3671" s="16"/>
      <c r="Q3671" s="16"/>
      <c r="R3671" s="18"/>
      <c r="S3671" s="73"/>
      <c r="T3671" s="73"/>
      <c r="U3671" s="73"/>
      <c r="V3671" s="73"/>
      <c r="W3671" s="73"/>
      <c r="X3671" s="73"/>
      <c r="Y3671" s="73"/>
      <c r="Z3671" s="73"/>
      <c r="AA3671" s="73"/>
      <c r="AB3671" s="73"/>
      <c r="AC3671" s="73"/>
      <c r="AD3671" s="73"/>
      <c r="AE3671" s="121"/>
      <c r="AF3671" s="16"/>
      <c r="AG3671" s="16"/>
      <c r="AH3671" s="18"/>
      <c r="AI3671" s="73"/>
      <c r="AJ3671" s="73"/>
      <c r="AK3671" s="73"/>
      <c r="AL3671" s="73"/>
      <c r="AM3671" s="73"/>
      <c r="AN3671" s="73"/>
      <c r="AO3671" s="73"/>
      <c r="AP3671" s="73"/>
      <c r="AQ3671" s="73"/>
      <c r="AR3671" s="73"/>
      <c r="AS3671" s="73"/>
      <c r="AT3671" s="73"/>
      <c r="AU3671" s="121"/>
      <c r="AV3671" s="16"/>
      <c r="AW3671" s="16"/>
      <c r="AX3671" s="1"/>
      <c r="AY3671" s="1"/>
      <c r="AZ3671" s="1"/>
      <c r="BA3671" s="1"/>
      <c r="BB3671" s="1"/>
      <c r="BC3671" s="1"/>
      <c r="BD3671" s="1"/>
      <c r="BE3671" s="1"/>
      <c r="BF3671" s="3"/>
      <c r="BG3671" s="3"/>
      <c r="BH3671" s="3"/>
    </row>
    <row r="3672" spans="2:60" s="1" customFormat="1" ht="14.25" customHeight="1">
      <c r="B3672" s="17" t="s">
        <v>6848</v>
      </c>
      <c r="C3672" s="72"/>
      <c r="D3672" s="72"/>
      <c r="E3672" s="72"/>
      <c r="F3672" s="72"/>
      <c r="G3672" s="72"/>
      <c r="H3672" s="72"/>
      <c r="I3672" s="72"/>
      <c r="J3672" s="72"/>
      <c r="K3672" s="72"/>
      <c r="L3672" s="72"/>
      <c r="M3672" s="72"/>
      <c r="N3672" s="72"/>
      <c r="O3672" s="119"/>
      <c r="P3672" s="130" t="str">
        <f>VLOOKUP($B3672,D1_13!$B$5:$G$367,5,FALSE)&amp;""</f>
        <v/>
      </c>
      <c r="Q3672" s="16"/>
      <c r="R3672" s="17" t="s">
        <v>2830</v>
      </c>
      <c r="S3672" s="72"/>
      <c r="T3672" s="72"/>
      <c r="U3672" s="72"/>
      <c r="V3672" s="72"/>
      <c r="W3672" s="72"/>
      <c r="X3672" s="72"/>
      <c r="Y3672" s="72"/>
      <c r="Z3672" s="72"/>
      <c r="AA3672" s="72"/>
      <c r="AB3672" s="72"/>
      <c r="AC3672" s="72"/>
      <c r="AD3672" s="72"/>
      <c r="AE3672" s="119"/>
      <c r="AF3672" s="130" t="str">
        <f>VLOOKUP($R3672,D1_13!$B$5:$G$367,5,FALSE)&amp;""</f>
        <v/>
      </c>
      <c r="AG3672" s="16"/>
      <c r="AH3672" s="17" t="s">
        <v>6849</v>
      </c>
      <c r="AI3672" s="72"/>
      <c r="AJ3672" s="72"/>
      <c r="AK3672" s="72"/>
      <c r="AL3672" s="72"/>
      <c r="AM3672" s="72"/>
      <c r="AN3672" s="72"/>
      <c r="AO3672" s="72"/>
      <c r="AP3672" s="72"/>
      <c r="AQ3672" s="72"/>
      <c r="AR3672" s="72"/>
      <c r="AS3672" s="72"/>
      <c r="AT3672" s="72"/>
      <c r="AU3672" s="119"/>
      <c r="AV3672" s="130" t="str">
        <f>VLOOKUP($AH3672,D1_13!$B$5:$G$367,5,FALSE)&amp;""</f>
        <v/>
      </c>
      <c r="AW3672" s="16"/>
      <c r="AX3672" s="1"/>
      <c r="AY3672" s="1"/>
      <c r="AZ3672" s="1"/>
      <c r="BA3672" s="1"/>
      <c r="BB3672" s="1"/>
      <c r="BC3672" s="1"/>
      <c r="BD3672" s="1"/>
      <c r="BE3672" s="1"/>
      <c r="BF3672" s="3"/>
      <c r="BG3672" s="3"/>
      <c r="BH3672" s="3"/>
    </row>
    <row r="3673" spans="2:60" s="1" customFormat="1">
      <c r="B3673" s="18"/>
      <c r="C3673" s="73"/>
      <c r="D3673" s="73"/>
      <c r="E3673" s="73"/>
      <c r="F3673" s="73"/>
      <c r="G3673" s="73"/>
      <c r="H3673" s="73"/>
      <c r="I3673" s="73"/>
      <c r="J3673" s="73"/>
      <c r="K3673" s="73"/>
      <c r="L3673" s="73"/>
      <c r="M3673" s="73"/>
      <c r="N3673" s="73"/>
      <c r="O3673" s="121"/>
      <c r="P3673" s="16"/>
      <c r="Q3673" s="16"/>
      <c r="R3673" s="18"/>
      <c r="S3673" s="73"/>
      <c r="T3673" s="73"/>
      <c r="U3673" s="73"/>
      <c r="V3673" s="73"/>
      <c r="W3673" s="73"/>
      <c r="X3673" s="73"/>
      <c r="Y3673" s="73"/>
      <c r="Z3673" s="73"/>
      <c r="AA3673" s="73"/>
      <c r="AB3673" s="73"/>
      <c r="AC3673" s="73"/>
      <c r="AD3673" s="73"/>
      <c r="AE3673" s="121"/>
      <c r="AF3673" s="16"/>
      <c r="AG3673" s="16"/>
      <c r="AH3673" s="18"/>
      <c r="AI3673" s="73"/>
      <c r="AJ3673" s="73"/>
      <c r="AK3673" s="73"/>
      <c r="AL3673" s="73"/>
      <c r="AM3673" s="73"/>
      <c r="AN3673" s="73"/>
      <c r="AO3673" s="73"/>
      <c r="AP3673" s="73"/>
      <c r="AQ3673" s="73"/>
      <c r="AR3673" s="73"/>
      <c r="AS3673" s="73"/>
      <c r="AT3673" s="73"/>
      <c r="AU3673" s="121"/>
      <c r="AV3673" s="16"/>
      <c r="AW3673" s="16"/>
      <c r="AX3673" s="1"/>
      <c r="AY3673" s="1"/>
      <c r="AZ3673" s="1"/>
      <c r="BA3673" s="1"/>
      <c r="BB3673" s="1"/>
      <c r="BC3673" s="1"/>
      <c r="BD3673" s="1"/>
      <c r="BE3673" s="1"/>
      <c r="BF3673" s="3"/>
      <c r="BG3673" s="3"/>
      <c r="BH3673" s="3"/>
    </row>
    <row r="3674" spans="2:60" s="1" customFormat="1" ht="14.25" customHeight="1">
      <c r="B3674" s="17" t="s">
        <v>6852</v>
      </c>
      <c r="C3674" s="72"/>
      <c r="D3674" s="72"/>
      <c r="E3674" s="72"/>
      <c r="F3674" s="72"/>
      <c r="G3674" s="72"/>
      <c r="H3674" s="72"/>
      <c r="I3674" s="72"/>
      <c r="J3674" s="72"/>
      <c r="K3674" s="72"/>
      <c r="L3674" s="72"/>
      <c r="M3674" s="72"/>
      <c r="N3674" s="72"/>
      <c r="O3674" s="119"/>
      <c r="P3674" s="130" t="str">
        <f>VLOOKUP($B3674,D1_13!$B$5:$G$367,5,FALSE)&amp;""</f>
        <v/>
      </c>
      <c r="Q3674" s="16"/>
      <c r="R3674" s="17" t="s">
        <v>6172</v>
      </c>
      <c r="S3674" s="72"/>
      <c r="T3674" s="72"/>
      <c r="U3674" s="72"/>
      <c r="V3674" s="72"/>
      <c r="W3674" s="72"/>
      <c r="X3674" s="72"/>
      <c r="Y3674" s="72"/>
      <c r="Z3674" s="72"/>
      <c r="AA3674" s="72"/>
      <c r="AB3674" s="72"/>
      <c r="AC3674" s="72"/>
      <c r="AD3674" s="72"/>
      <c r="AE3674" s="119"/>
      <c r="AF3674" s="130" t="str">
        <f>VLOOKUP($R3674,D1_13!$B$5:$G$367,5,FALSE)&amp;""</f>
        <v/>
      </c>
      <c r="AG3674" s="16"/>
      <c r="AH3674" s="17" t="s">
        <v>234</v>
      </c>
      <c r="AI3674" s="72"/>
      <c r="AJ3674" s="72"/>
      <c r="AK3674" s="72"/>
      <c r="AL3674" s="72"/>
      <c r="AM3674" s="72"/>
      <c r="AN3674" s="72"/>
      <c r="AO3674" s="72"/>
      <c r="AP3674" s="72"/>
      <c r="AQ3674" s="72"/>
      <c r="AR3674" s="72"/>
      <c r="AS3674" s="72"/>
      <c r="AT3674" s="72"/>
      <c r="AU3674" s="119"/>
      <c r="AV3674" s="130" t="str">
        <f>VLOOKUP($AH3674,D1_13!$B$5:$G$367,5,FALSE)&amp;""</f>
        <v/>
      </c>
      <c r="AW3674" s="16"/>
      <c r="AX3674" s="1"/>
      <c r="AY3674" s="1"/>
      <c r="AZ3674" s="1"/>
      <c r="BA3674" s="1"/>
      <c r="BB3674" s="1"/>
      <c r="BC3674" s="1"/>
      <c r="BD3674" s="1"/>
      <c r="BE3674" s="1"/>
      <c r="BF3674" s="3"/>
      <c r="BG3674" s="3"/>
      <c r="BH3674" s="3"/>
    </row>
    <row r="3675" spans="2:60" s="1" customFormat="1">
      <c r="B3675" s="18"/>
      <c r="C3675" s="73"/>
      <c r="D3675" s="73"/>
      <c r="E3675" s="73"/>
      <c r="F3675" s="73"/>
      <c r="G3675" s="73"/>
      <c r="H3675" s="73"/>
      <c r="I3675" s="73"/>
      <c r="J3675" s="73"/>
      <c r="K3675" s="73"/>
      <c r="L3675" s="73"/>
      <c r="M3675" s="73"/>
      <c r="N3675" s="73"/>
      <c r="O3675" s="121"/>
      <c r="P3675" s="16"/>
      <c r="Q3675" s="16"/>
      <c r="R3675" s="18"/>
      <c r="S3675" s="73"/>
      <c r="T3675" s="73"/>
      <c r="U3675" s="73"/>
      <c r="V3675" s="73"/>
      <c r="W3675" s="73"/>
      <c r="X3675" s="73"/>
      <c r="Y3675" s="73"/>
      <c r="Z3675" s="73"/>
      <c r="AA3675" s="73"/>
      <c r="AB3675" s="73"/>
      <c r="AC3675" s="73"/>
      <c r="AD3675" s="73"/>
      <c r="AE3675" s="121"/>
      <c r="AF3675" s="16"/>
      <c r="AG3675" s="16"/>
      <c r="AH3675" s="18"/>
      <c r="AI3675" s="73"/>
      <c r="AJ3675" s="73"/>
      <c r="AK3675" s="73"/>
      <c r="AL3675" s="73"/>
      <c r="AM3675" s="73"/>
      <c r="AN3675" s="73"/>
      <c r="AO3675" s="73"/>
      <c r="AP3675" s="73"/>
      <c r="AQ3675" s="73"/>
      <c r="AR3675" s="73"/>
      <c r="AS3675" s="73"/>
      <c r="AT3675" s="73"/>
      <c r="AU3675" s="121"/>
      <c r="AV3675" s="16"/>
      <c r="AW3675" s="16"/>
      <c r="AX3675" s="1"/>
      <c r="AY3675" s="1"/>
      <c r="AZ3675" s="1"/>
      <c r="BA3675" s="1"/>
      <c r="BB3675" s="1"/>
      <c r="BC3675" s="1"/>
      <c r="BD3675" s="1"/>
      <c r="BE3675" s="1"/>
      <c r="BF3675" s="3"/>
      <c r="BG3675" s="3"/>
      <c r="BH3675" s="3"/>
    </row>
    <row r="3676" spans="2:60" s="1" customFormat="1" ht="14.25" customHeight="1">
      <c r="B3676" s="17" t="s">
        <v>6854</v>
      </c>
      <c r="C3676" s="72"/>
      <c r="D3676" s="72"/>
      <c r="E3676" s="72"/>
      <c r="F3676" s="72"/>
      <c r="G3676" s="72"/>
      <c r="H3676" s="72"/>
      <c r="I3676" s="72"/>
      <c r="J3676" s="72"/>
      <c r="K3676" s="72"/>
      <c r="L3676" s="72"/>
      <c r="M3676" s="72"/>
      <c r="N3676" s="72"/>
      <c r="O3676" s="119"/>
      <c r="P3676" s="130" t="str">
        <f>VLOOKUP($B3676,D1_13!$B$5:$G$367,5,FALSE)&amp;""</f>
        <v/>
      </c>
      <c r="Q3676" s="16"/>
      <c r="R3676" s="17" t="s">
        <v>4478</v>
      </c>
      <c r="S3676" s="72"/>
      <c r="T3676" s="72"/>
      <c r="U3676" s="72"/>
      <c r="V3676" s="72"/>
      <c r="W3676" s="72"/>
      <c r="X3676" s="72"/>
      <c r="Y3676" s="72"/>
      <c r="Z3676" s="72"/>
      <c r="AA3676" s="72"/>
      <c r="AB3676" s="72"/>
      <c r="AC3676" s="72"/>
      <c r="AD3676" s="72"/>
      <c r="AE3676" s="119"/>
      <c r="AF3676" s="130" t="str">
        <f>VLOOKUP($R3676,D1_13!$B$5:$G$367,5,FALSE)&amp;""</f>
        <v/>
      </c>
      <c r="AG3676" s="16"/>
      <c r="AH3676" s="17" t="s">
        <v>7194</v>
      </c>
      <c r="AI3676" s="72"/>
      <c r="AJ3676" s="72"/>
      <c r="AK3676" s="72"/>
      <c r="AL3676" s="72"/>
      <c r="AM3676" s="72"/>
      <c r="AN3676" s="72"/>
      <c r="AO3676" s="72"/>
      <c r="AP3676" s="72"/>
      <c r="AQ3676" s="72"/>
      <c r="AR3676" s="72"/>
      <c r="AS3676" s="72"/>
      <c r="AT3676" s="72"/>
      <c r="AU3676" s="119"/>
      <c r="AV3676" s="130" t="str">
        <f>VLOOKUP($AH3676,D1_13!$B$5:$G$367,5,FALSE)&amp;""</f>
        <v/>
      </c>
      <c r="AW3676" s="16"/>
      <c r="AX3676" s="1"/>
      <c r="AY3676" s="1"/>
      <c r="AZ3676" s="1"/>
      <c r="BA3676" s="1"/>
      <c r="BB3676" s="1"/>
      <c r="BC3676" s="1"/>
      <c r="BD3676" s="1"/>
      <c r="BE3676" s="1"/>
      <c r="BF3676" s="3"/>
      <c r="BG3676" s="3"/>
      <c r="BH3676" s="3"/>
    </row>
    <row r="3677" spans="2:60" s="1" customFormat="1">
      <c r="B3677" s="18"/>
      <c r="C3677" s="73"/>
      <c r="D3677" s="73"/>
      <c r="E3677" s="73"/>
      <c r="F3677" s="73"/>
      <c r="G3677" s="73"/>
      <c r="H3677" s="73"/>
      <c r="I3677" s="73"/>
      <c r="J3677" s="73"/>
      <c r="K3677" s="73"/>
      <c r="L3677" s="73"/>
      <c r="M3677" s="73"/>
      <c r="N3677" s="73"/>
      <c r="O3677" s="121"/>
      <c r="P3677" s="16"/>
      <c r="Q3677" s="16"/>
      <c r="R3677" s="18"/>
      <c r="S3677" s="73"/>
      <c r="T3677" s="73"/>
      <c r="U3677" s="73"/>
      <c r="V3677" s="73"/>
      <c r="W3677" s="73"/>
      <c r="X3677" s="73"/>
      <c r="Y3677" s="73"/>
      <c r="Z3677" s="73"/>
      <c r="AA3677" s="73"/>
      <c r="AB3677" s="73"/>
      <c r="AC3677" s="73"/>
      <c r="AD3677" s="73"/>
      <c r="AE3677" s="121"/>
      <c r="AF3677" s="16"/>
      <c r="AG3677" s="16"/>
      <c r="AH3677" s="18"/>
      <c r="AI3677" s="73"/>
      <c r="AJ3677" s="73"/>
      <c r="AK3677" s="73"/>
      <c r="AL3677" s="73"/>
      <c r="AM3677" s="73"/>
      <c r="AN3677" s="73"/>
      <c r="AO3677" s="73"/>
      <c r="AP3677" s="73"/>
      <c r="AQ3677" s="73"/>
      <c r="AR3677" s="73"/>
      <c r="AS3677" s="73"/>
      <c r="AT3677" s="73"/>
      <c r="AU3677" s="121"/>
      <c r="AV3677" s="16"/>
      <c r="AW3677" s="16"/>
      <c r="AX3677" s="1"/>
      <c r="AY3677" s="1"/>
      <c r="AZ3677" s="1"/>
      <c r="BA3677" s="1"/>
      <c r="BB3677" s="1"/>
      <c r="BC3677" s="1"/>
      <c r="BD3677" s="1"/>
      <c r="BE3677" s="1"/>
      <c r="BF3677" s="3"/>
      <c r="BG3677" s="3"/>
      <c r="BH3677" s="3"/>
    </row>
    <row r="3678" spans="2:60" s="1" customFormat="1" ht="14.25" customHeight="1">
      <c r="B3678" s="17" t="s">
        <v>6858</v>
      </c>
      <c r="C3678" s="72"/>
      <c r="D3678" s="72"/>
      <c r="E3678" s="72"/>
      <c r="F3678" s="72"/>
      <c r="G3678" s="72"/>
      <c r="H3678" s="72"/>
      <c r="I3678" s="72"/>
      <c r="J3678" s="72"/>
      <c r="K3678" s="72"/>
      <c r="L3678" s="72"/>
      <c r="M3678" s="72"/>
      <c r="N3678" s="72"/>
      <c r="O3678" s="119"/>
      <c r="P3678" s="130" t="str">
        <f>VLOOKUP($B3678,D1_13!$B$5:$G$367,5,FALSE)&amp;""</f>
        <v/>
      </c>
      <c r="Q3678" s="16"/>
      <c r="R3678" s="17" t="s">
        <v>6859</v>
      </c>
      <c r="S3678" s="72"/>
      <c r="T3678" s="72"/>
      <c r="U3678" s="72"/>
      <c r="V3678" s="72"/>
      <c r="W3678" s="72"/>
      <c r="X3678" s="72"/>
      <c r="Y3678" s="72"/>
      <c r="Z3678" s="72"/>
      <c r="AA3678" s="72"/>
      <c r="AB3678" s="72"/>
      <c r="AC3678" s="72"/>
      <c r="AD3678" s="72"/>
      <c r="AE3678" s="119"/>
      <c r="AF3678" s="130" t="str">
        <f>VLOOKUP($R3678,D1_13!$B$5:$G$367,5,FALSE)&amp;""</f>
        <v/>
      </c>
      <c r="AG3678" s="16"/>
      <c r="AH3678" s="17" t="s">
        <v>4961</v>
      </c>
      <c r="AI3678" s="72"/>
      <c r="AJ3678" s="72"/>
      <c r="AK3678" s="72"/>
      <c r="AL3678" s="72"/>
      <c r="AM3678" s="72"/>
      <c r="AN3678" s="72"/>
      <c r="AO3678" s="72"/>
      <c r="AP3678" s="72"/>
      <c r="AQ3678" s="72"/>
      <c r="AR3678" s="72"/>
      <c r="AS3678" s="72"/>
      <c r="AT3678" s="72"/>
      <c r="AU3678" s="119"/>
      <c r="AV3678" s="130" t="str">
        <f>VLOOKUP($AH3678,D1_13!$B$5:$G$367,5,FALSE)&amp;""</f>
        <v/>
      </c>
      <c r="AW3678" s="16"/>
      <c r="AX3678" s="1"/>
      <c r="AY3678" s="1"/>
      <c r="AZ3678" s="1"/>
      <c r="BA3678" s="1"/>
      <c r="BB3678" s="1"/>
      <c r="BC3678" s="1"/>
      <c r="BD3678" s="1"/>
      <c r="BE3678" s="1"/>
      <c r="BF3678" s="3"/>
      <c r="BG3678" s="3"/>
      <c r="BH3678" s="3"/>
    </row>
    <row r="3679" spans="2:60" s="1" customFormat="1">
      <c r="B3679" s="18"/>
      <c r="C3679" s="73"/>
      <c r="D3679" s="73"/>
      <c r="E3679" s="73"/>
      <c r="F3679" s="73"/>
      <c r="G3679" s="73"/>
      <c r="H3679" s="73"/>
      <c r="I3679" s="73"/>
      <c r="J3679" s="73"/>
      <c r="K3679" s="73"/>
      <c r="L3679" s="73"/>
      <c r="M3679" s="73"/>
      <c r="N3679" s="73"/>
      <c r="O3679" s="121"/>
      <c r="P3679" s="16"/>
      <c r="Q3679" s="16"/>
      <c r="R3679" s="18"/>
      <c r="S3679" s="73"/>
      <c r="T3679" s="73"/>
      <c r="U3679" s="73"/>
      <c r="V3679" s="73"/>
      <c r="W3679" s="73"/>
      <c r="X3679" s="73"/>
      <c r="Y3679" s="73"/>
      <c r="Z3679" s="73"/>
      <c r="AA3679" s="73"/>
      <c r="AB3679" s="73"/>
      <c r="AC3679" s="73"/>
      <c r="AD3679" s="73"/>
      <c r="AE3679" s="121"/>
      <c r="AF3679" s="16"/>
      <c r="AG3679" s="16"/>
      <c r="AH3679" s="18"/>
      <c r="AI3679" s="73"/>
      <c r="AJ3679" s="73"/>
      <c r="AK3679" s="73"/>
      <c r="AL3679" s="73"/>
      <c r="AM3679" s="73"/>
      <c r="AN3679" s="73"/>
      <c r="AO3679" s="73"/>
      <c r="AP3679" s="73"/>
      <c r="AQ3679" s="73"/>
      <c r="AR3679" s="73"/>
      <c r="AS3679" s="73"/>
      <c r="AT3679" s="73"/>
      <c r="AU3679" s="121"/>
      <c r="AV3679" s="16"/>
      <c r="AW3679" s="16"/>
      <c r="AX3679" s="1"/>
      <c r="AY3679" s="1"/>
      <c r="AZ3679" s="1"/>
      <c r="BA3679" s="1"/>
      <c r="BB3679" s="1"/>
      <c r="BC3679" s="1"/>
      <c r="BD3679" s="1"/>
      <c r="BE3679" s="1"/>
      <c r="BF3679" s="3"/>
      <c r="BG3679" s="3"/>
      <c r="BH3679" s="3"/>
    </row>
    <row r="3680" spans="2:60" s="1" customFormat="1" ht="14.25" customHeight="1">
      <c r="B3680" s="17" t="s">
        <v>6860</v>
      </c>
      <c r="C3680" s="72"/>
      <c r="D3680" s="72"/>
      <c r="E3680" s="72"/>
      <c r="F3680" s="72"/>
      <c r="G3680" s="72"/>
      <c r="H3680" s="72"/>
      <c r="I3680" s="72"/>
      <c r="J3680" s="72"/>
      <c r="K3680" s="72"/>
      <c r="L3680" s="72"/>
      <c r="M3680" s="72"/>
      <c r="N3680" s="72"/>
      <c r="O3680" s="119"/>
      <c r="P3680" s="130" t="str">
        <f>VLOOKUP($B3680,D1_13!$B$5:$G$367,5,FALSE)&amp;""</f>
        <v/>
      </c>
      <c r="Q3680" s="16"/>
      <c r="R3680" s="17" t="s">
        <v>3301</v>
      </c>
      <c r="S3680" s="72"/>
      <c r="T3680" s="72"/>
      <c r="U3680" s="72"/>
      <c r="V3680" s="72"/>
      <c r="W3680" s="72"/>
      <c r="X3680" s="72"/>
      <c r="Y3680" s="72"/>
      <c r="Z3680" s="72"/>
      <c r="AA3680" s="72"/>
      <c r="AB3680" s="72"/>
      <c r="AC3680" s="72"/>
      <c r="AD3680" s="72"/>
      <c r="AE3680" s="119"/>
      <c r="AF3680" s="130" t="str">
        <f>VLOOKUP($R3680,D1_13!$B$5:$G$367,5,FALSE)&amp;""</f>
        <v/>
      </c>
      <c r="AG3680" s="16"/>
      <c r="AH3680" s="17" t="s">
        <v>4132</v>
      </c>
      <c r="AI3680" s="72"/>
      <c r="AJ3680" s="72"/>
      <c r="AK3680" s="72"/>
      <c r="AL3680" s="72"/>
      <c r="AM3680" s="72"/>
      <c r="AN3680" s="72"/>
      <c r="AO3680" s="72"/>
      <c r="AP3680" s="72"/>
      <c r="AQ3680" s="72"/>
      <c r="AR3680" s="72"/>
      <c r="AS3680" s="72"/>
      <c r="AT3680" s="72"/>
      <c r="AU3680" s="119"/>
      <c r="AV3680" s="130" t="str">
        <f>VLOOKUP($AH3680,D1_13!$B$5:$G$367,5,FALSE)&amp;""</f>
        <v/>
      </c>
      <c r="AW3680" s="16"/>
      <c r="AX3680" s="1"/>
      <c r="AY3680" s="1"/>
      <c r="AZ3680" s="1"/>
      <c r="BA3680" s="1"/>
      <c r="BB3680" s="1"/>
      <c r="BC3680" s="1"/>
      <c r="BD3680" s="1"/>
      <c r="BE3680" s="1"/>
      <c r="BF3680" s="3"/>
      <c r="BG3680" s="3"/>
      <c r="BH3680" s="3"/>
    </row>
    <row r="3681" spans="2:60" s="1" customFormat="1">
      <c r="B3681" s="18"/>
      <c r="C3681" s="73"/>
      <c r="D3681" s="73"/>
      <c r="E3681" s="73"/>
      <c r="F3681" s="73"/>
      <c r="G3681" s="73"/>
      <c r="H3681" s="73"/>
      <c r="I3681" s="73"/>
      <c r="J3681" s="73"/>
      <c r="K3681" s="73"/>
      <c r="L3681" s="73"/>
      <c r="M3681" s="73"/>
      <c r="N3681" s="73"/>
      <c r="O3681" s="121"/>
      <c r="P3681" s="16"/>
      <c r="Q3681" s="16"/>
      <c r="R3681" s="18"/>
      <c r="S3681" s="73"/>
      <c r="T3681" s="73"/>
      <c r="U3681" s="73"/>
      <c r="V3681" s="73"/>
      <c r="W3681" s="73"/>
      <c r="X3681" s="73"/>
      <c r="Y3681" s="73"/>
      <c r="Z3681" s="73"/>
      <c r="AA3681" s="73"/>
      <c r="AB3681" s="73"/>
      <c r="AC3681" s="73"/>
      <c r="AD3681" s="73"/>
      <c r="AE3681" s="121"/>
      <c r="AF3681" s="16"/>
      <c r="AG3681" s="16"/>
      <c r="AH3681" s="18"/>
      <c r="AI3681" s="73"/>
      <c r="AJ3681" s="73"/>
      <c r="AK3681" s="73"/>
      <c r="AL3681" s="73"/>
      <c r="AM3681" s="73"/>
      <c r="AN3681" s="73"/>
      <c r="AO3681" s="73"/>
      <c r="AP3681" s="73"/>
      <c r="AQ3681" s="73"/>
      <c r="AR3681" s="73"/>
      <c r="AS3681" s="73"/>
      <c r="AT3681" s="73"/>
      <c r="AU3681" s="121"/>
      <c r="AV3681" s="16"/>
      <c r="AW3681" s="16"/>
      <c r="AX3681" s="1"/>
      <c r="AY3681" s="1"/>
      <c r="AZ3681" s="1"/>
      <c r="BA3681" s="1"/>
      <c r="BB3681" s="1"/>
      <c r="BC3681" s="1"/>
      <c r="BD3681" s="1"/>
      <c r="BE3681" s="1"/>
      <c r="BF3681" s="3"/>
      <c r="BG3681" s="3"/>
      <c r="BH3681" s="3"/>
    </row>
    <row r="3682" spans="2:60" s="1" customFormat="1" ht="14.25" customHeight="1">
      <c r="B3682" s="17" t="s">
        <v>2291</v>
      </c>
      <c r="C3682" s="72"/>
      <c r="D3682" s="72"/>
      <c r="E3682" s="72"/>
      <c r="F3682" s="72"/>
      <c r="G3682" s="72"/>
      <c r="H3682" s="72"/>
      <c r="I3682" s="72"/>
      <c r="J3682" s="72"/>
      <c r="K3682" s="72"/>
      <c r="L3682" s="72"/>
      <c r="M3682" s="72"/>
      <c r="N3682" s="72"/>
      <c r="O3682" s="119"/>
      <c r="P3682" s="130" t="str">
        <f>VLOOKUP($B3682,D1_13!$B$5:$G$367,5,FALSE)&amp;""</f>
        <v/>
      </c>
      <c r="Q3682" s="16"/>
      <c r="R3682" s="17" t="s">
        <v>2661</v>
      </c>
      <c r="S3682" s="72"/>
      <c r="T3682" s="72"/>
      <c r="U3682" s="72"/>
      <c r="V3682" s="72"/>
      <c r="W3682" s="72"/>
      <c r="X3682" s="72"/>
      <c r="Y3682" s="72"/>
      <c r="Z3682" s="72"/>
      <c r="AA3682" s="72"/>
      <c r="AB3682" s="72"/>
      <c r="AC3682" s="72"/>
      <c r="AD3682" s="72"/>
      <c r="AE3682" s="119"/>
      <c r="AF3682" s="130" t="str">
        <f>VLOOKUP($R3682,D1_13!$B$5:$G$367,5,FALSE)&amp;""</f>
        <v/>
      </c>
      <c r="AG3682" s="16"/>
      <c r="AH3682" s="17" t="s">
        <v>6866</v>
      </c>
      <c r="AI3682" s="72"/>
      <c r="AJ3682" s="72"/>
      <c r="AK3682" s="72"/>
      <c r="AL3682" s="72"/>
      <c r="AM3682" s="72"/>
      <c r="AN3682" s="72"/>
      <c r="AO3682" s="72"/>
      <c r="AP3682" s="72"/>
      <c r="AQ3682" s="72"/>
      <c r="AR3682" s="72"/>
      <c r="AS3682" s="72"/>
      <c r="AT3682" s="72"/>
      <c r="AU3682" s="119"/>
      <c r="AV3682" s="130" t="str">
        <f>VLOOKUP($AH3682,D1_13!$B$5:$G$367,5,FALSE)&amp;""</f>
        <v/>
      </c>
      <c r="AW3682" s="16"/>
      <c r="AX3682" s="1"/>
      <c r="AY3682" s="1"/>
      <c r="AZ3682" s="1"/>
      <c r="BA3682" s="1"/>
      <c r="BB3682" s="1"/>
      <c r="BC3682" s="1"/>
      <c r="BD3682" s="1"/>
      <c r="BE3682" s="1"/>
      <c r="BF3682" s="3"/>
      <c r="BG3682" s="3"/>
      <c r="BH3682" s="3"/>
    </row>
    <row r="3683" spans="2:60" s="1" customFormat="1">
      <c r="B3683" s="18"/>
      <c r="C3683" s="73"/>
      <c r="D3683" s="73"/>
      <c r="E3683" s="73"/>
      <c r="F3683" s="73"/>
      <c r="G3683" s="73"/>
      <c r="H3683" s="73"/>
      <c r="I3683" s="73"/>
      <c r="J3683" s="73"/>
      <c r="K3683" s="73"/>
      <c r="L3683" s="73"/>
      <c r="M3683" s="73"/>
      <c r="N3683" s="73"/>
      <c r="O3683" s="121"/>
      <c r="P3683" s="16"/>
      <c r="Q3683" s="16"/>
      <c r="R3683" s="18"/>
      <c r="S3683" s="73"/>
      <c r="T3683" s="73"/>
      <c r="U3683" s="73"/>
      <c r="V3683" s="73"/>
      <c r="W3683" s="73"/>
      <c r="X3683" s="73"/>
      <c r="Y3683" s="73"/>
      <c r="Z3683" s="73"/>
      <c r="AA3683" s="73"/>
      <c r="AB3683" s="73"/>
      <c r="AC3683" s="73"/>
      <c r="AD3683" s="73"/>
      <c r="AE3683" s="121"/>
      <c r="AF3683" s="16"/>
      <c r="AG3683" s="16"/>
      <c r="AH3683" s="18"/>
      <c r="AI3683" s="73"/>
      <c r="AJ3683" s="73"/>
      <c r="AK3683" s="73"/>
      <c r="AL3683" s="73"/>
      <c r="AM3683" s="73"/>
      <c r="AN3683" s="73"/>
      <c r="AO3683" s="73"/>
      <c r="AP3683" s="73"/>
      <c r="AQ3683" s="73"/>
      <c r="AR3683" s="73"/>
      <c r="AS3683" s="73"/>
      <c r="AT3683" s="73"/>
      <c r="AU3683" s="121"/>
      <c r="AV3683" s="16"/>
      <c r="AW3683" s="16"/>
      <c r="AX3683" s="1"/>
      <c r="AY3683" s="1"/>
      <c r="AZ3683" s="1"/>
      <c r="BA3683" s="1"/>
      <c r="BB3683" s="1"/>
      <c r="BC3683" s="1"/>
      <c r="BD3683" s="1"/>
      <c r="BE3683" s="1"/>
      <c r="BF3683" s="3"/>
      <c r="BG3683" s="3"/>
      <c r="BH3683" s="3"/>
    </row>
    <row r="3684" spans="2:60" s="1" customFormat="1" ht="14.25" customHeight="1">
      <c r="B3684" s="17" t="s">
        <v>6868</v>
      </c>
      <c r="C3684" s="72"/>
      <c r="D3684" s="72"/>
      <c r="E3684" s="72"/>
      <c r="F3684" s="72"/>
      <c r="G3684" s="72"/>
      <c r="H3684" s="72"/>
      <c r="I3684" s="72"/>
      <c r="J3684" s="72"/>
      <c r="K3684" s="72"/>
      <c r="L3684" s="72"/>
      <c r="M3684" s="72"/>
      <c r="N3684" s="72"/>
      <c r="O3684" s="119"/>
      <c r="P3684" s="130" t="str">
        <f>VLOOKUP($B3684,D1_13!$B$5:$G$367,5,FALSE)&amp;""</f>
        <v/>
      </c>
      <c r="Q3684" s="16"/>
      <c r="R3684" s="17" t="s">
        <v>6871</v>
      </c>
      <c r="S3684" s="72"/>
      <c r="T3684" s="72"/>
      <c r="U3684" s="72"/>
      <c r="V3684" s="72"/>
      <c r="W3684" s="72"/>
      <c r="X3684" s="72"/>
      <c r="Y3684" s="72"/>
      <c r="Z3684" s="72"/>
      <c r="AA3684" s="72"/>
      <c r="AB3684" s="72"/>
      <c r="AC3684" s="72"/>
      <c r="AD3684" s="72"/>
      <c r="AE3684" s="119"/>
      <c r="AF3684" s="130" t="str">
        <f>VLOOKUP($R3684,D1_13!$B$5:$G$367,5,FALSE)&amp;""</f>
        <v/>
      </c>
      <c r="AG3684" s="16"/>
      <c r="AH3684" s="17" t="s">
        <v>6872</v>
      </c>
      <c r="AI3684" s="72"/>
      <c r="AJ3684" s="72"/>
      <c r="AK3684" s="72"/>
      <c r="AL3684" s="72"/>
      <c r="AM3684" s="72"/>
      <c r="AN3684" s="72"/>
      <c r="AO3684" s="72"/>
      <c r="AP3684" s="72"/>
      <c r="AQ3684" s="72"/>
      <c r="AR3684" s="72"/>
      <c r="AS3684" s="72"/>
      <c r="AT3684" s="72"/>
      <c r="AU3684" s="119"/>
      <c r="AV3684" s="130" t="str">
        <f>VLOOKUP($AH3684,D1_13!$B$5:$G$367,5,FALSE)&amp;""</f>
        <v/>
      </c>
      <c r="AW3684" s="16"/>
      <c r="AX3684" s="1"/>
      <c r="AY3684" s="1"/>
      <c r="AZ3684" s="1"/>
      <c r="BA3684" s="1"/>
      <c r="BB3684" s="1"/>
      <c r="BC3684" s="1"/>
      <c r="BD3684" s="1"/>
      <c r="BE3684" s="1"/>
      <c r="BF3684" s="3"/>
      <c r="BG3684" s="3"/>
      <c r="BH3684" s="3"/>
    </row>
    <row r="3685" spans="2:60" s="1" customFormat="1">
      <c r="B3685" s="18"/>
      <c r="C3685" s="73"/>
      <c r="D3685" s="73"/>
      <c r="E3685" s="73"/>
      <c r="F3685" s="73"/>
      <c r="G3685" s="73"/>
      <c r="H3685" s="73"/>
      <c r="I3685" s="73"/>
      <c r="J3685" s="73"/>
      <c r="K3685" s="73"/>
      <c r="L3685" s="73"/>
      <c r="M3685" s="73"/>
      <c r="N3685" s="73"/>
      <c r="O3685" s="121"/>
      <c r="P3685" s="16"/>
      <c r="Q3685" s="16"/>
      <c r="R3685" s="18"/>
      <c r="S3685" s="73"/>
      <c r="T3685" s="73"/>
      <c r="U3685" s="73"/>
      <c r="V3685" s="73"/>
      <c r="W3685" s="73"/>
      <c r="X3685" s="73"/>
      <c r="Y3685" s="73"/>
      <c r="Z3685" s="73"/>
      <c r="AA3685" s="73"/>
      <c r="AB3685" s="73"/>
      <c r="AC3685" s="73"/>
      <c r="AD3685" s="73"/>
      <c r="AE3685" s="121"/>
      <c r="AF3685" s="16"/>
      <c r="AG3685" s="16"/>
      <c r="AH3685" s="18"/>
      <c r="AI3685" s="73"/>
      <c r="AJ3685" s="73"/>
      <c r="AK3685" s="73"/>
      <c r="AL3685" s="73"/>
      <c r="AM3685" s="73"/>
      <c r="AN3685" s="73"/>
      <c r="AO3685" s="73"/>
      <c r="AP3685" s="73"/>
      <c r="AQ3685" s="73"/>
      <c r="AR3685" s="73"/>
      <c r="AS3685" s="73"/>
      <c r="AT3685" s="73"/>
      <c r="AU3685" s="121"/>
      <c r="AV3685" s="16"/>
      <c r="AW3685" s="16"/>
      <c r="AX3685" s="1"/>
      <c r="AY3685" s="1"/>
      <c r="AZ3685" s="1"/>
      <c r="BA3685" s="1"/>
      <c r="BB3685" s="1"/>
      <c r="BC3685" s="1"/>
      <c r="BD3685" s="1"/>
      <c r="BE3685" s="1"/>
      <c r="BF3685" s="3"/>
      <c r="BG3685" s="3"/>
      <c r="BH3685" s="3"/>
    </row>
    <row r="3686" spans="2:60" s="1" customFormat="1" ht="14.25" customHeight="1">
      <c r="B3686" s="17" t="s">
        <v>2905</v>
      </c>
      <c r="C3686" s="72"/>
      <c r="D3686" s="72"/>
      <c r="E3686" s="72"/>
      <c r="F3686" s="72"/>
      <c r="G3686" s="72"/>
      <c r="H3686" s="72"/>
      <c r="I3686" s="72"/>
      <c r="J3686" s="72"/>
      <c r="K3686" s="72"/>
      <c r="L3686" s="72"/>
      <c r="M3686" s="72"/>
      <c r="N3686" s="72"/>
      <c r="O3686" s="119"/>
      <c r="P3686" s="130" t="str">
        <f>VLOOKUP($B3686,D1_13!$B$5:$G$367,5,FALSE)&amp;""</f>
        <v/>
      </c>
      <c r="Q3686" s="16"/>
      <c r="R3686" s="17" t="s">
        <v>4508</v>
      </c>
      <c r="S3686" s="72"/>
      <c r="T3686" s="72"/>
      <c r="U3686" s="72"/>
      <c r="V3686" s="72"/>
      <c r="W3686" s="72"/>
      <c r="X3686" s="72"/>
      <c r="Y3686" s="72"/>
      <c r="Z3686" s="72"/>
      <c r="AA3686" s="72"/>
      <c r="AB3686" s="72"/>
      <c r="AC3686" s="72"/>
      <c r="AD3686" s="72"/>
      <c r="AE3686" s="119"/>
      <c r="AF3686" s="130" t="str">
        <f>VLOOKUP($R3686,D1_13!$B$5:$G$367,5,FALSE)&amp;""</f>
        <v/>
      </c>
      <c r="AG3686" s="16"/>
      <c r="AH3686" s="17" t="s">
        <v>3380</v>
      </c>
      <c r="AI3686" s="72"/>
      <c r="AJ3686" s="72"/>
      <c r="AK3686" s="72"/>
      <c r="AL3686" s="72"/>
      <c r="AM3686" s="72"/>
      <c r="AN3686" s="72"/>
      <c r="AO3686" s="72"/>
      <c r="AP3686" s="72"/>
      <c r="AQ3686" s="72"/>
      <c r="AR3686" s="72"/>
      <c r="AS3686" s="72"/>
      <c r="AT3686" s="72"/>
      <c r="AU3686" s="119"/>
      <c r="AV3686" s="130" t="str">
        <f>VLOOKUP($AH3686,D1_13!$B$5:$G$367,5,FALSE)&amp;""</f>
        <v/>
      </c>
      <c r="AW3686" s="16"/>
      <c r="AX3686" s="1"/>
      <c r="AY3686" s="1"/>
      <c r="AZ3686" s="1"/>
      <c r="BA3686" s="1"/>
      <c r="BB3686" s="1"/>
      <c r="BC3686" s="1"/>
      <c r="BD3686" s="1"/>
      <c r="BE3686" s="1"/>
      <c r="BF3686" s="3"/>
      <c r="BG3686" s="3"/>
      <c r="BH3686" s="3"/>
    </row>
    <row r="3687" spans="2:60" s="1" customFormat="1">
      <c r="B3687" s="18"/>
      <c r="C3687" s="73"/>
      <c r="D3687" s="73"/>
      <c r="E3687" s="73"/>
      <c r="F3687" s="73"/>
      <c r="G3687" s="73"/>
      <c r="H3687" s="73"/>
      <c r="I3687" s="73"/>
      <c r="J3687" s="73"/>
      <c r="K3687" s="73"/>
      <c r="L3687" s="73"/>
      <c r="M3687" s="73"/>
      <c r="N3687" s="73"/>
      <c r="O3687" s="121"/>
      <c r="P3687" s="16"/>
      <c r="Q3687" s="16"/>
      <c r="R3687" s="18"/>
      <c r="S3687" s="73"/>
      <c r="T3687" s="73"/>
      <c r="U3687" s="73"/>
      <c r="V3687" s="73"/>
      <c r="W3687" s="73"/>
      <c r="X3687" s="73"/>
      <c r="Y3687" s="73"/>
      <c r="Z3687" s="73"/>
      <c r="AA3687" s="73"/>
      <c r="AB3687" s="73"/>
      <c r="AC3687" s="73"/>
      <c r="AD3687" s="73"/>
      <c r="AE3687" s="121"/>
      <c r="AF3687" s="16"/>
      <c r="AG3687" s="16"/>
      <c r="AH3687" s="18"/>
      <c r="AI3687" s="73"/>
      <c r="AJ3687" s="73"/>
      <c r="AK3687" s="73"/>
      <c r="AL3687" s="73"/>
      <c r="AM3687" s="73"/>
      <c r="AN3687" s="73"/>
      <c r="AO3687" s="73"/>
      <c r="AP3687" s="73"/>
      <c r="AQ3687" s="73"/>
      <c r="AR3687" s="73"/>
      <c r="AS3687" s="73"/>
      <c r="AT3687" s="73"/>
      <c r="AU3687" s="121"/>
      <c r="AV3687" s="16"/>
      <c r="AW3687" s="16"/>
      <c r="AX3687" s="1"/>
      <c r="AY3687" s="1"/>
      <c r="AZ3687" s="1"/>
      <c r="BA3687" s="1"/>
      <c r="BB3687" s="1"/>
      <c r="BC3687" s="1"/>
      <c r="BD3687" s="1"/>
      <c r="BE3687" s="1"/>
      <c r="BF3687" s="3"/>
      <c r="BG3687" s="3"/>
      <c r="BH3687" s="3"/>
    </row>
    <row r="3688" spans="2:60" s="1" customFormat="1" ht="14.25" customHeight="1">
      <c r="B3688" s="17" t="s">
        <v>6874</v>
      </c>
      <c r="C3688" s="72"/>
      <c r="D3688" s="72"/>
      <c r="E3688" s="72"/>
      <c r="F3688" s="72"/>
      <c r="G3688" s="72"/>
      <c r="H3688" s="72"/>
      <c r="I3688" s="72"/>
      <c r="J3688" s="72"/>
      <c r="K3688" s="72"/>
      <c r="L3688" s="72"/>
      <c r="M3688" s="72"/>
      <c r="N3688" s="72"/>
      <c r="O3688" s="119"/>
      <c r="P3688" s="130" t="str">
        <f>VLOOKUP($B3688,D1_13!$B$5:$G$367,5,FALSE)&amp;""</f>
        <v/>
      </c>
      <c r="Q3688" s="16"/>
      <c r="R3688" s="17" t="s">
        <v>6875</v>
      </c>
      <c r="S3688" s="72"/>
      <c r="T3688" s="72"/>
      <c r="U3688" s="72"/>
      <c r="V3688" s="72"/>
      <c r="W3688" s="72"/>
      <c r="X3688" s="72"/>
      <c r="Y3688" s="72"/>
      <c r="Z3688" s="72"/>
      <c r="AA3688" s="72"/>
      <c r="AB3688" s="72"/>
      <c r="AC3688" s="72"/>
      <c r="AD3688" s="72"/>
      <c r="AE3688" s="119"/>
      <c r="AF3688" s="130" t="str">
        <f>VLOOKUP($R3688,D1_13!$B$5:$G$367,5,FALSE)&amp;""</f>
        <v/>
      </c>
      <c r="AG3688" s="16"/>
      <c r="AH3688" s="17" t="s">
        <v>6878</v>
      </c>
      <c r="AI3688" s="72"/>
      <c r="AJ3688" s="72"/>
      <c r="AK3688" s="72"/>
      <c r="AL3688" s="72"/>
      <c r="AM3688" s="72"/>
      <c r="AN3688" s="72"/>
      <c r="AO3688" s="72"/>
      <c r="AP3688" s="72"/>
      <c r="AQ3688" s="72"/>
      <c r="AR3688" s="72"/>
      <c r="AS3688" s="72"/>
      <c r="AT3688" s="72"/>
      <c r="AU3688" s="119"/>
      <c r="AV3688" s="130" t="str">
        <f>VLOOKUP($AH3688,D1_13!$B$5:$G$367,5,FALSE)&amp;""</f>
        <v/>
      </c>
      <c r="AW3688" s="16"/>
      <c r="AX3688" s="1"/>
      <c r="AY3688" s="1"/>
      <c r="AZ3688" s="1"/>
      <c r="BA3688" s="1"/>
      <c r="BB3688" s="1"/>
      <c r="BC3688" s="1"/>
      <c r="BD3688" s="1"/>
      <c r="BE3688" s="1"/>
      <c r="BF3688" s="3"/>
      <c r="BG3688" s="3"/>
      <c r="BH3688" s="3"/>
    </row>
    <row r="3689" spans="2:60" s="1" customFormat="1">
      <c r="B3689" s="18"/>
      <c r="C3689" s="73"/>
      <c r="D3689" s="73"/>
      <c r="E3689" s="73"/>
      <c r="F3689" s="73"/>
      <c r="G3689" s="73"/>
      <c r="H3689" s="73"/>
      <c r="I3689" s="73"/>
      <c r="J3689" s="73"/>
      <c r="K3689" s="73"/>
      <c r="L3689" s="73"/>
      <c r="M3689" s="73"/>
      <c r="N3689" s="73"/>
      <c r="O3689" s="121"/>
      <c r="P3689" s="16"/>
      <c r="Q3689" s="16"/>
      <c r="R3689" s="18"/>
      <c r="S3689" s="73"/>
      <c r="T3689" s="73"/>
      <c r="U3689" s="73"/>
      <c r="V3689" s="73"/>
      <c r="W3689" s="73"/>
      <c r="X3689" s="73"/>
      <c r="Y3689" s="73"/>
      <c r="Z3689" s="73"/>
      <c r="AA3689" s="73"/>
      <c r="AB3689" s="73"/>
      <c r="AC3689" s="73"/>
      <c r="AD3689" s="73"/>
      <c r="AE3689" s="121"/>
      <c r="AF3689" s="16"/>
      <c r="AG3689" s="16"/>
      <c r="AH3689" s="18"/>
      <c r="AI3689" s="73"/>
      <c r="AJ3689" s="73"/>
      <c r="AK3689" s="73"/>
      <c r="AL3689" s="73"/>
      <c r="AM3689" s="73"/>
      <c r="AN3689" s="73"/>
      <c r="AO3689" s="73"/>
      <c r="AP3689" s="73"/>
      <c r="AQ3689" s="73"/>
      <c r="AR3689" s="73"/>
      <c r="AS3689" s="73"/>
      <c r="AT3689" s="73"/>
      <c r="AU3689" s="121"/>
      <c r="AV3689" s="16"/>
      <c r="AW3689" s="16"/>
      <c r="AX3689" s="1"/>
      <c r="AY3689" s="1"/>
      <c r="AZ3689" s="1"/>
      <c r="BA3689" s="1"/>
      <c r="BB3689" s="1"/>
      <c r="BC3689" s="1"/>
      <c r="BD3689" s="1"/>
      <c r="BE3689" s="1"/>
      <c r="BF3689" s="3"/>
      <c r="BG3689" s="3"/>
      <c r="BH3689" s="3"/>
    </row>
    <row r="3690" spans="2:60" s="1" customFormat="1" ht="14.25" customHeight="1">
      <c r="B3690" s="17" t="s">
        <v>6880</v>
      </c>
      <c r="C3690" s="72"/>
      <c r="D3690" s="72"/>
      <c r="E3690" s="72"/>
      <c r="F3690" s="72"/>
      <c r="G3690" s="72"/>
      <c r="H3690" s="72"/>
      <c r="I3690" s="72"/>
      <c r="J3690" s="72"/>
      <c r="K3690" s="72"/>
      <c r="L3690" s="72"/>
      <c r="M3690" s="72"/>
      <c r="N3690" s="72"/>
      <c r="O3690" s="119"/>
      <c r="P3690" s="130" t="str">
        <f>VLOOKUP($B3690,D1_13!$B$5:$G$367,5,FALSE)&amp;""</f>
        <v/>
      </c>
      <c r="Q3690" s="16"/>
      <c r="R3690" s="17" t="s">
        <v>6883</v>
      </c>
      <c r="S3690" s="72"/>
      <c r="T3690" s="72"/>
      <c r="U3690" s="72"/>
      <c r="V3690" s="72"/>
      <c r="W3690" s="72"/>
      <c r="X3690" s="72"/>
      <c r="Y3690" s="72"/>
      <c r="Z3690" s="72"/>
      <c r="AA3690" s="72"/>
      <c r="AB3690" s="72"/>
      <c r="AC3690" s="72"/>
      <c r="AD3690" s="72"/>
      <c r="AE3690" s="119"/>
      <c r="AF3690" s="130" t="str">
        <f>VLOOKUP($R3690,D1_13!$B$5:$G$367,5,FALSE)&amp;""</f>
        <v/>
      </c>
      <c r="AG3690" s="16"/>
      <c r="AH3690" s="17" t="s">
        <v>6886</v>
      </c>
      <c r="AI3690" s="72"/>
      <c r="AJ3690" s="72"/>
      <c r="AK3690" s="72"/>
      <c r="AL3690" s="72"/>
      <c r="AM3690" s="72"/>
      <c r="AN3690" s="72"/>
      <c r="AO3690" s="72"/>
      <c r="AP3690" s="72"/>
      <c r="AQ3690" s="72"/>
      <c r="AR3690" s="72"/>
      <c r="AS3690" s="72"/>
      <c r="AT3690" s="72"/>
      <c r="AU3690" s="119"/>
      <c r="AV3690" s="130" t="str">
        <f>VLOOKUP($AH3690,D1_13!$B$5:$G$367,5,FALSE)&amp;""</f>
        <v/>
      </c>
      <c r="AW3690" s="16"/>
      <c r="AX3690" s="1"/>
      <c r="AY3690" s="1"/>
      <c r="AZ3690" s="1"/>
      <c r="BA3690" s="1"/>
      <c r="BB3690" s="1"/>
      <c r="BC3690" s="1"/>
      <c r="BD3690" s="1"/>
      <c r="BE3690" s="1"/>
      <c r="BF3690" s="3"/>
      <c r="BG3690" s="3"/>
      <c r="BH3690" s="3"/>
    </row>
    <row r="3691" spans="2:60" s="1" customFormat="1">
      <c r="B3691" s="18"/>
      <c r="C3691" s="73"/>
      <c r="D3691" s="73"/>
      <c r="E3691" s="73"/>
      <c r="F3691" s="73"/>
      <c r="G3691" s="73"/>
      <c r="H3691" s="73"/>
      <c r="I3691" s="73"/>
      <c r="J3691" s="73"/>
      <c r="K3691" s="73"/>
      <c r="L3691" s="73"/>
      <c r="M3691" s="73"/>
      <c r="N3691" s="73"/>
      <c r="O3691" s="121"/>
      <c r="P3691" s="16"/>
      <c r="Q3691" s="16"/>
      <c r="R3691" s="18"/>
      <c r="S3691" s="73"/>
      <c r="T3691" s="73"/>
      <c r="U3691" s="73"/>
      <c r="V3691" s="73"/>
      <c r="W3691" s="73"/>
      <c r="X3691" s="73"/>
      <c r="Y3691" s="73"/>
      <c r="Z3691" s="73"/>
      <c r="AA3691" s="73"/>
      <c r="AB3691" s="73"/>
      <c r="AC3691" s="73"/>
      <c r="AD3691" s="73"/>
      <c r="AE3691" s="121"/>
      <c r="AF3691" s="16"/>
      <c r="AG3691" s="16"/>
      <c r="AH3691" s="18"/>
      <c r="AI3691" s="73"/>
      <c r="AJ3691" s="73"/>
      <c r="AK3691" s="73"/>
      <c r="AL3691" s="73"/>
      <c r="AM3691" s="73"/>
      <c r="AN3691" s="73"/>
      <c r="AO3691" s="73"/>
      <c r="AP3691" s="73"/>
      <c r="AQ3691" s="73"/>
      <c r="AR3691" s="73"/>
      <c r="AS3691" s="73"/>
      <c r="AT3691" s="73"/>
      <c r="AU3691" s="121"/>
      <c r="AV3691" s="16"/>
      <c r="AW3691" s="16"/>
      <c r="AX3691" s="1"/>
      <c r="AY3691" s="1"/>
      <c r="AZ3691" s="1"/>
      <c r="BA3691" s="1"/>
      <c r="BB3691" s="1"/>
      <c r="BC3691" s="1"/>
      <c r="BD3691" s="1"/>
      <c r="BE3691" s="1"/>
      <c r="BF3691" s="3"/>
      <c r="BG3691" s="3"/>
      <c r="BH3691" s="3"/>
    </row>
    <row r="3692" spans="2:60" s="1" customFormat="1" ht="14.25" customHeight="1">
      <c r="B3692" s="17" t="s">
        <v>6887</v>
      </c>
      <c r="C3692" s="72"/>
      <c r="D3692" s="72"/>
      <c r="E3692" s="72"/>
      <c r="F3692" s="72"/>
      <c r="G3692" s="72"/>
      <c r="H3692" s="72"/>
      <c r="I3692" s="72"/>
      <c r="J3692" s="72"/>
      <c r="K3692" s="72"/>
      <c r="L3692" s="72"/>
      <c r="M3692" s="72"/>
      <c r="N3692" s="72"/>
      <c r="O3692" s="119"/>
      <c r="P3692" s="130" t="str">
        <f>VLOOKUP($B3692,D1_13!$B$5:$G$367,5,FALSE)&amp;""</f>
        <v/>
      </c>
      <c r="Q3692" s="16"/>
      <c r="R3692" s="17" t="s">
        <v>6352</v>
      </c>
      <c r="S3692" s="72"/>
      <c r="T3692" s="72"/>
      <c r="U3692" s="72"/>
      <c r="V3692" s="72"/>
      <c r="W3692" s="72"/>
      <c r="X3692" s="72"/>
      <c r="Y3692" s="72"/>
      <c r="Z3692" s="72"/>
      <c r="AA3692" s="72"/>
      <c r="AB3692" s="72"/>
      <c r="AC3692" s="72"/>
      <c r="AD3692" s="72"/>
      <c r="AE3692" s="119"/>
      <c r="AF3692" s="130" t="str">
        <f>VLOOKUP($R3692,D1_13!$B$5:$G$367,5,FALSE)&amp;""</f>
        <v/>
      </c>
      <c r="AG3692" s="16"/>
      <c r="AH3692" s="17" t="s">
        <v>5886</v>
      </c>
      <c r="AI3692" s="72"/>
      <c r="AJ3692" s="72"/>
      <c r="AK3692" s="72"/>
      <c r="AL3692" s="72"/>
      <c r="AM3692" s="72"/>
      <c r="AN3692" s="72"/>
      <c r="AO3692" s="72"/>
      <c r="AP3692" s="72"/>
      <c r="AQ3692" s="72"/>
      <c r="AR3692" s="72"/>
      <c r="AS3692" s="72"/>
      <c r="AT3692" s="72"/>
      <c r="AU3692" s="119"/>
      <c r="AV3692" s="130" t="str">
        <f>VLOOKUP($AH3692,D1_13!$B$5:$G$367,5,FALSE)&amp;""</f>
        <v/>
      </c>
      <c r="AW3692" s="16"/>
      <c r="AX3692" s="1"/>
      <c r="AY3692" s="1"/>
      <c r="AZ3692" s="1"/>
      <c r="BA3692" s="1"/>
      <c r="BB3692" s="1"/>
      <c r="BC3692" s="1"/>
      <c r="BD3692" s="1"/>
      <c r="BE3692" s="1"/>
      <c r="BF3692" s="3"/>
      <c r="BG3692" s="3"/>
      <c r="BH3692" s="3"/>
    </row>
    <row r="3693" spans="2:60" s="1" customFormat="1">
      <c r="B3693" s="18"/>
      <c r="C3693" s="73"/>
      <c r="D3693" s="73"/>
      <c r="E3693" s="73"/>
      <c r="F3693" s="73"/>
      <c r="G3693" s="73"/>
      <c r="H3693" s="73"/>
      <c r="I3693" s="73"/>
      <c r="J3693" s="73"/>
      <c r="K3693" s="73"/>
      <c r="L3693" s="73"/>
      <c r="M3693" s="73"/>
      <c r="N3693" s="73"/>
      <c r="O3693" s="121"/>
      <c r="P3693" s="16"/>
      <c r="Q3693" s="16"/>
      <c r="R3693" s="18"/>
      <c r="S3693" s="73"/>
      <c r="T3693" s="73"/>
      <c r="U3693" s="73"/>
      <c r="V3693" s="73"/>
      <c r="W3693" s="73"/>
      <c r="X3693" s="73"/>
      <c r="Y3693" s="73"/>
      <c r="Z3693" s="73"/>
      <c r="AA3693" s="73"/>
      <c r="AB3693" s="73"/>
      <c r="AC3693" s="73"/>
      <c r="AD3693" s="73"/>
      <c r="AE3693" s="121"/>
      <c r="AF3693" s="16"/>
      <c r="AG3693" s="16"/>
      <c r="AH3693" s="18"/>
      <c r="AI3693" s="73"/>
      <c r="AJ3693" s="73"/>
      <c r="AK3693" s="73"/>
      <c r="AL3693" s="73"/>
      <c r="AM3693" s="73"/>
      <c r="AN3693" s="73"/>
      <c r="AO3693" s="73"/>
      <c r="AP3693" s="73"/>
      <c r="AQ3693" s="73"/>
      <c r="AR3693" s="73"/>
      <c r="AS3693" s="73"/>
      <c r="AT3693" s="73"/>
      <c r="AU3693" s="121"/>
      <c r="AV3693" s="16"/>
      <c r="AW3693" s="16"/>
      <c r="AX3693" s="1"/>
      <c r="AY3693" s="1"/>
      <c r="AZ3693" s="1"/>
      <c r="BA3693" s="1"/>
      <c r="BB3693" s="1"/>
      <c r="BC3693" s="1"/>
      <c r="BD3693" s="1"/>
      <c r="BE3693" s="1"/>
      <c r="BF3693" s="3"/>
      <c r="BG3693" s="3"/>
      <c r="BH3693" s="3"/>
    </row>
    <row r="3694" spans="2:60" s="1" customFormat="1" ht="14.25" customHeight="1">
      <c r="B3694" s="17" t="s">
        <v>1749</v>
      </c>
      <c r="C3694" s="72"/>
      <c r="D3694" s="72"/>
      <c r="E3694" s="72"/>
      <c r="F3694" s="72"/>
      <c r="G3694" s="72"/>
      <c r="H3694" s="72"/>
      <c r="I3694" s="72"/>
      <c r="J3694" s="72"/>
      <c r="K3694" s="72"/>
      <c r="L3694" s="72"/>
      <c r="M3694" s="72"/>
      <c r="N3694" s="72"/>
      <c r="O3694" s="119"/>
      <c r="P3694" s="130" t="str">
        <f>VLOOKUP($B3694,D1_13!$B$5:$G$367,5,FALSE)&amp;""</f>
        <v/>
      </c>
      <c r="Q3694" s="16"/>
      <c r="R3694" s="17" t="s">
        <v>3925</v>
      </c>
      <c r="S3694" s="72"/>
      <c r="T3694" s="72"/>
      <c r="U3694" s="72"/>
      <c r="V3694" s="72"/>
      <c r="W3694" s="72"/>
      <c r="X3694" s="72"/>
      <c r="Y3694" s="72"/>
      <c r="Z3694" s="72"/>
      <c r="AA3694" s="72"/>
      <c r="AB3694" s="72"/>
      <c r="AC3694" s="72"/>
      <c r="AD3694" s="72"/>
      <c r="AE3694" s="119"/>
      <c r="AF3694" s="130" t="str">
        <f>VLOOKUP($R3694,D1_13!$B$5:$G$367,5,FALSE)&amp;""</f>
        <v/>
      </c>
      <c r="AG3694" s="16"/>
      <c r="AH3694" s="17" t="s">
        <v>6890</v>
      </c>
      <c r="AI3694" s="72"/>
      <c r="AJ3694" s="72"/>
      <c r="AK3694" s="72"/>
      <c r="AL3694" s="72"/>
      <c r="AM3694" s="72"/>
      <c r="AN3694" s="72"/>
      <c r="AO3694" s="72"/>
      <c r="AP3694" s="72"/>
      <c r="AQ3694" s="72"/>
      <c r="AR3694" s="72"/>
      <c r="AS3694" s="72"/>
      <c r="AT3694" s="72"/>
      <c r="AU3694" s="119"/>
      <c r="AV3694" s="130" t="str">
        <f>VLOOKUP($AH3694,D1_13!$B$5:$G$367,5,FALSE)&amp;""</f>
        <v/>
      </c>
      <c r="AW3694" s="16"/>
      <c r="AX3694" s="1"/>
      <c r="AY3694" s="1"/>
      <c r="AZ3694" s="1"/>
      <c r="BA3694" s="1"/>
      <c r="BB3694" s="1"/>
      <c r="BC3694" s="1"/>
      <c r="BD3694" s="1"/>
      <c r="BE3694" s="1"/>
      <c r="BF3694" s="3"/>
      <c r="BG3694" s="3"/>
      <c r="BH3694" s="3"/>
    </row>
    <row r="3695" spans="2:60" s="1" customFormat="1">
      <c r="B3695" s="18"/>
      <c r="C3695" s="73"/>
      <c r="D3695" s="73"/>
      <c r="E3695" s="73"/>
      <c r="F3695" s="73"/>
      <c r="G3695" s="73"/>
      <c r="H3695" s="73"/>
      <c r="I3695" s="73"/>
      <c r="J3695" s="73"/>
      <c r="K3695" s="73"/>
      <c r="L3695" s="73"/>
      <c r="M3695" s="73"/>
      <c r="N3695" s="73"/>
      <c r="O3695" s="121"/>
      <c r="P3695" s="16"/>
      <c r="Q3695" s="16"/>
      <c r="R3695" s="18"/>
      <c r="S3695" s="73"/>
      <c r="T3695" s="73"/>
      <c r="U3695" s="73"/>
      <c r="V3695" s="73"/>
      <c r="W3695" s="73"/>
      <c r="X3695" s="73"/>
      <c r="Y3695" s="73"/>
      <c r="Z3695" s="73"/>
      <c r="AA3695" s="73"/>
      <c r="AB3695" s="73"/>
      <c r="AC3695" s="73"/>
      <c r="AD3695" s="73"/>
      <c r="AE3695" s="121"/>
      <c r="AF3695" s="16"/>
      <c r="AG3695" s="16"/>
      <c r="AH3695" s="18"/>
      <c r="AI3695" s="73"/>
      <c r="AJ3695" s="73"/>
      <c r="AK3695" s="73"/>
      <c r="AL3695" s="73"/>
      <c r="AM3695" s="73"/>
      <c r="AN3695" s="73"/>
      <c r="AO3695" s="73"/>
      <c r="AP3695" s="73"/>
      <c r="AQ3695" s="73"/>
      <c r="AR3695" s="73"/>
      <c r="AS3695" s="73"/>
      <c r="AT3695" s="73"/>
      <c r="AU3695" s="121"/>
      <c r="AV3695" s="16"/>
      <c r="AW3695" s="16"/>
      <c r="AX3695" s="1"/>
      <c r="AY3695" s="1"/>
      <c r="AZ3695" s="1"/>
      <c r="BA3695" s="1"/>
      <c r="BB3695" s="1"/>
      <c r="BC3695" s="1"/>
      <c r="BD3695" s="1"/>
      <c r="BE3695" s="1"/>
      <c r="BF3695" s="3"/>
      <c r="BG3695" s="3"/>
      <c r="BH3695" s="3"/>
    </row>
    <row r="3696" spans="2:60" s="1" customFormat="1" ht="14.25" customHeight="1">
      <c r="B3696" s="17" t="s">
        <v>6891</v>
      </c>
      <c r="C3696" s="72"/>
      <c r="D3696" s="72"/>
      <c r="E3696" s="72"/>
      <c r="F3696" s="72"/>
      <c r="G3696" s="72"/>
      <c r="H3696" s="72"/>
      <c r="I3696" s="72"/>
      <c r="J3696" s="72"/>
      <c r="K3696" s="72"/>
      <c r="L3696" s="72"/>
      <c r="M3696" s="72"/>
      <c r="N3696" s="72"/>
      <c r="O3696" s="119"/>
      <c r="P3696" s="130" t="str">
        <f>VLOOKUP($B3696,D1_13!$B$5:$G$367,5,FALSE)&amp;""</f>
        <v/>
      </c>
      <c r="Q3696" s="16"/>
      <c r="R3696" s="17" t="s">
        <v>6893</v>
      </c>
      <c r="S3696" s="72"/>
      <c r="T3696" s="72"/>
      <c r="U3696" s="72"/>
      <c r="V3696" s="72"/>
      <c r="W3696" s="72"/>
      <c r="X3696" s="72"/>
      <c r="Y3696" s="72"/>
      <c r="Z3696" s="72"/>
      <c r="AA3696" s="72"/>
      <c r="AB3696" s="72"/>
      <c r="AC3696" s="72"/>
      <c r="AD3696" s="72"/>
      <c r="AE3696" s="119"/>
      <c r="AF3696" s="130" t="str">
        <f>VLOOKUP($R3696,D1_13!$B$5:$G$367,5,FALSE)&amp;""</f>
        <v/>
      </c>
      <c r="AG3696" s="16"/>
      <c r="AH3696" s="17" t="s">
        <v>3639</v>
      </c>
      <c r="AI3696" s="72"/>
      <c r="AJ3696" s="72"/>
      <c r="AK3696" s="72"/>
      <c r="AL3696" s="72"/>
      <c r="AM3696" s="72"/>
      <c r="AN3696" s="72"/>
      <c r="AO3696" s="72"/>
      <c r="AP3696" s="72"/>
      <c r="AQ3696" s="72"/>
      <c r="AR3696" s="72"/>
      <c r="AS3696" s="72"/>
      <c r="AT3696" s="72"/>
      <c r="AU3696" s="119"/>
      <c r="AV3696" s="130" t="str">
        <f>VLOOKUP($AH3696,D1_13!$B$5:$G$367,5,FALSE)&amp;""</f>
        <v/>
      </c>
      <c r="AW3696" s="16"/>
      <c r="AX3696" s="1"/>
      <c r="AY3696" s="1"/>
      <c r="AZ3696" s="1"/>
      <c r="BA3696" s="1"/>
      <c r="BB3696" s="1"/>
      <c r="BC3696" s="1"/>
      <c r="BD3696" s="1"/>
      <c r="BE3696" s="1"/>
      <c r="BF3696" s="3"/>
      <c r="BG3696" s="3"/>
      <c r="BH3696" s="3"/>
    </row>
    <row r="3697" spans="2:60" s="1" customFormat="1">
      <c r="B3697" s="18"/>
      <c r="C3697" s="73"/>
      <c r="D3697" s="73"/>
      <c r="E3697" s="73"/>
      <c r="F3697" s="73"/>
      <c r="G3697" s="73"/>
      <c r="H3697" s="73"/>
      <c r="I3697" s="73"/>
      <c r="J3697" s="73"/>
      <c r="K3697" s="73"/>
      <c r="L3697" s="73"/>
      <c r="M3697" s="73"/>
      <c r="N3697" s="73"/>
      <c r="O3697" s="121"/>
      <c r="P3697" s="16"/>
      <c r="Q3697" s="16"/>
      <c r="R3697" s="18"/>
      <c r="S3697" s="73"/>
      <c r="T3697" s="73"/>
      <c r="U3697" s="73"/>
      <c r="V3697" s="73"/>
      <c r="W3697" s="73"/>
      <c r="X3697" s="73"/>
      <c r="Y3697" s="73"/>
      <c r="Z3697" s="73"/>
      <c r="AA3697" s="73"/>
      <c r="AB3697" s="73"/>
      <c r="AC3697" s="73"/>
      <c r="AD3697" s="73"/>
      <c r="AE3697" s="121"/>
      <c r="AF3697" s="16"/>
      <c r="AG3697" s="16"/>
      <c r="AH3697" s="18"/>
      <c r="AI3697" s="73"/>
      <c r="AJ3697" s="73"/>
      <c r="AK3697" s="73"/>
      <c r="AL3697" s="73"/>
      <c r="AM3697" s="73"/>
      <c r="AN3697" s="73"/>
      <c r="AO3697" s="73"/>
      <c r="AP3697" s="73"/>
      <c r="AQ3697" s="73"/>
      <c r="AR3697" s="73"/>
      <c r="AS3697" s="73"/>
      <c r="AT3697" s="73"/>
      <c r="AU3697" s="121"/>
      <c r="AV3697" s="16"/>
      <c r="AW3697" s="16"/>
      <c r="AX3697" s="1"/>
      <c r="AY3697" s="1"/>
      <c r="AZ3697" s="1"/>
      <c r="BA3697" s="1"/>
      <c r="BB3697" s="1"/>
      <c r="BC3697" s="1"/>
      <c r="BD3697" s="1"/>
      <c r="BE3697" s="1"/>
      <c r="BF3697" s="3"/>
      <c r="BG3697" s="3"/>
      <c r="BH3697" s="3"/>
    </row>
    <row r="3698" spans="2:60" s="1" customFormat="1" ht="14.25" customHeight="1">
      <c r="B3698" s="17" t="s">
        <v>6895</v>
      </c>
      <c r="C3698" s="72"/>
      <c r="D3698" s="72"/>
      <c r="E3698" s="72"/>
      <c r="F3698" s="72"/>
      <c r="G3698" s="72"/>
      <c r="H3698" s="72"/>
      <c r="I3698" s="72"/>
      <c r="J3698" s="72"/>
      <c r="K3698" s="72"/>
      <c r="L3698" s="72"/>
      <c r="M3698" s="72"/>
      <c r="N3698" s="72"/>
      <c r="O3698" s="119"/>
      <c r="P3698" s="130" t="str">
        <f>VLOOKUP($B3698,D1_13!$B$5:$G$367,5,FALSE)&amp;""</f>
        <v/>
      </c>
      <c r="Q3698" s="16"/>
      <c r="R3698" s="17" t="s">
        <v>3825</v>
      </c>
      <c r="S3698" s="72"/>
      <c r="T3698" s="72"/>
      <c r="U3698" s="72"/>
      <c r="V3698" s="72"/>
      <c r="W3698" s="72"/>
      <c r="X3698" s="72"/>
      <c r="Y3698" s="72"/>
      <c r="Z3698" s="72"/>
      <c r="AA3698" s="72"/>
      <c r="AB3698" s="72"/>
      <c r="AC3698" s="72"/>
      <c r="AD3698" s="72"/>
      <c r="AE3698" s="119"/>
      <c r="AF3698" s="130" t="str">
        <f>VLOOKUP($R3698,D1_13!$B$5:$G$367,5,FALSE)&amp;""</f>
        <v/>
      </c>
      <c r="AG3698" s="16"/>
      <c r="AH3698" s="17" t="s">
        <v>6898</v>
      </c>
      <c r="AI3698" s="72"/>
      <c r="AJ3698" s="72"/>
      <c r="AK3698" s="72"/>
      <c r="AL3698" s="72"/>
      <c r="AM3698" s="72"/>
      <c r="AN3698" s="72"/>
      <c r="AO3698" s="72"/>
      <c r="AP3698" s="72"/>
      <c r="AQ3698" s="72"/>
      <c r="AR3698" s="72"/>
      <c r="AS3698" s="72"/>
      <c r="AT3698" s="72"/>
      <c r="AU3698" s="119"/>
      <c r="AV3698" s="130" t="str">
        <f>VLOOKUP($AH3698,D1_13!$B$5:$G$367,5,FALSE)&amp;""</f>
        <v/>
      </c>
      <c r="AW3698" s="16"/>
      <c r="AX3698" s="1"/>
      <c r="AY3698" s="1"/>
      <c r="AZ3698" s="1"/>
      <c r="BA3698" s="1"/>
      <c r="BB3698" s="1"/>
      <c r="BC3698" s="1"/>
      <c r="BD3698" s="1"/>
      <c r="BE3698" s="1"/>
      <c r="BF3698" s="3"/>
      <c r="BG3698" s="3"/>
      <c r="BH3698" s="3"/>
    </row>
    <row r="3699" spans="2:60" s="1" customFormat="1">
      <c r="B3699" s="18"/>
      <c r="C3699" s="73"/>
      <c r="D3699" s="73"/>
      <c r="E3699" s="73"/>
      <c r="F3699" s="73"/>
      <c r="G3699" s="73"/>
      <c r="H3699" s="73"/>
      <c r="I3699" s="73"/>
      <c r="J3699" s="73"/>
      <c r="K3699" s="73"/>
      <c r="L3699" s="73"/>
      <c r="M3699" s="73"/>
      <c r="N3699" s="73"/>
      <c r="O3699" s="121"/>
      <c r="P3699" s="16"/>
      <c r="Q3699" s="16"/>
      <c r="R3699" s="18"/>
      <c r="S3699" s="73"/>
      <c r="T3699" s="73"/>
      <c r="U3699" s="73"/>
      <c r="V3699" s="73"/>
      <c r="W3699" s="73"/>
      <c r="X3699" s="73"/>
      <c r="Y3699" s="73"/>
      <c r="Z3699" s="73"/>
      <c r="AA3699" s="73"/>
      <c r="AB3699" s="73"/>
      <c r="AC3699" s="73"/>
      <c r="AD3699" s="73"/>
      <c r="AE3699" s="121"/>
      <c r="AF3699" s="16"/>
      <c r="AG3699" s="16"/>
      <c r="AH3699" s="18"/>
      <c r="AI3699" s="73"/>
      <c r="AJ3699" s="73"/>
      <c r="AK3699" s="73"/>
      <c r="AL3699" s="73"/>
      <c r="AM3699" s="73"/>
      <c r="AN3699" s="73"/>
      <c r="AO3699" s="73"/>
      <c r="AP3699" s="73"/>
      <c r="AQ3699" s="73"/>
      <c r="AR3699" s="73"/>
      <c r="AS3699" s="73"/>
      <c r="AT3699" s="73"/>
      <c r="AU3699" s="121"/>
      <c r="AV3699" s="16"/>
      <c r="AW3699" s="16"/>
      <c r="AX3699" s="1"/>
      <c r="AY3699" s="1"/>
      <c r="AZ3699" s="1"/>
      <c r="BA3699" s="1"/>
      <c r="BB3699" s="1"/>
      <c r="BC3699" s="1"/>
      <c r="BD3699" s="1"/>
      <c r="BE3699" s="1"/>
      <c r="BF3699" s="3"/>
      <c r="BG3699" s="3"/>
      <c r="BH3699" s="3"/>
    </row>
    <row r="3700" spans="2:60" s="1" customFormat="1" ht="14.25" customHeight="1">
      <c r="B3700" s="17" t="s">
        <v>230</v>
      </c>
      <c r="C3700" s="72"/>
      <c r="D3700" s="72"/>
      <c r="E3700" s="72"/>
      <c r="F3700" s="72"/>
      <c r="G3700" s="72"/>
      <c r="H3700" s="72"/>
      <c r="I3700" s="72"/>
      <c r="J3700" s="72"/>
      <c r="K3700" s="72"/>
      <c r="L3700" s="72"/>
      <c r="M3700" s="72"/>
      <c r="N3700" s="72"/>
      <c r="O3700" s="119"/>
      <c r="P3700" s="130" t="str">
        <f>VLOOKUP($B3700,D1_13!$B$5:$G$367,5,FALSE)&amp;""</f>
        <v/>
      </c>
      <c r="Q3700" s="16"/>
      <c r="R3700" s="17" t="s">
        <v>6899</v>
      </c>
      <c r="S3700" s="72"/>
      <c r="T3700" s="72"/>
      <c r="U3700" s="72"/>
      <c r="V3700" s="72"/>
      <c r="W3700" s="72"/>
      <c r="X3700" s="72"/>
      <c r="Y3700" s="72"/>
      <c r="Z3700" s="72"/>
      <c r="AA3700" s="72"/>
      <c r="AB3700" s="72"/>
      <c r="AC3700" s="72"/>
      <c r="AD3700" s="72"/>
      <c r="AE3700" s="119"/>
      <c r="AF3700" s="130" t="str">
        <f>VLOOKUP($R3700,D1_13!$B$5:$G$367,5,FALSE)&amp;""</f>
        <v/>
      </c>
      <c r="AG3700" s="16"/>
      <c r="AH3700" s="17" t="s">
        <v>6900</v>
      </c>
      <c r="AI3700" s="72"/>
      <c r="AJ3700" s="72"/>
      <c r="AK3700" s="72"/>
      <c r="AL3700" s="72"/>
      <c r="AM3700" s="72"/>
      <c r="AN3700" s="72"/>
      <c r="AO3700" s="72"/>
      <c r="AP3700" s="72"/>
      <c r="AQ3700" s="72"/>
      <c r="AR3700" s="72"/>
      <c r="AS3700" s="72"/>
      <c r="AT3700" s="72"/>
      <c r="AU3700" s="119"/>
      <c r="AV3700" s="130" t="str">
        <f>VLOOKUP($AH3700,D1_13!$B$5:$G$367,5,FALSE)&amp;""</f>
        <v/>
      </c>
      <c r="AW3700" s="16"/>
      <c r="AX3700" s="1"/>
      <c r="AY3700" s="1"/>
      <c r="AZ3700" s="1"/>
      <c r="BA3700" s="1"/>
      <c r="BB3700" s="1"/>
      <c r="BC3700" s="1"/>
      <c r="BD3700" s="1"/>
      <c r="BE3700" s="1"/>
      <c r="BF3700" s="3"/>
      <c r="BG3700" s="3"/>
      <c r="BH3700" s="3"/>
    </row>
    <row r="3701" spans="2:60" s="1" customFormat="1">
      <c r="B3701" s="18"/>
      <c r="C3701" s="73"/>
      <c r="D3701" s="73"/>
      <c r="E3701" s="73"/>
      <c r="F3701" s="73"/>
      <c r="G3701" s="73"/>
      <c r="H3701" s="73"/>
      <c r="I3701" s="73"/>
      <c r="J3701" s="73"/>
      <c r="K3701" s="73"/>
      <c r="L3701" s="73"/>
      <c r="M3701" s="73"/>
      <c r="N3701" s="73"/>
      <c r="O3701" s="121"/>
      <c r="P3701" s="16"/>
      <c r="Q3701" s="16"/>
      <c r="R3701" s="18"/>
      <c r="S3701" s="73"/>
      <c r="T3701" s="73"/>
      <c r="U3701" s="73"/>
      <c r="V3701" s="73"/>
      <c r="W3701" s="73"/>
      <c r="X3701" s="73"/>
      <c r="Y3701" s="73"/>
      <c r="Z3701" s="73"/>
      <c r="AA3701" s="73"/>
      <c r="AB3701" s="73"/>
      <c r="AC3701" s="73"/>
      <c r="AD3701" s="73"/>
      <c r="AE3701" s="121"/>
      <c r="AF3701" s="16"/>
      <c r="AG3701" s="16"/>
      <c r="AH3701" s="18"/>
      <c r="AI3701" s="73"/>
      <c r="AJ3701" s="73"/>
      <c r="AK3701" s="73"/>
      <c r="AL3701" s="73"/>
      <c r="AM3701" s="73"/>
      <c r="AN3701" s="73"/>
      <c r="AO3701" s="73"/>
      <c r="AP3701" s="73"/>
      <c r="AQ3701" s="73"/>
      <c r="AR3701" s="73"/>
      <c r="AS3701" s="73"/>
      <c r="AT3701" s="73"/>
      <c r="AU3701" s="121"/>
      <c r="AV3701" s="16"/>
      <c r="AW3701" s="16"/>
      <c r="AX3701" s="1"/>
      <c r="AY3701" s="1"/>
      <c r="AZ3701" s="1"/>
      <c r="BA3701" s="1"/>
      <c r="BB3701" s="1"/>
      <c r="BC3701" s="1"/>
      <c r="BD3701" s="1"/>
      <c r="BE3701" s="1"/>
      <c r="BF3701" s="3"/>
      <c r="BG3701" s="3"/>
      <c r="BH3701" s="3"/>
    </row>
    <row r="3702" spans="2:60" s="1" customFormat="1" ht="14.25" customHeight="1">
      <c r="B3702" s="17" t="s">
        <v>6903</v>
      </c>
      <c r="C3702" s="72"/>
      <c r="D3702" s="72"/>
      <c r="E3702" s="72"/>
      <c r="F3702" s="72"/>
      <c r="G3702" s="72"/>
      <c r="H3702" s="72"/>
      <c r="I3702" s="72"/>
      <c r="J3702" s="72"/>
      <c r="K3702" s="72"/>
      <c r="L3702" s="72"/>
      <c r="M3702" s="72"/>
      <c r="N3702" s="72"/>
      <c r="O3702" s="119"/>
      <c r="P3702" s="130" t="str">
        <f>VLOOKUP($B3702,D1_13!$B$5:$G$367,5,FALSE)&amp;""</f>
        <v/>
      </c>
      <c r="Q3702" s="16"/>
      <c r="R3702" s="17" t="s">
        <v>6905</v>
      </c>
      <c r="S3702" s="72"/>
      <c r="T3702" s="72"/>
      <c r="U3702" s="72"/>
      <c r="V3702" s="72"/>
      <c r="W3702" s="72"/>
      <c r="X3702" s="72"/>
      <c r="Y3702" s="72"/>
      <c r="Z3702" s="72"/>
      <c r="AA3702" s="72"/>
      <c r="AB3702" s="72"/>
      <c r="AC3702" s="72"/>
      <c r="AD3702" s="72"/>
      <c r="AE3702" s="119"/>
      <c r="AF3702" s="130" t="str">
        <f>VLOOKUP($R3702,D1_13!$B$5:$G$367,5,FALSE)&amp;""</f>
        <v/>
      </c>
      <c r="AG3702" s="16"/>
      <c r="AH3702" s="17" t="s">
        <v>3718</v>
      </c>
      <c r="AI3702" s="72"/>
      <c r="AJ3702" s="72"/>
      <c r="AK3702" s="72"/>
      <c r="AL3702" s="72"/>
      <c r="AM3702" s="72"/>
      <c r="AN3702" s="72"/>
      <c r="AO3702" s="72"/>
      <c r="AP3702" s="72"/>
      <c r="AQ3702" s="72"/>
      <c r="AR3702" s="72"/>
      <c r="AS3702" s="72"/>
      <c r="AT3702" s="72"/>
      <c r="AU3702" s="119"/>
      <c r="AV3702" s="130" t="str">
        <f>VLOOKUP($AH3702,D1_13!$B$5:$G$367,5,FALSE)&amp;""</f>
        <v/>
      </c>
      <c r="AW3702" s="16"/>
      <c r="AX3702" s="1"/>
      <c r="AY3702" s="1"/>
      <c r="AZ3702" s="1"/>
      <c r="BA3702" s="1"/>
      <c r="BB3702" s="1"/>
      <c r="BC3702" s="1"/>
      <c r="BD3702" s="1"/>
      <c r="BE3702" s="1"/>
      <c r="BF3702" s="3"/>
      <c r="BG3702" s="3"/>
      <c r="BH3702" s="3"/>
    </row>
    <row r="3703" spans="2:60" s="1" customFormat="1">
      <c r="B3703" s="18"/>
      <c r="C3703" s="73"/>
      <c r="D3703" s="73"/>
      <c r="E3703" s="73"/>
      <c r="F3703" s="73"/>
      <c r="G3703" s="73"/>
      <c r="H3703" s="73"/>
      <c r="I3703" s="73"/>
      <c r="J3703" s="73"/>
      <c r="K3703" s="73"/>
      <c r="L3703" s="73"/>
      <c r="M3703" s="73"/>
      <c r="N3703" s="73"/>
      <c r="O3703" s="121"/>
      <c r="P3703" s="16"/>
      <c r="Q3703" s="16"/>
      <c r="R3703" s="18"/>
      <c r="S3703" s="73"/>
      <c r="T3703" s="73"/>
      <c r="U3703" s="73"/>
      <c r="V3703" s="73"/>
      <c r="W3703" s="73"/>
      <c r="X3703" s="73"/>
      <c r="Y3703" s="73"/>
      <c r="Z3703" s="73"/>
      <c r="AA3703" s="73"/>
      <c r="AB3703" s="73"/>
      <c r="AC3703" s="73"/>
      <c r="AD3703" s="73"/>
      <c r="AE3703" s="121"/>
      <c r="AF3703" s="16"/>
      <c r="AG3703" s="16"/>
      <c r="AH3703" s="18"/>
      <c r="AI3703" s="73"/>
      <c r="AJ3703" s="73"/>
      <c r="AK3703" s="73"/>
      <c r="AL3703" s="73"/>
      <c r="AM3703" s="73"/>
      <c r="AN3703" s="73"/>
      <c r="AO3703" s="73"/>
      <c r="AP3703" s="73"/>
      <c r="AQ3703" s="73"/>
      <c r="AR3703" s="73"/>
      <c r="AS3703" s="73"/>
      <c r="AT3703" s="73"/>
      <c r="AU3703" s="121"/>
      <c r="AV3703" s="16"/>
      <c r="AW3703" s="16"/>
      <c r="AX3703" s="1"/>
      <c r="AY3703" s="1"/>
      <c r="AZ3703" s="1"/>
      <c r="BA3703" s="1"/>
      <c r="BB3703" s="1"/>
      <c r="BC3703" s="1"/>
      <c r="BD3703" s="1"/>
      <c r="BE3703" s="1"/>
      <c r="BF3703" s="3"/>
      <c r="BG3703" s="3"/>
      <c r="BH3703" s="3"/>
    </row>
    <row r="3704" spans="2:60" s="1" customFormat="1" ht="14.25" customHeight="1">
      <c r="B3704" s="17" t="s">
        <v>5008</v>
      </c>
      <c r="C3704" s="72"/>
      <c r="D3704" s="72"/>
      <c r="E3704" s="72"/>
      <c r="F3704" s="72"/>
      <c r="G3704" s="72"/>
      <c r="H3704" s="72"/>
      <c r="I3704" s="72"/>
      <c r="J3704" s="72"/>
      <c r="K3704" s="72"/>
      <c r="L3704" s="72"/>
      <c r="M3704" s="72"/>
      <c r="N3704" s="72"/>
      <c r="O3704" s="119"/>
      <c r="P3704" s="130" t="str">
        <f>VLOOKUP($B3704,D1_13!$B$5:$G$367,5,FALSE)&amp;""</f>
        <v/>
      </c>
      <c r="Q3704" s="16"/>
      <c r="R3704" s="17" t="s">
        <v>6908</v>
      </c>
      <c r="S3704" s="72"/>
      <c r="T3704" s="72"/>
      <c r="U3704" s="72"/>
      <c r="V3704" s="72"/>
      <c r="W3704" s="72"/>
      <c r="X3704" s="72"/>
      <c r="Y3704" s="72"/>
      <c r="Z3704" s="72"/>
      <c r="AA3704" s="72"/>
      <c r="AB3704" s="72"/>
      <c r="AC3704" s="72"/>
      <c r="AD3704" s="72"/>
      <c r="AE3704" s="119"/>
      <c r="AF3704" s="130" t="str">
        <f>VLOOKUP($R3704,D1_13!$B$5:$G$367,5,FALSE)&amp;""</f>
        <v/>
      </c>
      <c r="AG3704" s="16"/>
      <c r="AH3704" s="17" t="s">
        <v>513</v>
      </c>
      <c r="AI3704" s="72"/>
      <c r="AJ3704" s="72"/>
      <c r="AK3704" s="72"/>
      <c r="AL3704" s="72"/>
      <c r="AM3704" s="72"/>
      <c r="AN3704" s="72"/>
      <c r="AO3704" s="72"/>
      <c r="AP3704" s="72"/>
      <c r="AQ3704" s="72"/>
      <c r="AR3704" s="72"/>
      <c r="AS3704" s="72"/>
      <c r="AT3704" s="72"/>
      <c r="AU3704" s="119"/>
      <c r="AV3704" s="130" t="str">
        <f>VLOOKUP($AH3704,D1_13!$B$5:$G$367,5,FALSE)&amp;""</f>
        <v/>
      </c>
      <c r="AW3704" s="16"/>
      <c r="AX3704" s="1"/>
      <c r="AY3704" s="1"/>
      <c r="AZ3704" s="1"/>
      <c r="BA3704" s="1"/>
      <c r="BB3704" s="1"/>
      <c r="BC3704" s="1"/>
      <c r="BD3704" s="1"/>
      <c r="BE3704" s="1"/>
      <c r="BF3704" s="3"/>
      <c r="BG3704" s="3"/>
      <c r="BH3704" s="3"/>
    </row>
    <row r="3705" spans="2:60" s="1" customFormat="1">
      <c r="B3705" s="18"/>
      <c r="C3705" s="73"/>
      <c r="D3705" s="73"/>
      <c r="E3705" s="73"/>
      <c r="F3705" s="73"/>
      <c r="G3705" s="73"/>
      <c r="H3705" s="73"/>
      <c r="I3705" s="73"/>
      <c r="J3705" s="73"/>
      <c r="K3705" s="73"/>
      <c r="L3705" s="73"/>
      <c r="M3705" s="73"/>
      <c r="N3705" s="73"/>
      <c r="O3705" s="121"/>
      <c r="P3705" s="16"/>
      <c r="Q3705" s="16"/>
      <c r="R3705" s="18"/>
      <c r="S3705" s="73"/>
      <c r="T3705" s="73"/>
      <c r="U3705" s="73"/>
      <c r="V3705" s="73"/>
      <c r="W3705" s="73"/>
      <c r="X3705" s="73"/>
      <c r="Y3705" s="73"/>
      <c r="Z3705" s="73"/>
      <c r="AA3705" s="73"/>
      <c r="AB3705" s="73"/>
      <c r="AC3705" s="73"/>
      <c r="AD3705" s="73"/>
      <c r="AE3705" s="121"/>
      <c r="AF3705" s="16"/>
      <c r="AG3705" s="16"/>
      <c r="AH3705" s="18"/>
      <c r="AI3705" s="73"/>
      <c r="AJ3705" s="73"/>
      <c r="AK3705" s="73"/>
      <c r="AL3705" s="73"/>
      <c r="AM3705" s="73"/>
      <c r="AN3705" s="73"/>
      <c r="AO3705" s="73"/>
      <c r="AP3705" s="73"/>
      <c r="AQ3705" s="73"/>
      <c r="AR3705" s="73"/>
      <c r="AS3705" s="73"/>
      <c r="AT3705" s="73"/>
      <c r="AU3705" s="121"/>
      <c r="AV3705" s="16"/>
      <c r="AW3705" s="16"/>
      <c r="AX3705" s="1"/>
      <c r="AY3705" s="1"/>
      <c r="AZ3705" s="1"/>
      <c r="BA3705" s="1"/>
      <c r="BB3705" s="1"/>
      <c r="BC3705" s="1"/>
      <c r="BD3705" s="1"/>
      <c r="BE3705" s="1"/>
      <c r="BF3705" s="3"/>
      <c r="BG3705" s="3"/>
      <c r="BH3705" s="3"/>
    </row>
    <row r="3706" spans="2:60" s="1" customFormat="1" ht="14.25" customHeight="1">
      <c r="B3706" s="17" t="s">
        <v>1307</v>
      </c>
      <c r="C3706" s="72"/>
      <c r="D3706" s="72"/>
      <c r="E3706" s="72"/>
      <c r="F3706" s="72"/>
      <c r="G3706" s="72"/>
      <c r="H3706" s="72"/>
      <c r="I3706" s="72"/>
      <c r="J3706" s="72"/>
      <c r="K3706" s="72"/>
      <c r="L3706" s="72"/>
      <c r="M3706" s="72"/>
      <c r="N3706" s="72"/>
      <c r="O3706" s="119"/>
      <c r="P3706" s="130" t="str">
        <f>VLOOKUP($B3706,D1_13!$B$5:$G$367,5,FALSE)&amp;""</f>
        <v/>
      </c>
      <c r="Q3706" s="16"/>
      <c r="R3706" s="17" t="s">
        <v>3749</v>
      </c>
      <c r="S3706" s="72"/>
      <c r="T3706" s="72"/>
      <c r="U3706" s="72"/>
      <c r="V3706" s="72"/>
      <c r="W3706" s="72"/>
      <c r="X3706" s="72"/>
      <c r="Y3706" s="72"/>
      <c r="Z3706" s="72"/>
      <c r="AA3706" s="72"/>
      <c r="AB3706" s="72"/>
      <c r="AC3706" s="72"/>
      <c r="AD3706" s="72"/>
      <c r="AE3706" s="119"/>
      <c r="AF3706" s="130" t="str">
        <f>VLOOKUP($R3706,D1_13!$B$5:$G$367,5,FALSE)&amp;""</f>
        <v/>
      </c>
      <c r="AG3706" s="16"/>
      <c r="AH3706" s="17" t="s">
        <v>1502</v>
      </c>
      <c r="AI3706" s="72"/>
      <c r="AJ3706" s="72"/>
      <c r="AK3706" s="72"/>
      <c r="AL3706" s="72"/>
      <c r="AM3706" s="72"/>
      <c r="AN3706" s="72"/>
      <c r="AO3706" s="72"/>
      <c r="AP3706" s="72"/>
      <c r="AQ3706" s="72"/>
      <c r="AR3706" s="72"/>
      <c r="AS3706" s="72"/>
      <c r="AT3706" s="72"/>
      <c r="AU3706" s="119"/>
      <c r="AV3706" s="130" t="str">
        <f>VLOOKUP($AH3706,D1_13!$B$5:$G$367,5,FALSE)&amp;""</f>
        <v/>
      </c>
      <c r="AW3706" s="16"/>
      <c r="AX3706" s="1"/>
      <c r="AY3706" s="1"/>
      <c r="AZ3706" s="1"/>
      <c r="BA3706" s="1"/>
      <c r="BB3706" s="1"/>
      <c r="BC3706" s="1"/>
      <c r="BD3706" s="1"/>
      <c r="BE3706" s="1"/>
      <c r="BF3706" s="3"/>
      <c r="BG3706" s="3"/>
      <c r="BH3706" s="3"/>
    </row>
    <row r="3707" spans="2:60" s="1" customFormat="1" ht="14.25" customHeight="1">
      <c r="B3707" s="18"/>
      <c r="C3707" s="73"/>
      <c r="D3707" s="73"/>
      <c r="E3707" s="73"/>
      <c r="F3707" s="73"/>
      <c r="G3707" s="73"/>
      <c r="H3707" s="73"/>
      <c r="I3707" s="73"/>
      <c r="J3707" s="73"/>
      <c r="K3707" s="73"/>
      <c r="L3707" s="73"/>
      <c r="M3707" s="73"/>
      <c r="N3707" s="73"/>
      <c r="O3707" s="121"/>
      <c r="P3707" s="16"/>
      <c r="Q3707" s="16"/>
      <c r="R3707" s="18"/>
      <c r="S3707" s="73"/>
      <c r="T3707" s="73"/>
      <c r="U3707" s="73"/>
      <c r="V3707" s="73"/>
      <c r="W3707" s="73"/>
      <c r="X3707" s="73"/>
      <c r="Y3707" s="73"/>
      <c r="Z3707" s="73"/>
      <c r="AA3707" s="73"/>
      <c r="AB3707" s="73"/>
      <c r="AC3707" s="73"/>
      <c r="AD3707" s="73"/>
      <c r="AE3707" s="121"/>
      <c r="AF3707" s="16"/>
      <c r="AG3707" s="16"/>
      <c r="AH3707" s="18"/>
      <c r="AI3707" s="73"/>
      <c r="AJ3707" s="73"/>
      <c r="AK3707" s="73"/>
      <c r="AL3707" s="73"/>
      <c r="AM3707" s="73"/>
      <c r="AN3707" s="73"/>
      <c r="AO3707" s="73"/>
      <c r="AP3707" s="73"/>
      <c r="AQ3707" s="73"/>
      <c r="AR3707" s="73"/>
      <c r="AS3707" s="73"/>
      <c r="AT3707" s="73"/>
      <c r="AU3707" s="121"/>
      <c r="AV3707" s="16"/>
      <c r="AW3707" s="16"/>
      <c r="AX3707" s="1"/>
      <c r="AY3707" s="1"/>
      <c r="AZ3707" s="1"/>
      <c r="BA3707" s="1"/>
      <c r="BB3707" s="1"/>
      <c r="BC3707" s="1"/>
      <c r="BD3707" s="1"/>
      <c r="BE3707" s="1"/>
      <c r="BF3707" s="3"/>
      <c r="BG3707" s="3"/>
      <c r="BH3707" s="3"/>
    </row>
    <row r="3708" spans="2:60" s="1" customFormat="1" ht="14.25" customHeight="1">
      <c r="B3708" s="17" t="s">
        <v>134</v>
      </c>
      <c r="C3708" s="72"/>
      <c r="D3708" s="72"/>
      <c r="E3708" s="72"/>
      <c r="F3708" s="72"/>
      <c r="G3708" s="72"/>
      <c r="H3708" s="72"/>
      <c r="I3708" s="72"/>
      <c r="J3708" s="72"/>
      <c r="K3708" s="72"/>
      <c r="L3708" s="72"/>
      <c r="M3708" s="72"/>
      <c r="N3708" s="72"/>
      <c r="O3708" s="119"/>
      <c r="P3708" s="130" t="str">
        <f>VLOOKUP($B3708,D1_13!$B$5:$G$367,5,FALSE)&amp;""</f>
        <v/>
      </c>
      <c r="Q3708" s="16"/>
      <c r="R3708" s="17" t="s">
        <v>6124</v>
      </c>
      <c r="S3708" s="72"/>
      <c r="T3708" s="72"/>
      <c r="U3708" s="72"/>
      <c r="V3708" s="72"/>
      <c r="W3708" s="72"/>
      <c r="X3708" s="72"/>
      <c r="Y3708" s="72"/>
      <c r="Z3708" s="72"/>
      <c r="AA3708" s="72"/>
      <c r="AB3708" s="72"/>
      <c r="AC3708" s="72"/>
      <c r="AD3708" s="72"/>
      <c r="AE3708" s="119"/>
      <c r="AF3708" s="130" t="str">
        <f>VLOOKUP($R3708,D1_13!$B$5:$G$367,5,FALSE)&amp;""</f>
        <v/>
      </c>
      <c r="AG3708" s="16"/>
      <c r="AH3708" s="17" t="s">
        <v>6039</v>
      </c>
      <c r="AI3708" s="72"/>
      <c r="AJ3708" s="72"/>
      <c r="AK3708" s="72"/>
      <c r="AL3708" s="72"/>
      <c r="AM3708" s="72"/>
      <c r="AN3708" s="72"/>
      <c r="AO3708" s="72"/>
      <c r="AP3708" s="72"/>
      <c r="AQ3708" s="72"/>
      <c r="AR3708" s="72"/>
      <c r="AS3708" s="72"/>
      <c r="AT3708" s="72"/>
      <c r="AU3708" s="119"/>
      <c r="AV3708" s="130" t="str">
        <f>VLOOKUP($AH3708,D1_13!$B$5:$G$367,5,FALSE)&amp;""</f>
        <v/>
      </c>
      <c r="AW3708" s="16"/>
      <c r="AX3708" s="1"/>
      <c r="AY3708" s="1"/>
      <c r="AZ3708" s="1"/>
      <c r="BA3708" s="1"/>
      <c r="BB3708" s="1"/>
      <c r="BC3708" s="1"/>
      <c r="BD3708" s="1"/>
      <c r="BE3708" s="1"/>
      <c r="BF3708" s="3"/>
      <c r="BG3708" s="3"/>
      <c r="BH3708" s="3"/>
    </row>
    <row r="3709" spans="2:60" s="1" customFormat="1" ht="14.25" customHeight="1">
      <c r="B3709" s="18"/>
      <c r="C3709" s="73"/>
      <c r="D3709" s="73"/>
      <c r="E3709" s="73"/>
      <c r="F3709" s="73"/>
      <c r="G3709" s="73"/>
      <c r="H3709" s="73"/>
      <c r="I3709" s="73"/>
      <c r="J3709" s="73"/>
      <c r="K3709" s="73"/>
      <c r="L3709" s="73"/>
      <c r="M3709" s="73"/>
      <c r="N3709" s="73"/>
      <c r="O3709" s="121"/>
      <c r="P3709" s="16"/>
      <c r="Q3709" s="16"/>
      <c r="R3709" s="18"/>
      <c r="S3709" s="73"/>
      <c r="T3709" s="73"/>
      <c r="U3709" s="73"/>
      <c r="V3709" s="73"/>
      <c r="W3709" s="73"/>
      <c r="X3709" s="73"/>
      <c r="Y3709" s="73"/>
      <c r="Z3709" s="73"/>
      <c r="AA3709" s="73"/>
      <c r="AB3709" s="73"/>
      <c r="AC3709" s="73"/>
      <c r="AD3709" s="73"/>
      <c r="AE3709" s="121"/>
      <c r="AF3709" s="16"/>
      <c r="AG3709" s="16"/>
      <c r="AH3709" s="18"/>
      <c r="AI3709" s="73"/>
      <c r="AJ3709" s="73"/>
      <c r="AK3709" s="73"/>
      <c r="AL3709" s="73"/>
      <c r="AM3709" s="73"/>
      <c r="AN3709" s="73"/>
      <c r="AO3709" s="73"/>
      <c r="AP3709" s="73"/>
      <c r="AQ3709" s="73"/>
      <c r="AR3709" s="73"/>
      <c r="AS3709" s="73"/>
      <c r="AT3709" s="73"/>
      <c r="AU3709" s="121"/>
      <c r="AV3709" s="16"/>
      <c r="AW3709" s="16"/>
      <c r="AX3709" s="1"/>
      <c r="AY3709" s="1"/>
      <c r="AZ3709" s="1"/>
      <c r="BA3709" s="1"/>
      <c r="BB3709" s="1"/>
      <c r="BC3709" s="1"/>
      <c r="BD3709" s="1"/>
      <c r="BE3709" s="1"/>
      <c r="BF3709" s="3"/>
      <c r="BG3709" s="3"/>
      <c r="BH3709" s="3"/>
    </row>
    <row r="3710" spans="2:60" s="1" customFormat="1" ht="14.25" customHeight="1">
      <c r="B3710" s="17" t="s">
        <v>7683</v>
      </c>
      <c r="C3710" s="72"/>
      <c r="D3710" s="72"/>
      <c r="E3710" s="72"/>
      <c r="F3710" s="72"/>
      <c r="G3710" s="72"/>
      <c r="H3710" s="72"/>
      <c r="I3710" s="72"/>
      <c r="J3710" s="72"/>
      <c r="K3710" s="72"/>
      <c r="L3710" s="72"/>
      <c r="M3710" s="72"/>
      <c r="N3710" s="72"/>
      <c r="O3710" s="119"/>
      <c r="P3710" s="130" t="str">
        <f>VLOOKUP($B3710,D1_13!$B$5:$G$367,5,FALSE)&amp;""</f>
        <v/>
      </c>
      <c r="Q3710" s="16"/>
      <c r="R3710" s="17" t="s">
        <v>3655</v>
      </c>
      <c r="S3710" s="72"/>
      <c r="T3710" s="72"/>
      <c r="U3710" s="72"/>
      <c r="V3710" s="72"/>
      <c r="W3710" s="72"/>
      <c r="X3710" s="72"/>
      <c r="Y3710" s="72"/>
      <c r="Z3710" s="72"/>
      <c r="AA3710" s="72"/>
      <c r="AB3710" s="72"/>
      <c r="AC3710" s="72"/>
      <c r="AD3710" s="72"/>
      <c r="AE3710" s="119"/>
      <c r="AF3710" s="130" t="str">
        <f>VLOOKUP($R3710,D1_13!$B$5:$G$367,5,FALSE)&amp;""</f>
        <v/>
      </c>
      <c r="AG3710" s="16"/>
      <c r="AH3710" s="14"/>
      <c r="AI3710" s="81"/>
      <c r="AJ3710" s="81"/>
      <c r="AK3710" s="81"/>
      <c r="AL3710" s="81"/>
      <c r="AM3710" s="81"/>
      <c r="AN3710" s="81"/>
      <c r="AO3710" s="81"/>
      <c r="AP3710" s="81"/>
      <c r="AQ3710" s="81"/>
      <c r="AR3710" s="81"/>
      <c r="AS3710" s="81"/>
      <c r="AT3710" s="81"/>
      <c r="AU3710" s="81"/>
      <c r="AV3710" s="65"/>
      <c r="AW3710" s="65"/>
      <c r="AX3710" s="1"/>
      <c r="AY3710" s="1"/>
      <c r="AZ3710" s="1"/>
      <c r="BA3710" s="1"/>
      <c r="BB3710" s="1"/>
      <c r="BC3710" s="1"/>
      <c r="BD3710" s="1"/>
      <c r="BE3710" s="1"/>
      <c r="BF3710" s="3"/>
      <c r="BG3710" s="3"/>
      <c r="BH3710" s="3"/>
    </row>
    <row r="3711" spans="2:60" s="1" customFormat="1" ht="14.25" customHeight="1">
      <c r="B3711" s="18"/>
      <c r="C3711" s="73"/>
      <c r="D3711" s="73"/>
      <c r="E3711" s="73"/>
      <c r="F3711" s="73"/>
      <c r="G3711" s="73"/>
      <c r="H3711" s="73"/>
      <c r="I3711" s="73"/>
      <c r="J3711" s="73"/>
      <c r="K3711" s="73"/>
      <c r="L3711" s="73"/>
      <c r="M3711" s="73"/>
      <c r="N3711" s="73"/>
      <c r="O3711" s="121"/>
      <c r="P3711" s="16"/>
      <c r="Q3711" s="16"/>
      <c r="R3711" s="18"/>
      <c r="S3711" s="73"/>
      <c r="T3711" s="73"/>
      <c r="U3711" s="73"/>
      <c r="V3711" s="73"/>
      <c r="W3711" s="73"/>
      <c r="X3711" s="73"/>
      <c r="Y3711" s="73"/>
      <c r="Z3711" s="73"/>
      <c r="AA3711" s="73"/>
      <c r="AB3711" s="73"/>
      <c r="AC3711" s="73"/>
      <c r="AD3711" s="73"/>
      <c r="AE3711" s="121"/>
      <c r="AF3711" s="16"/>
      <c r="AG3711" s="16"/>
      <c r="AH3711" s="276"/>
      <c r="AI3711" s="39"/>
      <c r="AJ3711" s="39"/>
      <c r="AK3711" s="39"/>
      <c r="AL3711" s="39"/>
      <c r="AM3711" s="39"/>
      <c r="AN3711" s="39"/>
      <c r="AO3711" s="39"/>
      <c r="AP3711" s="39"/>
      <c r="AQ3711" s="39"/>
      <c r="AR3711" s="39"/>
      <c r="AS3711" s="39"/>
      <c r="AT3711" s="39"/>
      <c r="AU3711" s="39"/>
      <c r="AV3711" s="1"/>
      <c r="AW3711" s="1"/>
      <c r="AX3711" s="1"/>
      <c r="AY3711" s="1"/>
      <c r="AZ3711" s="1"/>
      <c r="BA3711" s="1"/>
      <c r="BB3711" s="1"/>
      <c r="BC3711" s="1"/>
      <c r="BD3711" s="1"/>
      <c r="BE3711" s="1"/>
      <c r="BF3711" s="3"/>
      <c r="BG3711" s="3"/>
      <c r="BH3711" s="3"/>
    </row>
    <row r="3712" spans="2:60" s="1" customFormat="1">
      <c r="B3712" s="65"/>
      <c r="C3712" s="65"/>
      <c r="D3712" s="65"/>
      <c r="E3712" s="65"/>
      <c r="F3712" s="65"/>
      <c r="G3712" s="65"/>
      <c r="H3712" s="65"/>
      <c r="I3712" s="65"/>
      <c r="J3712" s="65"/>
      <c r="K3712" s="65"/>
      <c r="L3712" s="65"/>
      <c r="M3712" s="65"/>
      <c r="N3712" s="65"/>
      <c r="O3712" s="65"/>
      <c r="P3712" s="65"/>
      <c r="Q3712" s="65"/>
      <c r="R3712" s="65"/>
      <c r="S3712" s="65"/>
      <c r="T3712" s="65"/>
      <c r="U3712" s="65"/>
      <c r="V3712" s="65"/>
      <c r="W3712" s="65"/>
      <c r="X3712" s="65"/>
      <c r="Y3712" s="65"/>
      <c r="Z3712" s="65"/>
      <c r="AA3712" s="65"/>
      <c r="AB3712" s="65"/>
      <c r="AC3712" s="65"/>
      <c r="AD3712" s="65"/>
      <c r="AE3712" s="65"/>
      <c r="AF3712" s="65"/>
      <c r="AG3712" s="65"/>
      <c r="AH3712" s="1"/>
      <c r="AI3712" s="1"/>
      <c r="AJ3712" s="1"/>
      <c r="AK3712" s="1"/>
      <c r="AL3712" s="1"/>
      <c r="AM3712" s="1"/>
      <c r="AN3712" s="1"/>
      <c r="AO3712" s="1"/>
      <c r="AP3712" s="1"/>
      <c r="AQ3712" s="1"/>
      <c r="AR3712" s="1"/>
      <c r="AS3712" s="1"/>
      <c r="AT3712" s="1"/>
      <c r="AU3712" s="1"/>
      <c r="AV3712" s="1"/>
      <c r="AW3712" s="1"/>
      <c r="AX3712" s="1"/>
      <c r="AY3712" s="1"/>
      <c r="AZ3712" s="1"/>
      <c r="BA3712" s="1"/>
      <c r="BB3712" s="1"/>
      <c r="BC3712" s="1"/>
      <c r="BD3712" s="1"/>
      <c r="BE3712" s="1"/>
      <c r="BF3712" s="3"/>
      <c r="BG3712" s="3"/>
      <c r="BH3712" s="3"/>
    </row>
    <row r="3713" spans="2:60" s="1" customFormat="1">
      <c r="B3713" s="2"/>
      <c r="C3713" s="2"/>
      <c r="D3713" s="55"/>
      <c r="E3713" s="55"/>
      <c r="F3713" s="55"/>
      <c r="G3713" s="55"/>
      <c r="H3713" s="55"/>
      <c r="I3713" s="55"/>
      <c r="J3713" s="55"/>
      <c r="K3713" s="55"/>
      <c r="L3713" s="55"/>
      <c r="M3713" s="55"/>
      <c r="N3713" s="55"/>
      <c r="O3713" s="55"/>
      <c r="P3713" s="1"/>
      <c r="Q3713" s="1"/>
      <c r="R3713" s="2"/>
      <c r="S3713" s="2"/>
      <c r="T3713" s="55"/>
      <c r="U3713" s="55"/>
      <c r="V3713" s="55"/>
      <c r="W3713" s="55"/>
      <c r="X3713" s="55"/>
      <c r="Y3713" s="55"/>
      <c r="Z3713" s="55"/>
      <c r="AA3713" s="55"/>
      <c r="AB3713" s="55"/>
      <c r="AC3713" s="55"/>
      <c r="AD3713" s="55"/>
      <c r="AE3713" s="55"/>
      <c r="AF3713" s="1"/>
      <c r="AG3713" s="1"/>
      <c r="AH3713" s="2"/>
      <c r="AI3713" s="2"/>
      <c r="AJ3713" s="55"/>
      <c r="AK3713" s="55"/>
      <c r="AL3713" s="55"/>
      <c r="AM3713" s="55"/>
      <c r="AN3713" s="55"/>
      <c r="AO3713" s="55"/>
      <c r="AP3713" s="55"/>
      <c r="AQ3713" s="55"/>
      <c r="AR3713" s="55"/>
      <c r="AS3713" s="55"/>
      <c r="AT3713" s="55"/>
      <c r="AU3713" s="55"/>
      <c r="AV3713" s="1"/>
      <c r="AW3713" s="1"/>
      <c r="AX3713" s="1"/>
      <c r="AY3713" s="1"/>
      <c r="AZ3713" s="1"/>
      <c r="BA3713" s="1"/>
      <c r="BB3713" s="1"/>
      <c r="BC3713" s="1"/>
      <c r="BD3713" s="1"/>
      <c r="BE3713" s="1"/>
      <c r="BF3713" s="3"/>
      <c r="BG3713" s="3"/>
      <c r="BH3713" s="3"/>
    </row>
    <row r="3714" spans="2:60" s="1" customFormat="1">
      <c r="B3714" s="2"/>
      <c r="C3714" s="2"/>
      <c r="D3714" s="55"/>
      <c r="E3714" s="55"/>
      <c r="F3714" s="55"/>
      <c r="G3714" s="55"/>
      <c r="H3714" s="55"/>
      <c r="I3714" s="55"/>
      <c r="J3714" s="55"/>
      <c r="K3714" s="55"/>
      <c r="L3714" s="55"/>
      <c r="M3714" s="55"/>
      <c r="N3714" s="55"/>
      <c r="O3714" s="55"/>
      <c r="P3714" s="1"/>
      <c r="Q3714" s="1"/>
      <c r="R3714" s="2"/>
      <c r="S3714" s="2"/>
      <c r="T3714" s="2"/>
      <c r="U3714" s="2"/>
      <c r="V3714" s="2"/>
      <c r="W3714" s="2"/>
      <c r="X3714" s="2"/>
      <c r="Y3714" s="2"/>
      <c r="Z3714" s="2"/>
      <c r="AA3714" s="2"/>
      <c r="AB3714" s="2"/>
      <c r="AC3714" s="2"/>
      <c r="AD3714" s="2"/>
      <c r="AE3714" s="2"/>
      <c r="AF3714" s="1"/>
      <c r="AG3714" s="1"/>
      <c r="AH3714" s="1"/>
      <c r="AI3714" s="1"/>
      <c r="AJ3714" s="1"/>
      <c r="AK3714" s="1"/>
      <c r="AL3714" s="2"/>
      <c r="AM3714" s="1"/>
      <c r="AN3714" s="1"/>
      <c r="AO3714" s="1"/>
      <c r="AP3714" s="1"/>
      <c r="AQ3714" s="1"/>
      <c r="AR3714" s="1"/>
      <c r="AS3714" s="1"/>
      <c r="AT3714" s="1"/>
      <c r="AU3714" s="1"/>
      <c r="AV3714" s="1"/>
      <c r="AW3714" s="1"/>
      <c r="AX3714" s="1"/>
      <c r="AY3714" s="1"/>
      <c r="AZ3714" s="1"/>
      <c r="BA3714" s="1"/>
      <c r="BB3714" s="1"/>
      <c r="BC3714" s="1"/>
      <c r="BD3714" s="1"/>
      <c r="BE3714" s="1"/>
      <c r="BF3714" s="3"/>
      <c r="BG3714" s="3"/>
      <c r="BH3714" s="3"/>
    </row>
  </sheetData>
  <mergeCells count="20467">
    <mergeCell ref="B27:J27"/>
    <mergeCell ref="K27:L27"/>
    <mergeCell ref="B53:J53"/>
    <mergeCell ref="K53:L53"/>
    <mergeCell ref="G429:M429"/>
    <mergeCell ref="N429:O429"/>
    <mergeCell ref="Q429:R429"/>
    <mergeCell ref="S429:T429"/>
    <mergeCell ref="V429:W429"/>
    <mergeCell ref="X429:Y429"/>
    <mergeCell ref="AA429:AB429"/>
    <mergeCell ref="AC429:AD429"/>
    <mergeCell ref="AF429:AG429"/>
    <mergeCell ref="AH429:AI429"/>
    <mergeCell ref="AK429:AL429"/>
    <mergeCell ref="AM429:AN429"/>
    <mergeCell ref="AP429:AQ429"/>
    <mergeCell ref="AR429:AS429"/>
    <mergeCell ref="AU429:AV429"/>
    <mergeCell ref="AW429:AX429"/>
    <mergeCell ref="AZ429:BA429"/>
    <mergeCell ref="G430:M430"/>
    <mergeCell ref="N430:O430"/>
    <mergeCell ref="Q430:R430"/>
    <mergeCell ref="S430:T430"/>
    <mergeCell ref="V430:W430"/>
    <mergeCell ref="X430:Y430"/>
    <mergeCell ref="AA430:AB430"/>
    <mergeCell ref="AC430:AD430"/>
    <mergeCell ref="AF430:AG430"/>
    <mergeCell ref="AH430:AI430"/>
    <mergeCell ref="AK430:AL430"/>
    <mergeCell ref="AM430:AN430"/>
    <mergeCell ref="AP430:AQ430"/>
    <mergeCell ref="AR430:AS430"/>
    <mergeCell ref="AU430:AV430"/>
    <mergeCell ref="AW430:AX430"/>
    <mergeCell ref="AZ430:BA430"/>
    <mergeCell ref="G431:M431"/>
    <mergeCell ref="N431:O431"/>
    <mergeCell ref="Q431:R431"/>
    <mergeCell ref="S431:T431"/>
    <mergeCell ref="V431:W431"/>
    <mergeCell ref="X431:Y431"/>
    <mergeCell ref="AA431:AB431"/>
    <mergeCell ref="AC431:AD431"/>
    <mergeCell ref="AF431:AG431"/>
    <mergeCell ref="AH431:AI431"/>
    <mergeCell ref="AK431:AL431"/>
    <mergeCell ref="AM431:AN431"/>
    <mergeCell ref="AP431:AQ431"/>
    <mergeCell ref="AR431:AS431"/>
    <mergeCell ref="AU431:AV431"/>
    <mergeCell ref="AW431:AX431"/>
    <mergeCell ref="AZ431:BA431"/>
    <mergeCell ref="G432:M432"/>
    <mergeCell ref="N432:O432"/>
    <mergeCell ref="Q432:R432"/>
    <mergeCell ref="S432:T432"/>
    <mergeCell ref="V432:W432"/>
    <mergeCell ref="X432:Y432"/>
    <mergeCell ref="AA432:AB432"/>
    <mergeCell ref="AC432:AD432"/>
    <mergeCell ref="AF432:AG432"/>
    <mergeCell ref="AH432:AI432"/>
    <mergeCell ref="AK432:AL432"/>
    <mergeCell ref="AM432:AN432"/>
    <mergeCell ref="AP432:AQ432"/>
    <mergeCell ref="AR432:AS432"/>
    <mergeCell ref="AU432:AV432"/>
    <mergeCell ref="AW432:AX432"/>
    <mergeCell ref="AZ432:BA432"/>
    <mergeCell ref="G433:M433"/>
    <mergeCell ref="N433:O433"/>
    <mergeCell ref="Q433:R433"/>
    <mergeCell ref="S433:T433"/>
    <mergeCell ref="V433:W433"/>
    <mergeCell ref="X433:Y433"/>
    <mergeCell ref="AA433:AB433"/>
    <mergeCell ref="AC433:AD433"/>
    <mergeCell ref="AF433:AG433"/>
    <mergeCell ref="AH433:AI433"/>
    <mergeCell ref="AK433:AL433"/>
    <mergeCell ref="AM433:AN433"/>
    <mergeCell ref="AP433:AQ433"/>
    <mergeCell ref="AR433:AS433"/>
    <mergeCell ref="AU433:AV433"/>
    <mergeCell ref="AW433:AX433"/>
    <mergeCell ref="AZ433:BA433"/>
    <mergeCell ref="G434:M434"/>
    <mergeCell ref="N434:O434"/>
    <mergeCell ref="Q434:R434"/>
    <mergeCell ref="S434:T434"/>
    <mergeCell ref="V434:W434"/>
    <mergeCell ref="X434:Y434"/>
    <mergeCell ref="AA434:AB434"/>
    <mergeCell ref="AC434:AD434"/>
    <mergeCell ref="AF434:AG434"/>
    <mergeCell ref="AH434:AI434"/>
    <mergeCell ref="AK434:AL434"/>
    <mergeCell ref="AM434:AN434"/>
    <mergeCell ref="AP434:AQ434"/>
    <mergeCell ref="AR434:AS434"/>
    <mergeCell ref="AU434:AV434"/>
    <mergeCell ref="AW434:AX434"/>
    <mergeCell ref="AZ434:BA434"/>
    <mergeCell ref="G435:M435"/>
    <mergeCell ref="N435:O435"/>
    <mergeCell ref="Q435:R435"/>
    <mergeCell ref="S435:T435"/>
    <mergeCell ref="V435:W435"/>
    <mergeCell ref="X435:Y435"/>
    <mergeCell ref="AA435:AB435"/>
    <mergeCell ref="AC435:AD435"/>
    <mergeCell ref="AF435:AG435"/>
    <mergeCell ref="AH435:AI435"/>
    <mergeCell ref="AK435:AL435"/>
    <mergeCell ref="AM435:AN435"/>
    <mergeCell ref="AP435:AQ435"/>
    <mergeCell ref="AR435:AS435"/>
    <mergeCell ref="AU435:AV435"/>
    <mergeCell ref="AW435:AX435"/>
    <mergeCell ref="AZ435:BA435"/>
    <mergeCell ref="G436:M436"/>
    <mergeCell ref="N436:O436"/>
    <mergeCell ref="Q436:R436"/>
    <mergeCell ref="S436:T436"/>
    <mergeCell ref="V436:W436"/>
    <mergeCell ref="X436:Y436"/>
    <mergeCell ref="AA436:AB436"/>
    <mergeCell ref="AC436:AD436"/>
    <mergeCell ref="AF436:AG436"/>
    <mergeCell ref="AH436:AI436"/>
    <mergeCell ref="AK436:AL436"/>
    <mergeCell ref="AM436:AN436"/>
    <mergeCell ref="AP436:AQ436"/>
    <mergeCell ref="AR436:AS436"/>
    <mergeCell ref="AU436:AV436"/>
    <mergeCell ref="AW436:AX436"/>
    <mergeCell ref="AZ436:BA436"/>
    <mergeCell ref="G437:M437"/>
    <mergeCell ref="N437:O437"/>
    <mergeCell ref="Q437:R437"/>
    <mergeCell ref="S437:T437"/>
    <mergeCell ref="V437:W437"/>
    <mergeCell ref="X437:Y437"/>
    <mergeCell ref="AA437:AB437"/>
    <mergeCell ref="AC437:AD437"/>
    <mergeCell ref="AF437:AG437"/>
    <mergeCell ref="AH437:AI437"/>
    <mergeCell ref="AK437:AL437"/>
    <mergeCell ref="AM437:AN437"/>
    <mergeCell ref="AP437:AQ437"/>
    <mergeCell ref="AR437:AS437"/>
    <mergeCell ref="AU437:AV437"/>
    <mergeCell ref="AW437:AX437"/>
    <mergeCell ref="AZ437:BA437"/>
    <mergeCell ref="G438:M438"/>
    <mergeCell ref="N438:O438"/>
    <mergeCell ref="Q438:R438"/>
    <mergeCell ref="S438:T438"/>
    <mergeCell ref="V438:W438"/>
    <mergeCell ref="X438:Y438"/>
    <mergeCell ref="AA438:AB438"/>
    <mergeCell ref="AC438:AD438"/>
    <mergeCell ref="AF438:AG438"/>
    <mergeCell ref="AH438:AI438"/>
    <mergeCell ref="AK438:AL438"/>
    <mergeCell ref="AM438:AN438"/>
    <mergeCell ref="AP438:AQ438"/>
    <mergeCell ref="AR438:AS438"/>
    <mergeCell ref="AU438:AV438"/>
    <mergeCell ref="AW438:AX438"/>
    <mergeCell ref="AZ438:BA438"/>
    <mergeCell ref="G439:M439"/>
    <mergeCell ref="N439:O439"/>
    <mergeCell ref="Q439:R439"/>
    <mergeCell ref="S439:T439"/>
    <mergeCell ref="V439:W439"/>
    <mergeCell ref="X439:Y439"/>
    <mergeCell ref="AA439:AB439"/>
    <mergeCell ref="AC439:AD439"/>
    <mergeCell ref="AF439:AG439"/>
    <mergeCell ref="AH439:AI439"/>
    <mergeCell ref="AK439:AL439"/>
    <mergeCell ref="AM439:AN439"/>
    <mergeCell ref="AP439:AQ439"/>
    <mergeCell ref="AR439:AS439"/>
    <mergeCell ref="AU439:AV439"/>
    <mergeCell ref="AW439:AX439"/>
    <mergeCell ref="AZ439:BA439"/>
    <mergeCell ref="G440:M440"/>
    <mergeCell ref="N440:O440"/>
    <mergeCell ref="Q440:R440"/>
    <mergeCell ref="S440:T440"/>
    <mergeCell ref="V440:W440"/>
    <mergeCell ref="X440:Y440"/>
    <mergeCell ref="AA440:AB440"/>
    <mergeCell ref="AC440:AD440"/>
    <mergeCell ref="AF440:AG440"/>
    <mergeCell ref="AH440:AI440"/>
    <mergeCell ref="AK440:AL440"/>
    <mergeCell ref="AM440:AN440"/>
    <mergeCell ref="AP440:AQ440"/>
    <mergeCell ref="AR440:AS440"/>
    <mergeCell ref="AU440:AV440"/>
    <mergeCell ref="AW440:AX440"/>
    <mergeCell ref="AZ440:BA440"/>
    <mergeCell ref="G441:M441"/>
    <mergeCell ref="N441:O441"/>
    <mergeCell ref="Q441:R441"/>
    <mergeCell ref="S441:T441"/>
    <mergeCell ref="V441:W441"/>
    <mergeCell ref="X441:Y441"/>
    <mergeCell ref="AA441:AB441"/>
    <mergeCell ref="AC441:AD441"/>
    <mergeCell ref="AF441:AG441"/>
    <mergeCell ref="AH441:AI441"/>
    <mergeCell ref="AK441:AL441"/>
    <mergeCell ref="AM441:AN441"/>
    <mergeCell ref="AP441:AQ441"/>
    <mergeCell ref="AR441:AS441"/>
    <mergeCell ref="AU441:AV441"/>
    <mergeCell ref="AW441:AX441"/>
    <mergeCell ref="AZ441:BA441"/>
    <mergeCell ref="G442:M442"/>
    <mergeCell ref="N442:O442"/>
    <mergeCell ref="Q442:R442"/>
    <mergeCell ref="S442:T442"/>
    <mergeCell ref="V442:W442"/>
    <mergeCell ref="X442:Y442"/>
    <mergeCell ref="AA442:AB442"/>
    <mergeCell ref="AC442:AD442"/>
    <mergeCell ref="AF442:AG442"/>
    <mergeCell ref="AH442:AI442"/>
    <mergeCell ref="AK442:AL442"/>
    <mergeCell ref="AM442:AN442"/>
    <mergeCell ref="AP442:AQ442"/>
    <mergeCell ref="AR442:AS442"/>
    <mergeCell ref="AU442:AV442"/>
    <mergeCell ref="AW442:AX442"/>
    <mergeCell ref="AZ442:BA442"/>
    <mergeCell ref="G443:M443"/>
    <mergeCell ref="N443:O443"/>
    <mergeCell ref="Q443:R443"/>
    <mergeCell ref="S443:T443"/>
    <mergeCell ref="V443:W443"/>
    <mergeCell ref="X443:Y443"/>
    <mergeCell ref="AA443:AB443"/>
    <mergeCell ref="AC443:AD443"/>
    <mergeCell ref="AF443:AG443"/>
    <mergeCell ref="AH443:AI443"/>
    <mergeCell ref="AK443:AL443"/>
    <mergeCell ref="AM443:AN443"/>
    <mergeCell ref="AP443:AQ443"/>
    <mergeCell ref="AR443:AS443"/>
    <mergeCell ref="AU443:AV443"/>
    <mergeCell ref="AW443:AX443"/>
    <mergeCell ref="AZ443:BA443"/>
    <mergeCell ref="G444:M444"/>
    <mergeCell ref="N444:O444"/>
    <mergeCell ref="Q444:R444"/>
    <mergeCell ref="S444:T444"/>
    <mergeCell ref="V444:W444"/>
    <mergeCell ref="X444:Y444"/>
    <mergeCell ref="AA444:AB444"/>
    <mergeCell ref="AC444:AD444"/>
    <mergeCell ref="AF444:AG444"/>
    <mergeCell ref="AH444:AI444"/>
    <mergeCell ref="AK444:AL444"/>
    <mergeCell ref="AM444:AN444"/>
    <mergeCell ref="AP444:AQ444"/>
    <mergeCell ref="AR444:AS444"/>
    <mergeCell ref="AU444:AV444"/>
    <mergeCell ref="AW444:AX444"/>
    <mergeCell ref="AZ444:BA444"/>
    <mergeCell ref="G445:M445"/>
    <mergeCell ref="N445:O445"/>
    <mergeCell ref="Q445:R445"/>
    <mergeCell ref="S445:T445"/>
    <mergeCell ref="V445:W445"/>
    <mergeCell ref="X445:Y445"/>
    <mergeCell ref="AA445:AB445"/>
    <mergeCell ref="AC445:AD445"/>
    <mergeCell ref="AF445:AG445"/>
    <mergeCell ref="AH445:AI445"/>
    <mergeCell ref="AK445:AL445"/>
    <mergeCell ref="AM445:AN445"/>
    <mergeCell ref="AP445:AQ445"/>
    <mergeCell ref="AR445:AS445"/>
    <mergeCell ref="AU445:AV445"/>
    <mergeCell ref="AW445:AX445"/>
    <mergeCell ref="AZ445:BA445"/>
    <mergeCell ref="G446:M446"/>
    <mergeCell ref="N446:O446"/>
    <mergeCell ref="Q446:R446"/>
    <mergeCell ref="S446:T446"/>
    <mergeCell ref="V446:W446"/>
    <mergeCell ref="X446:Y446"/>
    <mergeCell ref="AA446:AB446"/>
    <mergeCell ref="AC446:AD446"/>
    <mergeCell ref="AF446:AG446"/>
    <mergeCell ref="AH446:AI446"/>
    <mergeCell ref="AK446:AL446"/>
    <mergeCell ref="AM446:AN446"/>
    <mergeCell ref="AP446:AQ446"/>
    <mergeCell ref="AR446:AS446"/>
    <mergeCell ref="AU446:AV446"/>
    <mergeCell ref="AW446:AX446"/>
    <mergeCell ref="AZ446:BA446"/>
    <mergeCell ref="G447:M447"/>
    <mergeCell ref="N447:O447"/>
    <mergeCell ref="Q447:R447"/>
    <mergeCell ref="S447:T447"/>
    <mergeCell ref="V447:W447"/>
    <mergeCell ref="X447:Y447"/>
    <mergeCell ref="AA447:AB447"/>
    <mergeCell ref="AC447:AD447"/>
    <mergeCell ref="AF447:AG447"/>
    <mergeCell ref="AH447:AI447"/>
    <mergeCell ref="AK447:AL447"/>
    <mergeCell ref="AM447:AN447"/>
    <mergeCell ref="AP447:AQ447"/>
    <mergeCell ref="AR447:AS447"/>
    <mergeCell ref="AU447:AV447"/>
    <mergeCell ref="AW447:AX447"/>
    <mergeCell ref="AZ447:BA447"/>
    <mergeCell ref="G448:M448"/>
    <mergeCell ref="N448:O448"/>
    <mergeCell ref="Q448:R448"/>
    <mergeCell ref="S448:T448"/>
    <mergeCell ref="V448:W448"/>
    <mergeCell ref="X448:Y448"/>
    <mergeCell ref="AA448:AB448"/>
    <mergeCell ref="AC448:AD448"/>
    <mergeCell ref="AF448:AG448"/>
    <mergeCell ref="AH448:AI448"/>
    <mergeCell ref="AK448:AL448"/>
    <mergeCell ref="AM448:AN448"/>
    <mergeCell ref="AP448:AQ448"/>
    <mergeCell ref="AR448:AS448"/>
    <mergeCell ref="AU448:AV448"/>
    <mergeCell ref="AW448:AX448"/>
    <mergeCell ref="AZ448:BA448"/>
    <mergeCell ref="G449:M449"/>
    <mergeCell ref="N449:O449"/>
    <mergeCell ref="Q449:R449"/>
    <mergeCell ref="S449:T449"/>
    <mergeCell ref="V449:W449"/>
    <mergeCell ref="X449:Y449"/>
    <mergeCell ref="AA449:AB449"/>
    <mergeCell ref="AC449:AD449"/>
    <mergeCell ref="AF449:AG449"/>
    <mergeCell ref="AH449:AI449"/>
    <mergeCell ref="AK449:AL449"/>
    <mergeCell ref="AM449:AN449"/>
    <mergeCell ref="AP449:AQ449"/>
    <mergeCell ref="AR449:AS449"/>
    <mergeCell ref="AU449:AV449"/>
    <mergeCell ref="AW449:AX449"/>
    <mergeCell ref="AZ449:BA449"/>
    <mergeCell ref="G450:M450"/>
    <mergeCell ref="N450:O450"/>
    <mergeCell ref="Q450:R450"/>
    <mergeCell ref="S450:T450"/>
    <mergeCell ref="V450:W450"/>
    <mergeCell ref="X450:Y450"/>
    <mergeCell ref="AA450:AB450"/>
    <mergeCell ref="AC450:AD450"/>
    <mergeCell ref="AF450:AG450"/>
    <mergeCell ref="AH450:AI450"/>
    <mergeCell ref="AK450:AL450"/>
    <mergeCell ref="AM450:AN450"/>
    <mergeCell ref="AP450:AQ450"/>
    <mergeCell ref="AR450:AS450"/>
    <mergeCell ref="AU450:AV450"/>
    <mergeCell ref="AW450:AX450"/>
    <mergeCell ref="AZ450:BA450"/>
    <mergeCell ref="G451:M451"/>
    <mergeCell ref="N451:O451"/>
    <mergeCell ref="Q451:R451"/>
    <mergeCell ref="S451:T451"/>
    <mergeCell ref="V451:W451"/>
    <mergeCell ref="X451:Y451"/>
    <mergeCell ref="AA451:AB451"/>
    <mergeCell ref="AC451:AD451"/>
    <mergeCell ref="AF451:AG451"/>
    <mergeCell ref="AH451:AI451"/>
    <mergeCell ref="AK451:AL451"/>
    <mergeCell ref="AM451:AN451"/>
    <mergeCell ref="AP451:AQ451"/>
    <mergeCell ref="AR451:AS451"/>
    <mergeCell ref="AU451:AV451"/>
    <mergeCell ref="AW451:AX451"/>
    <mergeCell ref="AZ451:BA451"/>
    <mergeCell ref="G452:M452"/>
    <mergeCell ref="N452:O452"/>
    <mergeCell ref="Q452:R452"/>
    <mergeCell ref="S452:T452"/>
    <mergeCell ref="V452:W452"/>
    <mergeCell ref="X452:Y452"/>
    <mergeCell ref="AA452:AB452"/>
    <mergeCell ref="AC452:AD452"/>
    <mergeCell ref="AF452:AG452"/>
    <mergeCell ref="AH452:AI452"/>
    <mergeCell ref="AK452:AL452"/>
    <mergeCell ref="AM452:AN452"/>
    <mergeCell ref="AP452:AQ452"/>
    <mergeCell ref="AR452:AS452"/>
    <mergeCell ref="AU452:AV452"/>
    <mergeCell ref="AW452:AX452"/>
    <mergeCell ref="AZ452:BA452"/>
    <mergeCell ref="G453:M453"/>
    <mergeCell ref="N453:O453"/>
    <mergeCell ref="Q453:R453"/>
    <mergeCell ref="S453:T453"/>
    <mergeCell ref="V453:W453"/>
    <mergeCell ref="X453:Y453"/>
    <mergeCell ref="AA453:AB453"/>
    <mergeCell ref="AC453:AD453"/>
    <mergeCell ref="AF453:AG453"/>
    <mergeCell ref="AH453:AI453"/>
    <mergeCell ref="AK453:AL453"/>
    <mergeCell ref="AM453:AN453"/>
    <mergeCell ref="AP453:AQ453"/>
    <mergeCell ref="AR453:AS453"/>
    <mergeCell ref="AU453:AV453"/>
    <mergeCell ref="AW453:AX453"/>
    <mergeCell ref="AZ453:BA453"/>
    <mergeCell ref="G454:M454"/>
    <mergeCell ref="N454:O454"/>
    <mergeCell ref="Q454:R454"/>
    <mergeCell ref="S454:T454"/>
    <mergeCell ref="V454:W454"/>
    <mergeCell ref="X454:Y454"/>
    <mergeCell ref="AA454:AB454"/>
    <mergeCell ref="AC454:AD454"/>
    <mergeCell ref="AF454:AG454"/>
    <mergeCell ref="AH454:AI454"/>
    <mergeCell ref="AK454:AL454"/>
    <mergeCell ref="AM454:AN454"/>
    <mergeCell ref="AP454:AQ454"/>
    <mergeCell ref="AR454:AS454"/>
    <mergeCell ref="AU454:AV454"/>
    <mergeCell ref="AW454:AX454"/>
    <mergeCell ref="AZ454:BA454"/>
    <mergeCell ref="G455:M455"/>
    <mergeCell ref="N455:O455"/>
    <mergeCell ref="Q455:R455"/>
    <mergeCell ref="S455:T455"/>
    <mergeCell ref="V455:W455"/>
    <mergeCell ref="X455:Y455"/>
    <mergeCell ref="AA455:AB455"/>
    <mergeCell ref="AC455:AD455"/>
    <mergeCell ref="AF455:AG455"/>
    <mergeCell ref="AH455:AI455"/>
    <mergeCell ref="AK455:AL455"/>
    <mergeCell ref="AM455:AN455"/>
    <mergeCell ref="AP455:AQ455"/>
    <mergeCell ref="AR455:AS455"/>
    <mergeCell ref="AU455:AV455"/>
    <mergeCell ref="AW455:AX455"/>
    <mergeCell ref="AZ455:BA455"/>
    <mergeCell ref="G456:M456"/>
    <mergeCell ref="N456:O456"/>
    <mergeCell ref="Q456:R456"/>
    <mergeCell ref="S456:T456"/>
    <mergeCell ref="V456:W456"/>
    <mergeCell ref="X456:Y456"/>
    <mergeCell ref="AA456:AB456"/>
    <mergeCell ref="AC456:AD456"/>
    <mergeCell ref="AF456:AG456"/>
    <mergeCell ref="AH456:AI456"/>
    <mergeCell ref="AK456:AL456"/>
    <mergeCell ref="AM456:AN456"/>
    <mergeCell ref="AP456:AQ456"/>
    <mergeCell ref="AR456:AS456"/>
    <mergeCell ref="AU456:AV456"/>
    <mergeCell ref="AW456:AX456"/>
    <mergeCell ref="AZ456:BA456"/>
    <mergeCell ref="G457:M457"/>
    <mergeCell ref="N457:O457"/>
    <mergeCell ref="Q457:R457"/>
    <mergeCell ref="S457:T457"/>
    <mergeCell ref="V457:W457"/>
    <mergeCell ref="X457:Y457"/>
    <mergeCell ref="AA457:AB457"/>
    <mergeCell ref="AC457:AD457"/>
    <mergeCell ref="AF457:AG457"/>
    <mergeCell ref="AH457:AI457"/>
    <mergeCell ref="AK457:AL457"/>
    <mergeCell ref="AM457:AN457"/>
    <mergeCell ref="AP457:AQ457"/>
    <mergeCell ref="AR457:AS457"/>
    <mergeCell ref="AU457:AV457"/>
    <mergeCell ref="AW457:AX457"/>
    <mergeCell ref="AZ457:BA457"/>
    <mergeCell ref="G458:M458"/>
    <mergeCell ref="N458:O458"/>
    <mergeCell ref="Q458:R458"/>
    <mergeCell ref="S458:T458"/>
    <mergeCell ref="V458:W458"/>
    <mergeCell ref="X458:Y458"/>
    <mergeCell ref="AA458:AB458"/>
    <mergeCell ref="AC458:AD458"/>
    <mergeCell ref="AF458:AG458"/>
    <mergeCell ref="AH458:AI458"/>
    <mergeCell ref="AK458:AL458"/>
    <mergeCell ref="AM458:AN458"/>
    <mergeCell ref="AP458:AQ458"/>
    <mergeCell ref="AR458:AS458"/>
    <mergeCell ref="AU458:AV458"/>
    <mergeCell ref="AW458:AX458"/>
    <mergeCell ref="AZ458:BA458"/>
    <mergeCell ref="G459:M459"/>
    <mergeCell ref="N459:O459"/>
    <mergeCell ref="Q459:R459"/>
    <mergeCell ref="S459:T459"/>
    <mergeCell ref="V459:W459"/>
    <mergeCell ref="X459:Y459"/>
    <mergeCell ref="AA459:AB459"/>
    <mergeCell ref="AC459:AD459"/>
    <mergeCell ref="AF459:AG459"/>
    <mergeCell ref="AH459:AI459"/>
    <mergeCell ref="AK459:AL459"/>
    <mergeCell ref="AM459:AN459"/>
    <mergeCell ref="AP459:AQ459"/>
    <mergeCell ref="AR459:AS459"/>
    <mergeCell ref="AU459:AV459"/>
    <mergeCell ref="AW459:AX459"/>
    <mergeCell ref="AZ459:BA459"/>
    <mergeCell ref="G460:M460"/>
    <mergeCell ref="N460:O460"/>
    <mergeCell ref="Q460:R460"/>
    <mergeCell ref="S460:T460"/>
    <mergeCell ref="V460:W460"/>
    <mergeCell ref="X460:Y460"/>
    <mergeCell ref="AA460:AB460"/>
    <mergeCell ref="AC460:AD460"/>
    <mergeCell ref="AF460:AG460"/>
    <mergeCell ref="AH460:AI460"/>
    <mergeCell ref="AK460:AL460"/>
    <mergeCell ref="AM460:AN460"/>
    <mergeCell ref="AP460:AQ460"/>
    <mergeCell ref="AR460:AS460"/>
    <mergeCell ref="AU460:AV460"/>
    <mergeCell ref="AW460:AX460"/>
    <mergeCell ref="AZ460:BA460"/>
    <mergeCell ref="G461:M461"/>
    <mergeCell ref="N461:O461"/>
    <mergeCell ref="Q461:R461"/>
    <mergeCell ref="S461:T461"/>
    <mergeCell ref="V461:W461"/>
    <mergeCell ref="X461:Y461"/>
    <mergeCell ref="AA461:AB461"/>
    <mergeCell ref="AC461:AD461"/>
    <mergeCell ref="AF461:AG461"/>
    <mergeCell ref="AH461:AI461"/>
    <mergeCell ref="AK461:AL461"/>
    <mergeCell ref="AM461:AN461"/>
    <mergeCell ref="AP461:AQ461"/>
    <mergeCell ref="AR461:AS461"/>
    <mergeCell ref="AU461:AV461"/>
    <mergeCell ref="AW461:AX461"/>
    <mergeCell ref="AZ461:BA461"/>
    <mergeCell ref="G462:M462"/>
    <mergeCell ref="N462:O462"/>
    <mergeCell ref="Q462:R462"/>
    <mergeCell ref="S462:T462"/>
    <mergeCell ref="V462:W462"/>
    <mergeCell ref="X462:Y462"/>
    <mergeCell ref="AA462:AB462"/>
    <mergeCell ref="AC462:AD462"/>
    <mergeCell ref="AF462:AG462"/>
    <mergeCell ref="AH462:AI462"/>
    <mergeCell ref="AK462:AL462"/>
    <mergeCell ref="AM462:AN462"/>
    <mergeCell ref="AP462:AQ462"/>
    <mergeCell ref="AR462:AS462"/>
    <mergeCell ref="AU462:AV462"/>
    <mergeCell ref="AW462:AX462"/>
    <mergeCell ref="AZ462:BA462"/>
    <mergeCell ref="G463:M463"/>
    <mergeCell ref="N463:O463"/>
    <mergeCell ref="Q463:R463"/>
    <mergeCell ref="S463:T463"/>
    <mergeCell ref="V463:W463"/>
    <mergeCell ref="X463:Y463"/>
    <mergeCell ref="AA463:AB463"/>
    <mergeCell ref="AC463:AD463"/>
    <mergeCell ref="AF463:AG463"/>
    <mergeCell ref="AH463:AI463"/>
    <mergeCell ref="AK463:AL463"/>
    <mergeCell ref="AM463:AN463"/>
    <mergeCell ref="AP463:AQ463"/>
    <mergeCell ref="AR463:AS463"/>
    <mergeCell ref="AU463:AV463"/>
    <mergeCell ref="AW463:AX463"/>
    <mergeCell ref="AZ463:BA463"/>
    <mergeCell ref="G464:M464"/>
    <mergeCell ref="N464:O464"/>
    <mergeCell ref="Q464:R464"/>
    <mergeCell ref="S464:T464"/>
    <mergeCell ref="V464:W464"/>
    <mergeCell ref="X464:Y464"/>
    <mergeCell ref="AA464:AB464"/>
    <mergeCell ref="AC464:AD464"/>
    <mergeCell ref="AF464:AG464"/>
    <mergeCell ref="AH464:AI464"/>
    <mergeCell ref="AK464:AL464"/>
    <mergeCell ref="AM464:AN464"/>
    <mergeCell ref="AP464:AQ464"/>
    <mergeCell ref="AR464:AS464"/>
    <mergeCell ref="AU464:AV464"/>
    <mergeCell ref="AW464:AX464"/>
    <mergeCell ref="AZ464:BA464"/>
    <mergeCell ref="G465:M465"/>
    <mergeCell ref="N465:O465"/>
    <mergeCell ref="Q465:R465"/>
    <mergeCell ref="S465:T465"/>
    <mergeCell ref="V465:W465"/>
    <mergeCell ref="X465:Y465"/>
    <mergeCell ref="AA465:AB465"/>
    <mergeCell ref="AC465:AD465"/>
    <mergeCell ref="AF465:AG465"/>
    <mergeCell ref="AH465:AI465"/>
    <mergeCell ref="AK465:AL465"/>
    <mergeCell ref="AM465:AN465"/>
    <mergeCell ref="AP465:AQ465"/>
    <mergeCell ref="AR465:AS465"/>
    <mergeCell ref="AU465:AV465"/>
    <mergeCell ref="AW465:AX465"/>
    <mergeCell ref="AZ465:BA465"/>
    <mergeCell ref="G466:M466"/>
    <mergeCell ref="N466:O466"/>
    <mergeCell ref="Q466:R466"/>
    <mergeCell ref="S466:T466"/>
    <mergeCell ref="V466:W466"/>
    <mergeCell ref="X466:Y466"/>
    <mergeCell ref="AA466:AB466"/>
    <mergeCell ref="AC466:AD466"/>
    <mergeCell ref="AF466:AG466"/>
    <mergeCell ref="AH466:AI466"/>
    <mergeCell ref="AK466:AL466"/>
    <mergeCell ref="AM466:AN466"/>
    <mergeCell ref="AP466:AQ466"/>
    <mergeCell ref="AR466:AS466"/>
    <mergeCell ref="AU466:AV466"/>
    <mergeCell ref="AW466:AX466"/>
    <mergeCell ref="AZ466:BA466"/>
    <mergeCell ref="G467:M467"/>
    <mergeCell ref="N467:O467"/>
    <mergeCell ref="Q467:R467"/>
    <mergeCell ref="S467:T467"/>
    <mergeCell ref="V467:W467"/>
    <mergeCell ref="X467:Y467"/>
    <mergeCell ref="AA467:AB467"/>
    <mergeCell ref="AC467:AD467"/>
    <mergeCell ref="AF467:AG467"/>
    <mergeCell ref="AH467:AI467"/>
    <mergeCell ref="AK467:AL467"/>
    <mergeCell ref="AM467:AN467"/>
    <mergeCell ref="AP467:AQ467"/>
    <mergeCell ref="AR467:AS467"/>
    <mergeCell ref="AU467:AV467"/>
    <mergeCell ref="AW467:AX467"/>
    <mergeCell ref="AZ467:BA467"/>
    <mergeCell ref="G468:M468"/>
    <mergeCell ref="N468:O468"/>
    <mergeCell ref="Q468:R468"/>
    <mergeCell ref="S468:T468"/>
    <mergeCell ref="V468:W468"/>
    <mergeCell ref="X468:Y468"/>
    <mergeCell ref="AA468:AB468"/>
    <mergeCell ref="AC468:AD468"/>
    <mergeCell ref="AF468:AG468"/>
    <mergeCell ref="AH468:AI468"/>
    <mergeCell ref="AK468:AL468"/>
    <mergeCell ref="AM468:AN468"/>
    <mergeCell ref="AP468:AQ468"/>
    <mergeCell ref="AR468:AS468"/>
    <mergeCell ref="AU468:AV468"/>
    <mergeCell ref="AW468:AX468"/>
    <mergeCell ref="AZ468:BA468"/>
    <mergeCell ref="G469:M469"/>
    <mergeCell ref="N469:O469"/>
    <mergeCell ref="Q469:R469"/>
    <mergeCell ref="S469:T469"/>
    <mergeCell ref="V469:W469"/>
    <mergeCell ref="X469:Y469"/>
    <mergeCell ref="AA469:AB469"/>
    <mergeCell ref="AC469:AD469"/>
    <mergeCell ref="AF469:AG469"/>
    <mergeCell ref="AH469:AI469"/>
    <mergeCell ref="AK469:AL469"/>
    <mergeCell ref="AM469:AN469"/>
    <mergeCell ref="AP469:AQ469"/>
    <mergeCell ref="AR469:AS469"/>
    <mergeCell ref="AU469:AV469"/>
    <mergeCell ref="AW469:AX469"/>
    <mergeCell ref="AZ469:BA469"/>
    <mergeCell ref="G470:M470"/>
    <mergeCell ref="N470:O470"/>
    <mergeCell ref="Q470:R470"/>
    <mergeCell ref="S470:T470"/>
    <mergeCell ref="V470:W470"/>
    <mergeCell ref="X470:Y470"/>
    <mergeCell ref="AA470:AB470"/>
    <mergeCell ref="AC470:AD470"/>
    <mergeCell ref="AF470:AG470"/>
    <mergeCell ref="AH470:AI470"/>
    <mergeCell ref="AK470:AL470"/>
    <mergeCell ref="AM470:AN470"/>
    <mergeCell ref="AP470:AQ470"/>
    <mergeCell ref="AR470:AS470"/>
    <mergeCell ref="AU470:AV470"/>
    <mergeCell ref="AW470:AX470"/>
    <mergeCell ref="AZ470:BA470"/>
    <mergeCell ref="G471:M471"/>
    <mergeCell ref="N471:O471"/>
    <mergeCell ref="Q471:R471"/>
    <mergeCell ref="S471:T471"/>
    <mergeCell ref="V471:W471"/>
    <mergeCell ref="X471:Y471"/>
    <mergeCell ref="AA471:AB471"/>
    <mergeCell ref="AC471:AD471"/>
    <mergeCell ref="AF471:AG471"/>
    <mergeCell ref="AH471:AI471"/>
    <mergeCell ref="AK471:AL471"/>
    <mergeCell ref="AM471:AN471"/>
    <mergeCell ref="AP471:AQ471"/>
    <mergeCell ref="AR471:AS471"/>
    <mergeCell ref="AU471:AV471"/>
    <mergeCell ref="AW471:AX471"/>
    <mergeCell ref="AZ471:BA471"/>
    <mergeCell ref="G472:M472"/>
    <mergeCell ref="N472:O472"/>
    <mergeCell ref="Q472:R472"/>
    <mergeCell ref="S472:T472"/>
    <mergeCell ref="V472:W472"/>
    <mergeCell ref="X472:Y472"/>
    <mergeCell ref="AA472:AB472"/>
    <mergeCell ref="AC472:AD472"/>
    <mergeCell ref="AF472:AG472"/>
    <mergeCell ref="AH472:AI472"/>
    <mergeCell ref="AK472:AL472"/>
    <mergeCell ref="AM472:AN472"/>
    <mergeCell ref="AP472:AQ472"/>
    <mergeCell ref="AR472:AS472"/>
    <mergeCell ref="AU472:AV472"/>
    <mergeCell ref="AW472:AX472"/>
    <mergeCell ref="AZ472:BA472"/>
    <mergeCell ref="G473:M473"/>
    <mergeCell ref="N473:O473"/>
    <mergeCell ref="Q473:R473"/>
    <mergeCell ref="S473:T473"/>
    <mergeCell ref="V473:W473"/>
    <mergeCell ref="X473:Y473"/>
    <mergeCell ref="AA473:AB473"/>
    <mergeCell ref="AC473:AD473"/>
    <mergeCell ref="AF473:AG473"/>
    <mergeCell ref="AH473:AI473"/>
    <mergeCell ref="AK473:AL473"/>
    <mergeCell ref="AM473:AN473"/>
    <mergeCell ref="AP473:AQ473"/>
    <mergeCell ref="AR473:AS473"/>
    <mergeCell ref="AU473:AV473"/>
    <mergeCell ref="AW473:AX473"/>
    <mergeCell ref="AZ473:BA473"/>
    <mergeCell ref="G474:M474"/>
    <mergeCell ref="N474:O474"/>
    <mergeCell ref="Q474:R474"/>
    <mergeCell ref="S474:T474"/>
    <mergeCell ref="V474:W474"/>
    <mergeCell ref="X474:Y474"/>
    <mergeCell ref="AA474:AB474"/>
    <mergeCell ref="AC474:AD474"/>
    <mergeCell ref="AF474:AG474"/>
    <mergeCell ref="AH474:AI474"/>
    <mergeCell ref="AK474:AL474"/>
    <mergeCell ref="AM474:AN474"/>
    <mergeCell ref="AP474:AQ474"/>
    <mergeCell ref="AR474:AS474"/>
    <mergeCell ref="AU474:AV474"/>
    <mergeCell ref="AW474:AX474"/>
    <mergeCell ref="AZ474:BA474"/>
    <mergeCell ref="G475:M475"/>
    <mergeCell ref="N475:O475"/>
    <mergeCell ref="Q475:R475"/>
    <mergeCell ref="S475:T475"/>
    <mergeCell ref="V475:W475"/>
    <mergeCell ref="X475:Y475"/>
    <mergeCell ref="AA475:AB475"/>
    <mergeCell ref="AC475:AD475"/>
    <mergeCell ref="AF475:AG475"/>
    <mergeCell ref="AH475:AI475"/>
    <mergeCell ref="AK475:AL475"/>
    <mergeCell ref="AM475:AN475"/>
    <mergeCell ref="AP475:AQ475"/>
    <mergeCell ref="AR475:AS475"/>
    <mergeCell ref="AU475:AV475"/>
    <mergeCell ref="AW475:AX475"/>
    <mergeCell ref="AZ475:BA475"/>
    <mergeCell ref="G476:M476"/>
    <mergeCell ref="N476:O476"/>
    <mergeCell ref="Q476:R476"/>
    <mergeCell ref="S476:T476"/>
    <mergeCell ref="V476:W476"/>
    <mergeCell ref="X476:Y476"/>
    <mergeCell ref="AA476:AB476"/>
    <mergeCell ref="AC476:AD476"/>
    <mergeCell ref="AF476:AG476"/>
    <mergeCell ref="AH476:AI476"/>
    <mergeCell ref="AK476:AL476"/>
    <mergeCell ref="AM476:AN476"/>
    <mergeCell ref="AP476:AQ476"/>
    <mergeCell ref="AR476:AS476"/>
    <mergeCell ref="AU476:AV476"/>
    <mergeCell ref="AW476:AX476"/>
    <mergeCell ref="AZ476:BA476"/>
    <mergeCell ref="G477:M477"/>
    <mergeCell ref="N477:O477"/>
    <mergeCell ref="Q477:R477"/>
    <mergeCell ref="S477:T477"/>
    <mergeCell ref="V477:W477"/>
    <mergeCell ref="X477:Y477"/>
    <mergeCell ref="AA477:AB477"/>
    <mergeCell ref="AC477:AD477"/>
    <mergeCell ref="AF477:AG477"/>
    <mergeCell ref="AH477:AI477"/>
    <mergeCell ref="AK477:AL477"/>
    <mergeCell ref="AM477:AN477"/>
    <mergeCell ref="AP477:AQ477"/>
    <mergeCell ref="AR477:AS477"/>
    <mergeCell ref="AU477:AV477"/>
    <mergeCell ref="AW477:AX477"/>
    <mergeCell ref="AZ477:BA477"/>
    <mergeCell ref="G478:M478"/>
    <mergeCell ref="N478:O478"/>
    <mergeCell ref="Q478:R478"/>
    <mergeCell ref="S478:T478"/>
    <mergeCell ref="V478:W478"/>
    <mergeCell ref="X478:Y478"/>
    <mergeCell ref="AA478:AB478"/>
    <mergeCell ref="AC478:AD478"/>
    <mergeCell ref="AF478:AG478"/>
    <mergeCell ref="AH478:AI478"/>
    <mergeCell ref="AK478:AL478"/>
    <mergeCell ref="AM478:AN478"/>
    <mergeCell ref="AP478:AQ478"/>
    <mergeCell ref="AR478:AS478"/>
    <mergeCell ref="AU478:AV478"/>
    <mergeCell ref="AW478:AX478"/>
    <mergeCell ref="AZ478:BA478"/>
    <mergeCell ref="G479:M479"/>
    <mergeCell ref="N479:O479"/>
    <mergeCell ref="Q479:R479"/>
    <mergeCell ref="S479:T479"/>
    <mergeCell ref="V479:W479"/>
    <mergeCell ref="X479:Y479"/>
    <mergeCell ref="AA479:AB479"/>
    <mergeCell ref="AC479:AD479"/>
    <mergeCell ref="AF479:AG479"/>
    <mergeCell ref="AH479:AI479"/>
    <mergeCell ref="AK479:AL479"/>
    <mergeCell ref="AM479:AN479"/>
    <mergeCell ref="AP479:AQ479"/>
    <mergeCell ref="AR479:AS479"/>
    <mergeCell ref="AU479:AV479"/>
    <mergeCell ref="AW479:AX479"/>
    <mergeCell ref="AZ479:BA479"/>
    <mergeCell ref="G480:M480"/>
    <mergeCell ref="N480:O480"/>
    <mergeCell ref="Q480:R480"/>
    <mergeCell ref="S480:T480"/>
    <mergeCell ref="V480:W480"/>
    <mergeCell ref="X480:Y480"/>
    <mergeCell ref="AA480:AB480"/>
    <mergeCell ref="AC480:AD480"/>
    <mergeCell ref="AF480:AG480"/>
    <mergeCell ref="AH480:AI480"/>
    <mergeCell ref="AK480:AL480"/>
    <mergeCell ref="AM480:AN480"/>
    <mergeCell ref="AP480:AQ480"/>
    <mergeCell ref="AR480:AS480"/>
    <mergeCell ref="AU480:AV480"/>
    <mergeCell ref="AW480:AX480"/>
    <mergeCell ref="AZ480:BA480"/>
    <mergeCell ref="G481:M481"/>
    <mergeCell ref="N481:O481"/>
    <mergeCell ref="Q481:R481"/>
    <mergeCell ref="S481:T481"/>
    <mergeCell ref="V481:W481"/>
    <mergeCell ref="X481:Y481"/>
    <mergeCell ref="AA481:AB481"/>
    <mergeCell ref="AC481:AD481"/>
    <mergeCell ref="AF481:AG481"/>
    <mergeCell ref="AH481:AI481"/>
    <mergeCell ref="AK481:AL481"/>
    <mergeCell ref="AM481:AN481"/>
    <mergeCell ref="AP481:AQ481"/>
    <mergeCell ref="AR481:AS481"/>
    <mergeCell ref="AU481:AV481"/>
    <mergeCell ref="AW481:AX481"/>
    <mergeCell ref="AZ481:BA481"/>
    <mergeCell ref="G482:M482"/>
    <mergeCell ref="N482:O482"/>
    <mergeCell ref="Q482:R482"/>
    <mergeCell ref="S482:T482"/>
    <mergeCell ref="V482:W482"/>
    <mergeCell ref="X482:Y482"/>
    <mergeCell ref="AA482:AB482"/>
    <mergeCell ref="AC482:AD482"/>
    <mergeCell ref="AF482:AG482"/>
    <mergeCell ref="AH482:AI482"/>
    <mergeCell ref="AK482:AL482"/>
    <mergeCell ref="AM482:AN482"/>
    <mergeCell ref="AP482:AQ482"/>
    <mergeCell ref="AR482:AS482"/>
    <mergeCell ref="AU482:AV482"/>
    <mergeCell ref="AW482:AX482"/>
    <mergeCell ref="AZ482:BA482"/>
    <mergeCell ref="G483:M483"/>
    <mergeCell ref="N483:O483"/>
    <mergeCell ref="Q483:R483"/>
    <mergeCell ref="S483:T483"/>
    <mergeCell ref="V483:W483"/>
    <mergeCell ref="X483:Y483"/>
    <mergeCell ref="AA483:AB483"/>
    <mergeCell ref="AC483:AD483"/>
    <mergeCell ref="AF483:AG483"/>
    <mergeCell ref="AH483:AI483"/>
    <mergeCell ref="AK483:AL483"/>
    <mergeCell ref="AM483:AN483"/>
    <mergeCell ref="AP483:AQ483"/>
    <mergeCell ref="AR483:AS483"/>
    <mergeCell ref="AU483:AV483"/>
    <mergeCell ref="AW483:AX483"/>
    <mergeCell ref="AZ483:BA483"/>
    <mergeCell ref="G484:M484"/>
    <mergeCell ref="N484:O484"/>
    <mergeCell ref="Q484:R484"/>
    <mergeCell ref="S484:T484"/>
    <mergeCell ref="V484:W484"/>
    <mergeCell ref="X484:Y484"/>
    <mergeCell ref="AA484:AB484"/>
    <mergeCell ref="AC484:AD484"/>
    <mergeCell ref="AF484:AG484"/>
    <mergeCell ref="AH484:AI484"/>
    <mergeCell ref="AK484:AL484"/>
    <mergeCell ref="AM484:AN484"/>
    <mergeCell ref="AP484:AQ484"/>
    <mergeCell ref="AR484:AS484"/>
    <mergeCell ref="AU484:AV484"/>
    <mergeCell ref="AW484:AX484"/>
    <mergeCell ref="AZ484:BA484"/>
    <mergeCell ref="G485:M485"/>
    <mergeCell ref="N485:O485"/>
    <mergeCell ref="Q485:R485"/>
    <mergeCell ref="S485:T485"/>
    <mergeCell ref="V485:W485"/>
    <mergeCell ref="X485:Y485"/>
    <mergeCell ref="AA485:AB485"/>
    <mergeCell ref="AC485:AD485"/>
    <mergeCell ref="AF485:AG485"/>
    <mergeCell ref="AH485:AI485"/>
    <mergeCell ref="AK485:AL485"/>
    <mergeCell ref="AM485:AN485"/>
    <mergeCell ref="AP485:AQ485"/>
    <mergeCell ref="AR485:AS485"/>
    <mergeCell ref="AU485:AV485"/>
    <mergeCell ref="AW485:AX485"/>
    <mergeCell ref="AZ485:BA485"/>
    <mergeCell ref="G486:M486"/>
    <mergeCell ref="N486:O486"/>
    <mergeCell ref="Q486:R486"/>
    <mergeCell ref="S486:T486"/>
    <mergeCell ref="V486:W486"/>
    <mergeCell ref="X486:Y486"/>
    <mergeCell ref="AA486:AB486"/>
    <mergeCell ref="AC486:AD486"/>
    <mergeCell ref="AF486:AG486"/>
    <mergeCell ref="AH486:AI486"/>
    <mergeCell ref="AK486:AL486"/>
    <mergeCell ref="AM486:AN486"/>
    <mergeCell ref="AP486:AQ486"/>
    <mergeCell ref="AR486:AS486"/>
    <mergeCell ref="AU486:AV486"/>
    <mergeCell ref="AW486:AX486"/>
    <mergeCell ref="AZ486:BA486"/>
    <mergeCell ref="G487:M487"/>
    <mergeCell ref="N487:O487"/>
    <mergeCell ref="Q487:R487"/>
    <mergeCell ref="S487:T487"/>
    <mergeCell ref="V487:W487"/>
    <mergeCell ref="X487:Y487"/>
    <mergeCell ref="AA487:AB487"/>
    <mergeCell ref="AC487:AD487"/>
    <mergeCell ref="AF487:AG487"/>
    <mergeCell ref="AH487:AI487"/>
    <mergeCell ref="AK487:AL487"/>
    <mergeCell ref="AM487:AN487"/>
    <mergeCell ref="AP487:AQ487"/>
    <mergeCell ref="AR487:AS487"/>
    <mergeCell ref="AU487:AV487"/>
    <mergeCell ref="AW487:AX487"/>
    <mergeCell ref="AZ487:BA487"/>
    <mergeCell ref="G488:M488"/>
    <mergeCell ref="N488:O488"/>
    <mergeCell ref="Q488:R488"/>
    <mergeCell ref="S488:T488"/>
    <mergeCell ref="V488:W488"/>
    <mergeCell ref="X488:Y488"/>
    <mergeCell ref="AA488:AB488"/>
    <mergeCell ref="AC488:AD488"/>
    <mergeCell ref="AF488:AG488"/>
    <mergeCell ref="AH488:AI488"/>
    <mergeCell ref="AK488:AL488"/>
    <mergeCell ref="AM488:AN488"/>
    <mergeCell ref="AP488:AQ488"/>
    <mergeCell ref="AR488:AS488"/>
    <mergeCell ref="AU488:AV488"/>
    <mergeCell ref="AW488:AX488"/>
    <mergeCell ref="AZ488:BA488"/>
    <mergeCell ref="G489:M489"/>
    <mergeCell ref="N489:O489"/>
    <mergeCell ref="Q489:R489"/>
    <mergeCell ref="S489:T489"/>
    <mergeCell ref="V489:W489"/>
    <mergeCell ref="X489:Y489"/>
    <mergeCell ref="AA489:AB489"/>
    <mergeCell ref="AC489:AD489"/>
    <mergeCell ref="AF489:AG489"/>
    <mergeCell ref="AH489:AI489"/>
    <mergeCell ref="AK489:AL489"/>
    <mergeCell ref="AM489:AN489"/>
    <mergeCell ref="AP489:AQ489"/>
    <mergeCell ref="AR489:AS489"/>
    <mergeCell ref="AU489:AV489"/>
    <mergeCell ref="AW489:AX489"/>
    <mergeCell ref="AZ489:BA489"/>
    <mergeCell ref="G490:M490"/>
    <mergeCell ref="N490:O490"/>
    <mergeCell ref="Q490:R490"/>
    <mergeCell ref="S490:T490"/>
    <mergeCell ref="V490:W490"/>
    <mergeCell ref="X490:Y490"/>
    <mergeCell ref="AA490:AB490"/>
    <mergeCell ref="AC490:AD490"/>
    <mergeCell ref="AF490:AG490"/>
    <mergeCell ref="AH490:AI490"/>
    <mergeCell ref="AK490:AL490"/>
    <mergeCell ref="AM490:AN490"/>
    <mergeCell ref="AP490:AQ490"/>
    <mergeCell ref="AR490:AS490"/>
    <mergeCell ref="AU490:AV490"/>
    <mergeCell ref="AW490:AX490"/>
    <mergeCell ref="AZ490:BA490"/>
    <mergeCell ref="G491:M491"/>
    <mergeCell ref="N491:O491"/>
    <mergeCell ref="Q491:R491"/>
    <mergeCell ref="S491:T491"/>
    <mergeCell ref="V491:W491"/>
    <mergeCell ref="X491:Y491"/>
    <mergeCell ref="AA491:AB491"/>
    <mergeCell ref="AC491:AD491"/>
    <mergeCell ref="AF491:AG491"/>
    <mergeCell ref="AH491:AI491"/>
    <mergeCell ref="AK491:AL491"/>
    <mergeCell ref="AM491:AN491"/>
    <mergeCell ref="AP491:AQ491"/>
    <mergeCell ref="AR491:AS491"/>
    <mergeCell ref="AU491:AV491"/>
    <mergeCell ref="AW491:AX491"/>
    <mergeCell ref="AZ491:BA491"/>
    <mergeCell ref="G492:M492"/>
    <mergeCell ref="N492:O492"/>
    <mergeCell ref="Q492:R492"/>
    <mergeCell ref="S492:T492"/>
    <mergeCell ref="V492:W492"/>
    <mergeCell ref="X492:Y492"/>
    <mergeCell ref="AA492:AB492"/>
    <mergeCell ref="AC492:AD492"/>
    <mergeCell ref="AF492:AG492"/>
    <mergeCell ref="AH492:AI492"/>
    <mergeCell ref="AK492:AL492"/>
    <mergeCell ref="AM492:AN492"/>
    <mergeCell ref="AP492:AQ492"/>
    <mergeCell ref="AR492:AS492"/>
    <mergeCell ref="AU492:AV492"/>
    <mergeCell ref="AW492:AX492"/>
    <mergeCell ref="AZ492:BA492"/>
    <mergeCell ref="G493:M493"/>
    <mergeCell ref="N493:O493"/>
    <mergeCell ref="Q493:R493"/>
    <mergeCell ref="S493:T493"/>
    <mergeCell ref="V493:W493"/>
    <mergeCell ref="X493:Y493"/>
    <mergeCell ref="AA493:AB493"/>
    <mergeCell ref="AC493:AD493"/>
    <mergeCell ref="AF493:AG493"/>
    <mergeCell ref="AH493:AI493"/>
    <mergeCell ref="AK493:AL493"/>
    <mergeCell ref="AM493:AN493"/>
    <mergeCell ref="AP493:AQ493"/>
    <mergeCell ref="AR493:AS493"/>
    <mergeCell ref="AU493:AV493"/>
    <mergeCell ref="AW493:AX493"/>
    <mergeCell ref="AZ493:BA493"/>
    <mergeCell ref="G494:M494"/>
    <mergeCell ref="N494:O494"/>
    <mergeCell ref="Q494:R494"/>
    <mergeCell ref="S494:T494"/>
    <mergeCell ref="V494:W494"/>
    <mergeCell ref="X494:Y494"/>
    <mergeCell ref="AA494:AB494"/>
    <mergeCell ref="AC494:AD494"/>
    <mergeCell ref="AF494:AG494"/>
    <mergeCell ref="AH494:AI494"/>
    <mergeCell ref="AK494:AL494"/>
    <mergeCell ref="AM494:AN494"/>
    <mergeCell ref="AP494:AQ494"/>
    <mergeCell ref="AR494:AS494"/>
    <mergeCell ref="AU494:AV494"/>
    <mergeCell ref="AW494:AX494"/>
    <mergeCell ref="AZ494:BA494"/>
    <mergeCell ref="G495:M495"/>
    <mergeCell ref="N495:O495"/>
    <mergeCell ref="Q495:R495"/>
    <mergeCell ref="S495:T495"/>
    <mergeCell ref="V495:W495"/>
    <mergeCell ref="X495:Y495"/>
    <mergeCell ref="AA495:AB495"/>
    <mergeCell ref="AC495:AD495"/>
    <mergeCell ref="AF495:AG495"/>
    <mergeCell ref="AH495:AI495"/>
    <mergeCell ref="AK495:AL495"/>
    <mergeCell ref="AM495:AN495"/>
    <mergeCell ref="AP495:AQ495"/>
    <mergeCell ref="AR495:AS495"/>
    <mergeCell ref="AU495:AV495"/>
    <mergeCell ref="AW495:AX495"/>
    <mergeCell ref="AZ495:BA495"/>
    <mergeCell ref="G496:M496"/>
    <mergeCell ref="N496:O496"/>
    <mergeCell ref="Q496:R496"/>
    <mergeCell ref="S496:T496"/>
    <mergeCell ref="V496:W496"/>
    <mergeCell ref="X496:Y496"/>
    <mergeCell ref="AA496:AB496"/>
    <mergeCell ref="AC496:AD496"/>
    <mergeCell ref="AF496:AG496"/>
    <mergeCell ref="AH496:AI496"/>
    <mergeCell ref="AK496:AL496"/>
    <mergeCell ref="AM496:AN496"/>
    <mergeCell ref="AP496:AQ496"/>
    <mergeCell ref="AR496:AS496"/>
    <mergeCell ref="AU496:AV496"/>
    <mergeCell ref="AW496:AX496"/>
    <mergeCell ref="AZ496:BA496"/>
    <mergeCell ref="G497:M497"/>
    <mergeCell ref="N497:O497"/>
    <mergeCell ref="Q497:R497"/>
    <mergeCell ref="S497:T497"/>
    <mergeCell ref="V497:W497"/>
    <mergeCell ref="X497:Y497"/>
    <mergeCell ref="AA497:AB497"/>
    <mergeCell ref="AC497:AD497"/>
    <mergeCell ref="AF497:AG497"/>
    <mergeCell ref="AH497:AI497"/>
    <mergeCell ref="AK497:AL497"/>
    <mergeCell ref="AM497:AN497"/>
    <mergeCell ref="AP497:AQ497"/>
    <mergeCell ref="AR497:AS497"/>
    <mergeCell ref="AU497:AV497"/>
    <mergeCell ref="AW497:AX497"/>
    <mergeCell ref="AZ497:BA497"/>
    <mergeCell ref="G498:M498"/>
    <mergeCell ref="N498:O498"/>
    <mergeCell ref="Q498:R498"/>
    <mergeCell ref="S498:T498"/>
    <mergeCell ref="V498:W498"/>
    <mergeCell ref="X498:Y498"/>
    <mergeCell ref="AA498:AB498"/>
    <mergeCell ref="AC498:AD498"/>
    <mergeCell ref="AF498:AG498"/>
    <mergeCell ref="AH498:AI498"/>
    <mergeCell ref="AK498:AL498"/>
    <mergeCell ref="AM498:AN498"/>
    <mergeCell ref="AP498:AQ498"/>
    <mergeCell ref="AR498:AS498"/>
    <mergeCell ref="AU498:AV498"/>
    <mergeCell ref="AW498:AX498"/>
    <mergeCell ref="AZ498:BA498"/>
    <mergeCell ref="G499:M499"/>
    <mergeCell ref="N499:O499"/>
    <mergeCell ref="Q499:R499"/>
    <mergeCell ref="S499:T499"/>
    <mergeCell ref="V499:W499"/>
    <mergeCell ref="X499:Y499"/>
    <mergeCell ref="AA499:AB499"/>
    <mergeCell ref="AC499:AD499"/>
    <mergeCell ref="AF499:AG499"/>
    <mergeCell ref="AH499:AI499"/>
    <mergeCell ref="AK499:AL499"/>
    <mergeCell ref="AM499:AN499"/>
    <mergeCell ref="AP499:AQ499"/>
    <mergeCell ref="AR499:AS499"/>
    <mergeCell ref="AU499:AV499"/>
    <mergeCell ref="AW499:AX499"/>
    <mergeCell ref="AZ499:BA499"/>
    <mergeCell ref="G500:M500"/>
    <mergeCell ref="N500:O500"/>
    <mergeCell ref="Q500:R500"/>
    <mergeCell ref="S500:T500"/>
    <mergeCell ref="V500:W500"/>
    <mergeCell ref="X500:Y500"/>
    <mergeCell ref="AA500:AB500"/>
    <mergeCell ref="AC500:AD500"/>
    <mergeCell ref="AF500:AG500"/>
    <mergeCell ref="AH500:AI500"/>
    <mergeCell ref="AK500:AL500"/>
    <mergeCell ref="AM500:AN500"/>
    <mergeCell ref="AP500:AQ500"/>
    <mergeCell ref="AR500:AS500"/>
    <mergeCell ref="AU500:AV500"/>
    <mergeCell ref="AW500:AX500"/>
    <mergeCell ref="AZ500:BA500"/>
    <mergeCell ref="G501:M501"/>
    <mergeCell ref="N501:O501"/>
    <mergeCell ref="Q501:R501"/>
    <mergeCell ref="S501:T501"/>
    <mergeCell ref="V501:W501"/>
    <mergeCell ref="X501:Y501"/>
    <mergeCell ref="AA501:AB501"/>
    <mergeCell ref="AC501:AD501"/>
    <mergeCell ref="AF501:AG501"/>
    <mergeCell ref="AH501:AI501"/>
    <mergeCell ref="AK501:AL501"/>
    <mergeCell ref="AM501:AN501"/>
    <mergeCell ref="AP501:AQ501"/>
    <mergeCell ref="AR501:AS501"/>
    <mergeCell ref="AU501:AV501"/>
    <mergeCell ref="AW501:AX501"/>
    <mergeCell ref="AZ501:BA501"/>
    <mergeCell ref="G502:M502"/>
    <mergeCell ref="N502:O502"/>
    <mergeCell ref="Q502:R502"/>
    <mergeCell ref="S502:T502"/>
    <mergeCell ref="V502:W502"/>
    <mergeCell ref="X502:Y502"/>
    <mergeCell ref="AA502:AB502"/>
    <mergeCell ref="AC502:AD502"/>
    <mergeCell ref="AF502:AG502"/>
    <mergeCell ref="AH502:AI502"/>
    <mergeCell ref="AK502:AL502"/>
    <mergeCell ref="AM502:AN502"/>
    <mergeCell ref="AP502:AQ502"/>
    <mergeCell ref="AR502:AS502"/>
    <mergeCell ref="AU502:AV502"/>
    <mergeCell ref="AW502:AX502"/>
    <mergeCell ref="AZ502:BA502"/>
    <mergeCell ref="G503:M503"/>
    <mergeCell ref="N503:O503"/>
    <mergeCell ref="Q503:R503"/>
    <mergeCell ref="S503:T503"/>
    <mergeCell ref="V503:W503"/>
    <mergeCell ref="X503:Y503"/>
    <mergeCell ref="AA503:AB503"/>
    <mergeCell ref="AC503:AD503"/>
    <mergeCell ref="AF503:AG503"/>
    <mergeCell ref="AH503:AI503"/>
    <mergeCell ref="AK503:AL503"/>
    <mergeCell ref="AM503:AN503"/>
    <mergeCell ref="AP503:AQ503"/>
    <mergeCell ref="AR503:AS503"/>
    <mergeCell ref="AU503:AV503"/>
    <mergeCell ref="AW503:AX503"/>
    <mergeCell ref="AZ503:BA503"/>
    <mergeCell ref="G504:M504"/>
    <mergeCell ref="N504:O504"/>
    <mergeCell ref="Q504:R504"/>
    <mergeCell ref="S504:T504"/>
    <mergeCell ref="V504:W504"/>
    <mergeCell ref="X504:Y504"/>
    <mergeCell ref="AA504:AB504"/>
    <mergeCell ref="AC504:AD504"/>
    <mergeCell ref="AF504:AG504"/>
    <mergeCell ref="AH504:AI504"/>
    <mergeCell ref="AK504:AL504"/>
    <mergeCell ref="AM504:AN504"/>
    <mergeCell ref="AP504:AQ504"/>
    <mergeCell ref="AR504:AS504"/>
    <mergeCell ref="AU504:AV504"/>
    <mergeCell ref="AW504:AX504"/>
    <mergeCell ref="AZ504:BA504"/>
    <mergeCell ref="G505:M505"/>
    <mergeCell ref="N505:O505"/>
    <mergeCell ref="Q505:R505"/>
    <mergeCell ref="S505:T505"/>
    <mergeCell ref="V505:W505"/>
    <mergeCell ref="X505:Y505"/>
    <mergeCell ref="AA505:AB505"/>
    <mergeCell ref="AC505:AD505"/>
    <mergeCell ref="AF505:AG505"/>
    <mergeCell ref="AH505:AI505"/>
    <mergeCell ref="AK505:AL505"/>
    <mergeCell ref="AM505:AN505"/>
    <mergeCell ref="AP505:AQ505"/>
    <mergeCell ref="AR505:AS505"/>
    <mergeCell ref="AU505:AV505"/>
    <mergeCell ref="AW505:AX505"/>
    <mergeCell ref="AZ505:BA505"/>
    <mergeCell ref="G506:M506"/>
    <mergeCell ref="N506:O506"/>
    <mergeCell ref="Q506:R506"/>
    <mergeCell ref="S506:T506"/>
    <mergeCell ref="V506:W506"/>
    <mergeCell ref="X506:Y506"/>
    <mergeCell ref="AA506:AB506"/>
    <mergeCell ref="AC506:AD506"/>
    <mergeCell ref="AF506:AG506"/>
    <mergeCell ref="AH506:AI506"/>
    <mergeCell ref="AK506:AL506"/>
    <mergeCell ref="AM506:AN506"/>
    <mergeCell ref="AP506:AQ506"/>
    <mergeCell ref="AR506:AS506"/>
    <mergeCell ref="AU506:AV506"/>
    <mergeCell ref="AW506:AX506"/>
    <mergeCell ref="AZ506:BA506"/>
    <mergeCell ref="G507:M507"/>
    <mergeCell ref="N507:O507"/>
    <mergeCell ref="Q507:R507"/>
    <mergeCell ref="S507:T507"/>
    <mergeCell ref="V507:W507"/>
    <mergeCell ref="X507:Y507"/>
    <mergeCell ref="AA507:AB507"/>
    <mergeCell ref="AC507:AD507"/>
    <mergeCell ref="AF507:AG507"/>
    <mergeCell ref="AH507:AI507"/>
    <mergeCell ref="AK507:AL507"/>
    <mergeCell ref="AM507:AN507"/>
    <mergeCell ref="AP507:AQ507"/>
    <mergeCell ref="AR507:AS507"/>
    <mergeCell ref="AU507:AV507"/>
    <mergeCell ref="AW507:AX507"/>
    <mergeCell ref="AZ507:BA507"/>
    <mergeCell ref="G508:M508"/>
    <mergeCell ref="N508:O508"/>
    <mergeCell ref="Q508:R508"/>
    <mergeCell ref="S508:T508"/>
    <mergeCell ref="V508:W508"/>
    <mergeCell ref="X508:Y508"/>
    <mergeCell ref="AA508:AB508"/>
    <mergeCell ref="AC508:AD508"/>
    <mergeCell ref="AF508:AG508"/>
    <mergeCell ref="AH508:AI508"/>
    <mergeCell ref="AK508:AL508"/>
    <mergeCell ref="AM508:AN508"/>
    <mergeCell ref="AP508:AQ508"/>
    <mergeCell ref="AR508:AS508"/>
    <mergeCell ref="AU508:AV508"/>
    <mergeCell ref="AW508:AX508"/>
    <mergeCell ref="AZ508:BA508"/>
    <mergeCell ref="G509:M509"/>
    <mergeCell ref="N509:O509"/>
    <mergeCell ref="Q509:R509"/>
    <mergeCell ref="S509:T509"/>
    <mergeCell ref="V509:W509"/>
    <mergeCell ref="X509:Y509"/>
    <mergeCell ref="AA509:AB509"/>
    <mergeCell ref="AC509:AD509"/>
    <mergeCell ref="AF509:AG509"/>
    <mergeCell ref="AH509:AI509"/>
    <mergeCell ref="AK509:AL509"/>
    <mergeCell ref="AM509:AN509"/>
    <mergeCell ref="AP509:AQ509"/>
    <mergeCell ref="AR509:AS509"/>
    <mergeCell ref="AU509:AV509"/>
    <mergeCell ref="AW509:AX509"/>
    <mergeCell ref="AZ509:BA509"/>
    <mergeCell ref="G510:M510"/>
    <mergeCell ref="N510:O510"/>
    <mergeCell ref="Q510:R510"/>
    <mergeCell ref="S510:T510"/>
    <mergeCell ref="V510:W510"/>
    <mergeCell ref="X510:Y510"/>
    <mergeCell ref="AA510:AB510"/>
    <mergeCell ref="AC510:AD510"/>
    <mergeCell ref="AF510:AG510"/>
    <mergeCell ref="AH510:AI510"/>
    <mergeCell ref="AK510:AL510"/>
    <mergeCell ref="AM510:AN510"/>
    <mergeCell ref="AP510:AQ510"/>
    <mergeCell ref="AR510:AS510"/>
    <mergeCell ref="AU510:AV510"/>
    <mergeCell ref="AW510:AX510"/>
    <mergeCell ref="AZ510:BA510"/>
    <mergeCell ref="G511:M511"/>
    <mergeCell ref="N511:O511"/>
    <mergeCell ref="Q511:R511"/>
    <mergeCell ref="S511:T511"/>
    <mergeCell ref="V511:W511"/>
    <mergeCell ref="X511:Y511"/>
    <mergeCell ref="AA511:AB511"/>
    <mergeCell ref="AC511:AD511"/>
    <mergeCell ref="AF511:AG511"/>
    <mergeCell ref="AH511:AI511"/>
    <mergeCell ref="AK511:AL511"/>
    <mergeCell ref="AM511:AN511"/>
    <mergeCell ref="AP511:AQ511"/>
    <mergeCell ref="AR511:AS511"/>
    <mergeCell ref="AU511:AV511"/>
    <mergeCell ref="AW511:AX511"/>
    <mergeCell ref="AZ511:BA511"/>
    <mergeCell ref="G512:M512"/>
    <mergeCell ref="N512:O512"/>
    <mergeCell ref="Q512:R512"/>
    <mergeCell ref="S512:T512"/>
    <mergeCell ref="V512:W512"/>
    <mergeCell ref="X512:Y512"/>
    <mergeCell ref="AA512:AB512"/>
    <mergeCell ref="AC512:AD512"/>
    <mergeCell ref="AF512:AG512"/>
    <mergeCell ref="AH512:AI512"/>
    <mergeCell ref="AK512:AL512"/>
    <mergeCell ref="AM512:AN512"/>
    <mergeCell ref="AP512:AQ512"/>
    <mergeCell ref="AR512:AS512"/>
    <mergeCell ref="AU512:AV512"/>
    <mergeCell ref="AW512:AX512"/>
    <mergeCell ref="AZ512:BA512"/>
    <mergeCell ref="G513:M513"/>
    <mergeCell ref="N513:O513"/>
    <mergeCell ref="Q513:R513"/>
    <mergeCell ref="S513:T513"/>
    <mergeCell ref="V513:W513"/>
    <mergeCell ref="X513:Y513"/>
    <mergeCell ref="AA513:AB513"/>
    <mergeCell ref="AC513:AD513"/>
    <mergeCell ref="AF513:AG513"/>
    <mergeCell ref="AH513:AI513"/>
    <mergeCell ref="AK513:AL513"/>
    <mergeCell ref="AM513:AN513"/>
    <mergeCell ref="AP513:AQ513"/>
    <mergeCell ref="AR513:AS513"/>
    <mergeCell ref="AU513:AV513"/>
    <mergeCell ref="AW513:AX513"/>
    <mergeCell ref="AZ513:BA513"/>
    <mergeCell ref="G514:M514"/>
    <mergeCell ref="N514:O514"/>
    <mergeCell ref="Q514:R514"/>
    <mergeCell ref="S514:T514"/>
    <mergeCell ref="V514:W514"/>
    <mergeCell ref="X514:Y514"/>
    <mergeCell ref="AA514:AB514"/>
    <mergeCell ref="AC514:AD514"/>
    <mergeCell ref="AF514:AG514"/>
    <mergeCell ref="AH514:AI514"/>
    <mergeCell ref="AK514:AL514"/>
    <mergeCell ref="AM514:AN514"/>
    <mergeCell ref="AP514:AQ514"/>
    <mergeCell ref="AR514:AS514"/>
    <mergeCell ref="AU514:AV514"/>
    <mergeCell ref="AW514:AX514"/>
    <mergeCell ref="AZ514:BA514"/>
    <mergeCell ref="G515:M515"/>
    <mergeCell ref="N515:O515"/>
    <mergeCell ref="Q515:R515"/>
    <mergeCell ref="S515:T515"/>
    <mergeCell ref="V515:W515"/>
    <mergeCell ref="X515:Y515"/>
    <mergeCell ref="AA515:AB515"/>
    <mergeCell ref="AC515:AD515"/>
    <mergeCell ref="AF515:AG515"/>
    <mergeCell ref="AH515:AI515"/>
    <mergeCell ref="AK515:AL515"/>
    <mergeCell ref="AM515:AN515"/>
    <mergeCell ref="AP515:AQ515"/>
    <mergeCell ref="AR515:AS515"/>
    <mergeCell ref="AU515:AV515"/>
    <mergeCell ref="AW515:AX515"/>
    <mergeCell ref="AZ515:BA515"/>
    <mergeCell ref="G516:M516"/>
    <mergeCell ref="N516:O516"/>
    <mergeCell ref="Q516:R516"/>
    <mergeCell ref="S516:T516"/>
    <mergeCell ref="V516:W516"/>
    <mergeCell ref="X516:Y516"/>
    <mergeCell ref="AA516:AB516"/>
    <mergeCell ref="AC516:AD516"/>
    <mergeCell ref="AF516:AG516"/>
    <mergeCell ref="AH516:AI516"/>
    <mergeCell ref="AK516:AL516"/>
    <mergeCell ref="AM516:AN516"/>
    <mergeCell ref="AP516:AQ516"/>
    <mergeCell ref="AR516:AS516"/>
    <mergeCell ref="AU516:AV516"/>
    <mergeCell ref="AW516:AX516"/>
    <mergeCell ref="AZ516:BA516"/>
    <mergeCell ref="G517:M517"/>
    <mergeCell ref="N517:O517"/>
    <mergeCell ref="Q517:R517"/>
    <mergeCell ref="S517:T517"/>
    <mergeCell ref="V517:W517"/>
    <mergeCell ref="X517:Y517"/>
    <mergeCell ref="AA517:AB517"/>
    <mergeCell ref="AC517:AD517"/>
    <mergeCell ref="AF517:AG517"/>
    <mergeCell ref="AH517:AI517"/>
    <mergeCell ref="AK517:AL517"/>
    <mergeCell ref="AM517:AN517"/>
    <mergeCell ref="AP517:AQ517"/>
    <mergeCell ref="AR517:AS517"/>
    <mergeCell ref="AU517:AV517"/>
    <mergeCell ref="AW517:AX517"/>
    <mergeCell ref="AZ517:BA517"/>
    <mergeCell ref="G518:M518"/>
    <mergeCell ref="N518:O518"/>
    <mergeCell ref="Q518:R518"/>
    <mergeCell ref="S518:T518"/>
    <mergeCell ref="V518:W518"/>
    <mergeCell ref="X518:Y518"/>
    <mergeCell ref="AA518:AB518"/>
    <mergeCell ref="AC518:AD518"/>
    <mergeCell ref="AF518:AG518"/>
    <mergeCell ref="AH518:AI518"/>
    <mergeCell ref="AK518:AL518"/>
    <mergeCell ref="AM518:AN518"/>
    <mergeCell ref="AP518:AQ518"/>
    <mergeCell ref="AR518:AS518"/>
    <mergeCell ref="AU518:AV518"/>
    <mergeCell ref="AW518:AX518"/>
    <mergeCell ref="AZ518:BA518"/>
    <mergeCell ref="G519:M519"/>
    <mergeCell ref="N519:O519"/>
    <mergeCell ref="Q519:R519"/>
    <mergeCell ref="S519:T519"/>
    <mergeCell ref="V519:W519"/>
    <mergeCell ref="X519:Y519"/>
    <mergeCell ref="AA519:AB519"/>
    <mergeCell ref="AC519:AD519"/>
    <mergeCell ref="AF519:AG519"/>
    <mergeCell ref="AH519:AI519"/>
    <mergeCell ref="AK519:AL519"/>
    <mergeCell ref="AM519:AN519"/>
    <mergeCell ref="AP519:AQ519"/>
    <mergeCell ref="AR519:AS519"/>
    <mergeCell ref="AU519:AV519"/>
    <mergeCell ref="AW519:AX519"/>
    <mergeCell ref="AZ519:BA519"/>
    <mergeCell ref="G520:M520"/>
    <mergeCell ref="N520:O520"/>
    <mergeCell ref="Q520:R520"/>
    <mergeCell ref="S520:T520"/>
    <mergeCell ref="V520:W520"/>
    <mergeCell ref="X520:Y520"/>
    <mergeCell ref="AA520:AB520"/>
    <mergeCell ref="AC520:AD520"/>
    <mergeCell ref="AF520:AG520"/>
    <mergeCell ref="AH520:AI520"/>
    <mergeCell ref="AK520:AL520"/>
    <mergeCell ref="AM520:AN520"/>
    <mergeCell ref="AP520:AQ520"/>
    <mergeCell ref="AR520:AS520"/>
    <mergeCell ref="AU520:AV520"/>
    <mergeCell ref="AW520:AX520"/>
    <mergeCell ref="AZ520:BA520"/>
    <mergeCell ref="G521:M521"/>
    <mergeCell ref="N521:O521"/>
    <mergeCell ref="Q521:R521"/>
    <mergeCell ref="S521:T521"/>
    <mergeCell ref="V521:W521"/>
    <mergeCell ref="X521:Y521"/>
    <mergeCell ref="AA521:AB521"/>
    <mergeCell ref="AC521:AD521"/>
    <mergeCell ref="AF521:AG521"/>
    <mergeCell ref="AH521:AI521"/>
    <mergeCell ref="AK521:AL521"/>
    <mergeCell ref="AM521:AN521"/>
    <mergeCell ref="AP521:AQ521"/>
    <mergeCell ref="AR521:AS521"/>
    <mergeCell ref="AU521:AV521"/>
    <mergeCell ref="AW521:AX521"/>
    <mergeCell ref="AZ521:BA521"/>
    <mergeCell ref="G522:M522"/>
    <mergeCell ref="N522:O522"/>
    <mergeCell ref="Q522:R522"/>
    <mergeCell ref="S522:T522"/>
    <mergeCell ref="V522:W522"/>
    <mergeCell ref="X522:Y522"/>
    <mergeCell ref="AA522:AB522"/>
    <mergeCell ref="AC522:AD522"/>
    <mergeCell ref="AF522:AG522"/>
    <mergeCell ref="AH522:AI522"/>
    <mergeCell ref="AK522:AL522"/>
    <mergeCell ref="AM522:AN522"/>
    <mergeCell ref="AP522:AQ522"/>
    <mergeCell ref="AR522:AS522"/>
    <mergeCell ref="AU522:AV522"/>
    <mergeCell ref="AW522:AX522"/>
    <mergeCell ref="AZ522:BA522"/>
    <mergeCell ref="G523:M523"/>
    <mergeCell ref="N523:O523"/>
    <mergeCell ref="Q523:R523"/>
    <mergeCell ref="S523:T523"/>
    <mergeCell ref="V523:W523"/>
    <mergeCell ref="X523:Y523"/>
    <mergeCell ref="AA523:AB523"/>
    <mergeCell ref="AC523:AD523"/>
    <mergeCell ref="AF523:AG523"/>
    <mergeCell ref="AH523:AI523"/>
    <mergeCell ref="AK523:AL523"/>
    <mergeCell ref="AM523:AN523"/>
    <mergeCell ref="AP523:AQ523"/>
    <mergeCell ref="AR523:AS523"/>
    <mergeCell ref="AU523:AV523"/>
    <mergeCell ref="AW523:AX523"/>
    <mergeCell ref="AZ523:BA523"/>
    <mergeCell ref="G524:M524"/>
    <mergeCell ref="N524:O524"/>
    <mergeCell ref="Q524:R524"/>
    <mergeCell ref="S524:T524"/>
    <mergeCell ref="V524:W524"/>
    <mergeCell ref="X524:Y524"/>
    <mergeCell ref="AA524:AB524"/>
    <mergeCell ref="AC524:AD524"/>
    <mergeCell ref="AF524:AG524"/>
    <mergeCell ref="AH524:AI524"/>
    <mergeCell ref="AK524:AL524"/>
    <mergeCell ref="AM524:AN524"/>
    <mergeCell ref="AP524:AQ524"/>
    <mergeCell ref="AR524:AS524"/>
    <mergeCell ref="AU524:AV524"/>
    <mergeCell ref="AW524:AX524"/>
    <mergeCell ref="AZ524:BA524"/>
    <mergeCell ref="G525:M525"/>
    <mergeCell ref="N525:O525"/>
    <mergeCell ref="Q525:R525"/>
    <mergeCell ref="S525:T525"/>
    <mergeCell ref="V525:W525"/>
    <mergeCell ref="X525:Y525"/>
    <mergeCell ref="AA525:AB525"/>
    <mergeCell ref="AC525:AD525"/>
    <mergeCell ref="AF525:AG525"/>
    <mergeCell ref="AH525:AI525"/>
    <mergeCell ref="AK525:AL525"/>
    <mergeCell ref="AM525:AN525"/>
    <mergeCell ref="AP525:AQ525"/>
    <mergeCell ref="AR525:AS525"/>
    <mergeCell ref="AU525:AV525"/>
    <mergeCell ref="AW525:AX525"/>
    <mergeCell ref="AZ525:BA525"/>
    <mergeCell ref="G526:M526"/>
    <mergeCell ref="N526:O526"/>
    <mergeCell ref="Q526:R526"/>
    <mergeCell ref="S526:T526"/>
    <mergeCell ref="V526:W526"/>
    <mergeCell ref="X526:Y526"/>
    <mergeCell ref="AA526:AB526"/>
    <mergeCell ref="AC526:AD526"/>
    <mergeCell ref="AF526:AG526"/>
    <mergeCell ref="AH526:AI526"/>
    <mergeCell ref="AK526:AL526"/>
    <mergeCell ref="AM526:AN526"/>
    <mergeCell ref="AP526:AQ526"/>
    <mergeCell ref="AR526:AS526"/>
    <mergeCell ref="AU526:AV526"/>
    <mergeCell ref="AW526:AX526"/>
    <mergeCell ref="AZ526:BA526"/>
    <mergeCell ref="G527:M527"/>
    <mergeCell ref="N527:O527"/>
    <mergeCell ref="Q527:R527"/>
    <mergeCell ref="S527:T527"/>
    <mergeCell ref="V527:W527"/>
    <mergeCell ref="X527:Y527"/>
    <mergeCell ref="AA527:AB527"/>
    <mergeCell ref="AC527:AD527"/>
    <mergeCell ref="AF527:AG527"/>
    <mergeCell ref="AH527:AI527"/>
    <mergeCell ref="AK527:AL527"/>
    <mergeCell ref="AM527:AN527"/>
    <mergeCell ref="AP527:AQ527"/>
    <mergeCell ref="AR527:AS527"/>
    <mergeCell ref="AU527:AV527"/>
    <mergeCell ref="AW527:AX527"/>
    <mergeCell ref="AZ527:BA527"/>
    <mergeCell ref="G528:M528"/>
    <mergeCell ref="N528:O528"/>
    <mergeCell ref="Q528:R528"/>
    <mergeCell ref="S528:T528"/>
    <mergeCell ref="V528:W528"/>
    <mergeCell ref="X528:Y528"/>
    <mergeCell ref="AA528:AB528"/>
    <mergeCell ref="AC528:AD528"/>
    <mergeCell ref="AF528:AG528"/>
    <mergeCell ref="AH528:AI528"/>
    <mergeCell ref="AK528:AL528"/>
    <mergeCell ref="AM528:AN528"/>
    <mergeCell ref="AP528:AQ528"/>
    <mergeCell ref="AR528:AS528"/>
    <mergeCell ref="AU528:AV528"/>
    <mergeCell ref="AW528:AX528"/>
    <mergeCell ref="AZ528:BA528"/>
    <mergeCell ref="G529:M529"/>
    <mergeCell ref="N529:O529"/>
    <mergeCell ref="Q529:R529"/>
    <mergeCell ref="S529:T529"/>
    <mergeCell ref="V529:W529"/>
    <mergeCell ref="X529:Y529"/>
    <mergeCell ref="AA529:AB529"/>
    <mergeCell ref="AC529:AD529"/>
    <mergeCell ref="AF529:AG529"/>
    <mergeCell ref="AH529:AI529"/>
    <mergeCell ref="AK529:AL529"/>
    <mergeCell ref="AM529:AN529"/>
    <mergeCell ref="AP529:AQ529"/>
    <mergeCell ref="AR529:AS529"/>
    <mergeCell ref="AU529:AV529"/>
    <mergeCell ref="AW529:AX529"/>
    <mergeCell ref="AZ529:BA529"/>
    <mergeCell ref="G530:M530"/>
    <mergeCell ref="N530:O530"/>
    <mergeCell ref="Q530:R530"/>
    <mergeCell ref="S530:T530"/>
    <mergeCell ref="V530:W530"/>
    <mergeCell ref="X530:Y530"/>
    <mergeCell ref="AA530:AB530"/>
    <mergeCell ref="AC530:AD530"/>
    <mergeCell ref="AF530:AG530"/>
    <mergeCell ref="AH530:AI530"/>
    <mergeCell ref="AK530:AL530"/>
    <mergeCell ref="AM530:AN530"/>
    <mergeCell ref="AP530:AQ530"/>
    <mergeCell ref="AR530:AS530"/>
    <mergeCell ref="AU530:AV530"/>
    <mergeCell ref="AW530:AX530"/>
    <mergeCell ref="AZ530:BA530"/>
    <mergeCell ref="G531:M531"/>
    <mergeCell ref="N531:O531"/>
    <mergeCell ref="Q531:R531"/>
    <mergeCell ref="S531:T531"/>
    <mergeCell ref="V531:W531"/>
    <mergeCell ref="X531:Y531"/>
    <mergeCell ref="AA531:AB531"/>
    <mergeCell ref="AC531:AD531"/>
    <mergeCell ref="AF531:AG531"/>
    <mergeCell ref="AH531:AI531"/>
    <mergeCell ref="AK531:AL531"/>
    <mergeCell ref="AM531:AN531"/>
    <mergeCell ref="AP531:AQ531"/>
    <mergeCell ref="AR531:AS531"/>
    <mergeCell ref="AU531:AV531"/>
    <mergeCell ref="AW531:AX531"/>
    <mergeCell ref="AZ531:BA531"/>
    <mergeCell ref="G532:M532"/>
    <mergeCell ref="N532:O532"/>
    <mergeCell ref="Q532:R532"/>
    <mergeCell ref="S532:T532"/>
    <mergeCell ref="V532:W532"/>
    <mergeCell ref="X532:Y532"/>
    <mergeCell ref="AA532:AB532"/>
    <mergeCell ref="AC532:AD532"/>
    <mergeCell ref="AF532:AG532"/>
    <mergeCell ref="AH532:AI532"/>
    <mergeCell ref="AK532:AL532"/>
    <mergeCell ref="AM532:AN532"/>
    <mergeCell ref="AP532:AQ532"/>
    <mergeCell ref="AR532:AS532"/>
    <mergeCell ref="AU532:AV532"/>
    <mergeCell ref="AW532:AX532"/>
    <mergeCell ref="AZ532:BA532"/>
    <mergeCell ref="G533:M533"/>
    <mergeCell ref="N533:O533"/>
    <mergeCell ref="Q533:R533"/>
    <mergeCell ref="S533:T533"/>
    <mergeCell ref="V533:W533"/>
    <mergeCell ref="X533:Y533"/>
    <mergeCell ref="AA533:AB533"/>
    <mergeCell ref="AC533:AD533"/>
    <mergeCell ref="AF533:AG533"/>
    <mergeCell ref="AH533:AI533"/>
    <mergeCell ref="AK533:AL533"/>
    <mergeCell ref="AM533:AN533"/>
    <mergeCell ref="AP533:AQ533"/>
    <mergeCell ref="AR533:AS533"/>
    <mergeCell ref="AU533:AV533"/>
    <mergeCell ref="AW533:AX533"/>
    <mergeCell ref="AZ533:BA533"/>
    <mergeCell ref="G534:M534"/>
    <mergeCell ref="N534:O534"/>
    <mergeCell ref="Q534:R534"/>
    <mergeCell ref="S534:T534"/>
    <mergeCell ref="V534:W534"/>
    <mergeCell ref="X534:Y534"/>
    <mergeCell ref="AA534:AB534"/>
    <mergeCell ref="AC534:AD534"/>
    <mergeCell ref="AF534:AG534"/>
    <mergeCell ref="AH534:AI534"/>
    <mergeCell ref="AK534:AL534"/>
    <mergeCell ref="AM534:AN534"/>
    <mergeCell ref="AP534:AQ534"/>
    <mergeCell ref="AR534:AS534"/>
    <mergeCell ref="AU534:AV534"/>
    <mergeCell ref="AW534:AX534"/>
    <mergeCell ref="AZ534:BA534"/>
    <mergeCell ref="G535:M535"/>
    <mergeCell ref="N535:O535"/>
    <mergeCell ref="Q535:R535"/>
    <mergeCell ref="S535:T535"/>
    <mergeCell ref="V535:W535"/>
    <mergeCell ref="X535:Y535"/>
    <mergeCell ref="AA535:AB535"/>
    <mergeCell ref="AC535:AD535"/>
    <mergeCell ref="AF535:AG535"/>
    <mergeCell ref="AH535:AI535"/>
    <mergeCell ref="AK535:AL535"/>
    <mergeCell ref="AM535:AN535"/>
    <mergeCell ref="AP535:AQ535"/>
    <mergeCell ref="AR535:AS535"/>
    <mergeCell ref="AU535:AV535"/>
    <mergeCell ref="AW535:AX535"/>
    <mergeCell ref="AZ535:BA535"/>
    <mergeCell ref="G536:M536"/>
    <mergeCell ref="N536:O536"/>
    <mergeCell ref="Q536:R536"/>
    <mergeCell ref="S536:T536"/>
    <mergeCell ref="V536:W536"/>
    <mergeCell ref="X536:Y536"/>
    <mergeCell ref="AA536:AB536"/>
    <mergeCell ref="AC536:AD536"/>
    <mergeCell ref="AF536:AG536"/>
    <mergeCell ref="AH536:AI536"/>
    <mergeCell ref="AK536:AL536"/>
    <mergeCell ref="AM536:AN536"/>
    <mergeCell ref="AP536:AQ536"/>
    <mergeCell ref="AR536:AS536"/>
    <mergeCell ref="AU536:AV536"/>
    <mergeCell ref="AW536:AX536"/>
    <mergeCell ref="AZ536:BA536"/>
    <mergeCell ref="G537:M537"/>
    <mergeCell ref="N537:O537"/>
    <mergeCell ref="Q537:R537"/>
    <mergeCell ref="S537:T537"/>
    <mergeCell ref="V537:W537"/>
    <mergeCell ref="X537:Y537"/>
    <mergeCell ref="AA537:AB537"/>
    <mergeCell ref="AC537:AD537"/>
    <mergeCell ref="AF537:AG537"/>
    <mergeCell ref="AH537:AI537"/>
    <mergeCell ref="AK537:AL537"/>
    <mergeCell ref="AM537:AN537"/>
    <mergeCell ref="AP537:AQ537"/>
    <mergeCell ref="AR537:AS537"/>
    <mergeCell ref="AU537:AV537"/>
    <mergeCell ref="AW537:AX537"/>
    <mergeCell ref="AZ537:BA537"/>
    <mergeCell ref="G538:M538"/>
    <mergeCell ref="N538:O538"/>
    <mergeCell ref="Q538:R538"/>
    <mergeCell ref="S538:T538"/>
    <mergeCell ref="V538:W538"/>
    <mergeCell ref="X538:Y538"/>
    <mergeCell ref="AA538:AB538"/>
    <mergeCell ref="AC538:AD538"/>
    <mergeCell ref="AF538:AG538"/>
    <mergeCell ref="AH538:AI538"/>
    <mergeCell ref="AK538:AL538"/>
    <mergeCell ref="AM538:AN538"/>
    <mergeCell ref="AP538:AQ538"/>
    <mergeCell ref="AR538:AS538"/>
    <mergeCell ref="AU538:AV538"/>
    <mergeCell ref="AW538:AX538"/>
    <mergeCell ref="AZ538:BA538"/>
    <mergeCell ref="G539:M539"/>
    <mergeCell ref="N539:O539"/>
    <mergeCell ref="Q539:R539"/>
    <mergeCell ref="S539:T539"/>
    <mergeCell ref="V539:W539"/>
    <mergeCell ref="X539:Y539"/>
    <mergeCell ref="AA539:AB539"/>
    <mergeCell ref="AC539:AD539"/>
    <mergeCell ref="AF539:AG539"/>
    <mergeCell ref="AH539:AI539"/>
    <mergeCell ref="AK539:AL539"/>
    <mergeCell ref="AM539:AN539"/>
    <mergeCell ref="AP539:AQ539"/>
    <mergeCell ref="AR539:AS539"/>
    <mergeCell ref="AU539:AV539"/>
    <mergeCell ref="AW539:AX539"/>
    <mergeCell ref="AZ539:BA539"/>
    <mergeCell ref="G540:M540"/>
    <mergeCell ref="N540:O540"/>
    <mergeCell ref="Q540:R540"/>
    <mergeCell ref="S540:T540"/>
    <mergeCell ref="V540:W540"/>
    <mergeCell ref="X540:Y540"/>
    <mergeCell ref="AA540:AB540"/>
    <mergeCell ref="AC540:AD540"/>
    <mergeCell ref="AF540:AG540"/>
    <mergeCell ref="AH540:AI540"/>
    <mergeCell ref="AK540:AL540"/>
    <mergeCell ref="AM540:AN540"/>
    <mergeCell ref="AP540:AQ540"/>
    <mergeCell ref="AR540:AS540"/>
    <mergeCell ref="AU540:AV540"/>
    <mergeCell ref="AW540:AX540"/>
    <mergeCell ref="AZ540:BA540"/>
    <mergeCell ref="G541:M541"/>
    <mergeCell ref="N541:O541"/>
    <mergeCell ref="Q541:R541"/>
    <mergeCell ref="S541:T541"/>
    <mergeCell ref="V541:W541"/>
    <mergeCell ref="X541:Y541"/>
    <mergeCell ref="AA541:AB541"/>
    <mergeCell ref="AC541:AD541"/>
    <mergeCell ref="AF541:AG541"/>
    <mergeCell ref="AH541:AI541"/>
    <mergeCell ref="AK541:AL541"/>
    <mergeCell ref="AM541:AN541"/>
    <mergeCell ref="AP541:AQ541"/>
    <mergeCell ref="AR541:AS541"/>
    <mergeCell ref="AU541:AV541"/>
    <mergeCell ref="AW541:AX541"/>
    <mergeCell ref="AZ541:BA541"/>
    <mergeCell ref="G542:M542"/>
    <mergeCell ref="N542:O542"/>
    <mergeCell ref="Q542:R542"/>
    <mergeCell ref="S542:T542"/>
    <mergeCell ref="V542:W542"/>
    <mergeCell ref="X542:Y542"/>
    <mergeCell ref="AA542:AB542"/>
    <mergeCell ref="AC542:AD542"/>
    <mergeCell ref="AF542:AG542"/>
    <mergeCell ref="AH542:AI542"/>
    <mergeCell ref="AK542:AL542"/>
    <mergeCell ref="AM542:AN542"/>
    <mergeCell ref="AP542:AQ542"/>
    <mergeCell ref="AR542:AS542"/>
    <mergeCell ref="AU542:AV542"/>
    <mergeCell ref="AW542:AX542"/>
    <mergeCell ref="AZ542:BA542"/>
    <mergeCell ref="G543:M543"/>
    <mergeCell ref="N543:O543"/>
    <mergeCell ref="Q543:R543"/>
    <mergeCell ref="S543:T543"/>
    <mergeCell ref="V543:W543"/>
    <mergeCell ref="X543:Y543"/>
    <mergeCell ref="AA543:AB543"/>
    <mergeCell ref="AC543:AD543"/>
    <mergeCell ref="AF543:AG543"/>
    <mergeCell ref="AH543:AI543"/>
    <mergeCell ref="AK543:AL543"/>
    <mergeCell ref="AM543:AN543"/>
    <mergeCell ref="AP543:AQ543"/>
    <mergeCell ref="AR543:AS543"/>
    <mergeCell ref="AU543:AV543"/>
    <mergeCell ref="AW543:AX543"/>
    <mergeCell ref="AZ543:BA543"/>
    <mergeCell ref="G544:M544"/>
    <mergeCell ref="N544:O544"/>
    <mergeCell ref="Q544:R544"/>
    <mergeCell ref="S544:T544"/>
    <mergeCell ref="V544:W544"/>
    <mergeCell ref="X544:Y544"/>
    <mergeCell ref="AA544:AB544"/>
    <mergeCell ref="AC544:AD544"/>
    <mergeCell ref="AF544:AG544"/>
    <mergeCell ref="AH544:AI544"/>
    <mergeCell ref="AK544:AL544"/>
    <mergeCell ref="AM544:AN544"/>
    <mergeCell ref="AP544:AQ544"/>
    <mergeCell ref="AR544:AS544"/>
    <mergeCell ref="AU544:AV544"/>
    <mergeCell ref="AW544:AX544"/>
    <mergeCell ref="AZ544:BA544"/>
    <mergeCell ref="G545:M545"/>
    <mergeCell ref="N545:O545"/>
    <mergeCell ref="Q545:R545"/>
    <mergeCell ref="S545:T545"/>
    <mergeCell ref="V545:W545"/>
    <mergeCell ref="X545:Y545"/>
    <mergeCell ref="AA545:AB545"/>
    <mergeCell ref="AC545:AD545"/>
    <mergeCell ref="AF545:AG545"/>
    <mergeCell ref="AH545:AI545"/>
    <mergeCell ref="AK545:AL545"/>
    <mergeCell ref="AM545:AN545"/>
    <mergeCell ref="AP545:AQ545"/>
    <mergeCell ref="AR545:AS545"/>
    <mergeCell ref="AU545:AV545"/>
    <mergeCell ref="AW545:AX545"/>
    <mergeCell ref="AZ545:BA545"/>
    <mergeCell ref="G546:M546"/>
    <mergeCell ref="N546:O546"/>
    <mergeCell ref="Q546:R546"/>
    <mergeCell ref="S546:T546"/>
    <mergeCell ref="V546:W546"/>
    <mergeCell ref="X546:Y546"/>
    <mergeCell ref="AA546:AB546"/>
    <mergeCell ref="AC546:AD546"/>
    <mergeCell ref="AF546:AG546"/>
    <mergeCell ref="AH546:AI546"/>
    <mergeCell ref="AK546:AL546"/>
    <mergeCell ref="AM546:AN546"/>
    <mergeCell ref="AP546:AQ546"/>
    <mergeCell ref="AR546:AS546"/>
    <mergeCell ref="AU546:AV546"/>
    <mergeCell ref="AW546:AX546"/>
    <mergeCell ref="AZ546:BA546"/>
    <mergeCell ref="G547:M547"/>
    <mergeCell ref="N547:O547"/>
    <mergeCell ref="Q547:R547"/>
    <mergeCell ref="S547:T547"/>
    <mergeCell ref="V547:W547"/>
    <mergeCell ref="X547:Y547"/>
    <mergeCell ref="AA547:AB547"/>
    <mergeCell ref="AC547:AD547"/>
    <mergeCell ref="AF547:AG547"/>
    <mergeCell ref="AH547:AI547"/>
    <mergeCell ref="AK547:AL547"/>
    <mergeCell ref="AM547:AN547"/>
    <mergeCell ref="AP547:AQ547"/>
    <mergeCell ref="AR547:AS547"/>
    <mergeCell ref="AU547:AV547"/>
    <mergeCell ref="AW547:AX547"/>
    <mergeCell ref="AZ547:BA547"/>
    <mergeCell ref="G548:M548"/>
    <mergeCell ref="N548:O548"/>
    <mergeCell ref="Q548:R548"/>
    <mergeCell ref="S548:T548"/>
    <mergeCell ref="V548:W548"/>
    <mergeCell ref="X548:Y548"/>
    <mergeCell ref="AA548:AB548"/>
    <mergeCell ref="AC548:AD548"/>
    <mergeCell ref="AF548:AG548"/>
    <mergeCell ref="AH548:AI548"/>
    <mergeCell ref="AK548:AL548"/>
    <mergeCell ref="AM548:AN548"/>
    <mergeCell ref="AP548:AQ548"/>
    <mergeCell ref="AR548:AS548"/>
    <mergeCell ref="AU548:AV548"/>
    <mergeCell ref="AW548:AX548"/>
    <mergeCell ref="AZ548:BA548"/>
    <mergeCell ref="G549:M549"/>
    <mergeCell ref="N549:O549"/>
    <mergeCell ref="Q549:R549"/>
    <mergeCell ref="S549:T549"/>
    <mergeCell ref="V549:W549"/>
    <mergeCell ref="X549:Y549"/>
    <mergeCell ref="AA549:AB549"/>
    <mergeCell ref="AC549:AD549"/>
    <mergeCell ref="AF549:AG549"/>
    <mergeCell ref="AH549:AI549"/>
    <mergeCell ref="AK549:AL549"/>
    <mergeCell ref="AM549:AN549"/>
    <mergeCell ref="AP549:AQ549"/>
    <mergeCell ref="AR549:AS549"/>
    <mergeCell ref="AU549:AV549"/>
    <mergeCell ref="AW549:AX549"/>
    <mergeCell ref="AZ549:BA549"/>
    <mergeCell ref="G550:M550"/>
    <mergeCell ref="N550:O550"/>
    <mergeCell ref="Q550:R550"/>
    <mergeCell ref="S550:T550"/>
    <mergeCell ref="V550:W550"/>
    <mergeCell ref="X550:Y550"/>
    <mergeCell ref="AA550:AB550"/>
    <mergeCell ref="AC550:AD550"/>
    <mergeCell ref="AF550:AG550"/>
    <mergeCell ref="AH550:AI550"/>
    <mergeCell ref="AK550:AL550"/>
    <mergeCell ref="AM550:AN550"/>
    <mergeCell ref="AP550:AQ550"/>
    <mergeCell ref="AR550:AS550"/>
    <mergeCell ref="AU550:AV550"/>
    <mergeCell ref="AW550:AX550"/>
    <mergeCell ref="AZ550:BA550"/>
    <mergeCell ref="G551:M551"/>
    <mergeCell ref="N551:O551"/>
    <mergeCell ref="Q551:R551"/>
    <mergeCell ref="S551:T551"/>
    <mergeCell ref="V551:W551"/>
    <mergeCell ref="X551:Y551"/>
    <mergeCell ref="AA551:AB551"/>
    <mergeCell ref="AC551:AD551"/>
    <mergeCell ref="AF551:AG551"/>
    <mergeCell ref="AH551:AI551"/>
    <mergeCell ref="AK551:AL551"/>
    <mergeCell ref="AM551:AN551"/>
    <mergeCell ref="AP551:AQ551"/>
    <mergeCell ref="AR551:AS551"/>
    <mergeCell ref="AU551:AV551"/>
    <mergeCell ref="AW551:AX551"/>
    <mergeCell ref="AZ551:BA551"/>
    <mergeCell ref="G552:M552"/>
    <mergeCell ref="N552:O552"/>
    <mergeCell ref="Q552:R552"/>
    <mergeCell ref="S552:T552"/>
    <mergeCell ref="V552:W552"/>
    <mergeCell ref="X552:Y552"/>
    <mergeCell ref="AA552:AB552"/>
    <mergeCell ref="AC552:AD552"/>
    <mergeCell ref="AF552:AG552"/>
    <mergeCell ref="AH552:AI552"/>
    <mergeCell ref="AK552:AL552"/>
    <mergeCell ref="AM552:AN552"/>
    <mergeCell ref="AP552:AQ552"/>
    <mergeCell ref="AR552:AS552"/>
    <mergeCell ref="AU552:AV552"/>
    <mergeCell ref="AW552:AX552"/>
    <mergeCell ref="AZ552:BA552"/>
    <mergeCell ref="G553:M553"/>
    <mergeCell ref="N553:O553"/>
    <mergeCell ref="Q553:R553"/>
    <mergeCell ref="S553:T553"/>
    <mergeCell ref="V553:W553"/>
    <mergeCell ref="X553:Y553"/>
    <mergeCell ref="AA553:AB553"/>
    <mergeCell ref="AC553:AD553"/>
    <mergeCell ref="AF553:AG553"/>
    <mergeCell ref="AH553:AI553"/>
    <mergeCell ref="AK553:AL553"/>
    <mergeCell ref="AM553:AN553"/>
    <mergeCell ref="AP553:AQ553"/>
    <mergeCell ref="AR553:AS553"/>
    <mergeCell ref="AU553:AV553"/>
    <mergeCell ref="AW553:AX553"/>
    <mergeCell ref="AZ553:BA553"/>
    <mergeCell ref="G554:M554"/>
    <mergeCell ref="N554:O554"/>
    <mergeCell ref="Q554:R554"/>
    <mergeCell ref="S554:T554"/>
    <mergeCell ref="V554:W554"/>
    <mergeCell ref="X554:Y554"/>
    <mergeCell ref="AA554:AB554"/>
    <mergeCell ref="AC554:AD554"/>
    <mergeCell ref="AF554:AG554"/>
    <mergeCell ref="AH554:AI554"/>
    <mergeCell ref="AK554:AL554"/>
    <mergeCell ref="AM554:AN554"/>
    <mergeCell ref="AP554:AQ554"/>
    <mergeCell ref="AR554:AS554"/>
    <mergeCell ref="AU554:AV554"/>
    <mergeCell ref="AW554:AX554"/>
    <mergeCell ref="AZ554:BA554"/>
    <mergeCell ref="G555:M555"/>
    <mergeCell ref="N555:O555"/>
    <mergeCell ref="Q555:R555"/>
    <mergeCell ref="S555:T555"/>
    <mergeCell ref="V555:W555"/>
    <mergeCell ref="X555:Y555"/>
    <mergeCell ref="AA555:AB555"/>
    <mergeCell ref="AC555:AD555"/>
    <mergeCell ref="AF555:AG555"/>
    <mergeCell ref="AH555:AI555"/>
    <mergeCell ref="AK555:AL555"/>
    <mergeCell ref="AM555:AN555"/>
    <mergeCell ref="AP555:AQ555"/>
    <mergeCell ref="AR555:AS555"/>
    <mergeCell ref="AU555:AV555"/>
    <mergeCell ref="AW555:AX555"/>
    <mergeCell ref="AZ555:BA555"/>
    <mergeCell ref="G556:M556"/>
    <mergeCell ref="N556:O556"/>
    <mergeCell ref="Q556:R556"/>
    <mergeCell ref="S556:T556"/>
    <mergeCell ref="V556:W556"/>
    <mergeCell ref="X556:Y556"/>
    <mergeCell ref="AA556:AB556"/>
    <mergeCell ref="AC556:AD556"/>
    <mergeCell ref="AF556:AG556"/>
    <mergeCell ref="AH556:AI556"/>
    <mergeCell ref="AK556:AL556"/>
    <mergeCell ref="AM556:AN556"/>
    <mergeCell ref="AP556:AQ556"/>
    <mergeCell ref="AR556:AS556"/>
    <mergeCell ref="AU556:AV556"/>
    <mergeCell ref="AW556:AX556"/>
    <mergeCell ref="AZ556:BA556"/>
    <mergeCell ref="G557:M557"/>
    <mergeCell ref="N557:O557"/>
    <mergeCell ref="Q557:R557"/>
    <mergeCell ref="S557:T557"/>
    <mergeCell ref="V557:W557"/>
    <mergeCell ref="X557:Y557"/>
    <mergeCell ref="AA557:AB557"/>
    <mergeCell ref="AC557:AD557"/>
    <mergeCell ref="AF557:AG557"/>
    <mergeCell ref="AH557:AI557"/>
    <mergeCell ref="AK557:AL557"/>
    <mergeCell ref="AM557:AN557"/>
    <mergeCell ref="AP557:AQ557"/>
    <mergeCell ref="AR557:AS557"/>
    <mergeCell ref="AU557:AV557"/>
    <mergeCell ref="AW557:AX557"/>
    <mergeCell ref="AZ557:BA557"/>
    <mergeCell ref="G558:M558"/>
    <mergeCell ref="N558:O558"/>
    <mergeCell ref="Q558:R558"/>
    <mergeCell ref="S558:T558"/>
    <mergeCell ref="V558:W558"/>
    <mergeCell ref="X558:Y558"/>
    <mergeCell ref="AA558:AB558"/>
    <mergeCell ref="AC558:AD558"/>
    <mergeCell ref="AF558:AG558"/>
    <mergeCell ref="AH558:AI558"/>
    <mergeCell ref="AK558:AL558"/>
    <mergeCell ref="AM558:AN558"/>
    <mergeCell ref="AP558:AQ558"/>
    <mergeCell ref="AR558:AS558"/>
    <mergeCell ref="AU558:AV558"/>
    <mergeCell ref="AW558:AX558"/>
    <mergeCell ref="AZ558:BA558"/>
    <mergeCell ref="G559:M559"/>
    <mergeCell ref="N559:O559"/>
    <mergeCell ref="Q559:R559"/>
    <mergeCell ref="S559:T559"/>
    <mergeCell ref="V559:W559"/>
    <mergeCell ref="X559:Y559"/>
    <mergeCell ref="AA559:AB559"/>
    <mergeCell ref="AC559:AD559"/>
    <mergeCell ref="AF559:AG559"/>
    <mergeCell ref="AH559:AI559"/>
    <mergeCell ref="AK559:AL559"/>
    <mergeCell ref="AM559:AN559"/>
    <mergeCell ref="AP559:AQ559"/>
    <mergeCell ref="AR559:AS559"/>
    <mergeCell ref="AU559:AV559"/>
    <mergeCell ref="AW559:AX559"/>
    <mergeCell ref="AZ559:BA559"/>
    <mergeCell ref="G560:M560"/>
    <mergeCell ref="N560:O560"/>
    <mergeCell ref="Q560:R560"/>
    <mergeCell ref="S560:T560"/>
    <mergeCell ref="V560:W560"/>
    <mergeCell ref="X560:Y560"/>
    <mergeCell ref="AA560:AB560"/>
    <mergeCell ref="AC560:AD560"/>
    <mergeCell ref="AF560:AG560"/>
    <mergeCell ref="AH560:AI560"/>
    <mergeCell ref="AK560:AL560"/>
    <mergeCell ref="AM560:AN560"/>
    <mergeCell ref="AP560:AQ560"/>
    <mergeCell ref="AR560:AS560"/>
    <mergeCell ref="AU560:AV560"/>
    <mergeCell ref="AW560:AX560"/>
    <mergeCell ref="AZ560:BA560"/>
    <mergeCell ref="G561:M561"/>
    <mergeCell ref="N561:O561"/>
    <mergeCell ref="Q561:R561"/>
    <mergeCell ref="S561:T561"/>
    <mergeCell ref="V561:W561"/>
    <mergeCell ref="X561:Y561"/>
    <mergeCell ref="AA561:AB561"/>
    <mergeCell ref="AC561:AD561"/>
    <mergeCell ref="AF561:AG561"/>
    <mergeCell ref="AH561:AI561"/>
    <mergeCell ref="AK561:AL561"/>
    <mergeCell ref="AM561:AN561"/>
    <mergeCell ref="AP561:AQ561"/>
    <mergeCell ref="AR561:AS561"/>
    <mergeCell ref="AU561:AV561"/>
    <mergeCell ref="AW561:AX561"/>
    <mergeCell ref="AZ561:BA561"/>
    <mergeCell ref="G562:M562"/>
    <mergeCell ref="N562:O562"/>
    <mergeCell ref="Q562:R562"/>
    <mergeCell ref="S562:T562"/>
    <mergeCell ref="V562:W562"/>
    <mergeCell ref="X562:Y562"/>
    <mergeCell ref="AA562:AB562"/>
    <mergeCell ref="AC562:AD562"/>
    <mergeCell ref="AF562:AG562"/>
    <mergeCell ref="AH562:AI562"/>
    <mergeCell ref="AK562:AL562"/>
    <mergeCell ref="AM562:AN562"/>
    <mergeCell ref="AP562:AQ562"/>
    <mergeCell ref="AR562:AS562"/>
    <mergeCell ref="AU562:AV562"/>
    <mergeCell ref="AW562:AX562"/>
    <mergeCell ref="AZ562:BA562"/>
    <mergeCell ref="G563:M563"/>
    <mergeCell ref="N563:O563"/>
    <mergeCell ref="Q563:R563"/>
    <mergeCell ref="S563:T563"/>
    <mergeCell ref="V563:W563"/>
    <mergeCell ref="X563:Y563"/>
    <mergeCell ref="AA563:AB563"/>
    <mergeCell ref="AC563:AD563"/>
    <mergeCell ref="AF563:AG563"/>
    <mergeCell ref="AH563:AI563"/>
    <mergeCell ref="AK563:AL563"/>
    <mergeCell ref="AM563:AN563"/>
    <mergeCell ref="AP563:AQ563"/>
    <mergeCell ref="AR563:AS563"/>
    <mergeCell ref="AU563:AV563"/>
    <mergeCell ref="AW563:AX563"/>
    <mergeCell ref="AZ563:BA563"/>
    <mergeCell ref="G564:M564"/>
    <mergeCell ref="N564:O564"/>
    <mergeCell ref="Q564:R564"/>
    <mergeCell ref="S564:T564"/>
    <mergeCell ref="V564:W564"/>
    <mergeCell ref="X564:Y564"/>
    <mergeCell ref="AA564:AB564"/>
    <mergeCell ref="AC564:AD564"/>
    <mergeCell ref="AF564:AG564"/>
    <mergeCell ref="AH564:AI564"/>
    <mergeCell ref="AK564:AL564"/>
    <mergeCell ref="AM564:AN564"/>
    <mergeCell ref="AP564:AQ564"/>
    <mergeCell ref="AR564:AS564"/>
    <mergeCell ref="AU564:AV564"/>
    <mergeCell ref="AW564:AX564"/>
    <mergeCell ref="AZ564:BA564"/>
    <mergeCell ref="G565:M565"/>
    <mergeCell ref="N565:O565"/>
    <mergeCell ref="Q565:R565"/>
    <mergeCell ref="S565:T565"/>
    <mergeCell ref="V565:W565"/>
    <mergeCell ref="X565:Y565"/>
    <mergeCell ref="AA565:AB565"/>
    <mergeCell ref="AC565:AD565"/>
    <mergeCell ref="AF565:AG565"/>
    <mergeCell ref="AH565:AI565"/>
    <mergeCell ref="AK565:AL565"/>
    <mergeCell ref="AM565:AN565"/>
    <mergeCell ref="AP565:AQ565"/>
    <mergeCell ref="AR565:AS565"/>
    <mergeCell ref="AU565:AV565"/>
    <mergeCell ref="AW565:AX565"/>
    <mergeCell ref="AZ565:BA565"/>
    <mergeCell ref="G566:M566"/>
    <mergeCell ref="N566:O566"/>
    <mergeCell ref="Q566:R566"/>
    <mergeCell ref="S566:T566"/>
    <mergeCell ref="V566:W566"/>
    <mergeCell ref="X566:Y566"/>
    <mergeCell ref="AA566:AB566"/>
    <mergeCell ref="AC566:AD566"/>
    <mergeCell ref="AF566:AG566"/>
    <mergeCell ref="AH566:AI566"/>
    <mergeCell ref="AK566:AL566"/>
    <mergeCell ref="AM566:AN566"/>
    <mergeCell ref="AP566:AQ566"/>
    <mergeCell ref="AR566:AS566"/>
    <mergeCell ref="AU566:AV566"/>
    <mergeCell ref="AW566:AX566"/>
    <mergeCell ref="AZ566:BA566"/>
    <mergeCell ref="G567:M567"/>
    <mergeCell ref="N567:O567"/>
    <mergeCell ref="Q567:R567"/>
    <mergeCell ref="S567:T567"/>
    <mergeCell ref="V567:W567"/>
    <mergeCell ref="X567:Y567"/>
    <mergeCell ref="AA567:AB567"/>
    <mergeCell ref="AC567:AD567"/>
    <mergeCell ref="AF567:AG567"/>
    <mergeCell ref="AH567:AI567"/>
    <mergeCell ref="AK567:AL567"/>
    <mergeCell ref="AM567:AN567"/>
    <mergeCell ref="AP567:AQ567"/>
    <mergeCell ref="AR567:AS567"/>
    <mergeCell ref="AU567:AV567"/>
    <mergeCell ref="AW567:AX567"/>
    <mergeCell ref="AZ567:BA567"/>
    <mergeCell ref="G568:M568"/>
    <mergeCell ref="N568:O568"/>
    <mergeCell ref="Q568:R568"/>
    <mergeCell ref="S568:T568"/>
    <mergeCell ref="V568:W568"/>
    <mergeCell ref="X568:Y568"/>
    <mergeCell ref="AA568:AB568"/>
    <mergeCell ref="AC568:AD568"/>
    <mergeCell ref="AF568:AG568"/>
    <mergeCell ref="AH568:AI568"/>
    <mergeCell ref="AK568:AL568"/>
    <mergeCell ref="AM568:AN568"/>
    <mergeCell ref="AP568:AQ568"/>
    <mergeCell ref="AR568:AS568"/>
    <mergeCell ref="AU568:AV568"/>
    <mergeCell ref="AW568:AX568"/>
    <mergeCell ref="AZ568:BA568"/>
    <mergeCell ref="G569:M569"/>
    <mergeCell ref="N569:O569"/>
    <mergeCell ref="Q569:R569"/>
    <mergeCell ref="S569:T569"/>
    <mergeCell ref="V569:W569"/>
    <mergeCell ref="X569:Y569"/>
    <mergeCell ref="AA569:AB569"/>
    <mergeCell ref="AC569:AD569"/>
    <mergeCell ref="AF569:AG569"/>
    <mergeCell ref="AH569:AI569"/>
    <mergeCell ref="AK569:AL569"/>
    <mergeCell ref="AM569:AN569"/>
    <mergeCell ref="AP569:AQ569"/>
    <mergeCell ref="AR569:AS569"/>
    <mergeCell ref="AU569:AV569"/>
    <mergeCell ref="AW569:AX569"/>
    <mergeCell ref="AZ569:BA569"/>
    <mergeCell ref="G570:M570"/>
    <mergeCell ref="N570:O570"/>
    <mergeCell ref="Q570:R570"/>
    <mergeCell ref="S570:T570"/>
    <mergeCell ref="V570:W570"/>
    <mergeCell ref="X570:Y570"/>
    <mergeCell ref="AA570:AB570"/>
    <mergeCell ref="AC570:AD570"/>
    <mergeCell ref="AF570:AG570"/>
    <mergeCell ref="AH570:AI570"/>
    <mergeCell ref="AK570:AL570"/>
    <mergeCell ref="AM570:AN570"/>
    <mergeCell ref="AP570:AQ570"/>
    <mergeCell ref="AR570:AS570"/>
    <mergeCell ref="AU570:AV570"/>
    <mergeCell ref="AW570:AX570"/>
    <mergeCell ref="AZ570:BA570"/>
    <mergeCell ref="G571:M571"/>
    <mergeCell ref="N571:O571"/>
    <mergeCell ref="Q571:R571"/>
    <mergeCell ref="S571:T571"/>
    <mergeCell ref="V571:W571"/>
    <mergeCell ref="X571:Y571"/>
    <mergeCell ref="AA571:AB571"/>
    <mergeCell ref="AC571:AD571"/>
    <mergeCell ref="AF571:AG571"/>
    <mergeCell ref="AH571:AI571"/>
    <mergeCell ref="AK571:AL571"/>
    <mergeCell ref="AM571:AN571"/>
    <mergeCell ref="AP571:AQ571"/>
    <mergeCell ref="AR571:AS571"/>
    <mergeCell ref="AU571:AV571"/>
    <mergeCell ref="AW571:AX571"/>
    <mergeCell ref="AZ571:BA571"/>
    <mergeCell ref="G572:M572"/>
    <mergeCell ref="N572:O572"/>
    <mergeCell ref="Q572:R572"/>
    <mergeCell ref="S572:T572"/>
    <mergeCell ref="V572:W572"/>
    <mergeCell ref="X572:Y572"/>
    <mergeCell ref="AA572:AB572"/>
    <mergeCell ref="AC572:AD572"/>
    <mergeCell ref="AF572:AG572"/>
    <mergeCell ref="AH572:AI572"/>
    <mergeCell ref="AK572:AL572"/>
    <mergeCell ref="AM572:AN572"/>
    <mergeCell ref="AP572:AQ572"/>
    <mergeCell ref="AR572:AS572"/>
    <mergeCell ref="AU572:AV572"/>
    <mergeCell ref="AW572:AX572"/>
    <mergeCell ref="AZ572:BA572"/>
    <mergeCell ref="G573:M573"/>
    <mergeCell ref="N573:O573"/>
    <mergeCell ref="Q573:R573"/>
    <mergeCell ref="S573:T573"/>
    <mergeCell ref="V573:W573"/>
    <mergeCell ref="X573:Y573"/>
    <mergeCell ref="AA573:AB573"/>
    <mergeCell ref="AC573:AD573"/>
    <mergeCell ref="AF573:AG573"/>
    <mergeCell ref="AH573:AI573"/>
    <mergeCell ref="AK573:AL573"/>
    <mergeCell ref="AM573:AN573"/>
    <mergeCell ref="AP573:AQ573"/>
    <mergeCell ref="AR573:AS573"/>
    <mergeCell ref="AU573:AV573"/>
    <mergeCell ref="AW573:AX573"/>
    <mergeCell ref="AZ573:BA573"/>
    <mergeCell ref="G574:M574"/>
    <mergeCell ref="N574:O574"/>
    <mergeCell ref="Q574:R574"/>
    <mergeCell ref="S574:T574"/>
    <mergeCell ref="V574:W574"/>
    <mergeCell ref="X574:Y574"/>
    <mergeCell ref="AA574:AB574"/>
    <mergeCell ref="AC574:AD574"/>
    <mergeCell ref="AF574:AG574"/>
    <mergeCell ref="AH574:AI574"/>
    <mergeCell ref="AK574:AL574"/>
    <mergeCell ref="AM574:AN574"/>
    <mergeCell ref="AP574:AQ574"/>
    <mergeCell ref="AR574:AS574"/>
    <mergeCell ref="AU574:AV574"/>
    <mergeCell ref="AW574:AX574"/>
    <mergeCell ref="AZ574:BA574"/>
    <mergeCell ref="G575:M575"/>
    <mergeCell ref="N575:O575"/>
    <mergeCell ref="Q575:R575"/>
    <mergeCell ref="S575:T575"/>
    <mergeCell ref="V575:W575"/>
    <mergeCell ref="X575:Y575"/>
    <mergeCell ref="AA575:AB575"/>
    <mergeCell ref="AC575:AD575"/>
    <mergeCell ref="AF575:AG575"/>
    <mergeCell ref="AH575:AI575"/>
    <mergeCell ref="AK575:AL575"/>
    <mergeCell ref="AM575:AN575"/>
    <mergeCell ref="AP575:AQ575"/>
    <mergeCell ref="AR575:AS575"/>
    <mergeCell ref="AU575:AV575"/>
    <mergeCell ref="AW575:AX575"/>
    <mergeCell ref="AZ575:BA575"/>
    <mergeCell ref="G576:M576"/>
    <mergeCell ref="N576:O576"/>
    <mergeCell ref="Q576:R576"/>
    <mergeCell ref="S576:T576"/>
    <mergeCell ref="V576:W576"/>
    <mergeCell ref="X576:Y576"/>
    <mergeCell ref="AA576:AB576"/>
    <mergeCell ref="AC576:AD576"/>
    <mergeCell ref="AF576:AG576"/>
    <mergeCell ref="AH576:AI576"/>
    <mergeCell ref="AK576:AL576"/>
    <mergeCell ref="AM576:AN576"/>
    <mergeCell ref="AP576:AQ576"/>
    <mergeCell ref="AR576:AS576"/>
    <mergeCell ref="AU576:AV576"/>
    <mergeCell ref="AW576:AX576"/>
    <mergeCell ref="AZ576:BA576"/>
    <mergeCell ref="G577:M577"/>
    <mergeCell ref="N577:O577"/>
    <mergeCell ref="Q577:R577"/>
    <mergeCell ref="S577:T577"/>
    <mergeCell ref="V577:W577"/>
    <mergeCell ref="X577:Y577"/>
    <mergeCell ref="AA577:AB577"/>
    <mergeCell ref="AC577:AD577"/>
    <mergeCell ref="AF577:AG577"/>
    <mergeCell ref="AH577:AI577"/>
    <mergeCell ref="AK577:AL577"/>
    <mergeCell ref="AM577:AN577"/>
    <mergeCell ref="AP577:AQ577"/>
    <mergeCell ref="AR577:AS577"/>
    <mergeCell ref="AU577:AV577"/>
    <mergeCell ref="AW577:AX577"/>
    <mergeCell ref="AZ577:BA577"/>
    <mergeCell ref="G578:M578"/>
    <mergeCell ref="N578:O578"/>
    <mergeCell ref="Q578:R578"/>
    <mergeCell ref="S578:T578"/>
    <mergeCell ref="V578:W578"/>
    <mergeCell ref="X578:Y578"/>
    <mergeCell ref="AA578:AB578"/>
    <mergeCell ref="AC578:AD578"/>
    <mergeCell ref="AF578:AG578"/>
    <mergeCell ref="AH578:AI578"/>
    <mergeCell ref="AK578:AL578"/>
    <mergeCell ref="AM578:AN578"/>
    <mergeCell ref="AP578:AQ578"/>
    <mergeCell ref="AR578:AS578"/>
    <mergeCell ref="AU578:AV578"/>
    <mergeCell ref="AW578:AX578"/>
    <mergeCell ref="AZ578:BA578"/>
    <mergeCell ref="G579:M579"/>
    <mergeCell ref="N579:O579"/>
    <mergeCell ref="Q579:R579"/>
    <mergeCell ref="S579:T579"/>
    <mergeCell ref="V579:W579"/>
    <mergeCell ref="X579:Y579"/>
    <mergeCell ref="AA579:AB579"/>
    <mergeCell ref="AC579:AD579"/>
    <mergeCell ref="AF579:AG579"/>
    <mergeCell ref="AH579:AI579"/>
    <mergeCell ref="AK579:AL579"/>
    <mergeCell ref="AM579:AN579"/>
    <mergeCell ref="AP579:AQ579"/>
    <mergeCell ref="AR579:AS579"/>
    <mergeCell ref="AU579:AV579"/>
    <mergeCell ref="AW579:AX579"/>
    <mergeCell ref="AZ579:BA579"/>
    <mergeCell ref="G580:M580"/>
    <mergeCell ref="N580:O580"/>
    <mergeCell ref="Q580:R580"/>
    <mergeCell ref="S580:T580"/>
    <mergeCell ref="V580:W580"/>
    <mergeCell ref="X580:Y580"/>
    <mergeCell ref="AA580:AB580"/>
    <mergeCell ref="AC580:AD580"/>
    <mergeCell ref="AF580:AG580"/>
    <mergeCell ref="AH580:AI580"/>
    <mergeCell ref="AK580:AL580"/>
    <mergeCell ref="AM580:AN580"/>
    <mergeCell ref="AP580:AQ580"/>
    <mergeCell ref="AR580:AS580"/>
    <mergeCell ref="AU580:AV580"/>
    <mergeCell ref="AW580:AX580"/>
    <mergeCell ref="AZ580:BA580"/>
    <mergeCell ref="G581:M581"/>
    <mergeCell ref="N581:O581"/>
    <mergeCell ref="Q581:R581"/>
    <mergeCell ref="S581:T581"/>
    <mergeCell ref="V581:W581"/>
    <mergeCell ref="X581:Y581"/>
    <mergeCell ref="AA581:AB581"/>
    <mergeCell ref="AC581:AD581"/>
    <mergeCell ref="AF581:AG581"/>
    <mergeCell ref="AH581:AI581"/>
    <mergeCell ref="AK581:AL581"/>
    <mergeCell ref="AM581:AN581"/>
    <mergeCell ref="AP581:AQ581"/>
    <mergeCell ref="AR581:AS581"/>
    <mergeCell ref="AU581:AV581"/>
    <mergeCell ref="AW581:AX581"/>
    <mergeCell ref="AZ581:BA581"/>
    <mergeCell ref="G582:M582"/>
    <mergeCell ref="N582:O582"/>
    <mergeCell ref="Q582:R582"/>
    <mergeCell ref="S582:T582"/>
    <mergeCell ref="V582:W582"/>
    <mergeCell ref="X582:Y582"/>
    <mergeCell ref="AA582:AB582"/>
    <mergeCell ref="AC582:AD582"/>
    <mergeCell ref="AF582:AG582"/>
    <mergeCell ref="AH582:AI582"/>
    <mergeCell ref="AK582:AL582"/>
    <mergeCell ref="AM582:AN582"/>
    <mergeCell ref="AP582:AQ582"/>
    <mergeCell ref="AR582:AS582"/>
    <mergeCell ref="AU582:AV582"/>
    <mergeCell ref="AW582:AX582"/>
    <mergeCell ref="AZ582:BA582"/>
    <mergeCell ref="G583:M583"/>
    <mergeCell ref="N583:O583"/>
    <mergeCell ref="Q583:R583"/>
    <mergeCell ref="S583:T583"/>
    <mergeCell ref="V583:W583"/>
    <mergeCell ref="X583:Y583"/>
    <mergeCell ref="AA583:AB583"/>
    <mergeCell ref="AC583:AD583"/>
    <mergeCell ref="AF583:AG583"/>
    <mergeCell ref="AH583:AI583"/>
    <mergeCell ref="AK583:AL583"/>
    <mergeCell ref="AM583:AN583"/>
    <mergeCell ref="AP583:AQ583"/>
    <mergeCell ref="AR583:AS583"/>
    <mergeCell ref="AU583:AV583"/>
    <mergeCell ref="AW583:AX583"/>
    <mergeCell ref="AZ583:BA583"/>
    <mergeCell ref="G584:M584"/>
    <mergeCell ref="N584:O584"/>
    <mergeCell ref="Q584:R584"/>
    <mergeCell ref="S584:T584"/>
    <mergeCell ref="V584:W584"/>
    <mergeCell ref="X584:Y584"/>
    <mergeCell ref="AA584:AB584"/>
    <mergeCell ref="AC584:AD584"/>
    <mergeCell ref="AF584:AG584"/>
    <mergeCell ref="AH584:AI584"/>
    <mergeCell ref="AK584:AL584"/>
    <mergeCell ref="AM584:AN584"/>
    <mergeCell ref="AP584:AQ584"/>
    <mergeCell ref="AR584:AS584"/>
    <mergeCell ref="AU584:AV584"/>
    <mergeCell ref="AW584:AX584"/>
    <mergeCell ref="AZ584:BA584"/>
    <mergeCell ref="G585:M585"/>
    <mergeCell ref="N585:O585"/>
    <mergeCell ref="Q585:R585"/>
    <mergeCell ref="S585:T585"/>
    <mergeCell ref="V585:W585"/>
    <mergeCell ref="X585:Y585"/>
    <mergeCell ref="AA585:AB585"/>
    <mergeCell ref="AC585:AD585"/>
    <mergeCell ref="AF585:AG585"/>
    <mergeCell ref="AH585:AI585"/>
    <mergeCell ref="AK585:AL585"/>
    <mergeCell ref="AM585:AN585"/>
    <mergeCell ref="AP585:AQ585"/>
    <mergeCell ref="AR585:AS585"/>
    <mergeCell ref="AU585:AV585"/>
    <mergeCell ref="AW585:AX585"/>
    <mergeCell ref="AZ585:BA585"/>
    <mergeCell ref="G586:M586"/>
    <mergeCell ref="N586:O586"/>
    <mergeCell ref="Q586:R586"/>
    <mergeCell ref="S586:T586"/>
    <mergeCell ref="V586:W586"/>
    <mergeCell ref="X586:Y586"/>
    <mergeCell ref="AA586:AB586"/>
    <mergeCell ref="AC586:AD586"/>
    <mergeCell ref="AF586:AG586"/>
    <mergeCell ref="AH586:AI586"/>
    <mergeCell ref="AK586:AL586"/>
    <mergeCell ref="AM586:AN586"/>
    <mergeCell ref="AP586:AQ586"/>
    <mergeCell ref="AR586:AS586"/>
    <mergeCell ref="AU586:AV586"/>
    <mergeCell ref="AW586:AX586"/>
    <mergeCell ref="AZ586:BA586"/>
    <mergeCell ref="G587:M587"/>
    <mergeCell ref="N587:O587"/>
    <mergeCell ref="Q587:R587"/>
    <mergeCell ref="S587:T587"/>
    <mergeCell ref="V587:W587"/>
    <mergeCell ref="X587:Y587"/>
    <mergeCell ref="AA587:AB587"/>
    <mergeCell ref="AC587:AD587"/>
    <mergeCell ref="AF587:AG587"/>
    <mergeCell ref="AH587:AI587"/>
    <mergeCell ref="AK587:AL587"/>
    <mergeCell ref="AM587:AN587"/>
    <mergeCell ref="AP587:AQ587"/>
    <mergeCell ref="AR587:AS587"/>
    <mergeCell ref="AU587:AV587"/>
    <mergeCell ref="AW587:AX587"/>
    <mergeCell ref="AZ587:BA587"/>
    <mergeCell ref="G588:M588"/>
    <mergeCell ref="N588:O588"/>
    <mergeCell ref="Q588:R588"/>
    <mergeCell ref="S588:T588"/>
    <mergeCell ref="V588:W588"/>
    <mergeCell ref="X588:Y588"/>
    <mergeCell ref="AA588:AB588"/>
    <mergeCell ref="AC588:AD588"/>
    <mergeCell ref="AF588:AG588"/>
    <mergeCell ref="AH588:AI588"/>
    <mergeCell ref="AK588:AL588"/>
    <mergeCell ref="AM588:AN588"/>
    <mergeCell ref="AP588:AQ588"/>
    <mergeCell ref="AR588:AS588"/>
    <mergeCell ref="AU588:AV588"/>
    <mergeCell ref="AW588:AX588"/>
    <mergeCell ref="AZ588:BA588"/>
    <mergeCell ref="G589:M589"/>
    <mergeCell ref="N589:O589"/>
    <mergeCell ref="Q589:R589"/>
    <mergeCell ref="S589:T589"/>
    <mergeCell ref="V589:W589"/>
    <mergeCell ref="X589:Y589"/>
    <mergeCell ref="AA589:AB589"/>
    <mergeCell ref="AC589:AD589"/>
    <mergeCell ref="AF589:AG589"/>
    <mergeCell ref="AH589:AI589"/>
    <mergeCell ref="AK589:AL589"/>
    <mergeCell ref="AM589:AN589"/>
    <mergeCell ref="AP589:AQ589"/>
    <mergeCell ref="AR589:AS589"/>
    <mergeCell ref="AU589:AV589"/>
    <mergeCell ref="AW589:AX589"/>
    <mergeCell ref="AZ589:BA589"/>
    <mergeCell ref="G590:M590"/>
    <mergeCell ref="N590:O590"/>
    <mergeCell ref="Q590:R590"/>
    <mergeCell ref="S590:T590"/>
    <mergeCell ref="V590:W590"/>
    <mergeCell ref="X590:Y590"/>
    <mergeCell ref="AA590:AB590"/>
    <mergeCell ref="AC590:AD590"/>
    <mergeCell ref="AF590:AG590"/>
    <mergeCell ref="AH590:AI590"/>
    <mergeCell ref="AK590:AL590"/>
    <mergeCell ref="AM590:AN590"/>
    <mergeCell ref="AP590:AQ590"/>
    <mergeCell ref="AR590:AS590"/>
    <mergeCell ref="AU590:AV590"/>
    <mergeCell ref="AW590:AX590"/>
    <mergeCell ref="AZ590:BA590"/>
    <mergeCell ref="G591:M591"/>
    <mergeCell ref="N591:O591"/>
    <mergeCell ref="Q591:R591"/>
    <mergeCell ref="S591:T591"/>
    <mergeCell ref="V591:W591"/>
    <mergeCell ref="X591:Y591"/>
    <mergeCell ref="AA591:AB591"/>
    <mergeCell ref="AC591:AD591"/>
    <mergeCell ref="AF591:AG591"/>
    <mergeCell ref="AH591:AI591"/>
    <mergeCell ref="AK591:AL591"/>
    <mergeCell ref="AM591:AN591"/>
    <mergeCell ref="AP591:AQ591"/>
    <mergeCell ref="AR591:AS591"/>
    <mergeCell ref="AU591:AV591"/>
    <mergeCell ref="AW591:AX591"/>
    <mergeCell ref="AZ591:BA591"/>
    <mergeCell ref="G592:M592"/>
    <mergeCell ref="N592:O592"/>
    <mergeCell ref="Q592:R592"/>
    <mergeCell ref="S592:T592"/>
    <mergeCell ref="V592:W592"/>
    <mergeCell ref="X592:Y592"/>
    <mergeCell ref="AA592:AB592"/>
    <mergeCell ref="AC592:AD592"/>
    <mergeCell ref="AF592:AG592"/>
    <mergeCell ref="AH592:AI592"/>
    <mergeCell ref="AK592:AL592"/>
    <mergeCell ref="AM592:AN592"/>
    <mergeCell ref="AP592:AQ592"/>
    <mergeCell ref="AR592:AS592"/>
    <mergeCell ref="AU592:AV592"/>
    <mergeCell ref="AW592:AX592"/>
    <mergeCell ref="AZ592:BA592"/>
    <mergeCell ref="G593:M593"/>
    <mergeCell ref="N593:O593"/>
    <mergeCell ref="Q593:R593"/>
    <mergeCell ref="S593:T593"/>
    <mergeCell ref="V593:W593"/>
    <mergeCell ref="X593:Y593"/>
    <mergeCell ref="AA593:AB593"/>
    <mergeCell ref="AC593:AD593"/>
    <mergeCell ref="AF593:AG593"/>
    <mergeCell ref="AH593:AI593"/>
    <mergeCell ref="AK593:AL593"/>
    <mergeCell ref="AM593:AN593"/>
    <mergeCell ref="AP593:AQ593"/>
    <mergeCell ref="AR593:AS593"/>
    <mergeCell ref="AU593:AV593"/>
    <mergeCell ref="AW593:AX593"/>
    <mergeCell ref="AZ593:BA593"/>
    <mergeCell ref="G594:M594"/>
    <mergeCell ref="N594:O594"/>
    <mergeCell ref="Q594:R594"/>
    <mergeCell ref="S594:T594"/>
    <mergeCell ref="V594:W594"/>
    <mergeCell ref="X594:Y594"/>
    <mergeCell ref="AA594:AB594"/>
    <mergeCell ref="AC594:AD594"/>
    <mergeCell ref="AF594:AG594"/>
    <mergeCell ref="AH594:AI594"/>
    <mergeCell ref="AK594:AL594"/>
    <mergeCell ref="AM594:AN594"/>
    <mergeCell ref="AP594:AQ594"/>
    <mergeCell ref="AR594:AS594"/>
    <mergeCell ref="AU594:AV594"/>
    <mergeCell ref="AW594:AX594"/>
    <mergeCell ref="AZ594:BA594"/>
    <mergeCell ref="G595:M595"/>
    <mergeCell ref="N595:O595"/>
    <mergeCell ref="Q595:R595"/>
    <mergeCell ref="S595:T595"/>
    <mergeCell ref="V595:W595"/>
    <mergeCell ref="X595:Y595"/>
    <mergeCell ref="AA595:AB595"/>
    <mergeCell ref="AC595:AD595"/>
    <mergeCell ref="AF595:AG595"/>
    <mergeCell ref="AH595:AI595"/>
    <mergeCell ref="AK595:AL595"/>
    <mergeCell ref="AM595:AN595"/>
    <mergeCell ref="AP595:AQ595"/>
    <mergeCell ref="AR595:AS595"/>
    <mergeCell ref="AU595:AV595"/>
    <mergeCell ref="AW595:AX595"/>
    <mergeCell ref="AZ595:BA595"/>
    <mergeCell ref="G596:M596"/>
    <mergeCell ref="N596:O596"/>
    <mergeCell ref="Q596:R596"/>
    <mergeCell ref="S596:T596"/>
    <mergeCell ref="V596:W596"/>
    <mergeCell ref="X596:Y596"/>
    <mergeCell ref="AA596:AB596"/>
    <mergeCell ref="AC596:AD596"/>
    <mergeCell ref="AF596:AG596"/>
    <mergeCell ref="AH596:AI596"/>
    <mergeCell ref="AK596:AL596"/>
    <mergeCell ref="AM596:AN596"/>
    <mergeCell ref="AP596:AQ596"/>
    <mergeCell ref="AR596:AS596"/>
    <mergeCell ref="AU596:AV596"/>
    <mergeCell ref="AW596:AX596"/>
    <mergeCell ref="AZ596:BA596"/>
    <mergeCell ref="G597:M597"/>
    <mergeCell ref="N597:O597"/>
    <mergeCell ref="Q597:R597"/>
    <mergeCell ref="S597:T597"/>
    <mergeCell ref="V597:W597"/>
    <mergeCell ref="X597:Y597"/>
    <mergeCell ref="AA597:AB597"/>
    <mergeCell ref="AC597:AD597"/>
    <mergeCell ref="AF597:AG597"/>
    <mergeCell ref="AH597:AI597"/>
    <mergeCell ref="AK597:AL597"/>
    <mergeCell ref="AM597:AN597"/>
    <mergeCell ref="AP597:AQ597"/>
    <mergeCell ref="AR597:AS597"/>
    <mergeCell ref="AU597:AV597"/>
    <mergeCell ref="AW597:AX597"/>
    <mergeCell ref="AZ597:BA597"/>
    <mergeCell ref="G598:M598"/>
    <mergeCell ref="N598:O598"/>
    <mergeCell ref="Q598:R598"/>
    <mergeCell ref="S598:T598"/>
    <mergeCell ref="V598:W598"/>
    <mergeCell ref="X598:Y598"/>
    <mergeCell ref="AA598:AB598"/>
    <mergeCell ref="AC598:AD598"/>
    <mergeCell ref="AF598:AG598"/>
    <mergeCell ref="AH598:AI598"/>
    <mergeCell ref="AK598:AL598"/>
    <mergeCell ref="AM598:AN598"/>
    <mergeCell ref="AP598:AQ598"/>
    <mergeCell ref="AR598:AS598"/>
    <mergeCell ref="AU598:AV598"/>
    <mergeCell ref="AW598:AX598"/>
    <mergeCell ref="AZ598:BA598"/>
    <mergeCell ref="G599:M599"/>
    <mergeCell ref="N599:O599"/>
    <mergeCell ref="Q599:R599"/>
    <mergeCell ref="S599:T599"/>
    <mergeCell ref="V599:W599"/>
    <mergeCell ref="X599:Y599"/>
    <mergeCell ref="AA599:AB599"/>
    <mergeCell ref="AC599:AD599"/>
    <mergeCell ref="AF599:AG599"/>
    <mergeCell ref="AH599:AI599"/>
    <mergeCell ref="AK599:AL599"/>
    <mergeCell ref="AM599:AN599"/>
    <mergeCell ref="AP599:AQ599"/>
    <mergeCell ref="AR599:AS599"/>
    <mergeCell ref="AU599:AV599"/>
    <mergeCell ref="AW599:AX599"/>
    <mergeCell ref="AZ599:BA599"/>
    <mergeCell ref="G600:M600"/>
    <mergeCell ref="N600:O600"/>
    <mergeCell ref="Q600:R600"/>
    <mergeCell ref="S600:T600"/>
    <mergeCell ref="V600:W600"/>
    <mergeCell ref="X600:Y600"/>
    <mergeCell ref="AA600:AB600"/>
    <mergeCell ref="AC600:AD600"/>
    <mergeCell ref="AF600:AG600"/>
    <mergeCell ref="AH600:AI600"/>
    <mergeCell ref="AK600:AL600"/>
    <mergeCell ref="AM600:AN600"/>
    <mergeCell ref="AP600:AQ600"/>
    <mergeCell ref="AR600:AS600"/>
    <mergeCell ref="AU600:AV600"/>
    <mergeCell ref="AW600:AX600"/>
    <mergeCell ref="AZ600:BA600"/>
    <mergeCell ref="G601:M601"/>
    <mergeCell ref="N601:O601"/>
    <mergeCell ref="Q601:R601"/>
    <mergeCell ref="S601:T601"/>
    <mergeCell ref="V601:W601"/>
    <mergeCell ref="X601:Y601"/>
    <mergeCell ref="AA601:AB601"/>
    <mergeCell ref="AC601:AD601"/>
    <mergeCell ref="AF601:AG601"/>
    <mergeCell ref="AH601:AI601"/>
    <mergeCell ref="AK601:AL601"/>
    <mergeCell ref="AM601:AN601"/>
    <mergeCell ref="AP601:AQ601"/>
    <mergeCell ref="AR601:AS601"/>
    <mergeCell ref="AU601:AV601"/>
    <mergeCell ref="AW601:AX601"/>
    <mergeCell ref="AZ601:BA601"/>
    <mergeCell ref="G602:M602"/>
    <mergeCell ref="N602:O602"/>
    <mergeCell ref="Q602:R602"/>
    <mergeCell ref="S602:T602"/>
    <mergeCell ref="V602:W602"/>
    <mergeCell ref="X602:Y602"/>
    <mergeCell ref="AA602:AB602"/>
    <mergeCell ref="AC602:AD602"/>
    <mergeCell ref="AF602:AG602"/>
    <mergeCell ref="AH602:AI602"/>
    <mergeCell ref="AK602:AL602"/>
    <mergeCell ref="AM602:AN602"/>
    <mergeCell ref="AP602:AQ602"/>
    <mergeCell ref="AR602:AS602"/>
    <mergeCell ref="AU602:AV602"/>
    <mergeCell ref="AW602:AX602"/>
    <mergeCell ref="AZ602:BA602"/>
    <mergeCell ref="G603:M603"/>
    <mergeCell ref="N603:O603"/>
    <mergeCell ref="Q603:R603"/>
    <mergeCell ref="S603:T603"/>
    <mergeCell ref="V603:W603"/>
    <mergeCell ref="X603:Y603"/>
    <mergeCell ref="AA603:AB603"/>
    <mergeCell ref="AC603:AD603"/>
    <mergeCell ref="AF603:AG603"/>
    <mergeCell ref="AH603:AI603"/>
    <mergeCell ref="AK603:AL603"/>
    <mergeCell ref="AM603:AN603"/>
    <mergeCell ref="AP603:AQ603"/>
    <mergeCell ref="AR603:AS603"/>
    <mergeCell ref="AU603:AV603"/>
    <mergeCell ref="AW603:AX603"/>
    <mergeCell ref="AZ603:BA603"/>
    <mergeCell ref="G604:M604"/>
    <mergeCell ref="N604:O604"/>
    <mergeCell ref="Q604:R604"/>
    <mergeCell ref="S604:T604"/>
    <mergeCell ref="V604:W604"/>
    <mergeCell ref="X604:Y604"/>
    <mergeCell ref="AA604:AB604"/>
    <mergeCell ref="AC604:AD604"/>
    <mergeCell ref="AF604:AG604"/>
    <mergeCell ref="AH604:AI604"/>
    <mergeCell ref="AK604:AL604"/>
    <mergeCell ref="AM604:AN604"/>
    <mergeCell ref="AP604:AQ604"/>
    <mergeCell ref="AR604:AS604"/>
    <mergeCell ref="AU604:AV604"/>
    <mergeCell ref="AW604:AX604"/>
    <mergeCell ref="AZ604:BA604"/>
    <mergeCell ref="G605:M605"/>
    <mergeCell ref="N605:O605"/>
    <mergeCell ref="Q605:R605"/>
    <mergeCell ref="S605:T605"/>
    <mergeCell ref="V605:W605"/>
    <mergeCell ref="X605:Y605"/>
    <mergeCell ref="AA605:AB605"/>
    <mergeCell ref="AC605:AD605"/>
    <mergeCell ref="AF605:AG605"/>
    <mergeCell ref="AH605:AI605"/>
    <mergeCell ref="AK605:AL605"/>
    <mergeCell ref="AM605:AN605"/>
    <mergeCell ref="AP605:AQ605"/>
    <mergeCell ref="AR605:AS605"/>
    <mergeCell ref="AU605:AV605"/>
    <mergeCell ref="AW605:AX605"/>
    <mergeCell ref="AZ605:BA605"/>
    <mergeCell ref="G606:M606"/>
    <mergeCell ref="N606:O606"/>
    <mergeCell ref="Q606:R606"/>
    <mergeCell ref="S606:T606"/>
    <mergeCell ref="V606:W606"/>
    <mergeCell ref="X606:Y606"/>
    <mergeCell ref="AA606:AB606"/>
    <mergeCell ref="AC606:AD606"/>
    <mergeCell ref="AF606:AG606"/>
    <mergeCell ref="AH606:AI606"/>
    <mergeCell ref="AK606:AL606"/>
    <mergeCell ref="AM606:AN606"/>
    <mergeCell ref="AP606:AQ606"/>
    <mergeCell ref="AR606:AS606"/>
    <mergeCell ref="AU606:AV606"/>
    <mergeCell ref="AW606:AX606"/>
    <mergeCell ref="AZ606:BA606"/>
    <mergeCell ref="G607:M607"/>
    <mergeCell ref="N607:O607"/>
    <mergeCell ref="Q607:R607"/>
    <mergeCell ref="S607:T607"/>
    <mergeCell ref="V607:W607"/>
    <mergeCell ref="X607:Y607"/>
    <mergeCell ref="AA607:AB607"/>
    <mergeCell ref="AC607:AD607"/>
    <mergeCell ref="AF607:AG607"/>
    <mergeCell ref="AH607:AI607"/>
    <mergeCell ref="AK607:AL607"/>
    <mergeCell ref="AM607:AN607"/>
    <mergeCell ref="AP607:AQ607"/>
    <mergeCell ref="AR607:AS607"/>
    <mergeCell ref="AU607:AV607"/>
    <mergeCell ref="AW607:AX607"/>
    <mergeCell ref="AZ607:BA607"/>
    <mergeCell ref="G608:M608"/>
    <mergeCell ref="N608:O608"/>
    <mergeCell ref="Q608:R608"/>
    <mergeCell ref="S608:T608"/>
    <mergeCell ref="V608:W608"/>
    <mergeCell ref="X608:Y608"/>
    <mergeCell ref="AA608:AB608"/>
    <mergeCell ref="AC608:AD608"/>
    <mergeCell ref="AF608:AG608"/>
    <mergeCell ref="AH608:AI608"/>
    <mergeCell ref="AK608:AL608"/>
    <mergeCell ref="AM608:AN608"/>
    <mergeCell ref="AP608:AQ608"/>
    <mergeCell ref="AR608:AS608"/>
    <mergeCell ref="AU608:AV608"/>
    <mergeCell ref="AW608:AX608"/>
    <mergeCell ref="AZ608:BA608"/>
    <mergeCell ref="G609:M609"/>
    <mergeCell ref="N609:O609"/>
    <mergeCell ref="Q609:R609"/>
    <mergeCell ref="S609:T609"/>
    <mergeCell ref="V609:W609"/>
    <mergeCell ref="X609:Y609"/>
    <mergeCell ref="AA609:AB609"/>
    <mergeCell ref="AC609:AD609"/>
    <mergeCell ref="AF609:AG609"/>
    <mergeCell ref="AH609:AI609"/>
    <mergeCell ref="AK609:AL609"/>
    <mergeCell ref="AM609:AN609"/>
    <mergeCell ref="AP609:AQ609"/>
    <mergeCell ref="AR609:AS609"/>
    <mergeCell ref="AU609:AV609"/>
    <mergeCell ref="AW609:AX609"/>
    <mergeCell ref="AZ609:BA609"/>
    <mergeCell ref="G610:M610"/>
    <mergeCell ref="N610:O610"/>
    <mergeCell ref="Q610:R610"/>
    <mergeCell ref="S610:T610"/>
    <mergeCell ref="V610:W610"/>
    <mergeCell ref="X610:Y610"/>
    <mergeCell ref="AA610:AB610"/>
    <mergeCell ref="AC610:AD610"/>
    <mergeCell ref="AF610:AG610"/>
    <mergeCell ref="AH610:AI610"/>
    <mergeCell ref="AK610:AL610"/>
    <mergeCell ref="AM610:AN610"/>
    <mergeCell ref="AP610:AQ610"/>
    <mergeCell ref="AR610:AS610"/>
    <mergeCell ref="AU610:AV610"/>
    <mergeCell ref="AW610:AX610"/>
    <mergeCell ref="AZ610:BA610"/>
    <mergeCell ref="G611:M611"/>
    <mergeCell ref="N611:O611"/>
    <mergeCell ref="Q611:R611"/>
    <mergeCell ref="S611:T611"/>
    <mergeCell ref="V611:W611"/>
    <mergeCell ref="X611:Y611"/>
    <mergeCell ref="AA611:AB611"/>
    <mergeCell ref="AC611:AD611"/>
    <mergeCell ref="AF611:AG611"/>
    <mergeCell ref="AH611:AI611"/>
    <mergeCell ref="AK611:AL611"/>
    <mergeCell ref="AM611:AN611"/>
    <mergeCell ref="AP611:AQ611"/>
    <mergeCell ref="AR611:AS611"/>
    <mergeCell ref="AU611:AV611"/>
    <mergeCell ref="AW611:AX611"/>
    <mergeCell ref="AZ611:BA611"/>
    <mergeCell ref="G612:M612"/>
    <mergeCell ref="N612:O612"/>
    <mergeCell ref="Q612:R612"/>
    <mergeCell ref="S612:T612"/>
    <mergeCell ref="V612:W612"/>
    <mergeCell ref="X612:Y612"/>
    <mergeCell ref="AA612:AB612"/>
    <mergeCell ref="AC612:AD612"/>
    <mergeCell ref="AF612:AG612"/>
    <mergeCell ref="AH612:AI612"/>
    <mergeCell ref="AK612:AL612"/>
    <mergeCell ref="AM612:AN612"/>
    <mergeCell ref="AP612:AQ612"/>
    <mergeCell ref="AR612:AS612"/>
    <mergeCell ref="AU612:AV612"/>
    <mergeCell ref="AW612:AX612"/>
    <mergeCell ref="AZ612:BA612"/>
    <mergeCell ref="G613:M613"/>
    <mergeCell ref="N613:O613"/>
    <mergeCell ref="Q613:R613"/>
    <mergeCell ref="S613:T613"/>
    <mergeCell ref="V613:W613"/>
    <mergeCell ref="X613:Y613"/>
    <mergeCell ref="AA613:AB613"/>
    <mergeCell ref="AC613:AD613"/>
    <mergeCell ref="AF613:AG613"/>
    <mergeCell ref="AH613:AI613"/>
    <mergeCell ref="AK613:AL613"/>
    <mergeCell ref="AM613:AN613"/>
    <mergeCell ref="AP613:AQ613"/>
    <mergeCell ref="AR613:AS613"/>
    <mergeCell ref="AU613:AV613"/>
    <mergeCell ref="AW613:AX613"/>
    <mergeCell ref="AZ613:BA613"/>
    <mergeCell ref="G614:M614"/>
    <mergeCell ref="N614:O614"/>
    <mergeCell ref="Q614:R614"/>
    <mergeCell ref="S614:T614"/>
    <mergeCell ref="V614:W614"/>
    <mergeCell ref="X614:Y614"/>
    <mergeCell ref="AA614:AB614"/>
    <mergeCell ref="AC614:AD614"/>
    <mergeCell ref="AF614:AG614"/>
    <mergeCell ref="AH614:AI614"/>
    <mergeCell ref="AK614:AL614"/>
    <mergeCell ref="AM614:AN614"/>
    <mergeCell ref="AP614:AQ614"/>
    <mergeCell ref="AR614:AS614"/>
    <mergeCell ref="AU614:AV614"/>
    <mergeCell ref="AW614:AX614"/>
    <mergeCell ref="AZ614:BA614"/>
    <mergeCell ref="G615:M615"/>
    <mergeCell ref="N615:O615"/>
    <mergeCell ref="Q615:R615"/>
    <mergeCell ref="S615:T615"/>
    <mergeCell ref="V615:W615"/>
    <mergeCell ref="X615:Y615"/>
    <mergeCell ref="AA615:AB615"/>
    <mergeCell ref="AC615:AD615"/>
    <mergeCell ref="AF615:AG615"/>
    <mergeCell ref="AH615:AI615"/>
    <mergeCell ref="AK615:AL615"/>
    <mergeCell ref="AM615:AN615"/>
    <mergeCell ref="AP615:AQ615"/>
    <mergeCell ref="AR615:AS615"/>
    <mergeCell ref="AU615:AV615"/>
    <mergeCell ref="AW615:AX615"/>
    <mergeCell ref="AZ615:BA615"/>
    <mergeCell ref="G616:M616"/>
    <mergeCell ref="N616:O616"/>
    <mergeCell ref="Q616:R616"/>
    <mergeCell ref="S616:T616"/>
    <mergeCell ref="V616:W616"/>
    <mergeCell ref="X616:Y616"/>
    <mergeCell ref="AA616:AB616"/>
    <mergeCell ref="AC616:AD616"/>
    <mergeCell ref="AF616:AG616"/>
    <mergeCell ref="AH616:AI616"/>
    <mergeCell ref="AK616:AL616"/>
    <mergeCell ref="AM616:AN616"/>
    <mergeCell ref="AP616:AQ616"/>
    <mergeCell ref="AR616:AS616"/>
    <mergeCell ref="AU616:AV616"/>
    <mergeCell ref="AW616:AX616"/>
    <mergeCell ref="AZ616:BA616"/>
    <mergeCell ref="G617:M617"/>
    <mergeCell ref="N617:O617"/>
    <mergeCell ref="Q617:R617"/>
    <mergeCell ref="S617:T617"/>
    <mergeCell ref="V617:W617"/>
    <mergeCell ref="X617:Y617"/>
    <mergeCell ref="AA617:AB617"/>
    <mergeCell ref="AC617:AD617"/>
    <mergeCell ref="AF617:AG617"/>
    <mergeCell ref="AH617:AI617"/>
    <mergeCell ref="AK617:AL617"/>
    <mergeCell ref="AM617:AN617"/>
    <mergeCell ref="AP617:AQ617"/>
    <mergeCell ref="AR617:AS617"/>
    <mergeCell ref="AU617:AV617"/>
    <mergeCell ref="AW617:AX617"/>
    <mergeCell ref="AZ617:BA617"/>
    <mergeCell ref="G618:M618"/>
    <mergeCell ref="N618:O618"/>
    <mergeCell ref="Q618:R618"/>
    <mergeCell ref="S618:T618"/>
    <mergeCell ref="V618:W618"/>
    <mergeCell ref="X618:Y618"/>
    <mergeCell ref="AA618:AB618"/>
    <mergeCell ref="AC618:AD618"/>
    <mergeCell ref="AF618:AG618"/>
    <mergeCell ref="AH618:AI618"/>
    <mergeCell ref="AK618:AL618"/>
    <mergeCell ref="AM618:AN618"/>
    <mergeCell ref="AP618:AQ618"/>
    <mergeCell ref="AR618:AS618"/>
    <mergeCell ref="AU618:AV618"/>
    <mergeCell ref="AW618:AX618"/>
    <mergeCell ref="AZ618:BA618"/>
    <mergeCell ref="G619:M619"/>
    <mergeCell ref="N619:O619"/>
    <mergeCell ref="Q619:R619"/>
    <mergeCell ref="S619:T619"/>
    <mergeCell ref="V619:W619"/>
    <mergeCell ref="X619:Y619"/>
    <mergeCell ref="AA619:AB619"/>
    <mergeCell ref="AC619:AD619"/>
    <mergeCell ref="AF619:AG619"/>
    <mergeCell ref="AH619:AI619"/>
    <mergeCell ref="AK619:AL619"/>
    <mergeCell ref="AM619:AN619"/>
    <mergeCell ref="AP619:AQ619"/>
    <mergeCell ref="AR619:AS619"/>
    <mergeCell ref="AU619:AV619"/>
    <mergeCell ref="AW619:AX619"/>
    <mergeCell ref="AZ619:BA619"/>
    <mergeCell ref="G620:M620"/>
    <mergeCell ref="N620:O620"/>
    <mergeCell ref="Q620:R620"/>
    <mergeCell ref="S620:T620"/>
    <mergeCell ref="V620:W620"/>
    <mergeCell ref="X620:Y620"/>
    <mergeCell ref="AA620:AB620"/>
    <mergeCell ref="AC620:AD620"/>
    <mergeCell ref="AF620:AG620"/>
    <mergeCell ref="AH620:AI620"/>
    <mergeCell ref="AK620:AL620"/>
    <mergeCell ref="AM620:AN620"/>
    <mergeCell ref="AP620:AQ620"/>
    <mergeCell ref="AR620:AS620"/>
    <mergeCell ref="AU620:AV620"/>
    <mergeCell ref="AW620:AX620"/>
    <mergeCell ref="AZ620:BA620"/>
    <mergeCell ref="G621:M621"/>
    <mergeCell ref="N621:O621"/>
    <mergeCell ref="Q621:R621"/>
    <mergeCell ref="S621:T621"/>
    <mergeCell ref="V621:W621"/>
    <mergeCell ref="X621:Y621"/>
    <mergeCell ref="AA621:AB621"/>
    <mergeCell ref="AC621:AD621"/>
    <mergeCell ref="AF621:AG621"/>
    <mergeCell ref="AH621:AI621"/>
    <mergeCell ref="AK621:AL621"/>
    <mergeCell ref="AM621:AN621"/>
    <mergeCell ref="AP621:AQ621"/>
    <mergeCell ref="AR621:AS621"/>
    <mergeCell ref="AU621:AV621"/>
    <mergeCell ref="AW621:AX621"/>
    <mergeCell ref="AZ621:BA621"/>
    <mergeCell ref="G622:M622"/>
    <mergeCell ref="N622:O622"/>
    <mergeCell ref="Q622:R622"/>
    <mergeCell ref="S622:T622"/>
    <mergeCell ref="V622:W622"/>
    <mergeCell ref="X622:Y622"/>
    <mergeCell ref="AA622:AB622"/>
    <mergeCell ref="AC622:AD622"/>
    <mergeCell ref="AF622:AG622"/>
    <mergeCell ref="AH622:AI622"/>
    <mergeCell ref="AK622:AL622"/>
    <mergeCell ref="AM622:AN622"/>
    <mergeCell ref="AP622:AQ622"/>
    <mergeCell ref="AR622:AS622"/>
    <mergeCell ref="AU622:AV622"/>
    <mergeCell ref="AW622:AX622"/>
    <mergeCell ref="AZ622:BA622"/>
    <mergeCell ref="G623:M623"/>
    <mergeCell ref="N623:O623"/>
    <mergeCell ref="Q623:R623"/>
    <mergeCell ref="S623:T623"/>
    <mergeCell ref="V623:W623"/>
    <mergeCell ref="X623:Y623"/>
    <mergeCell ref="AA623:AB623"/>
    <mergeCell ref="AC623:AD623"/>
    <mergeCell ref="AF623:AG623"/>
    <mergeCell ref="AH623:AI623"/>
    <mergeCell ref="AK623:AL623"/>
    <mergeCell ref="AM623:AN623"/>
    <mergeCell ref="AP623:AQ623"/>
    <mergeCell ref="AR623:AS623"/>
    <mergeCell ref="AU623:AV623"/>
    <mergeCell ref="AW623:AX623"/>
    <mergeCell ref="AZ623:BA623"/>
    <mergeCell ref="G624:M624"/>
    <mergeCell ref="N624:O624"/>
    <mergeCell ref="Q624:R624"/>
    <mergeCell ref="S624:T624"/>
    <mergeCell ref="V624:W624"/>
    <mergeCell ref="X624:Y624"/>
    <mergeCell ref="AA624:AB624"/>
    <mergeCell ref="AC624:AD624"/>
    <mergeCell ref="AF624:AG624"/>
    <mergeCell ref="AH624:AI624"/>
    <mergeCell ref="AK624:AL624"/>
    <mergeCell ref="AM624:AN624"/>
    <mergeCell ref="AP624:AQ624"/>
    <mergeCell ref="AR624:AS624"/>
    <mergeCell ref="AU624:AV624"/>
    <mergeCell ref="AW624:AX624"/>
    <mergeCell ref="AZ624:BA624"/>
    <mergeCell ref="G625:M625"/>
    <mergeCell ref="N625:O625"/>
    <mergeCell ref="Q625:R625"/>
    <mergeCell ref="S625:T625"/>
    <mergeCell ref="V625:W625"/>
    <mergeCell ref="X625:Y625"/>
    <mergeCell ref="AA625:AB625"/>
    <mergeCell ref="AC625:AD625"/>
    <mergeCell ref="AF625:AG625"/>
    <mergeCell ref="AH625:AI625"/>
    <mergeCell ref="AK625:AL625"/>
    <mergeCell ref="AM625:AN625"/>
    <mergeCell ref="AP625:AQ625"/>
    <mergeCell ref="AR625:AS625"/>
    <mergeCell ref="AU625:AV625"/>
    <mergeCell ref="AW625:AX625"/>
    <mergeCell ref="AZ625:BA625"/>
    <mergeCell ref="G626:M626"/>
    <mergeCell ref="N626:O626"/>
    <mergeCell ref="Q626:R626"/>
    <mergeCell ref="S626:T626"/>
    <mergeCell ref="V626:W626"/>
    <mergeCell ref="X626:Y626"/>
    <mergeCell ref="AA626:AB626"/>
    <mergeCell ref="AC626:AD626"/>
    <mergeCell ref="AF626:AG626"/>
    <mergeCell ref="AH626:AI626"/>
    <mergeCell ref="AK626:AL626"/>
    <mergeCell ref="AM626:AN626"/>
    <mergeCell ref="AP626:AQ626"/>
    <mergeCell ref="AR626:AS626"/>
    <mergeCell ref="AU626:AV626"/>
    <mergeCell ref="AW626:AX626"/>
    <mergeCell ref="AZ626:BA626"/>
    <mergeCell ref="G627:M627"/>
    <mergeCell ref="N627:O627"/>
    <mergeCell ref="Q627:R627"/>
    <mergeCell ref="S627:T627"/>
    <mergeCell ref="V627:W627"/>
    <mergeCell ref="X627:Y627"/>
    <mergeCell ref="AA627:AB627"/>
    <mergeCell ref="AC627:AD627"/>
    <mergeCell ref="AF627:AG627"/>
    <mergeCell ref="AH627:AI627"/>
    <mergeCell ref="AK627:AL627"/>
    <mergeCell ref="AM627:AN627"/>
    <mergeCell ref="AP627:AQ627"/>
    <mergeCell ref="AR627:AS627"/>
    <mergeCell ref="AU627:AV627"/>
    <mergeCell ref="AW627:AX627"/>
    <mergeCell ref="AZ627:BA627"/>
    <mergeCell ref="G628:M628"/>
    <mergeCell ref="N628:O628"/>
    <mergeCell ref="Q628:R628"/>
    <mergeCell ref="S628:T628"/>
    <mergeCell ref="V628:W628"/>
    <mergeCell ref="X628:Y628"/>
    <mergeCell ref="AA628:AB628"/>
    <mergeCell ref="AC628:AD628"/>
    <mergeCell ref="AF628:AG628"/>
    <mergeCell ref="AH628:AI628"/>
    <mergeCell ref="AK628:AL628"/>
    <mergeCell ref="AM628:AN628"/>
    <mergeCell ref="AP628:AQ628"/>
    <mergeCell ref="AR628:AS628"/>
    <mergeCell ref="AU628:AV628"/>
    <mergeCell ref="AW628:AX628"/>
    <mergeCell ref="AZ628:BA628"/>
    <mergeCell ref="G629:M629"/>
    <mergeCell ref="N629:O629"/>
    <mergeCell ref="Q629:R629"/>
    <mergeCell ref="S629:T629"/>
    <mergeCell ref="V629:W629"/>
    <mergeCell ref="X629:Y629"/>
    <mergeCell ref="AA629:AB629"/>
    <mergeCell ref="AC629:AD629"/>
    <mergeCell ref="AF629:AG629"/>
    <mergeCell ref="AH629:AI629"/>
    <mergeCell ref="AK629:AL629"/>
    <mergeCell ref="AM629:AN629"/>
    <mergeCell ref="AP629:AQ629"/>
    <mergeCell ref="AR629:AS629"/>
    <mergeCell ref="AU629:AV629"/>
    <mergeCell ref="AW629:AX629"/>
    <mergeCell ref="AZ629:BA629"/>
    <mergeCell ref="G630:M630"/>
    <mergeCell ref="N630:O630"/>
    <mergeCell ref="Q630:R630"/>
    <mergeCell ref="S630:T630"/>
    <mergeCell ref="V630:W630"/>
    <mergeCell ref="X630:Y630"/>
    <mergeCell ref="AA630:AB630"/>
    <mergeCell ref="AC630:AD630"/>
    <mergeCell ref="AF630:AG630"/>
    <mergeCell ref="AH630:AI630"/>
    <mergeCell ref="AK630:AL630"/>
    <mergeCell ref="AM630:AN630"/>
    <mergeCell ref="AP630:AQ630"/>
    <mergeCell ref="AR630:AS630"/>
    <mergeCell ref="AU630:AV630"/>
    <mergeCell ref="AW630:AX630"/>
    <mergeCell ref="AZ630:BA630"/>
    <mergeCell ref="G631:M631"/>
    <mergeCell ref="N631:O631"/>
    <mergeCell ref="Q631:R631"/>
    <mergeCell ref="S631:T631"/>
    <mergeCell ref="V631:W631"/>
    <mergeCell ref="X631:Y631"/>
    <mergeCell ref="AA631:AB631"/>
    <mergeCell ref="AC631:AD631"/>
    <mergeCell ref="AF631:AG631"/>
    <mergeCell ref="AH631:AI631"/>
    <mergeCell ref="AK631:AL631"/>
    <mergeCell ref="AM631:AN631"/>
    <mergeCell ref="AP631:AQ631"/>
    <mergeCell ref="AR631:AS631"/>
    <mergeCell ref="AU631:AV631"/>
    <mergeCell ref="AW631:AX631"/>
    <mergeCell ref="AZ631:BA631"/>
    <mergeCell ref="G632:M632"/>
    <mergeCell ref="N632:O632"/>
    <mergeCell ref="Q632:R632"/>
    <mergeCell ref="S632:T632"/>
    <mergeCell ref="V632:W632"/>
    <mergeCell ref="X632:Y632"/>
    <mergeCell ref="AA632:AB632"/>
    <mergeCell ref="AC632:AD632"/>
    <mergeCell ref="AF632:AG632"/>
    <mergeCell ref="AH632:AI632"/>
    <mergeCell ref="AK632:AL632"/>
    <mergeCell ref="AM632:AN632"/>
    <mergeCell ref="AP632:AQ632"/>
    <mergeCell ref="AR632:AS632"/>
    <mergeCell ref="AU632:AV632"/>
    <mergeCell ref="AW632:AX632"/>
    <mergeCell ref="AZ632:BA632"/>
    <mergeCell ref="G633:M633"/>
    <mergeCell ref="N633:O633"/>
    <mergeCell ref="Q633:R633"/>
    <mergeCell ref="S633:T633"/>
    <mergeCell ref="V633:W633"/>
    <mergeCell ref="X633:Y633"/>
    <mergeCell ref="AA633:AB633"/>
    <mergeCell ref="AC633:AD633"/>
    <mergeCell ref="AF633:AG633"/>
    <mergeCell ref="AH633:AI633"/>
    <mergeCell ref="AK633:AL633"/>
    <mergeCell ref="AM633:AN633"/>
    <mergeCell ref="AP633:AQ633"/>
    <mergeCell ref="AR633:AS633"/>
    <mergeCell ref="AU633:AV633"/>
    <mergeCell ref="AW633:AX633"/>
    <mergeCell ref="AZ633:BA633"/>
    <mergeCell ref="G634:M634"/>
    <mergeCell ref="N634:O634"/>
    <mergeCell ref="Q634:R634"/>
    <mergeCell ref="S634:T634"/>
    <mergeCell ref="V634:W634"/>
    <mergeCell ref="X634:Y634"/>
    <mergeCell ref="AA634:AB634"/>
    <mergeCell ref="AC634:AD634"/>
    <mergeCell ref="AF634:AG634"/>
    <mergeCell ref="AH634:AI634"/>
    <mergeCell ref="AK634:AL634"/>
    <mergeCell ref="AM634:AN634"/>
    <mergeCell ref="AP634:AQ634"/>
    <mergeCell ref="AR634:AS634"/>
    <mergeCell ref="AU634:AV634"/>
    <mergeCell ref="AW634:AX634"/>
    <mergeCell ref="AZ634:BA634"/>
    <mergeCell ref="G635:M635"/>
    <mergeCell ref="N635:O635"/>
    <mergeCell ref="Q635:R635"/>
    <mergeCell ref="S635:T635"/>
    <mergeCell ref="V635:W635"/>
    <mergeCell ref="X635:Y635"/>
    <mergeCell ref="AA635:AB635"/>
    <mergeCell ref="AC635:AD635"/>
    <mergeCell ref="AF635:AG635"/>
    <mergeCell ref="AH635:AI635"/>
    <mergeCell ref="AK635:AL635"/>
    <mergeCell ref="AM635:AN635"/>
    <mergeCell ref="AP635:AQ635"/>
    <mergeCell ref="AR635:AS635"/>
    <mergeCell ref="AU635:AV635"/>
    <mergeCell ref="AW635:AX635"/>
    <mergeCell ref="AZ635:BA635"/>
    <mergeCell ref="G636:M636"/>
    <mergeCell ref="N636:O636"/>
    <mergeCell ref="Q636:R636"/>
    <mergeCell ref="S636:T636"/>
    <mergeCell ref="V636:W636"/>
    <mergeCell ref="X636:Y636"/>
    <mergeCell ref="AA636:AB636"/>
    <mergeCell ref="AC636:AD636"/>
    <mergeCell ref="AF636:AG636"/>
    <mergeCell ref="AH636:AI636"/>
    <mergeCell ref="AK636:AL636"/>
    <mergeCell ref="AM636:AN636"/>
    <mergeCell ref="AP636:AQ636"/>
    <mergeCell ref="AR636:AS636"/>
    <mergeCell ref="AU636:AV636"/>
    <mergeCell ref="AW636:AX636"/>
    <mergeCell ref="AZ636:BA636"/>
    <mergeCell ref="G637:M637"/>
    <mergeCell ref="N637:O637"/>
    <mergeCell ref="Q637:R637"/>
    <mergeCell ref="S637:T637"/>
    <mergeCell ref="V637:W637"/>
    <mergeCell ref="X637:Y637"/>
    <mergeCell ref="AA637:AB637"/>
    <mergeCell ref="AC637:AD637"/>
    <mergeCell ref="AF637:AG637"/>
    <mergeCell ref="AH637:AI637"/>
    <mergeCell ref="AK637:AL637"/>
    <mergeCell ref="AM637:AN637"/>
    <mergeCell ref="AP637:AQ637"/>
    <mergeCell ref="AR637:AS637"/>
    <mergeCell ref="AU637:AV637"/>
    <mergeCell ref="AW637:AX637"/>
    <mergeCell ref="AZ637:BA637"/>
    <mergeCell ref="G638:M638"/>
    <mergeCell ref="N638:O638"/>
    <mergeCell ref="Q638:R638"/>
    <mergeCell ref="S638:T638"/>
    <mergeCell ref="V638:W638"/>
    <mergeCell ref="X638:Y638"/>
    <mergeCell ref="AA638:AB638"/>
    <mergeCell ref="AC638:AD638"/>
    <mergeCell ref="AF638:AG638"/>
    <mergeCell ref="AH638:AI638"/>
    <mergeCell ref="AK638:AL638"/>
    <mergeCell ref="AM638:AN638"/>
    <mergeCell ref="AP638:AQ638"/>
    <mergeCell ref="AR638:AS638"/>
    <mergeCell ref="AU638:AV638"/>
    <mergeCell ref="AW638:AX638"/>
    <mergeCell ref="AZ638:BA638"/>
    <mergeCell ref="G639:M639"/>
    <mergeCell ref="N639:O639"/>
    <mergeCell ref="Q639:R639"/>
    <mergeCell ref="S639:T639"/>
    <mergeCell ref="V639:W639"/>
    <mergeCell ref="X639:Y639"/>
    <mergeCell ref="AA639:AB639"/>
    <mergeCell ref="AC639:AD639"/>
    <mergeCell ref="AF639:AG639"/>
    <mergeCell ref="AH639:AI639"/>
    <mergeCell ref="AK639:AL639"/>
    <mergeCell ref="AM639:AN639"/>
    <mergeCell ref="AP639:AQ639"/>
    <mergeCell ref="AR639:AS639"/>
    <mergeCell ref="AU639:AV639"/>
    <mergeCell ref="AW639:AX639"/>
    <mergeCell ref="AZ639:BA639"/>
    <mergeCell ref="G640:M640"/>
    <mergeCell ref="N640:O640"/>
    <mergeCell ref="Q640:R640"/>
    <mergeCell ref="S640:T640"/>
    <mergeCell ref="V640:W640"/>
    <mergeCell ref="X640:Y640"/>
    <mergeCell ref="AA640:AB640"/>
    <mergeCell ref="AC640:AD640"/>
    <mergeCell ref="AF640:AG640"/>
    <mergeCell ref="AH640:AI640"/>
    <mergeCell ref="AK640:AL640"/>
    <mergeCell ref="AM640:AN640"/>
    <mergeCell ref="AP640:AQ640"/>
    <mergeCell ref="AR640:AS640"/>
    <mergeCell ref="AU640:AV640"/>
    <mergeCell ref="AW640:AX640"/>
    <mergeCell ref="AZ640:BA640"/>
    <mergeCell ref="G641:M641"/>
    <mergeCell ref="N641:O641"/>
    <mergeCell ref="Q641:R641"/>
    <mergeCell ref="S641:T641"/>
    <mergeCell ref="V641:W641"/>
    <mergeCell ref="X641:Y641"/>
    <mergeCell ref="AA641:AB641"/>
    <mergeCell ref="AC641:AD641"/>
    <mergeCell ref="AF641:AG641"/>
    <mergeCell ref="AH641:AI641"/>
    <mergeCell ref="AK641:AL641"/>
    <mergeCell ref="AM641:AN641"/>
    <mergeCell ref="AP641:AQ641"/>
    <mergeCell ref="AR641:AS641"/>
    <mergeCell ref="AU641:AV641"/>
    <mergeCell ref="AW641:AX641"/>
    <mergeCell ref="AZ641:BA641"/>
    <mergeCell ref="G642:M642"/>
    <mergeCell ref="N642:O642"/>
    <mergeCell ref="Q642:R642"/>
    <mergeCell ref="S642:T642"/>
    <mergeCell ref="V642:W642"/>
    <mergeCell ref="X642:Y642"/>
    <mergeCell ref="AA642:AB642"/>
    <mergeCell ref="AC642:AD642"/>
    <mergeCell ref="AF642:AG642"/>
    <mergeCell ref="AH642:AI642"/>
    <mergeCell ref="AK642:AL642"/>
    <mergeCell ref="AM642:AN642"/>
    <mergeCell ref="AP642:AQ642"/>
    <mergeCell ref="AR642:AS642"/>
    <mergeCell ref="AU642:AV642"/>
    <mergeCell ref="AW642:AX642"/>
    <mergeCell ref="AZ642:BA642"/>
    <mergeCell ref="G643:M643"/>
    <mergeCell ref="N643:O643"/>
    <mergeCell ref="Q643:R643"/>
    <mergeCell ref="S643:T643"/>
    <mergeCell ref="V643:W643"/>
    <mergeCell ref="X643:Y643"/>
    <mergeCell ref="AA643:AB643"/>
    <mergeCell ref="AC643:AD643"/>
    <mergeCell ref="AF643:AG643"/>
    <mergeCell ref="AH643:AI643"/>
    <mergeCell ref="AK643:AL643"/>
    <mergeCell ref="AM643:AN643"/>
    <mergeCell ref="AP643:AQ643"/>
    <mergeCell ref="AR643:AS643"/>
    <mergeCell ref="AU643:AV643"/>
    <mergeCell ref="AW643:AX643"/>
    <mergeCell ref="AZ643:BA643"/>
    <mergeCell ref="G644:M644"/>
    <mergeCell ref="N644:O644"/>
    <mergeCell ref="Q644:R644"/>
    <mergeCell ref="S644:T644"/>
    <mergeCell ref="V644:W644"/>
    <mergeCell ref="X644:Y644"/>
    <mergeCell ref="AA644:AB644"/>
    <mergeCell ref="AC644:AD644"/>
    <mergeCell ref="AF644:AG644"/>
    <mergeCell ref="AH644:AI644"/>
    <mergeCell ref="AK644:AL644"/>
    <mergeCell ref="AM644:AN644"/>
    <mergeCell ref="AP644:AQ644"/>
    <mergeCell ref="AR644:AS644"/>
    <mergeCell ref="AU644:AV644"/>
    <mergeCell ref="AW644:AX644"/>
    <mergeCell ref="AZ644:BA644"/>
    <mergeCell ref="G645:M645"/>
    <mergeCell ref="N645:O645"/>
    <mergeCell ref="Q645:R645"/>
    <mergeCell ref="S645:T645"/>
    <mergeCell ref="V645:W645"/>
    <mergeCell ref="X645:Y645"/>
    <mergeCell ref="AA645:AB645"/>
    <mergeCell ref="AC645:AD645"/>
    <mergeCell ref="AF645:AG645"/>
    <mergeCell ref="AH645:AI645"/>
    <mergeCell ref="AK645:AL645"/>
    <mergeCell ref="AM645:AN645"/>
    <mergeCell ref="AP645:AQ645"/>
    <mergeCell ref="AR645:AS645"/>
    <mergeCell ref="AU645:AV645"/>
    <mergeCell ref="AW645:AX645"/>
    <mergeCell ref="AZ645:BA645"/>
    <mergeCell ref="G646:M646"/>
    <mergeCell ref="N646:O646"/>
    <mergeCell ref="Q646:R646"/>
    <mergeCell ref="S646:T646"/>
    <mergeCell ref="V646:W646"/>
    <mergeCell ref="X646:Y646"/>
    <mergeCell ref="AA646:AB646"/>
    <mergeCell ref="AC646:AD646"/>
    <mergeCell ref="AF646:AG646"/>
    <mergeCell ref="AH646:AI646"/>
    <mergeCell ref="AK646:AL646"/>
    <mergeCell ref="AM646:AN646"/>
    <mergeCell ref="AP646:AQ646"/>
    <mergeCell ref="AR646:AS646"/>
    <mergeCell ref="AU646:AV646"/>
    <mergeCell ref="AW646:AX646"/>
    <mergeCell ref="AZ646:BA646"/>
    <mergeCell ref="G647:M647"/>
    <mergeCell ref="N647:O647"/>
    <mergeCell ref="Q647:R647"/>
    <mergeCell ref="S647:T647"/>
    <mergeCell ref="V647:W647"/>
    <mergeCell ref="X647:Y647"/>
    <mergeCell ref="AA647:AB647"/>
    <mergeCell ref="AC647:AD647"/>
    <mergeCell ref="AF647:AG647"/>
    <mergeCell ref="AH647:AI647"/>
    <mergeCell ref="AK647:AL647"/>
    <mergeCell ref="AM647:AN647"/>
    <mergeCell ref="AP647:AQ647"/>
    <mergeCell ref="AR647:AS647"/>
    <mergeCell ref="AU647:AV647"/>
    <mergeCell ref="AW647:AX647"/>
    <mergeCell ref="AZ647:BA647"/>
    <mergeCell ref="G648:M648"/>
    <mergeCell ref="N648:O648"/>
    <mergeCell ref="Q648:R648"/>
    <mergeCell ref="S648:T648"/>
    <mergeCell ref="V648:W648"/>
    <mergeCell ref="X648:Y648"/>
    <mergeCell ref="AA648:AB648"/>
    <mergeCell ref="AC648:AD648"/>
    <mergeCell ref="AF648:AG648"/>
    <mergeCell ref="AH648:AI648"/>
    <mergeCell ref="AK648:AL648"/>
    <mergeCell ref="AM648:AN648"/>
    <mergeCell ref="AP648:AQ648"/>
    <mergeCell ref="AR648:AS648"/>
    <mergeCell ref="AU648:AV648"/>
    <mergeCell ref="AW648:AX648"/>
    <mergeCell ref="AZ648:BA648"/>
    <mergeCell ref="G649:M649"/>
    <mergeCell ref="N649:O649"/>
    <mergeCell ref="Q649:R649"/>
    <mergeCell ref="S649:T649"/>
    <mergeCell ref="V649:W649"/>
    <mergeCell ref="X649:Y649"/>
    <mergeCell ref="AA649:AB649"/>
    <mergeCell ref="AC649:AD649"/>
    <mergeCell ref="AF649:AG649"/>
    <mergeCell ref="AH649:AI649"/>
    <mergeCell ref="AK649:AL649"/>
    <mergeCell ref="AM649:AN649"/>
    <mergeCell ref="AP649:AQ649"/>
    <mergeCell ref="AR649:AS649"/>
    <mergeCell ref="AU649:AV649"/>
    <mergeCell ref="AW649:AX649"/>
    <mergeCell ref="AZ649:BA649"/>
    <mergeCell ref="G650:M650"/>
    <mergeCell ref="N650:O650"/>
    <mergeCell ref="Q650:R650"/>
    <mergeCell ref="S650:T650"/>
    <mergeCell ref="V650:W650"/>
    <mergeCell ref="X650:Y650"/>
    <mergeCell ref="AA650:AB650"/>
    <mergeCell ref="AC650:AD650"/>
    <mergeCell ref="AF650:AG650"/>
    <mergeCell ref="AH650:AI650"/>
    <mergeCell ref="AK650:AL650"/>
    <mergeCell ref="AM650:AN650"/>
    <mergeCell ref="AP650:AQ650"/>
    <mergeCell ref="AR650:AS650"/>
    <mergeCell ref="AU650:AV650"/>
    <mergeCell ref="AW650:AX650"/>
    <mergeCell ref="AZ650:BA650"/>
    <mergeCell ref="G651:M651"/>
    <mergeCell ref="N651:O651"/>
    <mergeCell ref="Q651:R651"/>
    <mergeCell ref="S651:T651"/>
    <mergeCell ref="V651:W651"/>
    <mergeCell ref="X651:Y651"/>
    <mergeCell ref="AA651:AB651"/>
    <mergeCell ref="AC651:AD651"/>
    <mergeCell ref="AF651:AG651"/>
    <mergeCell ref="AH651:AI651"/>
    <mergeCell ref="AK651:AL651"/>
    <mergeCell ref="AM651:AN651"/>
    <mergeCell ref="AP651:AQ651"/>
    <mergeCell ref="AR651:AS651"/>
    <mergeCell ref="AU651:AV651"/>
    <mergeCell ref="AW651:AX651"/>
    <mergeCell ref="AZ651:BA651"/>
    <mergeCell ref="G652:M652"/>
    <mergeCell ref="N652:O652"/>
    <mergeCell ref="Q652:R652"/>
    <mergeCell ref="S652:T652"/>
    <mergeCell ref="V652:W652"/>
    <mergeCell ref="X652:Y652"/>
    <mergeCell ref="AA652:AB652"/>
    <mergeCell ref="AC652:AD652"/>
    <mergeCell ref="AF652:AG652"/>
    <mergeCell ref="AH652:AI652"/>
    <mergeCell ref="AK652:AL652"/>
    <mergeCell ref="AM652:AN652"/>
    <mergeCell ref="AP652:AQ652"/>
    <mergeCell ref="AR652:AS652"/>
    <mergeCell ref="AU652:AV652"/>
    <mergeCell ref="AW652:AX652"/>
    <mergeCell ref="AZ652:BA652"/>
    <mergeCell ref="G653:M653"/>
    <mergeCell ref="N653:O653"/>
    <mergeCell ref="Q653:R653"/>
    <mergeCell ref="S653:T653"/>
    <mergeCell ref="V653:W653"/>
    <mergeCell ref="X653:Y653"/>
    <mergeCell ref="AA653:AB653"/>
    <mergeCell ref="AC653:AD653"/>
    <mergeCell ref="AF653:AG653"/>
    <mergeCell ref="AH653:AI653"/>
    <mergeCell ref="AK653:AL653"/>
    <mergeCell ref="AM653:AN653"/>
    <mergeCell ref="AP653:AQ653"/>
    <mergeCell ref="AR653:AS653"/>
    <mergeCell ref="AU653:AV653"/>
    <mergeCell ref="AW653:AX653"/>
    <mergeCell ref="AZ653:BA653"/>
    <mergeCell ref="G654:M654"/>
    <mergeCell ref="N654:O654"/>
    <mergeCell ref="Q654:R654"/>
    <mergeCell ref="S654:T654"/>
    <mergeCell ref="V654:W654"/>
    <mergeCell ref="X654:Y654"/>
    <mergeCell ref="AA654:AB654"/>
    <mergeCell ref="AC654:AD654"/>
    <mergeCell ref="AF654:AG654"/>
    <mergeCell ref="AH654:AI654"/>
    <mergeCell ref="AK654:AL654"/>
    <mergeCell ref="AM654:AN654"/>
    <mergeCell ref="AP654:AQ654"/>
    <mergeCell ref="AR654:AS654"/>
    <mergeCell ref="AU654:AV654"/>
    <mergeCell ref="AW654:AX654"/>
    <mergeCell ref="AZ654:BA654"/>
    <mergeCell ref="G655:M655"/>
    <mergeCell ref="N655:O655"/>
    <mergeCell ref="Q655:R655"/>
    <mergeCell ref="S655:T655"/>
    <mergeCell ref="V655:W655"/>
    <mergeCell ref="X655:Y655"/>
    <mergeCell ref="AA655:AB655"/>
    <mergeCell ref="AC655:AD655"/>
    <mergeCell ref="AF655:AG655"/>
    <mergeCell ref="AH655:AI655"/>
    <mergeCell ref="AK655:AL655"/>
    <mergeCell ref="AM655:AN655"/>
    <mergeCell ref="AP655:AQ655"/>
    <mergeCell ref="AR655:AS655"/>
    <mergeCell ref="AU655:AV655"/>
    <mergeCell ref="AW655:AX655"/>
    <mergeCell ref="AZ655:BA655"/>
    <mergeCell ref="G656:M656"/>
    <mergeCell ref="N656:O656"/>
    <mergeCell ref="Q656:R656"/>
    <mergeCell ref="S656:T656"/>
    <mergeCell ref="V656:W656"/>
    <mergeCell ref="X656:Y656"/>
    <mergeCell ref="AA656:AB656"/>
    <mergeCell ref="AC656:AD656"/>
    <mergeCell ref="AF656:AG656"/>
    <mergeCell ref="AH656:AI656"/>
    <mergeCell ref="AK656:AL656"/>
    <mergeCell ref="AM656:AN656"/>
    <mergeCell ref="AP656:AQ656"/>
    <mergeCell ref="AR656:AS656"/>
    <mergeCell ref="AU656:AV656"/>
    <mergeCell ref="AW656:AX656"/>
    <mergeCell ref="AZ656:BA656"/>
    <mergeCell ref="G657:M657"/>
    <mergeCell ref="N657:O657"/>
    <mergeCell ref="Q657:R657"/>
    <mergeCell ref="S657:T657"/>
    <mergeCell ref="V657:W657"/>
    <mergeCell ref="X657:Y657"/>
    <mergeCell ref="AA657:AB657"/>
    <mergeCell ref="AC657:AD657"/>
    <mergeCell ref="AF657:AG657"/>
    <mergeCell ref="AH657:AI657"/>
    <mergeCell ref="AK657:AL657"/>
    <mergeCell ref="AM657:AN657"/>
    <mergeCell ref="AP657:AQ657"/>
    <mergeCell ref="AR657:AS657"/>
    <mergeCell ref="AU657:AV657"/>
    <mergeCell ref="AW657:AX657"/>
    <mergeCell ref="AZ657:BA657"/>
    <mergeCell ref="G658:M658"/>
    <mergeCell ref="N658:O658"/>
    <mergeCell ref="Q658:R658"/>
    <mergeCell ref="S658:T658"/>
    <mergeCell ref="V658:W658"/>
    <mergeCell ref="X658:Y658"/>
    <mergeCell ref="AA658:AB658"/>
    <mergeCell ref="AC658:AD658"/>
    <mergeCell ref="AF658:AG658"/>
    <mergeCell ref="AH658:AI658"/>
    <mergeCell ref="AK658:AL658"/>
    <mergeCell ref="AM658:AN658"/>
    <mergeCell ref="AP658:AQ658"/>
    <mergeCell ref="AR658:AS658"/>
    <mergeCell ref="AU658:AV658"/>
    <mergeCell ref="AW658:AX658"/>
    <mergeCell ref="AZ658:BA658"/>
    <mergeCell ref="G659:M659"/>
    <mergeCell ref="N659:O659"/>
    <mergeCell ref="Q659:R659"/>
    <mergeCell ref="S659:T659"/>
    <mergeCell ref="V659:W659"/>
    <mergeCell ref="X659:Y659"/>
    <mergeCell ref="AA659:AB659"/>
    <mergeCell ref="AC659:AD659"/>
    <mergeCell ref="AF659:AG659"/>
    <mergeCell ref="AH659:AI659"/>
    <mergeCell ref="AK659:AL659"/>
    <mergeCell ref="AM659:AN659"/>
    <mergeCell ref="AP659:AQ659"/>
    <mergeCell ref="AR659:AS659"/>
    <mergeCell ref="AU659:AV659"/>
    <mergeCell ref="AW659:AX659"/>
    <mergeCell ref="AZ659:BA659"/>
    <mergeCell ref="G660:M660"/>
    <mergeCell ref="N660:O660"/>
    <mergeCell ref="Q660:R660"/>
    <mergeCell ref="S660:T660"/>
    <mergeCell ref="V660:W660"/>
    <mergeCell ref="X660:Y660"/>
    <mergeCell ref="AA660:AB660"/>
    <mergeCell ref="AC660:AD660"/>
    <mergeCell ref="AF660:AG660"/>
    <mergeCell ref="AH660:AI660"/>
    <mergeCell ref="AK660:AL660"/>
    <mergeCell ref="AM660:AN660"/>
    <mergeCell ref="AP660:AQ660"/>
    <mergeCell ref="AR660:AS660"/>
    <mergeCell ref="AU660:AV660"/>
    <mergeCell ref="AW660:AX660"/>
    <mergeCell ref="AZ660:BA660"/>
    <mergeCell ref="G661:M661"/>
    <mergeCell ref="N661:O661"/>
    <mergeCell ref="Q661:R661"/>
    <mergeCell ref="S661:T661"/>
    <mergeCell ref="V661:W661"/>
    <mergeCell ref="X661:Y661"/>
    <mergeCell ref="AA661:AB661"/>
    <mergeCell ref="AC661:AD661"/>
    <mergeCell ref="AF661:AG661"/>
    <mergeCell ref="AH661:AI661"/>
    <mergeCell ref="AK661:AL661"/>
    <mergeCell ref="AM661:AN661"/>
    <mergeCell ref="AP661:AQ661"/>
    <mergeCell ref="AR661:AS661"/>
    <mergeCell ref="AU661:AV661"/>
    <mergeCell ref="AW661:AX661"/>
    <mergeCell ref="AZ661:BA661"/>
    <mergeCell ref="G662:M662"/>
    <mergeCell ref="N662:O662"/>
    <mergeCell ref="Q662:R662"/>
    <mergeCell ref="S662:T662"/>
    <mergeCell ref="V662:W662"/>
    <mergeCell ref="X662:Y662"/>
    <mergeCell ref="AA662:AB662"/>
    <mergeCell ref="AC662:AD662"/>
    <mergeCell ref="AF662:AG662"/>
    <mergeCell ref="AH662:AI662"/>
    <mergeCell ref="AK662:AL662"/>
    <mergeCell ref="AM662:AN662"/>
    <mergeCell ref="AP662:AQ662"/>
    <mergeCell ref="AR662:AS662"/>
    <mergeCell ref="AU662:AV662"/>
    <mergeCell ref="AW662:AX662"/>
    <mergeCell ref="AZ662:BA662"/>
    <mergeCell ref="G663:M663"/>
    <mergeCell ref="N663:O663"/>
    <mergeCell ref="Q663:R663"/>
    <mergeCell ref="S663:T663"/>
    <mergeCell ref="V663:W663"/>
    <mergeCell ref="X663:Y663"/>
    <mergeCell ref="AA663:AB663"/>
    <mergeCell ref="AC663:AD663"/>
    <mergeCell ref="AF663:AG663"/>
    <mergeCell ref="AH663:AI663"/>
    <mergeCell ref="AK663:AL663"/>
    <mergeCell ref="AM663:AN663"/>
    <mergeCell ref="AP663:AQ663"/>
    <mergeCell ref="AR663:AS663"/>
    <mergeCell ref="AU663:AV663"/>
    <mergeCell ref="AW663:AX663"/>
    <mergeCell ref="AZ663:BA663"/>
    <mergeCell ref="G664:M664"/>
    <mergeCell ref="N664:O664"/>
    <mergeCell ref="Q664:R664"/>
    <mergeCell ref="S664:T664"/>
    <mergeCell ref="V664:W664"/>
    <mergeCell ref="X664:Y664"/>
    <mergeCell ref="AA664:AB664"/>
    <mergeCell ref="AC664:AD664"/>
    <mergeCell ref="AF664:AG664"/>
    <mergeCell ref="AH664:AI664"/>
    <mergeCell ref="AK664:AL664"/>
    <mergeCell ref="AM664:AN664"/>
    <mergeCell ref="AP664:AQ664"/>
    <mergeCell ref="AR664:AS664"/>
    <mergeCell ref="AU664:AV664"/>
    <mergeCell ref="AW664:AX664"/>
    <mergeCell ref="AZ664:BA664"/>
    <mergeCell ref="G665:M665"/>
    <mergeCell ref="N665:O665"/>
    <mergeCell ref="Q665:R665"/>
    <mergeCell ref="S665:T665"/>
    <mergeCell ref="V665:W665"/>
    <mergeCell ref="X665:Y665"/>
    <mergeCell ref="AA665:AB665"/>
    <mergeCell ref="AC665:AD665"/>
    <mergeCell ref="AF665:AG665"/>
    <mergeCell ref="AH665:AI665"/>
    <mergeCell ref="AK665:AL665"/>
    <mergeCell ref="AM665:AN665"/>
    <mergeCell ref="AP665:AQ665"/>
    <mergeCell ref="AR665:AS665"/>
    <mergeCell ref="AU665:AV665"/>
    <mergeCell ref="AW665:AX665"/>
    <mergeCell ref="AZ665:BA665"/>
    <mergeCell ref="G666:M666"/>
    <mergeCell ref="N666:O666"/>
    <mergeCell ref="Q666:R666"/>
    <mergeCell ref="S666:T666"/>
    <mergeCell ref="V666:W666"/>
    <mergeCell ref="X666:Y666"/>
    <mergeCell ref="AA666:AB666"/>
    <mergeCell ref="AC666:AD666"/>
    <mergeCell ref="AF666:AG666"/>
    <mergeCell ref="AH666:AI666"/>
    <mergeCell ref="AK666:AL666"/>
    <mergeCell ref="AM666:AN666"/>
    <mergeCell ref="AP666:AQ666"/>
    <mergeCell ref="AR666:AS666"/>
    <mergeCell ref="AU666:AV666"/>
    <mergeCell ref="AW666:AX666"/>
    <mergeCell ref="AZ666:BA666"/>
    <mergeCell ref="G667:M667"/>
    <mergeCell ref="N667:O667"/>
    <mergeCell ref="Q667:R667"/>
    <mergeCell ref="S667:T667"/>
    <mergeCell ref="V667:W667"/>
    <mergeCell ref="X667:Y667"/>
    <mergeCell ref="AA667:AB667"/>
    <mergeCell ref="AC667:AD667"/>
    <mergeCell ref="AF667:AG667"/>
    <mergeCell ref="AH667:AI667"/>
    <mergeCell ref="AK667:AL667"/>
    <mergeCell ref="AM667:AN667"/>
    <mergeCell ref="AP667:AQ667"/>
    <mergeCell ref="AR667:AS667"/>
    <mergeCell ref="AU667:AV667"/>
    <mergeCell ref="AW667:AX667"/>
    <mergeCell ref="AZ667:BA667"/>
    <mergeCell ref="G668:M668"/>
    <mergeCell ref="N668:O668"/>
    <mergeCell ref="Q668:R668"/>
    <mergeCell ref="S668:T668"/>
    <mergeCell ref="V668:W668"/>
    <mergeCell ref="X668:Y668"/>
    <mergeCell ref="AA668:AB668"/>
    <mergeCell ref="AC668:AD668"/>
    <mergeCell ref="AF668:AG668"/>
    <mergeCell ref="AH668:AI668"/>
    <mergeCell ref="AK668:AL668"/>
    <mergeCell ref="AM668:AN668"/>
    <mergeCell ref="AP668:AQ668"/>
    <mergeCell ref="AR668:AS668"/>
    <mergeCell ref="AU668:AV668"/>
    <mergeCell ref="AW668:AX668"/>
    <mergeCell ref="AZ668:BA668"/>
    <mergeCell ref="G669:M669"/>
    <mergeCell ref="N669:O669"/>
    <mergeCell ref="Q669:R669"/>
    <mergeCell ref="S669:T669"/>
    <mergeCell ref="V669:W669"/>
    <mergeCell ref="X669:Y669"/>
    <mergeCell ref="AA669:AB669"/>
    <mergeCell ref="AC669:AD669"/>
    <mergeCell ref="AF669:AG669"/>
    <mergeCell ref="AH669:AI669"/>
    <mergeCell ref="AK669:AL669"/>
    <mergeCell ref="AM669:AN669"/>
    <mergeCell ref="AP669:AQ669"/>
    <mergeCell ref="AR669:AS669"/>
    <mergeCell ref="AU669:AV669"/>
    <mergeCell ref="AW669:AX669"/>
    <mergeCell ref="AZ669:BA669"/>
    <mergeCell ref="G670:M670"/>
    <mergeCell ref="N670:O670"/>
    <mergeCell ref="Q670:R670"/>
    <mergeCell ref="S670:T670"/>
    <mergeCell ref="V670:W670"/>
    <mergeCell ref="X670:Y670"/>
    <mergeCell ref="AA670:AB670"/>
    <mergeCell ref="AC670:AD670"/>
    <mergeCell ref="AF670:AG670"/>
    <mergeCell ref="AH670:AI670"/>
    <mergeCell ref="AK670:AL670"/>
    <mergeCell ref="AM670:AN670"/>
    <mergeCell ref="AP670:AQ670"/>
    <mergeCell ref="AR670:AS670"/>
    <mergeCell ref="AU670:AV670"/>
    <mergeCell ref="AW670:AX670"/>
    <mergeCell ref="AZ670:BA670"/>
    <mergeCell ref="G671:M671"/>
    <mergeCell ref="N671:O671"/>
    <mergeCell ref="Q671:R671"/>
    <mergeCell ref="S671:T671"/>
    <mergeCell ref="V671:W671"/>
    <mergeCell ref="X671:Y671"/>
    <mergeCell ref="AA671:AB671"/>
    <mergeCell ref="AC671:AD671"/>
    <mergeCell ref="AF671:AG671"/>
    <mergeCell ref="AH671:AI671"/>
    <mergeCell ref="AK671:AL671"/>
    <mergeCell ref="AM671:AN671"/>
    <mergeCell ref="AP671:AQ671"/>
    <mergeCell ref="AR671:AS671"/>
    <mergeCell ref="AU671:AV671"/>
    <mergeCell ref="AW671:AX671"/>
    <mergeCell ref="AZ671:BA671"/>
    <mergeCell ref="G672:M672"/>
    <mergeCell ref="N672:O672"/>
    <mergeCell ref="Q672:R672"/>
    <mergeCell ref="S672:T672"/>
    <mergeCell ref="V672:W672"/>
    <mergeCell ref="X672:Y672"/>
    <mergeCell ref="AA672:AB672"/>
    <mergeCell ref="AC672:AD672"/>
    <mergeCell ref="AF672:AG672"/>
    <mergeCell ref="AH672:AI672"/>
    <mergeCell ref="AK672:AL672"/>
    <mergeCell ref="AM672:AN672"/>
    <mergeCell ref="AP672:AQ672"/>
    <mergeCell ref="AR672:AS672"/>
    <mergeCell ref="AU672:AV672"/>
    <mergeCell ref="AW672:AX672"/>
    <mergeCell ref="AZ672:BA672"/>
    <mergeCell ref="G673:M673"/>
    <mergeCell ref="N673:O673"/>
    <mergeCell ref="Q673:R673"/>
    <mergeCell ref="S673:T673"/>
    <mergeCell ref="V673:W673"/>
    <mergeCell ref="X673:Y673"/>
    <mergeCell ref="AA673:AB673"/>
    <mergeCell ref="AC673:AD673"/>
    <mergeCell ref="AF673:AG673"/>
    <mergeCell ref="AH673:AI673"/>
    <mergeCell ref="AK673:AL673"/>
    <mergeCell ref="AM673:AN673"/>
    <mergeCell ref="AP673:AQ673"/>
    <mergeCell ref="AR673:AS673"/>
    <mergeCell ref="AU673:AV673"/>
    <mergeCell ref="AW673:AX673"/>
    <mergeCell ref="AZ673:BA673"/>
    <mergeCell ref="G674:M674"/>
    <mergeCell ref="N674:O674"/>
    <mergeCell ref="Q674:R674"/>
    <mergeCell ref="S674:T674"/>
    <mergeCell ref="V674:W674"/>
    <mergeCell ref="X674:Y674"/>
    <mergeCell ref="AA674:AB674"/>
    <mergeCell ref="AC674:AD674"/>
    <mergeCell ref="AF674:AG674"/>
    <mergeCell ref="AH674:AI674"/>
    <mergeCell ref="AK674:AL674"/>
    <mergeCell ref="AM674:AN674"/>
    <mergeCell ref="AP674:AQ674"/>
    <mergeCell ref="AR674:AS674"/>
    <mergeCell ref="AU674:AV674"/>
    <mergeCell ref="AW674:AX674"/>
    <mergeCell ref="AZ674:BA674"/>
    <mergeCell ref="G675:M675"/>
    <mergeCell ref="N675:O675"/>
    <mergeCell ref="Q675:R675"/>
    <mergeCell ref="S675:T675"/>
    <mergeCell ref="V675:W675"/>
    <mergeCell ref="X675:Y675"/>
    <mergeCell ref="AA675:AB675"/>
    <mergeCell ref="AC675:AD675"/>
    <mergeCell ref="AF675:AG675"/>
    <mergeCell ref="AH675:AI675"/>
    <mergeCell ref="AK675:AL675"/>
    <mergeCell ref="AM675:AN675"/>
    <mergeCell ref="AP675:AQ675"/>
    <mergeCell ref="AR675:AS675"/>
    <mergeCell ref="AU675:AV675"/>
    <mergeCell ref="AW675:AX675"/>
    <mergeCell ref="AZ675:BA675"/>
    <mergeCell ref="G676:M676"/>
    <mergeCell ref="N676:O676"/>
    <mergeCell ref="Q676:R676"/>
    <mergeCell ref="S676:T676"/>
    <mergeCell ref="V676:W676"/>
    <mergeCell ref="X676:Y676"/>
    <mergeCell ref="AA676:AB676"/>
    <mergeCell ref="AC676:AD676"/>
    <mergeCell ref="AF676:AG676"/>
    <mergeCell ref="AH676:AI676"/>
    <mergeCell ref="AK676:AL676"/>
    <mergeCell ref="AM676:AN676"/>
    <mergeCell ref="AP676:AQ676"/>
    <mergeCell ref="AR676:AS676"/>
    <mergeCell ref="AU676:AV676"/>
    <mergeCell ref="AW676:AX676"/>
    <mergeCell ref="AZ676:BA676"/>
    <mergeCell ref="G677:M677"/>
    <mergeCell ref="N677:O677"/>
    <mergeCell ref="Q677:R677"/>
    <mergeCell ref="S677:T677"/>
    <mergeCell ref="V677:W677"/>
    <mergeCell ref="X677:Y677"/>
    <mergeCell ref="AA677:AB677"/>
    <mergeCell ref="AC677:AD677"/>
    <mergeCell ref="AF677:AG677"/>
    <mergeCell ref="AH677:AI677"/>
    <mergeCell ref="AK677:AL677"/>
    <mergeCell ref="AM677:AN677"/>
    <mergeCell ref="AP677:AQ677"/>
    <mergeCell ref="AR677:AS677"/>
    <mergeCell ref="AU677:AV677"/>
    <mergeCell ref="AW677:AX677"/>
    <mergeCell ref="AZ677:BA677"/>
    <mergeCell ref="G678:M678"/>
    <mergeCell ref="N678:O678"/>
    <mergeCell ref="Q678:R678"/>
    <mergeCell ref="S678:T678"/>
    <mergeCell ref="V678:W678"/>
    <mergeCell ref="X678:Y678"/>
    <mergeCell ref="AA678:AB678"/>
    <mergeCell ref="AC678:AD678"/>
    <mergeCell ref="AF678:AG678"/>
    <mergeCell ref="AH678:AI678"/>
    <mergeCell ref="AK678:AL678"/>
    <mergeCell ref="AM678:AN678"/>
    <mergeCell ref="AP678:AQ678"/>
    <mergeCell ref="AR678:AS678"/>
    <mergeCell ref="AU678:AV678"/>
    <mergeCell ref="AW678:AX678"/>
    <mergeCell ref="AZ678:BA678"/>
    <mergeCell ref="G679:M679"/>
    <mergeCell ref="N679:O679"/>
    <mergeCell ref="Q679:R679"/>
    <mergeCell ref="S679:T679"/>
    <mergeCell ref="V679:W679"/>
    <mergeCell ref="X679:Y679"/>
    <mergeCell ref="AA679:AB679"/>
    <mergeCell ref="AC679:AD679"/>
    <mergeCell ref="AF679:AG679"/>
    <mergeCell ref="AH679:AI679"/>
    <mergeCell ref="AK679:AL679"/>
    <mergeCell ref="AM679:AN679"/>
    <mergeCell ref="AP679:AQ679"/>
    <mergeCell ref="AR679:AS679"/>
    <mergeCell ref="AU679:AV679"/>
    <mergeCell ref="AW679:AX679"/>
    <mergeCell ref="AZ679:BA679"/>
    <mergeCell ref="G680:M680"/>
    <mergeCell ref="N680:O680"/>
    <mergeCell ref="Q680:R680"/>
    <mergeCell ref="S680:T680"/>
    <mergeCell ref="V680:W680"/>
    <mergeCell ref="X680:Y680"/>
    <mergeCell ref="AA680:AB680"/>
    <mergeCell ref="AC680:AD680"/>
    <mergeCell ref="AF680:AG680"/>
    <mergeCell ref="AH680:AI680"/>
    <mergeCell ref="AK680:AL680"/>
    <mergeCell ref="AM680:AN680"/>
    <mergeCell ref="AP680:AQ680"/>
    <mergeCell ref="AR680:AS680"/>
    <mergeCell ref="AU680:AV680"/>
    <mergeCell ref="AW680:AX680"/>
    <mergeCell ref="AZ680:BA680"/>
    <mergeCell ref="G681:M681"/>
    <mergeCell ref="N681:O681"/>
    <mergeCell ref="Q681:R681"/>
    <mergeCell ref="S681:T681"/>
    <mergeCell ref="V681:W681"/>
    <mergeCell ref="X681:Y681"/>
    <mergeCell ref="AA681:AB681"/>
    <mergeCell ref="AC681:AD681"/>
    <mergeCell ref="AF681:AG681"/>
    <mergeCell ref="AH681:AI681"/>
    <mergeCell ref="AK681:AL681"/>
    <mergeCell ref="AM681:AN681"/>
    <mergeCell ref="AP681:AQ681"/>
    <mergeCell ref="AR681:AS681"/>
    <mergeCell ref="AU681:AV681"/>
    <mergeCell ref="AW681:AX681"/>
    <mergeCell ref="AZ681:BA681"/>
    <mergeCell ref="G682:M682"/>
    <mergeCell ref="N682:O682"/>
    <mergeCell ref="Q682:R682"/>
    <mergeCell ref="S682:T682"/>
    <mergeCell ref="V682:W682"/>
    <mergeCell ref="X682:Y682"/>
    <mergeCell ref="AA682:AB682"/>
    <mergeCell ref="AC682:AD682"/>
    <mergeCell ref="AF682:AG682"/>
    <mergeCell ref="AH682:AI682"/>
    <mergeCell ref="AK682:AL682"/>
    <mergeCell ref="AM682:AN682"/>
    <mergeCell ref="AP682:AQ682"/>
    <mergeCell ref="AR682:AS682"/>
    <mergeCell ref="AU682:AV682"/>
    <mergeCell ref="AW682:AX682"/>
    <mergeCell ref="AZ682:BA682"/>
    <mergeCell ref="G683:M683"/>
    <mergeCell ref="N683:O683"/>
    <mergeCell ref="Q683:R683"/>
    <mergeCell ref="S683:T683"/>
    <mergeCell ref="V683:W683"/>
    <mergeCell ref="X683:Y683"/>
    <mergeCell ref="AA683:AB683"/>
    <mergeCell ref="AC683:AD683"/>
    <mergeCell ref="AF683:AG683"/>
    <mergeCell ref="AH683:AI683"/>
    <mergeCell ref="AK683:AL683"/>
    <mergeCell ref="AM683:AN683"/>
    <mergeCell ref="AP683:AQ683"/>
    <mergeCell ref="AR683:AS683"/>
    <mergeCell ref="AU683:AV683"/>
    <mergeCell ref="AW683:AX683"/>
    <mergeCell ref="AZ683:BA683"/>
    <mergeCell ref="G684:M684"/>
    <mergeCell ref="N684:O684"/>
    <mergeCell ref="Q684:R684"/>
    <mergeCell ref="S684:T684"/>
    <mergeCell ref="V684:W684"/>
    <mergeCell ref="X684:Y684"/>
    <mergeCell ref="AA684:AB684"/>
    <mergeCell ref="AC684:AD684"/>
    <mergeCell ref="AF684:AG684"/>
    <mergeCell ref="AH684:AI684"/>
    <mergeCell ref="AK684:AL684"/>
    <mergeCell ref="AM684:AN684"/>
    <mergeCell ref="AP684:AQ684"/>
    <mergeCell ref="AR684:AS684"/>
    <mergeCell ref="AU684:AV684"/>
    <mergeCell ref="AW684:AX684"/>
    <mergeCell ref="AZ684:BA684"/>
    <mergeCell ref="G685:M685"/>
    <mergeCell ref="N685:O685"/>
    <mergeCell ref="Q685:R685"/>
    <mergeCell ref="S685:T685"/>
    <mergeCell ref="V685:W685"/>
    <mergeCell ref="X685:Y685"/>
    <mergeCell ref="AA685:AB685"/>
    <mergeCell ref="AC685:AD685"/>
    <mergeCell ref="AF685:AG685"/>
    <mergeCell ref="AH685:AI685"/>
    <mergeCell ref="AK685:AL685"/>
    <mergeCell ref="AM685:AN685"/>
    <mergeCell ref="AP685:AQ685"/>
    <mergeCell ref="AR685:AS685"/>
    <mergeCell ref="AU685:AV685"/>
    <mergeCell ref="AW685:AX685"/>
    <mergeCell ref="AZ685:BA685"/>
    <mergeCell ref="G686:M686"/>
    <mergeCell ref="N686:O686"/>
    <mergeCell ref="Q686:R686"/>
    <mergeCell ref="S686:T686"/>
    <mergeCell ref="V686:W686"/>
    <mergeCell ref="X686:Y686"/>
    <mergeCell ref="AA686:AB686"/>
    <mergeCell ref="AC686:AD686"/>
    <mergeCell ref="AF686:AG686"/>
    <mergeCell ref="AH686:AI686"/>
    <mergeCell ref="AK686:AL686"/>
    <mergeCell ref="AM686:AN686"/>
    <mergeCell ref="AP686:AQ686"/>
    <mergeCell ref="AR686:AS686"/>
    <mergeCell ref="AU686:AV686"/>
    <mergeCell ref="AW686:AX686"/>
    <mergeCell ref="AZ686:BA686"/>
    <mergeCell ref="G687:M687"/>
    <mergeCell ref="N687:O687"/>
    <mergeCell ref="Q687:R687"/>
    <mergeCell ref="S687:T687"/>
    <mergeCell ref="V687:W687"/>
    <mergeCell ref="X687:Y687"/>
    <mergeCell ref="AA687:AB687"/>
    <mergeCell ref="AC687:AD687"/>
    <mergeCell ref="AF687:AG687"/>
    <mergeCell ref="AH687:AI687"/>
    <mergeCell ref="AK687:AL687"/>
    <mergeCell ref="AM687:AN687"/>
    <mergeCell ref="AP687:AQ687"/>
    <mergeCell ref="AR687:AS687"/>
    <mergeCell ref="AU687:AV687"/>
    <mergeCell ref="AW687:AX687"/>
    <mergeCell ref="AZ687:BA687"/>
    <mergeCell ref="G688:M688"/>
    <mergeCell ref="N688:O688"/>
    <mergeCell ref="Q688:R688"/>
    <mergeCell ref="S688:T688"/>
    <mergeCell ref="V688:W688"/>
    <mergeCell ref="X688:Y688"/>
    <mergeCell ref="AA688:AB688"/>
    <mergeCell ref="AC688:AD688"/>
    <mergeCell ref="AF688:AG688"/>
    <mergeCell ref="AH688:AI688"/>
    <mergeCell ref="AK688:AL688"/>
    <mergeCell ref="AM688:AN688"/>
    <mergeCell ref="AP688:AQ688"/>
    <mergeCell ref="AR688:AS688"/>
    <mergeCell ref="AU688:AV688"/>
    <mergeCell ref="AW688:AX688"/>
    <mergeCell ref="AZ688:BA688"/>
    <mergeCell ref="G689:M689"/>
    <mergeCell ref="N689:O689"/>
    <mergeCell ref="Q689:R689"/>
    <mergeCell ref="S689:T689"/>
    <mergeCell ref="V689:W689"/>
    <mergeCell ref="X689:Y689"/>
    <mergeCell ref="AA689:AB689"/>
    <mergeCell ref="AC689:AD689"/>
    <mergeCell ref="AF689:AG689"/>
    <mergeCell ref="AH689:AI689"/>
    <mergeCell ref="AK689:AL689"/>
    <mergeCell ref="AM689:AN689"/>
    <mergeCell ref="AP689:AQ689"/>
    <mergeCell ref="AR689:AS689"/>
    <mergeCell ref="AU689:AV689"/>
    <mergeCell ref="AW689:AX689"/>
    <mergeCell ref="AZ689:BA689"/>
    <mergeCell ref="G690:M690"/>
    <mergeCell ref="N690:O690"/>
    <mergeCell ref="Q690:R690"/>
    <mergeCell ref="S690:T690"/>
    <mergeCell ref="V690:W690"/>
    <mergeCell ref="X690:Y690"/>
    <mergeCell ref="AA690:AB690"/>
    <mergeCell ref="AC690:AD690"/>
    <mergeCell ref="AF690:AG690"/>
    <mergeCell ref="AH690:AI690"/>
    <mergeCell ref="AK690:AL690"/>
    <mergeCell ref="AM690:AN690"/>
    <mergeCell ref="AP690:AQ690"/>
    <mergeCell ref="AR690:AS690"/>
    <mergeCell ref="AU690:AV690"/>
    <mergeCell ref="AW690:AX690"/>
    <mergeCell ref="AZ690:BA690"/>
    <mergeCell ref="G691:M691"/>
    <mergeCell ref="N691:O691"/>
    <mergeCell ref="Q691:R691"/>
    <mergeCell ref="S691:T691"/>
    <mergeCell ref="V691:W691"/>
    <mergeCell ref="X691:Y691"/>
    <mergeCell ref="AA691:AB691"/>
    <mergeCell ref="AC691:AD691"/>
    <mergeCell ref="AF691:AG691"/>
    <mergeCell ref="AH691:AI691"/>
    <mergeCell ref="AK691:AL691"/>
    <mergeCell ref="AM691:AN691"/>
    <mergeCell ref="AP691:AQ691"/>
    <mergeCell ref="AR691:AS691"/>
    <mergeCell ref="AU691:AV691"/>
    <mergeCell ref="AW691:AX691"/>
    <mergeCell ref="AZ691:BA691"/>
    <mergeCell ref="G692:M692"/>
    <mergeCell ref="N692:O692"/>
    <mergeCell ref="Q692:R692"/>
    <mergeCell ref="S692:T692"/>
    <mergeCell ref="V692:W692"/>
    <mergeCell ref="X692:Y692"/>
    <mergeCell ref="AA692:AB692"/>
    <mergeCell ref="AC692:AD692"/>
    <mergeCell ref="AF692:AG692"/>
    <mergeCell ref="AH692:AI692"/>
    <mergeCell ref="AK692:AL692"/>
    <mergeCell ref="AM692:AN692"/>
    <mergeCell ref="AP692:AQ692"/>
    <mergeCell ref="AR692:AS692"/>
    <mergeCell ref="AU692:AV692"/>
    <mergeCell ref="AW692:AX692"/>
    <mergeCell ref="AZ692:BA692"/>
    <mergeCell ref="G693:M693"/>
    <mergeCell ref="N693:O693"/>
    <mergeCell ref="Q693:R693"/>
    <mergeCell ref="S693:T693"/>
    <mergeCell ref="V693:W693"/>
    <mergeCell ref="X693:Y693"/>
    <mergeCell ref="AA693:AB693"/>
    <mergeCell ref="AC693:AD693"/>
    <mergeCell ref="AF693:AG693"/>
    <mergeCell ref="AH693:AI693"/>
    <mergeCell ref="AK693:AL693"/>
    <mergeCell ref="AM693:AN693"/>
    <mergeCell ref="AP693:AQ693"/>
    <mergeCell ref="AR693:AS693"/>
    <mergeCell ref="AU693:AV693"/>
    <mergeCell ref="AW693:AX693"/>
    <mergeCell ref="AZ693:BA693"/>
    <mergeCell ref="G694:M694"/>
    <mergeCell ref="N694:O694"/>
    <mergeCell ref="Q694:R694"/>
    <mergeCell ref="S694:T694"/>
    <mergeCell ref="V694:W694"/>
    <mergeCell ref="X694:Y694"/>
    <mergeCell ref="AA694:AB694"/>
    <mergeCell ref="AC694:AD694"/>
    <mergeCell ref="AF694:AG694"/>
    <mergeCell ref="AH694:AI694"/>
    <mergeCell ref="AK694:AL694"/>
    <mergeCell ref="AM694:AN694"/>
    <mergeCell ref="AP694:AQ694"/>
    <mergeCell ref="AR694:AS694"/>
    <mergeCell ref="AU694:AV694"/>
    <mergeCell ref="AW694:AX694"/>
    <mergeCell ref="AZ694:BA694"/>
    <mergeCell ref="G695:M695"/>
    <mergeCell ref="N695:O695"/>
    <mergeCell ref="Q695:R695"/>
    <mergeCell ref="S695:T695"/>
    <mergeCell ref="V695:W695"/>
    <mergeCell ref="X695:Y695"/>
    <mergeCell ref="AA695:AB695"/>
    <mergeCell ref="AC695:AD695"/>
    <mergeCell ref="AF695:AG695"/>
    <mergeCell ref="AH695:AI695"/>
    <mergeCell ref="AK695:AL695"/>
    <mergeCell ref="AM695:AN695"/>
    <mergeCell ref="AP695:AQ695"/>
    <mergeCell ref="AR695:AS695"/>
    <mergeCell ref="AU695:AV695"/>
    <mergeCell ref="AW695:AX695"/>
    <mergeCell ref="AZ695:BA695"/>
    <mergeCell ref="G696:M696"/>
    <mergeCell ref="N696:O696"/>
    <mergeCell ref="Q696:R696"/>
    <mergeCell ref="S696:T696"/>
    <mergeCell ref="V696:W696"/>
    <mergeCell ref="X696:Y696"/>
    <mergeCell ref="AA696:AB696"/>
    <mergeCell ref="AC696:AD696"/>
    <mergeCell ref="AF696:AG696"/>
    <mergeCell ref="AH696:AI696"/>
    <mergeCell ref="AK696:AL696"/>
    <mergeCell ref="AM696:AN696"/>
    <mergeCell ref="AP696:AQ696"/>
    <mergeCell ref="AR696:AS696"/>
    <mergeCell ref="AU696:AV696"/>
    <mergeCell ref="AW696:AX696"/>
    <mergeCell ref="AZ696:BA696"/>
    <mergeCell ref="G697:M697"/>
    <mergeCell ref="N697:O697"/>
    <mergeCell ref="Q697:R697"/>
    <mergeCell ref="S697:T697"/>
    <mergeCell ref="V697:W697"/>
    <mergeCell ref="X697:Y697"/>
    <mergeCell ref="AA697:AB697"/>
    <mergeCell ref="AC697:AD697"/>
    <mergeCell ref="AF697:AG697"/>
    <mergeCell ref="AH697:AI697"/>
    <mergeCell ref="AK697:AL697"/>
    <mergeCell ref="AM697:AN697"/>
    <mergeCell ref="AP697:AQ697"/>
    <mergeCell ref="AR697:AS697"/>
    <mergeCell ref="AU697:AV697"/>
    <mergeCell ref="AW697:AX697"/>
    <mergeCell ref="AZ697:BA697"/>
    <mergeCell ref="G698:M698"/>
    <mergeCell ref="N698:O698"/>
    <mergeCell ref="Q698:R698"/>
    <mergeCell ref="S698:T698"/>
    <mergeCell ref="V698:W698"/>
    <mergeCell ref="X698:Y698"/>
    <mergeCell ref="AA698:AB698"/>
    <mergeCell ref="AC698:AD698"/>
    <mergeCell ref="AF698:AG698"/>
    <mergeCell ref="AH698:AI698"/>
    <mergeCell ref="AK698:AL698"/>
    <mergeCell ref="AM698:AN698"/>
    <mergeCell ref="AP698:AQ698"/>
    <mergeCell ref="AR698:AS698"/>
    <mergeCell ref="AU698:AV698"/>
    <mergeCell ref="AW698:AX698"/>
    <mergeCell ref="AZ698:BA698"/>
    <mergeCell ref="G699:M699"/>
    <mergeCell ref="N699:O699"/>
    <mergeCell ref="Q699:R699"/>
    <mergeCell ref="S699:T699"/>
    <mergeCell ref="V699:W699"/>
    <mergeCell ref="X699:Y699"/>
    <mergeCell ref="AA699:AB699"/>
    <mergeCell ref="AC699:AD699"/>
    <mergeCell ref="AF699:AG699"/>
    <mergeCell ref="AH699:AI699"/>
    <mergeCell ref="AK699:AL699"/>
    <mergeCell ref="AM699:AN699"/>
    <mergeCell ref="AP699:AQ699"/>
    <mergeCell ref="AR699:AS699"/>
    <mergeCell ref="AU699:AV699"/>
    <mergeCell ref="AW699:AX699"/>
    <mergeCell ref="AZ699:BA699"/>
    <mergeCell ref="G700:M700"/>
    <mergeCell ref="N700:O700"/>
    <mergeCell ref="Q700:R700"/>
    <mergeCell ref="S700:T700"/>
    <mergeCell ref="V700:W700"/>
    <mergeCell ref="X700:Y700"/>
    <mergeCell ref="AA700:AB700"/>
    <mergeCell ref="AC700:AD700"/>
    <mergeCell ref="AF700:AG700"/>
    <mergeCell ref="AH700:AI700"/>
    <mergeCell ref="AK700:AL700"/>
    <mergeCell ref="AM700:AN700"/>
    <mergeCell ref="AP700:AQ700"/>
    <mergeCell ref="AR700:AS700"/>
    <mergeCell ref="AU700:AV700"/>
    <mergeCell ref="AW700:AX700"/>
    <mergeCell ref="AZ700:BA700"/>
    <mergeCell ref="G701:M701"/>
    <mergeCell ref="N701:O701"/>
    <mergeCell ref="Q701:R701"/>
    <mergeCell ref="S701:T701"/>
    <mergeCell ref="V701:W701"/>
    <mergeCell ref="X701:Y701"/>
    <mergeCell ref="AA701:AB701"/>
    <mergeCell ref="AC701:AD701"/>
    <mergeCell ref="AF701:AG701"/>
    <mergeCell ref="AH701:AI701"/>
    <mergeCell ref="AK701:AL701"/>
    <mergeCell ref="AM701:AN701"/>
    <mergeCell ref="AP701:AQ701"/>
    <mergeCell ref="AR701:AS701"/>
    <mergeCell ref="AU701:AV701"/>
    <mergeCell ref="AW701:AX701"/>
    <mergeCell ref="AZ701:BA701"/>
    <mergeCell ref="G702:M702"/>
    <mergeCell ref="N702:O702"/>
    <mergeCell ref="Q702:R702"/>
    <mergeCell ref="S702:T702"/>
    <mergeCell ref="V702:W702"/>
    <mergeCell ref="X702:Y702"/>
    <mergeCell ref="AA702:AB702"/>
    <mergeCell ref="AC702:AD702"/>
    <mergeCell ref="AF702:AG702"/>
    <mergeCell ref="AH702:AI702"/>
    <mergeCell ref="AK702:AL702"/>
    <mergeCell ref="AM702:AN702"/>
    <mergeCell ref="AP702:AQ702"/>
    <mergeCell ref="AR702:AS702"/>
    <mergeCell ref="AU702:AV702"/>
    <mergeCell ref="AW702:AX702"/>
    <mergeCell ref="AZ702:BA702"/>
    <mergeCell ref="G703:M703"/>
    <mergeCell ref="N703:O703"/>
    <mergeCell ref="Q703:R703"/>
    <mergeCell ref="S703:T703"/>
    <mergeCell ref="V703:W703"/>
    <mergeCell ref="X703:Y703"/>
    <mergeCell ref="AA703:AB703"/>
    <mergeCell ref="AC703:AD703"/>
    <mergeCell ref="AF703:AG703"/>
    <mergeCell ref="AH703:AI703"/>
    <mergeCell ref="AK703:AL703"/>
    <mergeCell ref="AM703:AN703"/>
    <mergeCell ref="AP703:AQ703"/>
    <mergeCell ref="AR703:AS703"/>
    <mergeCell ref="AU703:AV703"/>
    <mergeCell ref="AW703:AX703"/>
    <mergeCell ref="AZ703:BA703"/>
    <mergeCell ref="G704:M704"/>
    <mergeCell ref="N704:O704"/>
    <mergeCell ref="Q704:R704"/>
    <mergeCell ref="S704:T704"/>
    <mergeCell ref="V704:W704"/>
    <mergeCell ref="X704:Y704"/>
    <mergeCell ref="AA704:AB704"/>
    <mergeCell ref="AC704:AD704"/>
    <mergeCell ref="AF704:AG704"/>
    <mergeCell ref="AH704:AI704"/>
    <mergeCell ref="AK704:AL704"/>
    <mergeCell ref="AM704:AN704"/>
    <mergeCell ref="AP704:AQ704"/>
    <mergeCell ref="AR704:AS704"/>
    <mergeCell ref="AU704:AV704"/>
    <mergeCell ref="AW704:AX704"/>
    <mergeCell ref="AZ704:BA704"/>
    <mergeCell ref="G705:M705"/>
    <mergeCell ref="N705:O705"/>
    <mergeCell ref="Q705:R705"/>
    <mergeCell ref="S705:T705"/>
    <mergeCell ref="V705:W705"/>
    <mergeCell ref="X705:Y705"/>
    <mergeCell ref="AA705:AB705"/>
    <mergeCell ref="AC705:AD705"/>
    <mergeCell ref="AF705:AG705"/>
    <mergeCell ref="AH705:AI705"/>
    <mergeCell ref="AK705:AL705"/>
    <mergeCell ref="AM705:AN705"/>
    <mergeCell ref="AP705:AQ705"/>
    <mergeCell ref="AR705:AS705"/>
    <mergeCell ref="AU705:AV705"/>
    <mergeCell ref="AW705:AX705"/>
    <mergeCell ref="AZ705:BA705"/>
    <mergeCell ref="G706:M706"/>
    <mergeCell ref="N706:O706"/>
    <mergeCell ref="Q706:R706"/>
    <mergeCell ref="S706:T706"/>
    <mergeCell ref="V706:W706"/>
    <mergeCell ref="X706:Y706"/>
    <mergeCell ref="AA706:AB706"/>
    <mergeCell ref="AC706:AD706"/>
    <mergeCell ref="AF706:AG706"/>
    <mergeCell ref="AH706:AI706"/>
    <mergeCell ref="AK706:AL706"/>
    <mergeCell ref="AM706:AN706"/>
    <mergeCell ref="AP706:AQ706"/>
    <mergeCell ref="AR706:AS706"/>
    <mergeCell ref="AU706:AV706"/>
    <mergeCell ref="AW706:AX706"/>
    <mergeCell ref="AZ706:BA706"/>
    <mergeCell ref="G707:M707"/>
    <mergeCell ref="N707:O707"/>
    <mergeCell ref="Q707:R707"/>
    <mergeCell ref="S707:T707"/>
    <mergeCell ref="V707:W707"/>
    <mergeCell ref="X707:Y707"/>
    <mergeCell ref="AA707:AB707"/>
    <mergeCell ref="AC707:AD707"/>
    <mergeCell ref="AF707:AG707"/>
    <mergeCell ref="AH707:AI707"/>
    <mergeCell ref="AK707:AL707"/>
    <mergeCell ref="AM707:AN707"/>
    <mergeCell ref="AP707:AQ707"/>
    <mergeCell ref="AR707:AS707"/>
    <mergeCell ref="AU707:AV707"/>
    <mergeCell ref="AW707:AX707"/>
    <mergeCell ref="AZ707:BA707"/>
    <mergeCell ref="G708:M708"/>
    <mergeCell ref="N708:O708"/>
    <mergeCell ref="Q708:R708"/>
    <mergeCell ref="S708:T708"/>
    <mergeCell ref="V708:W708"/>
    <mergeCell ref="X708:Y708"/>
    <mergeCell ref="AA708:AB708"/>
    <mergeCell ref="AC708:AD708"/>
    <mergeCell ref="AF708:AG708"/>
    <mergeCell ref="AH708:AI708"/>
    <mergeCell ref="AK708:AL708"/>
    <mergeCell ref="AM708:AN708"/>
    <mergeCell ref="AP708:AQ708"/>
    <mergeCell ref="AR708:AS708"/>
    <mergeCell ref="AU708:AV708"/>
    <mergeCell ref="AW708:AX708"/>
    <mergeCell ref="AZ708:BA708"/>
    <mergeCell ref="G709:M709"/>
    <mergeCell ref="N709:O709"/>
    <mergeCell ref="Q709:R709"/>
    <mergeCell ref="S709:T709"/>
    <mergeCell ref="V709:W709"/>
    <mergeCell ref="X709:Y709"/>
    <mergeCell ref="AA709:AB709"/>
    <mergeCell ref="AC709:AD709"/>
    <mergeCell ref="AF709:AG709"/>
    <mergeCell ref="AH709:AI709"/>
    <mergeCell ref="AK709:AL709"/>
    <mergeCell ref="AM709:AN709"/>
    <mergeCell ref="AP709:AQ709"/>
    <mergeCell ref="AR709:AS709"/>
    <mergeCell ref="AU709:AV709"/>
    <mergeCell ref="AW709:AX709"/>
    <mergeCell ref="AZ709:BA709"/>
    <mergeCell ref="G710:M710"/>
    <mergeCell ref="N710:O710"/>
    <mergeCell ref="Q710:R710"/>
    <mergeCell ref="S710:T710"/>
    <mergeCell ref="V710:W710"/>
    <mergeCell ref="X710:Y710"/>
    <mergeCell ref="AA710:AB710"/>
    <mergeCell ref="AC710:AD710"/>
    <mergeCell ref="AF710:AG710"/>
    <mergeCell ref="AH710:AI710"/>
    <mergeCell ref="AK710:AL710"/>
    <mergeCell ref="AM710:AN710"/>
    <mergeCell ref="AP710:AQ710"/>
    <mergeCell ref="AR710:AS710"/>
    <mergeCell ref="AU710:AV710"/>
    <mergeCell ref="AW710:AX710"/>
    <mergeCell ref="AZ710:BA710"/>
    <mergeCell ref="G711:M711"/>
    <mergeCell ref="N711:O711"/>
    <mergeCell ref="Q711:R711"/>
    <mergeCell ref="S711:T711"/>
    <mergeCell ref="V711:W711"/>
    <mergeCell ref="X711:Y711"/>
    <mergeCell ref="AA711:AB711"/>
    <mergeCell ref="AC711:AD711"/>
    <mergeCell ref="AF711:AG711"/>
    <mergeCell ref="AH711:AI711"/>
    <mergeCell ref="AK711:AL711"/>
    <mergeCell ref="AM711:AN711"/>
    <mergeCell ref="AP711:AQ711"/>
    <mergeCell ref="AR711:AS711"/>
    <mergeCell ref="AU711:AV711"/>
    <mergeCell ref="AW711:AX711"/>
    <mergeCell ref="AZ711:BA711"/>
    <mergeCell ref="G712:M712"/>
    <mergeCell ref="N712:O712"/>
    <mergeCell ref="Q712:R712"/>
    <mergeCell ref="S712:T712"/>
    <mergeCell ref="V712:W712"/>
    <mergeCell ref="X712:Y712"/>
    <mergeCell ref="AA712:AB712"/>
    <mergeCell ref="AC712:AD712"/>
    <mergeCell ref="AF712:AG712"/>
    <mergeCell ref="AH712:AI712"/>
    <mergeCell ref="AK712:AL712"/>
    <mergeCell ref="AM712:AN712"/>
    <mergeCell ref="AP712:AQ712"/>
    <mergeCell ref="AR712:AS712"/>
    <mergeCell ref="AU712:AV712"/>
    <mergeCell ref="AW712:AX712"/>
    <mergeCell ref="AZ712:BA712"/>
    <mergeCell ref="G713:M713"/>
    <mergeCell ref="N713:O713"/>
    <mergeCell ref="Q713:R713"/>
    <mergeCell ref="S713:T713"/>
    <mergeCell ref="V713:W713"/>
    <mergeCell ref="X713:Y713"/>
    <mergeCell ref="AA713:AB713"/>
    <mergeCell ref="AC713:AD713"/>
    <mergeCell ref="AF713:AG713"/>
    <mergeCell ref="AH713:AI713"/>
    <mergeCell ref="AK713:AL713"/>
    <mergeCell ref="AM713:AN713"/>
    <mergeCell ref="AP713:AQ713"/>
    <mergeCell ref="AR713:AS713"/>
    <mergeCell ref="AU713:AV713"/>
    <mergeCell ref="AW713:AX713"/>
    <mergeCell ref="AZ713:BA713"/>
    <mergeCell ref="G714:M714"/>
    <mergeCell ref="N714:O714"/>
    <mergeCell ref="Q714:R714"/>
    <mergeCell ref="S714:T714"/>
    <mergeCell ref="V714:W714"/>
    <mergeCell ref="X714:Y714"/>
    <mergeCell ref="AA714:AB714"/>
    <mergeCell ref="AC714:AD714"/>
    <mergeCell ref="AF714:AG714"/>
    <mergeCell ref="AH714:AI714"/>
    <mergeCell ref="AK714:AL714"/>
    <mergeCell ref="AM714:AN714"/>
    <mergeCell ref="AP714:AQ714"/>
    <mergeCell ref="AR714:AS714"/>
    <mergeCell ref="AU714:AV714"/>
    <mergeCell ref="AW714:AX714"/>
    <mergeCell ref="AZ714:BA714"/>
    <mergeCell ref="G715:M715"/>
    <mergeCell ref="N715:O715"/>
    <mergeCell ref="Q715:R715"/>
    <mergeCell ref="S715:T715"/>
    <mergeCell ref="V715:W715"/>
    <mergeCell ref="X715:Y715"/>
    <mergeCell ref="AA715:AB715"/>
    <mergeCell ref="AC715:AD715"/>
    <mergeCell ref="AF715:AG715"/>
    <mergeCell ref="AH715:AI715"/>
    <mergeCell ref="AK715:AL715"/>
    <mergeCell ref="AM715:AN715"/>
    <mergeCell ref="AP715:AQ715"/>
    <mergeCell ref="AR715:AS715"/>
    <mergeCell ref="AU715:AV715"/>
    <mergeCell ref="AW715:AX715"/>
    <mergeCell ref="AZ715:BA715"/>
    <mergeCell ref="G716:M716"/>
    <mergeCell ref="N716:O716"/>
    <mergeCell ref="Q716:R716"/>
    <mergeCell ref="S716:T716"/>
    <mergeCell ref="V716:W716"/>
    <mergeCell ref="X716:Y716"/>
    <mergeCell ref="AA716:AB716"/>
    <mergeCell ref="AC716:AD716"/>
    <mergeCell ref="AF716:AG716"/>
    <mergeCell ref="AH716:AI716"/>
    <mergeCell ref="AK716:AL716"/>
    <mergeCell ref="AM716:AN716"/>
    <mergeCell ref="AP716:AQ716"/>
    <mergeCell ref="AR716:AS716"/>
    <mergeCell ref="AU716:AV716"/>
    <mergeCell ref="AW716:AX716"/>
    <mergeCell ref="AZ716:BA716"/>
    <mergeCell ref="G717:M717"/>
    <mergeCell ref="N717:O717"/>
    <mergeCell ref="Q717:R717"/>
    <mergeCell ref="S717:T717"/>
    <mergeCell ref="V717:W717"/>
    <mergeCell ref="X717:Y717"/>
    <mergeCell ref="AA717:AB717"/>
    <mergeCell ref="AC717:AD717"/>
    <mergeCell ref="AF717:AG717"/>
    <mergeCell ref="AH717:AI717"/>
    <mergeCell ref="AK717:AL717"/>
    <mergeCell ref="AM717:AN717"/>
    <mergeCell ref="AP717:AQ717"/>
    <mergeCell ref="AR717:AS717"/>
    <mergeCell ref="AU717:AV717"/>
    <mergeCell ref="AW717:AX717"/>
    <mergeCell ref="AZ717:BA717"/>
    <mergeCell ref="G718:M718"/>
    <mergeCell ref="N718:O718"/>
    <mergeCell ref="Q718:R718"/>
    <mergeCell ref="S718:T718"/>
    <mergeCell ref="V718:W718"/>
    <mergeCell ref="X718:Y718"/>
    <mergeCell ref="AA718:AB718"/>
    <mergeCell ref="AC718:AD718"/>
    <mergeCell ref="AF718:AG718"/>
    <mergeCell ref="AH718:AI718"/>
    <mergeCell ref="AK718:AL718"/>
    <mergeCell ref="AM718:AN718"/>
    <mergeCell ref="AP718:AQ718"/>
    <mergeCell ref="AR718:AS718"/>
    <mergeCell ref="AU718:AV718"/>
    <mergeCell ref="AW718:AX718"/>
    <mergeCell ref="AZ718:BA718"/>
    <mergeCell ref="G719:M719"/>
    <mergeCell ref="N719:O719"/>
    <mergeCell ref="Q719:R719"/>
    <mergeCell ref="S719:T719"/>
    <mergeCell ref="V719:W719"/>
    <mergeCell ref="X719:Y719"/>
    <mergeCell ref="AA719:AB719"/>
    <mergeCell ref="AC719:AD719"/>
    <mergeCell ref="AF719:AG719"/>
    <mergeCell ref="AH719:AI719"/>
    <mergeCell ref="AK719:AL719"/>
    <mergeCell ref="AM719:AN719"/>
    <mergeCell ref="AP719:AQ719"/>
    <mergeCell ref="AR719:AS719"/>
    <mergeCell ref="AU719:AV719"/>
    <mergeCell ref="AW719:AX719"/>
    <mergeCell ref="AZ719:BA719"/>
    <mergeCell ref="G720:M720"/>
    <mergeCell ref="N720:O720"/>
    <mergeCell ref="Q720:R720"/>
    <mergeCell ref="S720:T720"/>
    <mergeCell ref="V720:W720"/>
    <mergeCell ref="X720:Y720"/>
    <mergeCell ref="AA720:AB720"/>
    <mergeCell ref="AC720:AD720"/>
    <mergeCell ref="AF720:AG720"/>
    <mergeCell ref="AH720:AI720"/>
    <mergeCell ref="AK720:AL720"/>
    <mergeCell ref="AM720:AN720"/>
    <mergeCell ref="AP720:AQ720"/>
    <mergeCell ref="AR720:AS720"/>
    <mergeCell ref="AU720:AV720"/>
    <mergeCell ref="AW720:AX720"/>
    <mergeCell ref="AZ720:BA720"/>
    <mergeCell ref="G721:M721"/>
    <mergeCell ref="N721:O721"/>
    <mergeCell ref="Q721:R721"/>
    <mergeCell ref="S721:T721"/>
    <mergeCell ref="V721:W721"/>
    <mergeCell ref="X721:Y721"/>
    <mergeCell ref="AA721:AB721"/>
    <mergeCell ref="AC721:AD721"/>
    <mergeCell ref="AF721:AG721"/>
    <mergeCell ref="AH721:AI721"/>
    <mergeCell ref="AK721:AL721"/>
    <mergeCell ref="AM721:AN721"/>
    <mergeCell ref="AP721:AQ721"/>
    <mergeCell ref="AR721:AS721"/>
    <mergeCell ref="AU721:AV721"/>
    <mergeCell ref="AW721:AX721"/>
    <mergeCell ref="AZ721:BA721"/>
    <mergeCell ref="G722:M722"/>
    <mergeCell ref="N722:O722"/>
    <mergeCell ref="Q722:R722"/>
    <mergeCell ref="S722:T722"/>
    <mergeCell ref="V722:W722"/>
    <mergeCell ref="X722:Y722"/>
    <mergeCell ref="AA722:AB722"/>
    <mergeCell ref="AC722:AD722"/>
    <mergeCell ref="AF722:AG722"/>
    <mergeCell ref="AH722:AI722"/>
    <mergeCell ref="AK722:AL722"/>
    <mergeCell ref="AM722:AN722"/>
    <mergeCell ref="AP722:AQ722"/>
    <mergeCell ref="AR722:AS722"/>
    <mergeCell ref="AU722:AV722"/>
    <mergeCell ref="AW722:AX722"/>
    <mergeCell ref="AZ722:BA722"/>
    <mergeCell ref="G723:M723"/>
    <mergeCell ref="N723:O723"/>
    <mergeCell ref="Q723:R723"/>
    <mergeCell ref="S723:T723"/>
    <mergeCell ref="V723:W723"/>
    <mergeCell ref="X723:Y723"/>
    <mergeCell ref="AA723:AB723"/>
    <mergeCell ref="AC723:AD723"/>
    <mergeCell ref="AF723:AG723"/>
    <mergeCell ref="AH723:AI723"/>
    <mergeCell ref="AK723:AL723"/>
    <mergeCell ref="AM723:AN723"/>
    <mergeCell ref="AP723:AQ723"/>
    <mergeCell ref="AR723:AS723"/>
    <mergeCell ref="AU723:AV723"/>
    <mergeCell ref="AW723:AX723"/>
    <mergeCell ref="AZ723:BA723"/>
    <mergeCell ref="G724:M724"/>
    <mergeCell ref="N724:O724"/>
    <mergeCell ref="Q724:R724"/>
    <mergeCell ref="S724:T724"/>
    <mergeCell ref="V724:W724"/>
    <mergeCell ref="X724:Y724"/>
    <mergeCell ref="AA724:AB724"/>
    <mergeCell ref="AC724:AD724"/>
    <mergeCell ref="AF724:AG724"/>
    <mergeCell ref="AH724:AI724"/>
    <mergeCell ref="AK724:AL724"/>
    <mergeCell ref="AM724:AN724"/>
    <mergeCell ref="AP724:AQ724"/>
    <mergeCell ref="AR724:AS724"/>
    <mergeCell ref="AU724:AV724"/>
    <mergeCell ref="AW724:AX724"/>
    <mergeCell ref="AZ724:BA724"/>
    <mergeCell ref="G725:M725"/>
    <mergeCell ref="N725:O725"/>
    <mergeCell ref="Q725:R725"/>
    <mergeCell ref="S725:T725"/>
    <mergeCell ref="V725:W725"/>
    <mergeCell ref="X725:Y725"/>
    <mergeCell ref="AA725:AB725"/>
    <mergeCell ref="AC725:AD725"/>
    <mergeCell ref="AF725:AG725"/>
    <mergeCell ref="AH725:AI725"/>
    <mergeCell ref="AK725:AL725"/>
    <mergeCell ref="AM725:AN725"/>
    <mergeCell ref="AP725:AQ725"/>
    <mergeCell ref="AR725:AS725"/>
    <mergeCell ref="AU725:AV725"/>
    <mergeCell ref="AW725:AX725"/>
    <mergeCell ref="AZ725:BA725"/>
    <mergeCell ref="G726:M726"/>
    <mergeCell ref="N726:O726"/>
    <mergeCell ref="Q726:R726"/>
    <mergeCell ref="S726:T726"/>
    <mergeCell ref="V726:W726"/>
    <mergeCell ref="X726:Y726"/>
    <mergeCell ref="AA726:AB726"/>
    <mergeCell ref="AC726:AD726"/>
    <mergeCell ref="AF726:AG726"/>
    <mergeCell ref="AH726:AI726"/>
    <mergeCell ref="AK726:AL726"/>
    <mergeCell ref="AM726:AN726"/>
    <mergeCell ref="AP726:AQ726"/>
    <mergeCell ref="AR726:AS726"/>
    <mergeCell ref="AU726:AV726"/>
    <mergeCell ref="AW726:AX726"/>
    <mergeCell ref="AZ726:BA726"/>
    <mergeCell ref="G727:M727"/>
    <mergeCell ref="N727:O727"/>
    <mergeCell ref="Q727:R727"/>
    <mergeCell ref="S727:T727"/>
    <mergeCell ref="V727:W727"/>
    <mergeCell ref="X727:Y727"/>
    <mergeCell ref="AA727:AB727"/>
    <mergeCell ref="AC727:AD727"/>
    <mergeCell ref="AF727:AG727"/>
    <mergeCell ref="AH727:AI727"/>
    <mergeCell ref="AK727:AL727"/>
    <mergeCell ref="AM727:AN727"/>
    <mergeCell ref="AP727:AQ727"/>
    <mergeCell ref="AR727:AS727"/>
    <mergeCell ref="AU727:AV727"/>
    <mergeCell ref="AW727:AX727"/>
    <mergeCell ref="AZ727:BA727"/>
    <mergeCell ref="G728:M728"/>
    <mergeCell ref="N728:O728"/>
    <mergeCell ref="Q728:R728"/>
    <mergeCell ref="S728:T728"/>
    <mergeCell ref="V728:W728"/>
    <mergeCell ref="X728:Y728"/>
    <mergeCell ref="AA728:AB728"/>
    <mergeCell ref="AC728:AD728"/>
    <mergeCell ref="AF728:AG728"/>
    <mergeCell ref="AH728:AI728"/>
    <mergeCell ref="AK728:AL728"/>
    <mergeCell ref="AM728:AN728"/>
    <mergeCell ref="AP728:AQ728"/>
    <mergeCell ref="AR728:AS728"/>
    <mergeCell ref="AU728:AV728"/>
    <mergeCell ref="AW728:AX728"/>
    <mergeCell ref="AZ728:BA728"/>
    <mergeCell ref="G729:M729"/>
    <mergeCell ref="N729:O729"/>
    <mergeCell ref="Q729:R729"/>
    <mergeCell ref="S729:T729"/>
    <mergeCell ref="V729:W729"/>
    <mergeCell ref="X729:Y729"/>
    <mergeCell ref="AA729:AB729"/>
    <mergeCell ref="AC729:AD729"/>
    <mergeCell ref="AF729:AG729"/>
    <mergeCell ref="AH729:AI729"/>
    <mergeCell ref="AK729:AL729"/>
    <mergeCell ref="AM729:AN729"/>
    <mergeCell ref="AP729:AQ729"/>
    <mergeCell ref="AR729:AS729"/>
    <mergeCell ref="AU729:AV729"/>
    <mergeCell ref="AW729:AX729"/>
    <mergeCell ref="AZ729:BA729"/>
    <mergeCell ref="G730:M730"/>
    <mergeCell ref="N730:O730"/>
    <mergeCell ref="Q730:R730"/>
    <mergeCell ref="S730:T730"/>
    <mergeCell ref="V730:W730"/>
    <mergeCell ref="X730:Y730"/>
    <mergeCell ref="AA730:AB730"/>
    <mergeCell ref="AC730:AD730"/>
    <mergeCell ref="AF730:AG730"/>
    <mergeCell ref="AH730:AI730"/>
    <mergeCell ref="AK730:AL730"/>
    <mergeCell ref="AM730:AN730"/>
    <mergeCell ref="AP730:AQ730"/>
    <mergeCell ref="AR730:AS730"/>
    <mergeCell ref="AU730:AV730"/>
    <mergeCell ref="AW730:AX730"/>
    <mergeCell ref="AZ730:BA730"/>
    <mergeCell ref="G731:M731"/>
    <mergeCell ref="N731:O731"/>
    <mergeCell ref="Q731:R731"/>
    <mergeCell ref="S731:T731"/>
    <mergeCell ref="V731:W731"/>
    <mergeCell ref="X731:Y731"/>
    <mergeCell ref="AA731:AB731"/>
    <mergeCell ref="AC731:AD731"/>
    <mergeCell ref="AF731:AG731"/>
    <mergeCell ref="AH731:AI731"/>
    <mergeCell ref="AK731:AL731"/>
    <mergeCell ref="AM731:AN731"/>
    <mergeCell ref="AP731:AQ731"/>
    <mergeCell ref="AR731:AS731"/>
    <mergeCell ref="AU731:AV731"/>
    <mergeCell ref="AW731:AX731"/>
    <mergeCell ref="AZ731:BA731"/>
    <mergeCell ref="G732:M732"/>
    <mergeCell ref="N732:O732"/>
    <mergeCell ref="Q732:R732"/>
    <mergeCell ref="S732:T732"/>
    <mergeCell ref="V732:W732"/>
    <mergeCell ref="X732:Y732"/>
    <mergeCell ref="AA732:AB732"/>
    <mergeCell ref="AC732:AD732"/>
    <mergeCell ref="AF732:AG732"/>
    <mergeCell ref="AH732:AI732"/>
    <mergeCell ref="AK732:AL732"/>
    <mergeCell ref="AM732:AN732"/>
    <mergeCell ref="AP732:AQ732"/>
    <mergeCell ref="AR732:AS732"/>
    <mergeCell ref="AU732:AV732"/>
    <mergeCell ref="AW732:AX732"/>
    <mergeCell ref="AZ732:BA732"/>
    <mergeCell ref="G733:M733"/>
    <mergeCell ref="N733:O733"/>
    <mergeCell ref="Q733:R733"/>
    <mergeCell ref="S733:T733"/>
    <mergeCell ref="V733:W733"/>
    <mergeCell ref="X733:Y733"/>
    <mergeCell ref="AA733:AB733"/>
    <mergeCell ref="AC733:AD733"/>
    <mergeCell ref="AF733:AG733"/>
    <mergeCell ref="AH733:AI733"/>
    <mergeCell ref="AK733:AL733"/>
    <mergeCell ref="AM733:AN733"/>
    <mergeCell ref="AP733:AQ733"/>
    <mergeCell ref="AR733:AS733"/>
    <mergeCell ref="AU733:AV733"/>
    <mergeCell ref="AW733:AX733"/>
    <mergeCell ref="AZ733:BA733"/>
    <mergeCell ref="G734:M734"/>
    <mergeCell ref="N734:O734"/>
    <mergeCell ref="Q734:R734"/>
    <mergeCell ref="S734:T734"/>
    <mergeCell ref="V734:W734"/>
    <mergeCell ref="X734:Y734"/>
    <mergeCell ref="AA734:AB734"/>
    <mergeCell ref="AC734:AD734"/>
    <mergeCell ref="AF734:AG734"/>
    <mergeCell ref="AH734:AI734"/>
    <mergeCell ref="AK734:AL734"/>
    <mergeCell ref="AM734:AN734"/>
    <mergeCell ref="AP734:AQ734"/>
    <mergeCell ref="AR734:AS734"/>
    <mergeCell ref="AU734:AV734"/>
    <mergeCell ref="AW734:AX734"/>
    <mergeCell ref="AZ734:BA734"/>
    <mergeCell ref="G735:M735"/>
    <mergeCell ref="N735:O735"/>
    <mergeCell ref="Q735:R735"/>
    <mergeCell ref="S735:T735"/>
    <mergeCell ref="V735:W735"/>
    <mergeCell ref="X735:Y735"/>
    <mergeCell ref="AA735:AB735"/>
    <mergeCell ref="AC735:AD735"/>
    <mergeCell ref="AF735:AG735"/>
    <mergeCell ref="AH735:AI735"/>
    <mergeCell ref="AK735:AL735"/>
    <mergeCell ref="AM735:AN735"/>
    <mergeCell ref="AP735:AQ735"/>
    <mergeCell ref="AR735:AS735"/>
    <mergeCell ref="AU735:AV735"/>
    <mergeCell ref="AW735:AX735"/>
    <mergeCell ref="AZ735:BA735"/>
    <mergeCell ref="G736:M736"/>
    <mergeCell ref="N736:O736"/>
    <mergeCell ref="Q736:R736"/>
    <mergeCell ref="S736:T736"/>
    <mergeCell ref="V736:W736"/>
    <mergeCell ref="X736:Y736"/>
    <mergeCell ref="AA736:AB736"/>
    <mergeCell ref="AC736:AD736"/>
    <mergeCell ref="AF736:AG736"/>
    <mergeCell ref="AH736:AI736"/>
    <mergeCell ref="AK736:AL736"/>
    <mergeCell ref="AM736:AN736"/>
    <mergeCell ref="AP736:AQ736"/>
    <mergeCell ref="AR736:AS736"/>
    <mergeCell ref="AU736:AV736"/>
    <mergeCell ref="AW736:AX736"/>
    <mergeCell ref="AZ736:BA736"/>
    <mergeCell ref="G737:M737"/>
    <mergeCell ref="N737:O737"/>
    <mergeCell ref="Q737:R737"/>
    <mergeCell ref="S737:T737"/>
    <mergeCell ref="V737:W737"/>
    <mergeCell ref="X737:Y737"/>
    <mergeCell ref="AA737:AB737"/>
    <mergeCell ref="AC737:AD737"/>
    <mergeCell ref="AF737:AG737"/>
    <mergeCell ref="AH737:AI737"/>
    <mergeCell ref="AK737:AL737"/>
    <mergeCell ref="AM737:AN737"/>
    <mergeCell ref="AP737:AQ737"/>
    <mergeCell ref="AR737:AS737"/>
    <mergeCell ref="AU737:AV737"/>
    <mergeCell ref="AW737:AX737"/>
    <mergeCell ref="AZ737:BA737"/>
    <mergeCell ref="G738:M738"/>
    <mergeCell ref="N738:O738"/>
    <mergeCell ref="Q738:R738"/>
    <mergeCell ref="S738:T738"/>
    <mergeCell ref="V738:W738"/>
    <mergeCell ref="X738:Y738"/>
    <mergeCell ref="AA738:AB738"/>
    <mergeCell ref="AC738:AD738"/>
    <mergeCell ref="AF738:AG738"/>
    <mergeCell ref="AH738:AI738"/>
    <mergeCell ref="AK738:AL738"/>
    <mergeCell ref="AM738:AN738"/>
    <mergeCell ref="AP738:AQ738"/>
    <mergeCell ref="AR738:AS738"/>
    <mergeCell ref="AU738:AV738"/>
    <mergeCell ref="AW738:AX738"/>
    <mergeCell ref="AZ738:BA738"/>
    <mergeCell ref="G739:M739"/>
    <mergeCell ref="N739:O739"/>
    <mergeCell ref="Q739:R739"/>
    <mergeCell ref="S739:T739"/>
    <mergeCell ref="V739:W739"/>
    <mergeCell ref="X739:Y739"/>
    <mergeCell ref="AA739:AB739"/>
    <mergeCell ref="AC739:AD739"/>
    <mergeCell ref="AF739:AG739"/>
    <mergeCell ref="AH739:AI739"/>
    <mergeCell ref="AK739:AL739"/>
    <mergeCell ref="AM739:AN739"/>
    <mergeCell ref="AP739:AQ739"/>
    <mergeCell ref="AR739:AS739"/>
    <mergeCell ref="AU739:AV739"/>
    <mergeCell ref="AW739:AX739"/>
    <mergeCell ref="AZ739:BA739"/>
    <mergeCell ref="G740:M740"/>
    <mergeCell ref="N740:O740"/>
    <mergeCell ref="Q740:R740"/>
    <mergeCell ref="S740:T740"/>
    <mergeCell ref="V740:W740"/>
    <mergeCell ref="X740:Y740"/>
    <mergeCell ref="AA740:AB740"/>
    <mergeCell ref="AC740:AD740"/>
    <mergeCell ref="AF740:AG740"/>
    <mergeCell ref="AH740:AI740"/>
    <mergeCell ref="AK740:AL740"/>
    <mergeCell ref="AM740:AN740"/>
    <mergeCell ref="AP740:AQ740"/>
    <mergeCell ref="AR740:AS740"/>
    <mergeCell ref="AU740:AV740"/>
    <mergeCell ref="AW740:AX740"/>
    <mergeCell ref="AZ740:BA740"/>
    <mergeCell ref="G741:M741"/>
    <mergeCell ref="N741:O741"/>
    <mergeCell ref="Q741:R741"/>
    <mergeCell ref="S741:T741"/>
    <mergeCell ref="V741:W741"/>
    <mergeCell ref="X741:Y741"/>
    <mergeCell ref="AA741:AB741"/>
    <mergeCell ref="AC741:AD741"/>
    <mergeCell ref="AF741:AG741"/>
    <mergeCell ref="AH741:AI741"/>
    <mergeCell ref="AK741:AL741"/>
    <mergeCell ref="AM741:AN741"/>
    <mergeCell ref="AP741:AQ741"/>
    <mergeCell ref="AR741:AS741"/>
    <mergeCell ref="AU741:AV741"/>
    <mergeCell ref="AW741:AX741"/>
    <mergeCell ref="AZ741:BA741"/>
    <mergeCell ref="G742:M742"/>
    <mergeCell ref="N742:O742"/>
    <mergeCell ref="Q742:R742"/>
    <mergeCell ref="S742:T742"/>
    <mergeCell ref="V742:W742"/>
    <mergeCell ref="X742:Y742"/>
    <mergeCell ref="AA742:AB742"/>
    <mergeCell ref="AC742:AD742"/>
    <mergeCell ref="AF742:AG742"/>
    <mergeCell ref="AH742:AI742"/>
    <mergeCell ref="AK742:AL742"/>
    <mergeCell ref="AM742:AN742"/>
    <mergeCell ref="AP742:AQ742"/>
    <mergeCell ref="AR742:AS742"/>
    <mergeCell ref="AU742:AV742"/>
    <mergeCell ref="AW742:AX742"/>
    <mergeCell ref="AZ742:BA742"/>
    <mergeCell ref="G743:M743"/>
    <mergeCell ref="N743:O743"/>
    <mergeCell ref="Q743:R743"/>
    <mergeCell ref="S743:T743"/>
    <mergeCell ref="V743:W743"/>
    <mergeCell ref="X743:Y743"/>
    <mergeCell ref="AA743:AB743"/>
    <mergeCell ref="AC743:AD743"/>
    <mergeCell ref="AF743:AG743"/>
    <mergeCell ref="AH743:AI743"/>
    <mergeCell ref="AK743:AL743"/>
    <mergeCell ref="AM743:AN743"/>
    <mergeCell ref="AP743:AQ743"/>
    <mergeCell ref="AR743:AS743"/>
    <mergeCell ref="AU743:AV743"/>
    <mergeCell ref="AW743:AX743"/>
    <mergeCell ref="AZ743:BA743"/>
    <mergeCell ref="G744:M744"/>
    <mergeCell ref="N744:O744"/>
    <mergeCell ref="Q744:R744"/>
    <mergeCell ref="S744:T744"/>
    <mergeCell ref="V744:W744"/>
    <mergeCell ref="X744:Y744"/>
    <mergeCell ref="AA744:AB744"/>
    <mergeCell ref="AC744:AD744"/>
    <mergeCell ref="AF744:AG744"/>
    <mergeCell ref="AH744:AI744"/>
    <mergeCell ref="AK744:AL744"/>
    <mergeCell ref="AM744:AN744"/>
    <mergeCell ref="AP744:AQ744"/>
    <mergeCell ref="AR744:AS744"/>
    <mergeCell ref="AU744:AV744"/>
    <mergeCell ref="AW744:AX744"/>
    <mergeCell ref="AZ744:BA744"/>
    <mergeCell ref="G745:M745"/>
    <mergeCell ref="N745:O745"/>
    <mergeCell ref="Q745:R745"/>
    <mergeCell ref="S745:T745"/>
    <mergeCell ref="V745:W745"/>
    <mergeCell ref="X745:Y745"/>
    <mergeCell ref="AA745:AB745"/>
    <mergeCell ref="AC745:AD745"/>
    <mergeCell ref="AF745:AG745"/>
    <mergeCell ref="AH745:AI745"/>
    <mergeCell ref="AK745:AL745"/>
    <mergeCell ref="AM745:AN745"/>
    <mergeCell ref="AP745:AQ745"/>
    <mergeCell ref="AR745:AS745"/>
    <mergeCell ref="AU745:AV745"/>
    <mergeCell ref="AW745:AX745"/>
    <mergeCell ref="AZ745:BA745"/>
    <mergeCell ref="G746:M746"/>
    <mergeCell ref="N746:O746"/>
    <mergeCell ref="Q746:R746"/>
    <mergeCell ref="S746:T746"/>
    <mergeCell ref="V746:W746"/>
    <mergeCell ref="X746:Y746"/>
    <mergeCell ref="AA746:AB746"/>
    <mergeCell ref="AC746:AD746"/>
    <mergeCell ref="AF746:AG746"/>
    <mergeCell ref="AH746:AI746"/>
    <mergeCell ref="AK746:AL746"/>
    <mergeCell ref="AM746:AN746"/>
    <mergeCell ref="AP746:AQ746"/>
    <mergeCell ref="AR746:AS746"/>
    <mergeCell ref="AU746:AV746"/>
    <mergeCell ref="AW746:AX746"/>
    <mergeCell ref="AZ746:BA746"/>
    <mergeCell ref="G747:M747"/>
    <mergeCell ref="N747:O747"/>
    <mergeCell ref="Q747:R747"/>
    <mergeCell ref="S747:T747"/>
    <mergeCell ref="V747:W747"/>
    <mergeCell ref="X747:Y747"/>
    <mergeCell ref="AA747:AB747"/>
    <mergeCell ref="AC747:AD747"/>
    <mergeCell ref="AF747:AG747"/>
    <mergeCell ref="AH747:AI747"/>
    <mergeCell ref="AK747:AL747"/>
    <mergeCell ref="AM747:AN747"/>
    <mergeCell ref="AP747:AQ747"/>
    <mergeCell ref="AR747:AS747"/>
    <mergeCell ref="AU747:AV747"/>
    <mergeCell ref="AW747:AX747"/>
    <mergeCell ref="AZ747:BA747"/>
    <mergeCell ref="G748:M748"/>
    <mergeCell ref="N748:O748"/>
    <mergeCell ref="Q748:R748"/>
    <mergeCell ref="S748:T748"/>
    <mergeCell ref="V748:W748"/>
    <mergeCell ref="X748:Y748"/>
    <mergeCell ref="AA748:AB748"/>
    <mergeCell ref="AC748:AD748"/>
    <mergeCell ref="AF748:AG748"/>
    <mergeCell ref="AH748:AI748"/>
    <mergeCell ref="AK748:AL748"/>
    <mergeCell ref="AM748:AN748"/>
    <mergeCell ref="AP748:AQ748"/>
    <mergeCell ref="AR748:AS748"/>
    <mergeCell ref="AU748:AV748"/>
    <mergeCell ref="AW748:AX748"/>
    <mergeCell ref="AZ748:BA748"/>
    <mergeCell ref="G749:M749"/>
    <mergeCell ref="N749:O749"/>
    <mergeCell ref="Q749:R749"/>
    <mergeCell ref="S749:T749"/>
    <mergeCell ref="V749:W749"/>
    <mergeCell ref="X749:Y749"/>
    <mergeCell ref="AA749:AB749"/>
    <mergeCell ref="AC749:AD749"/>
    <mergeCell ref="AF749:AG749"/>
    <mergeCell ref="AH749:AI749"/>
    <mergeCell ref="AK749:AL749"/>
    <mergeCell ref="AM749:AN749"/>
    <mergeCell ref="AP749:AQ749"/>
    <mergeCell ref="AR749:AS749"/>
    <mergeCell ref="AU749:AV749"/>
    <mergeCell ref="AW749:AX749"/>
    <mergeCell ref="AZ749:BA749"/>
    <mergeCell ref="G750:M750"/>
    <mergeCell ref="N750:O750"/>
    <mergeCell ref="Q750:R750"/>
    <mergeCell ref="S750:T750"/>
    <mergeCell ref="V750:W750"/>
    <mergeCell ref="X750:Y750"/>
    <mergeCell ref="AA750:AB750"/>
    <mergeCell ref="AC750:AD750"/>
    <mergeCell ref="AF750:AG750"/>
    <mergeCell ref="AH750:AI750"/>
    <mergeCell ref="AK750:AL750"/>
    <mergeCell ref="AM750:AN750"/>
    <mergeCell ref="AP750:AQ750"/>
    <mergeCell ref="AR750:AS750"/>
    <mergeCell ref="AU750:AV750"/>
    <mergeCell ref="AW750:AX750"/>
    <mergeCell ref="AZ750:BA750"/>
    <mergeCell ref="G751:M751"/>
    <mergeCell ref="N751:O751"/>
    <mergeCell ref="Q751:R751"/>
    <mergeCell ref="S751:T751"/>
    <mergeCell ref="V751:W751"/>
    <mergeCell ref="X751:Y751"/>
    <mergeCell ref="AA751:AB751"/>
    <mergeCell ref="AC751:AD751"/>
    <mergeCell ref="AF751:AG751"/>
    <mergeCell ref="AH751:AI751"/>
    <mergeCell ref="AK751:AL751"/>
    <mergeCell ref="AM751:AN751"/>
    <mergeCell ref="AP751:AQ751"/>
    <mergeCell ref="AR751:AS751"/>
    <mergeCell ref="AU751:AV751"/>
    <mergeCell ref="AW751:AX751"/>
    <mergeCell ref="AZ751:BA751"/>
    <mergeCell ref="G752:M752"/>
    <mergeCell ref="N752:O752"/>
    <mergeCell ref="Q752:R752"/>
    <mergeCell ref="S752:T752"/>
    <mergeCell ref="V752:W752"/>
    <mergeCell ref="X752:Y752"/>
    <mergeCell ref="AA752:AB752"/>
    <mergeCell ref="AC752:AD752"/>
    <mergeCell ref="AF752:AG752"/>
    <mergeCell ref="AH752:AI752"/>
    <mergeCell ref="AK752:AL752"/>
    <mergeCell ref="AM752:AN752"/>
    <mergeCell ref="AP752:AQ752"/>
    <mergeCell ref="AR752:AS752"/>
    <mergeCell ref="AU752:AV752"/>
    <mergeCell ref="AW752:AX752"/>
    <mergeCell ref="AZ752:BA752"/>
    <mergeCell ref="G753:M753"/>
    <mergeCell ref="N753:O753"/>
    <mergeCell ref="Q753:R753"/>
    <mergeCell ref="S753:T753"/>
    <mergeCell ref="V753:W753"/>
    <mergeCell ref="X753:Y753"/>
    <mergeCell ref="AA753:AB753"/>
    <mergeCell ref="AC753:AD753"/>
    <mergeCell ref="AF753:AG753"/>
    <mergeCell ref="AH753:AI753"/>
    <mergeCell ref="AK753:AL753"/>
    <mergeCell ref="AM753:AN753"/>
    <mergeCell ref="AP753:AQ753"/>
    <mergeCell ref="AR753:AS753"/>
    <mergeCell ref="AU753:AV753"/>
    <mergeCell ref="AW753:AX753"/>
    <mergeCell ref="AZ753:BA753"/>
    <mergeCell ref="G754:M754"/>
    <mergeCell ref="N754:O754"/>
    <mergeCell ref="Q754:R754"/>
    <mergeCell ref="S754:T754"/>
    <mergeCell ref="V754:W754"/>
    <mergeCell ref="X754:Y754"/>
    <mergeCell ref="AA754:AB754"/>
    <mergeCell ref="AC754:AD754"/>
    <mergeCell ref="AF754:AG754"/>
    <mergeCell ref="AH754:AI754"/>
    <mergeCell ref="AK754:AL754"/>
    <mergeCell ref="AM754:AN754"/>
    <mergeCell ref="AP754:AQ754"/>
    <mergeCell ref="AR754:AS754"/>
    <mergeCell ref="AU754:AV754"/>
    <mergeCell ref="AW754:AX754"/>
    <mergeCell ref="AZ754:BA754"/>
    <mergeCell ref="G755:M755"/>
    <mergeCell ref="N755:O755"/>
    <mergeCell ref="Q755:R755"/>
    <mergeCell ref="S755:T755"/>
    <mergeCell ref="V755:W755"/>
    <mergeCell ref="X755:Y755"/>
    <mergeCell ref="AA755:AB755"/>
    <mergeCell ref="AC755:AD755"/>
    <mergeCell ref="AF755:AG755"/>
    <mergeCell ref="AH755:AI755"/>
    <mergeCell ref="AK755:AL755"/>
    <mergeCell ref="AM755:AN755"/>
    <mergeCell ref="AP755:AQ755"/>
    <mergeCell ref="AR755:AS755"/>
    <mergeCell ref="AU755:AV755"/>
    <mergeCell ref="AW755:AX755"/>
    <mergeCell ref="AZ755:BA755"/>
    <mergeCell ref="G756:M756"/>
    <mergeCell ref="N756:O756"/>
    <mergeCell ref="Q756:R756"/>
    <mergeCell ref="S756:T756"/>
    <mergeCell ref="V756:W756"/>
    <mergeCell ref="X756:Y756"/>
    <mergeCell ref="AA756:AB756"/>
    <mergeCell ref="AC756:AD756"/>
    <mergeCell ref="AF756:AG756"/>
    <mergeCell ref="AH756:AI756"/>
    <mergeCell ref="AK756:AL756"/>
    <mergeCell ref="AM756:AN756"/>
    <mergeCell ref="AP756:AQ756"/>
    <mergeCell ref="AR756:AS756"/>
    <mergeCell ref="AU756:AV756"/>
    <mergeCell ref="AW756:AX756"/>
    <mergeCell ref="AZ756:BA756"/>
    <mergeCell ref="G757:M757"/>
    <mergeCell ref="N757:O757"/>
    <mergeCell ref="Q757:R757"/>
    <mergeCell ref="S757:T757"/>
    <mergeCell ref="V757:W757"/>
    <mergeCell ref="X757:Y757"/>
    <mergeCell ref="AA757:AB757"/>
    <mergeCell ref="AC757:AD757"/>
    <mergeCell ref="AF757:AG757"/>
    <mergeCell ref="AH757:AI757"/>
    <mergeCell ref="AK757:AL757"/>
    <mergeCell ref="AM757:AN757"/>
    <mergeCell ref="AP757:AQ757"/>
    <mergeCell ref="AR757:AS757"/>
    <mergeCell ref="AU757:AV757"/>
    <mergeCell ref="AW757:AX757"/>
    <mergeCell ref="AZ757:BA757"/>
    <mergeCell ref="G758:M758"/>
    <mergeCell ref="N758:O758"/>
    <mergeCell ref="Q758:R758"/>
    <mergeCell ref="S758:T758"/>
    <mergeCell ref="V758:W758"/>
    <mergeCell ref="X758:Y758"/>
    <mergeCell ref="AA758:AB758"/>
    <mergeCell ref="AC758:AD758"/>
    <mergeCell ref="AF758:AG758"/>
    <mergeCell ref="AH758:AI758"/>
    <mergeCell ref="AK758:AL758"/>
    <mergeCell ref="AM758:AN758"/>
    <mergeCell ref="AP758:AQ758"/>
    <mergeCell ref="AR758:AS758"/>
    <mergeCell ref="AU758:AV758"/>
    <mergeCell ref="AW758:AX758"/>
    <mergeCell ref="AZ758:BA758"/>
    <mergeCell ref="G759:M759"/>
    <mergeCell ref="N759:O759"/>
    <mergeCell ref="Q759:R759"/>
    <mergeCell ref="S759:T759"/>
    <mergeCell ref="V759:W759"/>
    <mergeCell ref="X759:Y759"/>
    <mergeCell ref="AA759:AB759"/>
    <mergeCell ref="AC759:AD759"/>
    <mergeCell ref="AF759:AG759"/>
    <mergeCell ref="AH759:AI759"/>
    <mergeCell ref="AK759:AL759"/>
    <mergeCell ref="AM759:AN759"/>
    <mergeCell ref="AP759:AQ759"/>
    <mergeCell ref="AR759:AS759"/>
    <mergeCell ref="AU759:AV759"/>
    <mergeCell ref="AW759:AX759"/>
    <mergeCell ref="AZ759:BA759"/>
    <mergeCell ref="G760:M760"/>
    <mergeCell ref="N760:O760"/>
    <mergeCell ref="Q760:R760"/>
    <mergeCell ref="S760:T760"/>
    <mergeCell ref="V760:W760"/>
    <mergeCell ref="X760:Y760"/>
    <mergeCell ref="AA760:AB760"/>
    <mergeCell ref="AC760:AD760"/>
    <mergeCell ref="AF760:AG760"/>
    <mergeCell ref="AH760:AI760"/>
    <mergeCell ref="AK760:AL760"/>
    <mergeCell ref="AM760:AN760"/>
    <mergeCell ref="AP760:AQ760"/>
    <mergeCell ref="AR760:AS760"/>
    <mergeCell ref="AU760:AV760"/>
    <mergeCell ref="AW760:AX760"/>
    <mergeCell ref="AZ760:BA760"/>
    <mergeCell ref="G761:M761"/>
    <mergeCell ref="N761:O761"/>
    <mergeCell ref="Q761:R761"/>
    <mergeCell ref="S761:T761"/>
    <mergeCell ref="V761:W761"/>
    <mergeCell ref="X761:Y761"/>
    <mergeCell ref="AA761:AB761"/>
    <mergeCell ref="AC761:AD761"/>
    <mergeCell ref="AF761:AG761"/>
    <mergeCell ref="AH761:AI761"/>
    <mergeCell ref="AK761:AL761"/>
    <mergeCell ref="AM761:AN761"/>
    <mergeCell ref="AP761:AQ761"/>
    <mergeCell ref="AR761:AS761"/>
    <mergeCell ref="AU761:AV761"/>
    <mergeCell ref="AW761:AX761"/>
    <mergeCell ref="AZ761:BA761"/>
    <mergeCell ref="G762:M762"/>
    <mergeCell ref="N762:O762"/>
    <mergeCell ref="Q762:R762"/>
    <mergeCell ref="S762:T762"/>
    <mergeCell ref="V762:W762"/>
    <mergeCell ref="X762:Y762"/>
    <mergeCell ref="AA762:AB762"/>
    <mergeCell ref="AC762:AD762"/>
    <mergeCell ref="AF762:AG762"/>
    <mergeCell ref="AH762:AI762"/>
    <mergeCell ref="AK762:AL762"/>
    <mergeCell ref="AM762:AN762"/>
    <mergeCell ref="AP762:AQ762"/>
    <mergeCell ref="AR762:AS762"/>
    <mergeCell ref="AU762:AV762"/>
    <mergeCell ref="AW762:AX762"/>
    <mergeCell ref="AZ762:BA762"/>
    <mergeCell ref="G763:M763"/>
    <mergeCell ref="N763:O763"/>
    <mergeCell ref="Q763:R763"/>
    <mergeCell ref="S763:T763"/>
    <mergeCell ref="V763:W763"/>
    <mergeCell ref="X763:Y763"/>
    <mergeCell ref="AA763:AB763"/>
    <mergeCell ref="AC763:AD763"/>
    <mergeCell ref="AF763:AG763"/>
    <mergeCell ref="AH763:AI763"/>
    <mergeCell ref="AK763:AL763"/>
    <mergeCell ref="AM763:AN763"/>
    <mergeCell ref="AP763:AQ763"/>
    <mergeCell ref="AR763:AS763"/>
    <mergeCell ref="AU763:AV763"/>
    <mergeCell ref="AW763:AX763"/>
    <mergeCell ref="AZ763:BA763"/>
    <mergeCell ref="G764:M764"/>
    <mergeCell ref="N764:O764"/>
    <mergeCell ref="Q764:R764"/>
    <mergeCell ref="S764:T764"/>
    <mergeCell ref="V764:W764"/>
    <mergeCell ref="X764:Y764"/>
    <mergeCell ref="AA764:AB764"/>
    <mergeCell ref="AC764:AD764"/>
    <mergeCell ref="AF764:AG764"/>
    <mergeCell ref="AH764:AI764"/>
    <mergeCell ref="AK764:AL764"/>
    <mergeCell ref="AM764:AN764"/>
    <mergeCell ref="AP764:AQ764"/>
    <mergeCell ref="AR764:AS764"/>
    <mergeCell ref="AU764:AV764"/>
    <mergeCell ref="AW764:AX764"/>
    <mergeCell ref="AZ764:BA764"/>
    <mergeCell ref="G765:M765"/>
    <mergeCell ref="N765:O765"/>
    <mergeCell ref="Q765:R765"/>
    <mergeCell ref="S765:T765"/>
    <mergeCell ref="V765:W765"/>
    <mergeCell ref="X765:Y765"/>
    <mergeCell ref="AA765:AB765"/>
    <mergeCell ref="AC765:AD765"/>
    <mergeCell ref="AF765:AG765"/>
    <mergeCell ref="AH765:AI765"/>
    <mergeCell ref="AK765:AL765"/>
    <mergeCell ref="AM765:AN765"/>
    <mergeCell ref="AP765:AQ765"/>
    <mergeCell ref="AR765:AS765"/>
    <mergeCell ref="AU765:AV765"/>
    <mergeCell ref="AW765:AX765"/>
    <mergeCell ref="AZ765:BA765"/>
    <mergeCell ref="G766:M766"/>
    <mergeCell ref="N766:O766"/>
    <mergeCell ref="Q766:R766"/>
    <mergeCell ref="S766:T766"/>
    <mergeCell ref="V766:W766"/>
    <mergeCell ref="X766:Y766"/>
    <mergeCell ref="AA766:AB766"/>
    <mergeCell ref="AC766:AD766"/>
    <mergeCell ref="AF766:AG766"/>
    <mergeCell ref="AH766:AI766"/>
    <mergeCell ref="AK766:AL766"/>
    <mergeCell ref="AM766:AN766"/>
    <mergeCell ref="AP766:AQ766"/>
    <mergeCell ref="AR766:AS766"/>
    <mergeCell ref="AU766:AV766"/>
    <mergeCell ref="AW766:AX766"/>
    <mergeCell ref="AZ766:BA766"/>
    <mergeCell ref="G767:M767"/>
    <mergeCell ref="N767:O767"/>
    <mergeCell ref="Q767:R767"/>
    <mergeCell ref="S767:T767"/>
    <mergeCell ref="V767:W767"/>
    <mergeCell ref="X767:Y767"/>
    <mergeCell ref="AA767:AB767"/>
    <mergeCell ref="AC767:AD767"/>
    <mergeCell ref="AF767:AG767"/>
    <mergeCell ref="AH767:AI767"/>
    <mergeCell ref="AK767:AL767"/>
    <mergeCell ref="AM767:AN767"/>
    <mergeCell ref="AP767:AQ767"/>
    <mergeCell ref="AR767:AS767"/>
    <mergeCell ref="AU767:AV767"/>
    <mergeCell ref="AW767:AX767"/>
    <mergeCell ref="AZ767:BA767"/>
    <mergeCell ref="G768:M768"/>
    <mergeCell ref="N768:O768"/>
    <mergeCell ref="Q768:R768"/>
    <mergeCell ref="S768:T768"/>
    <mergeCell ref="V768:W768"/>
    <mergeCell ref="X768:Y768"/>
    <mergeCell ref="AA768:AB768"/>
    <mergeCell ref="AC768:AD768"/>
    <mergeCell ref="AF768:AG768"/>
    <mergeCell ref="AH768:AI768"/>
    <mergeCell ref="AK768:AL768"/>
    <mergeCell ref="AM768:AN768"/>
    <mergeCell ref="AP768:AQ768"/>
    <mergeCell ref="AR768:AS768"/>
    <mergeCell ref="AU768:AV768"/>
    <mergeCell ref="AW768:AX768"/>
    <mergeCell ref="AZ768:BA768"/>
    <mergeCell ref="G769:M769"/>
    <mergeCell ref="N769:O769"/>
    <mergeCell ref="Q769:R769"/>
    <mergeCell ref="S769:T769"/>
    <mergeCell ref="V769:W769"/>
    <mergeCell ref="X769:Y769"/>
    <mergeCell ref="AA769:AB769"/>
    <mergeCell ref="AC769:AD769"/>
    <mergeCell ref="AF769:AG769"/>
    <mergeCell ref="AH769:AI769"/>
    <mergeCell ref="AK769:AL769"/>
    <mergeCell ref="AM769:AN769"/>
    <mergeCell ref="AP769:AQ769"/>
    <mergeCell ref="AR769:AS769"/>
    <mergeCell ref="AU769:AV769"/>
    <mergeCell ref="AW769:AX769"/>
    <mergeCell ref="AZ769:BA769"/>
    <mergeCell ref="G770:M770"/>
    <mergeCell ref="N770:O770"/>
    <mergeCell ref="Q770:R770"/>
    <mergeCell ref="S770:T770"/>
    <mergeCell ref="V770:W770"/>
    <mergeCell ref="X770:Y770"/>
    <mergeCell ref="AA770:AB770"/>
    <mergeCell ref="AC770:AD770"/>
    <mergeCell ref="AF770:AG770"/>
    <mergeCell ref="AH770:AI770"/>
    <mergeCell ref="AK770:AL770"/>
    <mergeCell ref="AM770:AN770"/>
    <mergeCell ref="AP770:AQ770"/>
    <mergeCell ref="AR770:AS770"/>
    <mergeCell ref="AU770:AV770"/>
    <mergeCell ref="AW770:AX770"/>
    <mergeCell ref="AZ770:BA770"/>
    <mergeCell ref="G771:M771"/>
    <mergeCell ref="N771:O771"/>
    <mergeCell ref="Q771:R771"/>
    <mergeCell ref="S771:T771"/>
    <mergeCell ref="V771:W771"/>
    <mergeCell ref="X771:Y771"/>
    <mergeCell ref="AA771:AB771"/>
    <mergeCell ref="AC771:AD771"/>
    <mergeCell ref="AF771:AG771"/>
    <mergeCell ref="AH771:AI771"/>
    <mergeCell ref="AK771:AL771"/>
    <mergeCell ref="AM771:AN771"/>
    <mergeCell ref="AP771:AQ771"/>
    <mergeCell ref="AR771:AS771"/>
    <mergeCell ref="AU771:AV771"/>
    <mergeCell ref="AW771:AX771"/>
    <mergeCell ref="AZ771:BA771"/>
    <mergeCell ref="G772:M772"/>
    <mergeCell ref="N772:O772"/>
    <mergeCell ref="Q772:R772"/>
    <mergeCell ref="S772:T772"/>
    <mergeCell ref="V772:W772"/>
    <mergeCell ref="X772:Y772"/>
    <mergeCell ref="AA772:AB772"/>
    <mergeCell ref="AC772:AD772"/>
    <mergeCell ref="AF772:AG772"/>
    <mergeCell ref="AH772:AI772"/>
    <mergeCell ref="AK772:AL772"/>
    <mergeCell ref="AM772:AN772"/>
    <mergeCell ref="AP772:AQ772"/>
    <mergeCell ref="AR772:AS772"/>
    <mergeCell ref="AU772:AV772"/>
    <mergeCell ref="AW772:AX772"/>
    <mergeCell ref="AZ772:BA772"/>
    <mergeCell ref="G773:M773"/>
    <mergeCell ref="N773:O773"/>
    <mergeCell ref="Q773:R773"/>
    <mergeCell ref="S773:T773"/>
    <mergeCell ref="V773:W773"/>
    <mergeCell ref="X773:Y773"/>
    <mergeCell ref="AA773:AB773"/>
    <mergeCell ref="AC773:AD773"/>
    <mergeCell ref="AF773:AG773"/>
    <mergeCell ref="AH773:AI773"/>
    <mergeCell ref="AK773:AL773"/>
    <mergeCell ref="AM773:AN773"/>
    <mergeCell ref="AP773:AQ773"/>
    <mergeCell ref="AR773:AS773"/>
    <mergeCell ref="AU773:AV773"/>
    <mergeCell ref="AW773:AX773"/>
    <mergeCell ref="AZ773:BA773"/>
    <mergeCell ref="G774:M774"/>
    <mergeCell ref="N774:O774"/>
    <mergeCell ref="Q774:R774"/>
    <mergeCell ref="S774:T774"/>
    <mergeCell ref="V774:W774"/>
    <mergeCell ref="X774:Y774"/>
    <mergeCell ref="AA774:AB774"/>
    <mergeCell ref="AC774:AD774"/>
    <mergeCell ref="AF774:AG774"/>
    <mergeCell ref="AH774:AI774"/>
    <mergeCell ref="AK774:AL774"/>
    <mergeCell ref="AM774:AN774"/>
    <mergeCell ref="AP774:AQ774"/>
    <mergeCell ref="AR774:AS774"/>
    <mergeCell ref="AU774:AV774"/>
    <mergeCell ref="AW774:AX774"/>
    <mergeCell ref="AZ774:BA774"/>
    <mergeCell ref="G775:M775"/>
    <mergeCell ref="N775:O775"/>
    <mergeCell ref="Q775:R775"/>
    <mergeCell ref="S775:T775"/>
    <mergeCell ref="V775:W775"/>
    <mergeCell ref="X775:Y775"/>
    <mergeCell ref="AA775:AB775"/>
    <mergeCell ref="AC775:AD775"/>
    <mergeCell ref="AF775:AG775"/>
    <mergeCell ref="AH775:AI775"/>
    <mergeCell ref="AK775:AL775"/>
    <mergeCell ref="AM775:AN775"/>
    <mergeCell ref="AP775:AQ775"/>
    <mergeCell ref="AR775:AS775"/>
    <mergeCell ref="AU775:AV775"/>
    <mergeCell ref="AW775:AX775"/>
    <mergeCell ref="AZ775:BA775"/>
    <mergeCell ref="G776:M776"/>
    <mergeCell ref="N776:O776"/>
    <mergeCell ref="Q776:R776"/>
    <mergeCell ref="S776:T776"/>
    <mergeCell ref="V776:W776"/>
    <mergeCell ref="X776:Y776"/>
    <mergeCell ref="AA776:AB776"/>
    <mergeCell ref="AC776:AD776"/>
    <mergeCell ref="AF776:AG776"/>
    <mergeCell ref="AH776:AI776"/>
    <mergeCell ref="AK776:AL776"/>
    <mergeCell ref="AM776:AN776"/>
    <mergeCell ref="AP776:AQ776"/>
    <mergeCell ref="AR776:AS776"/>
    <mergeCell ref="AU776:AV776"/>
    <mergeCell ref="AW776:AX776"/>
    <mergeCell ref="AZ776:BA776"/>
    <mergeCell ref="G777:M777"/>
    <mergeCell ref="N777:O777"/>
    <mergeCell ref="Q777:R777"/>
    <mergeCell ref="S777:T777"/>
    <mergeCell ref="V777:W777"/>
    <mergeCell ref="X777:Y777"/>
    <mergeCell ref="AA777:AB777"/>
    <mergeCell ref="AC777:AD777"/>
    <mergeCell ref="AF777:AG777"/>
    <mergeCell ref="AH777:AI777"/>
    <mergeCell ref="AK777:AL777"/>
    <mergeCell ref="AM777:AN777"/>
    <mergeCell ref="AP777:AQ777"/>
    <mergeCell ref="AR777:AS777"/>
    <mergeCell ref="AU777:AV777"/>
    <mergeCell ref="AW777:AX777"/>
    <mergeCell ref="AZ777:BA777"/>
    <mergeCell ref="G778:M778"/>
    <mergeCell ref="N778:O778"/>
    <mergeCell ref="Q778:R778"/>
    <mergeCell ref="S778:T778"/>
    <mergeCell ref="V778:W778"/>
    <mergeCell ref="X778:Y778"/>
    <mergeCell ref="AA778:AB778"/>
    <mergeCell ref="AC778:AD778"/>
    <mergeCell ref="AF778:AG778"/>
    <mergeCell ref="AH778:AI778"/>
    <mergeCell ref="AK778:AL778"/>
    <mergeCell ref="AM778:AN778"/>
    <mergeCell ref="AP778:AQ778"/>
    <mergeCell ref="AR778:AS778"/>
    <mergeCell ref="AU778:AV778"/>
    <mergeCell ref="AW778:AX778"/>
    <mergeCell ref="AZ778:BA778"/>
    <mergeCell ref="G779:M779"/>
    <mergeCell ref="N779:O779"/>
    <mergeCell ref="Q779:R779"/>
    <mergeCell ref="S779:T779"/>
    <mergeCell ref="V779:W779"/>
    <mergeCell ref="X779:Y779"/>
    <mergeCell ref="AA779:AB779"/>
    <mergeCell ref="AC779:AD779"/>
    <mergeCell ref="AF779:AG779"/>
    <mergeCell ref="AH779:AI779"/>
    <mergeCell ref="AK779:AL779"/>
    <mergeCell ref="AM779:AN779"/>
    <mergeCell ref="AP779:AQ779"/>
    <mergeCell ref="AR779:AS779"/>
    <mergeCell ref="AU779:AV779"/>
    <mergeCell ref="AW779:AX779"/>
    <mergeCell ref="AZ779:BA779"/>
    <mergeCell ref="G780:M780"/>
    <mergeCell ref="N780:O780"/>
    <mergeCell ref="Q780:R780"/>
    <mergeCell ref="S780:T780"/>
    <mergeCell ref="V780:W780"/>
    <mergeCell ref="X780:Y780"/>
    <mergeCell ref="AA780:AB780"/>
    <mergeCell ref="AC780:AD780"/>
    <mergeCell ref="AF780:AG780"/>
    <mergeCell ref="AH780:AI780"/>
    <mergeCell ref="AK780:AL780"/>
    <mergeCell ref="AM780:AN780"/>
    <mergeCell ref="AP780:AQ780"/>
    <mergeCell ref="AR780:AS780"/>
    <mergeCell ref="AU780:AV780"/>
    <mergeCell ref="AW780:AX780"/>
    <mergeCell ref="AZ780:BA780"/>
    <mergeCell ref="G781:M781"/>
    <mergeCell ref="N781:O781"/>
    <mergeCell ref="Q781:R781"/>
    <mergeCell ref="S781:T781"/>
    <mergeCell ref="V781:W781"/>
    <mergeCell ref="X781:Y781"/>
    <mergeCell ref="AA781:AB781"/>
    <mergeCell ref="AC781:AD781"/>
    <mergeCell ref="AF781:AG781"/>
    <mergeCell ref="AH781:AI781"/>
    <mergeCell ref="AK781:AL781"/>
    <mergeCell ref="AM781:AN781"/>
    <mergeCell ref="AP781:AQ781"/>
    <mergeCell ref="AR781:AS781"/>
    <mergeCell ref="AU781:AV781"/>
    <mergeCell ref="AW781:AX781"/>
    <mergeCell ref="AZ781:BA781"/>
    <mergeCell ref="G782:M782"/>
    <mergeCell ref="N782:O782"/>
    <mergeCell ref="Q782:R782"/>
    <mergeCell ref="S782:T782"/>
    <mergeCell ref="V782:W782"/>
    <mergeCell ref="X782:Y782"/>
    <mergeCell ref="AA782:AB782"/>
    <mergeCell ref="AC782:AD782"/>
    <mergeCell ref="AF782:AG782"/>
    <mergeCell ref="AH782:AI782"/>
    <mergeCell ref="AK782:AL782"/>
    <mergeCell ref="AM782:AN782"/>
    <mergeCell ref="AP782:AQ782"/>
    <mergeCell ref="AR782:AS782"/>
    <mergeCell ref="AU782:AV782"/>
    <mergeCell ref="AW782:AX782"/>
    <mergeCell ref="AZ782:BA782"/>
    <mergeCell ref="G783:M783"/>
    <mergeCell ref="N783:O783"/>
    <mergeCell ref="Q783:R783"/>
    <mergeCell ref="S783:T783"/>
    <mergeCell ref="V783:W783"/>
    <mergeCell ref="X783:Y783"/>
    <mergeCell ref="AA783:AB783"/>
    <mergeCell ref="AC783:AD783"/>
    <mergeCell ref="AF783:AG783"/>
    <mergeCell ref="AH783:AI783"/>
    <mergeCell ref="AK783:AL783"/>
    <mergeCell ref="AM783:AN783"/>
    <mergeCell ref="AP783:AQ783"/>
    <mergeCell ref="AR783:AS783"/>
    <mergeCell ref="AU783:AV783"/>
    <mergeCell ref="AW783:AX783"/>
    <mergeCell ref="AZ783:BA783"/>
    <mergeCell ref="G784:M784"/>
    <mergeCell ref="N784:O784"/>
    <mergeCell ref="Q784:R784"/>
    <mergeCell ref="S784:T784"/>
    <mergeCell ref="V784:W784"/>
    <mergeCell ref="X784:Y784"/>
    <mergeCell ref="AA784:AB784"/>
    <mergeCell ref="AC784:AD784"/>
    <mergeCell ref="AF784:AG784"/>
    <mergeCell ref="AH784:AI784"/>
    <mergeCell ref="AK784:AL784"/>
    <mergeCell ref="AM784:AN784"/>
    <mergeCell ref="AP784:AQ784"/>
    <mergeCell ref="AR784:AS784"/>
    <mergeCell ref="AU784:AV784"/>
    <mergeCell ref="AW784:AX784"/>
    <mergeCell ref="AZ784:BA784"/>
    <mergeCell ref="G785:M785"/>
    <mergeCell ref="N785:O785"/>
    <mergeCell ref="Q785:R785"/>
    <mergeCell ref="S785:T785"/>
    <mergeCell ref="V785:W785"/>
    <mergeCell ref="X785:Y785"/>
    <mergeCell ref="AA785:AB785"/>
    <mergeCell ref="AC785:AD785"/>
    <mergeCell ref="AF785:AG785"/>
    <mergeCell ref="AH785:AI785"/>
    <mergeCell ref="AK785:AL785"/>
    <mergeCell ref="AM785:AN785"/>
    <mergeCell ref="AP785:AQ785"/>
    <mergeCell ref="AR785:AS785"/>
    <mergeCell ref="AU785:AV785"/>
    <mergeCell ref="AW785:AX785"/>
    <mergeCell ref="AZ785:BA785"/>
    <mergeCell ref="G786:M786"/>
    <mergeCell ref="N786:O786"/>
    <mergeCell ref="Q786:R786"/>
    <mergeCell ref="S786:T786"/>
    <mergeCell ref="V786:W786"/>
    <mergeCell ref="X786:Y786"/>
    <mergeCell ref="AA786:AB786"/>
    <mergeCell ref="AC786:AD786"/>
    <mergeCell ref="AF786:AG786"/>
    <mergeCell ref="AH786:AI786"/>
    <mergeCell ref="AK786:AL786"/>
    <mergeCell ref="AM786:AN786"/>
    <mergeCell ref="AP786:AQ786"/>
    <mergeCell ref="AR786:AS786"/>
    <mergeCell ref="AU786:AV786"/>
    <mergeCell ref="AW786:AX786"/>
    <mergeCell ref="AZ786:BA786"/>
    <mergeCell ref="G787:M787"/>
    <mergeCell ref="N787:O787"/>
    <mergeCell ref="Q787:R787"/>
    <mergeCell ref="S787:T787"/>
    <mergeCell ref="V787:W787"/>
    <mergeCell ref="X787:Y787"/>
    <mergeCell ref="AA787:AB787"/>
    <mergeCell ref="AC787:AD787"/>
    <mergeCell ref="AF787:AG787"/>
    <mergeCell ref="AH787:AI787"/>
    <mergeCell ref="AK787:AL787"/>
    <mergeCell ref="AM787:AN787"/>
    <mergeCell ref="AP787:AQ787"/>
    <mergeCell ref="AR787:AS787"/>
    <mergeCell ref="AU787:AV787"/>
    <mergeCell ref="AW787:AX787"/>
    <mergeCell ref="AZ787:BA787"/>
    <mergeCell ref="G788:M788"/>
    <mergeCell ref="N788:O788"/>
    <mergeCell ref="Q788:R788"/>
    <mergeCell ref="S788:T788"/>
    <mergeCell ref="V788:W788"/>
    <mergeCell ref="X788:Y788"/>
    <mergeCell ref="AA788:AB788"/>
    <mergeCell ref="AC788:AD788"/>
    <mergeCell ref="AF788:AG788"/>
    <mergeCell ref="AH788:AI788"/>
    <mergeCell ref="AK788:AL788"/>
    <mergeCell ref="AM788:AN788"/>
    <mergeCell ref="AP788:AQ788"/>
    <mergeCell ref="AR788:AS788"/>
    <mergeCell ref="AU788:AV788"/>
    <mergeCell ref="AW788:AX788"/>
    <mergeCell ref="AZ788:BA788"/>
    <mergeCell ref="G789:M789"/>
    <mergeCell ref="N789:O789"/>
    <mergeCell ref="Q789:R789"/>
    <mergeCell ref="S789:T789"/>
    <mergeCell ref="V789:W789"/>
    <mergeCell ref="X789:Y789"/>
    <mergeCell ref="AA789:AB789"/>
    <mergeCell ref="AC789:AD789"/>
    <mergeCell ref="AF789:AG789"/>
    <mergeCell ref="AH789:AI789"/>
    <mergeCell ref="AK789:AL789"/>
    <mergeCell ref="AM789:AN789"/>
    <mergeCell ref="AP789:AQ789"/>
    <mergeCell ref="AR789:AS789"/>
    <mergeCell ref="AU789:AV789"/>
    <mergeCell ref="AW789:AX789"/>
    <mergeCell ref="AZ789:BA789"/>
    <mergeCell ref="G790:M790"/>
    <mergeCell ref="N790:O790"/>
    <mergeCell ref="Q790:R790"/>
    <mergeCell ref="S790:T790"/>
    <mergeCell ref="V790:W790"/>
    <mergeCell ref="X790:Y790"/>
    <mergeCell ref="AA790:AB790"/>
    <mergeCell ref="AC790:AD790"/>
    <mergeCell ref="AF790:AG790"/>
    <mergeCell ref="AH790:AI790"/>
    <mergeCell ref="AK790:AL790"/>
    <mergeCell ref="AM790:AN790"/>
    <mergeCell ref="AP790:AQ790"/>
    <mergeCell ref="AR790:AS790"/>
    <mergeCell ref="AU790:AV790"/>
    <mergeCell ref="AW790:AX790"/>
    <mergeCell ref="AZ790:BA790"/>
    <mergeCell ref="G791:M791"/>
    <mergeCell ref="N791:O791"/>
    <mergeCell ref="Q791:R791"/>
    <mergeCell ref="S791:T791"/>
    <mergeCell ref="V791:W791"/>
    <mergeCell ref="X791:Y791"/>
    <mergeCell ref="AA791:AB791"/>
    <mergeCell ref="AC791:AD791"/>
    <mergeCell ref="AF791:AG791"/>
    <mergeCell ref="AH791:AI791"/>
    <mergeCell ref="AK791:AL791"/>
    <mergeCell ref="AM791:AN791"/>
    <mergeCell ref="AP791:AQ791"/>
    <mergeCell ref="AR791:AS791"/>
    <mergeCell ref="AU791:AV791"/>
    <mergeCell ref="AW791:AX791"/>
    <mergeCell ref="AZ791:BA791"/>
    <mergeCell ref="G792:M792"/>
    <mergeCell ref="N792:O792"/>
    <mergeCell ref="Q792:R792"/>
    <mergeCell ref="S792:T792"/>
    <mergeCell ref="V792:W792"/>
    <mergeCell ref="X792:Y792"/>
    <mergeCell ref="AA792:AB792"/>
    <mergeCell ref="AC792:AD792"/>
    <mergeCell ref="AF792:AG792"/>
    <mergeCell ref="AH792:AI792"/>
    <mergeCell ref="AK792:AL792"/>
    <mergeCell ref="AM792:AN792"/>
    <mergeCell ref="AP792:AQ792"/>
    <mergeCell ref="AR792:AS792"/>
    <mergeCell ref="AU792:AV792"/>
    <mergeCell ref="AW792:AX792"/>
    <mergeCell ref="AZ792:BA792"/>
    <mergeCell ref="G793:M793"/>
    <mergeCell ref="N793:O793"/>
    <mergeCell ref="Q793:R793"/>
    <mergeCell ref="S793:T793"/>
    <mergeCell ref="V793:W793"/>
    <mergeCell ref="X793:Y793"/>
    <mergeCell ref="AA793:AB793"/>
    <mergeCell ref="AC793:AD793"/>
    <mergeCell ref="AF793:AG793"/>
    <mergeCell ref="AH793:AI793"/>
    <mergeCell ref="AK793:AL793"/>
    <mergeCell ref="AM793:AN793"/>
    <mergeCell ref="AP793:AQ793"/>
    <mergeCell ref="AR793:AS793"/>
    <mergeCell ref="AU793:AV793"/>
    <mergeCell ref="AW793:AX793"/>
    <mergeCell ref="AZ793:BA793"/>
    <mergeCell ref="G794:M794"/>
    <mergeCell ref="N794:O794"/>
    <mergeCell ref="Q794:R794"/>
    <mergeCell ref="S794:T794"/>
    <mergeCell ref="V794:W794"/>
    <mergeCell ref="X794:Y794"/>
    <mergeCell ref="AA794:AB794"/>
    <mergeCell ref="AC794:AD794"/>
    <mergeCell ref="AF794:AG794"/>
    <mergeCell ref="AH794:AI794"/>
    <mergeCell ref="AK794:AL794"/>
    <mergeCell ref="AM794:AN794"/>
    <mergeCell ref="AP794:AQ794"/>
    <mergeCell ref="AR794:AS794"/>
    <mergeCell ref="AU794:AV794"/>
    <mergeCell ref="AW794:AX794"/>
    <mergeCell ref="AZ794:BA794"/>
    <mergeCell ref="G795:M795"/>
    <mergeCell ref="N795:O795"/>
    <mergeCell ref="Q795:R795"/>
    <mergeCell ref="S795:T795"/>
    <mergeCell ref="V795:W795"/>
    <mergeCell ref="X795:Y795"/>
    <mergeCell ref="AA795:AB795"/>
    <mergeCell ref="AC795:AD795"/>
    <mergeCell ref="AF795:AG795"/>
    <mergeCell ref="AH795:AI795"/>
    <mergeCell ref="AK795:AL795"/>
    <mergeCell ref="AM795:AN795"/>
    <mergeCell ref="AP795:AQ795"/>
    <mergeCell ref="AR795:AS795"/>
    <mergeCell ref="AU795:AV795"/>
    <mergeCell ref="AW795:AX795"/>
    <mergeCell ref="AZ795:BA795"/>
    <mergeCell ref="G796:M796"/>
    <mergeCell ref="N796:O796"/>
    <mergeCell ref="Q796:R796"/>
    <mergeCell ref="S796:T796"/>
    <mergeCell ref="V796:W796"/>
    <mergeCell ref="X796:Y796"/>
    <mergeCell ref="AA796:AB796"/>
    <mergeCell ref="AC796:AD796"/>
    <mergeCell ref="AF796:AG796"/>
    <mergeCell ref="AH796:AI796"/>
    <mergeCell ref="AK796:AL796"/>
    <mergeCell ref="AM796:AN796"/>
    <mergeCell ref="AP796:AQ796"/>
    <mergeCell ref="AR796:AS796"/>
    <mergeCell ref="AU796:AV796"/>
    <mergeCell ref="AW796:AX796"/>
    <mergeCell ref="AZ796:BA796"/>
    <mergeCell ref="G797:M797"/>
    <mergeCell ref="N797:O797"/>
    <mergeCell ref="Q797:R797"/>
    <mergeCell ref="S797:T797"/>
    <mergeCell ref="V797:W797"/>
    <mergeCell ref="X797:Y797"/>
    <mergeCell ref="AA797:AB797"/>
    <mergeCell ref="AC797:AD797"/>
    <mergeCell ref="AF797:AG797"/>
    <mergeCell ref="AH797:AI797"/>
    <mergeCell ref="AK797:AL797"/>
    <mergeCell ref="AM797:AN797"/>
    <mergeCell ref="AP797:AQ797"/>
    <mergeCell ref="AR797:AS797"/>
    <mergeCell ref="AU797:AV797"/>
    <mergeCell ref="AW797:AX797"/>
    <mergeCell ref="AZ797:BA797"/>
    <mergeCell ref="G798:M798"/>
    <mergeCell ref="N798:O798"/>
    <mergeCell ref="Q798:R798"/>
    <mergeCell ref="S798:T798"/>
    <mergeCell ref="V798:W798"/>
    <mergeCell ref="X798:Y798"/>
    <mergeCell ref="AA798:AB798"/>
    <mergeCell ref="AC798:AD798"/>
    <mergeCell ref="AF798:AG798"/>
    <mergeCell ref="AH798:AI798"/>
    <mergeCell ref="AK798:AL798"/>
    <mergeCell ref="AM798:AN798"/>
    <mergeCell ref="AP798:AQ798"/>
    <mergeCell ref="AR798:AS798"/>
    <mergeCell ref="AU798:AV798"/>
    <mergeCell ref="AW798:AX798"/>
    <mergeCell ref="AZ798:BA798"/>
    <mergeCell ref="G799:M799"/>
    <mergeCell ref="N799:O799"/>
    <mergeCell ref="Q799:R799"/>
    <mergeCell ref="S799:T799"/>
    <mergeCell ref="V799:W799"/>
    <mergeCell ref="X799:Y799"/>
    <mergeCell ref="AA799:AB799"/>
    <mergeCell ref="AC799:AD799"/>
    <mergeCell ref="AF799:AG799"/>
    <mergeCell ref="AH799:AI799"/>
    <mergeCell ref="AK799:AL799"/>
    <mergeCell ref="AM799:AN799"/>
    <mergeCell ref="AP799:AQ799"/>
    <mergeCell ref="AR799:AS799"/>
    <mergeCell ref="AU799:AV799"/>
    <mergeCell ref="AW799:AX799"/>
    <mergeCell ref="AZ799:BA799"/>
    <mergeCell ref="G800:M800"/>
    <mergeCell ref="N800:O800"/>
    <mergeCell ref="Q800:R800"/>
    <mergeCell ref="S800:T800"/>
    <mergeCell ref="V800:W800"/>
    <mergeCell ref="X800:Y800"/>
    <mergeCell ref="AA800:AB800"/>
    <mergeCell ref="AC800:AD800"/>
    <mergeCell ref="AF800:AG800"/>
    <mergeCell ref="AH800:AI800"/>
    <mergeCell ref="AK800:AL800"/>
    <mergeCell ref="AM800:AN800"/>
    <mergeCell ref="AP800:AQ800"/>
    <mergeCell ref="AR800:AS800"/>
    <mergeCell ref="AU800:AV800"/>
    <mergeCell ref="AW800:AX800"/>
    <mergeCell ref="AZ800:BA800"/>
    <mergeCell ref="G801:M801"/>
    <mergeCell ref="N801:O801"/>
    <mergeCell ref="Q801:R801"/>
    <mergeCell ref="S801:T801"/>
    <mergeCell ref="V801:W801"/>
    <mergeCell ref="X801:Y801"/>
    <mergeCell ref="AA801:AB801"/>
    <mergeCell ref="AC801:AD801"/>
    <mergeCell ref="AF801:AG801"/>
    <mergeCell ref="AH801:AI801"/>
    <mergeCell ref="AK801:AL801"/>
    <mergeCell ref="AM801:AN801"/>
    <mergeCell ref="AP801:AQ801"/>
    <mergeCell ref="AR801:AS801"/>
    <mergeCell ref="AU801:AV801"/>
    <mergeCell ref="AW801:AX801"/>
    <mergeCell ref="AZ801:BA801"/>
    <mergeCell ref="G802:M802"/>
    <mergeCell ref="N802:O802"/>
    <mergeCell ref="Q802:R802"/>
    <mergeCell ref="S802:T802"/>
    <mergeCell ref="V802:W802"/>
    <mergeCell ref="X802:Y802"/>
    <mergeCell ref="AA802:AB802"/>
    <mergeCell ref="AC802:AD802"/>
    <mergeCell ref="AF802:AG802"/>
    <mergeCell ref="AH802:AI802"/>
    <mergeCell ref="AK802:AL802"/>
    <mergeCell ref="AM802:AN802"/>
    <mergeCell ref="AP802:AQ802"/>
    <mergeCell ref="AR802:AS802"/>
    <mergeCell ref="AU802:AV802"/>
    <mergeCell ref="AW802:AX802"/>
    <mergeCell ref="AZ802:BA802"/>
    <mergeCell ref="G803:M803"/>
    <mergeCell ref="N803:O803"/>
    <mergeCell ref="Q803:R803"/>
    <mergeCell ref="S803:T803"/>
    <mergeCell ref="V803:W803"/>
    <mergeCell ref="X803:Y803"/>
    <mergeCell ref="AA803:AB803"/>
    <mergeCell ref="AC803:AD803"/>
    <mergeCell ref="AF803:AG803"/>
    <mergeCell ref="AH803:AI803"/>
    <mergeCell ref="AK803:AL803"/>
    <mergeCell ref="AM803:AN803"/>
    <mergeCell ref="AP803:AQ803"/>
    <mergeCell ref="AR803:AS803"/>
    <mergeCell ref="AU803:AV803"/>
    <mergeCell ref="AW803:AX803"/>
    <mergeCell ref="AZ803:BA803"/>
    <mergeCell ref="G804:M804"/>
    <mergeCell ref="N804:O804"/>
    <mergeCell ref="Q804:R804"/>
    <mergeCell ref="S804:T804"/>
    <mergeCell ref="V804:W804"/>
    <mergeCell ref="X804:Y804"/>
    <mergeCell ref="AA804:AB804"/>
    <mergeCell ref="AC804:AD804"/>
    <mergeCell ref="AF804:AG804"/>
    <mergeCell ref="AH804:AI804"/>
    <mergeCell ref="AK804:AL804"/>
    <mergeCell ref="AM804:AN804"/>
    <mergeCell ref="AP804:AQ804"/>
    <mergeCell ref="AR804:AS804"/>
    <mergeCell ref="AU804:AV804"/>
    <mergeCell ref="AW804:AX804"/>
    <mergeCell ref="AZ804:BA804"/>
    <mergeCell ref="G805:M805"/>
    <mergeCell ref="N805:O805"/>
    <mergeCell ref="Q805:R805"/>
    <mergeCell ref="S805:T805"/>
    <mergeCell ref="V805:W805"/>
    <mergeCell ref="X805:Y805"/>
    <mergeCell ref="AA805:AB805"/>
    <mergeCell ref="AC805:AD805"/>
    <mergeCell ref="AF805:AG805"/>
    <mergeCell ref="AH805:AI805"/>
    <mergeCell ref="AK805:AL805"/>
    <mergeCell ref="AM805:AN805"/>
    <mergeCell ref="AP805:AQ805"/>
    <mergeCell ref="AR805:AS805"/>
    <mergeCell ref="AU805:AV805"/>
    <mergeCell ref="AW805:AX805"/>
    <mergeCell ref="AZ805:BA805"/>
    <mergeCell ref="G806:M806"/>
    <mergeCell ref="N806:O806"/>
    <mergeCell ref="Q806:R806"/>
    <mergeCell ref="S806:T806"/>
    <mergeCell ref="V806:W806"/>
    <mergeCell ref="X806:Y806"/>
    <mergeCell ref="AA806:AB806"/>
    <mergeCell ref="AC806:AD806"/>
    <mergeCell ref="AF806:AG806"/>
    <mergeCell ref="AH806:AI806"/>
    <mergeCell ref="AK806:AL806"/>
    <mergeCell ref="AM806:AN806"/>
    <mergeCell ref="AP806:AQ806"/>
    <mergeCell ref="AR806:AS806"/>
    <mergeCell ref="AU806:AV806"/>
    <mergeCell ref="AW806:AX806"/>
    <mergeCell ref="AZ806:BA806"/>
    <mergeCell ref="G807:M807"/>
    <mergeCell ref="N807:O807"/>
    <mergeCell ref="Q807:R807"/>
    <mergeCell ref="S807:T807"/>
    <mergeCell ref="V807:W807"/>
    <mergeCell ref="X807:Y807"/>
    <mergeCell ref="AA807:AB807"/>
    <mergeCell ref="AC807:AD807"/>
    <mergeCell ref="AF807:AG807"/>
    <mergeCell ref="AH807:AI807"/>
    <mergeCell ref="AK807:AL807"/>
    <mergeCell ref="AM807:AN807"/>
    <mergeCell ref="AP807:AQ807"/>
    <mergeCell ref="AR807:AS807"/>
    <mergeCell ref="AU807:AV807"/>
    <mergeCell ref="AW807:AX807"/>
    <mergeCell ref="AZ807:BA807"/>
    <mergeCell ref="G808:M808"/>
    <mergeCell ref="N808:O808"/>
    <mergeCell ref="Q808:R808"/>
    <mergeCell ref="S808:T808"/>
    <mergeCell ref="V808:W808"/>
    <mergeCell ref="X808:Y808"/>
    <mergeCell ref="AA808:AB808"/>
    <mergeCell ref="AC808:AD808"/>
    <mergeCell ref="AF808:AG808"/>
    <mergeCell ref="AH808:AI808"/>
    <mergeCell ref="AK808:AL808"/>
    <mergeCell ref="AM808:AN808"/>
    <mergeCell ref="AP808:AQ808"/>
    <mergeCell ref="AR808:AS808"/>
    <mergeCell ref="AU808:AV808"/>
    <mergeCell ref="AW808:AX808"/>
    <mergeCell ref="AZ808:BA808"/>
    <mergeCell ref="G809:M809"/>
    <mergeCell ref="N809:O809"/>
    <mergeCell ref="Q809:R809"/>
    <mergeCell ref="S809:T809"/>
    <mergeCell ref="V809:W809"/>
    <mergeCell ref="X809:Y809"/>
    <mergeCell ref="AA809:AB809"/>
    <mergeCell ref="AC809:AD809"/>
    <mergeCell ref="AF809:AG809"/>
    <mergeCell ref="AH809:AI809"/>
    <mergeCell ref="AK809:AL809"/>
    <mergeCell ref="AM809:AN809"/>
    <mergeCell ref="AP809:AQ809"/>
    <mergeCell ref="AR809:AS809"/>
    <mergeCell ref="AU809:AV809"/>
    <mergeCell ref="AW809:AX809"/>
    <mergeCell ref="AZ809:BA809"/>
    <mergeCell ref="G815:M815"/>
    <mergeCell ref="N815:O815"/>
    <mergeCell ref="Q815:R815"/>
    <mergeCell ref="S815:T815"/>
    <mergeCell ref="V815:W815"/>
    <mergeCell ref="X815:Y815"/>
    <mergeCell ref="AA815:AB815"/>
    <mergeCell ref="AC815:AD815"/>
    <mergeCell ref="AF815:AG815"/>
    <mergeCell ref="AH815:AI815"/>
    <mergeCell ref="AK815:AL815"/>
    <mergeCell ref="AM815:AN815"/>
    <mergeCell ref="AP815:AQ815"/>
    <mergeCell ref="AR815:AS815"/>
    <mergeCell ref="AU815:AV815"/>
    <mergeCell ref="AW815:AX815"/>
    <mergeCell ref="AZ815:BA815"/>
    <mergeCell ref="G816:M816"/>
    <mergeCell ref="N816:O816"/>
    <mergeCell ref="Q816:R816"/>
    <mergeCell ref="S816:T816"/>
    <mergeCell ref="V816:W816"/>
    <mergeCell ref="X816:Y816"/>
    <mergeCell ref="AA816:AB816"/>
    <mergeCell ref="AC816:AD816"/>
    <mergeCell ref="AF816:AG816"/>
    <mergeCell ref="AH816:AI816"/>
    <mergeCell ref="AK816:AL816"/>
    <mergeCell ref="AM816:AN816"/>
    <mergeCell ref="AP816:AQ816"/>
    <mergeCell ref="AR816:AS816"/>
    <mergeCell ref="AU816:AV816"/>
    <mergeCell ref="AW816:AX816"/>
    <mergeCell ref="AZ816:BA816"/>
    <mergeCell ref="G817:M817"/>
    <mergeCell ref="N817:O817"/>
    <mergeCell ref="Q817:R817"/>
    <mergeCell ref="S817:T817"/>
    <mergeCell ref="V817:W817"/>
    <mergeCell ref="X817:Y817"/>
    <mergeCell ref="AA817:AB817"/>
    <mergeCell ref="AC817:AD817"/>
    <mergeCell ref="AF817:AG817"/>
    <mergeCell ref="AH817:AI817"/>
    <mergeCell ref="AK817:AL817"/>
    <mergeCell ref="AM817:AN817"/>
    <mergeCell ref="AP817:AQ817"/>
    <mergeCell ref="AR817:AS817"/>
    <mergeCell ref="AU817:AV817"/>
    <mergeCell ref="AW817:AX817"/>
    <mergeCell ref="AZ817:BA817"/>
    <mergeCell ref="G818:M818"/>
    <mergeCell ref="N818:O818"/>
    <mergeCell ref="Q818:R818"/>
    <mergeCell ref="S818:T818"/>
    <mergeCell ref="V818:W818"/>
    <mergeCell ref="X818:Y818"/>
    <mergeCell ref="AA818:AB818"/>
    <mergeCell ref="AC818:AD818"/>
    <mergeCell ref="AF818:AG818"/>
    <mergeCell ref="AH818:AI818"/>
    <mergeCell ref="AK818:AL818"/>
    <mergeCell ref="AM818:AN818"/>
    <mergeCell ref="AP818:AQ818"/>
    <mergeCell ref="AR818:AS818"/>
    <mergeCell ref="AU818:AV818"/>
    <mergeCell ref="AW818:AX818"/>
    <mergeCell ref="AZ818:BA818"/>
    <mergeCell ref="G819:M819"/>
    <mergeCell ref="N819:O819"/>
    <mergeCell ref="Q819:R819"/>
    <mergeCell ref="S819:T819"/>
    <mergeCell ref="V819:W819"/>
    <mergeCell ref="X819:Y819"/>
    <mergeCell ref="AA819:AB819"/>
    <mergeCell ref="AC819:AD819"/>
    <mergeCell ref="AF819:AG819"/>
    <mergeCell ref="AH819:AI819"/>
    <mergeCell ref="AK819:AL819"/>
    <mergeCell ref="AM819:AN819"/>
    <mergeCell ref="AP819:AQ819"/>
    <mergeCell ref="AR819:AS819"/>
    <mergeCell ref="AU819:AV819"/>
    <mergeCell ref="AW819:AX819"/>
    <mergeCell ref="AZ819:BA819"/>
    <mergeCell ref="G820:M820"/>
    <mergeCell ref="N820:O820"/>
    <mergeCell ref="Q820:R820"/>
    <mergeCell ref="S820:T820"/>
    <mergeCell ref="V820:W820"/>
    <mergeCell ref="X820:Y820"/>
    <mergeCell ref="AA820:AB820"/>
    <mergeCell ref="AC820:AD820"/>
    <mergeCell ref="AF820:AG820"/>
    <mergeCell ref="AH820:AI820"/>
    <mergeCell ref="AK820:AL820"/>
    <mergeCell ref="AM820:AN820"/>
    <mergeCell ref="AP820:AQ820"/>
    <mergeCell ref="AR820:AS820"/>
    <mergeCell ref="AU820:AV820"/>
    <mergeCell ref="AW820:AX820"/>
    <mergeCell ref="AZ820:BA820"/>
    <mergeCell ref="G821:M821"/>
    <mergeCell ref="N821:O821"/>
    <mergeCell ref="Q821:R821"/>
    <mergeCell ref="S821:T821"/>
    <mergeCell ref="V821:W821"/>
    <mergeCell ref="X821:Y821"/>
    <mergeCell ref="AA821:AB821"/>
    <mergeCell ref="AC821:AD821"/>
    <mergeCell ref="AF821:AG821"/>
    <mergeCell ref="AH821:AI821"/>
    <mergeCell ref="AK821:AL821"/>
    <mergeCell ref="AM821:AN821"/>
    <mergeCell ref="AP821:AQ821"/>
    <mergeCell ref="AR821:AS821"/>
    <mergeCell ref="AU821:AV821"/>
    <mergeCell ref="AW821:AX821"/>
    <mergeCell ref="AZ821:BA821"/>
    <mergeCell ref="G822:M822"/>
    <mergeCell ref="N822:O822"/>
    <mergeCell ref="Q822:R822"/>
    <mergeCell ref="S822:T822"/>
    <mergeCell ref="V822:W822"/>
    <mergeCell ref="X822:Y822"/>
    <mergeCell ref="AA822:AB822"/>
    <mergeCell ref="AC822:AD822"/>
    <mergeCell ref="AF822:AG822"/>
    <mergeCell ref="AH822:AI822"/>
    <mergeCell ref="AK822:AL822"/>
    <mergeCell ref="AM822:AN822"/>
    <mergeCell ref="AP822:AQ822"/>
    <mergeCell ref="AR822:AS822"/>
    <mergeCell ref="AU822:AV822"/>
    <mergeCell ref="AW822:AX822"/>
    <mergeCell ref="AZ822:BA822"/>
    <mergeCell ref="G823:M823"/>
    <mergeCell ref="N823:O823"/>
    <mergeCell ref="Q823:R823"/>
    <mergeCell ref="S823:T823"/>
    <mergeCell ref="V823:W823"/>
    <mergeCell ref="X823:Y823"/>
    <mergeCell ref="AA823:AB823"/>
    <mergeCell ref="AC823:AD823"/>
    <mergeCell ref="AF823:AG823"/>
    <mergeCell ref="AH823:AI823"/>
    <mergeCell ref="AK823:AL823"/>
    <mergeCell ref="AM823:AN823"/>
    <mergeCell ref="AP823:AQ823"/>
    <mergeCell ref="AR823:AS823"/>
    <mergeCell ref="AU823:AV823"/>
    <mergeCell ref="AW823:AX823"/>
    <mergeCell ref="AZ823:BA823"/>
    <mergeCell ref="G824:M824"/>
    <mergeCell ref="N824:O824"/>
    <mergeCell ref="Q824:R824"/>
    <mergeCell ref="S824:T824"/>
    <mergeCell ref="V824:W824"/>
    <mergeCell ref="X824:Y824"/>
    <mergeCell ref="AA824:AB824"/>
    <mergeCell ref="AC824:AD824"/>
    <mergeCell ref="AF824:AG824"/>
    <mergeCell ref="AH824:AI824"/>
    <mergeCell ref="AK824:AL824"/>
    <mergeCell ref="AM824:AN824"/>
    <mergeCell ref="AP824:AQ824"/>
    <mergeCell ref="AR824:AS824"/>
    <mergeCell ref="AU824:AV824"/>
    <mergeCell ref="AW824:AX824"/>
    <mergeCell ref="AZ824:BA824"/>
    <mergeCell ref="G825:M825"/>
    <mergeCell ref="N825:O825"/>
    <mergeCell ref="Q825:R825"/>
    <mergeCell ref="S825:T825"/>
    <mergeCell ref="V825:W825"/>
    <mergeCell ref="X825:Y825"/>
    <mergeCell ref="AA825:AB825"/>
    <mergeCell ref="AC825:AD825"/>
    <mergeCell ref="AF825:AG825"/>
    <mergeCell ref="AH825:AI825"/>
    <mergeCell ref="AK825:AL825"/>
    <mergeCell ref="AM825:AN825"/>
    <mergeCell ref="AP825:AQ825"/>
    <mergeCell ref="AR825:AS825"/>
    <mergeCell ref="AU825:AV825"/>
    <mergeCell ref="AW825:AX825"/>
    <mergeCell ref="AZ825:BA825"/>
    <mergeCell ref="G826:M826"/>
    <mergeCell ref="N826:O826"/>
    <mergeCell ref="Q826:R826"/>
    <mergeCell ref="S826:T826"/>
    <mergeCell ref="V826:W826"/>
    <mergeCell ref="X826:Y826"/>
    <mergeCell ref="AA826:AB826"/>
    <mergeCell ref="AC826:AD826"/>
    <mergeCell ref="AF826:AG826"/>
    <mergeCell ref="AH826:AI826"/>
    <mergeCell ref="AK826:AL826"/>
    <mergeCell ref="AM826:AN826"/>
    <mergeCell ref="AP826:AQ826"/>
    <mergeCell ref="AR826:AS826"/>
    <mergeCell ref="AU826:AV826"/>
    <mergeCell ref="AW826:AX826"/>
    <mergeCell ref="AZ826:BA826"/>
    <mergeCell ref="G827:M827"/>
    <mergeCell ref="N827:O827"/>
    <mergeCell ref="Q827:R827"/>
    <mergeCell ref="S827:T827"/>
    <mergeCell ref="V827:W827"/>
    <mergeCell ref="X827:Y827"/>
    <mergeCell ref="AA827:AB827"/>
    <mergeCell ref="AC827:AD827"/>
    <mergeCell ref="AF827:AG827"/>
    <mergeCell ref="AH827:AI827"/>
    <mergeCell ref="AK827:AL827"/>
    <mergeCell ref="AM827:AN827"/>
    <mergeCell ref="AP827:AQ827"/>
    <mergeCell ref="AR827:AS827"/>
    <mergeCell ref="AU827:AV827"/>
    <mergeCell ref="AW827:AX827"/>
    <mergeCell ref="AZ827:BA827"/>
    <mergeCell ref="G828:M828"/>
    <mergeCell ref="N828:O828"/>
    <mergeCell ref="Q828:R828"/>
    <mergeCell ref="S828:T828"/>
    <mergeCell ref="V828:W828"/>
    <mergeCell ref="X828:Y828"/>
    <mergeCell ref="AA828:AB828"/>
    <mergeCell ref="AC828:AD828"/>
    <mergeCell ref="AF828:AG828"/>
    <mergeCell ref="AH828:AI828"/>
    <mergeCell ref="AK828:AL828"/>
    <mergeCell ref="AM828:AN828"/>
    <mergeCell ref="AP828:AQ828"/>
    <mergeCell ref="AR828:AS828"/>
    <mergeCell ref="AU828:AV828"/>
    <mergeCell ref="AW828:AX828"/>
    <mergeCell ref="AZ828:BA828"/>
    <mergeCell ref="G829:M829"/>
    <mergeCell ref="N829:O829"/>
    <mergeCell ref="Q829:R829"/>
    <mergeCell ref="S829:T829"/>
    <mergeCell ref="V829:W829"/>
    <mergeCell ref="X829:Y829"/>
    <mergeCell ref="AA829:AB829"/>
    <mergeCell ref="AC829:AD829"/>
    <mergeCell ref="AF829:AG829"/>
    <mergeCell ref="AH829:AI829"/>
    <mergeCell ref="AK829:AL829"/>
    <mergeCell ref="AM829:AN829"/>
    <mergeCell ref="AP829:AQ829"/>
    <mergeCell ref="AR829:AS829"/>
    <mergeCell ref="AU829:AV829"/>
    <mergeCell ref="AW829:AX829"/>
    <mergeCell ref="AZ829:BA829"/>
    <mergeCell ref="G830:M830"/>
    <mergeCell ref="N830:O830"/>
    <mergeCell ref="Q830:R830"/>
    <mergeCell ref="S830:T830"/>
    <mergeCell ref="V830:W830"/>
    <mergeCell ref="X830:Y830"/>
    <mergeCell ref="AA830:AB830"/>
    <mergeCell ref="AC830:AD830"/>
    <mergeCell ref="AF830:AG830"/>
    <mergeCell ref="AH830:AI830"/>
    <mergeCell ref="AK830:AL830"/>
    <mergeCell ref="AM830:AN830"/>
    <mergeCell ref="AP830:AQ830"/>
    <mergeCell ref="AR830:AS830"/>
    <mergeCell ref="AU830:AV830"/>
    <mergeCell ref="AW830:AX830"/>
    <mergeCell ref="AZ830:BA830"/>
    <mergeCell ref="G831:M831"/>
    <mergeCell ref="N831:O831"/>
    <mergeCell ref="Q831:R831"/>
    <mergeCell ref="S831:T831"/>
    <mergeCell ref="V831:W831"/>
    <mergeCell ref="X831:Y831"/>
    <mergeCell ref="AA831:AB831"/>
    <mergeCell ref="AC831:AD831"/>
    <mergeCell ref="AF831:AG831"/>
    <mergeCell ref="AH831:AI831"/>
    <mergeCell ref="AK831:AL831"/>
    <mergeCell ref="AM831:AN831"/>
    <mergeCell ref="AP831:AQ831"/>
    <mergeCell ref="AR831:AS831"/>
    <mergeCell ref="AU831:AV831"/>
    <mergeCell ref="AW831:AX831"/>
    <mergeCell ref="AZ831:BA831"/>
    <mergeCell ref="G832:M832"/>
    <mergeCell ref="N832:O832"/>
    <mergeCell ref="Q832:R832"/>
    <mergeCell ref="S832:T832"/>
    <mergeCell ref="V832:W832"/>
    <mergeCell ref="X832:Y832"/>
    <mergeCell ref="AA832:AB832"/>
    <mergeCell ref="AC832:AD832"/>
    <mergeCell ref="AF832:AG832"/>
    <mergeCell ref="AH832:AI832"/>
    <mergeCell ref="AK832:AL832"/>
    <mergeCell ref="AM832:AN832"/>
    <mergeCell ref="AP832:AQ832"/>
    <mergeCell ref="AR832:AS832"/>
    <mergeCell ref="AU832:AV832"/>
    <mergeCell ref="AW832:AX832"/>
    <mergeCell ref="AZ832:BA832"/>
    <mergeCell ref="G833:M833"/>
    <mergeCell ref="N833:O833"/>
    <mergeCell ref="Q833:R833"/>
    <mergeCell ref="S833:T833"/>
    <mergeCell ref="V833:W833"/>
    <mergeCell ref="X833:Y833"/>
    <mergeCell ref="AA833:AB833"/>
    <mergeCell ref="AC833:AD833"/>
    <mergeCell ref="AF833:AG833"/>
    <mergeCell ref="AH833:AI833"/>
    <mergeCell ref="AK833:AL833"/>
    <mergeCell ref="AM833:AN833"/>
    <mergeCell ref="AP833:AQ833"/>
    <mergeCell ref="AR833:AS833"/>
    <mergeCell ref="AU833:AV833"/>
    <mergeCell ref="AW833:AX833"/>
    <mergeCell ref="AZ833:BA833"/>
    <mergeCell ref="G834:M834"/>
    <mergeCell ref="N834:O834"/>
    <mergeCell ref="Q834:R834"/>
    <mergeCell ref="S834:T834"/>
    <mergeCell ref="V834:W834"/>
    <mergeCell ref="X834:Y834"/>
    <mergeCell ref="AA834:AB834"/>
    <mergeCell ref="AC834:AD834"/>
    <mergeCell ref="AF834:AG834"/>
    <mergeCell ref="AH834:AI834"/>
    <mergeCell ref="AK834:AL834"/>
    <mergeCell ref="AM834:AN834"/>
    <mergeCell ref="AP834:AQ834"/>
    <mergeCell ref="AR834:AS834"/>
    <mergeCell ref="AU834:AV834"/>
    <mergeCell ref="AW834:AX834"/>
    <mergeCell ref="AZ834:BA834"/>
    <mergeCell ref="G835:M835"/>
    <mergeCell ref="N835:O835"/>
    <mergeCell ref="Q835:R835"/>
    <mergeCell ref="S835:T835"/>
    <mergeCell ref="V835:W835"/>
    <mergeCell ref="X835:Y835"/>
    <mergeCell ref="AA835:AB835"/>
    <mergeCell ref="AC835:AD835"/>
    <mergeCell ref="AF835:AG835"/>
    <mergeCell ref="AH835:AI835"/>
    <mergeCell ref="AK835:AL835"/>
    <mergeCell ref="AM835:AN835"/>
    <mergeCell ref="AP835:AQ835"/>
    <mergeCell ref="AR835:AS835"/>
    <mergeCell ref="AU835:AV835"/>
    <mergeCell ref="AW835:AX835"/>
    <mergeCell ref="AZ835:BA835"/>
    <mergeCell ref="G836:M836"/>
    <mergeCell ref="N836:O836"/>
    <mergeCell ref="Q836:R836"/>
    <mergeCell ref="S836:T836"/>
    <mergeCell ref="V836:W836"/>
    <mergeCell ref="X836:Y836"/>
    <mergeCell ref="AA836:AB836"/>
    <mergeCell ref="AC836:AD836"/>
    <mergeCell ref="AF836:AG836"/>
    <mergeCell ref="AH836:AI836"/>
    <mergeCell ref="AK836:AL836"/>
    <mergeCell ref="AM836:AN836"/>
    <mergeCell ref="AP836:AQ836"/>
    <mergeCell ref="AR836:AS836"/>
    <mergeCell ref="AU836:AV836"/>
    <mergeCell ref="AW836:AX836"/>
    <mergeCell ref="AZ836:BA836"/>
    <mergeCell ref="G837:M837"/>
    <mergeCell ref="N837:O837"/>
    <mergeCell ref="Q837:R837"/>
    <mergeCell ref="S837:T837"/>
    <mergeCell ref="V837:W837"/>
    <mergeCell ref="X837:Y837"/>
    <mergeCell ref="AA837:AB837"/>
    <mergeCell ref="AC837:AD837"/>
    <mergeCell ref="AF837:AG837"/>
    <mergeCell ref="AH837:AI837"/>
    <mergeCell ref="AK837:AL837"/>
    <mergeCell ref="AM837:AN837"/>
    <mergeCell ref="AP837:AQ837"/>
    <mergeCell ref="AR837:AS837"/>
    <mergeCell ref="AU837:AV837"/>
    <mergeCell ref="AW837:AX837"/>
    <mergeCell ref="AZ837:BA837"/>
    <mergeCell ref="G838:M838"/>
    <mergeCell ref="N838:O838"/>
    <mergeCell ref="Q838:R838"/>
    <mergeCell ref="S838:T838"/>
    <mergeCell ref="V838:W838"/>
    <mergeCell ref="X838:Y838"/>
    <mergeCell ref="AA838:AB838"/>
    <mergeCell ref="AC838:AD838"/>
    <mergeCell ref="AF838:AG838"/>
    <mergeCell ref="AH838:AI838"/>
    <mergeCell ref="AK838:AL838"/>
    <mergeCell ref="AM838:AN838"/>
    <mergeCell ref="AP838:AQ838"/>
    <mergeCell ref="AR838:AS838"/>
    <mergeCell ref="AU838:AV838"/>
    <mergeCell ref="AW838:AX838"/>
    <mergeCell ref="AZ838:BA838"/>
    <mergeCell ref="G839:M839"/>
    <mergeCell ref="N839:O839"/>
    <mergeCell ref="Q839:R839"/>
    <mergeCell ref="S839:T839"/>
    <mergeCell ref="V839:W839"/>
    <mergeCell ref="X839:Y839"/>
    <mergeCell ref="AA839:AB839"/>
    <mergeCell ref="AC839:AD839"/>
    <mergeCell ref="AF839:AG839"/>
    <mergeCell ref="AH839:AI839"/>
    <mergeCell ref="AK839:AL839"/>
    <mergeCell ref="AM839:AN839"/>
    <mergeCell ref="AP839:AQ839"/>
    <mergeCell ref="AR839:AS839"/>
    <mergeCell ref="AU839:AV839"/>
    <mergeCell ref="AW839:AX839"/>
    <mergeCell ref="AZ839:BA839"/>
    <mergeCell ref="G840:M840"/>
    <mergeCell ref="N840:O840"/>
    <mergeCell ref="Q840:R840"/>
    <mergeCell ref="S840:T840"/>
    <mergeCell ref="V840:W840"/>
    <mergeCell ref="X840:Y840"/>
    <mergeCell ref="AA840:AB840"/>
    <mergeCell ref="AC840:AD840"/>
    <mergeCell ref="AF840:AG840"/>
    <mergeCell ref="AH840:AI840"/>
    <mergeCell ref="AK840:AL840"/>
    <mergeCell ref="AM840:AN840"/>
    <mergeCell ref="AP840:AQ840"/>
    <mergeCell ref="AR840:AS840"/>
    <mergeCell ref="AU840:AV840"/>
    <mergeCell ref="AW840:AX840"/>
    <mergeCell ref="AZ840:BA840"/>
    <mergeCell ref="G841:M841"/>
    <mergeCell ref="N841:O841"/>
    <mergeCell ref="Q841:R841"/>
    <mergeCell ref="S841:T841"/>
    <mergeCell ref="V841:W841"/>
    <mergeCell ref="X841:Y841"/>
    <mergeCell ref="AA841:AB841"/>
    <mergeCell ref="AC841:AD841"/>
    <mergeCell ref="AF841:AG841"/>
    <mergeCell ref="AH841:AI841"/>
    <mergeCell ref="AK841:AL841"/>
    <mergeCell ref="AM841:AN841"/>
    <mergeCell ref="AP841:AQ841"/>
    <mergeCell ref="AR841:AS841"/>
    <mergeCell ref="AU841:AV841"/>
    <mergeCell ref="AW841:AX841"/>
    <mergeCell ref="AZ841:BA841"/>
    <mergeCell ref="G842:M842"/>
    <mergeCell ref="N842:O842"/>
    <mergeCell ref="Q842:R842"/>
    <mergeCell ref="S842:T842"/>
    <mergeCell ref="V842:W842"/>
    <mergeCell ref="X842:Y842"/>
    <mergeCell ref="AA842:AB842"/>
    <mergeCell ref="AC842:AD842"/>
    <mergeCell ref="AF842:AG842"/>
    <mergeCell ref="AH842:AI842"/>
    <mergeCell ref="AK842:AL842"/>
    <mergeCell ref="AM842:AN842"/>
    <mergeCell ref="AP842:AQ842"/>
    <mergeCell ref="AR842:AS842"/>
    <mergeCell ref="AU842:AV842"/>
    <mergeCell ref="AW842:AX842"/>
    <mergeCell ref="AZ842:BA842"/>
    <mergeCell ref="G843:M843"/>
    <mergeCell ref="N843:O843"/>
    <mergeCell ref="Q843:R843"/>
    <mergeCell ref="S843:T843"/>
    <mergeCell ref="V843:W843"/>
    <mergeCell ref="X843:Y843"/>
    <mergeCell ref="AA843:AB843"/>
    <mergeCell ref="AC843:AD843"/>
    <mergeCell ref="AF843:AG843"/>
    <mergeCell ref="AH843:AI843"/>
    <mergeCell ref="AK843:AL843"/>
    <mergeCell ref="AM843:AN843"/>
    <mergeCell ref="AP843:AQ843"/>
    <mergeCell ref="AR843:AS843"/>
    <mergeCell ref="AU843:AV843"/>
    <mergeCell ref="AW843:AX843"/>
    <mergeCell ref="AZ843:BA843"/>
    <mergeCell ref="G844:M844"/>
    <mergeCell ref="N844:O844"/>
    <mergeCell ref="Q844:R844"/>
    <mergeCell ref="S844:T844"/>
    <mergeCell ref="V844:W844"/>
    <mergeCell ref="X844:Y844"/>
    <mergeCell ref="AA844:AB844"/>
    <mergeCell ref="AC844:AD844"/>
    <mergeCell ref="AF844:AG844"/>
    <mergeCell ref="AH844:AI844"/>
    <mergeCell ref="AK844:AL844"/>
    <mergeCell ref="AM844:AN844"/>
    <mergeCell ref="AP844:AQ844"/>
    <mergeCell ref="AR844:AS844"/>
    <mergeCell ref="AU844:AV844"/>
    <mergeCell ref="AW844:AX844"/>
    <mergeCell ref="AZ844:BA844"/>
    <mergeCell ref="G845:M845"/>
    <mergeCell ref="N845:O845"/>
    <mergeCell ref="Q845:R845"/>
    <mergeCell ref="S845:T845"/>
    <mergeCell ref="V845:W845"/>
    <mergeCell ref="X845:Y845"/>
    <mergeCell ref="AA845:AB845"/>
    <mergeCell ref="AC845:AD845"/>
    <mergeCell ref="AF845:AG845"/>
    <mergeCell ref="AH845:AI845"/>
    <mergeCell ref="AK845:AL845"/>
    <mergeCell ref="AM845:AN845"/>
    <mergeCell ref="AP845:AQ845"/>
    <mergeCell ref="AR845:AS845"/>
    <mergeCell ref="AU845:AV845"/>
    <mergeCell ref="AW845:AX845"/>
    <mergeCell ref="AZ845:BA845"/>
    <mergeCell ref="G846:M846"/>
    <mergeCell ref="N846:O846"/>
    <mergeCell ref="Q846:R846"/>
    <mergeCell ref="S846:T846"/>
    <mergeCell ref="V846:W846"/>
    <mergeCell ref="X846:Y846"/>
    <mergeCell ref="AA846:AB846"/>
    <mergeCell ref="AC846:AD846"/>
    <mergeCell ref="AF846:AG846"/>
    <mergeCell ref="AH846:AI846"/>
    <mergeCell ref="AK846:AL846"/>
    <mergeCell ref="AM846:AN846"/>
    <mergeCell ref="AP846:AQ846"/>
    <mergeCell ref="AR846:AS846"/>
    <mergeCell ref="AU846:AV846"/>
    <mergeCell ref="AW846:AX846"/>
    <mergeCell ref="AZ846:BA846"/>
    <mergeCell ref="G847:M847"/>
    <mergeCell ref="N847:O847"/>
    <mergeCell ref="Q847:R847"/>
    <mergeCell ref="S847:T847"/>
    <mergeCell ref="V847:W847"/>
    <mergeCell ref="X847:Y847"/>
    <mergeCell ref="AA847:AB847"/>
    <mergeCell ref="AC847:AD847"/>
    <mergeCell ref="AF847:AG847"/>
    <mergeCell ref="AH847:AI847"/>
    <mergeCell ref="AK847:AL847"/>
    <mergeCell ref="AM847:AN847"/>
    <mergeCell ref="AP847:AQ847"/>
    <mergeCell ref="AR847:AS847"/>
    <mergeCell ref="AU847:AV847"/>
    <mergeCell ref="AW847:AX847"/>
    <mergeCell ref="AZ847:BA847"/>
    <mergeCell ref="G848:M848"/>
    <mergeCell ref="N848:O848"/>
    <mergeCell ref="Q848:R848"/>
    <mergeCell ref="S848:T848"/>
    <mergeCell ref="V848:W848"/>
    <mergeCell ref="X848:Y848"/>
    <mergeCell ref="AA848:AB848"/>
    <mergeCell ref="AC848:AD848"/>
    <mergeCell ref="AF848:AG848"/>
    <mergeCell ref="AH848:AI848"/>
    <mergeCell ref="AK848:AL848"/>
    <mergeCell ref="AM848:AN848"/>
    <mergeCell ref="AP848:AQ848"/>
    <mergeCell ref="AR848:AS848"/>
    <mergeCell ref="AU848:AV848"/>
    <mergeCell ref="AW848:AX848"/>
    <mergeCell ref="AZ848:BA848"/>
    <mergeCell ref="G849:M849"/>
    <mergeCell ref="N849:O849"/>
    <mergeCell ref="Q849:R849"/>
    <mergeCell ref="S849:T849"/>
    <mergeCell ref="V849:W849"/>
    <mergeCell ref="X849:Y849"/>
    <mergeCell ref="AA849:AB849"/>
    <mergeCell ref="AC849:AD849"/>
    <mergeCell ref="AF849:AG849"/>
    <mergeCell ref="AH849:AI849"/>
    <mergeCell ref="AK849:AL849"/>
    <mergeCell ref="AM849:AN849"/>
    <mergeCell ref="AP849:AQ849"/>
    <mergeCell ref="AR849:AS849"/>
    <mergeCell ref="AU849:AV849"/>
    <mergeCell ref="AW849:AX849"/>
    <mergeCell ref="AZ849:BA849"/>
    <mergeCell ref="G850:M850"/>
    <mergeCell ref="N850:O850"/>
    <mergeCell ref="Q850:R850"/>
    <mergeCell ref="S850:T850"/>
    <mergeCell ref="V850:W850"/>
    <mergeCell ref="X850:Y850"/>
    <mergeCell ref="AA850:AB850"/>
    <mergeCell ref="AC850:AD850"/>
    <mergeCell ref="AF850:AG850"/>
    <mergeCell ref="AH850:AI850"/>
    <mergeCell ref="AK850:AL850"/>
    <mergeCell ref="AM850:AN850"/>
    <mergeCell ref="AP850:AQ850"/>
    <mergeCell ref="AR850:AS850"/>
    <mergeCell ref="AU850:AV850"/>
    <mergeCell ref="AW850:AX850"/>
    <mergeCell ref="AZ850:BA850"/>
    <mergeCell ref="G851:M851"/>
    <mergeCell ref="N851:O851"/>
    <mergeCell ref="Q851:R851"/>
    <mergeCell ref="S851:T851"/>
    <mergeCell ref="V851:W851"/>
    <mergeCell ref="X851:Y851"/>
    <mergeCell ref="AA851:AB851"/>
    <mergeCell ref="AC851:AD851"/>
    <mergeCell ref="AF851:AG851"/>
    <mergeCell ref="AH851:AI851"/>
    <mergeCell ref="AK851:AL851"/>
    <mergeCell ref="AM851:AN851"/>
    <mergeCell ref="AP851:AQ851"/>
    <mergeCell ref="AR851:AS851"/>
    <mergeCell ref="AU851:AV851"/>
    <mergeCell ref="AW851:AX851"/>
    <mergeCell ref="AZ851:BA851"/>
    <mergeCell ref="G852:M852"/>
    <mergeCell ref="N852:O852"/>
    <mergeCell ref="Q852:R852"/>
    <mergeCell ref="S852:T852"/>
    <mergeCell ref="V852:W852"/>
    <mergeCell ref="X852:Y852"/>
    <mergeCell ref="AA852:AB852"/>
    <mergeCell ref="AC852:AD852"/>
    <mergeCell ref="AF852:AG852"/>
    <mergeCell ref="AH852:AI852"/>
    <mergeCell ref="AK852:AL852"/>
    <mergeCell ref="AM852:AN852"/>
    <mergeCell ref="AP852:AQ852"/>
    <mergeCell ref="AR852:AS852"/>
    <mergeCell ref="AU852:AV852"/>
    <mergeCell ref="AW852:AX852"/>
    <mergeCell ref="AZ852:BA852"/>
    <mergeCell ref="G853:M853"/>
    <mergeCell ref="N853:O853"/>
    <mergeCell ref="Q853:R853"/>
    <mergeCell ref="S853:T853"/>
    <mergeCell ref="V853:W853"/>
    <mergeCell ref="X853:Y853"/>
    <mergeCell ref="AA853:AB853"/>
    <mergeCell ref="AC853:AD853"/>
    <mergeCell ref="AF853:AG853"/>
    <mergeCell ref="AH853:AI853"/>
    <mergeCell ref="AK853:AL853"/>
    <mergeCell ref="AM853:AN853"/>
    <mergeCell ref="AP853:AQ853"/>
    <mergeCell ref="AR853:AS853"/>
    <mergeCell ref="AU853:AV853"/>
    <mergeCell ref="AW853:AX853"/>
    <mergeCell ref="AZ853:BA853"/>
    <mergeCell ref="G854:M854"/>
    <mergeCell ref="N854:O854"/>
    <mergeCell ref="Q854:R854"/>
    <mergeCell ref="S854:T854"/>
    <mergeCell ref="V854:W854"/>
    <mergeCell ref="X854:Y854"/>
    <mergeCell ref="AA854:AB854"/>
    <mergeCell ref="AC854:AD854"/>
    <mergeCell ref="AF854:AG854"/>
    <mergeCell ref="AH854:AI854"/>
    <mergeCell ref="AK854:AL854"/>
    <mergeCell ref="AM854:AN854"/>
    <mergeCell ref="AP854:AQ854"/>
    <mergeCell ref="AR854:AS854"/>
    <mergeCell ref="AU854:AV854"/>
    <mergeCell ref="AW854:AX854"/>
    <mergeCell ref="AZ854:BA854"/>
    <mergeCell ref="G855:M855"/>
    <mergeCell ref="N855:O855"/>
    <mergeCell ref="Q855:R855"/>
    <mergeCell ref="S855:T855"/>
    <mergeCell ref="V855:W855"/>
    <mergeCell ref="X855:Y855"/>
    <mergeCell ref="AA855:AB855"/>
    <mergeCell ref="AC855:AD855"/>
    <mergeCell ref="AF855:AG855"/>
    <mergeCell ref="AH855:AI855"/>
    <mergeCell ref="AK855:AL855"/>
    <mergeCell ref="AM855:AN855"/>
    <mergeCell ref="AP855:AQ855"/>
    <mergeCell ref="AR855:AS855"/>
    <mergeCell ref="AU855:AV855"/>
    <mergeCell ref="AW855:AX855"/>
    <mergeCell ref="AZ855:BA855"/>
    <mergeCell ref="G856:M856"/>
    <mergeCell ref="N856:O856"/>
    <mergeCell ref="Q856:R856"/>
    <mergeCell ref="S856:T856"/>
    <mergeCell ref="V856:W856"/>
    <mergeCell ref="X856:Y856"/>
    <mergeCell ref="AA856:AB856"/>
    <mergeCell ref="AC856:AD856"/>
    <mergeCell ref="AF856:AG856"/>
    <mergeCell ref="AH856:AI856"/>
    <mergeCell ref="AK856:AL856"/>
    <mergeCell ref="AM856:AN856"/>
    <mergeCell ref="AP856:AQ856"/>
    <mergeCell ref="AR856:AS856"/>
    <mergeCell ref="AU856:AV856"/>
    <mergeCell ref="AW856:AX856"/>
    <mergeCell ref="AZ856:BA856"/>
    <mergeCell ref="G857:M857"/>
    <mergeCell ref="N857:O857"/>
    <mergeCell ref="Q857:R857"/>
    <mergeCell ref="S857:T857"/>
    <mergeCell ref="V857:W857"/>
    <mergeCell ref="X857:Y857"/>
    <mergeCell ref="AA857:AB857"/>
    <mergeCell ref="AC857:AD857"/>
    <mergeCell ref="AF857:AG857"/>
    <mergeCell ref="AH857:AI857"/>
    <mergeCell ref="AK857:AL857"/>
    <mergeCell ref="AM857:AN857"/>
    <mergeCell ref="AP857:AQ857"/>
    <mergeCell ref="AR857:AS857"/>
    <mergeCell ref="AU857:AV857"/>
    <mergeCell ref="AW857:AX857"/>
    <mergeCell ref="AZ857:BA857"/>
    <mergeCell ref="G858:M858"/>
    <mergeCell ref="N858:O858"/>
    <mergeCell ref="Q858:R858"/>
    <mergeCell ref="S858:T858"/>
    <mergeCell ref="V858:W858"/>
    <mergeCell ref="X858:Y858"/>
    <mergeCell ref="AA858:AB858"/>
    <mergeCell ref="AC858:AD858"/>
    <mergeCell ref="AF858:AG858"/>
    <mergeCell ref="AH858:AI858"/>
    <mergeCell ref="AK858:AL858"/>
    <mergeCell ref="AM858:AN858"/>
    <mergeCell ref="AP858:AQ858"/>
    <mergeCell ref="AR858:AS858"/>
    <mergeCell ref="AU858:AV858"/>
    <mergeCell ref="AW858:AX858"/>
    <mergeCell ref="AZ858:BA858"/>
    <mergeCell ref="G859:M859"/>
    <mergeCell ref="N859:O859"/>
    <mergeCell ref="Q859:R859"/>
    <mergeCell ref="S859:T859"/>
    <mergeCell ref="V859:W859"/>
    <mergeCell ref="X859:Y859"/>
    <mergeCell ref="AA859:AB859"/>
    <mergeCell ref="AC859:AD859"/>
    <mergeCell ref="AF859:AG859"/>
    <mergeCell ref="AH859:AI859"/>
    <mergeCell ref="AK859:AL859"/>
    <mergeCell ref="AM859:AN859"/>
    <mergeCell ref="AP859:AQ859"/>
    <mergeCell ref="AR859:AS859"/>
    <mergeCell ref="AU859:AV859"/>
    <mergeCell ref="AW859:AX859"/>
    <mergeCell ref="AZ859:BA859"/>
    <mergeCell ref="G860:M860"/>
    <mergeCell ref="N860:O860"/>
    <mergeCell ref="Q860:R860"/>
    <mergeCell ref="S860:T860"/>
    <mergeCell ref="V860:W860"/>
    <mergeCell ref="X860:Y860"/>
    <mergeCell ref="AA860:AB860"/>
    <mergeCell ref="AC860:AD860"/>
    <mergeCell ref="AF860:AG860"/>
    <mergeCell ref="AH860:AI860"/>
    <mergeCell ref="AK860:AL860"/>
    <mergeCell ref="AM860:AN860"/>
    <mergeCell ref="AP860:AQ860"/>
    <mergeCell ref="AR860:AS860"/>
    <mergeCell ref="AU860:AV860"/>
    <mergeCell ref="AW860:AX860"/>
    <mergeCell ref="AZ860:BA860"/>
    <mergeCell ref="G861:M861"/>
    <mergeCell ref="N861:O861"/>
    <mergeCell ref="Q861:R861"/>
    <mergeCell ref="S861:T861"/>
    <mergeCell ref="V861:W861"/>
    <mergeCell ref="X861:Y861"/>
    <mergeCell ref="AA861:AB861"/>
    <mergeCell ref="AC861:AD861"/>
    <mergeCell ref="AF861:AG861"/>
    <mergeCell ref="AH861:AI861"/>
    <mergeCell ref="AK861:AL861"/>
    <mergeCell ref="AM861:AN861"/>
    <mergeCell ref="AP861:AQ861"/>
    <mergeCell ref="AR861:AS861"/>
    <mergeCell ref="AU861:AV861"/>
    <mergeCell ref="AW861:AX861"/>
    <mergeCell ref="AZ861:BA861"/>
    <mergeCell ref="G862:M862"/>
    <mergeCell ref="N862:O862"/>
    <mergeCell ref="Q862:R862"/>
    <mergeCell ref="S862:T862"/>
    <mergeCell ref="V862:W862"/>
    <mergeCell ref="X862:Y862"/>
    <mergeCell ref="AA862:AB862"/>
    <mergeCell ref="AC862:AD862"/>
    <mergeCell ref="AF862:AG862"/>
    <mergeCell ref="AH862:AI862"/>
    <mergeCell ref="AK862:AL862"/>
    <mergeCell ref="AM862:AN862"/>
    <mergeCell ref="AP862:AQ862"/>
    <mergeCell ref="AR862:AS862"/>
    <mergeCell ref="AU862:AV862"/>
    <mergeCell ref="AW862:AX862"/>
    <mergeCell ref="AZ862:BA862"/>
    <mergeCell ref="G863:M863"/>
    <mergeCell ref="N863:O863"/>
    <mergeCell ref="Q863:R863"/>
    <mergeCell ref="S863:T863"/>
    <mergeCell ref="V863:W863"/>
    <mergeCell ref="X863:Y863"/>
    <mergeCell ref="AA863:AB863"/>
    <mergeCell ref="AC863:AD863"/>
    <mergeCell ref="AF863:AG863"/>
    <mergeCell ref="AH863:AI863"/>
    <mergeCell ref="AK863:AL863"/>
    <mergeCell ref="AM863:AN863"/>
    <mergeCell ref="AP863:AQ863"/>
    <mergeCell ref="AR863:AS863"/>
    <mergeCell ref="AU863:AV863"/>
    <mergeCell ref="AW863:AX863"/>
    <mergeCell ref="AZ863:BA863"/>
    <mergeCell ref="G864:M864"/>
    <mergeCell ref="N864:O864"/>
    <mergeCell ref="Q864:R864"/>
    <mergeCell ref="S864:T864"/>
    <mergeCell ref="V864:W864"/>
    <mergeCell ref="X864:Y864"/>
    <mergeCell ref="AA864:AB864"/>
    <mergeCell ref="AC864:AD864"/>
    <mergeCell ref="AF864:AG864"/>
    <mergeCell ref="AH864:AI864"/>
    <mergeCell ref="AK864:AL864"/>
    <mergeCell ref="AM864:AN864"/>
    <mergeCell ref="AP864:AQ864"/>
    <mergeCell ref="AR864:AS864"/>
    <mergeCell ref="AU864:AV864"/>
    <mergeCell ref="AW864:AX864"/>
    <mergeCell ref="AZ864:BA864"/>
    <mergeCell ref="G865:M865"/>
    <mergeCell ref="N865:O865"/>
    <mergeCell ref="Q865:R865"/>
    <mergeCell ref="S865:T865"/>
    <mergeCell ref="V865:W865"/>
    <mergeCell ref="X865:Y865"/>
    <mergeCell ref="AA865:AB865"/>
    <mergeCell ref="AC865:AD865"/>
    <mergeCell ref="AF865:AG865"/>
    <mergeCell ref="AH865:AI865"/>
    <mergeCell ref="AK865:AL865"/>
    <mergeCell ref="AM865:AN865"/>
    <mergeCell ref="AP865:AQ865"/>
    <mergeCell ref="AR865:AS865"/>
    <mergeCell ref="AU865:AV865"/>
    <mergeCell ref="AW865:AX865"/>
    <mergeCell ref="AZ865:BA865"/>
    <mergeCell ref="G866:M866"/>
    <mergeCell ref="N866:O866"/>
    <mergeCell ref="Q866:R866"/>
    <mergeCell ref="S866:T866"/>
    <mergeCell ref="V866:W866"/>
    <mergeCell ref="X866:Y866"/>
    <mergeCell ref="AA866:AB866"/>
    <mergeCell ref="AC866:AD866"/>
    <mergeCell ref="AF866:AG866"/>
    <mergeCell ref="AH866:AI866"/>
    <mergeCell ref="AK866:AL866"/>
    <mergeCell ref="AM866:AN866"/>
    <mergeCell ref="AP866:AQ866"/>
    <mergeCell ref="AR866:AS866"/>
    <mergeCell ref="AU866:AV866"/>
    <mergeCell ref="AW866:AX866"/>
    <mergeCell ref="AZ866:BA866"/>
    <mergeCell ref="G867:M867"/>
    <mergeCell ref="N867:O867"/>
    <mergeCell ref="Q867:R867"/>
    <mergeCell ref="S867:T867"/>
    <mergeCell ref="V867:W867"/>
    <mergeCell ref="X867:Y867"/>
    <mergeCell ref="AA867:AB867"/>
    <mergeCell ref="AC867:AD867"/>
    <mergeCell ref="AF867:AG867"/>
    <mergeCell ref="AH867:AI867"/>
    <mergeCell ref="AK867:AL867"/>
    <mergeCell ref="AM867:AN867"/>
    <mergeCell ref="AP867:AQ867"/>
    <mergeCell ref="AR867:AS867"/>
    <mergeCell ref="AU867:AV867"/>
    <mergeCell ref="AW867:AX867"/>
    <mergeCell ref="AZ867:BA867"/>
    <mergeCell ref="G868:M868"/>
    <mergeCell ref="N868:O868"/>
    <mergeCell ref="Q868:R868"/>
    <mergeCell ref="S868:T868"/>
    <mergeCell ref="V868:W868"/>
    <mergeCell ref="X868:Y868"/>
    <mergeCell ref="AA868:AB868"/>
    <mergeCell ref="AC868:AD868"/>
    <mergeCell ref="AF868:AG868"/>
    <mergeCell ref="AH868:AI868"/>
    <mergeCell ref="AK868:AL868"/>
    <mergeCell ref="AM868:AN868"/>
    <mergeCell ref="AP868:AQ868"/>
    <mergeCell ref="AR868:AS868"/>
    <mergeCell ref="AU868:AV868"/>
    <mergeCell ref="AW868:AX868"/>
    <mergeCell ref="AZ868:BA868"/>
    <mergeCell ref="G869:M869"/>
    <mergeCell ref="N869:O869"/>
    <mergeCell ref="Q869:R869"/>
    <mergeCell ref="S869:T869"/>
    <mergeCell ref="V869:W869"/>
    <mergeCell ref="X869:Y869"/>
    <mergeCell ref="AA869:AB869"/>
    <mergeCell ref="AC869:AD869"/>
    <mergeCell ref="AF869:AG869"/>
    <mergeCell ref="AH869:AI869"/>
    <mergeCell ref="AK869:AL869"/>
    <mergeCell ref="AM869:AN869"/>
    <mergeCell ref="AP869:AQ869"/>
    <mergeCell ref="AR869:AS869"/>
    <mergeCell ref="AU869:AV869"/>
    <mergeCell ref="AW869:AX869"/>
    <mergeCell ref="AZ869:BA869"/>
    <mergeCell ref="G870:M870"/>
    <mergeCell ref="N870:O870"/>
    <mergeCell ref="Q870:R870"/>
    <mergeCell ref="S870:T870"/>
    <mergeCell ref="V870:W870"/>
    <mergeCell ref="X870:Y870"/>
    <mergeCell ref="AA870:AB870"/>
    <mergeCell ref="AC870:AD870"/>
    <mergeCell ref="AF870:AG870"/>
    <mergeCell ref="AH870:AI870"/>
    <mergeCell ref="AK870:AL870"/>
    <mergeCell ref="AM870:AN870"/>
    <mergeCell ref="AP870:AQ870"/>
    <mergeCell ref="AR870:AS870"/>
    <mergeCell ref="AU870:AV870"/>
    <mergeCell ref="AW870:AX870"/>
    <mergeCell ref="AZ870:BA870"/>
    <mergeCell ref="G871:M871"/>
    <mergeCell ref="N871:O871"/>
    <mergeCell ref="Q871:R871"/>
    <mergeCell ref="S871:T871"/>
    <mergeCell ref="V871:W871"/>
    <mergeCell ref="X871:Y871"/>
    <mergeCell ref="AA871:AB871"/>
    <mergeCell ref="AC871:AD871"/>
    <mergeCell ref="AF871:AG871"/>
    <mergeCell ref="AH871:AI871"/>
    <mergeCell ref="AK871:AL871"/>
    <mergeCell ref="AM871:AN871"/>
    <mergeCell ref="AP871:AQ871"/>
    <mergeCell ref="AR871:AS871"/>
    <mergeCell ref="AU871:AV871"/>
    <mergeCell ref="AW871:AX871"/>
    <mergeCell ref="AZ871:BA871"/>
    <mergeCell ref="G872:M872"/>
    <mergeCell ref="N872:O872"/>
    <mergeCell ref="Q872:R872"/>
    <mergeCell ref="S872:T872"/>
    <mergeCell ref="V872:W872"/>
    <mergeCell ref="X872:Y872"/>
    <mergeCell ref="AA872:AB872"/>
    <mergeCell ref="AC872:AD872"/>
    <mergeCell ref="AF872:AG872"/>
    <mergeCell ref="AH872:AI872"/>
    <mergeCell ref="AK872:AL872"/>
    <mergeCell ref="AM872:AN872"/>
    <mergeCell ref="AP872:AQ872"/>
    <mergeCell ref="AR872:AS872"/>
    <mergeCell ref="AU872:AV872"/>
    <mergeCell ref="AW872:AX872"/>
    <mergeCell ref="AZ872:BA872"/>
    <mergeCell ref="G873:M873"/>
    <mergeCell ref="N873:O873"/>
    <mergeCell ref="Q873:R873"/>
    <mergeCell ref="S873:T873"/>
    <mergeCell ref="V873:W873"/>
    <mergeCell ref="X873:Y873"/>
    <mergeCell ref="AA873:AB873"/>
    <mergeCell ref="AC873:AD873"/>
    <mergeCell ref="AF873:AG873"/>
    <mergeCell ref="AH873:AI873"/>
    <mergeCell ref="AK873:AL873"/>
    <mergeCell ref="AM873:AN873"/>
    <mergeCell ref="AP873:AQ873"/>
    <mergeCell ref="AR873:AS873"/>
    <mergeCell ref="AU873:AV873"/>
    <mergeCell ref="AW873:AX873"/>
    <mergeCell ref="AZ873:BA873"/>
    <mergeCell ref="G874:M874"/>
    <mergeCell ref="N874:O874"/>
    <mergeCell ref="Q874:R874"/>
    <mergeCell ref="S874:T874"/>
    <mergeCell ref="V874:W874"/>
    <mergeCell ref="X874:Y874"/>
    <mergeCell ref="AA874:AB874"/>
    <mergeCell ref="AC874:AD874"/>
    <mergeCell ref="AF874:AG874"/>
    <mergeCell ref="AH874:AI874"/>
    <mergeCell ref="AK874:AL874"/>
    <mergeCell ref="AM874:AN874"/>
    <mergeCell ref="AP874:AQ874"/>
    <mergeCell ref="AR874:AS874"/>
    <mergeCell ref="AU874:AV874"/>
    <mergeCell ref="AW874:AX874"/>
    <mergeCell ref="AZ874:BA874"/>
    <mergeCell ref="G875:M875"/>
    <mergeCell ref="N875:O875"/>
    <mergeCell ref="Q875:R875"/>
    <mergeCell ref="S875:T875"/>
    <mergeCell ref="V875:W875"/>
    <mergeCell ref="X875:Y875"/>
    <mergeCell ref="AA875:AB875"/>
    <mergeCell ref="AC875:AD875"/>
    <mergeCell ref="AF875:AG875"/>
    <mergeCell ref="AH875:AI875"/>
    <mergeCell ref="AK875:AL875"/>
    <mergeCell ref="AM875:AN875"/>
    <mergeCell ref="AP875:AQ875"/>
    <mergeCell ref="AR875:AS875"/>
    <mergeCell ref="AU875:AV875"/>
    <mergeCell ref="AW875:AX875"/>
    <mergeCell ref="AZ875:BA875"/>
    <mergeCell ref="G876:M876"/>
    <mergeCell ref="N876:O876"/>
    <mergeCell ref="Q876:R876"/>
    <mergeCell ref="S876:T876"/>
    <mergeCell ref="V876:W876"/>
    <mergeCell ref="X876:Y876"/>
    <mergeCell ref="AA876:AB876"/>
    <mergeCell ref="AC876:AD876"/>
    <mergeCell ref="AF876:AG876"/>
    <mergeCell ref="AH876:AI876"/>
    <mergeCell ref="AK876:AL876"/>
    <mergeCell ref="AM876:AN876"/>
    <mergeCell ref="AP876:AQ876"/>
    <mergeCell ref="AR876:AS876"/>
    <mergeCell ref="AU876:AV876"/>
    <mergeCell ref="AW876:AX876"/>
    <mergeCell ref="AZ876:BA876"/>
    <mergeCell ref="G877:M877"/>
    <mergeCell ref="N877:O877"/>
    <mergeCell ref="Q877:R877"/>
    <mergeCell ref="S877:T877"/>
    <mergeCell ref="V877:W877"/>
    <mergeCell ref="X877:Y877"/>
    <mergeCell ref="AA877:AB877"/>
    <mergeCell ref="AC877:AD877"/>
    <mergeCell ref="AF877:AG877"/>
    <mergeCell ref="AH877:AI877"/>
    <mergeCell ref="AK877:AL877"/>
    <mergeCell ref="AM877:AN877"/>
    <mergeCell ref="AP877:AQ877"/>
    <mergeCell ref="AR877:AS877"/>
    <mergeCell ref="AU877:AV877"/>
    <mergeCell ref="AW877:AX877"/>
    <mergeCell ref="AZ877:BA877"/>
    <mergeCell ref="G878:M878"/>
    <mergeCell ref="N878:O878"/>
    <mergeCell ref="Q878:R878"/>
    <mergeCell ref="S878:T878"/>
    <mergeCell ref="V878:W878"/>
    <mergeCell ref="X878:Y878"/>
    <mergeCell ref="AA878:AB878"/>
    <mergeCell ref="AC878:AD878"/>
    <mergeCell ref="AF878:AG878"/>
    <mergeCell ref="AH878:AI878"/>
    <mergeCell ref="AK878:AL878"/>
    <mergeCell ref="AM878:AN878"/>
    <mergeCell ref="AP878:AQ878"/>
    <mergeCell ref="AR878:AS878"/>
    <mergeCell ref="AU878:AV878"/>
    <mergeCell ref="AW878:AX878"/>
    <mergeCell ref="AZ878:BA878"/>
    <mergeCell ref="G879:M879"/>
    <mergeCell ref="N879:O879"/>
    <mergeCell ref="Q879:R879"/>
    <mergeCell ref="S879:T879"/>
    <mergeCell ref="V879:W879"/>
    <mergeCell ref="X879:Y879"/>
    <mergeCell ref="AA879:AB879"/>
    <mergeCell ref="AC879:AD879"/>
    <mergeCell ref="AF879:AG879"/>
    <mergeCell ref="AH879:AI879"/>
    <mergeCell ref="AK879:AL879"/>
    <mergeCell ref="AM879:AN879"/>
    <mergeCell ref="AP879:AQ879"/>
    <mergeCell ref="AR879:AS879"/>
    <mergeCell ref="AU879:AV879"/>
    <mergeCell ref="AW879:AX879"/>
    <mergeCell ref="AZ879:BA879"/>
    <mergeCell ref="G880:M880"/>
    <mergeCell ref="N880:O880"/>
    <mergeCell ref="Q880:R880"/>
    <mergeCell ref="S880:T880"/>
    <mergeCell ref="V880:W880"/>
    <mergeCell ref="X880:Y880"/>
    <mergeCell ref="AA880:AB880"/>
    <mergeCell ref="AC880:AD880"/>
    <mergeCell ref="AF880:AG880"/>
    <mergeCell ref="AH880:AI880"/>
    <mergeCell ref="AK880:AL880"/>
    <mergeCell ref="AM880:AN880"/>
    <mergeCell ref="AP880:AQ880"/>
    <mergeCell ref="AR880:AS880"/>
    <mergeCell ref="AU880:AV880"/>
    <mergeCell ref="AW880:AX880"/>
    <mergeCell ref="AZ880:BA880"/>
    <mergeCell ref="G881:M881"/>
    <mergeCell ref="N881:O881"/>
    <mergeCell ref="Q881:R881"/>
    <mergeCell ref="S881:T881"/>
    <mergeCell ref="V881:W881"/>
    <mergeCell ref="X881:Y881"/>
    <mergeCell ref="AA881:AB881"/>
    <mergeCell ref="AC881:AD881"/>
    <mergeCell ref="AF881:AG881"/>
    <mergeCell ref="AH881:AI881"/>
    <mergeCell ref="AK881:AL881"/>
    <mergeCell ref="AM881:AN881"/>
    <mergeCell ref="AP881:AQ881"/>
    <mergeCell ref="AR881:AS881"/>
    <mergeCell ref="AU881:AV881"/>
    <mergeCell ref="AW881:AX881"/>
    <mergeCell ref="AZ881:BA881"/>
    <mergeCell ref="G882:M882"/>
    <mergeCell ref="N882:O882"/>
    <mergeCell ref="Q882:R882"/>
    <mergeCell ref="S882:T882"/>
    <mergeCell ref="V882:W882"/>
    <mergeCell ref="X882:Y882"/>
    <mergeCell ref="AA882:AB882"/>
    <mergeCell ref="AC882:AD882"/>
    <mergeCell ref="AF882:AG882"/>
    <mergeCell ref="AH882:AI882"/>
    <mergeCell ref="AK882:AL882"/>
    <mergeCell ref="AM882:AN882"/>
    <mergeCell ref="AP882:AQ882"/>
    <mergeCell ref="AR882:AS882"/>
    <mergeCell ref="AU882:AV882"/>
    <mergeCell ref="AW882:AX882"/>
    <mergeCell ref="AZ882:BA882"/>
    <mergeCell ref="G883:M883"/>
    <mergeCell ref="N883:O883"/>
    <mergeCell ref="Q883:R883"/>
    <mergeCell ref="S883:T883"/>
    <mergeCell ref="V883:W883"/>
    <mergeCell ref="X883:Y883"/>
    <mergeCell ref="AA883:AB883"/>
    <mergeCell ref="AC883:AD883"/>
    <mergeCell ref="AF883:AG883"/>
    <mergeCell ref="AH883:AI883"/>
    <mergeCell ref="AK883:AL883"/>
    <mergeCell ref="AM883:AN883"/>
    <mergeCell ref="AP883:AQ883"/>
    <mergeCell ref="AR883:AS883"/>
    <mergeCell ref="AU883:AV883"/>
    <mergeCell ref="AW883:AX883"/>
    <mergeCell ref="AZ883:BA883"/>
    <mergeCell ref="G884:M884"/>
    <mergeCell ref="N884:O884"/>
    <mergeCell ref="Q884:R884"/>
    <mergeCell ref="S884:T884"/>
    <mergeCell ref="V884:W884"/>
    <mergeCell ref="X884:Y884"/>
    <mergeCell ref="AA884:AB884"/>
    <mergeCell ref="AC884:AD884"/>
    <mergeCell ref="AF884:AG884"/>
    <mergeCell ref="AH884:AI884"/>
    <mergeCell ref="AK884:AL884"/>
    <mergeCell ref="AM884:AN884"/>
    <mergeCell ref="AP884:AQ884"/>
    <mergeCell ref="AR884:AS884"/>
    <mergeCell ref="AU884:AV884"/>
    <mergeCell ref="AW884:AX884"/>
    <mergeCell ref="AZ884:BA884"/>
    <mergeCell ref="G885:M885"/>
    <mergeCell ref="N885:O885"/>
    <mergeCell ref="Q885:R885"/>
    <mergeCell ref="S885:T885"/>
    <mergeCell ref="V885:W885"/>
    <mergeCell ref="X885:Y885"/>
    <mergeCell ref="AA885:AB885"/>
    <mergeCell ref="AC885:AD885"/>
    <mergeCell ref="AF885:AG885"/>
    <mergeCell ref="AH885:AI885"/>
    <mergeCell ref="AK885:AL885"/>
    <mergeCell ref="AM885:AN885"/>
    <mergeCell ref="AP885:AQ885"/>
    <mergeCell ref="AR885:AS885"/>
    <mergeCell ref="AU885:AV885"/>
    <mergeCell ref="AW885:AX885"/>
    <mergeCell ref="AZ885:BA885"/>
    <mergeCell ref="G886:M886"/>
    <mergeCell ref="N886:O886"/>
    <mergeCell ref="Q886:R886"/>
    <mergeCell ref="S886:T886"/>
    <mergeCell ref="V886:W886"/>
    <mergeCell ref="X886:Y886"/>
    <mergeCell ref="AA886:AB886"/>
    <mergeCell ref="AC886:AD886"/>
    <mergeCell ref="AF886:AG886"/>
    <mergeCell ref="AH886:AI886"/>
    <mergeCell ref="AK886:AL886"/>
    <mergeCell ref="AM886:AN886"/>
    <mergeCell ref="AP886:AQ886"/>
    <mergeCell ref="AR886:AS886"/>
    <mergeCell ref="AU886:AV886"/>
    <mergeCell ref="AW886:AX886"/>
    <mergeCell ref="AZ886:BA886"/>
    <mergeCell ref="G887:M887"/>
    <mergeCell ref="N887:O887"/>
    <mergeCell ref="Q887:R887"/>
    <mergeCell ref="S887:T887"/>
    <mergeCell ref="V887:W887"/>
    <mergeCell ref="X887:Y887"/>
    <mergeCell ref="AA887:AB887"/>
    <mergeCell ref="AC887:AD887"/>
    <mergeCell ref="AF887:AG887"/>
    <mergeCell ref="AH887:AI887"/>
    <mergeCell ref="AK887:AL887"/>
    <mergeCell ref="AM887:AN887"/>
    <mergeCell ref="AP887:AQ887"/>
    <mergeCell ref="AR887:AS887"/>
    <mergeCell ref="AU887:AV887"/>
    <mergeCell ref="AW887:AX887"/>
    <mergeCell ref="AZ887:BA887"/>
    <mergeCell ref="G888:M888"/>
    <mergeCell ref="N888:O888"/>
    <mergeCell ref="Q888:R888"/>
    <mergeCell ref="S888:T888"/>
    <mergeCell ref="V888:W888"/>
    <mergeCell ref="X888:Y888"/>
    <mergeCell ref="AA888:AB888"/>
    <mergeCell ref="AC888:AD888"/>
    <mergeCell ref="AF888:AG888"/>
    <mergeCell ref="AH888:AI888"/>
    <mergeCell ref="AK888:AL888"/>
    <mergeCell ref="AM888:AN888"/>
    <mergeCell ref="AP888:AQ888"/>
    <mergeCell ref="AR888:AS888"/>
    <mergeCell ref="AU888:AV888"/>
    <mergeCell ref="AW888:AX888"/>
    <mergeCell ref="AZ888:BA888"/>
    <mergeCell ref="G889:M889"/>
    <mergeCell ref="N889:O889"/>
    <mergeCell ref="Q889:R889"/>
    <mergeCell ref="S889:T889"/>
    <mergeCell ref="V889:W889"/>
    <mergeCell ref="X889:Y889"/>
    <mergeCell ref="AA889:AB889"/>
    <mergeCell ref="AC889:AD889"/>
    <mergeCell ref="AF889:AG889"/>
    <mergeCell ref="AH889:AI889"/>
    <mergeCell ref="AK889:AL889"/>
    <mergeCell ref="AM889:AN889"/>
    <mergeCell ref="AP889:AQ889"/>
    <mergeCell ref="AR889:AS889"/>
    <mergeCell ref="AU889:AV889"/>
    <mergeCell ref="AW889:AX889"/>
    <mergeCell ref="AZ889:BA889"/>
    <mergeCell ref="G890:M890"/>
    <mergeCell ref="N890:O890"/>
    <mergeCell ref="Q890:R890"/>
    <mergeCell ref="S890:T890"/>
    <mergeCell ref="V890:W890"/>
    <mergeCell ref="X890:Y890"/>
    <mergeCell ref="AA890:AB890"/>
    <mergeCell ref="AC890:AD890"/>
    <mergeCell ref="AF890:AG890"/>
    <mergeCell ref="AH890:AI890"/>
    <mergeCell ref="AK890:AL890"/>
    <mergeCell ref="AM890:AN890"/>
    <mergeCell ref="AP890:AQ890"/>
    <mergeCell ref="AR890:AS890"/>
    <mergeCell ref="AU890:AV890"/>
    <mergeCell ref="AW890:AX890"/>
    <mergeCell ref="AZ890:BA890"/>
    <mergeCell ref="G891:M891"/>
    <mergeCell ref="N891:O891"/>
    <mergeCell ref="Q891:R891"/>
    <mergeCell ref="S891:T891"/>
    <mergeCell ref="V891:W891"/>
    <mergeCell ref="X891:Y891"/>
    <mergeCell ref="AA891:AB891"/>
    <mergeCell ref="AC891:AD891"/>
    <mergeCell ref="AF891:AG891"/>
    <mergeCell ref="AH891:AI891"/>
    <mergeCell ref="AK891:AL891"/>
    <mergeCell ref="AM891:AN891"/>
    <mergeCell ref="AP891:AQ891"/>
    <mergeCell ref="AR891:AS891"/>
    <mergeCell ref="AU891:AV891"/>
    <mergeCell ref="AW891:AX891"/>
    <mergeCell ref="AZ891:BA891"/>
    <mergeCell ref="G892:M892"/>
    <mergeCell ref="N892:O892"/>
    <mergeCell ref="Q892:R892"/>
    <mergeCell ref="S892:T892"/>
    <mergeCell ref="V892:W892"/>
    <mergeCell ref="X892:Y892"/>
    <mergeCell ref="AA892:AB892"/>
    <mergeCell ref="AC892:AD892"/>
    <mergeCell ref="AF892:AG892"/>
    <mergeCell ref="AH892:AI892"/>
    <mergeCell ref="AK892:AL892"/>
    <mergeCell ref="AM892:AN892"/>
    <mergeCell ref="AP892:AQ892"/>
    <mergeCell ref="AR892:AS892"/>
    <mergeCell ref="AU892:AV892"/>
    <mergeCell ref="AW892:AX892"/>
    <mergeCell ref="AZ892:BA892"/>
    <mergeCell ref="G893:M893"/>
    <mergeCell ref="N893:O893"/>
    <mergeCell ref="Q893:R893"/>
    <mergeCell ref="S893:T893"/>
    <mergeCell ref="V893:W893"/>
    <mergeCell ref="X893:Y893"/>
    <mergeCell ref="AA893:AB893"/>
    <mergeCell ref="AC893:AD893"/>
    <mergeCell ref="AF893:AG893"/>
    <mergeCell ref="AH893:AI893"/>
    <mergeCell ref="AK893:AL893"/>
    <mergeCell ref="AM893:AN893"/>
    <mergeCell ref="AP893:AQ893"/>
    <mergeCell ref="AR893:AS893"/>
    <mergeCell ref="AU893:AV893"/>
    <mergeCell ref="AW893:AX893"/>
    <mergeCell ref="AZ893:BA893"/>
    <mergeCell ref="G894:M894"/>
    <mergeCell ref="N894:O894"/>
    <mergeCell ref="Q894:R894"/>
    <mergeCell ref="S894:T894"/>
    <mergeCell ref="V894:W894"/>
    <mergeCell ref="X894:Y894"/>
    <mergeCell ref="AA894:AB894"/>
    <mergeCell ref="AC894:AD894"/>
    <mergeCell ref="AF894:AG894"/>
    <mergeCell ref="AH894:AI894"/>
    <mergeCell ref="AK894:AL894"/>
    <mergeCell ref="AM894:AN894"/>
    <mergeCell ref="AP894:AQ894"/>
    <mergeCell ref="AR894:AS894"/>
    <mergeCell ref="AU894:AV894"/>
    <mergeCell ref="AW894:AX894"/>
    <mergeCell ref="AZ894:BA894"/>
    <mergeCell ref="G895:M895"/>
    <mergeCell ref="N895:O895"/>
    <mergeCell ref="Q895:R895"/>
    <mergeCell ref="S895:T895"/>
    <mergeCell ref="V895:W895"/>
    <mergeCell ref="X895:Y895"/>
    <mergeCell ref="AA895:AB895"/>
    <mergeCell ref="AC895:AD895"/>
    <mergeCell ref="AF895:AG895"/>
    <mergeCell ref="AH895:AI895"/>
    <mergeCell ref="AK895:AL895"/>
    <mergeCell ref="AM895:AN895"/>
    <mergeCell ref="AP895:AQ895"/>
    <mergeCell ref="AR895:AS895"/>
    <mergeCell ref="AU895:AV895"/>
    <mergeCell ref="AW895:AX895"/>
    <mergeCell ref="AZ895:BA895"/>
    <mergeCell ref="G896:M896"/>
    <mergeCell ref="N896:O896"/>
    <mergeCell ref="Q896:R896"/>
    <mergeCell ref="S896:T896"/>
    <mergeCell ref="V896:W896"/>
    <mergeCell ref="X896:Y896"/>
    <mergeCell ref="AA896:AB896"/>
    <mergeCell ref="AC896:AD896"/>
    <mergeCell ref="AF896:AG896"/>
    <mergeCell ref="AH896:AI896"/>
    <mergeCell ref="AK896:AL896"/>
    <mergeCell ref="AM896:AN896"/>
    <mergeCell ref="AP896:AQ896"/>
    <mergeCell ref="AR896:AS896"/>
    <mergeCell ref="AU896:AV896"/>
    <mergeCell ref="AW896:AX896"/>
    <mergeCell ref="AZ896:BA896"/>
    <mergeCell ref="G897:M897"/>
    <mergeCell ref="N897:O897"/>
    <mergeCell ref="Q897:R897"/>
    <mergeCell ref="S897:T897"/>
    <mergeCell ref="V897:W897"/>
    <mergeCell ref="X897:Y897"/>
    <mergeCell ref="AA897:AB897"/>
    <mergeCell ref="AC897:AD897"/>
    <mergeCell ref="AF897:AG897"/>
    <mergeCell ref="AH897:AI897"/>
    <mergeCell ref="AK897:AL897"/>
    <mergeCell ref="AM897:AN897"/>
    <mergeCell ref="AP897:AQ897"/>
    <mergeCell ref="AR897:AS897"/>
    <mergeCell ref="AU897:AV897"/>
    <mergeCell ref="AW897:AX897"/>
    <mergeCell ref="AZ897:BA897"/>
    <mergeCell ref="G898:M898"/>
    <mergeCell ref="N898:O898"/>
    <mergeCell ref="Q898:R898"/>
    <mergeCell ref="S898:T898"/>
    <mergeCell ref="V898:W898"/>
    <mergeCell ref="X898:Y898"/>
    <mergeCell ref="AA898:AB898"/>
    <mergeCell ref="AC898:AD898"/>
    <mergeCell ref="AF898:AG898"/>
    <mergeCell ref="AH898:AI898"/>
    <mergeCell ref="AK898:AL898"/>
    <mergeCell ref="AM898:AN898"/>
    <mergeCell ref="AP898:AQ898"/>
    <mergeCell ref="AR898:AS898"/>
    <mergeCell ref="AU898:AV898"/>
    <mergeCell ref="AW898:AX898"/>
    <mergeCell ref="AZ898:BA898"/>
    <mergeCell ref="G899:M899"/>
    <mergeCell ref="N899:O899"/>
    <mergeCell ref="Q899:R899"/>
    <mergeCell ref="S899:T899"/>
    <mergeCell ref="V899:W899"/>
    <mergeCell ref="X899:Y899"/>
    <mergeCell ref="AA899:AB899"/>
    <mergeCell ref="AC899:AD899"/>
    <mergeCell ref="AF899:AG899"/>
    <mergeCell ref="AH899:AI899"/>
    <mergeCell ref="AK899:AL899"/>
    <mergeCell ref="AM899:AN899"/>
    <mergeCell ref="AP899:AQ899"/>
    <mergeCell ref="AR899:AS899"/>
    <mergeCell ref="AU899:AV899"/>
    <mergeCell ref="AW899:AX899"/>
    <mergeCell ref="AZ899:BA899"/>
    <mergeCell ref="G900:M900"/>
    <mergeCell ref="N900:O900"/>
    <mergeCell ref="Q900:R900"/>
    <mergeCell ref="S900:T900"/>
    <mergeCell ref="V900:W900"/>
    <mergeCell ref="X900:Y900"/>
    <mergeCell ref="AA900:AB900"/>
    <mergeCell ref="AC900:AD900"/>
    <mergeCell ref="AF900:AG900"/>
    <mergeCell ref="AH900:AI900"/>
    <mergeCell ref="AK900:AL900"/>
    <mergeCell ref="AM900:AN900"/>
    <mergeCell ref="AP900:AQ900"/>
    <mergeCell ref="AR900:AS900"/>
    <mergeCell ref="AU900:AV900"/>
    <mergeCell ref="AW900:AX900"/>
    <mergeCell ref="AZ900:BA900"/>
    <mergeCell ref="G901:M901"/>
    <mergeCell ref="N901:O901"/>
    <mergeCell ref="Q901:R901"/>
    <mergeCell ref="S901:T901"/>
    <mergeCell ref="V901:W901"/>
    <mergeCell ref="X901:Y901"/>
    <mergeCell ref="AA901:AB901"/>
    <mergeCell ref="AC901:AD901"/>
    <mergeCell ref="AF901:AG901"/>
    <mergeCell ref="AH901:AI901"/>
    <mergeCell ref="AK901:AL901"/>
    <mergeCell ref="AM901:AN901"/>
    <mergeCell ref="AP901:AQ901"/>
    <mergeCell ref="AR901:AS901"/>
    <mergeCell ref="AU901:AV901"/>
    <mergeCell ref="AW901:AX901"/>
    <mergeCell ref="AZ901:BA901"/>
    <mergeCell ref="G902:M902"/>
    <mergeCell ref="N902:O902"/>
    <mergeCell ref="Q902:R902"/>
    <mergeCell ref="S902:T902"/>
    <mergeCell ref="V902:W902"/>
    <mergeCell ref="X902:Y902"/>
    <mergeCell ref="AA902:AB902"/>
    <mergeCell ref="AC902:AD902"/>
    <mergeCell ref="AF902:AG902"/>
    <mergeCell ref="AH902:AI902"/>
    <mergeCell ref="AK902:AL902"/>
    <mergeCell ref="AM902:AN902"/>
    <mergeCell ref="AP902:AQ902"/>
    <mergeCell ref="AR902:AS902"/>
    <mergeCell ref="AU902:AV902"/>
    <mergeCell ref="AW902:AX902"/>
    <mergeCell ref="AZ902:BA902"/>
    <mergeCell ref="G903:M903"/>
    <mergeCell ref="N903:O903"/>
    <mergeCell ref="Q903:R903"/>
    <mergeCell ref="S903:T903"/>
    <mergeCell ref="V903:W903"/>
    <mergeCell ref="X903:Y903"/>
    <mergeCell ref="AA903:AB903"/>
    <mergeCell ref="AC903:AD903"/>
    <mergeCell ref="AF903:AG903"/>
    <mergeCell ref="AH903:AI903"/>
    <mergeCell ref="AK903:AL903"/>
    <mergeCell ref="AM903:AN903"/>
    <mergeCell ref="AP903:AQ903"/>
    <mergeCell ref="AR903:AS903"/>
    <mergeCell ref="AU903:AV903"/>
    <mergeCell ref="AW903:AX903"/>
    <mergeCell ref="AZ903:BA903"/>
    <mergeCell ref="G904:M904"/>
    <mergeCell ref="N904:O904"/>
    <mergeCell ref="Q904:R904"/>
    <mergeCell ref="S904:T904"/>
    <mergeCell ref="V904:W904"/>
    <mergeCell ref="X904:Y904"/>
    <mergeCell ref="AA904:AB904"/>
    <mergeCell ref="AC904:AD904"/>
    <mergeCell ref="AF904:AG904"/>
    <mergeCell ref="AH904:AI904"/>
    <mergeCell ref="AK904:AL904"/>
    <mergeCell ref="AM904:AN904"/>
    <mergeCell ref="AP904:AQ904"/>
    <mergeCell ref="AR904:AS904"/>
    <mergeCell ref="AU904:AV904"/>
    <mergeCell ref="AW904:AX904"/>
    <mergeCell ref="AZ904:BA904"/>
    <mergeCell ref="G905:M905"/>
    <mergeCell ref="N905:O905"/>
    <mergeCell ref="Q905:R905"/>
    <mergeCell ref="S905:T905"/>
    <mergeCell ref="V905:W905"/>
    <mergeCell ref="X905:Y905"/>
    <mergeCell ref="AA905:AB905"/>
    <mergeCell ref="AC905:AD905"/>
    <mergeCell ref="AF905:AG905"/>
    <mergeCell ref="AH905:AI905"/>
    <mergeCell ref="AK905:AL905"/>
    <mergeCell ref="AM905:AN905"/>
    <mergeCell ref="AP905:AQ905"/>
    <mergeCell ref="AR905:AS905"/>
    <mergeCell ref="AU905:AV905"/>
    <mergeCell ref="AW905:AX905"/>
    <mergeCell ref="AZ905:BA905"/>
    <mergeCell ref="G906:M906"/>
    <mergeCell ref="N906:O906"/>
    <mergeCell ref="Q906:R906"/>
    <mergeCell ref="S906:T906"/>
    <mergeCell ref="V906:W906"/>
    <mergeCell ref="X906:Y906"/>
    <mergeCell ref="AA906:AB906"/>
    <mergeCell ref="AC906:AD906"/>
    <mergeCell ref="AF906:AG906"/>
    <mergeCell ref="AH906:AI906"/>
    <mergeCell ref="AK906:AL906"/>
    <mergeCell ref="AM906:AN906"/>
    <mergeCell ref="AP906:AQ906"/>
    <mergeCell ref="AR906:AS906"/>
    <mergeCell ref="AU906:AV906"/>
    <mergeCell ref="AW906:AX906"/>
    <mergeCell ref="AZ906:BA906"/>
    <mergeCell ref="G907:M907"/>
    <mergeCell ref="N907:O907"/>
    <mergeCell ref="Q907:R907"/>
    <mergeCell ref="S907:T907"/>
    <mergeCell ref="V907:W907"/>
    <mergeCell ref="X907:Y907"/>
    <mergeCell ref="AA907:AB907"/>
    <mergeCell ref="AC907:AD907"/>
    <mergeCell ref="AF907:AG907"/>
    <mergeCell ref="AH907:AI907"/>
    <mergeCell ref="AK907:AL907"/>
    <mergeCell ref="AM907:AN907"/>
    <mergeCell ref="AP907:AQ907"/>
    <mergeCell ref="AR907:AS907"/>
    <mergeCell ref="AU907:AV907"/>
    <mergeCell ref="AW907:AX907"/>
    <mergeCell ref="AZ907:BA907"/>
    <mergeCell ref="G908:M908"/>
    <mergeCell ref="N908:O908"/>
    <mergeCell ref="Q908:R908"/>
    <mergeCell ref="S908:T908"/>
    <mergeCell ref="V908:W908"/>
    <mergeCell ref="X908:Y908"/>
    <mergeCell ref="AA908:AB908"/>
    <mergeCell ref="AC908:AD908"/>
    <mergeCell ref="AF908:AG908"/>
    <mergeCell ref="AH908:AI908"/>
    <mergeCell ref="AK908:AL908"/>
    <mergeCell ref="AM908:AN908"/>
    <mergeCell ref="AP908:AQ908"/>
    <mergeCell ref="AR908:AS908"/>
    <mergeCell ref="AU908:AV908"/>
    <mergeCell ref="AW908:AX908"/>
    <mergeCell ref="AZ908:BA908"/>
    <mergeCell ref="G909:M909"/>
    <mergeCell ref="N909:O909"/>
    <mergeCell ref="Q909:R909"/>
    <mergeCell ref="S909:T909"/>
    <mergeCell ref="V909:W909"/>
    <mergeCell ref="X909:Y909"/>
    <mergeCell ref="AA909:AB909"/>
    <mergeCell ref="AC909:AD909"/>
    <mergeCell ref="AF909:AG909"/>
    <mergeCell ref="AH909:AI909"/>
    <mergeCell ref="AK909:AL909"/>
    <mergeCell ref="AM909:AN909"/>
    <mergeCell ref="AP909:AQ909"/>
    <mergeCell ref="AR909:AS909"/>
    <mergeCell ref="AU909:AV909"/>
    <mergeCell ref="AW909:AX909"/>
    <mergeCell ref="AZ909:BA909"/>
    <mergeCell ref="G910:M910"/>
    <mergeCell ref="N910:O910"/>
    <mergeCell ref="Q910:R910"/>
    <mergeCell ref="S910:T910"/>
    <mergeCell ref="V910:W910"/>
    <mergeCell ref="X910:Y910"/>
    <mergeCell ref="AA910:AB910"/>
    <mergeCell ref="AC910:AD910"/>
    <mergeCell ref="AF910:AG910"/>
    <mergeCell ref="AH910:AI910"/>
    <mergeCell ref="AK910:AL910"/>
    <mergeCell ref="AM910:AN910"/>
    <mergeCell ref="AP910:AQ910"/>
    <mergeCell ref="AR910:AS910"/>
    <mergeCell ref="AU910:AV910"/>
    <mergeCell ref="AW910:AX910"/>
    <mergeCell ref="AZ910:BA910"/>
    <mergeCell ref="G911:M911"/>
    <mergeCell ref="N911:O911"/>
    <mergeCell ref="Q911:R911"/>
    <mergeCell ref="S911:T911"/>
    <mergeCell ref="V911:W911"/>
    <mergeCell ref="X911:Y911"/>
    <mergeCell ref="AA911:AB911"/>
    <mergeCell ref="AC911:AD911"/>
    <mergeCell ref="AF911:AG911"/>
    <mergeCell ref="AH911:AI911"/>
    <mergeCell ref="AK911:AL911"/>
    <mergeCell ref="AM911:AN911"/>
    <mergeCell ref="AP911:AQ911"/>
    <mergeCell ref="AR911:AS911"/>
    <mergeCell ref="AU911:AV911"/>
    <mergeCell ref="AW911:AX911"/>
    <mergeCell ref="AZ911:BA911"/>
    <mergeCell ref="G912:M912"/>
    <mergeCell ref="N912:O912"/>
    <mergeCell ref="Q912:R912"/>
    <mergeCell ref="S912:T912"/>
    <mergeCell ref="V912:W912"/>
    <mergeCell ref="X912:Y912"/>
    <mergeCell ref="AA912:AB912"/>
    <mergeCell ref="AC912:AD912"/>
    <mergeCell ref="AF912:AG912"/>
    <mergeCell ref="AH912:AI912"/>
    <mergeCell ref="AK912:AL912"/>
    <mergeCell ref="AM912:AN912"/>
    <mergeCell ref="AP912:AQ912"/>
    <mergeCell ref="AR912:AS912"/>
    <mergeCell ref="AU912:AV912"/>
    <mergeCell ref="AW912:AX912"/>
    <mergeCell ref="AZ912:BA912"/>
    <mergeCell ref="G913:M913"/>
    <mergeCell ref="N913:O913"/>
    <mergeCell ref="Q913:R913"/>
    <mergeCell ref="S913:T913"/>
    <mergeCell ref="V913:W913"/>
    <mergeCell ref="X913:Y913"/>
    <mergeCell ref="AA913:AB913"/>
    <mergeCell ref="AC913:AD913"/>
    <mergeCell ref="AF913:AG913"/>
    <mergeCell ref="AH913:AI913"/>
    <mergeCell ref="AK913:AL913"/>
    <mergeCell ref="AM913:AN913"/>
    <mergeCell ref="AP913:AQ913"/>
    <mergeCell ref="AR913:AS913"/>
    <mergeCell ref="AU913:AV913"/>
    <mergeCell ref="AW913:AX913"/>
    <mergeCell ref="AZ913:BA913"/>
    <mergeCell ref="G914:M914"/>
    <mergeCell ref="N914:O914"/>
    <mergeCell ref="Q914:R914"/>
    <mergeCell ref="S914:T914"/>
    <mergeCell ref="V914:W914"/>
    <mergeCell ref="X914:Y914"/>
    <mergeCell ref="AA914:AB914"/>
    <mergeCell ref="AC914:AD914"/>
    <mergeCell ref="AF914:AG914"/>
    <mergeCell ref="AH914:AI914"/>
    <mergeCell ref="AK914:AL914"/>
    <mergeCell ref="AM914:AN914"/>
    <mergeCell ref="AP914:AQ914"/>
    <mergeCell ref="AR914:AS914"/>
    <mergeCell ref="AU914:AV914"/>
    <mergeCell ref="AW914:AX914"/>
    <mergeCell ref="AZ914:BA914"/>
    <mergeCell ref="G915:M915"/>
    <mergeCell ref="N915:O915"/>
    <mergeCell ref="Q915:R915"/>
    <mergeCell ref="S915:T915"/>
    <mergeCell ref="V915:W915"/>
    <mergeCell ref="X915:Y915"/>
    <mergeCell ref="AA915:AB915"/>
    <mergeCell ref="AC915:AD915"/>
    <mergeCell ref="AF915:AG915"/>
    <mergeCell ref="AH915:AI915"/>
    <mergeCell ref="AK915:AL915"/>
    <mergeCell ref="AM915:AN915"/>
    <mergeCell ref="AP915:AQ915"/>
    <mergeCell ref="AR915:AS915"/>
    <mergeCell ref="AU915:AV915"/>
    <mergeCell ref="AW915:AX915"/>
    <mergeCell ref="AZ915:BA915"/>
    <mergeCell ref="G916:M916"/>
    <mergeCell ref="N916:O916"/>
    <mergeCell ref="Q916:R916"/>
    <mergeCell ref="S916:T916"/>
    <mergeCell ref="V916:W916"/>
    <mergeCell ref="X916:Y916"/>
    <mergeCell ref="AA916:AB916"/>
    <mergeCell ref="AC916:AD916"/>
    <mergeCell ref="AF916:AG916"/>
    <mergeCell ref="AH916:AI916"/>
    <mergeCell ref="AK916:AL916"/>
    <mergeCell ref="AM916:AN916"/>
    <mergeCell ref="AP916:AQ916"/>
    <mergeCell ref="AR916:AS916"/>
    <mergeCell ref="AU916:AV916"/>
    <mergeCell ref="AW916:AX916"/>
    <mergeCell ref="AZ916:BA916"/>
    <mergeCell ref="G917:M917"/>
    <mergeCell ref="N917:O917"/>
    <mergeCell ref="Q917:R917"/>
    <mergeCell ref="S917:T917"/>
    <mergeCell ref="V917:W917"/>
    <mergeCell ref="X917:Y917"/>
    <mergeCell ref="AA917:AB917"/>
    <mergeCell ref="AC917:AD917"/>
    <mergeCell ref="AF917:AG917"/>
    <mergeCell ref="AH917:AI917"/>
    <mergeCell ref="AK917:AL917"/>
    <mergeCell ref="AM917:AN917"/>
    <mergeCell ref="AP917:AQ917"/>
    <mergeCell ref="AR917:AS917"/>
    <mergeCell ref="AU917:AV917"/>
    <mergeCell ref="AW917:AX917"/>
    <mergeCell ref="AZ917:BA917"/>
    <mergeCell ref="G918:M918"/>
    <mergeCell ref="N918:O918"/>
    <mergeCell ref="Q918:R918"/>
    <mergeCell ref="S918:T918"/>
    <mergeCell ref="V918:W918"/>
    <mergeCell ref="X918:Y918"/>
    <mergeCell ref="AA918:AB918"/>
    <mergeCell ref="AC918:AD918"/>
    <mergeCell ref="AF918:AG918"/>
    <mergeCell ref="AH918:AI918"/>
    <mergeCell ref="AK918:AL918"/>
    <mergeCell ref="AM918:AN918"/>
    <mergeCell ref="AP918:AQ918"/>
    <mergeCell ref="AR918:AS918"/>
    <mergeCell ref="AU918:AV918"/>
    <mergeCell ref="AW918:AX918"/>
    <mergeCell ref="AZ918:BA918"/>
    <mergeCell ref="G919:M919"/>
    <mergeCell ref="N919:O919"/>
    <mergeCell ref="Q919:R919"/>
    <mergeCell ref="S919:T919"/>
    <mergeCell ref="V919:W919"/>
    <mergeCell ref="X919:Y919"/>
    <mergeCell ref="AA919:AB919"/>
    <mergeCell ref="AC919:AD919"/>
    <mergeCell ref="AF919:AG919"/>
    <mergeCell ref="AH919:AI919"/>
    <mergeCell ref="AK919:AL919"/>
    <mergeCell ref="AM919:AN919"/>
    <mergeCell ref="AP919:AQ919"/>
    <mergeCell ref="AR919:AS919"/>
    <mergeCell ref="AU919:AV919"/>
    <mergeCell ref="AW919:AX919"/>
    <mergeCell ref="AZ919:BA919"/>
    <mergeCell ref="G920:M920"/>
    <mergeCell ref="N920:O920"/>
    <mergeCell ref="Q920:R920"/>
    <mergeCell ref="S920:T920"/>
    <mergeCell ref="V920:W920"/>
    <mergeCell ref="X920:Y920"/>
    <mergeCell ref="AA920:AB920"/>
    <mergeCell ref="AC920:AD920"/>
    <mergeCell ref="AF920:AG920"/>
    <mergeCell ref="AH920:AI920"/>
    <mergeCell ref="AK920:AL920"/>
    <mergeCell ref="AM920:AN920"/>
    <mergeCell ref="AP920:AQ920"/>
    <mergeCell ref="AR920:AS920"/>
    <mergeCell ref="AU920:AV920"/>
    <mergeCell ref="AW920:AX920"/>
    <mergeCell ref="AZ920:BA920"/>
    <mergeCell ref="G921:M921"/>
    <mergeCell ref="N921:O921"/>
    <mergeCell ref="Q921:R921"/>
    <mergeCell ref="S921:T921"/>
    <mergeCell ref="V921:W921"/>
    <mergeCell ref="X921:Y921"/>
    <mergeCell ref="AA921:AB921"/>
    <mergeCell ref="AC921:AD921"/>
    <mergeCell ref="AF921:AG921"/>
    <mergeCell ref="AH921:AI921"/>
    <mergeCell ref="AK921:AL921"/>
    <mergeCell ref="AM921:AN921"/>
    <mergeCell ref="AP921:AQ921"/>
    <mergeCell ref="AR921:AS921"/>
    <mergeCell ref="AU921:AV921"/>
    <mergeCell ref="AW921:AX921"/>
    <mergeCell ref="AZ921:BA921"/>
    <mergeCell ref="G922:M922"/>
    <mergeCell ref="N922:O922"/>
    <mergeCell ref="Q922:R922"/>
    <mergeCell ref="S922:T922"/>
    <mergeCell ref="V922:W922"/>
    <mergeCell ref="X922:Y922"/>
    <mergeCell ref="AA922:AB922"/>
    <mergeCell ref="AC922:AD922"/>
    <mergeCell ref="AF922:AG922"/>
    <mergeCell ref="AH922:AI922"/>
    <mergeCell ref="AK922:AL922"/>
    <mergeCell ref="AM922:AN922"/>
    <mergeCell ref="AP922:AQ922"/>
    <mergeCell ref="AR922:AS922"/>
    <mergeCell ref="AU922:AV922"/>
    <mergeCell ref="AW922:AX922"/>
    <mergeCell ref="AZ922:BA922"/>
    <mergeCell ref="G923:M923"/>
    <mergeCell ref="N923:O923"/>
    <mergeCell ref="Q923:R923"/>
    <mergeCell ref="S923:T923"/>
    <mergeCell ref="V923:W923"/>
    <mergeCell ref="X923:Y923"/>
    <mergeCell ref="AA923:AB923"/>
    <mergeCell ref="AC923:AD923"/>
    <mergeCell ref="AF923:AG923"/>
    <mergeCell ref="AH923:AI923"/>
    <mergeCell ref="AK923:AL923"/>
    <mergeCell ref="AM923:AN923"/>
    <mergeCell ref="AP923:AQ923"/>
    <mergeCell ref="AR923:AS923"/>
    <mergeCell ref="AU923:AV923"/>
    <mergeCell ref="AW923:AX923"/>
    <mergeCell ref="AZ923:BA923"/>
    <mergeCell ref="G924:M924"/>
    <mergeCell ref="N924:O924"/>
    <mergeCell ref="Q924:R924"/>
    <mergeCell ref="S924:T924"/>
    <mergeCell ref="V924:W924"/>
    <mergeCell ref="X924:Y924"/>
    <mergeCell ref="AA924:AB924"/>
    <mergeCell ref="AC924:AD924"/>
    <mergeCell ref="AF924:AG924"/>
    <mergeCell ref="AH924:AI924"/>
    <mergeCell ref="AK924:AL924"/>
    <mergeCell ref="AM924:AN924"/>
    <mergeCell ref="AP924:AQ924"/>
    <mergeCell ref="AR924:AS924"/>
    <mergeCell ref="AU924:AV924"/>
    <mergeCell ref="AW924:AX924"/>
    <mergeCell ref="AZ924:BA924"/>
    <mergeCell ref="G925:M925"/>
    <mergeCell ref="N925:O925"/>
    <mergeCell ref="Q925:R925"/>
    <mergeCell ref="S925:T925"/>
    <mergeCell ref="V925:W925"/>
    <mergeCell ref="X925:Y925"/>
    <mergeCell ref="AA925:AB925"/>
    <mergeCell ref="AC925:AD925"/>
    <mergeCell ref="AF925:AG925"/>
    <mergeCell ref="AH925:AI925"/>
    <mergeCell ref="AK925:AL925"/>
    <mergeCell ref="AM925:AN925"/>
    <mergeCell ref="AP925:AQ925"/>
    <mergeCell ref="AR925:AS925"/>
    <mergeCell ref="AU925:AV925"/>
    <mergeCell ref="AW925:AX925"/>
    <mergeCell ref="AZ925:BA925"/>
    <mergeCell ref="G926:M926"/>
    <mergeCell ref="N926:O926"/>
    <mergeCell ref="Q926:R926"/>
    <mergeCell ref="S926:T926"/>
    <mergeCell ref="V926:W926"/>
    <mergeCell ref="X926:Y926"/>
    <mergeCell ref="AA926:AB926"/>
    <mergeCell ref="AC926:AD926"/>
    <mergeCell ref="AF926:AG926"/>
    <mergeCell ref="AH926:AI926"/>
    <mergeCell ref="AK926:AL926"/>
    <mergeCell ref="AM926:AN926"/>
    <mergeCell ref="AP926:AQ926"/>
    <mergeCell ref="AR926:AS926"/>
    <mergeCell ref="AU926:AV926"/>
    <mergeCell ref="AW926:AX926"/>
    <mergeCell ref="AZ926:BA926"/>
    <mergeCell ref="G927:M927"/>
    <mergeCell ref="N927:O927"/>
    <mergeCell ref="Q927:R927"/>
    <mergeCell ref="S927:T927"/>
    <mergeCell ref="V927:W927"/>
    <mergeCell ref="X927:Y927"/>
    <mergeCell ref="AA927:AB927"/>
    <mergeCell ref="AC927:AD927"/>
    <mergeCell ref="AF927:AG927"/>
    <mergeCell ref="AH927:AI927"/>
    <mergeCell ref="AK927:AL927"/>
    <mergeCell ref="AM927:AN927"/>
    <mergeCell ref="AP927:AQ927"/>
    <mergeCell ref="AR927:AS927"/>
    <mergeCell ref="AU927:AV927"/>
    <mergeCell ref="AW927:AX927"/>
    <mergeCell ref="AZ927:BA927"/>
    <mergeCell ref="G928:M928"/>
    <mergeCell ref="N928:O928"/>
    <mergeCell ref="Q928:R928"/>
    <mergeCell ref="S928:T928"/>
    <mergeCell ref="V928:W928"/>
    <mergeCell ref="X928:Y928"/>
    <mergeCell ref="AA928:AB928"/>
    <mergeCell ref="AC928:AD928"/>
    <mergeCell ref="AF928:AG928"/>
    <mergeCell ref="AH928:AI928"/>
    <mergeCell ref="AK928:AL928"/>
    <mergeCell ref="AM928:AN928"/>
    <mergeCell ref="AP928:AQ928"/>
    <mergeCell ref="AR928:AS928"/>
    <mergeCell ref="AU928:AV928"/>
    <mergeCell ref="AW928:AX928"/>
    <mergeCell ref="AZ928:BA928"/>
    <mergeCell ref="G929:M929"/>
    <mergeCell ref="N929:O929"/>
    <mergeCell ref="Q929:R929"/>
    <mergeCell ref="S929:T929"/>
    <mergeCell ref="V929:W929"/>
    <mergeCell ref="X929:Y929"/>
    <mergeCell ref="AA929:AB929"/>
    <mergeCell ref="AC929:AD929"/>
    <mergeCell ref="AF929:AG929"/>
    <mergeCell ref="AH929:AI929"/>
    <mergeCell ref="AK929:AL929"/>
    <mergeCell ref="AM929:AN929"/>
    <mergeCell ref="AP929:AQ929"/>
    <mergeCell ref="AR929:AS929"/>
    <mergeCell ref="AU929:AV929"/>
    <mergeCell ref="AW929:AX929"/>
    <mergeCell ref="AZ929:BA929"/>
    <mergeCell ref="G930:M930"/>
    <mergeCell ref="N930:O930"/>
    <mergeCell ref="Q930:R930"/>
    <mergeCell ref="S930:T930"/>
    <mergeCell ref="V930:W930"/>
    <mergeCell ref="X930:Y930"/>
    <mergeCell ref="AA930:AB930"/>
    <mergeCell ref="AC930:AD930"/>
    <mergeCell ref="AF930:AG930"/>
    <mergeCell ref="AH930:AI930"/>
    <mergeCell ref="AK930:AL930"/>
    <mergeCell ref="AM930:AN930"/>
    <mergeCell ref="AP930:AQ930"/>
    <mergeCell ref="AR930:AS930"/>
    <mergeCell ref="AU930:AV930"/>
    <mergeCell ref="AW930:AX930"/>
    <mergeCell ref="AZ930:BA930"/>
    <mergeCell ref="G931:M931"/>
    <mergeCell ref="N931:O931"/>
    <mergeCell ref="Q931:R931"/>
    <mergeCell ref="S931:T931"/>
    <mergeCell ref="V931:W931"/>
    <mergeCell ref="X931:Y931"/>
    <mergeCell ref="AA931:AB931"/>
    <mergeCell ref="AC931:AD931"/>
    <mergeCell ref="AF931:AG931"/>
    <mergeCell ref="AH931:AI931"/>
    <mergeCell ref="AK931:AL931"/>
    <mergeCell ref="AM931:AN931"/>
    <mergeCell ref="AP931:AQ931"/>
    <mergeCell ref="AR931:AS931"/>
    <mergeCell ref="AU931:AV931"/>
    <mergeCell ref="AW931:AX931"/>
    <mergeCell ref="AZ931:BA931"/>
    <mergeCell ref="G932:M932"/>
    <mergeCell ref="N932:O932"/>
    <mergeCell ref="Q932:R932"/>
    <mergeCell ref="S932:T932"/>
    <mergeCell ref="V932:W932"/>
    <mergeCell ref="X932:Y932"/>
    <mergeCell ref="AA932:AB932"/>
    <mergeCell ref="AC932:AD932"/>
    <mergeCell ref="AF932:AG932"/>
    <mergeCell ref="AH932:AI932"/>
    <mergeCell ref="AK932:AL932"/>
    <mergeCell ref="AM932:AN932"/>
    <mergeCell ref="AP932:AQ932"/>
    <mergeCell ref="AR932:AS932"/>
    <mergeCell ref="AU932:AV932"/>
    <mergeCell ref="AW932:AX932"/>
    <mergeCell ref="AZ932:BA932"/>
    <mergeCell ref="G933:M933"/>
    <mergeCell ref="N933:O933"/>
    <mergeCell ref="Q933:R933"/>
    <mergeCell ref="S933:T933"/>
    <mergeCell ref="V933:W933"/>
    <mergeCell ref="X933:Y933"/>
    <mergeCell ref="AA933:AB933"/>
    <mergeCell ref="AC933:AD933"/>
    <mergeCell ref="AF933:AG933"/>
    <mergeCell ref="AH933:AI933"/>
    <mergeCell ref="AK933:AL933"/>
    <mergeCell ref="AM933:AN933"/>
    <mergeCell ref="AP933:AQ933"/>
    <mergeCell ref="AR933:AS933"/>
    <mergeCell ref="AU933:AV933"/>
    <mergeCell ref="AW933:AX933"/>
    <mergeCell ref="AZ933:BA933"/>
    <mergeCell ref="G934:M934"/>
    <mergeCell ref="N934:O934"/>
    <mergeCell ref="Q934:R934"/>
    <mergeCell ref="S934:T934"/>
    <mergeCell ref="V934:W934"/>
    <mergeCell ref="X934:Y934"/>
    <mergeCell ref="AA934:AB934"/>
    <mergeCell ref="AC934:AD934"/>
    <mergeCell ref="AF934:AG934"/>
    <mergeCell ref="AH934:AI934"/>
    <mergeCell ref="AK934:AL934"/>
    <mergeCell ref="AM934:AN934"/>
    <mergeCell ref="AP934:AQ934"/>
    <mergeCell ref="AR934:AS934"/>
    <mergeCell ref="AU934:AV934"/>
    <mergeCell ref="AW934:AX934"/>
    <mergeCell ref="AZ934:BA934"/>
    <mergeCell ref="G935:M935"/>
    <mergeCell ref="N935:O935"/>
    <mergeCell ref="Q935:R935"/>
    <mergeCell ref="S935:T935"/>
    <mergeCell ref="V935:W935"/>
    <mergeCell ref="X935:Y935"/>
    <mergeCell ref="AA935:AB935"/>
    <mergeCell ref="AC935:AD935"/>
    <mergeCell ref="AF935:AG935"/>
    <mergeCell ref="AH935:AI935"/>
    <mergeCell ref="AK935:AL935"/>
    <mergeCell ref="AM935:AN935"/>
    <mergeCell ref="AP935:AQ935"/>
    <mergeCell ref="AR935:AS935"/>
    <mergeCell ref="AU935:AV935"/>
    <mergeCell ref="AW935:AX935"/>
    <mergeCell ref="AZ935:BA935"/>
    <mergeCell ref="G936:M936"/>
    <mergeCell ref="N936:O936"/>
    <mergeCell ref="Q936:R936"/>
    <mergeCell ref="S936:T936"/>
    <mergeCell ref="V936:W936"/>
    <mergeCell ref="X936:Y936"/>
    <mergeCell ref="AA936:AB936"/>
    <mergeCell ref="AC936:AD936"/>
    <mergeCell ref="AF936:AG936"/>
    <mergeCell ref="AH936:AI936"/>
    <mergeCell ref="AK936:AL936"/>
    <mergeCell ref="AM936:AN936"/>
    <mergeCell ref="AP936:AQ936"/>
    <mergeCell ref="AR936:AS936"/>
    <mergeCell ref="AU936:AV936"/>
    <mergeCell ref="AW936:AX936"/>
    <mergeCell ref="AZ936:BA936"/>
    <mergeCell ref="G937:M937"/>
    <mergeCell ref="N937:O937"/>
    <mergeCell ref="Q937:R937"/>
    <mergeCell ref="S937:T937"/>
    <mergeCell ref="V937:W937"/>
    <mergeCell ref="X937:Y937"/>
    <mergeCell ref="AA937:AB937"/>
    <mergeCell ref="AC937:AD937"/>
    <mergeCell ref="AF937:AG937"/>
    <mergeCell ref="AH937:AI937"/>
    <mergeCell ref="AK937:AL937"/>
    <mergeCell ref="AM937:AN937"/>
    <mergeCell ref="AP937:AQ937"/>
    <mergeCell ref="AR937:AS937"/>
    <mergeCell ref="AU937:AV937"/>
    <mergeCell ref="AW937:AX937"/>
    <mergeCell ref="AZ937:BA937"/>
    <mergeCell ref="G938:M938"/>
    <mergeCell ref="N938:O938"/>
    <mergeCell ref="Q938:R938"/>
    <mergeCell ref="S938:T938"/>
    <mergeCell ref="V938:W938"/>
    <mergeCell ref="X938:Y938"/>
    <mergeCell ref="AA938:AB938"/>
    <mergeCell ref="AC938:AD938"/>
    <mergeCell ref="AF938:AG938"/>
    <mergeCell ref="AH938:AI938"/>
    <mergeCell ref="AK938:AL938"/>
    <mergeCell ref="AM938:AN938"/>
    <mergeCell ref="AP938:AQ938"/>
    <mergeCell ref="AR938:AS938"/>
    <mergeCell ref="AU938:AV938"/>
    <mergeCell ref="AW938:AX938"/>
    <mergeCell ref="AZ938:BA938"/>
    <mergeCell ref="G939:M939"/>
    <mergeCell ref="N939:O939"/>
    <mergeCell ref="Q939:R939"/>
    <mergeCell ref="S939:T939"/>
    <mergeCell ref="V939:W939"/>
    <mergeCell ref="X939:Y939"/>
    <mergeCell ref="AA939:AB939"/>
    <mergeCell ref="AC939:AD939"/>
    <mergeCell ref="AF939:AG939"/>
    <mergeCell ref="AH939:AI939"/>
    <mergeCell ref="AK939:AL939"/>
    <mergeCell ref="AM939:AN939"/>
    <mergeCell ref="AP939:AQ939"/>
    <mergeCell ref="AR939:AS939"/>
    <mergeCell ref="AU939:AV939"/>
    <mergeCell ref="AW939:AX939"/>
    <mergeCell ref="AZ939:BA939"/>
    <mergeCell ref="G940:M940"/>
    <mergeCell ref="N940:O940"/>
    <mergeCell ref="Q940:R940"/>
    <mergeCell ref="S940:T940"/>
    <mergeCell ref="V940:W940"/>
    <mergeCell ref="X940:Y940"/>
    <mergeCell ref="AA940:AB940"/>
    <mergeCell ref="AC940:AD940"/>
    <mergeCell ref="AF940:AG940"/>
    <mergeCell ref="AH940:AI940"/>
    <mergeCell ref="AK940:AL940"/>
    <mergeCell ref="AM940:AN940"/>
    <mergeCell ref="AP940:AQ940"/>
    <mergeCell ref="AR940:AS940"/>
    <mergeCell ref="AU940:AV940"/>
    <mergeCell ref="AW940:AX940"/>
    <mergeCell ref="AZ940:BA940"/>
    <mergeCell ref="G941:M941"/>
    <mergeCell ref="N941:O941"/>
    <mergeCell ref="Q941:R941"/>
    <mergeCell ref="S941:T941"/>
    <mergeCell ref="V941:W941"/>
    <mergeCell ref="X941:Y941"/>
    <mergeCell ref="AA941:AB941"/>
    <mergeCell ref="AC941:AD941"/>
    <mergeCell ref="AF941:AG941"/>
    <mergeCell ref="AH941:AI941"/>
    <mergeCell ref="AK941:AL941"/>
    <mergeCell ref="AM941:AN941"/>
    <mergeCell ref="AP941:AQ941"/>
    <mergeCell ref="AR941:AS941"/>
    <mergeCell ref="AU941:AV941"/>
    <mergeCell ref="AW941:AX941"/>
    <mergeCell ref="AZ941:BA941"/>
    <mergeCell ref="G942:M942"/>
    <mergeCell ref="N942:O942"/>
    <mergeCell ref="Q942:R942"/>
    <mergeCell ref="S942:T942"/>
    <mergeCell ref="V942:W942"/>
    <mergeCell ref="X942:Y942"/>
    <mergeCell ref="AA942:AB942"/>
    <mergeCell ref="AC942:AD942"/>
    <mergeCell ref="AF942:AG942"/>
    <mergeCell ref="AH942:AI942"/>
    <mergeCell ref="AK942:AL942"/>
    <mergeCell ref="AM942:AN942"/>
    <mergeCell ref="AP942:AQ942"/>
    <mergeCell ref="AR942:AS942"/>
    <mergeCell ref="AU942:AV942"/>
    <mergeCell ref="AW942:AX942"/>
    <mergeCell ref="AZ942:BA942"/>
    <mergeCell ref="G943:M943"/>
    <mergeCell ref="N943:O943"/>
    <mergeCell ref="Q943:R943"/>
    <mergeCell ref="S943:T943"/>
    <mergeCell ref="V943:W943"/>
    <mergeCell ref="X943:Y943"/>
    <mergeCell ref="AA943:AB943"/>
    <mergeCell ref="AC943:AD943"/>
    <mergeCell ref="AF943:AG943"/>
    <mergeCell ref="AH943:AI943"/>
    <mergeCell ref="AK943:AL943"/>
    <mergeCell ref="AM943:AN943"/>
    <mergeCell ref="AP943:AQ943"/>
    <mergeCell ref="AR943:AS943"/>
    <mergeCell ref="AU943:AV943"/>
    <mergeCell ref="AW943:AX943"/>
    <mergeCell ref="AZ943:BA943"/>
    <mergeCell ref="G944:M944"/>
    <mergeCell ref="N944:O944"/>
    <mergeCell ref="Q944:R944"/>
    <mergeCell ref="S944:T944"/>
    <mergeCell ref="V944:W944"/>
    <mergeCell ref="X944:Y944"/>
    <mergeCell ref="AA944:AB944"/>
    <mergeCell ref="AC944:AD944"/>
    <mergeCell ref="AF944:AG944"/>
    <mergeCell ref="AH944:AI944"/>
    <mergeCell ref="AK944:AL944"/>
    <mergeCell ref="AM944:AN944"/>
    <mergeCell ref="AP944:AQ944"/>
    <mergeCell ref="AR944:AS944"/>
    <mergeCell ref="AU944:AV944"/>
    <mergeCell ref="AW944:AX944"/>
    <mergeCell ref="AZ944:BA944"/>
    <mergeCell ref="G945:M945"/>
    <mergeCell ref="N945:O945"/>
    <mergeCell ref="Q945:R945"/>
    <mergeCell ref="S945:T945"/>
    <mergeCell ref="V945:W945"/>
    <mergeCell ref="X945:Y945"/>
    <mergeCell ref="AA945:AB945"/>
    <mergeCell ref="AC945:AD945"/>
    <mergeCell ref="AF945:AG945"/>
    <mergeCell ref="AH945:AI945"/>
    <mergeCell ref="AK945:AL945"/>
    <mergeCell ref="AM945:AN945"/>
    <mergeCell ref="AP945:AQ945"/>
    <mergeCell ref="AR945:AS945"/>
    <mergeCell ref="AU945:AV945"/>
    <mergeCell ref="AW945:AX945"/>
    <mergeCell ref="AZ945:BA945"/>
    <mergeCell ref="G946:M946"/>
    <mergeCell ref="N946:O946"/>
    <mergeCell ref="Q946:R946"/>
    <mergeCell ref="S946:T946"/>
    <mergeCell ref="V946:W946"/>
    <mergeCell ref="X946:Y946"/>
    <mergeCell ref="AA946:AB946"/>
    <mergeCell ref="AC946:AD946"/>
    <mergeCell ref="AF946:AG946"/>
    <mergeCell ref="AH946:AI946"/>
    <mergeCell ref="AK946:AL946"/>
    <mergeCell ref="AM946:AN946"/>
    <mergeCell ref="AP946:AQ946"/>
    <mergeCell ref="AR946:AS946"/>
    <mergeCell ref="AU946:AV946"/>
    <mergeCell ref="AW946:AX946"/>
    <mergeCell ref="AZ946:BA946"/>
    <mergeCell ref="G947:M947"/>
    <mergeCell ref="N947:O947"/>
    <mergeCell ref="Q947:R947"/>
    <mergeCell ref="S947:T947"/>
    <mergeCell ref="V947:W947"/>
    <mergeCell ref="X947:Y947"/>
    <mergeCell ref="AA947:AB947"/>
    <mergeCell ref="AC947:AD947"/>
    <mergeCell ref="AF947:AG947"/>
    <mergeCell ref="AH947:AI947"/>
    <mergeCell ref="AK947:AL947"/>
    <mergeCell ref="AM947:AN947"/>
    <mergeCell ref="AP947:AQ947"/>
    <mergeCell ref="AR947:AS947"/>
    <mergeCell ref="AU947:AV947"/>
    <mergeCell ref="AW947:AX947"/>
    <mergeCell ref="AZ947:BA947"/>
    <mergeCell ref="G948:M948"/>
    <mergeCell ref="N948:O948"/>
    <mergeCell ref="Q948:R948"/>
    <mergeCell ref="S948:T948"/>
    <mergeCell ref="V948:W948"/>
    <mergeCell ref="X948:Y948"/>
    <mergeCell ref="AA948:AB948"/>
    <mergeCell ref="AC948:AD948"/>
    <mergeCell ref="AF948:AG948"/>
    <mergeCell ref="AH948:AI948"/>
    <mergeCell ref="AK948:AL948"/>
    <mergeCell ref="AM948:AN948"/>
    <mergeCell ref="AP948:AQ948"/>
    <mergeCell ref="AR948:AS948"/>
    <mergeCell ref="AU948:AV948"/>
    <mergeCell ref="AW948:AX948"/>
    <mergeCell ref="AZ948:BA948"/>
    <mergeCell ref="G949:M949"/>
    <mergeCell ref="N949:O949"/>
    <mergeCell ref="Q949:R949"/>
    <mergeCell ref="S949:T949"/>
    <mergeCell ref="V949:W949"/>
    <mergeCell ref="X949:Y949"/>
    <mergeCell ref="AA949:AB949"/>
    <mergeCell ref="AC949:AD949"/>
    <mergeCell ref="AF949:AG949"/>
    <mergeCell ref="AH949:AI949"/>
    <mergeCell ref="AK949:AL949"/>
    <mergeCell ref="AM949:AN949"/>
    <mergeCell ref="AP949:AQ949"/>
    <mergeCell ref="AR949:AS949"/>
    <mergeCell ref="AU949:AV949"/>
    <mergeCell ref="AW949:AX949"/>
    <mergeCell ref="AZ949:BA949"/>
    <mergeCell ref="G950:M950"/>
    <mergeCell ref="N950:O950"/>
    <mergeCell ref="Q950:R950"/>
    <mergeCell ref="S950:T950"/>
    <mergeCell ref="V950:W950"/>
    <mergeCell ref="X950:Y950"/>
    <mergeCell ref="AA950:AB950"/>
    <mergeCell ref="AC950:AD950"/>
    <mergeCell ref="AF950:AG950"/>
    <mergeCell ref="AH950:AI950"/>
    <mergeCell ref="AK950:AL950"/>
    <mergeCell ref="AM950:AN950"/>
    <mergeCell ref="AP950:AQ950"/>
    <mergeCell ref="AR950:AS950"/>
    <mergeCell ref="AU950:AV950"/>
    <mergeCell ref="AW950:AX950"/>
    <mergeCell ref="AZ950:BA950"/>
    <mergeCell ref="G951:M951"/>
    <mergeCell ref="N951:O951"/>
    <mergeCell ref="Q951:R951"/>
    <mergeCell ref="S951:T951"/>
    <mergeCell ref="V951:W951"/>
    <mergeCell ref="X951:Y951"/>
    <mergeCell ref="AA951:AB951"/>
    <mergeCell ref="AC951:AD951"/>
    <mergeCell ref="AF951:AG951"/>
    <mergeCell ref="AH951:AI951"/>
    <mergeCell ref="AK951:AL951"/>
    <mergeCell ref="AM951:AN951"/>
    <mergeCell ref="AP951:AQ951"/>
    <mergeCell ref="AR951:AS951"/>
    <mergeCell ref="AU951:AV951"/>
    <mergeCell ref="AW951:AX951"/>
    <mergeCell ref="AZ951:BA951"/>
    <mergeCell ref="G952:M952"/>
    <mergeCell ref="N952:O952"/>
    <mergeCell ref="Q952:R952"/>
    <mergeCell ref="S952:T952"/>
    <mergeCell ref="V952:W952"/>
    <mergeCell ref="X952:Y952"/>
    <mergeCell ref="AA952:AB952"/>
    <mergeCell ref="AC952:AD952"/>
    <mergeCell ref="AF952:AG952"/>
    <mergeCell ref="AH952:AI952"/>
    <mergeCell ref="AK952:AL952"/>
    <mergeCell ref="AM952:AN952"/>
    <mergeCell ref="AP952:AQ952"/>
    <mergeCell ref="AR952:AS952"/>
    <mergeCell ref="AU952:AV952"/>
    <mergeCell ref="AW952:AX952"/>
    <mergeCell ref="AZ952:BA952"/>
    <mergeCell ref="G953:M953"/>
    <mergeCell ref="N953:O953"/>
    <mergeCell ref="Q953:R953"/>
    <mergeCell ref="S953:T953"/>
    <mergeCell ref="V953:W953"/>
    <mergeCell ref="X953:Y953"/>
    <mergeCell ref="AA953:AB953"/>
    <mergeCell ref="AC953:AD953"/>
    <mergeCell ref="AF953:AG953"/>
    <mergeCell ref="AH953:AI953"/>
    <mergeCell ref="AK953:AL953"/>
    <mergeCell ref="AM953:AN953"/>
    <mergeCell ref="AP953:AQ953"/>
    <mergeCell ref="AR953:AS953"/>
    <mergeCell ref="AU953:AV953"/>
    <mergeCell ref="AW953:AX953"/>
    <mergeCell ref="AZ953:BA953"/>
    <mergeCell ref="G954:M954"/>
    <mergeCell ref="N954:O954"/>
    <mergeCell ref="Q954:R954"/>
    <mergeCell ref="S954:T954"/>
    <mergeCell ref="V954:W954"/>
    <mergeCell ref="X954:Y954"/>
    <mergeCell ref="AA954:AB954"/>
    <mergeCell ref="AC954:AD954"/>
    <mergeCell ref="AF954:AG954"/>
    <mergeCell ref="AH954:AI954"/>
    <mergeCell ref="AK954:AL954"/>
    <mergeCell ref="AM954:AN954"/>
    <mergeCell ref="AP954:AQ954"/>
    <mergeCell ref="AR954:AS954"/>
    <mergeCell ref="AU954:AV954"/>
    <mergeCell ref="AW954:AX954"/>
    <mergeCell ref="AZ954:BA954"/>
    <mergeCell ref="G955:M955"/>
    <mergeCell ref="N955:O955"/>
    <mergeCell ref="Q955:R955"/>
    <mergeCell ref="S955:T955"/>
    <mergeCell ref="V955:W955"/>
    <mergeCell ref="X955:Y955"/>
    <mergeCell ref="AA955:AB955"/>
    <mergeCell ref="AC955:AD955"/>
    <mergeCell ref="AF955:AG955"/>
    <mergeCell ref="AH955:AI955"/>
    <mergeCell ref="AK955:AL955"/>
    <mergeCell ref="AM955:AN955"/>
    <mergeCell ref="AP955:AQ955"/>
    <mergeCell ref="AR955:AS955"/>
    <mergeCell ref="AU955:AV955"/>
    <mergeCell ref="AW955:AX955"/>
    <mergeCell ref="AZ955:BA955"/>
    <mergeCell ref="G956:M956"/>
    <mergeCell ref="N956:O956"/>
    <mergeCell ref="Q956:R956"/>
    <mergeCell ref="S956:T956"/>
    <mergeCell ref="V956:W956"/>
    <mergeCell ref="X956:Y956"/>
    <mergeCell ref="AA956:AB956"/>
    <mergeCell ref="AC956:AD956"/>
    <mergeCell ref="AF956:AG956"/>
    <mergeCell ref="AH956:AI956"/>
    <mergeCell ref="AK956:AL956"/>
    <mergeCell ref="AM956:AN956"/>
    <mergeCell ref="AP956:AQ956"/>
    <mergeCell ref="AR956:AS956"/>
    <mergeCell ref="AU956:AV956"/>
    <mergeCell ref="AW956:AX956"/>
    <mergeCell ref="AZ956:BA956"/>
    <mergeCell ref="G957:M957"/>
    <mergeCell ref="N957:O957"/>
    <mergeCell ref="Q957:R957"/>
    <mergeCell ref="S957:T957"/>
    <mergeCell ref="V957:W957"/>
    <mergeCell ref="X957:Y957"/>
    <mergeCell ref="AA957:AB957"/>
    <mergeCell ref="AC957:AD957"/>
    <mergeCell ref="AF957:AG957"/>
    <mergeCell ref="AH957:AI957"/>
    <mergeCell ref="AK957:AL957"/>
    <mergeCell ref="AM957:AN957"/>
    <mergeCell ref="AP957:AQ957"/>
    <mergeCell ref="AR957:AS957"/>
    <mergeCell ref="AU957:AV957"/>
    <mergeCell ref="AW957:AX957"/>
    <mergeCell ref="AZ957:BA957"/>
    <mergeCell ref="G958:M958"/>
    <mergeCell ref="N958:O958"/>
    <mergeCell ref="Q958:R958"/>
    <mergeCell ref="S958:T958"/>
    <mergeCell ref="V958:W958"/>
    <mergeCell ref="X958:Y958"/>
    <mergeCell ref="AA958:AB958"/>
    <mergeCell ref="AC958:AD958"/>
    <mergeCell ref="AF958:AG958"/>
    <mergeCell ref="AH958:AI958"/>
    <mergeCell ref="AK958:AL958"/>
    <mergeCell ref="AM958:AN958"/>
    <mergeCell ref="AP958:AQ958"/>
    <mergeCell ref="AR958:AS958"/>
    <mergeCell ref="AU958:AV958"/>
    <mergeCell ref="AW958:AX958"/>
    <mergeCell ref="AZ958:BA958"/>
    <mergeCell ref="G959:M959"/>
    <mergeCell ref="N959:O959"/>
    <mergeCell ref="Q959:R959"/>
    <mergeCell ref="S959:T959"/>
    <mergeCell ref="V959:W959"/>
    <mergeCell ref="X959:Y959"/>
    <mergeCell ref="AA959:AB959"/>
    <mergeCell ref="AC959:AD959"/>
    <mergeCell ref="AF959:AG959"/>
    <mergeCell ref="AH959:AI959"/>
    <mergeCell ref="AK959:AL959"/>
    <mergeCell ref="AM959:AN959"/>
    <mergeCell ref="AP959:AQ959"/>
    <mergeCell ref="AR959:AS959"/>
    <mergeCell ref="AU959:AV959"/>
    <mergeCell ref="AW959:AX959"/>
    <mergeCell ref="AZ959:BA959"/>
    <mergeCell ref="G960:M960"/>
    <mergeCell ref="N960:O960"/>
    <mergeCell ref="Q960:R960"/>
    <mergeCell ref="S960:T960"/>
    <mergeCell ref="V960:W960"/>
    <mergeCell ref="X960:Y960"/>
    <mergeCell ref="AA960:AB960"/>
    <mergeCell ref="AC960:AD960"/>
    <mergeCell ref="AF960:AG960"/>
    <mergeCell ref="AH960:AI960"/>
    <mergeCell ref="AK960:AL960"/>
    <mergeCell ref="AM960:AN960"/>
    <mergeCell ref="AP960:AQ960"/>
    <mergeCell ref="AR960:AS960"/>
    <mergeCell ref="AU960:AV960"/>
    <mergeCell ref="AW960:AX960"/>
    <mergeCell ref="AZ960:BA960"/>
    <mergeCell ref="G961:M961"/>
    <mergeCell ref="N961:O961"/>
    <mergeCell ref="Q961:R961"/>
    <mergeCell ref="S961:T961"/>
    <mergeCell ref="V961:W961"/>
    <mergeCell ref="X961:Y961"/>
    <mergeCell ref="AA961:AB961"/>
    <mergeCell ref="AC961:AD961"/>
    <mergeCell ref="AF961:AG961"/>
    <mergeCell ref="AH961:AI961"/>
    <mergeCell ref="AK961:AL961"/>
    <mergeCell ref="AM961:AN961"/>
    <mergeCell ref="AP961:AQ961"/>
    <mergeCell ref="AR961:AS961"/>
    <mergeCell ref="AU961:AV961"/>
    <mergeCell ref="AW961:AX961"/>
    <mergeCell ref="AZ961:BA961"/>
    <mergeCell ref="G962:M962"/>
    <mergeCell ref="N962:O962"/>
    <mergeCell ref="Q962:R962"/>
    <mergeCell ref="S962:T962"/>
    <mergeCell ref="V962:W962"/>
    <mergeCell ref="X962:Y962"/>
    <mergeCell ref="AA962:AB962"/>
    <mergeCell ref="AC962:AD962"/>
    <mergeCell ref="AF962:AG962"/>
    <mergeCell ref="AH962:AI962"/>
    <mergeCell ref="AK962:AL962"/>
    <mergeCell ref="AM962:AN962"/>
    <mergeCell ref="AP962:AQ962"/>
    <mergeCell ref="AR962:AS962"/>
    <mergeCell ref="AU962:AV962"/>
    <mergeCell ref="AW962:AX962"/>
    <mergeCell ref="AZ962:BA962"/>
    <mergeCell ref="G963:M963"/>
    <mergeCell ref="N963:O963"/>
    <mergeCell ref="Q963:R963"/>
    <mergeCell ref="S963:T963"/>
    <mergeCell ref="V963:W963"/>
    <mergeCell ref="X963:Y963"/>
    <mergeCell ref="AA963:AB963"/>
    <mergeCell ref="AC963:AD963"/>
    <mergeCell ref="AF963:AG963"/>
    <mergeCell ref="AH963:AI963"/>
    <mergeCell ref="AK963:AL963"/>
    <mergeCell ref="AM963:AN963"/>
    <mergeCell ref="AP963:AQ963"/>
    <mergeCell ref="AR963:AS963"/>
    <mergeCell ref="AU963:AV963"/>
    <mergeCell ref="AW963:AX963"/>
    <mergeCell ref="AZ963:BA963"/>
    <mergeCell ref="G964:M964"/>
    <mergeCell ref="N964:O964"/>
    <mergeCell ref="Q964:R964"/>
    <mergeCell ref="S964:T964"/>
    <mergeCell ref="V964:W964"/>
    <mergeCell ref="X964:Y964"/>
    <mergeCell ref="AA964:AB964"/>
    <mergeCell ref="AC964:AD964"/>
    <mergeCell ref="AF964:AG964"/>
    <mergeCell ref="AH964:AI964"/>
    <mergeCell ref="AK964:AL964"/>
    <mergeCell ref="AM964:AN964"/>
    <mergeCell ref="AP964:AQ964"/>
    <mergeCell ref="AR964:AS964"/>
    <mergeCell ref="AU964:AV964"/>
    <mergeCell ref="AW964:AX964"/>
    <mergeCell ref="AZ964:BA964"/>
    <mergeCell ref="G965:M965"/>
    <mergeCell ref="N965:O965"/>
    <mergeCell ref="Q965:R965"/>
    <mergeCell ref="S965:T965"/>
    <mergeCell ref="V965:W965"/>
    <mergeCell ref="X965:Y965"/>
    <mergeCell ref="AA965:AB965"/>
    <mergeCell ref="AC965:AD965"/>
    <mergeCell ref="AF965:AG965"/>
    <mergeCell ref="AH965:AI965"/>
    <mergeCell ref="AK965:AL965"/>
    <mergeCell ref="AM965:AN965"/>
    <mergeCell ref="AP965:AQ965"/>
    <mergeCell ref="AR965:AS965"/>
    <mergeCell ref="AU965:AV965"/>
    <mergeCell ref="AW965:AX965"/>
    <mergeCell ref="AZ965:BA965"/>
    <mergeCell ref="G966:M966"/>
    <mergeCell ref="N966:O966"/>
    <mergeCell ref="Q966:R966"/>
    <mergeCell ref="S966:T966"/>
    <mergeCell ref="V966:W966"/>
    <mergeCell ref="X966:Y966"/>
    <mergeCell ref="AA966:AB966"/>
    <mergeCell ref="AC966:AD966"/>
    <mergeCell ref="AF966:AG966"/>
    <mergeCell ref="AH966:AI966"/>
    <mergeCell ref="AK966:AL966"/>
    <mergeCell ref="AM966:AN966"/>
    <mergeCell ref="AP966:AQ966"/>
    <mergeCell ref="AR966:AS966"/>
    <mergeCell ref="AU966:AV966"/>
    <mergeCell ref="AW966:AX966"/>
    <mergeCell ref="AZ966:BA966"/>
    <mergeCell ref="G967:M967"/>
    <mergeCell ref="N967:O967"/>
    <mergeCell ref="Q967:R967"/>
    <mergeCell ref="S967:T967"/>
    <mergeCell ref="V967:W967"/>
    <mergeCell ref="X967:Y967"/>
    <mergeCell ref="AA967:AB967"/>
    <mergeCell ref="AC967:AD967"/>
    <mergeCell ref="AF967:AG967"/>
    <mergeCell ref="AH967:AI967"/>
    <mergeCell ref="AK967:AL967"/>
    <mergeCell ref="AM967:AN967"/>
    <mergeCell ref="AP967:AQ967"/>
    <mergeCell ref="AR967:AS967"/>
    <mergeCell ref="AU967:AV967"/>
    <mergeCell ref="AW967:AX967"/>
    <mergeCell ref="AZ967:BA967"/>
    <mergeCell ref="G968:M968"/>
    <mergeCell ref="N968:O968"/>
    <mergeCell ref="Q968:R968"/>
    <mergeCell ref="S968:T968"/>
    <mergeCell ref="V968:W968"/>
    <mergeCell ref="X968:Y968"/>
    <mergeCell ref="AA968:AB968"/>
    <mergeCell ref="AC968:AD968"/>
    <mergeCell ref="AF968:AG968"/>
    <mergeCell ref="AH968:AI968"/>
    <mergeCell ref="AK968:AL968"/>
    <mergeCell ref="AM968:AN968"/>
    <mergeCell ref="AP968:AQ968"/>
    <mergeCell ref="AR968:AS968"/>
    <mergeCell ref="AU968:AV968"/>
    <mergeCell ref="AW968:AX968"/>
    <mergeCell ref="AZ968:BA968"/>
    <mergeCell ref="G969:M969"/>
    <mergeCell ref="N969:O969"/>
    <mergeCell ref="Q969:R969"/>
    <mergeCell ref="S969:T969"/>
    <mergeCell ref="V969:W969"/>
    <mergeCell ref="X969:Y969"/>
    <mergeCell ref="AA969:AB969"/>
    <mergeCell ref="AC969:AD969"/>
    <mergeCell ref="AF969:AG969"/>
    <mergeCell ref="AH969:AI969"/>
    <mergeCell ref="AK969:AL969"/>
    <mergeCell ref="AM969:AN969"/>
    <mergeCell ref="AP969:AQ969"/>
    <mergeCell ref="AR969:AS969"/>
    <mergeCell ref="AU969:AV969"/>
    <mergeCell ref="AW969:AX969"/>
    <mergeCell ref="AZ969:BA969"/>
    <mergeCell ref="G970:M970"/>
    <mergeCell ref="N970:O970"/>
    <mergeCell ref="Q970:R970"/>
    <mergeCell ref="S970:T970"/>
    <mergeCell ref="V970:W970"/>
    <mergeCell ref="X970:Y970"/>
    <mergeCell ref="AA970:AB970"/>
    <mergeCell ref="AC970:AD970"/>
    <mergeCell ref="AF970:AG970"/>
    <mergeCell ref="AH970:AI970"/>
    <mergeCell ref="AK970:AL970"/>
    <mergeCell ref="AM970:AN970"/>
    <mergeCell ref="AP970:AQ970"/>
    <mergeCell ref="AR970:AS970"/>
    <mergeCell ref="AU970:AV970"/>
    <mergeCell ref="AW970:AX970"/>
    <mergeCell ref="AZ970:BA970"/>
    <mergeCell ref="G971:M971"/>
    <mergeCell ref="N971:O971"/>
    <mergeCell ref="Q971:R971"/>
    <mergeCell ref="S971:T971"/>
    <mergeCell ref="V971:W971"/>
    <mergeCell ref="X971:Y971"/>
    <mergeCell ref="AA971:AB971"/>
    <mergeCell ref="AC971:AD971"/>
    <mergeCell ref="AF971:AG971"/>
    <mergeCell ref="AH971:AI971"/>
    <mergeCell ref="AK971:AL971"/>
    <mergeCell ref="AM971:AN971"/>
    <mergeCell ref="AP971:AQ971"/>
    <mergeCell ref="AR971:AS971"/>
    <mergeCell ref="AU971:AV971"/>
    <mergeCell ref="AW971:AX971"/>
    <mergeCell ref="AZ971:BA971"/>
    <mergeCell ref="G972:M972"/>
    <mergeCell ref="N972:O972"/>
    <mergeCell ref="Q972:R972"/>
    <mergeCell ref="S972:T972"/>
    <mergeCell ref="V972:W972"/>
    <mergeCell ref="X972:Y972"/>
    <mergeCell ref="AA972:AB972"/>
    <mergeCell ref="AC972:AD972"/>
    <mergeCell ref="AF972:AG972"/>
    <mergeCell ref="AH972:AI972"/>
    <mergeCell ref="AK972:AL972"/>
    <mergeCell ref="AM972:AN972"/>
    <mergeCell ref="AP972:AQ972"/>
    <mergeCell ref="AR972:AS972"/>
    <mergeCell ref="AU972:AV972"/>
    <mergeCell ref="AW972:AX972"/>
    <mergeCell ref="AZ972:BA972"/>
    <mergeCell ref="G973:M973"/>
    <mergeCell ref="N973:O973"/>
    <mergeCell ref="Q973:R973"/>
    <mergeCell ref="S973:T973"/>
    <mergeCell ref="V973:W973"/>
    <mergeCell ref="X973:Y973"/>
    <mergeCell ref="AA973:AB973"/>
    <mergeCell ref="AC973:AD973"/>
    <mergeCell ref="AF973:AG973"/>
    <mergeCell ref="AH973:AI973"/>
    <mergeCell ref="AK973:AL973"/>
    <mergeCell ref="AM973:AN973"/>
    <mergeCell ref="AP973:AQ973"/>
    <mergeCell ref="AR973:AS973"/>
    <mergeCell ref="AU973:AV973"/>
    <mergeCell ref="AW973:AX973"/>
    <mergeCell ref="AZ973:BA973"/>
    <mergeCell ref="G974:M974"/>
    <mergeCell ref="N974:O974"/>
    <mergeCell ref="Q974:R974"/>
    <mergeCell ref="S974:T974"/>
    <mergeCell ref="V974:W974"/>
    <mergeCell ref="X974:Y974"/>
    <mergeCell ref="AA974:AB974"/>
    <mergeCell ref="AC974:AD974"/>
    <mergeCell ref="AF974:AG974"/>
    <mergeCell ref="AH974:AI974"/>
    <mergeCell ref="AK974:AL974"/>
    <mergeCell ref="AM974:AN974"/>
    <mergeCell ref="AP974:AQ974"/>
    <mergeCell ref="AR974:AS974"/>
    <mergeCell ref="AU974:AV974"/>
    <mergeCell ref="AW974:AX974"/>
    <mergeCell ref="AZ974:BA974"/>
    <mergeCell ref="G975:M975"/>
    <mergeCell ref="N975:O975"/>
    <mergeCell ref="Q975:R975"/>
    <mergeCell ref="S975:T975"/>
    <mergeCell ref="V975:W975"/>
    <mergeCell ref="X975:Y975"/>
    <mergeCell ref="AA975:AB975"/>
    <mergeCell ref="AC975:AD975"/>
    <mergeCell ref="AF975:AG975"/>
    <mergeCell ref="AH975:AI975"/>
    <mergeCell ref="AK975:AL975"/>
    <mergeCell ref="AM975:AN975"/>
    <mergeCell ref="AP975:AQ975"/>
    <mergeCell ref="AR975:AS975"/>
    <mergeCell ref="AU975:AV975"/>
    <mergeCell ref="AW975:AX975"/>
    <mergeCell ref="AZ975:BA975"/>
    <mergeCell ref="G976:M976"/>
    <mergeCell ref="N976:O976"/>
    <mergeCell ref="Q976:R976"/>
    <mergeCell ref="S976:T976"/>
    <mergeCell ref="V976:W976"/>
    <mergeCell ref="X976:Y976"/>
    <mergeCell ref="AA976:AB976"/>
    <mergeCell ref="AC976:AD976"/>
    <mergeCell ref="AF976:AG976"/>
    <mergeCell ref="AH976:AI976"/>
    <mergeCell ref="AK976:AL976"/>
    <mergeCell ref="AM976:AN976"/>
    <mergeCell ref="AP976:AQ976"/>
    <mergeCell ref="AR976:AS976"/>
    <mergeCell ref="AU976:AV976"/>
    <mergeCell ref="AW976:AX976"/>
    <mergeCell ref="AZ976:BA976"/>
    <mergeCell ref="G977:M977"/>
    <mergeCell ref="N977:O977"/>
    <mergeCell ref="Q977:R977"/>
    <mergeCell ref="S977:T977"/>
    <mergeCell ref="V977:W977"/>
    <mergeCell ref="X977:Y977"/>
    <mergeCell ref="AA977:AB977"/>
    <mergeCell ref="AC977:AD977"/>
    <mergeCell ref="AF977:AG977"/>
    <mergeCell ref="AH977:AI977"/>
    <mergeCell ref="AK977:AL977"/>
    <mergeCell ref="AM977:AN977"/>
    <mergeCell ref="AP977:AQ977"/>
    <mergeCell ref="AR977:AS977"/>
    <mergeCell ref="AU977:AV977"/>
    <mergeCell ref="AW977:AX977"/>
    <mergeCell ref="AZ977:BA977"/>
    <mergeCell ref="G978:M978"/>
    <mergeCell ref="N978:O978"/>
    <mergeCell ref="Q978:R978"/>
    <mergeCell ref="S978:T978"/>
    <mergeCell ref="V978:W978"/>
    <mergeCell ref="X978:Y978"/>
    <mergeCell ref="AA978:AB978"/>
    <mergeCell ref="AC978:AD978"/>
    <mergeCell ref="AF978:AG978"/>
    <mergeCell ref="AH978:AI978"/>
    <mergeCell ref="AK978:AL978"/>
    <mergeCell ref="AM978:AN978"/>
    <mergeCell ref="AP978:AQ978"/>
    <mergeCell ref="AR978:AS978"/>
    <mergeCell ref="AU978:AV978"/>
    <mergeCell ref="AW978:AX978"/>
    <mergeCell ref="AZ978:BA978"/>
    <mergeCell ref="G979:M979"/>
    <mergeCell ref="N979:O979"/>
    <mergeCell ref="Q979:R979"/>
    <mergeCell ref="S979:T979"/>
    <mergeCell ref="V979:W979"/>
    <mergeCell ref="X979:Y979"/>
    <mergeCell ref="AA979:AB979"/>
    <mergeCell ref="AC979:AD979"/>
    <mergeCell ref="AF979:AG979"/>
    <mergeCell ref="AH979:AI979"/>
    <mergeCell ref="AK979:AL979"/>
    <mergeCell ref="AM979:AN979"/>
    <mergeCell ref="AP979:AQ979"/>
    <mergeCell ref="AR979:AS979"/>
    <mergeCell ref="AU979:AV979"/>
    <mergeCell ref="AW979:AX979"/>
    <mergeCell ref="AZ979:BA979"/>
    <mergeCell ref="G980:M980"/>
    <mergeCell ref="N980:O980"/>
    <mergeCell ref="Q980:R980"/>
    <mergeCell ref="S980:T980"/>
    <mergeCell ref="V980:W980"/>
    <mergeCell ref="X980:Y980"/>
    <mergeCell ref="AA980:AB980"/>
    <mergeCell ref="AC980:AD980"/>
    <mergeCell ref="AF980:AG980"/>
    <mergeCell ref="AH980:AI980"/>
    <mergeCell ref="AK980:AL980"/>
    <mergeCell ref="AM980:AN980"/>
    <mergeCell ref="AP980:AQ980"/>
    <mergeCell ref="AR980:AS980"/>
    <mergeCell ref="AU980:AV980"/>
    <mergeCell ref="AW980:AX980"/>
    <mergeCell ref="AZ980:BA980"/>
    <mergeCell ref="G981:M981"/>
    <mergeCell ref="N981:O981"/>
    <mergeCell ref="Q981:R981"/>
    <mergeCell ref="S981:T981"/>
    <mergeCell ref="V981:W981"/>
    <mergeCell ref="X981:Y981"/>
    <mergeCell ref="AA981:AB981"/>
    <mergeCell ref="AC981:AD981"/>
    <mergeCell ref="AF981:AG981"/>
    <mergeCell ref="AH981:AI981"/>
    <mergeCell ref="AK981:AL981"/>
    <mergeCell ref="AM981:AN981"/>
    <mergeCell ref="AP981:AQ981"/>
    <mergeCell ref="AR981:AS981"/>
    <mergeCell ref="AU981:AV981"/>
    <mergeCell ref="AW981:AX981"/>
    <mergeCell ref="AZ981:BA981"/>
    <mergeCell ref="G982:M982"/>
    <mergeCell ref="N982:O982"/>
    <mergeCell ref="Q982:R982"/>
    <mergeCell ref="S982:T982"/>
    <mergeCell ref="V982:W982"/>
    <mergeCell ref="X982:Y982"/>
    <mergeCell ref="AA982:AB982"/>
    <mergeCell ref="AC982:AD982"/>
    <mergeCell ref="AF982:AG982"/>
    <mergeCell ref="AH982:AI982"/>
    <mergeCell ref="AK982:AL982"/>
    <mergeCell ref="AM982:AN982"/>
    <mergeCell ref="AP982:AQ982"/>
    <mergeCell ref="AR982:AS982"/>
    <mergeCell ref="AU982:AV982"/>
    <mergeCell ref="AW982:AX982"/>
    <mergeCell ref="AZ982:BA982"/>
    <mergeCell ref="G983:M983"/>
    <mergeCell ref="N983:O983"/>
    <mergeCell ref="Q983:R983"/>
    <mergeCell ref="S983:T983"/>
    <mergeCell ref="V983:W983"/>
    <mergeCell ref="X983:Y983"/>
    <mergeCell ref="AA983:AB983"/>
    <mergeCell ref="AC983:AD983"/>
    <mergeCell ref="AF983:AG983"/>
    <mergeCell ref="AH983:AI983"/>
    <mergeCell ref="AK983:AL983"/>
    <mergeCell ref="AM983:AN983"/>
    <mergeCell ref="AP983:AQ983"/>
    <mergeCell ref="AR983:AS983"/>
    <mergeCell ref="AU983:AV983"/>
    <mergeCell ref="AW983:AX983"/>
    <mergeCell ref="AZ983:BA983"/>
    <mergeCell ref="G984:M984"/>
    <mergeCell ref="N984:O984"/>
    <mergeCell ref="Q984:R984"/>
    <mergeCell ref="S984:T984"/>
    <mergeCell ref="V984:W984"/>
    <mergeCell ref="X984:Y984"/>
    <mergeCell ref="AA984:AB984"/>
    <mergeCell ref="AC984:AD984"/>
    <mergeCell ref="AF984:AG984"/>
    <mergeCell ref="AH984:AI984"/>
    <mergeCell ref="AK984:AL984"/>
    <mergeCell ref="AM984:AN984"/>
    <mergeCell ref="AP984:AQ984"/>
    <mergeCell ref="AR984:AS984"/>
    <mergeCell ref="AU984:AV984"/>
    <mergeCell ref="AW984:AX984"/>
    <mergeCell ref="AZ984:BA984"/>
    <mergeCell ref="G985:M985"/>
    <mergeCell ref="N985:O985"/>
    <mergeCell ref="Q985:R985"/>
    <mergeCell ref="S985:T985"/>
    <mergeCell ref="V985:W985"/>
    <mergeCell ref="X985:Y985"/>
    <mergeCell ref="AA985:AB985"/>
    <mergeCell ref="AC985:AD985"/>
    <mergeCell ref="AF985:AG985"/>
    <mergeCell ref="AH985:AI985"/>
    <mergeCell ref="AK985:AL985"/>
    <mergeCell ref="AM985:AN985"/>
    <mergeCell ref="AP985:AQ985"/>
    <mergeCell ref="AR985:AS985"/>
    <mergeCell ref="AU985:AV985"/>
    <mergeCell ref="AW985:AX985"/>
    <mergeCell ref="AZ985:BA985"/>
    <mergeCell ref="G986:M986"/>
    <mergeCell ref="N986:O986"/>
    <mergeCell ref="Q986:R986"/>
    <mergeCell ref="S986:T986"/>
    <mergeCell ref="V986:W986"/>
    <mergeCell ref="X986:Y986"/>
    <mergeCell ref="AA986:AB986"/>
    <mergeCell ref="AC986:AD986"/>
    <mergeCell ref="AF986:AG986"/>
    <mergeCell ref="AH986:AI986"/>
    <mergeCell ref="AK986:AL986"/>
    <mergeCell ref="AM986:AN986"/>
    <mergeCell ref="AP986:AQ986"/>
    <mergeCell ref="AR986:AS986"/>
    <mergeCell ref="AU986:AV986"/>
    <mergeCell ref="AW986:AX986"/>
    <mergeCell ref="AZ986:BA986"/>
    <mergeCell ref="G987:M987"/>
    <mergeCell ref="N987:O987"/>
    <mergeCell ref="Q987:R987"/>
    <mergeCell ref="S987:T987"/>
    <mergeCell ref="V987:W987"/>
    <mergeCell ref="X987:Y987"/>
    <mergeCell ref="AA987:AB987"/>
    <mergeCell ref="AC987:AD987"/>
    <mergeCell ref="AF987:AG987"/>
    <mergeCell ref="AH987:AI987"/>
    <mergeCell ref="AK987:AL987"/>
    <mergeCell ref="AM987:AN987"/>
    <mergeCell ref="AP987:AQ987"/>
    <mergeCell ref="AR987:AS987"/>
    <mergeCell ref="AU987:AV987"/>
    <mergeCell ref="AW987:AX987"/>
    <mergeCell ref="AZ987:BA987"/>
    <mergeCell ref="G988:M988"/>
    <mergeCell ref="N988:O988"/>
    <mergeCell ref="Q988:R988"/>
    <mergeCell ref="S988:T988"/>
    <mergeCell ref="V988:W988"/>
    <mergeCell ref="X988:Y988"/>
    <mergeCell ref="AA988:AB988"/>
    <mergeCell ref="AC988:AD988"/>
    <mergeCell ref="AF988:AG988"/>
    <mergeCell ref="AH988:AI988"/>
    <mergeCell ref="AK988:AL988"/>
    <mergeCell ref="AM988:AN988"/>
    <mergeCell ref="AP988:AQ988"/>
    <mergeCell ref="AR988:AS988"/>
    <mergeCell ref="AU988:AV988"/>
    <mergeCell ref="AW988:AX988"/>
    <mergeCell ref="AZ988:BA988"/>
    <mergeCell ref="G989:M989"/>
    <mergeCell ref="N989:O989"/>
    <mergeCell ref="Q989:R989"/>
    <mergeCell ref="S989:T989"/>
    <mergeCell ref="V989:W989"/>
    <mergeCell ref="X989:Y989"/>
    <mergeCell ref="AA989:AB989"/>
    <mergeCell ref="AC989:AD989"/>
    <mergeCell ref="AF989:AG989"/>
    <mergeCell ref="AH989:AI989"/>
    <mergeCell ref="AK989:AL989"/>
    <mergeCell ref="AM989:AN989"/>
    <mergeCell ref="AP989:AQ989"/>
    <mergeCell ref="AR989:AS989"/>
    <mergeCell ref="AU989:AV989"/>
    <mergeCell ref="AW989:AX989"/>
    <mergeCell ref="AZ989:BA989"/>
    <mergeCell ref="G990:M990"/>
    <mergeCell ref="N990:O990"/>
    <mergeCell ref="Q990:R990"/>
    <mergeCell ref="S990:T990"/>
    <mergeCell ref="V990:W990"/>
    <mergeCell ref="X990:Y990"/>
    <mergeCell ref="AA990:AB990"/>
    <mergeCell ref="AC990:AD990"/>
    <mergeCell ref="AF990:AG990"/>
    <mergeCell ref="AH990:AI990"/>
    <mergeCell ref="AK990:AL990"/>
    <mergeCell ref="AM990:AN990"/>
    <mergeCell ref="AP990:AQ990"/>
    <mergeCell ref="AR990:AS990"/>
    <mergeCell ref="AU990:AV990"/>
    <mergeCell ref="AW990:AX990"/>
    <mergeCell ref="AZ990:BA990"/>
    <mergeCell ref="G991:M991"/>
    <mergeCell ref="N991:O991"/>
    <mergeCell ref="Q991:R991"/>
    <mergeCell ref="S991:T991"/>
    <mergeCell ref="V991:W991"/>
    <mergeCell ref="X991:Y991"/>
    <mergeCell ref="AA991:AB991"/>
    <mergeCell ref="AC991:AD991"/>
    <mergeCell ref="AF991:AG991"/>
    <mergeCell ref="AH991:AI991"/>
    <mergeCell ref="AK991:AL991"/>
    <mergeCell ref="AM991:AN991"/>
    <mergeCell ref="AP991:AQ991"/>
    <mergeCell ref="AR991:AS991"/>
    <mergeCell ref="AU991:AV991"/>
    <mergeCell ref="AW991:AX991"/>
    <mergeCell ref="AZ991:BA991"/>
    <mergeCell ref="G992:M992"/>
    <mergeCell ref="N992:O992"/>
    <mergeCell ref="Q992:R992"/>
    <mergeCell ref="S992:T992"/>
    <mergeCell ref="V992:W992"/>
    <mergeCell ref="X992:Y992"/>
    <mergeCell ref="AA992:AB992"/>
    <mergeCell ref="AC992:AD992"/>
    <mergeCell ref="AF992:AG992"/>
    <mergeCell ref="AH992:AI992"/>
    <mergeCell ref="AK992:AL992"/>
    <mergeCell ref="AM992:AN992"/>
    <mergeCell ref="AP992:AQ992"/>
    <mergeCell ref="AR992:AS992"/>
    <mergeCell ref="AU992:AV992"/>
    <mergeCell ref="AW992:AX992"/>
    <mergeCell ref="AZ992:BA992"/>
    <mergeCell ref="G993:M993"/>
    <mergeCell ref="N993:O993"/>
    <mergeCell ref="Q993:R993"/>
    <mergeCell ref="S993:T993"/>
    <mergeCell ref="V993:W993"/>
    <mergeCell ref="X993:Y993"/>
    <mergeCell ref="AA993:AB993"/>
    <mergeCell ref="AC993:AD993"/>
    <mergeCell ref="AF993:AG993"/>
    <mergeCell ref="AH993:AI993"/>
    <mergeCell ref="AK993:AL993"/>
    <mergeCell ref="AM993:AN993"/>
    <mergeCell ref="AP993:AQ993"/>
    <mergeCell ref="AR993:AS993"/>
    <mergeCell ref="AU993:AV993"/>
    <mergeCell ref="AW993:AX993"/>
    <mergeCell ref="AZ993:BA993"/>
    <mergeCell ref="G994:M994"/>
    <mergeCell ref="N994:O994"/>
    <mergeCell ref="Q994:R994"/>
    <mergeCell ref="S994:T994"/>
    <mergeCell ref="V994:W994"/>
    <mergeCell ref="X994:Y994"/>
    <mergeCell ref="AA994:AB994"/>
    <mergeCell ref="AC994:AD994"/>
    <mergeCell ref="AF994:AG994"/>
    <mergeCell ref="AH994:AI994"/>
    <mergeCell ref="AK994:AL994"/>
    <mergeCell ref="AM994:AN994"/>
    <mergeCell ref="AP994:AQ994"/>
    <mergeCell ref="AR994:AS994"/>
    <mergeCell ref="AU994:AV994"/>
    <mergeCell ref="AW994:AX994"/>
    <mergeCell ref="AZ994:BA994"/>
    <mergeCell ref="G995:M995"/>
    <mergeCell ref="N995:O995"/>
    <mergeCell ref="Q995:R995"/>
    <mergeCell ref="S995:T995"/>
    <mergeCell ref="V995:W995"/>
    <mergeCell ref="X995:Y995"/>
    <mergeCell ref="AA995:AB995"/>
    <mergeCell ref="AC995:AD995"/>
    <mergeCell ref="AF995:AG995"/>
    <mergeCell ref="AH995:AI995"/>
    <mergeCell ref="AK995:AL995"/>
    <mergeCell ref="AM995:AN995"/>
    <mergeCell ref="AP995:AQ995"/>
    <mergeCell ref="AR995:AS995"/>
    <mergeCell ref="AU995:AV995"/>
    <mergeCell ref="AW995:AX995"/>
    <mergeCell ref="AZ995:BA995"/>
    <mergeCell ref="G996:M996"/>
    <mergeCell ref="N996:O996"/>
    <mergeCell ref="Q996:R996"/>
    <mergeCell ref="S996:T996"/>
    <mergeCell ref="V996:W996"/>
    <mergeCell ref="X996:Y996"/>
    <mergeCell ref="AA996:AB996"/>
    <mergeCell ref="AC996:AD996"/>
    <mergeCell ref="AF996:AG996"/>
    <mergeCell ref="AH996:AI996"/>
    <mergeCell ref="AK996:AL996"/>
    <mergeCell ref="AM996:AN996"/>
    <mergeCell ref="AP996:AQ996"/>
    <mergeCell ref="AR996:AS996"/>
    <mergeCell ref="AU996:AV996"/>
    <mergeCell ref="AW996:AX996"/>
    <mergeCell ref="AZ996:BA996"/>
    <mergeCell ref="G997:M997"/>
    <mergeCell ref="N997:O997"/>
    <mergeCell ref="Q997:R997"/>
    <mergeCell ref="S997:T997"/>
    <mergeCell ref="V997:W997"/>
    <mergeCell ref="X997:Y997"/>
    <mergeCell ref="AA997:AB997"/>
    <mergeCell ref="AC997:AD997"/>
    <mergeCell ref="AF997:AG997"/>
    <mergeCell ref="AH997:AI997"/>
    <mergeCell ref="AK997:AL997"/>
    <mergeCell ref="AM997:AN997"/>
    <mergeCell ref="AP997:AQ997"/>
    <mergeCell ref="AR997:AS997"/>
    <mergeCell ref="AU997:AV997"/>
    <mergeCell ref="AW997:AX997"/>
    <mergeCell ref="AZ997:BA997"/>
    <mergeCell ref="G998:M998"/>
    <mergeCell ref="N998:O998"/>
    <mergeCell ref="Q998:R998"/>
    <mergeCell ref="S998:T998"/>
    <mergeCell ref="V998:W998"/>
    <mergeCell ref="X998:Y998"/>
    <mergeCell ref="AA998:AB998"/>
    <mergeCell ref="AC998:AD998"/>
    <mergeCell ref="AF998:AG998"/>
    <mergeCell ref="AH998:AI998"/>
    <mergeCell ref="AK998:AL998"/>
    <mergeCell ref="AM998:AN998"/>
    <mergeCell ref="AP998:AQ998"/>
    <mergeCell ref="AR998:AS998"/>
    <mergeCell ref="AU998:AV998"/>
    <mergeCell ref="AW998:AX998"/>
    <mergeCell ref="AZ998:BA998"/>
    <mergeCell ref="G999:M999"/>
    <mergeCell ref="N999:O999"/>
    <mergeCell ref="Q999:R999"/>
    <mergeCell ref="S999:T999"/>
    <mergeCell ref="V999:W999"/>
    <mergeCell ref="X999:Y999"/>
    <mergeCell ref="AA999:AB999"/>
    <mergeCell ref="AC999:AD999"/>
    <mergeCell ref="AF999:AG999"/>
    <mergeCell ref="AH999:AI999"/>
    <mergeCell ref="AK999:AL999"/>
    <mergeCell ref="AM999:AN999"/>
    <mergeCell ref="AP999:AQ999"/>
    <mergeCell ref="AR999:AS999"/>
    <mergeCell ref="AU999:AV999"/>
    <mergeCell ref="AW999:AX999"/>
    <mergeCell ref="AZ999:BA999"/>
    <mergeCell ref="G1000:M1000"/>
    <mergeCell ref="N1000:O1000"/>
    <mergeCell ref="Q1000:R1000"/>
    <mergeCell ref="S1000:T1000"/>
    <mergeCell ref="V1000:W1000"/>
    <mergeCell ref="X1000:Y1000"/>
    <mergeCell ref="AA1000:AB1000"/>
    <mergeCell ref="AC1000:AD1000"/>
    <mergeCell ref="AF1000:AG1000"/>
    <mergeCell ref="AH1000:AI1000"/>
    <mergeCell ref="AK1000:AL1000"/>
    <mergeCell ref="AM1000:AN1000"/>
    <mergeCell ref="AP1000:AQ1000"/>
    <mergeCell ref="AR1000:AS1000"/>
    <mergeCell ref="AU1000:AV1000"/>
    <mergeCell ref="AW1000:AX1000"/>
    <mergeCell ref="AZ1000:BA1000"/>
    <mergeCell ref="G1001:M1001"/>
    <mergeCell ref="N1001:O1001"/>
    <mergeCell ref="Q1001:R1001"/>
    <mergeCell ref="S1001:T1001"/>
    <mergeCell ref="V1001:W1001"/>
    <mergeCell ref="X1001:Y1001"/>
    <mergeCell ref="AA1001:AB1001"/>
    <mergeCell ref="AC1001:AD1001"/>
    <mergeCell ref="AF1001:AG1001"/>
    <mergeCell ref="AH1001:AI1001"/>
    <mergeCell ref="AK1001:AL1001"/>
    <mergeCell ref="AM1001:AN1001"/>
    <mergeCell ref="AP1001:AQ1001"/>
    <mergeCell ref="AR1001:AS1001"/>
    <mergeCell ref="AU1001:AV1001"/>
    <mergeCell ref="AW1001:AX1001"/>
    <mergeCell ref="AZ1001:BA1001"/>
    <mergeCell ref="G1002:M1002"/>
    <mergeCell ref="N1002:O1002"/>
    <mergeCell ref="Q1002:R1002"/>
    <mergeCell ref="S1002:T1002"/>
    <mergeCell ref="V1002:W1002"/>
    <mergeCell ref="X1002:Y1002"/>
    <mergeCell ref="AA1002:AB1002"/>
    <mergeCell ref="AC1002:AD1002"/>
    <mergeCell ref="AF1002:AG1002"/>
    <mergeCell ref="AH1002:AI1002"/>
    <mergeCell ref="AK1002:AL1002"/>
    <mergeCell ref="AM1002:AN1002"/>
    <mergeCell ref="AP1002:AQ1002"/>
    <mergeCell ref="AR1002:AS1002"/>
    <mergeCell ref="AU1002:AV1002"/>
    <mergeCell ref="AW1002:AX1002"/>
    <mergeCell ref="AZ1002:BA1002"/>
    <mergeCell ref="G1003:M1003"/>
    <mergeCell ref="N1003:O1003"/>
    <mergeCell ref="Q1003:R1003"/>
    <mergeCell ref="S1003:T1003"/>
    <mergeCell ref="V1003:W1003"/>
    <mergeCell ref="X1003:Y1003"/>
    <mergeCell ref="AA1003:AB1003"/>
    <mergeCell ref="AC1003:AD1003"/>
    <mergeCell ref="AF1003:AG1003"/>
    <mergeCell ref="AH1003:AI1003"/>
    <mergeCell ref="AK1003:AL1003"/>
    <mergeCell ref="AM1003:AN1003"/>
    <mergeCell ref="AP1003:AQ1003"/>
    <mergeCell ref="AR1003:AS1003"/>
    <mergeCell ref="AU1003:AV1003"/>
    <mergeCell ref="AW1003:AX1003"/>
    <mergeCell ref="AZ1003:BA1003"/>
    <mergeCell ref="G1004:M1004"/>
    <mergeCell ref="N1004:O1004"/>
    <mergeCell ref="Q1004:R1004"/>
    <mergeCell ref="S1004:T1004"/>
    <mergeCell ref="V1004:W1004"/>
    <mergeCell ref="X1004:Y1004"/>
    <mergeCell ref="AA1004:AB1004"/>
    <mergeCell ref="AC1004:AD1004"/>
    <mergeCell ref="AF1004:AG1004"/>
    <mergeCell ref="AH1004:AI1004"/>
    <mergeCell ref="AK1004:AL1004"/>
    <mergeCell ref="AM1004:AN1004"/>
    <mergeCell ref="AP1004:AQ1004"/>
    <mergeCell ref="AR1004:AS1004"/>
    <mergeCell ref="AU1004:AV1004"/>
    <mergeCell ref="AW1004:AX1004"/>
    <mergeCell ref="AZ1004:BA1004"/>
    <mergeCell ref="G1005:M1005"/>
    <mergeCell ref="N1005:O1005"/>
    <mergeCell ref="Q1005:R1005"/>
    <mergeCell ref="S1005:T1005"/>
    <mergeCell ref="V1005:W1005"/>
    <mergeCell ref="X1005:Y1005"/>
    <mergeCell ref="AA1005:AB1005"/>
    <mergeCell ref="AC1005:AD1005"/>
    <mergeCell ref="AF1005:AG1005"/>
    <mergeCell ref="AH1005:AI1005"/>
    <mergeCell ref="AK1005:AL1005"/>
    <mergeCell ref="AM1005:AN1005"/>
    <mergeCell ref="AP1005:AQ1005"/>
    <mergeCell ref="AR1005:AS1005"/>
    <mergeCell ref="AU1005:AV1005"/>
    <mergeCell ref="AW1005:AX1005"/>
    <mergeCell ref="AZ1005:BA1005"/>
    <mergeCell ref="G1006:M1006"/>
    <mergeCell ref="N1006:O1006"/>
    <mergeCell ref="Q1006:R1006"/>
    <mergeCell ref="S1006:T1006"/>
    <mergeCell ref="V1006:W1006"/>
    <mergeCell ref="X1006:Y1006"/>
    <mergeCell ref="AA1006:AB1006"/>
    <mergeCell ref="AC1006:AD1006"/>
    <mergeCell ref="AF1006:AG1006"/>
    <mergeCell ref="AH1006:AI1006"/>
    <mergeCell ref="AK1006:AL1006"/>
    <mergeCell ref="AM1006:AN1006"/>
    <mergeCell ref="AP1006:AQ1006"/>
    <mergeCell ref="AR1006:AS1006"/>
    <mergeCell ref="AU1006:AV1006"/>
    <mergeCell ref="AW1006:AX1006"/>
    <mergeCell ref="AZ1006:BA1006"/>
    <mergeCell ref="G1007:M1007"/>
    <mergeCell ref="N1007:O1007"/>
    <mergeCell ref="Q1007:R1007"/>
    <mergeCell ref="S1007:T1007"/>
    <mergeCell ref="V1007:W1007"/>
    <mergeCell ref="X1007:Y1007"/>
    <mergeCell ref="AA1007:AB1007"/>
    <mergeCell ref="AC1007:AD1007"/>
    <mergeCell ref="AF1007:AG1007"/>
    <mergeCell ref="AH1007:AI1007"/>
    <mergeCell ref="AK1007:AL1007"/>
    <mergeCell ref="AM1007:AN1007"/>
    <mergeCell ref="AP1007:AQ1007"/>
    <mergeCell ref="AR1007:AS1007"/>
    <mergeCell ref="AU1007:AV1007"/>
    <mergeCell ref="AW1007:AX1007"/>
    <mergeCell ref="AZ1007:BA1007"/>
    <mergeCell ref="G1008:M1008"/>
    <mergeCell ref="N1008:O1008"/>
    <mergeCell ref="Q1008:R1008"/>
    <mergeCell ref="S1008:T1008"/>
    <mergeCell ref="V1008:W1008"/>
    <mergeCell ref="X1008:Y1008"/>
    <mergeCell ref="AA1008:AB1008"/>
    <mergeCell ref="AC1008:AD1008"/>
    <mergeCell ref="AF1008:AG1008"/>
    <mergeCell ref="AH1008:AI1008"/>
    <mergeCell ref="AK1008:AL1008"/>
    <mergeCell ref="AM1008:AN1008"/>
    <mergeCell ref="AP1008:AQ1008"/>
    <mergeCell ref="AR1008:AS1008"/>
    <mergeCell ref="AU1008:AV1008"/>
    <mergeCell ref="AW1008:AX1008"/>
    <mergeCell ref="AZ1008:BA1008"/>
    <mergeCell ref="G1009:M1009"/>
    <mergeCell ref="N1009:O1009"/>
    <mergeCell ref="Q1009:R1009"/>
    <mergeCell ref="S1009:T1009"/>
    <mergeCell ref="V1009:W1009"/>
    <mergeCell ref="X1009:Y1009"/>
    <mergeCell ref="AA1009:AB1009"/>
    <mergeCell ref="AC1009:AD1009"/>
    <mergeCell ref="AF1009:AG1009"/>
    <mergeCell ref="AH1009:AI1009"/>
    <mergeCell ref="AK1009:AL1009"/>
    <mergeCell ref="AM1009:AN1009"/>
    <mergeCell ref="AP1009:AQ1009"/>
    <mergeCell ref="AR1009:AS1009"/>
    <mergeCell ref="AU1009:AV1009"/>
    <mergeCell ref="AW1009:AX1009"/>
    <mergeCell ref="AZ1009:BA1009"/>
    <mergeCell ref="G1010:M1010"/>
    <mergeCell ref="N1010:O1010"/>
    <mergeCell ref="Q1010:R1010"/>
    <mergeCell ref="S1010:T1010"/>
    <mergeCell ref="V1010:W1010"/>
    <mergeCell ref="X1010:Y1010"/>
    <mergeCell ref="AA1010:AB1010"/>
    <mergeCell ref="AC1010:AD1010"/>
    <mergeCell ref="AF1010:AG1010"/>
    <mergeCell ref="AH1010:AI1010"/>
    <mergeCell ref="AK1010:AL1010"/>
    <mergeCell ref="AM1010:AN1010"/>
    <mergeCell ref="AP1010:AQ1010"/>
    <mergeCell ref="AR1010:AS1010"/>
    <mergeCell ref="AU1010:AV1010"/>
    <mergeCell ref="AW1010:AX1010"/>
    <mergeCell ref="AZ1010:BA1010"/>
    <mergeCell ref="G1011:M1011"/>
    <mergeCell ref="N1011:O1011"/>
    <mergeCell ref="Q1011:R1011"/>
    <mergeCell ref="S1011:T1011"/>
    <mergeCell ref="V1011:W1011"/>
    <mergeCell ref="X1011:Y1011"/>
    <mergeCell ref="AA1011:AB1011"/>
    <mergeCell ref="AC1011:AD1011"/>
    <mergeCell ref="AF1011:AG1011"/>
    <mergeCell ref="AH1011:AI1011"/>
    <mergeCell ref="AK1011:AL1011"/>
    <mergeCell ref="AM1011:AN1011"/>
    <mergeCell ref="AP1011:AQ1011"/>
    <mergeCell ref="AR1011:AS1011"/>
    <mergeCell ref="AU1011:AV1011"/>
    <mergeCell ref="AW1011:AX1011"/>
    <mergeCell ref="AZ1011:BA1011"/>
    <mergeCell ref="G1012:M1012"/>
    <mergeCell ref="N1012:O1012"/>
    <mergeCell ref="Q1012:R1012"/>
    <mergeCell ref="S1012:T1012"/>
    <mergeCell ref="V1012:W1012"/>
    <mergeCell ref="X1012:Y1012"/>
    <mergeCell ref="AA1012:AB1012"/>
    <mergeCell ref="AC1012:AD1012"/>
    <mergeCell ref="AF1012:AG1012"/>
    <mergeCell ref="AH1012:AI1012"/>
    <mergeCell ref="AK1012:AL1012"/>
    <mergeCell ref="AM1012:AN1012"/>
    <mergeCell ref="AP1012:AQ1012"/>
    <mergeCell ref="AR1012:AS1012"/>
    <mergeCell ref="AU1012:AV1012"/>
    <mergeCell ref="AW1012:AX1012"/>
    <mergeCell ref="AZ1012:BA1012"/>
    <mergeCell ref="G1013:M1013"/>
    <mergeCell ref="N1013:O1013"/>
    <mergeCell ref="Q1013:R1013"/>
    <mergeCell ref="S1013:T1013"/>
    <mergeCell ref="V1013:W1013"/>
    <mergeCell ref="X1013:Y1013"/>
    <mergeCell ref="AA1013:AB1013"/>
    <mergeCell ref="AC1013:AD1013"/>
    <mergeCell ref="AF1013:AG1013"/>
    <mergeCell ref="AH1013:AI1013"/>
    <mergeCell ref="AK1013:AL1013"/>
    <mergeCell ref="AM1013:AN1013"/>
    <mergeCell ref="AP1013:AQ1013"/>
    <mergeCell ref="AR1013:AS1013"/>
    <mergeCell ref="AU1013:AV1013"/>
    <mergeCell ref="AW1013:AX1013"/>
    <mergeCell ref="AZ1013:BA1013"/>
    <mergeCell ref="G1014:M1014"/>
    <mergeCell ref="N1014:O1014"/>
    <mergeCell ref="Q1014:R1014"/>
    <mergeCell ref="S1014:T1014"/>
    <mergeCell ref="V1014:W1014"/>
    <mergeCell ref="X1014:Y1014"/>
    <mergeCell ref="AA1014:AB1014"/>
    <mergeCell ref="AC1014:AD1014"/>
    <mergeCell ref="AF1014:AG1014"/>
    <mergeCell ref="AH1014:AI1014"/>
    <mergeCell ref="AK1014:AL1014"/>
    <mergeCell ref="AM1014:AN1014"/>
    <mergeCell ref="AP1014:AQ1014"/>
    <mergeCell ref="AR1014:AS1014"/>
    <mergeCell ref="AU1014:AV1014"/>
    <mergeCell ref="AW1014:AX1014"/>
    <mergeCell ref="AZ1014:BA1014"/>
    <mergeCell ref="G1015:M1015"/>
    <mergeCell ref="N1015:O1015"/>
    <mergeCell ref="Q1015:R1015"/>
    <mergeCell ref="S1015:T1015"/>
    <mergeCell ref="V1015:W1015"/>
    <mergeCell ref="X1015:Y1015"/>
    <mergeCell ref="AA1015:AB1015"/>
    <mergeCell ref="AC1015:AD1015"/>
    <mergeCell ref="AF1015:AG1015"/>
    <mergeCell ref="AH1015:AI1015"/>
    <mergeCell ref="AK1015:AL1015"/>
    <mergeCell ref="AM1015:AN1015"/>
    <mergeCell ref="AP1015:AQ1015"/>
    <mergeCell ref="AR1015:AS1015"/>
    <mergeCell ref="AU1015:AV1015"/>
    <mergeCell ref="AW1015:AX1015"/>
    <mergeCell ref="AZ1015:BA1015"/>
    <mergeCell ref="G1016:M1016"/>
    <mergeCell ref="N1016:O1016"/>
    <mergeCell ref="Q1016:R1016"/>
    <mergeCell ref="S1016:T1016"/>
    <mergeCell ref="V1016:W1016"/>
    <mergeCell ref="X1016:Y1016"/>
    <mergeCell ref="AA1016:AB1016"/>
    <mergeCell ref="AC1016:AD1016"/>
    <mergeCell ref="AF1016:AG1016"/>
    <mergeCell ref="AH1016:AI1016"/>
    <mergeCell ref="AK1016:AL1016"/>
    <mergeCell ref="AM1016:AN1016"/>
    <mergeCell ref="AP1016:AQ1016"/>
    <mergeCell ref="AR1016:AS1016"/>
    <mergeCell ref="AU1016:AV1016"/>
    <mergeCell ref="AW1016:AX1016"/>
    <mergeCell ref="AZ1016:BA1016"/>
    <mergeCell ref="G1017:M1017"/>
    <mergeCell ref="N1017:O1017"/>
    <mergeCell ref="Q1017:R1017"/>
    <mergeCell ref="S1017:T1017"/>
    <mergeCell ref="V1017:W1017"/>
    <mergeCell ref="X1017:Y1017"/>
    <mergeCell ref="AA1017:AB1017"/>
    <mergeCell ref="AC1017:AD1017"/>
    <mergeCell ref="AF1017:AG1017"/>
    <mergeCell ref="AH1017:AI1017"/>
    <mergeCell ref="AK1017:AL1017"/>
    <mergeCell ref="AM1017:AN1017"/>
    <mergeCell ref="AP1017:AQ1017"/>
    <mergeCell ref="AR1017:AS1017"/>
    <mergeCell ref="AU1017:AV1017"/>
    <mergeCell ref="AW1017:AX1017"/>
    <mergeCell ref="AZ1017:BA1017"/>
    <mergeCell ref="G1018:M1018"/>
    <mergeCell ref="N1018:O1018"/>
    <mergeCell ref="Q1018:R1018"/>
    <mergeCell ref="S1018:T1018"/>
    <mergeCell ref="V1018:W1018"/>
    <mergeCell ref="X1018:Y1018"/>
    <mergeCell ref="AA1018:AB1018"/>
    <mergeCell ref="AC1018:AD1018"/>
    <mergeCell ref="AF1018:AG1018"/>
    <mergeCell ref="AH1018:AI1018"/>
    <mergeCell ref="AK1018:AL1018"/>
    <mergeCell ref="AM1018:AN1018"/>
    <mergeCell ref="AP1018:AQ1018"/>
    <mergeCell ref="AR1018:AS1018"/>
    <mergeCell ref="AU1018:AV1018"/>
    <mergeCell ref="AW1018:AX1018"/>
    <mergeCell ref="AZ1018:BA1018"/>
    <mergeCell ref="G1019:M1019"/>
    <mergeCell ref="N1019:O1019"/>
    <mergeCell ref="Q1019:R1019"/>
    <mergeCell ref="S1019:T1019"/>
    <mergeCell ref="V1019:W1019"/>
    <mergeCell ref="X1019:Y1019"/>
    <mergeCell ref="AA1019:AB1019"/>
    <mergeCell ref="AC1019:AD1019"/>
    <mergeCell ref="AF1019:AG1019"/>
    <mergeCell ref="AH1019:AI1019"/>
    <mergeCell ref="AK1019:AL1019"/>
    <mergeCell ref="AM1019:AN1019"/>
    <mergeCell ref="AP1019:AQ1019"/>
    <mergeCell ref="AR1019:AS1019"/>
    <mergeCell ref="AU1019:AV1019"/>
    <mergeCell ref="AW1019:AX1019"/>
    <mergeCell ref="AZ1019:BA1019"/>
    <mergeCell ref="G1020:M1020"/>
    <mergeCell ref="N1020:O1020"/>
    <mergeCell ref="Q1020:R1020"/>
    <mergeCell ref="S1020:T1020"/>
    <mergeCell ref="V1020:W1020"/>
    <mergeCell ref="X1020:Y1020"/>
    <mergeCell ref="AA1020:AB1020"/>
    <mergeCell ref="AC1020:AD1020"/>
    <mergeCell ref="AF1020:AG1020"/>
    <mergeCell ref="AH1020:AI1020"/>
    <mergeCell ref="AK1020:AL1020"/>
    <mergeCell ref="AM1020:AN1020"/>
    <mergeCell ref="AP1020:AQ1020"/>
    <mergeCell ref="AR1020:AS1020"/>
    <mergeCell ref="AU1020:AV1020"/>
    <mergeCell ref="AW1020:AX1020"/>
    <mergeCell ref="AZ1020:BA1020"/>
    <mergeCell ref="G1021:M1021"/>
    <mergeCell ref="N1021:O1021"/>
    <mergeCell ref="Q1021:R1021"/>
    <mergeCell ref="S1021:T1021"/>
    <mergeCell ref="V1021:W1021"/>
    <mergeCell ref="X1021:Y1021"/>
    <mergeCell ref="AA1021:AB1021"/>
    <mergeCell ref="AC1021:AD1021"/>
    <mergeCell ref="AF1021:AG1021"/>
    <mergeCell ref="AH1021:AI1021"/>
    <mergeCell ref="AK1021:AL1021"/>
    <mergeCell ref="AM1021:AN1021"/>
    <mergeCell ref="AP1021:AQ1021"/>
    <mergeCell ref="AR1021:AS1021"/>
    <mergeCell ref="AU1021:AV1021"/>
    <mergeCell ref="AW1021:AX1021"/>
    <mergeCell ref="AZ1021:BA1021"/>
    <mergeCell ref="G1022:M1022"/>
    <mergeCell ref="N1022:O1022"/>
    <mergeCell ref="Q1022:R1022"/>
    <mergeCell ref="S1022:T1022"/>
    <mergeCell ref="V1022:W1022"/>
    <mergeCell ref="X1022:Y1022"/>
    <mergeCell ref="AA1022:AB1022"/>
    <mergeCell ref="AC1022:AD1022"/>
    <mergeCell ref="AF1022:AG1022"/>
    <mergeCell ref="AH1022:AI1022"/>
    <mergeCell ref="AK1022:AL1022"/>
    <mergeCell ref="AM1022:AN1022"/>
    <mergeCell ref="AP1022:AQ1022"/>
    <mergeCell ref="AR1022:AS1022"/>
    <mergeCell ref="AU1022:AV1022"/>
    <mergeCell ref="AW1022:AX1022"/>
    <mergeCell ref="AZ1022:BA1022"/>
    <mergeCell ref="G1023:M1023"/>
    <mergeCell ref="N1023:O1023"/>
    <mergeCell ref="Q1023:R1023"/>
    <mergeCell ref="S1023:T1023"/>
    <mergeCell ref="V1023:W1023"/>
    <mergeCell ref="X1023:Y1023"/>
    <mergeCell ref="AA1023:AB1023"/>
    <mergeCell ref="AC1023:AD1023"/>
    <mergeCell ref="AF1023:AG1023"/>
    <mergeCell ref="AH1023:AI1023"/>
    <mergeCell ref="AK1023:AL1023"/>
    <mergeCell ref="AM1023:AN1023"/>
    <mergeCell ref="AP1023:AQ1023"/>
    <mergeCell ref="AR1023:AS1023"/>
    <mergeCell ref="AU1023:AV1023"/>
    <mergeCell ref="AW1023:AX1023"/>
    <mergeCell ref="AZ1023:BA1023"/>
    <mergeCell ref="G1024:M1024"/>
    <mergeCell ref="N1024:O1024"/>
    <mergeCell ref="Q1024:R1024"/>
    <mergeCell ref="S1024:T1024"/>
    <mergeCell ref="V1024:W1024"/>
    <mergeCell ref="X1024:Y1024"/>
    <mergeCell ref="AA1024:AB1024"/>
    <mergeCell ref="AC1024:AD1024"/>
    <mergeCell ref="AF1024:AG1024"/>
    <mergeCell ref="AH1024:AI1024"/>
    <mergeCell ref="AK1024:AL1024"/>
    <mergeCell ref="AM1024:AN1024"/>
    <mergeCell ref="AP1024:AQ1024"/>
    <mergeCell ref="AR1024:AS1024"/>
    <mergeCell ref="AU1024:AV1024"/>
    <mergeCell ref="AW1024:AX1024"/>
    <mergeCell ref="AZ1024:BA1024"/>
    <mergeCell ref="G1025:M1025"/>
    <mergeCell ref="N1025:O1025"/>
    <mergeCell ref="Q1025:R1025"/>
    <mergeCell ref="S1025:T1025"/>
    <mergeCell ref="V1025:W1025"/>
    <mergeCell ref="X1025:Y1025"/>
    <mergeCell ref="AA1025:AB1025"/>
    <mergeCell ref="AC1025:AD1025"/>
    <mergeCell ref="AF1025:AG1025"/>
    <mergeCell ref="AH1025:AI1025"/>
    <mergeCell ref="AK1025:AL1025"/>
    <mergeCell ref="AM1025:AN1025"/>
    <mergeCell ref="AP1025:AQ1025"/>
    <mergeCell ref="AR1025:AS1025"/>
    <mergeCell ref="AU1025:AV1025"/>
    <mergeCell ref="AW1025:AX1025"/>
    <mergeCell ref="AZ1025:BA1025"/>
    <mergeCell ref="G1026:M1026"/>
    <mergeCell ref="N1026:O1026"/>
    <mergeCell ref="Q1026:R1026"/>
    <mergeCell ref="S1026:T1026"/>
    <mergeCell ref="V1026:W1026"/>
    <mergeCell ref="X1026:Y1026"/>
    <mergeCell ref="AA1026:AB1026"/>
    <mergeCell ref="AC1026:AD1026"/>
    <mergeCell ref="AF1026:AG1026"/>
    <mergeCell ref="AH1026:AI1026"/>
    <mergeCell ref="AK1026:AL1026"/>
    <mergeCell ref="AM1026:AN1026"/>
    <mergeCell ref="AP1026:AQ1026"/>
    <mergeCell ref="AR1026:AS1026"/>
    <mergeCell ref="AU1026:AV1026"/>
    <mergeCell ref="AW1026:AX1026"/>
    <mergeCell ref="AZ1026:BA1026"/>
    <mergeCell ref="G1027:M1027"/>
    <mergeCell ref="N1027:O1027"/>
    <mergeCell ref="Q1027:R1027"/>
    <mergeCell ref="S1027:T1027"/>
    <mergeCell ref="V1027:W1027"/>
    <mergeCell ref="X1027:Y1027"/>
    <mergeCell ref="AA1027:AB1027"/>
    <mergeCell ref="AC1027:AD1027"/>
    <mergeCell ref="AF1027:AG1027"/>
    <mergeCell ref="AH1027:AI1027"/>
    <mergeCell ref="AK1027:AL1027"/>
    <mergeCell ref="AM1027:AN1027"/>
    <mergeCell ref="AP1027:AQ1027"/>
    <mergeCell ref="AR1027:AS1027"/>
    <mergeCell ref="AU1027:AV1027"/>
    <mergeCell ref="AW1027:AX1027"/>
    <mergeCell ref="AZ1027:BA1027"/>
    <mergeCell ref="G1028:M1028"/>
    <mergeCell ref="N1028:O1028"/>
    <mergeCell ref="Q1028:R1028"/>
    <mergeCell ref="S1028:T1028"/>
    <mergeCell ref="V1028:W1028"/>
    <mergeCell ref="X1028:Y1028"/>
    <mergeCell ref="AA1028:AB1028"/>
    <mergeCell ref="AC1028:AD1028"/>
    <mergeCell ref="AF1028:AG1028"/>
    <mergeCell ref="AH1028:AI1028"/>
    <mergeCell ref="AK1028:AL1028"/>
    <mergeCell ref="AM1028:AN1028"/>
    <mergeCell ref="AP1028:AQ1028"/>
    <mergeCell ref="AR1028:AS1028"/>
    <mergeCell ref="AU1028:AV1028"/>
    <mergeCell ref="AW1028:AX1028"/>
    <mergeCell ref="AZ1028:BA1028"/>
    <mergeCell ref="G1029:M1029"/>
    <mergeCell ref="N1029:O1029"/>
    <mergeCell ref="Q1029:R1029"/>
    <mergeCell ref="S1029:T1029"/>
    <mergeCell ref="V1029:W1029"/>
    <mergeCell ref="X1029:Y1029"/>
    <mergeCell ref="AA1029:AB1029"/>
    <mergeCell ref="AC1029:AD1029"/>
    <mergeCell ref="AF1029:AG1029"/>
    <mergeCell ref="AH1029:AI1029"/>
    <mergeCell ref="AK1029:AL1029"/>
    <mergeCell ref="AM1029:AN1029"/>
    <mergeCell ref="AP1029:AQ1029"/>
    <mergeCell ref="AR1029:AS1029"/>
    <mergeCell ref="AU1029:AV1029"/>
    <mergeCell ref="AW1029:AX1029"/>
    <mergeCell ref="AZ1029:BA1029"/>
    <mergeCell ref="G1030:M1030"/>
    <mergeCell ref="N1030:O1030"/>
    <mergeCell ref="Q1030:R1030"/>
    <mergeCell ref="S1030:T1030"/>
    <mergeCell ref="V1030:W1030"/>
    <mergeCell ref="X1030:Y1030"/>
    <mergeCell ref="AA1030:AB1030"/>
    <mergeCell ref="AC1030:AD1030"/>
    <mergeCell ref="AF1030:AG1030"/>
    <mergeCell ref="AH1030:AI1030"/>
    <mergeCell ref="AK1030:AL1030"/>
    <mergeCell ref="AM1030:AN1030"/>
    <mergeCell ref="AP1030:AQ1030"/>
    <mergeCell ref="AR1030:AS1030"/>
    <mergeCell ref="AU1030:AV1030"/>
    <mergeCell ref="AW1030:AX1030"/>
    <mergeCell ref="AZ1030:BA1030"/>
    <mergeCell ref="G1031:M1031"/>
    <mergeCell ref="N1031:O1031"/>
    <mergeCell ref="Q1031:R1031"/>
    <mergeCell ref="S1031:T1031"/>
    <mergeCell ref="V1031:W1031"/>
    <mergeCell ref="X1031:Y1031"/>
    <mergeCell ref="AA1031:AB1031"/>
    <mergeCell ref="AC1031:AD1031"/>
    <mergeCell ref="AF1031:AG1031"/>
    <mergeCell ref="AH1031:AI1031"/>
    <mergeCell ref="AK1031:AL1031"/>
    <mergeCell ref="AM1031:AN1031"/>
    <mergeCell ref="AP1031:AQ1031"/>
    <mergeCell ref="AR1031:AS1031"/>
    <mergeCell ref="AU1031:AV1031"/>
    <mergeCell ref="AW1031:AX1031"/>
    <mergeCell ref="AZ1031:BA1031"/>
    <mergeCell ref="G1032:M1032"/>
    <mergeCell ref="N1032:O1032"/>
    <mergeCell ref="Q1032:R1032"/>
    <mergeCell ref="S1032:T1032"/>
    <mergeCell ref="V1032:W1032"/>
    <mergeCell ref="X1032:Y1032"/>
    <mergeCell ref="AA1032:AB1032"/>
    <mergeCell ref="AC1032:AD1032"/>
    <mergeCell ref="AF1032:AG1032"/>
    <mergeCell ref="AH1032:AI1032"/>
    <mergeCell ref="AK1032:AL1032"/>
    <mergeCell ref="AM1032:AN1032"/>
    <mergeCell ref="AP1032:AQ1032"/>
    <mergeCell ref="AR1032:AS1032"/>
    <mergeCell ref="AU1032:AV1032"/>
    <mergeCell ref="AW1032:AX1032"/>
    <mergeCell ref="AZ1032:BA1032"/>
    <mergeCell ref="G1033:M1033"/>
    <mergeCell ref="N1033:O1033"/>
    <mergeCell ref="Q1033:R1033"/>
    <mergeCell ref="S1033:T1033"/>
    <mergeCell ref="V1033:W1033"/>
    <mergeCell ref="X1033:Y1033"/>
    <mergeCell ref="AA1033:AB1033"/>
    <mergeCell ref="AC1033:AD1033"/>
    <mergeCell ref="AF1033:AG1033"/>
    <mergeCell ref="AH1033:AI1033"/>
    <mergeCell ref="AK1033:AL1033"/>
    <mergeCell ref="AM1033:AN1033"/>
    <mergeCell ref="AP1033:AQ1033"/>
    <mergeCell ref="AR1033:AS1033"/>
    <mergeCell ref="AU1033:AV1033"/>
    <mergeCell ref="AW1033:AX1033"/>
    <mergeCell ref="AZ1033:BA1033"/>
    <mergeCell ref="G1034:M1034"/>
    <mergeCell ref="N1034:O1034"/>
    <mergeCell ref="Q1034:R1034"/>
    <mergeCell ref="S1034:T1034"/>
    <mergeCell ref="V1034:W1034"/>
    <mergeCell ref="X1034:Y1034"/>
    <mergeCell ref="AA1034:AB1034"/>
    <mergeCell ref="AC1034:AD1034"/>
    <mergeCell ref="AF1034:AG1034"/>
    <mergeCell ref="AH1034:AI1034"/>
    <mergeCell ref="AK1034:AL1034"/>
    <mergeCell ref="AM1034:AN1034"/>
    <mergeCell ref="AP1034:AQ1034"/>
    <mergeCell ref="AR1034:AS1034"/>
    <mergeCell ref="AU1034:AV1034"/>
    <mergeCell ref="AW1034:AX1034"/>
    <mergeCell ref="AZ1034:BA1034"/>
    <mergeCell ref="G1035:M1035"/>
    <mergeCell ref="N1035:O1035"/>
    <mergeCell ref="Q1035:R1035"/>
    <mergeCell ref="S1035:T1035"/>
    <mergeCell ref="V1035:W1035"/>
    <mergeCell ref="X1035:Y1035"/>
    <mergeCell ref="AA1035:AB1035"/>
    <mergeCell ref="AC1035:AD1035"/>
    <mergeCell ref="AF1035:AG1035"/>
    <mergeCell ref="AH1035:AI1035"/>
    <mergeCell ref="AK1035:AL1035"/>
    <mergeCell ref="AM1035:AN1035"/>
    <mergeCell ref="AP1035:AQ1035"/>
    <mergeCell ref="AR1035:AS1035"/>
    <mergeCell ref="AU1035:AV1035"/>
    <mergeCell ref="AW1035:AX1035"/>
    <mergeCell ref="AZ1035:BA1035"/>
    <mergeCell ref="G1036:M1036"/>
    <mergeCell ref="N1036:O1036"/>
    <mergeCell ref="Q1036:R1036"/>
    <mergeCell ref="S1036:T1036"/>
    <mergeCell ref="V1036:W1036"/>
    <mergeCell ref="X1036:Y1036"/>
    <mergeCell ref="AA1036:AB1036"/>
    <mergeCell ref="AC1036:AD1036"/>
    <mergeCell ref="AF1036:AG1036"/>
    <mergeCell ref="AH1036:AI1036"/>
    <mergeCell ref="AK1036:AL1036"/>
    <mergeCell ref="AM1036:AN1036"/>
    <mergeCell ref="AP1036:AQ1036"/>
    <mergeCell ref="AR1036:AS1036"/>
    <mergeCell ref="AU1036:AV1036"/>
    <mergeCell ref="AW1036:AX1036"/>
    <mergeCell ref="AZ1036:BA1036"/>
    <mergeCell ref="G1037:M1037"/>
    <mergeCell ref="N1037:O1037"/>
    <mergeCell ref="Q1037:R1037"/>
    <mergeCell ref="S1037:T1037"/>
    <mergeCell ref="V1037:W1037"/>
    <mergeCell ref="X1037:Y1037"/>
    <mergeCell ref="AA1037:AB1037"/>
    <mergeCell ref="AC1037:AD1037"/>
    <mergeCell ref="AF1037:AG1037"/>
    <mergeCell ref="AH1037:AI1037"/>
    <mergeCell ref="AK1037:AL1037"/>
    <mergeCell ref="AM1037:AN1037"/>
    <mergeCell ref="AP1037:AQ1037"/>
    <mergeCell ref="AR1037:AS1037"/>
    <mergeCell ref="AU1037:AV1037"/>
    <mergeCell ref="AW1037:AX1037"/>
    <mergeCell ref="AZ1037:BA1037"/>
    <mergeCell ref="G1038:M1038"/>
    <mergeCell ref="N1038:O1038"/>
    <mergeCell ref="Q1038:R1038"/>
    <mergeCell ref="S1038:T1038"/>
    <mergeCell ref="V1038:W1038"/>
    <mergeCell ref="X1038:Y1038"/>
    <mergeCell ref="AA1038:AB1038"/>
    <mergeCell ref="AC1038:AD1038"/>
    <mergeCell ref="AF1038:AG1038"/>
    <mergeCell ref="AH1038:AI1038"/>
    <mergeCell ref="AK1038:AL1038"/>
    <mergeCell ref="AM1038:AN1038"/>
    <mergeCell ref="AP1038:AQ1038"/>
    <mergeCell ref="AR1038:AS1038"/>
    <mergeCell ref="AU1038:AV1038"/>
    <mergeCell ref="AW1038:AX1038"/>
    <mergeCell ref="AZ1038:BA1038"/>
    <mergeCell ref="G1039:M1039"/>
    <mergeCell ref="N1039:O1039"/>
    <mergeCell ref="Q1039:R1039"/>
    <mergeCell ref="S1039:T1039"/>
    <mergeCell ref="V1039:W1039"/>
    <mergeCell ref="X1039:Y1039"/>
    <mergeCell ref="AA1039:AB1039"/>
    <mergeCell ref="AC1039:AD1039"/>
    <mergeCell ref="AF1039:AG1039"/>
    <mergeCell ref="AH1039:AI1039"/>
    <mergeCell ref="AK1039:AL1039"/>
    <mergeCell ref="AM1039:AN1039"/>
    <mergeCell ref="AP1039:AQ1039"/>
    <mergeCell ref="AR1039:AS1039"/>
    <mergeCell ref="AU1039:AV1039"/>
    <mergeCell ref="AW1039:AX1039"/>
    <mergeCell ref="AZ1039:BA1039"/>
    <mergeCell ref="G1040:M1040"/>
    <mergeCell ref="N1040:O1040"/>
    <mergeCell ref="Q1040:R1040"/>
    <mergeCell ref="S1040:T1040"/>
    <mergeCell ref="V1040:W1040"/>
    <mergeCell ref="X1040:Y1040"/>
    <mergeCell ref="AA1040:AB1040"/>
    <mergeCell ref="AC1040:AD1040"/>
    <mergeCell ref="AF1040:AG1040"/>
    <mergeCell ref="AH1040:AI1040"/>
    <mergeCell ref="AK1040:AL1040"/>
    <mergeCell ref="AM1040:AN1040"/>
    <mergeCell ref="AP1040:AQ1040"/>
    <mergeCell ref="AR1040:AS1040"/>
    <mergeCell ref="AU1040:AV1040"/>
    <mergeCell ref="AW1040:AX1040"/>
    <mergeCell ref="AZ1040:BA1040"/>
    <mergeCell ref="G1041:M1041"/>
    <mergeCell ref="N1041:O1041"/>
    <mergeCell ref="Q1041:R1041"/>
    <mergeCell ref="S1041:T1041"/>
    <mergeCell ref="V1041:W1041"/>
    <mergeCell ref="X1041:Y1041"/>
    <mergeCell ref="AA1041:AB1041"/>
    <mergeCell ref="AC1041:AD1041"/>
    <mergeCell ref="AF1041:AG1041"/>
    <mergeCell ref="AH1041:AI1041"/>
    <mergeCell ref="AK1041:AL1041"/>
    <mergeCell ref="AM1041:AN1041"/>
    <mergeCell ref="AP1041:AQ1041"/>
    <mergeCell ref="AR1041:AS1041"/>
    <mergeCell ref="AU1041:AV1041"/>
    <mergeCell ref="AW1041:AX1041"/>
    <mergeCell ref="AZ1041:BA1041"/>
    <mergeCell ref="G1042:M1042"/>
    <mergeCell ref="N1042:O1042"/>
    <mergeCell ref="Q1042:R1042"/>
    <mergeCell ref="S1042:T1042"/>
    <mergeCell ref="V1042:W1042"/>
    <mergeCell ref="X1042:Y1042"/>
    <mergeCell ref="AA1042:AB1042"/>
    <mergeCell ref="AC1042:AD1042"/>
    <mergeCell ref="AF1042:AG1042"/>
    <mergeCell ref="AH1042:AI1042"/>
    <mergeCell ref="AK1042:AL1042"/>
    <mergeCell ref="AM1042:AN1042"/>
    <mergeCell ref="AP1042:AQ1042"/>
    <mergeCell ref="AR1042:AS1042"/>
    <mergeCell ref="AU1042:AV1042"/>
    <mergeCell ref="AW1042:AX1042"/>
    <mergeCell ref="AZ1042:BA1042"/>
    <mergeCell ref="G1043:M1043"/>
    <mergeCell ref="N1043:O1043"/>
    <mergeCell ref="Q1043:R1043"/>
    <mergeCell ref="S1043:T1043"/>
    <mergeCell ref="V1043:W1043"/>
    <mergeCell ref="X1043:Y1043"/>
    <mergeCell ref="AA1043:AB1043"/>
    <mergeCell ref="AC1043:AD1043"/>
    <mergeCell ref="AF1043:AG1043"/>
    <mergeCell ref="AH1043:AI1043"/>
    <mergeCell ref="AK1043:AL1043"/>
    <mergeCell ref="AM1043:AN1043"/>
    <mergeCell ref="AP1043:AQ1043"/>
    <mergeCell ref="AR1043:AS1043"/>
    <mergeCell ref="AU1043:AV1043"/>
    <mergeCell ref="AW1043:AX1043"/>
    <mergeCell ref="AZ1043:BA1043"/>
    <mergeCell ref="G1044:M1044"/>
    <mergeCell ref="N1044:O1044"/>
    <mergeCell ref="Q1044:R1044"/>
    <mergeCell ref="S1044:T1044"/>
    <mergeCell ref="V1044:W1044"/>
    <mergeCell ref="X1044:Y1044"/>
    <mergeCell ref="AA1044:AB1044"/>
    <mergeCell ref="AC1044:AD1044"/>
    <mergeCell ref="AF1044:AG1044"/>
    <mergeCell ref="AH1044:AI1044"/>
    <mergeCell ref="AK1044:AL1044"/>
    <mergeCell ref="AM1044:AN1044"/>
    <mergeCell ref="AP1044:AQ1044"/>
    <mergeCell ref="AR1044:AS1044"/>
    <mergeCell ref="AU1044:AV1044"/>
    <mergeCell ref="AW1044:AX1044"/>
    <mergeCell ref="AZ1044:BA1044"/>
    <mergeCell ref="G1045:M1045"/>
    <mergeCell ref="N1045:O1045"/>
    <mergeCell ref="Q1045:R1045"/>
    <mergeCell ref="S1045:T1045"/>
    <mergeCell ref="V1045:W1045"/>
    <mergeCell ref="X1045:Y1045"/>
    <mergeCell ref="AA1045:AB1045"/>
    <mergeCell ref="AC1045:AD1045"/>
    <mergeCell ref="AF1045:AG1045"/>
    <mergeCell ref="AH1045:AI1045"/>
    <mergeCell ref="AK1045:AL1045"/>
    <mergeCell ref="AM1045:AN1045"/>
    <mergeCell ref="AP1045:AQ1045"/>
    <mergeCell ref="AR1045:AS1045"/>
    <mergeCell ref="AU1045:AV1045"/>
    <mergeCell ref="AW1045:AX1045"/>
    <mergeCell ref="AZ1045:BA1045"/>
    <mergeCell ref="G1046:M1046"/>
    <mergeCell ref="N1046:O1046"/>
    <mergeCell ref="Q1046:R1046"/>
    <mergeCell ref="S1046:T1046"/>
    <mergeCell ref="V1046:W1046"/>
    <mergeCell ref="X1046:Y1046"/>
    <mergeCell ref="AA1046:AB1046"/>
    <mergeCell ref="AC1046:AD1046"/>
    <mergeCell ref="AF1046:AG1046"/>
    <mergeCell ref="AH1046:AI1046"/>
    <mergeCell ref="AK1046:AL1046"/>
    <mergeCell ref="AM1046:AN1046"/>
    <mergeCell ref="AP1046:AQ1046"/>
    <mergeCell ref="AR1046:AS1046"/>
    <mergeCell ref="AU1046:AV1046"/>
    <mergeCell ref="AW1046:AX1046"/>
    <mergeCell ref="AZ1046:BA1046"/>
    <mergeCell ref="G1047:M1047"/>
    <mergeCell ref="N1047:O1047"/>
    <mergeCell ref="Q1047:R1047"/>
    <mergeCell ref="S1047:T1047"/>
    <mergeCell ref="V1047:W1047"/>
    <mergeCell ref="X1047:Y1047"/>
    <mergeCell ref="AA1047:AB1047"/>
    <mergeCell ref="AC1047:AD1047"/>
    <mergeCell ref="AF1047:AG1047"/>
    <mergeCell ref="AH1047:AI1047"/>
    <mergeCell ref="AK1047:AL1047"/>
    <mergeCell ref="AM1047:AN1047"/>
    <mergeCell ref="AP1047:AQ1047"/>
    <mergeCell ref="AR1047:AS1047"/>
    <mergeCell ref="AU1047:AV1047"/>
    <mergeCell ref="AW1047:AX1047"/>
    <mergeCell ref="AZ1047:BA1047"/>
    <mergeCell ref="G1048:M1048"/>
    <mergeCell ref="N1048:O1048"/>
    <mergeCell ref="Q1048:R1048"/>
    <mergeCell ref="S1048:T1048"/>
    <mergeCell ref="V1048:W1048"/>
    <mergeCell ref="X1048:Y1048"/>
    <mergeCell ref="AA1048:AB1048"/>
    <mergeCell ref="AC1048:AD1048"/>
    <mergeCell ref="AF1048:AG1048"/>
    <mergeCell ref="AH1048:AI1048"/>
    <mergeCell ref="AK1048:AL1048"/>
    <mergeCell ref="AM1048:AN1048"/>
    <mergeCell ref="AP1048:AQ1048"/>
    <mergeCell ref="AR1048:AS1048"/>
    <mergeCell ref="AU1048:AV1048"/>
    <mergeCell ref="AW1048:AX1048"/>
    <mergeCell ref="AZ1048:BA1048"/>
    <mergeCell ref="G1049:M1049"/>
    <mergeCell ref="N1049:O1049"/>
    <mergeCell ref="Q1049:R1049"/>
    <mergeCell ref="S1049:T1049"/>
    <mergeCell ref="V1049:W1049"/>
    <mergeCell ref="X1049:Y1049"/>
    <mergeCell ref="AA1049:AB1049"/>
    <mergeCell ref="AC1049:AD1049"/>
    <mergeCell ref="AF1049:AG1049"/>
    <mergeCell ref="AH1049:AI1049"/>
    <mergeCell ref="AK1049:AL1049"/>
    <mergeCell ref="AM1049:AN1049"/>
    <mergeCell ref="AP1049:AQ1049"/>
    <mergeCell ref="AR1049:AS1049"/>
    <mergeCell ref="AU1049:AV1049"/>
    <mergeCell ref="AW1049:AX1049"/>
    <mergeCell ref="AZ1049:BA1049"/>
    <mergeCell ref="G1050:M1050"/>
    <mergeCell ref="N1050:O1050"/>
    <mergeCell ref="Q1050:R1050"/>
    <mergeCell ref="S1050:T1050"/>
    <mergeCell ref="V1050:W1050"/>
    <mergeCell ref="X1050:Y1050"/>
    <mergeCell ref="AA1050:AB1050"/>
    <mergeCell ref="AC1050:AD1050"/>
    <mergeCell ref="AF1050:AG1050"/>
    <mergeCell ref="AH1050:AI1050"/>
    <mergeCell ref="AK1050:AL1050"/>
    <mergeCell ref="AM1050:AN1050"/>
    <mergeCell ref="AP1050:AQ1050"/>
    <mergeCell ref="AR1050:AS1050"/>
    <mergeCell ref="AU1050:AV1050"/>
    <mergeCell ref="AW1050:AX1050"/>
    <mergeCell ref="AZ1050:BA1050"/>
    <mergeCell ref="G1051:M1051"/>
    <mergeCell ref="N1051:O1051"/>
    <mergeCell ref="Q1051:R1051"/>
    <mergeCell ref="S1051:T1051"/>
    <mergeCell ref="V1051:W1051"/>
    <mergeCell ref="X1051:Y1051"/>
    <mergeCell ref="AA1051:AB1051"/>
    <mergeCell ref="AC1051:AD1051"/>
    <mergeCell ref="AF1051:AG1051"/>
    <mergeCell ref="AH1051:AI1051"/>
    <mergeCell ref="AK1051:AL1051"/>
    <mergeCell ref="AM1051:AN1051"/>
    <mergeCell ref="AP1051:AQ1051"/>
    <mergeCell ref="AR1051:AS1051"/>
    <mergeCell ref="AU1051:AV1051"/>
    <mergeCell ref="AW1051:AX1051"/>
    <mergeCell ref="AZ1051:BA1051"/>
    <mergeCell ref="G1052:M1052"/>
    <mergeCell ref="N1052:O1052"/>
    <mergeCell ref="Q1052:R1052"/>
    <mergeCell ref="S1052:T1052"/>
    <mergeCell ref="V1052:W1052"/>
    <mergeCell ref="X1052:Y1052"/>
    <mergeCell ref="AA1052:AB1052"/>
    <mergeCell ref="AC1052:AD1052"/>
    <mergeCell ref="AF1052:AG1052"/>
    <mergeCell ref="AH1052:AI1052"/>
    <mergeCell ref="AK1052:AL1052"/>
    <mergeCell ref="AM1052:AN1052"/>
    <mergeCell ref="AP1052:AQ1052"/>
    <mergeCell ref="AR1052:AS1052"/>
    <mergeCell ref="AU1052:AV1052"/>
    <mergeCell ref="AW1052:AX1052"/>
    <mergeCell ref="AZ1052:BA1052"/>
    <mergeCell ref="G1053:M1053"/>
    <mergeCell ref="N1053:O1053"/>
    <mergeCell ref="Q1053:R1053"/>
    <mergeCell ref="S1053:T1053"/>
    <mergeCell ref="V1053:W1053"/>
    <mergeCell ref="X1053:Y1053"/>
    <mergeCell ref="AA1053:AB1053"/>
    <mergeCell ref="AC1053:AD1053"/>
    <mergeCell ref="AF1053:AG1053"/>
    <mergeCell ref="AH1053:AI1053"/>
    <mergeCell ref="AK1053:AL1053"/>
    <mergeCell ref="AM1053:AN1053"/>
    <mergeCell ref="AP1053:AQ1053"/>
    <mergeCell ref="AR1053:AS1053"/>
    <mergeCell ref="AU1053:AV1053"/>
    <mergeCell ref="AW1053:AX1053"/>
    <mergeCell ref="AZ1053:BA1053"/>
    <mergeCell ref="G1054:M1054"/>
    <mergeCell ref="N1054:O1054"/>
    <mergeCell ref="Q1054:R1054"/>
    <mergeCell ref="S1054:T1054"/>
    <mergeCell ref="V1054:W1054"/>
    <mergeCell ref="X1054:Y1054"/>
    <mergeCell ref="AA1054:AB1054"/>
    <mergeCell ref="AC1054:AD1054"/>
    <mergeCell ref="AF1054:AG1054"/>
    <mergeCell ref="AH1054:AI1054"/>
    <mergeCell ref="AK1054:AL1054"/>
    <mergeCell ref="AM1054:AN1054"/>
    <mergeCell ref="AP1054:AQ1054"/>
    <mergeCell ref="AR1054:AS1054"/>
    <mergeCell ref="AU1054:AV1054"/>
    <mergeCell ref="AW1054:AX1054"/>
    <mergeCell ref="AZ1054:BA1054"/>
    <mergeCell ref="G1055:M1055"/>
    <mergeCell ref="N1055:O1055"/>
    <mergeCell ref="Q1055:R1055"/>
    <mergeCell ref="S1055:T1055"/>
    <mergeCell ref="V1055:W1055"/>
    <mergeCell ref="X1055:Y1055"/>
    <mergeCell ref="AA1055:AB1055"/>
    <mergeCell ref="AC1055:AD1055"/>
    <mergeCell ref="AF1055:AG1055"/>
    <mergeCell ref="AH1055:AI1055"/>
    <mergeCell ref="AK1055:AL1055"/>
    <mergeCell ref="AM1055:AN1055"/>
    <mergeCell ref="AP1055:AQ1055"/>
    <mergeCell ref="AR1055:AS1055"/>
    <mergeCell ref="AU1055:AV1055"/>
    <mergeCell ref="AW1055:AX1055"/>
    <mergeCell ref="AZ1055:BA1055"/>
    <mergeCell ref="G1056:M1056"/>
    <mergeCell ref="N1056:O1056"/>
    <mergeCell ref="Q1056:R1056"/>
    <mergeCell ref="S1056:T1056"/>
    <mergeCell ref="V1056:W1056"/>
    <mergeCell ref="X1056:Y1056"/>
    <mergeCell ref="AA1056:AB1056"/>
    <mergeCell ref="AC1056:AD1056"/>
    <mergeCell ref="AF1056:AG1056"/>
    <mergeCell ref="AH1056:AI1056"/>
    <mergeCell ref="AK1056:AL1056"/>
    <mergeCell ref="AM1056:AN1056"/>
    <mergeCell ref="AP1056:AQ1056"/>
    <mergeCell ref="AR1056:AS1056"/>
    <mergeCell ref="AU1056:AV1056"/>
    <mergeCell ref="AW1056:AX1056"/>
    <mergeCell ref="AZ1056:BA1056"/>
    <mergeCell ref="G1057:M1057"/>
    <mergeCell ref="N1057:O1057"/>
    <mergeCell ref="Q1057:R1057"/>
    <mergeCell ref="S1057:T1057"/>
    <mergeCell ref="V1057:W1057"/>
    <mergeCell ref="X1057:Y1057"/>
    <mergeCell ref="AA1057:AB1057"/>
    <mergeCell ref="AC1057:AD1057"/>
    <mergeCell ref="AF1057:AG1057"/>
    <mergeCell ref="AH1057:AI1057"/>
    <mergeCell ref="AK1057:AL1057"/>
    <mergeCell ref="AM1057:AN1057"/>
    <mergeCell ref="AP1057:AQ1057"/>
    <mergeCell ref="AR1057:AS1057"/>
    <mergeCell ref="AU1057:AV1057"/>
    <mergeCell ref="AW1057:AX1057"/>
    <mergeCell ref="AZ1057:BA1057"/>
    <mergeCell ref="G1058:M1058"/>
    <mergeCell ref="N1058:O1058"/>
    <mergeCell ref="Q1058:R1058"/>
    <mergeCell ref="S1058:T1058"/>
    <mergeCell ref="V1058:W1058"/>
    <mergeCell ref="X1058:Y1058"/>
    <mergeCell ref="AA1058:AB1058"/>
    <mergeCell ref="AC1058:AD1058"/>
    <mergeCell ref="AF1058:AG1058"/>
    <mergeCell ref="AH1058:AI1058"/>
    <mergeCell ref="AK1058:AL1058"/>
    <mergeCell ref="AM1058:AN1058"/>
    <mergeCell ref="AP1058:AQ1058"/>
    <mergeCell ref="AR1058:AS1058"/>
    <mergeCell ref="AU1058:AV1058"/>
    <mergeCell ref="AW1058:AX1058"/>
    <mergeCell ref="AZ1058:BA1058"/>
    <mergeCell ref="G1059:M1059"/>
    <mergeCell ref="N1059:O1059"/>
    <mergeCell ref="Q1059:R1059"/>
    <mergeCell ref="S1059:T1059"/>
    <mergeCell ref="V1059:W1059"/>
    <mergeCell ref="X1059:Y1059"/>
    <mergeCell ref="AA1059:AB1059"/>
    <mergeCell ref="AC1059:AD1059"/>
    <mergeCell ref="AF1059:AG1059"/>
    <mergeCell ref="AH1059:AI1059"/>
    <mergeCell ref="AK1059:AL1059"/>
    <mergeCell ref="AM1059:AN1059"/>
    <mergeCell ref="AP1059:AQ1059"/>
    <mergeCell ref="AR1059:AS1059"/>
    <mergeCell ref="AU1059:AV1059"/>
    <mergeCell ref="AW1059:AX1059"/>
    <mergeCell ref="AZ1059:BA1059"/>
    <mergeCell ref="G1060:M1060"/>
    <mergeCell ref="N1060:O1060"/>
    <mergeCell ref="Q1060:R1060"/>
    <mergeCell ref="S1060:T1060"/>
    <mergeCell ref="V1060:W1060"/>
    <mergeCell ref="X1060:Y1060"/>
    <mergeCell ref="AA1060:AB1060"/>
    <mergeCell ref="AC1060:AD1060"/>
    <mergeCell ref="AF1060:AG1060"/>
    <mergeCell ref="AH1060:AI1060"/>
    <mergeCell ref="AK1060:AL1060"/>
    <mergeCell ref="AM1060:AN1060"/>
    <mergeCell ref="AP1060:AQ1060"/>
    <mergeCell ref="AR1060:AS1060"/>
    <mergeCell ref="AU1060:AV1060"/>
    <mergeCell ref="AW1060:AX1060"/>
    <mergeCell ref="AZ1060:BA1060"/>
    <mergeCell ref="G1061:M1061"/>
    <mergeCell ref="N1061:O1061"/>
    <mergeCell ref="Q1061:R1061"/>
    <mergeCell ref="S1061:T1061"/>
    <mergeCell ref="V1061:W1061"/>
    <mergeCell ref="X1061:Y1061"/>
    <mergeCell ref="AA1061:AB1061"/>
    <mergeCell ref="AC1061:AD1061"/>
    <mergeCell ref="AF1061:AG1061"/>
    <mergeCell ref="AH1061:AI1061"/>
    <mergeCell ref="AK1061:AL1061"/>
    <mergeCell ref="AM1061:AN1061"/>
    <mergeCell ref="AP1061:AQ1061"/>
    <mergeCell ref="AR1061:AS1061"/>
    <mergeCell ref="AU1061:AV1061"/>
    <mergeCell ref="AW1061:AX1061"/>
    <mergeCell ref="AZ1061:BA1061"/>
    <mergeCell ref="G1062:M1062"/>
    <mergeCell ref="N1062:O1062"/>
    <mergeCell ref="Q1062:R1062"/>
    <mergeCell ref="S1062:T1062"/>
    <mergeCell ref="V1062:W1062"/>
    <mergeCell ref="X1062:Y1062"/>
    <mergeCell ref="AA1062:AB1062"/>
    <mergeCell ref="AC1062:AD1062"/>
    <mergeCell ref="AF1062:AG1062"/>
    <mergeCell ref="AH1062:AI1062"/>
    <mergeCell ref="AK1062:AL1062"/>
    <mergeCell ref="AM1062:AN1062"/>
    <mergeCell ref="AP1062:AQ1062"/>
    <mergeCell ref="AR1062:AS1062"/>
    <mergeCell ref="AU1062:AV1062"/>
    <mergeCell ref="AW1062:AX1062"/>
    <mergeCell ref="AZ1062:BA1062"/>
    <mergeCell ref="G1063:M1063"/>
    <mergeCell ref="N1063:O1063"/>
    <mergeCell ref="Q1063:R1063"/>
    <mergeCell ref="S1063:T1063"/>
    <mergeCell ref="V1063:W1063"/>
    <mergeCell ref="X1063:Y1063"/>
    <mergeCell ref="AA1063:AB1063"/>
    <mergeCell ref="AC1063:AD1063"/>
    <mergeCell ref="AF1063:AG1063"/>
    <mergeCell ref="AH1063:AI1063"/>
    <mergeCell ref="AK1063:AL1063"/>
    <mergeCell ref="AM1063:AN1063"/>
    <mergeCell ref="AP1063:AQ1063"/>
    <mergeCell ref="AR1063:AS1063"/>
    <mergeCell ref="AU1063:AV1063"/>
    <mergeCell ref="AW1063:AX1063"/>
    <mergeCell ref="AZ1063:BA1063"/>
    <mergeCell ref="G1064:M1064"/>
    <mergeCell ref="N1064:O1064"/>
    <mergeCell ref="Q1064:R1064"/>
    <mergeCell ref="S1064:T1064"/>
    <mergeCell ref="V1064:W1064"/>
    <mergeCell ref="X1064:Y1064"/>
    <mergeCell ref="AA1064:AB1064"/>
    <mergeCell ref="AC1064:AD1064"/>
    <mergeCell ref="AF1064:AG1064"/>
    <mergeCell ref="AH1064:AI1064"/>
    <mergeCell ref="AK1064:AL1064"/>
    <mergeCell ref="AM1064:AN1064"/>
    <mergeCell ref="AP1064:AQ1064"/>
    <mergeCell ref="AR1064:AS1064"/>
    <mergeCell ref="AU1064:AV1064"/>
    <mergeCell ref="AW1064:AX1064"/>
    <mergeCell ref="AZ1064:BA1064"/>
    <mergeCell ref="G1065:M1065"/>
    <mergeCell ref="N1065:O1065"/>
    <mergeCell ref="Q1065:R1065"/>
    <mergeCell ref="S1065:T1065"/>
    <mergeCell ref="V1065:W1065"/>
    <mergeCell ref="X1065:Y1065"/>
    <mergeCell ref="AA1065:AB1065"/>
    <mergeCell ref="AC1065:AD1065"/>
    <mergeCell ref="AF1065:AG1065"/>
    <mergeCell ref="AH1065:AI1065"/>
    <mergeCell ref="AK1065:AL1065"/>
    <mergeCell ref="AM1065:AN1065"/>
    <mergeCell ref="AP1065:AQ1065"/>
    <mergeCell ref="AR1065:AS1065"/>
    <mergeCell ref="AU1065:AV1065"/>
    <mergeCell ref="AW1065:AX1065"/>
    <mergeCell ref="AZ1065:BA1065"/>
    <mergeCell ref="G1066:M1066"/>
    <mergeCell ref="N1066:O1066"/>
    <mergeCell ref="Q1066:R1066"/>
    <mergeCell ref="S1066:T1066"/>
    <mergeCell ref="V1066:W1066"/>
    <mergeCell ref="X1066:Y1066"/>
    <mergeCell ref="AA1066:AB1066"/>
    <mergeCell ref="AC1066:AD1066"/>
    <mergeCell ref="AF1066:AG1066"/>
    <mergeCell ref="AH1066:AI1066"/>
    <mergeCell ref="AK1066:AL1066"/>
    <mergeCell ref="AM1066:AN1066"/>
    <mergeCell ref="AP1066:AQ1066"/>
    <mergeCell ref="AR1066:AS1066"/>
    <mergeCell ref="AU1066:AV1066"/>
    <mergeCell ref="AW1066:AX1066"/>
    <mergeCell ref="AZ1066:BA1066"/>
    <mergeCell ref="G1067:M1067"/>
    <mergeCell ref="N1067:O1067"/>
    <mergeCell ref="Q1067:R1067"/>
    <mergeCell ref="S1067:T1067"/>
    <mergeCell ref="V1067:W1067"/>
    <mergeCell ref="X1067:Y1067"/>
    <mergeCell ref="AA1067:AB1067"/>
    <mergeCell ref="AC1067:AD1067"/>
    <mergeCell ref="AF1067:AG1067"/>
    <mergeCell ref="AH1067:AI1067"/>
    <mergeCell ref="AK1067:AL1067"/>
    <mergeCell ref="AM1067:AN1067"/>
    <mergeCell ref="AP1067:AQ1067"/>
    <mergeCell ref="AR1067:AS1067"/>
    <mergeCell ref="AU1067:AV1067"/>
    <mergeCell ref="AW1067:AX1067"/>
    <mergeCell ref="AZ1067:BA1067"/>
    <mergeCell ref="G1068:M1068"/>
    <mergeCell ref="N1068:O1068"/>
    <mergeCell ref="Q1068:R1068"/>
    <mergeCell ref="S1068:T1068"/>
    <mergeCell ref="V1068:W1068"/>
    <mergeCell ref="X1068:Y1068"/>
    <mergeCell ref="AA1068:AB1068"/>
    <mergeCell ref="AC1068:AD1068"/>
    <mergeCell ref="AF1068:AG1068"/>
    <mergeCell ref="AH1068:AI1068"/>
    <mergeCell ref="AK1068:AL1068"/>
    <mergeCell ref="AM1068:AN1068"/>
    <mergeCell ref="AP1068:AQ1068"/>
    <mergeCell ref="AR1068:AS1068"/>
    <mergeCell ref="AU1068:AV1068"/>
    <mergeCell ref="AW1068:AX1068"/>
    <mergeCell ref="AZ1068:BA1068"/>
    <mergeCell ref="G1069:M1069"/>
    <mergeCell ref="N1069:O1069"/>
    <mergeCell ref="Q1069:R1069"/>
    <mergeCell ref="S1069:T1069"/>
    <mergeCell ref="V1069:W1069"/>
    <mergeCell ref="X1069:Y1069"/>
    <mergeCell ref="AA1069:AB1069"/>
    <mergeCell ref="AC1069:AD1069"/>
    <mergeCell ref="AF1069:AG1069"/>
    <mergeCell ref="AH1069:AI1069"/>
    <mergeCell ref="AK1069:AL1069"/>
    <mergeCell ref="AM1069:AN1069"/>
    <mergeCell ref="AP1069:AQ1069"/>
    <mergeCell ref="AR1069:AS1069"/>
    <mergeCell ref="AU1069:AV1069"/>
    <mergeCell ref="AW1069:AX1069"/>
    <mergeCell ref="AZ1069:BA1069"/>
    <mergeCell ref="G1070:M1070"/>
    <mergeCell ref="N1070:O1070"/>
    <mergeCell ref="Q1070:R1070"/>
    <mergeCell ref="S1070:T1070"/>
    <mergeCell ref="V1070:W1070"/>
    <mergeCell ref="X1070:Y1070"/>
    <mergeCell ref="AA1070:AB1070"/>
    <mergeCell ref="AC1070:AD1070"/>
    <mergeCell ref="AF1070:AG1070"/>
    <mergeCell ref="AH1070:AI1070"/>
    <mergeCell ref="AK1070:AL1070"/>
    <mergeCell ref="AM1070:AN1070"/>
    <mergeCell ref="AP1070:AQ1070"/>
    <mergeCell ref="AR1070:AS1070"/>
    <mergeCell ref="AU1070:AV1070"/>
    <mergeCell ref="AW1070:AX1070"/>
    <mergeCell ref="AZ1070:BA1070"/>
    <mergeCell ref="G1071:M1071"/>
    <mergeCell ref="N1071:O1071"/>
    <mergeCell ref="Q1071:R1071"/>
    <mergeCell ref="S1071:T1071"/>
    <mergeCell ref="V1071:W1071"/>
    <mergeCell ref="X1071:Y1071"/>
    <mergeCell ref="AA1071:AB1071"/>
    <mergeCell ref="AC1071:AD1071"/>
    <mergeCell ref="AF1071:AG1071"/>
    <mergeCell ref="AH1071:AI1071"/>
    <mergeCell ref="AK1071:AL1071"/>
    <mergeCell ref="AM1071:AN1071"/>
    <mergeCell ref="AP1071:AQ1071"/>
    <mergeCell ref="AR1071:AS1071"/>
    <mergeCell ref="AU1071:AV1071"/>
    <mergeCell ref="AW1071:AX1071"/>
    <mergeCell ref="AZ1071:BA1071"/>
    <mergeCell ref="G1072:M1072"/>
    <mergeCell ref="N1072:O1072"/>
    <mergeCell ref="Q1072:R1072"/>
    <mergeCell ref="S1072:T1072"/>
    <mergeCell ref="V1072:W1072"/>
    <mergeCell ref="X1072:Y1072"/>
    <mergeCell ref="AA1072:AB1072"/>
    <mergeCell ref="AC1072:AD1072"/>
    <mergeCell ref="AF1072:AG1072"/>
    <mergeCell ref="AH1072:AI1072"/>
    <mergeCell ref="AK1072:AL1072"/>
    <mergeCell ref="AM1072:AN1072"/>
    <mergeCell ref="AP1072:AQ1072"/>
    <mergeCell ref="AR1072:AS1072"/>
    <mergeCell ref="AU1072:AV1072"/>
    <mergeCell ref="AW1072:AX1072"/>
    <mergeCell ref="AZ1072:BA1072"/>
    <mergeCell ref="G1073:M1073"/>
    <mergeCell ref="N1073:O1073"/>
    <mergeCell ref="Q1073:R1073"/>
    <mergeCell ref="S1073:T1073"/>
    <mergeCell ref="V1073:W1073"/>
    <mergeCell ref="X1073:Y1073"/>
    <mergeCell ref="AA1073:AB1073"/>
    <mergeCell ref="AC1073:AD1073"/>
    <mergeCell ref="AF1073:AG1073"/>
    <mergeCell ref="AH1073:AI1073"/>
    <mergeCell ref="AK1073:AL1073"/>
    <mergeCell ref="AM1073:AN1073"/>
    <mergeCell ref="AP1073:AQ1073"/>
    <mergeCell ref="AR1073:AS1073"/>
    <mergeCell ref="AU1073:AV1073"/>
    <mergeCell ref="AW1073:AX1073"/>
    <mergeCell ref="AZ1073:BA1073"/>
    <mergeCell ref="G1074:M1074"/>
    <mergeCell ref="N1074:O1074"/>
    <mergeCell ref="Q1074:R1074"/>
    <mergeCell ref="S1074:T1074"/>
    <mergeCell ref="V1074:W1074"/>
    <mergeCell ref="X1074:Y1074"/>
    <mergeCell ref="AA1074:AB1074"/>
    <mergeCell ref="AC1074:AD1074"/>
    <mergeCell ref="AF1074:AG1074"/>
    <mergeCell ref="AH1074:AI1074"/>
    <mergeCell ref="AK1074:AL1074"/>
    <mergeCell ref="AM1074:AN1074"/>
    <mergeCell ref="AP1074:AQ1074"/>
    <mergeCell ref="AR1074:AS1074"/>
    <mergeCell ref="AU1074:AV1074"/>
    <mergeCell ref="AW1074:AX1074"/>
    <mergeCell ref="AZ1074:BA1074"/>
    <mergeCell ref="G1075:M1075"/>
    <mergeCell ref="N1075:O1075"/>
    <mergeCell ref="Q1075:R1075"/>
    <mergeCell ref="S1075:T1075"/>
    <mergeCell ref="V1075:W1075"/>
    <mergeCell ref="X1075:Y1075"/>
    <mergeCell ref="AA1075:AB1075"/>
    <mergeCell ref="AC1075:AD1075"/>
    <mergeCell ref="AF1075:AG1075"/>
    <mergeCell ref="AH1075:AI1075"/>
    <mergeCell ref="AK1075:AL1075"/>
    <mergeCell ref="AM1075:AN1075"/>
    <mergeCell ref="AP1075:AQ1075"/>
    <mergeCell ref="AR1075:AS1075"/>
    <mergeCell ref="AU1075:AV1075"/>
    <mergeCell ref="AW1075:AX1075"/>
    <mergeCell ref="AZ1075:BA1075"/>
    <mergeCell ref="G1076:M1076"/>
    <mergeCell ref="N1076:O1076"/>
    <mergeCell ref="Q1076:R1076"/>
    <mergeCell ref="S1076:T1076"/>
    <mergeCell ref="V1076:W1076"/>
    <mergeCell ref="X1076:Y1076"/>
    <mergeCell ref="AA1076:AB1076"/>
    <mergeCell ref="AC1076:AD1076"/>
    <mergeCell ref="AF1076:AG1076"/>
    <mergeCell ref="AH1076:AI1076"/>
    <mergeCell ref="AK1076:AL1076"/>
    <mergeCell ref="AM1076:AN1076"/>
    <mergeCell ref="AP1076:AQ1076"/>
    <mergeCell ref="AR1076:AS1076"/>
    <mergeCell ref="AU1076:AV1076"/>
    <mergeCell ref="AW1076:AX1076"/>
    <mergeCell ref="AZ1076:BA1076"/>
    <mergeCell ref="G1077:M1077"/>
    <mergeCell ref="N1077:O1077"/>
    <mergeCell ref="Q1077:R1077"/>
    <mergeCell ref="S1077:T1077"/>
    <mergeCell ref="V1077:W1077"/>
    <mergeCell ref="X1077:Y1077"/>
    <mergeCell ref="AA1077:AB1077"/>
    <mergeCell ref="AC1077:AD1077"/>
    <mergeCell ref="AF1077:AG1077"/>
    <mergeCell ref="AH1077:AI1077"/>
    <mergeCell ref="AK1077:AL1077"/>
    <mergeCell ref="AM1077:AN1077"/>
    <mergeCell ref="AP1077:AQ1077"/>
    <mergeCell ref="AR1077:AS1077"/>
    <mergeCell ref="AU1077:AV1077"/>
    <mergeCell ref="AW1077:AX1077"/>
    <mergeCell ref="AZ1077:BA1077"/>
    <mergeCell ref="G1078:M1078"/>
    <mergeCell ref="N1078:O1078"/>
    <mergeCell ref="Q1078:R1078"/>
    <mergeCell ref="S1078:T1078"/>
    <mergeCell ref="V1078:W1078"/>
    <mergeCell ref="X1078:Y1078"/>
    <mergeCell ref="AA1078:AB1078"/>
    <mergeCell ref="AC1078:AD1078"/>
    <mergeCell ref="AF1078:AG1078"/>
    <mergeCell ref="AH1078:AI1078"/>
    <mergeCell ref="AK1078:AL1078"/>
    <mergeCell ref="AM1078:AN1078"/>
    <mergeCell ref="AP1078:AQ1078"/>
    <mergeCell ref="AR1078:AS1078"/>
    <mergeCell ref="AU1078:AV1078"/>
    <mergeCell ref="AW1078:AX1078"/>
    <mergeCell ref="AZ1078:BA1078"/>
    <mergeCell ref="G1079:M1079"/>
    <mergeCell ref="N1079:O1079"/>
    <mergeCell ref="Q1079:R1079"/>
    <mergeCell ref="S1079:T1079"/>
    <mergeCell ref="V1079:W1079"/>
    <mergeCell ref="X1079:Y1079"/>
    <mergeCell ref="AA1079:AB1079"/>
    <mergeCell ref="AC1079:AD1079"/>
    <mergeCell ref="AF1079:AG1079"/>
    <mergeCell ref="AH1079:AI1079"/>
    <mergeCell ref="AK1079:AL1079"/>
    <mergeCell ref="AM1079:AN1079"/>
    <mergeCell ref="AP1079:AQ1079"/>
    <mergeCell ref="AR1079:AS1079"/>
    <mergeCell ref="AU1079:AV1079"/>
    <mergeCell ref="AW1079:AX1079"/>
    <mergeCell ref="AZ1079:BA1079"/>
    <mergeCell ref="G1080:M1080"/>
    <mergeCell ref="N1080:O1080"/>
    <mergeCell ref="Q1080:R1080"/>
    <mergeCell ref="S1080:T1080"/>
    <mergeCell ref="V1080:W1080"/>
    <mergeCell ref="X1080:Y1080"/>
    <mergeCell ref="AA1080:AB1080"/>
    <mergeCell ref="AC1080:AD1080"/>
    <mergeCell ref="AF1080:AG1080"/>
    <mergeCell ref="AH1080:AI1080"/>
    <mergeCell ref="AK1080:AL1080"/>
    <mergeCell ref="AM1080:AN1080"/>
    <mergeCell ref="AP1080:AQ1080"/>
    <mergeCell ref="AR1080:AS1080"/>
    <mergeCell ref="AU1080:AV1080"/>
    <mergeCell ref="AW1080:AX1080"/>
    <mergeCell ref="AZ1080:BA1080"/>
    <mergeCell ref="G1081:M1081"/>
    <mergeCell ref="N1081:O1081"/>
    <mergeCell ref="Q1081:R1081"/>
    <mergeCell ref="S1081:T1081"/>
    <mergeCell ref="V1081:W1081"/>
    <mergeCell ref="X1081:Y1081"/>
    <mergeCell ref="AA1081:AB1081"/>
    <mergeCell ref="AC1081:AD1081"/>
    <mergeCell ref="AF1081:AG1081"/>
    <mergeCell ref="AH1081:AI1081"/>
    <mergeCell ref="AK1081:AL1081"/>
    <mergeCell ref="AM1081:AN1081"/>
    <mergeCell ref="AP1081:AQ1081"/>
    <mergeCell ref="AR1081:AS1081"/>
    <mergeCell ref="AU1081:AV1081"/>
    <mergeCell ref="AW1081:AX1081"/>
    <mergeCell ref="AZ1081:BA1081"/>
    <mergeCell ref="G1082:M1082"/>
    <mergeCell ref="N1082:O1082"/>
    <mergeCell ref="Q1082:R1082"/>
    <mergeCell ref="S1082:T1082"/>
    <mergeCell ref="V1082:W1082"/>
    <mergeCell ref="X1082:Y1082"/>
    <mergeCell ref="AA1082:AB1082"/>
    <mergeCell ref="AC1082:AD1082"/>
    <mergeCell ref="AF1082:AG1082"/>
    <mergeCell ref="AH1082:AI1082"/>
    <mergeCell ref="AK1082:AL1082"/>
    <mergeCell ref="AM1082:AN1082"/>
    <mergeCell ref="AP1082:AQ1082"/>
    <mergeCell ref="AR1082:AS1082"/>
    <mergeCell ref="AU1082:AV1082"/>
    <mergeCell ref="AW1082:AX1082"/>
    <mergeCell ref="AZ1082:BA1082"/>
    <mergeCell ref="G1083:M1083"/>
    <mergeCell ref="N1083:O1083"/>
    <mergeCell ref="Q1083:R1083"/>
    <mergeCell ref="S1083:T1083"/>
    <mergeCell ref="V1083:W1083"/>
    <mergeCell ref="X1083:Y1083"/>
    <mergeCell ref="AA1083:AB1083"/>
    <mergeCell ref="AC1083:AD1083"/>
    <mergeCell ref="AF1083:AG1083"/>
    <mergeCell ref="AH1083:AI1083"/>
    <mergeCell ref="AK1083:AL1083"/>
    <mergeCell ref="AM1083:AN1083"/>
    <mergeCell ref="AP1083:AQ1083"/>
    <mergeCell ref="AR1083:AS1083"/>
    <mergeCell ref="AU1083:AV1083"/>
    <mergeCell ref="AW1083:AX1083"/>
    <mergeCell ref="AZ1083:BA1083"/>
    <mergeCell ref="G1084:M1084"/>
    <mergeCell ref="N1084:O1084"/>
    <mergeCell ref="Q1084:R1084"/>
    <mergeCell ref="S1084:T1084"/>
    <mergeCell ref="V1084:W1084"/>
    <mergeCell ref="X1084:Y1084"/>
    <mergeCell ref="AA1084:AB1084"/>
    <mergeCell ref="AC1084:AD1084"/>
    <mergeCell ref="AF1084:AG1084"/>
    <mergeCell ref="AH1084:AI1084"/>
    <mergeCell ref="AK1084:AL1084"/>
    <mergeCell ref="AM1084:AN1084"/>
    <mergeCell ref="AP1084:AQ1084"/>
    <mergeCell ref="AR1084:AS1084"/>
    <mergeCell ref="AU1084:AV1084"/>
    <mergeCell ref="AW1084:AX1084"/>
    <mergeCell ref="AZ1084:BA1084"/>
    <mergeCell ref="G1085:M1085"/>
    <mergeCell ref="N1085:O1085"/>
    <mergeCell ref="Q1085:R1085"/>
    <mergeCell ref="S1085:T1085"/>
    <mergeCell ref="V1085:W1085"/>
    <mergeCell ref="X1085:Y1085"/>
    <mergeCell ref="AA1085:AB1085"/>
    <mergeCell ref="AC1085:AD1085"/>
    <mergeCell ref="AF1085:AG1085"/>
    <mergeCell ref="AH1085:AI1085"/>
    <mergeCell ref="AK1085:AL1085"/>
    <mergeCell ref="AM1085:AN1085"/>
    <mergeCell ref="AP1085:AQ1085"/>
    <mergeCell ref="AR1085:AS1085"/>
    <mergeCell ref="AU1085:AV1085"/>
    <mergeCell ref="AW1085:AX1085"/>
    <mergeCell ref="AZ1085:BA1085"/>
    <mergeCell ref="G1086:M1086"/>
    <mergeCell ref="N1086:O1086"/>
    <mergeCell ref="Q1086:R1086"/>
    <mergeCell ref="S1086:T1086"/>
    <mergeCell ref="V1086:W1086"/>
    <mergeCell ref="X1086:Y1086"/>
    <mergeCell ref="AA1086:AB1086"/>
    <mergeCell ref="AC1086:AD1086"/>
    <mergeCell ref="AF1086:AG1086"/>
    <mergeCell ref="AH1086:AI1086"/>
    <mergeCell ref="AK1086:AL1086"/>
    <mergeCell ref="AM1086:AN1086"/>
    <mergeCell ref="AP1086:AQ1086"/>
    <mergeCell ref="AR1086:AS1086"/>
    <mergeCell ref="AU1086:AV1086"/>
    <mergeCell ref="AW1086:AX1086"/>
    <mergeCell ref="AZ1086:BA1086"/>
    <mergeCell ref="G1087:M1087"/>
    <mergeCell ref="N1087:O1087"/>
    <mergeCell ref="Q1087:R1087"/>
    <mergeCell ref="S1087:T1087"/>
    <mergeCell ref="V1087:W1087"/>
    <mergeCell ref="X1087:Y1087"/>
    <mergeCell ref="AA1087:AB1087"/>
    <mergeCell ref="AC1087:AD1087"/>
    <mergeCell ref="AF1087:AG1087"/>
    <mergeCell ref="AH1087:AI1087"/>
    <mergeCell ref="AK1087:AL1087"/>
    <mergeCell ref="AM1087:AN1087"/>
    <mergeCell ref="AP1087:AQ1087"/>
    <mergeCell ref="AR1087:AS1087"/>
    <mergeCell ref="AU1087:AV1087"/>
    <mergeCell ref="AW1087:AX1087"/>
    <mergeCell ref="AZ1087:BA1087"/>
    <mergeCell ref="G1088:M1088"/>
    <mergeCell ref="N1088:O1088"/>
    <mergeCell ref="Q1088:R1088"/>
    <mergeCell ref="S1088:T1088"/>
    <mergeCell ref="V1088:W1088"/>
    <mergeCell ref="X1088:Y1088"/>
    <mergeCell ref="AA1088:AB1088"/>
    <mergeCell ref="AC1088:AD1088"/>
    <mergeCell ref="AF1088:AG1088"/>
    <mergeCell ref="AH1088:AI1088"/>
    <mergeCell ref="AK1088:AL1088"/>
    <mergeCell ref="AM1088:AN1088"/>
    <mergeCell ref="AP1088:AQ1088"/>
    <mergeCell ref="AR1088:AS1088"/>
    <mergeCell ref="AU1088:AV1088"/>
    <mergeCell ref="AW1088:AX1088"/>
    <mergeCell ref="AZ1088:BA1088"/>
    <mergeCell ref="G1089:M1089"/>
    <mergeCell ref="N1089:O1089"/>
    <mergeCell ref="Q1089:R1089"/>
    <mergeCell ref="S1089:T1089"/>
    <mergeCell ref="V1089:W1089"/>
    <mergeCell ref="X1089:Y1089"/>
    <mergeCell ref="AA1089:AB1089"/>
    <mergeCell ref="AC1089:AD1089"/>
    <mergeCell ref="AF1089:AG1089"/>
    <mergeCell ref="AH1089:AI1089"/>
    <mergeCell ref="AK1089:AL1089"/>
    <mergeCell ref="AM1089:AN1089"/>
    <mergeCell ref="AP1089:AQ1089"/>
    <mergeCell ref="AR1089:AS1089"/>
    <mergeCell ref="AU1089:AV1089"/>
    <mergeCell ref="AW1089:AX1089"/>
    <mergeCell ref="AZ1089:BA1089"/>
    <mergeCell ref="G1090:M1090"/>
    <mergeCell ref="N1090:O1090"/>
    <mergeCell ref="Q1090:R1090"/>
    <mergeCell ref="S1090:T1090"/>
    <mergeCell ref="V1090:W1090"/>
    <mergeCell ref="X1090:Y1090"/>
    <mergeCell ref="AA1090:AB1090"/>
    <mergeCell ref="AC1090:AD1090"/>
    <mergeCell ref="AF1090:AG1090"/>
    <mergeCell ref="AH1090:AI1090"/>
    <mergeCell ref="AK1090:AL1090"/>
    <mergeCell ref="AM1090:AN1090"/>
    <mergeCell ref="AP1090:AQ1090"/>
    <mergeCell ref="AR1090:AS1090"/>
    <mergeCell ref="AU1090:AV1090"/>
    <mergeCell ref="AW1090:AX1090"/>
    <mergeCell ref="AZ1090:BA1090"/>
    <mergeCell ref="G1091:M1091"/>
    <mergeCell ref="N1091:O1091"/>
    <mergeCell ref="Q1091:R1091"/>
    <mergeCell ref="S1091:T1091"/>
    <mergeCell ref="V1091:W1091"/>
    <mergeCell ref="X1091:Y1091"/>
    <mergeCell ref="AA1091:AB1091"/>
    <mergeCell ref="AC1091:AD1091"/>
    <mergeCell ref="AF1091:AG1091"/>
    <mergeCell ref="AH1091:AI1091"/>
    <mergeCell ref="AK1091:AL1091"/>
    <mergeCell ref="AM1091:AN1091"/>
    <mergeCell ref="AP1091:AQ1091"/>
    <mergeCell ref="AR1091:AS1091"/>
    <mergeCell ref="AU1091:AV1091"/>
    <mergeCell ref="AW1091:AX1091"/>
    <mergeCell ref="AZ1091:BA1091"/>
    <mergeCell ref="G1092:M1092"/>
    <mergeCell ref="N1092:O1092"/>
    <mergeCell ref="Q1092:R1092"/>
    <mergeCell ref="S1092:T1092"/>
    <mergeCell ref="V1092:W1092"/>
    <mergeCell ref="X1092:Y1092"/>
    <mergeCell ref="AA1092:AB1092"/>
    <mergeCell ref="AC1092:AD1092"/>
    <mergeCell ref="AF1092:AG1092"/>
    <mergeCell ref="AH1092:AI1092"/>
    <mergeCell ref="AK1092:AL1092"/>
    <mergeCell ref="AM1092:AN1092"/>
    <mergeCell ref="AP1092:AQ1092"/>
    <mergeCell ref="AR1092:AS1092"/>
    <mergeCell ref="AU1092:AV1092"/>
    <mergeCell ref="AW1092:AX1092"/>
    <mergeCell ref="AZ1092:BA1092"/>
    <mergeCell ref="G1093:M1093"/>
    <mergeCell ref="N1093:O1093"/>
    <mergeCell ref="Q1093:R1093"/>
    <mergeCell ref="S1093:T1093"/>
    <mergeCell ref="V1093:W1093"/>
    <mergeCell ref="X1093:Y1093"/>
    <mergeCell ref="AA1093:AB1093"/>
    <mergeCell ref="AC1093:AD1093"/>
    <mergeCell ref="AF1093:AG1093"/>
    <mergeCell ref="AH1093:AI1093"/>
    <mergeCell ref="AK1093:AL1093"/>
    <mergeCell ref="AM1093:AN1093"/>
    <mergeCell ref="AP1093:AQ1093"/>
    <mergeCell ref="AR1093:AS1093"/>
    <mergeCell ref="AU1093:AV1093"/>
    <mergeCell ref="AW1093:AX1093"/>
    <mergeCell ref="AZ1093:BA1093"/>
    <mergeCell ref="G1094:M1094"/>
    <mergeCell ref="N1094:O1094"/>
    <mergeCell ref="Q1094:R1094"/>
    <mergeCell ref="S1094:T1094"/>
    <mergeCell ref="V1094:W1094"/>
    <mergeCell ref="X1094:Y1094"/>
    <mergeCell ref="AA1094:AB1094"/>
    <mergeCell ref="AC1094:AD1094"/>
    <mergeCell ref="AF1094:AG1094"/>
    <mergeCell ref="AH1094:AI1094"/>
    <mergeCell ref="AK1094:AL1094"/>
    <mergeCell ref="AM1094:AN1094"/>
    <mergeCell ref="AP1094:AQ1094"/>
    <mergeCell ref="AR1094:AS1094"/>
    <mergeCell ref="AU1094:AV1094"/>
    <mergeCell ref="AW1094:AX1094"/>
    <mergeCell ref="AZ1094:BA1094"/>
    <mergeCell ref="G1095:M1095"/>
    <mergeCell ref="N1095:O1095"/>
    <mergeCell ref="Q1095:R1095"/>
    <mergeCell ref="S1095:T1095"/>
    <mergeCell ref="V1095:W1095"/>
    <mergeCell ref="X1095:Y1095"/>
    <mergeCell ref="AA1095:AB1095"/>
    <mergeCell ref="AC1095:AD1095"/>
    <mergeCell ref="AF1095:AG1095"/>
    <mergeCell ref="AH1095:AI1095"/>
    <mergeCell ref="AK1095:AL1095"/>
    <mergeCell ref="AM1095:AN1095"/>
    <mergeCell ref="AP1095:AQ1095"/>
    <mergeCell ref="AR1095:AS1095"/>
    <mergeCell ref="AU1095:AV1095"/>
    <mergeCell ref="AW1095:AX1095"/>
    <mergeCell ref="AZ1095:BA1095"/>
    <mergeCell ref="G1096:M1096"/>
    <mergeCell ref="N1096:O1096"/>
    <mergeCell ref="Q1096:R1096"/>
    <mergeCell ref="S1096:T1096"/>
    <mergeCell ref="V1096:W1096"/>
    <mergeCell ref="X1096:Y1096"/>
    <mergeCell ref="AA1096:AB1096"/>
    <mergeCell ref="AC1096:AD1096"/>
    <mergeCell ref="AF1096:AG1096"/>
    <mergeCell ref="AH1096:AI1096"/>
    <mergeCell ref="AK1096:AL1096"/>
    <mergeCell ref="AM1096:AN1096"/>
    <mergeCell ref="AP1096:AQ1096"/>
    <mergeCell ref="AR1096:AS1096"/>
    <mergeCell ref="AU1096:AV1096"/>
    <mergeCell ref="AW1096:AX1096"/>
    <mergeCell ref="AZ1096:BA1096"/>
    <mergeCell ref="G1097:M1097"/>
    <mergeCell ref="N1097:O1097"/>
    <mergeCell ref="Q1097:R1097"/>
    <mergeCell ref="S1097:T1097"/>
    <mergeCell ref="V1097:W1097"/>
    <mergeCell ref="X1097:Y1097"/>
    <mergeCell ref="AA1097:AB1097"/>
    <mergeCell ref="AC1097:AD1097"/>
    <mergeCell ref="AF1097:AG1097"/>
    <mergeCell ref="AH1097:AI1097"/>
    <mergeCell ref="AK1097:AL1097"/>
    <mergeCell ref="AM1097:AN1097"/>
    <mergeCell ref="AP1097:AQ1097"/>
    <mergeCell ref="AR1097:AS1097"/>
    <mergeCell ref="AU1097:AV1097"/>
    <mergeCell ref="AW1097:AX1097"/>
    <mergeCell ref="AZ1097:BA1097"/>
    <mergeCell ref="G1098:M1098"/>
    <mergeCell ref="N1098:O1098"/>
    <mergeCell ref="Q1098:R1098"/>
    <mergeCell ref="S1098:T1098"/>
    <mergeCell ref="V1098:W1098"/>
    <mergeCell ref="X1098:Y1098"/>
    <mergeCell ref="AA1098:AB1098"/>
    <mergeCell ref="AC1098:AD1098"/>
    <mergeCell ref="AF1098:AG1098"/>
    <mergeCell ref="AH1098:AI1098"/>
    <mergeCell ref="AK1098:AL1098"/>
    <mergeCell ref="AM1098:AN1098"/>
    <mergeCell ref="AP1098:AQ1098"/>
    <mergeCell ref="AR1098:AS1098"/>
    <mergeCell ref="AU1098:AV1098"/>
    <mergeCell ref="AW1098:AX1098"/>
    <mergeCell ref="AZ1098:BA1098"/>
    <mergeCell ref="G1099:M1099"/>
    <mergeCell ref="N1099:O1099"/>
    <mergeCell ref="Q1099:R1099"/>
    <mergeCell ref="S1099:T1099"/>
    <mergeCell ref="V1099:W1099"/>
    <mergeCell ref="X1099:Y1099"/>
    <mergeCell ref="AA1099:AB1099"/>
    <mergeCell ref="AC1099:AD1099"/>
    <mergeCell ref="AF1099:AG1099"/>
    <mergeCell ref="AH1099:AI1099"/>
    <mergeCell ref="AK1099:AL1099"/>
    <mergeCell ref="AM1099:AN1099"/>
    <mergeCell ref="AP1099:AQ1099"/>
    <mergeCell ref="AR1099:AS1099"/>
    <mergeCell ref="AU1099:AV1099"/>
    <mergeCell ref="AW1099:AX1099"/>
    <mergeCell ref="AZ1099:BA1099"/>
    <mergeCell ref="G1100:M1100"/>
    <mergeCell ref="N1100:O1100"/>
    <mergeCell ref="Q1100:R1100"/>
    <mergeCell ref="S1100:T1100"/>
    <mergeCell ref="V1100:W1100"/>
    <mergeCell ref="X1100:Y1100"/>
    <mergeCell ref="AA1100:AB1100"/>
    <mergeCell ref="AC1100:AD1100"/>
    <mergeCell ref="AF1100:AG1100"/>
    <mergeCell ref="AH1100:AI1100"/>
    <mergeCell ref="AK1100:AL1100"/>
    <mergeCell ref="AM1100:AN1100"/>
    <mergeCell ref="AP1100:AQ1100"/>
    <mergeCell ref="AR1100:AS1100"/>
    <mergeCell ref="AU1100:AV1100"/>
    <mergeCell ref="AW1100:AX1100"/>
    <mergeCell ref="AZ1100:BA1100"/>
    <mergeCell ref="G1101:M1101"/>
    <mergeCell ref="N1101:O1101"/>
    <mergeCell ref="Q1101:R1101"/>
    <mergeCell ref="S1101:T1101"/>
    <mergeCell ref="V1101:W1101"/>
    <mergeCell ref="X1101:Y1101"/>
    <mergeCell ref="AA1101:AB1101"/>
    <mergeCell ref="AC1101:AD1101"/>
    <mergeCell ref="AF1101:AG1101"/>
    <mergeCell ref="AH1101:AI1101"/>
    <mergeCell ref="AK1101:AL1101"/>
    <mergeCell ref="AM1101:AN1101"/>
    <mergeCell ref="AP1101:AQ1101"/>
    <mergeCell ref="AR1101:AS1101"/>
    <mergeCell ref="AU1101:AV1101"/>
    <mergeCell ref="AW1101:AX1101"/>
    <mergeCell ref="AZ1101:BA1101"/>
    <mergeCell ref="G1102:M1102"/>
    <mergeCell ref="N1102:O1102"/>
    <mergeCell ref="Q1102:R1102"/>
    <mergeCell ref="S1102:T1102"/>
    <mergeCell ref="V1102:W1102"/>
    <mergeCell ref="X1102:Y1102"/>
    <mergeCell ref="AA1102:AB1102"/>
    <mergeCell ref="AC1102:AD1102"/>
    <mergeCell ref="AF1102:AG1102"/>
    <mergeCell ref="AH1102:AI1102"/>
    <mergeCell ref="AK1102:AL1102"/>
    <mergeCell ref="AM1102:AN1102"/>
    <mergeCell ref="AP1102:AQ1102"/>
    <mergeCell ref="AR1102:AS1102"/>
    <mergeCell ref="AU1102:AV1102"/>
    <mergeCell ref="AW1102:AX1102"/>
    <mergeCell ref="AZ1102:BA1102"/>
    <mergeCell ref="G1103:M1103"/>
    <mergeCell ref="N1103:O1103"/>
    <mergeCell ref="Q1103:R1103"/>
    <mergeCell ref="S1103:T1103"/>
    <mergeCell ref="V1103:W1103"/>
    <mergeCell ref="X1103:Y1103"/>
    <mergeCell ref="AA1103:AB1103"/>
    <mergeCell ref="AC1103:AD1103"/>
    <mergeCell ref="AF1103:AG1103"/>
    <mergeCell ref="AH1103:AI1103"/>
    <mergeCell ref="AK1103:AL1103"/>
    <mergeCell ref="AM1103:AN1103"/>
    <mergeCell ref="AP1103:AQ1103"/>
    <mergeCell ref="AR1103:AS1103"/>
    <mergeCell ref="AU1103:AV1103"/>
    <mergeCell ref="AW1103:AX1103"/>
    <mergeCell ref="AZ1103:BA1103"/>
    <mergeCell ref="G1104:M1104"/>
    <mergeCell ref="N1104:O1104"/>
    <mergeCell ref="Q1104:R1104"/>
    <mergeCell ref="S1104:T1104"/>
    <mergeCell ref="V1104:W1104"/>
    <mergeCell ref="X1104:Y1104"/>
    <mergeCell ref="AA1104:AB1104"/>
    <mergeCell ref="AC1104:AD1104"/>
    <mergeCell ref="AF1104:AG1104"/>
    <mergeCell ref="AH1104:AI1104"/>
    <mergeCell ref="AK1104:AL1104"/>
    <mergeCell ref="AM1104:AN1104"/>
    <mergeCell ref="AP1104:AQ1104"/>
    <mergeCell ref="AR1104:AS1104"/>
    <mergeCell ref="AU1104:AV1104"/>
    <mergeCell ref="AW1104:AX1104"/>
    <mergeCell ref="AZ1104:BA1104"/>
    <mergeCell ref="G1105:M1105"/>
    <mergeCell ref="N1105:O1105"/>
    <mergeCell ref="Q1105:R1105"/>
    <mergeCell ref="S1105:T1105"/>
    <mergeCell ref="V1105:W1105"/>
    <mergeCell ref="X1105:Y1105"/>
    <mergeCell ref="AA1105:AB1105"/>
    <mergeCell ref="AC1105:AD1105"/>
    <mergeCell ref="AF1105:AG1105"/>
    <mergeCell ref="AH1105:AI1105"/>
    <mergeCell ref="AK1105:AL1105"/>
    <mergeCell ref="AM1105:AN1105"/>
    <mergeCell ref="AP1105:AQ1105"/>
    <mergeCell ref="AR1105:AS1105"/>
    <mergeCell ref="AU1105:AV1105"/>
    <mergeCell ref="AW1105:AX1105"/>
    <mergeCell ref="AZ1105:BA1105"/>
    <mergeCell ref="G1106:M1106"/>
    <mergeCell ref="N1106:O1106"/>
    <mergeCell ref="Q1106:R1106"/>
    <mergeCell ref="S1106:T1106"/>
    <mergeCell ref="V1106:W1106"/>
    <mergeCell ref="X1106:Y1106"/>
    <mergeCell ref="AA1106:AB1106"/>
    <mergeCell ref="AC1106:AD1106"/>
    <mergeCell ref="AF1106:AG1106"/>
    <mergeCell ref="AH1106:AI1106"/>
    <mergeCell ref="AK1106:AL1106"/>
    <mergeCell ref="AM1106:AN1106"/>
    <mergeCell ref="AP1106:AQ1106"/>
    <mergeCell ref="AR1106:AS1106"/>
    <mergeCell ref="AU1106:AV1106"/>
    <mergeCell ref="AW1106:AX1106"/>
    <mergeCell ref="AZ1106:BA1106"/>
    <mergeCell ref="G1107:M1107"/>
    <mergeCell ref="N1107:O1107"/>
    <mergeCell ref="Q1107:R1107"/>
    <mergeCell ref="S1107:T1107"/>
    <mergeCell ref="V1107:W1107"/>
    <mergeCell ref="X1107:Y1107"/>
    <mergeCell ref="AA1107:AB1107"/>
    <mergeCell ref="AC1107:AD1107"/>
    <mergeCell ref="AF1107:AG1107"/>
    <mergeCell ref="AH1107:AI1107"/>
    <mergeCell ref="AK1107:AL1107"/>
    <mergeCell ref="AM1107:AN1107"/>
    <mergeCell ref="AP1107:AQ1107"/>
    <mergeCell ref="AR1107:AS1107"/>
    <mergeCell ref="AU1107:AV1107"/>
    <mergeCell ref="AW1107:AX1107"/>
    <mergeCell ref="AZ1107:BA1107"/>
    <mergeCell ref="G1108:M1108"/>
    <mergeCell ref="N1108:O1108"/>
    <mergeCell ref="Q1108:R1108"/>
    <mergeCell ref="S1108:T1108"/>
    <mergeCell ref="V1108:W1108"/>
    <mergeCell ref="X1108:Y1108"/>
    <mergeCell ref="AA1108:AB1108"/>
    <mergeCell ref="AC1108:AD1108"/>
    <mergeCell ref="AF1108:AG1108"/>
    <mergeCell ref="AH1108:AI1108"/>
    <mergeCell ref="AK1108:AL1108"/>
    <mergeCell ref="AM1108:AN1108"/>
    <mergeCell ref="AP1108:AQ1108"/>
    <mergeCell ref="AR1108:AS1108"/>
    <mergeCell ref="AU1108:AV1108"/>
    <mergeCell ref="AW1108:AX1108"/>
    <mergeCell ref="AZ1108:BA1108"/>
    <mergeCell ref="G1109:M1109"/>
    <mergeCell ref="N1109:O1109"/>
    <mergeCell ref="Q1109:R1109"/>
    <mergeCell ref="S1109:T1109"/>
    <mergeCell ref="V1109:W1109"/>
    <mergeCell ref="X1109:Y1109"/>
    <mergeCell ref="AA1109:AB1109"/>
    <mergeCell ref="AC1109:AD1109"/>
    <mergeCell ref="AF1109:AG1109"/>
    <mergeCell ref="AH1109:AI1109"/>
    <mergeCell ref="AK1109:AL1109"/>
    <mergeCell ref="AM1109:AN1109"/>
    <mergeCell ref="AP1109:AQ1109"/>
    <mergeCell ref="AR1109:AS1109"/>
    <mergeCell ref="AU1109:AV1109"/>
    <mergeCell ref="AW1109:AX1109"/>
    <mergeCell ref="AZ1109:BA1109"/>
    <mergeCell ref="G1110:M1110"/>
    <mergeCell ref="N1110:O1110"/>
    <mergeCell ref="Q1110:R1110"/>
    <mergeCell ref="S1110:T1110"/>
    <mergeCell ref="V1110:W1110"/>
    <mergeCell ref="X1110:Y1110"/>
    <mergeCell ref="AA1110:AB1110"/>
    <mergeCell ref="AC1110:AD1110"/>
    <mergeCell ref="AF1110:AG1110"/>
    <mergeCell ref="AH1110:AI1110"/>
    <mergeCell ref="AK1110:AL1110"/>
    <mergeCell ref="AM1110:AN1110"/>
    <mergeCell ref="AP1110:AQ1110"/>
    <mergeCell ref="AR1110:AS1110"/>
    <mergeCell ref="AU1110:AV1110"/>
    <mergeCell ref="AW1110:AX1110"/>
    <mergeCell ref="AZ1110:BA1110"/>
    <mergeCell ref="G1111:M1111"/>
    <mergeCell ref="N1111:O1111"/>
    <mergeCell ref="Q1111:R1111"/>
    <mergeCell ref="S1111:T1111"/>
    <mergeCell ref="V1111:W1111"/>
    <mergeCell ref="X1111:Y1111"/>
    <mergeCell ref="AA1111:AB1111"/>
    <mergeCell ref="AC1111:AD1111"/>
    <mergeCell ref="AF1111:AG1111"/>
    <mergeCell ref="AH1111:AI1111"/>
    <mergeCell ref="AK1111:AL1111"/>
    <mergeCell ref="AM1111:AN1111"/>
    <mergeCell ref="AP1111:AQ1111"/>
    <mergeCell ref="AR1111:AS1111"/>
    <mergeCell ref="AU1111:AV1111"/>
    <mergeCell ref="AW1111:AX1111"/>
    <mergeCell ref="AZ1111:BA1111"/>
    <mergeCell ref="G1112:M1112"/>
    <mergeCell ref="N1112:O1112"/>
    <mergeCell ref="Q1112:R1112"/>
    <mergeCell ref="S1112:T1112"/>
    <mergeCell ref="V1112:W1112"/>
    <mergeCell ref="X1112:Y1112"/>
    <mergeCell ref="AA1112:AB1112"/>
    <mergeCell ref="AC1112:AD1112"/>
    <mergeCell ref="AF1112:AG1112"/>
    <mergeCell ref="AH1112:AI1112"/>
    <mergeCell ref="AK1112:AL1112"/>
    <mergeCell ref="AM1112:AN1112"/>
    <mergeCell ref="AP1112:AQ1112"/>
    <mergeCell ref="AR1112:AS1112"/>
    <mergeCell ref="AU1112:AV1112"/>
    <mergeCell ref="AW1112:AX1112"/>
    <mergeCell ref="AZ1112:BA1112"/>
    <mergeCell ref="G1113:M1113"/>
    <mergeCell ref="N1113:O1113"/>
    <mergeCell ref="Q1113:R1113"/>
    <mergeCell ref="S1113:T1113"/>
    <mergeCell ref="V1113:W1113"/>
    <mergeCell ref="X1113:Y1113"/>
    <mergeCell ref="AA1113:AB1113"/>
    <mergeCell ref="AC1113:AD1113"/>
    <mergeCell ref="AF1113:AG1113"/>
    <mergeCell ref="AH1113:AI1113"/>
    <mergeCell ref="AK1113:AL1113"/>
    <mergeCell ref="AM1113:AN1113"/>
    <mergeCell ref="AP1113:AQ1113"/>
    <mergeCell ref="AR1113:AS1113"/>
    <mergeCell ref="AU1113:AV1113"/>
    <mergeCell ref="AW1113:AX1113"/>
    <mergeCell ref="AZ1113:BA1113"/>
    <mergeCell ref="G1114:M1114"/>
    <mergeCell ref="N1114:O1114"/>
    <mergeCell ref="Q1114:R1114"/>
    <mergeCell ref="S1114:T1114"/>
    <mergeCell ref="V1114:W1114"/>
    <mergeCell ref="X1114:Y1114"/>
    <mergeCell ref="AA1114:AB1114"/>
    <mergeCell ref="AC1114:AD1114"/>
    <mergeCell ref="AF1114:AG1114"/>
    <mergeCell ref="AH1114:AI1114"/>
    <mergeCell ref="AK1114:AL1114"/>
    <mergeCell ref="AM1114:AN1114"/>
    <mergeCell ref="AP1114:AQ1114"/>
    <mergeCell ref="AR1114:AS1114"/>
    <mergeCell ref="AU1114:AV1114"/>
    <mergeCell ref="AW1114:AX1114"/>
    <mergeCell ref="AZ1114:BA1114"/>
    <mergeCell ref="G1115:M1115"/>
    <mergeCell ref="N1115:O1115"/>
    <mergeCell ref="Q1115:R1115"/>
    <mergeCell ref="S1115:T1115"/>
    <mergeCell ref="V1115:W1115"/>
    <mergeCell ref="X1115:Y1115"/>
    <mergeCell ref="AA1115:AB1115"/>
    <mergeCell ref="AC1115:AD1115"/>
    <mergeCell ref="AF1115:AG1115"/>
    <mergeCell ref="AH1115:AI1115"/>
    <mergeCell ref="AK1115:AL1115"/>
    <mergeCell ref="AM1115:AN1115"/>
    <mergeCell ref="AP1115:AQ1115"/>
    <mergeCell ref="AR1115:AS1115"/>
    <mergeCell ref="AU1115:AV1115"/>
    <mergeCell ref="AW1115:AX1115"/>
    <mergeCell ref="AZ1115:BA1115"/>
    <mergeCell ref="G1116:M1116"/>
    <mergeCell ref="N1116:O1116"/>
    <mergeCell ref="Q1116:R1116"/>
    <mergeCell ref="S1116:T1116"/>
    <mergeCell ref="V1116:W1116"/>
    <mergeCell ref="X1116:Y1116"/>
    <mergeCell ref="AA1116:AB1116"/>
    <mergeCell ref="AC1116:AD1116"/>
    <mergeCell ref="AF1116:AG1116"/>
    <mergeCell ref="AH1116:AI1116"/>
    <mergeCell ref="AK1116:AL1116"/>
    <mergeCell ref="AM1116:AN1116"/>
    <mergeCell ref="AP1116:AQ1116"/>
    <mergeCell ref="AR1116:AS1116"/>
    <mergeCell ref="AU1116:AV1116"/>
    <mergeCell ref="AW1116:AX1116"/>
    <mergeCell ref="AZ1116:BA1116"/>
    <mergeCell ref="G1117:M1117"/>
    <mergeCell ref="N1117:O1117"/>
    <mergeCell ref="Q1117:R1117"/>
    <mergeCell ref="S1117:T1117"/>
    <mergeCell ref="V1117:W1117"/>
    <mergeCell ref="X1117:Y1117"/>
    <mergeCell ref="AA1117:AB1117"/>
    <mergeCell ref="AC1117:AD1117"/>
    <mergeCell ref="AF1117:AG1117"/>
    <mergeCell ref="AH1117:AI1117"/>
    <mergeCell ref="AK1117:AL1117"/>
    <mergeCell ref="AM1117:AN1117"/>
    <mergeCell ref="AP1117:AQ1117"/>
    <mergeCell ref="AR1117:AS1117"/>
    <mergeCell ref="AU1117:AV1117"/>
    <mergeCell ref="AW1117:AX1117"/>
    <mergeCell ref="AZ1117:BA1117"/>
    <mergeCell ref="G1118:M1118"/>
    <mergeCell ref="N1118:O1118"/>
    <mergeCell ref="Q1118:R1118"/>
    <mergeCell ref="S1118:T1118"/>
    <mergeCell ref="V1118:W1118"/>
    <mergeCell ref="X1118:Y1118"/>
    <mergeCell ref="AA1118:AB1118"/>
    <mergeCell ref="AC1118:AD1118"/>
    <mergeCell ref="AF1118:AG1118"/>
    <mergeCell ref="AH1118:AI1118"/>
    <mergeCell ref="AK1118:AL1118"/>
    <mergeCell ref="AM1118:AN1118"/>
    <mergeCell ref="AP1118:AQ1118"/>
    <mergeCell ref="AR1118:AS1118"/>
    <mergeCell ref="AU1118:AV1118"/>
    <mergeCell ref="AW1118:AX1118"/>
    <mergeCell ref="AZ1118:BA1118"/>
    <mergeCell ref="G1119:M1119"/>
    <mergeCell ref="N1119:O1119"/>
    <mergeCell ref="Q1119:R1119"/>
    <mergeCell ref="S1119:T1119"/>
    <mergeCell ref="V1119:W1119"/>
    <mergeCell ref="X1119:Y1119"/>
    <mergeCell ref="AA1119:AB1119"/>
    <mergeCell ref="AC1119:AD1119"/>
    <mergeCell ref="AF1119:AG1119"/>
    <mergeCell ref="AH1119:AI1119"/>
    <mergeCell ref="AK1119:AL1119"/>
    <mergeCell ref="AM1119:AN1119"/>
    <mergeCell ref="AP1119:AQ1119"/>
    <mergeCell ref="AR1119:AS1119"/>
    <mergeCell ref="AU1119:AV1119"/>
    <mergeCell ref="AW1119:AX1119"/>
    <mergeCell ref="AZ1119:BA1119"/>
    <mergeCell ref="G1120:M1120"/>
    <mergeCell ref="N1120:O1120"/>
    <mergeCell ref="Q1120:R1120"/>
    <mergeCell ref="S1120:T1120"/>
    <mergeCell ref="V1120:W1120"/>
    <mergeCell ref="X1120:Y1120"/>
    <mergeCell ref="AA1120:AB1120"/>
    <mergeCell ref="AC1120:AD1120"/>
    <mergeCell ref="AF1120:AG1120"/>
    <mergeCell ref="AH1120:AI1120"/>
    <mergeCell ref="AK1120:AL1120"/>
    <mergeCell ref="AM1120:AN1120"/>
    <mergeCell ref="AP1120:AQ1120"/>
    <mergeCell ref="AR1120:AS1120"/>
    <mergeCell ref="AU1120:AV1120"/>
    <mergeCell ref="AW1120:AX1120"/>
    <mergeCell ref="AZ1120:BA1120"/>
    <mergeCell ref="G1121:M1121"/>
    <mergeCell ref="N1121:O1121"/>
    <mergeCell ref="Q1121:R1121"/>
    <mergeCell ref="S1121:T1121"/>
    <mergeCell ref="V1121:W1121"/>
    <mergeCell ref="X1121:Y1121"/>
    <mergeCell ref="AA1121:AB1121"/>
    <mergeCell ref="AC1121:AD1121"/>
    <mergeCell ref="AF1121:AG1121"/>
    <mergeCell ref="AH1121:AI1121"/>
    <mergeCell ref="AK1121:AL1121"/>
    <mergeCell ref="AM1121:AN1121"/>
    <mergeCell ref="AP1121:AQ1121"/>
    <mergeCell ref="AR1121:AS1121"/>
    <mergeCell ref="AU1121:AV1121"/>
    <mergeCell ref="AW1121:AX1121"/>
    <mergeCell ref="AZ1121:BA1121"/>
    <mergeCell ref="G1122:M1122"/>
    <mergeCell ref="N1122:O1122"/>
    <mergeCell ref="Q1122:R1122"/>
    <mergeCell ref="S1122:T1122"/>
    <mergeCell ref="V1122:W1122"/>
    <mergeCell ref="X1122:Y1122"/>
    <mergeCell ref="AA1122:AB1122"/>
    <mergeCell ref="AC1122:AD1122"/>
    <mergeCell ref="AF1122:AG1122"/>
    <mergeCell ref="AH1122:AI1122"/>
    <mergeCell ref="AK1122:AL1122"/>
    <mergeCell ref="AM1122:AN1122"/>
    <mergeCell ref="AP1122:AQ1122"/>
    <mergeCell ref="AR1122:AS1122"/>
    <mergeCell ref="AU1122:AV1122"/>
    <mergeCell ref="AW1122:AX1122"/>
    <mergeCell ref="AZ1122:BA1122"/>
    <mergeCell ref="G1123:M1123"/>
    <mergeCell ref="N1123:O1123"/>
    <mergeCell ref="Q1123:R1123"/>
    <mergeCell ref="S1123:T1123"/>
    <mergeCell ref="V1123:W1123"/>
    <mergeCell ref="X1123:Y1123"/>
    <mergeCell ref="AA1123:AB1123"/>
    <mergeCell ref="AC1123:AD1123"/>
    <mergeCell ref="AF1123:AG1123"/>
    <mergeCell ref="AH1123:AI1123"/>
    <mergeCell ref="AK1123:AL1123"/>
    <mergeCell ref="AM1123:AN1123"/>
    <mergeCell ref="AP1123:AQ1123"/>
    <mergeCell ref="AR1123:AS1123"/>
    <mergeCell ref="AU1123:AV1123"/>
    <mergeCell ref="AW1123:AX1123"/>
    <mergeCell ref="AZ1123:BA1123"/>
    <mergeCell ref="G1124:M1124"/>
    <mergeCell ref="N1124:O1124"/>
    <mergeCell ref="Q1124:R1124"/>
    <mergeCell ref="S1124:T1124"/>
    <mergeCell ref="V1124:W1124"/>
    <mergeCell ref="X1124:Y1124"/>
    <mergeCell ref="AA1124:AB1124"/>
    <mergeCell ref="AC1124:AD1124"/>
    <mergeCell ref="AF1124:AG1124"/>
    <mergeCell ref="AH1124:AI1124"/>
    <mergeCell ref="AK1124:AL1124"/>
    <mergeCell ref="AM1124:AN1124"/>
    <mergeCell ref="AP1124:AQ1124"/>
    <mergeCell ref="AR1124:AS1124"/>
    <mergeCell ref="AU1124:AV1124"/>
    <mergeCell ref="AW1124:AX1124"/>
    <mergeCell ref="AZ1124:BA1124"/>
    <mergeCell ref="G1125:M1125"/>
    <mergeCell ref="N1125:O1125"/>
    <mergeCell ref="Q1125:R1125"/>
    <mergeCell ref="S1125:T1125"/>
    <mergeCell ref="V1125:W1125"/>
    <mergeCell ref="X1125:Y1125"/>
    <mergeCell ref="AA1125:AB1125"/>
    <mergeCell ref="AC1125:AD1125"/>
    <mergeCell ref="AF1125:AG1125"/>
    <mergeCell ref="AH1125:AI1125"/>
    <mergeCell ref="AK1125:AL1125"/>
    <mergeCell ref="AM1125:AN1125"/>
    <mergeCell ref="AP1125:AQ1125"/>
    <mergeCell ref="AR1125:AS1125"/>
    <mergeCell ref="AU1125:AV1125"/>
    <mergeCell ref="AW1125:AX1125"/>
    <mergeCell ref="AZ1125:BA1125"/>
    <mergeCell ref="G1126:M1126"/>
    <mergeCell ref="N1126:O1126"/>
    <mergeCell ref="Q1126:R1126"/>
    <mergeCell ref="S1126:T1126"/>
    <mergeCell ref="V1126:W1126"/>
    <mergeCell ref="X1126:Y1126"/>
    <mergeCell ref="AA1126:AB1126"/>
    <mergeCell ref="AC1126:AD1126"/>
    <mergeCell ref="AF1126:AG1126"/>
    <mergeCell ref="AH1126:AI1126"/>
    <mergeCell ref="AK1126:AL1126"/>
    <mergeCell ref="AM1126:AN1126"/>
    <mergeCell ref="AP1126:AQ1126"/>
    <mergeCell ref="AR1126:AS1126"/>
    <mergeCell ref="AU1126:AV1126"/>
    <mergeCell ref="AW1126:AX1126"/>
    <mergeCell ref="AZ1126:BA1126"/>
    <mergeCell ref="G1127:M1127"/>
    <mergeCell ref="N1127:O1127"/>
    <mergeCell ref="Q1127:R1127"/>
    <mergeCell ref="S1127:T1127"/>
    <mergeCell ref="V1127:W1127"/>
    <mergeCell ref="X1127:Y1127"/>
    <mergeCell ref="AA1127:AB1127"/>
    <mergeCell ref="AC1127:AD1127"/>
    <mergeCell ref="AF1127:AG1127"/>
    <mergeCell ref="AH1127:AI1127"/>
    <mergeCell ref="AK1127:AL1127"/>
    <mergeCell ref="AM1127:AN1127"/>
    <mergeCell ref="AP1127:AQ1127"/>
    <mergeCell ref="AR1127:AS1127"/>
    <mergeCell ref="AU1127:AV1127"/>
    <mergeCell ref="AW1127:AX1127"/>
    <mergeCell ref="AZ1127:BA1127"/>
    <mergeCell ref="G1128:M1128"/>
    <mergeCell ref="N1128:O1128"/>
    <mergeCell ref="Q1128:R1128"/>
    <mergeCell ref="S1128:T1128"/>
    <mergeCell ref="V1128:W1128"/>
    <mergeCell ref="X1128:Y1128"/>
    <mergeCell ref="AA1128:AB1128"/>
    <mergeCell ref="AC1128:AD1128"/>
    <mergeCell ref="AF1128:AG1128"/>
    <mergeCell ref="AH1128:AI1128"/>
    <mergeCell ref="AK1128:AL1128"/>
    <mergeCell ref="AM1128:AN1128"/>
    <mergeCell ref="AP1128:AQ1128"/>
    <mergeCell ref="AR1128:AS1128"/>
    <mergeCell ref="AU1128:AV1128"/>
    <mergeCell ref="AW1128:AX1128"/>
    <mergeCell ref="AZ1128:BA1128"/>
    <mergeCell ref="G1129:M1129"/>
    <mergeCell ref="N1129:O1129"/>
    <mergeCell ref="Q1129:R1129"/>
    <mergeCell ref="S1129:T1129"/>
    <mergeCell ref="V1129:W1129"/>
    <mergeCell ref="X1129:Y1129"/>
    <mergeCell ref="AA1129:AB1129"/>
    <mergeCell ref="AC1129:AD1129"/>
    <mergeCell ref="AF1129:AG1129"/>
    <mergeCell ref="AH1129:AI1129"/>
    <mergeCell ref="AK1129:AL1129"/>
    <mergeCell ref="AM1129:AN1129"/>
    <mergeCell ref="AP1129:AQ1129"/>
    <mergeCell ref="AR1129:AS1129"/>
    <mergeCell ref="AU1129:AV1129"/>
    <mergeCell ref="AW1129:AX1129"/>
    <mergeCell ref="AZ1129:BA1129"/>
    <mergeCell ref="G1130:M1130"/>
    <mergeCell ref="N1130:O1130"/>
    <mergeCell ref="Q1130:R1130"/>
    <mergeCell ref="S1130:T1130"/>
    <mergeCell ref="V1130:W1130"/>
    <mergeCell ref="X1130:Y1130"/>
    <mergeCell ref="AA1130:AB1130"/>
    <mergeCell ref="AC1130:AD1130"/>
    <mergeCell ref="AF1130:AG1130"/>
    <mergeCell ref="AH1130:AI1130"/>
    <mergeCell ref="AK1130:AL1130"/>
    <mergeCell ref="AM1130:AN1130"/>
    <mergeCell ref="AP1130:AQ1130"/>
    <mergeCell ref="AR1130:AS1130"/>
    <mergeCell ref="AU1130:AV1130"/>
    <mergeCell ref="AW1130:AX1130"/>
    <mergeCell ref="AZ1130:BA1130"/>
    <mergeCell ref="G1131:M1131"/>
    <mergeCell ref="N1131:O1131"/>
    <mergeCell ref="Q1131:R1131"/>
    <mergeCell ref="S1131:T1131"/>
    <mergeCell ref="V1131:W1131"/>
    <mergeCell ref="X1131:Y1131"/>
    <mergeCell ref="AA1131:AB1131"/>
    <mergeCell ref="AC1131:AD1131"/>
    <mergeCell ref="AF1131:AG1131"/>
    <mergeCell ref="AH1131:AI1131"/>
    <mergeCell ref="AK1131:AL1131"/>
    <mergeCell ref="AM1131:AN1131"/>
    <mergeCell ref="AP1131:AQ1131"/>
    <mergeCell ref="AR1131:AS1131"/>
    <mergeCell ref="AU1131:AV1131"/>
    <mergeCell ref="AW1131:AX1131"/>
    <mergeCell ref="AZ1131:BA1131"/>
    <mergeCell ref="G1132:M1132"/>
    <mergeCell ref="N1132:O1132"/>
    <mergeCell ref="Q1132:R1132"/>
    <mergeCell ref="S1132:T1132"/>
    <mergeCell ref="V1132:W1132"/>
    <mergeCell ref="X1132:Y1132"/>
    <mergeCell ref="AA1132:AB1132"/>
    <mergeCell ref="AC1132:AD1132"/>
    <mergeCell ref="AF1132:AG1132"/>
    <mergeCell ref="AH1132:AI1132"/>
    <mergeCell ref="AK1132:AL1132"/>
    <mergeCell ref="AM1132:AN1132"/>
    <mergeCell ref="AP1132:AQ1132"/>
    <mergeCell ref="AR1132:AS1132"/>
    <mergeCell ref="AU1132:AV1132"/>
    <mergeCell ref="AW1132:AX1132"/>
    <mergeCell ref="AZ1132:BA1132"/>
    <mergeCell ref="G1133:M1133"/>
    <mergeCell ref="N1133:O1133"/>
    <mergeCell ref="Q1133:R1133"/>
    <mergeCell ref="S1133:T1133"/>
    <mergeCell ref="V1133:W1133"/>
    <mergeCell ref="X1133:Y1133"/>
    <mergeCell ref="AA1133:AB1133"/>
    <mergeCell ref="AC1133:AD1133"/>
    <mergeCell ref="AF1133:AG1133"/>
    <mergeCell ref="AH1133:AI1133"/>
    <mergeCell ref="AK1133:AL1133"/>
    <mergeCell ref="AM1133:AN1133"/>
    <mergeCell ref="AP1133:AQ1133"/>
    <mergeCell ref="AR1133:AS1133"/>
    <mergeCell ref="AU1133:AV1133"/>
    <mergeCell ref="AW1133:AX1133"/>
    <mergeCell ref="AZ1133:BA1133"/>
    <mergeCell ref="G1134:M1134"/>
    <mergeCell ref="N1134:O1134"/>
    <mergeCell ref="Q1134:R1134"/>
    <mergeCell ref="S1134:T1134"/>
    <mergeCell ref="V1134:W1134"/>
    <mergeCell ref="X1134:Y1134"/>
    <mergeCell ref="AA1134:AB1134"/>
    <mergeCell ref="AC1134:AD1134"/>
    <mergeCell ref="AF1134:AG1134"/>
    <mergeCell ref="AH1134:AI1134"/>
    <mergeCell ref="AK1134:AL1134"/>
    <mergeCell ref="AM1134:AN1134"/>
    <mergeCell ref="AP1134:AQ1134"/>
    <mergeCell ref="AR1134:AS1134"/>
    <mergeCell ref="AU1134:AV1134"/>
    <mergeCell ref="AW1134:AX1134"/>
    <mergeCell ref="AZ1134:BA1134"/>
    <mergeCell ref="G1135:M1135"/>
    <mergeCell ref="N1135:O1135"/>
    <mergeCell ref="Q1135:R1135"/>
    <mergeCell ref="S1135:T1135"/>
    <mergeCell ref="V1135:W1135"/>
    <mergeCell ref="X1135:Y1135"/>
    <mergeCell ref="AA1135:AB1135"/>
    <mergeCell ref="AC1135:AD1135"/>
    <mergeCell ref="AF1135:AG1135"/>
    <mergeCell ref="AH1135:AI1135"/>
    <mergeCell ref="AK1135:AL1135"/>
    <mergeCell ref="AM1135:AN1135"/>
    <mergeCell ref="AP1135:AQ1135"/>
    <mergeCell ref="AR1135:AS1135"/>
    <mergeCell ref="AU1135:AV1135"/>
    <mergeCell ref="AW1135:AX1135"/>
    <mergeCell ref="AZ1135:BA1135"/>
    <mergeCell ref="G1136:M1136"/>
    <mergeCell ref="N1136:O1136"/>
    <mergeCell ref="Q1136:R1136"/>
    <mergeCell ref="S1136:T1136"/>
    <mergeCell ref="V1136:W1136"/>
    <mergeCell ref="X1136:Y1136"/>
    <mergeCell ref="AA1136:AB1136"/>
    <mergeCell ref="AC1136:AD1136"/>
    <mergeCell ref="AF1136:AG1136"/>
    <mergeCell ref="AH1136:AI1136"/>
    <mergeCell ref="AK1136:AL1136"/>
    <mergeCell ref="AM1136:AN1136"/>
    <mergeCell ref="AP1136:AQ1136"/>
    <mergeCell ref="AR1136:AS1136"/>
    <mergeCell ref="AU1136:AV1136"/>
    <mergeCell ref="AW1136:AX1136"/>
    <mergeCell ref="AZ1136:BA1136"/>
    <mergeCell ref="G1137:M1137"/>
    <mergeCell ref="N1137:O1137"/>
    <mergeCell ref="Q1137:R1137"/>
    <mergeCell ref="S1137:T1137"/>
    <mergeCell ref="V1137:W1137"/>
    <mergeCell ref="X1137:Y1137"/>
    <mergeCell ref="AA1137:AB1137"/>
    <mergeCell ref="AC1137:AD1137"/>
    <mergeCell ref="AF1137:AG1137"/>
    <mergeCell ref="AH1137:AI1137"/>
    <mergeCell ref="AK1137:AL1137"/>
    <mergeCell ref="AM1137:AN1137"/>
    <mergeCell ref="AP1137:AQ1137"/>
    <mergeCell ref="AR1137:AS1137"/>
    <mergeCell ref="AU1137:AV1137"/>
    <mergeCell ref="AW1137:AX1137"/>
    <mergeCell ref="AZ1137:BA1137"/>
    <mergeCell ref="G1138:M1138"/>
    <mergeCell ref="N1138:O1138"/>
    <mergeCell ref="Q1138:R1138"/>
    <mergeCell ref="S1138:T1138"/>
    <mergeCell ref="V1138:W1138"/>
    <mergeCell ref="X1138:Y1138"/>
    <mergeCell ref="AA1138:AB1138"/>
    <mergeCell ref="AC1138:AD1138"/>
    <mergeCell ref="AF1138:AG1138"/>
    <mergeCell ref="AH1138:AI1138"/>
    <mergeCell ref="AK1138:AL1138"/>
    <mergeCell ref="AM1138:AN1138"/>
    <mergeCell ref="AP1138:AQ1138"/>
    <mergeCell ref="AR1138:AS1138"/>
    <mergeCell ref="AU1138:AV1138"/>
    <mergeCell ref="AW1138:AX1138"/>
    <mergeCell ref="AZ1138:BA1138"/>
    <mergeCell ref="G1139:M1139"/>
    <mergeCell ref="N1139:O1139"/>
    <mergeCell ref="Q1139:R1139"/>
    <mergeCell ref="S1139:T1139"/>
    <mergeCell ref="V1139:W1139"/>
    <mergeCell ref="X1139:Y1139"/>
    <mergeCell ref="AA1139:AB1139"/>
    <mergeCell ref="AC1139:AD1139"/>
    <mergeCell ref="AF1139:AG1139"/>
    <mergeCell ref="AH1139:AI1139"/>
    <mergeCell ref="AK1139:AL1139"/>
    <mergeCell ref="AM1139:AN1139"/>
    <mergeCell ref="AP1139:AQ1139"/>
    <mergeCell ref="AR1139:AS1139"/>
    <mergeCell ref="AU1139:AV1139"/>
    <mergeCell ref="AW1139:AX1139"/>
    <mergeCell ref="AZ1139:BA1139"/>
    <mergeCell ref="G1140:M1140"/>
    <mergeCell ref="N1140:O1140"/>
    <mergeCell ref="Q1140:R1140"/>
    <mergeCell ref="S1140:T1140"/>
    <mergeCell ref="V1140:W1140"/>
    <mergeCell ref="X1140:Y1140"/>
    <mergeCell ref="AA1140:AB1140"/>
    <mergeCell ref="AC1140:AD1140"/>
    <mergeCell ref="AF1140:AG1140"/>
    <mergeCell ref="AH1140:AI1140"/>
    <mergeCell ref="AK1140:AL1140"/>
    <mergeCell ref="AM1140:AN1140"/>
    <mergeCell ref="AP1140:AQ1140"/>
    <mergeCell ref="AR1140:AS1140"/>
    <mergeCell ref="AU1140:AV1140"/>
    <mergeCell ref="AW1140:AX1140"/>
    <mergeCell ref="AZ1140:BA1140"/>
    <mergeCell ref="G1141:M1141"/>
    <mergeCell ref="N1141:O1141"/>
    <mergeCell ref="Q1141:R1141"/>
    <mergeCell ref="S1141:T1141"/>
    <mergeCell ref="V1141:W1141"/>
    <mergeCell ref="X1141:Y1141"/>
    <mergeCell ref="AA1141:AB1141"/>
    <mergeCell ref="AC1141:AD1141"/>
    <mergeCell ref="AF1141:AG1141"/>
    <mergeCell ref="AH1141:AI1141"/>
    <mergeCell ref="AK1141:AL1141"/>
    <mergeCell ref="AM1141:AN1141"/>
    <mergeCell ref="AP1141:AQ1141"/>
    <mergeCell ref="AR1141:AS1141"/>
    <mergeCell ref="AU1141:AV1141"/>
    <mergeCell ref="AW1141:AX1141"/>
    <mergeCell ref="AZ1141:BA1141"/>
    <mergeCell ref="G1142:M1142"/>
    <mergeCell ref="N1142:O1142"/>
    <mergeCell ref="Q1142:R1142"/>
    <mergeCell ref="S1142:T1142"/>
    <mergeCell ref="V1142:W1142"/>
    <mergeCell ref="X1142:Y1142"/>
    <mergeCell ref="AA1142:AB1142"/>
    <mergeCell ref="AC1142:AD1142"/>
    <mergeCell ref="AF1142:AG1142"/>
    <mergeCell ref="AH1142:AI1142"/>
    <mergeCell ref="AK1142:AL1142"/>
    <mergeCell ref="AM1142:AN1142"/>
    <mergeCell ref="AP1142:AQ1142"/>
    <mergeCell ref="AR1142:AS1142"/>
    <mergeCell ref="AU1142:AV1142"/>
    <mergeCell ref="AW1142:AX1142"/>
    <mergeCell ref="AZ1142:BA1142"/>
    <mergeCell ref="G1143:M1143"/>
    <mergeCell ref="N1143:O1143"/>
    <mergeCell ref="Q1143:R1143"/>
    <mergeCell ref="S1143:T1143"/>
    <mergeCell ref="V1143:W1143"/>
    <mergeCell ref="X1143:Y1143"/>
    <mergeCell ref="AA1143:AB1143"/>
    <mergeCell ref="AC1143:AD1143"/>
    <mergeCell ref="AF1143:AG1143"/>
    <mergeCell ref="AH1143:AI1143"/>
    <mergeCell ref="AK1143:AL1143"/>
    <mergeCell ref="AM1143:AN1143"/>
    <mergeCell ref="AP1143:AQ1143"/>
    <mergeCell ref="AR1143:AS1143"/>
    <mergeCell ref="AU1143:AV1143"/>
    <mergeCell ref="AW1143:AX1143"/>
    <mergeCell ref="AZ1143:BA1143"/>
    <mergeCell ref="G1144:M1144"/>
    <mergeCell ref="N1144:O1144"/>
    <mergeCell ref="Q1144:R1144"/>
    <mergeCell ref="S1144:T1144"/>
    <mergeCell ref="V1144:W1144"/>
    <mergeCell ref="X1144:Y1144"/>
    <mergeCell ref="AA1144:AB1144"/>
    <mergeCell ref="AC1144:AD1144"/>
    <mergeCell ref="AF1144:AG1144"/>
    <mergeCell ref="AH1144:AI1144"/>
    <mergeCell ref="AK1144:AL1144"/>
    <mergeCell ref="AM1144:AN1144"/>
    <mergeCell ref="AP1144:AQ1144"/>
    <mergeCell ref="AR1144:AS1144"/>
    <mergeCell ref="AU1144:AV1144"/>
    <mergeCell ref="AW1144:AX1144"/>
    <mergeCell ref="AZ1144:BA1144"/>
    <mergeCell ref="G1145:M1145"/>
    <mergeCell ref="N1145:O1145"/>
    <mergeCell ref="Q1145:R1145"/>
    <mergeCell ref="S1145:T1145"/>
    <mergeCell ref="V1145:W1145"/>
    <mergeCell ref="X1145:Y1145"/>
    <mergeCell ref="AA1145:AB1145"/>
    <mergeCell ref="AC1145:AD1145"/>
    <mergeCell ref="AF1145:AG1145"/>
    <mergeCell ref="AH1145:AI1145"/>
    <mergeCell ref="AK1145:AL1145"/>
    <mergeCell ref="AM1145:AN1145"/>
    <mergeCell ref="AP1145:AQ1145"/>
    <mergeCell ref="AR1145:AS1145"/>
    <mergeCell ref="AU1145:AV1145"/>
    <mergeCell ref="AW1145:AX1145"/>
    <mergeCell ref="AZ1145:BA1145"/>
    <mergeCell ref="G1146:M1146"/>
    <mergeCell ref="N1146:O1146"/>
    <mergeCell ref="Q1146:R1146"/>
    <mergeCell ref="S1146:T1146"/>
    <mergeCell ref="V1146:W1146"/>
    <mergeCell ref="X1146:Y1146"/>
    <mergeCell ref="AA1146:AB1146"/>
    <mergeCell ref="AC1146:AD1146"/>
    <mergeCell ref="AF1146:AG1146"/>
    <mergeCell ref="AH1146:AI1146"/>
    <mergeCell ref="AK1146:AL1146"/>
    <mergeCell ref="AM1146:AN1146"/>
    <mergeCell ref="AP1146:AQ1146"/>
    <mergeCell ref="AR1146:AS1146"/>
    <mergeCell ref="AU1146:AV1146"/>
    <mergeCell ref="AW1146:AX1146"/>
    <mergeCell ref="AZ1146:BA1146"/>
    <mergeCell ref="G1147:M1147"/>
    <mergeCell ref="N1147:O1147"/>
    <mergeCell ref="Q1147:R1147"/>
    <mergeCell ref="S1147:T1147"/>
    <mergeCell ref="V1147:W1147"/>
    <mergeCell ref="X1147:Y1147"/>
    <mergeCell ref="AA1147:AB1147"/>
    <mergeCell ref="AC1147:AD1147"/>
    <mergeCell ref="AF1147:AG1147"/>
    <mergeCell ref="AH1147:AI1147"/>
    <mergeCell ref="AK1147:AL1147"/>
    <mergeCell ref="AM1147:AN1147"/>
    <mergeCell ref="AP1147:AQ1147"/>
    <mergeCell ref="AR1147:AS1147"/>
    <mergeCell ref="AU1147:AV1147"/>
    <mergeCell ref="AW1147:AX1147"/>
    <mergeCell ref="AZ1147:BA1147"/>
    <mergeCell ref="G1148:M1148"/>
    <mergeCell ref="N1148:O1148"/>
    <mergeCell ref="Q1148:R1148"/>
    <mergeCell ref="S1148:T1148"/>
    <mergeCell ref="V1148:W1148"/>
    <mergeCell ref="X1148:Y1148"/>
    <mergeCell ref="AA1148:AB1148"/>
    <mergeCell ref="AC1148:AD1148"/>
    <mergeCell ref="AF1148:AG1148"/>
    <mergeCell ref="AH1148:AI1148"/>
    <mergeCell ref="AK1148:AL1148"/>
    <mergeCell ref="AM1148:AN1148"/>
    <mergeCell ref="AP1148:AQ1148"/>
    <mergeCell ref="AR1148:AS1148"/>
    <mergeCell ref="AU1148:AV1148"/>
    <mergeCell ref="AW1148:AX1148"/>
    <mergeCell ref="AZ1148:BA1148"/>
    <mergeCell ref="G1149:M1149"/>
    <mergeCell ref="N1149:O1149"/>
    <mergeCell ref="Q1149:R1149"/>
    <mergeCell ref="S1149:T1149"/>
    <mergeCell ref="V1149:W1149"/>
    <mergeCell ref="X1149:Y1149"/>
    <mergeCell ref="AA1149:AB1149"/>
    <mergeCell ref="AC1149:AD1149"/>
    <mergeCell ref="AF1149:AG1149"/>
    <mergeCell ref="AH1149:AI1149"/>
    <mergeCell ref="AK1149:AL1149"/>
    <mergeCell ref="AM1149:AN1149"/>
    <mergeCell ref="AP1149:AQ1149"/>
    <mergeCell ref="AR1149:AS1149"/>
    <mergeCell ref="AU1149:AV1149"/>
    <mergeCell ref="AW1149:AX1149"/>
    <mergeCell ref="AZ1149:BA1149"/>
    <mergeCell ref="G1150:M1150"/>
    <mergeCell ref="N1150:O1150"/>
    <mergeCell ref="Q1150:R1150"/>
    <mergeCell ref="S1150:T1150"/>
    <mergeCell ref="V1150:W1150"/>
    <mergeCell ref="X1150:Y1150"/>
    <mergeCell ref="AA1150:AB1150"/>
    <mergeCell ref="AC1150:AD1150"/>
    <mergeCell ref="AF1150:AG1150"/>
    <mergeCell ref="AH1150:AI1150"/>
    <mergeCell ref="AK1150:AL1150"/>
    <mergeCell ref="AM1150:AN1150"/>
    <mergeCell ref="AP1150:AQ1150"/>
    <mergeCell ref="AR1150:AS1150"/>
    <mergeCell ref="AU1150:AV1150"/>
    <mergeCell ref="AW1150:AX1150"/>
    <mergeCell ref="AZ1150:BA1150"/>
    <mergeCell ref="G1151:M1151"/>
    <mergeCell ref="N1151:O1151"/>
    <mergeCell ref="Q1151:R1151"/>
    <mergeCell ref="S1151:T1151"/>
    <mergeCell ref="V1151:W1151"/>
    <mergeCell ref="X1151:Y1151"/>
    <mergeCell ref="AA1151:AB1151"/>
    <mergeCell ref="AC1151:AD1151"/>
    <mergeCell ref="AF1151:AG1151"/>
    <mergeCell ref="AH1151:AI1151"/>
    <mergeCell ref="AK1151:AL1151"/>
    <mergeCell ref="AM1151:AN1151"/>
    <mergeCell ref="AP1151:AQ1151"/>
    <mergeCell ref="AR1151:AS1151"/>
    <mergeCell ref="AU1151:AV1151"/>
    <mergeCell ref="AW1151:AX1151"/>
    <mergeCell ref="AZ1151:BA1151"/>
    <mergeCell ref="G1152:M1152"/>
    <mergeCell ref="N1152:O1152"/>
    <mergeCell ref="Q1152:R1152"/>
    <mergeCell ref="S1152:T1152"/>
    <mergeCell ref="V1152:W1152"/>
    <mergeCell ref="X1152:Y1152"/>
    <mergeCell ref="AA1152:AB1152"/>
    <mergeCell ref="AC1152:AD1152"/>
    <mergeCell ref="AF1152:AG1152"/>
    <mergeCell ref="AH1152:AI1152"/>
    <mergeCell ref="AK1152:AL1152"/>
    <mergeCell ref="AM1152:AN1152"/>
    <mergeCell ref="AP1152:AQ1152"/>
    <mergeCell ref="AR1152:AS1152"/>
    <mergeCell ref="AU1152:AV1152"/>
    <mergeCell ref="AW1152:AX1152"/>
    <mergeCell ref="AZ1152:BA1152"/>
    <mergeCell ref="G1153:M1153"/>
    <mergeCell ref="N1153:O1153"/>
    <mergeCell ref="Q1153:R1153"/>
    <mergeCell ref="S1153:T1153"/>
    <mergeCell ref="V1153:W1153"/>
    <mergeCell ref="X1153:Y1153"/>
    <mergeCell ref="AA1153:AB1153"/>
    <mergeCell ref="AC1153:AD1153"/>
    <mergeCell ref="AF1153:AG1153"/>
    <mergeCell ref="AH1153:AI1153"/>
    <mergeCell ref="AK1153:AL1153"/>
    <mergeCell ref="AM1153:AN1153"/>
    <mergeCell ref="AP1153:AQ1153"/>
    <mergeCell ref="AR1153:AS1153"/>
    <mergeCell ref="AU1153:AV1153"/>
    <mergeCell ref="AW1153:AX1153"/>
    <mergeCell ref="AZ1153:BA1153"/>
    <mergeCell ref="G1154:M1154"/>
    <mergeCell ref="N1154:O1154"/>
    <mergeCell ref="Q1154:R1154"/>
    <mergeCell ref="S1154:T1154"/>
    <mergeCell ref="V1154:W1154"/>
    <mergeCell ref="X1154:Y1154"/>
    <mergeCell ref="AA1154:AB1154"/>
    <mergeCell ref="AC1154:AD1154"/>
    <mergeCell ref="AF1154:AG1154"/>
    <mergeCell ref="AH1154:AI1154"/>
    <mergeCell ref="AK1154:AL1154"/>
    <mergeCell ref="AM1154:AN1154"/>
    <mergeCell ref="AP1154:AQ1154"/>
    <mergeCell ref="AR1154:AS1154"/>
    <mergeCell ref="AU1154:AV1154"/>
    <mergeCell ref="AW1154:AX1154"/>
    <mergeCell ref="AZ1154:BA1154"/>
    <mergeCell ref="G1155:M1155"/>
    <mergeCell ref="N1155:O1155"/>
    <mergeCell ref="Q1155:R1155"/>
    <mergeCell ref="S1155:T1155"/>
    <mergeCell ref="V1155:W1155"/>
    <mergeCell ref="X1155:Y1155"/>
    <mergeCell ref="AA1155:AB1155"/>
    <mergeCell ref="AC1155:AD1155"/>
    <mergeCell ref="AF1155:AG1155"/>
    <mergeCell ref="AH1155:AI1155"/>
    <mergeCell ref="AK1155:AL1155"/>
    <mergeCell ref="AM1155:AN1155"/>
    <mergeCell ref="AP1155:AQ1155"/>
    <mergeCell ref="AR1155:AS1155"/>
    <mergeCell ref="AU1155:AV1155"/>
    <mergeCell ref="AW1155:AX1155"/>
    <mergeCell ref="AZ1155:BA1155"/>
    <mergeCell ref="G1156:M1156"/>
    <mergeCell ref="N1156:O1156"/>
    <mergeCell ref="Q1156:R1156"/>
    <mergeCell ref="S1156:T1156"/>
    <mergeCell ref="V1156:W1156"/>
    <mergeCell ref="X1156:Y1156"/>
    <mergeCell ref="AA1156:AB1156"/>
    <mergeCell ref="AC1156:AD1156"/>
    <mergeCell ref="AF1156:AG1156"/>
    <mergeCell ref="AH1156:AI1156"/>
    <mergeCell ref="AK1156:AL1156"/>
    <mergeCell ref="AM1156:AN1156"/>
    <mergeCell ref="AP1156:AQ1156"/>
    <mergeCell ref="AR1156:AS1156"/>
    <mergeCell ref="AU1156:AV1156"/>
    <mergeCell ref="AW1156:AX1156"/>
    <mergeCell ref="AZ1156:BA1156"/>
    <mergeCell ref="G1157:M1157"/>
    <mergeCell ref="N1157:O1157"/>
    <mergeCell ref="Q1157:R1157"/>
    <mergeCell ref="S1157:T1157"/>
    <mergeCell ref="V1157:W1157"/>
    <mergeCell ref="X1157:Y1157"/>
    <mergeCell ref="AA1157:AB1157"/>
    <mergeCell ref="AC1157:AD1157"/>
    <mergeCell ref="AF1157:AG1157"/>
    <mergeCell ref="AH1157:AI1157"/>
    <mergeCell ref="AK1157:AL1157"/>
    <mergeCell ref="AM1157:AN1157"/>
    <mergeCell ref="AP1157:AQ1157"/>
    <mergeCell ref="AR1157:AS1157"/>
    <mergeCell ref="AU1157:AV1157"/>
    <mergeCell ref="AW1157:AX1157"/>
    <mergeCell ref="AZ1157:BA1157"/>
    <mergeCell ref="G1158:M1158"/>
    <mergeCell ref="N1158:O1158"/>
    <mergeCell ref="Q1158:R1158"/>
    <mergeCell ref="S1158:T1158"/>
    <mergeCell ref="V1158:W1158"/>
    <mergeCell ref="X1158:Y1158"/>
    <mergeCell ref="AA1158:AB1158"/>
    <mergeCell ref="AC1158:AD1158"/>
    <mergeCell ref="AF1158:AG1158"/>
    <mergeCell ref="AH1158:AI1158"/>
    <mergeCell ref="AK1158:AL1158"/>
    <mergeCell ref="AM1158:AN1158"/>
    <mergeCell ref="AP1158:AQ1158"/>
    <mergeCell ref="AR1158:AS1158"/>
    <mergeCell ref="AU1158:AV1158"/>
    <mergeCell ref="AW1158:AX1158"/>
    <mergeCell ref="AZ1158:BA1158"/>
    <mergeCell ref="G1159:M1159"/>
    <mergeCell ref="N1159:O1159"/>
    <mergeCell ref="Q1159:R1159"/>
    <mergeCell ref="S1159:T1159"/>
    <mergeCell ref="V1159:W1159"/>
    <mergeCell ref="X1159:Y1159"/>
    <mergeCell ref="AA1159:AB1159"/>
    <mergeCell ref="AC1159:AD1159"/>
    <mergeCell ref="AF1159:AG1159"/>
    <mergeCell ref="AH1159:AI1159"/>
    <mergeCell ref="AK1159:AL1159"/>
    <mergeCell ref="AM1159:AN1159"/>
    <mergeCell ref="AP1159:AQ1159"/>
    <mergeCell ref="AR1159:AS1159"/>
    <mergeCell ref="AU1159:AV1159"/>
    <mergeCell ref="AW1159:AX1159"/>
    <mergeCell ref="AZ1159:BA1159"/>
    <mergeCell ref="G1160:M1160"/>
    <mergeCell ref="N1160:O1160"/>
    <mergeCell ref="Q1160:R1160"/>
    <mergeCell ref="S1160:T1160"/>
    <mergeCell ref="V1160:W1160"/>
    <mergeCell ref="X1160:Y1160"/>
    <mergeCell ref="AA1160:AB1160"/>
    <mergeCell ref="AC1160:AD1160"/>
    <mergeCell ref="AF1160:AG1160"/>
    <mergeCell ref="AH1160:AI1160"/>
    <mergeCell ref="AK1160:AL1160"/>
    <mergeCell ref="AM1160:AN1160"/>
    <mergeCell ref="AP1160:AQ1160"/>
    <mergeCell ref="AR1160:AS1160"/>
    <mergeCell ref="AU1160:AV1160"/>
    <mergeCell ref="AW1160:AX1160"/>
    <mergeCell ref="AZ1160:BA1160"/>
    <mergeCell ref="G1161:M1161"/>
    <mergeCell ref="N1161:O1161"/>
    <mergeCell ref="Q1161:R1161"/>
    <mergeCell ref="S1161:T1161"/>
    <mergeCell ref="V1161:W1161"/>
    <mergeCell ref="X1161:Y1161"/>
    <mergeCell ref="AA1161:AB1161"/>
    <mergeCell ref="AC1161:AD1161"/>
    <mergeCell ref="AF1161:AG1161"/>
    <mergeCell ref="AH1161:AI1161"/>
    <mergeCell ref="AK1161:AL1161"/>
    <mergeCell ref="AM1161:AN1161"/>
    <mergeCell ref="AP1161:AQ1161"/>
    <mergeCell ref="AR1161:AS1161"/>
    <mergeCell ref="AU1161:AV1161"/>
    <mergeCell ref="AW1161:AX1161"/>
    <mergeCell ref="AZ1161:BA1161"/>
    <mergeCell ref="G1162:M1162"/>
    <mergeCell ref="N1162:O1162"/>
    <mergeCell ref="Q1162:R1162"/>
    <mergeCell ref="S1162:T1162"/>
    <mergeCell ref="V1162:W1162"/>
    <mergeCell ref="X1162:Y1162"/>
    <mergeCell ref="AA1162:AB1162"/>
    <mergeCell ref="AC1162:AD1162"/>
    <mergeCell ref="AF1162:AG1162"/>
    <mergeCell ref="AH1162:AI1162"/>
    <mergeCell ref="AK1162:AL1162"/>
    <mergeCell ref="AM1162:AN1162"/>
    <mergeCell ref="AP1162:AQ1162"/>
    <mergeCell ref="AR1162:AS1162"/>
    <mergeCell ref="AU1162:AV1162"/>
    <mergeCell ref="AW1162:AX1162"/>
    <mergeCell ref="AZ1162:BA1162"/>
    <mergeCell ref="G1163:M1163"/>
    <mergeCell ref="N1163:O1163"/>
    <mergeCell ref="Q1163:R1163"/>
    <mergeCell ref="S1163:T1163"/>
    <mergeCell ref="V1163:W1163"/>
    <mergeCell ref="X1163:Y1163"/>
    <mergeCell ref="AA1163:AB1163"/>
    <mergeCell ref="AC1163:AD1163"/>
    <mergeCell ref="AF1163:AG1163"/>
    <mergeCell ref="AH1163:AI1163"/>
    <mergeCell ref="AK1163:AL1163"/>
    <mergeCell ref="AM1163:AN1163"/>
    <mergeCell ref="AP1163:AQ1163"/>
    <mergeCell ref="AR1163:AS1163"/>
    <mergeCell ref="AU1163:AV1163"/>
    <mergeCell ref="AW1163:AX1163"/>
    <mergeCell ref="AZ1163:BA1163"/>
    <mergeCell ref="G1164:M1164"/>
    <mergeCell ref="N1164:O1164"/>
    <mergeCell ref="Q1164:R1164"/>
    <mergeCell ref="S1164:T1164"/>
    <mergeCell ref="V1164:W1164"/>
    <mergeCell ref="X1164:Y1164"/>
    <mergeCell ref="AA1164:AB1164"/>
    <mergeCell ref="AC1164:AD1164"/>
    <mergeCell ref="AF1164:AG1164"/>
    <mergeCell ref="AH1164:AI1164"/>
    <mergeCell ref="AK1164:AL1164"/>
    <mergeCell ref="AM1164:AN1164"/>
    <mergeCell ref="AP1164:AQ1164"/>
    <mergeCell ref="AR1164:AS1164"/>
    <mergeCell ref="AU1164:AV1164"/>
    <mergeCell ref="AW1164:AX1164"/>
    <mergeCell ref="AZ1164:BA1164"/>
    <mergeCell ref="G1165:M1165"/>
    <mergeCell ref="N1165:O1165"/>
    <mergeCell ref="Q1165:R1165"/>
    <mergeCell ref="S1165:T1165"/>
    <mergeCell ref="V1165:W1165"/>
    <mergeCell ref="X1165:Y1165"/>
    <mergeCell ref="AA1165:AB1165"/>
    <mergeCell ref="AC1165:AD1165"/>
    <mergeCell ref="AF1165:AG1165"/>
    <mergeCell ref="AH1165:AI1165"/>
    <mergeCell ref="AK1165:AL1165"/>
    <mergeCell ref="AM1165:AN1165"/>
    <mergeCell ref="AP1165:AQ1165"/>
    <mergeCell ref="AR1165:AS1165"/>
    <mergeCell ref="AU1165:AV1165"/>
    <mergeCell ref="AW1165:AX1165"/>
    <mergeCell ref="AZ1165:BA1165"/>
    <mergeCell ref="G1166:M1166"/>
    <mergeCell ref="N1166:O1166"/>
    <mergeCell ref="Q1166:R1166"/>
    <mergeCell ref="S1166:T1166"/>
    <mergeCell ref="V1166:W1166"/>
    <mergeCell ref="X1166:Y1166"/>
    <mergeCell ref="AA1166:AB1166"/>
    <mergeCell ref="AC1166:AD1166"/>
    <mergeCell ref="AF1166:AG1166"/>
    <mergeCell ref="AH1166:AI1166"/>
    <mergeCell ref="AK1166:AL1166"/>
    <mergeCell ref="AM1166:AN1166"/>
    <mergeCell ref="AP1166:AQ1166"/>
    <mergeCell ref="AR1166:AS1166"/>
    <mergeCell ref="AU1166:AV1166"/>
    <mergeCell ref="AW1166:AX1166"/>
    <mergeCell ref="AZ1166:BA1166"/>
    <mergeCell ref="G1167:M1167"/>
    <mergeCell ref="N1167:O1167"/>
    <mergeCell ref="Q1167:R1167"/>
    <mergeCell ref="S1167:T1167"/>
    <mergeCell ref="V1167:W1167"/>
    <mergeCell ref="X1167:Y1167"/>
    <mergeCell ref="AA1167:AB1167"/>
    <mergeCell ref="AC1167:AD1167"/>
    <mergeCell ref="AF1167:AG1167"/>
    <mergeCell ref="AH1167:AI1167"/>
    <mergeCell ref="AK1167:AL1167"/>
    <mergeCell ref="AM1167:AN1167"/>
    <mergeCell ref="AP1167:AQ1167"/>
    <mergeCell ref="AR1167:AS1167"/>
    <mergeCell ref="AU1167:AV1167"/>
    <mergeCell ref="AW1167:AX1167"/>
    <mergeCell ref="AZ1167:BA1167"/>
    <mergeCell ref="G1168:M1168"/>
    <mergeCell ref="N1168:O1168"/>
    <mergeCell ref="Q1168:R1168"/>
    <mergeCell ref="S1168:T1168"/>
    <mergeCell ref="V1168:W1168"/>
    <mergeCell ref="X1168:Y1168"/>
    <mergeCell ref="AA1168:AB1168"/>
    <mergeCell ref="AC1168:AD1168"/>
    <mergeCell ref="AF1168:AG1168"/>
    <mergeCell ref="AH1168:AI1168"/>
    <mergeCell ref="AK1168:AL1168"/>
    <mergeCell ref="AM1168:AN1168"/>
    <mergeCell ref="AP1168:AQ1168"/>
    <mergeCell ref="AR1168:AS1168"/>
    <mergeCell ref="AU1168:AV1168"/>
    <mergeCell ref="AW1168:AX1168"/>
    <mergeCell ref="AZ1168:BA1168"/>
    <mergeCell ref="G1169:M1169"/>
    <mergeCell ref="N1169:O1169"/>
    <mergeCell ref="Q1169:R1169"/>
    <mergeCell ref="S1169:T1169"/>
    <mergeCell ref="V1169:W1169"/>
    <mergeCell ref="X1169:Y1169"/>
    <mergeCell ref="AA1169:AB1169"/>
    <mergeCell ref="AC1169:AD1169"/>
    <mergeCell ref="AF1169:AG1169"/>
    <mergeCell ref="AH1169:AI1169"/>
    <mergeCell ref="AK1169:AL1169"/>
    <mergeCell ref="AM1169:AN1169"/>
    <mergeCell ref="AP1169:AQ1169"/>
    <mergeCell ref="AR1169:AS1169"/>
    <mergeCell ref="AU1169:AV1169"/>
    <mergeCell ref="AW1169:AX1169"/>
    <mergeCell ref="AZ1169:BA1169"/>
    <mergeCell ref="G1170:M1170"/>
    <mergeCell ref="N1170:O1170"/>
    <mergeCell ref="Q1170:R1170"/>
    <mergeCell ref="S1170:T1170"/>
    <mergeCell ref="V1170:W1170"/>
    <mergeCell ref="X1170:Y1170"/>
    <mergeCell ref="AA1170:AB1170"/>
    <mergeCell ref="AC1170:AD1170"/>
    <mergeCell ref="AF1170:AG1170"/>
    <mergeCell ref="AH1170:AI1170"/>
    <mergeCell ref="AK1170:AL1170"/>
    <mergeCell ref="AM1170:AN1170"/>
    <mergeCell ref="AP1170:AQ1170"/>
    <mergeCell ref="AR1170:AS1170"/>
    <mergeCell ref="AU1170:AV1170"/>
    <mergeCell ref="AW1170:AX1170"/>
    <mergeCell ref="AZ1170:BA1170"/>
    <mergeCell ref="G1171:M1171"/>
    <mergeCell ref="N1171:O1171"/>
    <mergeCell ref="Q1171:R1171"/>
    <mergeCell ref="S1171:T1171"/>
    <mergeCell ref="V1171:W1171"/>
    <mergeCell ref="X1171:Y1171"/>
    <mergeCell ref="AA1171:AB1171"/>
    <mergeCell ref="AC1171:AD1171"/>
    <mergeCell ref="AF1171:AG1171"/>
    <mergeCell ref="AH1171:AI1171"/>
    <mergeCell ref="AK1171:AL1171"/>
    <mergeCell ref="AM1171:AN1171"/>
    <mergeCell ref="AP1171:AQ1171"/>
    <mergeCell ref="AR1171:AS1171"/>
    <mergeCell ref="AU1171:AV1171"/>
    <mergeCell ref="AW1171:AX1171"/>
    <mergeCell ref="AZ1171:BA1171"/>
    <mergeCell ref="G1172:M1172"/>
    <mergeCell ref="N1172:O1172"/>
    <mergeCell ref="Q1172:R1172"/>
    <mergeCell ref="S1172:T1172"/>
    <mergeCell ref="V1172:W1172"/>
    <mergeCell ref="X1172:Y1172"/>
    <mergeCell ref="AA1172:AB1172"/>
    <mergeCell ref="AC1172:AD1172"/>
    <mergeCell ref="AF1172:AG1172"/>
    <mergeCell ref="AH1172:AI1172"/>
    <mergeCell ref="AK1172:AL1172"/>
    <mergeCell ref="AM1172:AN1172"/>
    <mergeCell ref="AP1172:AQ1172"/>
    <mergeCell ref="AR1172:AS1172"/>
    <mergeCell ref="AU1172:AV1172"/>
    <mergeCell ref="AW1172:AX1172"/>
    <mergeCell ref="AZ1172:BA1172"/>
    <mergeCell ref="G1173:M1173"/>
    <mergeCell ref="N1173:O1173"/>
    <mergeCell ref="Q1173:R1173"/>
    <mergeCell ref="S1173:T1173"/>
    <mergeCell ref="V1173:W1173"/>
    <mergeCell ref="X1173:Y1173"/>
    <mergeCell ref="AA1173:AB1173"/>
    <mergeCell ref="AC1173:AD1173"/>
    <mergeCell ref="AF1173:AG1173"/>
    <mergeCell ref="AH1173:AI1173"/>
    <mergeCell ref="AK1173:AL1173"/>
    <mergeCell ref="AM1173:AN1173"/>
    <mergeCell ref="AP1173:AQ1173"/>
    <mergeCell ref="AR1173:AS1173"/>
    <mergeCell ref="AU1173:AV1173"/>
    <mergeCell ref="AW1173:AX1173"/>
    <mergeCell ref="AZ1173:BA1173"/>
    <mergeCell ref="G1174:M1174"/>
    <mergeCell ref="N1174:O1174"/>
    <mergeCell ref="Q1174:R1174"/>
    <mergeCell ref="S1174:T1174"/>
    <mergeCell ref="V1174:W1174"/>
    <mergeCell ref="X1174:Y1174"/>
    <mergeCell ref="AA1174:AB1174"/>
    <mergeCell ref="AC1174:AD1174"/>
    <mergeCell ref="AF1174:AG1174"/>
    <mergeCell ref="AH1174:AI1174"/>
    <mergeCell ref="AK1174:AL1174"/>
    <mergeCell ref="AM1174:AN1174"/>
    <mergeCell ref="AP1174:AQ1174"/>
    <mergeCell ref="AR1174:AS1174"/>
    <mergeCell ref="AU1174:AV1174"/>
    <mergeCell ref="AW1174:AX1174"/>
    <mergeCell ref="AZ1174:BA1174"/>
    <mergeCell ref="G1175:M1175"/>
    <mergeCell ref="N1175:O1175"/>
    <mergeCell ref="Q1175:R1175"/>
    <mergeCell ref="S1175:T1175"/>
    <mergeCell ref="V1175:W1175"/>
    <mergeCell ref="X1175:Y1175"/>
    <mergeCell ref="AA1175:AB1175"/>
    <mergeCell ref="AC1175:AD1175"/>
    <mergeCell ref="AF1175:AG1175"/>
    <mergeCell ref="AH1175:AI1175"/>
    <mergeCell ref="AK1175:AL1175"/>
    <mergeCell ref="AM1175:AN1175"/>
    <mergeCell ref="AP1175:AQ1175"/>
    <mergeCell ref="AR1175:AS1175"/>
    <mergeCell ref="AU1175:AV1175"/>
    <mergeCell ref="AW1175:AX1175"/>
    <mergeCell ref="AZ1175:BA1175"/>
    <mergeCell ref="G1176:M1176"/>
    <mergeCell ref="N1176:O1176"/>
    <mergeCell ref="Q1176:R1176"/>
    <mergeCell ref="S1176:T1176"/>
    <mergeCell ref="V1176:W1176"/>
    <mergeCell ref="X1176:Y1176"/>
    <mergeCell ref="AA1176:AB1176"/>
    <mergeCell ref="AC1176:AD1176"/>
    <mergeCell ref="AF1176:AG1176"/>
    <mergeCell ref="AH1176:AI1176"/>
    <mergeCell ref="AK1176:AL1176"/>
    <mergeCell ref="AM1176:AN1176"/>
    <mergeCell ref="AP1176:AQ1176"/>
    <mergeCell ref="AR1176:AS1176"/>
    <mergeCell ref="AU1176:AV1176"/>
    <mergeCell ref="AW1176:AX1176"/>
    <mergeCell ref="AZ1176:BA1176"/>
    <mergeCell ref="G1177:M1177"/>
    <mergeCell ref="N1177:O1177"/>
    <mergeCell ref="Q1177:R1177"/>
    <mergeCell ref="S1177:T1177"/>
    <mergeCell ref="V1177:W1177"/>
    <mergeCell ref="X1177:Y1177"/>
    <mergeCell ref="AA1177:AB1177"/>
    <mergeCell ref="AC1177:AD1177"/>
    <mergeCell ref="AF1177:AG1177"/>
    <mergeCell ref="AH1177:AI1177"/>
    <mergeCell ref="AK1177:AL1177"/>
    <mergeCell ref="AM1177:AN1177"/>
    <mergeCell ref="AP1177:AQ1177"/>
    <mergeCell ref="AR1177:AS1177"/>
    <mergeCell ref="AU1177:AV1177"/>
    <mergeCell ref="AW1177:AX1177"/>
    <mergeCell ref="AZ1177:BA1177"/>
    <mergeCell ref="G1178:M1178"/>
    <mergeCell ref="N1178:O1178"/>
    <mergeCell ref="Q1178:R1178"/>
    <mergeCell ref="S1178:T1178"/>
    <mergeCell ref="V1178:W1178"/>
    <mergeCell ref="X1178:Y1178"/>
    <mergeCell ref="AA1178:AB1178"/>
    <mergeCell ref="AC1178:AD1178"/>
    <mergeCell ref="AF1178:AG1178"/>
    <mergeCell ref="AH1178:AI1178"/>
    <mergeCell ref="AK1178:AL1178"/>
    <mergeCell ref="AM1178:AN1178"/>
    <mergeCell ref="AP1178:AQ1178"/>
    <mergeCell ref="AR1178:AS1178"/>
    <mergeCell ref="AU1178:AV1178"/>
    <mergeCell ref="AW1178:AX1178"/>
    <mergeCell ref="AZ1178:BA1178"/>
    <mergeCell ref="G1179:M1179"/>
    <mergeCell ref="N1179:O1179"/>
    <mergeCell ref="Q1179:R1179"/>
    <mergeCell ref="S1179:T1179"/>
    <mergeCell ref="V1179:W1179"/>
    <mergeCell ref="X1179:Y1179"/>
    <mergeCell ref="AA1179:AB1179"/>
    <mergeCell ref="AC1179:AD1179"/>
    <mergeCell ref="AF1179:AG1179"/>
    <mergeCell ref="AH1179:AI1179"/>
    <mergeCell ref="AK1179:AL1179"/>
    <mergeCell ref="AM1179:AN1179"/>
    <mergeCell ref="AP1179:AQ1179"/>
    <mergeCell ref="AR1179:AS1179"/>
    <mergeCell ref="AU1179:AV1179"/>
    <mergeCell ref="AW1179:AX1179"/>
    <mergeCell ref="AZ1179:BA1179"/>
    <mergeCell ref="G1180:M1180"/>
    <mergeCell ref="N1180:O1180"/>
    <mergeCell ref="Q1180:R1180"/>
    <mergeCell ref="S1180:T1180"/>
    <mergeCell ref="V1180:W1180"/>
    <mergeCell ref="X1180:Y1180"/>
    <mergeCell ref="AA1180:AB1180"/>
    <mergeCell ref="AC1180:AD1180"/>
    <mergeCell ref="AF1180:AG1180"/>
    <mergeCell ref="AH1180:AI1180"/>
    <mergeCell ref="AK1180:AL1180"/>
    <mergeCell ref="AM1180:AN1180"/>
    <mergeCell ref="AP1180:AQ1180"/>
    <mergeCell ref="AR1180:AS1180"/>
    <mergeCell ref="AU1180:AV1180"/>
    <mergeCell ref="AW1180:AX1180"/>
    <mergeCell ref="AZ1180:BA1180"/>
    <mergeCell ref="G1181:M1181"/>
    <mergeCell ref="N1181:O1181"/>
    <mergeCell ref="Q1181:R1181"/>
    <mergeCell ref="S1181:T1181"/>
    <mergeCell ref="V1181:W1181"/>
    <mergeCell ref="X1181:Y1181"/>
    <mergeCell ref="AA1181:AB1181"/>
    <mergeCell ref="AC1181:AD1181"/>
    <mergeCell ref="AF1181:AG1181"/>
    <mergeCell ref="AH1181:AI1181"/>
    <mergeCell ref="AK1181:AL1181"/>
    <mergeCell ref="AM1181:AN1181"/>
    <mergeCell ref="AP1181:AQ1181"/>
    <mergeCell ref="AR1181:AS1181"/>
    <mergeCell ref="AU1181:AV1181"/>
    <mergeCell ref="AW1181:AX1181"/>
    <mergeCell ref="AZ1181:BA1181"/>
    <mergeCell ref="G1182:M1182"/>
    <mergeCell ref="N1182:O1182"/>
    <mergeCell ref="Q1182:R1182"/>
    <mergeCell ref="S1182:T1182"/>
    <mergeCell ref="V1182:W1182"/>
    <mergeCell ref="X1182:Y1182"/>
    <mergeCell ref="AA1182:AB1182"/>
    <mergeCell ref="AC1182:AD1182"/>
    <mergeCell ref="AF1182:AG1182"/>
    <mergeCell ref="AH1182:AI1182"/>
    <mergeCell ref="AK1182:AL1182"/>
    <mergeCell ref="AM1182:AN1182"/>
    <mergeCell ref="AP1182:AQ1182"/>
    <mergeCell ref="AR1182:AS1182"/>
    <mergeCell ref="AU1182:AV1182"/>
    <mergeCell ref="AW1182:AX1182"/>
    <mergeCell ref="AZ1182:BA1182"/>
    <mergeCell ref="G1183:M1183"/>
    <mergeCell ref="N1183:O1183"/>
    <mergeCell ref="Q1183:R1183"/>
    <mergeCell ref="S1183:T1183"/>
    <mergeCell ref="V1183:W1183"/>
    <mergeCell ref="X1183:Y1183"/>
    <mergeCell ref="AA1183:AB1183"/>
    <mergeCell ref="AC1183:AD1183"/>
    <mergeCell ref="AF1183:AG1183"/>
    <mergeCell ref="AH1183:AI1183"/>
    <mergeCell ref="AK1183:AL1183"/>
    <mergeCell ref="AM1183:AN1183"/>
    <mergeCell ref="AP1183:AQ1183"/>
    <mergeCell ref="AR1183:AS1183"/>
    <mergeCell ref="AU1183:AV1183"/>
    <mergeCell ref="AW1183:AX1183"/>
    <mergeCell ref="AZ1183:BA1183"/>
    <mergeCell ref="G1184:M1184"/>
    <mergeCell ref="N1184:O1184"/>
    <mergeCell ref="Q1184:R1184"/>
    <mergeCell ref="S1184:T1184"/>
    <mergeCell ref="V1184:W1184"/>
    <mergeCell ref="X1184:Y1184"/>
    <mergeCell ref="AA1184:AB1184"/>
    <mergeCell ref="AC1184:AD1184"/>
    <mergeCell ref="AF1184:AG1184"/>
    <mergeCell ref="AH1184:AI1184"/>
    <mergeCell ref="AK1184:AL1184"/>
    <mergeCell ref="AM1184:AN1184"/>
    <mergeCell ref="AP1184:AQ1184"/>
    <mergeCell ref="AR1184:AS1184"/>
    <mergeCell ref="AU1184:AV1184"/>
    <mergeCell ref="AW1184:AX1184"/>
    <mergeCell ref="AZ1184:BA1184"/>
    <mergeCell ref="G1185:M1185"/>
    <mergeCell ref="N1185:O1185"/>
    <mergeCell ref="Q1185:R1185"/>
    <mergeCell ref="S1185:T1185"/>
    <mergeCell ref="V1185:W1185"/>
    <mergeCell ref="X1185:Y1185"/>
    <mergeCell ref="AA1185:AB1185"/>
    <mergeCell ref="AC1185:AD1185"/>
    <mergeCell ref="AF1185:AG1185"/>
    <mergeCell ref="AH1185:AI1185"/>
    <mergeCell ref="AK1185:AL1185"/>
    <mergeCell ref="AM1185:AN1185"/>
    <mergeCell ref="AP1185:AQ1185"/>
    <mergeCell ref="AR1185:AS1185"/>
    <mergeCell ref="AU1185:AV1185"/>
    <mergeCell ref="AW1185:AX1185"/>
    <mergeCell ref="AZ1185:BA1185"/>
    <mergeCell ref="G1186:M1186"/>
    <mergeCell ref="N1186:O1186"/>
    <mergeCell ref="Q1186:R1186"/>
    <mergeCell ref="S1186:T1186"/>
    <mergeCell ref="V1186:W1186"/>
    <mergeCell ref="X1186:Y1186"/>
    <mergeCell ref="AA1186:AB1186"/>
    <mergeCell ref="AC1186:AD1186"/>
    <mergeCell ref="AF1186:AG1186"/>
    <mergeCell ref="AH1186:AI1186"/>
    <mergeCell ref="AK1186:AL1186"/>
    <mergeCell ref="AM1186:AN1186"/>
    <mergeCell ref="AP1186:AQ1186"/>
    <mergeCell ref="AR1186:AS1186"/>
    <mergeCell ref="AU1186:AV1186"/>
    <mergeCell ref="AW1186:AX1186"/>
    <mergeCell ref="AZ1186:BA1186"/>
    <mergeCell ref="G1187:M1187"/>
    <mergeCell ref="N1187:O1187"/>
    <mergeCell ref="Q1187:R1187"/>
    <mergeCell ref="S1187:T1187"/>
    <mergeCell ref="V1187:W1187"/>
    <mergeCell ref="X1187:Y1187"/>
    <mergeCell ref="AA1187:AB1187"/>
    <mergeCell ref="AC1187:AD1187"/>
    <mergeCell ref="AF1187:AG1187"/>
    <mergeCell ref="AH1187:AI1187"/>
    <mergeCell ref="AK1187:AL1187"/>
    <mergeCell ref="AM1187:AN1187"/>
    <mergeCell ref="AP1187:AQ1187"/>
    <mergeCell ref="AR1187:AS1187"/>
    <mergeCell ref="AU1187:AV1187"/>
    <mergeCell ref="AW1187:AX1187"/>
    <mergeCell ref="AZ1187:BA1187"/>
    <mergeCell ref="G1188:M1188"/>
    <mergeCell ref="N1188:O1188"/>
    <mergeCell ref="Q1188:R1188"/>
    <mergeCell ref="S1188:T1188"/>
    <mergeCell ref="V1188:W1188"/>
    <mergeCell ref="X1188:Y1188"/>
    <mergeCell ref="AA1188:AB1188"/>
    <mergeCell ref="AC1188:AD1188"/>
    <mergeCell ref="AF1188:AG1188"/>
    <mergeCell ref="AH1188:AI1188"/>
    <mergeCell ref="AK1188:AL1188"/>
    <mergeCell ref="AM1188:AN1188"/>
    <mergeCell ref="AP1188:AQ1188"/>
    <mergeCell ref="AR1188:AS1188"/>
    <mergeCell ref="AU1188:AV1188"/>
    <mergeCell ref="AW1188:AX1188"/>
    <mergeCell ref="AZ1188:BA1188"/>
    <mergeCell ref="G1189:M1189"/>
    <mergeCell ref="N1189:O1189"/>
    <mergeCell ref="Q1189:R1189"/>
    <mergeCell ref="S1189:T1189"/>
    <mergeCell ref="V1189:W1189"/>
    <mergeCell ref="X1189:Y1189"/>
    <mergeCell ref="AA1189:AB1189"/>
    <mergeCell ref="AC1189:AD1189"/>
    <mergeCell ref="AF1189:AG1189"/>
    <mergeCell ref="AH1189:AI1189"/>
    <mergeCell ref="AK1189:AL1189"/>
    <mergeCell ref="AM1189:AN1189"/>
    <mergeCell ref="AP1189:AQ1189"/>
    <mergeCell ref="AR1189:AS1189"/>
    <mergeCell ref="AU1189:AV1189"/>
    <mergeCell ref="AW1189:AX1189"/>
    <mergeCell ref="AZ1189:BA1189"/>
    <mergeCell ref="G1190:M1190"/>
    <mergeCell ref="N1190:O1190"/>
    <mergeCell ref="Q1190:R1190"/>
    <mergeCell ref="S1190:T1190"/>
    <mergeCell ref="V1190:W1190"/>
    <mergeCell ref="X1190:Y1190"/>
    <mergeCell ref="AA1190:AB1190"/>
    <mergeCell ref="AC1190:AD1190"/>
    <mergeCell ref="AF1190:AG1190"/>
    <mergeCell ref="AH1190:AI1190"/>
    <mergeCell ref="AK1190:AL1190"/>
    <mergeCell ref="AM1190:AN1190"/>
    <mergeCell ref="AP1190:AQ1190"/>
    <mergeCell ref="AR1190:AS1190"/>
    <mergeCell ref="AU1190:AV1190"/>
    <mergeCell ref="AW1190:AX1190"/>
    <mergeCell ref="AZ1190:BA1190"/>
    <mergeCell ref="G1191:M1191"/>
    <mergeCell ref="N1191:O1191"/>
    <mergeCell ref="Q1191:R1191"/>
    <mergeCell ref="S1191:T1191"/>
    <mergeCell ref="V1191:W1191"/>
    <mergeCell ref="X1191:Y1191"/>
    <mergeCell ref="AA1191:AB1191"/>
    <mergeCell ref="AC1191:AD1191"/>
    <mergeCell ref="AF1191:AG1191"/>
    <mergeCell ref="AH1191:AI1191"/>
    <mergeCell ref="AK1191:AL1191"/>
    <mergeCell ref="AM1191:AN1191"/>
    <mergeCell ref="AP1191:AQ1191"/>
    <mergeCell ref="AR1191:AS1191"/>
    <mergeCell ref="AU1191:AV1191"/>
    <mergeCell ref="AW1191:AX1191"/>
    <mergeCell ref="AZ1191:BA1191"/>
    <mergeCell ref="G1192:M1192"/>
    <mergeCell ref="N1192:O1192"/>
    <mergeCell ref="Q1192:R1192"/>
    <mergeCell ref="S1192:T1192"/>
    <mergeCell ref="V1192:W1192"/>
    <mergeCell ref="X1192:Y1192"/>
    <mergeCell ref="AA1192:AB1192"/>
    <mergeCell ref="AC1192:AD1192"/>
    <mergeCell ref="AF1192:AG1192"/>
    <mergeCell ref="AH1192:AI1192"/>
    <mergeCell ref="AK1192:AL1192"/>
    <mergeCell ref="AM1192:AN1192"/>
    <mergeCell ref="AP1192:AQ1192"/>
    <mergeCell ref="AR1192:AS1192"/>
    <mergeCell ref="AU1192:AV1192"/>
    <mergeCell ref="AW1192:AX1192"/>
    <mergeCell ref="AZ1192:BA1192"/>
    <mergeCell ref="G1193:M1193"/>
    <mergeCell ref="N1193:O1193"/>
    <mergeCell ref="Q1193:R1193"/>
    <mergeCell ref="S1193:T1193"/>
    <mergeCell ref="V1193:W1193"/>
    <mergeCell ref="X1193:Y1193"/>
    <mergeCell ref="AA1193:AB1193"/>
    <mergeCell ref="AC1193:AD1193"/>
    <mergeCell ref="AF1193:AG1193"/>
    <mergeCell ref="AH1193:AI1193"/>
    <mergeCell ref="AK1193:AL1193"/>
    <mergeCell ref="AM1193:AN1193"/>
    <mergeCell ref="AP1193:AQ1193"/>
    <mergeCell ref="AR1193:AS1193"/>
    <mergeCell ref="AU1193:AV1193"/>
    <mergeCell ref="AW1193:AX1193"/>
    <mergeCell ref="AZ1193:BA1193"/>
    <mergeCell ref="G1194:M1194"/>
    <mergeCell ref="N1194:O1194"/>
    <mergeCell ref="Q1194:R1194"/>
    <mergeCell ref="S1194:T1194"/>
    <mergeCell ref="V1194:W1194"/>
    <mergeCell ref="X1194:Y1194"/>
    <mergeCell ref="AA1194:AB1194"/>
    <mergeCell ref="AC1194:AD1194"/>
    <mergeCell ref="AF1194:AG1194"/>
    <mergeCell ref="AH1194:AI1194"/>
    <mergeCell ref="AK1194:AL1194"/>
    <mergeCell ref="AM1194:AN1194"/>
    <mergeCell ref="AP1194:AQ1194"/>
    <mergeCell ref="AR1194:AS1194"/>
    <mergeCell ref="AU1194:AV1194"/>
    <mergeCell ref="AW1194:AX1194"/>
    <mergeCell ref="AZ1194:BA1194"/>
    <mergeCell ref="G1195:M1195"/>
    <mergeCell ref="N1195:O1195"/>
    <mergeCell ref="Q1195:R1195"/>
    <mergeCell ref="S1195:T1195"/>
    <mergeCell ref="V1195:W1195"/>
    <mergeCell ref="X1195:Y1195"/>
    <mergeCell ref="AA1195:AB1195"/>
    <mergeCell ref="AC1195:AD1195"/>
    <mergeCell ref="AF1195:AG1195"/>
    <mergeCell ref="AH1195:AI1195"/>
    <mergeCell ref="AK1195:AL1195"/>
    <mergeCell ref="AM1195:AN1195"/>
    <mergeCell ref="AP1195:AQ1195"/>
    <mergeCell ref="AR1195:AS1195"/>
    <mergeCell ref="AU1195:AV1195"/>
    <mergeCell ref="AW1195:AX1195"/>
    <mergeCell ref="AZ1195:BA1195"/>
    <mergeCell ref="M1200:N1200"/>
    <mergeCell ref="O1200:P1200"/>
    <mergeCell ref="Q1200:R1200"/>
    <mergeCell ref="S1200:T1200"/>
    <mergeCell ref="U1200:V1200"/>
    <mergeCell ref="W1200:X1200"/>
    <mergeCell ref="Y1200:Z1200"/>
    <mergeCell ref="AO1202:AP1202"/>
    <mergeCell ref="AQ1202:AR1202"/>
    <mergeCell ref="AS1202:AT1202"/>
    <mergeCell ref="AU1202:AV1202"/>
    <mergeCell ref="AW1202:AX1202"/>
    <mergeCell ref="AY1202:AZ1202"/>
    <mergeCell ref="BA1202:BB1202"/>
    <mergeCell ref="AO1203:AP1203"/>
    <mergeCell ref="AQ1203:AR1203"/>
    <mergeCell ref="AS1203:AT1203"/>
    <mergeCell ref="AU1203:AV1203"/>
    <mergeCell ref="AW1203:AX1203"/>
    <mergeCell ref="AY1203:AZ1203"/>
    <mergeCell ref="BA1203:BB1203"/>
    <mergeCell ref="M1204:P1204"/>
    <mergeCell ref="Q1204:R1204"/>
    <mergeCell ref="S1204:T1204"/>
    <mergeCell ref="U1204:V1204"/>
    <mergeCell ref="W1204:X1204"/>
    <mergeCell ref="Y1204:Z1204"/>
    <mergeCell ref="AA1204:AB1204"/>
    <mergeCell ref="AC1204:AD1204"/>
    <mergeCell ref="AO1205:AP1205"/>
    <mergeCell ref="AQ1205:AR1205"/>
    <mergeCell ref="AS1205:AT1205"/>
    <mergeCell ref="AU1205:AV1205"/>
    <mergeCell ref="AW1205:AX1205"/>
    <mergeCell ref="AY1205:AZ1205"/>
    <mergeCell ref="BA1205:BB1205"/>
    <mergeCell ref="AO1207:AP1207"/>
    <mergeCell ref="AQ1207:AR1207"/>
    <mergeCell ref="AS1207:AT1207"/>
    <mergeCell ref="AU1207:AV1207"/>
    <mergeCell ref="AW1207:AX1207"/>
    <mergeCell ref="AY1207:AZ1207"/>
    <mergeCell ref="BA1207:BB1207"/>
    <mergeCell ref="AO1209:AP1209"/>
    <mergeCell ref="AQ1209:AR1209"/>
    <mergeCell ref="AS1209:AT1209"/>
    <mergeCell ref="AU1209:AV1209"/>
    <mergeCell ref="AW1209:AX1209"/>
    <mergeCell ref="AY1209:AZ1209"/>
    <mergeCell ref="BA1209:BB1209"/>
    <mergeCell ref="AO1211:AP1211"/>
    <mergeCell ref="AQ1211:AR1211"/>
    <mergeCell ref="AS1211:AT1211"/>
    <mergeCell ref="AU1211:AV1211"/>
    <mergeCell ref="AW1211:AX1211"/>
    <mergeCell ref="AY1211:AZ1211"/>
    <mergeCell ref="BA1211:BB1211"/>
    <mergeCell ref="AO1213:AP1213"/>
    <mergeCell ref="AQ1213:AR1213"/>
    <mergeCell ref="AS1213:AT1213"/>
    <mergeCell ref="AU1213:AV1213"/>
    <mergeCell ref="AW1213:AX1213"/>
    <mergeCell ref="AY1213:AZ1213"/>
    <mergeCell ref="BA1213:BB1213"/>
    <mergeCell ref="B1216:K1216"/>
    <mergeCell ref="L1216:M1216"/>
    <mergeCell ref="S1241:AD1241"/>
    <mergeCell ref="F1280:M1280"/>
    <mergeCell ref="N1280:Z1280"/>
    <mergeCell ref="AA1280:AH1280"/>
    <mergeCell ref="AI1280:AU1280"/>
    <mergeCell ref="F1281:AH1281"/>
    <mergeCell ref="AI1281:AU1281"/>
    <mergeCell ref="F1282:R1282"/>
    <mergeCell ref="T1282:AU1282"/>
    <mergeCell ref="F1283:R1283"/>
    <mergeCell ref="T1283:AU1283"/>
    <mergeCell ref="F1284:R1284"/>
    <mergeCell ref="T1284:AU1284"/>
    <mergeCell ref="B1305:J1305"/>
    <mergeCell ref="K1305:L1305"/>
    <mergeCell ref="B1344:O1344"/>
    <mergeCell ref="P1344:Q1344"/>
    <mergeCell ref="C1349:P1349"/>
    <mergeCell ref="Q1349:R1349"/>
    <mergeCell ref="C1354:P1354"/>
    <mergeCell ref="Q1354:R1354"/>
    <mergeCell ref="B1377:O1377"/>
    <mergeCell ref="P1377:Q1377"/>
    <mergeCell ref="R1377:AE1377"/>
    <mergeCell ref="AF1377:AG1377"/>
    <mergeCell ref="AH1377:AU1377"/>
    <mergeCell ref="AV1377:AW1377"/>
    <mergeCell ref="B1383:O1383"/>
    <mergeCell ref="P1383:Q1383"/>
    <mergeCell ref="B1387:O1387"/>
    <mergeCell ref="P1387:Q1387"/>
    <mergeCell ref="AF1387:AG1387"/>
    <mergeCell ref="AH1387:AU1387"/>
    <mergeCell ref="AV1387:AW1387"/>
    <mergeCell ref="B1391:O1391"/>
    <mergeCell ref="P1391:Q1391"/>
    <mergeCell ref="B1436:O1436"/>
    <mergeCell ref="P1436:Q1436"/>
    <mergeCell ref="R1436:AE1436"/>
    <mergeCell ref="AF1436:AG1436"/>
    <mergeCell ref="B1680:O1680"/>
    <mergeCell ref="P1680:Q1680"/>
    <mergeCell ref="B1686:O1686"/>
    <mergeCell ref="P1686:Q1686"/>
    <mergeCell ref="B1711:U1711"/>
    <mergeCell ref="V1711:W1711"/>
    <mergeCell ref="B1715:U1715"/>
    <mergeCell ref="V1715:W1715"/>
    <mergeCell ref="B1719:U1719"/>
    <mergeCell ref="V1719:W1719"/>
    <mergeCell ref="B1723:U1723"/>
    <mergeCell ref="V1723:W1723"/>
    <mergeCell ref="B1727:U1727"/>
    <mergeCell ref="V1727:W1727"/>
    <mergeCell ref="B1731:U1731"/>
    <mergeCell ref="V1731:W1731"/>
    <mergeCell ref="B1737:O1737"/>
    <mergeCell ref="P1737:Q1737"/>
    <mergeCell ref="R1737:AE1737"/>
    <mergeCell ref="AF1737:AG1737"/>
    <mergeCell ref="AH1737:AU1737"/>
    <mergeCell ref="AV1737:AW1737"/>
    <mergeCell ref="B1743:O1743"/>
    <mergeCell ref="P1743:Q1743"/>
    <mergeCell ref="R1743:AE1743"/>
    <mergeCell ref="AF1743:AG1743"/>
    <mergeCell ref="B1749:O1749"/>
    <mergeCell ref="P1749:Q1749"/>
    <mergeCell ref="B1753:O1753"/>
    <mergeCell ref="P1753:V1753"/>
    <mergeCell ref="B1764:O1764"/>
    <mergeCell ref="P1764:Q1764"/>
    <mergeCell ref="B1768:O1768"/>
    <mergeCell ref="P1768:Q1768"/>
    <mergeCell ref="B1772:O1772"/>
    <mergeCell ref="P1772:Q1772"/>
    <mergeCell ref="B1778:O1778"/>
    <mergeCell ref="P1778:Q1778"/>
    <mergeCell ref="B1782:O1782"/>
    <mergeCell ref="P1782:Q1782"/>
    <mergeCell ref="B1806:O1806"/>
    <mergeCell ref="P1806:Q1806"/>
    <mergeCell ref="R1806:AE1806"/>
    <mergeCell ref="AF1806:AG1806"/>
    <mergeCell ref="AH1806:AU1806"/>
    <mergeCell ref="AV1806:AW1806"/>
    <mergeCell ref="B1850:L1850"/>
    <mergeCell ref="M1850:R1850"/>
    <mergeCell ref="S1850:AH1850"/>
    <mergeCell ref="B1865:U1865"/>
    <mergeCell ref="V1865:Z1865"/>
    <mergeCell ref="AA1865:AL1865"/>
    <mergeCell ref="B1877:L1877"/>
    <mergeCell ref="M1877:U1877"/>
    <mergeCell ref="B1884:L1884"/>
    <mergeCell ref="M1884:N1884"/>
    <mergeCell ref="O1884:W1884"/>
    <mergeCell ref="B1890:O1890"/>
    <mergeCell ref="P1890:Q1890"/>
    <mergeCell ref="C1897:P1897"/>
    <mergeCell ref="Q1897:R1897"/>
    <mergeCell ref="S1897:AF1897"/>
    <mergeCell ref="AG1897:AH1897"/>
    <mergeCell ref="AI1897:AV1897"/>
    <mergeCell ref="AW1897:AX1897"/>
    <mergeCell ref="C1904:P1904"/>
    <mergeCell ref="Q1904:R1904"/>
    <mergeCell ref="S1904:AF1904"/>
    <mergeCell ref="AG1904:AH1904"/>
    <mergeCell ref="AI1904:AV1904"/>
    <mergeCell ref="AW1904:AX1904"/>
    <mergeCell ref="C1913:P1913"/>
    <mergeCell ref="Q1913:R1913"/>
    <mergeCell ref="S1913:AF1913"/>
    <mergeCell ref="AG1913:AH1913"/>
    <mergeCell ref="AI1913:AV1913"/>
    <mergeCell ref="AW1913:AX1913"/>
    <mergeCell ref="C1920:P1920"/>
    <mergeCell ref="Q1920:R1920"/>
    <mergeCell ref="S1920:AF1920"/>
    <mergeCell ref="AG1920:AH1920"/>
    <mergeCell ref="AI1920:AV1920"/>
    <mergeCell ref="AW1920:AX1920"/>
    <mergeCell ref="B1936:M1936"/>
    <mergeCell ref="N1936:O1936"/>
    <mergeCell ref="S2082:Y2082"/>
    <mergeCell ref="Z2082:AC2082"/>
    <mergeCell ref="AD2082:AJ2082"/>
    <mergeCell ref="AK2082:AN2082"/>
    <mergeCell ref="B2134:O2134"/>
    <mergeCell ref="P2134:Q2134"/>
    <mergeCell ref="R2134:AE2134"/>
    <mergeCell ref="AF2134:AG2134"/>
    <mergeCell ref="AH2134:AU2134"/>
    <mergeCell ref="AV2134:AW2134"/>
    <mergeCell ref="S2154:AB2154"/>
    <mergeCell ref="AS2154:BB2154"/>
    <mergeCell ref="S2155:W2155"/>
    <mergeCell ref="X2155:AB2155"/>
    <mergeCell ref="AS2155:AW2155"/>
    <mergeCell ref="AX2155:BB2155"/>
    <mergeCell ref="S2173:AB2173"/>
    <mergeCell ref="AS2173:BB2173"/>
    <mergeCell ref="S2174:W2174"/>
    <mergeCell ref="X2174:AB2174"/>
    <mergeCell ref="AS2174:AW2174"/>
    <mergeCell ref="AX2174:BB2174"/>
    <mergeCell ref="S2202:AB2202"/>
    <mergeCell ref="AS2202:BB2202"/>
    <mergeCell ref="S2203:W2203"/>
    <mergeCell ref="X2203:AB2203"/>
    <mergeCell ref="AS2203:AW2203"/>
    <mergeCell ref="AX2203:BB2203"/>
    <mergeCell ref="S2229:AB2229"/>
    <mergeCell ref="AS2229:BB2229"/>
    <mergeCell ref="S2230:W2230"/>
    <mergeCell ref="X2230:AB2230"/>
    <mergeCell ref="AS2230:AW2230"/>
    <mergeCell ref="AX2230:BB2230"/>
    <mergeCell ref="S2244:AB2244"/>
    <mergeCell ref="AS2244:BB2244"/>
    <mergeCell ref="S2245:W2245"/>
    <mergeCell ref="X2245:AB2245"/>
    <mergeCell ref="AS2245:AW2245"/>
    <mergeCell ref="AX2245:BB2245"/>
    <mergeCell ref="S2269:AB2269"/>
    <mergeCell ref="AS2269:BB2269"/>
    <mergeCell ref="S2270:W2270"/>
    <mergeCell ref="X2270:AB2270"/>
    <mergeCell ref="AS2270:AW2270"/>
    <mergeCell ref="AX2270:BB2270"/>
    <mergeCell ref="S2282:AB2282"/>
    <mergeCell ref="AS2282:BB2282"/>
    <mergeCell ref="S2283:W2283"/>
    <mergeCell ref="X2283:AB2283"/>
    <mergeCell ref="AS2283:AW2283"/>
    <mergeCell ref="AX2283:BB2283"/>
    <mergeCell ref="S2309:AB2309"/>
    <mergeCell ref="AS2309:BB2309"/>
    <mergeCell ref="S2310:W2310"/>
    <mergeCell ref="X2310:AB2310"/>
    <mergeCell ref="AS2310:AW2310"/>
    <mergeCell ref="AX2310:BB2310"/>
    <mergeCell ref="S2330:AB2330"/>
    <mergeCell ref="AS2330:BB2330"/>
    <mergeCell ref="S2331:W2331"/>
    <mergeCell ref="X2331:AB2331"/>
    <mergeCell ref="AS2331:AW2331"/>
    <mergeCell ref="AX2331:BB2331"/>
    <mergeCell ref="S2351:AB2351"/>
    <mergeCell ref="AS2351:BB2351"/>
    <mergeCell ref="S2352:W2352"/>
    <mergeCell ref="X2352:AB2352"/>
    <mergeCell ref="AS2352:AW2352"/>
    <mergeCell ref="AX2352:BB2352"/>
    <mergeCell ref="S2374:AB2374"/>
    <mergeCell ref="AS2374:BB2374"/>
    <mergeCell ref="S2375:W2375"/>
    <mergeCell ref="X2375:AB2375"/>
    <mergeCell ref="AS2375:AW2375"/>
    <mergeCell ref="AX2375:BB2375"/>
    <mergeCell ref="S2389:AB2389"/>
    <mergeCell ref="AS2389:BB2389"/>
    <mergeCell ref="S2390:W2390"/>
    <mergeCell ref="X2390:AB2390"/>
    <mergeCell ref="AS2390:AW2390"/>
    <mergeCell ref="AX2390:BB2390"/>
    <mergeCell ref="S2404:AB2404"/>
    <mergeCell ref="AS2404:BB2404"/>
    <mergeCell ref="S2405:W2405"/>
    <mergeCell ref="X2405:AB2405"/>
    <mergeCell ref="AS2405:AW2405"/>
    <mergeCell ref="AX2405:BB2405"/>
    <mergeCell ref="S2413:AB2413"/>
    <mergeCell ref="AS2413:BB2413"/>
    <mergeCell ref="S2414:W2414"/>
    <mergeCell ref="X2414:AB2414"/>
    <mergeCell ref="AS2414:AW2414"/>
    <mergeCell ref="AX2414:BB2414"/>
    <mergeCell ref="S2428:AB2428"/>
    <mergeCell ref="AS2428:BB2428"/>
    <mergeCell ref="S2429:W2429"/>
    <mergeCell ref="X2429:AB2429"/>
    <mergeCell ref="AS2429:AW2429"/>
    <mergeCell ref="AX2429:BB2429"/>
    <mergeCell ref="S2447:AB2447"/>
    <mergeCell ref="AS2447:BB2447"/>
    <mergeCell ref="S2448:W2448"/>
    <mergeCell ref="X2448:AB2448"/>
    <mergeCell ref="AS2448:AW2448"/>
    <mergeCell ref="AX2448:BB2448"/>
    <mergeCell ref="S2468:AB2468"/>
    <mergeCell ref="AS2468:BB2468"/>
    <mergeCell ref="S2469:W2469"/>
    <mergeCell ref="X2469:AB2469"/>
    <mergeCell ref="AS2469:AW2469"/>
    <mergeCell ref="AX2469:BB2469"/>
    <mergeCell ref="S2485:AB2485"/>
    <mergeCell ref="AS2485:BB2485"/>
    <mergeCell ref="S2486:W2486"/>
    <mergeCell ref="X2486:AB2486"/>
    <mergeCell ref="AS2486:AW2486"/>
    <mergeCell ref="AX2486:BB2486"/>
    <mergeCell ref="S2508:AB2508"/>
    <mergeCell ref="AS2508:BB2508"/>
    <mergeCell ref="S2509:W2509"/>
    <mergeCell ref="X2509:AB2509"/>
    <mergeCell ref="AS2509:AW2509"/>
    <mergeCell ref="AX2509:BB2509"/>
    <mergeCell ref="S2519:AB2519"/>
    <mergeCell ref="AS2519:BB2519"/>
    <mergeCell ref="S2520:W2520"/>
    <mergeCell ref="X2520:AB2520"/>
    <mergeCell ref="AS2520:AW2520"/>
    <mergeCell ref="AX2520:BB2520"/>
    <mergeCell ref="S2528:AB2528"/>
    <mergeCell ref="AS2528:BB2528"/>
    <mergeCell ref="S2529:W2529"/>
    <mergeCell ref="X2529:AB2529"/>
    <mergeCell ref="AS2529:AW2529"/>
    <mergeCell ref="AX2529:BB2529"/>
    <mergeCell ref="S2539:AB2539"/>
    <mergeCell ref="AS2539:BB2539"/>
    <mergeCell ref="S2540:W2540"/>
    <mergeCell ref="X2540:AB2540"/>
    <mergeCell ref="AS2540:AW2540"/>
    <mergeCell ref="AX2540:BB2540"/>
    <mergeCell ref="S2552:AB2552"/>
    <mergeCell ref="AS2552:BB2552"/>
    <mergeCell ref="S2553:W2553"/>
    <mergeCell ref="X2553:AB2553"/>
    <mergeCell ref="AS2553:AW2553"/>
    <mergeCell ref="AX2553:BB2553"/>
    <mergeCell ref="S2559:AB2559"/>
    <mergeCell ref="AS2559:BB2559"/>
    <mergeCell ref="S2560:W2560"/>
    <mergeCell ref="X2560:AB2560"/>
    <mergeCell ref="AS2560:AW2560"/>
    <mergeCell ref="AX2560:BB2560"/>
    <mergeCell ref="S2570:AB2570"/>
    <mergeCell ref="AS2570:BB2570"/>
    <mergeCell ref="S2571:W2571"/>
    <mergeCell ref="X2571:AB2571"/>
    <mergeCell ref="AS2571:AW2571"/>
    <mergeCell ref="AX2571:BB2571"/>
    <mergeCell ref="S2583:AB2583"/>
    <mergeCell ref="AS2583:BB2583"/>
    <mergeCell ref="S2584:W2584"/>
    <mergeCell ref="X2584:AB2584"/>
    <mergeCell ref="AS2584:AW2584"/>
    <mergeCell ref="AX2584:BB2584"/>
    <mergeCell ref="B2594:L2594"/>
    <mergeCell ref="M2594:N2594"/>
    <mergeCell ref="O2594:Y2594"/>
    <mergeCell ref="Z2594:AA2594"/>
    <mergeCell ref="AB2594:AL2594"/>
    <mergeCell ref="AM2594:AN2594"/>
    <mergeCell ref="AO2594:AY2594"/>
    <mergeCell ref="AZ2594:BA2594"/>
    <mergeCell ref="B2606:K2606"/>
    <mergeCell ref="L2606:M2606"/>
    <mergeCell ref="R2635:AG2635"/>
    <mergeCell ref="R2636:S2636"/>
    <mergeCell ref="T2636:U2636"/>
    <mergeCell ref="V2636:W2636"/>
    <mergeCell ref="X2636:Y2636"/>
    <mergeCell ref="Z2636:AA2636"/>
    <mergeCell ref="AB2636:AC2636"/>
    <mergeCell ref="AD2636:AE2636"/>
    <mergeCell ref="AF2636:AG2636"/>
    <mergeCell ref="B2682:K2682"/>
    <mergeCell ref="L2682:M2682"/>
    <mergeCell ref="B2706:AH2706"/>
    <mergeCell ref="AI2706:AJ2706"/>
    <mergeCell ref="B2712:AF2712"/>
    <mergeCell ref="AG2712:AH2712"/>
    <mergeCell ref="R2736:AG2736"/>
    <mergeCell ref="R2737:S2737"/>
    <mergeCell ref="T2737:U2737"/>
    <mergeCell ref="V2737:W2737"/>
    <mergeCell ref="X2737:Y2737"/>
    <mergeCell ref="Z2737:AA2737"/>
    <mergeCell ref="AB2737:AC2737"/>
    <mergeCell ref="AD2737:AE2737"/>
    <mergeCell ref="AF2737:AG2737"/>
    <mergeCell ref="B2872:O2872"/>
    <mergeCell ref="P2872:Q2872"/>
    <mergeCell ref="R2872:AE2872"/>
    <mergeCell ref="AF2872:AG2872"/>
    <mergeCell ref="AH2872:AU2872"/>
    <mergeCell ref="AV2872:AW2872"/>
    <mergeCell ref="R2914:AG2914"/>
    <mergeCell ref="R2915:S2915"/>
    <mergeCell ref="T2915:U2915"/>
    <mergeCell ref="V2915:W2915"/>
    <mergeCell ref="X2915:Y2915"/>
    <mergeCell ref="Z2915:AA2915"/>
    <mergeCell ref="AB2915:AC2915"/>
    <mergeCell ref="AD2915:AE2915"/>
    <mergeCell ref="AF2915:AG2915"/>
    <mergeCell ref="B3040:O3040"/>
    <mergeCell ref="P3040:Q3040"/>
    <mergeCell ref="R3040:AE3040"/>
    <mergeCell ref="AF3040:AG3040"/>
    <mergeCell ref="AH3040:AU3040"/>
    <mergeCell ref="AV3040:AW3040"/>
    <mergeCell ref="B3064:O3064"/>
    <mergeCell ref="P3064:Q3064"/>
    <mergeCell ref="R3064:AE3064"/>
    <mergeCell ref="AF3064:AG3064"/>
    <mergeCell ref="AH3064:AU3064"/>
    <mergeCell ref="AV3064:AW3064"/>
    <mergeCell ref="B3088:O3088"/>
    <mergeCell ref="P3088:Q3088"/>
    <mergeCell ref="R3088:AE3088"/>
    <mergeCell ref="AF3088:AG3088"/>
    <mergeCell ref="AH3088:AU3088"/>
    <mergeCell ref="AV3088:AW3088"/>
    <mergeCell ref="B3102:O3102"/>
    <mergeCell ref="P3102:Q3102"/>
    <mergeCell ref="R3102:AE3102"/>
    <mergeCell ref="AF3102:AG3102"/>
    <mergeCell ref="AH3102:AU3102"/>
    <mergeCell ref="AV3102:AW3102"/>
    <mergeCell ref="B3110:L3110"/>
    <mergeCell ref="M3110:N3110"/>
    <mergeCell ref="O3110:Y3110"/>
    <mergeCell ref="Z3110:AA3110"/>
    <mergeCell ref="AB3110:AL3110"/>
    <mergeCell ref="AM3110:AN3110"/>
    <mergeCell ref="AO3110:AY3110"/>
    <mergeCell ref="AZ3110:BA3110"/>
    <mergeCell ref="B3116:L3116"/>
    <mergeCell ref="M3116:N3116"/>
    <mergeCell ref="B3122:O3122"/>
    <mergeCell ref="P3122:Q3122"/>
    <mergeCell ref="R3122:AE3122"/>
    <mergeCell ref="AF3122:AG3122"/>
    <mergeCell ref="AH3122:AU3122"/>
    <mergeCell ref="AV3122:AW3122"/>
    <mergeCell ref="B3134:O3134"/>
    <mergeCell ref="P3134:Q3134"/>
    <mergeCell ref="R3134:AE3134"/>
    <mergeCell ref="AF3134:AG3134"/>
    <mergeCell ref="AH3134:AU3134"/>
    <mergeCell ref="AV3134:AW3134"/>
    <mergeCell ref="B3144:O3144"/>
    <mergeCell ref="P3144:Q3144"/>
    <mergeCell ref="B3150:O3150"/>
    <mergeCell ref="P3150:Q3150"/>
    <mergeCell ref="R3150:AE3150"/>
    <mergeCell ref="AF3150:AG3150"/>
    <mergeCell ref="AH3150:AU3150"/>
    <mergeCell ref="AV3150:AW3150"/>
    <mergeCell ref="B3162:O3162"/>
    <mergeCell ref="P3162:Q3162"/>
    <mergeCell ref="R3162:AE3162"/>
    <mergeCell ref="AF3162:AG3162"/>
    <mergeCell ref="AH3162:AU3162"/>
    <mergeCell ref="AV3162:AW3162"/>
    <mergeCell ref="B3168:O3168"/>
    <mergeCell ref="P3168:Q3168"/>
    <mergeCell ref="R3168:AE3168"/>
    <mergeCell ref="AF3168:AG3168"/>
    <mergeCell ref="B3174:U3174"/>
    <mergeCell ref="V3174:W3174"/>
    <mergeCell ref="C3181:V3181"/>
    <mergeCell ref="W3181:AD3181"/>
    <mergeCell ref="B3187:P3187"/>
    <mergeCell ref="Q3187:R3187"/>
    <mergeCell ref="B3203:O3203"/>
    <mergeCell ref="P3203:Q3203"/>
    <mergeCell ref="C3208:P3208"/>
    <mergeCell ref="Q3208:R3208"/>
    <mergeCell ref="S3208:AF3208"/>
    <mergeCell ref="AG3208:AH3208"/>
    <mergeCell ref="AI3208:AV3208"/>
    <mergeCell ref="AW3208:AX3208"/>
    <mergeCell ref="B3218:O3218"/>
    <mergeCell ref="P3218:Q3218"/>
    <mergeCell ref="R3218:AE3218"/>
    <mergeCell ref="AF3218:AG3218"/>
    <mergeCell ref="AH3218:AU3218"/>
    <mergeCell ref="AV3218:AW3218"/>
    <mergeCell ref="B3228:AE3228"/>
    <mergeCell ref="AF3228:AG3228"/>
    <mergeCell ref="B3234:K3234"/>
    <mergeCell ref="L3234:M3234"/>
    <mergeCell ref="O3246:Z3246"/>
    <mergeCell ref="AA3246:AL3246"/>
    <mergeCell ref="AM3246:AX3246"/>
    <mergeCell ref="N3287:Y3287"/>
    <mergeCell ref="N3288:S3288"/>
    <mergeCell ref="T3288:Y3288"/>
    <mergeCell ref="B3297:N3297"/>
    <mergeCell ref="O3297:P3297"/>
    <mergeCell ref="B3303:N3303"/>
    <mergeCell ref="O3303:P3303"/>
    <mergeCell ref="B3307:N3307"/>
    <mergeCell ref="O3307:P3307"/>
    <mergeCell ref="Q3307:AC3307"/>
    <mergeCell ref="AD3307:AE3307"/>
    <mergeCell ref="B3313:N3313"/>
    <mergeCell ref="O3313:P3313"/>
    <mergeCell ref="C3318:P3318"/>
    <mergeCell ref="Q3318:R3318"/>
    <mergeCell ref="S3318:AF3318"/>
    <mergeCell ref="AG3318:AH3318"/>
    <mergeCell ref="AI3318:AV3318"/>
    <mergeCell ref="AW3318:AX3318"/>
    <mergeCell ref="B3328:P3328"/>
    <mergeCell ref="Q3328:R3328"/>
    <mergeCell ref="B3335:AC3335"/>
    <mergeCell ref="AD3335:AE3335"/>
    <mergeCell ref="B3342:AC3342"/>
    <mergeCell ref="AD3342:AE3342"/>
    <mergeCell ref="B3346:AC3346"/>
    <mergeCell ref="AD3346:AE3346"/>
    <mergeCell ref="B3352:N3352"/>
    <mergeCell ref="O3352:P3352"/>
    <mergeCell ref="B3356:N3356"/>
    <mergeCell ref="O3356:P3356"/>
    <mergeCell ref="Q3356:AC3356"/>
    <mergeCell ref="AD3356:AE3356"/>
    <mergeCell ref="B3362:N3362"/>
    <mergeCell ref="O3362:P3362"/>
    <mergeCell ref="C3367:P3367"/>
    <mergeCell ref="Q3367:R3367"/>
    <mergeCell ref="S3367:AF3367"/>
    <mergeCell ref="AG3367:AH3367"/>
    <mergeCell ref="AI3367:AV3367"/>
    <mergeCell ref="AW3367:AX3367"/>
    <mergeCell ref="B3377:O3377"/>
    <mergeCell ref="P3377:Q3377"/>
    <mergeCell ref="B3383:O3383"/>
    <mergeCell ref="P3383:Q3383"/>
    <mergeCell ref="B3389:O3389"/>
    <mergeCell ref="P3389:Q3389"/>
    <mergeCell ref="R3389:AE3389"/>
    <mergeCell ref="AF3389:AG3389"/>
    <mergeCell ref="AH3389:AU3389"/>
    <mergeCell ref="AV3389:AW3389"/>
    <mergeCell ref="B3395:O3395"/>
    <mergeCell ref="P3395:Q3395"/>
    <mergeCell ref="C3400:P3400"/>
    <mergeCell ref="Q3400:W3400"/>
    <mergeCell ref="B3406:O3406"/>
    <mergeCell ref="P3406:Q3406"/>
    <mergeCell ref="C3411:P3411"/>
    <mergeCell ref="Q3411:X3411"/>
    <mergeCell ref="B3417:O3417"/>
    <mergeCell ref="P3417:Q3417"/>
    <mergeCell ref="R3417:AE3417"/>
    <mergeCell ref="AF3417:AG3417"/>
    <mergeCell ref="B3423:T3423"/>
    <mergeCell ref="U3423:V3423"/>
    <mergeCell ref="W3423:AO3423"/>
    <mergeCell ref="AP3423:AQ3423"/>
    <mergeCell ref="H3429:S3429"/>
    <mergeCell ref="H3443:S3443"/>
    <mergeCell ref="I3451:Z3451"/>
    <mergeCell ref="I3452:Z3452"/>
    <mergeCell ref="I3454:Z3454"/>
    <mergeCell ref="B3460:O3460"/>
    <mergeCell ref="P3460:Q3460"/>
    <mergeCell ref="C3465:P3465"/>
    <mergeCell ref="Q3465:R3465"/>
    <mergeCell ref="B3472:AK3472"/>
    <mergeCell ref="AL3472:AM3472"/>
    <mergeCell ref="B3478:O3478"/>
    <mergeCell ref="P3478:Q3478"/>
    <mergeCell ref="R3478:AE3478"/>
    <mergeCell ref="AF3478:AG3478"/>
    <mergeCell ref="AH3478:AU3478"/>
    <mergeCell ref="AV3478:AW3478"/>
    <mergeCell ref="B3:J4"/>
    <mergeCell ref="K3:BE4"/>
    <mergeCell ref="B5:J6"/>
    <mergeCell ref="K5:BE6"/>
    <mergeCell ref="B10:J11"/>
    <mergeCell ref="K10:BE11"/>
    <mergeCell ref="B12:J13"/>
    <mergeCell ref="K12:BE13"/>
    <mergeCell ref="B14:J15"/>
    <mergeCell ref="K14:BE15"/>
    <mergeCell ref="B16:J17"/>
    <mergeCell ref="K16:BE17"/>
    <mergeCell ref="B18:J19"/>
    <mergeCell ref="K18:BE19"/>
    <mergeCell ref="B20:J21"/>
    <mergeCell ref="K20:AF21"/>
    <mergeCell ref="AG20:AI21"/>
    <mergeCell ref="AJ20:BE21"/>
    <mergeCell ref="B22:J23"/>
    <mergeCell ref="K22:BE23"/>
    <mergeCell ref="B24:J25"/>
    <mergeCell ref="K24:BE25"/>
    <mergeCell ref="B28:J29"/>
    <mergeCell ref="K28:L29"/>
    <mergeCell ref="B33:J34"/>
    <mergeCell ref="K33:BE34"/>
    <mergeCell ref="B35:J36"/>
    <mergeCell ref="K35:BE36"/>
    <mergeCell ref="B37:J38"/>
    <mergeCell ref="K37:BE38"/>
    <mergeCell ref="B39:J40"/>
    <mergeCell ref="K39:BE40"/>
    <mergeCell ref="B41:J42"/>
    <mergeCell ref="K41:BE42"/>
    <mergeCell ref="B43:J44"/>
    <mergeCell ref="K43:BE44"/>
    <mergeCell ref="B48:J49"/>
    <mergeCell ref="K48:BE49"/>
    <mergeCell ref="B50:J51"/>
    <mergeCell ref="K50:BE51"/>
    <mergeCell ref="B54:J55"/>
    <mergeCell ref="K54:L55"/>
    <mergeCell ref="B71:J72"/>
    <mergeCell ref="K71:BE72"/>
    <mergeCell ref="B73:J74"/>
    <mergeCell ref="K73:BE74"/>
    <mergeCell ref="B78:J79"/>
    <mergeCell ref="K78:AC79"/>
    <mergeCell ref="B80:J81"/>
    <mergeCell ref="K80:BE81"/>
    <mergeCell ref="B82:J83"/>
    <mergeCell ref="K82:BE83"/>
    <mergeCell ref="B84:J85"/>
    <mergeCell ref="K84:BE85"/>
    <mergeCell ref="B87:J88"/>
    <mergeCell ref="K87:AC88"/>
    <mergeCell ref="AD87:AL88"/>
    <mergeCell ref="AM87:BE88"/>
    <mergeCell ref="B89:J90"/>
    <mergeCell ref="K89:AC90"/>
    <mergeCell ref="B94:J95"/>
    <mergeCell ref="K94:AG95"/>
    <mergeCell ref="B96:J97"/>
    <mergeCell ref="K96:AG97"/>
    <mergeCell ref="B98:J99"/>
    <mergeCell ref="K98:AG99"/>
    <mergeCell ref="B100:J101"/>
    <mergeCell ref="K100:T101"/>
    <mergeCell ref="U100:W101"/>
    <mergeCell ref="X100:AG101"/>
    <mergeCell ref="B106:J111"/>
    <mergeCell ref="K106:Q107"/>
    <mergeCell ref="R106:X107"/>
    <mergeCell ref="Y106:Z107"/>
    <mergeCell ref="AA106:AG107"/>
    <mergeCell ref="K108:Q109"/>
    <mergeCell ref="R108:X109"/>
    <mergeCell ref="Y108:Z109"/>
    <mergeCell ref="AA108:AG109"/>
    <mergeCell ref="K110:Q111"/>
    <mergeCell ref="R110:X111"/>
    <mergeCell ref="Y110:Z111"/>
    <mergeCell ref="AA110:AG111"/>
    <mergeCell ref="B112:J117"/>
    <mergeCell ref="K112:Q113"/>
    <mergeCell ref="R112:X113"/>
    <mergeCell ref="Y112:Z113"/>
    <mergeCell ref="AA112:AG113"/>
    <mergeCell ref="K114:Q115"/>
    <mergeCell ref="R114:X115"/>
    <mergeCell ref="Y114:Z115"/>
    <mergeCell ref="AA114:AG115"/>
    <mergeCell ref="K116:Q117"/>
    <mergeCell ref="R116:X117"/>
    <mergeCell ref="Y116:Z117"/>
    <mergeCell ref="AA116:AG117"/>
    <mergeCell ref="B145:G146"/>
    <mergeCell ref="H145:M146"/>
    <mergeCell ref="N145:S146"/>
    <mergeCell ref="T145:Y146"/>
    <mergeCell ref="Z145:AE146"/>
    <mergeCell ref="AF145:AK146"/>
    <mergeCell ref="AL145:AQ146"/>
    <mergeCell ref="B147:G148"/>
    <mergeCell ref="H147:M148"/>
    <mergeCell ref="N147:S148"/>
    <mergeCell ref="T147:Y148"/>
    <mergeCell ref="Z147:AE148"/>
    <mergeCell ref="AF147:AK148"/>
    <mergeCell ref="AL147:AQ148"/>
    <mergeCell ref="B149:G150"/>
    <mergeCell ref="H149:M150"/>
    <mergeCell ref="N149:S150"/>
    <mergeCell ref="T149:Y150"/>
    <mergeCell ref="Z149:AE150"/>
    <mergeCell ref="AF149:AK150"/>
    <mergeCell ref="AL149:AQ150"/>
    <mergeCell ref="B151:G152"/>
    <mergeCell ref="H151:M152"/>
    <mergeCell ref="N151:S152"/>
    <mergeCell ref="T151:Y152"/>
    <mergeCell ref="Z151:AE152"/>
    <mergeCell ref="AF151:AK152"/>
    <mergeCell ref="AL151:AQ152"/>
    <mergeCell ref="B153:G154"/>
    <mergeCell ref="H153:M154"/>
    <mergeCell ref="N153:S154"/>
    <mergeCell ref="T153:Y154"/>
    <mergeCell ref="Z153:AE154"/>
    <mergeCell ref="AF153:AK154"/>
    <mergeCell ref="AL153:AQ154"/>
    <mergeCell ref="B155:G156"/>
    <mergeCell ref="H155:M156"/>
    <mergeCell ref="N155:S156"/>
    <mergeCell ref="T155:Y156"/>
    <mergeCell ref="Z155:AE156"/>
    <mergeCell ref="AF155:AK156"/>
    <mergeCell ref="AL155:AQ156"/>
    <mergeCell ref="B157:G158"/>
    <mergeCell ref="H157:M158"/>
    <mergeCell ref="N157:S158"/>
    <mergeCell ref="T157:Y158"/>
    <mergeCell ref="Z157:AE158"/>
    <mergeCell ref="AF157:AK158"/>
    <mergeCell ref="AL157:AQ158"/>
    <mergeCell ref="B159:G160"/>
    <mergeCell ref="H159:M160"/>
    <mergeCell ref="N159:S160"/>
    <mergeCell ref="T159:Y160"/>
    <mergeCell ref="Z159:AE160"/>
    <mergeCell ref="AF159:AK160"/>
    <mergeCell ref="AL159:AQ160"/>
    <mergeCell ref="B161:G162"/>
    <mergeCell ref="H161:M162"/>
    <mergeCell ref="N161:S162"/>
    <mergeCell ref="T161:Y162"/>
    <mergeCell ref="Z161:AE162"/>
    <mergeCell ref="AF161:AK162"/>
    <mergeCell ref="AL161:AQ162"/>
    <mergeCell ref="B163:G164"/>
    <mergeCell ref="H163:M164"/>
    <mergeCell ref="N163:S164"/>
    <mergeCell ref="T163:Y164"/>
    <mergeCell ref="Z163:AE164"/>
    <mergeCell ref="AF163:AK164"/>
    <mergeCell ref="AL163:AQ164"/>
    <mergeCell ref="B165:G166"/>
    <mergeCell ref="H165:M166"/>
    <mergeCell ref="N165:S166"/>
    <mergeCell ref="T165:Y166"/>
    <mergeCell ref="Z165:AE166"/>
    <mergeCell ref="AF165:AK166"/>
    <mergeCell ref="AL165:AQ166"/>
    <mergeCell ref="B167:G168"/>
    <mergeCell ref="H167:M168"/>
    <mergeCell ref="N167:S168"/>
    <mergeCell ref="T167:Y168"/>
    <mergeCell ref="Z167:AE168"/>
    <mergeCell ref="AF167:AK168"/>
    <mergeCell ref="AL167:AQ168"/>
    <mergeCell ref="B169:G170"/>
    <mergeCell ref="H169:M170"/>
    <mergeCell ref="N169:S170"/>
    <mergeCell ref="T169:Y170"/>
    <mergeCell ref="Z169:AE170"/>
    <mergeCell ref="AF169:AK170"/>
    <mergeCell ref="AL169:AQ170"/>
    <mergeCell ref="B171:G172"/>
    <mergeCell ref="H171:M172"/>
    <mergeCell ref="N171:S172"/>
    <mergeCell ref="T171:Y172"/>
    <mergeCell ref="Z171:AE172"/>
    <mergeCell ref="AF171:AK172"/>
    <mergeCell ref="AL171:AQ172"/>
    <mergeCell ref="B173:G174"/>
    <mergeCell ref="H173:M174"/>
    <mergeCell ref="N173:S174"/>
    <mergeCell ref="T173:Y174"/>
    <mergeCell ref="Z173:AE174"/>
    <mergeCell ref="AF173:AK174"/>
    <mergeCell ref="AL173:AQ174"/>
    <mergeCell ref="B175:G176"/>
    <mergeCell ref="H175:M176"/>
    <mergeCell ref="N175:S176"/>
    <mergeCell ref="T175:Y176"/>
    <mergeCell ref="Z175:AE176"/>
    <mergeCell ref="AF175:AK176"/>
    <mergeCell ref="AL175:AQ176"/>
    <mergeCell ref="B177:G178"/>
    <mergeCell ref="H177:M178"/>
    <mergeCell ref="N177:S178"/>
    <mergeCell ref="T177:Y178"/>
    <mergeCell ref="Z177:AE178"/>
    <mergeCell ref="AF177:AK178"/>
    <mergeCell ref="AL177:AQ178"/>
    <mergeCell ref="B179:G180"/>
    <mergeCell ref="H179:M180"/>
    <mergeCell ref="N179:S180"/>
    <mergeCell ref="T179:Y180"/>
    <mergeCell ref="Z179:AE180"/>
    <mergeCell ref="AF179:AK180"/>
    <mergeCell ref="AL179:AQ180"/>
    <mergeCell ref="B181:G182"/>
    <mergeCell ref="H181:M182"/>
    <mergeCell ref="N181:S182"/>
    <mergeCell ref="T181:Y182"/>
    <mergeCell ref="Z181:AE182"/>
    <mergeCell ref="AF181:AK182"/>
    <mergeCell ref="AL181:AQ182"/>
    <mergeCell ref="B183:G184"/>
    <mergeCell ref="H183:M184"/>
    <mergeCell ref="N183:S184"/>
    <mergeCell ref="T183:Y184"/>
    <mergeCell ref="Z183:AE184"/>
    <mergeCell ref="AF183:AK184"/>
    <mergeCell ref="AL183:AQ184"/>
    <mergeCell ref="B185:G186"/>
    <mergeCell ref="H185:M186"/>
    <mergeCell ref="N185:S186"/>
    <mergeCell ref="T185:Y186"/>
    <mergeCell ref="Z185:AE186"/>
    <mergeCell ref="AF185:AK186"/>
    <mergeCell ref="AL185:AQ186"/>
    <mergeCell ref="B187:G188"/>
    <mergeCell ref="H187:M188"/>
    <mergeCell ref="N187:S188"/>
    <mergeCell ref="T187:Y188"/>
    <mergeCell ref="Z187:AE188"/>
    <mergeCell ref="AF187:AK188"/>
    <mergeCell ref="AL187:AQ188"/>
    <mergeCell ref="B189:G190"/>
    <mergeCell ref="H189:M190"/>
    <mergeCell ref="N189:S190"/>
    <mergeCell ref="T189:Y190"/>
    <mergeCell ref="Z189:AE190"/>
    <mergeCell ref="AF189:AK190"/>
    <mergeCell ref="AL189:AQ190"/>
    <mergeCell ref="B191:G192"/>
    <mergeCell ref="H191:M192"/>
    <mergeCell ref="N191:S192"/>
    <mergeCell ref="T191:Y192"/>
    <mergeCell ref="Z191:AE192"/>
    <mergeCell ref="AF191:AK192"/>
    <mergeCell ref="AL191:AQ192"/>
    <mergeCell ref="B193:G194"/>
    <mergeCell ref="H193:M194"/>
    <mergeCell ref="N193:S194"/>
    <mergeCell ref="T193:Y194"/>
    <mergeCell ref="Z193:AE194"/>
    <mergeCell ref="AF193:AK194"/>
    <mergeCell ref="AL193:AQ194"/>
    <mergeCell ref="B195:G196"/>
    <mergeCell ref="H195:M196"/>
    <mergeCell ref="N195:S196"/>
    <mergeCell ref="T195:Y196"/>
    <mergeCell ref="Z195:AE196"/>
    <mergeCell ref="AF195:AK196"/>
    <mergeCell ref="AL195:AQ196"/>
    <mergeCell ref="B197:G198"/>
    <mergeCell ref="H197:M198"/>
    <mergeCell ref="N197:S198"/>
    <mergeCell ref="T197:Y198"/>
    <mergeCell ref="Z197:AE198"/>
    <mergeCell ref="AF197:AK198"/>
    <mergeCell ref="AL197:AQ198"/>
    <mergeCell ref="B199:G200"/>
    <mergeCell ref="H199:M200"/>
    <mergeCell ref="N199:S200"/>
    <mergeCell ref="T199:Y200"/>
    <mergeCell ref="Z199:AE200"/>
    <mergeCell ref="AF199:AK200"/>
    <mergeCell ref="AL199:AQ200"/>
    <mergeCell ref="B201:G202"/>
    <mergeCell ref="H201:M202"/>
    <mergeCell ref="N201:S202"/>
    <mergeCell ref="T201:Y202"/>
    <mergeCell ref="Z201:AE202"/>
    <mergeCell ref="AF201:AK202"/>
    <mergeCell ref="AL201:AQ202"/>
    <mergeCell ref="B203:G204"/>
    <mergeCell ref="H203:M204"/>
    <mergeCell ref="N203:S204"/>
    <mergeCell ref="T203:Y204"/>
    <mergeCell ref="Z203:AE204"/>
    <mergeCell ref="AF203:AK204"/>
    <mergeCell ref="AL203:AQ204"/>
    <mergeCell ref="B205:G206"/>
    <mergeCell ref="H205:M206"/>
    <mergeCell ref="N205:S206"/>
    <mergeCell ref="T205:Y206"/>
    <mergeCell ref="Z205:AE206"/>
    <mergeCell ref="AF205:AK206"/>
    <mergeCell ref="AL205:AQ206"/>
    <mergeCell ref="B207:G208"/>
    <mergeCell ref="H207:M208"/>
    <mergeCell ref="N207:S208"/>
    <mergeCell ref="T207:Y208"/>
    <mergeCell ref="Z207:AE208"/>
    <mergeCell ref="AF207:AK208"/>
    <mergeCell ref="AL207:AQ208"/>
    <mergeCell ref="B209:G210"/>
    <mergeCell ref="H209:M210"/>
    <mergeCell ref="N209:S210"/>
    <mergeCell ref="T209:Y210"/>
    <mergeCell ref="Z209:AE210"/>
    <mergeCell ref="AF209:AK210"/>
    <mergeCell ref="AL209:AQ210"/>
    <mergeCell ref="B211:G212"/>
    <mergeCell ref="H211:M212"/>
    <mergeCell ref="N211:S212"/>
    <mergeCell ref="T211:Y212"/>
    <mergeCell ref="Z211:AE212"/>
    <mergeCell ref="AF211:AK212"/>
    <mergeCell ref="AL211:AQ212"/>
    <mergeCell ref="B213:G214"/>
    <mergeCell ref="H213:M214"/>
    <mergeCell ref="N213:S214"/>
    <mergeCell ref="T213:Y214"/>
    <mergeCell ref="Z213:AE214"/>
    <mergeCell ref="AF213:AK214"/>
    <mergeCell ref="AL213:AQ214"/>
    <mergeCell ref="B215:G218"/>
    <mergeCell ref="H215:M216"/>
    <mergeCell ref="N215:S216"/>
    <mergeCell ref="T215:Y216"/>
    <mergeCell ref="Z215:AE216"/>
    <mergeCell ref="AF215:AK216"/>
    <mergeCell ref="AL215:AQ216"/>
    <mergeCell ref="H217:M218"/>
    <mergeCell ref="N217:AQ218"/>
    <mergeCell ref="B219:G220"/>
    <mergeCell ref="H219:M220"/>
    <mergeCell ref="N219:S220"/>
    <mergeCell ref="T219:Y220"/>
    <mergeCell ref="Z219:AE220"/>
    <mergeCell ref="AF219:AK220"/>
    <mergeCell ref="AL219:AQ220"/>
    <mergeCell ref="B221:G222"/>
    <mergeCell ref="H221:M222"/>
    <mergeCell ref="N221:S222"/>
    <mergeCell ref="T221:Y222"/>
    <mergeCell ref="Z221:AE222"/>
    <mergeCell ref="AF221:AK222"/>
    <mergeCell ref="AL221:AQ222"/>
    <mergeCell ref="B223:G224"/>
    <mergeCell ref="H223:M224"/>
    <mergeCell ref="N223:S224"/>
    <mergeCell ref="T223:Y224"/>
    <mergeCell ref="Z223:AE224"/>
    <mergeCell ref="AF223:AK224"/>
    <mergeCell ref="AL223:AQ224"/>
    <mergeCell ref="B225:G226"/>
    <mergeCell ref="H225:M226"/>
    <mergeCell ref="N225:S226"/>
    <mergeCell ref="T225:Y226"/>
    <mergeCell ref="Z225:AE226"/>
    <mergeCell ref="AF225:AK226"/>
    <mergeCell ref="AL225:AQ226"/>
    <mergeCell ref="B227:G228"/>
    <mergeCell ref="H227:M228"/>
    <mergeCell ref="N227:S228"/>
    <mergeCell ref="T227:Y228"/>
    <mergeCell ref="Z227:AE228"/>
    <mergeCell ref="AF227:AK228"/>
    <mergeCell ref="AL227:AQ228"/>
    <mergeCell ref="B229:G230"/>
    <mergeCell ref="H229:M230"/>
    <mergeCell ref="N229:S230"/>
    <mergeCell ref="T229:Y230"/>
    <mergeCell ref="Z229:AE230"/>
    <mergeCell ref="AF229:AK230"/>
    <mergeCell ref="AL229:AQ230"/>
    <mergeCell ref="B231:G232"/>
    <mergeCell ref="H231:M232"/>
    <mergeCell ref="N231:S232"/>
    <mergeCell ref="T231:Y232"/>
    <mergeCell ref="Z231:AE232"/>
    <mergeCell ref="AF231:AK232"/>
    <mergeCell ref="AL231:AQ232"/>
    <mergeCell ref="B233:G234"/>
    <mergeCell ref="H233:M234"/>
    <mergeCell ref="N233:S234"/>
    <mergeCell ref="T233:Y234"/>
    <mergeCell ref="Z233:AE234"/>
    <mergeCell ref="AF233:AK234"/>
    <mergeCell ref="AL233:AQ234"/>
    <mergeCell ref="B235:G236"/>
    <mergeCell ref="H235:M236"/>
    <mergeCell ref="N235:S236"/>
    <mergeCell ref="T235:Y236"/>
    <mergeCell ref="Z235:AE236"/>
    <mergeCell ref="AF235:AK236"/>
    <mergeCell ref="AL235:AQ236"/>
    <mergeCell ref="B237:G238"/>
    <mergeCell ref="H237:M238"/>
    <mergeCell ref="N237:S238"/>
    <mergeCell ref="T237:Y238"/>
    <mergeCell ref="Z237:AE238"/>
    <mergeCell ref="AF237:AK238"/>
    <mergeCell ref="AL237:AQ238"/>
    <mergeCell ref="B239:G240"/>
    <mergeCell ref="H239:M240"/>
    <mergeCell ref="N239:S240"/>
    <mergeCell ref="T239:Y240"/>
    <mergeCell ref="Z239:AE240"/>
    <mergeCell ref="AF239:AK240"/>
    <mergeCell ref="AL239:AQ240"/>
    <mergeCell ref="B241:G242"/>
    <mergeCell ref="H241:M242"/>
    <mergeCell ref="N241:S242"/>
    <mergeCell ref="T241:Y242"/>
    <mergeCell ref="Z241:AE242"/>
    <mergeCell ref="AF241:AK242"/>
    <mergeCell ref="AL241:AQ242"/>
    <mergeCell ref="B243:G244"/>
    <mergeCell ref="H243:M244"/>
    <mergeCell ref="N243:S244"/>
    <mergeCell ref="T243:Y244"/>
    <mergeCell ref="Z243:AE244"/>
    <mergeCell ref="AF243:AK244"/>
    <mergeCell ref="AL243:AQ244"/>
    <mergeCell ref="B245:G246"/>
    <mergeCell ref="H245:M246"/>
    <mergeCell ref="N245:S246"/>
    <mergeCell ref="T245:Y246"/>
    <mergeCell ref="Z245:AE246"/>
    <mergeCell ref="AF245:AK246"/>
    <mergeCell ref="AL245:AQ246"/>
    <mergeCell ref="B247:G248"/>
    <mergeCell ref="H247:M248"/>
    <mergeCell ref="N247:S248"/>
    <mergeCell ref="T247:Y248"/>
    <mergeCell ref="Z247:AE248"/>
    <mergeCell ref="AF247:AK248"/>
    <mergeCell ref="AL247:AQ248"/>
    <mergeCell ref="B249:G250"/>
    <mergeCell ref="H249:M250"/>
    <mergeCell ref="N249:S250"/>
    <mergeCell ref="T249:Y250"/>
    <mergeCell ref="Z249:AE250"/>
    <mergeCell ref="AF249:AK250"/>
    <mergeCell ref="AL249:AQ250"/>
    <mergeCell ref="B251:G252"/>
    <mergeCell ref="H251:M252"/>
    <mergeCell ref="N251:S252"/>
    <mergeCell ref="T251:Y252"/>
    <mergeCell ref="Z251:AE252"/>
    <mergeCell ref="AF251:AK252"/>
    <mergeCell ref="AL251:AQ252"/>
    <mergeCell ref="B253:G254"/>
    <mergeCell ref="H253:M254"/>
    <mergeCell ref="N253:S254"/>
    <mergeCell ref="T253:Y254"/>
    <mergeCell ref="Z253:AE254"/>
    <mergeCell ref="AF253:AK254"/>
    <mergeCell ref="AL253:AQ254"/>
    <mergeCell ref="B255:G256"/>
    <mergeCell ref="H255:M256"/>
    <mergeCell ref="N255:S256"/>
    <mergeCell ref="T255:Y256"/>
    <mergeCell ref="Z255:AE256"/>
    <mergeCell ref="AF255:AK256"/>
    <mergeCell ref="AL255:AQ256"/>
    <mergeCell ref="B257:G258"/>
    <mergeCell ref="H257:M258"/>
    <mergeCell ref="N257:S258"/>
    <mergeCell ref="T257:Y258"/>
    <mergeCell ref="Z257:AE258"/>
    <mergeCell ref="AF257:AK258"/>
    <mergeCell ref="AL257:AQ258"/>
    <mergeCell ref="B259:G260"/>
    <mergeCell ref="H259:M260"/>
    <mergeCell ref="N259:S260"/>
    <mergeCell ref="T259:Y260"/>
    <mergeCell ref="Z259:AE260"/>
    <mergeCell ref="AF259:AK260"/>
    <mergeCell ref="AL259:AQ260"/>
    <mergeCell ref="B261:G262"/>
    <mergeCell ref="H261:M262"/>
    <mergeCell ref="N261:S262"/>
    <mergeCell ref="T261:Y262"/>
    <mergeCell ref="Z261:AE262"/>
    <mergeCell ref="AF261:AK262"/>
    <mergeCell ref="AL261:AQ262"/>
    <mergeCell ref="B263:G264"/>
    <mergeCell ref="H263:M264"/>
    <mergeCell ref="N263:S264"/>
    <mergeCell ref="T263:Y264"/>
    <mergeCell ref="Z263:AE264"/>
    <mergeCell ref="AF263:AK264"/>
    <mergeCell ref="AL263:AQ264"/>
    <mergeCell ref="B265:G266"/>
    <mergeCell ref="H265:M266"/>
    <mergeCell ref="N265:S266"/>
    <mergeCell ref="T265:Y266"/>
    <mergeCell ref="Z265:AE266"/>
    <mergeCell ref="AF265:AK266"/>
    <mergeCell ref="AL265:AQ266"/>
    <mergeCell ref="B267:G268"/>
    <mergeCell ref="H267:M268"/>
    <mergeCell ref="N267:S268"/>
    <mergeCell ref="T267:Y268"/>
    <mergeCell ref="Z267:AE268"/>
    <mergeCell ref="AF267:AK268"/>
    <mergeCell ref="AL267:AQ268"/>
    <mergeCell ref="B269:G270"/>
    <mergeCell ref="H269:M270"/>
    <mergeCell ref="N269:S270"/>
    <mergeCell ref="T269:Y270"/>
    <mergeCell ref="Z269:AE270"/>
    <mergeCell ref="AF269:AK270"/>
    <mergeCell ref="AL269:AQ270"/>
    <mergeCell ref="B271:G272"/>
    <mergeCell ref="H271:M272"/>
    <mergeCell ref="N271:S272"/>
    <mergeCell ref="T271:Y272"/>
    <mergeCell ref="Z271:AE272"/>
    <mergeCell ref="AF271:AK272"/>
    <mergeCell ref="AL271:AQ272"/>
    <mergeCell ref="B273:G274"/>
    <mergeCell ref="H273:M274"/>
    <mergeCell ref="N273:S274"/>
    <mergeCell ref="T273:Y274"/>
    <mergeCell ref="Z273:AE274"/>
    <mergeCell ref="AF273:AK274"/>
    <mergeCell ref="AL273:AQ274"/>
    <mergeCell ref="B275:G276"/>
    <mergeCell ref="H275:M276"/>
    <mergeCell ref="N275:S276"/>
    <mergeCell ref="T275:Y276"/>
    <mergeCell ref="Z275:AE276"/>
    <mergeCell ref="AF275:AK276"/>
    <mergeCell ref="AL275:AQ276"/>
    <mergeCell ref="B277:G278"/>
    <mergeCell ref="H277:M278"/>
    <mergeCell ref="N277:S278"/>
    <mergeCell ref="T277:Y278"/>
    <mergeCell ref="Z277:AE278"/>
    <mergeCell ref="AF277:AK278"/>
    <mergeCell ref="AL277:AQ278"/>
    <mergeCell ref="B279:G280"/>
    <mergeCell ref="H279:M280"/>
    <mergeCell ref="N279:S280"/>
    <mergeCell ref="T279:Y280"/>
    <mergeCell ref="Z279:AE280"/>
    <mergeCell ref="AF279:AK280"/>
    <mergeCell ref="AL279:AQ280"/>
    <mergeCell ref="B281:G282"/>
    <mergeCell ref="H281:M282"/>
    <mergeCell ref="N281:S282"/>
    <mergeCell ref="T281:Y282"/>
    <mergeCell ref="Z281:AE282"/>
    <mergeCell ref="AF281:AK282"/>
    <mergeCell ref="AL281:AQ282"/>
    <mergeCell ref="B283:G284"/>
    <mergeCell ref="H283:M284"/>
    <mergeCell ref="N283:S284"/>
    <mergeCell ref="T283:Y284"/>
    <mergeCell ref="Z283:AE284"/>
    <mergeCell ref="AF283:AK284"/>
    <mergeCell ref="AL283:AQ284"/>
    <mergeCell ref="B285:G286"/>
    <mergeCell ref="H285:M286"/>
    <mergeCell ref="N285:S286"/>
    <mergeCell ref="T285:Y286"/>
    <mergeCell ref="Z285:AE286"/>
    <mergeCell ref="AF285:AK286"/>
    <mergeCell ref="AL285:AQ286"/>
    <mergeCell ref="B287:G288"/>
    <mergeCell ref="H287:M288"/>
    <mergeCell ref="N287:S288"/>
    <mergeCell ref="T287:Y288"/>
    <mergeCell ref="Z287:AE288"/>
    <mergeCell ref="AF287:AK288"/>
    <mergeCell ref="AL287:AQ288"/>
    <mergeCell ref="B289:G290"/>
    <mergeCell ref="H289:M290"/>
    <mergeCell ref="N289:S290"/>
    <mergeCell ref="T289:Y290"/>
    <mergeCell ref="Z289:AE290"/>
    <mergeCell ref="AF289:AK290"/>
    <mergeCell ref="AL289:AQ290"/>
    <mergeCell ref="B291:G292"/>
    <mergeCell ref="H291:M292"/>
    <mergeCell ref="N291:S292"/>
    <mergeCell ref="T291:Y292"/>
    <mergeCell ref="Z291:AE292"/>
    <mergeCell ref="AF291:AK292"/>
    <mergeCell ref="AL291:AQ292"/>
    <mergeCell ref="B293:G296"/>
    <mergeCell ref="H293:M294"/>
    <mergeCell ref="N293:S294"/>
    <mergeCell ref="T293:Y294"/>
    <mergeCell ref="Z293:AE294"/>
    <mergeCell ref="AF293:AK294"/>
    <mergeCell ref="AL293:AQ294"/>
    <mergeCell ref="H295:M296"/>
    <mergeCell ref="N295:AQ296"/>
    <mergeCell ref="B297:G298"/>
    <mergeCell ref="H297:M298"/>
    <mergeCell ref="N297:S298"/>
    <mergeCell ref="T297:Y298"/>
    <mergeCell ref="Z297:AE298"/>
    <mergeCell ref="AF297:AK298"/>
    <mergeCell ref="AL297:AQ298"/>
    <mergeCell ref="B299:G300"/>
    <mergeCell ref="H299:M300"/>
    <mergeCell ref="N299:S300"/>
    <mergeCell ref="T299:Y300"/>
    <mergeCell ref="Z299:AE300"/>
    <mergeCell ref="AF299:AK300"/>
    <mergeCell ref="AL299:AQ300"/>
    <mergeCell ref="B301:G302"/>
    <mergeCell ref="H301:M302"/>
    <mergeCell ref="N301:S302"/>
    <mergeCell ref="T301:Y302"/>
    <mergeCell ref="Z301:AE302"/>
    <mergeCell ref="AF301:AK302"/>
    <mergeCell ref="AL301:AQ302"/>
    <mergeCell ref="B303:G304"/>
    <mergeCell ref="H303:M304"/>
    <mergeCell ref="N303:S304"/>
    <mergeCell ref="T303:Y304"/>
    <mergeCell ref="Z303:AE304"/>
    <mergeCell ref="AF303:AK304"/>
    <mergeCell ref="AL303:AQ304"/>
    <mergeCell ref="B305:G306"/>
    <mergeCell ref="H305:M306"/>
    <mergeCell ref="N305:S306"/>
    <mergeCell ref="T305:Y306"/>
    <mergeCell ref="Z305:AE306"/>
    <mergeCell ref="AF305:AK306"/>
    <mergeCell ref="AL305:AQ306"/>
    <mergeCell ref="B307:G308"/>
    <mergeCell ref="H307:M308"/>
    <mergeCell ref="N307:S308"/>
    <mergeCell ref="T307:Y308"/>
    <mergeCell ref="Z307:AE308"/>
    <mergeCell ref="AF307:AK308"/>
    <mergeCell ref="AL307:AQ308"/>
    <mergeCell ref="B309:G310"/>
    <mergeCell ref="H309:M310"/>
    <mergeCell ref="N309:S310"/>
    <mergeCell ref="T309:Y310"/>
    <mergeCell ref="Z309:AE310"/>
    <mergeCell ref="AF309:AK310"/>
    <mergeCell ref="AL309:AQ310"/>
    <mergeCell ref="B311:G312"/>
    <mergeCell ref="H311:M312"/>
    <mergeCell ref="N311:S312"/>
    <mergeCell ref="T311:Y312"/>
    <mergeCell ref="Z311:AE312"/>
    <mergeCell ref="AF311:AK312"/>
    <mergeCell ref="AL311:AQ312"/>
    <mergeCell ref="B313:G314"/>
    <mergeCell ref="H313:M314"/>
    <mergeCell ref="N313:S314"/>
    <mergeCell ref="T313:Y314"/>
    <mergeCell ref="Z313:AE314"/>
    <mergeCell ref="AF313:AK314"/>
    <mergeCell ref="AL313:AQ314"/>
    <mergeCell ref="B315:G318"/>
    <mergeCell ref="H315:M316"/>
    <mergeCell ref="N315:S316"/>
    <mergeCell ref="T315:Y316"/>
    <mergeCell ref="Z315:AE316"/>
    <mergeCell ref="AF315:AK316"/>
    <mergeCell ref="AL315:AQ316"/>
    <mergeCell ref="H317:M318"/>
    <mergeCell ref="N317:AQ318"/>
    <mergeCell ref="B319:G320"/>
    <mergeCell ref="H319:M320"/>
    <mergeCell ref="N319:S320"/>
    <mergeCell ref="T319:Y320"/>
    <mergeCell ref="Z319:AE320"/>
    <mergeCell ref="AF319:AK320"/>
    <mergeCell ref="AL319:AQ320"/>
    <mergeCell ref="B321:G322"/>
    <mergeCell ref="H321:M322"/>
    <mergeCell ref="N321:S322"/>
    <mergeCell ref="T321:Y322"/>
    <mergeCell ref="Z321:AE322"/>
    <mergeCell ref="AF321:AK322"/>
    <mergeCell ref="AL321:AQ322"/>
    <mergeCell ref="B323:G324"/>
    <mergeCell ref="H323:M324"/>
    <mergeCell ref="N323:S324"/>
    <mergeCell ref="T323:Y324"/>
    <mergeCell ref="Z323:AE324"/>
    <mergeCell ref="AF323:AK324"/>
    <mergeCell ref="AL323:AQ324"/>
    <mergeCell ref="B325:G326"/>
    <mergeCell ref="H325:M326"/>
    <mergeCell ref="N325:S326"/>
    <mergeCell ref="T325:Y326"/>
    <mergeCell ref="Z325:AE326"/>
    <mergeCell ref="AF325:AK326"/>
    <mergeCell ref="AL325:AQ326"/>
    <mergeCell ref="B327:G330"/>
    <mergeCell ref="H327:M328"/>
    <mergeCell ref="N327:S328"/>
    <mergeCell ref="T327:Y328"/>
    <mergeCell ref="Z327:AE328"/>
    <mergeCell ref="AF327:AK328"/>
    <mergeCell ref="AL327:AQ328"/>
    <mergeCell ref="H329:M330"/>
    <mergeCell ref="N329:AQ330"/>
    <mergeCell ref="B331:G332"/>
    <mergeCell ref="H331:M332"/>
    <mergeCell ref="N331:S332"/>
    <mergeCell ref="T331:Y332"/>
    <mergeCell ref="Z331:AE332"/>
    <mergeCell ref="AF331:AK332"/>
    <mergeCell ref="AL331:AQ332"/>
    <mergeCell ref="B333:G336"/>
    <mergeCell ref="H333:M334"/>
    <mergeCell ref="N333:S334"/>
    <mergeCell ref="T333:Y334"/>
    <mergeCell ref="Z333:AE334"/>
    <mergeCell ref="AF333:AK334"/>
    <mergeCell ref="AL333:AQ334"/>
    <mergeCell ref="H335:M336"/>
    <mergeCell ref="N335:AQ336"/>
    <mergeCell ref="B337:G338"/>
    <mergeCell ref="H337:M338"/>
    <mergeCell ref="N337:S338"/>
    <mergeCell ref="T337:Y338"/>
    <mergeCell ref="Z337:AE338"/>
    <mergeCell ref="AF337:AK338"/>
    <mergeCell ref="AL337:AQ338"/>
    <mergeCell ref="B339:G340"/>
    <mergeCell ref="H339:M340"/>
    <mergeCell ref="N339:S340"/>
    <mergeCell ref="T339:Y340"/>
    <mergeCell ref="Z339:AE340"/>
    <mergeCell ref="AF339:AK340"/>
    <mergeCell ref="AL339:AQ340"/>
    <mergeCell ref="B341:G342"/>
    <mergeCell ref="H341:M342"/>
    <mergeCell ref="N341:S342"/>
    <mergeCell ref="T341:Y342"/>
    <mergeCell ref="Z341:AE342"/>
    <mergeCell ref="AF341:AK342"/>
    <mergeCell ref="AL341:AQ342"/>
    <mergeCell ref="B343:G346"/>
    <mergeCell ref="H343:M344"/>
    <mergeCell ref="N343:S344"/>
    <mergeCell ref="T343:Y344"/>
    <mergeCell ref="Z343:AE344"/>
    <mergeCell ref="AF343:AK344"/>
    <mergeCell ref="AL343:AQ344"/>
    <mergeCell ref="H345:M346"/>
    <mergeCell ref="N345:AQ346"/>
    <mergeCell ref="B347:G348"/>
    <mergeCell ref="H347:M348"/>
    <mergeCell ref="N347:S348"/>
    <mergeCell ref="T347:Y348"/>
    <mergeCell ref="Z347:AE348"/>
    <mergeCell ref="AF347:AK348"/>
    <mergeCell ref="AL347:AQ348"/>
    <mergeCell ref="B349:G350"/>
    <mergeCell ref="H349:M350"/>
    <mergeCell ref="N349:S350"/>
    <mergeCell ref="T349:Y350"/>
    <mergeCell ref="Z349:AE350"/>
    <mergeCell ref="AF349:AK350"/>
    <mergeCell ref="AL349:AQ350"/>
    <mergeCell ref="B351:G352"/>
    <mergeCell ref="H351:M352"/>
    <mergeCell ref="N351:S352"/>
    <mergeCell ref="T351:Y352"/>
    <mergeCell ref="Z351:AE352"/>
    <mergeCell ref="AF351:AK352"/>
    <mergeCell ref="AL351:AQ352"/>
    <mergeCell ref="B353:G354"/>
    <mergeCell ref="H353:M354"/>
    <mergeCell ref="N353:S354"/>
    <mergeCell ref="T353:Y354"/>
    <mergeCell ref="Z353:AE354"/>
    <mergeCell ref="AF353:AK354"/>
    <mergeCell ref="AL353:AQ354"/>
    <mergeCell ref="B355:G356"/>
    <mergeCell ref="H355:M356"/>
    <mergeCell ref="N355:S356"/>
    <mergeCell ref="T355:Y356"/>
    <mergeCell ref="Z355:AE356"/>
    <mergeCell ref="AF355:AK356"/>
    <mergeCell ref="AL355:AQ356"/>
    <mergeCell ref="B357:G358"/>
    <mergeCell ref="H357:M358"/>
    <mergeCell ref="N357:S358"/>
    <mergeCell ref="T357:Y358"/>
    <mergeCell ref="Z357:AE358"/>
    <mergeCell ref="AF357:AK358"/>
    <mergeCell ref="AL357:AQ358"/>
    <mergeCell ref="B359:G360"/>
    <mergeCell ref="H359:M360"/>
    <mergeCell ref="N359:S360"/>
    <mergeCell ref="T359:Y360"/>
    <mergeCell ref="Z359:AE360"/>
    <mergeCell ref="AF359:AK360"/>
    <mergeCell ref="AL359:AQ360"/>
    <mergeCell ref="B361:G364"/>
    <mergeCell ref="H361:M362"/>
    <mergeCell ref="N361:S362"/>
    <mergeCell ref="T361:Y362"/>
    <mergeCell ref="Z361:AE362"/>
    <mergeCell ref="AF361:AK362"/>
    <mergeCell ref="AL361:AQ362"/>
    <mergeCell ref="H363:M364"/>
    <mergeCell ref="N363:AQ364"/>
    <mergeCell ref="B365:G368"/>
    <mergeCell ref="H365:M366"/>
    <mergeCell ref="N365:S366"/>
    <mergeCell ref="T365:Y366"/>
    <mergeCell ref="Z365:AE366"/>
    <mergeCell ref="AF365:AK366"/>
    <mergeCell ref="AL365:AQ366"/>
    <mergeCell ref="H367:M368"/>
    <mergeCell ref="N367:AQ368"/>
    <mergeCell ref="B369:G370"/>
    <mergeCell ref="H369:M370"/>
    <mergeCell ref="N369:S370"/>
    <mergeCell ref="T369:Y370"/>
    <mergeCell ref="Z369:AE370"/>
    <mergeCell ref="AF369:AK370"/>
    <mergeCell ref="AL369:AQ370"/>
    <mergeCell ref="B371:G372"/>
    <mergeCell ref="H371:M372"/>
    <mergeCell ref="N371:S372"/>
    <mergeCell ref="T371:Y372"/>
    <mergeCell ref="Z371:AE372"/>
    <mergeCell ref="AF371:AK372"/>
    <mergeCell ref="AL371:AQ372"/>
    <mergeCell ref="B373:G374"/>
    <mergeCell ref="H373:M374"/>
    <mergeCell ref="N373:S374"/>
    <mergeCell ref="T373:Y374"/>
    <mergeCell ref="Z373:AE374"/>
    <mergeCell ref="AF373:AK374"/>
    <mergeCell ref="AL373:AQ374"/>
    <mergeCell ref="B375:G376"/>
    <mergeCell ref="H375:M376"/>
    <mergeCell ref="N375:S376"/>
    <mergeCell ref="T375:Y376"/>
    <mergeCell ref="Z375:AE376"/>
    <mergeCell ref="AF375:AK376"/>
    <mergeCell ref="AL375:AQ376"/>
    <mergeCell ref="B377:G378"/>
    <mergeCell ref="H377:M378"/>
    <mergeCell ref="N377:S378"/>
    <mergeCell ref="T377:Y378"/>
    <mergeCell ref="Z377:AE378"/>
    <mergeCell ref="AF377:AK378"/>
    <mergeCell ref="AL377:AQ378"/>
    <mergeCell ref="B379:G382"/>
    <mergeCell ref="H379:M380"/>
    <mergeCell ref="N379:S380"/>
    <mergeCell ref="T379:Y380"/>
    <mergeCell ref="Z379:AE380"/>
    <mergeCell ref="AF379:AK380"/>
    <mergeCell ref="AL379:AQ380"/>
    <mergeCell ref="H381:M382"/>
    <mergeCell ref="N381:AQ382"/>
    <mergeCell ref="B383:G384"/>
    <mergeCell ref="H383:M384"/>
    <mergeCell ref="N383:S384"/>
    <mergeCell ref="T383:Y384"/>
    <mergeCell ref="Z383:AE384"/>
    <mergeCell ref="AF383:AK384"/>
    <mergeCell ref="AL383:AQ384"/>
    <mergeCell ref="B385:G386"/>
    <mergeCell ref="H385:M386"/>
    <mergeCell ref="N385:S386"/>
    <mergeCell ref="T385:Y386"/>
    <mergeCell ref="Z385:AE386"/>
    <mergeCell ref="AF385:AK386"/>
    <mergeCell ref="AL385:AQ386"/>
    <mergeCell ref="B387:G388"/>
    <mergeCell ref="H387:M388"/>
    <mergeCell ref="N387:S388"/>
    <mergeCell ref="T387:Y388"/>
    <mergeCell ref="Z387:AE388"/>
    <mergeCell ref="AF387:AK388"/>
    <mergeCell ref="AL387:AQ388"/>
    <mergeCell ref="B389:G390"/>
    <mergeCell ref="H389:M390"/>
    <mergeCell ref="N389:S390"/>
    <mergeCell ref="T389:Y390"/>
    <mergeCell ref="Z389:AE390"/>
    <mergeCell ref="AF389:AK390"/>
    <mergeCell ref="AL389:AQ390"/>
    <mergeCell ref="B391:G392"/>
    <mergeCell ref="H391:M392"/>
    <mergeCell ref="N391:S392"/>
    <mergeCell ref="T391:Y392"/>
    <mergeCell ref="Z391:AE392"/>
    <mergeCell ref="AF391:AK392"/>
    <mergeCell ref="AL391:AQ392"/>
    <mergeCell ref="B393:G396"/>
    <mergeCell ref="H393:M394"/>
    <mergeCell ref="N393:S394"/>
    <mergeCell ref="T393:Y394"/>
    <mergeCell ref="Z393:AE394"/>
    <mergeCell ref="AF393:AK394"/>
    <mergeCell ref="AL393:AQ394"/>
    <mergeCell ref="H395:M396"/>
    <mergeCell ref="N395:AQ396"/>
    <mergeCell ref="B397:G398"/>
    <mergeCell ref="H397:M398"/>
    <mergeCell ref="N397:S398"/>
    <mergeCell ref="T397:Y398"/>
    <mergeCell ref="Z397:AE398"/>
    <mergeCell ref="AF397:AK398"/>
    <mergeCell ref="AL397:AQ398"/>
    <mergeCell ref="B399:G400"/>
    <mergeCell ref="H399:M400"/>
    <mergeCell ref="N399:S400"/>
    <mergeCell ref="T399:Y400"/>
    <mergeCell ref="Z399:AE400"/>
    <mergeCell ref="AF399:AK400"/>
    <mergeCell ref="AL399:AQ400"/>
    <mergeCell ref="B401:G402"/>
    <mergeCell ref="H401:M402"/>
    <mergeCell ref="N401:S402"/>
    <mergeCell ref="T401:Y402"/>
    <mergeCell ref="Z401:AE402"/>
    <mergeCell ref="AF401:AK402"/>
    <mergeCell ref="AL401:AQ402"/>
    <mergeCell ref="B403:G404"/>
    <mergeCell ref="H403:M404"/>
    <mergeCell ref="N403:S404"/>
    <mergeCell ref="T403:Y404"/>
    <mergeCell ref="Z403:AE404"/>
    <mergeCell ref="AF403:AK404"/>
    <mergeCell ref="AL403:AQ404"/>
    <mergeCell ref="B405:G406"/>
    <mergeCell ref="H405:M406"/>
    <mergeCell ref="N405:S406"/>
    <mergeCell ref="T405:Y406"/>
    <mergeCell ref="Z405:AE406"/>
    <mergeCell ref="AF405:AK406"/>
    <mergeCell ref="AL405:AQ406"/>
    <mergeCell ref="B407:G408"/>
    <mergeCell ref="H407:M408"/>
    <mergeCell ref="N407:S408"/>
    <mergeCell ref="T407:Y408"/>
    <mergeCell ref="Z407:AE408"/>
    <mergeCell ref="AF407:AK408"/>
    <mergeCell ref="AL407:AQ408"/>
    <mergeCell ref="B409:G410"/>
    <mergeCell ref="H409:M410"/>
    <mergeCell ref="N409:S410"/>
    <mergeCell ref="T409:Y410"/>
    <mergeCell ref="Z409:AE410"/>
    <mergeCell ref="AF409:AK410"/>
    <mergeCell ref="AL409:AQ410"/>
    <mergeCell ref="B411:G412"/>
    <mergeCell ref="H411:M412"/>
    <mergeCell ref="N411:S412"/>
    <mergeCell ref="T411:Y412"/>
    <mergeCell ref="Z411:AE412"/>
    <mergeCell ref="AF411:AK412"/>
    <mergeCell ref="AL411:AQ412"/>
    <mergeCell ref="B413:G414"/>
    <mergeCell ref="H413:M414"/>
    <mergeCell ref="N413:S414"/>
    <mergeCell ref="T413:Y414"/>
    <mergeCell ref="Z413:AE414"/>
    <mergeCell ref="AF413:AK414"/>
    <mergeCell ref="AL413:AQ414"/>
    <mergeCell ref="B415:G416"/>
    <mergeCell ref="H415:M416"/>
    <mergeCell ref="N415:S416"/>
    <mergeCell ref="T415:Y416"/>
    <mergeCell ref="Z415:AE416"/>
    <mergeCell ref="AF415:AK416"/>
    <mergeCell ref="AL415:AQ416"/>
    <mergeCell ref="B417:G418"/>
    <mergeCell ref="H417:M418"/>
    <mergeCell ref="N417:S418"/>
    <mergeCell ref="T417:Y418"/>
    <mergeCell ref="Z417:AE418"/>
    <mergeCell ref="AF417:AK418"/>
    <mergeCell ref="AL417:AQ418"/>
    <mergeCell ref="B419:G422"/>
    <mergeCell ref="H419:M420"/>
    <mergeCell ref="N419:S420"/>
    <mergeCell ref="T419:Y420"/>
    <mergeCell ref="Z419:AE420"/>
    <mergeCell ref="AF419:AK420"/>
    <mergeCell ref="AL419:AQ420"/>
    <mergeCell ref="H421:M422"/>
    <mergeCell ref="N421:AQ422"/>
    <mergeCell ref="B427:F428"/>
    <mergeCell ref="G427:M428"/>
    <mergeCell ref="N427:R428"/>
    <mergeCell ref="S427:W428"/>
    <mergeCell ref="X427:AB428"/>
    <mergeCell ref="AC427:AG428"/>
    <mergeCell ref="AH427:AL428"/>
    <mergeCell ref="AM427:AQ428"/>
    <mergeCell ref="AR427:AV428"/>
    <mergeCell ref="AW427:BA428"/>
    <mergeCell ref="B429:F431"/>
    <mergeCell ref="B432:F434"/>
    <mergeCell ref="B435:F437"/>
    <mergeCell ref="B438:F440"/>
    <mergeCell ref="B441:F443"/>
    <mergeCell ref="B444:F446"/>
    <mergeCell ref="B447:F449"/>
    <mergeCell ref="B450:F452"/>
    <mergeCell ref="B453:F455"/>
    <mergeCell ref="B456:F458"/>
    <mergeCell ref="B459:F461"/>
    <mergeCell ref="B462:F464"/>
    <mergeCell ref="B465:F467"/>
    <mergeCell ref="B468:F470"/>
    <mergeCell ref="B471:F473"/>
    <mergeCell ref="B474:F476"/>
    <mergeCell ref="B477:F479"/>
    <mergeCell ref="B480:F482"/>
    <mergeCell ref="B483:F485"/>
    <mergeCell ref="B486:F488"/>
    <mergeCell ref="B489:F491"/>
    <mergeCell ref="B492:F494"/>
    <mergeCell ref="B495:F497"/>
    <mergeCell ref="B498:F500"/>
    <mergeCell ref="B501:F503"/>
    <mergeCell ref="B504:F506"/>
    <mergeCell ref="B507:F509"/>
    <mergeCell ref="B510:F512"/>
    <mergeCell ref="B513:F515"/>
    <mergeCell ref="B516:F518"/>
    <mergeCell ref="B519:F521"/>
    <mergeCell ref="B522:F524"/>
    <mergeCell ref="B525:F527"/>
    <mergeCell ref="B528:F530"/>
    <mergeCell ref="B531:F533"/>
    <mergeCell ref="B534:F536"/>
    <mergeCell ref="B537:F539"/>
    <mergeCell ref="B540:F542"/>
    <mergeCell ref="B543:F545"/>
    <mergeCell ref="B546:F548"/>
    <mergeCell ref="B549:F551"/>
    <mergeCell ref="B552:F554"/>
    <mergeCell ref="B555:F557"/>
    <mergeCell ref="B558:F560"/>
    <mergeCell ref="B561:F563"/>
    <mergeCell ref="B564:F566"/>
    <mergeCell ref="B567:F569"/>
    <mergeCell ref="B570:F572"/>
    <mergeCell ref="B573:F575"/>
    <mergeCell ref="B576:F578"/>
    <mergeCell ref="B579:F581"/>
    <mergeCell ref="B582:F584"/>
    <mergeCell ref="B585:F587"/>
    <mergeCell ref="B588:F590"/>
    <mergeCell ref="B591:F593"/>
    <mergeCell ref="B594:F596"/>
    <mergeCell ref="B597:F599"/>
    <mergeCell ref="B600:F602"/>
    <mergeCell ref="B603:F605"/>
    <mergeCell ref="B606:F608"/>
    <mergeCell ref="B609:F611"/>
    <mergeCell ref="B612:F614"/>
    <mergeCell ref="B615:F617"/>
    <mergeCell ref="B618:F620"/>
    <mergeCell ref="B621:F623"/>
    <mergeCell ref="B624:F626"/>
    <mergeCell ref="B627:F629"/>
    <mergeCell ref="B630:F632"/>
    <mergeCell ref="B633:F635"/>
    <mergeCell ref="B636:F638"/>
    <mergeCell ref="B639:F641"/>
    <mergeCell ref="B642:F644"/>
    <mergeCell ref="B645:F647"/>
    <mergeCell ref="B648:F650"/>
    <mergeCell ref="B651:F653"/>
    <mergeCell ref="B654:F656"/>
    <mergeCell ref="B657:F659"/>
    <mergeCell ref="B660:F662"/>
    <mergeCell ref="B663:F665"/>
    <mergeCell ref="B666:F668"/>
    <mergeCell ref="B669:F671"/>
    <mergeCell ref="B672:F674"/>
    <mergeCell ref="B675:F677"/>
    <mergeCell ref="B678:F680"/>
    <mergeCell ref="B681:F683"/>
    <mergeCell ref="B684:F686"/>
    <mergeCell ref="B687:F689"/>
    <mergeCell ref="B690:F692"/>
    <mergeCell ref="B693:F695"/>
    <mergeCell ref="B696:F698"/>
    <mergeCell ref="B699:F701"/>
    <mergeCell ref="B702:F704"/>
    <mergeCell ref="B705:F707"/>
    <mergeCell ref="B708:F710"/>
    <mergeCell ref="B711:F713"/>
    <mergeCell ref="B714:F716"/>
    <mergeCell ref="B717:F719"/>
    <mergeCell ref="B720:F722"/>
    <mergeCell ref="B723:F725"/>
    <mergeCell ref="B726:F728"/>
    <mergeCell ref="B729:F731"/>
    <mergeCell ref="B732:F734"/>
    <mergeCell ref="B735:F737"/>
    <mergeCell ref="B738:F740"/>
    <mergeCell ref="B741:F743"/>
    <mergeCell ref="B744:F746"/>
    <mergeCell ref="B747:F749"/>
    <mergeCell ref="B750:F752"/>
    <mergeCell ref="B753:F755"/>
    <mergeCell ref="B756:F758"/>
    <mergeCell ref="B759:F761"/>
    <mergeCell ref="B762:F764"/>
    <mergeCell ref="B765:F767"/>
    <mergeCell ref="B768:F770"/>
    <mergeCell ref="B771:F773"/>
    <mergeCell ref="B774:F776"/>
    <mergeCell ref="B777:F779"/>
    <mergeCell ref="B780:F782"/>
    <mergeCell ref="B783:F785"/>
    <mergeCell ref="B786:F788"/>
    <mergeCell ref="B789:F791"/>
    <mergeCell ref="B792:F794"/>
    <mergeCell ref="B795:F797"/>
    <mergeCell ref="B798:F800"/>
    <mergeCell ref="B801:F803"/>
    <mergeCell ref="B804:F806"/>
    <mergeCell ref="B807:F809"/>
    <mergeCell ref="B813:F814"/>
    <mergeCell ref="G813:M814"/>
    <mergeCell ref="N813:R814"/>
    <mergeCell ref="S813:W814"/>
    <mergeCell ref="X813:AB814"/>
    <mergeCell ref="AC813:AG814"/>
    <mergeCell ref="AH813:AL814"/>
    <mergeCell ref="AM813:AQ814"/>
    <mergeCell ref="AR813:AV814"/>
    <mergeCell ref="AW813:BA814"/>
    <mergeCell ref="B815:F817"/>
    <mergeCell ref="B818:F820"/>
    <mergeCell ref="B821:F823"/>
    <mergeCell ref="B824:F826"/>
    <mergeCell ref="B827:F829"/>
    <mergeCell ref="B830:F832"/>
    <mergeCell ref="B833:F835"/>
    <mergeCell ref="B836:F838"/>
    <mergeCell ref="B839:F841"/>
    <mergeCell ref="B842:F844"/>
    <mergeCell ref="B845:F847"/>
    <mergeCell ref="B848:F850"/>
    <mergeCell ref="B851:F853"/>
    <mergeCell ref="B854:F856"/>
    <mergeCell ref="B857:F859"/>
    <mergeCell ref="B860:F862"/>
    <mergeCell ref="B863:F865"/>
    <mergeCell ref="B866:F868"/>
    <mergeCell ref="B869:F871"/>
    <mergeCell ref="B872:F874"/>
    <mergeCell ref="B875:F877"/>
    <mergeCell ref="B878:F880"/>
    <mergeCell ref="B881:F883"/>
    <mergeCell ref="B884:F886"/>
    <mergeCell ref="B887:F889"/>
    <mergeCell ref="B890:F892"/>
    <mergeCell ref="B893:F895"/>
    <mergeCell ref="B896:F898"/>
    <mergeCell ref="B899:F901"/>
    <mergeCell ref="B902:F904"/>
    <mergeCell ref="B905:F907"/>
    <mergeCell ref="B908:F910"/>
    <mergeCell ref="B911:F913"/>
    <mergeCell ref="B914:F916"/>
    <mergeCell ref="B917:F919"/>
    <mergeCell ref="B920:F922"/>
    <mergeCell ref="B923:F925"/>
    <mergeCell ref="B926:F928"/>
    <mergeCell ref="B929:F931"/>
    <mergeCell ref="B932:F934"/>
    <mergeCell ref="B935:F937"/>
    <mergeCell ref="B938:F940"/>
    <mergeCell ref="B941:F943"/>
    <mergeCell ref="B944:F946"/>
    <mergeCell ref="B947:F949"/>
    <mergeCell ref="B950:F952"/>
    <mergeCell ref="B953:F955"/>
    <mergeCell ref="B956:F958"/>
    <mergeCell ref="B959:F961"/>
    <mergeCell ref="B962:F964"/>
    <mergeCell ref="B965:F967"/>
    <mergeCell ref="B968:F970"/>
    <mergeCell ref="B971:F973"/>
    <mergeCell ref="B974:F976"/>
    <mergeCell ref="B977:F979"/>
    <mergeCell ref="B980:F982"/>
    <mergeCell ref="B983:F985"/>
    <mergeCell ref="B986:F988"/>
    <mergeCell ref="B989:F991"/>
    <mergeCell ref="B992:F994"/>
    <mergeCell ref="B995:F997"/>
    <mergeCell ref="B998:F1000"/>
    <mergeCell ref="B1001:F1003"/>
    <mergeCell ref="B1004:F1006"/>
    <mergeCell ref="B1007:F1009"/>
    <mergeCell ref="B1010:F1012"/>
    <mergeCell ref="B1013:F1015"/>
    <mergeCell ref="B1016:F1018"/>
    <mergeCell ref="B1019:F1021"/>
    <mergeCell ref="B1022:F1024"/>
    <mergeCell ref="B1025:F1027"/>
    <mergeCell ref="B1028:F1030"/>
    <mergeCell ref="B1031:F1033"/>
    <mergeCell ref="B1034:F1036"/>
    <mergeCell ref="B1037:F1039"/>
    <mergeCell ref="B1040:F1042"/>
    <mergeCell ref="B1043:F1045"/>
    <mergeCell ref="B1046:F1048"/>
    <mergeCell ref="B1049:F1051"/>
    <mergeCell ref="B1052:F1054"/>
    <mergeCell ref="B1055:F1057"/>
    <mergeCell ref="B1058:F1060"/>
    <mergeCell ref="B1061:F1063"/>
    <mergeCell ref="B1064:F1066"/>
    <mergeCell ref="B1067:F1069"/>
    <mergeCell ref="B1070:F1072"/>
    <mergeCell ref="B1073:F1075"/>
    <mergeCell ref="B1076:F1078"/>
    <mergeCell ref="B1079:F1081"/>
    <mergeCell ref="B1082:F1084"/>
    <mergeCell ref="B1085:F1087"/>
    <mergeCell ref="B1088:F1090"/>
    <mergeCell ref="B1091:F1093"/>
    <mergeCell ref="B1094:F1096"/>
    <mergeCell ref="B1097:F1099"/>
    <mergeCell ref="B1100:F1102"/>
    <mergeCell ref="B1103:F1105"/>
    <mergeCell ref="B1106:F1108"/>
    <mergeCell ref="B1109:F1111"/>
    <mergeCell ref="B1112:F1114"/>
    <mergeCell ref="B1115:F1117"/>
    <mergeCell ref="B1118:F1120"/>
    <mergeCell ref="B1121:F1123"/>
    <mergeCell ref="B1124:F1126"/>
    <mergeCell ref="B1127:F1129"/>
    <mergeCell ref="B1130:F1132"/>
    <mergeCell ref="B1133:F1135"/>
    <mergeCell ref="B1136:F1138"/>
    <mergeCell ref="B1139:F1141"/>
    <mergeCell ref="B1142:F1144"/>
    <mergeCell ref="B1145:F1147"/>
    <mergeCell ref="B1148:F1150"/>
    <mergeCell ref="B1151:F1153"/>
    <mergeCell ref="B1154:F1156"/>
    <mergeCell ref="B1157:F1159"/>
    <mergeCell ref="B1160:F1162"/>
    <mergeCell ref="B1163:F1165"/>
    <mergeCell ref="B1166:F1168"/>
    <mergeCell ref="B1169:F1171"/>
    <mergeCell ref="B1172:F1174"/>
    <mergeCell ref="B1175:F1177"/>
    <mergeCell ref="B1178:F1180"/>
    <mergeCell ref="B1181:F1183"/>
    <mergeCell ref="B1184:F1186"/>
    <mergeCell ref="B1187:F1189"/>
    <mergeCell ref="B1190:F1192"/>
    <mergeCell ref="B1193:F1195"/>
    <mergeCell ref="B1200:L1202"/>
    <mergeCell ref="M1201:N1202"/>
    <mergeCell ref="O1201:P1202"/>
    <mergeCell ref="Q1201:R1202"/>
    <mergeCell ref="S1201:T1202"/>
    <mergeCell ref="U1201:V1202"/>
    <mergeCell ref="W1201:X1202"/>
    <mergeCell ref="Y1201:Z1202"/>
    <mergeCell ref="M1205:P1206"/>
    <mergeCell ref="Q1205:R1206"/>
    <mergeCell ref="S1205:T1206"/>
    <mergeCell ref="U1205:V1206"/>
    <mergeCell ref="W1205:X1206"/>
    <mergeCell ref="Y1205:Z1206"/>
    <mergeCell ref="AA1205:AB1206"/>
    <mergeCell ref="AC1205:AD1206"/>
    <mergeCell ref="M1207:P1208"/>
    <mergeCell ref="Q1207:R1208"/>
    <mergeCell ref="S1207:T1208"/>
    <mergeCell ref="U1207:V1208"/>
    <mergeCell ref="W1207:X1208"/>
    <mergeCell ref="Y1207:Z1208"/>
    <mergeCell ref="AA1207:AB1208"/>
    <mergeCell ref="AC1207:AD1208"/>
    <mergeCell ref="M1209:P1210"/>
    <mergeCell ref="Q1209:R1210"/>
    <mergeCell ref="S1209:T1210"/>
    <mergeCell ref="U1209:V1210"/>
    <mergeCell ref="W1209:X1210"/>
    <mergeCell ref="Y1209:Z1210"/>
    <mergeCell ref="AA1209:AB1210"/>
    <mergeCell ref="AC1209:AD1210"/>
    <mergeCell ref="M1211:P1212"/>
    <mergeCell ref="Q1211:R1212"/>
    <mergeCell ref="S1211:T1212"/>
    <mergeCell ref="U1211:V1212"/>
    <mergeCell ref="W1211:X1212"/>
    <mergeCell ref="Y1211:Z1212"/>
    <mergeCell ref="AA1211:AB1212"/>
    <mergeCell ref="AC1211:AD1212"/>
    <mergeCell ref="M1213:P1214"/>
    <mergeCell ref="Q1213:R1214"/>
    <mergeCell ref="S1213:T1214"/>
    <mergeCell ref="U1213:V1214"/>
    <mergeCell ref="W1213:X1214"/>
    <mergeCell ref="Y1213:Z1214"/>
    <mergeCell ref="AA1213:AB1214"/>
    <mergeCell ref="AC1213:AD1214"/>
    <mergeCell ref="B1217:K1218"/>
    <mergeCell ref="L1217:M1218"/>
    <mergeCell ref="B1241:F1245"/>
    <mergeCell ref="G1241:L1243"/>
    <mergeCell ref="M1241:R1243"/>
    <mergeCell ref="AE1241:AJ1243"/>
    <mergeCell ref="AK1241:AP1243"/>
    <mergeCell ref="AQ1241:AV1243"/>
    <mergeCell ref="AW1241:BB1243"/>
    <mergeCell ref="S1242:X1243"/>
    <mergeCell ref="Y1242:AD1243"/>
    <mergeCell ref="G1244:J1245"/>
    <mergeCell ref="K1244:L1245"/>
    <mergeCell ref="M1244:P1245"/>
    <mergeCell ref="Q1244:R1245"/>
    <mergeCell ref="S1244:V1245"/>
    <mergeCell ref="W1244:X1245"/>
    <mergeCell ref="Y1244:AB1245"/>
    <mergeCell ref="AC1244:AD1245"/>
    <mergeCell ref="AE1244:AH1245"/>
    <mergeCell ref="AI1244:AJ1245"/>
    <mergeCell ref="AK1244:AN1245"/>
    <mergeCell ref="AO1244:AP1245"/>
    <mergeCell ref="AQ1244:AT1245"/>
    <mergeCell ref="AU1244:AV1245"/>
    <mergeCell ref="AW1244:AZ1245"/>
    <mergeCell ref="BA1244:BB1245"/>
    <mergeCell ref="F1249:N1250"/>
    <mergeCell ref="O1249:AE1250"/>
    <mergeCell ref="AF1249:AM1250"/>
    <mergeCell ref="AN1249:BE1250"/>
    <mergeCell ref="F1251:AR1252"/>
    <mergeCell ref="AS1251:BE1252"/>
    <mergeCell ref="F1253:S1254"/>
    <mergeCell ref="T1253:BE1254"/>
    <mergeCell ref="F1255:S1256"/>
    <mergeCell ref="T1255:BE1256"/>
    <mergeCell ref="F1257:S1258"/>
    <mergeCell ref="T1257:BE1258"/>
    <mergeCell ref="F1259:N1260"/>
    <mergeCell ref="O1259:AE1260"/>
    <mergeCell ref="AF1259:AM1260"/>
    <mergeCell ref="AN1259:BE1260"/>
    <mergeCell ref="F1261:AR1262"/>
    <mergeCell ref="AS1261:BE1262"/>
    <mergeCell ref="F1263:S1264"/>
    <mergeCell ref="T1263:BE1264"/>
    <mergeCell ref="F1265:S1266"/>
    <mergeCell ref="T1265:BE1266"/>
    <mergeCell ref="F1267:S1268"/>
    <mergeCell ref="T1267:BE1268"/>
    <mergeCell ref="F1269:N1270"/>
    <mergeCell ref="O1269:AE1270"/>
    <mergeCell ref="AF1269:AM1270"/>
    <mergeCell ref="AN1269:BE1270"/>
    <mergeCell ref="F1271:AR1272"/>
    <mergeCell ref="AS1271:BE1272"/>
    <mergeCell ref="F1273:S1274"/>
    <mergeCell ref="T1273:BE1274"/>
    <mergeCell ref="F1275:S1276"/>
    <mergeCell ref="T1275:BE1276"/>
    <mergeCell ref="F1277:S1278"/>
    <mergeCell ref="T1277:BE1278"/>
    <mergeCell ref="B1280:E1284"/>
    <mergeCell ref="B1306:J1307"/>
    <mergeCell ref="K1306:L1307"/>
    <mergeCell ref="C1310:J1313"/>
    <mergeCell ref="K1310:L1311"/>
    <mergeCell ref="M1310:Q1311"/>
    <mergeCell ref="R1310:S1311"/>
    <mergeCell ref="K1312:L1313"/>
    <mergeCell ref="M1312:Q1313"/>
    <mergeCell ref="R1312:S1313"/>
    <mergeCell ref="B1334:J1335"/>
    <mergeCell ref="K1334:BE1335"/>
    <mergeCell ref="B1339:J1340"/>
    <mergeCell ref="K1339:BE1340"/>
    <mergeCell ref="B1345:O1346"/>
    <mergeCell ref="P1345:Q1346"/>
    <mergeCell ref="C1350:P1351"/>
    <mergeCell ref="Q1350:R1351"/>
    <mergeCell ref="C1355:P1356"/>
    <mergeCell ref="Q1355:R1356"/>
    <mergeCell ref="B1378:O1379"/>
    <mergeCell ref="P1378:Q1379"/>
    <mergeCell ref="R1378:AE1379"/>
    <mergeCell ref="AF1378:AG1379"/>
    <mergeCell ref="AH1378:AU1379"/>
    <mergeCell ref="AV1378:AW1379"/>
    <mergeCell ref="B1384:O1385"/>
    <mergeCell ref="P1384:Q1385"/>
    <mergeCell ref="B1388:O1389"/>
    <mergeCell ref="P1388:Q1389"/>
    <mergeCell ref="AV1388:AW1389"/>
    <mergeCell ref="B1392:O1393"/>
    <mergeCell ref="P1392:Q1393"/>
    <mergeCell ref="B1395:AF1396"/>
    <mergeCell ref="B1397:K1398"/>
    <mergeCell ref="L1397:R1398"/>
    <mergeCell ref="S1397:Y1398"/>
    <mergeCell ref="Z1397:AF1398"/>
    <mergeCell ref="B1399:K1400"/>
    <mergeCell ref="L1399:N1400"/>
    <mergeCell ref="O1399:O1400"/>
    <mergeCell ref="P1399:R1400"/>
    <mergeCell ref="S1399:U1400"/>
    <mergeCell ref="V1399:V1400"/>
    <mergeCell ref="W1399:Y1400"/>
    <mergeCell ref="Z1399:AB1400"/>
    <mergeCell ref="AC1399:AC1400"/>
    <mergeCell ref="AD1399:AF1400"/>
    <mergeCell ref="B1401:K1402"/>
    <mergeCell ref="L1401:N1402"/>
    <mergeCell ref="O1401:O1402"/>
    <mergeCell ref="P1401:R1402"/>
    <mergeCell ref="S1401:U1402"/>
    <mergeCell ref="V1401:V1402"/>
    <mergeCell ref="W1401:Y1402"/>
    <mergeCell ref="Z1401:AB1402"/>
    <mergeCell ref="AC1401:AC1402"/>
    <mergeCell ref="AD1401:AF1402"/>
    <mergeCell ref="B1403:K1404"/>
    <mergeCell ref="L1403:N1404"/>
    <mergeCell ref="O1403:O1404"/>
    <mergeCell ref="P1403:R1404"/>
    <mergeCell ref="S1403:U1404"/>
    <mergeCell ref="V1403:V1404"/>
    <mergeCell ref="W1403:Y1404"/>
    <mergeCell ref="Z1403:AB1404"/>
    <mergeCell ref="AC1403:AC1404"/>
    <mergeCell ref="AD1403:AF1404"/>
    <mergeCell ref="B1405:K1406"/>
    <mergeCell ref="L1405:N1406"/>
    <mergeCell ref="O1405:O1406"/>
    <mergeCell ref="P1405:R1406"/>
    <mergeCell ref="S1405:U1406"/>
    <mergeCell ref="V1405:V1406"/>
    <mergeCell ref="W1405:Y1406"/>
    <mergeCell ref="Z1405:AB1406"/>
    <mergeCell ref="AC1405:AC1406"/>
    <mergeCell ref="AD1405:AF1406"/>
    <mergeCell ref="B1407:K1408"/>
    <mergeCell ref="L1407:N1408"/>
    <mergeCell ref="O1407:O1408"/>
    <mergeCell ref="P1407:R1408"/>
    <mergeCell ref="S1407:U1408"/>
    <mergeCell ref="V1407:V1408"/>
    <mergeCell ref="W1407:Y1408"/>
    <mergeCell ref="Z1407:AB1408"/>
    <mergeCell ref="AC1407:AC1408"/>
    <mergeCell ref="AD1407:AF1408"/>
    <mergeCell ref="B1409:K1410"/>
    <mergeCell ref="L1409:N1410"/>
    <mergeCell ref="O1409:O1410"/>
    <mergeCell ref="P1409:R1410"/>
    <mergeCell ref="S1409:U1410"/>
    <mergeCell ref="V1409:V1410"/>
    <mergeCell ref="W1409:Y1410"/>
    <mergeCell ref="Z1409:AB1410"/>
    <mergeCell ref="AC1409:AC1410"/>
    <mergeCell ref="AD1409:AF1410"/>
    <mergeCell ref="B1411:K1412"/>
    <mergeCell ref="L1411:N1412"/>
    <mergeCell ref="O1411:O1412"/>
    <mergeCell ref="P1411:R1412"/>
    <mergeCell ref="S1411:U1412"/>
    <mergeCell ref="V1411:V1412"/>
    <mergeCell ref="W1411:Y1412"/>
    <mergeCell ref="Z1411:AB1412"/>
    <mergeCell ref="AC1411:AC1412"/>
    <mergeCell ref="AD1411:AF1412"/>
    <mergeCell ref="B1413:K1414"/>
    <mergeCell ref="L1413:N1414"/>
    <mergeCell ref="O1413:O1414"/>
    <mergeCell ref="P1413:R1414"/>
    <mergeCell ref="S1413:U1414"/>
    <mergeCell ref="V1413:V1414"/>
    <mergeCell ref="W1413:Y1414"/>
    <mergeCell ref="Z1413:AB1414"/>
    <mergeCell ref="AC1413:AC1414"/>
    <mergeCell ref="AD1413:AF1414"/>
    <mergeCell ref="B1437:O1438"/>
    <mergeCell ref="P1437:Q1438"/>
    <mergeCell ref="R1437:AE1438"/>
    <mergeCell ref="AF1437:AG1438"/>
    <mergeCell ref="B1461:F1462"/>
    <mergeCell ref="G1461:O1462"/>
    <mergeCell ref="P1461:Q1462"/>
    <mergeCell ref="R1461:S1462"/>
    <mergeCell ref="T1461:U1462"/>
    <mergeCell ref="V1461:W1462"/>
    <mergeCell ref="X1461:Y1462"/>
    <mergeCell ref="Z1461:AA1462"/>
    <mergeCell ref="AB1461:AC1462"/>
    <mergeCell ref="AD1461:AE1462"/>
    <mergeCell ref="AF1461:AN1462"/>
    <mergeCell ref="AO1461:BE1462"/>
    <mergeCell ref="G1463:M1464"/>
    <mergeCell ref="N1463:O1464"/>
    <mergeCell ref="P1463:Q1466"/>
    <mergeCell ref="R1463:S1466"/>
    <mergeCell ref="T1463:U1466"/>
    <mergeCell ref="V1463:W1466"/>
    <mergeCell ref="X1463:Y1466"/>
    <mergeCell ref="Z1463:AA1466"/>
    <mergeCell ref="AB1463:AC1466"/>
    <mergeCell ref="AD1463:AE1466"/>
    <mergeCell ref="AF1463:AL1464"/>
    <mergeCell ref="AM1463:AN1464"/>
    <mergeCell ref="AO1463:AR1464"/>
    <mergeCell ref="AS1463:AX1464"/>
    <mergeCell ref="AY1463:AY1464"/>
    <mergeCell ref="AZ1463:BE1464"/>
    <mergeCell ref="G1465:M1466"/>
    <mergeCell ref="N1465:O1466"/>
    <mergeCell ref="AF1465:AL1466"/>
    <mergeCell ref="AM1465:AN1466"/>
    <mergeCell ref="AO1465:AR1466"/>
    <mergeCell ref="AS1465:AX1466"/>
    <mergeCell ref="AY1465:AY1466"/>
    <mergeCell ref="AZ1465:BE1466"/>
    <mergeCell ref="G1467:O1471"/>
    <mergeCell ref="P1467:BE1471"/>
    <mergeCell ref="G1472:M1473"/>
    <mergeCell ref="N1472:O1473"/>
    <mergeCell ref="P1472:Q1475"/>
    <mergeCell ref="R1472:S1475"/>
    <mergeCell ref="T1472:U1475"/>
    <mergeCell ref="V1472:W1475"/>
    <mergeCell ref="X1472:Y1475"/>
    <mergeCell ref="Z1472:AA1475"/>
    <mergeCell ref="AB1472:AC1475"/>
    <mergeCell ref="AD1472:AE1475"/>
    <mergeCell ref="AF1472:AL1473"/>
    <mergeCell ref="AM1472:AN1473"/>
    <mergeCell ref="AO1472:AR1473"/>
    <mergeCell ref="AS1472:AX1473"/>
    <mergeCell ref="AY1472:AY1473"/>
    <mergeCell ref="AZ1472:BE1473"/>
    <mergeCell ref="G1474:M1475"/>
    <mergeCell ref="N1474:O1475"/>
    <mergeCell ref="AF1474:AL1475"/>
    <mergeCell ref="AM1474:AN1475"/>
    <mergeCell ref="AO1474:AR1475"/>
    <mergeCell ref="AS1474:AX1475"/>
    <mergeCell ref="AY1474:AY1475"/>
    <mergeCell ref="AZ1474:BE1475"/>
    <mergeCell ref="G1476:O1480"/>
    <mergeCell ref="P1476:BE1480"/>
    <mergeCell ref="G1481:M1482"/>
    <mergeCell ref="N1481:O1482"/>
    <mergeCell ref="P1481:Q1484"/>
    <mergeCell ref="R1481:S1484"/>
    <mergeCell ref="T1481:U1484"/>
    <mergeCell ref="V1481:W1484"/>
    <mergeCell ref="X1481:Y1484"/>
    <mergeCell ref="Z1481:AA1484"/>
    <mergeCell ref="AB1481:AC1484"/>
    <mergeCell ref="AD1481:AE1484"/>
    <mergeCell ref="AF1481:AL1482"/>
    <mergeCell ref="AM1481:AN1482"/>
    <mergeCell ref="AO1481:AR1482"/>
    <mergeCell ref="AS1481:AX1482"/>
    <mergeCell ref="AY1481:AY1482"/>
    <mergeCell ref="AZ1481:BE1482"/>
    <mergeCell ref="G1483:M1484"/>
    <mergeCell ref="N1483:O1484"/>
    <mergeCell ref="AF1483:AL1484"/>
    <mergeCell ref="AM1483:AN1484"/>
    <mergeCell ref="AO1483:AR1484"/>
    <mergeCell ref="AS1483:AX1484"/>
    <mergeCell ref="AY1483:AY1484"/>
    <mergeCell ref="AZ1483:BE1484"/>
    <mergeCell ref="G1485:O1489"/>
    <mergeCell ref="P1485:BE1489"/>
    <mergeCell ref="G1490:M1491"/>
    <mergeCell ref="N1490:O1491"/>
    <mergeCell ref="P1490:Q1493"/>
    <mergeCell ref="R1490:S1493"/>
    <mergeCell ref="T1490:U1493"/>
    <mergeCell ref="V1490:W1493"/>
    <mergeCell ref="X1490:Y1493"/>
    <mergeCell ref="Z1490:AA1493"/>
    <mergeCell ref="AB1490:AC1493"/>
    <mergeCell ref="AD1490:AE1493"/>
    <mergeCell ref="AF1490:AL1491"/>
    <mergeCell ref="AM1490:AN1491"/>
    <mergeCell ref="AO1490:AR1491"/>
    <mergeCell ref="AS1490:AX1491"/>
    <mergeCell ref="AY1490:AY1491"/>
    <mergeCell ref="AZ1490:BE1491"/>
    <mergeCell ref="G1492:M1493"/>
    <mergeCell ref="N1492:O1493"/>
    <mergeCell ref="AF1492:AL1493"/>
    <mergeCell ref="AM1492:AN1493"/>
    <mergeCell ref="AO1492:AR1493"/>
    <mergeCell ref="AS1492:AX1493"/>
    <mergeCell ref="AY1492:AY1493"/>
    <mergeCell ref="AZ1492:BE1493"/>
    <mergeCell ref="G1494:O1498"/>
    <mergeCell ref="P1494:BE1498"/>
    <mergeCell ref="G1499:M1500"/>
    <mergeCell ref="N1499:O1500"/>
    <mergeCell ref="P1499:Q1502"/>
    <mergeCell ref="R1499:S1502"/>
    <mergeCell ref="T1499:U1502"/>
    <mergeCell ref="V1499:W1502"/>
    <mergeCell ref="X1499:Y1502"/>
    <mergeCell ref="Z1499:AA1502"/>
    <mergeCell ref="AB1499:AC1502"/>
    <mergeCell ref="AD1499:AE1502"/>
    <mergeCell ref="AF1499:AL1500"/>
    <mergeCell ref="AM1499:AN1500"/>
    <mergeCell ref="AO1499:AR1500"/>
    <mergeCell ref="AS1499:AX1500"/>
    <mergeCell ref="AY1499:AY1500"/>
    <mergeCell ref="AZ1499:BE1500"/>
    <mergeCell ref="G1501:M1502"/>
    <mergeCell ref="N1501:O1502"/>
    <mergeCell ref="AF1501:AL1502"/>
    <mergeCell ref="AM1501:AN1502"/>
    <mergeCell ref="AO1501:AR1502"/>
    <mergeCell ref="AS1501:AX1502"/>
    <mergeCell ref="AY1501:AY1502"/>
    <mergeCell ref="AZ1501:BE1502"/>
    <mergeCell ref="G1503:O1507"/>
    <mergeCell ref="P1503:BE1507"/>
    <mergeCell ref="G1508:M1509"/>
    <mergeCell ref="N1508:O1509"/>
    <mergeCell ref="P1508:Q1511"/>
    <mergeCell ref="R1508:S1511"/>
    <mergeCell ref="T1508:U1511"/>
    <mergeCell ref="V1508:W1511"/>
    <mergeCell ref="X1508:Y1511"/>
    <mergeCell ref="Z1508:AA1511"/>
    <mergeCell ref="AB1508:AC1511"/>
    <mergeCell ref="AD1508:AE1511"/>
    <mergeCell ref="AF1508:AL1509"/>
    <mergeCell ref="AM1508:AN1509"/>
    <mergeCell ref="AO1508:AR1509"/>
    <mergeCell ref="AS1508:AX1509"/>
    <mergeCell ref="AY1508:AY1509"/>
    <mergeCell ref="AZ1508:BE1509"/>
    <mergeCell ref="G1510:M1511"/>
    <mergeCell ref="N1510:O1511"/>
    <mergeCell ref="AF1510:AL1511"/>
    <mergeCell ref="AM1510:AN1511"/>
    <mergeCell ref="AO1510:AR1511"/>
    <mergeCell ref="AS1510:AX1511"/>
    <mergeCell ref="AY1510:AY1511"/>
    <mergeCell ref="AZ1510:BE1511"/>
    <mergeCell ref="G1512:O1516"/>
    <mergeCell ref="P1512:BE1516"/>
    <mergeCell ref="G1517:M1518"/>
    <mergeCell ref="N1517:O1518"/>
    <mergeCell ref="P1517:Q1520"/>
    <mergeCell ref="R1517:S1520"/>
    <mergeCell ref="T1517:U1520"/>
    <mergeCell ref="V1517:W1520"/>
    <mergeCell ref="X1517:Y1520"/>
    <mergeCell ref="Z1517:AA1520"/>
    <mergeCell ref="AB1517:AC1520"/>
    <mergeCell ref="AD1517:AE1520"/>
    <mergeCell ref="AF1517:AL1518"/>
    <mergeCell ref="AM1517:AN1518"/>
    <mergeCell ref="AO1517:AR1518"/>
    <mergeCell ref="AS1517:AX1518"/>
    <mergeCell ref="AY1517:AY1518"/>
    <mergeCell ref="AZ1517:BE1518"/>
    <mergeCell ref="G1519:M1520"/>
    <mergeCell ref="N1519:O1520"/>
    <mergeCell ref="AF1519:AL1520"/>
    <mergeCell ref="AM1519:AN1520"/>
    <mergeCell ref="AO1519:AR1520"/>
    <mergeCell ref="AS1519:AX1520"/>
    <mergeCell ref="AY1519:AY1520"/>
    <mergeCell ref="AZ1519:BE1520"/>
    <mergeCell ref="G1521:O1525"/>
    <mergeCell ref="P1521:BE1525"/>
    <mergeCell ref="G1526:M1527"/>
    <mergeCell ref="N1526:O1527"/>
    <mergeCell ref="P1526:Q1529"/>
    <mergeCell ref="R1526:S1529"/>
    <mergeCell ref="T1526:U1529"/>
    <mergeCell ref="V1526:W1529"/>
    <mergeCell ref="X1526:Y1529"/>
    <mergeCell ref="Z1526:AA1529"/>
    <mergeCell ref="AB1526:AC1529"/>
    <mergeCell ref="AD1526:AE1529"/>
    <mergeCell ref="AF1526:AL1527"/>
    <mergeCell ref="AM1526:AN1527"/>
    <mergeCell ref="AO1526:AR1527"/>
    <mergeCell ref="AS1526:AX1527"/>
    <mergeCell ref="AY1526:AY1527"/>
    <mergeCell ref="AZ1526:BE1527"/>
    <mergeCell ref="G1528:M1529"/>
    <mergeCell ref="N1528:O1529"/>
    <mergeCell ref="AF1528:AL1529"/>
    <mergeCell ref="AM1528:AN1529"/>
    <mergeCell ref="AO1528:AR1529"/>
    <mergeCell ref="AS1528:AX1529"/>
    <mergeCell ref="AY1528:AY1529"/>
    <mergeCell ref="AZ1528:BE1529"/>
    <mergeCell ref="G1530:O1534"/>
    <mergeCell ref="P1530:BE1534"/>
    <mergeCell ref="G1535:M1536"/>
    <mergeCell ref="N1535:O1536"/>
    <mergeCell ref="P1535:Q1538"/>
    <mergeCell ref="R1535:S1538"/>
    <mergeCell ref="T1535:U1538"/>
    <mergeCell ref="V1535:W1538"/>
    <mergeCell ref="X1535:Y1538"/>
    <mergeCell ref="Z1535:AA1538"/>
    <mergeCell ref="AB1535:AC1538"/>
    <mergeCell ref="AD1535:AE1538"/>
    <mergeCell ref="AF1535:AL1536"/>
    <mergeCell ref="AM1535:AN1536"/>
    <mergeCell ref="AO1535:AR1536"/>
    <mergeCell ref="AS1535:AX1536"/>
    <mergeCell ref="AY1535:AY1536"/>
    <mergeCell ref="AZ1535:BE1536"/>
    <mergeCell ref="G1537:M1538"/>
    <mergeCell ref="N1537:O1538"/>
    <mergeCell ref="AF1537:AL1538"/>
    <mergeCell ref="AM1537:AN1538"/>
    <mergeCell ref="AO1537:AR1538"/>
    <mergeCell ref="AS1537:AX1538"/>
    <mergeCell ref="AY1537:AY1538"/>
    <mergeCell ref="AZ1537:BE1538"/>
    <mergeCell ref="G1539:O1543"/>
    <mergeCell ref="P1539:BE1543"/>
    <mergeCell ref="G1544:M1545"/>
    <mergeCell ref="N1544:O1545"/>
    <mergeCell ref="P1544:Q1547"/>
    <mergeCell ref="R1544:S1547"/>
    <mergeCell ref="T1544:U1547"/>
    <mergeCell ref="V1544:W1547"/>
    <mergeCell ref="X1544:Y1547"/>
    <mergeCell ref="Z1544:AA1547"/>
    <mergeCell ref="AB1544:AC1547"/>
    <mergeCell ref="AD1544:AE1547"/>
    <mergeCell ref="AF1544:AL1545"/>
    <mergeCell ref="AM1544:AN1545"/>
    <mergeCell ref="AO1544:AR1545"/>
    <mergeCell ref="AS1544:AX1545"/>
    <mergeCell ref="AY1544:AY1545"/>
    <mergeCell ref="AZ1544:BE1545"/>
    <mergeCell ref="G1546:M1547"/>
    <mergeCell ref="N1546:O1547"/>
    <mergeCell ref="AF1546:AL1547"/>
    <mergeCell ref="AM1546:AN1547"/>
    <mergeCell ref="AO1546:AR1547"/>
    <mergeCell ref="AS1546:AX1547"/>
    <mergeCell ref="AY1546:AY1547"/>
    <mergeCell ref="AZ1546:BE1547"/>
    <mergeCell ref="G1548:O1552"/>
    <mergeCell ref="P1548:BE1552"/>
    <mergeCell ref="G1553:M1554"/>
    <mergeCell ref="N1553:O1554"/>
    <mergeCell ref="P1553:Q1556"/>
    <mergeCell ref="R1553:S1556"/>
    <mergeCell ref="T1553:U1556"/>
    <mergeCell ref="V1553:W1556"/>
    <mergeCell ref="X1553:Y1556"/>
    <mergeCell ref="Z1553:AA1556"/>
    <mergeCell ref="AB1553:AC1556"/>
    <mergeCell ref="AD1553:AE1556"/>
    <mergeCell ref="AF1553:AL1554"/>
    <mergeCell ref="AM1553:AN1554"/>
    <mergeCell ref="AO1553:AR1554"/>
    <mergeCell ref="AS1553:AX1554"/>
    <mergeCell ref="AY1553:AY1554"/>
    <mergeCell ref="AZ1553:BE1554"/>
    <mergeCell ref="G1555:M1556"/>
    <mergeCell ref="N1555:O1556"/>
    <mergeCell ref="AF1555:AL1556"/>
    <mergeCell ref="AM1555:AN1556"/>
    <mergeCell ref="AO1555:AR1556"/>
    <mergeCell ref="AS1555:AX1556"/>
    <mergeCell ref="AY1555:AY1556"/>
    <mergeCell ref="AZ1555:BE1556"/>
    <mergeCell ref="G1557:O1561"/>
    <mergeCell ref="P1557:BE1561"/>
    <mergeCell ref="G1562:M1563"/>
    <mergeCell ref="N1562:O1563"/>
    <mergeCell ref="P1562:Q1565"/>
    <mergeCell ref="R1562:S1565"/>
    <mergeCell ref="T1562:U1565"/>
    <mergeCell ref="V1562:W1565"/>
    <mergeCell ref="X1562:Y1565"/>
    <mergeCell ref="Z1562:AA1565"/>
    <mergeCell ref="AB1562:AC1565"/>
    <mergeCell ref="AD1562:AE1565"/>
    <mergeCell ref="AF1562:AL1563"/>
    <mergeCell ref="AM1562:AN1563"/>
    <mergeCell ref="AO1562:AR1563"/>
    <mergeCell ref="AS1562:AX1563"/>
    <mergeCell ref="AY1562:AY1563"/>
    <mergeCell ref="AZ1562:BE1563"/>
    <mergeCell ref="G1564:M1565"/>
    <mergeCell ref="N1564:O1565"/>
    <mergeCell ref="AF1564:AL1565"/>
    <mergeCell ref="AM1564:AN1565"/>
    <mergeCell ref="AO1564:AR1565"/>
    <mergeCell ref="AS1564:AX1565"/>
    <mergeCell ref="AY1564:AY1565"/>
    <mergeCell ref="AZ1564:BE1565"/>
    <mergeCell ref="G1566:O1570"/>
    <mergeCell ref="P1566:BE1570"/>
    <mergeCell ref="G1571:M1572"/>
    <mergeCell ref="N1571:O1572"/>
    <mergeCell ref="P1571:Q1574"/>
    <mergeCell ref="R1571:S1574"/>
    <mergeCell ref="T1571:U1574"/>
    <mergeCell ref="V1571:W1574"/>
    <mergeCell ref="X1571:Y1574"/>
    <mergeCell ref="Z1571:AA1574"/>
    <mergeCell ref="AB1571:AC1574"/>
    <mergeCell ref="AD1571:AE1574"/>
    <mergeCell ref="AF1571:AL1572"/>
    <mergeCell ref="AM1571:AN1572"/>
    <mergeCell ref="AO1571:AR1572"/>
    <mergeCell ref="AS1571:AX1572"/>
    <mergeCell ref="AY1571:AY1572"/>
    <mergeCell ref="AZ1571:BE1572"/>
    <mergeCell ref="G1573:M1574"/>
    <mergeCell ref="N1573:O1574"/>
    <mergeCell ref="AF1573:AL1574"/>
    <mergeCell ref="AM1573:AN1574"/>
    <mergeCell ref="AO1573:AR1574"/>
    <mergeCell ref="AS1573:AX1574"/>
    <mergeCell ref="AY1573:AY1574"/>
    <mergeCell ref="AZ1573:BE1574"/>
    <mergeCell ref="G1575:O1579"/>
    <mergeCell ref="P1575:BE1579"/>
    <mergeCell ref="G1580:M1581"/>
    <mergeCell ref="N1580:O1581"/>
    <mergeCell ref="P1580:Q1583"/>
    <mergeCell ref="R1580:S1583"/>
    <mergeCell ref="T1580:U1583"/>
    <mergeCell ref="V1580:W1583"/>
    <mergeCell ref="X1580:Y1583"/>
    <mergeCell ref="Z1580:AA1583"/>
    <mergeCell ref="AB1580:AC1583"/>
    <mergeCell ref="AD1580:AE1583"/>
    <mergeCell ref="AF1580:AL1581"/>
    <mergeCell ref="AM1580:AN1581"/>
    <mergeCell ref="AO1580:AR1581"/>
    <mergeCell ref="AS1580:AX1581"/>
    <mergeCell ref="AY1580:AY1581"/>
    <mergeCell ref="AZ1580:BE1581"/>
    <mergeCell ref="G1582:M1583"/>
    <mergeCell ref="N1582:O1583"/>
    <mergeCell ref="AF1582:AL1583"/>
    <mergeCell ref="AM1582:AN1583"/>
    <mergeCell ref="AO1582:AR1583"/>
    <mergeCell ref="AS1582:AX1583"/>
    <mergeCell ref="AY1582:AY1583"/>
    <mergeCell ref="AZ1582:BE1583"/>
    <mergeCell ref="G1584:O1588"/>
    <mergeCell ref="P1584:BE1588"/>
    <mergeCell ref="G1589:M1590"/>
    <mergeCell ref="N1589:O1590"/>
    <mergeCell ref="P1589:Q1592"/>
    <mergeCell ref="R1589:S1592"/>
    <mergeCell ref="T1589:U1592"/>
    <mergeCell ref="V1589:W1592"/>
    <mergeCell ref="X1589:Y1592"/>
    <mergeCell ref="Z1589:AA1592"/>
    <mergeCell ref="AB1589:AC1592"/>
    <mergeCell ref="AD1589:AE1592"/>
    <mergeCell ref="AF1589:AL1590"/>
    <mergeCell ref="AM1589:AN1590"/>
    <mergeCell ref="AO1589:AR1590"/>
    <mergeCell ref="AS1589:AX1590"/>
    <mergeCell ref="AY1589:AY1590"/>
    <mergeCell ref="AZ1589:BE1590"/>
    <mergeCell ref="G1591:M1592"/>
    <mergeCell ref="N1591:O1592"/>
    <mergeCell ref="AF1591:AL1592"/>
    <mergeCell ref="AM1591:AN1592"/>
    <mergeCell ref="AO1591:AR1592"/>
    <mergeCell ref="AS1591:AX1592"/>
    <mergeCell ref="AY1591:AY1592"/>
    <mergeCell ref="AZ1591:BE1592"/>
    <mergeCell ref="G1593:O1597"/>
    <mergeCell ref="P1593:BE1597"/>
    <mergeCell ref="G1598:M1599"/>
    <mergeCell ref="N1598:O1599"/>
    <mergeCell ref="P1598:Q1601"/>
    <mergeCell ref="R1598:S1601"/>
    <mergeCell ref="T1598:U1601"/>
    <mergeCell ref="V1598:W1601"/>
    <mergeCell ref="X1598:Y1601"/>
    <mergeCell ref="Z1598:AA1601"/>
    <mergeCell ref="AB1598:AC1601"/>
    <mergeCell ref="AD1598:AE1601"/>
    <mergeCell ref="AF1598:AL1599"/>
    <mergeCell ref="AM1598:AN1599"/>
    <mergeCell ref="AO1598:AR1599"/>
    <mergeCell ref="AS1598:AX1599"/>
    <mergeCell ref="AY1598:AY1599"/>
    <mergeCell ref="AZ1598:BE1599"/>
    <mergeCell ref="G1600:M1601"/>
    <mergeCell ref="N1600:O1601"/>
    <mergeCell ref="AF1600:AL1601"/>
    <mergeCell ref="AM1600:AN1601"/>
    <mergeCell ref="AO1600:AR1601"/>
    <mergeCell ref="AS1600:AX1601"/>
    <mergeCell ref="AY1600:AY1601"/>
    <mergeCell ref="AZ1600:BE1601"/>
    <mergeCell ref="G1602:O1606"/>
    <mergeCell ref="P1602:BE1606"/>
    <mergeCell ref="G1607:M1608"/>
    <mergeCell ref="N1607:O1608"/>
    <mergeCell ref="P1607:Q1610"/>
    <mergeCell ref="R1607:S1610"/>
    <mergeCell ref="T1607:U1610"/>
    <mergeCell ref="V1607:W1610"/>
    <mergeCell ref="X1607:Y1610"/>
    <mergeCell ref="Z1607:AA1610"/>
    <mergeCell ref="AB1607:AC1610"/>
    <mergeCell ref="AD1607:AE1610"/>
    <mergeCell ref="AF1607:AL1608"/>
    <mergeCell ref="AM1607:AN1608"/>
    <mergeCell ref="AO1607:AR1608"/>
    <mergeCell ref="AS1607:AX1608"/>
    <mergeCell ref="AY1607:AY1608"/>
    <mergeCell ref="AZ1607:BE1608"/>
    <mergeCell ref="G1609:M1610"/>
    <mergeCell ref="N1609:O1610"/>
    <mergeCell ref="AF1609:AL1610"/>
    <mergeCell ref="AM1609:AN1610"/>
    <mergeCell ref="AO1609:AR1610"/>
    <mergeCell ref="AS1609:AX1610"/>
    <mergeCell ref="AY1609:AY1610"/>
    <mergeCell ref="AZ1609:BE1610"/>
    <mergeCell ref="G1611:O1615"/>
    <mergeCell ref="P1611:BE1615"/>
    <mergeCell ref="G1616:M1617"/>
    <mergeCell ref="N1616:O1617"/>
    <mergeCell ref="P1616:Q1619"/>
    <mergeCell ref="R1616:S1619"/>
    <mergeCell ref="T1616:U1619"/>
    <mergeCell ref="V1616:W1619"/>
    <mergeCell ref="X1616:Y1619"/>
    <mergeCell ref="Z1616:AA1619"/>
    <mergeCell ref="AB1616:AC1619"/>
    <mergeCell ref="AD1616:AE1619"/>
    <mergeCell ref="AF1616:AL1617"/>
    <mergeCell ref="AM1616:AN1617"/>
    <mergeCell ref="AO1616:AR1617"/>
    <mergeCell ref="AS1616:AX1617"/>
    <mergeCell ref="AY1616:AY1617"/>
    <mergeCell ref="AZ1616:BE1617"/>
    <mergeCell ref="G1618:M1619"/>
    <mergeCell ref="N1618:O1619"/>
    <mergeCell ref="AF1618:AL1619"/>
    <mergeCell ref="AM1618:AN1619"/>
    <mergeCell ref="AO1618:AR1619"/>
    <mergeCell ref="AS1618:AX1619"/>
    <mergeCell ref="AY1618:AY1619"/>
    <mergeCell ref="AZ1618:BE1619"/>
    <mergeCell ref="G1620:O1624"/>
    <mergeCell ref="P1620:BE1624"/>
    <mergeCell ref="G1625:M1626"/>
    <mergeCell ref="N1625:O1626"/>
    <mergeCell ref="P1625:Q1628"/>
    <mergeCell ref="R1625:S1628"/>
    <mergeCell ref="T1625:U1628"/>
    <mergeCell ref="V1625:W1628"/>
    <mergeCell ref="X1625:Y1628"/>
    <mergeCell ref="Z1625:AA1628"/>
    <mergeCell ref="AB1625:AC1628"/>
    <mergeCell ref="AD1625:AE1628"/>
    <mergeCell ref="AF1625:AL1626"/>
    <mergeCell ref="AM1625:AN1626"/>
    <mergeCell ref="AO1625:AR1626"/>
    <mergeCell ref="AS1625:AX1626"/>
    <mergeCell ref="AY1625:AY1626"/>
    <mergeCell ref="AZ1625:BE1626"/>
    <mergeCell ref="G1627:M1628"/>
    <mergeCell ref="N1627:O1628"/>
    <mergeCell ref="AF1627:AL1628"/>
    <mergeCell ref="AM1627:AN1628"/>
    <mergeCell ref="AO1627:AR1628"/>
    <mergeCell ref="AS1627:AX1628"/>
    <mergeCell ref="AY1627:AY1628"/>
    <mergeCell ref="AZ1627:BE1628"/>
    <mergeCell ref="G1629:O1633"/>
    <mergeCell ref="P1629:BE1633"/>
    <mergeCell ref="G1634:M1635"/>
    <mergeCell ref="N1634:O1635"/>
    <mergeCell ref="P1634:Q1637"/>
    <mergeCell ref="R1634:S1637"/>
    <mergeCell ref="T1634:U1637"/>
    <mergeCell ref="V1634:W1637"/>
    <mergeCell ref="X1634:Y1637"/>
    <mergeCell ref="Z1634:AA1637"/>
    <mergeCell ref="AB1634:AC1637"/>
    <mergeCell ref="AD1634:AE1637"/>
    <mergeCell ref="AF1634:AL1635"/>
    <mergeCell ref="AM1634:AN1635"/>
    <mergeCell ref="AO1634:AR1635"/>
    <mergeCell ref="AS1634:AX1635"/>
    <mergeCell ref="AY1634:AY1635"/>
    <mergeCell ref="AZ1634:BE1635"/>
    <mergeCell ref="G1636:M1637"/>
    <mergeCell ref="N1636:O1637"/>
    <mergeCell ref="AF1636:AL1637"/>
    <mergeCell ref="AM1636:AN1637"/>
    <mergeCell ref="AO1636:AR1637"/>
    <mergeCell ref="AS1636:AX1637"/>
    <mergeCell ref="AY1636:AY1637"/>
    <mergeCell ref="AZ1636:BE1637"/>
    <mergeCell ref="G1638:O1642"/>
    <mergeCell ref="P1638:BE1642"/>
    <mergeCell ref="G1643:M1644"/>
    <mergeCell ref="N1643:O1644"/>
    <mergeCell ref="P1643:Q1646"/>
    <mergeCell ref="R1643:S1646"/>
    <mergeCell ref="T1643:U1646"/>
    <mergeCell ref="V1643:W1646"/>
    <mergeCell ref="X1643:Y1646"/>
    <mergeCell ref="Z1643:AA1646"/>
    <mergeCell ref="AB1643:AC1646"/>
    <mergeCell ref="AD1643:AE1646"/>
    <mergeCell ref="AF1643:AL1644"/>
    <mergeCell ref="AM1643:AN1644"/>
    <mergeCell ref="AO1643:AR1644"/>
    <mergeCell ref="AS1643:AX1644"/>
    <mergeCell ref="AY1643:AY1644"/>
    <mergeCell ref="AZ1643:BE1644"/>
    <mergeCell ref="G1645:M1646"/>
    <mergeCell ref="N1645:O1646"/>
    <mergeCell ref="AF1645:AL1646"/>
    <mergeCell ref="AM1645:AN1646"/>
    <mergeCell ref="AO1645:AR1646"/>
    <mergeCell ref="AS1645:AX1646"/>
    <mergeCell ref="AY1645:AY1646"/>
    <mergeCell ref="AZ1645:BE1646"/>
    <mergeCell ref="G1647:O1651"/>
    <mergeCell ref="P1647:BE1651"/>
    <mergeCell ref="G1652:M1653"/>
    <mergeCell ref="N1652:O1653"/>
    <mergeCell ref="P1652:Q1655"/>
    <mergeCell ref="R1652:S1655"/>
    <mergeCell ref="T1652:U1655"/>
    <mergeCell ref="V1652:W1655"/>
    <mergeCell ref="X1652:Y1655"/>
    <mergeCell ref="Z1652:AA1655"/>
    <mergeCell ref="AB1652:AC1655"/>
    <mergeCell ref="AD1652:AE1655"/>
    <mergeCell ref="AF1652:AL1653"/>
    <mergeCell ref="AM1652:AN1653"/>
    <mergeCell ref="AO1652:AR1653"/>
    <mergeCell ref="AS1652:AX1653"/>
    <mergeCell ref="AY1652:AY1653"/>
    <mergeCell ref="AZ1652:BE1653"/>
    <mergeCell ref="G1654:M1655"/>
    <mergeCell ref="N1654:O1655"/>
    <mergeCell ref="AF1654:AL1655"/>
    <mergeCell ref="AM1654:AN1655"/>
    <mergeCell ref="AO1654:AR1655"/>
    <mergeCell ref="AS1654:AX1655"/>
    <mergeCell ref="AY1654:AY1655"/>
    <mergeCell ref="AZ1654:BE1655"/>
    <mergeCell ref="G1656:O1660"/>
    <mergeCell ref="P1656:BE1660"/>
    <mergeCell ref="B1665:F1666"/>
    <mergeCell ref="G1665:O1666"/>
    <mergeCell ref="P1665:Q1666"/>
    <mergeCell ref="R1665:S1666"/>
    <mergeCell ref="T1665:U1666"/>
    <mergeCell ref="V1665:W1666"/>
    <mergeCell ref="X1665:Y1666"/>
    <mergeCell ref="Z1665:AA1666"/>
    <mergeCell ref="AB1665:AC1666"/>
    <mergeCell ref="AD1665:AE1666"/>
    <mergeCell ref="AF1665:AN1666"/>
    <mergeCell ref="AO1665:BE1666"/>
    <mergeCell ref="G1667:M1668"/>
    <mergeCell ref="N1667:O1668"/>
    <mergeCell ref="P1667:Q1670"/>
    <mergeCell ref="R1667:S1670"/>
    <mergeCell ref="T1667:U1670"/>
    <mergeCell ref="V1667:W1670"/>
    <mergeCell ref="X1667:Y1670"/>
    <mergeCell ref="Z1667:AA1670"/>
    <mergeCell ref="AB1667:AC1670"/>
    <mergeCell ref="AD1667:AE1670"/>
    <mergeCell ref="AF1667:AL1668"/>
    <mergeCell ref="AM1667:AN1668"/>
    <mergeCell ref="AO1667:AR1668"/>
    <mergeCell ref="AS1667:AX1668"/>
    <mergeCell ref="AY1667:AY1668"/>
    <mergeCell ref="AZ1667:BE1668"/>
    <mergeCell ref="G1669:M1670"/>
    <mergeCell ref="N1669:O1670"/>
    <mergeCell ref="AF1669:AL1670"/>
    <mergeCell ref="AM1669:AN1670"/>
    <mergeCell ref="AO1669:AR1670"/>
    <mergeCell ref="AS1669:AX1670"/>
    <mergeCell ref="AY1669:AY1670"/>
    <mergeCell ref="AZ1669:BE1670"/>
    <mergeCell ref="G1671:O1675"/>
    <mergeCell ref="P1671:BE1675"/>
    <mergeCell ref="B1681:O1682"/>
    <mergeCell ref="P1681:Q1682"/>
    <mergeCell ref="B1687:O1688"/>
    <mergeCell ref="P1687:Q1688"/>
    <mergeCell ref="B1712:U1713"/>
    <mergeCell ref="V1712:W1713"/>
    <mergeCell ref="B1716:U1717"/>
    <mergeCell ref="V1716:W1717"/>
    <mergeCell ref="B1720:U1721"/>
    <mergeCell ref="V1720:W1721"/>
    <mergeCell ref="B1724:U1725"/>
    <mergeCell ref="V1724:W1725"/>
    <mergeCell ref="B1728:U1729"/>
    <mergeCell ref="V1728:W1729"/>
    <mergeCell ref="B1732:U1733"/>
    <mergeCell ref="V1732:W1733"/>
    <mergeCell ref="B1738:O1739"/>
    <mergeCell ref="P1738:Q1739"/>
    <mergeCell ref="R1738:AE1739"/>
    <mergeCell ref="AF1738:AG1739"/>
    <mergeCell ref="AH1738:AU1739"/>
    <mergeCell ref="AV1738:AW1739"/>
    <mergeCell ref="B1744:O1745"/>
    <mergeCell ref="P1744:Q1745"/>
    <mergeCell ref="R1744:AE1745"/>
    <mergeCell ref="AF1744:AG1745"/>
    <mergeCell ref="B1750:O1751"/>
    <mergeCell ref="P1750:Q1751"/>
    <mergeCell ref="B1754:O1755"/>
    <mergeCell ref="P1754:T1755"/>
    <mergeCell ref="U1754:V1755"/>
    <mergeCell ref="B1756:O1757"/>
    <mergeCell ref="P1756:T1757"/>
    <mergeCell ref="U1756:V1757"/>
    <mergeCell ref="B1758:O1759"/>
    <mergeCell ref="P1758:T1759"/>
    <mergeCell ref="U1758:V1759"/>
    <mergeCell ref="B1765:O1766"/>
    <mergeCell ref="P1765:Q1766"/>
    <mergeCell ref="B1769:O1770"/>
    <mergeCell ref="P1769:Q1770"/>
    <mergeCell ref="B1773:O1774"/>
    <mergeCell ref="P1773:Q1774"/>
    <mergeCell ref="B1779:O1780"/>
    <mergeCell ref="P1779:Q1780"/>
    <mergeCell ref="B1783:O1784"/>
    <mergeCell ref="P1783:Q1784"/>
    <mergeCell ref="B1807:O1808"/>
    <mergeCell ref="P1807:Q1808"/>
    <mergeCell ref="R1807:AE1810"/>
    <mergeCell ref="AF1807:AG1810"/>
    <mergeCell ref="AH1807:AU1808"/>
    <mergeCell ref="AV1807:AW1808"/>
    <mergeCell ref="B1809:O1810"/>
    <mergeCell ref="P1809:Q1810"/>
    <mergeCell ref="AH1809:AU1810"/>
    <mergeCell ref="AV1809:AW1810"/>
    <mergeCell ref="B1811:O1812"/>
    <mergeCell ref="P1811:Q1812"/>
    <mergeCell ref="R1811:AE1812"/>
    <mergeCell ref="AF1811:AG1812"/>
    <mergeCell ref="AH1811:AU1814"/>
    <mergeCell ref="AV1811:AW1814"/>
    <mergeCell ref="B1813:O1814"/>
    <mergeCell ref="P1813:Q1814"/>
    <mergeCell ref="R1813:AE1818"/>
    <mergeCell ref="AF1813:AG1818"/>
    <mergeCell ref="B1815:O1818"/>
    <mergeCell ref="P1815:Q1818"/>
    <mergeCell ref="AH1815:AU1816"/>
    <mergeCell ref="AV1815:AW1816"/>
    <mergeCell ref="AH1817:AU1818"/>
    <mergeCell ref="AV1817:AW1818"/>
    <mergeCell ref="B1819:O1820"/>
    <mergeCell ref="P1819:Q1820"/>
    <mergeCell ref="R1819:AE1820"/>
    <mergeCell ref="AF1819:AG1820"/>
    <mergeCell ref="AH1819:AU1820"/>
    <mergeCell ref="AV1819:AW1820"/>
    <mergeCell ref="B1821:O1822"/>
    <mergeCell ref="P1821:Q1822"/>
    <mergeCell ref="R1821:AE1822"/>
    <mergeCell ref="AF1821:AG1822"/>
    <mergeCell ref="AH1821:AU1822"/>
    <mergeCell ref="AV1821:AW1822"/>
    <mergeCell ref="B1823:O1824"/>
    <mergeCell ref="P1823:Q1824"/>
    <mergeCell ref="R1823:AE1824"/>
    <mergeCell ref="AF1823:AG1824"/>
    <mergeCell ref="AH1823:AU1824"/>
    <mergeCell ref="AV1823:AW1824"/>
    <mergeCell ref="B1825:O1826"/>
    <mergeCell ref="P1825:Q1826"/>
    <mergeCell ref="R1825:AE1826"/>
    <mergeCell ref="AF1825:AG1826"/>
    <mergeCell ref="AH1825:AU1826"/>
    <mergeCell ref="AV1825:AW1826"/>
    <mergeCell ref="B1827:O1828"/>
    <mergeCell ref="P1827:Q1828"/>
    <mergeCell ref="R1827:AE1828"/>
    <mergeCell ref="AF1827:AG1828"/>
    <mergeCell ref="AH1827:AU1828"/>
    <mergeCell ref="AV1827:AW1828"/>
    <mergeCell ref="B1829:O1830"/>
    <mergeCell ref="P1829:Q1830"/>
    <mergeCell ref="R1829:AE1830"/>
    <mergeCell ref="AF1829:AG1830"/>
    <mergeCell ref="AH1829:AU1830"/>
    <mergeCell ref="AV1829:AW1830"/>
    <mergeCell ref="B1831:O1832"/>
    <mergeCell ref="P1831:Q1832"/>
    <mergeCell ref="R1831:AE1832"/>
    <mergeCell ref="AF1831:AG1832"/>
    <mergeCell ref="AH1831:AU1832"/>
    <mergeCell ref="AV1831:AW1832"/>
    <mergeCell ref="B1833:O1834"/>
    <mergeCell ref="P1833:Q1834"/>
    <mergeCell ref="R1833:AE1834"/>
    <mergeCell ref="AF1833:AG1834"/>
    <mergeCell ref="AH1833:AU1834"/>
    <mergeCell ref="AV1833:AW1834"/>
    <mergeCell ref="B1835:O1836"/>
    <mergeCell ref="P1835:Q1836"/>
    <mergeCell ref="R1835:AE1836"/>
    <mergeCell ref="AF1835:AG1836"/>
    <mergeCell ref="AH1835:AU1836"/>
    <mergeCell ref="AV1835:AW1836"/>
    <mergeCell ref="B1837:O1838"/>
    <mergeCell ref="P1837:Q1838"/>
    <mergeCell ref="R1837:AE1838"/>
    <mergeCell ref="AF1837:AG1838"/>
    <mergeCell ref="AH1837:AU1838"/>
    <mergeCell ref="AV1837:AW1838"/>
    <mergeCell ref="B1839:O1840"/>
    <mergeCell ref="P1839:Q1840"/>
    <mergeCell ref="R1839:AE1840"/>
    <mergeCell ref="AF1839:AG1840"/>
    <mergeCell ref="AH1839:AU1840"/>
    <mergeCell ref="AV1839:AW1840"/>
    <mergeCell ref="B1841:O1842"/>
    <mergeCell ref="P1841:Q1842"/>
    <mergeCell ref="R1841:AE1842"/>
    <mergeCell ref="AF1841:AG1842"/>
    <mergeCell ref="AH1841:AU1842"/>
    <mergeCell ref="AV1841:AW1842"/>
    <mergeCell ref="B1843:O1844"/>
    <mergeCell ref="P1843:Q1844"/>
    <mergeCell ref="R1843:AE1844"/>
    <mergeCell ref="AF1843:AG1844"/>
    <mergeCell ref="AH1843:AU1844"/>
    <mergeCell ref="AV1843:AW1844"/>
    <mergeCell ref="B1851:L1852"/>
    <mergeCell ref="M1851:P1852"/>
    <mergeCell ref="Q1851:R1852"/>
    <mergeCell ref="S1851:AC1852"/>
    <mergeCell ref="AD1851:AH1852"/>
    <mergeCell ref="B1853:L1854"/>
    <mergeCell ref="M1853:P1854"/>
    <mergeCell ref="Q1853:R1854"/>
    <mergeCell ref="S1853:AC1854"/>
    <mergeCell ref="AD1853:AH1854"/>
    <mergeCell ref="B1855:L1856"/>
    <mergeCell ref="M1855:P1856"/>
    <mergeCell ref="Q1855:R1856"/>
    <mergeCell ref="S1855:AC1856"/>
    <mergeCell ref="AD1855:AH1856"/>
    <mergeCell ref="B1857:L1858"/>
    <mergeCell ref="M1857:P1858"/>
    <mergeCell ref="Q1857:R1858"/>
    <mergeCell ref="S1857:AC1858"/>
    <mergeCell ref="AD1857:AH1858"/>
    <mergeCell ref="B1859:L1860"/>
    <mergeCell ref="M1859:P1860"/>
    <mergeCell ref="Q1859:R1860"/>
    <mergeCell ref="S1859:AC1860"/>
    <mergeCell ref="AD1859:AH1860"/>
    <mergeCell ref="B1866:U1867"/>
    <mergeCell ref="V1866:Z1867"/>
    <mergeCell ref="AA1866:AG1867"/>
    <mergeCell ref="AH1866:AL1867"/>
    <mergeCell ref="B1868:U1869"/>
    <mergeCell ref="V1868:Z1869"/>
    <mergeCell ref="AA1868:AG1869"/>
    <mergeCell ref="AH1868:AL1869"/>
    <mergeCell ref="B1870:U1871"/>
    <mergeCell ref="V1870:Z1871"/>
    <mergeCell ref="AA1870:AG1871"/>
    <mergeCell ref="AH1870:AL1871"/>
    <mergeCell ref="B1872:U1873"/>
    <mergeCell ref="V1872:Z1873"/>
    <mergeCell ref="AA1872:AG1873"/>
    <mergeCell ref="AH1872:AL1873"/>
    <mergeCell ref="B1878:L1879"/>
    <mergeCell ref="M1878:S1879"/>
    <mergeCell ref="T1878:U1879"/>
    <mergeCell ref="B1885:L1886"/>
    <mergeCell ref="M1885:N1886"/>
    <mergeCell ref="O1885:U1886"/>
    <mergeCell ref="V1885:W1886"/>
    <mergeCell ref="B1891:O1892"/>
    <mergeCell ref="P1891:Q1892"/>
    <mergeCell ref="C1898:P1899"/>
    <mergeCell ref="Q1898:R1899"/>
    <mergeCell ref="S1898:AF1899"/>
    <mergeCell ref="AG1898:AH1899"/>
    <mergeCell ref="AI1898:AV1899"/>
    <mergeCell ref="AW1898:AX1899"/>
    <mergeCell ref="C1905:P1906"/>
    <mergeCell ref="Q1905:R1906"/>
    <mergeCell ref="S1905:AF1906"/>
    <mergeCell ref="AG1905:AH1906"/>
    <mergeCell ref="AI1905:AV1906"/>
    <mergeCell ref="AW1905:AX1906"/>
    <mergeCell ref="C1907:P1908"/>
    <mergeCell ref="Q1907:R1908"/>
    <mergeCell ref="S1907:AF1908"/>
    <mergeCell ref="AG1907:AH1908"/>
    <mergeCell ref="AI1907:AV1908"/>
    <mergeCell ref="AW1907:AX1908"/>
    <mergeCell ref="C1909:P1910"/>
    <mergeCell ref="Q1909:R1910"/>
    <mergeCell ref="C1914:P1915"/>
    <mergeCell ref="Q1914:R1915"/>
    <mergeCell ref="S1914:AF1915"/>
    <mergeCell ref="AG1914:AH1915"/>
    <mergeCell ref="AI1914:AV1915"/>
    <mergeCell ref="AW1914:AX1915"/>
    <mergeCell ref="C1916:P1917"/>
    <mergeCell ref="Q1916:R1917"/>
    <mergeCell ref="C1921:P1922"/>
    <mergeCell ref="Q1921:R1922"/>
    <mergeCell ref="S1921:AF1922"/>
    <mergeCell ref="AG1921:AH1922"/>
    <mergeCell ref="AI1921:AV1922"/>
    <mergeCell ref="AW1921:AX1922"/>
    <mergeCell ref="C1923:P1924"/>
    <mergeCell ref="Q1923:R1924"/>
    <mergeCell ref="C1928:BF1932"/>
    <mergeCell ref="B1937:M1938"/>
    <mergeCell ref="N1937:O1938"/>
    <mergeCell ref="B1961:S1962"/>
    <mergeCell ref="T1961:AA1962"/>
    <mergeCell ref="AB1961:AS1962"/>
    <mergeCell ref="AT1961:BA1962"/>
    <mergeCell ref="B1963:S1964"/>
    <mergeCell ref="T1963:Y1964"/>
    <mergeCell ref="Z1963:AA1964"/>
    <mergeCell ref="AB1963:AS1964"/>
    <mergeCell ref="AT1963:AY1964"/>
    <mergeCell ref="AZ1963:BA1964"/>
    <mergeCell ref="B1965:S1966"/>
    <mergeCell ref="T1965:Y1966"/>
    <mergeCell ref="Z1965:AA1966"/>
    <mergeCell ref="AB1965:AS1966"/>
    <mergeCell ref="AT1965:AY1966"/>
    <mergeCell ref="AZ1965:BA1966"/>
    <mergeCell ref="B1967:S1968"/>
    <mergeCell ref="T1967:Y1968"/>
    <mergeCell ref="Z1967:AA1968"/>
    <mergeCell ref="AB1967:AS1968"/>
    <mergeCell ref="AT1967:AY1968"/>
    <mergeCell ref="AZ1967:BA1968"/>
    <mergeCell ref="B1969:S1970"/>
    <mergeCell ref="T1969:Y1970"/>
    <mergeCell ref="Z1969:AA1970"/>
    <mergeCell ref="AB1969:AS1970"/>
    <mergeCell ref="AT1969:AY1970"/>
    <mergeCell ref="AZ1969:BA1970"/>
    <mergeCell ref="B1971:S1972"/>
    <mergeCell ref="T1971:Y1972"/>
    <mergeCell ref="Z1971:AA1972"/>
    <mergeCell ref="AB1971:AS1972"/>
    <mergeCell ref="AT1971:AY1972"/>
    <mergeCell ref="AZ1971:BA1972"/>
    <mergeCell ref="B1973:S1974"/>
    <mergeCell ref="T1973:Y1974"/>
    <mergeCell ref="Z1973:AA1974"/>
    <mergeCell ref="AB1973:AS1974"/>
    <mergeCell ref="AT1973:AY1974"/>
    <mergeCell ref="AZ1973:BA1974"/>
    <mergeCell ref="B1975:S1976"/>
    <mergeCell ref="T1975:Y1976"/>
    <mergeCell ref="Z1975:AA1976"/>
    <mergeCell ref="AB1975:AS1976"/>
    <mergeCell ref="AT1975:AY1976"/>
    <mergeCell ref="AZ1975:BA1976"/>
    <mergeCell ref="B1977:S1978"/>
    <mergeCell ref="T1977:Y1978"/>
    <mergeCell ref="Z1977:AA1978"/>
    <mergeCell ref="AB1977:AS1978"/>
    <mergeCell ref="AT1977:AY1978"/>
    <mergeCell ref="AZ1977:BA1978"/>
    <mergeCell ref="B1979:S1980"/>
    <mergeCell ref="T1979:Y1980"/>
    <mergeCell ref="Z1979:AA1980"/>
    <mergeCell ref="AB1979:AS1980"/>
    <mergeCell ref="AT1979:AY1980"/>
    <mergeCell ref="AZ1979:BA1980"/>
    <mergeCell ref="B1981:S1982"/>
    <mergeCell ref="T1981:Y1982"/>
    <mergeCell ref="Z1981:AA1982"/>
    <mergeCell ref="AB1981:AS1982"/>
    <mergeCell ref="AT1981:AY1982"/>
    <mergeCell ref="AZ1981:BA1982"/>
    <mergeCell ref="B1983:S1984"/>
    <mergeCell ref="T1983:Y1984"/>
    <mergeCell ref="Z1983:AA1984"/>
    <mergeCell ref="AB1983:AS1984"/>
    <mergeCell ref="AT1983:AY1984"/>
    <mergeCell ref="AZ1983:BA1984"/>
    <mergeCell ref="B1985:S1986"/>
    <mergeCell ref="T1985:Y1986"/>
    <mergeCell ref="Z1985:AA1986"/>
    <mergeCell ref="AB1985:AS1986"/>
    <mergeCell ref="AT1985:AY1986"/>
    <mergeCell ref="AZ1985:BA1986"/>
    <mergeCell ref="B1987:S1988"/>
    <mergeCell ref="T1987:Y1988"/>
    <mergeCell ref="Z1987:AA1988"/>
    <mergeCell ref="AB1987:AS1988"/>
    <mergeCell ref="AT1987:AY1988"/>
    <mergeCell ref="AZ1987:BA1988"/>
    <mergeCell ref="B1989:S1990"/>
    <mergeCell ref="T1989:Y1990"/>
    <mergeCell ref="Z1989:AA1990"/>
    <mergeCell ref="AB1989:AS1990"/>
    <mergeCell ref="AT1989:AY1990"/>
    <mergeCell ref="AZ1989:BA1990"/>
    <mergeCell ref="B1991:S1992"/>
    <mergeCell ref="T1991:Y1992"/>
    <mergeCell ref="Z1991:AA1992"/>
    <mergeCell ref="AB1991:AS1992"/>
    <mergeCell ref="AT1991:AY1992"/>
    <mergeCell ref="AZ1991:BA1992"/>
    <mergeCell ref="B1993:S1994"/>
    <mergeCell ref="T1993:Y1994"/>
    <mergeCell ref="Z1993:AA1994"/>
    <mergeCell ref="AB1993:AS1994"/>
    <mergeCell ref="AT1993:AY1994"/>
    <mergeCell ref="AZ1993:BA1994"/>
    <mergeCell ref="B1995:S1996"/>
    <mergeCell ref="T1995:Y1996"/>
    <mergeCell ref="Z1995:AA1996"/>
    <mergeCell ref="AB1995:AS1996"/>
    <mergeCell ref="AT1995:AY1996"/>
    <mergeCell ref="AZ1995:BA1996"/>
    <mergeCell ref="B1997:S1998"/>
    <mergeCell ref="T1997:Y1998"/>
    <mergeCell ref="Z1997:AA1998"/>
    <mergeCell ref="AB1997:AS1998"/>
    <mergeCell ref="AT1997:AY1998"/>
    <mergeCell ref="AZ1997:BA1998"/>
    <mergeCell ref="B1999:S2000"/>
    <mergeCell ref="T1999:Y2000"/>
    <mergeCell ref="Z1999:AA2000"/>
    <mergeCell ref="AB1999:AS2000"/>
    <mergeCell ref="AT1999:AY2000"/>
    <mergeCell ref="AZ1999:BA2000"/>
    <mergeCell ref="B2001:S2002"/>
    <mergeCell ref="T2001:Y2002"/>
    <mergeCell ref="Z2001:AA2002"/>
    <mergeCell ref="AB2001:AS2002"/>
    <mergeCell ref="AT2001:AY2002"/>
    <mergeCell ref="AZ2001:BA2002"/>
    <mergeCell ref="B2003:S2004"/>
    <mergeCell ref="T2003:Y2004"/>
    <mergeCell ref="Z2003:AA2004"/>
    <mergeCell ref="AB2003:AS2004"/>
    <mergeCell ref="AT2003:AY2004"/>
    <mergeCell ref="AZ2003:BA2004"/>
    <mergeCell ref="B2005:S2006"/>
    <mergeCell ref="T2005:Y2006"/>
    <mergeCell ref="Z2005:AA2006"/>
    <mergeCell ref="AB2005:AS2006"/>
    <mergeCell ref="AT2005:AY2006"/>
    <mergeCell ref="AZ2005:BA2006"/>
    <mergeCell ref="B2007:S2008"/>
    <mergeCell ref="T2007:Y2008"/>
    <mergeCell ref="Z2007:AA2008"/>
    <mergeCell ref="AB2007:AS2008"/>
    <mergeCell ref="AT2007:AY2008"/>
    <mergeCell ref="AZ2007:BA2008"/>
    <mergeCell ref="B2009:S2010"/>
    <mergeCell ref="T2009:Y2010"/>
    <mergeCell ref="Z2009:AA2010"/>
    <mergeCell ref="AB2009:AS2010"/>
    <mergeCell ref="AT2009:AY2010"/>
    <mergeCell ref="AZ2009:BA2010"/>
    <mergeCell ref="B2011:S2012"/>
    <mergeCell ref="T2011:Y2012"/>
    <mergeCell ref="Z2011:AA2012"/>
    <mergeCell ref="AB2011:AS2012"/>
    <mergeCell ref="AT2011:AY2012"/>
    <mergeCell ref="AZ2011:BA2012"/>
    <mergeCell ref="B2013:S2014"/>
    <mergeCell ref="T2013:Y2014"/>
    <mergeCell ref="Z2013:AA2014"/>
    <mergeCell ref="AB2013:AS2014"/>
    <mergeCell ref="AT2013:AY2014"/>
    <mergeCell ref="AZ2013:BA2014"/>
    <mergeCell ref="B2015:S2016"/>
    <mergeCell ref="T2015:Y2016"/>
    <mergeCell ref="Z2015:AA2016"/>
    <mergeCell ref="AB2015:AS2016"/>
    <mergeCell ref="AT2015:AY2016"/>
    <mergeCell ref="AZ2015:BA2016"/>
    <mergeCell ref="B2017:S2018"/>
    <mergeCell ref="T2017:Y2018"/>
    <mergeCell ref="Z2017:AA2018"/>
    <mergeCell ref="AB2017:AS2018"/>
    <mergeCell ref="AT2017:AY2018"/>
    <mergeCell ref="AZ2017:BA2018"/>
    <mergeCell ref="B2019:S2020"/>
    <mergeCell ref="T2019:Y2020"/>
    <mergeCell ref="Z2019:AA2020"/>
    <mergeCell ref="AB2019:AS2020"/>
    <mergeCell ref="AT2019:AY2020"/>
    <mergeCell ref="AZ2019:BA2020"/>
    <mergeCell ref="B2021:S2022"/>
    <mergeCell ref="T2021:Y2022"/>
    <mergeCell ref="Z2021:AA2022"/>
    <mergeCell ref="B2026:S2027"/>
    <mergeCell ref="T2026:AA2027"/>
    <mergeCell ref="AB2026:AS2027"/>
    <mergeCell ref="AT2026:BA2027"/>
    <mergeCell ref="B2028:S2029"/>
    <mergeCell ref="T2028:Y2029"/>
    <mergeCell ref="Z2028:AA2029"/>
    <mergeCell ref="AB2028:AS2029"/>
    <mergeCell ref="AT2028:AY2029"/>
    <mergeCell ref="AZ2028:BA2029"/>
    <mergeCell ref="B2030:S2031"/>
    <mergeCell ref="T2030:Y2031"/>
    <mergeCell ref="Z2030:AA2031"/>
    <mergeCell ref="AB2030:AS2031"/>
    <mergeCell ref="AT2030:AY2031"/>
    <mergeCell ref="AZ2030:BA2031"/>
    <mergeCell ref="B2032:S2033"/>
    <mergeCell ref="T2032:Y2033"/>
    <mergeCell ref="Z2032:AA2033"/>
    <mergeCell ref="B2037:S2038"/>
    <mergeCell ref="T2037:AA2038"/>
    <mergeCell ref="B2039:S2040"/>
    <mergeCell ref="T2039:Y2040"/>
    <mergeCell ref="Z2039:AA2040"/>
    <mergeCell ref="B2044:S2045"/>
    <mergeCell ref="T2044:AA2045"/>
    <mergeCell ref="AB2044:AS2045"/>
    <mergeCell ref="AT2044:BA2045"/>
    <mergeCell ref="B2046:S2047"/>
    <mergeCell ref="T2046:Y2047"/>
    <mergeCell ref="Z2046:AA2047"/>
    <mergeCell ref="AB2046:AS2047"/>
    <mergeCell ref="AT2046:AY2047"/>
    <mergeCell ref="AZ2046:BA2047"/>
    <mergeCell ref="B2048:S2049"/>
    <mergeCell ref="T2048:Y2049"/>
    <mergeCell ref="Z2048:AA2049"/>
    <mergeCell ref="AB2048:AS2049"/>
    <mergeCell ref="AT2048:AY2049"/>
    <mergeCell ref="AZ2048:BA2049"/>
    <mergeCell ref="B2050:S2051"/>
    <mergeCell ref="T2050:Y2051"/>
    <mergeCell ref="Z2050:AA2051"/>
    <mergeCell ref="AB2050:AS2051"/>
    <mergeCell ref="AT2050:AY2051"/>
    <mergeCell ref="AZ2050:BA2051"/>
    <mergeCell ref="B2052:S2053"/>
    <mergeCell ref="T2052:Y2053"/>
    <mergeCell ref="Z2052:AA2053"/>
    <mergeCell ref="AB2052:AS2053"/>
    <mergeCell ref="AT2052:AY2053"/>
    <mergeCell ref="AZ2052:BA2053"/>
    <mergeCell ref="B2054:S2055"/>
    <mergeCell ref="T2054:Y2055"/>
    <mergeCell ref="Z2054:AA2055"/>
    <mergeCell ref="AB2054:AS2055"/>
    <mergeCell ref="AT2054:AY2055"/>
    <mergeCell ref="AZ2054:BA2055"/>
    <mergeCell ref="B2056:S2057"/>
    <mergeCell ref="T2056:Y2057"/>
    <mergeCell ref="Z2056:AA2057"/>
    <mergeCell ref="AB2056:AS2057"/>
    <mergeCell ref="AT2056:AY2057"/>
    <mergeCell ref="AZ2056:BA2057"/>
    <mergeCell ref="B2058:S2059"/>
    <mergeCell ref="T2058:Y2059"/>
    <mergeCell ref="Z2058:AA2059"/>
    <mergeCell ref="AB2058:AS2059"/>
    <mergeCell ref="AT2058:AY2059"/>
    <mergeCell ref="AZ2058:BA2059"/>
    <mergeCell ref="B2060:S2061"/>
    <mergeCell ref="T2060:Y2061"/>
    <mergeCell ref="Z2060:AA2061"/>
    <mergeCell ref="AB2060:AS2061"/>
    <mergeCell ref="AT2060:AY2061"/>
    <mergeCell ref="AZ2060:BA2061"/>
    <mergeCell ref="B2062:S2063"/>
    <mergeCell ref="T2062:Y2063"/>
    <mergeCell ref="Z2062:AA2063"/>
    <mergeCell ref="AB2062:AS2063"/>
    <mergeCell ref="AT2062:AY2063"/>
    <mergeCell ref="AZ2062:BA2063"/>
    <mergeCell ref="B2064:S2065"/>
    <mergeCell ref="T2064:Y2065"/>
    <mergeCell ref="Z2064:AA2065"/>
    <mergeCell ref="AB2064:AS2065"/>
    <mergeCell ref="AT2064:AY2065"/>
    <mergeCell ref="AZ2064:BA2065"/>
    <mergeCell ref="B2066:S2067"/>
    <mergeCell ref="T2066:Y2067"/>
    <mergeCell ref="Z2066:AA2067"/>
    <mergeCell ref="AB2066:AS2067"/>
    <mergeCell ref="AT2066:AY2067"/>
    <mergeCell ref="AZ2066:BA2067"/>
    <mergeCell ref="B2068:S2069"/>
    <mergeCell ref="T2068:Y2069"/>
    <mergeCell ref="Z2068:AA2069"/>
    <mergeCell ref="AB2068:AS2069"/>
    <mergeCell ref="AT2068:AY2069"/>
    <mergeCell ref="AZ2068:BA2069"/>
    <mergeCell ref="B2070:S2071"/>
    <mergeCell ref="T2070:Y2071"/>
    <mergeCell ref="Z2070:AA2071"/>
    <mergeCell ref="AB2070:AS2071"/>
    <mergeCell ref="AT2070:AY2071"/>
    <mergeCell ref="AZ2070:BA2071"/>
    <mergeCell ref="B2072:S2073"/>
    <mergeCell ref="T2072:Y2073"/>
    <mergeCell ref="Z2072:AA2073"/>
    <mergeCell ref="B2080:P2082"/>
    <mergeCell ref="Q2080:R2082"/>
    <mergeCell ref="S2080:AC2081"/>
    <mergeCell ref="AD2080:AN2081"/>
    <mergeCell ref="B2083:P2084"/>
    <mergeCell ref="Q2083:R2084"/>
    <mergeCell ref="S2083:Y2084"/>
    <mergeCell ref="Z2083:AB2084"/>
    <mergeCell ref="AC2083:AC2084"/>
    <mergeCell ref="B2085:P2086"/>
    <mergeCell ref="Q2085:R2086"/>
    <mergeCell ref="S2085:Y2086"/>
    <mergeCell ref="Z2085:AB2086"/>
    <mergeCell ref="AC2085:AC2086"/>
    <mergeCell ref="B2087:P2088"/>
    <mergeCell ref="Q2087:R2088"/>
    <mergeCell ref="S2087:Y2088"/>
    <mergeCell ref="Z2087:AB2088"/>
    <mergeCell ref="AC2087:AC2088"/>
    <mergeCell ref="B2089:P2090"/>
    <mergeCell ref="Q2089:R2090"/>
    <mergeCell ref="S2089:Y2090"/>
    <mergeCell ref="Z2089:AB2090"/>
    <mergeCell ref="AC2089:AC2090"/>
    <mergeCell ref="B2091:P2092"/>
    <mergeCell ref="Q2091:R2092"/>
    <mergeCell ref="S2091:Y2092"/>
    <mergeCell ref="Z2091:AB2092"/>
    <mergeCell ref="AC2091:AC2092"/>
    <mergeCell ref="B2093:P2094"/>
    <mergeCell ref="Q2093:R2094"/>
    <mergeCell ref="S2093:Y2094"/>
    <mergeCell ref="Z2093:AB2094"/>
    <mergeCell ref="AC2093:AC2094"/>
    <mergeCell ref="B2095:P2096"/>
    <mergeCell ref="Q2095:R2096"/>
    <mergeCell ref="S2095:Y2096"/>
    <mergeCell ref="Z2095:AB2096"/>
    <mergeCell ref="AC2095:AC2096"/>
    <mergeCell ref="B2097:P2098"/>
    <mergeCell ref="Q2097:R2098"/>
    <mergeCell ref="B2099:P2100"/>
    <mergeCell ref="Q2099:R2100"/>
    <mergeCell ref="B2101:P2102"/>
    <mergeCell ref="Q2101:R2102"/>
    <mergeCell ref="B2103:P2104"/>
    <mergeCell ref="Q2103:R2104"/>
    <mergeCell ref="S2103:Y2104"/>
    <mergeCell ref="Z2103:AB2104"/>
    <mergeCell ref="AC2103:AC2104"/>
    <mergeCell ref="B2105:P2106"/>
    <mergeCell ref="Q2105:R2106"/>
    <mergeCell ref="B2107:P2108"/>
    <mergeCell ref="Q2107:R2108"/>
    <mergeCell ref="B2109:P2110"/>
    <mergeCell ref="Q2109:R2110"/>
    <mergeCell ref="B2111:P2112"/>
    <mergeCell ref="Q2111:R2112"/>
    <mergeCell ref="B2113:P2114"/>
    <mergeCell ref="Q2113:R2114"/>
    <mergeCell ref="S2113:Y2114"/>
    <mergeCell ref="Z2113:AB2114"/>
    <mergeCell ref="AC2113:AC2114"/>
    <mergeCell ref="AD2113:AJ2114"/>
    <mergeCell ref="AK2113:AM2114"/>
    <mergeCell ref="AN2113:AN2114"/>
    <mergeCell ref="B2115:P2116"/>
    <mergeCell ref="Q2115:R2116"/>
    <mergeCell ref="S2115:Y2116"/>
    <mergeCell ref="Z2115:AB2116"/>
    <mergeCell ref="AC2115:AC2116"/>
    <mergeCell ref="AD2115:AJ2116"/>
    <mergeCell ref="AK2115:AM2116"/>
    <mergeCell ref="AN2115:AN2116"/>
    <mergeCell ref="B2117:P2118"/>
    <mergeCell ref="Q2117:R2118"/>
    <mergeCell ref="S2117:Y2118"/>
    <mergeCell ref="Z2117:AB2118"/>
    <mergeCell ref="AC2117:AC2118"/>
    <mergeCell ref="AD2117:AJ2118"/>
    <mergeCell ref="AK2117:AM2118"/>
    <mergeCell ref="AN2117:AN2118"/>
    <mergeCell ref="B2119:P2120"/>
    <mergeCell ref="Q2119:R2120"/>
    <mergeCell ref="S2119:Y2120"/>
    <mergeCell ref="Z2119:AB2120"/>
    <mergeCell ref="AC2119:AC2120"/>
    <mergeCell ref="AD2119:AJ2120"/>
    <mergeCell ref="AK2119:AM2120"/>
    <mergeCell ref="AN2119:AN2120"/>
    <mergeCell ref="B2121:P2122"/>
    <mergeCell ref="Q2121:R2122"/>
    <mergeCell ref="S2121:Y2122"/>
    <mergeCell ref="Z2121:AB2122"/>
    <mergeCell ref="AC2121:AC2122"/>
    <mergeCell ref="AD2121:AJ2122"/>
    <mergeCell ref="AK2121:AM2122"/>
    <mergeCell ref="AN2121:AN2122"/>
    <mergeCell ref="B2123:P2124"/>
    <mergeCell ref="Q2123:R2124"/>
    <mergeCell ref="S2123:Y2124"/>
    <mergeCell ref="Z2123:AB2124"/>
    <mergeCell ref="AC2123:AC2124"/>
    <mergeCell ref="AD2123:AJ2124"/>
    <mergeCell ref="AK2123:AM2124"/>
    <mergeCell ref="AN2123:AN2124"/>
    <mergeCell ref="B2125:P2126"/>
    <mergeCell ref="Q2125:R2126"/>
    <mergeCell ref="S2125:Y2126"/>
    <mergeCell ref="Z2125:AB2126"/>
    <mergeCell ref="AC2125:AC2126"/>
    <mergeCell ref="AD2125:AJ2126"/>
    <mergeCell ref="AK2125:AM2126"/>
    <mergeCell ref="AN2125:AN2126"/>
    <mergeCell ref="B2127:P2128"/>
    <mergeCell ref="Q2127:R2128"/>
    <mergeCell ref="S2127:Y2128"/>
    <mergeCell ref="Z2127:AB2128"/>
    <mergeCell ref="AC2127:AC2128"/>
    <mergeCell ref="AD2127:AJ2128"/>
    <mergeCell ref="AK2127:AM2128"/>
    <mergeCell ref="AN2127:AN2128"/>
    <mergeCell ref="B2129:P2130"/>
    <mergeCell ref="Q2129:R2130"/>
    <mergeCell ref="B2135:O2136"/>
    <mergeCell ref="P2135:Q2136"/>
    <mergeCell ref="R2135:AE2136"/>
    <mergeCell ref="AF2135:AG2136"/>
    <mergeCell ref="AH2135:AU2136"/>
    <mergeCell ref="AV2135:AW2136"/>
    <mergeCell ref="B2137:O2138"/>
    <mergeCell ref="P2137:Q2138"/>
    <mergeCell ref="R2137:AE2138"/>
    <mergeCell ref="AF2137:AG2138"/>
    <mergeCell ref="AH2137:AU2138"/>
    <mergeCell ref="AV2137:AW2138"/>
    <mergeCell ref="B2139:O2140"/>
    <mergeCell ref="P2139:Q2140"/>
    <mergeCell ref="R2139:AE2140"/>
    <mergeCell ref="AF2139:AG2140"/>
    <mergeCell ref="AH2139:AU2140"/>
    <mergeCell ref="AV2139:AW2140"/>
    <mergeCell ref="B2141:O2142"/>
    <mergeCell ref="P2141:Q2142"/>
    <mergeCell ref="R2141:AE2142"/>
    <mergeCell ref="AF2141:AG2142"/>
    <mergeCell ref="AH2141:AU2142"/>
    <mergeCell ref="AV2141:AW2142"/>
    <mergeCell ref="B2143:O2144"/>
    <mergeCell ref="P2143:Q2144"/>
    <mergeCell ref="R2143:AE2144"/>
    <mergeCell ref="AF2143:AG2144"/>
    <mergeCell ref="AH2143:AU2144"/>
    <mergeCell ref="AV2143:AW2144"/>
    <mergeCell ref="B2145:O2146"/>
    <mergeCell ref="P2145:Q2146"/>
    <mergeCell ref="R2145:AE2146"/>
    <mergeCell ref="AF2145:AG2146"/>
    <mergeCell ref="AH2145:AU2146"/>
    <mergeCell ref="AV2145:AW2146"/>
    <mergeCell ref="B2147:O2148"/>
    <mergeCell ref="P2147:Q2148"/>
    <mergeCell ref="R2147:AE2148"/>
    <mergeCell ref="AF2147:AG2148"/>
    <mergeCell ref="AH2147:AU2148"/>
    <mergeCell ref="AV2147:AW2148"/>
    <mergeCell ref="C2154:P2155"/>
    <mergeCell ref="Q2154:R2155"/>
    <mergeCell ref="AC2154:AP2155"/>
    <mergeCell ref="AQ2154:AR2155"/>
    <mergeCell ref="C2156:P2157"/>
    <mergeCell ref="Q2156:R2157"/>
    <mergeCell ref="AC2156:AP2157"/>
    <mergeCell ref="AQ2156:AR2157"/>
    <mergeCell ref="AS2156:AW2157"/>
    <mergeCell ref="AX2156:BA2157"/>
    <mergeCell ref="BB2156:BB2157"/>
    <mergeCell ref="C2158:P2159"/>
    <mergeCell ref="Q2158:R2159"/>
    <mergeCell ref="AC2158:AP2159"/>
    <mergeCell ref="AQ2158:AR2159"/>
    <mergeCell ref="AS2158:AW2159"/>
    <mergeCell ref="AX2158:BA2159"/>
    <mergeCell ref="BB2158:BB2159"/>
    <mergeCell ref="C2160:P2161"/>
    <mergeCell ref="Q2160:R2161"/>
    <mergeCell ref="AC2160:AP2161"/>
    <mergeCell ref="AQ2160:AR2161"/>
    <mergeCell ref="AS2160:AW2161"/>
    <mergeCell ref="AX2160:BA2161"/>
    <mergeCell ref="BB2160:BB2161"/>
    <mergeCell ref="C2162:P2163"/>
    <mergeCell ref="Q2162:R2163"/>
    <mergeCell ref="AC2162:AP2163"/>
    <mergeCell ref="AQ2162:AR2163"/>
    <mergeCell ref="AS2162:AW2163"/>
    <mergeCell ref="AX2162:BA2163"/>
    <mergeCell ref="BB2162:BB2163"/>
    <mergeCell ref="C2164:P2165"/>
    <mergeCell ref="Q2164:R2165"/>
    <mergeCell ref="AC2164:AP2165"/>
    <mergeCell ref="AQ2164:AR2165"/>
    <mergeCell ref="AS2164:AW2165"/>
    <mergeCell ref="AX2164:BA2165"/>
    <mergeCell ref="BB2164:BB2165"/>
    <mergeCell ref="C2166:P2167"/>
    <mergeCell ref="Q2166:R2167"/>
    <mergeCell ref="AC2166:AP2167"/>
    <mergeCell ref="AQ2166:AR2167"/>
    <mergeCell ref="AS2166:AW2167"/>
    <mergeCell ref="AX2166:BA2167"/>
    <mergeCell ref="BB2166:BB2167"/>
    <mergeCell ref="C2168:P2169"/>
    <mergeCell ref="Q2168:R2169"/>
    <mergeCell ref="C2173:P2174"/>
    <mergeCell ref="Q2173:R2174"/>
    <mergeCell ref="AC2173:AP2174"/>
    <mergeCell ref="AQ2173:AR2174"/>
    <mergeCell ref="C2175:P2176"/>
    <mergeCell ref="Q2175:R2176"/>
    <mergeCell ref="AC2175:AP2176"/>
    <mergeCell ref="AQ2175:AR2176"/>
    <mergeCell ref="AS2175:AW2176"/>
    <mergeCell ref="AX2175:BA2176"/>
    <mergeCell ref="BB2175:BB2176"/>
    <mergeCell ref="C2177:P2178"/>
    <mergeCell ref="Q2177:R2178"/>
    <mergeCell ref="AC2177:AP2178"/>
    <mergeCell ref="AQ2177:AR2178"/>
    <mergeCell ref="AS2177:AW2178"/>
    <mergeCell ref="AX2177:BA2178"/>
    <mergeCell ref="BB2177:BB2178"/>
    <mergeCell ref="C2179:P2180"/>
    <mergeCell ref="Q2179:R2180"/>
    <mergeCell ref="AC2179:AP2180"/>
    <mergeCell ref="AQ2179:AR2180"/>
    <mergeCell ref="AS2179:AW2180"/>
    <mergeCell ref="AX2179:BA2180"/>
    <mergeCell ref="BB2179:BB2180"/>
    <mergeCell ref="C2181:P2183"/>
    <mergeCell ref="Q2181:R2183"/>
    <mergeCell ref="S2181:W2183"/>
    <mergeCell ref="X2181:AA2183"/>
    <mergeCell ref="AB2181:AB2183"/>
    <mergeCell ref="AC2181:AP2183"/>
    <mergeCell ref="AQ2181:AR2183"/>
    <mergeCell ref="AS2181:AW2183"/>
    <mergeCell ref="AX2181:BA2183"/>
    <mergeCell ref="BB2181:BB2183"/>
    <mergeCell ref="C2184:P2185"/>
    <mergeCell ref="Q2184:R2185"/>
    <mergeCell ref="S2184:W2185"/>
    <mergeCell ref="X2184:AA2185"/>
    <mergeCell ref="AB2184:AB2185"/>
    <mergeCell ref="AC2184:AP2185"/>
    <mergeCell ref="AQ2184:AR2185"/>
    <mergeCell ref="AS2184:AW2185"/>
    <mergeCell ref="AX2184:BA2185"/>
    <mergeCell ref="BB2184:BB2185"/>
    <mergeCell ref="C2186:P2187"/>
    <mergeCell ref="Q2186:R2187"/>
    <mergeCell ref="S2186:W2187"/>
    <mergeCell ref="X2186:AA2187"/>
    <mergeCell ref="AB2186:AB2187"/>
    <mergeCell ref="AC2186:AP2187"/>
    <mergeCell ref="AQ2186:AR2187"/>
    <mergeCell ref="AS2186:AW2187"/>
    <mergeCell ref="AX2186:BA2187"/>
    <mergeCell ref="BB2186:BB2187"/>
    <mergeCell ref="C2188:P2190"/>
    <mergeCell ref="Q2188:R2190"/>
    <mergeCell ref="S2188:W2190"/>
    <mergeCell ref="X2188:AA2190"/>
    <mergeCell ref="AB2188:AB2190"/>
    <mergeCell ref="AC2188:AP2190"/>
    <mergeCell ref="AQ2188:AR2190"/>
    <mergeCell ref="AS2188:AW2190"/>
    <mergeCell ref="AX2188:BA2190"/>
    <mergeCell ref="BB2188:BB2190"/>
    <mergeCell ref="C2191:P2192"/>
    <mergeCell ref="Q2191:R2192"/>
    <mergeCell ref="S2191:W2192"/>
    <mergeCell ref="X2191:AA2192"/>
    <mergeCell ref="AB2191:AB2192"/>
    <mergeCell ref="AC2191:AP2192"/>
    <mergeCell ref="AQ2191:AR2192"/>
    <mergeCell ref="AS2191:AW2192"/>
    <mergeCell ref="AX2191:BA2192"/>
    <mergeCell ref="BB2191:BB2192"/>
    <mergeCell ref="C2193:P2194"/>
    <mergeCell ref="Q2193:R2194"/>
    <mergeCell ref="S2193:W2194"/>
    <mergeCell ref="X2193:AA2194"/>
    <mergeCell ref="AB2193:AB2194"/>
    <mergeCell ref="AC2193:AP2194"/>
    <mergeCell ref="AQ2193:AR2194"/>
    <mergeCell ref="AS2193:AW2194"/>
    <mergeCell ref="AX2193:BA2194"/>
    <mergeCell ref="BB2193:BB2194"/>
    <mergeCell ref="C2195:P2196"/>
    <mergeCell ref="Q2195:R2196"/>
    <mergeCell ref="S2195:W2196"/>
    <mergeCell ref="AC2195:AP2196"/>
    <mergeCell ref="AQ2195:AR2196"/>
    <mergeCell ref="AS2195:AW2196"/>
    <mergeCell ref="AX2195:BA2196"/>
    <mergeCell ref="BB2195:BB2196"/>
    <mergeCell ref="C2197:P2198"/>
    <mergeCell ref="Q2197:R2198"/>
    <mergeCell ref="S2197:W2198"/>
    <mergeCell ref="X2197:AA2198"/>
    <mergeCell ref="AB2197:AB2198"/>
    <mergeCell ref="AC2197:AP2198"/>
    <mergeCell ref="AQ2197:AR2198"/>
    <mergeCell ref="AS2197:AW2198"/>
    <mergeCell ref="AX2197:BA2198"/>
    <mergeCell ref="BB2197:BB2198"/>
    <mergeCell ref="C2202:P2203"/>
    <mergeCell ref="Q2202:R2203"/>
    <mergeCell ref="AC2202:AP2203"/>
    <mergeCell ref="AQ2202:AR2203"/>
    <mergeCell ref="C2204:P2205"/>
    <mergeCell ref="Q2204:R2205"/>
    <mergeCell ref="AC2204:AP2205"/>
    <mergeCell ref="AQ2204:AR2205"/>
    <mergeCell ref="AS2204:AW2205"/>
    <mergeCell ref="AX2204:BA2205"/>
    <mergeCell ref="BB2204:BB2205"/>
    <mergeCell ref="C2206:P2207"/>
    <mergeCell ref="Q2206:R2207"/>
    <mergeCell ref="AC2206:AP2207"/>
    <mergeCell ref="AQ2206:AR2207"/>
    <mergeCell ref="AS2206:AW2207"/>
    <mergeCell ref="AX2206:BA2207"/>
    <mergeCell ref="BB2206:BB2207"/>
    <mergeCell ref="C2208:P2209"/>
    <mergeCell ref="Q2208:R2209"/>
    <mergeCell ref="AC2208:AP2209"/>
    <mergeCell ref="AQ2208:AR2209"/>
    <mergeCell ref="AS2208:AW2209"/>
    <mergeCell ref="AX2208:BA2209"/>
    <mergeCell ref="BB2208:BB2209"/>
    <mergeCell ref="C2210:P2211"/>
    <mergeCell ref="Q2210:R2211"/>
    <mergeCell ref="S2210:W2211"/>
    <mergeCell ref="AC2210:AP2211"/>
    <mergeCell ref="AQ2210:AR2211"/>
    <mergeCell ref="AS2210:AW2211"/>
    <mergeCell ref="AX2210:BA2211"/>
    <mergeCell ref="BB2210:BB2211"/>
    <mergeCell ref="C2212:P2213"/>
    <mergeCell ref="Q2212:R2213"/>
    <mergeCell ref="S2212:W2213"/>
    <mergeCell ref="AC2212:AP2213"/>
    <mergeCell ref="AQ2212:AR2213"/>
    <mergeCell ref="AS2212:AW2213"/>
    <mergeCell ref="AX2212:BA2213"/>
    <mergeCell ref="BB2212:BB2213"/>
    <mergeCell ref="C2214:P2215"/>
    <mergeCell ref="Q2214:R2215"/>
    <mergeCell ref="S2214:W2215"/>
    <mergeCell ref="AC2214:AP2215"/>
    <mergeCell ref="AQ2214:AR2215"/>
    <mergeCell ref="AS2214:AW2215"/>
    <mergeCell ref="AX2214:BA2215"/>
    <mergeCell ref="BB2214:BB2215"/>
    <mergeCell ref="C2216:P2217"/>
    <mergeCell ref="Q2216:R2217"/>
    <mergeCell ref="S2216:W2217"/>
    <mergeCell ref="AC2216:AP2217"/>
    <mergeCell ref="AQ2216:AR2217"/>
    <mergeCell ref="AS2216:AW2217"/>
    <mergeCell ref="AX2216:BA2217"/>
    <mergeCell ref="BB2216:BB2217"/>
    <mergeCell ref="C2218:P2219"/>
    <mergeCell ref="Q2218:R2219"/>
    <mergeCell ref="S2218:W2219"/>
    <mergeCell ref="AC2218:AP2219"/>
    <mergeCell ref="AQ2218:AR2219"/>
    <mergeCell ref="AS2218:AW2219"/>
    <mergeCell ref="AX2218:BA2219"/>
    <mergeCell ref="BB2218:BB2219"/>
    <mergeCell ref="C2220:P2221"/>
    <mergeCell ref="Q2220:R2221"/>
    <mergeCell ref="S2220:W2221"/>
    <mergeCell ref="AC2220:AP2221"/>
    <mergeCell ref="AQ2220:AR2221"/>
    <mergeCell ref="AS2220:AW2221"/>
    <mergeCell ref="AX2220:BA2221"/>
    <mergeCell ref="BB2220:BB2221"/>
    <mergeCell ref="C2222:P2223"/>
    <mergeCell ref="Q2222:R2223"/>
    <mergeCell ref="S2222:W2223"/>
    <mergeCell ref="AC2222:AP2223"/>
    <mergeCell ref="AQ2222:AR2223"/>
    <mergeCell ref="AS2222:AW2223"/>
    <mergeCell ref="AX2222:BA2223"/>
    <mergeCell ref="BB2222:BB2223"/>
    <mergeCell ref="C2224:P2225"/>
    <mergeCell ref="Q2224:R2225"/>
    <mergeCell ref="S2224:W2225"/>
    <mergeCell ref="C2229:P2230"/>
    <mergeCell ref="Q2229:R2230"/>
    <mergeCell ref="AC2229:AP2230"/>
    <mergeCell ref="AQ2229:AR2230"/>
    <mergeCell ref="C2231:P2232"/>
    <mergeCell ref="Q2231:R2232"/>
    <mergeCell ref="AC2231:AP2232"/>
    <mergeCell ref="AQ2231:AR2232"/>
    <mergeCell ref="AS2231:AW2232"/>
    <mergeCell ref="AX2231:BA2232"/>
    <mergeCell ref="BB2231:BB2232"/>
    <mergeCell ref="C2233:P2234"/>
    <mergeCell ref="Q2233:R2234"/>
    <mergeCell ref="S2233:W2234"/>
    <mergeCell ref="X2233:AA2234"/>
    <mergeCell ref="AB2233:AB2234"/>
    <mergeCell ref="AC2233:AP2234"/>
    <mergeCell ref="AQ2233:AR2234"/>
    <mergeCell ref="AS2233:AW2234"/>
    <mergeCell ref="AX2233:BA2234"/>
    <mergeCell ref="BB2233:BB2234"/>
    <mergeCell ref="C2235:P2236"/>
    <mergeCell ref="Q2235:R2236"/>
    <mergeCell ref="S2235:W2236"/>
    <mergeCell ref="X2235:AA2236"/>
    <mergeCell ref="AB2235:AB2236"/>
    <mergeCell ref="AC2235:AP2236"/>
    <mergeCell ref="AQ2235:AR2236"/>
    <mergeCell ref="AS2235:AW2236"/>
    <mergeCell ref="AX2235:BA2236"/>
    <mergeCell ref="BB2235:BB2236"/>
    <mergeCell ref="C2237:P2238"/>
    <mergeCell ref="Q2237:R2238"/>
    <mergeCell ref="S2237:W2238"/>
    <mergeCell ref="X2237:AA2238"/>
    <mergeCell ref="AB2237:AB2238"/>
    <mergeCell ref="AC2237:AP2238"/>
    <mergeCell ref="AQ2237:AR2238"/>
    <mergeCell ref="AS2237:AW2238"/>
    <mergeCell ref="AX2237:BB2238"/>
    <mergeCell ref="C2239:P2240"/>
    <mergeCell ref="Q2239:R2240"/>
    <mergeCell ref="S2239:W2240"/>
    <mergeCell ref="C2244:P2245"/>
    <mergeCell ref="Q2244:R2245"/>
    <mergeCell ref="AC2244:AP2245"/>
    <mergeCell ref="AQ2244:AR2245"/>
    <mergeCell ref="C2246:P2247"/>
    <mergeCell ref="Q2246:R2247"/>
    <mergeCell ref="AC2246:AP2247"/>
    <mergeCell ref="AQ2246:AR2247"/>
    <mergeCell ref="AS2246:AW2247"/>
    <mergeCell ref="AX2246:BA2247"/>
    <mergeCell ref="BB2246:BB2247"/>
    <mergeCell ref="C2248:P2249"/>
    <mergeCell ref="Q2248:R2249"/>
    <mergeCell ref="S2248:W2249"/>
    <mergeCell ref="X2248:AA2249"/>
    <mergeCell ref="AB2248:AB2249"/>
    <mergeCell ref="AC2248:AP2249"/>
    <mergeCell ref="AQ2248:AR2249"/>
    <mergeCell ref="AS2248:AW2249"/>
    <mergeCell ref="AX2248:BA2249"/>
    <mergeCell ref="BB2248:BB2249"/>
    <mergeCell ref="C2250:P2251"/>
    <mergeCell ref="Q2250:R2251"/>
    <mergeCell ref="S2250:W2251"/>
    <mergeCell ref="X2250:AA2251"/>
    <mergeCell ref="AB2250:AB2251"/>
    <mergeCell ref="AC2250:AP2251"/>
    <mergeCell ref="AQ2250:AR2251"/>
    <mergeCell ref="AS2250:AW2251"/>
    <mergeCell ref="AX2250:BA2251"/>
    <mergeCell ref="BB2250:BB2251"/>
    <mergeCell ref="C2252:P2253"/>
    <mergeCell ref="Q2252:R2253"/>
    <mergeCell ref="S2252:W2253"/>
    <mergeCell ref="X2252:AA2253"/>
    <mergeCell ref="AB2252:AB2253"/>
    <mergeCell ref="AC2252:AP2253"/>
    <mergeCell ref="AQ2252:AR2253"/>
    <mergeCell ref="AS2252:AW2253"/>
    <mergeCell ref="AX2252:BA2253"/>
    <mergeCell ref="BB2252:BB2253"/>
    <mergeCell ref="C2254:P2255"/>
    <mergeCell ref="Q2254:R2255"/>
    <mergeCell ref="S2254:W2255"/>
    <mergeCell ref="X2254:AA2255"/>
    <mergeCell ref="AB2254:AB2255"/>
    <mergeCell ref="AC2254:AP2255"/>
    <mergeCell ref="AQ2254:AR2255"/>
    <mergeCell ref="AS2254:AW2255"/>
    <mergeCell ref="AX2254:BA2255"/>
    <mergeCell ref="BB2254:BB2255"/>
    <mergeCell ref="C2256:P2257"/>
    <mergeCell ref="Q2256:R2257"/>
    <mergeCell ref="S2256:W2257"/>
    <mergeCell ref="X2256:AA2257"/>
    <mergeCell ref="AB2256:AB2257"/>
    <mergeCell ref="AC2256:AP2257"/>
    <mergeCell ref="AQ2256:AR2257"/>
    <mergeCell ref="AS2256:AW2257"/>
    <mergeCell ref="AX2256:BA2257"/>
    <mergeCell ref="BB2256:BB2257"/>
    <mergeCell ref="C2258:P2259"/>
    <mergeCell ref="Q2258:R2259"/>
    <mergeCell ref="S2258:W2259"/>
    <mergeCell ref="X2258:AA2259"/>
    <mergeCell ref="AB2258:AB2259"/>
    <mergeCell ref="AC2258:AP2259"/>
    <mergeCell ref="AQ2258:AR2259"/>
    <mergeCell ref="AS2258:AW2259"/>
    <mergeCell ref="AX2258:BA2259"/>
    <mergeCell ref="BB2258:BB2259"/>
    <mergeCell ref="C2260:P2261"/>
    <mergeCell ref="Q2260:R2261"/>
    <mergeCell ref="S2260:W2261"/>
    <mergeCell ref="X2260:AA2261"/>
    <mergeCell ref="AB2260:AB2261"/>
    <mergeCell ref="AC2260:AP2261"/>
    <mergeCell ref="AQ2260:AR2261"/>
    <mergeCell ref="AS2260:AW2261"/>
    <mergeCell ref="AX2260:BA2261"/>
    <mergeCell ref="BB2260:BB2261"/>
    <mergeCell ref="C2262:P2263"/>
    <mergeCell ref="Q2262:R2263"/>
    <mergeCell ref="S2262:W2263"/>
    <mergeCell ref="X2262:AA2263"/>
    <mergeCell ref="AB2262:AB2263"/>
    <mergeCell ref="AC2262:AP2263"/>
    <mergeCell ref="AQ2262:AR2263"/>
    <mergeCell ref="AS2262:AW2263"/>
    <mergeCell ref="AX2262:BA2263"/>
    <mergeCell ref="BB2262:BB2263"/>
    <mergeCell ref="C2264:P2265"/>
    <mergeCell ref="Q2264:R2265"/>
    <mergeCell ref="S2264:W2265"/>
    <mergeCell ref="X2264:AA2265"/>
    <mergeCell ref="AB2264:AB2265"/>
    <mergeCell ref="C2269:P2270"/>
    <mergeCell ref="Q2269:R2270"/>
    <mergeCell ref="AC2269:AP2270"/>
    <mergeCell ref="AQ2269:AR2270"/>
    <mergeCell ref="C2271:P2272"/>
    <mergeCell ref="Q2271:R2272"/>
    <mergeCell ref="AC2271:AP2272"/>
    <mergeCell ref="AQ2271:AR2272"/>
    <mergeCell ref="AS2271:AW2272"/>
    <mergeCell ref="AX2271:BA2272"/>
    <mergeCell ref="BB2271:BB2272"/>
    <mergeCell ref="C2273:P2274"/>
    <mergeCell ref="Q2273:R2274"/>
    <mergeCell ref="S2273:W2274"/>
    <mergeCell ref="X2273:AA2274"/>
    <mergeCell ref="AB2273:AB2274"/>
    <mergeCell ref="AC2273:AP2274"/>
    <mergeCell ref="AQ2273:AR2274"/>
    <mergeCell ref="AS2273:AW2274"/>
    <mergeCell ref="AX2273:BA2274"/>
    <mergeCell ref="BB2273:BB2274"/>
    <mergeCell ref="C2275:P2276"/>
    <mergeCell ref="Q2275:R2276"/>
    <mergeCell ref="S2275:W2276"/>
    <mergeCell ref="X2275:AA2276"/>
    <mergeCell ref="AB2275:AB2276"/>
    <mergeCell ref="AC2275:AP2276"/>
    <mergeCell ref="AQ2275:AR2276"/>
    <mergeCell ref="AS2275:AW2276"/>
    <mergeCell ref="AX2275:BA2276"/>
    <mergeCell ref="BB2275:BB2276"/>
    <mergeCell ref="C2277:P2278"/>
    <mergeCell ref="Q2277:R2278"/>
    <mergeCell ref="S2277:W2278"/>
    <mergeCell ref="X2277:AA2278"/>
    <mergeCell ref="AB2277:AB2278"/>
    <mergeCell ref="AC2277:AP2278"/>
    <mergeCell ref="AQ2277:AR2278"/>
    <mergeCell ref="AS2277:AW2278"/>
    <mergeCell ref="AX2277:BA2278"/>
    <mergeCell ref="BB2277:BB2278"/>
    <mergeCell ref="C2282:P2283"/>
    <mergeCell ref="Q2282:R2283"/>
    <mergeCell ref="AC2282:AP2283"/>
    <mergeCell ref="AQ2282:AR2283"/>
    <mergeCell ref="C2284:P2285"/>
    <mergeCell ref="Q2284:R2285"/>
    <mergeCell ref="AC2284:AP2285"/>
    <mergeCell ref="AQ2284:AR2285"/>
    <mergeCell ref="AS2284:AW2285"/>
    <mergeCell ref="AX2284:BA2285"/>
    <mergeCell ref="BB2284:BB2285"/>
    <mergeCell ref="C2286:P2287"/>
    <mergeCell ref="Q2286:R2287"/>
    <mergeCell ref="S2286:W2287"/>
    <mergeCell ref="X2286:AA2287"/>
    <mergeCell ref="AB2286:AB2287"/>
    <mergeCell ref="AC2286:AP2287"/>
    <mergeCell ref="AQ2286:AR2287"/>
    <mergeCell ref="AS2286:AW2287"/>
    <mergeCell ref="AX2286:BA2287"/>
    <mergeCell ref="BB2286:BB2287"/>
    <mergeCell ref="C2288:P2289"/>
    <mergeCell ref="Q2288:R2289"/>
    <mergeCell ref="S2288:W2289"/>
    <mergeCell ref="X2288:AA2289"/>
    <mergeCell ref="AB2288:AB2289"/>
    <mergeCell ref="AC2288:AP2289"/>
    <mergeCell ref="AQ2288:AR2289"/>
    <mergeCell ref="AS2288:AW2289"/>
    <mergeCell ref="AX2288:BA2289"/>
    <mergeCell ref="BB2288:BB2289"/>
    <mergeCell ref="C2290:P2291"/>
    <mergeCell ref="Q2290:R2291"/>
    <mergeCell ref="S2290:W2291"/>
    <mergeCell ref="X2290:AA2291"/>
    <mergeCell ref="AB2290:AB2291"/>
    <mergeCell ref="AC2290:AP2291"/>
    <mergeCell ref="AQ2290:AR2291"/>
    <mergeCell ref="AS2290:AW2291"/>
    <mergeCell ref="AX2290:BA2291"/>
    <mergeCell ref="BB2290:BB2291"/>
    <mergeCell ref="C2292:P2293"/>
    <mergeCell ref="Q2292:R2293"/>
    <mergeCell ref="S2292:W2293"/>
    <mergeCell ref="X2292:AA2293"/>
    <mergeCell ref="AB2292:AB2293"/>
    <mergeCell ref="AC2292:AP2293"/>
    <mergeCell ref="AQ2292:AR2293"/>
    <mergeCell ref="AS2292:AW2293"/>
    <mergeCell ref="AX2292:BA2293"/>
    <mergeCell ref="BB2292:BB2293"/>
    <mergeCell ref="C2294:P2295"/>
    <mergeCell ref="Q2294:R2295"/>
    <mergeCell ref="S2294:W2295"/>
    <mergeCell ref="X2294:AA2295"/>
    <mergeCell ref="AB2294:AB2295"/>
    <mergeCell ref="AC2294:AP2295"/>
    <mergeCell ref="AQ2294:AR2295"/>
    <mergeCell ref="AS2294:AW2295"/>
    <mergeCell ref="AX2294:BA2295"/>
    <mergeCell ref="BB2294:BB2295"/>
    <mergeCell ref="C2296:P2297"/>
    <mergeCell ref="Q2296:R2297"/>
    <mergeCell ref="S2296:W2297"/>
    <mergeCell ref="X2296:AA2297"/>
    <mergeCell ref="AB2296:AB2297"/>
    <mergeCell ref="AC2296:AP2297"/>
    <mergeCell ref="AQ2296:AR2297"/>
    <mergeCell ref="AS2296:AW2297"/>
    <mergeCell ref="AX2296:BA2297"/>
    <mergeCell ref="BB2296:BB2297"/>
    <mergeCell ref="C2298:P2299"/>
    <mergeCell ref="Q2298:R2299"/>
    <mergeCell ref="S2298:W2299"/>
    <mergeCell ref="X2298:AA2299"/>
    <mergeCell ref="AB2298:AB2299"/>
    <mergeCell ref="AC2298:AP2299"/>
    <mergeCell ref="AQ2298:AR2299"/>
    <mergeCell ref="AS2298:AW2299"/>
    <mergeCell ref="AX2298:BA2299"/>
    <mergeCell ref="BB2298:BB2299"/>
    <mergeCell ref="C2300:P2301"/>
    <mergeCell ref="Q2300:R2301"/>
    <mergeCell ref="S2300:W2301"/>
    <mergeCell ref="X2300:AA2301"/>
    <mergeCell ref="AB2300:AB2301"/>
    <mergeCell ref="AC2300:AP2301"/>
    <mergeCell ref="AQ2300:AR2301"/>
    <mergeCell ref="AS2300:AW2301"/>
    <mergeCell ref="AX2300:BA2301"/>
    <mergeCell ref="BB2300:BB2301"/>
    <mergeCell ref="C2302:P2303"/>
    <mergeCell ref="Q2302:R2303"/>
    <mergeCell ref="S2302:W2303"/>
    <mergeCell ref="X2302:AA2303"/>
    <mergeCell ref="AB2302:AB2303"/>
    <mergeCell ref="AC2302:AP2303"/>
    <mergeCell ref="AQ2302:AR2303"/>
    <mergeCell ref="AS2302:AW2303"/>
    <mergeCell ref="AX2302:BA2303"/>
    <mergeCell ref="BB2302:BB2303"/>
    <mergeCell ref="C2304:P2305"/>
    <mergeCell ref="Q2304:R2305"/>
    <mergeCell ref="S2304:W2305"/>
    <mergeCell ref="X2304:AA2305"/>
    <mergeCell ref="AB2304:AB2305"/>
    <mergeCell ref="AC2304:AP2305"/>
    <mergeCell ref="AQ2304:AR2305"/>
    <mergeCell ref="AS2304:AW2305"/>
    <mergeCell ref="AX2304:BA2305"/>
    <mergeCell ref="BB2304:BB2305"/>
    <mergeCell ref="C2309:P2310"/>
    <mergeCell ref="Q2309:R2310"/>
    <mergeCell ref="AC2309:AP2310"/>
    <mergeCell ref="AQ2309:AR2310"/>
    <mergeCell ref="C2311:P2312"/>
    <mergeCell ref="Q2311:R2312"/>
    <mergeCell ref="AC2311:AP2312"/>
    <mergeCell ref="AQ2311:AR2312"/>
    <mergeCell ref="AS2311:AW2312"/>
    <mergeCell ref="AX2311:BA2312"/>
    <mergeCell ref="BB2311:BB2312"/>
    <mergeCell ref="C2313:P2314"/>
    <mergeCell ref="Q2313:R2314"/>
    <mergeCell ref="S2313:W2314"/>
    <mergeCell ref="X2313:AA2314"/>
    <mergeCell ref="AB2313:AB2314"/>
    <mergeCell ref="AC2313:AP2314"/>
    <mergeCell ref="AQ2313:AR2314"/>
    <mergeCell ref="AS2313:AW2314"/>
    <mergeCell ref="AX2313:BA2314"/>
    <mergeCell ref="BB2313:BB2314"/>
    <mergeCell ref="C2315:P2316"/>
    <mergeCell ref="Q2315:R2316"/>
    <mergeCell ref="S2315:W2316"/>
    <mergeCell ref="X2315:AA2316"/>
    <mergeCell ref="AB2315:AB2316"/>
    <mergeCell ref="AC2315:AP2316"/>
    <mergeCell ref="AQ2315:AR2316"/>
    <mergeCell ref="AS2315:AW2316"/>
    <mergeCell ref="AX2315:BA2316"/>
    <mergeCell ref="BB2315:BB2316"/>
    <mergeCell ref="C2317:P2318"/>
    <mergeCell ref="Q2317:R2318"/>
    <mergeCell ref="S2317:W2318"/>
    <mergeCell ref="X2317:AA2318"/>
    <mergeCell ref="AB2317:AB2318"/>
    <mergeCell ref="AC2317:AP2318"/>
    <mergeCell ref="AQ2317:AR2318"/>
    <mergeCell ref="AS2317:AW2318"/>
    <mergeCell ref="AX2317:BA2318"/>
    <mergeCell ref="BB2317:BB2318"/>
    <mergeCell ref="C2319:P2320"/>
    <mergeCell ref="Q2319:R2320"/>
    <mergeCell ref="S2319:W2320"/>
    <mergeCell ref="X2319:AA2320"/>
    <mergeCell ref="AB2319:AB2320"/>
    <mergeCell ref="AC2319:AP2320"/>
    <mergeCell ref="AQ2319:AR2320"/>
    <mergeCell ref="AS2319:AW2320"/>
    <mergeCell ref="AX2319:BA2320"/>
    <mergeCell ref="BB2319:BB2320"/>
    <mergeCell ref="C2321:P2322"/>
    <mergeCell ref="Q2321:R2322"/>
    <mergeCell ref="S2321:W2322"/>
    <mergeCell ref="X2321:AA2322"/>
    <mergeCell ref="AB2321:AB2322"/>
    <mergeCell ref="AC2321:AP2322"/>
    <mergeCell ref="AQ2321:AR2322"/>
    <mergeCell ref="AS2321:AW2322"/>
    <mergeCell ref="AX2321:BA2322"/>
    <mergeCell ref="BB2321:BB2322"/>
    <mergeCell ref="C2323:P2324"/>
    <mergeCell ref="Q2323:R2324"/>
    <mergeCell ref="S2323:W2324"/>
    <mergeCell ref="X2323:AA2324"/>
    <mergeCell ref="AB2323:AB2324"/>
    <mergeCell ref="AC2323:AP2324"/>
    <mergeCell ref="AQ2323:AR2324"/>
    <mergeCell ref="AS2323:AW2324"/>
    <mergeCell ref="AX2323:BA2324"/>
    <mergeCell ref="BB2323:BB2324"/>
    <mergeCell ref="C2325:P2326"/>
    <mergeCell ref="Q2325:R2326"/>
    <mergeCell ref="S2325:W2326"/>
    <mergeCell ref="X2325:AA2326"/>
    <mergeCell ref="AB2325:AB2326"/>
    <mergeCell ref="C2330:P2331"/>
    <mergeCell ref="Q2330:R2331"/>
    <mergeCell ref="AC2330:AP2331"/>
    <mergeCell ref="AQ2330:AR2331"/>
    <mergeCell ref="C2332:P2333"/>
    <mergeCell ref="Q2332:R2333"/>
    <mergeCell ref="AC2332:AP2333"/>
    <mergeCell ref="AQ2332:AR2333"/>
    <mergeCell ref="AS2332:AW2333"/>
    <mergeCell ref="AX2332:BA2333"/>
    <mergeCell ref="BB2332:BB2333"/>
    <mergeCell ref="C2334:P2335"/>
    <mergeCell ref="Q2334:R2335"/>
    <mergeCell ref="S2334:W2335"/>
    <mergeCell ref="X2334:AA2335"/>
    <mergeCell ref="AB2334:AB2335"/>
    <mergeCell ref="AC2334:AP2335"/>
    <mergeCell ref="AQ2334:AR2335"/>
    <mergeCell ref="AS2334:AW2335"/>
    <mergeCell ref="AX2334:BA2335"/>
    <mergeCell ref="BB2334:BB2335"/>
    <mergeCell ref="C2336:P2337"/>
    <mergeCell ref="Q2336:R2337"/>
    <mergeCell ref="AC2336:AP2337"/>
    <mergeCell ref="AQ2336:AR2337"/>
    <mergeCell ref="AS2336:AW2337"/>
    <mergeCell ref="AX2336:BA2337"/>
    <mergeCell ref="BB2336:BB2337"/>
    <mergeCell ref="C2338:P2339"/>
    <mergeCell ref="Q2338:R2339"/>
    <mergeCell ref="S2338:W2339"/>
    <mergeCell ref="X2338:AA2339"/>
    <mergeCell ref="AB2338:AB2339"/>
    <mergeCell ref="AC2338:AP2339"/>
    <mergeCell ref="AQ2338:AR2339"/>
    <mergeCell ref="AS2338:AW2339"/>
    <mergeCell ref="AX2338:BA2339"/>
    <mergeCell ref="BB2338:BB2339"/>
    <mergeCell ref="C2340:P2341"/>
    <mergeCell ref="Q2340:R2341"/>
    <mergeCell ref="S2340:W2341"/>
    <mergeCell ref="X2340:AA2341"/>
    <mergeCell ref="AB2340:AB2341"/>
    <mergeCell ref="AC2340:AP2341"/>
    <mergeCell ref="AQ2340:AR2341"/>
    <mergeCell ref="AS2340:AW2341"/>
    <mergeCell ref="AX2340:BA2341"/>
    <mergeCell ref="BB2340:BB2341"/>
    <mergeCell ref="C2342:P2343"/>
    <mergeCell ref="Q2342:R2343"/>
    <mergeCell ref="S2342:W2343"/>
    <mergeCell ref="X2342:AA2343"/>
    <mergeCell ref="AB2342:AB2343"/>
    <mergeCell ref="AC2342:AP2343"/>
    <mergeCell ref="AQ2342:AR2343"/>
    <mergeCell ref="AS2342:AW2343"/>
    <mergeCell ref="AX2342:BA2343"/>
    <mergeCell ref="BB2342:BB2343"/>
    <mergeCell ref="C2344:P2345"/>
    <mergeCell ref="Q2344:R2345"/>
    <mergeCell ref="S2344:W2345"/>
    <mergeCell ref="X2344:AA2345"/>
    <mergeCell ref="AB2344:AB2345"/>
    <mergeCell ref="AC2344:AP2345"/>
    <mergeCell ref="AQ2344:AR2345"/>
    <mergeCell ref="AS2344:AW2345"/>
    <mergeCell ref="AX2344:BA2345"/>
    <mergeCell ref="BB2344:BB2345"/>
    <mergeCell ref="C2346:P2347"/>
    <mergeCell ref="Q2346:R2347"/>
    <mergeCell ref="C2351:P2352"/>
    <mergeCell ref="Q2351:R2352"/>
    <mergeCell ref="AC2351:AP2352"/>
    <mergeCell ref="AQ2351:AR2352"/>
    <mergeCell ref="C2353:P2354"/>
    <mergeCell ref="Q2353:R2354"/>
    <mergeCell ref="AC2353:AP2354"/>
    <mergeCell ref="AQ2353:AR2354"/>
    <mergeCell ref="AS2353:AW2354"/>
    <mergeCell ref="AX2353:BA2354"/>
    <mergeCell ref="BB2353:BB2354"/>
    <mergeCell ref="C2355:P2356"/>
    <mergeCell ref="Q2355:R2356"/>
    <mergeCell ref="S2355:W2356"/>
    <mergeCell ref="X2355:AA2356"/>
    <mergeCell ref="AB2355:AB2356"/>
    <mergeCell ref="AC2355:AP2356"/>
    <mergeCell ref="AQ2355:AR2356"/>
    <mergeCell ref="AS2355:AW2356"/>
    <mergeCell ref="AX2355:BA2356"/>
    <mergeCell ref="BB2355:BB2356"/>
    <mergeCell ref="C2357:P2358"/>
    <mergeCell ref="Q2357:R2358"/>
    <mergeCell ref="AC2357:AP2358"/>
    <mergeCell ref="AQ2357:AR2358"/>
    <mergeCell ref="AS2357:AW2358"/>
    <mergeCell ref="AX2357:BA2358"/>
    <mergeCell ref="BB2357:BB2358"/>
    <mergeCell ref="C2359:P2360"/>
    <mergeCell ref="Q2359:R2360"/>
    <mergeCell ref="S2359:W2360"/>
    <mergeCell ref="X2359:AA2360"/>
    <mergeCell ref="AB2359:AB2360"/>
    <mergeCell ref="AC2359:AP2360"/>
    <mergeCell ref="AQ2359:AR2360"/>
    <mergeCell ref="AS2359:AW2360"/>
    <mergeCell ref="AX2359:BA2360"/>
    <mergeCell ref="BB2359:BB2360"/>
    <mergeCell ref="C2361:P2362"/>
    <mergeCell ref="Q2361:R2362"/>
    <mergeCell ref="AC2361:AP2362"/>
    <mergeCell ref="AQ2361:AR2362"/>
    <mergeCell ref="AS2361:AW2362"/>
    <mergeCell ref="AX2361:BA2362"/>
    <mergeCell ref="BB2361:BB2362"/>
    <mergeCell ref="C2363:P2364"/>
    <mergeCell ref="Q2363:R2364"/>
    <mergeCell ref="S2363:W2364"/>
    <mergeCell ref="X2363:AA2364"/>
    <mergeCell ref="AB2363:AB2364"/>
    <mergeCell ref="AC2363:AP2364"/>
    <mergeCell ref="AQ2363:AR2364"/>
    <mergeCell ref="AS2363:AW2364"/>
    <mergeCell ref="AX2363:BA2364"/>
    <mergeCell ref="BB2363:BB2364"/>
    <mergeCell ref="C2365:P2366"/>
    <mergeCell ref="Q2365:R2366"/>
    <mergeCell ref="S2365:W2366"/>
    <mergeCell ref="X2365:AA2366"/>
    <mergeCell ref="AB2365:AB2366"/>
    <mergeCell ref="AC2365:AP2366"/>
    <mergeCell ref="AQ2365:AR2366"/>
    <mergeCell ref="AS2365:AW2366"/>
    <mergeCell ref="AX2365:BA2366"/>
    <mergeCell ref="BB2365:BB2366"/>
    <mergeCell ref="C2367:P2368"/>
    <mergeCell ref="Q2367:R2368"/>
    <mergeCell ref="S2367:W2368"/>
    <mergeCell ref="X2367:AA2368"/>
    <mergeCell ref="AB2367:AB2368"/>
    <mergeCell ref="AC2367:AP2368"/>
    <mergeCell ref="AQ2367:AR2368"/>
    <mergeCell ref="AS2367:AW2368"/>
    <mergeCell ref="AX2367:BA2368"/>
    <mergeCell ref="BB2367:BB2368"/>
    <mergeCell ref="C2369:P2370"/>
    <mergeCell ref="Q2369:R2370"/>
    <mergeCell ref="S2369:W2370"/>
    <mergeCell ref="X2369:AA2370"/>
    <mergeCell ref="AB2369:AB2370"/>
    <mergeCell ref="C2374:P2375"/>
    <mergeCell ref="Q2374:R2375"/>
    <mergeCell ref="AC2374:AP2375"/>
    <mergeCell ref="AQ2374:AR2375"/>
    <mergeCell ref="C2376:P2377"/>
    <mergeCell ref="Q2376:R2377"/>
    <mergeCell ref="AC2376:AP2377"/>
    <mergeCell ref="AQ2376:AR2377"/>
    <mergeCell ref="AS2376:AW2377"/>
    <mergeCell ref="AX2376:BA2377"/>
    <mergeCell ref="BB2376:BB2377"/>
    <mergeCell ref="C2378:P2379"/>
    <mergeCell ref="Q2378:R2379"/>
    <mergeCell ref="S2378:W2379"/>
    <mergeCell ref="X2378:AA2379"/>
    <mergeCell ref="AB2378:AB2379"/>
    <mergeCell ref="AC2378:AP2379"/>
    <mergeCell ref="AQ2378:AR2379"/>
    <mergeCell ref="AS2378:AW2379"/>
    <mergeCell ref="AX2378:BA2379"/>
    <mergeCell ref="BB2378:BB2379"/>
    <mergeCell ref="C2380:P2381"/>
    <mergeCell ref="Q2380:R2381"/>
    <mergeCell ref="S2380:W2381"/>
    <mergeCell ref="X2380:AA2381"/>
    <mergeCell ref="AB2380:AB2381"/>
    <mergeCell ref="AC2380:AP2381"/>
    <mergeCell ref="AQ2380:AR2381"/>
    <mergeCell ref="AS2380:AW2381"/>
    <mergeCell ref="AX2380:BA2381"/>
    <mergeCell ref="BB2380:BB2381"/>
    <mergeCell ref="C2382:P2383"/>
    <mergeCell ref="Q2382:R2383"/>
    <mergeCell ref="S2382:W2383"/>
    <mergeCell ref="X2382:AA2383"/>
    <mergeCell ref="AB2382:AB2383"/>
    <mergeCell ref="AC2382:AP2383"/>
    <mergeCell ref="AQ2382:AR2383"/>
    <mergeCell ref="AS2382:AW2383"/>
    <mergeCell ref="AX2382:BA2383"/>
    <mergeCell ref="BB2382:BB2383"/>
    <mergeCell ref="C2384:P2385"/>
    <mergeCell ref="Q2384:R2385"/>
    <mergeCell ref="C2389:P2390"/>
    <mergeCell ref="Q2389:R2390"/>
    <mergeCell ref="AC2389:AP2390"/>
    <mergeCell ref="AQ2389:AR2390"/>
    <mergeCell ref="C2391:P2392"/>
    <mergeCell ref="Q2391:R2392"/>
    <mergeCell ref="AC2391:AP2392"/>
    <mergeCell ref="AQ2391:AR2392"/>
    <mergeCell ref="AS2391:AW2392"/>
    <mergeCell ref="AX2391:BA2392"/>
    <mergeCell ref="BB2391:BB2392"/>
    <mergeCell ref="C2393:P2394"/>
    <mergeCell ref="Q2393:R2394"/>
    <mergeCell ref="S2393:W2394"/>
    <mergeCell ref="X2393:AA2394"/>
    <mergeCell ref="AB2393:AB2394"/>
    <mergeCell ref="AC2393:AP2394"/>
    <mergeCell ref="AQ2393:AR2394"/>
    <mergeCell ref="AS2393:AW2394"/>
    <mergeCell ref="AX2393:BA2394"/>
    <mergeCell ref="BB2393:BB2394"/>
    <mergeCell ref="C2395:P2396"/>
    <mergeCell ref="Q2395:R2396"/>
    <mergeCell ref="S2395:W2396"/>
    <mergeCell ref="X2395:AA2396"/>
    <mergeCell ref="AB2395:AB2396"/>
    <mergeCell ref="AC2395:AP2396"/>
    <mergeCell ref="AQ2395:AR2396"/>
    <mergeCell ref="AS2395:AW2396"/>
    <mergeCell ref="AX2395:BA2396"/>
    <mergeCell ref="BB2395:BB2396"/>
    <mergeCell ref="C2397:P2398"/>
    <mergeCell ref="Q2397:R2398"/>
    <mergeCell ref="S2397:W2398"/>
    <mergeCell ref="X2397:AA2398"/>
    <mergeCell ref="AB2397:AB2398"/>
    <mergeCell ref="AC2397:AP2398"/>
    <mergeCell ref="AQ2397:AR2398"/>
    <mergeCell ref="AS2397:AW2398"/>
    <mergeCell ref="AX2397:BA2398"/>
    <mergeCell ref="BB2397:BB2398"/>
    <mergeCell ref="C2399:P2400"/>
    <mergeCell ref="Q2399:R2400"/>
    <mergeCell ref="AC2399:AP2400"/>
    <mergeCell ref="AQ2399:AR2400"/>
    <mergeCell ref="AS2399:AW2400"/>
    <mergeCell ref="AX2399:BA2400"/>
    <mergeCell ref="BB2399:BB2400"/>
    <mergeCell ref="C2404:P2405"/>
    <mergeCell ref="Q2404:R2405"/>
    <mergeCell ref="AC2404:AP2405"/>
    <mergeCell ref="AQ2404:AR2405"/>
    <mergeCell ref="C2406:P2407"/>
    <mergeCell ref="Q2406:R2407"/>
    <mergeCell ref="AC2406:AP2407"/>
    <mergeCell ref="AQ2406:AR2407"/>
    <mergeCell ref="AS2406:AW2407"/>
    <mergeCell ref="AX2406:BA2407"/>
    <mergeCell ref="BB2406:BB2407"/>
    <mergeCell ref="C2408:P2409"/>
    <mergeCell ref="Q2408:R2409"/>
    <mergeCell ref="S2408:W2409"/>
    <mergeCell ref="X2408:AA2409"/>
    <mergeCell ref="AB2408:AB2409"/>
    <mergeCell ref="AC2408:AP2409"/>
    <mergeCell ref="AQ2408:AR2409"/>
    <mergeCell ref="AS2408:AW2409"/>
    <mergeCell ref="AX2408:BA2409"/>
    <mergeCell ref="BB2408:BB2409"/>
    <mergeCell ref="C2413:P2414"/>
    <mergeCell ref="Q2413:R2414"/>
    <mergeCell ref="AC2413:AP2414"/>
    <mergeCell ref="AQ2413:AR2414"/>
    <mergeCell ref="C2415:P2416"/>
    <mergeCell ref="Q2415:R2416"/>
    <mergeCell ref="AC2415:AP2416"/>
    <mergeCell ref="AQ2415:AR2416"/>
    <mergeCell ref="AS2415:AW2416"/>
    <mergeCell ref="AX2415:BA2416"/>
    <mergeCell ref="BB2415:BB2416"/>
    <mergeCell ref="C2417:P2418"/>
    <mergeCell ref="Q2417:R2418"/>
    <mergeCell ref="S2417:W2418"/>
    <mergeCell ref="X2417:AA2418"/>
    <mergeCell ref="AB2417:AB2418"/>
    <mergeCell ref="AC2417:AP2418"/>
    <mergeCell ref="AQ2417:AR2418"/>
    <mergeCell ref="AS2417:AW2418"/>
    <mergeCell ref="AX2417:BA2418"/>
    <mergeCell ref="BB2417:BB2418"/>
    <mergeCell ref="C2419:P2420"/>
    <mergeCell ref="Q2419:R2420"/>
    <mergeCell ref="S2419:W2420"/>
    <mergeCell ref="X2419:AA2420"/>
    <mergeCell ref="AB2419:AB2420"/>
    <mergeCell ref="AC2419:AP2420"/>
    <mergeCell ref="AQ2419:AR2420"/>
    <mergeCell ref="AS2419:AW2420"/>
    <mergeCell ref="AX2419:BA2420"/>
    <mergeCell ref="BB2419:BB2420"/>
    <mergeCell ref="C2421:P2422"/>
    <mergeCell ref="Q2421:R2422"/>
    <mergeCell ref="S2421:W2422"/>
    <mergeCell ref="X2421:AA2422"/>
    <mergeCell ref="AB2421:AB2422"/>
    <mergeCell ref="AC2421:AP2422"/>
    <mergeCell ref="AQ2421:AR2422"/>
    <mergeCell ref="AS2421:AW2422"/>
    <mergeCell ref="AX2421:BA2422"/>
    <mergeCell ref="BB2421:BB2422"/>
    <mergeCell ref="C2423:P2424"/>
    <mergeCell ref="Q2423:R2424"/>
    <mergeCell ref="S2423:W2424"/>
    <mergeCell ref="X2423:AA2424"/>
    <mergeCell ref="AB2423:AB2424"/>
    <mergeCell ref="AC2423:AP2424"/>
    <mergeCell ref="AQ2423:AR2424"/>
    <mergeCell ref="AS2423:AW2424"/>
    <mergeCell ref="AX2423:BA2424"/>
    <mergeCell ref="BB2423:BB2424"/>
    <mergeCell ref="C2428:P2429"/>
    <mergeCell ref="Q2428:R2429"/>
    <mergeCell ref="AC2428:AP2429"/>
    <mergeCell ref="AQ2428:AR2429"/>
    <mergeCell ref="C2430:P2431"/>
    <mergeCell ref="Q2430:R2431"/>
    <mergeCell ref="AC2430:AP2431"/>
    <mergeCell ref="AQ2430:AR2431"/>
    <mergeCell ref="AS2430:AW2431"/>
    <mergeCell ref="AX2430:BA2431"/>
    <mergeCell ref="BB2430:BB2431"/>
    <mergeCell ref="C2432:P2433"/>
    <mergeCell ref="Q2432:R2433"/>
    <mergeCell ref="S2432:W2433"/>
    <mergeCell ref="X2432:AA2433"/>
    <mergeCell ref="AB2432:AB2433"/>
    <mergeCell ref="AC2432:AP2433"/>
    <mergeCell ref="AQ2432:AR2433"/>
    <mergeCell ref="AS2432:AW2433"/>
    <mergeCell ref="AX2432:BA2433"/>
    <mergeCell ref="BB2432:BB2433"/>
    <mergeCell ref="C2434:P2435"/>
    <mergeCell ref="Q2434:R2435"/>
    <mergeCell ref="S2434:W2435"/>
    <mergeCell ref="X2434:AA2435"/>
    <mergeCell ref="AB2434:AB2435"/>
    <mergeCell ref="AC2434:AP2435"/>
    <mergeCell ref="AQ2434:AR2435"/>
    <mergeCell ref="AS2434:AW2435"/>
    <mergeCell ref="AX2434:BA2435"/>
    <mergeCell ref="BB2434:BB2435"/>
    <mergeCell ref="C2436:P2437"/>
    <mergeCell ref="Q2436:R2437"/>
    <mergeCell ref="S2436:W2437"/>
    <mergeCell ref="X2436:AA2437"/>
    <mergeCell ref="AB2436:AB2437"/>
    <mergeCell ref="AC2436:AP2437"/>
    <mergeCell ref="AQ2436:AR2437"/>
    <mergeCell ref="AS2436:AW2437"/>
    <mergeCell ref="AX2436:BA2437"/>
    <mergeCell ref="BB2436:BB2437"/>
    <mergeCell ref="C2438:P2439"/>
    <mergeCell ref="Q2438:R2439"/>
    <mergeCell ref="S2438:W2439"/>
    <mergeCell ref="X2438:AA2439"/>
    <mergeCell ref="AB2438:AB2439"/>
    <mergeCell ref="AC2438:AP2439"/>
    <mergeCell ref="AQ2438:AR2439"/>
    <mergeCell ref="AS2438:AW2439"/>
    <mergeCell ref="AX2438:BA2439"/>
    <mergeCell ref="BB2438:BB2439"/>
    <mergeCell ref="C2440:P2441"/>
    <mergeCell ref="Q2440:R2441"/>
    <mergeCell ref="S2440:W2441"/>
    <mergeCell ref="X2440:AA2441"/>
    <mergeCell ref="AB2440:AB2441"/>
    <mergeCell ref="AC2440:AP2441"/>
    <mergeCell ref="AQ2440:AR2441"/>
    <mergeCell ref="AS2440:AW2441"/>
    <mergeCell ref="AX2440:BA2441"/>
    <mergeCell ref="BB2440:BB2441"/>
    <mergeCell ref="C2442:P2443"/>
    <mergeCell ref="Q2442:R2443"/>
    <mergeCell ref="S2442:W2443"/>
    <mergeCell ref="X2442:AA2443"/>
    <mergeCell ref="AB2442:AB2443"/>
    <mergeCell ref="AC2442:AP2443"/>
    <mergeCell ref="AQ2442:AR2443"/>
    <mergeCell ref="AS2442:AW2443"/>
    <mergeCell ref="AX2442:BA2443"/>
    <mergeCell ref="BB2442:BB2443"/>
    <mergeCell ref="C2447:P2448"/>
    <mergeCell ref="Q2447:R2448"/>
    <mergeCell ref="AC2447:AP2448"/>
    <mergeCell ref="AQ2447:AR2448"/>
    <mergeCell ref="C2449:P2450"/>
    <mergeCell ref="Q2449:R2450"/>
    <mergeCell ref="AC2449:AP2450"/>
    <mergeCell ref="AQ2449:AR2450"/>
    <mergeCell ref="AS2449:AW2450"/>
    <mergeCell ref="AX2449:BA2450"/>
    <mergeCell ref="BB2449:BB2450"/>
    <mergeCell ref="C2451:P2452"/>
    <mergeCell ref="Q2451:R2452"/>
    <mergeCell ref="S2451:W2452"/>
    <mergeCell ref="X2451:AA2452"/>
    <mergeCell ref="AB2451:AB2452"/>
    <mergeCell ref="AC2451:AP2452"/>
    <mergeCell ref="AQ2451:AR2452"/>
    <mergeCell ref="AS2451:AW2452"/>
    <mergeCell ref="AX2451:BA2452"/>
    <mergeCell ref="BB2451:BB2452"/>
    <mergeCell ref="C2453:P2454"/>
    <mergeCell ref="Q2453:R2454"/>
    <mergeCell ref="S2453:W2454"/>
    <mergeCell ref="X2453:AA2454"/>
    <mergeCell ref="AB2453:AB2454"/>
    <mergeCell ref="AC2453:AP2454"/>
    <mergeCell ref="AQ2453:AR2454"/>
    <mergeCell ref="AS2453:AW2454"/>
    <mergeCell ref="AX2453:BA2454"/>
    <mergeCell ref="BB2453:BB2454"/>
    <mergeCell ref="C2455:P2456"/>
    <mergeCell ref="Q2455:R2456"/>
    <mergeCell ref="S2455:W2456"/>
    <mergeCell ref="X2455:AA2456"/>
    <mergeCell ref="AB2455:AB2456"/>
    <mergeCell ref="AC2455:AP2456"/>
    <mergeCell ref="AQ2455:AR2456"/>
    <mergeCell ref="AS2455:AW2456"/>
    <mergeCell ref="AX2455:BA2456"/>
    <mergeCell ref="BB2455:BB2456"/>
    <mergeCell ref="C2457:P2458"/>
    <mergeCell ref="Q2457:R2458"/>
    <mergeCell ref="S2457:W2458"/>
    <mergeCell ref="X2457:AA2458"/>
    <mergeCell ref="AB2457:AB2458"/>
    <mergeCell ref="AC2457:AP2458"/>
    <mergeCell ref="AQ2457:AR2458"/>
    <mergeCell ref="AS2457:AW2458"/>
    <mergeCell ref="AX2457:BA2458"/>
    <mergeCell ref="BB2457:BB2458"/>
    <mergeCell ref="C2459:P2460"/>
    <mergeCell ref="Q2459:R2460"/>
    <mergeCell ref="S2459:W2460"/>
    <mergeCell ref="X2459:AA2460"/>
    <mergeCell ref="AB2459:AB2460"/>
    <mergeCell ref="AC2459:AP2460"/>
    <mergeCell ref="AQ2459:AR2460"/>
    <mergeCell ref="AS2459:AW2460"/>
    <mergeCell ref="AX2459:BA2460"/>
    <mergeCell ref="BB2459:BB2460"/>
    <mergeCell ref="C2461:P2462"/>
    <mergeCell ref="Q2461:R2462"/>
    <mergeCell ref="S2461:W2462"/>
    <mergeCell ref="X2461:AA2462"/>
    <mergeCell ref="AB2461:AB2462"/>
    <mergeCell ref="AC2461:AP2462"/>
    <mergeCell ref="AQ2461:AR2462"/>
    <mergeCell ref="AS2461:AW2462"/>
    <mergeCell ref="AX2461:BA2462"/>
    <mergeCell ref="BB2461:BB2462"/>
    <mergeCell ref="C2463:P2464"/>
    <mergeCell ref="Q2463:R2464"/>
    <mergeCell ref="S2463:W2464"/>
    <mergeCell ref="X2463:AA2464"/>
    <mergeCell ref="AB2463:AB2464"/>
    <mergeCell ref="AC2463:AP2464"/>
    <mergeCell ref="AQ2463:AR2464"/>
    <mergeCell ref="AS2463:AW2464"/>
    <mergeCell ref="AX2463:BA2464"/>
    <mergeCell ref="BB2463:BB2464"/>
    <mergeCell ref="C2468:P2469"/>
    <mergeCell ref="Q2468:R2469"/>
    <mergeCell ref="AC2468:AP2469"/>
    <mergeCell ref="AQ2468:AR2469"/>
    <mergeCell ref="C2470:P2471"/>
    <mergeCell ref="Q2470:R2471"/>
    <mergeCell ref="AC2470:AP2471"/>
    <mergeCell ref="AQ2470:AR2471"/>
    <mergeCell ref="AS2470:AW2471"/>
    <mergeCell ref="AX2470:BA2471"/>
    <mergeCell ref="BB2470:BB2471"/>
    <mergeCell ref="C2472:P2473"/>
    <mergeCell ref="Q2472:R2473"/>
    <mergeCell ref="S2472:W2473"/>
    <mergeCell ref="X2472:AA2473"/>
    <mergeCell ref="AB2472:AB2473"/>
    <mergeCell ref="AC2472:AP2473"/>
    <mergeCell ref="AQ2472:AR2473"/>
    <mergeCell ref="AS2472:AW2473"/>
    <mergeCell ref="AX2472:BA2473"/>
    <mergeCell ref="BB2472:BB2473"/>
    <mergeCell ref="C2474:P2475"/>
    <mergeCell ref="Q2474:R2475"/>
    <mergeCell ref="S2474:W2475"/>
    <mergeCell ref="X2474:AA2475"/>
    <mergeCell ref="AB2474:AB2475"/>
    <mergeCell ref="AC2474:AP2475"/>
    <mergeCell ref="AQ2474:AR2475"/>
    <mergeCell ref="AS2474:AW2475"/>
    <mergeCell ref="AX2474:BA2475"/>
    <mergeCell ref="BB2474:BB2475"/>
    <mergeCell ref="C2476:P2477"/>
    <mergeCell ref="Q2476:R2477"/>
    <mergeCell ref="S2476:W2477"/>
    <mergeCell ref="X2476:AA2477"/>
    <mergeCell ref="AB2476:AB2477"/>
    <mergeCell ref="AC2476:AP2477"/>
    <mergeCell ref="AQ2476:AR2477"/>
    <mergeCell ref="AS2476:AW2477"/>
    <mergeCell ref="AX2476:BA2477"/>
    <mergeCell ref="BB2476:BB2477"/>
    <mergeCell ref="C2478:P2479"/>
    <mergeCell ref="Q2478:R2479"/>
    <mergeCell ref="S2478:W2479"/>
    <mergeCell ref="X2478:AA2479"/>
    <mergeCell ref="AB2478:AB2479"/>
    <mergeCell ref="AC2478:AP2479"/>
    <mergeCell ref="AQ2478:AR2479"/>
    <mergeCell ref="AS2478:AW2479"/>
    <mergeCell ref="AX2478:BA2479"/>
    <mergeCell ref="BB2478:BB2479"/>
    <mergeCell ref="C2480:P2481"/>
    <mergeCell ref="Q2480:R2481"/>
    <mergeCell ref="S2480:W2481"/>
    <mergeCell ref="X2480:AA2481"/>
    <mergeCell ref="AB2480:AB2481"/>
    <mergeCell ref="C2485:P2486"/>
    <mergeCell ref="Q2485:R2486"/>
    <mergeCell ref="AC2485:AP2486"/>
    <mergeCell ref="AQ2485:AR2486"/>
    <mergeCell ref="C2487:P2488"/>
    <mergeCell ref="Q2487:R2488"/>
    <mergeCell ref="AC2487:AP2488"/>
    <mergeCell ref="AQ2487:AR2488"/>
    <mergeCell ref="AS2487:AW2488"/>
    <mergeCell ref="AX2487:BA2488"/>
    <mergeCell ref="BB2487:BB2488"/>
    <mergeCell ref="C2489:P2490"/>
    <mergeCell ref="Q2489:R2490"/>
    <mergeCell ref="S2489:W2490"/>
    <mergeCell ref="X2489:AA2490"/>
    <mergeCell ref="AB2489:AB2490"/>
    <mergeCell ref="AC2489:AP2490"/>
    <mergeCell ref="AQ2489:AR2490"/>
    <mergeCell ref="AS2489:AW2490"/>
    <mergeCell ref="AX2489:BA2490"/>
    <mergeCell ref="BB2489:BB2490"/>
    <mergeCell ref="C2491:P2492"/>
    <mergeCell ref="Q2491:R2492"/>
    <mergeCell ref="S2491:W2492"/>
    <mergeCell ref="X2491:AA2492"/>
    <mergeCell ref="AB2491:AB2492"/>
    <mergeCell ref="AC2491:AP2492"/>
    <mergeCell ref="AQ2491:AR2492"/>
    <mergeCell ref="AS2491:AW2492"/>
    <mergeCell ref="AX2491:BA2492"/>
    <mergeCell ref="BB2491:BB2492"/>
    <mergeCell ref="C2493:P2494"/>
    <mergeCell ref="Q2493:R2494"/>
    <mergeCell ref="S2493:W2494"/>
    <mergeCell ref="X2493:AA2494"/>
    <mergeCell ref="AB2493:AB2494"/>
    <mergeCell ref="AC2493:AP2494"/>
    <mergeCell ref="AQ2493:AR2494"/>
    <mergeCell ref="AS2493:AW2494"/>
    <mergeCell ref="AX2493:BA2494"/>
    <mergeCell ref="BB2493:BB2494"/>
    <mergeCell ref="C2495:P2496"/>
    <mergeCell ref="Q2495:R2496"/>
    <mergeCell ref="S2495:W2496"/>
    <mergeCell ref="X2495:AA2496"/>
    <mergeCell ref="AB2495:AB2496"/>
    <mergeCell ref="AC2495:AP2496"/>
    <mergeCell ref="AQ2495:AR2496"/>
    <mergeCell ref="AS2495:AW2496"/>
    <mergeCell ref="AX2495:BA2496"/>
    <mergeCell ref="BB2495:BB2496"/>
    <mergeCell ref="C2497:P2498"/>
    <mergeCell ref="Q2497:R2498"/>
    <mergeCell ref="S2497:W2498"/>
    <mergeCell ref="X2497:AA2498"/>
    <mergeCell ref="AB2497:AB2498"/>
    <mergeCell ref="AC2497:AP2498"/>
    <mergeCell ref="AQ2497:AR2498"/>
    <mergeCell ref="AS2497:AW2498"/>
    <mergeCell ref="AX2497:BA2498"/>
    <mergeCell ref="BB2497:BB2498"/>
    <mergeCell ref="C2499:P2500"/>
    <mergeCell ref="Q2499:R2500"/>
    <mergeCell ref="S2499:W2500"/>
    <mergeCell ref="X2499:AA2500"/>
    <mergeCell ref="AB2499:AB2500"/>
    <mergeCell ref="AC2499:AP2500"/>
    <mergeCell ref="AQ2499:AR2500"/>
    <mergeCell ref="AS2499:AW2500"/>
    <mergeCell ref="AX2499:BA2500"/>
    <mergeCell ref="BB2499:BB2500"/>
    <mergeCell ref="C2501:P2502"/>
    <mergeCell ref="Q2501:R2502"/>
    <mergeCell ref="S2501:W2502"/>
    <mergeCell ref="X2501:AA2502"/>
    <mergeCell ref="AB2501:AB2502"/>
    <mergeCell ref="AC2501:AP2502"/>
    <mergeCell ref="AQ2501:AR2502"/>
    <mergeCell ref="AS2501:AW2502"/>
    <mergeCell ref="AX2501:BA2502"/>
    <mergeCell ref="BB2501:BB2502"/>
    <mergeCell ref="C2503:P2504"/>
    <mergeCell ref="Q2503:R2504"/>
    <mergeCell ref="S2503:W2504"/>
    <mergeCell ref="X2503:AA2504"/>
    <mergeCell ref="AB2503:AB2504"/>
    <mergeCell ref="AC2503:AP2504"/>
    <mergeCell ref="AQ2503:AR2504"/>
    <mergeCell ref="AS2503:AW2504"/>
    <mergeCell ref="AX2503:BA2504"/>
    <mergeCell ref="BB2503:BB2504"/>
    <mergeCell ref="C2508:P2509"/>
    <mergeCell ref="Q2508:R2509"/>
    <mergeCell ref="AC2508:AP2509"/>
    <mergeCell ref="AQ2508:AR2509"/>
    <mergeCell ref="C2510:P2511"/>
    <mergeCell ref="Q2510:R2511"/>
    <mergeCell ref="S2510:W2511"/>
    <mergeCell ref="X2510:AA2511"/>
    <mergeCell ref="AB2510:AB2511"/>
    <mergeCell ref="AC2510:AP2511"/>
    <mergeCell ref="AQ2510:AR2511"/>
    <mergeCell ref="AS2510:AW2511"/>
    <mergeCell ref="AX2510:BA2511"/>
    <mergeCell ref="BB2510:BB2511"/>
    <mergeCell ref="C2512:P2513"/>
    <mergeCell ref="Q2512:R2513"/>
    <mergeCell ref="S2512:W2513"/>
    <mergeCell ref="X2512:AA2513"/>
    <mergeCell ref="AB2512:AB2513"/>
    <mergeCell ref="AC2512:AP2513"/>
    <mergeCell ref="AQ2512:AR2513"/>
    <mergeCell ref="AS2512:AW2513"/>
    <mergeCell ref="AX2512:BA2513"/>
    <mergeCell ref="BB2512:BB2513"/>
    <mergeCell ref="C2514:P2515"/>
    <mergeCell ref="Q2514:R2515"/>
    <mergeCell ref="S2514:W2515"/>
    <mergeCell ref="X2514:AA2515"/>
    <mergeCell ref="AB2514:AB2515"/>
    <mergeCell ref="AC2514:AP2515"/>
    <mergeCell ref="AQ2514:AR2515"/>
    <mergeCell ref="AS2514:AW2515"/>
    <mergeCell ref="AX2514:BA2515"/>
    <mergeCell ref="BB2514:BB2515"/>
    <mergeCell ref="C2519:P2520"/>
    <mergeCell ref="Q2519:R2520"/>
    <mergeCell ref="AC2519:AP2520"/>
    <mergeCell ref="AQ2519:AR2520"/>
    <mergeCell ref="C2521:P2522"/>
    <mergeCell ref="Q2521:R2522"/>
    <mergeCell ref="AC2521:AP2522"/>
    <mergeCell ref="AQ2521:AR2522"/>
    <mergeCell ref="AS2521:AW2522"/>
    <mergeCell ref="AX2521:BA2522"/>
    <mergeCell ref="BB2521:BB2522"/>
    <mergeCell ref="C2523:P2524"/>
    <mergeCell ref="Q2523:R2524"/>
    <mergeCell ref="S2523:W2524"/>
    <mergeCell ref="X2523:AA2524"/>
    <mergeCell ref="AB2523:AB2524"/>
    <mergeCell ref="C2528:P2529"/>
    <mergeCell ref="Q2528:R2529"/>
    <mergeCell ref="AC2528:AP2529"/>
    <mergeCell ref="AQ2528:AR2529"/>
    <mergeCell ref="C2530:P2531"/>
    <mergeCell ref="Q2530:R2531"/>
    <mergeCell ref="AC2530:AP2531"/>
    <mergeCell ref="AQ2530:AR2531"/>
    <mergeCell ref="AS2530:AW2531"/>
    <mergeCell ref="AX2530:BA2531"/>
    <mergeCell ref="BB2530:BB2531"/>
    <mergeCell ref="C2532:P2533"/>
    <mergeCell ref="Q2532:R2533"/>
    <mergeCell ref="S2532:W2533"/>
    <mergeCell ref="X2532:AA2533"/>
    <mergeCell ref="AB2532:AB2533"/>
    <mergeCell ref="AC2532:AP2533"/>
    <mergeCell ref="AQ2532:AR2533"/>
    <mergeCell ref="AS2532:AW2533"/>
    <mergeCell ref="AX2532:BA2533"/>
    <mergeCell ref="BB2532:BB2533"/>
    <mergeCell ref="C2534:P2535"/>
    <mergeCell ref="Q2534:R2535"/>
    <mergeCell ref="S2534:W2535"/>
    <mergeCell ref="X2534:AA2535"/>
    <mergeCell ref="AB2534:AB2535"/>
    <mergeCell ref="AC2534:AP2535"/>
    <mergeCell ref="AQ2534:AR2535"/>
    <mergeCell ref="AS2534:AW2535"/>
    <mergeCell ref="AX2534:BA2535"/>
    <mergeCell ref="BB2534:BB2535"/>
    <mergeCell ref="C2539:P2540"/>
    <mergeCell ref="Q2539:R2540"/>
    <mergeCell ref="AC2539:AP2540"/>
    <mergeCell ref="AQ2539:AR2540"/>
    <mergeCell ref="C2541:P2542"/>
    <mergeCell ref="Q2541:R2542"/>
    <mergeCell ref="AC2541:AP2542"/>
    <mergeCell ref="AQ2541:AR2542"/>
    <mergeCell ref="AS2541:AW2542"/>
    <mergeCell ref="AX2541:BA2542"/>
    <mergeCell ref="BB2541:BB2542"/>
    <mergeCell ref="C2543:P2544"/>
    <mergeCell ref="Q2543:R2544"/>
    <mergeCell ref="S2543:W2544"/>
    <mergeCell ref="X2543:AA2544"/>
    <mergeCell ref="AB2543:AB2544"/>
    <mergeCell ref="AC2543:AP2544"/>
    <mergeCell ref="AQ2543:AR2544"/>
    <mergeCell ref="AS2543:AW2544"/>
    <mergeCell ref="AX2543:BA2544"/>
    <mergeCell ref="BB2543:BB2544"/>
    <mergeCell ref="C2545:P2546"/>
    <mergeCell ref="Q2545:R2546"/>
    <mergeCell ref="S2545:W2546"/>
    <mergeCell ref="X2545:AA2546"/>
    <mergeCell ref="AB2545:AB2546"/>
    <mergeCell ref="AC2545:AP2548"/>
    <mergeCell ref="AQ2545:AR2548"/>
    <mergeCell ref="AS2545:AW2548"/>
    <mergeCell ref="AX2545:BA2548"/>
    <mergeCell ref="BB2545:BB2548"/>
    <mergeCell ref="C2552:P2553"/>
    <mergeCell ref="Q2552:R2553"/>
    <mergeCell ref="AC2552:AP2553"/>
    <mergeCell ref="AQ2552:AR2553"/>
    <mergeCell ref="C2554:P2555"/>
    <mergeCell ref="Q2554:R2555"/>
    <mergeCell ref="AC2554:AP2555"/>
    <mergeCell ref="AQ2554:AR2555"/>
    <mergeCell ref="AS2554:AW2555"/>
    <mergeCell ref="AX2554:BA2555"/>
    <mergeCell ref="BB2554:BB2555"/>
    <mergeCell ref="C2559:P2560"/>
    <mergeCell ref="Q2559:R2560"/>
    <mergeCell ref="AC2559:AP2560"/>
    <mergeCell ref="AQ2559:AR2560"/>
    <mergeCell ref="C2561:P2562"/>
    <mergeCell ref="Q2561:R2562"/>
    <mergeCell ref="AC2561:AP2562"/>
    <mergeCell ref="AQ2561:AR2562"/>
    <mergeCell ref="AS2561:AW2562"/>
    <mergeCell ref="AX2561:BA2562"/>
    <mergeCell ref="BB2561:BB2562"/>
    <mergeCell ref="C2563:P2564"/>
    <mergeCell ref="Q2563:R2564"/>
    <mergeCell ref="S2563:W2564"/>
    <mergeCell ref="X2563:AA2564"/>
    <mergeCell ref="AB2563:AB2564"/>
    <mergeCell ref="AC2563:AP2564"/>
    <mergeCell ref="AQ2563:AR2564"/>
    <mergeCell ref="AS2563:AW2564"/>
    <mergeCell ref="AX2563:BA2564"/>
    <mergeCell ref="BB2563:BB2564"/>
    <mergeCell ref="C2565:P2566"/>
    <mergeCell ref="Q2565:R2566"/>
    <mergeCell ref="S2565:W2566"/>
    <mergeCell ref="X2565:AA2566"/>
    <mergeCell ref="AB2565:AB2566"/>
    <mergeCell ref="AC2565:AP2566"/>
    <mergeCell ref="AQ2565:AR2566"/>
    <mergeCell ref="AS2565:AW2566"/>
    <mergeCell ref="AX2565:BA2566"/>
    <mergeCell ref="BB2565:BB2566"/>
    <mergeCell ref="C2570:P2571"/>
    <mergeCell ref="Q2570:R2571"/>
    <mergeCell ref="AC2570:AP2571"/>
    <mergeCell ref="AQ2570:AR2571"/>
    <mergeCell ref="C2572:P2573"/>
    <mergeCell ref="Q2572:R2573"/>
    <mergeCell ref="AC2572:AP2573"/>
    <mergeCell ref="AQ2572:AR2573"/>
    <mergeCell ref="AS2572:AW2573"/>
    <mergeCell ref="AX2572:BA2573"/>
    <mergeCell ref="BB2572:BB2573"/>
    <mergeCell ref="C2574:P2575"/>
    <mergeCell ref="Q2574:R2575"/>
    <mergeCell ref="S2574:W2575"/>
    <mergeCell ref="X2574:AA2575"/>
    <mergeCell ref="AB2574:AB2575"/>
    <mergeCell ref="AC2574:AP2575"/>
    <mergeCell ref="AQ2574:AR2575"/>
    <mergeCell ref="AS2574:AW2575"/>
    <mergeCell ref="AX2574:BA2575"/>
    <mergeCell ref="BB2574:BB2575"/>
    <mergeCell ref="C2576:P2577"/>
    <mergeCell ref="Q2576:R2577"/>
    <mergeCell ref="S2576:W2577"/>
    <mergeCell ref="X2576:AA2577"/>
    <mergeCell ref="AB2576:AB2577"/>
    <mergeCell ref="AC2576:AP2577"/>
    <mergeCell ref="AQ2576:AR2577"/>
    <mergeCell ref="AS2576:AW2577"/>
    <mergeCell ref="AX2576:BA2577"/>
    <mergeCell ref="BB2576:BB2577"/>
    <mergeCell ref="C2578:P2579"/>
    <mergeCell ref="Q2578:R2579"/>
    <mergeCell ref="S2578:W2579"/>
    <mergeCell ref="X2578:AA2579"/>
    <mergeCell ref="AB2578:AB2579"/>
    <mergeCell ref="C2583:P2584"/>
    <mergeCell ref="Q2583:R2584"/>
    <mergeCell ref="AC2583:AP2584"/>
    <mergeCell ref="AQ2583:AR2584"/>
    <mergeCell ref="C2585:P2586"/>
    <mergeCell ref="Q2585:R2586"/>
    <mergeCell ref="AC2585:AP2586"/>
    <mergeCell ref="AQ2585:AR2586"/>
    <mergeCell ref="AS2585:AW2586"/>
    <mergeCell ref="AX2585:BA2586"/>
    <mergeCell ref="BB2585:BB2586"/>
    <mergeCell ref="C2587:P2588"/>
    <mergeCell ref="Q2587:R2588"/>
    <mergeCell ref="S2587:W2588"/>
    <mergeCell ref="X2587:AA2588"/>
    <mergeCell ref="AB2587:AB2588"/>
    <mergeCell ref="AC2587:AP2588"/>
    <mergeCell ref="AQ2587:AR2588"/>
    <mergeCell ref="AS2587:AW2588"/>
    <mergeCell ref="AX2587:BA2588"/>
    <mergeCell ref="BB2587:BB2588"/>
    <mergeCell ref="C2589:P2590"/>
    <mergeCell ref="Q2589:R2590"/>
    <mergeCell ref="S2589:W2590"/>
    <mergeCell ref="X2589:AA2590"/>
    <mergeCell ref="AB2589:AB2590"/>
    <mergeCell ref="AC2589:AP2590"/>
    <mergeCell ref="AQ2589:AR2590"/>
    <mergeCell ref="AS2589:AW2590"/>
    <mergeCell ref="AX2589:BA2590"/>
    <mergeCell ref="BB2589:BB2590"/>
    <mergeCell ref="B2595:L2596"/>
    <mergeCell ref="M2595:N2596"/>
    <mergeCell ref="O2595:Y2596"/>
    <mergeCell ref="Z2595:AA2596"/>
    <mergeCell ref="AB2595:AL2596"/>
    <mergeCell ref="AM2595:AN2596"/>
    <mergeCell ref="AO2595:AY2596"/>
    <mergeCell ref="AZ2595:BA2596"/>
    <mergeCell ref="B2597:L2598"/>
    <mergeCell ref="M2597:N2598"/>
    <mergeCell ref="O2597:Y2598"/>
    <mergeCell ref="Z2597:AA2598"/>
    <mergeCell ref="AB2597:AL2598"/>
    <mergeCell ref="AM2597:AN2598"/>
    <mergeCell ref="AO2597:AY2598"/>
    <mergeCell ref="AZ2597:BA2598"/>
    <mergeCell ref="B2599:L2600"/>
    <mergeCell ref="M2599:N2600"/>
    <mergeCell ref="O2599:Y2600"/>
    <mergeCell ref="Z2599:AA2600"/>
    <mergeCell ref="AB2599:AL2600"/>
    <mergeCell ref="AM2599:AN2600"/>
    <mergeCell ref="AO2599:AY2600"/>
    <mergeCell ref="AZ2599:BA2600"/>
    <mergeCell ref="B2601:L2602"/>
    <mergeCell ref="M2601:N2602"/>
    <mergeCell ref="O2601:Y2602"/>
    <mergeCell ref="Z2601:AA2602"/>
    <mergeCell ref="AB2601:AL2602"/>
    <mergeCell ref="AM2601:AN2602"/>
    <mergeCell ref="B2607:K2608"/>
    <mergeCell ref="L2607:M2608"/>
    <mergeCell ref="C2611:L2612"/>
    <mergeCell ref="M2611:Q2612"/>
    <mergeCell ref="B2635:M2636"/>
    <mergeCell ref="N2635:Q2636"/>
    <mergeCell ref="AH2635:AP2636"/>
    <mergeCell ref="AQ2635:BE2636"/>
    <mergeCell ref="B2637:M2640"/>
    <mergeCell ref="N2637:Q2640"/>
    <mergeCell ref="R2637:S2640"/>
    <mergeCell ref="T2637:U2640"/>
    <mergeCell ref="V2637:W2640"/>
    <mergeCell ref="X2637:Y2640"/>
    <mergeCell ref="Z2637:AA2640"/>
    <mergeCell ref="AB2637:AC2640"/>
    <mergeCell ref="AD2637:AE2640"/>
    <mergeCell ref="AF2637:AG2640"/>
    <mergeCell ref="AH2637:AK2638"/>
    <mergeCell ref="AL2637:AL2638"/>
    <mergeCell ref="AM2637:AP2638"/>
    <mergeCell ref="AQ2637:BE2640"/>
    <mergeCell ref="AH2639:AK2640"/>
    <mergeCell ref="AL2639:AL2640"/>
    <mergeCell ref="AM2639:AP2640"/>
    <mergeCell ref="B2641:M2644"/>
    <mergeCell ref="N2641:Q2644"/>
    <mergeCell ref="R2641:S2644"/>
    <mergeCell ref="T2641:U2644"/>
    <mergeCell ref="V2641:W2644"/>
    <mergeCell ref="X2641:Y2644"/>
    <mergeCell ref="Z2641:AA2644"/>
    <mergeCell ref="AB2641:AC2644"/>
    <mergeCell ref="AD2641:AE2644"/>
    <mergeCell ref="AF2641:AG2644"/>
    <mergeCell ref="AH2641:AK2642"/>
    <mergeCell ref="AL2641:AL2642"/>
    <mergeCell ref="AM2641:AP2642"/>
    <mergeCell ref="AQ2641:BE2644"/>
    <mergeCell ref="AH2643:AK2644"/>
    <mergeCell ref="AL2643:AL2644"/>
    <mergeCell ref="AM2643:AP2644"/>
    <mergeCell ref="B2645:M2648"/>
    <mergeCell ref="N2645:Q2648"/>
    <mergeCell ref="R2645:S2648"/>
    <mergeCell ref="T2645:U2648"/>
    <mergeCell ref="V2645:W2648"/>
    <mergeCell ref="X2645:Y2648"/>
    <mergeCell ref="Z2645:AA2648"/>
    <mergeCell ref="AB2645:AC2648"/>
    <mergeCell ref="AD2645:AE2648"/>
    <mergeCell ref="AF2645:AG2648"/>
    <mergeCell ref="AH2645:AK2646"/>
    <mergeCell ref="AL2645:AL2646"/>
    <mergeCell ref="AM2645:AP2646"/>
    <mergeCell ref="AQ2645:BE2648"/>
    <mergeCell ref="AH2647:AK2648"/>
    <mergeCell ref="AL2647:AL2648"/>
    <mergeCell ref="AM2647:AP2648"/>
    <mergeCell ref="B2649:M2652"/>
    <mergeCell ref="N2649:Q2652"/>
    <mergeCell ref="R2649:S2652"/>
    <mergeCell ref="T2649:U2652"/>
    <mergeCell ref="V2649:W2652"/>
    <mergeCell ref="X2649:Y2652"/>
    <mergeCell ref="Z2649:AA2652"/>
    <mergeCell ref="AB2649:AC2652"/>
    <mergeCell ref="AD2649:AE2652"/>
    <mergeCell ref="AF2649:AG2652"/>
    <mergeCell ref="AH2649:AK2650"/>
    <mergeCell ref="AL2649:AL2650"/>
    <mergeCell ref="AM2649:AP2650"/>
    <mergeCell ref="AQ2649:BE2652"/>
    <mergeCell ref="AH2651:AK2652"/>
    <mergeCell ref="AL2651:AL2652"/>
    <mergeCell ref="AM2651:AP2652"/>
    <mergeCell ref="B2653:M2656"/>
    <mergeCell ref="N2653:Q2656"/>
    <mergeCell ref="R2653:S2656"/>
    <mergeCell ref="T2653:U2656"/>
    <mergeCell ref="V2653:W2656"/>
    <mergeCell ref="X2653:Y2656"/>
    <mergeCell ref="Z2653:AA2656"/>
    <mergeCell ref="AB2653:AC2656"/>
    <mergeCell ref="AD2653:AE2656"/>
    <mergeCell ref="AF2653:AG2656"/>
    <mergeCell ref="AH2653:AK2654"/>
    <mergeCell ref="AL2653:AL2654"/>
    <mergeCell ref="AM2653:AP2654"/>
    <mergeCell ref="AQ2653:BE2656"/>
    <mergeCell ref="AH2655:AK2656"/>
    <mergeCell ref="AL2655:AL2656"/>
    <mergeCell ref="AM2655:AP2656"/>
    <mergeCell ref="B2657:M2660"/>
    <mergeCell ref="N2657:Q2660"/>
    <mergeCell ref="R2657:S2660"/>
    <mergeCell ref="T2657:U2660"/>
    <mergeCell ref="V2657:W2660"/>
    <mergeCell ref="X2657:Y2660"/>
    <mergeCell ref="Z2657:AA2660"/>
    <mergeCell ref="AB2657:AC2660"/>
    <mergeCell ref="AD2657:AE2660"/>
    <mergeCell ref="AF2657:AG2660"/>
    <mergeCell ref="AH2657:AK2658"/>
    <mergeCell ref="AL2657:AL2658"/>
    <mergeCell ref="AM2657:AP2658"/>
    <mergeCell ref="AQ2657:BE2660"/>
    <mergeCell ref="AH2659:AK2660"/>
    <mergeCell ref="AL2659:AL2660"/>
    <mergeCell ref="AM2659:AP2660"/>
    <mergeCell ref="B2661:M2664"/>
    <mergeCell ref="N2661:Q2664"/>
    <mergeCell ref="R2661:S2664"/>
    <mergeCell ref="T2661:U2664"/>
    <mergeCell ref="V2661:W2664"/>
    <mergeCell ref="X2661:Y2664"/>
    <mergeCell ref="Z2661:AA2664"/>
    <mergeCell ref="AB2661:AC2664"/>
    <mergeCell ref="AD2661:AE2664"/>
    <mergeCell ref="AF2661:AG2664"/>
    <mergeCell ref="AH2661:AK2662"/>
    <mergeCell ref="AL2661:AL2662"/>
    <mergeCell ref="AM2661:AP2662"/>
    <mergeCell ref="AQ2661:BE2664"/>
    <mergeCell ref="AH2663:AK2664"/>
    <mergeCell ref="AL2663:AL2664"/>
    <mergeCell ref="AM2663:AP2664"/>
    <mergeCell ref="B2665:M2668"/>
    <mergeCell ref="N2665:Q2668"/>
    <mergeCell ref="R2665:S2668"/>
    <mergeCell ref="T2665:U2668"/>
    <mergeCell ref="V2665:W2668"/>
    <mergeCell ref="X2665:Y2668"/>
    <mergeCell ref="Z2665:AA2668"/>
    <mergeCell ref="AB2665:AC2668"/>
    <mergeCell ref="AD2665:AE2668"/>
    <mergeCell ref="AF2665:AG2668"/>
    <mergeCell ref="AH2665:AK2666"/>
    <mergeCell ref="AL2665:AL2666"/>
    <mergeCell ref="AM2665:AP2666"/>
    <mergeCell ref="AQ2665:BE2668"/>
    <mergeCell ref="AH2667:AK2668"/>
    <mergeCell ref="AL2667:AL2668"/>
    <mergeCell ref="AM2667:AP2668"/>
    <mergeCell ref="B2669:M2672"/>
    <mergeCell ref="N2669:Q2672"/>
    <mergeCell ref="R2669:S2672"/>
    <mergeCell ref="T2669:U2672"/>
    <mergeCell ref="V2669:W2672"/>
    <mergeCell ref="X2669:Y2672"/>
    <mergeCell ref="Z2669:AA2672"/>
    <mergeCell ref="AB2669:AC2672"/>
    <mergeCell ref="AD2669:AE2672"/>
    <mergeCell ref="AF2669:AG2672"/>
    <mergeCell ref="AH2669:AK2670"/>
    <mergeCell ref="AL2669:AL2670"/>
    <mergeCell ref="AM2669:AP2670"/>
    <mergeCell ref="AQ2669:BE2672"/>
    <mergeCell ref="AH2671:AK2672"/>
    <mergeCell ref="AL2671:AL2672"/>
    <mergeCell ref="AM2671:AP2672"/>
    <mergeCell ref="B2673:M2676"/>
    <mergeCell ref="N2673:Q2676"/>
    <mergeCell ref="R2673:S2676"/>
    <mergeCell ref="T2673:U2676"/>
    <mergeCell ref="V2673:W2676"/>
    <mergeCell ref="X2673:Y2676"/>
    <mergeCell ref="Z2673:AA2676"/>
    <mergeCell ref="AB2673:AC2676"/>
    <mergeCell ref="AD2673:AE2676"/>
    <mergeCell ref="AF2673:AG2676"/>
    <mergeCell ref="AH2673:AK2674"/>
    <mergeCell ref="AL2673:AL2674"/>
    <mergeCell ref="AM2673:AP2674"/>
    <mergeCell ref="AQ2673:BE2676"/>
    <mergeCell ref="AH2675:AK2676"/>
    <mergeCell ref="AL2675:AL2676"/>
    <mergeCell ref="AM2675:AP2676"/>
    <mergeCell ref="B2683:K2684"/>
    <mergeCell ref="L2683:M2684"/>
    <mergeCell ref="B2707:AH2708"/>
    <mergeCell ref="AI2707:AJ2708"/>
    <mergeCell ref="B2713:AF2714"/>
    <mergeCell ref="AG2713:AH2714"/>
    <mergeCell ref="B2736:M2737"/>
    <mergeCell ref="N2736:O2737"/>
    <mergeCell ref="P2736:Q2737"/>
    <mergeCell ref="AH2736:AP2737"/>
    <mergeCell ref="AQ2736:BE2737"/>
    <mergeCell ref="B2738:M2741"/>
    <mergeCell ref="N2738:O2741"/>
    <mergeCell ref="P2738:Q2741"/>
    <mergeCell ref="R2738:S2741"/>
    <mergeCell ref="T2738:U2741"/>
    <mergeCell ref="V2738:W2741"/>
    <mergeCell ref="X2738:Y2741"/>
    <mergeCell ref="Z2738:AA2741"/>
    <mergeCell ref="AB2738:AC2741"/>
    <mergeCell ref="AD2738:AE2741"/>
    <mergeCell ref="AF2738:AG2741"/>
    <mergeCell ref="AH2738:AK2739"/>
    <mergeCell ref="AL2738:AL2739"/>
    <mergeCell ref="AM2738:AP2739"/>
    <mergeCell ref="AQ2738:BE2741"/>
    <mergeCell ref="AH2740:AK2741"/>
    <mergeCell ref="AL2740:AL2741"/>
    <mergeCell ref="AM2740:AP2741"/>
    <mergeCell ref="B2742:M2745"/>
    <mergeCell ref="N2742:O2745"/>
    <mergeCell ref="P2742:Q2745"/>
    <mergeCell ref="R2742:S2745"/>
    <mergeCell ref="T2742:U2745"/>
    <mergeCell ref="V2742:W2745"/>
    <mergeCell ref="X2742:Y2745"/>
    <mergeCell ref="Z2742:AA2745"/>
    <mergeCell ref="AB2742:AC2745"/>
    <mergeCell ref="AD2742:AE2745"/>
    <mergeCell ref="AF2742:AG2745"/>
    <mergeCell ref="AH2742:AK2743"/>
    <mergeCell ref="AL2742:AL2743"/>
    <mergeCell ref="AM2742:AP2743"/>
    <mergeCell ref="AQ2742:BE2745"/>
    <mergeCell ref="AH2744:AK2745"/>
    <mergeCell ref="AL2744:AL2745"/>
    <mergeCell ref="AM2744:AP2745"/>
    <mergeCell ref="B2746:M2749"/>
    <mergeCell ref="N2746:O2749"/>
    <mergeCell ref="P2746:Q2749"/>
    <mergeCell ref="R2746:S2749"/>
    <mergeCell ref="T2746:U2749"/>
    <mergeCell ref="V2746:W2749"/>
    <mergeCell ref="X2746:Y2749"/>
    <mergeCell ref="Z2746:AA2749"/>
    <mergeCell ref="AB2746:AC2749"/>
    <mergeCell ref="AD2746:AE2749"/>
    <mergeCell ref="AF2746:AG2749"/>
    <mergeCell ref="AH2746:AK2747"/>
    <mergeCell ref="AL2746:AL2747"/>
    <mergeCell ref="AM2746:AP2747"/>
    <mergeCell ref="AQ2746:BE2749"/>
    <mergeCell ref="AH2748:AK2749"/>
    <mergeCell ref="AL2748:AL2749"/>
    <mergeCell ref="AM2748:AP2749"/>
    <mergeCell ref="B2750:M2753"/>
    <mergeCell ref="N2750:O2753"/>
    <mergeCell ref="P2750:Q2753"/>
    <mergeCell ref="R2750:S2753"/>
    <mergeCell ref="T2750:U2753"/>
    <mergeCell ref="V2750:W2753"/>
    <mergeCell ref="X2750:Y2753"/>
    <mergeCell ref="Z2750:AA2753"/>
    <mergeCell ref="AB2750:AC2753"/>
    <mergeCell ref="AD2750:AE2753"/>
    <mergeCell ref="AF2750:AG2753"/>
    <mergeCell ref="AH2750:AK2751"/>
    <mergeCell ref="AL2750:AL2751"/>
    <mergeCell ref="AM2750:AP2751"/>
    <mergeCell ref="AQ2750:BE2753"/>
    <mergeCell ref="AH2752:AK2753"/>
    <mergeCell ref="AL2752:AL2753"/>
    <mergeCell ref="AM2752:AP2753"/>
    <mergeCell ref="B2754:M2757"/>
    <mergeCell ref="N2754:O2757"/>
    <mergeCell ref="P2754:Q2757"/>
    <mergeCell ref="R2754:S2757"/>
    <mergeCell ref="T2754:U2757"/>
    <mergeCell ref="V2754:W2757"/>
    <mergeCell ref="X2754:Y2757"/>
    <mergeCell ref="Z2754:AA2757"/>
    <mergeCell ref="AB2754:AC2757"/>
    <mergeCell ref="AD2754:AE2757"/>
    <mergeCell ref="AF2754:AG2757"/>
    <mergeCell ref="AH2754:AK2755"/>
    <mergeCell ref="AL2754:AL2755"/>
    <mergeCell ref="AM2754:AP2755"/>
    <mergeCell ref="AQ2754:BE2757"/>
    <mergeCell ref="AH2756:AK2757"/>
    <mergeCell ref="AL2756:AL2757"/>
    <mergeCell ref="AM2756:AP2757"/>
    <mergeCell ref="B2758:M2761"/>
    <mergeCell ref="N2758:O2761"/>
    <mergeCell ref="P2758:Q2761"/>
    <mergeCell ref="R2758:S2761"/>
    <mergeCell ref="T2758:U2761"/>
    <mergeCell ref="V2758:W2761"/>
    <mergeCell ref="X2758:Y2761"/>
    <mergeCell ref="Z2758:AA2761"/>
    <mergeCell ref="AB2758:AC2761"/>
    <mergeCell ref="AD2758:AE2761"/>
    <mergeCell ref="AF2758:AG2761"/>
    <mergeCell ref="AH2758:AK2759"/>
    <mergeCell ref="AL2758:AL2759"/>
    <mergeCell ref="AM2758:AP2759"/>
    <mergeCell ref="AQ2758:BE2761"/>
    <mergeCell ref="AH2760:AK2761"/>
    <mergeCell ref="AL2760:AL2761"/>
    <mergeCell ref="AM2760:AP2761"/>
    <mergeCell ref="B2762:M2765"/>
    <mergeCell ref="N2762:O2765"/>
    <mergeCell ref="P2762:Q2765"/>
    <mergeCell ref="R2762:S2765"/>
    <mergeCell ref="T2762:U2765"/>
    <mergeCell ref="V2762:W2765"/>
    <mergeCell ref="X2762:Y2765"/>
    <mergeCell ref="Z2762:AA2765"/>
    <mergeCell ref="AB2762:AC2765"/>
    <mergeCell ref="AD2762:AE2765"/>
    <mergeCell ref="AF2762:AG2765"/>
    <mergeCell ref="AH2762:AK2763"/>
    <mergeCell ref="AL2762:AL2763"/>
    <mergeCell ref="AM2762:AP2763"/>
    <mergeCell ref="AQ2762:BE2765"/>
    <mergeCell ref="AH2764:AK2765"/>
    <mergeCell ref="AL2764:AL2765"/>
    <mergeCell ref="AM2764:AP2765"/>
    <mergeCell ref="B2766:M2769"/>
    <mergeCell ref="N2766:O2769"/>
    <mergeCell ref="P2766:Q2769"/>
    <mergeCell ref="R2766:S2769"/>
    <mergeCell ref="T2766:U2769"/>
    <mergeCell ref="V2766:W2769"/>
    <mergeCell ref="X2766:Y2769"/>
    <mergeCell ref="Z2766:AA2769"/>
    <mergeCell ref="AB2766:AC2769"/>
    <mergeCell ref="AD2766:AE2769"/>
    <mergeCell ref="AF2766:AG2769"/>
    <mergeCell ref="AH2766:AK2767"/>
    <mergeCell ref="AL2766:AL2767"/>
    <mergeCell ref="AM2766:AP2767"/>
    <mergeCell ref="AQ2766:BE2769"/>
    <mergeCell ref="AH2768:AK2769"/>
    <mergeCell ref="AL2768:AL2769"/>
    <mergeCell ref="AM2768:AP2769"/>
    <mergeCell ref="B2770:M2773"/>
    <mergeCell ref="N2770:O2773"/>
    <mergeCell ref="P2770:Q2773"/>
    <mergeCell ref="R2770:S2773"/>
    <mergeCell ref="T2770:U2773"/>
    <mergeCell ref="V2770:W2773"/>
    <mergeCell ref="X2770:Y2773"/>
    <mergeCell ref="Z2770:AA2773"/>
    <mergeCell ref="AB2770:AC2773"/>
    <mergeCell ref="AD2770:AE2773"/>
    <mergeCell ref="AF2770:AG2773"/>
    <mergeCell ref="AH2770:AK2771"/>
    <mergeCell ref="AL2770:AL2771"/>
    <mergeCell ref="AM2770:AP2771"/>
    <mergeCell ref="AQ2770:BE2773"/>
    <mergeCell ref="AH2772:AK2773"/>
    <mergeCell ref="AL2772:AL2773"/>
    <mergeCell ref="AM2772:AP2773"/>
    <mergeCell ref="B2774:M2777"/>
    <mergeCell ref="N2774:O2777"/>
    <mergeCell ref="P2774:Q2777"/>
    <mergeCell ref="R2774:S2777"/>
    <mergeCell ref="T2774:U2777"/>
    <mergeCell ref="V2774:W2777"/>
    <mergeCell ref="X2774:Y2777"/>
    <mergeCell ref="Z2774:AA2777"/>
    <mergeCell ref="AB2774:AC2777"/>
    <mergeCell ref="AD2774:AE2777"/>
    <mergeCell ref="AF2774:AG2777"/>
    <mergeCell ref="AH2774:AK2775"/>
    <mergeCell ref="AL2774:AL2775"/>
    <mergeCell ref="AM2774:AP2775"/>
    <mergeCell ref="AQ2774:BE2777"/>
    <mergeCell ref="AH2776:AK2777"/>
    <mergeCell ref="AL2776:AL2777"/>
    <mergeCell ref="AM2776:AP2777"/>
    <mergeCell ref="B2778:M2781"/>
    <mergeCell ref="N2778:O2781"/>
    <mergeCell ref="P2778:Q2781"/>
    <mergeCell ref="R2778:S2781"/>
    <mergeCell ref="T2778:U2781"/>
    <mergeCell ref="V2778:W2781"/>
    <mergeCell ref="X2778:Y2781"/>
    <mergeCell ref="Z2778:AA2781"/>
    <mergeCell ref="AB2778:AC2781"/>
    <mergeCell ref="AD2778:AE2781"/>
    <mergeCell ref="AF2778:AG2781"/>
    <mergeCell ref="AH2778:AK2779"/>
    <mergeCell ref="AL2778:AL2779"/>
    <mergeCell ref="AM2778:AP2779"/>
    <mergeCell ref="AQ2778:BE2781"/>
    <mergeCell ref="AH2780:AK2781"/>
    <mergeCell ref="AL2780:AL2781"/>
    <mergeCell ref="AM2780:AP2781"/>
    <mergeCell ref="B2782:M2785"/>
    <mergeCell ref="N2782:O2785"/>
    <mergeCell ref="P2782:Q2785"/>
    <mergeCell ref="R2782:S2785"/>
    <mergeCell ref="T2782:U2785"/>
    <mergeCell ref="V2782:W2785"/>
    <mergeCell ref="X2782:Y2785"/>
    <mergeCell ref="Z2782:AA2785"/>
    <mergeCell ref="AB2782:AC2785"/>
    <mergeCell ref="AD2782:AE2785"/>
    <mergeCell ref="AF2782:AG2785"/>
    <mergeCell ref="AH2782:AK2783"/>
    <mergeCell ref="AL2782:AL2783"/>
    <mergeCell ref="AM2782:AP2783"/>
    <mergeCell ref="AQ2782:BE2785"/>
    <mergeCell ref="AH2784:AK2785"/>
    <mergeCell ref="AL2784:AL2785"/>
    <mergeCell ref="AM2784:AP2785"/>
    <mergeCell ref="B2786:M2789"/>
    <mergeCell ref="N2786:O2789"/>
    <mergeCell ref="P2786:Q2789"/>
    <mergeCell ref="R2786:S2789"/>
    <mergeCell ref="T2786:U2789"/>
    <mergeCell ref="V2786:W2789"/>
    <mergeCell ref="X2786:Y2789"/>
    <mergeCell ref="Z2786:AA2789"/>
    <mergeCell ref="AB2786:AC2789"/>
    <mergeCell ref="AD2786:AE2789"/>
    <mergeCell ref="AF2786:AG2789"/>
    <mergeCell ref="AH2786:AK2787"/>
    <mergeCell ref="AL2786:AL2787"/>
    <mergeCell ref="AM2786:AP2787"/>
    <mergeCell ref="AQ2786:BE2789"/>
    <mergeCell ref="AH2788:AK2789"/>
    <mergeCell ref="AL2788:AL2789"/>
    <mergeCell ref="AM2788:AP2789"/>
    <mergeCell ref="B2790:M2793"/>
    <mergeCell ref="N2790:O2793"/>
    <mergeCell ref="P2790:Q2793"/>
    <mergeCell ref="R2790:S2793"/>
    <mergeCell ref="T2790:U2793"/>
    <mergeCell ref="V2790:W2793"/>
    <mergeCell ref="X2790:Y2793"/>
    <mergeCell ref="Z2790:AA2793"/>
    <mergeCell ref="AB2790:AC2793"/>
    <mergeCell ref="AD2790:AE2793"/>
    <mergeCell ref="AF2790:AG2793"/>
    <mergeCell ref="AH2790:AK2791"/>
    <mergeCell ref="AL2790:AL2791"/>
    <mergeCell ref="AM2790:AP2791"/>
    <mergeCell ref="AQ2790:BE2793"/>
    <mergeCell ref="AH2792:AK2793"/>
    <mergeCell ref="AL2792:AL2793"/>
    <mergeCell ref="AM2792:AP2793"/>
    <mergeCell ref="B2794:M2797"/>
    <mergeCell ref="N2794:O2797"/>
    <mergeCell ref="P2794:Q2797"/>
    <mergeCell ref="R2794:S2797"/>
    <mergeCell ref="T2794:U2797"/>
    <mergeCell ref="V2794:W2797"/>
    <mergeCell ref="X2794:Y2797"/>
    <mergeCell ref="Z2794:AA2797"/>
    <mergeCell ref="AB2794:AC2797"/>
    <mergeCell ref="AD2794:AE2797"/>
    <mergeCell ref="AF2794:AG2797"/>
    <mergeCell ref="AH2794:AK2795"/>
    <mergeCell ref="AL2794:AL2795"/>
    <mergeCell ref="AM2794:AP2795"/>
    <mergeCell ref="AQ2794:BE2797"/>
    <mergeCell ref="AH2796:AK2797"/>
    <mergeCell ref="AL2796:AL2797"/>
    <mergeCell ref="AM2796:AP2797"/>
    <mergeCell ref="B2798:M2801"/>
    <mergeCell ref="N2798:O2801"/>
    <mergeCell ref="P2798:Q2801"/>
    <mergeCell ref="R2798:S2801"/>
    <mergeCell ref="T2798:U2801"/>
    <mergeCell ref="V2798:W2801"/>
    <mergeCell ref="X2798:Y2801"/>
    <mergeCell ref="Z2798:AA2801"/>
    <mergeCell ref="AB2798:AC2801"/>
    <mergeCell ref="AD2798:AE2801"/>
    <mergeCell ref="AF2798:AG2801"/>
    <mergeCell ref="AH2798:AK2799"/>
    <mergeCell ref="AL2798:AL2799"/>
    <mergeCell ref="AM2798:AP2799"/>
    <mergeCell ref="AQ2798:BE2801"/>
    <mergeCell ref="AH2800:AK2801"/>
    <mergeCell ref="AL2800:AL2801"/>
    <mergeCell ref="AM2800:AP2801"/>
    <mergeCell ref="B2802:M2805"/>
    <mergeCell ref="N2802:O2805"/>
    <mergeCell ref="P2802:Q2805"/>
    <mergeCell ref="R2802:S2805"/>
    <mergeCell ref="T2802:U2805"/>
    <mergeCell ref="V2802:W2805"/>
    <mergeCell ref="X2802:Y2805"/>
    <mergeCell ref="Z2802:AA2805"/>
    <mergeCell ref="AB2802:AC2805"/>
    <mergeCell ref="AD2802:AE2805"/>
    <mergeCell ref="AF2802:AG2805"/>
    <mergeCell ref="AH2802:AK2803"/>
    <mergeCell ref="AL2802:AL2803"/>
    <mergeCell ref="AM2802:AP2803"/>
    <mergeCell ref="AQ2802:BE2805"/>
    <mergeCell ref="AH2804:AK2805"/>
    <mergeCell ref="AL2804:AL2805"/>
    <mergeCell ref="AM2804:AP2805"/>
    <mergeCell ref="B2806:M2809"/>
    <mergeCell ref="N2806:O2809"/>
    <mergeCell ref="P2806:Q2809"/>
    <mergeCell ref="R2806:S2809"/>
    <mergeCell ref="T2806:U2809"/>
    <mergeCell ref="V2806:W2809"/>
    <mergeCell ref="X2806:Y2809"/>
    <mergeCell ref="Z2806:AA2809"/>
    <mergeCell ref="AB2806:AC2809"/>
    <mergeCell ref="AD2806:AE2809"/>
    <mergeCell ref="AF2806:AG2809"/>
    <mergeCell ref="AH2806:AK2807"/>
    <mergeCell ref="AL2806:AL2807"/>
    <mergeCell ref="AM2806:AP2807"/>
    <mergeCell ref="AQ2806:BE2809"/>
    <mergeCell ref="AH2808:AK2809"/>
    <mergeCell ref="AL2808:AL2809"/>
    <mergeCell ref="AM2808:AP2809"/>
    <mergeCell ref="B2810:M2813"/>
    <mergeCell ref="N2810:O2813"/>
    <mergeCell ref="P2810:Q2813"/>
    <mergeCell ref="R2810:S2813"/>
    <mergeCell ref="T2810:U2813"/>
    <mergeCell ref="V2810:W2813"/>
    <mergeCell ref="X2810:Y2813"/>
    <mergeCell ref="Z2810:AA2813"/>
    <mergeCell ref="AB2810:AC2813"/>
    <mergeCell ref="AD2810:AE2813"/>
    <mergeCell ref="AF2810:AG2813"/>
    <mergeCell ref="AH2810:AK2811"/>
    <mergeCell ref="AL2810:AL2811"/>
    <mergeCell ref="AM2810:AP2811"/>
    <mergeCell ref="AQ2810:BE2813"/>
    <mergeCell ref="AH2812:AK2813"/>
    <mergeCell ref="AL2812:AL2813"/>
    <mergeCell ref="AM2812:AP2813"/>
    <mergeCell ref="B2814:M2817"/>
    <mergeCell ref="N2814:O2817"/>
    <mergeCell ref="P2814:Q2817"/>
    <mergeCell ref="R2814:S2817"/>
    <mergeCell ref="T2814:U2817"/>
    <mergeCell ref="V2814:W2817"/>
    <mergeCell ref="X2814:Y2817"/>
    <mergeCell ref="Z2814:AA2817"/>
    <mergeCell ref="AB2814:AC2817"/>
    <mergeCell ref="AD2814:AE2817"/>
    <mergeCell ref="AF2814:AG2817"/>
    <mergeCell ref="AH2814:AK2815"/>
    <mergeCell ref="AL2814:AL2815"/>
    <mergeCell ref="AM2814:AP2815"/>
    <mergeCell ref="AQ2814:BE2817"/>
    <mergeCell ref="AH2816:AK2817"/>
    <mergeCell ref="AL2816:AL2817"/>
    <mergeCell ref="AM2816:AP2817"/>
    <mergeCell ref="B2818:M2821"/>
    <mergeCell ref="N2818:O2821"/>
    <mergeCell ref="P2818:Q2821"/>
    <mergeCell ref="R2818:S2821"/>
    <mergeCell ref="T2818:U2821"/>
    <mergeCell ref="V2818:W2821"/>
    <mergeCell ref="X2818:Y2821"/>
    <mergeCell ref="Z2818:AA2821"/>
    <mergeCell ref="AB2818:AC2821"/>
    <mergeCell ref="AD2818:AE2821"/>
    <mergeCell ref="AF2818:AG2821"/>
    <mergeCell ref="AH2818:AK2819"/>
    <mergeCell ref="AL2818:AL2819"/>
    <mergeCell ref="AM2818:AP2819"/>
    <mergeCell ref="AQ2818:BE2821"/>
    <mergeCell ref="AH2820:AK2821"/>
    <mergeCell ref="AL2820:AL2821"/>
    <mergeCell ref="AM2820:AP2821"/>
    <mergeCell ref="B2822:M2825"/>
    <mergeCell ref="N2822:O2825"/>
    <mergeCell ref="P2822:Q2825"/>
    <mergeCell ref="R2822:S2825"/>
    <mergeCell ref="T2822:U2825"/>
    <mergeCell ref="V2822:W2825"/>
    <mergeCell ref="X2822:Y2825"/>
    <mergeCell ref="Z2822:AA2825"/>
    <mergeCell ref="AB2822:AC2825"/>
    <mergeCell ref="AD2822:AE2825"/>
    <mergeCell ref="AF2822:AG2825"/>
    <mergeCell ref="AH2822:AK2823"/>
    <mergeCell ref="AL2822:AL2823"/>
    <mergeCell ref="AM2822:AP2823"/>
    <mergeCell ref="AQ2822:BE2825"/>
    <mergeCell ref="AH2824:AK2825"/>
    <mergeCell ref="AL2824:AL2825"/>
    <mergeCell ref="AM2824:AP2825"/>
    <mergeCell ref="B2826:M2829"/>
    <mergeCell ref="N2826:O2829"/>
    <mergeCell ref="P2826:Q2829"/>
    <mergeCell ref="R2826:S2829"/>
    <mergeCell ref="T2826:U2829"/>
    <mergeCell ref="V2826:W2829"/>
    <mergeCell ref="X2826:Y2829"/>
    <mergeCell ref="Z2826:AA2829"/>
    <mergeCell ref="AB2826:AC2829"/>
    <mergeCell ref="AD2826:AE2829"/>
    <mergeCell ref="AF2826:AG2829"/>
    <mergeCell ref="AH2826:AK2827"/>
    <mergeCell ref="AL2826:AL2827"/>
    <mergeCell ref="AM2826:AP2827"/>
    <mergeCell ref="AQ2826:BE2829"/>
    <mergeCell ref="AH2828:AK2829"/>
    <mergeCell ref="AL2828:AL2829"/>
    <mergeCell ref="AM2828:AP2829"/>
    <mergeCell ref="B2830:M2833"/>
    <mergeCell ref="N2830:O2833"/>
    <mergeCell ref="P2830:Q2833"/>
    <mergeCell ref="R2830:S2833"/>
    <mergeCell ref="T2830:U2833"/>
    <mergeCell ref="V2830:W2833"/>
    <mergeCell ref="X2830:Y2833"/>
    <mergeCell ref="Z2830:AA2833"/>
    <mergeCell ref="AB2830:AC2833"/>
    <mergeCell ref="AD2830:AE2833"/>
    <mergeCell ref="AF2830:AG2833"/>
    <mergeCell ref="AH2830:AK2831"/>
    <mergeCell ref="AL2830:AL2831"/>
    <mergeCell ref="AM2830:AP2831"/>
    <mergeCell ref="AQ2830:BE2833"/>
    <mergeCell ref="AH2832:AK2833"/>
    <mergeCell ref="AL2832:AL2833"/>
    <mergeCell ref="AM2832:AP2833"/>
    <mergeCell ref="B2834:M2837"/>
    <mergeCell ref="N2834:O2837"/>
    <mergeCell ref="P2834:Q2837"/>
    <mergeCell ref="R2834:S2837"/>
    <mergeCell ref="T2834:U2837"/>
    <mergeCell ref="V2834:W2837"/>
    <mergeCell ref="X2834:Y2837"/>
    <mergeCell ref="Z2834:AA2837"/>
    <mergeCell ref="AB2834:AC2837"/>
    <mergeCell ref="AD2834:AE2837"/>
    <mergeCell ref="AF2834:AG2837"/>
    <mergeCell ref="AH2834:AK2835"/>
    <mergeCell ref="AL2834:AL2835"/>
    <mergeCell ref="AM2834:AP2835"/>
    <mergeCell ref="AQ2834:BE2837"/>
    <mergeCell ref="AH2836:AK2837"/>
    <mergeCell ref="AL2836:AL2837"/>
    <mergeCell ref="AM2836:AP2837"/>
    <mergeCell ref="B2838:M2841"/>
    <mergeCell ref="N2838:O2841"/>
    <mergeCell ref="P2838:Q2841"/>
    <mergeCell ref="R2838:S2841"/>
    <mergeCell ref="T2838:U2841"/>
    <mergeCell ref="V2838:W2841"/>
    <mergeCell ref="X2838:Y2841"/>
    <mergeCell ref="Z2838:AA2841"/>
    <mergeCell ref="AB2838:AC2841"/>
    <mergeCell ref="AD2838:AE2841"/>
    <mergeCell ref="AF2838:AG2841"/>
    <mergeCell ref="AH2838:AK2839"/>
    <mergeCell ref="AL2838:AL2839"/>
    <mergeCell ref="AM2838:AP2839"/>
    <mergeCell ref="AQ2838:BE2841"/>
    <mergeCell ref="AH2840:AK2841"/>
    <mergeCell ref="AL2840:AL2841"/>
    <mergeCell ref="AM2840:AP2841"/>
    <mergeCell ref="B2842:M2845"/>
    <mergeCell ref="N2842:O2845"/>
    <mergeCell ref="P2842:Q2845"/>
    <mergeCell ref="R2842:S2845"/>
    <mergeCell ref="T2842:U2845"/>
    <mergeCell ref="V2842:W2845"/>
    <mergeCell ref="X2842:Y2845"/>
    <mergeCell ref="Z2842:AA2845"/>
    <mergeCell ref="AB2842:AC2845"/>
    <mergeCell ref="AD2842:AE2845"/>
    <mergeCell ref="AF2842:AG2845"/>
    <mergeCell ref="AH2842:AK2843"/>
    <mergeCell ref="AL2842:AL2843"/>
    <mergeCell ref="AM2842:AP2843"/>
    <mergeCell ref="AQ2842:BE2845"/>
    <mergeCell ref="AH2844:AK2845"/>
    <mergeCell ref="AL2844:AL2845"/>
    <mergeCell ref="AM2844:AP2845"/>
    <mergeCell ref="B2846:M2849"/>
    <mergeCell ref="N2846:O2849"/>
    <mergeCell ref="P2846:Q2849"/>
    <mergeCell ref="R2846:S2849"/>
    <mergeCell ref="T2846:U2849"/>
    <mergeCell ref="V2846:W2849"/>
    <mergeCell ref="X2846:Y2849"/>
    <mergeCell ref="Z2846:AA2849"/>
    <mergeCell ref="AB2846:AC2849"/>
    <mergeCell ref="AD2846:AE2849"/>
    <mergeCell ref="AF2846:AG2849"/>
    <mergeCell ref="AH2846:AK2847"/>
    <mergeCell ref="AL2846:AL2847"/>
    <mergeCell ref="AM2846:AP2847"/>
    <mergeCell ref="AQ2846:BE2849"/>
    <mergeCell ref="AH2848:AK2849"/>
    <mergeCell ref="AL2848:AL2849"/>
    <mergeCell ref="AM2848:AP2849"/>
    <mergeCell ref="B2873:O2874"/>
    <mergeCell ref="P2873:Q2874"/>
    <mergeCell ref="R2873:AE2874"/>
    <mergeCell ref="AF2873:AG2874"/>
    <mergeCell ref="AH2873:AU2874"/>
    <mergeCell ref="AV2873:AW2874"/>
    <mergeCell ref="B2875:O2876"/>
    <mergeCell ref="P2875:Q2876"/>
    <mergeCell ref="R2875:AE2876"/>
    <mergeCell ref="AF2875:AG2876"/>
    <mergeCell ref="AH2875:AU2876"/>
    <mergeCell ref="AV2875:AW2876"/>
    <mergeCell ref="B2877:O2878"/>
    <mergeCell ref="P2877:Q2878"/>
    <mergeCell ref="R2877:AE2878"/>
    <mergeCell ref="AF2877:AG2878"/>
    <mergeCell ref="AH2877:AU2878"/>
    <mergeCell ref="AV2877:AW2878"/>
    <mergeCell ref="B2879:O2880"/>
    <mergeCell ref="P2879:Q2880"/>
    <mergeCell ref="R2879:AE2880"/>
    <mergeCell ref="AF2879:AG2880"/>
    <mergeCell ref="AH2879:AU2880"/>
    <mergeCell ref="AV2879:AW2880"/>
    <mergeCell ref="B2881:O2882"/>
    <mergeCell ref="P2881:Q2882"/>
    <mergeCell ref="R2881:AE2882"/>
    <mergeCell ref="AF2881:AG2882"/>
    <mergeCell ref="AH2881:AU2882"/>
    <mergeCell ref="AV2881:AW2882"/>
    <mergeCell ref="B2883:O2884"/>
    <mergeCell ref="P2883:Q2884"/>
    <mergeCell ref="R2883:AE2884"/>
    <mergeCell ref="AF2883:AG2884"/>
    <mergeCell ref="AH2883:AU2884"/>
    <mergeCell ref="AV2883:AW2884"/>
    <mergeCell ref="B2885:O2886"/>
    <mergeCell ref="P2885:Q2886"/>
    <mergeCell ref="R2885:AE2886"/>
    <mergeCell ref="AF2885:AG2886"/>
    <mergeCell ref="AH2885:AU2886"/>
    <mergeCell ref="AV2885:AW2886"/>
    <mergeCell ref="B2887:O2888"/>
    <mergeCell ref="P2887:Q2888"/>
    <mergeCell ref="R2887:AE2888"/>
    <mergeCell ref="AF2887:AG2888"/>
    <mergeCell ref="AH2887:AU2888"/>
    <mergeCell ref="AV2887:AW2888"/>
    <mergeCell ref="B2889:O2890"/>
    <mergeCell ref="P2889:Q2890"/>
    <mergeCell ref="R2889:AE2890"/>
    <mergeCell ref="AF2889:AG2890"/>
    <mergeCell ref="AH2889:AU2890"/>
    <mergeCell ref="AV2889:AW2890"/>
    <mergeCell ref="B2891:O2892"/>
    <mergeCell ref="P2891:Q2892"/>
    <mergeCell ref="R2891:AE2892"/>
    <mergeCell ref="AF2891:AG2892"/>
    <mergeCell ref="B2914:M2915"/>
    <mergeCell ref="N2914:O2915"/>
    <mergeCell ref="P2914:Q2915"/>
    <mergeCell ref="AH2914:BE2915"/>
    <mergeCell ref="B2916:M2920"/>
    <mergeCell ref="N2916:O2917"/>
    <mergeCell ref="P2916:Q2917"/>
    <mergeCell ref="R2916:S2917"/>
    <mergeCell ref="T2916:U2917"/>
    <mergeCell ref="V2916:W2917"/>
    <mergeCell ref="X2916:Y2917"/>
    <mergeCell ref="Z2916:AA2917"/>
    <mergeCell ref="AB2916:AC2917"/>
    <mergeCell ref="AD2916:AE2917"/>
    <mergeCell ref="AF2916:AG2917"/>
    <mergeCell ref="AH2916:AL2917"/>
    <mergeCell ref="AM2916:AN2917"/>
    <mergeCell ref="AO2916:AS2917"/>
    <mergeCell ref="AT2916:AX2917"/>
    <mergeCell ref="AY2916:AZ2917"/>
    <mergeCell ref="BA2916:BE2917"/>
    <mergeCell ref="N2918:Q2920"/>
    <mergeCell ref="R2918:BE2920"/>
    <mergeCell ref="B2921:M2925"/>
    <mergeCell ref="N2921:O2922"/>
    <mergeCell ref="P2921:Q2922"/>
    <mergeCell ref="R2921:S2922"/>
    <mergeCell ref="T2921:U2922"/>
    <mergeCell ref="V2921:W2922"/>
    <mergeCell ref="X2921:Y2922"/>
    <mergeCell ref="Z2921:AA2922"/>
    <mergeCell ref="AB2921:AC2922"/>
    <mergeCell ref="AD2921:AE2922"/>
    <mergeCell ref="AF2921:AG2922"/>
    <mergeCell ref="AH2921:AL2922"/>
    <mergeCell ref="AM2921:AN2922"/>
    <mergeCell ref="AO2921:AS2922"/>
    <mergeCell ref="AT2921:AX2922"/>
    <mergeCell ref="AY2921:AZ2922"/>
    <mergeCell ref="BA2921:BE2922"/>
    <mergeCell ref="N2923:Q2925"/>
    <mergeCell ref="R2923:BE2925"/>
    <mergeCell ref="B2926:M2930"/>
    <mergeCell ref="N2926:O2927"/>
    <mergeCell ref="P2926:Q2927"/>
    <mergeCell ref="R2926:S2927"/>
    <mergeCell ref="T2926:U2927"/>
    <mergeCell ref="V2926:W2927"/>
    <mergeCell ref="X2926:Y2927"/>
    <mergeCell ref="Z2926:AA2927"/>
    <mergeCell ref="AB2926:AC2927"/>
    <mergeCell ref="AD2926:AE2927"/>
    <mergeCell ref="AF2926:AG2927"/>
    <mergeCell ref="AH2926:AL2927"/>
    <mergeCell ref="AM2926:AN2927"/>
    <mergeCell ref="AO2926:AS2927"/>
    <mergeCell ref="AT2926:AX2927"/>
    <mergeCell ref="AY2926:AZ2927"/>
    <mergeCell ref="BA2926:BE2927"/>
    <mergeCell ref="N2928:Q2930"/>
    <mergeCell ref="R2928:BE2930"/>
    <mergeCell ref="B2931:M2935"/>
    <mergeCell ref="N2931:O2932"/>
    <mergeCell ref="P2931:Q2932"/>
    <mergeCell ref="R2931:S2932"/>
    <mergeCell ref="T2931:U2932"/>
    <mergeCell ref="V2931:W2932"/>
    <mergeCell ref="X2931:Y2932"/>
    <mergeCell ref="Z2931:AA2932"/>
    <mergeCell ref="AB2931:AC2932"/>
    <mergeCell ref="AD2931:AE2932"/>
    <mergeCell ref="AF2931:AG2932"/>
    <mergeCell ref="AH2931:AL2932"/>
    <mergeCell ref="AM2931:AN2932"/>
    <mergeCell ref="AO2931:AS2932"/>
    <mergeCell ref="AT2931:AX2932"/>
    <mergeCell ref="AY2931:AZ2932"/>
    <mergeCell ref="BA2931:BE2932"/>
    <mergeCell ref="N2933:Q2935"/>
    <mergeCell ref="R2933:BE2935"/>
    <mergeCell ref="B2936:M2940"/>
    <mergeCell ref="N2936:O2937"/>
    <mergeCell ref="P2936:Q2937"/>
    <mergeCell ref="R2936:S2937"/>
    <mergeCell ref="T2936:U2937"/>
    <mergeCell ref="V2936:W2937"/>
    <mergeCell ref="X2936:Y2937"/>
    <mergeCell ref="Z2936:AA2937"/>
    <mergeCell ref="AB2936:AC2937"/>
    <mergeCell ref="AD2936:AE2937"/>
    <mergeCell ref="AF2936:AG2937"/>
    <mergeCell ref="AH2936:AL2937"/>
    <mergeCell ref="AM2936:AN2937"/>
    <mergeCell ref="AO2936:AS2937"/>
    <mergeCell ref="AT2936:AX2937"/>
    <mergeCell ref="AY2936:AZ2937"/>
    <mergeCell ref="BA2936:BE2937"/>
    <mergeCell ref="N2938:Q2940"/>
    <mergeCell ref="R2938:BE2940"/>
    <mergeCell ref="B2941:M2945"/>
    <mergeCell ref="N2941:O2942"/>
    <mergeCell ref="P2941:Q2942"/>
    <mergeCell ref="R2941:S2942"/>
    <mergeCell ref="T2941:U2942"/>
    <mergeCell ref="V2941:W2942"/>
    <mergeCell ref="X2941:Y2942"/>
    <mergeCell ref="Z2941:AA2942"/>
    <mergeCell ref="AB2941:AC2942"/>
    <mergeCell ref="AD2941:AE2942"/>
    <mergeCell ref="AF2941:AG2942"/>
    <mergeCell ref="AH2941:AL2942"/>
    <mergeCell ref="AM2941:AN2942"/>
    <mergeCell ref="AO2941:AS2942"/>
    <mergeCell ref="AT2941:AX2942"/>
    <mergeCell ref="AY2941:AZ2942"/>
    <mergeCell ref="BA2941:BE2942"/>
    <mergeCell ref="N2943:Q2945"/>
    <mergeCell ref="R2943:BE2945"/>
    <mergeCell ref="B2946:M2950"/>
    <mergeCell ref="N2946:O2947"/>
    <mergeCell ref="P2946:Q2947"/>
    <mergeCell ref="R2946:S2947"/>
    <mergeCell ref="T2946:U2947"/>
    <mergeCell ref="V2946:W2947"/>
    <mergeCell ref="X2946:Y2947"/>
    <mergeCell ref="Z2946:AA2947"/>
    <mergeCell ref="AB2946:AC2947"/>
    <mergeCell ref="AD2946:AE2947"/>
    <mergeCell ref="AF2946:AG2947"/>
    <mergeCell ref="AH2946:AL2947"/>
    <mergeCell ref="AM2946:AN2947"/>
    <mergeCell ref="AO2946:AS2947"/>
    <mergeCell ref="AT2946:AX2947"/>
    <mergeCell ref="AY2946:AZ2947"/>
    <mergeCell ref="BA2946:BE2947"/>
    <mergeCell ref="N2948:Q2950"/>
    <mergeCell ref="R2948:BE2950"/>
    <mergeCell ref="B2951:M2955"/>
    <mergeCell ref="N2951:O2952"/>
    <mergeCell ref="P2951:Q2952"/>
    <mergeCell ref="R2951:S2952"/>
    <mergeCell ref="T2951:U2952"/>
    <mergeCell ref="V2951:W2952"/>
    <mergeCell ref="X2951:Y2952"/>
    <mergeCell ref="Z2951:AA2952"/>
    <mergeCell ref="AB2951:AC2952"/>
    <mergeCell ref="AD2951:AE2952"/>
    <mergeCell ref="AF2951:AG2952"/>
    <mergeCell ref="AH2951:AL2952"/>
    <mergeCell ref="AM2951:AN2952"/>
    <mergeCell ref="AO2951:AS2952"/>
    <mergeCell ref="AT2951:AX2952"/>
    <mergeCell ref="AY2951:AZ2952"/>
    <mergeCell ref="BA2951:BE2952"/>
    <mergeCell ref="N2953:Q2955"/>
    <mergeCell ref="R2953:BE2955"/>
    <mergeCell ref="B2956:M2960"/>
    <mergeCell ref="N2956:O2957"/>
    <mergeCell ref="P2956:Q2957"/>
    <mergeCell ref="R2956:S2957"/>
    <mergeCell ref="T2956:U2957"/>
    <mergeCell ref="V2956:W2957"/>
    <mergeCell ref="X2956:Y2957"/>
    <mergeCell ref="Z2956:AA2957"/>
    <mergeCell ref="AB2956:AC2957"/>
    <mergeCell ref="AD2956:AE2957"/>
    <mergeCell ref="AF2956:AG2957"/>
    <mergeCell ref="AH2956:AL2957"/>
    <mergeCell ref="AM2956:AN2957"/>
    <mergeCell ref="AO2956:AS2957"/>
    <mergeCell ref="AT2956:AX2957"/>
    <mergeCell ref="AY2956:AZ2957"/>
    <mergeCell ref="BA2956:BE2957"/>
    <mergeCell ref="N2958:Q2960"/>
    <mergeCell ref="R2958:BE2960"/>
    <mergeCell ref="B2961:M2965"/>
    <mergeCell ref="N2961:O2962"/>
    <mergeCell ref="P2961:Q2962"/>
    <mergeCell ref="R2961:S2962"/>
    <mergeCell ref="T2961:U2962"/>
    <mergeCell ref="V2961:W2962"/>
    <mergeCell ref="X2961:Y2962"/>
    <mergeCell ref="Z2961:AA2962"/>
    <mergeCell ref="AB2961:AC2962"/>
    <mergeCell ref="AD2961:AE2962"/>
    <mergeCell ref="AF2961:AG2962"/>
    <mergeCell ref="AH2961:AL2962"/>
    <mergeCell ref="AM2961:AN2962"/>
    <mergeCell ref="AO2961:AS2962"/>
    <mergeCell ref="AT2961:AX2962"/>
    <mergeCell ref="AY2961:AZ2962"/>
    <mergeCell ref="BA2961:BE2962"/>
    <mergeCell ref="N2963:Q2965"/>
    <mergeCell ref="R2963:BE2965"/>
    <mergeCell ref="B2966:M2970"/>
    <mergeCell ref="N2966:O2967"/>
    <mergeCell ref="P2966:Q2967"/>
    <mergeCell ref="R2966:S2967"/>
    <mergeCell ref="T2966:U2967"/>
    <mergeCell ref="V2966:W2967"/>
    <mergeCell ref="X2966:Y2967"/>
    <mergeCell ref="Z2966:AA2967"/>
    <mergeCell ref="AB2966:AC2967"/>
    <mergeCell ref="AD2966:AE2967"/>
    <mergeCell ref="AF2966:AG2967"/>
    <mergeCell ref="AH2966:AL2967"/>
    <mergeCell ref="AM2966:AN2967"/>
    <mergeCell ref="AO2966:AS2967"/>
    <mergeCell ref="AT2966:AX2967"/>
    <mergeCell ref="AY2966:AZ2967"/>
    <mergeCell ref="BA2966:BE2967"/>
    <mergeCell ref="N2968:Q2970"/>
    <mergeCell ref="R2968:BE2970"/>
    <mergeCell ref="B2971:M2975"/>
    <mergeCell ref="N2971:O2972"/>
    <mergeCell ref="P2971:Q2972"/>
    <mergeCell ref="R2971:S2972"/>
    <mergeCell ref="T2971:U2972"/>
    <mergeCell ref="V2971:W2972"/>
    <mergeCell ref="X2971:Y2972"/>
    <mergeCell ref="Z2971:AA2972"/>
    <mergeCell ref="AB2971:AC2972"/>
    <mergeCell ref="AD2971:AE2972"/>
    <mergeCell ref="AF2971:AG2972"/>
    <mergeCell ref="AH2971:AL2972"/>
    <mergeCell ref="AM2971:AN2972"/>
    <mergeCell ref="AO2971:AS2972"/>
    <mergeCell ref="AT2971:AX2972"/>
    <mergeCell ref="AY2971:AZ2972"/>
    <mergeCell ref="BA2971:BE2972"/>
    <mergeCell ref="N2973:Q2975"/>
    <mergeCell ref="R2973:BE2975"/>
    <mergeCell ref="B2976:M2980"/>
    <mergeCell ref="N2976:O2977"/>
    <mergeCell ref="P2976:Q2977"/>
    <mergeCell ref="R2976:S2977"/>
    <mergeCell ref="T2976:U2977"/>
    <mergeCell ref="V2976:W2977"/>
    <mergeCell ref="X2976:Y2977"/>
    <mergeCell ref="Z2976:AA2977"/>
    <mergeCell ref="AB2976:AC2977"/>
    <mergeCell ref="AD2976:AE2977"/>
    <mergeCell ref="AF2976:AG2977"/>
    <mergeCell ref="AH2976:AL2977"/>
    <mergeCell ref="AM2976:AN2977"/>
    <mergeCell ref="AO2976:AS2977"/>
    <mergeCell ref="AT2976:AX2977"/>
    <mergeCell ref="AY2976:AZ2977"/>
    <mergeCell ref="BA2976:BE2977"/>
    <mergeCell ref="N2978:Q2980"/>
    <mergeCell ref="R2978:BE2980"/>
    <mergeCell ref="B2981:M2985"/>
    <mergeCell ref="N2981:O2982"/>
    <mergeCell ref="P2981:Q2982"/>
    <mergeCell ref="R2981:S2982"/>
    <mergeCell ref="T2981:U2982"/>
    <mergeCell ref="V2981:W2982"/>
    <mergeCell ref="X2981:Y2982"/>
    <mergeCell ref="Z2981:AA2982"/>
    <mergeCell ref="AB2981:AC2982"/>
    <mergeCell ref="AD2981:AE2982"/>
    <mergeCell ref="AF2981:AG2982"/>
    <mergeCell ref="AH2981:AL2982"/>
    <mergeCell ref="AM2981:AN2982"/>
    <mergeCell ref="AO2981:AS2982"/>
    <mergeCell ref="AT2981:AX2982"/>
    <mergeCell ref="AY2981:AZ2982"/>
    <mergeCell ref="BA2981:BE2982"/>
    <mergeCell ref="N2983:Q2985"/>
    <mergeCell ref="R2983:BE2985"/>
    <mergeCell ref="B2986:M2990"/>
    <mergeCell ref="N2986:O2987"/>
    <mergeCell ref="P2986:Q2987"/>
    <mergeCell ref="R2986:S2987"/>
    <mergeCell ref="T2986:U2987"/>
    <mergeCell ref="V2986:W2987"/>
    <mergeCell ref="X2986:Y2987"/>
    <mergeCell ref="Z2986:AA2987"/>
    <mergeCell ref="AB2986:AC2987"/>
    <mergeCell ref="AD2986:AE2987"/>
    <mergeCell ref="AF2986:AG2987"/>
    <mergeCell ref="AH2986:AL2987"/>
    <mergeCell ref="AM2986:AN2987"/>
    <mergeCell ref="AO2986:AS2987"/>
    <mergeCell ref="AT2986:AX2987"/>
    <mergeCell ref="AY2986:AZ2987"/>
    <mergeCell ref="BA2986:BE2987"/>
    <mergeCell ref="N2988:Q2990"/>
    <mergeCell ref="R2988:BE2990"/>
    <mergeCell ref="B2991:M2995"/>
    <mergeCell ref="N2991:O2992"/>
    <mergeCell ref="P2991:Q2992"/>
    <mergeCell ref="R2991:S2992"/>
    <mergeCell ref="T2991:U2992"/>
    <mergeCell ref="V2991:W2992"/>
    <mergeCell ref="X2991:Y2992"/>
    <mergeCell ref="Z2991:AA2992"/>
    <mergeCell ref="AB2991:AC2992"/>
    <mergeCell ref="AD2991:AE2992"/>
    <mergeCell ref="AF2991:AG2992"/>
    <mergeCell ref="AH2991:AL2992"/>
    <mergeCell ref="AM2991:AN2992"/>
    <mergeCell ref="AO2991:AS2992"/>
    <mergeCell ref="AT2991:AX2992"/>
    <mergeCell ref="AY2991:AZ2992"/>
    <mergeCell ref="BA2991:BE2992"/>
    <mergeCell ref="N2993:Q2995"/>
    <mergeCell ref="R2993:BE2995"/>
    <mergeCell ref="B2996:M3000"/>
    <mergeCell ref="N2996:O2997"/>
    <mergeCell ref="P2996:Q2997"/>
    <mergeCell ref="R2996:S2997"/>
    <mergeCell ref="T2996:U2997"/>
    <mergeCell ref="V2996:W2997"/>
    <mergeCell ref="X2996:Y2997"/>
    <mergeCell ref="Z2996:AA2997"/>
    <mergeCell ref="AB2996:AC2997"/>
    <mergeCell ref="AD2996:AE2997"/>
    <mergeCell ref="AF2996:AG2997"/>
    <mergeCell ref="AH2996:AL2997"/>
    <mergeCell ref="AM2996:AN2997"/>
    <mergeCell ref="AO2996:AS2997"/>
    <mergeCell ref="AT2996:AX2997"/>
    <mergeCell ref="AY2996:AZ2997"/>
    <mergeCell ref="BA2996:BE2997"/>
    <mergeCell ref="N2998:Q3000"/>
    <mergeCell ref="R2998:BE3000"/>
    <mergeCell ref="B3001:M3005"/>
    <mergeCell ref="N3001:O3002"/>
    <mergeCell ref="P3001:Q3002"/>
    <mergeCell ref="R3001:S3002"/>
    <mergeCell ref="T3001:U3002"/>
    <mergeCell ref="V3001:W3002"/>
    <mergeCell ref="X3001:Y3002"/>
    <mergeCell ref="Z3001:AA3002"/>
    <mergeCell ref="AB3001:AC3002"/>
    <mergeCell ref="AD3001:AE3002"/>
    <mergeCell ref="AF3001:AG3002"/>
    <mergeCell ref="AH3001:AL3002"/>
    <mergeCell ref="AM3001:AN3002"/>
    <mergeCell ref="AO3001:AS3002"/>
    <mergeCell ref="AT3001:AX3002"/>
    <mergeCell ref="AY3001:AZ3002"/>
    <mergeCell ref="BA3001:BE3002"/>
    <mergeCell ref="N3003:Q3005"/>
    <mergeCell ref="R3003:BE3005"/>
    <mergeCell ref="B3006:M3010"/>
    <mergeCell ref="N3006:O3007"/>
    <mergeCell ref="P3006:Q3007"/>
    <mergeCell ref="R3006:S3007"/>
    <mergeCell ref="T3006:U3007"/>
    <mergeCell ref="V3006:W3007"/>
    <mergeCell ref="X3006:Y3007"/>
    <mergeCell ref="Z3006:AA3007"/>
    <mergeCell ref="AB3006:AC3007"/>
    <mergeCell ref="AD3006:AE3007"/>
    <mergeCell ref="AF3006:AG3007"/>
    <mergeCell ref="AH3006:AL3007"/>
    <mergeCell ref="AM3006:AN3007"/>
    <mergeCell ref="AO3006:AS3007"/>
    <mergeCell ref="AT3006:AX3007"/>
    <mergeCell ref="AY3006:AZ3007"/>
    <mergeCell ref="BA3006:BE3007"/>
    <mergeCell ref="N3008:Q3010"/>
    <mergeCell ref="R3008:BE3010"/>
    <mergeCell ref="B3011:M3015"/>
    <mergeCell ref="N3011:O3012"/>
    <mergeCell ref="P3011:Q3012"/>
    <mergeCell ref="R3011:S3012"/>
    <mergeCell ref="T3011:U3012"/>
    <mergeCell ref="V3011:W3012"/>
    <mergeCell ref="X3011:Y3012"/>
    <mergeCell ref="Z3011:AA3012"/>
    <mergeCell ref="AB3011:AC3012"/>
    <mergeCell ref="AD3011:AE3012"/>
    <mergeCell ref="AF3011:AG3012"/>
    <mergeCell ref="AH3011:AL3012"/>
    <mergeCell ref="AM3011:AN3012"/>
    <mergeCell ref="AO3011:AS3012"/>
    <mergeCell ref="AT3011:AX3012"/>
    <mergeCell ref="AY3011:AZ3012"/>
    <mergeCell ref="BA3011:BE3012"/>
    <mergeCell ref="N3013:Q3015"/>
    <mergeCell ref="R3013:BE3015"/>
    <mergeCell ref="B3016:M3020"/>
    <mergeCell ref="N3016:O3017"/>
    <mergeCell ref="P3016:Q3017"/>
    <mergeCell ref="R3016:S3017"/>
    <mergeCell ref="T3016:U3017"/>
    <mergeCell ref="V3016:W3017"/>
    <mergeCell ref="X3016:Y3017"/>
    <mergeCell ref="Z3016:AA3017"/>
    <mergeCell ref="AB3016:AC3017"/>
    <mergeCell ref="AD3016:AE3017"/>
    <mergeCell ref="AF3016:AG3017"/>
    <mergeCell ref="AH3016:AL3017"/>
    <mergeCell ref="AM3016:AN3017"/>
    <mergeCell ref="AO3016:AS3017"/>
    <mergeCell ref="AT3016:AX3017"/>
    <mergeCell ref="AY3016:AZ3017"/>
    <mergeCell ref="BA3016:BE3017"/>
    <mergeCell ref="N3018:Q3020"/>
    <mergeCell ref="R3018:BE3020"/>
    <mergeCell ref="B3021:M3025"/>
    <mergeCell ref="N3021:O3022"/>
    <mergeCell ref="P3021:Q3022"/>
    <mergeCell ref="R3021:S3022"/>
    <mergeCell ref="T3021:U3022"/>
    <mergeCell ref="V3021:W3022"/>
    <mergeCell ref="X3021:Y3022"/>
    <mergeCell ref="Z3021:AA3022"/>
    <mergeCell ref="AB3021:AC3022"/>
    <mergeCell ref="AD3021:AE3022"/>
    <mergeCell ref="AF3021:AG3022"/>
    <mergeCell ref="AH3021:AL3022"/>
    <mergeCell ref="AM3021:AN3022"/>
    <mergeCell ref="AO3021:AS3022"/>
    <mergeCell ref="AT3021:AX3022"/>
    <mergeCell ref="AY3021:AZ3022"/>
    <mergeCell ref="BA3021:BE3022"/>
    <mergeCell ref="N3023:Q3025"/>
    <mergeCell ref="R3023:BE3025"/>
    <mergeCell ref="B3026:M3030"/>
    <mergeCell ref="N3026:O3027"/>
    <mergeCell ref="P3026:Q3027"/>
    <mergeCell ref="R3026:S3027"/>
    <mergeCell ref="T3026:U3027"/>
    <mergeCell ref="V3026:W3027"/>
    <mergeCell ref="X3026:Y3027"/>
    <mergeCell ref="Z3026:AA3027"/>
    <mergeCell ref="AB3026:AC3027"/>
    <mergeCell ref="AD3026:AE3027"/>
    <mergeCell ref="AF3026:AG3027"/>
    <mergeCell ref="AH3026:AL3027"/>
    <mergeCell ref="AM3026:AN3027"/>
    <mergeCell ref="AO3026:AS3027"/>
    <mergeCell ref="AT3026:AX3027"/>
    <mergeCell ref="AY3026:AZ3027"/>
    <mergeCell ref="BA3026:BE3027"/>
    <mergeCell ref="N3028:Q3030"/>
    <mergeCell ref="R3028:BE3030"/>
    <mergeCell ref="B3031:M3035"/>
    <mergeCell ref="N3031:O3032"/>
    <mergeCell ref="P3031:Q3032"/>
    <mergeCell ref="R3031:S3032"/>
    <mergeCell ref="T3031:U3032"/>
    <mergeCell ref="V3031:W3032"/>
    <mergeCell ref="X3031:Y3032"/>
    <mergeCell ref="Z3031:AA3032"/>
    <mergeCell ref="AB3031:AC3032"/>
    <mergeCell ref="AD3031:AE3032"/>
    <mergeCell ref="AF3031:AG3032"/>
    <mergeCell ref="AH3031:AL3032"/>
    <mergeCell ref="AM3031:AN3032"/>
    <mergeCell ref="AO3031:AS3032"/>
    <mergeCell ref="AT3031:AX3032"/>
    <mergeCell ref="AY3031:AZ3032"/>
    <mergeCell ref="BA3031:BE3032"/>
    <mergeCell ref="N3033:Q3035"/>
    <mergeCell ref="R3033:BE3035"/>
    <mergeCell ref="B3041:O3042"/>
    <mergeCell ref="P3041:Q3042"/>
    <mergeCell ref="R3041:AE3042"/>
    <mergeCell ref="AF3041:AG3042"/>
    <mergeCell ref="AH3041:AU3042"/>
    <mergeCell ref="AV3041:AW3042"/>
    <mergeCell ref="B3043:O3044"/>
    <mergeCell ref="P3043:Q3044"/>
    <mergeCell ref="R3043:AE3044"/>
    <mergeCell ref="AF3043:AG3044"/>
    <mergeCell ref="AH3043:AU3044"/>
    <mergeCell ref="AV3043:AW3044"/>
    <mergeCell ref="B3045:O3046"/>
    <mergeCell ref="P3045:Q3046"/>
    <mergeCell ref="R3045:AE3046"/>
    <mergeCell ref="AF3045:AG3046"/>
    <mergeCell ref="AH3045:AU3046"/>
    <mergeCell ref="AV3045:AW3046"/>
    <mergeCell ref="B3047:O3048"/>
    <mergeCell ref="P3047:Q3048"/>
    <mergeCell ref="R3047:AE3048"/>
    <mergeCell ref="AF3047:AG3048"/>
    <mergeCell ref="AH3047:AU3048"/>
    <mergeCell ref="AV3047:AW3048"/>
    <mergeCell ref="B3049:O3050"/>
    <mergeCell ref="P3049:Q3050"/>
    <mergeCell ref="R3049:AE3050"/>
    <mergeCell ref="AF3049:AG3050"/>
    <mergeCell ref="AH3049:AU3050"/>
    <mergeCell ref="AV3049:AW3050"/>
    <mergeCell ref="B3051:O3052"/>
    <mergeCell ref="P3051:Q3052"/>
    <mergeCell ref="R3051:AE3052"/>
    <mergeCell ref="AF3051:AG3052"/>
    <mergeCell ref="AH3051:AU3052"/>
    <mergeCell ref="AV3051:AW3052"/>
    <mergeCell ref="B3053:O3054"/>
    <mergeCell ref="P3053:Q3054"/>
    <mergeCell ref="R3053:AE3054"/>
    <mergeCell ref="AF3053:AG3054"/>
    <mergeCell ref="AH3053:AU3054"/>
    <mergeCell ref="AV3053:AW3054"/>
    <mergeCell ref="B3055:O3056"/>
    <mergeCell ref="P3055:Q3056"/>
    <mergeCell ref="R3055:AE3056"/>
    <mergeCell ref="AF3055:AG3056"/>
    <mergeCell ref="AH3055:AU3056"/>
    <mergeCell ref="AV3055:AW3056"/>
    <mergeCell ref="B3057:O3058"/>
    <mergeCell ref="P3057:Q3058"/>
    <mergeCell ref="R3057:AE3058"/>
    <mergeCell ref="AF3057:AG3058"/>
    <mergeCell ref="AH3057:AU3058"/>
    <mergeCell ref="AV3057:AW3058"/>
    <mergeCell ref="B3059:O3060"/>
    <mergeCell ref="P3059:Q3060"/>
    <mergeCell ref="R3059:AE3060"/>
    <mergeCell ref="AF3059:AG3060"/>
    <mergeCell ref="AH3059:AU3060"/>
    <mergeCell ref="AV3059:AW3060"/>
    <mergeCell ref="B3065:O3066"/>
    <mergeCell ref="P3065:Q3066"/>
    <mergeCell ref="R3065:AE3066"/>
    <mergeCell ref="AF3065:AG3066"/>
    <mergeCell ref="AH3065:AU3066"/>
    <mergeCell ref="AV3065:AW3066"/>
    <mergeCell ref="B3067:O3068"/>
    <mergeCell ref="P3067:Q3068"/>
    <mergeCell ref="R3067:AE3068"/>
    <mergeCell ref="AF3067:AG3068"/>
    <mergeCell ref="AH3067:AU3068"/>
    <mergeCell ref="AV3067:AW3068"/>
    <mergeCell ref="B3069:O3070"/>
    <mergeCell ref="P3069:Q3070"/>
    <mergeCell ref="R3069:AE3070"/>
    <mergeCell ref="AF3069:AG3070"/>
    <mergeCell ref="AH3069:AU3070"/>
    <mergeCell ref="AV3069:AW3070"/>
    <mergeCell ref="B3071:O3072"/>
    <mergeCell ref="P3071:Q3072"/>
    <mergeCell ref="R3071:AE3072"/>
    <mergeCell ref="AF3071:AG3072"/>
    <mergeCell ref="AH3071:AU3072"/>
    <mergeCell ref="AV3071:AW3072"/>
    <mergeCell ref="B3073:O3074"/>
    <mergeCell ref="P3073:Q3074"/>
    <mergeCell ref="R3073:AE3074"/>
    <mergeCell ref="AF3073:AG3074"/>
    <mergeCell ref="AH3073:AU3074"/>
    <mergeCell ref="AV3073:AW3074"/>
    <mergeCell ref="B3075:O3076"/>
    <mergeCell ref="P3075:Q3076"/>
    <mergeCell ref="R3075:AE3076"/>
    <mergeCell ref="AF3075:AG3076"/>
    <mergeCell ref="AH3075:AU3076"/>
    <mergeCell ref="AV3075:AW3076"/>
    <mergeCell ref="B3077:O3078"/>
    <mergeCell ref="P3077:Q3078"/>
    <mergeCell ref="R3077:AE3078"/>
    <mergeCell ref="AF3077:AG3078"/>
    <mergeCell ref="AH3077:AU3078"/>
    <mergeCell ref="AV3077:AW3078"/>
    <mergeCell ref="B3079:O3080"/>
    <mergeCell ref="P3079:Q3080"/>
    <mergeCell ref="R3079:AE3080"/>
    <mergeCell ref="AF3079:AG3080"/>
    <mergeCell ref="AH3079:AU3080"/>
    <mergeCell ref="AV3079:AW3080"/>
    <mergeCell ref="B3081:O3082"/>
    <mergeCell ref="P3081:Q3082"/>
    <mergeCell ref="R3081:AE3082"/>
    <mergeCell ref="AF3081:AG3082"/>
    <mergeCell ref="AH3081:AU3082"/>
    <mergeCell ref="AV3081:AW3082"/>
    <mergeCell ref="B3083:O3084"/>
    <mergeCell ref="P3083:Q3084"/>
    <mergeCell ref="R3083:AE3084"/>
    <mergeCell ref="AF3083:AG3084"/>
    <mergeCell ref="B3089:O3090"/>
    <mergeCell ref="P3089:Q3090"/>
    <mergeCell ref="R3089:AE3090"/>
    <mergeCell ref="AF3089:AG3090"/>
    <mergeCell ref="AH3089:AU3090"/>
    <mergeCell ref="AV3089:AW3090"/>
    <mergeCell ref="B3091:O3092"/>
    <mergeCell ref="P3091:Q3092"/>
    <mergeCell ref="R3091:AE3092"/>
    <mergeCell ref="AF3091:AG3092"/>
    <mergeCell ref="AH3091:AU3092"/>
    <mergeCell ref="AV3091:AW3092"/>
    <mergeCell ref="B3093:O3094"/>
    <mergeCell ref="P3093:Q3094"/>
    <mergeCell ref="R3093:AE3094"/>
    <mergeCell ref="AF3093:AG3094"/>
    <mergeCell ref="AH3093:AU3094"/>
    <mergeCell ref="AV3093:AW3094"/>
    <mergeCell ref="B3095:O3096"/>
    <mergeCell ref="P3095:Q3096"/>
    <mergeCell ref="R3095:AE3096"/>
    <mergeCell ref="AF3095:AG3096"/>
    <mergeCell ref="AH3095:AU3096"/>
    <mergeCell ref="AV3095:AW3096"/>
    <mergeCell ref="B3097:O3098"/>
    <mergeCell ref="P3097:Q3098"/>
    <mergeCell ref="R3097:AE3098"/>
    <mergeCell ref="AF3097:AG3098"/>
    <mergeCell ref="B3103:O3104"/>
    <mergeCell ref="P3103:Q3104"/>
    <mergeCell ref="R3103:AE3104"/>
    <mergeCell ref="AF3103:AG3104"/>
    <mergeCell ref="AH3103:AU3104"/>
    <mergeCell ref="AV3103:AW3104"/>
    <mergeCell ref="B3105:O3106"/>
    <mergeCell ref="P3105:Q3106"/>
    <mergeCell ref="R3105:AE3106"/>
    <mergeCell ref="AF3105:AG3106"/>
    <mergeCell ref="B3111:L3112"/>
    <mergeCell ref="M3111:N3112"/>
    <mergeCell ref="O3111:Y3112"/>
    <mergeCell ref="Z3111:AA3112"/>
    <mergeCell ref="AB3111:AL3112"/>
    <mergeCell ref="AM3111:AN3112"/>
    <mergeCell ref="AO3111:AY3112"/>
    <mergeCell ref="AZ3111:BA3112"/>
    <mergeCell ref="B3117:L3118"/>
    <mergeCell ref="M3117:N3118"/>
    <mergeCell ref="B3123:O3124"/>
    <mergeCell ref="P3123:Q3124"/>
    <mergeCell ref="R3123:AE3124"/>
    <mergeCell ref="AF3123:AG3124"/>
    <mergeCell ref="AH3123:AU3124"/>
    <mergeCell ref="AV3123:AW3124"/>
    <mergeCell ref="B3125:O3126"/>
    <mergeCell ref="P3125:Q3126"/>
    <mergeCell ref="R3125:AE3126"/>
    <mergeCell ref="AF3125:AG3126"/>
    <mergeCell ref="AH3125:AU3126"/>
    <mergeCell ref="AV3125:AW3126"/>
    <mergeCell ref="B3127:O3128"/>
    <mergeCell ref="P3127:Q3128"/>
    <mergeCell ref="R3127:AE3128"/>
    <mergeCell ref="AF3127:AG3128"/>
    <mergeCell ref="AH3127:AU3128"/>
    <mergeCell ref="AV3127:AW3128"/>
    <mergeCell ref="B3129:O3130"/>
    <mergeCell ref="P3129:Q3130"/>
    <mergeCell ref="R3129:AE3130"/>
    <mergeCell ref="AF3129:AG3130"/>
    <mergeCell ref="AH3129:AU3130"/>
    <mergeCell ref="AV3129:AW3130"/>
    <mergeCell ref="B3135:O3136"/>
    <mergeCell ref="P3135:Q3136"/>
    <mergeCell ref="R3135:AE3136"/>
    <mergeCell ref="AF3135:AG3136"/>
    <mergeCell ref="AH3135:AU3136"/>
    <mergeCell ref="AV3135:AW3136"/>
    <mergeCell ref="B3137:O3138"/>
    <mergeCell ref="P3137:Q3138"/>
    <mergeCell ref="R3137:AE3138"/>
    <mergeCell ref="AF3137:AG3138"/>
    <mergeCell ref="AH3137:AU3138"/>
    <mergeCell ref="AV3137:AW3138"/>
    <mergeCell ref="B3139:O3140"/>
    <mergeCell ref="P3139:Q3140"/>
    <mergeCell ref="R3139:AE3140"/>
    <mergeCell ref="AF3139:AG3140"/>
    <mergeCell ref="AH3139:AU3140"/>
    <mergeCell ref="AV3139:AW3140"/>
    <mergeCell ref="B3145:O3146"/>
    <mergeCell ref="P3145:Q3146"/>
    <mergeCell ref="B3151:O3152"/>
    <mergeCell ref="P3151:Q3152"/>
    <mergeCell ref="R3151:AE3152"/>
    <mergeCell ref="AF3151:AG3152"/>
    <mergeCell ref="AH3151:AU3152"/>
    <mergeCell ref="AV3151:AW3152"/>
    <mergeCell ref="B3153:O3154"/>
    <mergeCell ref="P3153:Q3154"/>
    <mergeCell ref="R3153:AE3154"/>
    <mergeCell ref="AF3153:AG3154"/>
    <mergeCell ref="AH3153:AU3154"/>
    <mergeCell ref="AV3153:AW3154"/>
    <mergeCell ref="B3155:O3156"/>
    <mergeCell ref="P3155:Q3156"/>
    <mergeCell ref="R3155:AE3156"/>
    <mergeCell ref="AF3155:AG3156"/>
    <mergeCell ref="AH3155:AU3156"/>
    <mergeCell ref="AV3155:AW3156"/>
    <mergeCell ref="B3157:O3158"/>
    <mergeCell ref="P3157:Q3158"/>
    <mergeCell ref="B3163:O3164"/>
    <mergeCell ref="P3163:Q3164"/>
    <mergeCell ref="R3163:AE3164"/>
    <mergeCell ref="AF3163:AG3164"/>
    <mergeCell ref="AH3163:AU3164"/>
    <mergeCell ref="AV3163:AW3164"/>
    <mergeCell ref="B3169:O3170"/>
    <mergeCell ref="P3169:Q3170"/>
    <mergeCell ref="R3169:AE3170"/>
    <mergeCell ref="AF3169:AG3170"/>
    <mergeCell ref="B3175:U3176"/>
    <mergeCell ref="V3175:W3176"/>
    <mergeCell ref="B3177:U3178"/>
    <mergeCell ref="V3177:W3178"/>
    <mergeCell ref="C3182:V3183"/>
    <mergeCell ref="W3182:AB3183"/>
    <mergeCell ref="AC3182:AD3183"/>
    <mergeCell ref="B3188:P3189"/>
    <mergeCell ref="Q3188:R3189"/>
    <mergeCell ref="C3192:I3193"/>
    <mergeCell ref="J3192:BF3193"/>
    <mergeCell ref="C3194:I3195"/>
    <mergeCell ref="J3194:BF3195"/>
    <mergeCell ref="C3196:I3197"/>
    <mergeCell ref="J3196:BF3197"/>
    <mergeCell ref="C3198:I3199"/>
    <mergeCell ref="J3198:BF3199"/>
    <mergeCell ref="B3204:O3205"/>
    <mergeCell ref="P3204:Q3205"/>
    <mergeCell ref="C3209:P3210"/>
    <mergeCell ref="Q3209:R3210"/>
    <mergeCell ref="S3209:AF3210"/>
    <mergeCell ref="AG3209:AH3210"/>
    <mergeCell ref="AI3209:AV3210"/>
    <mergeCell ref="AW3209:AX3210"/>
    <mergeCell ref="C3211:P3212"/>
    <mergeCell ref="Q3211:R3212"/>
    <mergeCell ref="S3211:AF3212"/>
    <mergeCell ref="AG3211:AH3212"/>
    <mergeCell ref="AI3211:AV3212"/>
    <mergeCell ref="AW3211:AX3212"/>
    <mergeCell ref="C3213:P3214"/>
    <mergeCell ref="Q3213:R3214"/>
    <mergeCell ref="S3213:AF3214"/>
    <mergeCell ref="AG3213:AH3214"/>
    <mergeCell ref="AI3213:AV3214"/>
    <mergeCell ref="AW3213:AX3214"/>
    <mergeCell ref="B3219:O3220"/>
    <mergeCell ref="P3219:Q3220"/>
    <mergeCell ref="R3219:AE3220"/>
    <mergeCell ref="AF3219:AG3220"/>
    <mergeCell ref="AH3219:AU3220"/>
    <mergeCell ref="AV3219:AW3220"/>
    <mergeCell ref="B3221:O3222"/>
    <mergeCell ref="P3221:Q3222"/>
    <mergeCell ref="R3221:AE3222"/>
    <mergeCell ref="AF3221:AG3222"/>
    <mergeCell ref="AH3221:AU3222"/>
    <mergeCell ref="AV3221:AW3222"/>
    <mergeCell ref="B3223:O3224"/>
    <mergeCell ref="P3223:Q3224"/>
    <mergeCell ref="B3229:AE3230"/>
    <mergeCell ref="AF3229:AG3230"/>
    <mergeCell ref="B3235:K3236"/>
    <mergeCell ref="L3235:M3236"/>
    <mergeCell ref="C3239:L3240"/>
    <mergeCell ref="M3239:AH3240"/>
    <mergeCell ref="C3241:L3242"/>
    <mergeCell ref="M3241:AH3242"/>
    <mergeCell ref="B3246:N3248"/>
    <mergeCell ref="O3247:R3248"/>
    <mergeCell ref="S3247:V3248"/>
    <mergeCell ref="W3247:Z3248"/>
    <mergeCell ref="AA3247:AD3248"/>
    <mergeCell ref="AE3247:AH3248"/>
    <mergeCell ref="AI3247:AL3248"/>
    <mergeCell ref="AM3247:AP3248"/>
    <mergeCell ref="AQ3247:AT3248"/>
    <mergeCell ref="AU3247:AX3248"/>
    <mergeCell ref="B3249:N3250"/>
    <mergeCell ref="O3249:R3250"/>
    <mergeCell ref="S3249:V3250"/>
    <mergeCell ref="W3249:Z3250"/>
    <mergeCell ref="AA3249:AD3250"/>
    <mergeCell ref="AE3249:AH3250"/>
    <mergeCell ref="AI3249:AL3250"/>
    <mergeCell ref="AM3249:AP3250"/>
    <mergeCell ref="AQ3249:AT3250"/>
    <mergeCell ref="AU3249:AX3250"/>
    <mergeCell ref="B3251:N3252"/>
    <mergeCell ref="O3251:R3252"/>
    <mergeCell ref="S3251:V3252"/>
    <mergeCell ref="W3251:Z3252"/>
    <mergeCell ref="AA3251:AD3252"/>
    <mergeCell ref="AE3251:AH3252"/>
    <mergeCell ref="AI3251:AL3252"/>
    <mergeCell ref="AM3251:AP3252"/>
    <mergeCell ref="AQ3251:AT3252"/>
    <mergeCell ref="AU3251:AX3252"/>
    <mergeCell ref="B3253:N3254"/>
    <mergeCell ref="O3253:R3254"/>
    <mergeCell ref="S3253:V3254"/>
    <mergeCell ref="W3253:Z3254"/>
    <mergeCell ref="AA3253:AD3254"/>
    <mergeCell ref="AE3253:AH3254"/>
    <mergeCell ref="AI3253:AL3254"/>
    <mergeCell ref="AM3253:AP3254"/>
    <mergeCell ref="AQ3253:AT3254"/>
    <mergeCell ref="AU3253:AX3254"/>
    <mergeCell ref="B3255:N3256"/>
    <mergeCell ref="O3255:R3256"/>
    <mergeCell ref="S3255:V3256"/>
    <mergeCell ref="W3255:Z3256"/>
    <mergeCell ref="AA3255:AD3256"/>
    <mergeCell ref="AE3255:AH3256"/>
    <mergeCell ref="AI3255:AL3256"/>
    <mergeCell ref="AM3255:AP3256"/>
    <mergeCell ref="AQ3255:AT3256"/>
    <mergeCell ref="AU3255:AX3256"/>
    <mergeCell ref="B3257:N3258"/>
    <mergeCell ref="O3257:R3258"/>
    <mergeCell ref="S3257:V3258"/>
    <mergeCell ref="W3257:Z3258"/>
    <mergeCell ref="AA3257:AD3258"/>
    <mergeCell ref="AE3257:AH3258"/>
    <mergeCell ref="AI3257:AL3258"/>
    <mergeCell ref="AM3257:AP3258"/>
    <mergeCell ref="AQ3257:AT3258"/>
    <mergeCell ref="AU3257:AX3258"/>
    <mergeCell ref="B3259:N3260"/>
    <mergeCell ref="O3259:R3260"/>
    <mergeCell ref="S3259:V3260"/>
    <mergeCell ref="W3259:Z3260"/>
    <mergeCell ref="AA3259:AD3260"/>
    <mergeCell ref="AE3259:AH3260"/>
    <mergeCell ref="AI3259:AL3260"/>
    <mergeCell ref="AM3259:AP3260"/>
    <mergeCell ref="AQ3259:AT3260"/>
    <mergeCell ref="AU3259:AX3260"/>
    <mergeCell ref="B3261:N3262"/>
    <mergeCell ref="O3261:R3262"/>
    <mergeCell ref="S3261:V3262"/>
    <mergeCell ref="W3261:Z3262"/>
    <mergeCell ref="AA3261:AD3262"/>
    <mergeCell ref="AE3261:AH3262"/>
    <mergeCell ref="AI3261:AL3262"/>
    <mergeCell ref="AM3261:AP3262"/>
    <mergeCell ref="AQ3261:AT3262"/>
    <mergeCell ref="AU3261:AX3262"/>
    <mergeCell ref="B3263:N3264"/>
    <mergeCell ref="O3263:R3264"/>
    <mergeCell ref="S3263:V3264"/>
    <mergeCell ref="W3263:Z3264"/>
    <mergeCell ref="AA3263:AD3264"/>
    <mergeCell ref="AE3263:AH3264"/>
    <mergeCell ref="AI3263:AL3264"/>
    <mergeCell ref="AM3263:AP3264"/>
    <mergeCell ref="AQ3263:AT3264"/>
    <mergeCell ref="AU3263:AX3264"/>
    <mergeCell ref="B3265:N3266"/>
    <mergeCell ref="O3265:R3266"/>
    <mergeCell ref="S3265:V3266"/>
    <mergeCell ref="W3265:Z3266"/>
    <mergeCell ref="AA3265:AD3266"/>
    <mergeCell ref="AE3265:AH3266"/>
    <mergeCell ref="AI3265:AL3266"/>
    <mergeCell ref="AM3265:AP3266"/>
    <mergeCell ref="AQ3265:AT3266"/>
    <mergeCell ref="AU3265:AX3266"/>
    <mergeCell ref="B3267:N3268"/>
    <mergeCell ref="O3267:R3268"/>
    <mergeCell ref="S3267:V3268"/>
    <mergeCell ref="W3267:Z3268"/>
    <mergeCell ref="AA3267:AD3268"/>
    <mergeCell ref="AE3267:AH3268"/>
    <mergeCell ref="AI3267:AL3268"/>
    <mergeCell ref="AM3267:AP3268"/>
    <mergeCell ref="AQ3267:AT3268"/>
    <mergeCell ref="AU3267:AX3268"/>
    <mergeCell ref="B3269:N3270"/>
    <mergeCell ref="O3269:R3270"/>
    <mergeCell ref="S3269:V3270"/>
    <mergeCell ref="W3269:Z3270"/>
    <mergeCell ref="AA3269:AD3270"/>
    <mergeCell ref="AE3269:AH3270"/>
    <mergeCell ref="AI3269:AL3270"/>
    <mergeCell ref="AM3269:AP3270"/>
    <mergeCell ref="AQ3269:AT3270"/>
    <mergeCell ref="AU3269:AX3270"/>
    <mergeCell ref="B3271:N3272"/>
    <mergeCell ref="O3271:R3272"/>
    <mergeCell ref="S3271:V3272"/>
    <mergeCell ref="W3271:Z3272"/>
    <mergeCell ref="AA3271:AD3272"/>
    <mergeCell ref="AE3271:AH3272"/>
    <mergeCell ref="AI3271:AL3272"/>
    <mergeCell ref="AM3271:AP3272"/>
    <mergeCell ref="AQ3271:AT3272"/>
    <mergeCell ref="AU3271:AX3272"/>
    <mergeCell ref="B3273:N3274"/>
    <mergeCell ref="O3273:R3274"/>
    <mergeCell ref="S3273:V3274"/>
    <mergeCell ref="W3273:Z3274"/>
    <mergeCell ref="AA3273:AD3274"/>
    <mergeCell ref="AE3273:AH3274"/>
    <mergeCell ref="AI3273:AL3274"/>
    <mergeCell ref="AM3273:AP3274"/>
    <mergeCell ref="AQ3273:AT3274"/>
    <mergeCell ref="AU3273:AX3274"/>
    <mergeCell ref="B3275:N3276"/>
    <mergeCell ref="O3275:R3276"/>
    <mergeCell ref="S3275:V3276"/>
    <mergeCell ref="W3275:Z3276"/>
    <mergeCell ref="AA3275:AD3276"/>
    <mergeCell ref="AE3275:AH3276"/>
    <mergeCell ref="AI3275:AL3276"/>
    <mergeCell ref="AM3275:AP3276"/>
    <mergeCell ref="AQ3275:AT3276"/>
    <mergeCell ref="AU3275:AX3276"/>
    <mergeCell ref="B3287:G3288"/>
    <mergeCell ref="H3287:M3288"/>
    <mergeCell ref="Z3287:AE3288"/>
    <mergeCell ref="AF3287:AK3288"/>
    <mergeCell ref="AL3287:AQ3288"/>
    <mergeCell ref="B3289:G3290"/>
    <mergeCell ref="H3289:K3290"/>
    <mergeCell ref="L3289:M3290"/>
    <mergeCell ref="N3289:Q3290"/>
    <mergeCell ref="R3289:S3290"/>
    <mergeCell ref="T3289:W3290"/>
    <mergeCell ref="X3289:Y3290"/>
    <mergeCell ref="Z3289:AC3290"/>
    <mergeCell ref="AD3289:AE3290"/>
    <mergeCell ref="AF3289:AI3290"/>
    <mergeCell ref="AJ3289:AK3290"/>
    <mergeCell ref="AL3289:AO3290"/>
    <mergeCell ref="AP3289:AQ3290"/>
    <mergeCell ref="B3298:N3299"/>
    <mergeCell ref="O3298:P3299"/>
    <mergeCell ref="B3304:N3305"/>
    <mergeCell ref="O3304:P3305"/>
    <mergeCell ref="B3308:N3309"/>
    <mergeCell ref="O3308:P3309"/>
    <mergeCell ref="Q3308:AC3309"/>
    <mergeCell ref="AD3308:AE3309"/>
    <mergeCell ref="B3314:N3315"/>
    <mergeCell ref="O3314:P3315"/>
    <mergeCell ref="C3319:P3320"/>
    <mergeCell ref="Q3319:R3320"/>
    <mergeCell ref="S3319:AF3320"/>
    <mergeCell ref="AG3319:AH3320"/>
    <mergeCell ref="AI3319:AV3320"/>
    <mergeCell ref="AW3319:AX3320"/>
    <mergeCell ref="C3321:P3322"/>
    <mergeCell ref="Q3321:R3322"/>
    <mergeCell ref="S3321:AF3322"/>
    <mergeCell ref="AG3321:AH3322"/>
    <mergeCell ref="AI3321:AV3322"/>
    <mergeCell ref="AW3321:AX3322"/>
    <mergeCell ref="C3323:P3324"/>
    <mergeCell ref="Q3323:R3324"/>
    <mergeCell ref="B3329:P3330"/>
    <mergeCell ref="Q3329:R3330"/>
    <mergeCell ref="B3336:AC3337"/>
    <mergeCell ref="AD3336:AE3337"/>
    <mergeCell ref="B3343:AC3344"/>
    <mergeCell ref="AD3343:AE3344"/>
    <mergeCell ref="B3347:AC3348"/>
    <mergeCell ref="AD3347:AE3348"/>
    <mergeCell ref="B3353:N3354"/>
    <mergeCell ref="O3353:P3354"/>
    <mergeCell ref="B3357:N3358"/>
    <mergeCell ref="O3357:P3358"/>
    <mergeCell ref="Q3357:AC3358"/>
    <mergeCell ref="AD3357:AE3358"/>
    <mergeCell ref="B3363:N3364"/>
    <mergeCell ref="O3363:P3364"/>
    <mergeCell ref="C3368:P3369"/>
    <mergeCell ref="Q3368:R3369"/>
    <mergeCell ref="S3368:AF3369"/>
    <mergeCell ref="AG3368:AH3369"/>
    <mergeCell ref="AI3368:AV3369"/>
    <mergeCell ref="AW3368:AX3369"/>
    <mergeCell ref="C3370:P3371"/>
    <mergeCell ref="Q3370:R3371"/>
    <mergeCell ref="S3370:AF3371"/>
    <mergeCell ref="AG3370:AH3371"/>
    <mergeCell ref="AI3370:AV3371"/>
    <mergeCell ref="AW3370:AX3371"/>
    <mergeCell ref="C3372:P3373"/>
    <mergeCell ref="Q3372:R3373"/>
    <mergeCell ref="B3378:O3379"/>
    <mergeCell ref="P3378:Q3379"/>
    <mergeCell ref="B3384:O3385"/>
    <mergeCell ref="P3384:Q3385"/>
    <mergeCell ref="B3390:O3391"/>
    <mergeCell ref="P3390:Q3391"/>
    <mergeCell ref="R3390:AE3391"/>
    <mergeCell ref="AF3390:AG3391"/>
    <mergeCell ref="AH3390:AU3391"/>
    <mergeCell ref="AV3390:AW3391"/>
    <mergeCell ref="B3392:O3393"/>
    <mergeCell ref="P3392:Q3393"/>
    <mergeCell ref="R3392:AE3393"/>
    <mergeCell ref="AF3392:AG3393"/>
    <mergeCell ref="B3396:O3397"/>
    <mergeCell ref="P3396:Q3397"/>
    <mergeCell ref="C3401:P3402"/>
    <mergeCell ref="Q3401:U3402"/>
    <mergeCell ref="V3401:W3402"/>
    <mergeCell ref="B3407:O3408"/>
    <mergeCell ref="P3407:Q3408"/>
    <mergeCell ref="C3412:P3413"/>
    <mergeCell ref="Q3412:V3413"/>
    <mergeCell ref="W3412:X3413"/>
    <mergeCell ref="B3418:O3419"/>
    <mergeCell ref="P3418:Q3419"/>
    <mergeCell ref="R3418:AE3419"/>
    <mergeCell ref="AF3418:AG3419"/>
    <mergeCell ref="B3424:T3425"/>
    <mergeCell ref="U3424:V3425"/>
    <mergeCell ref="W3424:AO3425"/>
    <mergeCell ref="AP3424:AQ3425"/>
    <mergeCell ref="B3429:G3431"/>
    <mergeCell ref="T3429:Y3431"/>
    <mergeCell ref="Z3429:AE3431"/>
    <mergeCell ref="AF3429:AK3431"/>
    <mergeCell ref="AL3429:AQ3431"/>
    <mergeCell ref="AR3429:AW3431"/>
    <mergeCell ref="H3430:M3431"/>
    <mergeCell ref="N3430:S3431"/>
    <mergeCell ref="B3432:F3433"/>
    <mergeCell ref="G3432:G3433"/>
    <mergeCell ref="H3432:L3433"/>
    <mergeCell ref="M3432:M3433"/>
    <mergeCell ref="N3432:R3433"/>
    <mergeCell ref="S3432:S3433"/>
    <mergeCell ref="T3432:X3433"/>
    <mergeCell ref="Y3432:Y3433"/>
    <mergeCell ref="Z3432:AD3433"/>
    <mergeCell ref="AE3432:AE3433"/>
    <mergeCell ref="AF3432:AJ3433"/>
    <mergeCell ref="AK3432:AK3433"/>
    <mergeCell ref="AL3432:AP3433"/>
    <mergeCell ref="AQ3432:AQ3433"/>
    <mergeCell ref="AR3432:AV3433"/>
    <mergeCell ref="AW3432:AW3433"/>
    <mergeCell ref="B3443:G3445"/>
    <mergeCell ref="T3443:Y3445"/>
    <mergeCell ref="Z3443:AE3445"/>
    <mergeCell ref="AF3443:AK3445"/>
    <mergeCell ref="H3444:M3445"/>
    <mergeCell ref="N3444:S3445"/>
    <mergeCell ref="B3446:F3447"/>
    <mergeCell ref="G3446:G3447"/>
    <mergeCell ref="H3446:L3447"/>
    <mergeCell ref="M3446:M3447"/>
    <mergeCell ref="N3446:R3447"/>
    <mergeCell ref="S3446:S3447"/>
    <mergeCell ref="T3446:X3447"/>
    <mergeCell ref="Y3446:Y3447"/>
    <mergeCell ref="Z3446:AD3447"/>
    <mergeCell ref="AE3446:AE3447"/>
    <mergeCell ref="AF3446:AJ3447"/>
    <mergeCell ref="AK3446:AK3447"/>
    <mergeCell ref="B3461:O3462"/>
    <mergeCell ref="P3461:Q3462"/>
    <mergeCell ref="C3466:P3467"/>
    <mergeCell ref="Q3466:R3467"/>
    <mergeCell ref="B3473:AK3474"/>
    <mergeCell ref="AL3473:AM3474"/>
    <mergeCell ref="B3479:O3480"/>
    <mergeCell ref="P3479:Q3480"/>
    <mergeCell ref="R3479:AE3480"/>
    <mergeCell ref="AF3479:AG3480"/>
    <mergeCell ref="AH3479:AU3480"/>
    <mergeCell ref="AV3479:AW3480"/>
    <mergeCell ref="B3484:O3485"/>
    <mergeCell ref="P3484:Q3485"/>
    <mergeCell ref="R3484:AE3485"/>
    <mergeCell ref="AF3484:AG3485"/>
    <mergeCell ref="AH3484:AU3485"/>
    <mergeCell ref="AV3484:AW3485"/>
    <mergeCell ref="B3486:O3487"/>
    <mergeCell ref="P3486:Q3487"/>
    <mergeCell ref="R3486:AE3487"/>
    <mergeCell ref="AF3486:AG3487"/>
    <mergeCell ref="AH3486:AU3487"/>
    <mergeCell ref="AV3486:AW3487"/>
    <mergeCell ref="B3488:O3489"/>
    <mergeCell ref="P3488:Q3489"/>
    <mergeCell ref="R3488:AE3489"/>
    <mergeCell ref="AF3488:AG3489"/>
    <mergeCell ref="AH3488:AU3489"/>
    <mergeCell ref="AV3488:AW3489"/>
    <mergeCell ref="B3490:O3491"/>
    <mergeCell ref="P3490:Q3491"/>
    <mergeCell ref="R3490:AE3491"/>
    <mergeCell ref="AF3490:AG3491"/>
    <mergeCell ref="AH3490:AU3491"/>
    <mergeCell ref="AV3490:AW3491"/>
    <mergeCell ref="B3492:O3493"/>
    <mergeCell ref="P3492:Q3493"/>
    <mergeCell ref="R3492:AE3493"/>
    <mergeCell ref="AF3492:AG3493"/>
    <mergeCell ref="AH3492:AU3493"/>
    <mergeCell ref="AV3492:AW3493"/>
    <mergeCell ref="BA3492:BB3493"/>
    <mergeCell ref="B3494:O3495"/>
    <mergeCell ref="P3494:Q3495"/>
    <mergeCell ref="R3494:AE3495"/>
    <mergeCell ref="AF3494:AG3495"/>
    <mergeCell ref="AH3494:AU3495"/>
    <mergeCell ref="AV3494:AW3495"/>
    <mergeCell ref="BA3494:BB3495"/>
    <mergeCell ref="B3496:O3497"/>
    <mergeCell ref="P3496:Q3497"/>
    <mergeCell ref="R3496:AE3497"/>
    <mergeCell ref="AF3496:AG3497"/>
    <mergeCell ref="AH3496:AU3497"/>
    <mergeCell ref="AV3496:AW3497"/>
    <mergeCell ref="BA3496:BB3497"/>
    <mergeCell ref="B3498:O3499"/>
    <mergeCell ref="P3498:Q3499"/>
    <mergeCell ref="R3498:AE3499"/>
    <mergeCell ref="AF3498:AG3499"/>
    <mergeCell ref="AH3498:AU3499"/>
    <mergeCell ref="AV3498:AW3499"/>
    <mergeCell ref="BA3498:BB3499"/>
    <mergeCell ref="B3500:O3501"/>
    <mergeCell ref="P3500:Q3501"/>
    <mergeCell ref="R3500:AE3501"/>
    <mergeCell ref="AF3500:AG3501"/>
    <mergeCell ref="AH3500:AU3501"/>
    <mergeCell ref="AV3500:AW3501"/>
    <mergeCell ref="BA3500:BB3501"/>
    <mergeCell ref="B3502:O3503"/>
    <mergeCell ref="P3502:Q3503"/>
    <mergeCell ref="R3502:AE3503"/>
    <mergeCell ref="AF3502:AG3503"/>
    <mergeCell ref="AH3502:AU3503"/>
    <mergeCell ref="AV3502:AW3503"/>
    <mergeCell ref="BA3502:BB3503"/>
    <mergeCell ref="B3504:O3505"/>
    <mergeCell ref="P3504:Q3505"/>
    <mergeCell ref="R3504:AE3505"/>
    <mergeCell ref="AF3504:AG3505"/>
    <mergeCell ref="AH3504:AU3505"/>
    <mergeCell ref="AV3504:AW3505"/>
    <mergeCell ref="BA3504:BB3505"/>
    <mergeCell ref="B3506:O3507"/>
    <mergeCell ref="P3506:Q3507"/>
    <mergeCell ref="R3506:AE3507"/>
    <mergeCell ref="AF3506:AG3507"/>
    <mergeCell ref="AH3506:AU3507"/>
    <mergeCell ref="AV3506:AW3507"/>
    <mergeCell ref="BA3506:BB3507"/>
    <mergeCell ref="B3508:O3509"/>
    <mergeCell ref="P3508:Q3509"/>
    <mergeCell ref="R3508:AE3509"/>
    <mergeCell ref="AF3508:AG3509"/>
    <mergeCell ref="AH3508:AU3509"/>
    <mergeCell ref="AV3508:AW3509"/>
    <mergeCell ref="BA3508:BB3509"/>
    <mergeCell ref="B3510:O3511"/>
    <mergeCell ref="P3510:Q3511"/>
    <mergeCell ref="R3510:AE3511"/>
    <mergeCell ref="AF3510:AG3511"/>
    <mergeCell ref="AH3510:AU3511"/>
    <mergeCell ref="AV3510:AW3511"/>
    <mergeCell ref="BA3510:BB3511"/>
    <mergeCell ref="B3512:O3513"/>
    <mergeCell ref="P3512:Q3513"/>
    <mergeCell ref="R3512:AE3513"/>
    <mergeCell ref="AF3512:AG3513"/>
    <mergeCell ref="AH3512:AU3513"/>
    <mergeCell ref="AV3512:AW3513"/>
    <mergeCell ref="BA3512:BB3513"/>
    <mergeCell ref="B3514:O3515"/>
    <mergeCell ref="P3514:Q3515"/>
    <mergeCell ref="R3514:AE3515"/>
    <mergeCell ref="AF3514:AG3515"/>
    <mergeCell ref="AH3514:AU3515"/>
    <mergeCell ref="AV3514:AW3515"/>
    <mergeCell ref="BA3514:BB3515"/>
    <mergeCell ref="B3516:O3517"/>
    <mergeCell ref="P3516:Q3517"/>
    <mergeCell ref="R3516:AE3517"/>
    <mergeCell ref="AF3516:AG3517"/>
    <mergeCell ref="AH3516:AU3517"/>
    <mergeCell ref="AV3516:AW3517"/>
    <mergeCell ref="BA3516:BB3517"/>
    <mergeCell ref="B3518:O3519"/>
    <mergeCell ref="P3518:Q3519"/>
    <mergeCell ref="R3518:AE3519"/>
    <mergeCell ref="AF3518:AG3519"/>
    <mergeCell ref="AH3518:AU3519"/>
    <mergeCell ref="AV3518:AW3519"/>
    <mergeCell ref="BA3518:BB3519"/>
    <mergeCell ref="B3520:O3521"/>
    <mergeCell ref="P3520:Q3521"/>
    <mergeCell ref="R3520:AE3521"/>
    <mergeCell ref="AF3520:AG3521"/>
    <mergeCell ref="AH3520:AU3521"/>
    <mergeCell ref="AV3520:AW3521"/>
    <mergeCell ref="BA3520:BB3521"/>
    <mergeCell ref="B3522:O3523"/>
    <mergeCell ref="P3522:Q3523"/>
    <mergeCell ref="R3522:AE3523"/>
    <mergeCell ref="AF3522:AG3523"/>
    <mergeCell ref="AH3522:AU3523"/>
    <mergeCell ref="AV3522:AW3523"/>
    <mergeCell ref="BA3522:BB3523"/>
    <mergeCell ref="B3524:O3525"/>
    <mergeCell ref="P3524:Q3525"/>
    <mergeCell ref="R3524:AE3525"/>
    <mergeCell ref="AF3524:AG3525"/>
    <mergeCell ref="AH3524:AU3525"/>
    <mergeCell ref="AV3524:AW3525"/>
    <mergeCell ref="BA3524:BB3525"/>
    <mergeCell ref="B3526:O3527"/>
    <mergeCell ref="P3526:Q3527"/>
    <mergeCell ref="R3526:AE3527"/>
    <mergeCell ref="AF3526:AG3527"/>
    <mergeCell ref="AH3526:AU3527"/>
    <mergeCell ref="AV3526:AW3527"/>
    <mergeCell ref="BA3526:BB3527"/>
    <mergeCell ref="B3528:O3529"/>
    <mergeCell ref="P3528:Q3529"/>
    <mergeCell ref="R3528:AE3529"/>
    <mergeCell ref="AF3528:AG3529"/>
    <mergeCell ref="AH3528:AU3529"/>
    <mergeCell ref="AV3528:AW3529"/>
    <mergeCell ref="BA3528:BB3529"/>
    <mergeCell ref="B3530:O3531"/>
    <mergeCell ref="P3530:Q3531"/>
    <mergeCell ref="R3530:AE3531"/>
    <mergeCell ref="AF3530:AG3531"/>
    <mergeCell ref="AH3530:AU3531"/>
    <mergeCell ref="AV3530:AW3531"/>
    <mergeCell ref="BA3530:BB3531"/>
    <mergeCell ref="B3532:O3533"/>
    <mergeCell ref="P3532:Q3533"/>
    <mergeCell ref="R3532:AE3533"/>
    <mergeCell ref="AF3532:AG3533"/>
    <mergeCell ref="AH3532:AU3533"/>
    <mergeCell ref="AV3532:AW3533"/>
    <mergeCell ref="BA3532:BB3533"/>
    <mergeCell ref="B3534:O3535"/>
    <mergeCell ref="P3534:Q3535"/>
    <mergeCell ref="R3534:AE3535"/>
    <mergeCell ref="AF3534:AG3535"/>
    <mergeCell ref="AH3534:AU3535"/>
    <mergeCell ref="AV3534:AW3535"/>
    <mergeCell ref="BA3534:BB3535"/>
    <mergeCell ref="B3536:O3537"/>
    <mergeCell ref="P3536:Q3537"/>
    <mergeCell ref="R3536:AE3537"/>
    <mergeCell ref="AF3536:AG3537"/>
    <mergeCell ref="AH3536:AU3537"/>
    <mergeCell ref="AV3536:AW3537"/>
    <mergeCell ref="BA3536:BB3537"/>
    <mergeCell ref="B3538:O3539"/>
    <mergeCell ref="P3538:Q3539"/>
    <mergeCell ref="R3538:AE3539"/>
    <mergeCell ref="AF3538:AG3539"/>
    <mergeCell ref="AH3538:AU3539"/>
    <mergeCell ref="AV3538:AW3539"/>
    <mergeCell ref="BA3538:BB3539"/>
    <mergeCell ref="B3540:O3541"/>
    <mergeCell ref="P3540:Q3541"/>
    <mergeCell ref="R3540:AE3541"/>
    <mergeCell ref="AF3540:AG3541"/>
    <mergeCell ref="AH3540:AU3541"/>
    <mergeCell ref="AV3540:AW3541"/>
    <mergeCell ref="BA3540:BB3541"/>
    <mergeCell ref="B3542:O3543"/>
    <mergeCell ref="P3542:Q3543"/>
    <mergeCell ref="R3542:AE3543"/>
    <mergeCell ref="AF3542:AG3543"/>
    <mergeCell ref="AH3542:AU3543"/>
    <mergeCell ref="AV3542:AW3543"/>
    <mergeCell ref="BA3542:BB3543"/>
    <mergeCell ref="B3544:O3545"/>
    <mergeCell ref="P3544:Q3545"/>
    <mergeCell ref="R3544:AE3545"/>
    <mergeCell ref="AF3544:AG3545"/>
    <mergeCell ref="AH3544:AU3545"/>
    <mergeCell ref="AV3544:AW3545"/>
    <mergeCell ref="BA3544:BB3545"/>
    <mergeCell ref="B3546:O3547"/>
    <mergeCell ref="P3546:Q3547"/>
    <mergeCell ref="R3546:AE3547"/>
    <mergeCell ref="AF3546:AG3547"/>
    <mergeCell ref="AH3546:AU3547"/>
    <mergeCell ref="AV3546:AW3547"/>
    <mergeCell ref="BA3546:BB3547"/>
    <mergeCell ref="B3548:O3549"/>
    <mergeCell ref="P3548:Q3549"/>
    <mergeCell ref="R3548:AE3549"/>
    <mergeCell ref="AF3548:AG3549"/>
    <mergeCell ref="AH3548:AU3549"/>
    <mergeCell ref="AV3548:AW3549"/>
    <mergeCell ref="BA3548:BB3549"/>
    <mergeCell ref="B3550:O3551"/>
    <mergeCell ref="P3550:Q3551"/>
    <mergeCell ref="R3550:AE3551"/>
    <mergeCell ref="AF3550:AG3551"/>
    <mergeCell ref="AH3550:AU3551"/>
    <mergeCell ref="AV3550:AW3551"/>
    <mergeCell ref="BA3550:BB3551"/>
    <mergeCell ref="B3552:O3553"/>
    <mergeCell ref="P3552:Q3553"/>
    <mergeCell ref="R3552:AE3553"/>
    <mergeCell ref="AF3552:AG3553"/>
    <mergeCell ref="AH3552:AU3553"/>
    <mergeCell ref="AV3552:AW3553"/>
    <mergeCell ref="BA3552:BB3553"/>
    <mergeCell ref="B3554:O3555"/>
    <mergeCell ref="P3554:Q3555"/>
    <mergeCell ref="R3554:AE3555"/>
    <mergeCell ref="AF3554:AG3555"/>
    <mergeCell ref="AH3554:AU3555"/>
    <mergeCell ref="AV3554:AW3555"/>
    <mergeCell ref="BA3554:BB3555"/>
    <mergeCell ref="B3556:O3557"/>
    <mergeCell ref="P3556:Q3557"/>
    <mergeCell ref="R3556:AE3557"/>
    <mergeCell ref="AF3556:AG3557"/>
    <mergeCell ref="AH3556:AU3557"/>
    <mergeCell ref="AV3556:AW3557"/>
    <mergeCell ref="BA3556:BB3557"/>
    <mergeCell ref="B3558:O3559"/>
    <mergeCell ref="P3558:Q3559"/>
    <mergeCell ref="R3558:AE3559"/>
    <mergeCell ref="AF3558:AG3559"/>
    <mergeCell ref="AH3558:AU3559"/>
    <mergeCell ref="AV3558:AW3559"/>
    <mergeCell ref="BA3558:BB3559"/>
    <mergeCell ref="B3560:O3561"/>
    <mergeCell ref="P3560:Q3561"/>
    <mergeCell ref="R3560:AE3561"/>
    <mergeCell ref="AF3560:AG3561"/>
    <mergeCell ref="AH3560:AU3561"/>
    <mergeCell ref="AV3560:AW3561"/>
    <mergeCell ref="BA3560:BB3561"/>
    <mergeCell ref="B3562:O3563"/>
    <mergeCell ref="P3562:Q3563"/>
    <mergeCell ref="R3562:AE3563"/>
    <mergeCell ref="AF3562:AG3563"/>
    <mergeCell ref="AH3562:AU3563"/>
    <mergeCell ref="AV3562:AW3563"/>
    <mergeCell ref="BA3562:BB3563"/>
    <mergeCell ref="B3564:O3565"/>
    <mergeCell ref="P3564:Q3565"/>
    <mergeCell ref="R3564:AE3565"/>
    <mergeCell ref="AF3564:AG3565"/>
    <mergeCell ref="AH3564:AU3565"/>
    <mergeCell ref="AV3564:AW3565"/>
    <mergeCell ref="BA3564:BB3565"/>
    <mergeCell ref="B3566:O3567"/>
    <mergeCell ref="P3566:Q3567"/>
    <mergeCell ref="R3566:AE3567"/>
    <mergeCell ref="AF3566:AG3567"/>
    <mergeCell ref="AH3566:AU3567"/>
    <mergeCell ref="AV3566:AW3567"/>
    <mergeCell ref="BA3566:BB3567"/>
    <mergeCell ref="B3568:O3569"/>
    <mergeCell ref="P3568:Q3569"/>
    <mergeCell ref="R3568:AE3569"/>
    <mergeCell ref="AF3568:AG3569"/>
    <mergeCell ref="AH3568:AU3569"/>
    <mergeCell ref="AV3568:AW3569"/>
    <mergeCell ref="BA3568:BB3569"/>
    <mergeCell ref="B3570:O3571"/>
    <mergeCell ref="P3570:Q3571"/>
    <mergeCell ref="R3570:AE3571"/>
    <mergeCell ref="AF3570:AG3571"/>
    <mergeCell ref="AH3570:AU3571"/>
    <mergeCell ref="AV3570:AW3571"/>
    <mergeCell ref="BA3570:BB3571"/>
    <mergeCell ref="B3572:O3573"/>
    <mergeCell ref="P3572:Q3573"/>
    <mergeCell ref="R3572:AE3573"/>
    <mergeCell ref="AF3572:AG3573"/>
    <mergeCell ref="AH3572:AU3573"/>
    <mergeCell ref="AV3572:AW3573"/>
    <mergeCell ref="BA3572:BB3573"/>
    <mergeCell ref="B3574:O3575"/>
    <mergeCell ref="P3574:Q3575"/>
    <mergeCell ref="R3574:AE3575"/>
    <mergeCell ref="AF3574:AG3575"/>
    <mergeCell ref="AH3574:AU3575"/>
    <mergeCell ref="AV3574:AW3575"/>
    <mergeCell ref="BA3574:BB3575"/>
    <mergeCell ref="B3576:O3577"/>
    <mergeCell ref="P3576:Q3577"/>
    <mergeCell ref="R3576:AE3577"/>
    <mergeCell ref="AF3576:AG3577"/>
    <mergeCell ref="AH3576:AU3577"/>
    <mergeCell ref="AV3576:AW3577"/>
    <mergeCell ref="BA3576:BB3577"/>
    <mergeCell ref="B3578:O3579"/>
    <mergeCell ref="P3578:Q3579"/>
    <mergeCell ref="R3578:AE3579"/>
    <mergeCell ref="AF3578:AG3579"/>
    <mergeCell ref="AH3578:AU3579"/>
    <mergeCell ref="AV3578:AW3579"/>
    <mergeCell ref="BA3578:BB3579"/>
    <mergeCell ref="B3580:O3581"/>
    <mergeCell ref="P3580:Q3581"/>
    <mergeCell ref="R3580:AE3581"/>
    <mergeCell ref="AF3580:AG3581"/>
    <mergeCell ref="AH3580:AU3581"/>
    <mergeCell ref="AV3580:AW3581"/>
    <mergeCell ref="BA3580:BB3581"/>
    <mergeCell ref="B3582:O3583"/>
    <mergeCell ref="P3582:Q3583"/>
    <mergeCell ref="R3582:AE3583"/>
    <mergeCell ref="AF3582:AG3583"/>
    <mergeCell ref="AH3582:AU3583"/>
    <mergeCell ref="AV3582:AW3583"/>
    <mergeCell ref="BA3582:BB3583"/>
    <mergeCell ref="B3584:O3585"/>
    <mergeCell ref="P3584:Q3585"/>
    <mergeCell ref="R3584:AE3585"/>
    <mergeCell ref="AF3584:AG3585"/>
    <mergeCell ref="AH3584:AU3585"/>
    <mergeCell ref="AV3584:AW3585"/>
    <mergeCell ref="BA3584:BB3585"/>
    <mergeCell ref="B3586:O3587"/>
    <mergeCell ref="P3586:Q3587"/>
    <mergeCell ref="R3586:AE3587"/>
    <mergeCell ref="AF3586:AG3587"/>
    <mergeCell ref="AH3586:AU3587"/>
    <mergeCell ref="AV3586:AW3587"/>
    <mergeCell ref="BA3586:BB3587"/>
    <mergeCell ref="B3588:O3589"/>
    <mergeCell ref="P3588:Q3589"/>
    <mergeCell ref="R3588:AE3589"/>
    <mergeCell ref="AF3588:AG3589"/>
    <mergeCell ref="AH3588:AU3589"/>
    <mergeCell ref="AV3588:AW3589"/>
    <mergeCell ref="BA3588:BB3589"/>
    <mergeCell ref="B3590:O3591"/>
    <mergeCell ref="P3590:Q3591"/>
    <mergeCell ref="R3590:AE3591"/>
    <mergeCell ref="AF3590:AG3591"/>
    <mergeCell ref="AH3590:AU3591"/>
    <mergeCell ref="AV3590:AW3591"/>
    <mergeCell ref="BA3590:BB3591"/>
    <mergeCell ref="B3592:O3593"/>
    <mergeCell ref="P3592:Q3593"/>
    <mergeCell ref="R3592:AE3593"/>
    <mergeCell ref="AF3592:AG3593"/>
    <mergeCell ref="AH3592:AU3593"/>
    <mergeCell ref="AV3592:AW3593"/>
    <mergeCell ref="BA3592:BB3593"/>
    <mergeCell ref="B3594:O3595"/>
    <mergeCell ref="P3594:Q3595"/>
    <mergeCell ref="R3594:AE3595"/>
    <mergeCell ref="AF3594:AG3595"/>
    <mergeCell ref="AH3594:AU3595"/>
    <mergeCell ref="AV3594:AW3595"/>
    <mergeCell ref="BA3594:BB3595"/>
    <mergeCell ref="B3596:O3597"/>
    <mergeCell ref="P3596:Q3597"/>
    <mergeCell ref="R3596:AE3597"/>
    <mergeCell ref="AF3596:AG3597"/>
    <mergeCell ref="AH3596:AU3597"/>
    <mergeCell ref="AV3596:AW3597"/>
    <mergeCell ref="BA3596:BB3597"/>
    <mergeCell ref="B3598:O3599"/>
    <mergeCell ref="P3598:Q3599"/>
    <mergeCell ref="R3598:AE3599"/>
    <mergeCell ref="AF3598:AG3599"/>
    <mergeCell ref="AH3598:AU3599"/>
    <mergeCell ref="AV3598:AW3599"/>
    <mergeCell ref="BA3598:BB3599"/>
    <mergeCell ref="B3600:O3601"/>
    <mergeCell ref="P3600:Q3601"/>
    <mergeCell ref="R3600:AE3601"/>
    <mergeCell ref="AF3600:AG3601"/>
    <mergeCell ref="AH3600:AU3601"/>
    <mergeCell ref="AV3600:AW3601"/>
    <mergeCell ref="BA3600:BB3601"/>
    <mergeCell ref="B3602:O3603"/>
    <mergeCell ref="P3602:Q3603"/>
    <mergeCell ref="R3602:AE3603"/>
    <mergeCell ref="AF3602:AG3603"/>
    <mergeCell ref="AH3602:AU3603"/>
    <mergeCell ref="AV3602:AW3603"/>
    <mergeCell ref="BA3602:BB3603"/>
    <mergeCell ref="B3604:O3605"/>
    <mergeCell ref="P3604:Q3605"/>
    <mergeCell ref="R3604:AE3605"/>
    <mergeCell ref="AF3604:AG3605"/>
    <mergeCell ref="AH3604:AU3605"/>
    <mergeCell ref="AV3604:AW3605"/>
    <mergeCell ref="BA3604:BB3605"/>
    <mergeCell ref="B3606:O3607"/>
    <mergeCell ref="P3606:Q3607"/>
    <mergeCell ref="R3606:AE3607"/>
    <mergeCell ref="AF3606:AG3607"/>
    <mergeCell ref="AH3606:AU3607"/>
    <mergeCell ref="AV3606:AW3607"/>
    <mergeCell ref="BA3606:BB3607"/>
    <mergeCell ref="B3608:O3609"/>
    <mergeCell ref="P3608:Q3609"/>
    <mergeCell ref="R3608:AE3609"/>
    <mergeCell ref="AF3608:AG3609"/>
    <mergeCell ref="AH3608:AU3609"/>
    <mergeCell ref="AV3608:AW3609"/>
    <mergeCell ref="BA3608:BB3609"/>
    <mergeCell ref="B3610:O3611"/>
    <mergeCell ref="P3610:Q3611"/>
    <mergeCell ref="R3610:AE3611"/>
    <mergeCell ref="AF3610:AG3611"/>
    <mergeCell ref="AH3610:AU3611"/>
    <mergeCell ref="AV3610:AW3611"/>
    <mergeCell ref="BA3610:BB3611"/>
    <mergeCell ref="B3612:O3613"/>
    <mergeCell ref="P3612:Q3613"/>
    <mergeCell ref="R3612:AE3613"/>
    <mergeCell ref="AF3612:AG3613"/>
    <mergeCell ref="AH3612:AU3613"/>
    <mergeCell ref="AV3612:AW3613"/>
    <mergeCell ref="BA3612:BB3613"/>
    <mergeCell ref="B3614:O3615"/>
    <mergeCell ref="P3614:Q3615"/>
    <mergeCell ref="R3614:AE3615"/>
    <mergeCell ref="AF3614:AG3615"/>
    <mergeCell ref="AH3614:AU3615"/>
    <mergeCell ref="AV3614:AW3615"/>
    <mergeCell ref="BA3614:BB3615"/>
    <mergeCell ref="B3616:O3617"/>
    <mergeCell ref="P3616:Q3617"/>
    <mergeCell ref="R3616:AE3617"/>
    <mergeCell ref="AF3616:AG3617"/>
    <mergeCell ref="AH3616:AU3617"/>
    <mergeCell ref="AV3616:AW3617"/>
    <mergeCell ref="BA3616:BB3617"/>
    <mergeCell ref="B3618:O3619"/>
    <mergeCell ref="P3618:Q3619"/>
    <mergeCell ref="R3618:AE3619"/>
    <mergeCell ref="AF3618:AG3619"/>
    <mergeCell ref="AH3618:AU3619"/>
    <mergeCell ref="AV3618:AW3619"/>
    <mergeCell ref="BA3618:BB3619"/>
    <mergeCell ref="B3620:O3621"/>
    <mergeCell ref="P3620:Q3621"/>
    <mergeCell ref="R3620:AE3621"/>
    <mergeCell ref="AF3620:AG3621"/>
    <mergeCell ref="AH3620:AU3621"/>
    <mergeCell ref="AV3620:AW3621"/>
    <mergeCell ref="BA3620:BB3621"/>
    <mergeCell ref="B3622:O3623"/>
    <mergeCell ref="P3622:Q3623"/>
    <mergeCell ref="R3622:AE3623"/>
    <mergeCell ref="AF3622:AG3623"/>
    <mergeCell ref="AH3622:AU3623"/>
    <mergeCell ref="AV3622:AW3623"/>
    <mergeCell ref="BA3622:BB3623"/>
    <mergeCell ref="B3624:O3625"/>
    <mergeCell ref="P3624:Q3625"/>
    <mergeCell ref="R3624:AE3625"/>
    <mergeCell ref="AF3624:AG3625"/>
    <mergeCell ref="AH3624:AU3625"/>
    <mergeCell ref="AV3624:AW3625"/>
    <mergeCell ref="BA3624:BB3625"/>
    <mergeCell ref="B3626:O3627"/>
    <mergeCell ref="P3626:Q3627"/>
    <mergeCell ref="R3626:AE3627"/>
    <mergeCell ref="AF3626:AG3627"/>
    <mergeCell ref="AH3626:AU3627"/>
    <mergeCell ref="AV3626:AW3627"/>
    <mergeCell ref="BA3626:BB3627"/>
    <mergeCell ref="B3628:O3629"/>
    <mergeCell ref="P3628:Q3629"/>
    <mergeCell ref="R3628:AE3629"/>
    <mergeCell ref="AF3628:AG3629"/>
    <mergeCell ref="AH3628:AU3629"/>
    <mergeCell ref="AV3628:AW3629"/>
    <mergeCell ref="BA3628:BB3629"/>
    <mergeCell ref="B3630:O3631"/>
    <mergeCell ref="P3630:Q3631"/>
    <mergeCell ref="R3630:AE3631"/>
    <mergeCell ref="AF3630:AG3631"/>
    <mergeCell ref="AH3630:AU3631"/>
    <mergeCell ref="AV3630:AW3631"/>
    <mergeCell ref="BA3630:BB3631"/>
    <mergeCell ref="B3632:O3633"/>
    <mergeCell ref="P3632:Q3633"/>
    <mergeCell ref="R3632:AE3633"/>
    <mergeCell ref="AF3632:AG3633"/>
    <mergeCell ref="AH3632:AU3633"/>
    <mergeCell ref="AV3632:AW3633"/>
    <mergeCell ref="BA3632:BB3633"/>
    <mergeCell ref="B3634:O3635"/>
    <mergeCell ref="P3634:Q3635"/>
    <mergeCell ref="R3634:AE3635"/>
    <mergeCell ref="AF3634:AG3635"/>
    <mergeCell ref="AH3634:AU3635"/>
    <mergeCell ref="AV3634:AW3635"/>
    <mergeCell ref="BA3634:BB3635"/>
    <mergeCell ref="B3636:O3637"/>
    <mergeCell ref="P3636:Q3637"/>
    <mergeCell ref="R3636:AE3637"/>
    <mergeCell ref="AF3636:AG3637"/>
    <mergeCell ref="AH3636:AU3637"/>
    <mergeCell ref="AV3636:AW3637"/>
    <mergeCell ref="BA3636:BB3637"/>
    <mergeCell ref="B3638:O3639"/>
    <mergeCell ref="P3638:Q3639"/>
    <mergeCell ref="R3638:AE3639"/>
    <mergeCell ref="AF3638:AG3639"/>
    <mergeCell ref="AH3638:AU3639"/>
    <mergeCell ref="AV3638:AW3639"/>
    <mergeCell ref="BA3638:BB3639"/>
    <mergeCell ref="B3640:O3641"/>
    <mergeCell ref="P3640:Q3641"/>
    <mergeCell ref="R3640:AE3641"/>
    <mergeCell ref="AF3640:AG3641"/>
    <mergeCell ref="AH3640:AU3641"/>
    <mergeCell ref="AV3640:AW3641"/>
    <mergeCell ref="BA3640:BB3641"/>
    <mergeCell ref="B3642:O3643"/>
    <mergeCell ref="P3642:Q3643"/>
    <mergeCell ref="R3642:AE3643"/>
    <mergeCell ref="AF3642:AG3643"/>
    <mergeCell ref="AH3642:AU3643"/>
    <mergeCell ref="AV3642:AW3643"/>
    <mergeCell ref="BA3642:BB3643"/>
    <mergeCell ref="B3644:O3645"/>
    <mergeCell ref="P3644:Q3645"/>
    <mergeCell ref="R3644:AE3645"/>
    <mergeCell ref="AF3644:AG3645"/>
    <mergeCell ref="AH3644:AU3645"/>
    <mergeCell ref="AV3644:AW3645"/>
    <mergeCell ref="BA3644:BB3645"/>
    <mergeCell ref="B3646:O3647"/>
    <mergeCell ref="P3646:Q3647"/>
    <mergeCell ref="R3646:AE3647"/>
    <mergeCell ref="AF3646:AG3647"/>
    <mergeCell ref="AH3646:AU3647"/>
    <mergeCell ref="AV3646:AW3647"/>
    <mergeCell ref="BA3646:BB3647"/>
    <mergeCell ref="B3648:O3649"/>
    <mergeCell ref="P3648:Q3649"/>
    <mergeCell ref="R3648:AE3649"/>
    <mergeCell ref="AF3648:AG3649"/>
    <mergeCell ref="AH3648:AU3649"/>
    <mergeCell ref="AV3648:AW3649"/>
    <mergeCell ref="BA3648:BB3649"/>
    <mergeCell ref="B3650:O3651"/>
    <mergeCell ref="P3650:Q3651"/>
    <mergeCell ref="R3650:AE3651"/>
    <mergeCell ref="AF3650:AG3651"/>
    <mergeCell ref="AH3650:AU3651"/>
    <mergeCell ref="AV3650:AW3651"/>
    <mergeCell ref="BA3650:BB3651"/>
    <mergeCell ref="B3652:O3653"/>
    <mergeCell ref="P3652:Q3653"/>
    <mergeCell ref="R3652:AE3653"/>
    <mergeCell ref="AF3652:AG3653"/>
    <mergeCell ref="AH3652:AU3653"/>
    <mergeCell ref="AV3652:AW3653"/>
    <mergeCell ref="BA3652:BB3653"/>
    <mergeCell ref="B3654:O3655"/>
    <mergeCell ref="P3654:Q3655"/>
    <mergeCell ref="R3654:AE3655"/>
    <mergeCell ref="AF3654:AG3655"/>
    <mergeCell ref="AH3654:AU3655"/>
    <mergeCell ref="AV3654:AW3655"/>
    <mergeCell ref="BA3654:BB3655"/>
    <mergeCell ref="B3656:O3657"/>
    <mergeCell ref="P3656:Q3657"/>
    <mergeCell ref="R3656:AE3657"/>
    <mergeCell ref="AF3656:AG3657"/>
    <mergeCell ref="AH3656:AU3657"/>
    <mergeCell ref="AV3656:AW3657"/>
    <mergeCell ref="B3658:O3659"/>
    <mergeCell ref="P3658:Q3659"/>
    <mergeCell ref="R3658:AE3659"/>
    <mergeCell ref="AF3658:AG3659"/>
    <mergeCell ref="AH3658:AU3659"/>
    <mergeCell ref="AV3658:AW3659"/>
    <mergeCell ref="B3660:O3661"/>
    <mergeCell ref="P3660:Q3661"/>
    <mergeCell ref="R3660:AE3661"/>
    <mergeCell ref="AF3660:AG3661"/>
    <mergeCell ref="AH3660:AU3661"/>
    <mergeCell ref="AV3660:AW3661"/>
    <mergeCell ref="B3662:O3663"/>
    <mergeCell ref="P3662:Q3663"/>
    <mergeCell ref="R3662:AE3663"/>
    <mergeCell ref="AF3662:AG3663"/>
    <mergeCell ref="AH3662:AU3663"/>
    <mergeCell ref="AV3662:AW3663"/>
    <mergeCell ref="B3664:O3665"/>
    <mergeCell ref="P3664:Q3665"/>
    <mergeCell ref="R3664:AE3665"/>
    <mergeCell ref="AF3664:AG3665"/>
    <mergeCell ref="AH3664:AU3665"/>
    <mergeCell ref="AV3664:AW3665"/>
    <mergeCell ref="B3666:O3667"/>
    <mergeCell ref="P3666:Q3667"/>
    <mergeCell ref="R3666:AE3667"/>
    <mergeCell ref="AF3666:AG3667"/>
    <mergeCell ref="AH3666:AU3667"/>
    <mergeCell ref="AV3666:AW3667"/>
    <mergeCell ref="B3668:O3669"/>
    <mergeCell ref="P3668:Q3669"/>
    <mergeCell ref="R3668:AE3669"/>
    <mergeCell ref="AF3668:AG3669"/>
    <mergeCell ref="AH3668:AU3669"/>
    <mergeCell ref="AV3668:AW3669"/>
    <mergeCell ref="B3670:O3671"/>
    <mergeCell ref="P3670:Q3671"/>
    <mergeCell ref="R3670:AE3671"/>
    <mergeCell ref="AF3670:AG3671"/>
    <mergeCell ref="AH3670:AU3671"/>
    <mergeCell ref="AV3670:AW3671"/>
    <mergeCell ref="B3672:O3673"/>
    <mergeCell ref="P3672:Q3673"/>
    <mergeCell ref="R3672:AE3673"/>
    <mergeCell ref="AF3672:AG3673"/>
    <mergeCell ref="AH3672:AU3673"/>
    <mergeCell ref="AV3672:AW3673"/>
    <mergeCell ref="B3674:O3675"/>
    <mergeCell ref="P3674:Q3675"/>
    <mergeCell ref="R3674:AE3675"/>
    <mergeCell ref="AF3674:AG3675"/>
    <mergeCell ref="AH3674:AU3675"/>
    <mergeCell ref="AV3674:AW3675"/>
    <mergeCell ref="B3676:O3677"/>
    <mergeCell ref="P3676:Q3677"/>
    <mergeCell ref="R3676:AE3677"/>
    <mergeCell ref="AF3676:AG3677"/>
    <mergeCell ref="AH3676:AU3677"/>
    <mergeCell ref="AV3676:AW3677"/>
    <mergeCell ref="B3678:O3679"/>
    <mergeCell ref="P3678:Q3679"/>
    <mergeCell ref="R3678:AE3679"/>
    <mergeCell ref="AF3678:AG3679"/>
    <mergeCell ref="AH3678:AU3679"/>
    <mergeCell ref="AV3678:AW3679"/>
    <mergeCell ref="B3680:O3681"/>
    <mergeCell ref="P3680:Q3681"/>
    <mergeCell ref="R3680:AE3681"/>
    <mergeCell ref="AF3680:AG3681"/>
    <mergeCell ref="AH3680:AU3681"/>
    <mergeCell ref="AV3680:AW3681"/>
    <mergeCell ref="B3682:O3683"/>
    <mergeCell ref="P3682:Q3683"/>
    <mergeCell ref="R3682:AE3683"/>
    <mergeCell ref="AF3682:AG3683"/>
    <mergeCell ref="AH3682:AU3683"/>
    <mergeCell ref="AV3682:AW3683"/>
    <mergeCell ref="B3684:O3685"/>
    <mergeCell ref="P3684:Q3685"/>
    <mergeCell ref="R3684:AE3685"/>
    <mergeCell ref="AF3684:AG3685"/>
    <mergeCell ref="AH3684:AU3685"/>
    <mergeCell ref="AV3684:AW3685"/>
    <mergeCell ref="B3686:O3687"/>
    <mergeCell ref="P3686:Q3687"/>
    <mergeCell ref="R3686:AE3687"/>
    <mergeCell ref="AF3686:AG3687"/>
    <mergeCell ref="AH3686:AU3687"/>
    <mergeCell ref="AV3686:AW3687"/>
    <mergeCell ref="B3688:O3689"/>
    <mergeCell ref="P3688:Q3689"/>
    <mergeCell ref="R3688:AE3689"/>
    <mergeCell ref="AF3688:AG3689"/>
    <mergeCell ref="AH3688:AU3689"/>
    <mergeCell ref="AV3688:AW3689"/>
    <mergeCell ref="B3690:O3691"/>
    <mergeCell ref="P3690:Q3691"/>
    <mergeCell ref="R3690:AE3691"/>
    <mergeCell ref="AF3690:AG3691"/>
    <mergeCell ref="AH3690:AU3691"/>
    <mergeCell ref="AV3690:AW3691"/>
    <mergeCell ref="B3692:O3693"/>
    <mergeCell ref="P3692:Q3693"/>
    <mergeCell ref="R3692:AE3693"/>
    <mergeCell ref="AF3692:AG3693"/>
    <mergeCell ref="AH3692:AU3693"/>
    <mergeCell ref="AV3692:AW3693"/>
    <mergeCell ref="B3694:O3695"/>
    <mergeCell ref="P3694:Q3695"/>
    <mergeCell ref="R3694:AE3695"/>
    <mergeCell ref="AF3694:AG3695"/>
    <mergeCell ref="AH3694:AU3695"/>
    <mergeCell ref="AV3694:AW3695"/>
    <mergeCell ref="B3696:O3697"/>
    <mergeCell ref="P3696:Q3697"/>
    <mergeCell ref="R3696:AE3697"/>
    <mergeCell ref="AF3696:AG3697"/>
    <mergeCell ref="AH3696:AU3697"/>
    <mergeCell ref="AV3696:AW3697"/>
    <mergeCell ref="B3698:O3699"/>
    <mergeCell ref="P3698:Q3699"/>
    <mergeCell ref="R3698:AE3699"/>
    <mergeCell ref="AF3698:AG3699"/>
    <mergeCell ref="AH3698:AU3699"/>
    <mergeCell ref="AV3698:AW3699"/>
    <mergeCell ref="B3700:O3701"/>
    <mergeCell ref="P3700:Q3701"/>
    <mergeCell ref="R3700:AE3701"/>
    <mergeCell ref="AF3700:AG3701"/>
    <mergeCell ref="AH3700:AU3701"/>
    <mergeCell ref="AV3700:AW3701"/>
    <mergeCell ref="B3702:O3703"/>
    <mergeCell ref="P3702:Q3703"/>
    <mergeCell ref="R3702:AE3703"/>
    <mergeCell ref="AF3702:AG3703"/>
    <mergeCell ref="AH3702:AU3703"/>
    <mergeCell ref="AV3702:AW3703"/>
    <mergeCell ref="B3704:O3705"/>
    <mergeCell ref="P3704:Q3705"/>
    <mergeCell ref="R3704:AE3705"/>
    <mergeCell ref="AF3704:AG3705"/>
    <mergeCell ref="AH3704:AU3705"/>
    <mergeCell ref="AV3704:AW3705"/>
    <mergeCell ref="B3706:O3707"/>
    <mergeCell ref="P3706:Q3707"/>
    <mergeCell ref="R3706:AE3707"/>
    <mergeCell ref="AF3706:AG3707"/>
    <mergeCell ref="AH3706:AU3707"/>
    <mergeCell ref="AV3706:AW3707"/>
    <mergeCell ref="B3708:O3709"/>
    <mergeCell ref="P3708:Q3709"/>
    <mergeCell ref="R3708:AE3709"/>
    <mergeCell ref="AF3708:AG3709"/>
    <mergeCell ref="AH3708:AU3709"/>
    <mergeCell ref="AV3708:AW3709"/>
    <mergeCell ref="B3710:O3711"/>
    <mergeCell ref="P3710:Q3711"/>
    <mergeCell ref="R3710:AE3711"/>
    <mergeCell ref="AF3710:AG3711"/>
    <mergeCell ref="B121:BE137"/>
    <mergeCell ref="B1204:L1214"/>
    <mergeCell ref="B1221:BE1237"/>
    <mergeCell ref="B1249:E1258"/>
    <mergeCell ref="B1259:E1268"/>
    <mergeCell ref="B1269:E1278"/>
    <mergeCell ref="B1287:BE1301"/>
    <mergeCell ref="B1316:BE1330"/>
    <mergeCell ref="B1359:BE1373"/>
    <mergeCell ref="B1418:BE1432"/>
    <mergeCell ref="B1443:BE1457"/>
    <mergeCell ref="B1463:F1471"/>
    <mergeCell ref="B1472:F1480"/>
    <mergeCell ref="B1481:F1489"/>
    <mergeCell ref="B1490:F1498"/>
    <mergeCell ref="B1499:F1507"/>
    <mergeCell ref="B1508:F1516"/>
    <mergeCell ref="B1517:F1525"/>
    <mergeCell ref="B1526:F1534"/>
    <mergeCell ref="B1535:F1543"/>
    <mergeCell ref="B1544:F1552"/>
    <mergeCell ref="B1553:F1561"/>
    <mergeCell ref="B1562:F1570"/>
    <mergeCell ref="B1571:F1579"/>
    <mergeCell ref="B1580:F1588"/>
    <mergeCell ref="B1589:F1597"/>
    <mergeCell ref="B1598:F1606"/>
    <mergeCell ref="B1607:F1615"/>
    <mergeCell ref="B1616:F1624"/>
    <mergeCell ref="B1625:F1633"/>
    <mergeCell ref="B1634:F1642"/>
    <mergeCell ref="B1643:F1651"/>
    <mergeCell ref="B1652:F1660"/>
    <mergeCell ref="B1667:F1675"/>
    <mergeCell ref="B1691:BE1707"/>
    <mergeCell ref="B1789:BE1803"/>
    <mergeCell ref="C1942:BF1956"/>
    <mergeCell ref="C2616:BF2630"/>
    <mergeCell ref="C2688:BF2702"/>
    <mergeCell ref="B2719:BE2733"/>
    <mergeCell ref="B2855:BE2869"/>
    <mergeCell ref="B2897:BE2911"/>
  </mergeCells>
  <phoneticPr fontId="22"/>
  <pageMargins left="0.39370078740157483" right="0.11811023622047245" top="0.78740157480314965" bottom="0.78740157480314965" header="0.31496062992125984" footer="0.31496062992125984"/>
  <pageSetup paperSize="9" scale="56" fitToWidth="1" fitToHeight="0" orientation="portrait" usePrinterDefaults="1" r:id="rId1"/>
  <headerFooter>
    <oddFooter>&amp;C&amp;"HGｺﾞｼｯｸM,ﾒﾃﾞｨｳﾑ"&amp;11- &amp;P -</oddFooter>
  </headerFooter>
  <rowBreaks count="45" manualBreakCount="45">
    <brk id="75" max="58" man="1"/>
    <brk id="142" max="58" man="1"/>
    <brk id="230" max="58" man="1"/>
    <brk id="318" max="58" man="1"/>
    <brk id="406" max="58" man="1"/>
    <brk id="494" max="58" man="1"/>
    <brk id="581" max="58" man="1"/>
    <brk id="668" max="58" man="1"/>
    <brk id="755" max="58" man="1"/>
    <brk id="841" max="58" man="1"/>
    <brk id="928" max="58" man="1"/>
    <brk id="1015" max="58" man="1"/>
    <brk id="1102" max="58" man="1"/>
    <brk id="1168" max="58" man="1"/>
    <brk id="1246" max="58" man="1"/>
    <brk id="1331" max="58" man="1"/>
    <brk id="1416" max="58" man="1"/>
    <brk id="1498" max="58" man="1"/>
    <brk id="1579" max="58" man="1"/>
    <brk id="1662" max="58" man="1"/>
    <brk id="1746" max="58" man="1"/>
    <brk id="1785" max="58" man="1"/>
    <brk id="1874" max="58" man="1"/>
    <brk id="1957" max="58" man="1"/>
    <brk id="2042" max="58" man="1"/>
    <brk id="2131" max="58" man="1"/>
    <brk id="2199" max="58" man="1"/>
    <brk id="2279" max="58" man="1"/>
    <brk id="2348" max="58" man="1"/>
    <brk id="2425" max="58" man="1"/>
    <brk id="2505" max="58" man="1"/>
    <brk id="2591" max="58" man="1"/>
    <brk id="2679" max="58" man="1"/>
    <brk id="2765" max="58" man="1"/>
    <brk id="2851" max="58" man="1"/>
    <brk id="2940" max="58" man="1"/>
    <brk id="3025" max="58" man="1"/>
    <brk id="3107" max="58" man="1"/>
    <brk id="3184" max="58" man="1"/>
    <brk id="3243" max="58" man="1"/>
    <brk id="3331" max="58" man="1"/>
    <brk id="3420" max="58" man="1"/>
    <brk id="3511" max="58" man="1"/>
    <brk id="3599" max="58" man="1"/>
    <brk id="3677" max="5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12"/>
  <dimension ref="B1:J577"/>
  <sheetViews>
    <sheetView showGridLines="0" workbookViewId="0">
      <pane ySplit="4" topLeftCell="A5" activePane="bottomLeft" state="frozen"/>
      <selection pane="bottomLeft"/>
    </sheetView>
  </sheetViews>
  <sheetFormatPr defaultColWidth="3.54296875" defaultRowHeight="15"/>
  <cols>
    <col min="1" max="1" width="3.54296875" style="368"/>
    <col min="2" max="2" width="53.81640625" style="368" bestFit="1" customWidth="1"/>
    <col min="3" max="4" width="3.08984375" style="368" hidden="1" customWidth="1"/>
    <col min="5" max="5" width="6.453125" style="368" bestFit="1" customWidth="1"/>
    <col min="6" max="9" width="3.36328125" style="368" bestFit="1" customWidth="1"/>
    <col min="10" max="16384" width="3.54296875" style="368"/>
  </cols>
  <sheetData>
    <row r="1" spans="2:10">
      <c r="B1" s="369" t="s">
        <v>4152</v>
      </c>
      <c r="C1" s="371"/>
      <c r="D1" s="371"/>
    </row>
    <row r="2" spans="2:10">
      <c r="B2" s="370" t="s">
        <v>5220</v>
      </c>
      <c r="C2" s="371"/>
      <c r="D2" s="371"/>
    </row>
    <row r="3" spans="2:10">
      <c r="B3" s="381" t="s">
        <v>3603</v>
      </c>
      <c r="C3" s="371"/>
      <c r="D3" s="371"/>
      <c r="F3" s="385"/>
      <c r="G3" s="386"/>
      <c r="H3" s="386"/>
      <c r="I3" s="385"/>
      <c r="J3" s="385"/>
    </row>
    <row r="4" spans="2:10" ht="256.2">
      <c r="B4" s="374" t="s">
        <v>5828</v>
      </c>
      <c r="C4" s="372" t="s">
        <v>4822</v>
      </c>
      <c r="D4" s="372" t="s">
        <v>2992</v>
      </c>
      <c r="E4" s="374" t="s">
        <v>4588</v>
      </c>
      <c r="F4" s="382" t="s">
        <v>2083</v>
      </c>
      <c r="G4" s="374" t="s">
        <v>2879</v>
      </c>
      <c r="H4" s="374" t="s">
        <v>3195</v>
      </c>
      <c r="I4" s="375" t="s">
        <v>1278</v>
      </c>
    </row>
    <row r="5" spans="2:10">
      <c r="B5" s="356" t="s">
        <v>5221</v>
      </c>
      <c r="C5" s="356"/>
      <c r="D5" s="356" t="s">
        <v>7702</v>
      </c>
      <c r="E5" s="356" t="s">
        <v>1664</v>
      </c>
      <c r="F5" s="356"/>
      <c r="G5" s="356"/>
      <c r="H5" s="356"/>
      <c r="I5" s="356"/>
    </row>
    <row r="6" spans="2:10">
      <c r="B6" s="356" t="s">
        <v>5222</v>
      </c>
      <c r="C6" s="356"/>
      <c r="D6" s="356" t="s">
        <v>7702</v>
      </c>
      <c r="E6" s="356" t="s">
        <v>743</v>
      </c>
      <c r="F6" s="356"/>
      <c r="G6" s="356"/>
      <c r="H6" s="356"/>
      <c r="I6" s="356"/>
    </row>
    <row r="7" spans="2:10">
      <c r="B7" s="356" t="s">
        <v>494</v>
      </c>
      <c r="C7" s="356"/>
      <c r="D7" s="356" t="s">
        <v>7702</v>
      </c>
      <c r="E7" s="356" t="s">
        <v>1673</v>
      </c>
      <c r="F7" s="356"/>
      <c r="G7" s="356"/>
      <c r="H7" s="356"/>
      <c r="I7" s="356"/>
    </row>
    <row r="8" spans="2:10">
      <c r="B8" s="356" t="s">
        <v>5226</v>
      </c>
      <c r="C8" s="356"/>
      <c r="D8" s="356" t="s">
        <v>7702</v>
      </c>
      <c r="E8" s="356" t="s">
        <v>1116</v>
      </c>
      <c r="F8" s="356"/>
      <c r="G8" s="356"/>
      <c r="H8" s="356"/>
      <c r="I8" s="356"/>
    </row>
    <row r="9" spans="2:10">
      <c r="B9" s="356" t="s">
        <v>3698</v>
      </c>
      <c r="C9" s="356"/>
      <c r="D9" s="356" t="s">
        <v>7702</v>
      </c>
      <c r="E9" s="356" t="s">
        <v>1686</v>
      </c>
      <c r="F9" s="356"/>
      <c r="G9" s="356"/>
      <c r="H9" s="356"/>
      <c r="I9" s="356"/>
    </row>
    <row r="10" spans="2:10">
      <c r="B10" s="356" t="s">
        <v>1695</v>
      </c>
      <c r="C10" s="356"/>
      <c r="D10" s="356" t="s">
        <v>7702</v>
      </c>
      <c r="E10" s="356" t="s">
        <v>1691</v>
      </c>
      <c r="F10" s="356"/>
      <c r="G10" s="356"/>
      <c r="H10" s="356"/>
      <c r="I10" s="356"/>
    </row>
    <row r="11" spans="2:10">
      <c r="B11" s="356" t="s">
        <v>5227</v>
      </c>
      <c r="C11" s="356"/>
      <c r="D11" s="356" t="s">
        <v>7702</v>
      </c>
      <c r="E11" s="356" t="s">
        <v>190</v>
      </c>
      <c r="F11" s="356"/>
      <c r="G11" s="356"/>
      <c r="H11" s="356"/>
      <c r="I11" s="356"/>
    </row>
    <row r="12" spans="2:10">
      <c r="B12" s="356" t="s">
        <v>4690</v>
      </c>
      <c r="C12" s="356"/>
      <c r="D12" s="356" t="s">
        <v>7702</v>
      </c>
      <c r="E12" s="356" t="s">
        <v>1068</v>
      </c>
      <c r="F12" s="356"/>
      <c r="G12" s="356"/>
      <c r="H12" s="356"/>
      <c r="I12" s="356"/>
    </row>
    <row r="13" spans="2:10">
      <c r="B13" s="356" t="s">
        <v>4004</v>
      </c>
      <c r="C13" s="356"/>
      <c r="D13" s="356" t="s">
        <v>7702</v>
      </c>
      <c r="E13" s="356" t="s">
        <v>1702</v>
      </c>
      <c r="F13" s="356"/>
      <c r="G13" s="356"/>
      <c r="H13" s="356"/>
      <c r="I13" s="356"/>
    </row>
    <row r="14" spans="2:10">
      <c r="B14" s="356" t="s">
        <v>4761</v>
      </c>
      <c r="C14" s="356"/>
      <c r="D14" s="356" t="s">
        <v>7702</v>
      </c>
      <c r="E14" s="356" t="s">
        <v>1706</v>
      </c>
      <c r="F14" s="356"/>
      <c r="G14" s="356"/>
      <c r="H14" s="356"/>
      <c r="I14" s="356"/>
    </row>
    <row r="15" spans="2:10">
      <c r="B15" s="356" t="s">
        <v>5228</v>
      </c>
      <c r="C15" s="356"/>
      <c r="D15" s="356" t="s">
        <v>7702</v>
      </c>
      <c r="E15" s="356" t="s">
        <v>328</v>
      </c>
      <c r="F15" s="356"/>
      <c r="G15" s="356"/>
      <c r="H15" s="356"/>
      <c r="I15" s="356"/>
    </row>
    <row r="16" spans="2:10">
      <c r="B16" s="356" t="s">
        <v>3681</v>
      </c>
      <c r="C16" s="356"/>
      <c r="D16" s="356" t="s">
        <v>7702</v>
      </c>
      <c r="E16" s="356" t="s">
        <v>1707</v>
      </c>
      <c r="F16" s="356"/>
      <c r="G16" s="356"/>
      <c r="H16" s="356"/>
      <c r="I16" s="356"/>
    </row>
    <row r="17" spans="2:9">
      <c r="B17" s="356" t="s">
        <v>258</v>
      </c>
      <c r="C17" s="356"/>
      <c r="D17" s="356" t="s">
        <v>7702</v>
      </c>
      <c r="E17" s="356" t="s">
        <v>1286</v>
      </c>
      <c r="F17" s="356"/>
      <c r="G17" s="356"/>
      <c r="H17" s="356"/>
      <c r="I17" s="356"/>
    </row>
    <row r="18" spans="2:9">
      <c r="B18" s="356" t="s">
        <v>4075</v>
      </c>
      <c r="C18" s="356"/>
      <c r="D18" s="356" t="s">
        <v>7702</v>
      </c>
      <c r="E18" s="356" t="s">
        <v>1629</v>
      </c>
      <c r="F18" s="356"/>
      <c r="G18" s="356"/>
      <c r="H18" s="356"/>
      <c r="I18" s="356"/>
    </row>
    <row r="19" spans="2:9">
      <c r="B19" s="356" t="s">
        <v>1685</v>
      </c>
      <c r="C19" s="356"/>
      <c r="D19" s="356" t="s">
        <v>7702</v>
      </c>
      <c r="E19" s="356" t="s">
        <v>582</v>
      </c>
      <c r="F19" s="356"/>
      <c r="G19" s="356"/>
      <c r="H19" s="356"/>
      <c r="I19" s="356"/>
    </row>
    <row r="20" spans="2:9">
      <c r="B20" s="356" t="s">
        <v>4875</v>
      </c>
      <c r="C20" s="356"/>
      <c r="D20" s="356" t="s">
        <v>7702</v>
      </c>
      <c r="E20" s="356" t="s">
        <v>1715</v>
      </c>
      <c r="F20" s="356"/>
      <c r="G20" s="356"/>
      <c r="H20" s="356"/>
      <c r="I20" s="356"/>
    </row>
    <row r="21" spans="2:9">
      <c r="B21" s="356" t="s">
        <v>958</v>
      </c>
      <c r="C21" s="356"/>
      <c r="D21" s="356" t="s">
        <v>7702</v>
      </c>
      <c r="E21" s="356" t="s">
        <v>1018</v>
      </c>
      <c r="F21" s="356"/>
      <c r="G21" s="356"/>
      <c r="H21" s="356"/>
      <c r="I21" s="356"/>
    </row>
    <row r="22" spans="2:9">
      <c r="B22" s="356" t="s">
        <v>5229</v>
      </c>
      <c r="C22" s="356"/>
      <c r="D22" s="356" t="s">
        <v>7702</v>
      </c>
      <c r="E22" s="356" t="s">
        <v>1725</v>
      </c>
      <c r="F22" s="356"/>
      <c r="G22" s="356"/>
      <c r="H22" s="356"/>
      <c r="I22" s="356"/>
    </row>
    <row r="23" spans="2:9">
      <c r="B23" s="356" t="s">
        <v>4165</v>
      </c>
      <c r="C23" s="356"/>
      <c r="D23" s="356" t="s">
        <v>7702</v>
      </c>
      <c r="E23" s="356" t="s">
        <v>298</v>
      </c>
      <c r="F23" s="356"/>
      <c r="G23" s="356"/>
      <c r="H23" s="356"/>
      <c r="I23" s="356"/>
    </row>
    <row r="24" spans="2:9">
      <c r="B24" s="356" t="s">
        <v>684</v>
      </c>
      <c r="C24" s="356"/>
      <c r="D24" s="356" t="s">
        <v>7702</v>
      </c>
      <c r="E24" s="356" t="s">
        <v>1722</v>
      </c>
      <c r="F24" s="356"/>
      <c r="G24" s="356"/>
      <c r="H24" s="356"/>
      <c r="I24" s="356"/>
    </row>
    <row r="25" spans="2:9">
      <c r="B25" s="356" t="s">
        <v>4461</v>
      </c>
      <c r="C25" s="356"/>
      <c r="D25" s="356" t="s">
        <v>7702</v>
      </c>
      <c r="E25" s="356" t="s">
        <v>1729</v>
      </c>
      <c r="F25" s="356"/>
      <c r="G25" s="356"/>
      <c r="H25" s="356"/>
      <c r="I25" s="356"/>
    </row>
    <row r="26" spans="2:9">
      <c r="B26" s="356" t="s">
        <v>4787</v>
      </c>
      <c r="C26" s="356"/>
      <c r="D26" s="356" t="s">
        <v>7702</v>
      </c>
      <c r="E26" s="356" t="s">
        <v>1732</v>
      </c>
      <c r="F26" s="356"/>
      <c r="G26" s="356"/>
      <c r="H26" s="356"/>
      <c r="I26" s="356"/>
    </row>
    <row r="27" spans="2:9">
      <c r="B27" s="356" t="s">
        <v>5232</v>
      </c>
      <c r="C27" s="356"/>
      <c r="D27" s="356" t="s">
        <v>7702</v>
      </c>
      <c r="E27" s="356" t="s">
        <v>1735</v>
      </c>
      <c r="F27" s="356"/>
      <c r="G27" s="356"/>
      <c r="H27" s="356"/>
      <c r="I27" s="356"/>
    </row>
    <row r="28" spans="2:9">
      <c r="B28" s="356" t="s">
        <v>5647</v>
      </c>
      <c r="C28" s="356"/>
      <c r="D28" s="356" t="s">
        <v>7702</v>
      </c>
      <c r="E28" s="356" t="s">
        <v>4190</v>
      </c>
      <c r="F28" s="356"/>
      <c r="G28" s="356"/>
      <c r="H28" s="356"/>
      <c r="I28" s="356"/>
    </row>
    <row r="29" spans="2:9">
      <c r="B29" s="356" t="s">
        <v>7287</v>
      </c>
      <c r="C29" s="356"/>
      <c r="D29" s="356" t="s">
        <v>7702</v>
      </c>
      <c r="E29" s="356" t="s">
        <v>5092</v>
      </c>
      <c r="F29" s="356"/>
      <c r="G29" s="356"/>
      <c r="H29" s="356"/>
      <c r="I29" s="356"/>
    </row>
    <row r="30" spans="2:9">
      <c r="B30" s="356" t="s">
        <v>625</v>
      </c>
      <c r="C30" s="356"/>
      <c r="D30" s="356" t="s">
        <v>7702</v>
      </c>
      <c r="E30" s="356" t="s">
        <v>4913</v>
      </c>
      <c r="F30" s="356"/>
      <c r="G30" s="356"/>
      <c r="H30" s="356"/>
      <c r="I30" s="356"/>
    </row>
    <row r="31" spans="2:9">
      <c r="B31" s="356" t="s">
        <v>5118</v>
      </c>
      <c r="C31" s="356"/>
      <c r="D31" s="356" t="s">
        <v>7702</v>
      </c>
      <c r="E31" s="356" t="s">
        <v>4431</v>
      </c>
      <c r="F31" s="356"/>
      <c r="G31" s="356"/>
      <c r="H31" s="356"/>
      <c r="I31" s="356"/>
    </row>
    <row r="32" spans="2:9">
      <c r="B32" s="356" t="s">
        <v>5234</v>
      </c>
      <c r="C32" s="356"/>
      <c r="D32" s="356" t="s">
        <v>7702</v>
      </c>
      <c r="E32" s="356" t="s">
        <v>5233</v>
      </c>
      <c r="F32" s="356"/>
      <c r="G32" s="356"/>
      <c r="H32" s="356"/>
      <c r="I32" s="356"/>
    </row>
    <row r="33" spans="2:9">
      <c r="B33" s="356" t="s">
        <v>3889</v>
      </c>
      <c r="C33" s="356"/>
      <c r="D33" s="356" t="s">
        <v>7702</v>
      </c>
      <c r="E33" s="356" t="s">
        <v>5236</v>
      </c>
      <c r="F33" s="356"/>
      <c r="G33" s="356"/>
      <c r="H33" s="356"/>
      <c r="I33" s="356"/>
    </row>
    <row r="34" spans="2:9">
      <c r="B34" s="356" t="s">
        <v>5238</v>
      </c>
      <c r="C34" s="356"/>
      <c r="D34" s="356" t="s">
        <v>7702</v>
      </c>
      <c r="E34" s="356" t="s">
        <v>2768</v>
      </c>
      <c r="F34" s="356"/>
      <c r="G34" s="356"/>
      <c r="H34" s="356"/>
      <c r="I34" s="356"/>
    </row>
    <row r="35" spans="2:9">
      <c r="B35" s="356" t="s">
        <v>5800</v>
      </c>
      <c r="C35" s="356"/>
      <c r="D35" s="356" t="s">
        <v>7702</v>
      </c>
      <c r="E35" s="356" t="s">
        <v>5205</v>
      </c>
      <c r="F35" s="356"/>
      <c r="G35" s="356"/>
      <c r="H35" s="356"/>
      <c r="I35" s="356"/>
    </row>
    <row r="36" spans="2:9">
      <c r="B36" s="356" t="s">
        <v>5238</v>
      </c>
      <c r="C36" s="356"/>
      <c r="D36" s="356" t="s">
        <v>7702</v>
      </c>
      <c r="E36" s="356" t="s">
        <v>5239</v>
      </c>
      <c r="F36" s="356"/>
      <c r="G36" s="356"/>
      <c r="H36" s="356"/>
      <c r="I36" s="356"/>
    </row>
    <row r="37" spans="2:9">
      <c r="B37" s="356" t="s">
        <v>5241</v>
      </c>
      <c r="C37" s="356"/>
      <c r="D37" s="356" t="s">
        <v>7702</v>
      </c>
      <c r="E37" s="356" t="s">
        <v>5240</v>
      </c>
      <c r="F37" s="356"/>
      <c r="G37" s="356"/>
      <c r="H37" s="356"/>
      <c r="I37" s="356"/>
    </row>
    <row r="38" spans="2:9">
      <c r="B38" s="356" t="s">
        <v>5241</v>
      </c>
      <c r="C38" s="356"/>
      <c r="D38" s="356" t="s">
        <v>7702</v>
      </c>
      <c r="E38" s="356" t="s">
        <v>1880</v>
      </c>
      <c r="F38" s="356"/>
      <c r="G38" s="356"/>
      <c r="H38" s="356"/>
      <c r="I38" s="356"/>
    </row>
    <row r="39" spans="2:9">
      <c r="B39" s="356" t="s">
        <v>7347</v>
      </c>
      <c r="C39" s="356"/>
      <c r="D39" s="356" t="s">
        <v>7702</v>
      </c>
      <c r="E39" s="356" t="s">
        <v>7348</v>
      </c>
      <c r="F39" s="356"/>
      <c r="G39" s="356"/>
      <c r="H39" s="356"/>
      <c r="I39" s="356"/>
    </row>
    <row r="40" spans="2:9">
      <c r="B40" s="356" t="s">
        <v>7288</v>
      </c>
      <c r="C40" s="356"/>
      <c r="D40" s="356" t="s">
        <v>7702</v>
      </c>
      <c r="E40" s="356" t="s">
        <v>5242</v>
      </c>
      <c r="F40" s="356"/>
      <c r="G40" s="356"/>
      <c r="H40" s="356"/>
      <c r="I40" s="356"/>
    </row>
    <row r="41" spans="2:9">
      <c r="B41" s="356" t="s">
        <v>3463</v>
      </c>
      <c r="C41" s="356"/>
      <c r="D41" s="356" t="s">
        <v>7702</v>
      </c>
      <c r="E41" s="356" t="s">
        <v>5243</v>
      </c>
      <c r="F41" s="356"/>
      <c r="G41" s="356"/>
      <c r="H41" s="356"/>
      <c r="I41" s="356"/>
    </row>
    <row r="42" spans="2:9">
      <c r="B42" s="356" t="s">
        <v>7289</v>
      </c>
      <c r="C42" s="356"/>
      <c r="D42" s="356" t="s">
        <v>7702</v>
      </c>
      <c r="E42" s="356" t="s">
        <v>4619</v>
      </c>
      <c r="F42" s="356"/>
      <c r="G42" s="356"/>
      <c r="H42" s="356"/>
      <c r="I42" s="356"/>
    </row>
    <row r="43" spans="2:9">
      <c r="B43" s="356" t="s">
        <v>7144</v>
      </c>
      <c r="C43" s="356"/>
      <c r="D43" s="356" t="s">
        <v>7702</v>
      </c>
      <c r="E43" s="356" t="s">
        <v>2147</v>
      </c>
      <c r="F43" s="356"/>
      <c r="G43" s="356"/>
      <c r="H43" s="356"/>
      <c r="I43" s="356"/>
    </row>
    <row r="44" spans="2:9">
      <c r="B44" s="356" t="s">
        <v>3834</v>
      </c>
      <c r="C44" s="356"/>
      <c r="D44" s="356" t="s">
        <v>7702</v>
      </c>
      <c r="E44" s="356" t="s">
        <v>5244</v>
      </c>
      <c r="F44" s="356"/>
      <c r="G44" s="356"/>
      <c r="H44" s="356"/>
      <c r="I44" s="356"/>
    </row>
    <row r="45" spans="2:9">
      <c r="B45" s="356" t="s">
        <v>3145</v>
      </c>
      <c r="C45" s="356"/>
      <c r="D45" s="356" t="s">
        <v>7702</v>
      </c>
      <c r="E45" s="356" t="s">
        <v>4044</v>
      </c>
      <c r="F45" s="356"/>
      <c r="G45" s="356"/>
      <c r="H45" s="356"/>
      <c r="I45" s="356"/>
    </row>
    <row r="46" spans="2:9">
      <c r="B46" s="356" t="s">
        <v>1945</v>
      </c>
      <c r="C46" s="356"/>
      <c r="D46" s="356" t="s">
        <v>7702</v>
      </c>
      <c r="E46" s="356" t="s">
        <v>5246</v>
      </c>
      <c r="F46" s="356"/>
      <c r="G46" s="356"/>
      <c r="H46" s="356"/>
      <c r="I46" s="356"/>
    </row>
    <row r="47" spans="2:9">
      <c r="B47" s="356" t="s">
        <v>4302</v>
      </c>
      <c r="C47" s="356"/>
      <c r="D47" s="356" t="s">
        <v>7702</v>
      </c>
      <c r="E47" s="356" t="s">
        <v>330</v>
      </c>
      <c r="F47" s="356"/>
      <c r="G47" s="356"/>
      <c r="H47" s="356"/>
      <c r="I47" s="356"/>
    </row>
    <row r="48" spans="2:9">
      <c r="B48" s="356" t="s">
        <v>5249</v>
      </c>
      <c r="C48" s="356"/>
      <c r="D48" s="356" t="s">
        <v>7702</v>
      </c>
      <c r="E48" s="356" t="s">
        <v>5248</v>
      </c>
      <c r="F48" s="356"/>
      <c r="G48" s="356"/>
      <c r="H48" s="356"/>
      <c r="I48" s="356"/>
    </row>
    <row r="49" spans="2:9">
      <c r="B49" s="356" t="s">
        <v>849</v>
      </c>
      <c r="C49" s="356"/>
      <c r="D49" s="356" t="s">
        <v>7702</v>
      </c>
      <c r="E49" s="356" t="s">
        <v>2346</v>
      </c>
      <c r="F49" s="356"/>
      <c r="G49" s="356"/>
      <c r="H49" s="356"/>
      <c r="I49" s="356"/>
    </row>
    <row r="50" spans="2:9">
      <c r="B50" s="356" t="s">
        <v>317</v>
      </c>
      <c r="C50" s="356"/>
      <c r="D50" s="356" t="s">
        <v>7702</v>
      </c>
      <c r="E50" s="356" t="s">
        <v>3524</v>
      </c>
      <c r="F50" s="356"/>
      <c r="G50" s="356"/>
      <c r="H50" s="356"/>
      <c r="I50" s="356"/>
    </row>
    <row r="51" spans="2:9">
      <c r="B51" s="356" t="s">
        <v>5250</v>
      </c>
      <c r="C51" s="356"/>
      <c r="D51" s="356" t="s">
        <v>7702</v>
      </c>
      <c r="E51" s="356" t="s">
        <v>199</v>
      </c>
      <c r="F51" s="356"/>
      <c r="G51" s="356"/>
      <c r="H51" s="356"/>
      <c r="I51" s="356"/>
    </row>
    <row r="52" spans="2:9">
      <c r="B52" s="356" t="s">
        <v>5555</v>
      </c>
      <c r="C52" s="356"/>
      <c r="D52" s="356" t="s">
        <v>7702</v>
      </c>
      <c r="E52" s="356" t="s">
        <v>5251</v>
      </c>
      <c r="F52" s="356"/>
      <c r="G52" s="356"/>
      <c r="H52" s="356"/>
      <c r="I52" s="356"/>
    </row>
    <row r="53" spans="2:9">
      <c r="B53" s="356" t="s">
        <v>5253</v>
      </c>
      <c r="C53" s="356"/>
      <c r="D53" s="356" t="s">
        <v>7702</v>
      </c>
      <c r="E53" s="356" t="s">
        <v>5252</v>
      </c>
      <c r="F53" s="356"/>
      <c r="G53" s="356"/>
      <c r="H53" s="356"/>
      <c r="I53" s="356"/>
    </row>
    <row r="54" spans="2:9">
      <c r="B54" s="356" t="s">
        <v>1325</v>
      </c>
      <c r="C54" s="356"/>
      <c r="D54" s="356" t="s">
        <v>7702</v>
      </c>
      <c r="E54" s="356" t="s">
        <v>96</v>
      </c>
      <c r="F54" s="356"/>
      <c r="G54" s="356"/>
      <c r="H54" s="356"/>
      <c r="I54" s="356"/>
    </row>
    <row r="55" spans="2:9">
      <c r="B55" s="356" t="s">
        <v>2136</v>
      </c>
      <c r="C55" s="356"/>
      <c r="D55" s="356" t="s">
        <v>7702</v>
      </c>
      <c r="E55" s="356" t="s">
        <v>5254</v>
      </c>
      <c r="F55" s="356"/>
      <c r="G55" s="356"/>
      <c r="H55" s="356"/>
      <c r="I55" s="356"/>
    </row>
    <row r="56" spans="2:9">
      <c r="B56" s="356" t="s">
        <v>4779</v>
      </c>
      <c r="C56" s="356"/>
      <c r="D56" s="356" t="s">
        <v>7702</v>
      </c>
      <c r="E56" s="356" t="s">
        <v>1334</v>
      </c>
      <c r="F56" s="356"/>
      <c r="G56" s="356"/>
      <c r="H56" s="356"/>
      <c r="I56" s="356"/>
    </row>
    <row r="57" spans="2:9">
      <c r="B57" s="356" t="s">
        <v>4351</v>
      </c>
      <c r="C57" s="356"/>
      <c r="D57" s="356" t="s">
        <v>7702</v>
      </c>
      <c r="E57" s="356" t="s">
        <v>5256</v>
      </c>
      <c r="F57" s="356"/>
      <c r="G57" s="356"/>
      <c r="H57" s="356"/>
      <c r="I57" s="356"/>
    </row>
    <row r="58" spans="2:9">
      <c r="B58" s="356" t="s">
        <v>5257</v>
      </c>
      <c r="C58" s="356"/>
      <c r="D58" s="356" t="s">
        <v>7702</v>
      </c>
      <c r="E58" s="356" t="s">
        <v>4992</v>
      </c>
      <c r="F58" s="356"/>
      <c r="G58" s="356"/>
      <c r="H58" s="356"/>
      <c r="I58" s="356"/>
    </row>
    <row r="59" spans="2:9">
      <c r="B59" s="356" t="s">
        <v>5257</v>
      </c>
      <c r="C59" s="356"/>
      <c r="D59" s="356" t="s">
        <v>7702</v>
      </c>
      <c r="E59" s="356" t="s">
        <v>5258</v>
      </c>
      <c r="F59" s="356"/>
      <c r="G59" s="356"/>
      <c r="H59" s="356"/>
      <c r="I59" s="356"/>
    </row>
    <row r="60" spans="2:9">
      <c r="B60" s="356" t="s">
        <v>5260</v>
      </c>
      <c r="C60" s="356"/>
      <c r="D60" s="356" t="s">
        <v>7702</v>
      </c>
      <c r="E60" s="356" t="s">
        <v>5259</v>
      </c>
      <c r="F60" s="356"/>
      <c r="G60" s="356"/>
      <c r="H60" s="356"/>
      <c r="I60" s="356"/>
    </row>
    <row r="61" spans="2:9">
      <c r="B61" s="356" t="s">
        <v>5261</v>
      </c>
      <c r="C61" s="356"/>
      <c r="D61" s="356" t="s">
        <v>7702</v>
      </c>
      <c r="E61" s="356" t="s">
        <v>114</v>
      </c>
      <c r="F61" s="356"/>
      <c r="G61" s="356"/>
      <c r="H61" s="356"/>
      <c r="I61" s="356"/>
    </row>
    <row r="62" spans="2:9">
      <c r="B62" s="356" t="s">
        <v>5267</v>
      </c>
      <c r="C62" s="356"/>
      <c r="D62" s="356" t="s">
        <v>7702</v>
      </c>
      <c r="E62" s="356" t="s">
        <v>5266</v>
      </c>
      <c r="F62" s="356"/>
      <c r="G62" s="356"/>
      <c r="H62" s="356"/>
      <c r="I62" s="356"/>
    </row>
    <row r="63" spans="2:9">
      <c r="B63" s="356" t="s">
        <v>608</v>
      </c>
      <c r="C63" s="356"/>
      <c r="D63" s="356" t="s">
        <v>7702</v>
      </c>
      <c r="E63" s="356" t="s">
        <v>5271</v>
      </c>
      <c r="F63" s="356"/>
      <c r="G63" s="356"/>
      <c r="H63" s="356"/>
      <c r="I63" s="356"/>
    </row>
    <row r="64" spans="2:9">
      <c r="B64" s="356" t="s">
        <v>4178</v>
      </c>
      <c r="C64" s="356"/>
      <c r="D64" s="356" t="s">
        <v>7702</v>
      </c>
      <c r="E64" s="356" t="s">
        <v>5072</v>
      </c>
      <c r="F64" s="356"/>
      <c r="G64" s="356"/>
      <c r="H64" s="356"/>
      <c r="I64" s="356"/>
    </row>
    <row r="65" spans="2:9">
      <c r="B65" s="356" t="s">
        <v>4178</v>
      </c>
      <c r="C65" s="356"/>
      <c r="D65" s="356" t="s">
        <v>7702</v>
      </c>
      <c r="E65" s="356" t="s">
        <v>1381</v>
      </c>
      <c r="F65" s="356"/>
      <c r="G65" s="356"/>
      <c r="H65" s="356"/>
      <c r="I65" s="356"/>
    </row>
    <row r="66" spans="2:9">
      <c r="B66" s="356" t="s">
        <v>5272</v>
      </c>
      <c r="C66" s="356"/>
      <c r="D66" s="356" t="s">
        <v>7702</v>
      </c>
      <c r="E66" s="356" t="s">
        <v>1542</v>
      </c>
      <c r="F66" s="356"/>
      <c r="G66" s="356"/>
      <c r="H66" s="356"/>
      <c r="I66" s="356"/>
    </row>
    <row r="67" spans="2:9">
      <c r="B67" s="356" t="s">
        <v>3278</v>
      </c>
      <c r="C67" s="356"/>
      <c r="D67" s="356" t="s">
        <v>7702</v>
      </c>
      <c r="E67" s="356" t="s">
        <v>2736</v>
      </c>
      <c r="F67" s="356"/>
      <c r="G67" s="356"/>
      <c r="H67" s="356"/>
      <c r="I67" s="356"/>
    </row>
    <row r="68" spans="2:9">
      <c r="B68" s="356" t="s">
        <v>5350</v>
      </c>
      <c r="C68" s="356"/>
      <c r="D68" s="356" t="s">
        <v>7702</v>
      </c>
      <c r="E68" s="356" t="s">
        <v>5016</v>
      </c>
      <c r="F68" s="356"/>
      <c r="G68" s="356"/>
      <c r="H68" s="356"/>
      <c r="I68" s="356"/>
    </row>
    <row r="69" spans="2:9">
      <c r="B69" s="356" t="s">
        <v>7290</v>
      </c>
      <c r="C69" s="356"/>
      <c r="D69" s="356" t="s">
        <v>7702</v>
      </c>
      <c r="E69" s="356" t="s">
        <v>4569</v>
      </c>
      <c r="F69" s="356"/>
      <c r="G69" s="356"/>
      <c r="H69" s="356"/>
      <c r="I69" s="356"/>
    </row>
    <row r="70" spans="2:9">
      <c r="B70" s="356" t="s">
        <v>7291</v>
      </c>
      <c r="C70" s="356"/>
      <c r="D70" s="356" t="s">
        <v>7702</v>
      </c>
      <c r="E70" s="356" t="s">
        <v>4415</v>
      </c>
      <c r="F70" s="356"/>
      <c r="G70" s="356"/>
      <c r="H70" s="356"/>
      <c r="I70" s="356"/>
    </row>
    <row r="71" spans="2:9">
      <c r="B71" s="356" t="s">
        <v>5274</v>
      </c>
      <c r="C71" s="356"/>
      <c r="D71" s="356" t="s">
        <v>7702</v>
      </c>
      <c r="E71" s="356" t="s">
        <v>5273</v>
      </c>
      <c r="F71" s="356"/>
      <c r="G71" s="356"/>
      <c r="H71" s="356"/>
      <c r="I71" s="356"/>
    </row>
    <row r="72" spans="2:9">
      <c r="B72" s="356" t="s">
        <v>5274</v>
      </c>
      <c r="C72" s="356"/>
      <c r="D72" s="356" t="s">
        <v>7702</v>
      </c>
      <c r="E72" s="356" t="s">
        <v>352</v>
      </c>
      <c r="F72" s="356"/>
      <c r="G72" s="356"/>
      <c r="H72" s="356"/>
      <c r="I72" s="356"/>
    </row>
    <row r="73" spans="2:9">
      <c r="B73" s="356" t="s">
        <v>5274</v>
      </c>
      <c r="C73" s="356"/>
      <c r="D73" s="356" t="s">
        <v>7702</v>
      </c>
      <c r="E73" s="356" t="s">
        <v>2719</v>
      </c>
      <c r="F73" s="356"/>
      <c r="G73" s="356"/>
      <c r="H73" s="356"/>
      <c r="I73" s="356"/>
    </row>
    <row r="74" spans="2:9">
      <c r="B74" s="356" t="s">
        <v>5277</v>
      </c>
      <c r="C74" s="356"/>
      <c r="D74" s="356" t="s">
        <v>7702</v>
      </c>
      <c r="E74" s="356" t="s">
        <v>4295</v>
      </c>
      <c r="F74" s="356"/>
      <c r="G74" s="356"/>
      <c r="H74" s="356"/>
      <c r="I74" s="356"/>
    </row>
    <row r="75" spans="2:9">
      <c r="B75" s="356" t="s">
        <v>5277</v>
      </c>
      <c r="C75" s="356"/>
      <c r="D75" s="356" t="s">
        <v>7702</v>
      </c>
      <c r="E75" s="356" t="s">
        <v>5278</v>
      </c>
      <c r="F75" s="356"/>
      <c r="G75" s="356"/>
      <c r="H75" s="356"/>
      <c r="I75" s="356"/>
    </row>
    <row r="76" spans="2:9">
      <c r="B76" s="356" t="s">
        <v>3737</v>
      </c>
      <c r="C76" s="356"/>
      <c r="D76" s="356" t="s">
        <v>7702</v>
      </c>
      <c r="E76" s="356" t="s">
        <v>3685</v>
      </c>
      <c r="F76" s="356"/>
      <c r="G76" s="356"/>
      <c r="H76" s="356"/>
      <c r="I76" s="356"/>
    </row>
    <row r="77" spans="2:9">
      <c r="B77" s="356" t="s">
        <v>988</v>
      </c>
      <c r="C77" s="356"/>
      <c r="D77" s="356" t="s">
        <v>7702</v>
      </c>
      <c r="E77" s="356" t="s">
        <v>5281</v>
      </c>
      <c r="F77" s="356"/>
      <c r="G77" s="356"/>
      <c r="H77" s="356"/>
      <c r="I77" s="356"/>
    </row>
    <row r="78" spans="2:9">
      <c r="B78" s="356" t="s">
        <v>988</v>
      </c>
      <c r="C78" s="356"/>
      <c r="D78" s="356" t="s">
        <v>7702</v>
      </c>
      <c r="E78" s="356" t="s">
        <v>5283</v>
      </c>
      <c r="F78" s="356"/>
      <c r="G78" s="356"/>
      <c r="H78" s="356"/>
      <c r="I78" s="356"/>
    </row>
    <row r="79" spans="2:9">
      <c r="B79" s="356" t="s">
        <v>2954</v>
      </c>
      <c r="C79" s="356"/>
      <c r="D79" s="356" t="s">
        <v>7702</v>
      </c>
      <c r="E79" s="356" t="s">
        <v>5285</v>
      </c>
      <c r="F79" s="356"/>
      <c r="G79" s="356"/>
      <c r="H79" s="356"/>
      <c r="I79" s="356"/>
    </row>
    <row r="80" spans="2:9">
      <c r="B80" s="356" t="s">
        <v>4120</v>
      </c>
      <c r="C80" s="356"/>
      <c r="D80" s="356" t="s">
        <v>7702</v>
      </c>
      <c r="E80" s="356" t="s">
        <v>2494</v>
      </c>
      <c r="F80" s="356"/>
      <c r="G80" s="356"/>
      <c r="H80" s="356"/>
      <c r="I80" s="356"/>
    </row>
    <row r="81" spans="2:9">
      <c r="B81" s="356" t="s">
        <v>4120</v>
      </c>
      <c r="C81" s="356"/>
      <c r="D81" s="356" t="s">
        <v>7702</v>
      </c>
      <c r="E81" s="356" t="s">
        <v>2307</v>
      </c>
      <c r="F81" s="356"/>
      <c r="G81" s="356"/>
      <c r="H81" s="356"/>
      <c r="I81" s="356"/>
    </row>
    <row r="82" spans="2:9">
      <c r="B82" s="356" t="s">
        <v>5287</v>
      </c>
      <c r="C82" s="356"/>
      <c r="D82" s="356" t="s">
        <v>7702</v>
      </c>
      <c r="E82" s="356" t="s">
        <v>762</v>
      </c>
      <c r="F82" s="356"/>
      <c r="G82" s="356"/>
      <c r="H82" s="356"/>
      <c r="I82" s="356"/>
    </row>
    <row r="83" spans="2:9">
      <c r="B83" s="356" t="s">
        <v>3937</v>
      </c>
      <c r="C83" s="356"/>
      <c r="D83" s="356" t="s">
        <v>7702</v>
      </c>
      <c r="E83" s="356" t="s">
        <v>5288</v>
      </c>
      <c r="F83" s="356"/>
      <c r="G83" s="356"/>
      <c r="H83" s="356"/>
      <c r="I83" s="356"/>
    </row>
    <row r="84" spans="2:9">
      <c r="B84" s="356" t="s">
        <v>3937</v>
      </c>
      <c r="C84" s="356"/>
      <c r="D84" s="356" t="s">
        <v>7702</v>
      </c>
      <c r="E84" s="356" t="s">
        <v>4615</v>
      </c>
      <c r="F84" s="356"/>
      <c r="G84" s="356"/>
      <c r="H84" s="356"/>
      <c r="I84" s="356"/>
    </row>
    <row r="85" spans="2:9">
      <c r="B85" s="356" t="s">
        <v>3937</v>
      </c>
      <c r="C85" s="356"/>
      <c r="D85" s="356" t="s">
        <v>7702</v>
      </c>
      <c r="E85" s="356" t="s">
        <v>5290</v>
      </c>
      <c r="F85" s="356"/>
      <c r="G85" s="356"/>
      <c r="H85" s="356"/>
      <c r="I85" s="356"/>
    </row>
    <row r="86" spans="2:9">
      <c r="B86" s="356" t="s">
        <v>3875</v>
      </c>
      <c r="C86" s="356"/>
      <c r="D86" s="356" t="s">
        <v>7702</v>
      </c>
      <c r="E86" s="356" t="s">
        <v>2</v>
      </c>
      <c r="F86" s="356"/>
      <c r="G86" s="356"/>
      <c r="H86" s="356"/>
      <c r="I86" s="356"/>
    </row>
    <row r="87" spans="2:9">
      <c r="B87" s="356" t="s">
        <v>4023</v>
      </c>
      <c r="C87" s="356"/>
      <c r="D87" s="356" t="s">
        <v>7702</v>
      </c>
      <c r="E87" s="356" t="s">
        <v>5292</v>
      </c>
      <c r="F87" s="356"/>
      <c r="G87" s="356"/>
      <c r="H87" s="356"/>
      <c r="I87" s="356"/>
    </row>
    <row r="88" spans="2:9">
      <c r="B88" s="356" t="s">
        <v>874</v>
      </c>
      <c r="C88" s="356"/>
      <c r="D88" s="356" t="s">
        <v>7702</v>
      </c>
      <c r="E88" s="356" t="s">
        <v>4481</v>
      </c>
      <c r="F88" s="356"/>
      <c r="G88" s="356"/>
      <c r="H88" s="356"/>
      <c r="I88" s="356"/>
    </row>
    <row r="89" spans="2:9">
      <c r="B89" s="356" t="s">
        <v>967</v>
      </c>
      <c r="C89" s="356"/>
      <c r="D89" s="356" t="s">
        <v>7702</v>
      </c>
      <c r="E89" s="356" t="s">
        <v>5294</v>
      </c>
      <c r="F89" s="356"/>
      <c r="G89" s="356"/>
      <c r="H89" s="356"/>
      <c r="I89" s="356"/>
    </row>
    <row r="90" spans="2:9">
      <c r="B90" s="356" t="s">
        <v>4492</v>
      </c>
      <c r="C90" s="356"/>
      <c r="D90" s="356" t="s">
        <v>7702</v>
      </c>
      <c r="E90" s="356" t="s">
        <v>5178</v>
      </c>
      <c r="F90" s="356"/>
      <c r="G90" s="356"/>
      <c r="H90" s="356"/>
      <c r="I90" s="356"/>
    </row>
    <row r="91" spans="2:9">
      <c r="B91" s="356" t="s">
        <v>595</v>
      </c>
      <c r="C91" s="356"/>
      <c r="D91" s="356" t="s">
        <v>7702</v>
      </c>
      <c r="E91" s="356" t="s">
        <v>5138</v>
      </c>
      <c r="F91" s="356"/>
      <c r="G91" s="356"/>
      <c r="H91" s="356"/>
      <c r="I91" s="356"/>
    </row>
    <row r="92" spans="2:9">
      <c r="B92" s="356" t="s">
        <v>5611</v>
      </c>
      <c r="C92" s="356"/>
      <c r="D92" s="356" t="s">
        <v>7702</v>
      </c>
      <c r="E92" s="356" t="s">
        <v>5296</v>
      </c>
      <c r="F92" s="356"/>
      <c r="G92" s="356"/>
      <c r="H92" s="356"/>
      <c r="I92" s="356"/>
    </row>
    <row r="93" spans="2:9">
      <c r="B93" s="356" t="s">
        <v>1704</v>
      </c>
      <c r="C93" s="356"/>
      <c r="D93" s="356" t="s">
        <v>7702</v>
      </c>
      <c r="E93" s="356" t="s">
        <v>1314</v>
      </c>
      <c r="F93" s="356"/>
      <c r="G93" s="356"/>
      <c r="H93" s="356"/>
      <c r="I93" s="356"/>
    </row>
    <row r="94" spans="2:9">
      <c r="B94" s="356" t="s">
        <v>126</v>
      </c>
      <c r="C94" s="356"/>
      <c r="D94" s="356" t="s">
        <v>7702</v>
      </c>
      <c r="E94" s="356" t="s">
        <v>4393</v>
      </c>
      <c r="F94" s="356"/>
      <c r="G94" s="356"/>
      <c r="H94" s="356"/>
      <c r="I94" s="356"/>
    </row>
    <row r="95" spans="2:9">
      <c r="B95" s="356" t="s">
        <v>7292</v>
      </c>
      <c r="C95" s="356"/>
      <c r="D95" s="356" t="s">
        <v>7702</v>
      </c>
      <c r="E95" s="356" t="s">
        <v>1932</v>
      </c>
      <c r="F95" s="356"/>
      <c r="G95" s="356"/>
      <c r="H95" s="356"/>
      <c r="I95" s="356"/>
    </row>
    <row r="96" spans="2:9">
      <c r="B96" s="356" t="s">
        <v>7294</v>
      </c>
      <c r="C96" s="356"/>
      <c r="D96" s="356" t="s">
        <v>7702</v>
      </c>
      <c r="E96" s="356" t="s">
        <v>2887</v>
      </c>
      <c r="F96" s="356"/>
      <c r="G96" s="356"/>
      <c r="H96" s="356"/>
      <c r="I96" s="356"/>
    </row>
    <row r="97" spans="2:9">
      <c r="B97" s="356" t="s">
        <v>7296</v>
      </c>
      <c r="C97" s="356"/>
      <c r="D97" s="356" t="s">
        <v>7702</v>
      </c>
      <c r="E97" s="356" t="s">
        <v>2568</v>
      </c>
      <c r="F97" s="356"/>
      <c r="G97" s="356"/>
      <c r="H97" s="356"/>
      <c r="I97" s="356"/>
    </row>
    <row r="98" spans="2:9">
      <c r="B98" s="356" t="s">
        <v>772</v>
      </c>
      <c r="C98" s="356"/>
      <c r="D98" s="356" t="s">
        <v>7702</v>
      </c>
      <c r="E98" s="356" t="s">
        <v>5298</v>
      </c>
      <c r="F98" s="356"/>
      <c r="G98" s="356"/>
      <c r="H98" s="356"/>
      <c r="I98" s="356"/>
    </row>
    <row r="99" spans="2:9">
      <c r="B99" s="356" t="s">
        <v>5216</v>
      </c>
      <c r="C99" s="356"/>
      <c r="D99" s="356" t="s">
        <v>7702</v>
      </c>
      <c r="E99" s="356" t="s">
        <v>5299</v>
      </c>
      <c r="F99" s="356"/>
      <c r="G99" s="356"/>
      <c r="H99" s="356"/>
      <c r="I99" s="356"/>
    </row>
    <row r="100" spans="2:9">
      <c r="B100" s="356" t="s">
        <v>5216</v>
      </c>
      <c r="C100" s="356"/>
      <c r="D100" s="356" t="s">
        <v>7702</v>
      </c>
      <c r="E100" s="356" t="s">
        <v>3188</v>
      </c>
      <c r="F100" s="356"/>
      <c r="G100" s="356"/>
      <c r="H100" s="356"/>
      <c r="I100" s="356"/>
    </row>
    <row r="101" spans="2:9">
      <c r="B101" s="356" t="s">
        <v>1312</v>
      </c>
      <c r="C101" s="356"/>
      <c r="D101" s="356" t="s">
        <v>7702</v>
      </c>
      <c r="E101" s="356" t="s">
        <v>5300</v>
      </c>
      <c r="F101" s="356"/>
      <c r="G101" s="356"/>
      <c r="H101" s="356"/>
      <c r="I101" s="356"/>
    </row>
    <row r="102" spans="2:9">
      <c r="B102" s="356" t="s">
        <v>5216</v>
      </c>
      <c r="C102" s="356"/>
      <c r="D102" s="356" t="s">
        <v>7702</v>
      </c>
      <c r="E102" s="356" t="s">
        <v>5262</v>
      </c>
      <c r="F102" s="356"/>
      <c r="G102" s="356"/>
      <c r="H102" s="356"/>
      <c r="I102" s="356"/>
    </row>
    <row r="103" spans="2:9">
      <c r="B103" s="356" t="s">
        <v>7011</v>
      </c>
      <c r="C103" s="356"/>
      <c r="D103" s="356" t="s">
        <v>7702</v>
      </c>
      <c r="E103" s="356" t="s">
        <v>1840</v>
      </c>
      <c r="F103" s="356"/>
      <c r="G103" s="356"/>
      <c r="H103" s="356"/>
      <c r="I103" s="356"/>
    </row>
    <row r="104" spans="2:9">
      <c r="B104" s="356" t="s">
        <v>5301</v>
      </c>
      <c r="C104" s="356"/>
      <c r="D104" s="356" t="s">
        <v>7702</v>
      </c>
      <c r="E104" s="356" t="s">
        <v>1152</v>
      </c>
      <c r="F104" s="356"/>
      <c r="G104" s="356"/>
      <c r="H104" s="356"/>
      <c r="I104" s="356"/>
    </row>
    <row r="105" spans="2:9">
      <c r="B105" s="356" t="s">
        <v>5301</v>
      </c>
      <c r="C105" s="356"/>
      <c r="D105" s="356" t="s">
        <v>7702</v>
      </c>
      <c r="E105" s="356" t="s">
        <v>5305</v>
      </c>
      <c r="F105" s="356"/>
      <c r="G105" s="356"/>
      <c r="H105" s="356"/>
      <c r="I105" s="356"/>
    </row>
    <row r="106" spans="2:9">
      <c r="B106" s="356" t="s">
        <v>7297</v>
      </c>
      <c r="C106" s="356"/>
      <c r="D106" s="356" t="s">
        <v>7702</v>
      </c>
      <c r="E106" s="356" t="s">
        <v>5279</v>
      </c>
      <c r="F106" s="356"/>
      <c r="G106" s="356"/>
      <c r="H106" s="356"/>
      <c r="I106" s="356"/>
    </row>
    <row r="107" spans="2:9">
      <c r="B107" s="356" t="s">
        <v>7298</v>
      </c>
      <c r="C107" s="356"/>
      <c r="D107" s="356" t="s">
        <v>7702</v>
      </c>
      <c r="E107" s="356" t="s">
        <v>5135</v>
      </c>
      <c r="F107" s="356"/>
      <c r="G107" s="356"/>
      <c r="H107" s="356"/>
      <c r="I107" s="356"/>
    </row>
    <row r="108" spans="2:9">
      <c r="B108" s="356" t="s">
        <v>5307</v>
      </c>
      <c r="C108" s="356"/>
      <c r="D108" s="356" t="s">
        <v>7702</v>
      </c>
      <c r="E108" s="356" t="s">
        <v>5306</v>
      </c>
      <c r="F108" s="356"/>
      <c r="G108" s="356"/>
      <c r="H108" s="356"/>
      <c r="I108" s="356"/>
    </row>
    <row r="109" spans="2:9">
      <c r="B109" s="356" t="s">
        <v>562</v>
      </c>
      <c r="C109" s="356"/>
      <c r="D109" s="356" t="s">
        <v>7702</v>
      </c>
      <c r="E109" s="356" t="s">
        <v>5308</v>
      </c>
      <c r="F109" s="356"/>
      <c r="G109" s="356"/>
      <c r="H109" s="356"/>
      <c r="I109" s="356"/>
    </row>
    <row r="110" spans="2:9">
      <c r="B110" s="356" t="s">
        <v>7299</v>
      </c>
      <c r="C110" s="356"/>
      <c r="D110" s="356" t="s">
        <v>7702</v>
      </c>
      <c r="E110" s="356" t="s">
        <v>132</v>
      </c>
      <c r="F110" s="356"/>
      <c r="G110" s="356"/>
      <c r="H110" s="356"/>
      <c r="I110" s="356"/>
    </row>
    <row r="111" spans="2:9">
      <c r="B111" s="356" t="s">
        <v>7300</v>
      </c>
      <c r="C111" s="356"/>
      <c r="D111" s="356" t="s">
        <v>7702</v>
      </c>
      <c r="E111" s="356" t="s">
        <v>4548</v>
      </c>
      <c r="F111" s="356"/>
      <c r="G111" s="356"/>
      <c r="H111" s="356"/>
      <c r="I111" s="356"/>
    </row>
    <row r="112" spans="2:9">
      <c r="B112" s="356" t="s">
        <v>7071</v>
      </c>
      <c r="C112" s="356"/>
      <c r="D112" s="356" t="s">
        <v>7702</v>
      </c>
      <c r="E112" s="356" t="s">
        <v>4687</v>
      </c>
      <c r="F112" s="356"/>
      <c r="G112" s="356"/>
      <c r="H112" s="356"/>
      <c r="I112" s="356"/>
    </row>
    <row r="113" spans="2:9">
      <c r="B113" s="356" t="s">
        <v>5737</v>
      </c>
      <c r="C113" s="356"/>
      <c r="D113" s="356" t="s">
        <v>7702</v>
      </c>
      <c r="E113" s="356" t="s">
        <v>4739</v>
      </c>
      <c r="F113" s="356"/>
      <c r="G113" s="356"/>
      <c r="H113" s="356"/>
      <c r="I113" s="356"/>
    </row>
    <row r="114" spans="2:9">
      <c r="B114" s="356" t="s">
        <v>1033</v>
      </c>
      <c r="C114" s="356"/>
      <c r="D114" s="356" t="s">
        <v>7702</v>
      </c>
      <c r="E114" s="356" t="s">
        <v>2503</v>
      </c>
      <c r="F114" s="356"/>
      <c r="G114" s="356"/>
      <c r="H114" s="356"/>
      <c r="I114" s="356"/>
    </row>
    <row r="115" spans="2:9">
      <c r="B115" s="356" t="s">
        <v>1033</v>
      </c>
      <c r="C115" s="356"/>
      <c r="D115" s="356" t="s">
        <v>7702</v>
      </c>
      <c r="E115" s="356" t="s">
        <v>5309</v>
      </c>
      <c r="F115" s="356"/>
      <c r="G115" s="356"/>
      <c r="H115" s="356"/>
      <c r="I115" s="356"/>
    </row>
    <row r="116" spans="2:9">
      <c r="B116" s="356" t="s">
        <v>7301</v>
      </c>
      <c r="C116" s="356"/>
      <c r="D116" s="356" t="s">
        <v>7702</v>
      </c>
      <c r="E116" s="356" t="s">
        <v>5310</v>
      </c>
      <c r="F116" s="356"/>
      <c r="G116" s="356"/>
      <c r="H116" s="356"/>
      <c r="I116" s="356"/>
    </row>
    <row r="117" spans="2:9">
      <c r="B117" s="356" t="s">
        <v>5724</v>
      </c>
      <c r="C117" s="356"/>
      <c r="D117" s="356" t="s">
        <v>7702</v>
      </c>
      <c r="E117" s="356" t="s">
        <v>809</v>
      </c>
      <c r="F117" s="356"/>
      <c r="G117" s="356"/>
      <c r="H117" s="356"/>
      <c r="I117" s="356"/>
    </row>
    <row r="118" spans="2:9">
      <c r="B118" s="356" t="s">
        <v>2144</v>
      </c>
      <c r="C118" s="356"/>
      <c r="D118" s="356" t="s">
        <v>7702</v>
      </c>
      <c r="E118" s="356" t="s">
        <v>2156</v>
      </c>
      <c r="F118" s="356"/>
      <c r="G118" s="356"/>
      <c r="H118" s="356"/>
      <c r="I118" s="356"/>
    </row>
    <row r="119" spans="2:9">
      <c r="B119" s="356" t="s">
        <v>2806</v>
      </c>
      <c r="C119" s="356"/>
      <c r="D119" s="356" t="s">
        <v>7702</v>
      </c>
      <c r="E119" s="356" t="s">
        <v>4326</v>
      </c>
      <c r="F119" s="356"/>
      <c r="G119" s="356"/>
      <c r="H119" s="356"/>
      <c r="I119" s="356"/>
    </row>
    <row r="120" spans="2:9">
      <c r="B120" s="356" t="s">
        <v>142</v>
      </c>
      <c r="C120" s="356"/>
      <c r="D120" s="356" t="s">
        <v>7702</v>
      </c>
      <c r="E120" s="356" t="s">
        <v>2062</v>
      </c>
      <c r="F120" s="356"/>
      <c r="G120" s="356"/>
      <c r="H120" s="356"/>
      <c r="I120" s="356"/>
    </row>
    <row r="121" spans="2:9">
      <c r="B121" s="356" t="s">
        <v>4667</v>
      </c>
      <c r="C121" s="356"/>
      <c r="D121" s="356" t="s">
        <v>7702</v>
      </c>
      <c r="E121" s="356" t="s">
        <v>5311</v>
      </c>
      <c r="F121" s="356"/>
      <c r="G121" s="356"/>
      <c r="H121" s="356"/>
      <c r="I121" s="356"/>
    </row>
    <row r="122" spans="2:9">
      <c r="B122" s="356" t="s">
        <v>3854</v>
      </c>
      <c r="C122" s="356"/>
      <c r="D122" s="356" t="s">
        <v>7702</v>
      </c>
      <c r="E122" s="356" t="s">
        <v>5314</v>
      </c>
      <c r="F122" s="356"/>
      <c r="G122" s="356"/>
      <c r="H122" s="356"/>
      <c r="I122" s="356"/>
    </row>
    <row r="123" spans="2:9">
      <c r="B123" s="356" t="s">
        <v>4551</v>
      </c>
      <c r="C123" s="356"/>
      <c r="D123" s="356" t="s">
        <v>7702</v>
      </c>
      <c r="E123" s="356" t="s">
        <v>1341</v>
      </c>
      <c r="F123" s="356"/>
      <c r="G123" s="356"/>
      <c r="H123" s="356"/>
      <c r="I123" s="356"/>
    </row>
    <row r="124" spans="2:9">
      <c r="B124" s="356" t="s">
        <v>4437</v>
      </c>
      <c r="C124" s="356"/>
      <c r="D124" s="356" t="s">
        <v>7702</v>
      </c>
      <c r="E124" s="356" t="s">
        <v>1224</v>
      </c>
      <c r="F124" s="356"/>
      <c r="G124" s="356"/>
      <c r="H124" s="356"/>
      <c r="I124" s="356"/>
    </row>
    <row r="125" spans="2:9">
      <c r="B125" s="356" t="s">
        <v>7302</v>
      </c>
      <c r="C125" s="356"/>
      <c r="D125" s="356" t="s">
        <v>7702</v>
      </c>
      <c r="E125" s="356" t="s">
        <v>1437</v>
      </c>
      <c r="F125" s="356"/>
      <c r="G125" s="356"/>
      <c r="H125" s="356"/>
      <c r="I125" s="356"/>
    </row>
    <row r="126" spans="2:9">
      <c r="B126" s="356" t="s">
        <v>7303</v>
      </c>
      <c r="C126" s="356"/>
      <c r="D126" s="356" t="s">
        <v>7702</v>
      </c>
      <c r="E126" s="356" t="s">
        <v>1098</v>
      </c>
      <c r="F126" s="356"/>
      <c r="G126" s="356"/>
      <c r="H126" s="356"/>
      <c r="I126" s="356"/>
    </row>
    <row r="127" spans="2:9">
      <c r="B127" s="356" t="s">
        <v>314</v>
      </c>
      <c r="C127" s="356"/>
      <c r="D127" s="356" t="s">
        <v>7702</v>
      </c>
      <c r="E127" s="356" t="s">
        <v>5315</v>
      </c>
      <c r="F127" s="356"/>
      <c r="G127" s="356"/>
      <c r="H127" s="356"/>
      <c r="I127" s="356"/>
    </row>
    <row r="128" spans="2:9">
      <c r="B128" s="356" t="s">
        <v>314</v>
      </c>
      <c r="C128" s="356"/>
      <c r="D128" s="356" t="s">
        <v>7702</v>
      </c>
      <c r="E128" s="356" t="s">
        <v>1105</v>
      </c>
      <c r="F128" s="356"/>
      <c r="G128" s="356"/>
      <c r="H128" s="356"/>
      <c r="I128" s="356"/>
    </row>
    <row r="129" spans="2:9">
      <c r="B129" s="356" t="s">
        <v>314</v>
      </c>
      <c r="C129" s="356"/>
      <c r="D129" s="356" t="s">
        <v>7702</v>
      </c>
      <c r="E129" s="356" t="s">
        <v>5317</v>
      </c>
      <c r="F129" s="356"/>
      <c r="G129" s="356"/>
      <c r="H129" s="356"/>
      <c r="I129" s="356"/>
    </row>
    <row r="130" spans="2:9">
      <c r="B130" s="356" t="s">
        <v>2506</v>
      </c>
      <c r="C130" s="356"/>
      <c r="D130" s="356" t="s">
        <v>7702</v>
      </c>
      <c r="E130" s="356" t="s">
        <v>1456</v>
      </c>
      <c r="F130" s="356"/>
      <c r="G130" s="356"/>
      <c r="H130" s="356"/>
      <c r="I130" s="356"/>
    </row>
    <row r="131" spans="2:9">
      <c r="B131" s="356" t="s">
        <v>1957</v>
      </c>
      <c r="C131" s="356"/>
      <c r="D131" s="356" t="s">
        <v>7702</v>
      </c>
      <c r="E131" s="356" t="s">
        <v>4727</v>
      </c>
      <c r="F131" s="356"/>
      <c r="G131" s="356"/>
      <c r="H131" s="356"/>
      <c r="I131" s="356"/>
    </row>
    <row r="132" spans="2:9">
      <c r="B132" s="373" t="s">
        <v>7304</v>
      </c>
      <c r="C132" s="373"/>
      <c r="D132" s="373" t="s">
        <v>7702</v>
      </c>
      <c r="E132" s="373" t="s">
        <v>5318</v>
      </c>
      <c r="F132" s="373"/>
      <c r="G132" s="373"/>
      <c r="H132" s="373"/>
      <c r="I132" s="373"/>
    </row>
    <row r="133" spans="2:9">
      <c r="B133" s="373" t="s">
        <v>7304</v>
      </c>
      <c r="C133" s="373"/>
      <c r="D133" s="373" t="s">
        <v>7702</v>
      </c>
      <c r="E133" s="373" t="s">
        <v>5320</v>
      </c>
      <c r="F133" s="373"/>
      <c r="G133" s="373"/>
      <c r="H133" s="373"/>
      <c r="I133" s="373"/>
    </row>
    <row r="134" spans="2:9">
      <c r="B134" s="373" t="s">
        <v>7305</v>
      </c>
      <c r="C134" s="373"/>
      <c r="D134" s="373" t="s">
        <v>7702</v>
      </c>
      <c r="E134" s="373" t="s">
        <v>243</v>
      </c>
      <c r="F134" s="373"/>
      <c r="G134" s="373"/>
      <c r="H134" s="373"/>
      <c r="I134" s="373"/>
    </row>
    <row r="135" spans="2:9">
      <c r="B135" s="373" t="s">
        <v>7306</v>
      </c>
      <c r="C135" s="373"/>
      <c r="D135" s="373" t="s">
        <v>7702</v>
      </c>
      <c r="E135" s="373" t="s">
        <v>5094</v>
      </c>
      <c r="F135" s="373"/>
      <c r="G135" s="373"/>
      <c r="H135" s="373"/>
      <c r="I135" s="373"/>
    </row>
    <row r="136" spans="2:9">
      <c r="B136" s="373" t="s">
        <v>7307</v>
      </c>
      <c r="C136" s="373"/>
      <c r="D136" s="373" t="s">
        <v>7702</v>
      </c>
      <c r="E136" s="373" t="s">
        <v>5321</v>
      </c>
      <c r="F136" s="373"/>
      <c r="G136" s="373"/>
      <c r="H136" s="373"/>
      <c r="I136" s="373"/>
    </row>
    <row r="137" spans="2:9">
      <c r="B137" s="373" t="s">
        <v>7309</v>
      </c>
      <c r="C137" s="373"/>
      <c r="D137" s="373" t="s">
        <v>7702</v>
      </c>
      <c r="E137" s="373" t="s">
        <v>592</v>
      </c>
      <c r="F137" s="373"/>
      <c r="G137" s="373"/>
      <c r="H137" s="373"/>
      <c r="I137" s="373"/>
    </row>
    <row r="138" spans="2:9">
      <c r="B138" s="373" t="s">
        <v>4800</v>
      </c>
      <c r="C138" s="373"/>
      <c r="D138" s="373" t="s">
        <v>7702</v>
      </c>
      <c r="E138" s="373" t="s">
        <v>1649</v>
      </c>
      <c r="F138" s="373"/>
      <c r="G138" s="373"/>
      <c r="H138" s="373"/>
      <c r="I138" s="373"/>
    </row>
    <row r="139" spans="2:9">
      <c r="B139" s="373" t="s">
        <v>7310</v>
      </c>
      <c r="C139" s="373"/>
      <c r="D139" s="373" t="s">
        <v>7702</v>
      </c>
      <c r="E139" s="373" t="s">
        <v>5276</v>
      </c>
      <c r="F139" s="373"/>
      <c r="G139" s="373"/>
      <c r="H139" s="373"/>
      <c r="I139" s="373"/>
    </row>
    <row r="140" spans="2:9">
      <c r="B140" s="373" t="s">
        <v>2398</v>
      </c>
      <c r="C140" s="373"/>
      <c r="D140" s="373" t="s">
        <v>7702</v>
      </c>
      <c r="E140" s="373" t="s">
        <v>5324</v>
      </c>
      <c r="F140" s="373"/>
      <c r="G140" s="373"/>
      <c r="H140" s="373"/>
      <c r="I140" s="373"/>
    </row>
    <row r="141" spans="2:9">
      <c r="B141" s="373" t="s">
        <v>5473</v>
      </c>
      <c r="C141" s="373"/>
      <c r="D141" s="373" t="s">
        <v>7702</v>
      </c>
      <c r="E141" s="373" t="s">
        <v>4807</v>
      </c>
      <c r="F141" s="373"/>
      <c r="G141" s="373"/>
      <c r="H141" s="373"/>
      <c r="I141" s="373"/>
    </row>
    <row r="142" spans="2:9">
      <c r="B142" s="373" t="s">
        <v>7311</v>
      </c>
      <c r="C142" s="373"/>
      <c r="D142" s="373" t="s">
        <v>7702</v>
      </c>
      <c r="E142" s="373" t="s">
        <v>3812</v>
      </c>
      <c r="F142" s="373"/>
      <c r="G142" s="373"/>
      <c r="H142" s="373"/>
      <c r="I142" s="373"/>
    </row>
    <row r="143" spans="2:9">
      <c r="B143" s="373" t="s">
        <v>3424</v>
      </c>
      <c r="C143" s="373"/>
      <c r="D143" s="373" t="s">
        <v>7702</v>
      </c>
      <c r="E143" s="373" t="s">
        <v>5325</v>
      </c>
      <c r="F143" s="373"/>
      <c r="G143" s="373"/>
      <c r="H143" s="373"/>
      <c r="I143" s="373"/>
    </row>
    <row r="144" spans="2:9">
      <c r="B144" s="373" t="s">
        <v>6238</v>
      </c>
      <c r="C144" s="373"/>
      <c r="D144" s="373" t="s">
        <v>7702</v>
      </c>
      <c r="E144" s="373" t="s">
        <v>4986</v>
      </c>
      <c r="F144" s="373"/>
      <c r="G144" s="373"/>
      <c r="H144" s="373"/>
      <c r="I144" s="373"/>
    </row>
    <row r="145" spans="2:9">
      <c r="B145" s="373" t="s">
        <v>3434</v>
      </c>
      <c r="C145" s="373"/>
      <c r="D145" s="373" t="s">
        <v>7702</v>
      </c>
      <c r="E145" s="373" t="s">
        <v>3608</v>
      </c>
      <c r="F145" s="373"/>
      <c r="G145" s="373"/>
      <c r="H145" s="373"/>
      <c r="I145" s="373"/>
    </row>
    <row r="146" spans="2:9">
      <c r="B146" s="373" t="s">
        <v>7312</v>
      </c>
      <c r="C146" s="373"/>
      <c r="D146" s="373" t="s">
        <v>7702</v>
      </c>
      <c r="E146" s="373" t="s">
        <v>2212</v>
      </c>
      <c r="F146" s="373"/>
      <c r="G146" s="373"/>
      <c r="H146" s="373"/>
      <c r="I146" s="373"/>
    </row>
    <row r="147" spans="2:9">
      <c r="B147" s="373" t="s">
        <v>7313</v>
      </c>
      <c r="C147" s="373"/>
      <c r="D147" s="373" t="s">
        <v>7702</v>
      </c>
      <c r="E147" s="373" t="s">
        <v>4027</v>
      </c>
      <c r="F147" s="373"/>
      <c r="G147" s="373"/>
      <c r="H147" s="373"/>
      <c r="I147" s="373"/>
    </row>
    <row r="148" spans="2:9">
      <c r="B148" s="373" t="s">
        <v>5928</v>
      </c>
      <c r="C148" s="373"/>
      <c r="D148" s="373" t="s">
        <v>7702</v>
      </c>
      <c r="E148" s="373" t="s">
        <v>4034</v>
      </c>
      <c r="F148" s="373"/>
      <c r="G148" s="373"/>
      <c r="H148" s="373"/>
      <c r="I148" s="373"/>
    </row>
    <row r="149" spans="2:9">
      <c r="B149" s="373" t="s">
        <v>1035</v>
      </c>
      <c r="C149" s="373"/>
      <c r="D149" s="373" t="s">
        <v>7702</v>
      </c>
      <c r="E149" s="373" t="s">
        <v>5326</v>
      </c>
      <c r="F149" s="373"/>
      <c r="G149" s="373"/>
      <c r="H149" s="373"/>
      <c r="I149" s="373"/>
    </row>
    <row r="150" spans="2:9">
      <c r="B150" s="373" t="s">
        <v>4084</v>
      </c>
      <c r="C150" s="373"/>
      <c r="D150" s="373" t="s">
        <v>7702</v>
      </c>
      <c r="E150" s="373" t="s">
        <v>2843</v>
      </c>
      <c r="F150" s="373"/>
      <c r="G150" s="373"/>
      <c r="H150" s="373"/>
      <c r="I150" s="373"/>
    </row>
    <row r="151" spans="2:9">
      <c r="B151" s="373" t="s">
        <v>3400</v>
      </c>
      <c r="C151" s="373"/>
      <c r="D151" s="373" t="s">
        <v>7702</v>
      </c>
      <c r="E151" s="373" t="s">
        <v>4254</v>
      </c>
      <c r="F151" s="373"/>
      <c r="G151" s="373"/>
      <c r="H151" s="373"/>
      <c r="I151" s="373"/>
    </row>
    <row r="152" spans="2:9">
      <c r="B152" s="373" t="s">
        <v>7315</v>
      </c>
      <c r="C152" s="373"/>
      <c r="D152" s="373" t="s">
        <v>7702</v>
      </c>
      <c r="E152" s="373" t="s">
        <v>5327</v>
      </c>
      <c r="F152" s="373"/>
      <c r="G152" s="373"/>
      <c r="H152" s="373"/>
      <c r="I152" s="373"/>
    </row>
    <row r="153" spans="2:9">
      <c r="B153" s="373" t="s">
        <v>5411</v>
      </c>
      <c r="C153" s="373"/>
      <c r="D153" s="373" t="s">
        <v>7702</v>
      </c>
      <c r="E153" s="373" t="s">
        <v>5329</v>
      </c>
      <c r="F153" s="373"/>
      <c r="G153" s="373"/>
      <c r="H153" s="373"/>
      <c r="I153" s="373"/>
    </row>
    <row r="154" spans="2:9">
      <c r="B154" s="373" t="s">
        <v>7317</v>
      </c>
      <c r="C154" s="373"/>
      <c r="D154" s="373" t="s">
        <v>7702</v>
      </c>
      <c r="E154" s="373" t="s">
        <v>5331</v>
      </c>
      <c r="F154" s="373"/>
      <c r="G154" s="373"/>
      <c r="H154" s="373"/>
      <c r="I154" s="373"/>
    </row>
    <row r="155" spans="2:9">
      <c r="B155" s="373" t="s">
        <v>881</v>
      </c>
      <c r="C155" s="373"/>
      <c r="D155" s="373" t="s">
        <v>7702</v>
      </c>
      <c r="E155" s="373" t="s">
        <v>2352</v>
      </c>
      <c r="F155" s="373"/>
      <c r="G155" s="373"/>
      <c r="H155" s="373"/>
      <c r="I155" s="373"/>
    </row>
    <row r="156" spans="2:9">
      <c r="B156" s="373" t="s">
        <v>3303</v>
      </c>
      <c r="C156" s="373"/>
      <c r="D156" s="373" t="s">
        <v>7702</v>
      </c>
      <c r="E156" s="373" t="s">
        <v>535</v>
      </c>
      <c r="F156" s="373"/>
      <c r="G156" s="373"/>
      <c r="H156" s="373"/>
      <c r="I156" s="373"/>
    </row>
    <row r="157" spans="2:9">
      <c r="B157" s="373" t="s">
        <v>2895</v>
      </c>
      <c r="C157" s="373"/>
      <c r="D157" s="373" t="s">
        <v>7702</v>
      </c>
      <c r="E157" s="373" t="s">
        <v>5334</v>
      </c>
      <c r="F157" s="373"/>
      <c r="G157" s="373"/>
      <c r="H157" s="373"/>
      <c r="I157" s="373"/>
    </row>
    <row r="158" spans="2:9">
      <c r="B158" s="373" t="s">
        <v>7318</v>
      </c>
      <c r="C158" s="373"/>
      <c r="D158" s="373" t="s">
        <v>7702</v>
      </c>
      <c r="E158" s="373" t="s">
        <v>5335</v>
      </c>
      <c r="F158" s="373"/>
      <c r="G158" s="373"/>
      <c r="H158" s="373"/>
      <c r="I158" s="373"/>
    </row>
    <row r="159" spans="2:9">
      <c r="B159" s="373" t="s">
        <v>2751</v>
      </c>
      <c r="C159" s="373"/>
      <c r="D159" s="373" t="s">
        <v>7702</v>
      </c>
      <c r="E159" s="373" t="s">
        <v>5219</v>
      </c>
      <c r="F159" s="373"/>
      <c r="G159" s="373"/>
      <c r="H159" s="373"/>
      <c r="I159" s="373"/>
    </row>
    <row r="160" spans="2:9">
      <c r="B160" s="373" t="s">
        <v>3309</v>
      </c>
      <c r="C160" s="373"/>
      <c r="D160" s="373" t="s">
        <v>7702</v>
      </c>
      <c r="E160" s="373" t="s">
        <v>754</v>
      </c>
      <c r="F160" s="373"/>
      <c r="G160" s="373"/>
      <c r="H160" s="373"/>
      <c r="I160" s="373"/>
    </row>
    <row r="161" spans="2:9">
      <c r="B161" s="373" t="s">
        <v>4750</v>
      </c>
      <c r="C161" s="373"/>
      <c r="D161" s="373" t="s">
        <v>7702</v>
      </c>
      <c r="E161" s="373" t="s">
        <v>5336</v>
      </c>
      <c r="F161" s="373"/>
      <c r="G161" s="373"/>
      <c r="H161" s="373"/>
      <c r="I161" s="373"/>
    </row>
    <row r="162" spans="2:9">
      <c r="B162" s="373" t="s">
        <v>4750</v>
      </c>
      <c r="C162" s="373"/>
      <c r="D162" s="373" t="s">
        <v>7702</v>
      </c>
      <c r="E162" s="373" t="s">
        <v>5339</v>
      </c>
      <c r="F162" s="373"/>
      <c r="G162" s="373"/>
      <c r="H162" s="373"/>
      <c r="I162" s="373"/>
    </row>
    <row r="163" spans="2:9">
      <c r="B163" s="373" t="s">
        <v>4750</v>
      </c>
      <c r="C163" s="373"/>
      <c r="D163" s="373" t="s">
        <v>7702</v>
      </c>
      <c r="E163" s="373" t="s">
        <v>3971</v>
      </c>
      <c r="F163" s="373"/>
      <c r="G163" s="373"/>
      <c r="H163" s="373"/>
      <c r="I163" s="373"/>
    </row>
    <row r="164" spans="2:9">
      <c r="B164" s="373" t="s">
        <v>377</v>
      </c>
      <c r="C164" s="373"/>
      <c r="D164" s="373" t="s">
        <v>7702</v>
      </c>
      <c r="E164" s="373" t="s">
        <v>2614</v>
      </c>
      <c r="F164" s="373"/>
      <c r="G164" s="373"/>
      <c r="H164" s="373"/>
      <c r="I164" s="373"/>
    </row>
    <row r="165" spans="2:9">
      <c r="B165" s="373" t="s">
        <v>3318</v>
      </c>
      <c r="C165" s="373"/>
      <c r="D165" s="373" t="s">
        <v>7702</v>
      </c>
      <c r="E165" s="373" t="s">
        <v>5341</v>
      </c>
      <c r="F165" s="373"/>
      <c r="G165" s="373"/>
      <c r="H165" s="373"/>
      <c r="I165" s="373"/>
    </row>
    <row r="166" spans="2:9">
      <c r="B166" s="373" t="s">
        <v>377</v>
      </c>
      <c r="C166" s="373"/>
      <c r="D166" s="373" t="s">
        <v>7702</v>
      </c>
      <c r="E166" s="373" t="s">
        <v>296</v>
      </c>
      <c r="F166" s="373"/>
      <c r="G166" s="373"/>
      <c r="H166" s="373"/>
      <c r="I166" s="373"/>
    </row>
    <row r="167" spans="2:9">
      <c r="B167" s="373" t="s">
        <v>377</v>
      </c>
      <c r="C167" s="373"/>
      <c r="D167" s="373" t="s">
        <v>7702</v>
      </c>
      <c r="E167" s="373" t="s">
        <v>3488</v>
      </c>
      <c r="F167" s="373"/>
      <c r="G167" s="373"/>
      <c r="H167" s="373"/>
      <c r="I167" s="373"/>
    </row>
    <row r="168" spans="2:9">
      <c r="B168" s="373" t="s">
        <v>5760</v>
      </c>
      <c r="C168" s="373"/>
      <c r="D168" s="373" t="s">
        <v>7702</v>
      </c>
      <c r="E168" s="373" t="s">
        <v>5342</v>
      </c>
      <c r="F168" s="373"/>
      <c r="G168" s="373"/>
      <c r="H168" s="373"/>
      <c r="I168" s="373"/>
    </row>
    <row r="169" spans="2:9">
      <c r="B169" s="373" t="s">
        <v>318</v>
      </c>
      <c r="C169" s="373"/>
      <c r="D169" s="373" t="s">
        <v>7702</v>
      </c>
      <c r="E169" s="373" t="s">
        <v>3414</v>
      </c>
      <c r="F169" s="373"/>
      <c r="G169" s="373"/>
      <c r="H169" s="373"/>
      <c r="I169" s="373"/>
    </row>
    <row r="170" spans="2:9">
      <c r="B170" s="373" t="s">
        <v>318</v>
      </c>
      <c r="C170" s="373"/>
      <c r="D170" s="373" t="s">
        <v>7702</v>
      </c>
      <c r="E170" s="373" t="s">
        <v>5343</v>
      </c>
      <c r="F170" s="373"/>
      <c r="G170" s="373"/>
      <c r="H170" s="373"/>
      <c r="I170" s="373"/>
    </row>
    <row r="171" spans="2:9">
      <c r="B171" s="373" t="s">
        <v>318</v>
      </c>
      <c r="C171" s="373"/>
      <c r="D171" s="373" t="s">
        <v>7702</v>
      </c>
      <c r="E171" s="373" t="s">
        <v>5346</v>
      </c>
      <c r="F171" s="373"/>
      <c r="G171" s="373"/>
      <c r="H171" s="373"/>
      <c r="I171" s="373"/>
    </row>
    <row r="172" spans="2:9">
      <c r="B172" s="373" t="s">
        <v>7319</v>
      </c>
      <c r="C172" s="373"/>
      <c r="D172" s="373" t="s">
        <v>7702</v>
      </c>
      <c r="E172" s="373" t="s">
        <v>3911</v>
      </c>
      <c r="F172" s="373"/>
      <c r="G172" s="373"/>
      <c r="H172" s="373"/>
      <c r="I172" s="373"/>
    </row>
    <row r="173" spans="2:9">
      <c r="B173" s="373" t="s">
        <v>2324</v>
      </c>
      <c r="C173" s="373"/>
      <c r="D173" s="373" t="s">
        <v>7702</v>
      </c>
      <c r="E173" s="373" t="s">
        <v>4239</v>
      </c>
      <c r="F173" s="373"/>
      <c r="G173" s="373"/>
      <c r="H173" s="373"/>
      <c r="I173" s="373"/>
    </row>
    <row r="174" spans="2:9">
      <c r="B174" s="373" t="s">
        <v>3935</v>
      </c>
      <c r="C174" s="373"/>
      <c r="D174" s="373" t="s">
        <v>7702</v>
      </c>
      <c r="E174" s="373" t="s">
        <v>5348</v>
      </c>
      <c r="F174" s="373"/>
      <c r="G174" s="373"/>
      <c r="H174" s="373"/>
      <c r="I174" s="373"/>
    </row>
    <row r="175" spans="2:9">
      <c r="B175" s="373" t="s">
        <v>7320</v>
      </c>
      <c r="C175" s="373"/>
      <c r="D175" s="373" t="s">
        <v>7702</v>
      </c>
      <c r="E175" s="373" t="s">
        <v>5349</v>
      </c>
      <c r="F175" s="373"/>
      <c r="G175" s="373"/>
      <c r="H175" s="373"/>
      <c r="I175" s="373"/>
    </row>
    <row r="176" spans="2:9">
      <c r="B176" s="373" t="s">
        <v>3636</v>
      </c>
      <c r="C176" s="373"/>
      <c r="D176" s="373" t="s">
        <v>7702</v>
      </c>
      <c r="E176" s="373" t="s">
        <v>5351</v>
      </c>
      <c r="F176" s="373"/>
      <c r="G176" s="373"/>
      <c r="H176" s="373"/>
      <c r="I176" s="373"/>
    </row>
    <row r="177" spans="2:9">
      <c r="B177" s="373" t="s">
        <v>502</v>
      </c>
      <c r="C177" s="373"/>
      <c r="D177" s="373" t="s">
        <v>7702</v>
      </c>
      <c r="E177" s="373" t="s">
        <v>1765</v>
      </c>
      <c r="F177" s="373"/>
      <c r="G177" s="373"/>
      <c r="H177" s="373"/>
      <c r="I177" s="373"/>
    </row>
    <row r="178" spans="2:9">
      <c r="B178" s="373" t="s">
        <v>7314</v>
      </c>
      <c r="C178" s="373"/>
      <c r="D178" s="373" t="s">
        <v>7702</v>
      </c>
      <c r="E178" s="373" t="s">
        <v>492</v>
      </c>
      <c r="F178" s="373"/>
      <c r="G178" s="373"/>
      <c r="H178" s="373"/>
      <c r="I178" s="373"/>
    </row>
    <row r="179" spans="2:9">
      <c r="B179" s="373" t="s">
        <v>7321</v>
      </c>
      <c r="C179" s="373"/>
      <c r="D179" s="373" t="s">
        <v>7702</v>
      </c>
      <c r="E179" s="373" t="s">
        <v>5352</v>
      </c>
      <c r="F179" s="373"/>
      <c r="G179" s="373"/>
      <c r="H179" s="373"/>
      <c r="I179" s="373"/>
    </row>
    <row r="180" spans="2:9">
      <c r="B180" s="373" t="s">
        <v>5353</v>
      </c>
      <c r="C180" s="373"/>
      <c r="D180" s="373" t="s">
        <v>7702</v>
      </c>
      <c r="E180" s="373" t="s">
        <v>3644</v>
      </c>
      <c r="F180" s="373"/>
      <c r="G180" s="373"/>
      <c r="H180" s="373"/>
      <c r="I180" s="373"/>
    </row>
    <row r="181" spans="2:9">
      <c r="B181" s="373" t="s">
        <v>5353</v>
      </c>
      <c r="C181" s="373"/>
      <c r="D181" s="373" t="s">
        <v>7702</v>
      </c>
      <c r="E181" s="373" t="s">
        <v>5356</v>
      </c>
      <c r="F181" s="373"/>
      <c r="G181" s="373"/>
      <c r="H181" s="373"/>
      <c r="I181" s="373"/>
    </row>
    <row r="182" spans="2:9">
      <c r="B182" s="373" t="s">
        <v>7322</v>
      </c>
      <c r="C182" s="373"/>
      <c r="D182" s="373" t="s">
        <v>7702</v>
      </c>
      <c r="E182" s="373" t="s">
        <v>5358</v>
      </c>
      <c r="F182" s="373"/>
      <c r="G182" s="373"/>
      <c r="H182" s="373"/>
      <c r="I182" s="373"/>
    </row>
    <row r="183" spans="2:9">
      <c r="B183" s="373" t="s">
        <v>7148</v>
      </c>
      <c r="C183" s="373"/>
      <c r="D183" s="373" t="s">
        <v>7702</v>
      </c>
      <c r="E183" s="373" t="s">
        <v>1636</v>
      </c>
      <c r="F183" s="373"/>
      <c r="G183" s="373"/>
      <c r="H183" s="373"/>
      <c r="I183" s="373"/>
    </row>
    <row r="184" spans="2:9">
      <c r="B184" s="373" t="s">
        <v>1814</v>
      </c>
      <c r="C184" s="373"/>
      <c r="D184" s="373" t="s">
        <v>7702</v>
      </c>
      <c r="E184" s="373" t="s">
        <v>5360</v>
      </c>
      <c r="F184" s="373"/>
      <c r="G184" s="373"/>
      <c r="H184" s="373"/>
      <c r="I184" s="373"/>
    </row>
    <row r="185" spans="2:9">
      <c r="B185" s="373" t="s">
        <v>7323</v>
      </c>
      <c r="C185" s="373"/>
      <c r="D185" s="373" t="s">
        <v>7702</v>
      </c>
      <c r="E185" s="373" t="s">
        <v>5361</v>
      </c>
      <c r="F185" s="373"/>
      <c r="G185" s="373"/>
      <c r="H185" s="373"/>
      <c r="I185" s="373"/>
    </row>
    <row r="186" spans="2:9">
      <c r="B186" s="373" t="s">
        <v>7323</v>
      </c>
      <c r="C186" s="373"/>
      <c r="D186" s="373" t="s">
        <v>7702</v>
      </c>
      <c r="E186" s="373" t="s">
        <v>1850</v>
      </c>
      <c r="F186" s="373"/>
      <c r="G186" s="373"/>
      <c r="H186" s="373"/>
      <c r="I186" s="373"/>
    </row>
    <row r="187" spans="2:9">
      <c r="B187" s="373" t="s">
        <v>5040</v>
      </c>
      <c r="C187" s="373"/>
      <c r="D187" s="373" t="s">
        <v>7702</v>
      </c>
      <c r="E187" s="373" t="s">
        <v>5362</v>
      </c>
      <c r="F187" s="373"/>
      <c r="G187" s="373"/>
      <c r="H187" s="373"/>
      <c r="I187" s="373"/>
    </row>
    <row r="188" spans="2:9">
      <c r="B188" s="373" t="s">
        <v>5040</v>
      </c>
      <c r="C188" s="373"/>
      <c r="D188" s="373" t="s">
        <v>7702</v>
      </c>
      <c r="E188" s="373" t="s">
        <v>5363</v>
      </c>
      <c r="F188" s="373"/>
      <c r="G188" s="373"/>
      <c r="H188" s="373"/>
      <c r="I188" s="373"/>
    </row>
    <row r="189" spans="2:9">
      <c r="B189" s="373" t="s">
        <v>2388</v>
      </c>
      <c r="C189" s="373"/>
      <c r="D189" s="373" t="s">
        <v>7702</v>
      </c>
      <c r="E189" s="373" t="s">
        <v>3151</v>
      </c>
      <c r="F189" s="373"/>
      <c r="G189" s="373"/>
      <c r="H189" s="373"/>
      <c r="I189" s="373"/>
    </row>
    <row r="190" spans="2:9">
      <c r="B190" s="373" t="s">
        <v>5366</v>
      </c>
      <c r="C190" s="373"/>
      <c r="D190" s="373" t="s">
        <v>7702</v>
      </c>
      <c r="E190" s="373" t="s">
        <v>5364</v>
      </c>
      <c r="F190" s="373"/>
      <c r="G190" s="373"/>
      <c r="H190" s="373"/>
      <c r="I190" s="373"/>
    </row>
    <row r="191" spans="2:9">
      <c r="B191" s="373" t="s">
        <v>5366</v>
      </c>
      <c r="C191" s="373"/>
      <c r="D191" s="373" t="s">
        <v>7702</v>
      </c>
      <c r="E191" s="373" t="s">
        <v>686</v>
      </c>
      <c r="F191" s="373"/>
      <c r="G191" s="373"/>
      <c r="H191" s="373"/>
      <c r="I191" s="373"/>
    </row>
    <row r="192" spans="2:9">
      <c r="B192" s="373" t="s">
        <v>5368</v>
      </c>
      <c r="C192" s="373"/>
      <c r="D192" s="373" t="s">
        <v>7702</v>
      </c>
      <c r="E192" s="373" t="s">
        <v>28</v>
      </c>
      <c r="F192" s="373"/>
      <c r="G192" s="373"/>
      <c r="H192" s="373"/>
      <c r="I192" s="373"/>
    </row>
    <row r="193" spans="2:9">
      <c r="B193" s="373" t="s">
        <v>5368</v>
      </c>
      <c r="C193" s="373"/>
      <c r="D193" s="373" t="s">
        <v>7702</v>
      </c>
      <c r="E193" s="373" t="s">
        <v>4247</v>
      </c>
      <c r="F193" s="373"/>
      <c r="G193" s="373"/>
      <c r="H193" s="373"/>
      <c r="I193" s="373"/>
    </row>
    <row r="194" spans="2:9">
      <c r="B194" s="373" t="s">
        <v>6922</v>
      </c>
      <c r="C194" s="373"/>
      <c r="D194" s="373" t="s">
        <v>7702</v>
      </c>
      <c r="E194" s="373" t="s">
        <v>3341</v>
      </c>
      <c r="F194" s="373"/>
      <c r="G194" s="373"/>
      <c r="H194" s="373"/>
      <c r="I194" s="373"/>
    </row>
    <row r="195" spans="2:9">
      <c r="B195" s="373" t="s">
        <v>1488</v>
      </c>
      <c r="C195" s="373"/>
      <c r="D195" s="373" t="s">
        <v>7702</v>
      </c>
      <c r="E195" s="373" t="s">
        <v>4464</v>
      </c>
      <c r="F195" s="373"/>
      <c r="G195" s="373"/>
      <c r="H195" s="373"/>
      <c r="I195" s="373"/>
    </row>
    <row r="196" spans="2:9">
      <c r="B196" s="373" t="s">
        <v>2999</v>
      </c>
      <c r="C196" s="373"/>
      <c r="D196" s="373" t="s">
        <v>7702</v>
      </c>
      <c r="E196" s="373" t="s">
        <v>3134</v>
      </c>
      <c r="F196" s="373"/>
      <c r="G196" s="373"/>
      <c r="H196" s="373"/>
      <c r="I196" s="373"/>
    </row>
    <row r="197" spans="2:9">
      <c r="B197" s="373" t="s">
        <v>1717</v>
      </c>
      <c r="C197" s="373"/>
      <c r="D197" s="373" t="s">
        <v>7702</v>
      </c>
      <c r="E197" s="373" t="s">
        <v>740</v>
      </c>
      <c r="F197" s="373"/>
      <c r="G197" s="373"/>
      <c r="H197" s="373"/>
      <c r="I197" s="373"/>
    </row>
    <row r="198" spans="2:9">
      <c r="B198" s="373" t="s">
        <v>4484</v>
      </c>
      <c r="C198" s="373"/>
      <c r="D198" s="373" t="s">
        <v>7702</v>
      </c>
      <c r="E198" s="373" t="s">
        <v>5369</v>
      </c>
      <c r="F198" s="373"/>
      <c r="G198" s="373"/>
      <c r="H198" s="373"/>
      <c r="I198" s="373"/>
    </row>
    <row r="199" spans="2:9">
      <c r="B199" s="373" t="s">
        <v>2084</v>
      </c>
      <c r="C199" s="373"/>
      <c r="D199" s="373" t="s">
        <v>7702</v>
      </c>
      <c r="E199" s="373" t="s">
        <v>3127</v>
      </c>
      <c r="F199" s="373"/>
      <c r="G199" s="373"/>
      <c r="H199" s="373"/>
      <c r="I199" s="373"/>
    </row>
    <row r="200" spans="2:9">
      <c r="B200" s="373" t="s">
        <v>5370</v>
      </c>
      <c r="C200" s="373"/>
      <c r="D200" s="373" t="s">
        <v>7702</v>
      </c>
      <c r="E200" s="373" t="s">
        <v>1703</v>
      </c>
      <c r="F200" s="373"/>
      <c r="G200" s="373"/>
      <c r="H200" s="373"/>
      <c r="I200" s="373"/>
    </row>
    <row r="201" spans="2:9">
      <c r="B201" s="373" t="s">
        <v>6215</v>
      </c>
      <c r="C201" s="373"/>
      <c r="D201" s="373" t="s">
        <v>7702</v>
      </c>
      <c r="E201" s="373" t="s">
        <v>2906</v>
      </c>
      <c r="F201" s="373"/>
      <c r="G201" s="373"/>
      <c r="H201" s="373"/>
      <c r="I201" s="373"/>
    </row>
    <row r="202" spans="2:9">
      <c r="B202" s="373" t="s">
        <v>5370</v>
      </c>
      <c r="C202" s="373"/>
      <c r="D202" s="373" t="s">
        <v>7702</v>
      </c>
      <c r="E202" s="373" t="s">
        <v>2618</v>
      </c>
      <c r="F202" s="373"/>
      <c r="G202" s="373"/>
      <c r="H202" s="373"/>
      <c r="I202" s="373"/>
    </row>
    <row r="203" spans="2:9">
      <c r="B203" s="373" t="s">
        <v>5370</v>
      </c>
      <c r="C203" s="373"/>
      <c r="D203" s="373" t="s">
        <v>7702</v>
      </c>
      <c r="E203" s="373" t="s">
        <v>695</v>
      </c>
      <c r="F203" s="373"/>
      <c r="G203" s="373"/>
      <c r="H203" s="373"/>
      <c r="I203" s="373"/>
    </row>
    <row r="204" spans="2:9">
      <c r="B204" s="373" t="s">
        <v>7324</v>
      </c>
      <c r="C204" s="373"/>
      <c r="D204" s="373" t="s">
        <v>7702</v>
      </c>
      <c r="E204" s="373" t="s">
        <v>5372</v>
      </c>
      <c r="F204" s="373"/>
      <c r="G204" s="373"/>
      <c r="H204" s="373"/>
      <c r="I204" s="373"/>
    </row>
    <row r="205" spans="2:9">
      <c r="B205" s="373" t="s">
        <v>7325</v>
      </c>
      <c r="C205" s="373"/>
      <c r="D205" s="373" t="s">
        <v>7702</v>
      </c>
      <c r="E205" s="373" t="s">
        <v>5373</v>
      </c>
      <c r="F205" s="373"/>
      <c r="G205" s="373"/>
      <c r="H205" s="373"/>
      <c r="I205" s="373"/>
    </row>
    <row r="206" spans="2:9">
      <c r="B206" s="373" t="s">
        <v>7326</v>
      </c>
      <c r="C206" s="373"/>
      <c r="D206" s="373" t="s">
        <v>7702</v>
      </c>
      <c r="E206" s="373" t="s">
        <v>5374</v>
      </c>
      <c r="F206" s="373"/>
      <c r="G206" s="373"/>
      <c r="H206" s="373"/>
      <c r="I206" s="373"/>
    </row>
    <row r="207" spans="2:9">
      <c r="B207" s="373" t="s">
        <v>651</v>
      </c>
      <c r="C207" s="373"/>
      <c r="D207" s="373" t="s">
        <v>7702</v>
      </c>
      <c r="E207" s="373" t="s">
        <v>5376</v>
      </c>
      <c r="F207" s="373"/>
      <c r="G207" s="373"/>
      <c r="H207" s="373"/>
      <c r="I207" s="373"/>
    </row>
    <row r="208" spans="2:9">
      <c r="B208" s="373" t="s">
        <v>7327</v>
      </c>
      <c r="C208" s="373"/>
      <c r="D208" s="373" t="s">
        <v>7702</v>
      </c>
      <c r="E208" s="373" t="s">
        <v>5377</v>
      </c>
      <c r="F208" s="373"/>
      <c r="G208" s="373"/>
      <c r="H208" s="373"/>
      <c r="I208" s="373"/>
    </row>
    <row r="209" spans="2:9">
      <c r="B209" s="373" t="s">
        <v>603</v>
      </c>
      <c r="C209" s="373"/>
      <c r="D209" s="373" t="s">
        <v>7702</v>
      </c>
      <c r="E209" s="373" t="s">
        <v>5378</v>
      </c>
      <c r="F209" s="373"/>
      <c r="G209" s="373"/>
      <c r="H209" s="373"/>
      <c r="I209" s="373"/>
    </row>
    <row r="210" spans="2:9">
      <c r="B210" s="373" t="s">
        <v>6654</v>
      </c>
      <c r="C210" s="373"/>
      <c r="D210" s="373" t="s">
        <v>7702</v>
      </c>
      <c r="E210" s="373" t="s">
        <v>2153</v>
      </c>
      <c r="F210" s="373"/>
      <c r="G210" s="373"/>
      <c r="H210" s="373"/>
      <c r="I210" s="373"/>
    </row>
    <row r="211" spans="2:9">
      <c r="B211" s="373" t="s">
        <v>3249</v>
      </c>
      <c r="C211" s="373"/>
      <c r="D211" s="373" t="s">
        <v>7702</v>
      </c>
      <c r="E211" s="373" t="s">
        <v>3682</v>
      </c>
      <c r="F211" s="373"/>
      <c r="G211" s="373"/>
      <c r="H211" s="373"/>
      <c r="I211" s="373"/>
    </row>
    <row r="212" spans="2:9">
      <c r="B212" s="373" t="s">
        <v>5507</v>
      </c>
      <c r="C212" s="373"/>
      <c r="D212" s="373" t="s">
        <v>7702</v>
      </c>
      <c r="E212" s="373" t="s">
        <v>1741</v>
      </c>
      <c r="F212" s="373"/>
      <c r="G212" s="373"/>
      <c r="H212" s="373"/>
      <c r="I212" s="373"/>
    </row>
    <row r="213" spans="2:9">
      <c r="B213" s="373" t="s">
        <v>1404</v>
      </c>
      <c r="C213" s="373"/>
      <c r="D213" s="373" t="s">
        <v>7702</v>
      </c>
      <c r="E213" s="373" t="s">
        <v>3967</v>
      </c>
      <c r="F213" s="373"/>
      <c r="G213" s="373"/>
      <c r="H213" s="373"/>
      <c r="I213" s="373"/>
    </row>
    <row r="214" spans="2:9">
      <c r="B214" s="373" t="s">
        <v>7328</v>
      </c>
      <c r="C214" s="373"/>
      <c r="D214" s="373" t="s">
        <v>7702</v>
      </c>
      <c r="E214" s="373" t="s">
        <v>5381</v>
      </c>
      <c r="F214" s="373"/>
      <c r="G214" s="373"/>
      <c r="H214" s="373"/>
      <c r="I214" s="373"/>
    </row>
    <row r="215" spans="2:9">
      <c r="B215" s="373" t="s">
        <v>7329</v>
      </c>
      <c r="C215" s="373"/>
      <c r="D215" s="373" t="s">
        <v>7702</v>
      </c>
      <c r="E215" s="373" t="s">
        <v>5382</v>
      </c>
      <c r="F215" s="373"/>
      <c r="G215" s="373"/>
      <c r="H215" s="373"/>
      <c r="I215" s="373"/>
    </row>
    <row r="216" spans="2:9">
      <c r="B216" s="373" t="s">
        <v>7330</v>
      </c>
      <c r="C216" s="373"/>
      <c r="D216" s="373" t="s">
        <v>7702</v>
      </c>
      <c r="E216" s="373" t="s">
        <v>5384</v>
      </c>
      <c r="F216" s="373"/>
      <c r="G216" s="373"/>
      <c r="H216" s="373"/>
      <c r="I216" s="373"/>
    </row>
    <row r="217" spans="2:9">
      <c r="B217" s="373" t="s">
        <v>7331</v>
      </c>
      <c r="C217" s="373"/>
      <c r="D217" s="373" t="s">
        <v>7702</v>
      </c>
      <c r="E217" s="373" t="s">
        <v>5385</v>
      </c>
      <c r="F217" s="373"/>
      <c r="G217" s="373"/>
      <c r="H217" s="373"/>
      <c r="I217" s="373"/>
    </row>
    <row r="218" spans="2:9">
      <c r="B218" s="373" t="s">
        <v>2897</v>
      </c>
      <c r="C218" s="373"/>
      <c r="D218" s="373" t="s">
        <v>7702</v>
      </c>
      <c r="E218" s="373" t="s">
        <v>5387</v>
      </c>
      <c r="F218" s="373"/>
      <c r="G218" s="373"/>
      <c r="H218" s="373"/>
      <c r="I218" s="373"/>
    </row>
    <row r="219" spans="2:9">
      <c r="B219" s="373" t="s">
        <v>1993</v>
      </c>
      <c r="C219" s="373"/>
      <c r="D219" s="373" t="s">
        <v>7702</v>
      </c>
      <c r="E219" s="373" t="s">
        <v>5388</v>
      </c>
      <c r="F219" s="373"/>
      <c r="G219" s="373"/>
      <c r="H219" s="373"/>
      <c r="I219" s="373"/>
    </row>
    <row r="220" spans="2:9">
      <c r="B220" s="373" t="s">
        <v>3293</v>
      </c>
      <c r="C220" s="373"/>
      <c r="D220" s="373" t="s">
        <v>7702</v>
      </c>
      <c r="E220" s="373" t="s">
        <v>5390</v>
      </c>
      <c r="F220" s="373"/>
      <c r="G220" s="373"/>
      <c r="H220" s="373"/>
      <c r="I220" s="373"/>
    </row>
    <row r="221" spans="2:9">
      <c r="B221" s="373" t="s">
        <v>1491</v>
      </c>
      <c r="C221" s="373"/>
      <c r="D221" s="373" t="s">
        <v>7702</v>
      </c>
      <c r="E221" s="373" t="s">
        <v>1475</v>
      </c>
      <c r="F221" s="373"/>
      <c r="G221" s="373"/>
      <c r="H221" s="373"/>
      <c r="I221" s="373"/>
    </row>
    <row r="222" spans="2:9">
      <c r="B222" s="373" t="s">
        <v>2372</v>
      </c>
      <c r="C222" s="373"/>
      <c r="D222" s="373" t="s">
        <v>7702</v>
      </c>
      <c r="E222" s="373" t="s">
        <v>3830</v>
      </c>
      <c r="F222" s="373"/>
      <c r="G222" s="373"/>
      <c r="H222" s="373"/>
      <c r="I222" s="373"/>
    </row>
    <row r="223" spans="2:9">
      <c r="B223" s="373" t="s">
        <v>4320</v>
      </c>
      <c r="C223" s="373"/>
      <c r="D223" s="373" t="s">
        <v>7702</v>
      </c>
      <c r="E223" s="373" t="s">
        <v>4397</v>
      </c>
      <c r="F223" s="373"/>
      <c r="G223" s="373"/>
      <c r="H223" s="373"/>
      <c r="I223" s="373"/>
    </row>
    <row r="224" spans="2:9">
      <c r="B224" s="373" t="s">
        <v>1192</v>
      </c>
      <c r="C224" s="373"/>
      <c r="D224" s="373" t="s">
        <v>7702</v>
      </c>
      <c r="E224" s="373" t="s">
        <v>2601</v>
      </c>
      <c r="F224" s="373"/>
      <c r="G224" s="373"/>
      <c r="H224" s="373"/>
      <c r="I224" s="373"/>
    </row>
    <row r="225" spans="2:9">
      <c r="B225" s="373" t="s">
        <v>7332</v>
      </c>
      <c r="C225" s="373"/>
      <c r="D225" s="373" t="s">
        <v>7702</v>
      </c>
      <c r="E225" s="373" t="s">
        <v>5392</v>
      </c>
      <c r="F225" s="373"/>
      <c r="G225" s="373"/>
      <c r="H225" s="373"/>
      <c r="I225" s="373"/>
    </row>
    <row r="226" spans="2:9">
      <c r="B226" s="373" t="s">
        <v>7333</v>
      </c>
      <c r="C226" s="373"/>
      <c r="D226" s="373" t="s">
        <v>7702</v>
      </c>
      <c r="E226" s="373" t="s">
        <v>3620</v>
      </c>
      <c r="F226" s="373"/>
      <c r="G226" s="373"/>
      <c r="H226" s="373"/>
      <c r="I226" s="373"/>
    </row>
    <row r="227" spans="2:9">
      <c r="B227" s="373" t="s">
        <v>5587</v>
      </c>
      <c r="C227" s="373"/>
      <c r="D227" s="373" t="s">
        <v>7702</v>
      </c>
      <c r="E227" s="373" t="s">
        <v>5393</v>
      </c>
      <c r="F227" s="373"/>
      <c r="G227" s="373"/>
      <c r="H227" s="373"/>
      <c r="I227" s="373"/>
    </row>
    <row r="228" spans="2:9">
      <c r="B228" s="373" t="s">
        <v>7335</v>
      </c>
      <c r="C228" s="373"/>
      <c r="D228" s="373" t="s">
        <v>7702</v>
      </c>
      <c r="E228" s="373" t="s">
        <v>2728</v>
      </c>
      <c r="F228" s="373"/>
      <c r="G228" s="373"/>
      <c r="H228" s="373"/>
      <c r="I228" s="373"/>
    </row>
    <row r="229" spans="2:9">
      <c r="B229" s="373" t="s">
        <v>7207</v>
      </c>
      <c r="C229" s="373"/>
      <c r="D229" s="373" t="s">
        <v>7702</v>
      </c>
      <c r="E229" s="373" t="s">
        <v>4256</v>
      </c>
      <c r="F229" s="373"/>
      <c r="G229" s="373"/>
      <c r="H229" s="373"/>
      <c r="I229" s="373"/>
    </row>
    <row r="230" spans="2:9">
      <c r="B230" s="373" t="s">
        <v>583</v>
      </c>
      <c r="C230" s="373"/>
      <c r="D230" s="373" t="s">
        <v>7702</v>
      </c>
      <c r="E230" s="373" t="s">
        <v>4104</v>
      </c>
      <c r="F230" s="373"/>
      <c r="G230" s="373"/>
      <c r="H230" s="373"/>
      <c r="I230" s="373"/>
    </row>
    <row r="231" spans="2:9">
      <c r="B231" s="373" t="s">
        <v>583</v>
      </c>
      <c r="C231" s="373"/>
      <c r="D231" s="373" t="s">
        <v>7702</v>
      </c>
      <c r="E231" s="373" t="s">
        <v>5396</v>
      </c>
      <c r="F231" s="373"/>
      <c r="G231" s="373"/>
      <c r="H231" s="373"/>
      <c r="I231" s="373"/>
    </row>
    <row r="232" spans="2:9">
      <c r="B232" s="373" t="s">
        <v>5398</v>
      </c>
      <c r="C232" s="373"/>
      <c r="D232" s="373" t="s">
        <v>7702</v>
      </c>
      <c r="E232" s="373" t="s">
        <v>5397</v>
      </c>
      <c r="F232" s="373"/>
      <c r="G232" s="373"/>
      <c r="H232" s="373"/>
      <c r="I232" s="373"/>
    </row>
    <row r="233" spans="2:9">
      <c r="B233" s="373" t="s">
        <v>5403</v>
      </c>
      <c r="C233" s="373"/>
      <c r="D233" s="373" t="s">
        <v>7702</v>
      </c>
      <c r="E233" s="373" t="s">
        <v>5399</v>
      </c>
      <c r="F233" s="373"/>
      <c r="G233" s="373"/>
      <c r="H233" s="373"/>
      <c r="I233" s="373"/>
    </row>
    <row r="234" spans="2:9">
      <c r="B234" s="373" t="s">
        <v>1904</v>
      </c>
      <c r="C234" s="373"/>
      <c r="D234" s="373" t="s">
        <v>7702</v>
      </c>
      <c r="E234" s="373" t="s">
        <v>4428</v>
      </c>
      <c r="F234" s="373"/>
      <c r="G234" s="373"/>
      <c r="H234" s="373"/>
      <c r="I234" s="373"/>
    </row>
    <row r="235" spans="2:9">
      <c r="B235" s="373" t="s">
        <v>7336</v>
      </c>
      <c r="C235" s="373"/>
      <c r="D235" s="373" t="s">
        <v>7702</v>
      </c>
      <c r="E235" s="373" t="s">
        <v>5404</v>
      </c>
      <c r="F235" s="373"/>
      <c r="G235" s="373"/>
      <c r="H235" s="373"/>
      <c r="I235" s="373"/>
    </row>
    <row r="236" spans="2:9">
      <c r="B236" s="373" t="s">
        <v>5365</v>
      </c>
      <c r="C236" s="373"/>
      <c r="D236" s="373" t="s">
        <v>7702</v>
      </c>
      <c r="E236" s="373" t="s">
        <v>5406</v>
      </c>
      <c r="F236" s="373"/>
      <c r="G236" s="373"/>
      <c r="H236" s="373"/>
      <c r="I236" s="373"/>
    </row>
    <row r="237" spans="2:9">
      <c r="B237" s="373" t="s">
        <v>7337</v>
      </c>
      <c r="C237" s="373"/>
      <c r="D237" s="373" t="s">
        <v>7702</v>
      </c>
      <c r="E237" s="373" t="s">
        <v>1557</v>
      </c>
      <c r="F237" s="373"/>
      <c r="G237" s="373"/>
      <c r="H237" s="373"/>
      <c r="I237" s="373"/>
    </row>
    <row r="238" spans="2:9">
      <c r="B238" s="373" t="s">
        <v>2578</v>
      </c>
      <c r="C238" s="373"/>
      <c r="D238" s="373" t="s">
        <v>7702</v>
      </c>
      <c r="E238" s="373" t="s">
        <v>3477</v>
      </c>
      <c r="F238" s="373"/>
      <c r="G238" s="373"/>
      <c r="H238" s="373"/>
      <c r="I238" s="373"/>
    </row>
    <row r="239" spans="2:9">
      <c r="B239" s="373" t="s">
        <v>3943</v>
      </c>
      <c r="C239" s="373"/>
      <c r="D239" s="373" t="s">
        <v>7702</v>
      </c>
      <c r="E239" s="373" t="s">
        <v>5391</v>
      </c>
      <c r="F239" s="373"/>
      <c r="G239" s="373"/>
      <c r="H239" s="373"/>
      <c r="I239" s="373"/>
    </row>
    <row r="240" spans="2:9">
      <c r="B240" s="373" t="s">
        <v>3943</v>
      </c>
      <c r="C240" s="373"/>
      <c r="D240" s="373" t="s">
        <v>7702</v>
      </c>
      <c r="E240" s="373" t="s">
        <v>5407</v>
      </c>
      <c r="F240" s="373"/>
      <c r="G240" s="373"/>
      <c r="H240" s="373"/>
      <c r="I240" s="373"/>
    </row>
    <row r="241" spans="2:9">
      <c r="B241" s="373" t="s">
        <v>4402</v>
      </c>
      <c r="C241" s="373"/>
      <c r="D241" s="373" t="s">
        <v>7702</v>
      </c>
      <c r="E241" s="373" t="s">
        <v>5084</v>
      </c>
      <c r="F241" s="373"/>
      <c r="G241" s="373"/>
      <c r="H241" s="373"/>
      <c r="I241" s="373"/>
    </row>
    <row r="242" spans="2:9">
      <c r="B242" s="373" t="s">
        <v>3929</v>
      </c>
      <c r="C242" s="373"/>
      <c r="D242" s="373" t="s">
        <v>7702</v>
      </c>
      <c r="E242" s="373" t="s">
        <v>4928</v>
      </c>
      <c r="F242" s="373"/>
      <c r="G242" s="373"/>
      <c r="H242" s="373"/>
      <c r="I242" s="373"/>
    </row>
    <row r="243" spans="2:9">
      <c r="B243" s="373" t="s">
        <v>3929</v>
      </c>
      <c r="C243" s="373"/>
      <c r="D243" s="373" t="s">
        <v>7702</v>
      </c>
      <c r="E243" s="373" t="s">
        <v>2405</v>
      </c>
      <c r="F243" s="373"/>
      <c r="G243" s="373"/>
      <c r="H243" s="373"/>
      <c r="I243" s="373"/>
    </row>
    <row r="244" spans="2:9">
      <c r="B244" s="373" t="s">
        <v>3929</v>
      </c>
      <c r="C244" s="373"/>
      <c r="D244" s="373" t="s">
        <v>7702</v>
      </c>
      <c r="E244" s="373" t="s">
        <v>659</v>
      </c>
      <c r="F244" s="373"/>
      <c r="G244" s="373"/>
      <c r="H244" s="373"/>
      <c r="I244" s="373"/>
    </row>
    <row r="245" spans="2:9">
      <c r="B245" s="373" t="s">
        <v>204</v>
      </c>
      <c r="C245" s="373"/>
      <c r="D245" s="373" t="s">
        <v>7702</v>
      </c>
      <c r="E245" s="373" t="s">
        <v>5409</v>
      </c>
      <c r="F245" s="373"/>
      <c r="G245" s="373"/>
      <c r="H245" s="373"/>
      <c r="I245" s="373"/>
    </row>
    <row r="246" spans="2:9">
      <c r="B246" s="373" t="s">
        <v>4577</v>
      </c>
      <c r="C246" s="373"/>
      <c r="D246" s="373" t="s">
        <v>7702</v>
      </c>
      <c r="E246" s="373" t="s">
        <v>5412</v>
      </c>
      <c r="F246" s="373"/>
      <c r="G246" s="373"/>
      <c r="H246" s="373"/>
      <c r="I246" s="373"/>
    </row>
    <row r="247" spans="2:9">
      <c r="B247" s="373" t="s">
        <v>7338</v>
      </c>
      <c r="C247" s="373"/>
      <c r="D247" s="373" t="s">
        <v>7702</v>
      </c>
      <c r="E247" s="373" t="s">
        <v>5415</v>
      </c>
      <c r="F247" s="373"/>
      <c r="G247" s="373"/>
      <c r="H247" s="373"/>
      <c r="I247" s="373"/>
    </row>
    <row r="248" spans="2:9">
      <c r="B248" s="373" t="s">
        <v>7339</v>
      </c>
      <c r="C248" s="373"/>
      <c r="D248" s="373" t="s">
        <v>7702</v>
      </c>
      <c r="E248" s="373" t="s">
        <v>5416</v>
      </c>
      <c r="F248" s="373"/>
      <c r="G248" s="373"/>
      <c r="H248" s="373"/>
      <c r="I248" s="373"/>
    </row>
    <row r="249" spans="2:9">
      <c r="B249" s="373" t="s">
        <v>3050</v>
      </c>
      <c r="C249" s="373"/>
      <c r="D249" s="373" t="s">
        <v>7702</v>
      </c>
      <c r="E249" s="373" t="s">
        <v>5417</v>
      </c>
      <c r="F249" s="373"/>
      <c r="G249" s="373"/>
      <c r="H249" s="373"/>
      <c r="I249" s="373"/>
    </row>
    <row r="250" spans="2:9">
      <c r="B250" s="373" t="s">
        <v>3050</v>
      </c>
      <c r="C250" s="373"/>
      <c r="D250" s="373" t="s">
        <v>7702</v>
      </c>
      <c r="E250" s="373" t="s">
        <v>5418</v>
      </c>
      <c r="F250" s="373"/>
      <c r="G250" s="373"/>
      <c r="H250" s="373"/>
      <c r="I250" s="373"/>
    </row>
    <row r="251" spans="2:9">
      <c r="B251" s="373" t="s">
        <v>3050</v>
      </c>
      <c r="C251" s="373"/>
      <c r="D251" s="373" t="s">
        <v>7702</v>
      </c>
      <c r="E251" s="373" t="s">
        <v>1682</v>
      </c>
      <c r="F251" s="373"/>
      <c r="G251" s="373"/>
      <c r="H251" s="373"/>
      <c r="I251" s="373"/>
    </row>
    <row r="252" spans="2:9">
      <c r="B252" s="373" t="s">
        <v>4839</v>
      </c>
      <c r="C252" s="373"/>
      <c r="D252" s="373" t="s">
        <v>7702</v>
      </c>
      <c r="E252" s="373" t="s">
        <v>5419</v>
      </c>
      <c r="F252" s="373"/>
      <c r="G252" s="373"/>
      <c r="H252" s="373"/>
      <c r="I252" s="373"/>
    </row>
    <row r="253" spans="2:9">
      <c r="B253" s="373" t="s">
        <v>4839</v>
      </c>
      <c r="C253" s="373"/>
      <c r="D253" s="373" t="s">
        <v>7702</v>
      </c>
      <c r="E253" s="373" t="s">
        <v>1156</v>
      </c>
      <c r="F253" s="373"/>
      <c r="G253" s="373"/>
      <c r="H253" s="373"/>
      <c r="I253" s="373"/>
    </row>
    <row r="254" spans="2:9">
      <c r="B254" s="373" t="s">
        <v>4839</v>
      </c>
      <c r="C254" s="373"/>
      <c r="D254" s="373" t="s">
        <v>7702</v>
      </c>
      <c r="E254" s="373" t="s">
        <v>3325</v>
      </c>
      <c r="F254" s="373"/>
      <c r="G254" s="373"/>
      <c r="H254" s="373"/>
      <c r="I254" s="373"/>
    </row>
    <row r="255" spans="2:9">
      <c r="B255" s="373" t="s">
        <v>5421</v>
      </c>
      <c r="C255" s="373"/>
      <c r="D255" s="373" t="s">
        <v>7702</v>
      </c>
      <c r="E255" s="373" t="s">
        <v>5420</v>
      </c>
      <c r="F255" s="373"/>
      <c r="G255" s="373"/>
      <c r="H255" s="373"/>
      <c r="I255" s="373"/>
    </row>
    <row r="256" spans="2:9">
      <c r="B256" s="373" t="s">
        <v>5421</v>
      </c>
      <c r="C256" s="373"/>
      <c r="D256" s="373" t="s">
        <v>7702</v>
      </c>
      <c r="E256" s="373" t="s">
        <v>4082</v>
      </c>
      <c r="F256" s="373"/>
      <c r="G256" s="373"/>
      <c r="H256" s="373"/>
      <c r="I256" s="373"/>
    </row>
    <row r="257" spans="2:9">
      <c r="B257" s="373" t="s">
        <v>5421</v>
      </c>
      <c r="C257" s="373"/>
      <c r="D257" s="373" t="s">
        <v>7702</v>
      </c>
      <c r="E257" s="373" t="s">
        <v>4109</v>
      </c>
      <c r="F257" s="373"/>
      <c r="G257" s="373"/>
      <c r="H257" s="373"/>
      <c r="I257" s="373"/>
    </row>
    <row r="258" spans="2:9">
      <c r="B258" s="373" t="s">
        <v>4693</v>
      </c>
      <c r="C258" s="373"/>
      <c r="D258" s="373" t="s">
        <v>7702</v>
      </c>
      <c r="E258" s="373" t="s">
        <v>518</v>
      </c>
      <c r="F258" s="373"/>
      <c r="G258" s="373"/>
      <c r="H258" s="373"/>
      <c r="I258" s="373"/>
    </row>
    <row r="259" spans="2:9">
      <c r="B259" s="373" t="s">
        <v>4693</v>
      </c>
      <c r="C259" s="373"/>
      <c r="D259" s="373" t="s">
        <v>7702</v>
      </c>
      <c r="E259" s="373" t="s">
        <v>5291</v>
      </c>
      <c r="F259" s="373"/>
      <c r="G259" s="373"/>
      <c r="H259" s="373"/>
      <c r="I259" s="373"/>
    </row>
    <row r="260" spans="2:9">
      <c r="B260" s="373" t="s">
        <v>4693</v>
      </c>
      <c r="C260" s="373"/>
      <c r="D260" s="373" t="s">
        <v>7702</v>
      </c>
      <c r="E260" s="373" t="s">
        <v>5424</v>
      </c>
      <c r="F260" s="373"/>
      <c r="G260" s="373"/>
      <c r="H260" s="373"/>
      <c r="I260" s="373"/>
    </row>
    <row r="261" spans="2:9">
      <c r="B261" s="373" t="s">
        <v>7340</v>
      </c>
      <c r="C261" s="373"/>
      <c r="D261" s="373" t="s">
        <v>7702</v>
      </c>
      <c r="E261" s="373" t="s">
        <v>4593</v>
      </c>
      <c r="F261" s="373"/>
      <c r="G261" s="373"/>
      <c r="H261" s="373"/>
      <c r="I261" s="373"/>
    </row>
    <row r="262" spans="2:9">
      <c r="B262" s="373" t="s">
        <v>4370</v>
      </c>
      <c r="C262" s="373"/>
      <c r="D262" s="373" t="s">
        <v>7702</v>
      </c>
      <c r="E262" s="373" t="s">
        <v>2167</v>
      </c>
      <c r="F262" s="373"/>
      <c r="G262" s="373"/>
      <c r="H262" s="373"/>
      <c r="I262" s="373"/>
    </row>
    <row r="263" spans="2:9">
      <c r="B263" s="373" t="s">
        <v>4105</v>
      </c>
      <c r="C263" s="373"/>
      <c r="D263" s="373" t="s">
        <v>7702</v>
      </c>
      <c r="E263" s="373" t="s">
        <v>4097</v>
      </c>
      <c r="F263" s="373"/>
      <c r="G263" s="373"/>
      <c r="H263" s="373"/>
      <c r="I263" s="373"/>
    </row>
    <row r="264" spans="2:9">
      <c r="B264" s="373" t="s">
        <v>3268</v>
      </c>
      <c r="C264" s="373"/>
      <c r="D264" s="373" t="s">
        <v>7702</v>
      </c>
      <c r="E264" s="373" t="s">
        <v>366</v>
      </c>
      <c r="F264" s="373"/>
      <c r="G264" s="373"/>
      <c r="H264" s="373"/>
      <c r="I264" s="373"/>
    </row>
    <row r="265" spans="2:9">
      <c r="B265" s="373" t="s">
        <v>2689</v>
      </c>
      <c r="C265" s="373"/>
      <c r="D265" s="373" t="s">
        <v>7702</v>
      </c>
      <c r="E265" s="373" t="s">
        <v>4380</v>
      </c>
      <c r="F265" s="373"/>
      <c r="G265" s="373"/>
      <c r="H265" s="373"/>
      <c r="I265" s="373"/>
    </row>
    <row r="266" spans="2:9">
      <c r="B266" s="373" t="s">
        <v>1259</v>
      </c>
      <c r="C266" s="373"/>
      <c r="D266" s="373" t="s">
        <v>7702</v>
      </c>
      <c r="E266" s="373" t="s">
        <v>1770</v>
      </c>
      <c r="F266" s="373"/>
      <c r="G266" s="373"/>
      <c r="H266" s="373"/>
      <c r="I266" s="373"/>
    </row>
    <row r="267" spans="2:9">
      <c r="B267" s="373" t="s">
        <v>1259</v>
      </c>
      <c r="C267" s="373"/>
      <c r="D267" s="373" t="s">
        <v>7702</v>
      </c>
      <c r="E267" s="373" t="s">
        <v>5427</v>
      </c>
      <c r="F267" s="373"/>
      <c r="G267" s="373"/>
      <c r="H267" s="373"/>
      <c r="I267" s="373"/>
    </row>
    <row r="268" spans="2:9">
      <c r="B268" s="373" t="s">
        <v>1259</v>
      </c>
      <c r="C268" s="373"/>
      <c r="D268" s="373" t="s">
        <v>7702</v>
      </c>
      <c r="E268" s="373" t="s">
        <v>5428</v>
      </c>
      <c r="F268" s="373"/>
      <c r="G268" s="373"/>
      <c r="H268" s="373"/>
      <c r="I268" s="373"/>
    </row>
    <row r="269" spans="2:9">
      <c r="B269" s="373" t="s">
        <v>7341</v>
      </c>
      <c r="C269" s="373"/>
      <c r="D269" s="373" t="s">
        <v>7702</v>
      </c>
      <c r="E269" s="373" t="s">
        <v>4907</v>
      </c>
      <c r="F269" s="373"/>
      <c r="G269" s="373"/>
      <c r="H269" s="373"/>
      <c r="I269" s="373"/>
    </row>
    <row r="270" spans="2:9">
      <c r="B270" s="373" t="s">
        <v>7343</v>
      </c>
      <c r="C270" s="373"/>
      <c r="D270" s="373" t="s">
        <v>7702</v>
      </c>
      <c r="E270" s="373" t="s">
        <v>4316</v>
      </c>
      <c r="F270" s="373"/>
      <c r="G270" s="373"/>
      <c r="H270" s="373"/>
      <c r="I270" s="373"/>
    </row>
    <row r="271" spans="2:9">
      <c r="B271" s="373" t="s">
        <v>3143</v>
      </c>
      <c r="C271" s="373"/>
      <c r="D271" s="373" t="s">
        <v>7702</v>
      </c>
      <c r="E271" s="373" t="s">
        <v>5429</v>
      </c>
      <c r="F271" s="373"/>
      <c r="G271" s="373"/>
      <c r="H271" s="373"/>
      <c r="I271" s="373"/>
    </row>
    <row r="272" spans="2:9">
      <c r="B272" s="373" t="s">
        <v>7030</v>
      </c>
      <c r="C272" s="373"/>
      <c r="D272" s="373" t="s">
        <v>7702</v>
      </c>
      <c r="E272" s="373" t="s">
        <v>759</v>
      </c>
      <c r="F272" s="373"/>
      <c r="G272" s="373"/>
      <c r="H272" s="373"/>
      <c r="I272" s="373"/>
    </row>
    <row r="273" spans="2:9">
      <c r="B273" s="373" t="s">
        <v>2586</v>
      </c>
      <c r="C273" s="373"/>
      <c r="D273" s="373" t="s">
        <v>7702</v>
      </c>
      <c r="E273" s="373" t="s">
        <v>2283</v>
      </c>
      <c r="F273" s="373"/>
      <c r="G273" s="373"/>
      <c r="H273" s="373"/>
      <c r="I273" s="373"/>
    </row>
    <row r="274" spans="2:9">
      <c r="B274" s="373" t="s">
        <v>1750</v>
      </c>
      <c r="C274" s="373"/>
      <c r="D274" s="373" t="s">
        <v>7702</v>
      </c>
      <c r="E274" s="373" t="s">
        <v>5430</v>
      </c>
      <c r="F274" s="373"/>
      <c r="G274" s="373"/>
      <c r="H274" s="373"/>
      <c r="I274" s="373"/>
    </row>
    <row r="275" spans="2:9">
      <c r="B275" s="373" t="s">
        <v>5431</v>
      </c>
      <c r="C275" s="373"/>
      <c r="D275" s="373" t="s">
        <v>7702</v>
      </c>
      <c r="E275" s="373" t="s">
        <v>5143</v>
      </c>
      <c r="F275" s="373"/>
      <c r="G275" s="373"/>
      <c r="H275" s="373"/>
      <c r="I275" s="373"/>
    </row>
    <row r="276" spans="2:9">
      <c r="B276" s="373" t="s">
        <v>5431</v>
      </c>
      <c r="C276" s="373"/>
      <c r="D276" s="373" t="s">
        <v>7702</v>
      </c>
      <c r="E276" s="373" t="s">
        <v>5432</v>
      </c>
      <c r="F276" s="373"/>
      <c r="G276" s="373"/>
      <c r="H276" s="373"/>
      <c r="I276" s="373"/>
    </row>
    <row r="277" spans="2:9">
      <c r="B277" s="373" t="s">
        <v>5431</v>
      </c>
      <c r="C277" s="373"/>
      <c r="D277" s="373" t="s">
        <v>7702</v>
      </c>
      <c r="E277" s="373" t="s">
        <v>5433</v>
      </c>
      <c r="F277" s="373"/>
      <c r="G277" s="373"/>
      <c r="H277" s="373"/>
      <c r="I277" s="373"/>
    </row>
    <row r="278" spans="2:9">
      <c r="B278" s="373" t="s">
        <v>3959</v>
      </c>
      <c r="C278" s="373"/>
      <c r="D278" s="373" t="s">
        <v>7702</v>
      </c>
      <c r="E278" s="373" t="s">
        <v>3656</v>
      </c>
      <c r="F278" s="373"/>
      <c r="G278" s="373"/>
      <c r="H278" s="373"/>
      <c r="I278" s="373"/>
    </row>
    <row r="279" spans="2:9">
      <c r="B279" s="373" t="s">
        <v>3256</v>
      </c>
      <c r="C279" s="373"/>
      <c r="D279" s="373" t="s">
        <v>7702</v>
      </c>
      <c r="E279" s="373" t="s">
        <v>2201</v>
      </c>
      <c r="F279" s="373"/>
      <c r="G279" s="373"/>
      <c r="H279" s="373"/>
      <c r="I279" s="373"/>
    </row>
    <row r="280" spans="2:9">
      <c r="B280" s="373" t="s">
        <v>5434</v>
      </c>
      <c r="C280" s="373"/>
      <c r="D280" s="373" t="s">
        <v>7702</v>
      </c>
      <c r="E280" s="373" t="s">
        <v>5400</v>
      </c>
      <c r="F280" s="373"/>
      <c r="G280" s="373"/>
      <c r="H280" s="373"/>
      <c r="I280" s="373"/>
    </row>
    <row r="281" spans="2:9">
      <c r="B281" s="373" t="s">
        <v>5434</v>
      </c>
      <c r="C281" s="373"/>
      <c r="D281" s="373" t="s">
        <v>7702</v>
      </c>
      <c r="E281" s="373" t="s">
        <v>5436</v>
      </c>
      <c r="F281" s="373"/>
      <c r="G281" s="373"/>
      <c r="H281" s="373"/>
      <c r="I281" s="373"/>
    </row>
    <row r="282" spans="2:9">
      <c r="B282" s="373" t="s">
        <v>5434</v>
      </c>
      <c r="C282" s="373"/>
      <c r="D282" s="373" t="s">
        <v>7702</v>
      </c>
      <c r="E282" s="373" t="s">
        <v>3587</v>
      </c>
      <c r="F282" s="373"/>
      <c r="G282" s="373"/>
      <c r="H282" s="373"/>
      <c r="I282" s="373"/>
    </row>
    <row r="283" spans="2:9">
      <c r="B283" s="373" t="s">
        <v>4018</v>
      </c>
      <c r="C283" s="373"/>
      <c r="D283" s="373" t="s">
        <v>7702</v>
      </c>
      <c r="E283" s="373" t="s">
        <v>2114</v>
      </c>
      <c r="F283" s="373"/>
      <c r="G283" s="373"/>
      <c r="H283" s="373"/>
      <c r="I283" s="373"/>
    </row>
    <row r="284" spans="2:9">
      <c r="B284" s="373" t="s">
        <v>4018</v>
      </c>
      <c r="C284" s="373"/>
      <c r="D284" s="373" t="s">
        <v>7702</v>
      </c>
      <c r="E284" s="373" t="s">
        <v>1681</v>
      </c>
      <c r="F284" s="373"/>
      <c r="G284" s="373"/>
      <c r="H284" s="373"/>
      <c r="I284" s="373"/>
    </row>
    <row r="285" spans="2:9">
      <c r="B285" s="373" t="s">
        <v>7344</v>
      </c>
      <c r="C285" s="373"/>
      <c r="D285" s="373" t="s">
        <v>7702</v>
      </c>
      <c r="E285" s="373" t="s">
        <v>5437</v>
      </c>
      <c r="F285" s="373"/>
      <c r="G285" s="373"/>
      <c r="H285" s="373"/>
      <c r="I285" s="373"/>
    </row>
    <row r="286" spans="2:9">
      <c r="B286" s="373" t="s">
        <v>1537</v>
      </c>
      <c r="C286" s="373"/>
      <c r="D286" s="373" t="s">
        <v>7702</v>
      </c>
      <c r="E286" s="373" t="s">
        <v>5438</v>
      </c>
      <c r="F286" s="373"/>
      <c r="G286" s="373"/>
      <c r="H286" s="373"/>
      <c r="I286" s="373"/>
    </row>
    <row r="287" spans="2:9">
      <c r="B287" s="373" t="s">
        <v>2001</v>
      </c>
      <c r="C287" s="373"/>
      <c r="D287" s="373" t="s">
        <v>7702</v>
      </c>
      <c r="E287" s="373" t="s">
        <v>3543</v>
      </c>
      <c r="F287" s="373"/>
      <c r="G287" s="373"/>
      <c r="H287" s="373"/>
      <c r="I287" s="373"/>
    </row>
    <row r="288" spans="2:9">
      <c r="B288" s="373" t="s">
        <v>2001</v>
      </c>
      <c r="C288" s="373"/>
      <c r="D288" s="373" t="s">
        <v>7702</v>
      </c>
      <c r="E288" s="373" t="s">
        <v>5439</v>
      </c>
      <c r="F288" s="373"/>
      <c r="G288" s="373"/>
      <c r="H288" s="373"/>
      <c r="I288" s="373"/>
    </row>
    <row r="289" spans="2:9">
      <c r="B289" s="373" t="s">
        <v>1795</v>
      </c>
      <c r="C289" s="373"/>
      <c r="D289" s="373" t="s">
        <v>7702</v>
      </c>
      <c r="E289" s="373" t="s">
        <v>1375</v>
      </c>
      <c r="F289" s="373"/>
      <c r="G289" s="373"/>
      <c r="H289" s="373"/>
      <c r="I289" s="373"/>
    </row>
    <row r="290" spans="2:9">
      <c r="B290" s="373" t="s">
        <v>687</v>
      </c>
      <c r="C290" s="373"/>
      <c r="D290" s="373" t="s">
        <v>7702</v>
      </c>
      <c r="E290" s="373" t="s">
        <v>3027</v>
      </c>
      <c r="F290" s="373"/>
      <c r="G290" s="373"/>
      <c r="H290" s="373"/>
      <c r="I290" s="373"/>
    </row>
    <row r="291" spans="2:9">
      <c r="B291" s="373" t="s">
        <v>5441</v>
      </c>
      <c r="C291" s="373"/>
      <c r="D291" s="373" t="s">
        <v>7702</v>
      </c>
      <c r="E291" s="373" t="s">
        <v>5440</v>
      </c>
      <c r="F291" s="373"/>
      <c r="G291" s="373"/>
      <c r="H291" s="373"/>
      <c r="I291" s="373"/>
    </row>
    <row r="292" spans="2:9">
      <c r="B292" s="373" t="s">
        <v>5441</v>
      </c>
      <c r="C292" s="373"/>
      <c r="D292" s="373" t="s">
        <v>7702</v>
      </c>
      <c r="E292" s="373" t="s">
        <v>5175</v>
      </c>
      <c r="F292" s="373"/>
      <c r="G292" s="373"/>
      <c r="H292" s="373"/>
      <c r="I292" s="373"/>
    </row>
    <row r="293" spans="2:9">
      <c r="B293" s="373" t="s">
        <v>5441</v>
      </c>
      <c r="C293" s="373"/>
      <c r="D293" s="373" t="s">
        <v>7702</v>
      </c>
      <c r="E293" s="373" t="s">
        <v>2559</v>
      </c>
      <c r="F293" s="373"/>
      <c r="G293" s="373"/>
      <c r="H293" s="373"/>
      <c r="I293" s="373"/>
    </row>
    <row r="294" spans="2:9">
      <c r="B294" s="373" t="s">
        <v>5444</v>
      </c>
      <c r="C294" s="373"/>
      <c r="D294" s="373" t="s">
        <v>7702</v>
      </c>
      <c r="E294" s="373" t="s">
        <v>5443</v>
      </c>
      <c r="F294" s="373"/>
      <c r="G294" s="373"/>
      <c r="H294" s="373"/>
      <c r="I294" s="373"/>
    </row>
    <row r="295" spans="2:9">
      <c r="B295" s="373" t="s">
        <v>2383</v>
      </c>
      <c r="C295" s="373"/>
      <c r="D295" s="373" t="s">
        <v>7702</v>
      </c>
      <c r="E295" s="373" t="s">
        <v>73</v>
      </c>
      <c r="F295" s="373"/>
      <c r="G295" s="373"/>
      <c r="H295" s="373"/>
      <c r="I295" s="373"/>
    </row>
    <row r="296" spans="2:9">
      <c r="B296" s="373" t="s">
        <v>5445</v>
      </c>
      <c r="C296" s="373"/>
      <c r="D296" s="373" t="s">
        <v>7702</v>
      </c>
      <c r="E296" s="373" t="s">
        <v>363</v>
      </c>
      <c r="F296" s="373"/>
      <c r="G296" s="373"/>
      <c r="H296" s="373"/>
      <c r="I296" s="373"/>
    </row>
    <row r="297" spans="2:9">
      <c r="B297" s="373" t="s">
        <v>5445</v>
      </c>
      <c r="C297" s="373"/>
      <c r="D297" s="373" t="s">
        <v>7702</v>
      </c>
      <c r="E297" s="373" t="s">
        <v>1130</v>
      </c>
      <c r="F297" s="373"/>
      <c r="G297" s="373"/>
      <c r="H297" s="373"/>
      <c r="I297" s="373"/>
    </row>
    <row r="298" spans="2:9">
      <c r="B298" s="373" t="s">
        <v>813</v>
      </c>
      <c r="C298" s="373"/>
      <c r="D298" s="373" t="s">
        <v>7702</v>
      </c>
      <c r="E298" s="373" t="s">
        <v>5446</v>
      </c>
      <c r="F298" s="373"/>
      <c r="G298" s="373"/>
      <c r="H298" s="373"/>
      <c r="I298" s="373"/>
    </row>
    <row r="299" spans="2:9">
      <c r="B299" s="373" t="s">
        <v>4487</v>
      </c>
      <c r="C299" s="373"/>
      <c r="D299" s="373" t="s">
        <v>7702</v>
      </c>
      <c r="E299" s="373" t="s">
        <v>4873</v>
      </c>
      <c r="F299" s="373"/>
      <c r="G299" s="373"/>
      <c r="H299" s="373"/>
      <c r="I299" s="373"/>
    </row>
    <row r="300" spans="2:9">
      <c r="B300" s="373" t="s">
        <v>119</v>
      </c>
      <c r="C300" s="373"/>
      <c r="D300" s="373" t="s">
        <v>7702</v>
      </c>
      <c r="E300" s="373" t="s">
        <v>4729</v>
      </c>
      <c r="F300" s="373"/>
      <c r="G300" s="373"/>
      <c r="H300" s="373"/>
      <c r="I300" s="373"/>
    </row>
    <row r="301" spans="2:9">
      <c r="B301" s="373" t="s">
        <v>5064</v>
      </c>
      <c r="C301" s="373"/>
      <c r="D301" s="373" t="s">
        <v>7702</v>
      </c>
      <c r="E301" s="373" t="s">
        <v>5448</v>
      </c>
      <c r="F301" s="373"/>
      <c r="G301" s="373"/>
      <c r="H301" s="373"/>
      <c r="I301" s="373"/>
    </row>
    <row r="302" spans="2:9">
      <c r="B302" s="373" t="s">
        <v>5449</v>
      </c>
      <c r="C302" s="373"/>
      <c r="D302" s="373" t="s">
        <v>7702</v>
      </c>
      <c r="E302" s="373" t="s">
        <v>3087</v>
      </c>
      <c r="F302" s="373"/>
      <c r="G302" s="373"/>
      <c r="H302" s="373"/>
      <c r="I302" s="373"/>
    </row>
    <row r="303" spans="2:9">
      <c r="B303" s="373" t="s">
        <v>5451</v>
      </c>
      <c r="C303" s="373"/>
      <c r="D303" s="373" t="s">
        <v>7702</v>
      </c>
      <c r="E303" s="373" t="s">
        <v>196</v>
      </c>
      <c r="F303" s="373"/>
      <c r="G303" s="373"/>
      <c r="H303" s="373"/>
      <c r="I303" s="373"/>
    </row>
    <row r="304" spans="2:9">
      <c r="B304" s="373" t="s">
        <v>3172</v>
      </c>
      <c r="C304" s="373"/>
      <c r="D304" s="373" t="s">
        <v>7702</v>
      </c>
      <c r="E304" s="373" t="s">
        <v>2268</v>
      </c>
      <c r="F304" s="373"/>
      <c r="G304" s="373"/>
      <c r="H304" s="373"/>
      <c r="I304" s="373"/>
    </row>
    <row r="305" spans="2:9">
      <c r="B305" s="373" t="s">
        <v>3172</v>
      </c>
      <c r="C305" s="373"/>
      <c r="D305" s="373" t="s">
        <v>7702</v>
      </c>
      <c r="E305" s="373" t="s">
        <v>5453</v>
      </c>
      <c r="F305" s="373"/>
      <c r="G305" s="373"/>
      <c r="H305" s="373"/>
      <c r="I305" s="373"/>
    </row>
    <row r="306" spans="2:9">
      <c r="B306" s="373" t="s">
        <v>5455</v>
      </c>
      <c r="C306" s="373"/>
      <c r="D306" s="373" t="s">
        <v>7702</v>
      </c>
      <c r="E306" s="373" t="s">
        <v>5454</v>
      </c>
      <c r="F306" s="373"/>
      <c r="G306" s="373"/>
      <c r="H306" s="373"/>
      <c r="I306" s="373"/>
    </row>
    <row r="307" spans="2:9">
      <c r="B307" s="373" t="s">
        <v>5455</v>
      </c>
      <c r="C307" s="373"/>
      <c r="D307" s="373" t="s">
        <v>7702</v>
      </c>
      <c r="E307" s="373" t="s">
        <v>225</v>
      </c>
      <c r="F307" s="373"/>
      <c r="G307" s="373"/>
      <c r="H307" s="373"/>
      <c r="I307" s="373"/>
    </row>
    <row r="308" spans="2:9">
      <c r="B308" s="373" t="s">
        <v>4546</v>
      </c>
      <c r="C308" s="373"/>
      <c r="D308" s="373" t="s">
        <v>7702</v>
      </c>
      <c r="E308" s="373" t="s">
        <v>3864</v>
      </c>
      <c r="F308" s="373"/>
      <c r="G308" s="373"/>
      <c r="H308" s="373"/>
      <c r="I308" s="373"/>
    </row>
    <row r="309" spans="2:9">
      <c r="B309" s="373" t="s">
        <v>1029</v>
      </c>
      <c r="C309" s="373"/>
      <c r="D309" s="373" t="s">
        <v>7702</v>
      </c>
      <c r="E309" s="373" t="s">
        <v>5456</v>
      </c>
      <c r="F309" s="373"/>
      <c r="G309" s="373"/>
      <c r="H309" s="373"/>
      <c r="I309" s="373"/>
    </row>
    <row r="310" spans="2:9">
      <c r="B310" s="373" t="s">
        <v>2767</v>
      </c>
      <c r="C310" s="373"/>
      <c r="D310" s="373" t="s">
        <v>7702</v>
      </c>
      <c r="E310" s="373" t="s">
        <v>2918</v>
      </c>
      <c r="F310" s="373"/>
      <c r="G310" s="373"/>
      <c r="H310" s="373"/>
      <c r="I310" s="373"/>
    </row>
    <row r="311" spans="2:9">
      <c r="B311" s="373" t="s">
        <v>5460</v>
      </c>
      <c r="C311" s="373"/>
      <c r="D311" s="373" t="s">
        <v>7702</v>
      </c>
      <c r="E311" s="373" t="s">
        <v>5458</v>
      </c>
      <c r="F311" s="373"/>
      <c r="G311" s="373"/>
      <c r="H311" s="373"/>
      <c r="I311" s="373"/>
    </row>
    <row r="312" spans="2:9">
      <c r="B312" s="373" t="s">
        <v>1239</v>
      </c>
      <c r="C312" s="373"/>
      <c r="D312" s="373" t="s">
        <v>7702</v>
      </c>
      <c r="E312" s="373" t="s">
        <v>5462</v>
      </c>
      <c r="F312" s="373"/>
      <c r="G312" s="373"/>
      <c r="H312" s="373"/>
      <c r="I312" s="373"/>
    </row>
    <row r="313" spans="2:9">
      <c r="B313" s="373" t="s">
        <v>3274</v>
      </c>
      <c r="C313" s="373"/>
      <c r="D313" s="373" t="s">
        <v>7702</v>
      </c>
      <c r="E313" s="373" t="s">
        <v>5035</v>
      </c>
      <c r="F313" s="373"/>
      <c r="G313" s="373"/>
      <c r="H313" s="373"/>
      <c r="I313" s="373"/>
    </row>
    <row r="314" spans="2:9">
      <c r="B314" s="373" t="s">
        <v>3274</v>
      </c>
      <c r="C314" s="373"/>
      <c r="D314" s="373" t="s">
        <v>7702</v>
      </c>
      <c r="E314" s="373" t="s">
        <v>184</v>
      </c>
      <c r="F314" s="373"/>
      <c r="G314" s="373"/>
      <c r="H314" s="373"/>
      <c r="I314" s="373"/>
    </row>
    <row r="315" spans="2:9">
      <c r="B315" s="373" t="s">
        <v>5467</v>
      </c>
      <c r="C315" s="373"/>
      <c r="D315" s="373" t="s">
        <v>7702</v>
      </c>
      <c r="E315" s="373" t="s">
        <v>5464</v>
      </c>
      <c r="F315" s="373"/>
      <c r="G315" s="373"/>
      <c r="H315" s="373"/>
      <c r="I315" s="373"/>
    </row>
    <row r="316" spans="2:9">
      <c r="B316" s="373" t="s">
        <v>5467</v>
      </c>
      <c r="C316" s="373"/>
      <c r="D316" s="373" t="s">
        <v>7702</v>
      </c>
      <c r="E316" s="373" t="s">
        <v>5469</v>
      </c>
      <c r="F316" s="373"/>
      <c r="G316" s="373"/>
      <c r="H316" s="373"/>
      <c r="I316" s="373"/>
    </row>
    <row r="317" spans="2:9">
      <c r="B317" s="373" t="s">
        <v>3678</v>
      </c>
      <c r="C317" s="373"/>
      <c r="D317" s="373" t="s">
        <v>7702</v>
      </c>
      <c r="E317" s="373" t="s">
        <v>5470</v>
      </c>
      <c r="F317" s="373"/>
      <c r="G317" s="373"/>
      <c r="H317" s="373"/>
      <c r="I317" s="373"/>
    </row>
    <row r="318" spans="2:9">
      <c r="B318" s="373" t="s">
        <v>340</v>
      </c>
      <c r="C318" s="373"/>
      <c r="D318" s="373" t="s">
        <v>7702</v>
      </c>
      <c r="E318" s="373" t="s">
        <v>1147</v>
      </c>
      <c r="F318" s="373"/>
      <c r="G318" s="373"/>
      <c r="H318" s="373"/>
      <c r="I318" s="373"/>
    </row>
    <row r="319" spans="2:9">
      <c r="B319" s="373" t="s">
        <v>340</v>
      </c>
      <c r="C319" s="373"/>
      <c r="D319" s="373" t="s">
        <v>7702</v>
      </c>
      <c r="E319" s="373" t="s">
        <v>5472</v>
      </c>
      <c r="F319" s="373"/>
      <c r="G319" s="373"/>
      <c r="H319" s="373"/>
      <c r="I319" s="373"/>
    </row>
    <row r="320" spans="2:9">
      <c r="B320" s="373" t="s">
        <v>340</v>
      </c>
      <c r="C320" s="373"/>
      <c r="D320" s="373" t="s">
        <v>7702</v>
      </c>
      <c r="E320" s="373" t="s">
        <v>3388</v>
      </c>
      <c r="F320" s="373"/>
      <c r="G320" s="373"/>
      <c r="H320" s="373"/>
      <c r="I320" s="373"/>
    </row>
    <row r="321" spans="2:9">
      <c r="B321" s="373" t="s">
        <v>708</v>
      </c>
      <c r="C321" s="373"/>
      <c r="D321" s="373" t="s">
        <v>7702</v>
      </c>
      <c r="E321" s="373" t="s">
        <v>5474</v>
      </c>
      <c r="F321" s="373"/>
      <c r="G321" s="373"/>
      <c r="H321" s="373"/>
      <c r="I321" s="373"/>
    </row>
    <row r="322" spans="2:9">
      <c r="B322" s="373" t="s">
        <v>953</v>
      </c>
      <c r="C322" s="373"/>
      <c r="D322" s="373" t="s">
        <v>7702</v>
      </c>
      <c r="E322" s="373" t="s">
        <v>1614</v>
      </c>
      <c r="F322" s="373"/>
      <c r="G322" s="373"/>
      <c r="H322" s="373"/>
      <c r="I322" s="373"/>
    </row>
    <row r="323" spans="2:9">
      <c r="B323" s="373" t="s">
        <v>953</v>
      </c>
      <c r="C323" s="373"/>
      <c r="D323" s="373" t="s">
        <v>7702</v>
      </c>
      <c r="E323" s="373" t="s">
        <v>5475</v>
      </c>
      <c r="F323" s="373"/>
      <c r="G323" s="373"/>
      <c r="H323" s="373"/>
      <c r="I323" s="373"/>
    </row>
    <row r="324" spans="2:9">
      <c r="B324" s="373" t="s">
        <v>953</v>
      </c>
      <c r="C324" s="373"/>
      <c r="D324" s="373" t="s">
        <v>7702</v>
      </c>
      <c r="E324" s="373" t="s">
        <v>4297</v>
      </c>
      <c r="F324" s="373"/>
      <c r="G324" s="373"/>
      <c r="H324" s="373"/>
      <c r="I324" s="373"/>
    </row>
    <row r="325" spans="2:9">
      <c r="B325" s="373" t="s">
        <v>5478</v>
      </c>
      <c r="C325" s="373"/>
      <c r="D325" s="373" t="s">
        <v>7702</v>
      </c>
      <c r="E325" s="373" t="s">
        <v>5476</v>
      </c>
      <c r="F325" s="373"/>
      <c r="G325" s="373"/>
      <c r="H325" s="373"/>
      <c r="I325" s="373"/>
    </row>
    <row r="326" spans="2:9">
      <c r="B326" s="373" t="s">
        <v>5478</v>
      </c>
      <c r="C326" s="373"/>
      <c r="D326" s="373" t="s">
        <v>7702</v>
      </c>
      <c r="E326" s="373" t="s">
        <v>5479</v>
      </c>
      <c r="F326" s="373"/>
      <c r="G326" s="373"/>
      <c r="H326" s="373"/>
      <c r="I326" s="373"/>
    </row>
    <row r="327" spans="2:9">
      <c r="B327" s="373" t="s">
        <v>283</v>
      </c>
      <c r="C327" s="373"/>
      <c r="D327" s="373" t="s">
        <v>7702</v>
      </c>
      <c r="E327" s="373" t="s">
        <v>5480</v>
      </c>
      <c r="F327" s="373"/>
      <c r="G327" s="373"/>
      <c r="H327" s="373"/>
      <c r="I327" s="373"/>
    </row>
    <row r="328" spans="2:9">
      <c r="B328" s="373" t="s">
        <v>283</v>
      </c>
      <c r="C328" s="373"/>
      <c r="D328" s="373" t="s">
        <v>7702</v>
      </c>
      <c r="E328" s="373" t="s">
        <v>4133</v>
      </c>
      <c r="F328" s="373"/>
      <c r="G328" s="373"/>
      <c r="H328" s="373"/>
      <c r="I328" s="373"/>
    </row>
    <row r="329" spans="2:9">
      <c r="B329" s="373" t="s">
        <v>5268</v>
      </c>
      <c r="C329" s="373"/>
      <c r="D329" s="373" t="s">
        <v>7702</v>
      </c>
      <c r="E329" s="373" t="s">
        <v>5481</v>
      </c>
      <c r="F329" s="373"/>
      <c r="G329" s="373"/>
      <c r="H329" s="373"/>
      <c r="I329" s="373"/>
    </row>
    <row r="330" spans="2:9">
      <c r="B330" s="373" t="s">
        <v>5405</v>
      </c>
      <c r="C330" s="373"/>
      <c r="D330" s="373" t="s">
        <v>7702</v>
      </c>
      <c r="E330" s="373" t="s">
        <v>5483</v>
      </c>
      <c r="F330" s="373"/>
      <c r="G330" s="373"/>
      <c r="H330" s="373"/>
      <c r="I330" s="373"/>
    </row>
    <row r="331" spans="2:9">
      <c r="B331" s="373" t="s">
        <v>3299</v>
      </c>
      <c r="C331" s="373"/>
      <c r="D331" s="373" t="s">
        <v>7702</v>
      </c>
      <c r="E331" s="373" t="s">
        <v>5486</v>
      </c>
      <c r="F331" s="373"/>
      <c r="G331" s="373"/>
      <c r="H331" s="373"/>
      <c r="I331" s="373"/>
    </row>
    <row r="332" spans="2:9">
      <c r="B332" s="373" t="s">
        <v>3299</v>
      </c>
      <c r="C332" s="373"/>
      <c r="D332" s="373" t="s">
        <v>7702</v>
      </c>
      <c r="E332" s="373" t="s">
        <v>3879</v>
      </c>
      <c r="F332" s="373"/>
      <c r="G332" s="373"/>
      <c r="H332" s="373"/>
      <c r="I332" s="373"/>
    </row>
    <row r="333" spans="2:9">
      <c r="B333" s="373" t="s">
        <v>4633</v>
      </c>
      <c r="C333" s="373"/>
      <c r="D333" s="373" t="s">
        <v>7702</v>
      </c>
      <c r="E333" s="373" t="s">
        <v>5489</v>
      </c>
      <c r="F333" s="373"/>
      <c r="G333" s="373"/>
      <c r="H333" s="373"/>
      <c r="I333" s="373"/>
    </row>
    <row r="334" spans="2:9">
      <c r="B334" s="373" t="s">
        <v>5491</v>
      </c>
      <c r="C334" s="373"/>
      <c r="D334" s="373" t="s">
        <v>7702</v>
      </c>
      <c r="E334" s="373" t="s">
        <v>4124</v>
      </c>
      <c r="F334" s="373"/>
      <c r="G334" s="373"/>
      <c r="H334" s="373"/>
      <c r="I334" s="373"/>
    </row>
    <row r="335" spans="2:9">
      <c r="B335" s="373" t="s">
        <v>2299</v>
      </c>
      <c r="C335" s="373"/>
      <c r="D335" s="373" t="s">
        <v>7702</v>
      </c>
      <c r="E335" s="373" t="s">
        <v>5492</v>
      </c>
      <c r="F335" s="373"/>
      <c r="G335" s="373"/>
      <c r="H335" s="373"/>
      <c r="I335" s="373"/>
    </row>
    <row r="336" spans="2:9">
      <c r="B336" s="373" t="s">
        <v>2299</v>
      </c>
      <c r="C336" s="373"/>
      <c r="D336" s="373" t="s">
        <v>7702</v>
      </c>
      <c r="E336" s="373" t="s">
        <v>2456</v>
      </c>
      <c r="F336" s="373"/>
      <c r="G336" s="373"/>
      <c r="H336" s="373"/>
      <c r="I336" s="373"/>
    </row>
    <row r="337" spans="2:9">
      <c r="B337" s="373" t="s">
        <v>2299</v>
      </c>
      <c r="C337" s="373"/>
      <c r="D337" s="373" t="s">
        <v>7702</v>
      </c>
      <c r="E337" s="373" t="s">
        <v>5493</v>
      </c>
      <c r="F337" s="373"/>
      <c r="G337" s="373"/>
      <c r="H337" s="373"/>
      <c r="I337" s="373"/>
    </row>
    <row r="338" spans="2:9">
      <c r="B338" s="373" t="s">
        <v>2299</v>
      </c>
      <c r="C338" s="373"/>
      <c r="D338" s="373" t="s">
        <v>7702</v>
      </c>
      <c r="E338" s="373" t="s">
        <v>4386</v>
      </c>
      <c r="F338" s="373"/>
      <c r="G338" s="373"/>
      <c r="H338" s="373"/>
      <c r="I338" s="373"/>
    </row>
    <row r="339" spans="2:9">
      <c r="B339" s="373" t="s">
        <v>611</v>
      </c>
      <c r="C339" s="373"/>
      <c r="D339" s="373" t="s">
        <v>7702</v>
      </c>
      <c r="E339" s="373" t="s">
        <v>5495</v>
      </c>
      <c r="F339" s="373"/>
      <c r="G339" s="373"/>
      <c r="H339" s="373"/>
      <c r="I339" s="373"/>
    </row>
    <row r="340" spans="2:9">
      <c r="B340" s="373" t="s">
        <v>611</v>
      </c>
      <c r="C340" s="373"/>
      <c r="D340" s="373" t="s">
        <v>7702</v>
      </c>
      <c r="E340" s="373" t="s">
        <v>420</v>
      </c>
      <c r="F340" s="373"/>
      <c r="G340" s="373"/>
      <c r="H340" s="373"/>
      <c r="I340" s="373"/>
    </row>
    <row r="341" spans="2:9">
      <c r="B341" s="373" t="s">
        <v>5497</v>
      </c>
      <c r="C341" s="373"/>
      <c r="D341" s="373" t="s">
        <v>7702</v>
      </c>
      <c r="E341" s="373" t="s">
        <v>5496</v>
      </c>
      <c r="F341" s="373"/>
      <c r="G341" s="373"/>
      <c r="H341" s="373"/>
      <c r="I341" s="373"/>
    </row>
    <row r="342" spans="2:9">
      <c r="B342" s="373" t="s">
        <v>5497</v>
      </c>
      <c r="C342" s="373"/>
      <c r="D342" s="373" t="s">
        <v>7702</v>
      </c>
      <c r="E342" s="373" t="s">
        <v>280</v>
      </c>
      <c r="F342" s="373"/>
      <c r="G342" s="373"/>
      <c r="H342" s="373"/>
      <c r="I342" s="373"/>
    </row>
    <row r="343" spans="2:9">
      <c r="B343" s="373" t="s">
        <v>5499</v>
      </c>
      <c r="C343" s="373"/>
      <c r="D343" s="373" t="s">
        <v>7702</v>
      </c>
      <c r="E343" s="373" t="s">
        <v>3853</v>
      </c>
      <c r="F343" s="373"/>
      <c r="G343" s="373"/>
      <c r="H343" s="373"/>
      <c r="I343" s="373"/>
    </row>
    <row r="344" spans="2:9">
      <c r="B344" s="373" t="s">
        <v>5499</v>
      </c>
      <c r="C344" s="373"/>
      <c r="D344" s="373" t="s">
        <v>7702</v>
      </c>
      <c r="E344" s="373" t="s">
        <v>2660</v>
      </c>
      <c r="F344" s="373"/>
      <c r="G344" s="373"/>
      <c r="H344" s="373"/>
      <c r="I344" s="373"/>
    </row>
    <row r="345" spans="2:9">
      <c r="B345" s="373" t="s">
        <v>1351</v>
      </c>
      <c r="C345" s="373"/>
      <c r="D345" s="373" t="s">
        <v>7702</v>
      </c>
      <c r="E345" s="373" t="s">
        <v>1893</v>
      </c>
      <c r="F345" s="373"/>
      <c r="G345" s="373"/>
      <c r="H345" s="373"/>
      <c r="I345" s="373"/>
    </row>
    <row r="346" spans="2:9">
      <c r="B346" s="373" t="s">
        <v>2370</v>
      </c>
      <c r="C346" s="373"/>
      <c r="D346" s="373" t="s">
        <v>7702</v>
      </c>
      <c r="E346" s="373" t="s">
        <v>5128</v>
      </c>
      <c r="F346" s="373"/>
      <c r="G346" s="373"/>
      <c r="H346" s="373"/>
      <c r="I346" s="373"/>
    </row>
    <row r="347" spans="2:9">
      <c r="B347" s="373" t="s">
        <v>5500</v>
      </c>
      <c r="C347" s="373"/>
      <c r="D347" s="373" t="s">
        <v>7702</v>
      </c>
      <c r="E347" s="373" t="s">
        <v>496</v>
      </c>
      <c r="F347" s="373"/>
      <c r="G347" s="373"/>
      <c r="H347" s="373"/>
      <c r="I347" s="373"/>
    </row>
    <row r="348" spans="2:9">
      <c r="B348" s="373" t="s">
        <v>5500</v>
      </c>
      <c r="C348" s="373"/>
      <c r="D348" s="373" t="s">
        <v>7702</v>
      </c>
      <c r="E348" s="373" t="s">
        <v>5501</v>
      </c>
      <c r="F348" s="373"/>
      <c r="G348" s="373"/>
      <c r="H348" s="373"/>
      <c r="I348" s="373"/>
    </row>
    <row r="349" spans="2:9">
      <c r="B349" s="373" t="s">
        <v>1282</v>
      </c>
      <c r="C349" s="373"/>
      <c r="D349" s="373" t="s">
        <v>7702</v>
      </c>
      <c r="E349" s="373" t="s">
        <v>1168</v>
      </c>
      <c r="F349" s="373"/>
      <c r="G349" s="373"/>
      <c r="H349" s="373"/>
      <c r="I349" s="373"/>
    </row>
    <row r="350" spans="2:9">
      <c r="B350" s="373" t="s">
        <v>3478</v>
      </c>
      <c r="C350" s="373"/>
      <c r="D350" s="373" t="s">
        <v>7702</v>
      </c>
      <c r="E350" s="373" t="s">
        <v>5502</v>
      </c>
      <c r="F350" s="373"/>
      <c r="G350" s="373"/>
      <c r="H350" s="373"/>
      <c r="I350" s="373"/>
    </row>
    <row r="351" spans="2:9">
      <c r="B351" s="373" t="s">
        <v>3478</v>
      </c>
      <c r="C351" s="373"/>
      <c r="D351" s="373" t="s">
        <v>7702</v>
      </c>
      <c r="E351" s="373" t="s">
        <v>5503</v>
      </c>
      <c r="F351" s="373"/>
      <c r="G351" s="373"/>
      <c r="H351" s="373"/>
      <c r="I351" s="373"/>
    </row>
    <row r="352" spans="2:9">
      <c r="B352" s="373" t="s">
        <v>3478</v>
      </c>
      <c r="C352" s="373"/>
      <c r="D352" s="373" t="s">
        <v>7702</v>
      </c>
      <c r="E352" s="373" t="s">
        <v>5505</v>
      </c>
      <c r="F352" s="373"/>
      <c r="G352" s="373"/>
      <c r="H352" s="373"/>
      <c r="I352" s="373"/>
    </row>
    <row r="353" spans="2:9">
      <c r="B353" s="373" t="s">
        <v>1080</v>
      </c>
      <c r="C353" s="373"/>
      <c r="D353" s="373" t="s">
        <v>7702</v>
      </c>
      <c r="E353" s="373" t="s">
        <v>5506</v>
      </c>
      <c r="F353" s="373"/>
      <c r="G353" s="373"/>
      <c r="H353" s="373"/>
      <c r="I353" s="373"/>
    </row>
    <row r="354" spans="2:9">
      <c r="B354" s="373" t="s">
        <v>5511</v>
      </c>
      <c r="C354" s="373"/>
      <c r="D354" s="373" t="s">
        <v>7702</v>
      </c>
      <c r="E354" s="373" t="s">
        <v>5508</v>
      </c>
      <c r="F354" s="373"/>
      <c r="G354" s="373"/>
      <c r="H354" s="373"/>
      <c r="I354" s="373"/>
    </row>
    <row r="355" spans="2:9">
      <c r="B355" s="373" t="s">
        <v>5484</v>
      </c>
      <c r="C355" s="373"/>
      <c r="D355" s="373" t="s">
        <v>7702</v>
      </c>
      <c r="E355" s="373" t="s">
        <v>5512</v>
      </c>
      <c r="F355" s="373"/>
      <c r="G355" s="373"/>
      <c r="H355" s="373"/>
      <c r="I355" s="373"/>
    </row>
    <row r="356" spans="2:9">
      <c r="B356" s="373" t="s">
        <v>5514</v>
      </c>
      <c r="C356" s="373"/>
      <c r="D356" s="373" t="s">
        <v>7702</v>
      </c>
      <c r="E356" s="373" t="s">
        <v>5513</v>
      </c>
      <c r="F356" s="373"/>
      <c r="G356" s="373"/>
      <c r="H356" s="373"/>
      <c r="I356" s="373"/>
    </row>
    <row r="357" spans="2:9">
      <c r="B357" s="373" t="s">
        <v>4804</v>
      </c>
      <c r="C357" s="373"/>
      <c r="D357" s="373" t="s">
        <v>7702</v>
      </c>
      <c r="E357" s="373" t="s">
        <v>5515</v>
      </c>
      <c r="F357" s="373"/>
      <c r="G357" s="373"/>
      <c r="H357" s="373"/>
      <c r="I357" s="373"/>
    </row>
    <row r="358" spans="2:9">
      <c r="B358" s="373" t="s">
        <v>5517</v>
      </c>
      <c r="C358" s="373"/>
      <c r="D358" s="373" t="s">
        <v>7702</v>
      </c>
      <c r="E358" s="373" t="s">
        <v>897</v>
      </c>
      <c r="F358" s="373"/>
      <c r="G358" s="373"/>
      <c r="H358" s="373"/>
      <c r="I358" s="373"/>
    </row>
    <row r="359" spans="2:9">
      <c r="B359" s="373" t="s">
        <v>5517</v>
      </c>
      <c r="C359" s="373"/>
      <c r="D359" s="373" t="s">
        <v>7702</v>
      </c>
      <c r="E359" s="373" t="s">
        <v>5518</v>
      </c>
      <c r="F359" s="373"/>
      <c r="G359" s="373"/>
      <c r="H359" s="373"/>
      <c r="I359" s="373"/>
    </row>
    <row r="360" spans="2:9">
      <c r="B360" s="373" t="s">
        <v>5517</v>
      </c>
      <c r="C360" s="373"/>
      <c r="D360" s="373" t="s">
        <v>7702</v>
      </c>
      <c r="E360" s="373" t="s">
        <v>1663</v>
      </c>
      <c r="F360" s="373"/>
      <c r="G360" s="373"/>
      <c r="H360" s="373"/>
      <c r="I360" s="373"/>
    </row>
    <row r="361" spans="2:9">
      <c r="B361" s="373" t="s">
        <v>3102</v>
      </c>
      <c r="C361" s="373"/>
      <c r="D361" s="373" t="s">
        <v>7702</v>
      </c>
      <c r="E361" s="373" t="s">
        <v>5520</v>
      </c>
      <c r="F361" s="373"/>
      <c r="G361" s="373"/>
      <c r="H361" s="373"/>
      <c r="I361" s="373"/>
    </row>
    <row r="362" spans="2:9">
      <c r="B362" s="373" t="s">
        <v>3102</v>
      </c>
      <c r="C362" s="373"/>
      <c r="D362" s="373" t="s">
        <v>7702</v>
      </c>
      <c r="E362" s="373" t="s">
        <v>5523</v>
      </c>
      <c r="F362" s="373"/>
      <c r="G362" s="373"/>
      <c r="H362" s="373"/>
      <c r="I362" s="373"/>
    </row>
    <row r="363" spans="2:9">
      <c r="B363" s="373" t="s">
        <v>5528</v>
      </c>
      <c r="C363" s="373"/>
      <c r="D363" s="373" t="s">
        <v>7702</v>
      </c>
      <c r="E363" s="373" t="s">
        <v>5526</v>
      </c>
      <c r="F363" s="373"/>
      <c r="G363" s="373"/>
      <c r="H363" s="373"/>
      <c r="I363" s="373"/>
    </row>
    <row r="364" spans="2:9">
      <c r="B364" s="373" t="s">
        <v>5528</v>
      </c>
      <c r="C364" s="373"/>
      <c r="D364" s="373" t="s">
        <v>7702</v>
      </c>
      <c r="E364" s="373" t="s">
        <v>5529</v>
      </c>
      <c r="F364" s="373"/>
      <c r="G364" s="373"/>
      <c r="H364" s="373"/>
      <c r="I364" s="373"/>
    </row>
    <row r="365" spans="2:9">
      <c r="B365" s="373" t="s">
        <v>2301</v>
      </c>
      <c r="C365" s="373"/>
      <c r="D365" s="373" t="s">
        <v>7702</v>
      </c>
      <c r="E365" s="373" t="s">
        <v>2865</v>
      </c>
      <c r="F365" s="373"/>
      <c r="G365" s="373"/>
      <c r="H365" s="373"/>
      <c r="I365" s="373"/>
    </row>
    <row r="366" spans="2:9">
      <c r="B366" s="373" t="s">
        <v>5532</v>
      </c>
      <c r="C366" s="373"/>
      <c r="D366" s="373" t="s">
        <v>7702</v>
      </c>
      <c r="E366" s="373" t="s">
        <v>5530</v>
      </c>
      <c r="F366" s="373"/>
      <c r="G366" s="373"/>
      <c r="H366" s="373"/>
      <c r="I366" s="373"/>
    </row>
    <row r="367" spans="2:9">
      <c r="B367" s="373" t="s">
        <v>5536</v>
      </c>
      <c r="C367" s="373"/>
      <c r="D367" s="373" t="s">
        <v>7702</v>
      </c>
      <c r="E367" s="373" t="s">
        <v>5533</v>
      </c>
      <c r="F367" s="373"/>
      <c r="G367" s="373"/>
      <c r="H367" s="373"/>
      <c r="I367" s="373"/>
    </row>
    <row r="368" spans="2:9">
      <c r="B368" s="373" t="s">
        <v>5541</v>
      </c>
      <c r="C368" s="373"/>
      <c r="D368" s="373" t="s">
        <v>7702</v>
      </c>
      <c r="E368" s="373" t="s">
        <v>5538</v>
      </c>
      <c r="F368" s="373"/>
      <c r="G368" s="373"/>
      <c r="H368" s="373"/>
      <c r="I368" s="373"/>
    </row>
    <row r="369" spans="2:9">
      <c r="B369" s="373" t="s">
        <v>5542</v>
      </c>
      <c r="C369" s="373"/>
      <c r="D369" s="373" t="s">
        <v>7702</v>
      </c>
      <c r="E369" s="373" t="s">
        <v>2989</v>
      </c>
      <c r="F369" s="373"/>
      <c r="G369" s="373"/>
      <c r="H369" s="373"/>
      <c r="I369" s="373"/>
    </row>
    <row r="370" spans="2:9">
      <c r="B370" s="373" t="s">
        <v>5544</v>
      </c>
      <c r="C370" s="373"/>
      <c r="D370" s="373" t="s">
        <v>7702</v>
      </c>
      <c r="E370" s="373" t="s">
        <v>1768</v>
      </c>
      <c r="F370" s="373"/>
      <c r="G370" s="373"/>
      <c r="H370" s="373"/>
      <c r="I370" s="373"/>
    </row>
    <row r="371" spans="2:9">
      <c r="B371" s="373" t="s">
        <v>5544</v>
      </c>
      <c r="C371" s="373"/>
      <c r="D371" s="373" t="s">
        <v>7702</v>
      </c>
      <c r="E371" s="373" t="s">
        <v>5546</v>
      </c>
      <c r="F371" s="373"/>
      <c r="G371" s="373"/>
      <c r="H371" s="373"/>
      <c r="I371" s="373"/>
    </row>
    <row r="372" spans="2:9">
      <c r="B372" s="373" t="s">
        <v>5549</v>
      </c>
      <c r="C372" s="373"/>
      <c r="D372" s="373" t="s">
        <v>7702</v>
      </c>
      <c r="E372" s="373" t="s">
        <v>5547</v>
      </c>
      <c r="F372" s="373"/>
      <c r="G372" s="373"/>
      <c r="H372" s="373"/>
      <c r="I372" s="373"/>
    </row>
    <row r="373" spans="2:9">
      <c r="B373" s="373" t="s">
        <v>5549</v>
      </c>
      <c r="C373" s="373"/>
      <c r="D373" s="373" t="s">
        <v>7702</v>
      </c>
      <c r="E373" s="373" t="s">
        <v>2420</v>
      </c>
      <c r="F373" s="373"/>
      <c r="G373" s="373"/>
      <c r="H373" s="373"/>
      <c r="I373" s="373"/>
    </row>
    <row r="374" spans="2:9">
      <c r="B374" s="373" t="s">
        <v>5551</v>
      </c>
      <c r="C374" s="373"/>
      <c r="D374" s="373" t="s">
        <v>7702</v>
      </c>
      <c r="E374" s="373" t="s">
        <v>5550</v>
      </c>
      <c r="F374" s="373"/>
      <c r="G374" s="373"/>
      <c r="H374" s="373"/>
      <c r="I374" s="373"/>
    </row>
    <row r="375" spans="2:9">
      <c r="B375" s="373" t="s">
        <v>5551</v>
      </c>
      <c r="C375" s="373"/>
      <c r="D375" s="373" t="s">
        <v>7702</v>
      </c>
      <c r="E375" s="373" t="s">
        <v>5553</v>
      </c>
      <c r="F375" s="373"/>
      <c r="G375" s="373"/>
      <c r="H375" s="373"/>
      <c r="I375" s="373"/>
    </row>
    <row r="376" spans="2:9">
      <c r="B376" s="373" t="s">
        <v>5556</v>
      </c>
      <c r="C376" s="373"/>
      <c r="D376" s="373" t="s">
        <v>7702</v>
      </c>
      <c r="E376" s="373" t="s">
        <v>5554</v>
      </c>
      <c r="F376" s="373"/>
      <c r="G376" s="373"/>
      <c r="H376" s="373"/>
      <c r="I376" s="373"/>
    </row>
    <row r="377" spans="2:9">
      <c r="B377" s="373" t="s">
        <v>5556</v>
      </c>
      <c r="C377" s="373"/>
      <c r="D377" s="373" t="s">
        <v>7702</v>
      </c>
      <c r="E377" s="373" t="s">
        <v>5558</v>
      </c>
      <c r="F377" s="373"/>
      <c r="G377" s="373"/>
      <c r="H377" s="373"/>
      <c r="I377" s="373"/>
    </row>
    <row r="378" spans="2:9">
      <c r="B378" s="373" t="s">
        <v>5414</v>
      </c>
      <c r="C378" s="373"/>
      <c r="D378" s="373" t="s">
        <v>7702</v>
      </c>
      <c r="E378" s="373" t="s">
        <v>18</v>
      </c>
      <c r="F378" s="373"/>
      <c r="G378" s="373"/>
      <c r="H378" s="373"/>
      <c r="I378" s="373"/>
    </row>
    <row r="379" spans="2:9">
      <c r="B379" s="373" t="s">
        <v>5414</v>
      </c>
      <c r="C379" s="373"/>
      <c r="D379" s="373" t="s">
        <v>7702</v>
      </c>
      <c r="E379" s="373" t="s">
        <v>5559</v>
      </c>
      <c r="F379" s="373"/>
      <c r="G379" s="373"/>
      <c r="H379" s="373"/>
      <c r="I379" s="373"/>
    </row>
    <row r="380" spans="2:9">
      <c r="B380" s="373" t="s">
        <v>5560</v>
      </c>
      <c r="C380" s="373"/>
      <c r="D380" s="373" t="s">
        <v>7702</v>
      </c>
      <c r="E380" s="373" t="s">
        <v>3756</v>
      </c>
      <c r="F380" s="373"/>
      <c r="G380" s="373"/>
      <c r="H380" s="373"/>
      <c r="I380" s="373"/>
    </row>
    <row r="381" spans="2:9">
      <c r="B381" s="373" t="s">
        <v>5519</v>
      </c>
      <c r="C381" s="373"/>
      <c r="D381" s="373" t="s">
        <v>7702</v>
      </c>
      <c r="E381" s="373" t="s">
        <v>3823</v>
      </c>
      <c r="F381" s="373"/>
      <c r="G381" s="373"/>
      <c r="H381" s="373"/>
      <c r="I381" s="373"/>
    </row>
    <row r="382" spans="2:9">
      <c r="B382" s="373" t="s">
        <v>3448</v>
      </c>
      <c r="C382" s="373"/>
      <c r="D382" s="373" t="s">
        <v>7702</v>
      </c>
      <c r="E382" s="373" t="s">
        <v>5562</v>
      </c>
      <c r="F382" s="373"/>
      <c r="G382" s="373"/>
      <c r="H382" s="373"/>
      <c r="I382" s="373"/>
    </row>
    <row r="383" spans="2:9">
      <c r="B383" s="373" t="s">
        <v>3448</v>
      </c>
      <c r="C383" s="373"/>
      <c r="D383" s="373" t="s">
        <v>7702</v>
      </c>
      <c r="E383" s="373" t="s">
        <v>5563</v>
      </c>
      <c r="F383" s="373"/>
      <c r="G383" s="373"/>
      <c r="H383" s="373"/>
      <c r="I383" s="373"/>
    </row>
    <row r="384" spans="2:9">
      <c r="B384" s="373" t="s">
        <v>3240</v>
      </c>
      <c r="C384" s="373"/>
      <c r="D384" s="373" t="s">
        <v>7702</v>
      </c>
      <c r="E384" s="373" t="s">
        <v>5566</v>
      </c>
      <c r="F384" s="373"/>
      <c r="G384" s="373"/>
      <c r="H384" s="373"/>
      <c r="I384" s="373"/>
    </row>
    <row r="385" spans="2:9">
      <c r="B385" s="373" t="s">
        <v>3240</v>
      </c>
      <c r="C385" s="373"/>
      <c r="D385" s="373" t="s">
        <v>7702</v>
      </c>
      <c r="E385" s="373" t="s">
        <v>5568</v>
      </c>
      <c r="F385" s="373"/>
      <c r="G385" s="373"/>
      <c r="H385" s="373"/>
      <c r="I385" s="373"/>
    </row>
    <row r="386" spans="2:9">
      <c r="B386" s="373" t="s">
        <v>3240</v>
      </c>
      <c r="C386" s="373"/>
      <c r="D386" s="373" t="s">
        <v>7702</v>
      </c>
      <c r="E386" s="373" t="s">
        <v>5569</v>
      </c>
      <c r="F386" s="373"/>
      <c r="G386" s="373"/>
      <c r="H386" s="373"/>
      <c r="I386" s="373"/>
    </row>
    <row r="387" spans="2:9">
      <c r="B387" s="373" t="s">
        <v>5572</v>
      </c>
      <c r="C387" s="373"/>
      <c r="D387" s="373" t="s">
        <v>7702</v>
      </c>
      <c r="E387" s="373" t="s">
        <v>5570</v>
      </c>
      <c r="F387" s="373"/>
      <c r="G387" s="373"/>
      <c r="H387" s="373"/>
      <c r="I387" s="373"/>
    </row>
    <row r="388" spans="2:9">
      <c r="B388" s="373" t="s">
        <v>5572</v>
      </c>
      <c r="C388" s="373"/>
      <c r="D388" s="373" t="s">
        <v>7702</v>
      </c>
      <c r="E388" s="373" t="s">
        <v>5231</v>
      </c>
      <c r="F388" s="373"/>
      <c r="G388" s="373"/>
      <c r="H388" s="373"/>
      <c r="I388" s="373"/>
    </row>
    <row r="389" spans="2:9">
      <c r="B389" s="373" t="s">
        <v>5575</v>
      </c>
      <c r="C389" s="373"/>
      <c r="D389" s="373" t="s">
        <v>7702</v>
      </c>
      <c r="E389" s="373" t="s">
        <v>4131</v>
      </c>
      <c r="F389" s="373"/>
      <c r="G389" s="373"/>
      <c r="H389" s="373"/>
      <c r="I389" s="373"/>
    </row>
    <row r="390" spans="2:9">
      <c r="B390" s="373" t="s">
        <v>5575</v>
      </c>
      <c r="C390" s="373"/>
      <c r="D390" s="373" t="s">
        <v>7702</v>
      </c>
      <c r="E390" s="373" t="s">
        <v>5576</v>
      </c>
      <c r="F390" s="373"/>
      <c r="G390" s="373"/>
      <c r="H390" s="373"/>
      <c r="I390" s="373"/>
    </row>
    <row r="391" spans="2:9">
      <c r="B391" s="373" t="s">
        <v>5579</v>
      </c>
      <c r="C391" s="373"/>
      <c r="D391" s="373" t="s">
        <v>7702</v>
      </c>
      <c r="E391" s="373" t="s">
        <v>5578</v>
      </c>
      <c r="F391" s="373"/>
      <c r="G391" s="373"/>
      <c r="H391" s="373"/>
      <c r="I391" s="373"/>
    </row>
    <row r="392" spans="2:9">
      <c r="B392" s="373" t="s">
        <v>5579</v>
      </c>
      <c r="C392" s="373"/>
      <c r="D392" s="373" t="s">
        <v>7702</v>
      </c>
      <c r="E392" s="373" t="s">
        <v>5583</v>
      </c>
      <c r="F392" s="373"/>
      <c r="G392" s="373"/>
      <c r="H392" s="373"/>
      <c r="I392" s="373"/>
    </row>
    <row r="393" spans="2:9">
      <c r="B393" s="373" t="s">
        <v>5586</v>
      </c>
      <c r="C393" s="373"/>
      <c r="D393" s="373" t="s">
        <v>7702</v>
      </c>
      <c r="E393" s="373" t="s">
        <v>5585</v>
      </c>
      <c r="F393" s="373"/>
      <c r="G393" s="373"/>
      <c r="H393" s="373"/>
      <c r="I393" s="373"/>
    </row>
    <row r="394" spans="2:9">
      <c r="B394" s="373" t="s">
        <v>5588</v>
      </c>
      <c r="C394" s="373"/>
      <c r="D394" s="373" t="s">
        <v>7702</v>
      </c>
      <c r="E394" s="373" t="s">
        <v>982</v>
      </c>
      <c r="F394" s="373"/>
      <c r="G394" s="373"/>
      <c r="H394" s="373"/>
      <c r="I394" s="373"/>
    </row>
    <row r="395" spans="2:9">
      <c r="B395" s="373" t="s">
        <v>5588</v>
      </c>
      <c r="C395" s="373"/>
      <c r="D395" s="373" t="s">
        <v>7702</v>
      </c>
      <c r="E395" s="373" t="s">
        <v>5590</v>
      </c>
      <c r="F395" s="373"/>
      <c r="G395" s="373"/>
      <c r="H395" s="373"/>
      <c r="I395" s="373"/>
    </row>
    <row r="396" spans="2:9">
      <c r="B396" s="373" t="s">
        <v>4648</v>
      </c>
      <c r="C396" s="373"/>
      <c r="D396" s="373" t="s">
        <v>7702</v>
      </c>
      <c r="E396" s="373" t="s">
        <v>5269</v>
      </c>
      <c r="F396" s="373"/>
      <c r="G396" s="373"/>
      <c r="H396" s="373"/>
      <c r="I396" s="373"/>
    </row>
    <row r="397" spans="2:9">
      <c r="B397" s="373" t="s">
        <v>5592</v>
      </c>
      <c r="C397" s="373"/>
      <c r="D397" s="373" t="s">
        <v>7702</v>
      </c>
      <c r="E397" s="373" t="s">
        <v>5591</v>
      </c>
      <c r="F397" s="373"/>
      <c r="G397" s="373"/>
      <c r="H397" s="373"/>
      <c r="I397" s="373"/>
    </row>
    <row r="398" spans="2:9">
      <c r="B398" s="373" t="s">
        <v>5595</v>
      </c>
      <c r="C398" s="373"/>
      <c r="D398" s="373" t="s">
        <v>7702</v>
      </c>
      <c r="E398" s="373" t="s">
        <v>5594</v>
      </c>
      <c r="F398" s="373"/>
      <c r="G398" s="373"/>
      <c r="H398" s="373"/>
      <c r="I398" s="373"/>
    </row>
    <row r="399" spans="2:9">
      <c r="B399" s="373" t="s">
        <v>5595</v>
      </c>
      <c r="C399" s="373"/>
      <c r="D399" s="373" t="s">
        <v>7702</v>
      </c>
      <c r="E399" s="373" t="s">
        <v>5598</v>
      </c>
      <c r="F399" s="373"/>
      <c r="G399" s="373"/>
      <c r="H399" s="373"/>
      <c r="I399" s="373"/>
    </row>
    <row r="400" spans="2:9">
      <c r="B400" s="373" t="s">
        <v>1453</v>
      </c>
      <c r="C400" s="373"/>
      <c r="D400" s="373" t="s">
        <v>7702</v>
      </c>
      <c r="E400" s="373" t="s">
        <v>5599</v>
      </c>
      <c r="F400" s="373"/>
      <c r="G400" s="373"/>
      <c r="H400" s="373"/>
      <c r="I400" s="373"/>
    </row>
    <row r="401" spans="2:9">
      <c r="B401" s="373" t="s">
        <v>1670</v>
      </c>
      <c r="C401" s="373"/>
      <c r="D401" s="373" t="s">
        <v>7702</v>
      </c>
      <c r="E401" s="373" t="s">
        <v>1187</v>
      </c>
      <c r="F401" s="373"/>
      <c r="G401" s="373"/>
      <c r="H401" s="373"/>
      <c r="I401" s="373"/>
    </row>
    <row r="402" spans="2:9">
      <c r="B402" s="373" t="s">
        <v>1720</v>
      </c>
      <c r="C402" s="373"/>
      <c r="D402" s="373" t="s">
        <v>7702</v>
      </c>
      <c r="E402" s="373" t="s">
        <v>5601</v>
      </c>
      <c r="F402" s="373"/>
      <c r="G402" s="373"/>
      <c r="H402" s="373"/>
      <c r="I402" s="373"/>
    </row>
    <row r="403" spans="2:9">
      <c r="B403" s="373" t="s">
        <v>5603</v>
      </c>
      <c r="C403" s="373"/>
      <c r="D403" s="373" t="s">
        <v>7702</v>
      </c>
      <c r="E403" s="373" t="s">
        <v>5602</v>
      </c>
      <c r="F403" s="373"/>
      <c r="G403" s="373"/>
      <c r="H403" s="373"/>
      <c r="I403" s="373"/>
    </row>
    <row r="404" spans="2:9">
      <c r="B404" s="373" t="s">
        <v>5605</v>
      </c>
      <c r="C404" s="373"/>
      <c r="D404" s="373" t="s">
        <v>7702</v>
      </c>
      <c r="E404" s="373" t="s">
        <v>4363</v>
      </c>
      <c r="F404" s="373"/>
      <c r="G404" s="373"/>
      <c r="H404" s="373"/>
      <c r="I404" s="373"/>
    </row>
    <row r="405" spans="2:9">
      <c r="B405" s="373" t="s">
        <v>5605</v>
      </c>
      <c r="C405" s="373"/>
      <c r="D405" s="373" t="s">
        <v>7702</v>
      </c>
      <c r="E405" s="373" t="s">
        <v>5606</v>
      </c>
      <c r="F405" s="373"/>
      <c r="G405" s="373"/>
      <c r="H405" s="373"/>
      <c r="I405" s="373"/>
    </row>
    <row r="406" spans="2:9">
      <c r="B406" s="373" t="s">
        <v>5605</v>
      </c>
      <c r="C406" s="373"/>
      <c r="D406" s="373" t="s">
        <v>7702</v>
      </c>
      <c r="E406" s="373" t="s">
        <v>5015</v>
      </c>
      <c r="F406" s="373"/>
      <c r="G406" s="373"/>
      <c r="H406" s="373"/>
      <c r="I406" s="373"/>
    </row>
    <row r="407" spans="2:9">
      <c r="B407" s="373" t="s">
        <v>788</v>
      </c>
      <c r="C407" s="373"/>
      <c r="D407" s="373" t="s">
        <v>7702</v>
      </c>
      <c r="E407" s="373" t="s">
        <v>747</v>
      </c>
      <c r="F407" s="373"/>
      <c r="G407" s="373"/>
      <c r="H407" s="373"/>
      <c r="I407" s="373"/>
    </row>
    <row r="408" spans="2:9">
      <c r="B408" s="373" t="s">
        <v>788</v>
      </c>
      <c r="C408" s="373"/>
      <c r="D408" s="373" t="s">
        <v>7702</v>
      </c>
      <c r="E408" s="373" t="s">
        <v>2911</v>
      </c>
      <c r="F408" s="373"/>
      <c r="G408" s="373"/>
      <c r="H408" s="373"/>
      <c r="I408" s="373"/>
    </row>
    <row r="409" spans="2:9">
      <c r="B409" s="373" t="s">
        <v>788</v>
      </c>
      <c r="C409" s="373"/>
      <c r="D409" s="373" t="s">
        <v>7702</v>
      </c>
      <c r="E409" s="373" t="s">
        <v>7349</v>
      </c>
      <c r="F409" s="373"/>
      <c r="G409" s="373"/>
      <c r="H409" s="373"/>
      <c r="I409" s="373"/>
    </row>
    <row r="410" spans="2:9">
      <c r="B410" s="373" t="s">
        <v>5607</v>
      </c>
      <c r="C410" s="373"/>
      <c r="D410" s="373" t="s">
        <v>7702</v>
      </c>
      <c r="E410" s="373" t="s">
        <v>1458</v>
      </c>
      <c r="F410" s="373"/>
      <c r="G410" s="373"/>
      <c r="H410" s="373"/>
      <c r="I410" s="373"/>
    </row>
    <row r="411" spans="2:9">
      <c r="B411" s="373" t="s">
        <v>5607</v>
      </c>
      <c r="C411" s="373"/>
      <c r="D411" s="373" t="s">
        <v>7702</v>
      </c>
      <c r="E411" s="373" t="s">
        <v>5609</v>
      </c>
      <c r="F411" s="373"/>
      <c r="G411" s="373"/>
      <c r="H411" s="373"/>
      <c r="I411" s="373"/>
    </row>
    <row r="412" spans="2:9">
      <c r="B412" s="373" t="s">
        <v>5607</v>
      </c>
      <c r="C412" s="373"/>
      <c r="D412" s="373" t="s">
        <v>7702</v>
      </c>
      <c r="E412" s="373" t="s">
        <v>2118</v>
      </c>
      <c r="F412" s="373"/>
      <c r="G412" s="373"/>
      <c r="H412" s="373"/>
      <c r="I412" s="373"/>
    </row>
    <row r="413" spans="2:9">
      <c r="B413" s="373" t="s">
        <v>5613</v>
      </c>
      <c r="C413" s="373"/>
      <c r="D413" s="373" t="s">
        <v>7702</v>
      </c>
      <c r="E413" s="373" t="s">
        <v>5610</v>
      </c>
      <c r="F413" s="373"/>
      <c r="G413" s="373"/>
      <c r="H413" s="373"/>
      <c r="I413" s="373"/>
    </row>
    <row r="414" spans="2:9">
      <c r="B414" s="373" t="s">
        <v>5614</v>
      </c>
      <c r="C414" s="373"/>
      <c r="D414" s="373" t="s">
        <v>7702</v>
      </c>
      <c r="E414" s="373" t="s">
        <v>4536</v>
      </c>
      <c r="F414" s="373"/>
      <c r="G414" s="373"/>
      <c r="H414" s="373"/>
      <c r="I414" s="373"/>
    </row>
    <row r="415" spans="2:9">
      <c r="B415" s="373" t="s">
        <v>5614</v>
      </c>
      <c r="C415" s="373"/>
      <c r="D415" s="373" t="s">
        <v>7702</v>
      </c>
      <c r="E415" s="373" t="s">
        <v>5616</v>
      </c>
      <c r="F415" s="373"/>
      <c r="G415" s="373"/>
      <c r="H415" s="373"/>
      <c r="I415" s="373"/>
    </row>
    <row r="416" spans="2:9">
      <c r="B416" s="373" t="s">
        <v>5614</v>
      </c>
      <c r="C416" s="373"/>
      <c r="D416" s="373" t="s">
        <v>7702</v>
      </c>
      <c r="E416" s="373" t="s">
        <v>2675</v>
      </c>
      <c r="F416" s="373"/>
      <c r="G416" s="373"/>
      <c r="H416" s="373"/>
      <c r="I416" s="373"/>
    </row>
    <row r="417" spans="2:9">
      <c r="B417" s="373" t="s">
        <v>5614</v>
      </c>
      <c r="C417" s="373"/>
      <c r="D417" s="373" t="s">
        <v>7702</v>
      </c>
      <c r="E417" s="373" t="s">
        <v>6627</v>
      </c>
      <c r="F417" s="373"/>
      <c r="G417" s="373"/>
      <c r="H417" s="373"/>
      <c r="I417" s="373"/>
    </row>
    <row r="418" spans="2:9">
      <c r="B418" s="373" t="s">
        <v>5619</v>
      </c>
      <c r="C418" s="373"/>
      <c r="D418" s="373" t="s">
        <v>7702</v>
      </c>
      <c r="E418" s="373" t="s">
        <v>5617</v>
      </c>
      <c r="F418" s="373"/>
      <c r="G418" s="373"/>
      <c r="H418" s="373"/>
      <c r="I418" s="373"/>
    </row>
    <row r="419" spans="2:9">
      <c r="B419" s="373" t="s">
        <v>5619</v>
      </c>
      <c r="C419" s="373"/>
      <c r="D419" s="373" t="s">
        <v>7702</v>
      </c>
      <c r="E419" s="373" t="s">
        <v>5620</v>
      </c>
      <c r="F419" s="373"/>
      <c r="G419" s="373"/>
      <c r="H419" s="373"/>
      <c r="I419" s="373"/>
    </row>
    <row r="420" spans="2:9">
      <c r="B420" s="373" t="s">
        <v>5623</v>
      </c>
      <c r="C420" s="373"/>
      <c r="D420" s="373" t="s">
        <v>7702</v>
      </c>
      <c r="E420" s="373" t="s">
        <v>23</v>
      </c>
      <c r="F420" s="373"/>
      <c r="G420" s="373"/>
      <c r="H420" s="373"/>
      <c r="I420" s="373"/>
    </row>
    <row r="421" spans="2:9">
      <c r="B421" s="373" t="s">
        <v>5623</v>
      </c>
      <c r="C421" s="373"/>
      <c r="D421" s="373" t="s">
        <v>7702</v>
      </c>
      <c r="E421" s="373" t="s">
        <v>5624</v>
      </c>
      <c r="F421" s="373"/>
      <c r="G421" s="373"/>
      <c r="H421" s="373"/>
      <c r="I421" s="373"/>
    </row>
    <row r="422" spans="2:9">
      <c r="B422" s="373" t="s">
        <v>5623</v>
      </c>
      <c r="C422" s="373"/>
      <c r="D422" s="373" t="s">
        <v>7702</v>
      </c>
      <c r="E422" s="373" t="s">
        <v>2462</v>
      </c>
      <c r="F422" s="373"/>
      <c r="G422" s="373"/>
      <c r="H422" s="373"/>
      <c r="I422" s="373"/>
    </row>
    <row r="423" spans="2:9">
      <c r="B423" s="373" t="s">
        <v>5626</v>
      </c>
      <c r="C423" s="373"/>
      <c r="D423" s="373" t="s">
        <v>7702</v>
      </c>
      <c r="E423" s="373" t="s">
        <v>5625</v>
      </c>
      <c r="F423" s="373"/>
      <c r="G423" s="373"/>
      <c r="H423" s="373"/>
      <c r="I423" s="373"/>
    </row>
    <row r="424" spans="2:9">
      <c r="B424" s="373" t="s">
        <v>5630</v>
      </c>
      <c r="C424" s="373"/>
      <c r="D424" s="373" t="s">
        <v>7702</v>
      </c>
      <c r="E424" s="373" t="s">
        <v>5629</v>
      </c>
      <c r="F424" s="373"/>
      <c r="G424" s="373"/>
      <c r="H424" s="373"/>
      <c r="I424" s="373"/>
    </row>
    <row r="425" spans="2:9">
      <c r="B425" s="373" t="s">
        <v>5631</v>
      </c>
      <c r="C425" s="373"/>
      <c r="D425" s="373" t="s">
        <v>7702</v>
      </c>
      <c r="E425" s="373" t="s">
        <v>3641</v>
      </c>
      <c r="F425" s="373"/>
      <c r="G425" s="373"/>
      <c r="H425" s="373"/>
      <c r="I425" s="373"/>
    </row>
    <row r="426" spans="2:9">
      <c r="B426" s="373" t="s">
        <v>5634</v>
      </c>
      <c r="C426" s="373"/>
      <c r="D426" s="373" t="s">
        <v>7702</v>
      </c>
      <c r="E426" s="373" t="s">
        <v>5633</v>
      </c>
      <c r="F426" s="373"/>
      <c r="G426" s="373"/>
      <c r="H426" s="373"/>
      <c r="I426" s="373"/>
    </row>
    <row r="427" spans="2:9">
      <c r="B427" s="373" t="s">
        <v>5634</v>
      </c>
      <c r="C427" s="373"/>
      <c r="D427" s="373" t="s">
        <v>7702</v>
      </c>
      <c r="E427" s="373" t="s">
        <v>1716</v>
      </c>
      <c r="F427" s="373"/>
      <c r="G427" s="373"/>
      <c r="H427" s="373"/>
      <c r="I427" s="373"/>
    </row>
    <row r="428" spans="2:9">
      <c r="B428" s="373" t="s">
        <v>5634</v>
      </c>
      <c r="C428" s="373"/>
      <c r="D428" s="373" t="s">
        <v>7702</v>
      </c>
      <c r="E428" s="373" t="s">
        <v>4733</v>
      </c>
      <c r="F428" s="373"/>
      <c r="G428" s="373"/>
      <c r="H428" s="373"/>
      <c r="I428" s="373"/>
    </row>
    <row r="429" spans="2:9">
      <c r="B429" s="373" t="s">
        <v>5637</v>
      </c>
      <c r="C429" s="373"/>
      <c r="D429" s="373" t="s">
        <v>7702</v>
      </c>
      <c r="E429" s="373" t="s">
        <v>5636</v>
      </c>
      <c r="F429" s="373"/>
      <c r="G429" s="373"/>
      <c r="H429" s="373"/>
      <c r="I429" s="373"/>
    </row>
    <row r="430" spans="2:9">
      <c r="B430" s="373" t="s">
        <v>1194</v>
      </c>
      <c r="C430" s="373"/>
      <c r="D430" s="373" t="s">
        <v>7702</v>
      </c>
      <c r="E430" s="373" t="s">
        <v>5640</v>
      </c>
      <c r="F430" s="373"/>
      <c r="G430" s="373"/>
      <c r="H430" s="373"/>
      <c r="I430" s="373"/>
    </row>
    <row r="431" spans="2:9">
      <c r="B431" s="373" t="s">
        <v>5641</v>
      </c>
      <c r="C431" s="373"/>
      <c r="D431" s="373" t="s">
        <v>7702</v>
      </c>
      <c r="E431" s="373" t="s">
        <v>5425</v>
      </c>
      <c r="F431" s="373"/>
      <c r="G431" s="373"/>
      <c r="H431" s="373"/>
      <c r="I431" s="373"/>
    </row>
    <row r="432" spans="2:9">
      <c r="B432" s="373" t="s">
        <v>5645</v>
      </c>
      <c r="C432" s="373"/>
      <c r="D432" s="373" t="s">
        <v>7702</v>
      </c>
      <c r="E432" s="373" t="s">
        <v>5644</v>
      </c>
      <c r="F432" s="373"/>
      <c r="G432" s="373"/>
      <c r="H432" s="373"/>
      <c r="I432" s="373"/>
    </row>
    <row r="433" spans="2:9">
      <c r="B433" s="373" t="s">
        <v>5649</v>
      </c>
      <c r="C433" s="373"/>
      <c r="D433" s="373" t="s">
        <v>7702</v>
      </c>
      <c r="E433" s="373" t="s">
        <v>5648</v>
      </c>
      <c r="F433" s="373"/>
      <c r="G433" s="373"/>
      <c r="H433" s="373"/>
      <c r="I433" s="373"/>
    </row>
    <row r="434" spans="2:9">
      <c r="B434" s="373" t="s">
        <v>5649</v>
      </c>
      <c r="C434" s="373"/>
      <c r="D434" s="373" t="s">
        <v>7702</v>
      </c>
      <c r="E434" s="373" t="s">
        <v>5465</v>
      </c>
      <c r="F434" s="373"/>
      <c r="G434" s="373"/>
      <c r="H434" s="373"/>
      <c r="I434" s="373"/>
    </row>
    <row r="435" spans="2:9">
      <c r="B435" s="373" t="s">
        <v>5652</v>
      </c>
      <c r="C435" s="373"/>
      <c r="D435" s="373" t="s">
        <v>7702</v>
      </c>
      <c r="E435" s="373" t="s">
        <v>5651</v>
      </c>
      <c r="F435" s="373"/>
      <c r="G435" s="373"/>
      <c r="H435" s="373"/>
      <c r="I435" s="373"/>
    </row>
    <row r="436" spans="2:9">
      <c r="B436" s="373" t="s">
        <v>5652</v>
      </c>
      <c r="C436" s="373"/>
      <c r="D436" s="373" t="s">
        <v>7702</v>
      </c>
      <c r="E436" s="373" t="s">
        <v>5653</v>
      </c>
      <c r="F436" s="373"/>
      <c r="G436" s="373"/>
      <c r="H436" s="373"/>
      <c r="I436" s="373"/>
    </row>
    <row r="437" spans="2:9">
      <c r="B437" s="373" t="s">
        <v>5656</v>
      </c>
      <c r="C437" s="373"/>
      <c r="D437" s="373" t="s">
        <v>7702</v>
      </c>
      <c r="E437" s="373" t="s">
        <v>5654</v>
      </c>
      <c r="F437" s="373"/>
      <c r="G437" s="373"/>
      <c r="H437" s="373"/>
      <c r="I437" s="373"/>
    </row>
    <row r="438" spans="2:9">
      <c r="B438" s="373" t="s">
        <v>5657</v>
      </c>
      <c r="C438" s="373"/>
      <c r="D438" s="373" t="s">
        <v>7702</v>
      </c>
      <c r="E438" s="373" t="s">
        <v>3091</v>
      </c>
      <c r="F438" s="373"/>
      <c r="G438" s="373"/>
      <c r="H438" s="373"/>
      <c r="I438" s="373"/>
    </row>
    <row r="439" spans="2:9">
      <c r="B439" s="373" t="s">
        <v>5657</v>
      </c>
      <c r="C439" s="373"/>
      <c r="D439" s="373" t="s">
        <v>7702</v>
      </c>
      <c r="E439" s="373" t="s">
        <v>4549</v>
      </c>
      <c r="F439" s="373"/>
      <c r="G439" s="373"/>
      <c r="H439" s="373"/>
      <c r="I439" s="373"/>
    </row>
    <row r="440" spans="2:9">
      <c r="B440" s="373" t="s">
        <v>5657</v>
      </c>
      <c r="C440" s="373"/>
      <c r="D440" s="373" t="s">
        <v>7702</v>
      </c>
      <c r="E440" s="373" t="s">
        <v>2766</v>
      </c>
      <c r="F440" s="373"/>
      <c r="G440" s="373"/>
      <c r="H440" s="373"/>
      <c r="I440" s="373"/>
    </row>
    <row r="441" spans="2:9">
      <c r="B441" s="373" t="s">
        <v>2479</v>
      </c>
      <c r="C441" s="373"/>
      <c r="D441" s="373" t="s">
        <v>7702</v>
      </c>
      <c r="E441" s="373" t="s">
        <v>3416</v>
      </c>
      <c r="F441" s="373"/>
      <c r="G441" s="373"/>
      <c r="H441" s="373"/>
      <c r="I441" s="373"/>
    </row>
    <row r="442" spans="2:9">
      <c r="B442" s="373" t="s">
        <v>2479</v>
      </c>
      <c r="C442" s="373"/>
      <c r="D442" s="373" t="s">
        <v>7702</v>
      </c>
      <c r="E442" s="373" t="s">
        <v>7350</v>
      </c>
      <c r="F442" s="373"/>
      <c r="G442" s="373"/>
      <c r="H442" s="373"/>
      <c r="I442" s="373"/>
    </row>
    <row r="443" spans="2:9">
      <c r="B443" s="373" t="s">
        <v>4390</v>
      </c>
      <c r="C443" s="373"/>
      <c r="D443" s="373" t="s">
        <v>7702</v>
      </c>
      <c r="E443" s="373" t="s">
        <v>5658</v>
      </c>
      <c r="F443" s="373"/>
      <c r="G443" s="373"/>
      <c r="H443" s="373"/>
      <c r="I443" s="373"/>
    </row>
    <row r="444" spans="2:9">
      <c r="B444" s="373" t="s">
        <v>4390</v>
      </c>
      <c r="C444" s="373"/>
      <c r="D444" s="373" t="s">
        <v>7702</v>
      </c>
      <c r="E444" s="373" t="s">
        <v>5659</v>
      </c>
      <c r="F444" s="373"/>
      <c r="G444" s="373"/>
      <c r="H444" s="373"/>
      <c r="I444" s="373"/>
    </row>
    <row r="445" spans="2:9">
      <c r="B445" s="373" t="s">
        <v>5665</v>
      </c>
      <c r="C445" s="373"/>
      <c r="D445" s="373" t="s">
        <v>7702</v>
      </c>
      <c r="E445" s="373" t="s">
        <v>5660</v>
      </c>
      <c r="F445" s="373"/>
      <c r="G445" s="373"/>
      <c r="H445" s="373"/>
      <c r="I445" s="373"/>
    </row>
    <row r="446" spans="2:9">
      <c r="B446" s="373" t="s">
        <v>1985</v>
      </c>
      <c r="C446" s="373"/>
      <c r="D446" s="373" t="s">
        <v>7702</v>
      </c>
      <c r="E446" s="373" t="s">
        <v>2003</v>
      </c>
      <c r="F446" s="373"/>
      <c r="G446" s="373"/>
      <c r="H446" s="373"/>
      <c r="I446" s="373"/>
    </row>
    <row r="447" spans="2:9">
      <c r="B447" s="373" t="s">
        <v>5666</v>
      </c>
      <c r="C447" s="373"/>
      <c r="D447" s="373" t="s">
        <v>7702</v>
      </c>
      <c r="E447" s="373" t="s">
        <v>4002</v>
      </c>
      <c r="F447" s="373"/>
      <c r="G447" s="373"/>
      <c r="H447" s="373"/>
      <c r="I447" s="373"/>
    </row>
    <row r="448" spans="2:9">
      <c r="B448" s="373" t="s">
        <v>5666</v>
      </c>
      <c r="C448" s="373"/>
      <c r="D448" s="373" t="s">
        <v>7702</v>
      </c>
      <c r="E448" s="373" t="s">
        <v>5667</v>
      </c>
      <c r="F448" s="373"/>
      <c r="G448" s="373"/>
      <c r="H448" s="373"/>
      <c r="I448" s="373"/>
    </row>
    <row r="449" spans="2:9">
      <c r="B449" s="373" t="s">
        <v>2149</v>
      </c>
      <c r="C449" s="373"/>
      <c r="D449" s="373" t="s">
        <v>7702</v>
      </c>
      <c r="E449" s="373" t="s">
        <v>5668</v>
      </c>
      <c r="F449" s="373"/>
      <c r="G449" s="373"/>
      <c r="H449" s="373"/>
      <c r="I449" s="373"/>
    </row>
    <row r="450" spans="2:9">
      <c r="B450" s="373" t="s">
        <v>5669</v>
      </c>
      <c r="C450" s="373"/>
      <c r="D450" s="373" t="s">
        <v>7702</v>
      </c>
      <c r="E450" s="373" t="s">
        <v>2742</v>
      </c>
      <c r="F450" s="373"/>
      <c r="G450" s="373"/>
      <c r="H450" s="373"/>
      <c r="I450" s="373"/>
    </row>
    <row r="451" spans="2:9">
      <c r="B451" s="373" t="s">
        <v>5669</v>
      </c>
      <c r="C451" s="373"/>
      <c r="D451" s="373" t="s">
        <v>7702</v>
      </c>
      <c r="E451" s="373" t="s">
        <v>3167</v>
      </c>
      <c r="F451" s="373"/>
      <c r="G451" s="373"/>
      <c r="H451" s="373"/>
      <c r="I451" s="373"/>
    </row>
    <row r="452" spans="2:9">
      <c r="B452" s="373" t="s">
        <v>5673</v>
      </c>
      <c r="C452" s="373"/>
      <c r="D452" s="373" t="s">
        <v>7702</v>
      </c>
      <c r="E452" s="373" t="s">
        <v>5670</v>
      </c>
      <c r="F452" s="373"/>
      <c r="G452" s="373"/>
      <c r="H452" s="373"/>
      <c r="I452" s="373"/>
    </row>
    <row r="453" spans="2:9">
      <c r="B453" s="373" t="s">
        <v>5673</v>
      </c>
      <c r="C453" s="373"/>
      <c r="D453" s="373" t="s">
        <v>7702</v>
      </c>
      <c r="E453" s="373" t="s">
        <v>5675</v>
      </c>
      <c r="F453" s="373"/>
      <c r="G453" s="373"/>
      <c r="H453" s="373"/>
      <c r="I453" s="373"/>
    </row>
    <row r="454" spans="2:9">
      <c r="B454" s="373" t="s">
        <v>5676</v>
      </c>
      <c r="C454" s="373"/>
      <c r="D454" s="373" t="s">
        <v>7702</v>
      </c>
      <c r="E454" s="373" t="s">
        <v>3023</v>
      </c>
      <c r="F454" s="373"/>
      <c r="G454" s="373"/>
      <c r="H454" s="373"/>
      <c r="I454" s="373"/>
    </row>
    <row r="455" spans="2:9">
      <c r="B455" s="373" t="s">
        <v>4223</v>
      </c>
      <c r="C455" s="373"/>
      <c r="D455" s="373" t="s">
        <v>7702</v>
      </c>
      <c r="E455" s="373" t="s">
        <v>5677</v>
      </c>
      <c r="F455" s="373"/>
      <c r="G455" s="373"/>
      <c r="H455" s="373"/>
      <c r="I455" s="373"/>
    </row>
    <row r="456" spans="2:9">
      <c r="B456" s="373" t="s">
        <v>5678</v>
      </c>
      <c r="C456" s="373"/>
      <c r="D456" s="373" t="s">
        <v>7702</v>
      </c>
      <c r="E456" s="373" t="s">
        <v>4748</v>
      </c>
      <c r="F456" s="373"/>
      <c r="G456" s="373"/>
      <c r="H456" s="373"/>
      <c r="I456" s="373"/>
    </row>
    <row r="457" spans="2:9">
      <c r="B457" s="373" t="s">
        <v>5521</v>
      </c>
      <c r="C457" s="373"/>
      <c r="D457" s="373" t="s">
        <v>7702</v>
      </c>
      <c r="E457" s="373" t="s">
        <v>3976</v>
      </c>
      <c r="F457" s="373"/>
      <c r="G457" s="373"/>
      <c r="H457" s="373"/>
      <c r="I457" s="373"/>
    </row>
    <row r="458" spans="2:9">
      <c r="B458" s="373" t="s">
        <v>5679</v>
      </c>
      <c r="C458" s="373"/>
      <c r="D458" s="373" t="s">
        <v>7702</v>
      </c>
      <c r="E458" s="373" t="s">
        <v>4725</v>
      </c>
      <c r="F458" s="373"/>
      <c r="G458" s="373"/>
      <c r="H458" s="373"/>
      <c r="I458" s="373"/>
    </row>
    <row r="459" spans="2:9">
      <c r="B459" s="373" t="s">
        <v>5679</v>
      </c>
      <c r="C459" s="373"/>
      <c r="D459" s="373" t="s">
        <v>7702</v>
      </c>
      <c r="E459" s="373" t="s">
        <v>5681</v>
      </c>
      <c r="F459" s="373"/>
      <c r="G459" s="373"/>
      <c r="H459" s="373"/>
      <c r="I459" s="373"/>
    </row>
    <row r="460" spans="2:9">
      <c r="B460" s="373" t="s">
        <v>2892</v>
      </c>
      <c r="C460" s="373"/>
      <c r="D460" s="373" t="s">
        <v>7702</v>
      </c>
      <c r="E460" s="373" t="s">
        <v>4663</v>
      </c>
      <c r="F460" s="373"/>
      <c r="G460" s="373"/>
      <c r="H460" s="373"/>
      <c r="I460" s="373"/>
    </row>
    <row r="461" spans="2:9">
      <c r="B461" s="373" t="s">
        <v>5685</v>
      </c>
      <c r="C461" s="373"/>
      <c r="D461" s="373" t="s">
        <v>7702</v>
      </c>
      <c r="E461" s="373" t="s">
        <v>5683</v>
      </c>
      <c r="F461" s="373"/>
      <c r="G461" s="373"/>
      <c r="H461" s="373"/>
      <c r="I461" s="373"/>
    </row>
    <row r="462" spans="2:9">
      <c r="B462" s="373" t="s">
        <v>5685</v>
      </c>
      <c r="C462" s="373"/>
      <c r="D462" s="373" t="s">
        <v>7702</v>
      </c>
      <c r="E462" s="373" t="s">
        <v>5686</v>
      </c>
      <c r="F462" s="373"/>
      <c r="G462" s="373"/>
      <c r="H462" s="373"/>
      <c r="I462" s="373"/>
    </row>
    <row r="463" spans="2:9">
      <c r="B463" s="373" t="s">
        <v>5685</v>
      </c>
      <c r="C463" s="373"/>
      <c r="D463" s="373" t="s">
        <v>7702</v>
      </c>
      <c r="E463" s="373" t="s">
        <v>5687</v>
      </c>
      <c r="F463" s="373"/>
      <c r="G463" s="373"/>
      <c r="H463" s="373"/>
      <c r="I463" s="373"/>
    </row>
    <row r="464" spans="2:9">
      <c r="B464" s="373" t="s">
        <v>5013</v>
      </c>
      <c r="C464" s="373"/>
      <c r="D464" s="373" t="s">
        <v>7702</v>
      </c>
      <c r="E464" s="373" t="s">
        <v>5688</v>
      </c>
      <c r="F464" s="373"/>
      <c r="G464" s="373"/>
      <c r="H464" s="373"/>
      <c r="I464" s="373"/>
    </row>
    <row r="465" spans="2:9">
      <c r="B465" s="373" t="s">
        <v>5013</v>
      </c>
      <c r="C465" s="373"/>
      <c r="D465" s="373" t="s">
        <v>7702</v>
      </c>
      <c r="E465" s="373" t="s">
        <v>5689</v>
      </c>
      <c r="F465" s="373"/>
      <c r="G465" s="373"/>
      <c r="H465" s="373"/>
      <c r="I465" s="373"/>
    </row>
    <row r="466" spans="2:9">
      <c r="B466" s="373" t="s">
        <v>375</v>
      </c>
      <c r="C466" s="373"/>
      <c r="D466" s="373" t="s">
        <v>7702</v>
      </c>
      <c r="E466" s="373" t="s">
        <v>5690</v>
      </c>
      <c r="F466" s="373"/>
      <c r="G466" s="373"/>
      <c r="H466" s="373"/>
      <c r="I466" s="373"/>
    </row>
    <row r="467" spans="2:9">
      <c r="B467" s="373" t="s">
        <v>3871</v>
      </c>
      <c r="C467" s="373"/>
      <c r="D467" s="373" t="s">
        <v>7702</v>
      </c>
      <c r="E467" s="373" t="s">
        <v>4838</v>
      </c>
      <c r="F467" s="373"/>
      <c r="G467" s="373"/>
      <c r="H467" s="373"/>
      <c r="I467" s="373"/>
    </row>
    <row r="468" spans="2:9">
      <c r="B468" s="373" t="s">
        <v>3871</v>
      </c>
      <c r="C468" s="373"/>
      <c r="D468" s="373" t="s">
        <v>7702</v>
      </c>
      <c r="E468" s="373" t="s">
        <v>5692</v>
      </c>
      <c r="F468" s="373"/>
      <c r="G468" s="373"/>
      <c r="H468" s="373"/>
      <c r="I468" s="373"/>
    </row>
    <row r="469" spans="2:9">
      <c r="B469" s="373" t="s">
        <v>3871</v>
      </c>
      <c r="C469" s="373"/>
      <c r="D469" s="373" t="s">
        <v>7702</v>
      </c>
      <c r="E469" s="373" t="s">
        <v>5694</v>
      </c>
      <c r="F469" s="373"/>
      <c r="G469" s="373"/>
      <c r="H469" s="373"/>
      <c r="I469" s="373"/>
    </row>
    <row r="470" spans="2:9">
      <c r="B470" s="373" t="s">
        <v>144</v>
      </c>
      <c r="C470" s="373"/>
      <c r="D470" s="373" t="s">
        <v>7702</v>
      </c>
      <c r="E470" s="373" t="s">
        <v>5695</v>
      </c>
      <c r="F470" s="373"/>
      <c r="G470" s="373"/>
      <c r="H470" s="373"/>
      <c r="I470" s="373"/>
    </row>
    <row r="471" spans="2:9">
      <c r="B471" s="373" t="s">
        <v>1228</v>
      </c>
      <c r="C471" s="373"/>
      <c r="D471" s="373" t="s">
        <v>7702</v>
      </c>
      <c r="E471" s="373" t="s">
        <v>5410</v>
      </c>
      <c r="F471" s="373"/>
      <c r="G471" s="373"/>
      <c r="H471" s="373"/>
      <c r="I471" s="373"/>
    </row>
    <row r="472" spans="2:9">
      <c r="B472" s="373" t="s">
        <v>5698</v>
      </c>
      <c r="C472" s="373"/>
      <c r="D472" s="373" t="s">
        <v>7702</v>
      </c>
      <c r="E472" s="373" t="s">
        <v>3598</v>
      </c>
      <c r="F472" s="373"/>
      <c r="G472" s="373"/>
      <c r="H472" s="373"/>
      <c r="I472" s="373"/>
    </row>
    <row r="473" spans="2:9">
      <c r="B473" s="373" t="s">
        <v>5702</v>
      </c>
      <c r="C473" s="373"/>
      <c r="D473" s="373" t="s">
        <v>7702</v>
      </c>
      <c r="E473" s="373" t="s">
        <v>5700</v>
      </c>
      <c r="F473" s="373"/>
      <c r="G473" s="373"/>
      <c r="H473" s="373"/>
      <c r="I473" s="373"/>
    </row>
    <row r="474" spans="2:9">
      <c r="B474" s="373" t="s">
        <v>5705</v>
      </c>
      <c r="C474" s="373"/>
      <c r="D474" s="373" t="s">
        <v>7702</v>
      </c>
      <c r="E474" s="373" t="s">
        <v>5704</v>
      </c>
      <c r="F474" s="373"/>
      <c r="G474" s="373"/>
      <c r="H474" s="373"/>
      <c r="I474" s="373"/>
    </row>
    <row r="475" spans="2:9">
      <c r="B475" s="373" t="s">
        <v>5706</v>
      </c>
      <c r="C475" s="373"/>
      <c r="D475" s="373" t="s">
        <v>7702</v>
      </c>
      <c r="E475" s="373" t="s">
        <v>2421</v>
      </c>
      <c r="F475" s="373"/>
      <c r="G475" s="373"/>
      <c r="H475" s="373"/>
      <c r="I475" s="373"/>
    </row>
    <row r="476" spans="2:9">
      <c r="B476" s="373" t="s">
        <v>5708</v>
      </c>
      <c r="C476" s="373"/>
      <c r="D476" s="373" t="s">
        <v>7702</v>
      </c>
      <c r="E476" s="373" t="s">
        <v>5707</v>
      </c>
      <c r="F476" s="373"/>
      <c r="G476" s="373"/>
      <c r="H476" s="373"/>
      <c r="I476" s="373"/>
    </row>
    <row r="477" spans="2:9">
      <c r="B477" s="373" t="s">
        <v>5710</v>
      </c>
      <c r="C477" s="373"/>
      <c r="D477" s="373" t="s">
        <v>7702</v>
      </c>
      <c r="E477" s="373" t="s">
        <v>5709</v>
      </c>
      <c r="F477" s="373"/>
      <c r="G477" s="373"/>
      <c r="H477" s="373"/>
      <c r="I477" s="373"/>
    </row>
    <row r="478" spans="2:9">
      <c r="B478" s="373" t="s">
        <v>5710</v>
      </c>
      <c r="C478" s="373"/>
      <c r="D478" s="373" t="s">
        <v>7702</v>
      </c>
      <c r="E478" s="373" t="s">
        <v>5712</v>
      </c>
      <c r="F478" s="373"/>
      <c r="G478" s="373"/>
      <c r="H478" s="373"/>
      <c r="I478" s="373"/>
    </row>
    <row r="479" spans="2:9">
      <c r="B479" s="373" t="s">
        <v>1275</v>
      </c>
      <c r="C479" s="373"/>
      <c r="D479" s="373" t="s">
        <v>7702</v>
      </c>
      <c r="E479" s="373" t="s">
        <v>5714</v>
      </c>
      <c r="F479" s="373"/>
      <c r="G479" s="373"/>
      <c r="H479" s="373"/>
      <c r="I479" s="373"/>
    </row>
    <row r="480" spans="2:9">
      <c r="B480" s="373" t="s">
        <v>3722</v>
      </c>
      <c r="C480" s="373"/>
      <c r="D480" s="373" t="s">
        <v>7702</v>
      </c>
      <c r="E480" s="373" t="s">
        <v>2204</v>
      </c>
      <c r="F480" s="373"/>
      <c r="G480" s="373"/>
      <c r="H480" s="373"/>
      <c r="I480" s="373"/>
    </row>
    <row r="481" spans="2:9">
      <c r="B481" s="373" t="s">
        <v>2087</v>
      </c>
      <c r="C481" s="373"/>
      <c r="D481" s="373" t="s">
        <v>7702</v>
      </c>
      <c r="E481" s="373" t="s">
        <v>5715</v>
      </c>
      <c r="F481" s="373"/>
      <c r="G481" s="373"/>
      <c r="H481" s="373"/>
      <c r="I481" s="373"/>
    </row>
    <row r="482" spans="2:9">
      <c r="B482" s="373" t="s">
        <v>5717</v>
      </c>
      <c r="C482" s="373"/>
      <c r="D482" s="373" t="s">
        <v>7702</v>
      </c>
      <c r="E482" s="373" t="s">
        <v>765</v>
      </c>
      <c r="F482" s="373"/>
      <c r="G482" s="373"/>
      <c r="H482" s="373"/>
      <c r="I482" s="373"/>
    </row>
    <row r="483" spans="2:9">
      <c r="B483" s="373" t="s">
        <v>5717</v>
      </c>
      <c r="C483" s="373"/>
      <c r="D483" s="373" t="s">
        <v>7702</v>
      </c>
      <c r="E483" s="373" t="s">
        <v>5718</v>
      </c>
      <c r="F483" s="373"/>
      <c r="G483" s="373"/>
      <c r="H483" s="373"/>
      <c r="I483" s="373"/>
    </row>
    <row r="484" spans="2:9">
      <c r="B484" s="373" t="s">
        <v>1311</v>
      </c>
      <c r="C484" s="373"/>
      <c r="D484" s="373" t="s">
        <v>7702</v>
      </c>
      <c r="E484" s="373" t="s">
        <v>5719</v>
      </c>
      <c r="F484" s="373"/>
      <c r="G484" s="373"/>
      <c r="H484" s="373"/>
      <c r="I484" s="373"/>
    </row>
    <row r="485" spans="2:9">
      <c r="B485" s="373" t="s">
        <v>1311</v>
      </c>
      <c r="C485" s="373"/>
      <c r="D485" s="373" t="s">
        <v>7702</v>
      </c>
      <c r="E485" s="373" t="s">
        <v>3568</v>
      </c>
      <c r="F485" s="373"/>
      <c r="G485" s="373"/>
      <c r="H485" s="373"/>
      <c r="I485" s="373"/>
    </row>
    <row r="486" spans="2:9">
      <c r="B486" s="373" t="s">
        <v>5720</v>
      </c>
      <c r="C486" s="373"/>
      <c r="D486" s="373" t="s">
        <v>7702</v>
      </c>
      <c r="E486" s="373" t="s">
        <v>5477</v>
      </c>
      <c r="F486" s="373"/>
      <c r="G486" s="373"/>
      <c r="H486" s="373"/>
      <c r="I486" s="373"/>
    </row>
    <row r="487" spans="2:9">
      <c r="B487" s="373" t="s">
        <v>5722</v>
      </c>
      <c r="C487" s="373"/>
      <c r="D487" s="373" t="s">
        <v>7702</v>
      </c>
      <c r="E487" s="373" t="s">
        <v>5721</v>
      </c>
      <c r="F487" s="373"/>
      <c r="G487" s="373"/>
      <c r="H487" s="373"/>
      <c r="I487" s="373"/>
    </row>
    <row r="488" spans="2:9">
      <c r="B488" s="373" t="s">
        <v>5723</v>
      </c>
      <c r="C488" s="373"/>
      <c r="D488" s="373" t="s">
        <v>7702</v>
      </c>
      <c r="E488" s="373" t="s">
        <v>5638</v>
      </c>
      <c r="F488" s="373"/>
      <c r="G488" s="373"/>
      <c r="H488" s="373"/>
      <c r="I488" s="373"/>
    </row>
    <row r="489" spans="2:9">
      <c r="B489" s="373" t="s">
        <v>5199</v>
      </c>
      <c r="C489" s="373"/>
      <c r="D489" s="373" t="s">
        <v>7702</v>
      </c>
      <c r="E489" s="373" t="s">
        <v>5725</v>
      </c>
      <c r="F489" s="373"/>
      <c r="G489" s="373"/>
      <c r="H489" s="373"/>
      <c r="I489" s="373"/>
    </row>
    <row r="490" spans="2:9">
      <c r="B490" s="373" t="s">
        <v>5450</v>
      </c>
      <c r="C490" s="373"/>
      <c r="D490" s="373" t="s">
        <v>7702</v>
      </c>
      <c r="E490" s="373" t="s">
        <v>5726</v>
      </c>
      <c r="F490" s="373"/>
      <c r="G490" s="373"/>
      <c r="H490" s="373"/>
      <c r="I490" s="373"/>
    </row>
    <row r="491" spans="2:9">
      <c r="B491" s="373" t="s">
        <v>5450</v>
      </c>
      <c r="C491" s="373"/>
      <c r="D491" s="373" t="s">
        <v>7702</v>
      </c>
      <c r="E491" s="373" t="s">
        <v>3895</v>
      </c>
      <c r="F491" s="373"/>
      <c r="G491" s="373"/>
      <c r="H491" s="373"/>
      <c r="I491" s="373"/>
    </row>
    <row r="492" spans="2:9">
      <c r="B492" s="373" t="s">
        <v>5450</v>
      </c>
      <c r="C492" s="373"/>
      <c r="D492" s="373" t="s">
        <v>7702</v>
      </c>
      <c r="E492" s="373" t="s">
        <v>5727</v>
      </c>
      <c r="F492" s="373"/>
      <c r="G492" s="373"/>
      <c r="H492" s="373"/>
      <c r="I492" s="373"/>
    </row>
    <row r="493" spans="2:9">
      <c r="B493" s="373" t="s">
        <v>5729</v>
      </c>
      <c r="C493" s="373"/>
      <c r="D493" s="373" t="s">
        <v>7702</v>
      </c>
      <c r="E493" s="373" t="s">
        <v>5728</v>
      </c>
      <c r="F493" s="373"/>
      <c r="G493" s="373"/>
      <c r="H493" s="373"/>
      <c r="I493" s="373"/>
    </row>
    <row r="494" spans="2:9">
      <c r="B494" s="373" t="s">
        <v>5729</v>
      </c>
      <c r="C494" s="373"/>
      <c r="D494" s="373" t="s">
        <v>7702</v>
      </c>
      <c r="E494" s="373" t="s">
        <v>5730</v>
      </c>
      <c r="F494" s="373"/>
      <c r="G494" s="373"/>
      <c r="H494" s="373"/>
      <c r="I494" s="373"/>
    </row>
    <row r="495" spans="2:9">
      <c r="B495" s="373" t="s">
        <v>5733</v>
      </c>
      <c r="C495" s="373"/>
      <c r="D495" s="373" t="s">
        <v>7702</v>
      </c>
      <c r="E495" s="373" t="s">
        <v>5731</v>
      </c>
      <c r="F495" s="373"/>
      <c r="G495" s="373"/>
      <c r="H495" s="373"/>
      <c r="I495" s="373"/>
    </row>
    <row r="496" spans="2:9">
      <c r="B496" s="373" t="s">
        <v>5733</v>
      </c>
      <c r="C496" s="373"/>
      <c r="D496" s="373" t="s">
        <v>7702</v>
      </c>
      <c r="E496" s="373" t="s">
        <v>5627</v>
      </c>
      <c r="F496" s="373"/>
      <c r="G496" s="373"/>
      <c r="H496" s="373"/>
      <c r="I496" s="373"/>
    </row>
    <row r="497" spans="2:9">
      <c r="B497" s="373" t="s">
        <v>5734</v>
      </c>
      <c r="C497" s="373"/>
      <c r="D497" s="373" t="s">
        <v>7702</v>
      </c>
      <c r="E497" s="373" t="s">
        <v>5735</v>
      </c>
      <c r="F497" s="373"/>
      <c r="G497" s="373"/>
      <c r="H497" s="373"/>
      <c r="I497" s="373"/>
    </row>
    <row r="498" spans="2:9">
      <c r="B498" s="373" t="s">
        <v>5734</v>
      </c>
      <c r="C498" s="373"/>
      <c r="D498" s="373" t="s">
        <v>7702</v>
      </c>
      <c r="E498" s="373" t="s">
        <v>5736</v>
      </c>
      <c r="F498" s="373"/>
      <c r="G498" s="373"/>
      <c r="H498" s="373"/>
      <c r="I498" s="373"/>
    </row>
    <row r="499" spans="2:9">
      <c r="B499" s="373" t="s">
        <v>5734</v>
      </c>
      <c r="C499" s="373"/>
      <c r="D499" s="373" t="s">
        <v>7702</v>
      </c>
      <c r="E499" s="373" t="s">
        <v>3201</v>
      </c>
      <c r="F499" s="373"/>
      <c r="G499" s="373"/>
      <c r="H499" s="373"/>
      <c r="I499" s="373"/>
    </row>
    <row r="500" spans="2:9">
      <c r="B500" s="373" t="s">
        <v>5738</v>
      </c>
      <c r="C500" s="373"/>
      <c r="D500" s="373" t="s">
        <v>7702</v>
      </c>
      <c r="E500" s="373" t="s">
        <v>4946</v>
      </c>
      <c r="F500" s="373"/>
      <c r="G500" s="373"/>
      <c r="H500" s="373"/>
      <c r="I500" s="373"/>
    </row>
    <row r="501" spans="2:9">
      <c r="B501" s="373" t="s">
        <v>5738</v>
      </c>
      <c r="C501" s="373"/>
      <c r="D501" s="373" t="s">
        <v>7702</v>
      </c>
      <c r="E501" s="373" t="s">
        <v>5739</v>
      </c>
      <c r="F501" s="373"/>
      <c r="G501" s="373"/>
      <c r="H501" s="373"/>
      <c r="I501" s="373"/>
    </row>
    <row r="502" spans="2:9">
      <c r="B502" s="373" t="s">
        <v>5738</v>
      </c>
      <c r="C502" s="373"/>
      <c r="D502" s="373" t="s">
        <v>7702</v>
      </c>
      <c r="E502" s="373" t="s">
        <v>5618</v>
      </c>
      <c r="F502" s="373"/>
      <c r="G502" s="373"/>
      <c r="H502" s="373"/>
      <c r="I502" s="373"/>
    </row>
    <row r="503" spans="2:9">
      <c r="B503" s="373" t="s">
        <v>5741</v>
      </c>
      <c r="C503" s="373"/>
      <c r="D503" s="373" t="s">
        <v>7702</v>
      </c>
      <c r="E503" s="373" t="s">
        <v>5740</v>
      </c>
      <c r="F503" s="373"/>
      <c r="G503" s="373"/>
      <c r="H503" s="373"/>
      <c r="I503" s="373"/>
    </row>
    <row r="504" spans="2:9">
      <c r="B504" s="373" t="s">
        <v>5741</v>
      </c>
      <c r="C504" s="373"/>
      <c r="D504" s="373" t="s">
        <v>7702</v>
      </c>
      <c r="E504" s="373" t="s">
        <v>5742</v>
      </c>
      <c r="F504" s="373"/>
      <c r="G504" s="373"/>
      <c r="H504" s="373"/>
      <c r="I504" s="373"/>
    </row>
    <row r="505" spans="2:9">
      <c r="B505" s="373" t="s">
        <v>5741</v>
      </c>
      <c r="C505" s="373"/>
      <c r="D505" s="373" t="s">
        <v>7702</v>
      </c>
      <c r="E505" s="373" t="s">
        <v>5743</v>
      </c>
      <c r="F505" s="373"/>
      <c r="G505" s="373"/>
      <c r="H505" s="373"/>
      <c r="I505" s="373"/>
    </row>
    <row r="506" spans="2:9">
      <c r="B506" s="373" t="s">
        <v>5741</v>
      </c>
      <c r="C506" s="373"/>
      <c r="D506" s="373" t="s">
        <v>7702</v>
      </c>
      <c r="E506" s="373" t="s">
        <v>7058</v>
      </c>
      <c r="F506" s="373"/>
      <c r="G506" s="373"/>
      <c r="H506" s="373"/>
      <c r="I506" s="373"/>
    </row>
    <row r="507" spans="2:9">
      <c r="B507" s="373" t="s">
        <v>5355</v>
      </c>
      <c r="C507" s="373"/>
      <c r="D507" s="373" t="s">
        <v>7702</v>
      </c>
      <c r="E507" s="373" t="s">
        <v>5744</v>
      </c>
      <c r="F507" s="373"/>
      <c r="G507" s="373"/>
      <c r="H507" s="373"/>
      <c r="I507" s="373"/>
    </row>
    <row r="508" spans="2:9">
      <c r="B508" s="373" t="s">
        <v>5355</v>
      </c>
      <c r="C508" s="373"/>
      <c r="D508" s="373" t="s">
        <v>7702</v>
      </c>
      <c r="E508" s="373" t="s">
        <v>2894</v>
      </c>
      <c r="F508" s="373"/>
      <c r="G508" s="373"/>
      <c r="H508" s="373"/>
      <c r="I508" s="373"/>
    </row>
    <row r="509" spans="2:9">
      <c r="B509" s="373" t="s">
        <v>5745</v>
      </c>
      <c r="C509" s="373"/>
      <c r="D509" s="373" t="s">
        <v>7702</v>
      </c>
      <c r="E509" s="373" t="s">
        <v>2573</v>
      </c>
      <c r="F509" s="373"/>
      <c r="G509" s="373"/>
      <c r="H509" s="373"/>
      <c r="I509" s="373"/>
    </row>
    <row r="510" spans="2:9">
      <c r="B510" s="373" t="s">
        <v>5746</v>
      </c>
      <c r="C510" s="373"/>
      <c r="D510" s="373" t="s">
        <v>7702</v>
      </c>
      <c r="E510" s="373" t="s">
        <v>902</v>
      </c>
      <c r="F510" s="373"/>
      <c r="G510" s="373"/>
      <c r="H510" s="373"/>
      <c r="I510" s="373"/>
    </row>
    <row r="511" spans="2:9">
      <c r="B511" s="373" t="s">
        <v>5746</v>
      </c>
      <c r="C511" s="373"/>
      <c r="D511" s="373" t="s">
        <v>7702</v>
      </c>
      <c r="E511" s="373" t="s">
        <v>5747</v>
      </c>
      <c r="F511" s="373"/>
      <c r="G511" s="373"/>
      <c r="H511" s="373"/>
      <c r="I511" s="373"/>
    </row>
    <row r="512" spans="2:9">
      <c r="B512" s="373" t="s">
        <v>5751</v>
      </c>
      <c r="C512" s="373"/>
      <c r="D512" s="373" t="s">
        <v>7702</v>
      </c>
      <c r="E512" s="373" t="s">
        <v>5749</v>
      </c>
      <c r="F512" s="373"/>
      <c r="G512" s="373"/>
      <c r="H512" s="373"/>
      <c r="I512" s="373"/>
    </row>
    <row r="513" spans="2:9">
      <c r="B513" s="373" t="s">
        <v>5753</v>
      </c>
      <c r="C513" s="373"/>
      <c r="D513" s="373" t="s">
        <v>7702</v>
      </c>
      <c r="E513" s="373" t="s">
        <v>5752</v>
      </c>
      <c r="F513" s="373"/>
      <c r="G513" s="373"/>
      <c r="H513" s="373"/>
      <c r="I513" s="373"/>
    </row>
    <row r="514" spans="2:9">
      <c r="B514" s="373" t="s">
        <v>5753</v>
      </c>
      <c r="C514" s="373"/>
      <c r="D514" s="373" t="s">
        <v>7702</v>
      </c>
      <c r="E514" s="373" t="s">
        <v>2634</v>
      </c>
      <c r="F514" s="373"/>
      <c r="G514" s="373"/>
      <c r="H514" s="373"/>
      <c r="I514" s="373"/>
    </row>
    <row r="515" spans="2:9">
      <c r="B515" s="373" t="s">
        <v>5753</v>
      </c>
      <c r="C515" s="373"/>
      <c r="D515" s="373" t="s">
        <v>7702</v>
      </c>
      <c r="E515" s="373" t="s">
        <v>5754</v>
      </c>
      <c r="F515" s="373"/>
      <c r="G515" s="373"/>
      <c r="H515" s="373"/>
      <c r="I515" s="373"/>
    </row>
    <row r="516" spans="2:9">
      <c r="B516" s="373" t="s">
        <v>2690</v>
      </c>
      <c r="C516" s="373"/>
      <c r="D516" s="373" t="s">
        <v>7702</v>
      </c>
      <c r="E516" s="373" t="s">
        <v>5755</v>
      </c>
      <c r="F516" s="373"/>
      <c r="G516" s="373"/>
      <c r="H516" s="373"/>
      <c r="I516" s="373"/>
    </row>
    <row r="517" spans="2:9">
      <c r="B517" s="373" t="s">
        <v>2864</v>
      </c>
      <c r="C517" s="373"/>
      <c r="D517" s="373" t="s">
        <v>7702</v>
      </c>
      <c r="E517" s="373" t="s">
        <v>5756</v>
      </c>
      <c r="F517" s="373"/>
      <c r="G517" s="373"/>
      <c r="H517" s="373"/>
      <c r="I517" s="373"/>
    </row>
    <row r="518" spans="2:9">
      <c r="B518" s="373" t="s">
        <v>5757</v>
      </c>
      <c r="C518" s="373"/>
      <c r="D518" s="373" t="s">
        <v>7702</v>
      </c>
      <c r="E518" s="373" t="s">
        <v>591</v>
      </c>
      <c r="F518" s="373"/>
      <c r="G518" s="373"/>
      <c r="H518" s="373"/>
      <c r="I518" s="373"/>
    </row>
    <row r="519" spans="2:9">
      <c r="B519" s="373" t="s">
        <v>3422</v>
      </c>
      <c r="C519" s="373"/>
      <c r="D519" s="373" t="s">
        <v>7702</v>
      </c>
      <c r="E519" s="373" t="s">
        <v>4272</v>
      </c>
      <c r="F519" s="373"/>
      <c r="G519" s="373"/>
      <c r="H519" s="373"/>
      <c r="I519" s="373"/>
    </row>
    <row r="520" spans="2:9">
      <c r="B520" s="373" t="s">
        <v>3422</v>
      </c>
      <c r="C520" s="373"/>
      <c r="D520" s="373" t="s">
        <v>7702</v>
      </c>
      <c r="E520" s="373" t="s">
        <v>5758</v>
      </c>
      <c r="F520" s="373"/>
      <c r="G520" s="373"/>
      <c r="H520" s="373"/>
      <c r="I520" s="373"/>
    </row>
    <row r="521" spans="2:9">
      <c r="B521" s="373" t="s">
        <v>5763</v>
      </c>
      <c r="C521" s="373"/>
      <c r="D521" s="373" t="s">
        <v>7702</v>
      </c>
      <c r="E521" s="373" t="s">
        <v>5761</v>
      </c>
      <c r="F521" s="373"/>
      <c r="G521" s="373"/>
      <c r="H521" s="373"/>
      <c r="I521" s="373"/>
    </row>
    <row r="522" spans="2:9">
      <c r="B522" s="373" t="s">
        <v>5764</v>
      </c>
      <c r="C522" s="373"/>
      <c r="D522" s="373" t="s">
        <v>7702</v>
      </c>
      <c r="E522" s="373" t="s">
        <v>5247</v>
      </c>
      <c r="F522" s="373"/>
      <c r="G522" s="373"/>
      <c r="H522" s="373"/>
      <c r="I522" s="373"/>
    </row>
    <row r="523" spans="2:9">
      <c r="B523" s="373" t="s">
        <v>5764</v>
      </c>
      <c r="C523" s="373"/>
      <c r="D523" s="373" t="s">
        <v>7702</v>
      </c>
      <c r="E523" s="373" t="s">
        <v>3228</v>
      </c>
      <c r="F523" s="373"/>
      <c r="G523" s="373"/>
      <c r="H523" s="373"/>
      <c r="I523" s="373"/>
    </row>
    <row r="524" spans="2:9">
      <c r="B524" s="373" t="s">
        <v>3742</v>
      </c>
      <c r="C524" s="373"/>
      <c r="D524" s="373" t="s">
        <v>7702</v>
      </c>
      <c r="E524" s="373" t="s">
        <v>5766</v>
      </c>
      <c r="F524" s="373"/>
      <c r="G524" s="373"/>
      <c r="H524" s="373"/>
      <c r="I524" s="373"/>
    </row>
    <row r="525" spans="2:9">
      <c r="B525" s="373" t="s">
        <v>34</v>
      </c>
      <c r="C525" s="373"/>
      <c r="D525" s="373" t="s">
        <v>7702</v>
      </c>
      <c r="E525" s="373" t="s">
        <v>5767</v>
      </c>
      <c r="F525" s="373"/>
      <c r="G525" s="373"/>
      <c r="H525" s="373"/>
      <c r="I525" s="373"/>
    </row>
    <row r="526" spans="2:9">
      <c r="B526" s="373" t="s">
        <v>34</v>
      </c>
      <c r="C526" s="373"/>
      <c r="D526" s="373" t="s">
        <v>7702</v>
      </c>
      <c r="E526" s="373" t="s">
        <v>5769</v>
      </c>
      <c r="F526" s="373"/>
      <c r="G526" s="373"/>
      <c r="H526" s="373"/>
      <c r="I526" s="373"/>
    </row>
    <row r="527" spans="2:9">
      <c r="B527" s="373" t="s">
        <v>34</v>
      </c>
      <c r="C527" s="373"/>
      <c r="D527" s="373" t="s">
        <v>7702</v>
      </c>
      <c r="E527" s="373" t="s">
        <v>1232</v>
      </c>
      <c r="F527" s="373"/>
      <c r="G527" s="373"/>
      <c r="H527" s="373"/>
      <c r="I527" s="373"/>
    </row>
    <row r="528" spans="2:9">
      <c r="B528" s="373" t="s">
        <v>2921</v>
      </c>
      <c r="C528" s="373"/>
      <c r="D528" s="373" t="s">
        <v>7702</v>
      </c>
      <c r="E528" s="373" t="s">
        <v>5770</v>
      </c>
      <c r="F528" s="373"/>
      <c r="G528" s="373"/>
      <c r="H528" s="373"/>
      <c r="I528" s="373"/>
    </row>
    <row r="529" spans="2:9">
      <c r="B529" s="373" t="s">
        <v>2921</v>
      </c>
      <c r="C529" s="373"/>
      <c r="D529" s="373" t="s">
        <v>7702</v>
      </c>
      <c r="E529" s="373" t="s">
        <v>5772</v>
      </c>
      <c r="F529" s="373"/>
      <c r="G529" s="373"/>
      <c r="H529" s="373"/>
      <c r="I529" s="373"/>
    </row>
    <row r="530" spans="2:9">
      <c r="B530" s="373" t="s">
        <v>5773</v>
      </c>
      <c r="C530" s="373"/>
      <c r="D530" s="373" t="s">
        <v>7702</v>
      </c>
      <c r="E530" s="373" t="s">
        <v>333</v>
      </c>
      <c r="F530" s="373"/>
      <c r="G530" s="373"/>
      <c r="H530" s="373"/>
      <c r="I530" s="373"/>
    </row>
    <row r="531" spans="2:9">
      <c r="B531" s="373" t="s">
        <v>5773</v>
      </c>
      <c r="C531" s="373"/>
      <c r="D531" s="373" t="s">
        <v>7702</v>
      </c>
      <c r="E531" s="373" t="s">
        <v>5774</v>
      </c>
      <c r="F531" s="373"/>
      <c r="G531" s="373"/>
      <c r="H531" s="373"/>
      <c r="I531" s="373"/>
    </row>
    <row r="532" spans="2:9">
      <c r="B532" s="373" t="s">
        <v>5773</v>
      </c>
      <c r="C532" s="373"/>
      <c r="D532" s="373" t="s">
        <v>7702</v>
      </c>
      <c r="E532" s="373" t="s">
        <v>5775</v>
      </c>
      <c r="F532" s="373"/>
      <c r="G532" s="373"/>
      <c r="H532" s="373"/>
      <c r="I532" s="373"/>
    </row>
    <row r="533" spans="2:9">
      <c r="B533" s="373" t="s">
        <v>5104</v>
      </c>
      <c r="C533" s="373"/>
      <c r="D533" s="373" t="s">
        <v>7702</v>
      </c>
      <c r="E533" s="373" t="s">
        <v>5776</v>
      </c>
      <c r="F533" s="373"/>
      <c r="G533" s="373"/>
      <c r="H533" s="373"/>
      <c r="I533" s="373"/>
    </row>
    <row r="534" spans="2:9">
      <c r="B534" s="373" t="s">
        <v>5104</v>
      </c>
      <c r="C534" s="373"/>
      <c r="D534" s="373" t="s">
        <v>7702</v>
      </c>
      <c r="E534" s="373" t="s">
        <v>2256</v>
      </c>
      <c r="F534" s="373"/>
      <c r="G534" s="373"/>
      <c r="H534" s="373"/>
      <c r="I534" s="373"/>
    </row>
    <row r="535" spans="2:9">
      <c r="B535" s="373" t="s">
        <v>920</v>
      </c>
      <c r="C535" s="373"/>
      <c r="D535" s="373" t="s">
        <v>7702</v>
      </c>
      <c r="E535" s="373" t="s">
        <v>5777</v>
      </c>
      <c r="F535" s="373"/>
      <c r="G535" s="373"/>
      <c r="H535" s="373"/>
      <c r="I535" s="373"/>
    </row>
    <row r="536" spans="2:9">
      <c r="B536" s="373" t="s">
        <v>3848</v>
      </c>
      <c r="C536" s="373"/>
      <c r="D536" s="373" t="s">
        <v>7702</v>
      </c>
      <c r="E536" s="373" t="s">
        <v>3510</v>
      </c>
      <c r="F536" s="373"/>
      <c r="G536" s="373"/>
      <c r="H536" s="373"/>
      <c r="I536" s="373"/>
    </row>
    <row r="537" spans="2:9">
      <c r="B537" s="373" t="s">
        <v>5780</v>
      </c>
      <c r="C537" s="373"/>
      <c r="D537" s="373" t="s">
        <v>7702</v>
      </c>
      <c r="E537" s="373" t="s">
        <v>5779</v>
      </c>
      <c r="F537" s="373"/>
      <c r="G537" s="373"/>
      <c r="H537" s="373"/>
      <c r="I537" s="373"/>
    </row>
    <row r="538" spans="2:9">
      <c r="B538" s="373" t="s">
        <v>5780</v>
      </c>
      <c r="C538" s="373"/>
      <c r="D538" s="373" t="s">
        <v>7702</v>
      </c>
      <c r="E538" s="373" t="s">
        <v>851</v>
      </c>
      <c r="F538" s="373"/>
      <c r="G538" s="373"/>
      <c r="H538" s="373"/>
      <c r="I538" s="373"/>
    </row>
    <row r="539" spans="2:9">
      <c r="B539" s="373" t="s">
        <v>5782</v>
      </c>
      <c r="C539" s="373"/>
      <c r="D539" s="373" t="s">
        <v>7702</v>
      </c>
      <c r="E539" s="373" t="s">
        <v>5781</v>
      </c>
      <c r="F539" s="373"/>
      <c r="G539" s="373"/>
      <c r="H539" s="373"/>
      <c r="I539" s="373"/>
    </row>
    <row r="540" spans="2:9">
      <c r="B540" s="373" t="s">
        <v>5782</v>
      </c>
      <c r="C540" s="373"/>
      <c r="D540" s="373" t="s">
        <v>7702</v>
      </c>
      <c r="E540" s="373" t="s">
        <v>4298</v>
      </c>
      <c r="F540" s="373"/>
      <c r="G540" s="373"/>
      <c r="H540" s="373"/>
      <c r="I540" s="373"/>
    </row>
    <row r="541" spans="2:9">
      <c r="B541" s="373" t="s">
        <v>5782</v>
      </c>
      <c r="C541" s="373"/>
      <c r="D541" s="373" t="s">
        <v>7702</v>
      </c>
      <c r="E541" s="373" t="s">
        <v>5784</v>
      </c>
      <c r="F541" s="373"/>
      <c r="G541" s="373"/>
      <c r="H541" s="373"/>
      <c r="I541" s="373"/>
    </row>
    <row r="542" spans="2:9">
      <c r="B542" s="373" t="s">
        <v>5786</v>
      </c>
      <c r="C542" s="373"/>
      <c r="D542" s="373" t="s">
        <v>7702</v>
      </c>
      <c r="E542" s="373" t="s">
        <v>5785</v>
      </c>
      <c r="F542" s="373"/>
      <c r="G542" s="373"/>
      <c r="H542" s="373"/>
      <c r="I542" s="373"/>
    </row>
    <row r="543" spans="2:9">
      <c r="B543" s="373" t="s">
        <v>319</v>
      </c>
      <c r="C543" s="373"/>
      <c r="D543" s="373" t="s">
        <v>7702</v>
      </c>
      <c r="E543" s="373" t="s">
        <v>84</v>
      </c>
      <c r="F543" s="373"/>
      <c r="G543" s="373"/>
      <c r="H543" s="373"/>
      <c r="I543" s="373"/>
    </row>
    <row r="544" spans="2:9">
      <c r="B544" s="373" t="s">
        <v>319</v>
      </c>
      <c r="C544" s="373"/>
      <c r="D544" s="373" t="s">
        <v>7702</v>
      </c>
      <c r="E544" s="373" t="s">
        <v>5788</v>
      </c>
      <c r="F544" s="373"/>
      <c r="G544" s="373"/>
      <c r="H544" s="373"/>
      <c r="I544" s="373"/>
    </row>
    <row r="545" spans="2:9">
      <c r="B545" s="373" t="s">
        <v>319</v>
      </c>
      <c r="C545" s="373"/>
      <c r="D545" s="373" t="s">
        <v>7702</v>
      </c>
      <c r="E545" s="373" t="s">
        <v>5789</v>
      </c>
      <c r="F545" s="373"/>
      <c r="G545" s="373"/>
      <c r="H545" s="373"/>
      <c r="I545" s="373"/>
    </row>
    <row r="546" spans="2:9">
      <c r="B546" s="373" t="s">
        <v>319</v>
      </c>
      <c r="C546" s="373"/>
      <c r="D546" s="373" t="s">
        <v>7702</v>
      </c>
      <c r="E546" s="373" t="s">
        <v>7351</v>
      </c>
      <c r="F546" s="373"/>
      <c r="G546" s="373"/>
      <c r="H546" s="373"/>
      <c r="I546" s="373"/>
    </row>
    <row r="547" spans="2:9">
      <c r="B547" s="373" t="s">
        <v>5790</v>
      </c>
      <c r="C547" s="373"/>
      <c r="D547" s="373" t="s">
        <v>7702</v>
      </c>
      <c r="E547" s="373" t="s">
        <v>1128</v>
      </c>
      <c r="F547" s="373"/>
      <c r="G547" s="373"/>
      <c r="H547" s="373"/>
      <c r="I547" s="373"/>
    </row>
    <row r="548" spans="2:9">
      <c r="B548" s="373" t="s">
        <v>5332</v>
      </c>
      <c r="C548" s="373"/>
      <c r="D548" s="373" t="s">
        <v>7702</v>
      </c>
      <c r="E548" s="373" t="s">
        <v>5791</v>
      </c>
      <c r="F548" s="373"/>
      <c r="G548" s="373"/>
      <c r="H548" s="373"/>
      <c r="I548" s="373"/>
    </row>
    <row r="549" spans="2:9">
      <c r="B549" s="373" t="s">
        <v>5793</v>
      </c>
      <c r="C549" s="373"/>
      <c r="D549" s="373" t="s">
        <v>7702</v>
      </c>
      <c r="E549" s="373" t="s">
        <v>5792</v>
      </c>
      <c r="F549" s="373"/>
      <c r="G549" s="373"/>
      <c r="H549" s="373"/>
      <c r="I549" s="373"/>
    </row>
    <row r="550" spans="2:9">
      <c r="B550" s="373" t="s">
        <v>5793</v>
      </c>
      <c r="C550" s="373"/>
      <c r="D550" s="373" t="s">
        <v>7702</v>
      </c>
      <c r="E550" s="373" t="s">
        <v>1607</v>
      </c>
      <c r="F550" s="373"/>
      <c r="G550" s="373"/>
      <c r="H550" s="373"/>
      <c r="I550" s="373"/>
    </row>
    <row r="551" spans="2:9">
      <c r="B551" s="373" t="s">
        <v>5795</v>
      </c>
      <c r="C551" s="373"/>
      <c r="D551" s="373" t="s">
        <v>7702</v>
      </c>
      <c r="E551" s="373" t="s">
        <v>1708</v>
      </c>
      <c r="F551" s="373"/>
      <c r="G551" s="373"/>
      <c r="H551" s="373"/>
      <c r="I551" s="373"/>
    </row>
    <row r="552" spans="2:9">
      <c r="B552" s="373" t="s">
        <v>5797</v>
      </c>
      <c r="C552" s="373"/>
      <c r="D552" s="373" t="s">
        <v>7702</v>
      </c>
      <c r="E552" s="373" t="s">
        <v>5796</v>
      </c>
      <c r="F552" s="373"/>
      <c r="G552" s="373"/>
      <c r="H552" s="373"/>
      <c r="I552" s="373"/>
    </row>
    <row r="553" spans="2:9">
      <c r="B553" s="373" t="s">
        <v>5797</v>
      </c>
      <c r="C553" s="373"/>
      <c r="D553" s="373" t="s">
        <v>7702</v>
      </c>
      <c r="E553" s="373" t="s">
        <v>5801</v>
      </c>
      <c r="F553" s="373"/>
      <c r="G553" s="373"/>
      <c r="H553" s="373"/>
      <c r="I553" s="373"/>
    </row>
    <row r="554" spans="2:9">
      <c r="B554" s="373" t="s">
        <v>72</v>
      </c>
      <c r="C554" s="373"/>
      <c r="D554" s="373" t="s">
        <v>7702</v>
      </c>
      <c r="E554" s="373" t="s">
        <v>4676</v>
      </c>
      <c r="F554" s="373"/>
      <c r="G554" s="373"/>
      <c r="H554" s="373"/>
      <c r="I554" s="373"/>
    </row>
    <row r="555" spans="2:9">
      <c r="B555" s="373" t="s">
        <v>5804</v>
      </c>
      <c r="C555" s="373"/>
      <c r="D555" s="373" t="s">
        <v>7702</v>
      </c>
      <c r="E555" s="373" t="s">
        <v>5485</v>
      </c>
      <c r="F555" s="373"/>
      <c r="G555" s="373"/>
      <c r="H555" s="373"/>
      <c r="I555" s="373"/>
    </row>
    <row r="556" spans="2:9">
      <c r="B556" s="373" t="s">
        <v>3740</v>
      </c>
      <c r="C556" s="373"/>
      <c r="D556" s="373" t="s">
        <v>7702</v>
      </c>
      <c r="E556" s="373" t="s">
        <v>5805</v>
      </c>
      <c r="F556" s="373"/>
      <c r="G556" s="373"/>
      <c r="H556" s="373"/>
      <c r="I556" s="373"/>
    </row>
    <row r="557" spans="2:9">
      <c r="B557" s="373" t="s">
        <v>3740</v>
      </c>
      <c r="C557" s="373"/>
      <c r="D557" s="373" t="s">
        <v>7702</v>
      </c>
      <c r="E557" s="373" t="s">
        <v>5807</v>
      </c>
      <c r="F557" s="373"/>
      <c r="G557" s="373"/>
      <c r="H557" s="373"/>
      <c r="I557" s="373"/>
    </row>
    <row r="558" spans="2:9">
      <c r="B558" s="373" t="s">
        <v>5808</v>
      </c>
      <c r="C558" s="373"/>
      <c r="D558" s="373" t="s">
        <v>7702</v>
      </c>
      <c r="E558" s="373" t="s">
        <v>3715</v>
      </c>
      <c r="F558" s="373"/>
      <c r="G558" s="373"/>
      <c r="H558" s="373"/>
      <c r="I558" s="373"/>
    </row>
    <row r="559" spans="2:9">
      <c r="B559" s="373" t="s">
        <v>5809</v>
      </c>
      <c r="C559" s="373"/>
      <c r="D559" s="373" t="s">
        <v>7702</v>
      </c>
      <c r="E559" s="373" t="s">
        <v>5662</v>
      </c>
      <c r="F559" s="373"/>
      <c r="G559" s="373"/>
      <c r="H559" s="373"/>
      <c r="I559" s="373"/>
    </row>
    <row r="560" spans="2:9">
      <c r="B560" s="373" t="s">
        <v>3932</v>
      </c>
      <c r="C560" s="373"/>
      <c r="D560" s="373" t="s">
        <v>7702</v>
      </c>
      <c r="E560" s="373" t="s">
        <v>3179</v>
      </c>
      <c r="F560" s="373"/>
      <c r="G560" s="373"/>
      <c r="H560" s="373"/>
      <c r="I560" s="373"/>
    </row>
    <row r="561" spans="2:9">
      <c r="B561" s="373" t="s">
        <v>3932</v>
      </c>
      <c r="C561" s="373"/>
      <c r="D561" s="373" t="s">
        <v>7702</v>
      </c>
      <c r="E561" s="373" t="s">
        <v>5671</v>
      </c>
      <c r="F561" s="373"/>
      <c r="G561" s="373"/>
      <c r="H561" s="373"/>
      <c r="I561" s="373"/>
    </row>
    <row r="562" spans="2:9">
      <c r="B562" s="373" t="s">
        <v>2841</v>
      </c>
      <c r="C562" s="373"/>
      <c r="D562" s="373" t="s">
        <v>7702</v>
      </c>
      <c r="E562" s="373" t="s">
        <v>5810</v>
      </c>
      <c r="F562" s="373"/>
      <c r="G562" s="373"/>
      <c r="H562" s="373"/>
      <c r="I562" s="373"/>
    </row>
    <row r="563" spans="2:9">
      <c r="B563" s="373" t="s">
        <v>2841</v>
      </c>
      <c r="C563" s="373"/>
      <c r="D563" s="373" t="s">
        <v>7702</v>
      </c>
      <c r="E563" s="373" t="s">
        <v>534</v>
      </c>
      <c r="F563" s="373"/>
      <c r="G563" s="373"/>
      <c r="H563" s="373"/>
      <c r="I563" s="373"/>
    </row>
    <row r="564" spans="2:9">
      <c r="B564" s="373" t="s">
        <v>5811</v>
      </c>
      <c r="C564" s="373"/>
      <c r="D564" s="373" t="s">
        <v>7702</v>
      </c>
      <c r="E564" s="373" t="s">
        <v>2343</v>
      </c>
      <c r="F564" s="373"/>
      <c r="G564" s="373"/>
      <c r="H564" s="373"/>
      <c r="I564" s="373"/>
    </row>
    <row r="565" spans="2:9">
      <c r="B565" s="373" t="s">
        <v>5811</v>
      </c>
      <c r="C565" s="373"/>
      <c r="D565" s="373" t="s">
        <v>7702</v>
      </c>
      <c r="E565" s="373" t="s">
        <v>2685</v>
      </c>
      <c r="F565" s="373"/>
      <c r="G565" s="373"/>
      <c r="H565" s="373"/>
      <c r="I565" s="373"/>
    </row>
    <row r="566" spans="2:9">
      <c r="B566" s="373" t="s">
        <v>717</v>
      </c>
      <c r="C566" s="373"/>
      <c r="D566" s="373" t="s">
        <v>7702</v>
      </c>
      <c r="E566" s="373" t="s">
        <v>1188</v>
      </c>
      <c r="F566" s="373"/>
      <c r="G566" s="373"/>
      <c r="H566" s="373"/>
      <c r="I566" s="373"/>
    </row>
    <row r="567" spans="2:9">
      <c r="B567" s="373" t="s">
        <v>5813</v>
      </c>
      <c r="C567" s="373"/>
      <c r="D567" s="373" t="s">
        <v>7702</v>
      </c>
      <c r="E567" s="373" t="s">
        <v>4255</v>
      </c>
      <c r="F567" s="373"/>
      <c r="G567" s="373"/>
      <c r="H567" s="373"/>
      <c r="I567" s="373"/>
    </row>
    <row r="568" spans="2:9">
      <c r="B568" s="373" t="s">
        <v>5813</v>
      </c>
      <c r="C568" s="373"/>
      <c r="D568" s="373" t="s">
        <v>7702</v>
      </c>
      <c r="E568" s="373" t="s">
        <v>2175</v>
      </c>
      <c r="F568" s="373"/>
      <c r="G568" s="373"/>
      <c r="H568" s="373"/>
      <c r="I568" s="373"/>
    </row>
    <row r="569" spans="2:9">
      <c r="B569" s="373" t="s">
        <v>1536</v>
      </c>
      <c r="C569" s="373"/>
      <c r="D569" s="373" t="s">
        <v>7702</v>
      </c>
      <c r="E569" s="373" t="s">
        <v>5814</v>
      </c>
      <c r="F569" s="373"/>
      <c r="G569" s="373"/>
      <c r="H569" s="373"/>
      <c r="I569" s="373"/>
    </row>
    <row r="570" spans="2:9">
      <c r="B570" s="373" t="s">
        <v>3966</v>
      </c>
      <c r="C570" s="373"/>
      <c r="D570" s="373" t="s">
        <v>7702</v>
      </c>
      <c r="E570" s="373" t="s">
        <v>3038</v>
      </c>
      <c r="F570" s="373"/>
      <c r="G570" s="373"/>
      <c r="H570" s="373"/>
      <c r="I570" s="373"/>
    </row>
    <row r="571" spans="2:9">
      <c r="B571" s="373" t="s">
        <v>7002</v>
      </c>
      <c r="C571" s="373"/>
      <c r="D571" s="373" t="s">
        <v>7702</v>
      </c>
      <c r="E571" s="373" t="s">
        <v>5815</v>
      </c>
      <c r="F571" s="373"/>
      <c r="G571" s="373"/>
      <c r="H571" s="373"/>
      <c r="I571" s="373"/>
    </row>
    <row r="572" spans="2:9">
      <c r="B572" s="373" t="s">
        <v>6013</v>
      </c>
      <c r="C572" s="373"/>
      <c r="D572" s="373" t="s">
        <v>7702</v>
      </c>
      <c r="E572" s="373" t="s">
        <v>5817</v>
      </c>
      <c r="F572" s="373"/>
      <c r="G572" s="373"/>
      <c r="H572" s="373"/>
      <c r="I572" s="373"/>
    </row>
    <row r="573" spans="2:9">
      <c r="B573" s="373" t="s">
        <v>7345</v>
      </c>
      <c r="C573" s="373"/>
      <c r="D573" s="373" t="s">
        <v>7702</v>
      </c>
      <c r="E573" s="373" t="s">
        <v>3393</v>
      </c>
      <c r="F573" s="373"/>
      <c r="G573" s="373"/>
      <c r="H573" s="373"/>
      <c r="I573" s="373"/>
    </row>
    <row r="574" spans="2:9">
      <c r="B574" s="373" t="s">
        <v>6184</v>
      </c>
      <c r="C574" s="373"/>
      <c r="D574" s="373" t="s">
        <v>7702</v>
      </c>
      <c r="E574" s="373" t="s">
        <v>2732</v>
      </c>
      <c r="F574" s="373"/>
      <c r="G574" s="373"/>
      <c r="H574" s="373"/>
      <c r="I574" s="373"/>
    </row>
    <row r="575" spans="2:9">
      <c r="B575" s="373" t="s">
        <v>7346</v>
      </c>
      <c r="C575" s="373"/>
      <c r="D575" s="373" t="s">
        <v>7702</v>
      </c>
      <c r="E575" s="373" t="s">
        <v>5818</v>
      </c>
      <c r="F575" s="373"/>
      <c r="G575" s="373"/>
      <c r="H575" s="373"/>
      <c r="I575" s="373"/>
    </row>
    <row r="576" spans="2:9">
      <c r="B576" s="373" t="s">
        <v>2384</v>
      </c>
      <c r="C576" s="373"/>
      <c r="D576" s="373" t="s">
        <v>7702</v>
      </c>
      <c r="E576" s="373" t="s">
        <v>5819</v>
      </c>
      <c r="F576" s="373"/>
      <c r="G576" s="373"/>
      <c r="H576" s="373"/>
      <c r="I576" s="373"/>
    </row>
    <row r="577" spans="2:9">
      <c r="B577" s="373" t="s">
        <v>7353</v>
      </c>
      <c r="C577" s="373"/>
      <c r="D577" s="373" t="s">
        <v>7702</v>
      </c>
      <c r="E577" s="373" t="s">
        <v>5820</v>
      </c>
      <c r="F577" s="373"/>
      <c r="G577" s="373"/>
      <c r="H577" s="373"/>
      <c r="I577" s="373"/>
    </row>
  </sheetData>
  <phoneticPr fontId="22"/>
  <pageMargins left="0.7" right="0.7" top="0.75" bottom="0.75" header="0.3" footer="0.3"/>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3"/>
  <dimension ref="B1:I996"/>
  <sheetViews>
    <sheetView showGridLines="0" workbookViewId="0">
      <pane ySplit="4" topLeftCell="A5" activePane="bottomLeft" state="frozen"/>
      <selection pane="bottomLeft"/>
    </sheetView>
  </sheetViews>
  <sheetFormatPr defaultColWidth="3.54296875" defaultRowHeight="15"/>
  <cols>
    <col min="1" max="1" width="3.54296875" style="368"/>
    <col min="2" max="2" width="47.26953125" style="368" customWidth="1"/>
    <col min="3" max="4" width="3.08984375" style="368" hidden="1" customWidth="1"/>
    <col min="5" max="5" width="3.453125" style="368" bestFit="1" customWidth="1"/>
    <col min="6" max="6" width="6.453125" style="368" bestFit="1" customWidth="1"/>
    <col min="7" max="9" width="3.36328125" style="368" customWidth="1"/>
    <col min="10" max="16384" width="3.54296875" style="368"/>
  </cols>
  <sheetData>
    <row r="1" spans="2:9">
      <c r="B1" s="369" t="s">
        <v>4152</v>
      </c>
      <c r="C1" s="371"/>
      <c r="D1" s="371"/>
    </row>
    <row r="2" spans="2:9">
      <c r="B2" s="381" t="s">
        <v>3603</v>
      </c>
    </row>
    <row r="4" spans="2:9" ht="166.2">
      <c r="B4" s="374" t="s">
        <v>4974</v>
      </c>
      <c r="C4" s="372" t="s">
        <v>4822</v>
      </c>
      <c r="D4" s="372" t="s">
        <v>2992</v>
      </c>
      <c r="E4" s="374" t="s">
        <v>4675</v>
      </c>
      <c r="F4" s="374" t="s">
        <v>4677</v>
      </c>
      <c r="G4" s="382" t="s">
        <v>2083</v>
      </c>
      <c r="H4" s="374" t="s">
        <v>4678</v>
      </c>
      <c r="I4" s="374" t="s">
        <v>4681</v>
      </c>
    </row>
    <row r="5" spans="2:9">
      <c r="B5" s="356" t="s">
        <v>7162</v>
      </c>
      <c r="C5" s="356"/>
      <c r="D5" s="356" t="s">
        <v>7702</v>
      </c>
      <c r="E5" s="356" t="s">
        <v>11</v>
      </c>
      <c r="F5" s="356" t="s">
        <v>869</v>
      </c>
      <c r="G5" s="356"/>
      <c r="H5" s="356"/>
      <c r="I5" s="356"/>
    </row>
    <row r="6" spans="2:9">
      <c r="B6" s="356" t="s">
        <v>1477</v>
      </c>
      <c r="C6" s="356"/>
      <c r="D6" s="356" t="s">
        <v>7702</v>
      </c>
      <c r="E6" s="356" t="s">
        <v>11</v>
      </c>
      <c r="F6" s="356" t="s">
        <v>872</v>
      </c>
      <c r="G6" s="356"/>
      <c r="H6" s="356"/>
      <c r="I6" s="356"/>
    </row>
    <row r="7" spans="2:9">
      <c r="B7" s="356" t="s">
        <v>5830</v>
      </c>
      <c r="C7" s="356"/>
      <c r="D7" s="356" t="s">
        <v>7702</v>
      </c>
      <c r="E7" s="356" t="s">
        <v>11</v>
      </c>
      <c r="F7" s="356" t="s">
        <v>497</v>
      </c>
      <c r="G7" s="356"/>
      <c r="H7" s="356"/>
      <c r="I7" s="356"/>
    </row>
    <row r="8" spans="2:9">
      <c r="B8" s="356" t="s">
        <v>3267</v>
      </c>
      <c r="C8" s="356"/>
      <c r="D8" s="356" t="s">
        <v>7702</v>
      </c>
      <c r="E8" s="356" t="s">
        <v>11</v>
      </c>
      <c r="F8" s="356" t="s">
        <v>469</v>
      </c>
      <c r="G8" s="356"/>
      <c r="H8" s="356"/>
      <c r="I8" s="356"/>
    </row>
    <row r="9" spans="2:9">
      <c r="B9" s="356" t="s">
        <v>5831</v>
      </c>
      <c r="C9" s="356"/>
      <c r="D9" s="356" t="s">
        <v>7702</v>
      </c>
      <c r="E9" s="356" t="s">
        <v>11</v>
      </c>
      <c r="F9" s="356" t="s">
        <v>857</v>
      </c>
      <c r="G9" s="356"/>
      <c r="H9" s="356"/>
      <c r="I9" s="356"/>
    </row>
    <row r="10" spans="2:9">
      <c r="B10" s="356" t="s">
        <v>5833</v>
      </c>
      <c r="C10" s="356"/>
      <c r="D10" s="356" t="s">
        <v>7702</v>
      </c>
      <c r="E10" s="356" t="s">
        <v>11</v>
      </c>
      <c r="F10" s="356" t="s">
        <v>892</v>
      </c>
      <c r="G10" s="356"/>
      <c r="H10" s="356"/>
      <c r="I10" s="356"/>
    </row>
    <row r="11" spans="2:9">
      <c r="B11" s="356" t="s">
        <v>5834</v>
      </c>
      <c r="C11" s="356"/>
      <c r="D11" s="356" t="s">
        <v>7702</v>
      </c>
      <c r="E11" s="356" t="s">
        <v>11</v>
      </c>
      <c r="F11" s="356" t="s">
        <v>895</v>
      </c>
      <c r="G11" s="356"/>
      <c r="H11" s="356"/>
      <c r="I11" s="356"/>
    </row>
    <row r="12" spans="2:9">
      <c r="B12" s="356" t="s">
        <v>1584</v>
      </c>
      <c r="C12" s="356"/>
      <c r="D12" s="356" t="s">
        <v>7702</v>
      </c>
      <c r="E12" s="356" t="s">
        <v>11</v>
      </c>
      <c r="F12" s="356" t="s">
        <v>903</v>
      </c>
      <c r="G12" s="356"/>
      <c r="H12" s="356"/>
      <c r="I12" s="356"/>
    </row>
    <row r="13" spans="2:9">
      <c r="B13" s="356" t="s">
        <v>1393</v>
      </c>
      <c r="C13" s="356"/>
      <c r="D13" s="356" t="s">
        <v>7702</v>
      </c>
      <c r="E13" s="356" t="s">
        <v>11</v>
      </c>
      <c r="F13" s="356" t="s">
        <v>904</v>
      </c>
      <c r="G13" s="356"/>
      <c r="H13" s="356"/>
      <c r="I13" s="356"/>
    </row>
    <row r="14" spans="2:9">
      <c r="B14" s="356" t="s">
        <v>5835</v>
      </c>
      <c r="C14" s="356"/>
      <c r="D14" s="356" t="s">
        <v>7702</v>
      </c>
      <c r="E14" s="356" t="s">
        <v>11</v>
      </c>
      <c r="F14" s="356" t="s">
        <v>913</v>
      </c>
      <c r="G14" s="356"/>
      <c r="H14" s="356"/>
      <c r="I14" s="356"/>
    </row>
    <row r="15" spans="2:9">
      <c r="B15" s="356" t="s">
        <v>5836</v>
      </c>
      <c r="C15" s="356"/>
      <c r="D15" s="356" t="s">
        <v>7702</v>
      </c>
      <c r="E15" s="356" t="s">
        <v>11</v>
      </c>
      <c r="F15" s="356" t="s">
        <v>916</v>
      </c>
      <c r="G15" s="356"/>
      <c r="H15" s="356"/>
      <c r="I15" s="356"/>
    </row>
    <row r="16" spans="2:9">
      <c r="B16" s="356" t="s">
        <v>5837</v>
      </c>
      <c r="C16" s="356"/>
      <c r="D16" s="356" t="s">
        <v>7702</v>
      </c>
      <c r="E16" s="356" t="s">
        <v>11</v>
      </c>
      <c r="F16" s="356" t="s">
        <v>917</v>
      </c>
      <c r="G16" s="356"/>
      <c r="H16" s="356"/>
      <c r="I16" s="356"/>
    </row>
    <row r="17" spans="2:9">
      <c r="B17" s="356" t="s">
        <v>5838</v>
      </c>
      <c r="C17" s="356"/>
      <c r="D17" s="356" t="s">
        <v>7702</v>
      </c>
      <c r="E17" s="356" t="s">
        <v>11</v>
      </c>
      <c r="F17" s="356" t="s">
        <v>121</v>
      </c>
      <c r="G17" s="356"/>
      <c r="H17" s="356"/>
      <c r="I17" s="356"/>
    </row>
    <row r="18" spans="2:9">
      <c r="B18" s="356" t="s">
        <v>3780</v>
      </c>
      <c r="C18" s="356"/>
      <c r="D18" s="356" t="s">
        <v>7702</v>
      </c>
      <c r="E18" s="356" t="s">
        <v>11</v>
      </c>
      <c r="F18" s="356" t="s">
        <v>1227</v>
      </c>
      <c r="G18" s="356"/>
      <c r="H18" s="356"/>
      <c r="I18" s="356"/>
    </row>
    <row r="19" spans="2:9">
      <c r="B19" s="356" t="s">
        <v>5839</v>
      </c>
      <c r="C19" s="356"/>
      <c r="D19" s="356" t="s">
        <v>7702</v>
      </c>
      <c r="E19" s="356" t="s">
        <v>11</v>
      </c>
      <c r="F19" s="356" t="s">
        <v>1233</v>
      </c>
      <c r="G19" s="356"/>
      <c r="H19" s="356"/>
      <c r="I19" s="356"/>
    </row>
    <row r="20" spans="2:9">
      <c r="B20" s="356" t="s">
        <v>4483</v>
      </c>
      <c r="C20" s="356"/>
      <c r="D20" s="356" t="s">
        <v>7702</v>
      </c>
      <c r="E20" s="356" t="s">
        <v>11</v>
      </c>
      <c r="F20" s="356" t="s">
        <v>1236</v>
      </c>
      <c r="G20" s="356"/>
      <c r="H20" s="356"/>
      <c r="I20" s="356"/>
    </row>
    <row r="21" spans="2:9">
      <c r="B21" s="356" t="s">
        <v>5840</v>
      </c>
      <c r="C21" s="356"/>
      <c r="D21" s="356" t="s">
        <v>7702</v>
      </c>
      <c r="E21" s="356" t="s">
        <v>11</v>
      </c>
      <c r="F21" s="356" t="s">
        <v>1238</v>
      </c>
      <c r="G21" s="356"/>
      <c r="H21" s="356"/>
      <c r="I21" s="356"/>
    </row>
    <row r="22" spans="2:9">
      <c r="B22" s="356" t="s">
        <v>5841</v>
      </c>
      <c r="C22" s="356"/>
      <c r="D22" s="356" t="s">
        <v>7702</v>
      </c>
      <c r="E22" s="356" t="s">
        <v>11</v>
      </c>
      <c r="F22" s="356" t="s">
        <v>1240</v>
      </c>
      <c r="G22" s="356"/>
      <c r="H22" s="356"/>
      <c r="I22" s="356"/>
    </row>
    <row r="23" spans="2:9">
      <c r="B23" s="356" t="s">
        <v>976</v>
      </c>
      <c r="C23" s="356"/>
      <c r="D23" s="356" t="s">
        <v>7702</v>
      </c>
      <c r="E23" s="356" t="s">
        <v>11</v>
      </c>
      <c r="F23" s="356" t="s">
        <v>1242</v>
      </c>
      <c r="G23" s="356"/>
      <c r="H23" s="356"/>
      <c r="I23" s="356"/>
    </row>
    <row r="24" spans="2:9">
      <c r="B24" s="356" t="s">
        <v>5842</v>
      </c>
      <c r="C24" s="356"/>
      <c r="D24" s="356" t="s">
        <v>7702</v>
      </c>
      <c r="E24" s="356" t="s">
        <v>11</v>
      </c>
      <c r="F24" s="356" t="s">
        <v>972</v>
      </c>
      <c r="G24" s="356"/>
      <c r="H24" s="356"/>
      <c r="I24" s="356"/>
    </row>
    <row r="25" spans="2:9">
      <c r="B25" s="356" t="s">
        <v>5843</v>
      </c>
      <c r="C25" s="356"/>
      <c r="D25" s="356" t="s">
        <v>7702</v>
      </c>
      <c r="E25" s="356" t="s">
        <v>11</v>
      </c>
      <c r="F25" s="356" t="s">
        <v>1250</v>
      </c>
      <c r="G25" s="356"/>
      <c r="H25" s="356"/>
      <c r="I25" s="356"/>
    </row>
    <row r="26" spans="2:9">
      <c r="B26" s="356" t="s">
        <v>975</v>
      </c>
      <c r="C26" s="356"/>
      <c r="D26" s="356" t="s">
        <v>7702</v>
      </c>
      <c r="E26" s="356" t="s">
        <v>11</v>
      </c>
      <c r="F26" s="356" t="s">
        <v>864</v>
      </c>
      <c r="G26" s="356"/>
      <c r="H26" s="356"/>
      <c r="I26" s="356"/>
    </row>
    <row r="27" spans="2:9">
      <c r="B27" s="356" t="s">
        <v>5844</v>
      </c>
      <c r="C27" s="356"/>
      <c r="D27" s="356" t="s">
        <v>7702</v>
      </c>
      <c r="E27" s="356" t="s">
        <v>11</v>
      </c>
      <c r="F27" s="356" t="s">
        <v>1226</v>
      </c>
      <c r="G27" s="356"/>
      <c r="H27" s="356"/>
      <c r="I27" s="356"/>
    </row>
    <row r="28" spans="2:9">
      <c r="B28" s="356" t="s">
        <v>3070</v>
      </c>
      <c r="C28" s="356"/>
      <c r="D28" s="356" t="s">
        <v>7702</v>
      </c>
      <c r="E28" s="356" t="s">
        <v>11</v>
      </c>
      <c r="F28" s="356" t="s">
        <v>1268</v>
      </c>
      <c r="G28" s="356"/>
      <c r="H28" s="356"/>
      <c r="I28" s="356"/>
    </row>
    <row r="29" spans="2:9">
      <c r="B29" s="356" t="s">
        <v>5845</v>
      </c>
      <c r="C29" s="356"/>
      <c r="D29" s="356" t="s">
        <v>7702</v>
      </c>
      <c r="E29" s="356" t="s">
        <v>11</v>
      </c>
      <c r="F29" s="356" t="s">
        <v>1051</v>
      </c>
      <c r="G29" s="356"/>
      <c r="H29" s="356"/>
      <c r="I29" s="356"/>
    </row>
    <row r="30" spans="2:9">
      <c r="B30" s="356" t="s">
        <v>2002</v>
      </c>
      <c r="C30" s="356"/>
      <c r="D30" s="356" t="s">
        <v>7702</v>
      </c>
      <c r="E30" s="356" t="s">
        <v>11</v>
      </c>
      <c r="F30" s="356" t="s">
        <v>816</v>
      </c>
      <c r="G30" s="356"/>
      <c r="H30" s="356"/>
      <c r="I30" s="356"/>
    </row>
    <row r="31" spans="2:9">
      <c r="B31" s="356" t="s">
        <v>5846</v>
      </c>
      <c r="C31" s="356"/>
      <c r="D31" s="356" t="s">
        <v>7702</v>
      </c>
      <c r="E31" s="356" t="s">
        <v>11</v>
      </c>
      <c r="F31" s="356" t="s">
        <v>1021</v>
      </c>
      <c r="G31" s="356"/>
      <c r="H31" s="356"/>
      <c r="I31" s="356"/>
    </row>
    <row r="32" spans="2:9">
      <c r="B32" s="356" t="s">
        <v>5847</v>
      </c>
      <c r="C32" s="356"/>
      <c r="D32" s="356" t="s">
        <v>7702</v>
      </c>
      <c r="E32" s="356" t="s">
        <v>11</v>
      </c>
      <c r="F32" s="356" t="s">
        <v>1285</v>
      </c>
      <c r="G32" s="356"/>
      <c r="H32" s="356"/>
      <c r="I32" s="356"/>
    </row>
    <row r="33" spans="2:9">
      <c r="B33" s="356" t="s">
        <v>2671</v>
      </c>
      <c r="C33" s="356"/>
      <c r="D33" s="356" t="s">
        <v>7702</v>
      </c>
      <c r="E33" s="356" t="s">
        <v>11</v>
      </c>
      <c r="F33" s="356" t="s">
        <v>914</v>
      </c>
      <c r="G33" s="356"/>
      <c r="H33" s="356"/>
      <c r="I33" s="356"/>
    </row>
    <row r="34" spans="2:9">
      <c r="B34" s="356" t="s">
        <v>5849</v>
      </c>
      <c r="C34" s="356"/>
      <c r="D34" s="356" t="s">
        <v>7702</v>
      </c>
      <c r="E34" s="356" t="s">
        <v>11</v>
      </c>
      <c r="F34" s="356" t="s">
        <v>1306</v>
      </c>
      <c r="G34" s="356"/>
      <c r="H34" s="356"/>
      <c r="I34" s="356"/>
    </row>
    <row r="35" spans="2:9">
      <c r="B35" s="356" t="s">
        <v>5850</v>
      </c>
      <c r="C35" s="356"/>
      <c r="D35" s="356" t="s">
        <v>7702</v>
      </c>
      <c r="E35" s="356" t="s">
        <v>11</v>
      </c>
      <c r="F35" s="356" t="s">
        <v>1313</v>
      </c>
      <c r="G35" s="356"/>
      <c r="H35" s="356"/>
      <c r="I35" s="356"/>
    </row>
    <row r="36" spans="2:9">
      <c r="B36" s="356" t="s">
        <v>2822</v>
      </c>
      <c r="C36" s="356"/>
      <c r="D36" s="356" t="s">
        <v>7702</v>
      </c>
      <c r="E36" s="356" t="s">
        <v>11</v>
      </c>
      <c r="F36" s="356" t="s">
        <v>1316</v>
      </c>
      <c r="G36" s="356"/>
      <c r="H36" s="356"/>
      <c r="I36" s="356"/>
    </row>
    <row r="37" spans="2:9">
      <c r="B37" s="356" t="s">
        <v>5851</v>
      </c>
      <c r="C37" s="356"/>
      <c r="D37" s="356" t="s">
        <v>7702</v>
      </c>
      <c r="E37" s="356" t="s">
        <v>11</v>
      </c>
      <c r="F37" s="356" t="s">
        <v>214</v>
      </c>
      <c r="G37" s="356"/>
      <c r="H37" s="356"/>
      <c r="I37" s="356"/>
    </row>
    <row r="38" spans="2:9">
      <c r="B38" s="356" t="s">
        <v>5852</v>
      </c>
      <c r="C38" s="356"/>
      <c r="D38" s="356" t="s">
        <v>7702</v>
      </c>
      <c r="E38" s="356" t="s">
        <v>11</v>
      </c>
      <c r="F38" s="356" t="s">
        <v>1320</v>
      </c>
      <c r="G38" s="356"/>
      <c r="H38" s="356"/>
      <c r="I38" s="356"/>
    </row>
    <row r="39" spans="2:9">
      <c r="B39" s="356" t="s">
        <v>2435</v>
      </c>
      <c r="C39" s="356"/>
      <c r="D39" s="356" t="s">
        <v>7702</v>
      </c>
      <c r="E39" s="356" t="s">
        <v>11</v>
      </c>
      <c r="F39" s="356" t="s">
        <v>1277</v>
      </c>
      <c r="G39" s="356"/>
      <c r="H39" s="356"/>
      <c r="I39" s="356"/>
    </row>
    <row r="40" spans="2:9">
      <c r="B40" s="356" t="s">
        <v>3851</v>
      </c>
      <c r="C40" s="356"/>
      <c r="D40" s="356" t="s">
        <v>7702</v>
      </c>
      <c r="E40" s="356" t="s">
        <v>3970</v>
      </c>
      <c r="F40" s="356" t="s">
        <v>869</v>
      </c>
      <c r="G40" s="356"/>
      <c r="H40" s="356"/>
      <c r="I40" s="356"/>
    </row>
    <row r="41" spans="2:9">
      <c r="B41" s="356" t="s">
        <v>5853</v>
      </c>
      <c r="C41" s="356"/>
      <c r="D41" s="356" t="s">
        <v>7702</v>
      </c>
      <c r="E41" s="356" t="s">
        <v>3970</v>
      </c>
      <c r="F41" s="356" t="s">
        <v>872</v>
      </c>
      <c r="G41" s="356"/>
      <c r="H41" s="356"/>
      <c r="I41" s="356"/>
    </row>
    <row r="42" spans="2:9">
      <c r="B42" s="356" t="s">
        <v>5856</v>
      </c>
      <c r="C42" s="356"/>
      <c r="D42" s="356" t="s">
        <v>7702</v>
      </c>
      <c r="E42" s="356" t="s">
        <v>3970</v>
      </c>
      <c r="F42" s="356" t="s">
        <v>497</v>
      </c>
      <c r="G42" s="356"/>
      <c r="H42" s="356"/>
      <c r="I42" s="356"/>
    </row>
    <row r="43" spans="2:9">
      <c r="B43" s="356" t="s">
        <v>5858</v>
      </c>
      <c r="C43" s="356"/>
      <c r="D43" s="356" t="s">
        <v>7702</v>
      </c>
      <c r="E43" s="356" t="s">
        <v>3970</v>
      </c>
      <c r="F43" s="356" t="s">
        <v>469</v>
      </c>
      <c r="G43" s="356"/>
      <c r="H43" s="356"/>
      <c r="I43" s="356"/>
    </row>
    <row r="44" spans="2:9">
      <c r="B44" s="356" t="s">
        <v>5861</v>
      </c>
      <c r="C44" s="356"/>
      <c r="D44" s="356" t="s">
        <v>7702</v>
      </c>
      <c r="E44" s="356" t="s">
        <v>3970</v>
      </c>
      <c r="F44" s="356" t="s">
        <v>857</v>
      </c>
      <c r="G44" s="356"/>
      <c r="H44" s="356"/>
      <c r="I44" s="356"/>
    </row>
    <row r="45" spans="2:9">
      <c r="B45" s="356" t="s">
        <v>5862</v>
      </c>
      <c r="C45" s="356"/>
      <c r="D45" s="356" t="s">
        <v>7702</v>
      </c>
      <c r="E45" s="356" t="s">
        <v>3970</v>
      </c>
      <c r="F45" s="356" t="s">
        <v>892</v>
      </c>
      <c r="G45" s="356"/>
      <c r="H45" s="356"/>
      <c r="I45" s="356"/>
    </row>
    <row r="46" spans="2:9">
      <c r="B46" s="356" t="s">
        <v>5863</v>
      </c>
      <c r="C46" s="356"/>
      <c r="D46" s="356" t="s">
        <v>7702</v>
      </c>
      <c r="E46" s="356" t="s">
        <v>3970</v>
      </c>
      <c r="F46" s="356" t="s">
        <v>895</v>
      </c>
      <c r="G46" s="356"/>
      <c r="H46" s="356"/>
      <c r="I46" s="356"/>
    </row>
    <row r="47" spans="2:9">
      <c r="B47" s="356" t="s">
        <v>1811</v>
      </c>
      <c r="C47" s="356"/>
      <c r="D47" s="356" t="s">
        <v>7702</v>
      </c>
      <c r="E47" s="356" t="s">
        <v>3970</v>
      </c>
      <c r="F47" s="356" t="s">
        <v>903</v>
      </c>
      <c r="G47" s="356"/>
      <c r="H47" s="356"/>
      <c r="I47" s="356"/>
    </row>
    <row r="48" spans="2:9">
      <c r="B48" s="356" t="s">
        <v>5535</v>
      </c>
      <c r="C48" s="356"/>
      <c r="D48" s="356" t="s">
        <v>7702</v>
      </c>
      <c r="E48" s="356" t="s">
        <v>3970</v>
      </c>
      <c r="F48" s="356" t="s">
        <v>904</v>
      </c>
      <c r="G48" s="356"/>
      <c r="H48" s="356"/>
      <c r="I48" s="356"/>
    </row>
    <row r="49" spans="2:9">
      <c r="B49" s="356" t="s">
        <v>5864</v>
      </c>
      <c r="C49" s="356"/>
      <c r="D49" s="356" t="s">
        <v>7702</v>
      </c>
      <c r="E49" s="356" t="s">
        <v>3970</v>
      </c>
      <c r="F49" s="356" t="s">
        <v>913</v>
      </c>
      <c r="G49" s="356"/>
      <c r="H49" s="356"/>
      <c r="I49" s="356"/>
    </row>
    <row r="50" spans="2:9">
      <c r="B50" s="356" t="s">
        <v>5865</v>
      </c>
      <c r="C50" s="356"/>
      <c r="D50" s="356" t="s">
        <v>7702</v>
      </c>
      <c r="E50" s="356" t="s">
        <v>3970</v>
      </c>
      <c r="F50" s="356" t="s">
        <v>916</v>
      </c>
      <c r="G50" s="356"/>
      <c r="H50" s="356"/>
      <c r="I50" s="356"/>
    </row>
    <row r="51" spans="2:9">
      <c r="B51" s="356" t="s">
        <v>5866</v>
      </c>
      <c r="C51" s="356"/>
      <c r="D51" s="356" t="s">
        <v>7702</v>
      </c>
      <c r="E51" s="356" t="s">
        <v>3970</v>
      </c>
      <c r="F51" s="356" t="s">
        <v>917</v>
      </c>
      <c r="G51" s="356"/>
      <c r="H51" s="356"/>
      <c r="I51" s="356"/>
    </row>
    <row r="52" spans="2:9">
      <c r="B52" s="356" t="s">
        <v>5867</v>
      </c>
      <c r="C52" s="356"/>
      <c r="D52" s="356" t="s">
        <v>7702</v>
      </c>
      <c r="E52" s="356" t="s">
        <v>3970</v>
      </c>
      <c r="F52" s="356" t="s">
        <v>121</v>
      </c>
      <c r="G52" s="356"/>
      <c r="H52" s="356"/>
      <c r="I52" s="356"/>
    </row>
    <row r="53" spans="2:9">
      <c r="B53" s="356" t="s">
        <v>5868</v>
      </c>
      <c r="C53" s="356"/>
      <c r="D53" s="356" t="s">
        <v>7702</v>
      </c>
      <c r="E53" s="356" t="s">
        <v>3970</v>
      </c>
      <c r="F53" s="356" t="s">
        <v>927</v>
      </c>
      <c r="G53" s="356"/>
      <c r="H53" s="356"/>
      <c r="I53" s="356"/>
    </row>
    <row r="54" spans="2:9">
      <c r="B54" s="356" t="s">
        <v>1057</v>
      </c>
      <c r="C54" s="356"/>
      <c r="D54" s="356" t="s">
        <v>7702</v>
      </c>
      <c r="E54" s="356" t="s">
        <v>3970</v>
      </c>
      <c r="F54" s="356" t="s">
        <v>925</v>
      </c>
      <c r="G54" s="356"/>
      <c r="H54" s="356"/>
      <c r="I54" s="356"/>
    </row>
    <row r="55" spans="2:9">
      <c r="B55" s="356" t="s">
        <v>5869</v>
      </c>
      <c r="C55" s="356"/>
      <c r="D55" s="356" t="s">
        <v>7702</v>
      </c>
      <c r="E55" s="356" t="s">
        <v>3970</v>
      </c>
      <c r="F55" s="356" t="s">
        <v>949</v>
      </c>
      <c r="G55" s="356"/>
      <c r="H55" s="356"/>
      <c r="I55" s="356"/>
    </row>
    <row r="56" spans="2:9">
      <c r="B56" s="356" t="s">
        <v>5691</v>
      </c>
      <c r="C56" s="356"/>
      <c r="D56" s="356" t="s">
        <v>7702</v>
      </c>
      <c r="E56" s="356" t="s">
        <v>3970</v>
      </c>
      <c r="F56" s="356" t="s">
        <v>957</v>
      </c>
      <c r="G56" s="356"/>
      <c r="H56" s="356"/>
      <c r="I56" s="356"/>
    </row>
    <row r="57" spans="2:9">
      <c r="B57" s="356" t="s">
        <v>5870</v>
      </c>
      <c r="C57" s="356"/>
      <c r="D57" s="356" t="s">
        <v>7702</v>
      </c>
      <c r="E57" s="356" t="s">
        <v>3970</v>
      </c>
      <c r="F57" s="356" t="s">
        <v>961</v>
      </c>
      <c r="G57" s="356"/>
      <c r="H57" s="356"/>
      <c r="I57" s="356"/>
    </row>
    <row r="58" spans="2:9">
      <c r="B58" s="356" t="s">
        <v>3321</v>
      </c>
      <c r="C58" s="356"/>
      <c r="D58" s="356" t="s">
        <v>7702</v>
      </c>
      <c r="E58" s="356" t="s">
        <v>3970</v>
      </c>
      <c r="F58" s="356" t="s">
        <v>971</v>
      </c>
      <c r="G58" s="356"/>
      <c r="H58" s="356"/>
      <c r="I58" s="356"/>
    </row>
    <row r="59" spans="2:9">
      <c r="B59" s="356" t="s">
        <v>5871</v>
      </c>
      <c r="C59" s="356"/>
      <c r="D59" s="356" t="s">
        <v>7702</v>
      </c>
      <c r="E59" s="356" t="s">
        <v>3970</v>
      </c>
      <c r="F59" s="356" t="s">
        <v>980</v>
      </c>
      <c r="G59" s="356"/>
      <c r="H59" s="356"/>
      <c r="I59" s="356"/>
    </row>
    <row r="60" spans="2:9">
      <c r="B60" s="356" t="s">
        <v>5872</v>
      </c>
      <c r="C60" s="356"/>
      <c r="D60" s="356" t="s">
        <v>7702</v>
      </c>
      <c r="E60" s="356" t="s">
        <v>3970</v>
      </c>
      <c r="F60" s="356" t="s">
        <v>996</v>
      </c>
      <c r="G60" s="356"/>
      <c r="H60" s="356"/>
      <c r="I60" s="356"/>
    </row>
    <row r="61" spans="2:9">
      <c r="B61" s="356" t="s">
        <v>5873</v>
      </c>
      <c r="C61" s="356"/>
      <c r="D61" s="356" t="s">
        <v>7702</v>
      </c>
      <c r="E61" s="356" t="s">
        <v>3970</v>
      </c>
      <c r="F61" s="356" t="s">
        <v>446</v>
      </c>
      <c r="G61" s="356"/>
      <c r="H61" s="356"/>
      <c r="I61" s="356"/>
    </row>
    <row r="62" spans="2:9">
      <c r="B62" s="356" t="s">
        <v>5874</v>
      </c>
      <c r="C62" s="356"/>
      <c r="D62" s="356" t="s">
        <v>7702</v>
      </c>
      <c r="E62" s="356" t="s">
        <v>3970</v>
      </c>
      <c r="F62" s="356" t="s">
        <v>1227</v>
      </c>
      <c r="G62" s="356"/>
      <c r="H62" s="356"/>
      <c r="I62" s="356"/>
    </row>
    <row r="63" spans="2:9">
      <c r="B63" s="356" t="s">
        <v>5875</v>
      </c>
      <c r="C63" s="356"/>
      <c r="D63" s="356" t="s">
        <v>7702</v>
      </c>
      <c r="E63" s="356" t="s">
        <v>3970</v>
      </c>
      <c r="F63" s="356" t="s">
        <v>1233</v>
      </c>
      <c r="G63" s="356"/>
      <c r="H63" s="356"/>
      <c r="I63" s="356"/>
    </row>
    <row r="64" spans="2:9">
      <c r="B64" s="356" t="s">
        <v>5876</v>
      </c>
      <c r="C64" s="356"/>
      <c r="D64" s="356" t="s">
        <v>7702</v>
      </c>
      <c r="E64" s="356" t="s">
        <v>3970</v>
      </c>
      <c r="F64" s="356" t="s">
        <v>1236</v>
      </c>
      <c r="G64" s="356"/>
      <c r="H64" s="356"/>
      <c r="I64" s="356"/>
    </row>
    <row r="65" spans="2:9">
      <c r="B65" s="356" t="s">
        <v>5876</v>
      </c>
      <c r="C65" s="356"/>
      <c r="D65" s="356" t="s">
        <v>7702</v>
      </c>
      <c r="E65" s="356" t="s">
        <v>3970</v>
      </c>
      <c r="F65" s="356" t="s">
        <v>1238</v>
      </c>
      <c r="G65" s="356"/>
      <c r="H65" s="356"/>
      <c r="I65" s="356"/>
    </row>
    <row r="66" spans="2:9">
      <c r="B66" s="356" t="s">
        <v>5876</v>
      </c>
      <c r="C66" s="356"/>
      <c r="D66" s="356" t="s">
        <v>7702</v>
      </c>
      <c r="E66" s="356" t="s">
        <v>3970</v>
      </c>
      <c r="F66" s="356" t="s">
        <v>5877</v>
      </c>
      <c r="G66" s="356"/>
      <c r="H66" s="356"/>
      <c r="I66" s="356"/>
    </row>
    <row r="67" spans="2:9">
      <c r="B67" s="356" t="s">
        <v>2152</v>
      </c>
      <c r="C67" s="356"/>
      <c r="D67" s="356" t="s">
        <v>7702</v>
      </c>
      <c r="E67" s="356" t="s">
        <v>3970</v>
      </c>
      <c r="F67" s="356" t="s">
        <v>1240</v>
      </c>
      <c r="G67" s="356"/>
      <c r="H67" s="356"/>
      <c r="I67" s="356"/>
    </row>
    <row r="68" spans="2:9">
      <c r="B68" s="356" t="s">
        <v>5879</v>
      </c>
      <c r="C68" s="356"/>
      <c r="D68" s="356" t="s">
        <v>7702</v>
      </c>
      <c r="E68" s="356" t="s">
        <v>3970</v>
      </c>
      <c r="F68" s="356" t="s">
        <v>1242</v>
      </c>
      <c r="G68" s="356"/>
      <c r="H68" s="356"/>
      <c r="I68" s="356"/>
    </row>
    <row r="69" spans="2:9">
      <c r="B69" s="356" t="s">
        <v>5880</v>
      </c>
      <c r="C69" s="356"/>
      <c r="D69" s="356" t="s">
        <v>7702</v>
      </c>
      <c r="E69" s="356" t="s">
        <v>3970</v>
      </c>
      <c r="F69" s="356" t="s">
        <v>972</v>
      </c>
      <c r="G69" s="356"/>
      <c r="H69" s="356"/>
      <c r="I69" s="356"/>
    </row>
    <row r="70" spans="2:9">
      <c r="B70" s="356" t="s">
        <v>5883</v>
      </c>
      <c r="C70" s="356"/>
      <c r="D70" s="356" t="s">
        <v>7702</v>
      </c>
      <c r="E70" s="356" t="s">
        <v>3970</v>
      </c>
      <c r="F70" s="356" t="s">
        <v>1250</v>
      </c>
      <c r="G70" s="356"/>
      <c r="H70" s="356"/>
      <c r="I70" s="356"/>
    </row>
    <row r="71" spans="2:9">
      <c r="B71" s="356" t="s">
        <v>7246</v>
      </c>
      <c r="C71" s="356"/>
      <c r="D71" s="356" t="s">
        <v>7702</v>
      </c>
      <c r="E71" s="356" t="s">
        <v>3970</v>
      </c>
      <c r="F71" s="356" t="s">
        <v>864</v>
      </c>
      <c r="G71" s="356"/>
      <c r="H71" s="356"/>
      <c r="I71" s="356"/>
    </row>
    <row r="72" spans="2:9">
      <c r="B72" s="356" t="s">
        <v>5884</v>
      </c>
      <c r="C72" s="356"/>
      <c r="D72" s="356" t="s">
        <v>7702</v>
      </c>
      <c r="E72" s="356" t="s">
        <v>3970</v>
      </c>
      <c r="F72" s="356" t="s">
        <v>1226</v>
      </c>
      <c r="G72" s="356"/>
      <c r="H72" s="356"/>
      <c r="I72" s="356"/>
    </row>
    <row r="73" spans="2:9">
      <c r="B73" s="356" t="s">
        <v>5885</v>
      </c>
      <c r="C73" s="356"/>
      <c r="D73" s="356" t="s">
        <v>7702</v>
      </c>
      <c r="E73" s="356" t="s">
        <v>3970</v>
      </c>
      <c r="F73" s="356" t="s">
        <v>1268</v>
      </c>
      <c r="G73" s="356"/>
      <c r="H73" s="356"/>
      <c r="I73" s="356"/>
    </row>
    <row r="74" spans="2:9">
      <c r="B74" s="356" t="s">
        <v>5885</v>
      </c>
      <c r="C74" s="356"/>
      <c r="D74" s="356" t="s">
        <v>7702</v>
      </c>
      <c r="E74" s="356" t="s">
        <v>3970</v>
      </c>
      <c r="F74" s="356" t="s">
        <v>5887</v>
      </c>
      <c r="G74" s="356"/>
      <c r="H74" s="356"/>
      <c r="I74" s="356"/>
    </row>
    <row r="75" spans="2:9">
      <c r="B75" s="356" t="s">
        <v>5885</v>
      </c>
      <c r="C75" s="356"/>
      <c r="D75" s="356" t="s">
        <v>7702</v>
      </c>
      <c r="E75" s="356" t="s">
        <v>3970</v>
      </c>
      <c r="F75" s="356" t="s">
        <v>1051</v>
      </c>
      <c r="G75" s="356"/>
      <c r="H75" s="356"/>
      <c r="I75" s="356"/>
    </row>
    <row r="76" spans="2:9">
      <c r="B76" s="356" t="s">
        <v>5885</v>
      </c>
      <c r="C76" s="356"/>
      <c r="D76" s="356" t="s">
        <v>7702</v>
      </c>
      <c r="E76" s="356" t="s">
        <v>3970</v>
      </c>
      <c r="F76" s="356" t="s">
        <v>816</v>
      </c>
      <c r="G76" s="356"/>
      <c r="H76" s="356"/>
      <c r="I76" s="356"/>
    </row>
    <row r="77" spans="2:9">
      <c r="B77" s="356" t="s">
        <v>4772</v>
      </c>
      <c r="C77" s="356"/>
      <c r="D77" s="356" t="s">
        <v>7702</v>
      </c>
      <c r="E77" s="356" t="s">
        <v>3970</v>
      </c>
      <c r="F77" s="356" t="s">
        <v>1021</v>
      </c>
      <c r="G77" s="356"/>
      <c r="H77" s="356"/>
      <c r="I77" s="356"/>
    </row>
    <row r="78" spans="2:9">
      <c r="B78" s="356" t="s">
        <v>1580</v>
      </c>
      <c r="C78" s="356"/>
      <c r="D78" s="356" t="s">
        <v>7702</v>
      </c>
      <c r="E78" s="356" t="s">
        <v>3970</v>
      </c>
      <c r="F78" s="356" t="s">
        <v>1285</v>
      </c>
      <c r="G78" s="356"/>
      <c r="H78" s="356"/>
      <c r="I78" s="356"/>
    </row>
    <row r="79" spans="2:9">
      <c r="B79" s="356" t="s">
        <v>5888</v>
      </c>
      <c r="C79" s="356"/>
      <c r="D79" s="356" t="s">
        <v>7702</v>
      </c>
      <c r="E79" s="356" t="s">
        <v>3970</v>
      </c>
      <c r="F79" s="356" t="s">
        <v>914</v>
      </c>
      <c r="G79" s="356"/>
      <c r="H79" s="356"/>
      <c r="I79" s="356"/>
    </row>
    <row r="80" spans="2:9">
      <c r="B80" s="356" t="s">
        <v>5888</v>
      </c>
      <c r="C80" s="356"/>
      <c r="D80" s="356" t="s">
        <v>7702</v>
      </c>
      <c r="E80" s="356" t="s">
        <v>3970</v>
      </c>
      <c r="F80" s="356" t="s">
        <v>1306</v>
      </c>
      <c r="G80" s="356"/>
      <c r="H80" s="356"/>
      <c r="I80" s="356"/>
    </row>
    <row r="81" spans="2:9">
      <c r="B81" s="356" t="s">
        <v>5888</v>
      </c>
      <c r="C81" s="356"/>
      <c r="D81" s="356" t="s">
        <v>7702</v>
      </c>
      <c r="E81" s="356" t="s">
        <v>3970</v>
      </c>
      <c r="F81" s="356" t="s">
        <v>2222</v>
      </c>
      <c r="G81" s="356"/>
      <c r="H81" s="356"/>
      <c r="I81" s="356"/>
    </row>
    <row r="82" spans="2:9">
      <c r="B82" s="356" t="s">
        <v>5889</v>
      </c>
      <c r="C82" s="356"/>
      <c r="D82" s="356" t="s">
        <v>7702</v>
      </c>
      <c r="E82" s="356" t="s">
        <v>3970</v>
      </c>
      <c r="F82" s="356" t="s">
        <v>1313</v>
      </c>
      <c r="G82" s="356"/>
      <c r="H82" s="356"/>
      <c r="I82" s="356"/>
    </row>
    <row r="83" spans="2:9">
      <c r="B83" s="356" t="s">
        <v>2885</v>
      </c>
      <c r="C83" s="356"/>
      <c r="D83" s="356" t="s">
        <v>7702</v>
      </c>
      <c r="E83" s="356" t="s">
        <v>3970</v>
      </c>
      <c r="F83" s="356" t="s">
        <v>1316</v>
      </c>
      <c r="G83" s="356"/>
      <c r="H83" s="356"/>
      <c r="I83" s="356"/>
    </row>
    <row r="84" spans="2:9">
      <c r="B84" s="356" t="s">
        <v>2885</v>
      </c>
      <c r="C84" s="356"/>
      <c r="D84" s="356" t="s">
        <v>7702</v>
      </c>
      <c r="E84" s="356" t="s">
        <v>3970</v>
      </c>
      <c r="F84" s="356" t="s">
        <v>5890</v>
      </c>
      <c r="G84" s="356"/>
      <c r="H84" s="356"/>
      <c r="I84" s="356"/>
    </row>
    <row r="85" spans="2:9">
      <c r="B85" s="356" t="s">
        <v>2885</v>
      </c>
      <c r="C85" s="356"/>
      <c r="D85" s="356" t="s">
        <v>7702</v>
      </c>
      <c r="E85" s="356" t="s">
        <v>3970</v>
      </c>
      <c r="F85" s="356" t="s">
        <v>214</v>
      </c>
      <c r="G85" s="356"/>
      <c r="H85" s="356"/>
      <c r="I85" s="356"/>
    </row>
    <row r="86" spans="2:9">
      <c r="B86" s="356" t="s">
        <v>2885</v>
      </c>
      <c r="C86" s="356"/>
      <c r="D86" s="356" t="s">
        <v>7702</v>
      </c>
      <c r="E86" s="356" t="s">
        <v>3970</v>
      </c>
      <c r="F86" s="356" t="s">
        <v>1320</v>
      </c>
      <c r="G86" s="356"/>
      <c r="H86" s="356"/>
      <c r="I86" s="356"/>
    </row>
    <row r="87" spans="2:9">
      <c r="B87" s="356" t="s">
        <v>3771</v>
      </c>
      <c r="C87" s="356"/>
      <c r="D87" s="356" t="s">
        <v>7702</v>
      </c>
      <c r="E87" s="356" t="s">
        <v>3970</v>
      </c>
      <c r="F87" s="356" t="s">
        <v>1277</v>
      </c>
      <c r="G87" s="356"/>
      <c r="H87" s="356"/>
      <c r="I87" s="356"/>
    </row>
    <row r="88" spans="2:9">
      <c r="B88" s="356" t="s">
        <v>5891</v>
      </c>
      <c r="C88" s="356"/>
      <c r="D88" s="356" t="s">
        <v>7702</v>
      </c>
      <c r="E88" s="356" t="s">
        <v>3970</v>
      </c>
      <c r="F88" s="356" t="s">
        <v>1335</v>
      </c>
      <c r="G88" s="356"/>
      <c r="H88" s="356"/>
      <c r="I88" s="356"/>
    </row>
    <row r="89" spans="2:9">
      <c r="B89" s="356" t="s">
        <v>5891</v>
      </c>
      <c r="C89" s="356"/>
      <c r="D89" s="356" t="s">
        <v>7702</v>
      </c>
      <c r="E89" s="356" t="s">
        <v>3970</v>
      </c>
      <c r="F89" s="356" t="s">
        <v>1337</v>
      </c>
      <c r="G89" s="356"/>
      <c r="H89" s="356"/>
      <c r="I89" s="356"/>
    </row>
    <row r="90" spans="2:9">
      <c r="B90" s="356" t="s">
        <v>5891</v>
      </c>
      <c r="C90" s="356"/>
      <c r="D90" s="356" t="s">
        <v>7702</v>
      </c>
      <c r="E90" s="356" t="s">
        <v>3970</v>
      </c>
      <c r="F90" s="356" t="s">
        <v>5892</v>
      </c>
      <c r="G90" s="356"/>
      <c r="H90" s="356"/>
      <c r="I90" s="356"/>
    </row>
    <row r="91" spans="2:9">
      <c r="B91" s="356" t="s">
        <v>5895</v>
      </c>
      <c r="C91" s="356"/>
      <c r="D91" s="356" t="s">
        <v>7702</v>
      </c>
      <c r="E91" s="356" t="s">
        <v>3970</v>
      </c>
      <c r="F91" s="356" t="s">
        <v>3774</v>
      </c>
      <c r="G91" s="356"/>
      <c r="H91" s="356"/>
      <c r="I91" s="356"/>
    </row>
    <row r="92" spans="2:9">
      <c r="B92" s="356" t="s">
        <v>5895</v>
      </c>
      <c r="C92" s="356"/>
      <c r="D92" s="356" t="s">
        <v>7702</v>
      </c>
      <c r="E92" s="356" t="s">
        <v>3970</v>
      </c>
      <c r="F92" s="356" t="s">
        <v>5881</v>
      </c>
      <c r="G92" s="356"/>
      <c r="H92" s="356"/>
      <c r="I92" s="356"/>
    </row>
    <row r="93" spans="2:9">
      <c r="B93" s="356" t="s">
        <v>5895</v>
      </c>
      <c r="C93" s="356"/>
      <c r="D93" s="356" t="s">
        <v>7702</v>
      </c>
      <c r="E93" s="356" t="s">
        <v>3970</v>
      </c>
      <c r="F93" s="356" t="s">
        <v>5202</v>
      </c>
      <c r="G93" s="356"/>
      <c r="H93" s="356"/>
      <c r="I93" s="356"/>
    </row>
    <row r="94" spans="2:9">
      <c r="B94" s="356" t="s">
        <v>5895</v>
      </c>
      <c r="C94" s="356"/>
      <c r="D94" s="356" t="s">
        <v>7702</v>
      </c>
      <c r="E94" s="356" t="s">
        <v>3970</v>
      </c>
      <c r="F94" s="356" t="s">
        <v>2872</v>
      </c>
      <c r="G94" s="356"/>
      <c r="H94" s="356"/>
      <c r="I94" s="356"/>
    </row>
    <row r="95" spans="2:9">
      <c r="B95" s="356" t="s">
        <v>1971</v>
      </c>
      <c r="C95" s="356"/>
      <c r="D95" s="356" t="s">
        <v>7702</v>
      </c>
      <c r="E95" s="356" t="s">
        <v>3970</v>
      </c>
      <c r="F95" s="356" t="s">
        <v>44</v>
      </c>
      <c r="G95" s="356"/>
      <c r="H95" s="356"/>
      <c r="I95" s="356"/>
    </row>
    <row r="96" spans="2:9">
      <c r="B96" s="356" t="s">
        <v>1971</v>
      </c>
      <c r="C96" s="356"/>
      <c r="D96" s="356" t="s">
        <v>7702</v>
      </c>
      <c r="E96" s="356" t="s">
        <v>3970</v>
      </c>
      <c r="F96" s="356" t="s">
        <v>5896</v>
      </c>
      <c r="G96" s="356"/>
      <c r="H96" s="356"/>
      <c r="I96" s="356"/>
    </row>
    <row r="97" spans="2:9">
      <c r="B97" s="356" t="s">
        <v>5897</v>
      </c>
      <c r="C97" s="356"/>
      <c r="D97" s="356" t="s">
        <v>7702</v>
      </c>
      <c r="E97" s="356" t="s">
        <v>3970</v>
      </c>
      <c r="F97" s="356" t="s">
        <v>1571</v>
      </c>
      <c r="G97" s="356"/>
      <c r="H97" s="356"/>
      <c r="I97" s="356"/>
    </row>
    <row r="98" spans="2:9">
      <c r="B98" s="356" t="s">
        <v>5899</v>
      </c>
      <c r="C98" s="356"/>
      <c r="D98" s="356" t="s">
        <v>7702</v>
      </c>
      <c r="E98" s="356" t="s">
        <v>3970</v>
      </c>
      <c r="F98" s="356" t="s">
        <v>866</v>
      </c>
      <c r="G98" s="356"/>
      <c r="H98" s="356"/>
      <c r="I98" s="356"/>
    </row>
    <row r="99" spans="2:9">
      <c r="B99" s="356" t="s">
        <v>2266</v>
      </c>
      <c r="C99" s="356"/>
      <c r="D99" s="356" t="s">
        <v>7702</v>
      </c>
      <c r="E99" s="356" t="s">
        <v>3970</v>
      </c>
      <c r="F99" s="356" t="s">
        <v>3931</v>
      </c>
      <c r="G99" s="356"/>
      <c r="H99" s="356"/>
      <c r="I99" s="356"/>
    </row>
    <row r="100" spans="2:9">
      <c r="B100" s="356" t="s">
        <v>2266</v>
      </c>
      <c r="C100" s="356"/>
      <c r="D100" s="356" t="s">
        <v>7702</v>
      </c>
      <c r="E100" s="356" t="s">
        <v>3970</v>
      </c>
      <c r="F100" s="356" t="s">
        <v>4533</v>
      </c>
      <c r="G100" s="356"/>
      <c r="H100" s="356"/>
      <c r="I100" s="356"/>
    </row>
    <row r="101" spans="2:9">
      <c r="B101" s="356" t="s">
        <v>5900</v>
      </c>
      <c r="C101" s="356"/>
      <c r="D101" s="356" t="s">
        <v>7702</v>
      </c>
      <c r="E101" s="356" t="s">
        <v>3970</v>
      </c>
      <c r="F101" s="356" t="s">
        <v>486</v>
      </c>
      <c r="G101" s="356"/>
      <c r="H101" s="356"/>
      <c r="I101" s="356"/>
    </row>
    <row r="102" spans="2:9">
      <c r="B102" s="356" t="s">
        <v>5901</v>
      </c>
      <c r="C102" s="356"/>
      <c r="D102" s="356" t="s">
        <v>7702</v>
      </c>
      <c r="E102" s="356" t="s">
        <v>3970</v>
      </c>
      <c r="F102" s="356" t="s">
        <v>3185</v>
      </c>
      <c r="G102" s="356"/>
      <c r="H102" s="356"/>
      <c r="I102" s="356"/>
    </row>
    <row r="103" spans="2:9">
      <c r="B103" s="356" t="s">
        <v>5902</v>
      </c>
      <c r="C103" s="356"/>
      <c r="D103" s="356" t="s">
        <v>7702</v>
      </c>
      <c r="E103" s="356" t="s">
        <v>3970</v>
      </c>
      <c r="F103" s="356" t="s">
        <v>5207</v>
      </c>
      <c r="G103" s="356"/>
      <c r="H103" s="356"/>
      <c r="I103" s="356"/>
    </row>
    <row r="104" spans="2:9">
      <c r="B104" s="356" t="s">
        <v>5904</v>
      </c>
      <c r="C104" s="356"/>
      <c r="D104" s="356" t="s">
        <v>7702</v>
      </c>
      <c r="E104" s="356" t="s">
        <v>3970</v>
      </c>
      <c r="F104" s="356" t="s">
        <v>5208</v>
      </c>
      <c r="G104" s="356"/>
      <c r="H104" s="356"/>
      <c r="I104" s="356"/>
    </row>
    <row r="105" spans="2:9">
      <c r="B105" s="356" t="s">
        <v>4170</v>
      </c>
      <c r="C105" s="356"/>
      <c r="D105" s="356" t="s">
        <v>7702</v>
      </c>
      <c r="E105" s="356" t="s">
        <v>3970</v>
      </c>
      <c r="F105" s="356" t="s">
        <v>5210</v>
      </c>
      <c r="G105" s="356"/>
      <c r="H105" s="356"/>
      <c r="I105" s="356"/>
    </row>
    <row r="106" spans="2:9">
      <c r="B106" s="356" t="s">
        <v>752</v>
      </c>
      <c r="C106" s="356"/>
      <c r="D106" s="356" t="s">
        <v>7702</v>
      </c>
      <c r="E106" s="356" t="s">
        <v>3970</v>
      </c>
      <c r="F106" s="356" t="s">
        <v>2815</v>
      </c>
      <c r="G106" s="356"/>
      <c r="H106" s="356"/>
      <c r="I106" s="356"/>
    </row>
    <row r="107" spans="2:9">
      <c r="B107" s="356" t="s">
        <v>752</v>
      </c>
      <c r="C107" s="356"/>
      <c r="D107" s="356" t="s">
        <v>7702</v>
      </c>
      <c r="E107" s="356" t="s">
        <v>3970</v>
      </c>
      <c r="F107" s="356" t="s">
        <v>5905</v>
      </c>
      <c r="G107" s="356"/>
      <c r="H107" s="356"/>
      <c r="I107" s="356"/>
    </row>
    <row r="108" spans="2:9">
      <c r="B108" s="356" t="s">
        <v>1804</v>
      </c>
      <c r="C108" s="356"/>
      <c r="D108" s="356" t="s">
        <v>7702</v>
      </c>
      <c r="E108" s="356" t="s">
        <v>3970</v>
      </c>
      <c r="F108" s="356" t="s">
        <v>4773</v>
      </c>
      <c r="G108" s="356"/>
      <c r="H108" s="356"/>
      <c r="I108" s="356"/>
    </row>
    <row r="109" spans="2:9">
      <c r="B109" s="356" t="s">
        <v>1528</v>
      </c>
      <c r="C109" s="356"/>
      <c r="D109" s="356" t="s">
        <v>7702</v>
      </c>
      <c r="E109" s="356" t="s">
        <v>3970</v>
      </c>
      <c r="F109" s="356" t="s">
        <v>2244</v>
      </c>
      <c r="G109" s="356"/>
      <c r="H109" s="356"/>
      <c r="I109" s="356"/>
    </row>
    <row r="110" spans="2:9">
      <c r="B110" s="356" t="s">
        <v>5907</v>
      </c>
      <c r="C110" s="356"/>
      <c r="D110" s="356" t="s">
        <v>7702</v>
      </c>
      <c r="E110" s="356" t="s">
        <v>3970</v>
      </c>
      <c r="F110" s="356" t="s">
        <v>5211</v>
      </c>
      <c r="G110" s="356"/>
      <c r="H110" s="356"/>
      <c r="I110" s="356"/>
    </row>
    <row r="111" spans="2:9">
      <c r="B111" s="356" t="s">
        <v>5907</v>
      </c>
      <c r="C111" s="356"/>
      <c r="D111" s="356" t="s">
        <v>7702</v>
      </c>
      <c r="E111" s="356" t="s">
        <v>3970</v>
      </c>
      <c r="F111" s="356" t="s">
        <v>2191</v>
      </c>
      <c r="G111" s="356"/>
      <c r="H111" s="356"/>
      <c r="I111" s="356"/>
    </row>
    <row r="112" spans="2:9">
      <c r="B112" s="356" t="s">
        <v>5907</v>
      </c>
      <c r="C112" s="356"/>
      <c r="D112" s="356" t="s">
        <v>7702</v>
      </c>
      <c r="E112" s="356" t="s">
        <v>3970</v>
      </c>
      <c r="F112" s="356" t="s">
        <v>5908</v>
      </c>
      <c r="G112" s="356"/>
      <c r="H112" s="356"/>
      <c r="I112" s="356"/>
    </row>
    <row r="113" spans="2:9">
      <c r="B113" s="356" t="s">
        <v>5909</v>
      </c>
      <c r="C113" s="356"/>
      <c r="D113" s="356" t="s">
        <v>7702</v>
      </c>
      <c r="E113" s="356" t="s">
        <v>3970</v>
      </c>
      <c r="F113" s="356" t="s">
        <v>1810</v>
      </c>
      <c r="G113" s="356"/>
      <c r="H113" s="356"/>
      <c r="I113" s="356"/>
    </row>
    <row r="114" spans="2:9">
      <c r="B114" s="356" t="s">
        <v>5909</v>
      </c>
      <c r="C114" s="356"/>
      <c r="D114" s="356" t="s">
        <v>7702</v>
      </c>
      <c r="E114" s="356" t="s">
        <v>3970</v>
      </c>
      <c r="F114" s="356" t="s">
        <v>5910</v>
      </c>
      <c r="G114" s="356"/>
      <c r="H114" s="356"/>
      <c r="I114" s="356"/>
    </row>
    <row r="115" spans="2:9">
      <c r="B115" s="356" t="s">
        <v>5909</v>
      </c>
      <c r="C115" s="356"/>
      <c r="D115" s="356" t="s">
        <v>7702</v>
      </c>
      <c r="E115" s="356" t="s">
        <v>3970</v>
      </c>
      <c r="F115" s="356" t="s">
        <v>5911</v>
      </c>
      <c r="G115" s="356"/>
      <c r="H115" s="356"/>
      <c r="I115" s="356"/>
    </row>
    <row r="116" spans="2:9">
      <c r="B116" s="356" t="s">
        <v>5912</v>
      </c>
      <c r="C116" s="356"/>
      <c r="D116" s="356" t="s">
        <v>7702</v>
      </c>
      <c r="E116" s="356" t="s">
        <v>3970</v>
      </c>
      <c r="F116" s="356" t="s">
        <v>680</v>
      </c>
      <c r="G116" s="356"/>
      <c r="H116" s="356"/>
      <c r="I116" s="356"/>
    </row>
    <row r="117" spans="2:9">
      <c r="B117" s="356" t="s">
        <v>4126</v>
      </c>
      <c r="C117" s="356"/>
      <c r="D117" s="356" t="s">
        <v>7702</v>
      </c>
      <c r="E117" s="356" t="s">
        <v>3970</v>
      </c>
      <c r="F117" s="356" t="s">
        <v>5913</v>
      </c>
      <c r="G117" s="356"/>
      <c r="H117" s="356"/>
      <c r="I117" s="356"/>
    </row>
    <row r="118" spans="2:9">
      <c r="B118" s="356" t="s">
        <v>7247</v>
      </c>
      <c r="C118" s="356"/>
      <c r="D118" s="356" t="s">
        <v>7702</v>
      </c>
      <c r="E118" s="356" t="s">
        <v>3970</v>
      </c>
      <c r="F118" s="356" t="s">
        <v>2369</v>
      </c>
      <c r="G118" s="356"/>
      <c r="H118" s="356"/>
      <c r="I118" s="356"/>
    </row>
    <row r="119" spans="2:9">
      <c r="B119" s="356" t="s">
        <v>4233</v>
      </c>
      <c r="C119" s="356"/>
      <c r="D119" s="356" t="s">
        <v>7702</v>
      </c>
      <c r="E119" s="356" t="s">
        <v>3970</v>
      </c>
      <c r="F119" s="356" t="s">
        <v>5915</v>
      </c>
      <c r="G119" s="356"/>
      <c r="H119" s="356"/>
      <c r="I119" s="356"/>
    </row>
    <row r="120" spans="2:9">
      <c r="B120" s="356" t="s">
        <v>1941</v>
      </c>
      <c r="C120" s="356"/>
      <c r="D120" s="356" t="s">
        <v>7702</v>
      </c>
      <c r="E120" s="356" t="s">
        <v>3970</v>
      </c>
      <c r="F120" s="356" t="s">
        <v>2604</v>
      </c>
      <c r="G120" s="356"/>
      <c r="H120" s="356"/>
      <c r="I120" s="356"/>
    </row>
    <row r="121" spans="2:9">
      <c r="B121" s="356" t="s">
        <v>5917</v>
      </c>
      <c r="C121" s="356"/>
      <c r="D121" s="356" t="s">
        <v>7702</v>
      </c>
      <c r="E121" s="356" t="s">
        <v>3970</v>
      </c>
      <c r="F121" s="356" t="s">
        <v>5916</v>
      </c>
      <c r="G121" s="356"/>
      <c r="H121" s="356"/>
      <c r="I121" s="356"/>
    </row>
    <row r="122" spans="2:9">
      <c r="B122" s="356" t="s">
        <v>6983</v>
      </c>
      <c r="C122" s="356"/>
      <c r="D122" s="356" t="s">
        <v>7702</v>
      </c>
      <c r="E122" s="356" t="s">
        <v>3970</v>
      </c>
      <c r="F122" s="356" t="s">
        <v>5919</v>
      </c>
      <c r="G122" s="356"/>
      <c r="H122" s="356"/>
      <c r="I122" s="356"/>
    </row>
    <row r="123" spans="2:9">
      <c r="B123" s="356" t="s">
        <v>5921</v>
      </c>
      <c r="C123" s="356"/>
      <c r="D123" s="356" t="s">
        <v>7702</v>
      </c>
      <c r="E123" s="356" t="s">
        <v>3970</v>
      </c>
      <c r="F123" s="356" t="s">
        <v>5920</v>
      </c>
      <c r="G123" s="356"/>
      <c r="H123" s="356"/>
      <c r="I123" s="356"/>
    </row>
    <row r="124" spans="2:9">
      <c r="B124" s="356" t="s">
        <v>4021</v>
      </c>
      <c r="C124" s="356"/>
      <c r="D124" s="356" t="s">
        <v>7702</v>
      </c>
      <c r="E124" s="356" t="s">
        <v>3970</v>
      </c>
      <c r="F124" s="356" t="s">
        <v>3613</v>
      </c>
      <c r="G124" s="356"/>
      <c r="H124" s="356"/>
      <c r="I124" s="356"/>
    </row>
    <row r="125" spans="2:9">
      <c r="B125" s="356" t="s">
        <v>5922</v>
      </c>
      <c r="C125" s="356"/>
      <c r="D125" s="356" t="s">
        <v>7702</v>
      </c>
      <c r="E125" s="356" t="s">
        <v>1276</v>
      </c>
      <c r="F125" s="356" t="s">
        <v>869</v>
      </c>
      <c r="G125" s="356"/>
      <c r="H125" s="356"/>
      <c r="I125" s="356"/>
    </row>
    <row r="126" spans="2:9">
      <c r="B126" s="356" t="s">
        <v>5066</v>
      </c>
      <c r="C126" s="356"/>
      <c r="D126" s="356" t="s">
        <v>7702</v>
      </c>
      <c r="E126" s="356" t="s">
        <v>1276</v>
      </c>
      <c r="F126" s="356" t="s">
        <v>872</v>
      </c>
      <c r="G126" s="356"/>
      <c r="H126" s="356"/>
      <c r="I126" s="356"/>
    </row>
    <row r="127" spans="2:9">
      <c r="B127" s="356" t="s">
        <v>2092</v>
      </c>
      <c r="C127" s="356"/>
      <c r="D127" s="356" t="s">
        <v>7702</v>
      </c>
      <c r="E127" s="356" t="s">
        <v>1276</v>
      </c>
      <c r="F127" s="356" t="s">
        <v>497</v>
      </c>
      <c r="G127" s="356"/>
      <c r="H127" s="356"/>
      <c r="I127" s="356"/>
    </row>
    <row r="128" spans="2:9">
      <c r="B128" s="356" t="s">
        <v>5924</v>
      </c>
      <c r="C128" s="356"/>
      <c r="D128" s="356" t="s">
        <v>7702</v>
      </c>
      <c r="E128" s="356" t="s">
        <v>1276</v>
      </c>
      <c r="F128" s="356" t="s">
        <v>469</v>
      </c>
      <c r="G128" s="356"/>
      <c r="H128" s="356"/>
      <c r="I128" s="356"/>
    </row>
    <row r="129" spans="2:9">
      <c r="B129" s="356" t="s">
        <v>5926</v>
      </c>
      <c r="C129" s="356"/>
      <c r="D129" s="356" t="s">
        <v>7702</v>
      </c>
      <c r="E129" s="356" t="s">
        <v>1276</v>
      </c>
      <c r="F129" s="356" t="s">
        <v>857</v>
      </c>
      <c r="G129" s="356"/>
      <c r="H129" s="356"/>
      <c r="I129" s="356"/>
    </row>
    <row r="130" spans="2:9">
      <c r="B130" s="356" t="s">
        <v>1485</v>
      </c>
      <c r="C130" s="356"/>
      <c r="D130" s="356" t="s">
        <v>7702</v>
      </c>
      <c r="E130" s="356" t="s">
        <v>1276</v>
      </c>
      <c r="F130" s="356" t="s">
        <v>892</v>
      </c>
      <c r="G130" s="356"/>
      <c r="H130" s="356"/>
      <c r="I130" s="356"/>
    </row>
    <row r="131" spans="2:9">
      <c r="B131" s="356" t="s">
        <v>5927</v>
      </c>
      <c r="C131" s="356"/>
      <c r="D131" s="356" t="s">
        <v>7702</v>
      </c>
      <c r="E131" s="356" t="s">
        <v>1276</v>
      </c>
      <c r="F131" s="356" t="s">
        <v>895</v>
      </c>
      <c r="G131" s="356"/>
      <c r="H131" s="356"/>
      <c r="I131" s="356"/>
    </row>
    <row r="132" spans="2:9">
      <c r="B132" s="373" t="s">
        <v>5929</v>
      </c>
      <c r="C132" s="373"/>
      <c r="D132" s="373" t="s">
        <v>7702</v>
      </c>
      <c r="E132" s="373" t="s">
        <v>1276</v>
      </c>
      <c r="F132" s="373" t="s">
        <v>903</v>
      </c>
      <c r="G132" s="373"/>
      <c r="H132" s="373"/>
      <c r="I132" s="373"/>
    </row>
    <row r="133" spans="2:9">
      <c r="B133" s="373" t="s">
        <v>3874</v>
      </c>
      <c r="C133" s="373"/>
      <c r="D133" s="373" t="s">
        <v>7702</v>
      </c>
      <c r="E133" s="373" t="s">
        <v>1276</v>
      </c>
      <c r="F133" s="373" t="s">
        <v>904</v>
      </c>
      <c r="G133" s="373"/>
      <c r="H133" s="373"/>
      <c r="I133" s="373"/>
    </row>
    <row r="134" spans="2:9">
      <c r="B134" s="373" t="s">
        <v>4286</v>
      </c>
      <c r="C134" s="373"/>
      <c r="D134" s="373" t="s">
        <v>7702</v>
      </c>
      <c r="E134" s="373" t="s">
        <v>1276</v>
      </c>
      <c r="F134" s="373" t="s">
        <v>913</v>
      </c>
      <c r="G134" s="373"/>
      <c r="H134" s="373"/>
      <c r="I134" s="373"/>
    </row>
    <row r="135" spans="2:9">
      <c r="B135" s="373" t="s">
        <v>1450</v>
      </c>
      <c r="C135" s="373"/>
      <c r="D135" s="373" t="s">
        <v>7702</v>
      </c>
      <c r="E135" s="373" t="s">
        <v>1276</v>
      </c>
      <c r="F135" s="373" t="s">
        <v>916</v>
      </c>
      <c r="G135" s="373"/>
      <c r="H135" s="373"/>
      <c r="I135" s="373"/>
    </row>
    <row r="136" spans="2:9">
      <c r="B136" s="373" t="s">
        <v>4446</v>
      </c>
      <c r="C136" s="373"/>
      <c r="D136" s="373" t="s">
        <v>7702</v>
      </c>
      <c r="E136" s="373" t="s">
        <v>1276</v>
      </c>
      <c r="F136" s="373" t="s">
        <v>917</v>
      </c>
      <c r="G136" s="373"/>
      <c r="H136" s="373"/>
      <c r="I136" s="373"/>
    </row>
    <row r="137" spans="2:9">
      <c r="B137" s="373" t="s">
        <v>5930</v>
      </c>
      <c r="C137" s="373"/>
      <c r="D137" s="373" t="s">
        <v>7702</v>
      </c>
      <c r="E137" s="373" t="s">
        <v>1276</v>
      </c>
      <c r="F137" s="373" t="s">
        <v>121</v>
      </c>
      <c r="G137" s="373"/>
      <c r="H137" s="373"/>
      <c r="I137" s="373"/>
    </row>
    <row r="138" spans="2:9">
      <c r="B138" s="373" t="s">
        <v>4853</v>
      </c>
      <c r="C138" s="373"/>
      <c r="D138" s="373" t="s">
        <v>7702</v>
      </c>
      <c r="E138" s="373" t="s">
        <v>1276</v>
      </c>
      <c r="F138" s="373" t="s">
        <v>927</v>
      </c>
      <c r="G138" s="373"/>
      <c r="H138" s="373"/>
      <c r="I138" s="373"/>
    </row>
    <row r="139" spans="2:9">
      <c r="B139" s="373" t="s">
        <v>5931</v>
      </c>
      <c r="C139" s="373"/>
      <c r="D139" s="373" t="s">
        <v>7702</v>
      </c>
      <c r="E139" s="373" t="s">
        <v>1276</v>
      </c>
      <c r="F139" s="373" t="s">
        <v>925</v>
      </c>
      <c r="G139" s="373"/>
      <c r="H139" s="373"/>
      <c r="I139" s="373"/>
    </row>
    <row r="140" spans="2:9">
      <c r="B140" s="373" t="s">
        <v>5932</v>
      </c>
      <c r="C140" s="373"/>
      <c r="D140" s="373" t="s">
        <v>7702</v>
      </c>
      <c r="E140" s="373" t="s">
        <v>1276</v>
      </c>
      <c r="F140" s="373" t="s">
        <v>949</v>
      </c>
      <c r="G140" s="373"/>
      <c r="H140" s="373"/>
      <c r="I140" s="373"/>
    </row>
    <row r="141" spans="2:9">
      <c r="B141" s="373" t="s">
        <v>2440</v>
      </c>
      <c r="C141" s="373"/>
      <c r="D141" s="373" t="s">
        <v>7702</v>
      </c>
      <c r="E141" s="373" t="s">
        <v>1276</v>
      </c>
      <c r="F141" s="373" t="s">
        <v>957</v>
      </c>
      <c r="G141" s="373"/>
      <c r="H141" s="373"/>
      <c r="I141" s="373"/>
    </row>
    <row r="142" spans="2:9">
      <c r="B142" s="373" t="s">
        <v>3597</v>
      </c>
      <c r="C142" s="373"/>
      <c r="D142" s="373" t="s">
        <v>7702</v>
      </c>
      <c r="E142" s="373" t="s">
        <v>1276</v>
      </c>
      <c r="F142" s="373" t="s">
        <v>961</v>
      </c>
      <c r="G142" s="373"/>
      <c r="H142" s="373"/>
      <c r="I142" s="373"/>
    </row>
    <row r="143" spans="2:9">
      <c r="B143" s="373" t="s">
        <v>5933</v>
      </c>
      <c r="C143" s="373"/>
      <c r="D143" s="373" t="s">
        <v>7702</v>
      </c>
      <c r="E143" s="373" t="s">
        <v>1276</v>
      </c>
      <c r="F143" s="373" t="s">
        <v>971</v>
      </c>
      <c r="G143" s="373"/>
      <c r="H143" s="373"/>
      <c r="I143" s="373"/>
    </row>
    <row r="144" spans="2:9">
      <c r="B144" s="373" t="s">
        <v>5934</v>
      </c>
      <c r="C144" s="373"/>
      <c r="D144" s="373" t="s">
        <v>7702</v>
      </c>
      <c r="E144" s="373" t="s">
        <v>1276</v>
      </c>
      <c r="F144" s="373" t="s">
        <v>980</v>
      </c>
      <c r="G144" s="373"/>
      <c r="H144" s="373"/>
      <c r="I144" s="373"/>
    </row>
    <row r="145" spans="2:9">
      <c r="B145" s="373" t="s">
        <v>5168</v>
      </c>
      <c r="C145" s="373"/>
      <c r="D145" s="373" t="s">
        <v>7702</v>
      </c>
      <c r="E145" s="373" t="s">
        <v>1276</v>
      </c>
      <c r="F145" s="373" t="s">
        <v>996</v>
      </c>
      <c r="G145" s="373"/>
      <c r="H145" s="373"/>
      <c r="I145" s="373"/>
    </row>
    <row r="146" spans="2:9">
      <c r="B146" s="373" t="s">
        <v>576</v>
      </c>
      <c r="C146" s="373"/>
      <c r="D146" s="373" t="s">
        <v>7702</v>
      </c>
      <c r="E146" s="373" t="s">
        <v>1276</v>
      </c>
      <c r="F146" s="373" t="s">
        <v>1227</v>
      </c>
      <c r="G146" s="373"/>
      <c r="H146" s="373"/>
      <c r="I146" s="373"/>
    </row>
    <row r="147" spans="2:9">
      <c r="B147" s="373" t="s">
        <v>2871</v>
      </c>
      <c r="C147" s="373"/>
      <c r="D147" s="373" t="s">
        <v>7702</v>
      </c>
      <c r="E147" s="373" t="s">
        <v>1276</v>
      </c>
      <c r="F147" s="373" t="s">
        <v>1233</v>
      </c>
      <c r="G147" s="373"/>
      <c r="H147" s="373"/>
      <c r="I147" s="373"/>
    </row>
    <row r="148" spans="2:9">
      <c r="B148" s="373" t="s">
        <v>5936</v>
      </c>
      <c r="C148" s="373"/>
      <c r="D148" s="373" t="s">
        <v>7702</v>
      </c>
      <c r="E148" s="373" t="s">
        <v>1276</v>
      </c>
      <c r="F148" s="373" t="s">
        <v>1236</v>
      </c>
      <c r="G148" s="373"/>
      <c r="H148" s="373"/>
      <c r="I148" s="373"/>
    </row>
    <row r="149" spans="2:9">
      <c r="B149" s="373" t="s">
        <v>1669</v>
      </c>
      <c r="C149" s="373"/>
      <c r="D149" s="373" t="s">
        <v>7702</v>
      </c>
      <c r="E149" s="373" t="s">
        <v>1276</v>
      </c>
      <c r="F149" s="373" t="s">
        <v>1238</v>
      </c>
      <c r="G149" s="373"/>
      <c r="H149" s="373"/>
      <c r="I149" s="373"/>
    </row>
    <row r="150" spans="2:9">
      <c r="B150" s="373" t="s">
        <v>7248</v>
      </c>
      <c r="C150" s="373"/>
      <c r="D150" s="373" t="s">
        <v>7702</v>
      </c>
      <c r="E150" s="373" t="s">
        <v>1276</v>
      </c>
      <c r="F150" s="373" t="s">
        <v>1240</v>
      </c>
      <c r="G150" s="373"/>
      <c r="H150" s="373"/>
      <c r="I150" s="373"/>
    </row>
    <row r="151" spans="2:9">
      <c r="B151" s="373" t="s">
        <v>294</v>
      </c>
      <c r="C151" s="373"/>
      <c r="D151" s="373" t="s">
        <v>7702</v>
      </c>
      <c r="E151" s="373" t="s">
        <v>1276</v>
      </c>
      <c r="F151" s="373" t="s">
        <v>1242</v>
      </c>
      <c r="G151" s="373"/>
      <c r="H151" s="373"/>
      <c r="I151" s="373"/>
    </row>
    <row r="152" spans="2:9">
      <c r="B152" s="373" t="s">
        <v>5917</v>
      </c>
      <c r="C152" s="373"/>
      <c r="D152" s="373" t="s">
        <v>7702</v>
      </c>
      <c r="E152" s="373" t="s">
        <v>1276</v>
      </c>
      <c r="F152" s="373" t="s">
        <v>972</v>
      </c>
      <c r="G152" s="373"/>
      <c r="H152" s="373"/>
      <c r="I152" s="373"/>
    </row>
    <row r="153" spans="2:9">
      <c r="B153" s="373" t="s">
        <v>718</v>
      </c>
      <c r="C153" s="373"/>
      <c r="D153" s="373" t="s">
        <v>7702</v>
      </c>
      <c r="E153" s="373" t="s">
        <v>1276</v>
      </c>
      <c r="F153" s="373" t="s">
        <v>1250</v>
      </c>
      <c r="G153" s="373"/>
      <c r="H153" s="373"/>
      <c r="I153" s="373"/>
    </row>
    <row r="154" spans="2:9">
      <c r="B154" s="373" t="s">
        <v>3576</v>
      </c>
      <c r="C154" s="373"/>
      <c r="D154" s="373" t="s">
        <v>7702</v>
      </c>
      <c r="E154" s="373" t="s">
        <v>1276</v>
      </c>
      <c r="F154" s="373" t="s">
        <v>864</v>
      </c>
      <c r="G154" s="373"/>
      <c r="H154" s="373"/>
      <c r="I154" s="373"/>
    </row>
    <row r="155" spans="2:9">
      <c r="B155" s="373" t="s">
        <v>5939</v>
      </c>
      <c r="C155" s="373"/>
      <c r="D155" s="373" t="s">
        <v>7702</v>
      </c>
      <c r="E155" s="373" t="s">
        <v>1276</v>
      </c>
      <c r="F155" s="373" t="s">
        <v>1226</v>
      </c>
      <c r="G155" s="373"/>
      <c r="H155" s="373"/>
      <c r="I155" s="373"/>
    </row>
    <row r="156" spans="2:9">
      <c r="B156" s="373" t="s">
        <v>5939</v>
      </c>
      <c r="C156" s="373"/>
      <c r="D156" s="373" t="s">
        <v>7702</v>
      </c>
      <c r="E156" s="373" t="s">
        <v>1276</v>
      </c>
      <c r="F156" s="373" t="s">
        <v>5877</v>
      </c>
      <c r="G156" s="373"/>
      <c r="H156" s="373"/>
      <c r="I156" s="373"/>
    </row>
    <row r="157" spans="2:9">
      <c r="B157" s="373" t="s">
        <v>1781</v>
      </c>
      <c r="C157" s="373"/>
      <c r="D157" s="373" t="s">
        <v>7702</v>
      </c>
      <c r="E157" s="373" t="s">
        <v>1276</v>
      </c>
      <c r="F157" s="373" t="s">
        <v>1268</v>
      </c>
      <c r="G157" s="373"/>
      <c r="H157" s="373"/>
      <c r="I157" s="373"/>
    </row>
    <row r="158" spans="2:9">
      <c r="B158" s="373" t="s">
        <v>1781</v>
      </c>
      <c r="C158" s="373"/>
      <c r="D158" s="373" t="s">
        <v>7702</v>
      </c>
      <c r="E158" s="373" t="s">
        <v>1276</v>
      </c>
      <c r="F158" s="373" t="s">
        <v>2222</v>
      </c>
      <c r="G158" s="373"/>
      <c r="H158" s="373"/>
      <c r="I158" s="373"/>
    </row>
    <row r="159" spans="2:9">
      <c r="B159" s="373" t="s">
        <v>3692</v>
      </c>
      <c r="C159" s="373"/>
      <c r="D159" s="373" t="s">
        <v>7702</v>
      </c>
      <c r="E159" s="373" t="s">
        <v>1276</v>
      </c>
      <c r="F159" s="373" t="s">
        <v>1051</v>
      </c>
      <c r="G159" s="373"/>
      <c r="H159" s="373"/>
      <c r="I159" s="373"/>
    </row>
    <row r="160" spans="2:9">
      <c r="B160" s="373" t="s">
        <v>5940</v>
      </c>
      <c r="C160" s="373"/>
      <c r="D160" s="373" t="s">
        <v>7702</v>
      </c>
      <c r="E160" s="373" t="s">
        <v>1276</v>
      </c>
      <c r="F160" s="373" t="s">
        <v>816</v>
      </c>
      <c r="G160" s="373"/>
      <c r="H160" s="373"/>
      <c r="I160" s="373"/>
    </row>
    <row r="161" spans="2:9">
      <c r="B161" s="373" t="s">
        <v>5941</v>
      </c>
      <c r="C161" s="373"/>
      <c r="D161" s="373" t="s">
        <v>7702</v>
      </c>
      <c r="E161" s="373" t="s">
        <v>1276</v>
      </c>
      <c r="F161" s="373" t="s">
        <v>1021</v>
      </c>
      <c r="G161" s="373"/>
      <c r="H161" s="373"/>
      <c r="I161" s="373"/>
    </row>
    <row r="162" spans="2:9">
      <c r="B162" s="373" t="s">
        <v>5942</v>
      </c>
      <c r="C162" s="373"/>
      <c r="D162" s="373" t="s">
        <v>7702</v>
      </c>
      <c r="E162" s="373" t="s">
        <v>1276</v>
      </c>
      <c r="F162" s="373" t="s">
        <v>1285</v>
      </c>
      <c r="G162" s="373"/>
      <c r="H162" s="373"/>
      <c r="I162" s="373"/>
    </row>
    <row r="163" spans="2:9">
      <c r="B163" s="373" t="s">
        <v>5524</v>
      </c>
      <c r="C163" s="373"/>
      <c r="D163" s="373" t="s">
        <v>7702</v>
      </c>
      <c r="E163" s="373" t="s">
        <v>1276</v>
      </c>
      <c r="F163" s="373" t="s">
        <v>914</v>
      </c>
      <c r="G163" s="373"/>
      <c r="H163" s="373"/>
      <c r="I163" s="373"/>
    </row>
    <row r="164" spans="2:9">
      <c r="B164" s="373" t="s">
        <v>49</v>
      </c>
      <c r="C164" s="373"/>
      <c r="D164" s="373" t="s">
        <v>7702</v>
      </c>
      <c r="E164" s="373" t="s">
        <v>1276</v>
      </c>
      <c r="F164" s="373" t="s">
        <v>1306</v>
      </c>
      <c r="G164" s="373"/>
      <c r="H164" s="373"/>
      <c r="I164" s="373"/>
    </row>
    <row r="165" spans="2:9">
      <c r="B165" s="373" t="s">
        <v>7384</v>
      </c>
      <c r="C165" s="373"/>
      <c r="D165" s="373" t="s">
        <v>7702</v>
      </c>
      <c r="E165" s="373" t="s">
        <v>1276</v>
      </c>
      <c r="F165" s="373" t="s">
        <v>1313</v>
      </c>
      <c r="G165" s="373"/>
      <c r="H165" s="373"/>
      <c r="I165" s="373"/>
    </row>
    <row r="166" spans="2:9">
      <c r="B166" s="373" t="s">
        <v>1453</v>
      </c>
      <c r="C166" s="373"/>
      <c r="D166" s="373" t="s">
        <v>7702</v>
      </c>
      <c r="E166" s="373" t="s">
        <v>1276</v>
      </c>
      <c r="F166" s="373" t="s">
        <v>1316</v>
      </c>
      <c r="G166" s="373"/>
      <c r="H166" s="373"/>
      <c r="I166" s="373"/>
    </row>
    <row r="167" spans="2:9">
      <c r="B167" s="373" t="s">
        <v>5030</v>
      </c>
      <c r="C167" s="373"/>
      <c r="D167" s="373" t="s">
        <v>7702</v>
      </c>
      <c r="E167" s="373" t="s">
        <v>1276</v>
      </c>
      <c r="F167" s="373" t="s">
        <v>214</v>
      </c>
      <c r="G167" s="373"/>
      <c r="H167" s="373"/>
      <c r="I167" s="373"/>
    </row>
    <row r="168" spans="2:9">
      <c r="B168" s="373" t="s">
        <v>5030</v>
      </c>
      <c r="C168" s="373"/>
      <c r="D168" s="373" t="s">
        <v>7702</v>
      </c>
      <c r="E168" s="373" t="s">
        <v>1276</v>
      </c>
      <c r="F168" s="373" t="s">
        <v>3613</v>
      </c>
      <c r="G168" s="373"/>
      <c r="H168" s="373"/>
      <c r="I168" s="373"/>
    </row>
    <row r="169" spans="2:9">
      <c r="B169" s="373" t="s">
        <v>5944</v>
      </c>
      <c r="C169" s="373"/>
      <c r="D169" s="373" t="s">
        <v>7702</v>
      </c>
      <c r="E169" s="373" t="s">
        <v>1276</v>
      </c>
      <c r="F169" s="373" t="s">
        <v>1320</v>
      </c>
      <c r="G169" s="373"/>
      <c r="H169" s="373"/>
      <c r="I169" s="373"/>
    </row>
    <row r="170" spans="2:9">
      <c r="B170" s="373" t="s">
        <v>5945</v>
      </c>
      <c r="C170" s="373"/>
      <c r="D170" s="373" t="s">
        <v>7702</v>
      </c>
      <c r="E170" s="373" t="s">
        <v>1276</v>
      </c>
      <c r="F170" s="373" t="s">
        <v>1277</v>
      </c>
      <c r="G170" s="373"/>
      <c r="H170" s="373"/>
      <c r="I170" s="373"/>
    </row>
    <row r="171" spans="2:9">
      <c r="B171" s="373" t="s">
        <v>5946</v>
      </c>
      <c r="C171" s="373"/>
      <c r="D171" s="373" t="s">
        <v>7702</v>
      </c>
      <c r="E171" s="373" t="s">
        <v>1276</v>
      </c>
      <c r="F171" s="373" t="s">
        <v>1335</v>
      </c>
      <c r="G171" s="373"/>
      <c r="H171" s="373"/>
      <c r="I171" s="373"/>
    </row>
    <row r="172" spans="2:9">
      <c r="B172" s="373" t="s">
        <v>5947</v>
      </c>
      <c r="C172" s="373"/>
      <c r="D172" s="373" t="s">
        <v>7702</v>
      </c>
      <c r="E172" s="373" t="s">
        <v>1276</v>
      </c>
      <c r="F172" s="373" t="s">
        <v>1337</v>
      </c>
      <c r="G172" s="373"/>
      <c r="H172" s="373"/>
      <c r="I172" s="373"/>
    </row>
    <row r="173" spans="2:9">
      <c r="B173" s="373" t="s">
        <v>3153</v>
      </c>
      <c r="C173" s="373"/>
      <c r="D173" s="373" t="s">
        <v>7702</v>
      </c>
      <c r="E173" s="373" t="s">
        <v>1276</v>
      </c>
      <c r="F173" s="373" t="s">
        <v>3774</v>
      </c>
      <c r="G173" s="373"/>
      <c r="H173" s="373"/>
      <c r="I173" s="373"/>
    </row>
    <row r="174" spans="2:9">
      <c r="B174" s="373" t="s">
        <v>5948</v>
      </c>
      <c r="C174" s="373"/>
      <c r="D174" s="373" t="s">
        <v>7702</v>
      </c>
      <c r="E174" s="373" t="s">
        <v>1276</v>
      </c>
      <c r="F174" s="373" t="s">
        <v>5202</v>
      </c>
      <c r="G174" s="373"/>
      <c r="H174" s="373"/>
      <c r="I174" s="373"/>
    </row>
    <row r="175" spans="2:9">
      <c r="B175" s="373" t="s">
        <v>5949</v>
      </c>
      <c r="C175" s="373"/>
      <c r="D175" s="373" t="s">
        <v>7702</v>
      </c>
      <c r="E175" s="373" t="s">
        <v>1276</v>
      </c>
      <c r="F175" s="373" t="s">
        <v>2872</v>
      </c>
      <c r="G175" s="373"/>
      <c r="H175" s="373"/>
      <c r="I175" s="373"/>
    </row>
    <row r="176" spans="2:9">
      <c r="B176" s="373" t="s">
        <v>5951</v>
      </c>
      <c r="C176" s="373"/>
      <c r="D176" s="373" t="s">
        <v>7702</v>
      </c>
      <c r="E176" s="373" t="s">
        <v>1276</v>
      </c>
      <c r="F176" s="373" t="s">
        <v>1571</v>
      </c>
      <c r="G176" s="373"/>
      <c r="H176" s="373"/>
      <c r="I176" s="373"/>
    </row>
    <row r="177" spans="2:9">
      <c r="B177" s="373" t="s">
        <v>127</v>
      </c>
      <c r="C177" s="373"/>
      <c r="D177" s="373" t="s">
        <v>7702</v>
      </c>
      <c r="E177" s="373" t="s">
        <v>1276</v>
      </c>
      <c r="F177" s="373" t="s">
        <v>866</v>
      </c>
      <c r="G177" s="373"/>
      <c r="H177" s="373"/>
      <c r="I177" s="373"/>
    </row>
    <row r="178" spans="2:9">
      <c r="B178" s="373" t="s">
        <v>5952</v>
      </c>
      <c r="C178" s="373"/>
      <c r="D178" s="373" t="s">
        <v>7702</v>
      </c>
      <c r="E178" s="373" t="s">
        <v>1276</v>
      </c>
      <c r="F178" s="373" t="s">
        <v>3931</v>
      </c>
      <c r="G178" s="373"/>
      <c r="H178" s="373"/>
      <c r="I178" s="373"/>
    </row>
    <row r="179" spans="2:9">
      <c r="B179" s="373" t="s">
        <v>5952</v>
      </c>
      <c r="C179" s="373"/>
      <c r="D179" s="373" t="s">
        <v>7702</v>
      </c>
      <c r="E179" s="373" t="s">
        <v>1276</v>
      </c>
      <c r="F179" s="373" t="s">
        <v>5887</v>
      </c>
      <c r="G179" s="373"/>
      <c r="H179" s="373"/>
      <c r="I179" s="373"/>
    </row>
    <row r="180" spans="2:9">
      <c r="B180" s="373" t="s">
        <v>5953</v>
      </c>
      <c r="C180" s="373"/>
      <c r="D180" s="373" t="s">
        <v>7702</v>
      </c>
      <c r="E180" s="373" t="s">
        <v>1276</v>
      </c>
      <c r="F180" s="373" t="s">
        <v>4533</v>
      </c>
      <c r="G180" s="373"/>
      <c r="H180" s="373"/>
      <c r="I180" s="373"/>
    </row>
    <row r="181" spans="2:9">
      <c r="B181" s="373" t="s">
        <v>5953</v>
      </c>
      <c r="C181" s="373"/>
      <c r="D181" s="373" t="s">
        <v>7702</v>
      </c>
      <c r="E181" s="373" t="s">
        <v>1276</v>
      </c>
      <c r="F181" s="373" t="s">
        <v>5890</v>
      </c>
      <c r="G181" s="373"/>
      <c r="H181" s="373"/>
      <c r="I181" s="373"/>
    </row>
    <row r="182" spans="2:9">
      <c r="B182" s="373" t="s">
        <v>4518</v>
      </c>
      <c r="C182" s="373"/>
      <c r="D182" s="373" t="s">
        <v>7702</v>
      </c>
      <c r="E182" s="373" t="s">
        <v>1276</v>
      </c>
      <c r="F182" s="373" t="s">
        <v>486</v>
      </c>
      <c r="G182" s="373"/>
      <c r="H182" s="373"/>
      <c r="I182" s="373"/>
    </row>
    <row r="183" spans="2:9">
      <c r="B183" s="373" t="s">
        <v>859</v>
      </c>
      <c r="C183" s="373"/>
      <c r="D183" s="373" t="s">
        <v>7702</v>
      </c>
      <c r="E183" s="373" t="s">
        <v>1276</v>
      </c>
      <c r="F183" s="373" t="s">
        <v>3185</v>
      </c>
      <c r="G183" s="373"/>
      <c r="H183" s="373"/>
      <c r="I183" s="373"/>
    </row>
    <row r="184" spans="2:9">
      <c r="B184" s="373" t="s">
        <v>5955</v>
      </c>
      <c r="C184" s="373"/>
      <c r="D184" s="373" t="s">
        <v>7702</v>
      </c>
      <c r="E184" s="373" t="s">
        <v>1276</v>
      </c>
      <c r="F184" s="373" t="s">
        <v>5207</v>
      </c>
      <c r="G184" s="373"/>
      <c r="H184" s="373"/>
      <c r="I184" s="373"/>
    </row>
    <row r="185" spans="2:9">
      <c r="B185" s="373" t="s">
        <v>5956</v>
      </c>
      <c r="C185" s="373"/>
      <c r="D185" s="373" t="s">
        <v>7702</v>
      </c>
      <c r="E185" s="373" t="s">
        <v>1276</v>
      </c>
      <c r="F185" s="373" t="s">
        <v>5208</v>
      </c>
      <c r="G185" s="373"/>
      <c r="H185" s="373"/>
      <c r="I185" s="373"/>
    </row>
    <row r="186" spans="2:9">
      <c r="B186" s="373" t="s">
        <v>5957</v>
      </c>
      <c r="C186" s="373"/>
      <c r="D186" s="373" t="s">
        <v>7702</v>
      </c>
      <c r="E186" s="373" t="s">
        <v>1276</v>
      </c>
      <c r="F186" s="373" t="s">
        <v>5210</v>
      </c>
      <c r="G186" s="373"/>
      <c r="H186" s="373"/>
      <c r="I186" s="373"/>
    </row>
    <row r="187" spans="2:9">
      <c r="B187" s="373" t="s">
        <v>5957</v>
      </c>
      <c r="C187" s="373"/>
      <c r="D187" s="373" t="s">
        <v>7702</v>
      </c>
      <c r="E187" s="373" t="s">
        <v>1276</v>
      </c>
      <c r="F187" s="373" t="s">
        <v>5892</v>
      </c>
      <c r="G187" s="373"/>
      <c r="H187" s="373"/>
      <c r="I187" s="373"/>
    </row>
    <row r="188" spans="2:9">
      <c r="B188" s="373" t="s">
        <v>2217</v>
      </c>
      <c r="C188" s="373"/>
      <c r="D188" s="373" t="s">
        <v>7702</v>
      </c>
      <c r="E188" s="373" t="s">
        <v>1276</v>
      </c>
      <c r="F188" s="373" t="s">
        <v>2815</v>
      </c>
      <c r="G188" s="373"/>
      <c r="H188" s="373"/>
      <c r="I188" s="373"/>
    </row>
    <row r="189" spans="2:9">
      <c r="B189" s="373" t="s">
        <v>2499</v>
      </c>
      <c r="C189" s="373"/>
      <c r="D189" s="373" t="s">
        <v>7702</v>
      </c>
      <c r="E189" s="373" t="s">
        <v>1276</v>
      </c>
      <c r="F189" s="373" t="s">
        <v>4773</v>
      </c>
      <c r="G189" s="373"/>
      <c r="H189" s="373"/>
      <c r="I189" s="373"/>
    </row>
    <row r="190" spans="2:9">
      <c r="B190" s="373" t="s">
        <v>2499</v>
      </c>
      <c r="C190" s="373"/>
      <c r="D190" s="373" t="s">
        <v>7702</v>
      </c>
      <c r="E190" s="373" t="s">
        <v>1276</v>
      </c>
      <c r="F190" s="373" t="s">
        <v>5896</v>
      </c>
      <c r="G190" s="373"/>
      <c r="H190" s="373"/>
      <c r="I190" s="373"/>
    </row>
    <row r="191" spans="2:9">
      <c r="B191" s="373" t="s">
        <v>5959</v>
      </c>
      <c r="C191" s="373"/>
      <c r="D191" s="373" t="s">
        <v>7702</v>
      </c>
      <c r="E191" s="373" t="s">
        <v>1276</v>
      </c>
      <c r="F191" s="373" t="s">
        <v>2244</v>
      </c>
      <c r="G191" s="373"/>
      <c r="H191" s="373"/>
      <c r="I191" s="373"/>
    </row>
    <row r="192" spans="2:9">
      <c r="B192" s="373" t="s">
        <v>5960</v>
      </c>
      <c r="C192" s="373"/>
      <c r="D192" s="373" t="s">
        <v>7702</v>
      </c>
      <c r="E192" s="373" t="s">
        <v>1276</v>
      </c>
      <c r="F192" s="373" t="s">
        <v>5211</v>
      </c>
      <c r="G192" s="373"/>
      <c r="H192" s="373"/>
      <c r="I192" s="373"/>
    </row>
    <row r="193" spans="2:9">
      <c r="B193" s="373" t="s">
        <v>5165</v>
      </c>
      <c r="C193" s="373"/>
      <c r="D193" s="373" t="s">
        <v>7702</v>
      </c>
      <c r="E193" s="373" t="s">
        <v>1276</v>
      </c>
      <c r="F193" s="373" t="s">
        <v>2191</v>
      </c>
      <c r="G193" s="373"/>
      <c r="H193" s="373"/>
      <c r="I193" s="373"/>
    </row>
    <row r="194" spans="2:9">
      <c r="B194" s="373" t="s">
        <v>3811</v>
      </c>
      <c r="C194" s="373"/>
      <c r="D194" s="373" t="s">
        <v>7702</v>
      </c>
      <c r="E194" s="373" t="s">
        <v>1276</v>
      </c>
      <c r="F194" s="373" t="s">
        <v>1810</v>
      </c>
      <c r="G194" s="373"/>
      <c r="H194" s="373"/>
      <c r="I194" s="373"/>
    </row>
    <row r="195" spans="2:9">
      <c r="B195" s="373" t="s">
        <v>5748</v>
      </c>
      <c r="C195" s="373"/>
      <c r="D195" s="373" t="s">
        <v>7702</v>
      </c>
      <c r="E195" s="373" t="s">
        <v>1276</v>
      </c>
      <c r="F195" s="373" t="s">
        <v>5910</v>
      </c>
      <c r="G195" s="373"/>
      <c r="H195" s="373"/>
      <c r="I195" s="373"/>
    </row>
    <row r="196" spans="2:9">
      <c r="B196" s="373" t="s">
        <v>1398</v>
      </c>
      <c r="C196" s="373"/>
      <c r="D196" s="373" t="s">
        <v>7702</v>
      </c>
      <c r="E196" s="373" t="s">
        <v>1276</v>
      </c>
      <c r="F196" s="373" t="s">
        <v>680</v>
      </c>
      <c r="G196" s="373"/>
      <c r="H196" s="373"/>
      <c r="I196" s="373"/>
    </row>
    <row r="197" spans="2:9">
      <c r="B197" s="373" t="s">
        <v>6258</v>
      </c>
      <c r="C197" s="373"/>
      <c r="D197" s="373" t="s">
        <v>7702</v>
      </c>
      <c r="E197" s="373" t="s">
        <v>1276</v>
      </c>
      <c r="F197" s="373" t="s">
        <v>5913</v>
      </c>
      <c r="G197" s="373"/>
      <c r="H197" s="373"/>
      <c r="I197" s="373"/>
    </row>
    <row r="198" spans="2:9">
      <c r="B198" s="373" t="s">
        <v>5804</v>
      </c>
      <c r="C198" s="373"/>
      <c r="D198" s="373" t="s">
        <v>7702</v>
      </c>
      <c r="E198" s="373" t="s">
        <v>1276</v>
      </c>
      <c r="F198" s="373" t="s">
        <v>2369</v>
      </c>
      <c r="G198" s="373"/>
      <c r="H198" s="373"/>
      <c r="I198" s="373"/>
    </row>
    <row r="199" spans="2:9">
      <c r="B199" s="373" t="s">
        <v>1439</v>
      </c>
      <c r="C199" s="373"/>
      <c r="D199" s="373" t="s">
        <v>7702</v>
      </c>
      <c r="E199" s="373" t="s">
        <v>1276</v>
      </c>
      <c r="F199" s="373" t="s">
        <v>5915</v>
      </c>
      <c r="G199" s="373"/>
      <c r="H199" s="373"/>
      <c r="I199" s="373"/>
    </row>
    <row r="200" spans="2:9">
      <c r="B200" s="373" t="s">
        <v>5963</v>
      </c>
      <c r="C200" s="373"/>
      <c r="D200" s="373" t="s">
        <v>7702</v>
      </c>
      <c r="E200" s="373" t="s">
        <v>1276</v>
      </c>
      <c r="F200" s="373" t="s">
        <v>2604</v>
      </c>
      <c r="G200" s="373"/>
      <c r="H200" s="373"/>
      <c r="I200" s="373"/>
    </row>
    <row r="201" spans="2:9">
      <c r="B201" s="373" t="s">
        <v>5964</v>
      </c>
      <c r="C201" s="373"/>
      <c r="D201" s="373" t="s">
        <v>7702</v>
      </c>
      <c r="E201" s="373" t="s">
        <v>1276</v>
      </c>
      <c r="F201" s="373" t="s">
        <v>5916</v>
      </c>
      <c r="G201" s="373"/>
      <c r="H201" s="373"/>
      <c r="I201" s="373"/>
    </row>
    <row r="202" spans="2:9">
      <c r="B202" s="373" t="s">
        <v>5964</v>
      </c>
      <c r="C202" s="373"/>
      <c r="D202" s="373" t="s">
        <v>7702</v>
      </c>
      <c r="E202" s="373" t="s">
        <v>1276</v>
      </c>
      <c r="F202" s="373" t="s">
        <v>5919</v>
      </c>
      <c r="G202" s="373"/>
      <c r="H202" s="373"/>
      <c r="I202" s="373"/>
    </row>
    <row r="203" spans="2:9">
      <c r="B203" s="373" t="s">
        <v>5965</v>
      </c>
      <c r="C203" s="373"/>
      <c r="D203" s="373" t="s">
        <v>7702</v>
      </c>
      <c r="E203" s="373" t="s">
        <v>1276</v>
      </c>
      <c r="F203" s="373" t="s">
        <v>5920</v>
      </c>
      <c r="G203" s="373"/>
      <c r="H203" s="373"/>
      <c r="I203" s="373"/>
    </row>
    <row r="204" spans="2:9">
      <c r="B204" s="373" t="s">
        <v>5968</v>
      </c>
      <c r="C204" s="373"/>
      <c r="D204" s="373" t="s">
        <v>7702</v>
      </c>
      <c r="E204" s="373" t="s">
        <v>5966</v>
      </c>
      <c r="F204" s="373" t="s">
        <v>869</v>
      </c>
      <c r="G204" s="373"/>
      <c r="H204" s="373"/>
      <c r="I204" s="373"/>
    </row>
    <row r="205" spans="2:9">
      <c r="B205" s="373" t="s">
        <v>5969</v>
      </c>
      <c r="C205" s="373"/>
      <c r="D205" s="373" t="s">
        <v>7702</v>
      </c>
      <c r="E205" s="373" t="s">
        <v>5966</v>
      </c>
      <c r="F205" s="373" t="s">
        <v>872</v>
      </c>
      <c r="G205" s="373"/>
      <c r="H205" s="373"/>
      <c r="I205" s="373"/>
    </row>
    <row r="206" spans="2:9">
      <c r="B206" s="373" t="s">
        <v>5971</v>
      </c>
      <c r="C206" s="373"/>
      <c r="D206" s="373" t="s">
        <v>7702</v>
      </c>
      <c r="E206" s="373" t="s">
        <v>5966</v>
      </c>
      <c r="F206" s="373" t="s">
        <v>497</v>
      </c>
      <c r="G206" s="373"/>
      <c r="H206" s="373"/>
      <c r="I206" s="373"/>
    </row>
    <row r="207" spans="2:9">
      <c r="B207" s="373" t="s">
        <v>1446</v>
      </c>
      <c r="C207" s="373"/>
      <c r="D207" s="373" t="s">
        <v>7702</v>
      </c>
      <c r="E207" s="373" t="s">
        <v>5966</v>
      </c>
      <c r="F207" s="373" t="s">
        <v>469</v>
      </c>
      <c r="G207" s="373"/>
      <c r="H207" s="373"/>
      <c r="I207" s="373"/>
    </row>
    <row r="208" spans="2:9">
      <c r="B208" s="373" t="s">
        <v>5973</v>
      </c>
      <c r="C208" s="373"/>
      <c r="D208" s="373" t="s">
        <v>7702</v>
      </c>
      <c r="E208" s="373" t="s">
        <v>5966</v>
      </c>
      <c r="F208" s="373" t="s">
        <v>857</v>
      </c>
      <c r="G208" s="373"/>
      <c r="H208" s="373"/>
      <c r="I208" s="373"/>
    </row>
    <row r="209" spans="2:9">
      <c r="B209" s="373" t="s">
        <v>5974</v>
      </c>
      <c r="C209" s="373"/>
      <c r="D209" s="373" t="s">
        <v>7702</v>
      </c>
      <c r="E209" s="373" t="s">
        <v>5966</v>
      </c>
      <c r="F209" s="373" t="s">
        <v>892</v>
      </c>
      <c r="G209" s="373"/>
      <c r="H209" s="373"/>
      <c r="I209" s="373"/>
    </row>
    <row r="210" spans="2:9">
      <c r="B210" s="373" t="s">
        <v>5975</v>
      </c>
      <c r="C210" s="373"/>
      <c r="D210" s="373" t="s">
        <v>7702</v>
      </c>
      <c r="E210" s="373" t="s">
        <v>5966</v>
      </c>
      <c r="F210" s="373" t="s">
        <v>895</v>
      </c>
      <c r="G210" s="373"/>
      <c r="H210" s="373"/>
      <c r="I210" s="373"/>
    </row>
    <row r="211" spans="2:9">
      <c r="B211" s="373" t="s">
        <v>2139</v>
      </c>
      <c r="C211" s="373"/>
      <c r="D211" s="373" t="s">
        <v>7702</v>
      </c>
      <c r="E211" s="373" t="s">
        <v>5966</v>
      </c>
      <c r="F211" s="373" t="s">
        <v>903</v>
      </c>
      <c r="G211" s="373"/>
      <c r="H211" s="373"/>
      <c r="I211" s="373"/>
    </row>
    <row r="212" spans="2:9">
      <c r="B212" s="373" t="s">
        <v>5976</v>
      </c>
      <c r="C212" s="373"/>
      <c r="D212" s="373" t="s">
        <v>7702</v>
      </c>
      <c r="E212" s="373" t="s">
        <v>5966</v>
      </c>
      <c r="F212" s="373" t="s">
        <v>904</v>
      </c>
      <c r="G212" s="373"/>
      <c r="H212" s="373"/>
      <c r="I212" s="373"/>
    </row>
    <row r="213" spans="2:9">
      <c r="B213" s="373" t="s">
        <v>2045</v>
      </c>
      <c r="C213" s="373"/>
      <c r="D213" s="373" t="s">
        <v>7702</v>
      </c>
      <c r="E213" s="373" t="s">
        <v>5966</v>
      </c>
      <c r="F213" s="373" t="s">
        <v>1227</v>
      </c>
      <c r="G213" s="373"/>
      <c r="H213" s="373"/>
      <c r="I213" s="373"/>
    </row>
    <row r="214" spans="2:9">
      <c r="B214" s="373" t="s">
        <v>4697</v>
      </c>
      <c r="C214" s="373"/>
      <c r="D214" s="373" t="s">
        <v>7702</v>
      </c>
      <c r="E214" s="373" t="s">
        <v>5966</v>
      </c>
      <c r="F214" s="373" t="s">
        <v>1233</v>
      </c>
      <c r="G214" s="373"/>
      <c r="H214" s="373"/>
      <c r="I214" s="373"/>
    </row>
    <row r="215" spans="2:9">
      <c r="B215" s="373" t="s">
        <v>7249</v>
      </c>
      <c r="C215" s="373"/>
      <c r="D215" s="373" t="s">
        <v>7702</v>
      </c>
      <c r="E215" s="373" t="s">
        <v>5966</v>
      </c>
      <c r="F215" s="373" t="s">
        <v>1236</v>
      </c>
      <c r="G215" s="373"/>
      <c r="H215" s="373"/>
      <c r="I215" s="373"/>
    </row>
    <row r="216" spans="2:9">
      <c r="B216" s="373" t="s">
        <v>7250</v>
      </c>
      <c r="C216" s="373"/>
      <c r="D216" s="373" t="s">
        <v>7702</v>
      </c>
      <c r="E216" s="373" t="s">
        <v>5966</v>
      </c>
      <c r="F216" s="373" t="s">
        <v>1238</v>
      </c>
      <c r="G216" s="373"/>
      <c r="H216" s="373"/>
      <c r="I216" s="373"/>
    </row>
    <row r="217" spans="2:9">
      <c r="B217" s="373" t="s">
        <v>5977</v>
      </c>
      <c r="C217" s="373"/>
      <c r="D217" s="373" t="s">
        <v>7702</v>
      </c>
      <c r="E217" s="373" t="s">
        <v>5966</v>
      </c>
      <c r="F217" s="373" t="s">
        <v>1240</v>
      </c>
      <c r="G217" s="373"/>
      <c r="H217" s="373"/>
      <c r="I217" s="373"/>
    </row>
    <row r="218" spans="2:9">
      <c r="B218" s="373" t="s">
        <v>5979</v>
      </c>
      <c r="C218" s="373"/>
      <c r="D218" s="373" t="s">
        <v>7702</v>
      </c>
      <c r="E218" s="373" t="s">
        <v>5966</v>
      </c>
      <c r="F218" s="373" t="s">
        <v>1242</v>
      </c>
      <c r="G218" s="373"/>
      <c r="H218" s="373"/>
      <c r="I218" s="373"/>
    </row>
    <row r="219" spans="2:9">
      <c r="B219" s="373" t="s">
        <v>5979</v>
      </c>
      <c r="C219" s="373"/>
      <c r="D219" s="373" t="s">
        <v>7702</v>
      </c>
      <c r="E219" s="373" t="s">
        <v>5966</v>
      </c>
      <c r="F219" s="373" t="s">
        <v>972</v>
      </c>
      <c r="G219" s="373"/>
      <c r="H219" s="373"/>
      <c r="I219" s="373"/>
    </row>
    <row r="220" spans="2:9">
      <c r="B220" s="373" t="s">
        <v>3775</v>
      </c>
      <c r="C220" s="373"/>
      <c r="D220" s="373" t="s">
        <v>7702</v>
      </c>
      <c r="E220" s="373" t="s">
        <v>5966</v>
      </c>
      <c r="F220" s="373" t="s">
        <v>1250</v>
      </c>
      <c r="G220" s="373"/>
      <c r="H220" s="373"/>
      <c r="I220" s="373"/>
    </row>
    <row r="221" spans="2:9">
      <c r="B221" s="373" t="s">
        <v>5980</v>
      </c>
      <c r="C221" s="373"/>
      <c r="D221" s="373" t="s">
        <v>7702</v>
      </c>
      <c r="E221" s="373" t="s">
        <v>5966</v>
      </c>
      <c r="F221" s="373" t="s">
        <v>864</v>
      </c>
      <c r="G221" s="373"/>
      <c r="H221" s="373"/>
      <c r="I221" s="373"/>
    </row>
    <row r="222" spans="2:9">
      <c r="B222" s="373" t="s">
        <v>5981</v>
      </c>
      <c r="C222" s="373"/>
      <c r="D222" s="373" t="s">
        <v>7702</v>
      </c>
      <c r="E222" s="373" t="s">
        <v>5966</v>
      </c>
      <c r="F222" s="373" t="s">
        <v>1226</v>
      </c>
      <c r="G222" s="373"/>
      <c r="H222" s="373"/>
      <c r="I222" s="373"/>
    </row>
    <row r="223" spans="2:9">
      <c r="B223" s="373" t="s">
        <v>5982</v>
      </c>
      <c r="C223" s="373"/>
      <c r="D223" s="373" t="s">
        <v>7702</v>
      </c>
      <c r="E223" s="373" t="s">
        <v>5966</v>
      </c>
      <c r="F223" s="373" t="s">
        <v>1268</v>
      </c>
      <c r="G223" s="373"/>
      <c r="H223" s="373"/>
      <c r="I223" s="373"/>
    </row>
    <row r="224" spans="2:9">
      <c r="B224" s="373" t="s">
        <v>5983</v>
      </c>
      <c r="C224" s="373"/>
      <c r="D224" s="373" t="s">
        <v>7702</v>
      </c>
      <c r="E224" s="373" t="s">
        <v>5966</v>
      </c>
      <c r="F224" s="373" t="s">
        <v>1051</v>
      </c>
      <c r="G224" s="373"/>
      <c r="H224" s="373"/>
      <c r="I224" s="373"/>
    </row>
    <row r="225" spans="2:9">
      <c r="B225" s="373" t="s">
        <v>4826</v>
      </c>
      <c r="C225" s="373"/>
      <c r="D225" s="373" t="s">
        <v>7702</v>
      </c>
      <c r="E225" s="373" t="s">
        <v>5966</v>
      </c>
      <c r="F225" s="373" t="s">
        <v>816</v>
      </c>
      <c r="G225" s="373"/>
      <c r="H225" s="373"/>
      <c r="I225" s="373"/>
    </row>
    <row r="226" spans="2:9">
      <c r="B226" s="373" t="s">
        <v>5984</v>
      </c>
      <c r="C226" s="373"/>
      <c r="D226" s="373" t="s">
        <v>7702</v>
      </c>
      <c r="E226" s="373" t="s">
        <v>5966</v>
      </c>
      <c r="F226" s="373" t="s">
        <v>1021</v>
      </c>
      <c r="G226" s="373"/>
      <c r="H226" s="373"/>
      <c r="I226" s="373"/>
    </row>
    <row r="227" spans="2:9">
      <c r="B227" s="373" t="s">
        <v>5985</v>
      </c>
      <c r="C227" s="373"/>
      <c r="D227" s="373" t="s">
        <v>7702</v>
      </c>
      <c r="E227" s="373" t="s">
        <v>5966</v>
      </c>
      <c r="F227" s="373" t="s">
        <v>1285</v>
      </c>
      <c r="G227" s="373"/>
      <c r="H227" s="373"/>
      <c r="I227" s="373"/>
    </row>
    <row r="228" spans="2:9">
      <c r="B228" s="373" t="s">
        <v>2254</v>
      </c>
      <c r="C228" s="373"/>
      <c r="D228" s="373" t="s">
        <v>7702</v>
      </c>
      <c r="E228" s="373" t="s">
        <v>5966</v>
      </c>
      <c r="F228" s="373" t="s">
        <v>914</v>
      </c>
      <c r="G228" s="373"/>
      <c r="H228" s="373"/>
      <c r="I228" s="373"/>
    </row>
    <row r="229" spans="2:9">
      <c r="B229" s="373" t="s">
        <v>5986</v>
      </c>
      <c r="C229" s="373"/>
      <c r="D229" s="373" t="s">
        <v>7702</v>
      </c>
      <c r="E229" s="373" t="s">
        <v>5966</v>
      </c>
      <c r="F229" s="373" t="s">
        <v>1306</v>
      </c>
      <c r="G229" s="373"/>
      <c r="H229" s="373"/>
      <c r="I229" s="373"/>
    </row>
    <row r="230" spans="2:9">
      <c r="B230" s="373" t="s">
        <v>5987</v>
      </c>
      <c r="C230" s="373"/>
      <c r="D230" s="373" t="s">
        <v>7702</v>
      </c>
      <c r="E230" s="373" t="s">
        <v>5966</v>
      </c>
      <c r="F230" s="373" t="s">
        <v>1313</v>
      </c>
      <c r="G230" s="373"/>
      <c r="H230" s="373"/>
      <c r="I230" s="373"/>
    </row>
    <row r="231" spans="2:9">
      <c r="B231" s="373" t="s">
        <v>5988</v>
      </c>
      <c r="C231" s="373"/>
      <c r="D231" s="373" t="s">
        <v>7702</v>
      </c>
      <c r="E231" s="373" t="s">
        <v>5966</v>
      </c>
      <c r="F231" s="373" t="s">
        <v>1316</v>
      </c>
      <c r="G231" s="373"/>
      <c r="H231" s="373"/>
      <c r="I231" s="373"/>
    </row>
    <row r="232" spans="2:9">
      <c r="B232" s="373" t="s">
        <v>5989</v>
      </c>
      <c r="C232" s="373"/>
      <c r="D232" s="373" t="s">
        <v>7702</v>
      </c>
      <c r="E232" s="373" t="s">
        <v>5966</v>
      </c>
      <c r="F232" s="373" t="s">
        <v>214</v>
      </c>
      <c r="G232" s="373"/>
      <c r="H232" s="373"/>
      <c r="I232" s="373"/>
    </row>
    <row r="233" spans="2:9">
      <c r="B233" s="373" t="s">
        <v>3053</v>
      </c>
      <c r="C233" s="373"/>
      <c r="D233" s="373" t="s">
        <v>7702</v>
      </c>
      <c r="E233" s="373" t="s">
        <v>5966</v>
      </c>
      <c r="F233" s="373" t="s">
        <v>1320</v>
      </c>
      <c r="G233" s="373"/>
      <c r="H233" s="373"/>
      <c r="I233" s="373"/>
    </row>
    <row r="234" spans="2:9">
      <c r="B234" s="373" t="s">
        <v>4173</v>
      </c>
      <c r="C234" s="373"/>
      <c r="D234" s="373" t="s">
        <v>7702</v>
      </c>
      <c r="E234" s="373" t="s">
        <v>5966</v>
      </c>
      <c r="F234" s="373" t="s">
        <v>1277</v>
      </c>
      <c r="G234" s="373"/>
      <c r="H234" s="373"/>
      <c r="I234" s="373"/>
    </row>
    <row r="235" spans="2:9">
      <c r="B235" s="373" t="s">
        <v>5447</v>
      </c>
      <c r="C235" s="373"/>
      <c r="D235" s="373" t="s">
        <v>7702</v>
      </c>
      <c r="E235" s="373" t="s">
        <v>5966</v>
      </c>
      <c r="F235" s="373" t="s">
        <v>1335</v>
      </c>
      <c r="G235" s="373"/>
      <c r="H235" s="373"/>
      <c r="I235" s="373"/>
    </row>
    <row r="236" spans="2:9">
      <c r="B236" s="373" t="s">
        <v>5990</v>
      </c>
      <c r="C236" s="373"/>
      <c r="D236" s="373" t="s">
        <v>7702</v>
      </c>
      <c r="E236" s="373" t="s">
        <v>5966</v>
      </c>
      <c r="F236" s="373" t="s">
        <v>1337</v>
      </c>
      <c r="G236" s="373"/>
      <c r="H236" s="373"/>
      <c r="I236" s="373"/>
    </row>
    <row r="237" spans="2:9">
      <c r="B237" s="373" t="s">
        <v>3556</v>
      </c>
      <c r="C237" s="373"/>
      <c r="D237" s="373" t="s">
        <v>7702</v>
      </c>
      <c r="E237" s="373" t="s">
        <v>5966</v>
      </c>
      <c r="F237" s="373" t="s">
        <v>3774</v>
      </c>
      <c r="G237" s="373"/>
      <c r="H237" s="373"/>
      <c r="I237" s="373"/>
    </row>
    <row r="238" spans="2:9">
      <c r="B238" s="373" t="s">
        <v>5991</v>
      </c>
      <c r="C238" s="373"/>
      <c r="D238" s="373" t="s">
        <v>7702</v>
      </c>
      <c r="E238" s="373" t="s">
        <v>5966</v>
      </c>
      <c r="F238" s="373" t="s">
        <v>5202</v>
      </c>
      <c r="G238" s="373"/>
      <c r="H238" s="373"/>
      <c r="I238" s="373"/>
    </row>
    <row r="239" spans="2:9">
      <c r="B239" s="373" t="s">
        <v>4262</v>
      </c>
      <c r="C239" s="373"/>
      <c r="D239" s="373" t="s">
        <v>7702</v>
      </c>
      <c r="E239" s="373" t="s">
        <v>5992</v>
      </c>
      <c r="F239" s="373" t="s">
        <v>869</v>
      </c>
      <c r="G239" s="373"/>
      <c r="H239" s="373"/>
      <c r="I239" s="373"/>
    </row>
    <row r="240" spans="2:9">
      <c r="B240" s="373" t="s">
        <v>5994</v>
      </c>
      <c r="C240" s="373"/>
      <c r="D240" s="373" t="s">
        <v>7702</v>
      </c>
      <c r="E240" s="373" t="s">
        <v>5992</v>
      </c>
      <c r="F240" s="373" t="s">
        <v>872</v>
      </c>
      <c r="G240" s="373"/>
      <c r="H240" s="373"/>
      <c r="I240" s="373"/>
    </row>
    <row r="241" spans="2:9">
      <c r="B241" s="373" t="s">
        <v>5995</v>
      </c>
      <c r="C241" s="373"/>
      <c r="D241" s="373" t="s">
        <v>7702</v>
      </c>
      <c r="E241" s="373" t="s">
        <v>5992</v>
      </c>
      <c r="F241" s="373" t="s">
        <v>497</v>
      </c>
      <c r="G241" s="373"/>
      <c r="H241" s="373"/>
      <c r="I241" s="373"/>
    </row>
    <row r="242" spans="2:9">
      <c r="B242" s="373" t="s">
        <v>5996</v>
      </c>
      <c r="C242" s="373"/>
      <c r="D242" s="373" t="s">
        <v>7702</v>
      </c>
      <c r="E242" s="373" t="s">
        <v>5992</v>
      </c>
      <c r="F242" s="373" t="s">
        <v>469</v>
      </c>
      <c r="G242" s="373"/>
      <c r="H242" s="373"/>
      <c r="I242" s="373"/>
    </row>
    <row r="243" spans="2:9">
      <c r="B243" s="373" t="s">
        <v>5999</v>
      </c>
      <c r="C243" s="373"/>
      <c r="D243" s="373" t="s">
        <v>7702</v>
      </c>
      <c r="E243" s="373" t="s">
        <v>5992</v>
      </c>
      <c r="F243" s="373" t="s">
        <v>857</v>
      </c>
      <c r="G243" s="373"/>
      <c r="H243" s="373"/>
      <c r="I243" s="373"/>
    </row>
    <row r="244" spans="2:9">
      <c r="B244" s="373" t="s">
        <v>6001</v>
      </c>
      <c r="C244" s="373"/>
      <c r="D244" s="373" t="s">
        <v>7702</v>
      </c>
      <c r="E244" s="373" t="s">
        <v>5992</v>
      </c>
      <c r="F244" s="373" t="s">
        <v>892</v>
      </c>
      <c r="G244" s="373"/>
      <c r="H244" s="373"/>
      <c r="I244" s="373"/>
    </row>
    <row r="245" spans="2:9">
      <c r="B245" s="373" t="s">
        <v>3619</v>
      </c>
      <c r="C245" s="373"/>
      <c r="D245" s="373" t="s">
        <v>7702</v>
      </c>
      <c r="E245" s="373" t="s">
        <v>5992</v>
      </c>
      <c r="F245" s="373" t="s">
        <v>895</v>
      </c>
      <c r="G245" s="373"/>
      <c r="H245" s="373"/>
      <c r="I245" s="373"/>
    </row>
    <row r="246" spans="2:9">
      <c r="B246" s="373" t="s">
        <v>6002</v>
      </c>
      <c r="C246" s="373"/>
      <c r="D246" s="373" t="s">
        <v>7702</v>
      </c>
      <c r="E246" s="373" t="s">
        <v>5992</v>
      </c>
      <c r="F246" s="373" t="s">
        <v>903</v>
      </c>
      <c r="G246" s="373"/>
      <c r="H246" s="373"/>
      <c r="I246" s="373"/>
    </row>
    <row r="247" spans="2:9">
      <c r="B247" s="373" t="s">
        <v>6004</v>
      </c>
      <c r="C247" s="373"/>
      <c r="D247" s="373" t="s">
        <v>7702</v>
      </c>
      <c r="E247" s="373" t="s">
        <v>5992</v>
      </c>
      <c r="F247" s="373" t="s">
        <v>904</v>
      </c>
      <c r="G247" s="373"/>
      <c r="H247" s="373"/>
      <c r="I247" s="373"/>
    </row>
    <row r="248" spans="2:9">
      <c r="B248" s="373" t="s">
        <v>6005</v>
      </c>
      <c r="C248" s="373"/>
      <c r="D248" s="373" t="s">
        <v>7702</v>
      </c>
      <c r="E248" s="373" t="s">
        <v>5992</v>
      </c>
      <c r="F248" s="373" t="s">
        <v>913</v>
      </c>
      <c r="G248" s="373"/>
      <c r="H248" s="373"/>
      <c r="I248" s="373"/>
    </row>
    <row r="249" spans="2:9">
      <c r="B249" s="373" t="s">
        <v>66</v>
      </c>
      <c r="C249" s="373"/>
      <c r="D249" s="373" t="s">
        <v>7702</v>
      </c>
      <c r="E249" s="373" t="s">
        <v>5992</v>
      </c>
      <c r="F249" s="373" t="s">
        <v>916</v>
      </c>
      <c r="G249" s="373"/>
      <c r="H249" s="373"/>
      <c r="I249" s="373"/>
    </row>
    <row r="250" spans="2:9">
      <c r="B250" s="373" t="s">
        <v>6007</v>
      </c>
      <c r="C250" s="373"/>
      <c r="D250" s="373" t="s">
        <v>7702</v>
      </c>
      <c r="E250" s="373" t="s">
        <v>5992</v>
      </c>
      <c r="F250" s="373" t="s">
        <v>917</v>
      </c>
      <c r="G250" s="373"/>
      <c r="H250" s="373"/>
      <c r="I250" s="373"/>
    </row>
    <row r="251" spans="2:9">
      <c r="B251" s="373" t="s">
        <v>6008</v>
      </c>
      <c r="C251" s="373"/>
      <c r="D251" s="373" t="s">
        <v>7702</v>
      </c>
      <c r="E251" s="373" t="s">
        <v>5992</v>
      </c>
      <c r="F251" s="373" t="s">
        <v>121</v>
      </c>
      <c r="G251" s="373"/>
      <c r="H251" s="373"/>
      <c r="I251" s="373"/>
    </row>
    <row r="252" spans="2:9">
      <c r="B252" s="373" t="s">
        <v>6010</v>
      </c>
      <c r="C252" s="373"/>
      <c r="D252" s="373" t="s">
        <v>7702</v>
      </c>
      <c r="E252" s="373" t="s">
        <v>5992</v>
      </c>
      <c r="F252" s="373" t="s">
        <v>927</v>
      </c>
      <c r="G252" s="373"/>
      <c r="H252" s="373"/>
      <c r="I252" s="373"/>
    </row>
    <row r="253" spans="2:9">
      <c r="B253" s="373" t="s">
        <v>6011</v>
      </c>
      <c r="C253" s="373"/>
      <c r="D253" s="373" t="s">
        <v>7702</v>
      </c>
      <c r="E253" s="373" t="s">
        <v>5992</v>
      </c>
      <c r="F253" s="373" t="s">
        <v>925</v>
      </c>
      <c r="G253" s="373"/>
      <c r="H253" s="373"/>
      <c r="I253" s="373"/>
    </row>
    <row r="254" spans="2:9">
      <c r="B254" s="373" t="s">
        <v>5580</v>
      </c>
      <c r="C254" s="373"/>
      <c r="D254" s="373" t="s">
        <v>7702</v>
      </c>
      <c r="E254" s="373" t="s">
        <v>5992</v>
      </c>
      <c r="F254" s="373" t="s">
        <v>949</v>
      </c>
      <c r="G254" s="373"/>
      <c r="H254" s="373"/>
      <c r="I254" s="373"/>
    </row>
    <row r="255" spans="2:9">
      <c r="B255" s="373" t="s">
        <v>6014</v>
      </c>
      <c r="C255" s="373"/>
      <c r="D255" s="373" t="s">
        <v>7702</v>
      </c>
      <c r="E255" s="373" t="s">
        <v>5992</v>
      </c>
      <c r="F255" s="373" t="s">
        <v>957</v>
      </c>
      <c r="G255" s="373"/>
      <c r="H255" s="373"/>
      <c r="I255" s="373"/>
    </row>
    <row r="256" spans="2:9">
      <c r="B256" s="373" t="s">
        <v>6016</v>
      </c>
      <c r="C256" s="373"/>
      <c r="D256" s="373" t="s">
        <v>7702</v>
      </c>
      <c r="E256" s="373" t="s">
        <v>5992</v>
      </c>
      <c r="F256" s="373" t="s">
        <v>961</v>
      </c>
      <c r="G256" s="373"/>
      <c r="H256" s="373"/>
      <c r="I256" s="373"/>
    </row>
    <row r="257" spans="2:9">
      <c r="B257" s="373" t="s">
        <v>2549</v>
      </c>
      <c r="C257" s="373"/>
      <c r="D257" s="373" t="s">
        <v>7702</v>
      </c>
      <c r="E257" s="373" t="s">
        <v>5992</v>
      </c>
      <c r="F257" s="373" t="s">
        <v>971</v>
      </c>
      <c r="G257" s="373"/>
      <c r="H257" s="373"/>
      <c r="I257" s="373"/>
    </row>
    <row r="258" spans="2:9">
      <c r="B258" s="373" t="s">
        <v>272</v>
      </c>
      <c r="C258" s="373"/>
      <c r="D258" s="373" t="s">
        <v>7702</v>
      </c>
      <c r="E258" s="373" t="s">
        <v>5992</v>
      </c>
      <c r="F258" s="373" t="s">
        <v>1227</v>
      </c>
      <c r="G258" s="373"/>
      <c r="H258" s="373"/>
      <c r="I258" s="373"/>
    </row>
    <row r="259" spans="2:9">
      <c r="B259" s="373" t="s">
        <v>6017</v>
      </c>
      <c r="C259" s="373"/>
      <c r="D259" s="373" t="s">
        <v>7702</v>
      </c>
      <c r="E259" s="373" t="s">
        <v>5992</v>
      </c>
      <c r="F259" s="373" t="s">
        <v>1233</v>
      </c>
      <c r="G259" s="373"/>
      <c r="H259" s="373"/>
      <c r="I259" s="373"/>
    </row>
    <row r="260" spans="2:9">
      <c r="B260" s="373" t="s">
        <v>6019</v>
      </c>
      <c r="C260" s="373"/>
      <c r="D260" s="373" t="s">
        <v>7702</v>
      </c>
      <c r="E260" s="373" t="s">
        <v>5992</v>
      </c>
      <c r="F260" s="373" t="s">
        <v>1236</v>
      </c>
      <c r="G260" s="373"/>
      <c r="H260" s="373"/>
      <c r="I260" s="373"/>
    </row>
    <row r="261" spans="2:9">
      <c r="B261" s="373" t="s">
        <v>4126</v>
      </c>
      <c r="C261" s="373"/>
      <c r="D261" s="373" t="s">
        <v>7702</v>
      </c>
      <c r="E261" s="373" t="s">
        <v>5992</v>
      </c>
      <c r="F261" s="373" t="s">
        <v>1238</v>
      </c>
      <c r="G261" s="373"/>
      <c r="H261" s="373"/>
      <c r="I261" s="373"/>
    </row>
    <row r="262" spans="2:9">
      <c r="B262" s="373" t="s">
        <v>6021</v>
      </c>
      <c r="C262" s="373"/>
      <c r="D262" s="373" t="s">
        <v>7702</v>
      </c>
      <c r="E262" s="373" t="s">
        <v>5992</v>
      </c>
      <c r="F262" s="373" t="s">
        <v>1240</v>
      </c>
      <c r="G262" s="373"/>
      <c r="H262" s="373"/>
      <c r="I262" s="373"/>
    </row>
    <row r="263" spans="2:9">
      <c r="B263" s="373" t="s">
        <v>6022</v>
      </c>
      <c r="C263" s="373"/>
      <c r="D263" s="373" t="s">
        <v>7702</v>
      </c>
      <c r="E263" s="373" t="s">
        <v>5992</v>
      </c>
      <c r="F263" s="373" t="s">
        <v>1242</v>
      </c>
      <c r="G263" s="373"/>
      <c r="H263" s="373"/>
      <c r="I263" s="373"/>
    </row>
    <row r="264" spans="2:9">
      <c r="B264" s="373" t="s">
        <v>1358</v>
      </c>
      <c r="C264" s="373"/>
      <c r="D264" s="373" t="s">
        <v>7702</v>
      </c>
      <c r="E264" s="373" t="s">
        <v>5992</v>
      </c>
      <c r="F264" s="373" t="s">
        <v>972</v>
      </c>
      <c r="G264" s="373"/>
      <c r="H264" s="373"/>
      <c r="I264" s="373"/>
    </row>
    <row r="265" spans="2:9">
      <c r="B265" s="373" t="s">
        <v>6023</v>
      </c>
      <c r="C265" s="373"/>
      <c r="D265" s="373" t="s">
        <v>7702</v>
      </c>
      <c r="E265" s="373" t="s">
        <v>5992</v>
      </c>
      <c r="F265" s="373" t="s">
        <v>1250</v>
      </c>
      <c r="G265" s="373"/>
      <c r="H265" s="373"/>
      <c r="I265" s="373"/>
    </row>
    <row r="266" spans="2:9">
      <c r="B266" s="373" t="s">
        <v>940</v>
      </c>
      <c r="C266" s="373"/>
      <c r="D266" s="373" t="s">
        <v>7702</v>
      </c>
      <c r="E266" s="373" t="s">
        <v>5992</v>
      </c>
      <c r="F266" s="373" t="s">
        <v>864</v>
      </c>
      <c r="G266" s="373"/>
      <c r="H266" s="373"/>
      <c r="I266" s="373"/>
    </row>
    <row r="267" spans="2:9">
      <c r="B267" s="373" t="s">
        <v>6024</v>
      </c>
      <c r="C267" s="373"/>
      <c r="D267" s="373" t="s">
        <v>7702</v>
      </c>
      <c r="E267" s="373" t="s">
        <v>5992</v>
      </c>
      <c r="F267" s="373" t="s">
        <v>1226</v>
      </c>
      <c r="G267" s="373"/>
      <c r="H267" s="373"/>
      <c r="I267" s="373"/>
    </row>
    <row r="268" spans="2:9">
      <c r="B268" s="373" t="s">
        <v>6024</v>
      </c>
      <c r="C268" s="373"/>
      <c r="D268" s="373" t="s">
        <v>7702</v>
      </c>
      <c r="E268" s="373" t="s">
        <v>5992</v>
      </c>
      <c r="F268" s="373" t="s">
        <v>1268</v>
      </c>
      <c r="G268" s="373"/>
      <c r="H268" s="373"/>
      <c r="I268" s="373"/>
    </row>
    <row r="269" spans="2:9">
      <c r="B269" s="373" t="s">
        <v>6025</v>
      </c>
      <c r="C269" s="373"/>
      <c r="D269" s="373" t="s">
        <v>7702</v>
      </c>
      <c r="E269" s="373" t="s">
        <v>5992</v>
      </c>
      <c r="F269" s="373" t="s">
        <v>1051</v>
      </c>
      <c r="G269" s="373"/>
      <c r="H269" s="373"/>
      <c r="I269" s="373"/>
    </row>
    <row r="270" spans="2:9">
      <c r="B270" s="373" t="s">
        <v>6026</v>
      </c>
      <c r="C270" s="373"/>
      <c r="D270" s="373" t="s">
        <v>7702</v>
      </c>
      <c r="E270" s="373" t="s">
        <v>5992</v>
      </c>
      <c r="F270" s="373" t="s">
        <v>816</v>
      </c>
      <c r="G270" s="373"/>
      <c r="H270" s="373"/>
      <c r="I270" s="373"/>
    </row>
    <row r="271" spans="2:9">
      <c r="B271" s="373" t="s">
        <v>6026</v>
      </c>
      <c r="C271" s="373"/>
      <c r="D271" s="373" t="s">
        <v>7702</v>
      </c>
      <c r="E271" s="373" t="s">
        <v>5992</v>
      </c>
      <c r="F271" s="373" t="s">
        <v>1021</v>
      </c>
      <c r="G271" s="373"/>
      <c r="H271" s="373"/>
      <c r="I271" s="373"/>
    </row>
    <row r="272" spans="2:9">
      <c r="B272" s="373" t="s">
        <v>2419</v>
      </c>
      <c r="C272" s="373"/>
      <c r="D272" s="373" t="s">
        <v>7702</v>
      </c>
      <c r="E272" s="373" t="s">
        <v>5992</v>
      </c>
      <c r="F272" s="373" t="s">
        <v>1285</v>
      </c>
      <c r="G272" s="373"/>
      <c r="H272" s="373"/>
      <c r="I272" s="373"/>
    </row>
    <row r="273" spans="2:9">
      <c r="B273" s="373" t="s">
        <v>6027</v>
      </c>
      <c r="C273" s="373"/>
      <c r="D273" s="373" t="s">
        <v>7702</v>
      </c>
      <c r="E273" s="373" t="s">
        <v>5992</v>
      </c>
      <c r="F273" s="373" t="s">
        <v>914</v>
      </c>
      <c r="G273" s="373"/>
      <c r="H273" s="373"/>
      <c r="I273" s="373"/>
    </row>
    <row r="274" spans="2:9">
      <c r="B274" s="373" t="s">
        <v>6028</v>
      </c>
      <c r="C274" s="373"/>
      <c r="D274" s="373" t="s">
        <v>7702</v>
      </c>
      <c r="E274" s="373" t="s">
        <v>5992</v>
      </c>
      <c r="F274" s="373" t="s">
        <v>1306</v>
      </c>
      <c r="G274" s="373"/>
      <c r="H274" s="373"/>
      <c r="I274" s="373"/>
    </row>
    <row r="275" spans="2:9">
      <c r="B275" s="373" t="s">
        <v>5022</v>
      </c>
      <c r="C275" s="373"/>
      <c r="D275" s="373" t="s">
        <v>7702</v>
      </c>
      <c r="E275" s="373" t="s">
        <v>5992</v>
      </c>
      <c r="F275" s="373" t="s">
        <v>1313</v>
      </c>
      <c r="G275" s="373"/>
      <c r="H275" s="373"/>
      <c r="I275" s="373"/>
    </row>
    <row r="276" spans="2:9">
      <c r="B276" s="373" t="s">
        <v>6029</v>
      </c>
      <c r="C276" s="373"/>
      <c r="D276" s="373" t="s">
        <v>7702</v>
      </c>
      <c r="E276" s="373" t="s">
        <v>5992</v>
      </c>
      <c r="F276" s="373" t="s">
        <v>1316</v>
      </c>
      <c r="G276" s="373"/>
      <c r="H276" s="373"/>
      <c r="I276" s="373"/>
    </row>
    <row r="277" spans="2:9">
      <c r="B277" s="373" t="s">
        <v>6030</v>
      </c>
      <c r="C277" s="373"/>
      <c r="D277" s="373" t="s">
        <v>7702</v>
      </c>
      <c r="E277" s="373" t="s">
        <v>5992</v>
      </c>
      <c r="F277" s="373" t="s">
        <v>214</v>
      </c>
      <c r="G277" s="373"/>
      <c r="H277" s="373"/>
      <c r="I277" s="373"/>
    </row>
    <row r="278" spans="2:9">
      <c r="B278" s="373" t="s">
        <v>6031</v>
      </c>
      <c r="C278" s="373"/>
      <c r="D278" s="373" t="s">
        <v>7702</v>
      </c>
      <c r="E278" s="373" t="s">
        <v>5992</v>
      </c>
      <c r="F278" s="373" t="s">
        <v>1320</v>
      </c>
      <c r="G278" s="373"/>
      <c r="H278" s="373"/>
      <c r="I278" s="373"/>
    </row>
    <row r="279" spans="2:9">
      <c r="B279" s="373" t="s">
        <v>6031</v>
      </c>
      <c r="C279" s="373"/>
      <c r="D279" s="373" t="s">
        <v>7702</v>
      </c>
      <c r="E279" s="373" t="s">
        <v>5992</v>
      </c>
      <c r="F279" s="373" t="s">
        <v>1277</v>
      </c>
      <c r="G279" s="373"/>
      <c r="H279" s="373"/>
      <c r="I279" s="373"/>
    </row>
    <row r="280" spans="2:9">
      <c r="B280" s="373" t="s">
        <v>35</v>
      </c>
      <c r="C280" s="373"/>
      <c r="D280" s="373" t="s">
        <v>7702</v>
      </c>
      <c r="E280" s="373" t="s">
        <v>6032</v>
      </c>
      <c r="F280" s="373" t="s">
        <v>869</v>
      </c>
      <c r="G280" s="373"/>
      <c r="H280" s="373"/>
      <c r="I280" s="373"/>
    </row>
    <row r="281" spans="2:9">
      <c r="B281" s="373" t="s">
        <v>6033</v>
      </c>
      <c r="C281" s="373"/>
      <c r="D281" s="373" t="s">
        <v>7702</v>
      </c>
      <c r="E281" s="373" t="s">
        <v>6032</v>
      </c>
      <c r="F281" s="373" t="s">
        <v>872</v>
      </c>
      <c r="G281" s="373"/>
      <c r="H281" s="373"/>
      <c r="I281" s="373"/>
    </row>
    <row r="282" spans="2:9">
      <c r="B282" s="373" t="s">
        <v>3827</v>
      </c>
      <c r="C282" s="373"/>
      <c r="D282" s="373" t="s">
        <v>7702</v>
      </c>
      <c r="E282" s="373" t="s">
        <v>6032</v>
      </c>
      <c r="F282" s="373" t="s">
        <v>497</v>
      </c>
      <c r="G282" s="373"/>
      <c r="H282" s="373"/>
      <c r="I282" s="373"/>
    </row>
    <row r="283" spans="2:9">
      <c r="B283" s="373" t="s">
        <v>1221</v>
      </c>
      <c r="C283" s="373"/>
      <c r="D283" s="373" t="s">
        <v>7702</v>
      </c>
      <c r="E283" s="373" t="s">
        <v>6032</v>
      </c>
      <c r="F283" s="373" t="s">
        <v>469</v>
      </c>
      <c r="G283" s="373"/>
      <c r="H283" s="373"/>
      <c r="I283" s="373"/>
    </row>
    <row r="284" spans="2:9">
      <c r="B284" s="373" t="s">
        <v>6034</v>
      </c>
      <c r="C284" s="373"/>
      <c r="D284" s="373" t="s">
        <v>7702</v>
      </c>
      <c r="E284" s="373" t="s">
        <v>6032</v>
      </c>
      <c r="F284" s="373" t="s">
        <v>857</v>
      </c>
      <c r="G284" s="373"/>
      <c r="H284" s="373"/>
      <c r="I284" s="373"/>
    </row>
    <row r="285" spans="2:9">
      <c r="B285" s="373" t="s">
        <v>6035</v>
      </c>
      <c r="C285" s="373"/>
      <c r="D285" s="373" t="s">
        <v>7702</v>
      </c>
      <c r="E285" s="373" t="s">
        <v>6032</v>
      </c>
      <c r="F285" s="373" t="s">
        <v>892</v>
      </c>
      <c r="G285" s="373"/>
      <c r="H285" s="373"/>
      <c r="I285" s="373"/>
    </row>
    <row r="286" spans="2:9">
      <c r="B286" s="373" t="s">
        <v>6036</v>
      </c>
      <c r="C286" s="373"/>
      <c r="D286" s="373" t="s">
        <v>7702</v>
      </c>
      <c r="E286" s="373" t="s">
        <v>6032</v>
      </c>
      <c r="F286" s="373" t="s">
        <v>895</v>
      </c>
      <c r="G286" s="373"/>
      <c r="H286" s="373"/>
      <c r="I286" s="373"/>
    </row>
    <row r="287" spans="2:9">
      <c r="B287" s="373" t="s">
        <v>6037</v>
      </c>
      <c r="C287" s="373"/>
      <c r="D287" s="373" t="s">
        <v>7702</v>
      </c>
      <c r="E287" s="373" t="s">
        <v>6032</v>
      </c>
      <c r="F287" s="373" t="s">
        <v>903</v>
      </c>
      <c r="G287" s="373"/>
      <c r="H287" s="373"/>
      <c r="I287" s="373"/>
    </row>
    <row r="288" spans="2:9">
      <c r="B288" s="373" t="s">
        <v>6038</v>
      </c>
      <c r="C288" s="373"/>
      <c r="D288" s="373" t="s">
        <v>7702</v>
      </c>
      <c r="E288" s="373" t="s">
        <v>6032</v>
      </c>
      <c r="F288" s="373" t="s">
        <v>1227</v>
      </c>
      <c r="G288" s="373"/>
      <c r="H288" s="373"/>
      <c r="I288" s="373"/>
    </row>
    <row r="289" spans="2:9">
      <c r="B289" s="373" t="s">
        <v>6040</v>
      </c>
      <c r="C289" s="373"/>
      <c r="D289" s="373" t="s">
        <v>7702</v>
      </c>
      <c r="E289" s="373" t="s">
        <v>6032</v>
      </c>
      <c r="F289" s="373" t="s">
        <v>1233</v>
      </c>
      <c r="G289" s="373"/>
      <c r="H289" s="373"/>
      <c r="I289" s="373"/>
    </row>
    <row r="290" spans="2:9">
      <c r="B290" s="373" t="s">
        <v>6042</v>
      </c>
      <c r="C290" s="373"/>
      <c r="D290" s="373" t="s">
        <v>7702</v>
      </c>
      <c r="E290" s="373" t="s">
        <v>6032</v>
      </c>
      <c r="F290" s="373" t="s">
        <v>1236</v>
      </c>
      <c r="G290" s="373"/>
      <c r="H290" s="373"/>
      <c r="I290" s="373"/>
    </row>
    <row r="291" spans="2:9">
      <c r="B291" s="373" t="s">
        <v>6042</v>
      </c>
      <c r="C291" s="373"/>
      <c r="D291" s="373" t="s">
        <v>7702</v>
      </c>
      <c r="E291" s="373" t="s">
        <v>6032</v>
      </c>
      <c r="F291" s="373" t="s">
        <v>3774</v>
      </c>
      <c r="G291" s="373"/>
      <c r="H291" s="373"/>
      <c r="I291" s="373"/>
    </row>
    <row r="292" spans="2:9">
      <c r="B292" s="373" t="s">
        <v>6043</v>
      </c>
      <c r="C292" s="373"/>
      <c r="D292" s="373" t="s">
        <v>7702</v>
      </c>
      <c r="E292" s="373" t="s">
        <v>6032</v>
      </c>
      <c r="F292" s="373" t="s">
        <v>1238</v>
      </c>
      <c r="G292" s="373"/>
      <c r="H292" s="373"/>
      <c r="I292" s="373"/>
    </row>
    <row r="293" spans="2:9">
      <c r="B293" s="373" t="s">
        <v>6044</v>
      </c>
      <c r="C293" s="373"/>
      <c r="D293" s="373" t="s">
        <v>7702</v>
      </c>
      <c r="E293" s="373" t="s">
        <v>6032</v>
      </c>
      <c r="F293" s="373" t="s">
        <v>1240</v>
      </c>
      <c r="G293" s="373"/>
      <c r="H293" s="373"/>
      <c r="I293" s="373"/>
    </row>
    <row r="294" spans="2:9">
      <c r="B294" s="373" t="s">
        <v>6044</v>
      </c>
      <c r="C294" s="373"/>
      <c r="D294" s="373" t="s">
        <v>7702</v>
      </c>
      <c r="E294" s="373" t="s">
        <v>6032</v>
      </c>
      <c r="F294" s="373" t="s">
        <v>1335</v>
      </c>
      <c r="G294" s="373"/>
      <c r="H294" s="373"/>
      <c r="I294" s="373"/>
    </row>
    <row r="295" spans="2:9">
      <c r="B295" s="373" t="s">
        <v>6044</v>
      </c>
      <c r="C295" s="373"/>
      <c r="D295" s="373" t="s">
        <v>7702</v>
      </c>
      <c r="E295" s="373" t="s">
        <v>6032</v>
      </c>
      <c r="F295" s="373" t="s">
        <v>1242</v>
      </c>
      <c r="G295" s="373"/>
      <c r="H295" s="373"/>
      <c r="I295" s="373"/>
    </row>
    <row r="296" spans="2:9">
      <c r="B296" s="373" t="s">
        <v>6044</v>
      </c>
      <c r="C296" s="373"/>
      <c r="D296" s="373" t="s">
        <v>7702</v>
      </c>
      <c r="E296" s="373" t="s">
        <v>6032</v>
      </c>
      <c r="F296" s="373" t="s">
        <v>5202</v>
      </c>
      <c r="G296" s="373"/>
      <c r="H296" s="373"/>
      <c r="I296" s="373"/>
    </row>
    <row r="297" spans="2:9">
      <c r="B297" s="373" t="s">
        <v>1929</v>
      </c>
      <c r="C297" s="373"/>
      <c r="D297" s="373" t="s">
        <v>7702</v>
      </c>
      <c r="E297" s="373" t="s">
        <v>6032</v>
      </c>
      <c r="F297" s="373" t="s">
        <v>972</v>
      </c>
      <c r="G297" s="373"/>
      <c r="H297" s="373"/>
      <c r="I297" s="373"/>
    </row>
    <row r="298" spans="2:9">
      <c r="B298" s="373" t="s">
        <v>6045</v>
      </c>
      <c r="C298" s="373"/>
      <c r="D298" s="373" t="s">
        <v>7702</v>
      </c>
      <c r="E298" s="373" t="s">
        <v>6032</v>
      </c>
      <c r="F298" s="373" t="s">
        <v>1250</v>
      </c>
      <c r="G298" s="373"/>
      <c r="H298" s="373"/>
      <c r="I298" s="373"/>
    </row>
    <row r="299" spans="2:9">
      <c r="B299" s="373" t="s">
        <v>3450</v>
      </c>
      <c r="C299" s="373"/>
      <c r="D299" s="373" t="s">
        <v>7702</v>
      </c>
      <c r="E299" s="373" t="s">
        <v>6032</v>
      </c>
      <c r="F299" s="373" t="s">
        <v>864</v>
      </c>
      <c r="G299" s="373"/>
      <c r="H299" s="373"/>
      <c r="I299" s="373"/>
    </row>
    <row r="300" spans="2:9">
      <c r="B300" s="373" t="s">
        <v>3450</v>
      </c>
      <c r="C300" s="373"/>
      <c r="D300" s="373" t="s">
        <v>7702</v>
      </c>
      <c r="E300" s="373" t="s">
        <v>6032</v>
      </c>
      <c r="F300" s="373" t="s">
        <v>1337</v>
      </c>
      <c r="G300" s="373"/>
      <c r="H300" s="373"/>
      <c r="I300" s="373"/>
    </row>
    <row r="301" spans="2:9">
      <c r="B301" s="373" t="s">
        <v>3450</v>
      </c>
      <c r="C301" s="373"/>
      <c r="D301" s="373" t="s">
        <v>7702</v>
      </c>
      <c r="E301" s="373" t="s">
        <v>6032</v>
      </c>
      <c r="F301" s="373" t="s">
        <v>2872</v>
      </c>
      <c r="G301" s="373"/>
      <c r="H301" s="373"/>
      <c r="I301" s="373"/>
    </row>
    <row r="302" spans="2:9">
      <c r="B302" s="373" t="s">
        <v>6047</v>
      </c>
      <c r="C302" s="373"/>
      <c r="D302" s="373" t="s">
        <v>7702</v>
      </c>
      <c r="E302" s="373" t="s">
        <v>6032</v>
      </c>
      <c r="F302" s="373" t="s">
        <v>1226</v>
      </c>
      <c r="G302" s="373"/>
      <c r="H302" s="373"/>
      <c r="I302" s="373"/>
    </row>
    <row r="303" spans="2:9">
      <c r="B303" s="373" t="s">
        <v>6047</v>
      </c>
      <c r="C303" s="373"/>
      <c r="D303" s="373" t="s">
        <v>7702</v>
      </c>
      <c r="E303" s="373" t="s">
        <v>6032</v>
      </c>
      <c r="F303" s="373" t="s">
        <v>1268</v>
      </c>
      <c r="G303" s="373"/>
      <c r="H303" s="373"/>
      <c r="I303" s="373"/>
    </row>
    <row r="304" spans="2:9">
      <c r="B304" s="373" t="s">
        <v>6047</v>
      </c>
      <c r="C304" s="373"/>
      <c r="D304" s="373" t="s">
        <v>7702</v>
      </c>
      <c r="E304" s="373" t="s">
        <v>6032</v>
      </c>
      <c r="F304" s="373" t="s">
        <v>44</v>
      </c>
      <c r="G304" s="373"/>
      <c r="H304" s="373"/>
      <c r="I304" s="373"/>
    </row>
    <row r="305" spans="2:9">
      <c r="B305" s="373" t="s">
        <v>6048</v>
      </c>
      <c r="C305" s="373"/>
      <c r="D305" s="373" t="s">
        <v>7702</v>
      </c>
      <c r="E305" s="373" t="s">
        <v>6032</v>
      </c>
      <c r="F305" s="373" t="s">
        <v>1051</v>
      </c>
      <c r="G305" s="373"/>
      <c r="H305" s="373"/>
      <c r="I305" s="373"/>
    </row>
    <row r="306" spans="2:9">
      <c r="B306" s="373" t="s">
        <v>440</v>
      </c>
      <c r="C306" s="373"/>
      <c r="D306" s="373" t="s">
        <v>7702</v>
      </c>
      <c r="E306" s="373" t="s">
        <v>6032</v>
      </c>
      <c r="F306" s="373" t="s">
        <v>816</v>
      </c>
      <c r="G306" s="373"/>
      <c r="H306" s="373"/>
      <c r="I306" s="373"/>
    </row>
    <row r="307" spans="2:9">
      <c r="B307" s="373" t="s">
        <v>6049</v>
      </c>
      <c r="C307" s="373"/>
      <c r="D307" s="373" t="s">
        <v>7702</v>
      </c>
      <c r="E307" s="373" t="s">
        <v>6032</v>
      </c>
      <c r="F307" s="373" t="s">
        <v>1021</v>
      </c>
      <c r="G307" s="373"/>
      <c r="H307" s="373"/>
      <c r="I307" s="373"/>
    </row>
    <row r="308" spans="2:9">
      <c r="B308" s="373" t="s">
        <v>6051</v>
      </c>
      <c r="C308" s="373"/>
      <c r="D308" s="373" t="s">
        <v>7702</v>
      </c>
      <c r="E308" s="373" t="s">
        <v>6032</v>
      </c>
      <c r="F308" s="373" t="s">
        <v>1285</v>
      </c>
      <c r="G308" s="373"/>
      <c r="H308" s="373"/>
      <c r="I308" s="373"/>
    </row>
    <row r="309" spans="2:9">
      <c r="B309" s="373" t="s">
        <v>6053</v>
      </c>
      <c r="C309" s="373"/>
      <c r="D309" s="373" t="s">
        <v>7702</v>
      </c>
      <c r="E309" s="373" t="s">
        <v>6032</v>
      </c>
      <c r="F309" s="373" t="s">
        <v>914</v>
      </c>
      <c r="G309" s="373"/>
      <c r="H309" s="373"/>
      <c r="I309" s="373"/>
    </row>
    <row r="310" spans="2:9">
      <c r="B310" s="373" t="s">
        <v>6054</v>
      </c>
      <c r="C310" s="373"/>
      <c r="D310" s="373" t="s">
        <v>7702</v>
      </c>
      <c r="E310" s="373" t="s">
        <v>6032</v>
      </c>
      <c r="F310" s="373" t="s">
        <v>1306</v>
      </c>
      <c r="G310" s="373"/>
      <c r="H310" s="373"/>
      <c r="I310" s="373"/>
    </row>
    <row r="311" spans="2:9">
      <c r="B311" s="373" t="s">
        <v>3052</v>
      </c>
      <c r="C311" s="373"/>
      <c r="D311" s="373" t="s">
        <v>7702</v>
      </c>
      <c r="E311" s="373" t="s">
        <v>6032</v>
      </c>
      <c r="F311" s="373" t="s">
        <v>1313</v>
      </c>
      <c r="G311" s="373"/>
      <c r="H311" s="373"/>
      <c r="I311" s="373"/>
    </row>
    <row r="312" spans="2:9">
      <c r="B312" s="373" t="s">
        <v>6056</v>
      </c>
      <c r="C312" s="373"/>
      <c r="D312" s="373" t="s">
        <v>7702</v>
      </c>
      <c r="E312" s="373" t="s">
        <v>6032</v>
      </c>
      <c r="F312" s="373" t="s">
        <v>1316</v>
      </c>
      <c r="G312" s="373"/>
      <c r="H312" s="373"/>
      <c r="I312" s="373"/>
    </row>
    <row r="313" spans="2:9">
      <c r="B313" s="373" t="s">
        <v>3280</v>
      </c>
      <c r="C313" s="373"/>
      <c r="D313" s="373" t="s">
        <v>7702</v>
      </c>
      <c r="E313" s="373" t="s">
        <v>6032</v>
      </c>
      <c r="F313" s="373" t="s">
        <v>214</v>
      </c>
      <c r="G313" s="373"/>
      <c r="H313" s="373"/>
      <c r="I313" s="373"/>
    </row>
    <row r="314" spans="2:9">
      <c r="B314" s="373" t="s">
        <v>6058</v>
      </c>
      <c r="C314" s="373"/>
      <c r="D314" s="373" t="s">
        <v>7702</v>
      </c>
      <c r="E314" s="373" t="s">
        <v>6032</v>
      </c>
      <c r="F314" s="373" t="s">
        <v>1320</v>
      </c>
      <c r="G314" s="373"/>
      <c r="H314" s="373"/>
      <c r="I314" s="373"/>
    </row>
    <row r="315" spans="2:9">
      <c r="B315" s="373" t="s">
        <v>6060</v>
      </c>
      <c r="C315" s="373"/>
      <c r="D315" s="373" t="s">
        <v>7702</v>
      </c>
      <c r="E315" s="373" t="s">
        <v>6032</v>
      </c>
      <c r="F315" s="373" t="s">
        <v>1277</v>
      </c>
      <c r="G315" s="373"/>
      <c r="H315" s="373"/>
      <c r="I315" s="373"/>
    </row>
    <row r="316" spans="2:9">
      <c r="B316" s="373" t="s">
        <v>6062</v>
      </c>
      <c r="C316" s="373"/>
      <c r="D316" s="373" t="s">
        <v>7702</v>
      </c>
      <c r="E316" s="373" t="s">
        <v>6061</v>
      </c>
      <c r="F316" s="373" t="s">
        <v>869</v>
      </c>
      <c r="G316" s="373"/>
      <c r="H316" s="373"/>
      <c r="I316" s="373"/>
    </row>
    <row r="317" spans="2:9">
      <c r="B317" s="373" t="s">
        <v>6063</v>
      </c>
      <c r="C317" s="373"/>
      <c r="D317" s="373" t="s">
        <v>7702</v>
      </c>
      <c r="E317" s="373" t="s">
        <v>6061</v>
      </c>
      <c r="F317" s="373" t="s">
        <v>872</v>
      </c>
      <c r="G317" s="373"/>
      <c r="H317" s="373"/>
      <c r="I317" s="373"/>
    </row>
    <row r="318" spans="2:9">
      <c r="B318" s="373" t="s">
        <v>6064</v>
      </c>
      <c r="C318" s="373"/>
      <c r="D318" s="373" t="s">
        <v>7702</v>
      </c>
      <c r="E318" s="373" t="s">
        <v>6061</v>
      </c>
      <c r="F318" s="373" t="s">
        <v>497</v>
      </c>
      <c r="G318" s="373"/>
      <c r="H318" s="373"/>
      <c r="I318" s="373"/>
    </row>
    <row r="319" spans="2:9">
      <c r="B319" s="373" t="s">
        <v>4879</v>
      </c>
      <c r="C319" s="373"/>
      <c r="D319" s="373" t="s">
        <v>7702</v>
      </c>
      <c r="E319" s="373" t="s">
        <v>6061</v>
      </c>
      <c r="F319" s="373" t="s">
        <v>469</v>
      </c>
      <c r="G319" s="373"/>
      <c r="H319" s="373"/>
      <c r="I319" s="373"/>
    </row>
    <row r="320" spans="2:9">
      <c r="B320" s="373" t="s">
        <v>6065</v>
      </c>
      <c r="C320" s="373"/>
      <c r="D320" s="373" t="s">
        <v>7702</v>
      </c>
      <c r="E320" s="373" t="s">
        <v>6061</v>
      </c>
      <c r="F320" s="373" t="s">
        <v>857</v>
      </c>
      <c r="G320" s="373"/>
      <c r="H320" s="373"/>
      <c r="I320" s="373"/>
    </row>
    <row r="321" spans="2:9">
      <c r="B321" s="373" t="s">
        <v>6066</v>
      </c>
      <c r="C321" s="373"/>
      <c r="D321" s="373" t="s">
        <v>7702</v>
      </c>
      <c r="E321" s="373" t="s">
        <v>6061</v>
      </c>
      <c r="F321" s="373" t="s">
        <v>892</v>
      </c>
      <c r="G321" s="373"/>
      <c r="H321" s="373"/>
      <c r="I321" s="373"/>
    </row>
    <row r="322" spans="2:9">
      <c r="B322" s="373" t="s">
        <v>5187</v>
      </c>
      <c r="C322" s="373"/>
      <c r="D322" s="373" t="s">
        <v>7702</v>
      </c>
      <c r="E322" s="373" t="s">
        <v>6061</v>
      </c>
      <c r="F322" s="373" t="s">
        <v>895</v>
      </c>
      <c r="G322" s="373"/>
      <c r="H322" s="373"/>
      <c r="I322" s="373"/>
    </row>
    <row r="323" spans="2:9">
      <c r="B323" s="373" t="s">
        <v>2923</v>
      </c>
      <c r="C323" s="373"/>
      <c r="D323" s="373" t="s">
        <v>7702</v>
      </c>
      <c r="E323" s="373" t="s">
        <v>6061</v>
      </c>
      <c r="F323" s="373" t="s">
        <v>903</v>
      </c>
      <c r="G323" s="373"/>
      <c r="H323" s="373"/>
      <c r="I323" s="373"/>
    </row>
    <row r="324" spans="2:9">
      <c r="B324" s="373" t="s">
        <v>6067</v>
      </c>
      <c r="C324" s="373"/>
      <c r="D324" s="373" t="s">
        <v>7702</v>
      </c>
      <c r="E324" s="373" t="s">
        <v>6061</v>
      </c>
      <c r="F324" s="373" t="s">
        <v>904</v>
      </c>
      <c r="G324" s="373"/>
      <c r="H324" s="373"/>
      <c r="I324" s="373"/>
    </row>
    <row r="325" spans="2:9">
      <c r="B325" s="373" t="s">
        <v>1270</v>
      </c>
      <c r="C325" s="373"/>
      <c r="D325" s="373" t="s">
        <v>7702</v>
      </c>
      <c r="E325" s="373" t="s">
        <v>6061</v>
      </c>
      <c r="F325" s="373" t="s">
        <v>913</v>
      </c>
      <c r="G325" s="373"/>
      <c r="H325" s="373"/>
      <c r="I325" s="373"/>
    </row>
    <row r="326" spans="2:9">
      <c r="B326" s="373" t="s">
        <v>5114</v>
      </c>
      <c r="C326" s="373"/>
      <c r="D326" s="373" t="s">
        <v>7702</v>
      </c>
      <c r="E326" s="373" t="s">
        <v>6061</v>
      </c>
      <c r="F326" s="373" t="s">
        <v>916</v>
      </c>
      <c r="G326" s="373"/>
      <c r="H326" s="373"/>
      <c r="I326" s="373"/>
    </row>
    <row r="327" spans="2:9">
      <c r="B327" s="373" t="s">
        <v>5245</v>
      </c>
      <c r="C327" s="373"/>
      <c r="D327" s="373" t="s">
        <v>7702</v>
      </c>
      <c r="E327" s="373" t="s">
        <v>6061</v>
      </c>
      <c r="F327" s="373" t="s">
        <v>917</v>
      </c>
      <c r="G327" s="373"/>
      <c r="H327" s="373"/>
      <c r="I327" s="373"/>
    </row>
    <row r="328" spans="2:9">
      <c r="B328" s="373" t="s">
        <v>3418</v>
      </c>
      <c r="C328" s="373"/>
      <c r="D328" s="373" t="s">
        <v>7702</v>
      </c>
      <c r="E328" s="373" t="s">
        <v>6061</v>
      </c>
      <c r="F328" s="373" t="s">
        <v>121</v>
      </c>
      <c r="G328" s="373"/>
      <c r="H328" s="373"/>
      <c r="I328" s="373"/>
    </row>
    <row r="329" spans="2:9">
      <c r="B329" s="373" t="s">
        <v>6068</v>
      </c>
      <c r="C329" s="373"/>
      <c r="D329" s="373" t="s">
        <v>7702</v>
      </c>
      <c r="E329" s="373" t="s">
        <v>6061</v>
      </c>
      <c r="F329" s="373" t="s">
        <v>927</v>
      </c>
      <c r="G329" s="373"/>
      <c r="H329" s="373"/>
      <c r="I329" s="373"/>
    </row>
    <row r="330" spans="2:9">
      <c r="B330" s="373" t="s">
        <v>6070</v>
      </c>
      <c r="C330" s="373"/>
      <c r="D330" s="373" t="s">
        <v>7702</v>
      </c>
      <c r="E330" s="373" t="s">
        <v>6061</v>
      </c>
      <c r="F330" s="373" t="s">
        <v>925</v>
      </c>
      <c r="G330" s="373"/>
      <c r="H330" s="373"/>
      <c r="I330" s="373"/>
    </row>
    <row r="331" spans="2:9">
      <c r="B331" s="373" t="s">
        <v>6071</v>
      </c>
      <c r="C331" s="373"/>
      <c r="D331" s="373" t="s">
        <v>7702</v>
      </c>
      <c r="E331" s="373" t="s">
        <v>6061</v>
      </c>
      <c r="F331" s="373" t="s">
        <v>949</v>
      </c>
      <c r="G331" s="373"/>
      <c r="H331" s="373"/>
      <c r="I331" s="373"/>
    </row>
    <row r="332" spans="2:9">
      <c r="B332" s="373" t="s">
        <v>6072</v>
      </c>
      <c r="C332" s="373"/>
      <c r="D332" s="373" t="s">
        <v>7702</v>
      </c>
      <c r="E332" s="373" t="s">
        <v>6061</v>
      </c>
      <c r="F332" s="373" t="s">
        <v>957</v>
      </c>
      <c r="G332" s="373"/>
      <c r="H332" s="373"/>
      <c r="I332" s="373"/>
    </row>
    <row r="333" spans="2:9">
      <c r="B333" s="373" t="s">
        <v>6073</v>
      </c>
      <c r="C333" s="373"/>
      <c r="D333" s="373" t="s">
        <v>7702</v>
      </c>
      <c r="E333" s="373" t="s">
        <v>6061</v>
      </c>
      <c r="F333" s="373" t="s">
        <v>961</v>
      </c>
      <c r="G333" s="373"/>
      <c r="H333" s="373"/>
      <c r="I333" s="373"/>
    </row>
    <row r="334" spans="2:9">
      <c r="B334" s="373" t="s">
        <v>6074</v>
      </c>
      <c r="C334" s="373"/>
      <c r="D334" s="373" t="s">
        <v>7702</v>
      </c>
      <c r="E334" s="373" t="s">
        <v>6061</v>
      </c>
      <c r="F334" s="373" t="s">
        <v>971</v>
      </c>
      <c r="G334" s="373"/>
      <c r="H334" s="373"/>
      <c r="I334" s="373"/>
    </row>
    <row r="335" spans="2:9">
      <c r="B335" s="373" t="s">
        <v>6075</v>
      </c>
      <c r="C335" s="373"/>
      <c r="D335" s="373" t="s">
        <v>7702</v>
      </c>
      <c r="E335" s="373" t="s">
        <v>6061</v>
      </c>
      <c r="F335" s="373" t="s">
        <v>980</v>
      </c>
      <c r="G335" s="373"/>
      <c r="H335" s="373"/>
      <c r="I335" s="373"/>
    </row>
    <row r="336" spans="2:9">
      <c r="B336" s="373" t="s">
        <v>346</v>
      </c>
      <c r="C336" s="373"/>
      <c r="D336" s="373" t="s">
        <v>7702</v>
      </c>
      <c r="E336" s="373" t="s">
        <v>6061</v>
      </c>
      <c r="F336" s="373" t="s">
        <v>996</v>
      </c>
      <c r="G336" s="373"/>
      <c r="H336" s="373"/>
      <c r="I336" s="373"/>
    </row>
    <row r="337" spans="2:9">
      <c r="B337" s="373" t="s">
        <v>3255</v>
      </c>
      <c r="C337" s="373"/>
      <c r="D337" s="373" t="s">
        <v>7702</v>
      </c>
      <c r="E337" s="373" t="s">
        <v>6061</v>
      </c>
      <c r="F337" s="373" t="s">
        <v>1227</v>
      </c>
      <c r="G337" s="373"/>
      <c r="H337" s="373"/>
      <c r="I337" s="373"/>
    </row>
    <row r="338" spans="2:9">
      <c r="B338" s="373" t="s">
        <v>295</v>
      </c>
      <c r="C338" s="373"/>
      <c r="D338" s="373" t="s">
        <v>7702</v>
      </c>
      <c r="E338" s="373" t="s">
        <v>6061</v>
      </c>
      <c r="F338" s="373" t="s">
        <v>1233</v>
      </c>
      <c r="G338" s="373"/>
      <c r="H338" s="373"/>
      <c r="I338" s="373"/>
    </row>
    <row r="339" spans="2:9">
      <c r="B339" s="373" t="s">
        <v>6076</v>
      </c>
      <c r="C339" s="373"/>
      <c r="D339" s="373" t="s">
        <v>7702</v>
      </c>
      <c r="E339" s="373" t="s">
        <v>6061</v>
      </c>
      <c r="F339" s="373" t="s">
        <v>1236</v>
      </c>
      <c r="G339" s="373"/>
      <c r="H339" s="373"/>
      <c r="I339" s="373"/>
    </row>
    <row r="340" spans="2:9">
      <c r="B340" s="373" t="s">
        <v>6077</v>
      </c>
      <c r="C340" s="373"/>
      <c r="D340" s="373" t="s">
        <v>7702</v>
      </c>
      <c r="E340" s="373" t="s">
        <v>6061</v>
      </c>
      <c r="F340" s="373" t="s">
        <v>1238</v>
      </c>
      <c r="G340" s="373"/>
      <c r="H340" s="373"/>
      <c r="I340" s="373"/>
    </row>
    <row r="341" spans="2:9">
      <c r="B341" s="373" t="s">
        <v>6079</v>
      </c>
      <c r="C341" s="373"/>
      <c r="D341" s="373" t="s">
        <v>7702</v>
      </c>
      <c r="E341" s="373" t="s">
        <v>6061</v>
      </c>
      <c r="F341" s="373" t="s">
        <v>1240</v>
      </c>
      <c r="G341" s="373"/>
      <c r="H341" s="373"/>
      <c r="I341" s="373"/>
    </row>
    <row r="342" spans="2:9">
      <c r="B342" s="373" t="s">
        <v>6079</v>
      </c>
      <c r="C342" s="373"/>
      <c r="D342" s="373" t="s">
        <v>7702</v>
      </c>
      <c r="E342" s="373" t="s">
        <v>6061</v>
      </c>
      <c r="F342" s="373" t="s">
        <v>1242</v>
      </c>
      <c r="G342" s="373"/>
      <c r="H342" s="373"/>
      <c r="I342" s="373"/>
    </row>
    <row r="343" spans="2:9">
      <c r="B343" s="373" t="s">
        <v>6079</v>
      </c>
      <c r="C343" s="373"/>
      <c r="D343" s="373" t="s">
        <v>7702</v>
      </c>
      <c r="E343" s="373" t="s">
        <v>6061</v>
      </c>
      <c r="F343" s="373" t="s">
        <v>2604</v>
      </c>
      <c r="G343" s="373"/>
      <c r="H343" s="373"/>
      <c r="I343" s="373"/>
    </row>
    <row r="344" spans="2:9">
      <c r="B344" s="373" t="s">
        <v>3259</v>
      </c>
      <c r="C344" s="373"/>
      <c r="D344" s="373" t="s">
        <v>7702</v>
      </c>
      <c r="E344" s="373" t="s">
        <v>6061</v>
      </c>
      <c r="F344" s="373" t="s">
        <v>972</v>
      </c>
      <c r="G344" s="373"/>
      <c r="H344" s="373"/>
      <c r="I344" s="373"/>
    </row>
    <row r="345" spans="2:9">
      <c r="B345" s="373" t="s">
        <v>3545</v>
      </c>
      <c r="C345" s="373"/>
      <c r="D345" s="373" t="s">
        <v>7702</v>
      </c>
      <c r="E345" s="373" t="s">
        <v>6061</v>
      </c>
      <c r="F345" s="373" t="s">
        <v>1250</v>
      </c>
      <c r="G345" s="373"/>
      <c r="H345" s="373"/>
      <c r="I345" s="373"/>
    </row>
    <row r="346" spans="2:9">
      <c r="B346" s="373" t="s">
        <v>6080</v>
      </c>
      <c r="C346" s="373"/>
      <c r="D346" s="373" t="s">
        <v>7702</v>
      </c>
      <c r="E346" s="373" t="s">
        <v>6061</v>
      </c>
      <c r="F346" s="373" t="s">
        <v>864</v>
      </c>
      <c r="G346" s="373"/>
      <c r="H346" s="373"/>
      <c r="I346" s="373"/>
    </row>
    <row r="347" spans="2:9">
      <c r="B347" s="373" t="s">
        <v>2413</v>
      </c>
      <c r="C347" s="373"/>
      <c r="D347" s="373" t="s">
        <v>7702</v>
      </c>
      <c r="E347" s="373" t="s">
        <v>6061</v>
      </c>
      <c r="F347" s="373" t="s">
        <v>1226</v>
      </c>
      <c r="G347" s="373"/>
      <c r="H347" s="373"/>
      <c r="I347" s="373"/>
    </row>
    <row r="348" spans="2:9">
      <c r="B348" s="373" t="s">
        <v>1101</v>
      </c>
      <c r="C348" s="373"/>
      <c r="D348" s="373" t="s">
        <v>7702</v>
      </c>
      <c r="E348" s="373" t="s">
        <v>6061</v>
      </c>
      <c r="F348" s="373" t="s">
        <v>1268</v>
      </c>
      <c r="G348" s="373"/>
      <c r="H348" s="373"/>
      <c r="I348" s="373"/>
    </row>
    <row r="349" spans="2:9">
      <c r="B349" s="373" t="s">
        <v>6081</v>
      </c>
      <c r="C349" s="373"/>
      <c r="D349" s="373" t="s">
        <v>7702</v>
      </c>
      <c r="E349" s="373" t="s">
        <v>6061</v>
      </c>
      <c r="F349" s="373" t="s">
        <v>1051</v>
      </c>
      <c r="G349" s="373"/>
      <c r="H349" s="373"/>
      <c r="I349" s="373"/>
    </row>
    <row r="350" spans="2:9">
      <c r="B350" s="373" t="s">
        <v>6082</v>
      </c>
      <c r="C350" s="373"/>
      <c r="D350" s="373" t="s">
        <v>7702</v>
      </c>
      <c r="E350" s="373" t="s">
        <v>6061</v>
      </c>
      <c r="F350" s="373" t="s">
        <v>816</v>
      </c>
      <c r="G350" s="373"/>
      <c r="H350" s="373"/>
      <c r="I350" s="373"/>
    </row>
    <row r="351" spans="2:9">
      <c r="B351" s="373" t="s">
        <v>662</v>
      </c>
      <c r="C351" s="373"/>
      <c r="D351" s="373" t="s">
        <v>7702</v>
      </c>
      <c r="E351" s="373" t="s">
        <v>6061</v>
      </c>
      <c r="F351" s="373" t="s">
        <v>1021</v>
      </c>
      <c r="G351" s="373"/>
      <c r="H351" s="373"/>
      <c r="I351" s="373"/>
    </row>
    <row r="352" spans="2:9">
      <c r="B352" s="373" t="s">
        <v>742</v>
      </c>
      <c r="C352" s="373"/>
      <c r="D352" s="373" t="s">
        <v>7702</v>
      </c>
      <c r="E352" s="373" t="s">
        <v>6061</v>
      </c>
      <c r="F352" s="373" t="s">
        <v>1285</v>
      </c>
      <c r="G352" s="373"/>
      <c r="H352" s="373"/>
      <c r="I352" s="373"/>
    </row>
    <row r="353" spans="2:9">
      <c r="B353" s="373" t="s">
        <v>6083</v>
      </c>
      <c r="C353" s="373"/>
      <c r="D353" s="373" t="s">
        <v>7702</v>
      </c>
      <c r="E353" s="373" t="s">
        <v>6061</v>
      </c>
      <c r="F353" s="373" t="s">
        <v>914</v>
      </c>
      <c r="G353" s="373"/>
      <c r="H353" s="373"/>
      <c r="I353" s="373"/>
    </row>
    <row r="354" spans="2:9">
      <c r="B354" s="373" t="s">
        <v>6083</v>
      </c>
      <c r="C354" s="373"/>
      <c r="D354" s="373" t="s">
        <v>7702</v>
      </c>
      <c r="E354" s="373" t="s">
        <v>6061</v>
      </c>
      <c r="F354" s="373" t="s">
        <v>680</v>
      </c>
      <c r="G354" s="373"/>
      <c r="H354" s="373"/>
      <c r="I354" s="373"/>
    </row>
    <row r="355" spans="2:9">
      <c r="B355" s="373" t="s">
        <v>6083</v>
      </c>
      <c r="C355" s="373"/>
      <c r="D355" s="373" t="s">
        <v>7702</v>
      </c>
      <c r="E355" s="373" t="s">
        <v>6061</v>
      </c>
      <c r="F355" s="373" t="s">
        <v>1306</v>
      </c>
      <c r="G355" s="373"/>
      <c r="H355" s="373"/>
      <c r="I355" s="373"/>
    </row>
    <row r="356" spans="2:9">
      <c r="B356" s="373" t="s">
        <v>6083</v>
      </c>
      <c r="C356" s="373"/>
      <c r="D356" s="373" t="s">
        <v>7702</v>
      </c>
      <c r="E356" s="373" t="s">
        <v>6061</v>
      </c>
      <c r="F356" s="373" t="s">
        <v>1313</v>
      </c>
      <c r="G356" s="373"/>
      <c r="H356" s="373"/>
      <c r="I356" s="373"/>
    </row>
    <row r="357" spans="2:9">
      <c r="B357" s="373" t="s">
        <v>6084</v>
      </c>
      <c r="C357" s="373"/>
      <c r="D357" s="373" t="s">
        <v>7702</v>
      </c>
      <c r="E357" s="373" t="s">
        <v>6061</v>
      </c>
      <c r="F357" s="373" t="s">
        <v>1316</v>
      </c>
      <c r="G357" s="373"/>
      <c r="H357" s="373"/>
      <c r="I357" s="373"/>
    </row>
    <row r="358" spans="2:9">
      <c r="B358" s="373" t="s">
        <v>6085</v>
      </c>
      <c r="C358" s="373"/>
      <c r="D358" s="373" t="s">
        <v>7702</v>
      </c>
      <c r="E358" s="373" t="s">
        <v>6061</v>
      </c>
      <c r="F358" s="373" t="s">
        <v>214</v>
      </c>
      <c r="G358" s="373"/>
      <c r="H358" s="373"/>
      <c r="I358" s="373"/>
    </row>
    <row r="359" spans="2:9">
      <c r="B359" s="373" t="s">
        <v>6087</v>
      </c>
      <c r="C359" s="373"/>
      <c r="D359" s="373" t="s">
        <v>7702</v>
      </c>
      <c r="E359" s="373" t="s">
        <v>6061</v>
      </c>
      <c r="F359" s="373" t="s">
        <v>1320</v>
      </c>
      <c r="G359" s="373"/>
      <c r="H359" s="373"/>
      <c r="I359" s="373"/>
    </row>
    <row r="360" spans="2:9">
      <c r="B360" s="373" t="s">
        <v>3951</v>
      </c>
      <c r="C360" s="373"/>
      <c r="D360" s="373" t="s">
        <v>7702</v>
      </c>
      <c r="E360" s="373" t="s">
        <v>6061</v>
      </c>
      <c r="F360" s="373" t="s">
        <v>1277</v>
      </c>
      <c r="G360" s="373"/>
      <c r="H360" s="373"/>
      <c r="I360" s="373"/>
    </row>
    <row r="361" spans="2:9">
      <c r="B361" s="373" t="s">
        <v>4683</v>
      </c>
      <c r="C361" s="373"/>
      <c r="D361" s="373" t="s">
        <v>7702</v>
      </c>
      <c r="E361" s="373" t="s">
        <v>6061</v>
      </c>
      <c r="F361" s="373" t="s">
        <v>1335</v>
      </c>
      <c r="G361" s="373"/>
      <c r="H361" s="373"/>
      <c r="I361" s="373"/>
    </row>
    <row r="362" spans="2:9">
      <c r="B362" s="373" t="s">
        <v>6089</v>
      </c>
      <c r="C362" s="373"/>
      <c r="D362" s="373" t="s">
        <v>7702</v>
      </c>
      <c r="E362" s="373" t="s">
        <v>6061</v>
      </c>
      <c r="F362" s="373" t="s">
        <v>1337</v>
      </c>
      <c r="G362" s="373"/>
      <c r="H362" s="373"/>
      <c r="I362" s="373"/>
    </row>
    <row r="363" spans="2:9">
      <c r="B363" s="373" t="s">
        <v>211</v>
      </c>
      <c r="C363" s="373"/>
      <c r="D363" s="373" t="s">
        <v>7702</v>
      </c>
      <c r="E363" s="373" t="s">
        <v>6061</v>
      </c>
      <c r="F363" s="373" t="s">
        <v>3774</v>
      </c>
      <c r="G363" s="373"/>
      <c r="H363" s="373"/>
      <c r="I363" s="373"/>
    </row>
    <row r="364" spans="2:9">
      <c r="B364" s="373" t="s">
        <v>6090</v>
      </c>
      <c r="C364" s="373"/>
      <c r="D364" s="373" t="s">
        <v>7702</v>
      </c>
      <c r="E364" s="373" t="s">
        <v>6061</v>
      </c>
      <c r="F364" s="373" t="s">
        <v>5202</v>
      </c>
      <c r="G364" s="373"/>
      <c r="H364" s="373"/>
      <c r="I364" s="373"/>
    </row>
    <row r="365" spans="2:9">
      <c r="B365" s="373" t="s">
        <v>6090</v>
      </c>
      <c r="C365" s="373"/>
      <c r="D365" s="373" t="s">
        <v>7702</v>
      </c>
      <c r="E365" s="373" t="s">
        <v>6061</v>
      </c>
      <c r="F365" s="373" t="s">
        <v>2872</v>
      </c>
      <c r="G365" s="373"/>
      <c r="H365" s="373"/>
      <c r="I365" s="373"/>
    </row>
    <row r="366" spans="2:9">
      <c r="B366" s="373" t="s">
        <v>6091</v>
      </c>
      <c r="C366" s="373"/>
      <c r="D366" s="373" t="s">
        <v>7702</v>
      </c>
      <c r="E366" s="373" t="s">
        <v>6061</v>
      </c>
      <c r="F366" s="373" t="s">
        <v>44</v>
      </c>
      <c r="G366" s="373"/>
      <c r="H366" s="373"/>
      <c r="I366" s="373"/>
    </row>
    <row r="367" spans="2:9">
      <c r="B367" s="373" t="s">
        <v>6092</v>
      </c>
      <c r="C367" s="373"/>
      <c r="D367" s="373" t="s">
        <v>7702</v>
      </c>
      <c r="E367" s="373" t="s">
        <v>6061</v>
      </c>
      <c r="F367" s="373" t="s">
        <v>1571</v>
      </c>
      <c r="G367" s="373"/>
      <c r="H367" s="373"/>
      <c r="I367" s="373"/>
    </row>
    <row r="368" spans="2:9">
      <c r="B368" s="373" t="s">
        <v>6092</v>
      </c>
      <c r="C368" s="373"/>
      <c r="D368" s="373" t="s">
        <v>7702</v>
      </c>
      <c r="E368" s="373" t="s">
        <v>6061</v>
      </c>
      <c r="F368" s="373" t="s">
        <v>866</v>
      </c>
      <c r="G368" s="373"/>
      <c r="H368" s="373"/>
      <c r="I368" s="373"/>
    </row>
    <row r="369" spans="2:9">
      <c r="B369" s="373" t="s">
        <v>5422</v>
      </c>
      <c r="C369" s="373"/>
      <c r="D369" s="373" t="s">
        <v>7702</v>
      </c>
      <c r="E369" s="373" t="s">
        <v>6061</v>
      </c>
      <c r="F369" s="373" t="s">
        <v>3931</v>
      </c>
      <c r="G369" s="373"/>
      <c r="H369" s="373"/>
      <c r="I369" s="373"/>
    </row>
    <row r="370" spans="2:9">
      <c r="B370" s="373" t="s">
        <v>5422</v>
      </c>
      <c r="C370" s="373"/>
      <c r="D370" s="373" t="s">
        <v>7702</v>
      </c>
      <c r="E370" s="373" t="s">
        <v>6061</v>
      </c>
      <c r="F370" s="373" t="s">
        <v>5913</v>
      </c>
      <c r="G370" s="373"/>
      <c r="H370" s="373"/>
      <c r="I370" s="373"/>
    </row>
    <row r="371" spans="2:9">
      <c r="B371" s="373" t="s">
        <v>5422</v>
      </c>
      <c r="C371" s="373"/>
      <c r="D371" s="373" t="s">
        <v>7702</v>
      </c>
      <c r="E371" s="373" t="s">
        <v>6061</v>
      </c>
      <c r="F371" s="373" t="s">
        <v>4533</v>
      </c>
      <c r="G371" s="373"/>
      <c r="H371" s="373"/>
      <c r="I371" s="373"/>
    </row>
    <row r="372" spans="2:9">
      <c r="B372" s="373" t="s">
        <v>5422</v>
      </c>
      <c r="C372" s="373"/>
      <c r="D372" s="373" t="s">
        <v>7702</v>
      </c>
      <c r="E372" s="373" t="s">
        <v>6061</v>
      </c>
      <c r="F372" s="373" t="s">
        <v>486</v>
      </c>
      <c r="G372" s="373"/>
      <c r="H372" s="373"/>
      <c r="I372" s="373"/>
    </row>
    <row r="373" spans="2:9">
      <c r="B373" s="373" t="s">
        <v>6093</v>
      </c>
      <c r="C373" s="373"/>
      <c r="D373" s="373" t="s">
        <v>7702</v>
      </c>
      <c r="E373" s="373" t="s">
        <v>6061</v>
      </c>
      <c r="F373" s="373" t="s">
        <v>3185</v>
      </c>
      <c r="G373" s="373"/>
      <c r="H373" s="373"/>
      <c r="I373" s="373"/>
    </row>
    <row r="374" spans="2:9">
      <c r="B374" s="373" t="s">
        <v>6093</v>
      </c>
      <c r="C374" s="373"/>
      <c r="D374" s="373" t="s">
        <v>7702</v>
      </c>
      <c r="E374" s="373" t="s">
        <v>6061</v>
      </c>
      <c r="F374" s="373" t="s">
        <v>5207</v>
      </c>
      <c r="G374" s="373"/>
      <c r="H374" s="373"/>
      <c r="I374" s="373"/>
    </row>
    <row r="375" spans="2:9">
      <c r="B375" s="373" t="s">
        <v>6094</v>
      </c>
      <c r="C375" s="373"/>
      <c r="D375" s="373" t="s">
        <v>7702</v>
      </c>
      <c r="E375" s="373" t="s">
        <v>6061</v>
      </c>
      <c r="F375" s="373" t="s">
        <v>5208</v>
      </c>
      <c r="G375" s="373"/>
      <c r="H375" s="373"/>
      <c r="I375" s="373"/>
    </row>
    <row r="376" spans="2:9">
      <c r="B376" s="373" t="s">
        <v>6094</v>
      </c>
      <c r="C376" s="373"/>
      <c r="D376" s="373" t="s">
        <v>7702</v>
      </c>
      <c r="E376" s="373" t="s">
        <v>6061</v>
      </c>
      <c r="F376" s="373" t="s">
        <v>5210</v>
      </c>
      <c r="G376" s="373"/>
      <c r="H376" s="373"/>
      <c r="I376" s="373"/>
    </row>
    <row r="377" spans="2:9">
      <c r="B377" s="373" t="s">
        <v>6095</v>
      </c>
      <c r="C377" s="373"/>
      <c r="D377" s="373" t="s">
        <v>7702</v>
      </c>
      <c r="E377" s="373" t="s">
        <v>6061</v>
      </c>
      <c r="F377" s="373" t="s">
        <v>2815</v>
      </c>
      <c r="G377" s="373"/>
      <c r="H377" s="373"/>
      <c r="I377" s="373"/>
    </row>
    <row r="378" spans="2:9">
      <c r="B378" s="373" t="s">
        <v>6096</v>
      </c>
      <c r="C378" s="373"/>
      <c r="D378" s="373" t="s">
        <v>7702</v>
      </c>
      <c r="E378" s="373" t="s">
        <v>6061</v>
      </c>
      <c r="F378" s="373" t="s">
        <v>4773</v>
      </c>
      <c r="G378" s="373"/>
      <c r="H378" s="373"/>
      <c r="I378" s="373"/>
    </row>
    <row r="379" spans="2:9">
      <c r="B379" s="373" t="s">
        <v>6096</v>
      </c>
      <c r="C379" s="373"/>
      <c r="D379" s="373" t="s">
        <v>7702</v>
      </c>
      <c r="E379" s="373" t="s">
        <v>6061</v>
      </c>
      <c r="F379" s="373" t="s">
        <v>2369</v>
      </c>
      <c r="G379" s="373"/>
      <c r="H379" s="373"/>
      <c r="I379" s="373"/>
    </row>
    <row r="380" spans="2:9">
      <c r="B380" s="373" t="s">
        <v>6096</v>
      </c>
      <c r="C380" s="373"/>
      <c r="D380" s="373" t="s">
        <v>7702</v>
      </c>
      <c r="E380" s="373" t="s">
        <v>6061</v>
      </c>
      <c r="F380" s="373" t="s">
        <v>2244</v>
      </c>
      <c r="G380" s="373"/>
      <c r="H380" s="373"/>
      <c r="I380" s="373"/>
    </row>
    <row r="381" spans="2:9">
      <c r="B381" s="373" t="s">
        <v>6096</v>
      </c>
      <c r="C381" s="373"/>
      <c r="D381" s="373" t="s">
        <v>7702</v>
      </c>
      <c r="E381" s="373" t="s">
        <v>6061</v>
      </c>
      <c r="F381" s="373" t="s">
        <v>5915</v>
      </c>
      <c r="G381" s="373"/>
      <c r="H381" s="373"/>
      <c r="I381" s="373"/>
    </row>
    <row r="382" spans="2:9">
      <c r="B382" s="373" t="s">
        <v>6097</v>
      </c>
      <c r="C382" s="373"/>
      <c r="D382" s="373" t="s">
        <v>7702</v>
      </c>
      <c r="E382" s="373" t="s">
        <v>6061</v>
      </c>
      <c r="F382" s="373" t="s">
        <v>5211</v>
      </c>
      <c r="G382" s="373"/>
      <c r="H382" s="373"/>
      <c r="I382" s="373"/>
    </row>
    <row r="383" spans="2:9">
      <c r="B383" s="373" t="s">
        <v>6097</v>
      </c>
      <c r="C383" s="373"/>
      <c r="D383" s="373" t="s">
        <v>7702</v>
      </c>
      <c r="E383" s="373" t="s">
        <v>6061</v>
      </c>
      <c r="F383" s="373" t="s">
        <v>2191</v>
      </c>
      <c r="G383" s="373"/>
      <c r="H383" s="373"/>
      <c r="I383" s="373"/>
    </row>
    <row r="384" spans="2:9">
      <c r="B384" s="373" t="s">
        <v>6098</v>
      </c>
      <c r="C384" s="373"/>
      <c r="D384" s="373" t="s">
        <v>7702</v>
      </c>
      <c r="E384" s="373" t="s">
        <v>6061</v>
      </c>
      <c r="F384" s="373" t="s">
        <v>1810</v>
      </c>
      <c r="G384" s="373"/>
      <c r="H384" s="373"/>
      <c r="I384" s="373"/>
    </row>
    <row r="385" spans="2:9">
      <c r="B385" s="373" t="s">
        <v>6099</v>
      </c>
      <c r="C385" s="373"/>
      <c r="D385" s="373" t="s">
        <v>7702</v>
      </c>
      <c r="E385" s="373" t="s">
        <v>6061</v>
      </c>
      <c r="F385" s="373" t="s">
        <v>5910</v>
      </c>
      <c r="G385" s="373"/>
      <c r="H385" s="373"/>
      <c r="I385" s="373"/>
    </row>
    <row r="386" spans="2:9">
      <c r="B386" s="373" t="s">
        <v>1902</v>
      </c>
      <c r="C386" s="373"/>
      <c r="D386" s="373" t="s">
        <v>7702</v>
      </c>
      <c r="E386" s="373" t="s">
        <v>5859</v>
      </c>
      <c r="F386" s="373" t="s">
        <v>869</v>
      </c>
      <c r="G386" s="373"/>
      <c r="H386" s="373"/>
      <c r="I386" s="373"/>
    </row>
    <row r="387" spans="2:9">
      <c r="B387" s="373" t="s">
        <v>3872</v>
      </c>
      <c r="C387" s="373"/>
      <c r="D387" s="373" t="s">
        <v>7702</v>
      </c>
      <c r="E387" s="373" t="s">
        <v>5859</v>
      </c>
      <c r="F387" s="373" t="s">
        <v>872</v>
      </c>
      <c r="G387" s="373"/>
      <c r="H387" s="373"/>
      <c r="I387" s="373"/>
    </row>
    <row r="388" spans="2:9">
      <c r="B388" s="373" t="s">
        <v>6101</v>
      </c>
      <c r="C388" s="373"/>
      <c r="D388" s="373" t="s">
        <v>7702</v>
      </c>
      <c r="E388" s="373" t="s">
        <v>5859</v>
      </c>
      <c r="F388" s="373" t="s">
        <v>497</v>
      </c>
      <c r="G388" s="373"/>
      <c r="H388" s="373"/>
      <c r="I388" s="373"/>
    </row>
    <row r="389" spans="2:9">
      <c r="B389" s="373" t="s">
        <v>4076</v>
      </c>
      <c r="C389" s="373"/>
      <c r="D389" s="373" t="s">
        <v>7702</v>
      </c>
      <c r="E389" s="373" t="s">
        <v>5859</v>
      </c>
      <c r="F389" s="373" t="s">
        <v>469</v>
      </c>
      <c r="G389" s="373"/>
      <c r="H389" s="373"/>
      <c r="I389" s="373"/>
    </row>
    <row r="390" spans="2:9">
      <c r="B390" s="373" t="s">
        <v>3993</v>
      </c>
      <c r="C390" s="373"/>
      <c r="D390" s="373" t="s">
        <v>7702</v>
      </c>
      <c r="E390" s="373" t="s">
        <v>5859</v>
      </c>
      <c r="F390" s="373" t="s">
        <v>857</v>
      </c>
      <c r="G390" s="373"/>
      <c r="H390" s="373"/>
      <c r="I390" s="373"/>
    </row>
    <row r="391" spans="2:9">
      <c r="B391" s="373" t="s">
        <v>1308</v>
      </c>
      <c r="C391" s="373"/>
      <c r="D391" s="373" t="s">
        <v>7702</v>
      </c>
      <c r="E391" s="373" t="s">
        <v>5859</v>
      </c>
      <c r="F391" s="373" t="s">
        <v>892</v>
      </c>
      <c r="G391" s="373"/>
      <c r="H391" s="373"/>
      <c r="I391" s="373"/>
    </row>
    <row r="392" spans="2:9">
      <c r="B392" s="373" t="s">
        <v>6102</v>
      </c>
      <c r="C392" s="373"/>
      <c r="D392" s="373" t="s">
        <v>7702</v>
      </c>
      <c r="E392" s="373" t="s">
        <v>5859</v>
      </c>
      <c r="F392" s="373" t="s">
        <v>895</v>
      </c>
      <c r="G392" s="373"/>
      <c r="H392" s="373"/>
      <c r="I392" s="373"/>
    </row>
    <row r="393" spans="2:9">
      <c r="B393" s="373" t="s">
        <v>4488</v>
      </c>
      <c r="C393" s="373"/>
      <c r="D393" s="373" t="s">
        <v>7702</v>
      </c>
      <c r="E393" s="373" t="s">
        <v>5859</v>
      </c>
      <c r="F393" s="373" t="s">
        <v>903</v>
      </c>
      <c r="G393" s="373"/>
      <c r="H393" s="373"/>
      <c r="I393" s="373"/>
    </row>
    <row r="394" spans="2:9">
      <c r="B394" s="373" t="s">
        <v>275</v>
      </c>
      <c r="C394" s="373"/>
      <c r="D394" s="373" t="s">
        <v>7702</v>
      </c>
      <c r="E394" s="373" t="s">
        <v>5859</v>
      </c>
      <c r="F394" s="373" t="s">
        <v>904</v>
      </c>
      <c r="G394" s="373"/>
      <c r="H394" s="373"/>
      <c r="I394" s="373"/>
    </row>
    <row r="395" spans="2:9">
      <c r="B395" s="373" t="s">
        <v>6103</v>
      </c>
      <c r="C395" s="373"/>
      <c r="D395" s="373" t="s">
        <v>7702</v>
      </c>
      <c r="E395" s="373" t="s">
        <v>5859</v>
      </c>
      <c r="F395" s="373" t="s">
        <v>913</v>
      </c>
      <c r="G395" s="373"/>
      <c r="H395" s="373"/>
      <c r="I395" s="373"/>
    </row>
    <row r="396" spans="2:9">
      <c r="B396" s="373" t="s">
        <v>413</v>
      </c>
      <c r="C396" s="373"/>
      <c r="D396" s="373" t="s">
        <v>7702</v>
      </c>
      <c r="E396" s="373" t="s">
        <v>5859</v>
      </c>
      <c r="F396" s="373" t="s">
        <v>916</v>
      </c>
      <c r="G396" s="373"/>
      <c r="H396" s="373"/>
      <c r="I396" s="373"/>
    </row>
    <row r="397" spans="2:9">
      <c r="B397" s="373" t="s">
        <v>6104</v>
      </c>
      <c r="C397" s="373"/>
      <c r="D397" s="373" t="s">
        <v>7702</v>
      </c>
      <c r="E397" s="373" t="s">
        <v>5859</v>
      </c>
      <c r="F397" s="373" t="s">
        <v>917</v>
      </c>
      <c r="G397" s="373"/>
      <c r="H397" s="373"/>
      <c r="I397" s="373"/>
    </row>
    <row r="398" spans="2:9">
      <c r="B398" s="373" t="s">
        <v>3650</v>
      </c>
      <c r="C398" s="373"/>
      <c r="D398" s="373" t="s">
        <v>7702</v>
      </c>
      <c r="E398" s="373" t="s">
        <v>5859</v>
      </c>
      <c r="F398" s="373" t="s">
        <v>121</v>
      </c>
      <c r="G398" s="373"/>
      <c r="H398" s="373"/>
      <c r="I398" s="373"/>
    </row>
    <row r="399" spans="2:9">
      <c r="B399" s="373" t="s">
        <v>6105</v>
      </c>
      <c r="C399" s="373"/>
      <c r="D399" s="373" t="s">
        <v>7702</v>
      </c>
      <c r="E399" s="373" t="s">
        <v>5859</v>
      </c>
      <c r="F399" s="373" t="s">
        <v>927</v>
      </c>
      <c r="G399" s="373"/>
      <c r="H399" s="373"/>
      <c r="I399" s="373"/>
    </row>
    <row r="400" spans="2:9">
      <c r="B400" s="373" t="s">
        <v>6107</v>
      </c>
      <c r="C400" s="373"/>
      <c r="D400" s="373" t="s">
        <v>7702</v>
      </c>
      <c r="E400" s="373" t="s">
        <v>5859</v>
      </c>
      <c r="F400" s="373" t="s">
        <v>925</v>
      </c>
      <c r="G400" s="373"/>
      <c r="H400" s="373"/>
      <c r="I400" s="373"/>
    </row>
    <row r="401" spans="2:9">
      <c r="B401" s="373" t="s">
        <v>6109</v>
      </c>
      <c r="C401" s="373"/>
      <c r="D401" s="373" t="s">
        <v>7702</v>
      </c>
      <c r="E401" s="373" t="s">
        <v>5859</v>
      </c>
      <c r="F401" s="373" t="s">
        <v>1227</v>
      </c>
      <c r="G401" s="373"/>
      <c r="H401" s="373"/>
      <c r="I401" s="373"/>
    </row>
    <row r="402" spans="2:9">
      <c r="B402" s="373" t="s">
        <v>7251</v>
      </c>
      <c r="C402" s="373"/>
      <c r="D402" s="373" t="s">
        <v>7702</v>
      </c>
      <c r="E402" s="373" t="s">
        <v>5859</v>
      </c>
      <c r="F402" s="373" t="s">
        <v>1233</v>
      </c>
      <c r="G402" s="373"/>
      <c r="H402" s="373"/>
      <c r="I402" s="373"/>
    </row>
    <row r="403" spans="2:9">
      <c r="B403" s="373" t="s">
        <v>7252</v>
      </c>
      <c r="C403" s="373"/>
      <c r="D403" s="373" t="s">
        <v>7702</v>
      </c>
      <c r="E403" s="373" t="s">
        <v>5859</v>
      </c>
      <c r="F403" s="373" t="s">
        <v>1236</v>
      </c>
      <c r="G403" s="373"/>
      <c r="H403" s="373"/>
      <c r="I403" s="373"/>
    </row>
    <row r="404" spans="2:9">
      <c r="B404" s="373" t="s">
        <v>6110</v>
      </c>
      <c r="C404" s="373"/>
      <c r="D404" s="373" t="s">
        <v>7702</v>
      </c>
      <c r="E404" s="373" t="s">
        <v>5859</v>
      </c>
      <c r="F404" s="373" t="s">
        <v>1238</v>
      </c>
      <c r="G404" s="373"/>
      <c r="H404" s="373"/>
      <c r="I404" s="373"/>
    </row>
    <row r="405" spans="2:9">
      <c r="B405" s="373" t="s">
        <v>6111</v>
      </c>
      <c r="C405" s="373"/>
      <c r="D405" s="373" t="s">
        <v>7702</v>
      </c>
      <c r="E405" s="373" t="s">
        <v>5859</v>
      </c>
      <c r="F405" s="373" t="s">
        <v>1240</v>
      </c>
      <c r="G405" s="373"/>
      <c r="H405" s="373"/>
      <c r="I405" s="373"/>
    </row>
    <row r="406" spans="2:9">
      <c r="B406" s="373" t="s">
        <v>6111</v>
      </c>
      <c r="C406" s="373"/>
      <c r="D406" s="373" t="s">
        <v>7702</v>
      </c>
      <c r="E406" s="373" t="s">
        <v>5859</v>
      </c>
      <c r="F406" s="373" t="s">
        <v>5210</v>
      </c>
      <c r="G406" s="373"/>
      <c r="H406" s="373"/>
      <c r="I406" s="373"/>
    </row>
    <row r="407" spans="2:9">
      <c r="B407" s="373" t="s">
        <v>6113</v>
      </c>
      <c r="C407" s="373"/>
      <c r="D407" s="373" t="s">
        <v>7702</v>
      </c>
      <c r="E407" s="373" t="s">
        <v>5859</v>
      </c>
      <c r="F407" s="373" t="s">
        <v>1242</v>
      </c>
      <c r="G407" s="373"/>
      <c r="H407" s="373"/>
      <c r="I407" s="373"/>
    </row>
    <row r="408" spans="2:9">
      <c r="B408" s="373" t="s">
        <v>6113</v>
      </c>
      <c r="C408" s="373"/>
      <c r="D408" s="373" t="s">
        <v>7702</v>
      </c>
      <c r="E408" s="373" t="s">
        <v>5859</v>
      </c>
      <c r="F408" s="373" t="s">
        <v>2815</v>
      </c>
      <c r="G408" s="373"/>
      <c r="H408" s="373"/>
      <c r="I408" s="373"/>
    </row>
    <row r="409" spans="2:9">
      <c r="B409" s="373" t="s">
        <v>2162</v>
      </c>
      <c r="C409" s="373"/>
      <c r="D409" s="373" t="s">
        <v>7702</v>
      </c>
      <c r="E409" s="373" t="s">
        <v>5859</v>
      </c>
      <c r="F409" s="373" t="s">
        <v>972</v>
      </c>
      <c r="G409" s="373"/>
      <c r="H409" s="373"/>
      <c r="I409" s="373"/>
    </row>
    <row r="410" spans="2:9">
      <c r="B410" s="373" t="s">
        <v>6114</v>
      </c>
      <c r="C410" s="373"/>
      <c r="D410" s="373" t="s">
        <v>7702</v>
      </c>
      <c r="E410" s="373" t="s">
        <v>5859</v>
      </c>
      <c r="F410" s="373" t="s">
        <v>1250</v>
      </c>
      <c r="G410" s="373"/>
      <c r="H410" s="373"/>
      <c r="I410" s="373"/>
    </row>
    <row r="411" spans="2:9">
      <c r="B411" s="373" t="s">
        <v>6116</v>
      </c>
      <c r="C411" s="373"/>
      <c r="D411" s="373" t="s">
        <v>7702</v>
      </c>
      <c r="E411" s="373" t="s">
        <v>5859</v>
      </c>
      <c r="F411" s="373" t="s">
        <v>864</v>
      </c>
      <c r="G411" s="373"/>
      <c r="H411" s="373"/>
      <c r="I411" s="373"/>
    </row>
    <row r="412" spans="2:9">
      <c r="B412" s="373" t="s">
        <v>6117</v>
      </c>
      <c r="C412" s="373"/>
      <c r="D412" s="373" t="s">
        <v>7702</v>
      </c>
      <c r="E412" s="373" t="s">
        <v>5859</v>
      </c>
      <c r="F412" s="373" t="s">
        <v>1226</v>
      </c>
      <c r="G412" s="373"/>
      <c r="H412" s="373"/>
      <c r="I412" s="373"/>
    </row>
    <row r="413" spans="2:9">
      <c r="B413" s="373" t="s">
        <v>6118</v>
      </c>
      <c r="C413" s="373"/>
      <c r="D413" s="373" t="s">
        <v>7702</v>
      </c>
      <c r="E413" s="373" t="s">
        <v>5859</v>
      </c>
      <c r="F413" s="373" t="s">
        <v>1268</v>
      </c>
      <c r="G413" s="373"/>
      <c r="H413" s="373"/>
      <c r="I413" s="373"/>
    </row>
    <row r="414" spans="2:9">
      <c r="B414" s="373" t="s">
        <v>6079</v>
      </c>
      <c r="C414" s="373"/>
      <c r="D414" s="373" t="s">
        <v>7702</v>
      </c>
      <c r="E414" s="373" t="s">
        <v>5859</v>
      </c>
      <c r="F414" s="373" t="s">
        <v>1051</v>
      </c>
      <c r="G414" s="373"/>
      <c r="H414" s="373"/>
      <c r="I414" s="373"/>
    </row>
    <row r="415" spans="2:9">
      <c r="B415" s="373" t="s">
        <v>6079</v>
      </c>
      <c r="C415" s="373"/>
      <c r="D415" s="373" t="s">
        <v>7702</v>
      </c>
      <c r="E415" s="373" t="s">
        <v>5859</v>
      </c>
      <c r="F415" s="373" t="s">
        <v>816</v>
      </c>
      <c r="G415" s="373"/>
      <c r="H415" s="373"/>
      <c r="I415" s="373"/>
    </row>
    <row r="416" spans="2:9">
      <c r="B416" s="373" t="s">
        <v>4275</v>
      </c>
      <c r="C416" s="373"/>
      <c r="D416" s="373" t="s">
        <v>7702</v>
      </c>
      <c r="E416" s="373" t="s">
        <v>5859</v>
      </c>
      <c r="F416" s="373" t="s">
        <v>1021</v>
      </c>
      <c r="G416" s="373"/>
      <c r="H416" s="373"/>
      <c r="I416" s="373"/>
    </row>
    <row r="417" spans="2:9">
      <c r="B417" s="373" t="s">
        <v>6119</v>
      </c>
      <c r="C417" s="373"/>
      <c r="D417" s="373" t="s">
        <v>7702</v>
      </c>
      <c r="E417" s="373" t="s">
        <v>5859</v>
      </c>
      <c r="F417" s="373" t="s">
        <v>1285</v>
      </c>
      <c r="G417" s="373"/>
      <c r="H417" s="373"/>
      <c r="I417" s="373"/>
    </row>
    <row r="418" spans="2:9">
      <c r="B418" s="373" t="s">
        <v>6122</v>
      </c>
      <c r="C418" s="373"/>
      <c r="D418" s="373" t="s">
        <v>7702</v>
      </c>
      <c r="E418" s="373" t="s">
        <v>5859</v>
      </c>
      <c r="F418" s="373" t="s">
        <v>914</v>
      </c>
      <c r="G418" s="373"/>
      <c r="H418" s="373"/>
      <c r="I418" s="373"/>
    </row>
    <row r="419" spans="2:9">
      <c r="B419" s="373" t="s">
        <v>6122</v>
      </c>
      <c r="C419" s="373"/>
      <c r="D419" s="373" t="s">
        <v>7702</v>
      </c>
      <c r="E419" s="373" t="s">
        <v>5859</v>
      </c>
      <c r="F419" s="373" t="s">
        <v>4773</v>
      </c>
      <c r="G419" s="373"/>
      <c r="H419" s="373"/>
      <c r="I419" s="373"/>
    </row>
    <row r="420" spans="2:9">
      <c r="B420" s="373" t="s">
        <v>6122</v>
      </c>
      <c r="C420" s="373"/>
      <c r="D420" s="373" t="s">
        <v>7702</v>
      </c>
      <c r="E420" s="373" t="s">
        <v>5859</v>
      </c>
      <c r="F420" s="373" t="s">
        <v>1306</v>
      </c>
      <c r="G420" s="373"/>
      <c r="H420" s="373"/>
      <c r="I420" s="373"/>
    </row>
    <row r="421" spans="2:9">
      <c r="B421" s="373" t="s">
        <v>6122</v>
      </c>
      <c r="C421" s="373"/>
      <c r="D421" s="373" t="s">
        <v>7702</v>
      </c>
      <c r="E421" s="373" t="s">
        <v>5859</v>
      </c>
      <c r="F421" s="373" t="s">
        <v>1313</v>
      </c>
      <c r="G421" s="373"/>
      <c r="H421" s="373"/>
      <c r="I421" s="373"/>
    </row>
    <row r="422" spans="2:9">
      <c r="B422" s="373" t="s">
        <v>2654</v>
      </c>
      <c r="C422" s="373"/>
      <c r="D422" s="373" t="s">
        <v>7702</v>
      </c>
      <c r="E422" s="373" t="s">
        <v>5859</v>
      </c>
      <c r="F422" s="373" t="s">
        <v>1316</v>
      </c>
      <c r="G422" s="373"/>
      <c r="H422" s="373"/>
      <c r="I422" s="373"/>
    </row>
    <row r="423" spans="2:9">
      <c r="B423" s="373" t="s">
        <v>2654</v>
      </c>
      <c r="C423" s="373"/>
      <c r="D423" s="373" t="s">
        <v>7702</v>
      </c>
      <c r="E423" s="373" t="s">
        <v>5859</v>
      </c>
      <c r="F423" s="373" t="s">
        <v>2244</v>
      </c>
      <c r="G423" s="373"/>
      <c r="H423" s="373"/>
      <c r="I423" s="373"/>
    </row>
    <row r="424" spans="2:9">
      <c r="B424" s="373" t="s">
        <v>2654</v>
      </c>
      <c r="C424" s="373"/>
      <c r="D424" s="373" t="s">
        <v>7702</v>
      </c>
      <c r="E424" s="373" t="s">
        <v>5859</v>
      </c>
      <c r="F424" s="373" t="s">
        <v>214</v>
      </c>
      <c r="G424" s="373"/>
      <c r="H424" s="373"/>
      <c r="I424" s="373"/>
    </row>
    <row r="425" spans="2:9">
      <c r="B425" s="373" t="s">
        <v>2654</v>
      </c>
      <c r="C425" s="373"/>
      <c r="D425" s="373" t="s">
        <v>7702</v>
      </c>
      <c r="E425" s="373" t="s">
        <v>5859</v>
      </c>
      <c r="F425" s="373" t="s">
        <v>1320</v>
      </c>
      <c r="G425" s="373"/>
      <c r="H425" s="373"/>
      <c r="I425" s="373"/>
    </row>
    <row r="426" spans="2:9">
      <c r="B426" s="373" t="s">
        <v>6123</v>
      </c>
      <c r="C426" s="373"/>
      <c r="D426" s="373" t="s">
        <v>7702</v>
      </c>
      <c r="E426" s="373" t="s">
        <v>5859</v>
      </c>
      <c r="F426" s="373" t="s">
        <v>1277</v>
      </c>
      <c r="G426" s="373"/>
      <c r="H426" s="373"/>
      <c r="I426" s="373"/>
    </row>
    <row r="427" spans="2:9">
      <c r="B427" s="373" t="s">
        <v>6123</v>
      </c>
      <c r="C427" s="373"/>
      <c r="D427" s="373" t="s">
        <v>7702</v>
      </c>
      <c r="E427" s="373" t="s">
        <v>5859</v>
      </c>
      <c r="F427" s="373" t="s">
        <v>1335</v>
      </c>
      <c r="G427" s="373"/>
      <c r="H427" s="373"/>
      <c r="I427" s="373"/>
    </row>
    <row r="428" spans="2:9">
      <c r="B428" s="373" t="s">
        <v>6125</v>
      </c>
      <c r="C428" s="373"/>
      <c r="D428" s="373" t="s">
        <v>7702</v>
      </c>
      <c r="E428" s="373" t="s">
        <v>5859</v>
      </c>
      <c r="F428" s="373" t="s">
        <v>1337</v>
      </c>
      <c r="G428" s="373"/>
      <c r="H428" s="373"/>
      <c r="I428" s="373"/>
    </row>
    <row r="429" spans="2:9">
      <c r="B429" s="373" t="s">
        <v>6125</v>
      </c>
      <c r="C429" s="373"/>
      <c r="D429" s="373" t="s">
        <v>7702</v>
      </c>
      <c r="E429" s="373" t="s">
        <v>5859</v>
      </c>
      <c r="F429" s="373" t="s">
        <v>5211</v>
      </c>
      <c r="G429" s="373"/>
      <c r="H429" s="373"/>
      <c r="I429" s="373"/>
    </row>
    <row r="430" spans="2:9">
      <c r="B430" s="373" t="s">
        <v>6126</v>
      </c>
      <c r="C430" s="373"/>
      <c r="D430" s="373" t="s">
        <v>7702</v>
      </c>
      <c r="E430" s="373" t="s">
        <v>5859</v>
      </c>
      <c r="F430" s="373" t="s">
        <v>3774</v>
      </c>
      <c r="G430" s="373"/>
      <c r="H430" s="373"/>
      <c r="I430" s="373"/>
    </row>
    <row r="431" spans="2:9">
      <c r="B431" s="373" t="s">
        <v>5612</v>
      </c>
      <c r="C431" s="373"/>
      <c r="D431" s="373" t="s">
        <v>7702</v>
      </c>
      <c r="E431" s="373" t="s">
        <v>5859</v>
      </c>
      <c r="F431" s="373" t="s">
        <v>5202</v>
      </c>
      <c r="G431" s="373"/>
      <c r="H431" s="373"/>
      <c r="I431" s="373"/>
    </row>
    <row r="432" spans="2:9">
      <c r="B432" s="373" t="s">
        <v>211</v>
      </c>
      <c r="C432" s="373"/>
      <c r="D432" s="373" t="s">
        <v>7702</v>
      </c>
      <c r="E432" s="373" t="s">
        <v>5859</v>
      </c>
      <c r="F432" s="373" t="s">
        <v>2872</v>
      </c>
      <c r="G432" s="373"/>
      <c r="H432" s="373"/>
      <c r="I432" s="373"/>
    </row>
    <row r="433" spans="2:9">
      <c r="B433" s="373" t="s">
        <v>2273</v>
      </c>
      <c r="C433" s="373"/>
      <c r="D433" s="373" t="s">
        <v>7702</v>
      </c>
      <c r="E433" s="373" t="s">
        <v>5859</v>
      </c>
      <c r="F433" s="373" t="s">
        <v>44</v>
      </c>
      <c r="G433" s="373"/>
      <c r="H433" s="373"/>
      <c r="I433" s="373"/>
    </row>
    <row r="434" spans="2:9">
      <c r="B434" s="373" t="s">
        <v>2273</v>
      </c>
      <c r="C434" s="373"/>
      <c r="D434" s="373" t="s">
        <v>7702</v>
      </c>
      <c r="E434" s="373" t="s">
        <v>5859</v>
      </c>
      <c r="F434" s="373" t="s">
        <v>2191</v>
      </c>
      <c r="G434" s="373"/>
      <c r="H434" s="373"/>
      <c r="I434" s="373"/>
    </row>
    <row r="435" spans="2:9">
      <c r="B435" s="373" t="s">
        <v>2273</v>
      </c>
      <c r="C435" s="373"/>
      <c r="D435" s="373" t="s">
        <v>7702</v>
      </c>
      <c r="E435" s="373" t="s">
        <v>5859</v>
      </c>
      <c r="F435" s="373" t="s">
        <v>1571</v>
      </c>
      <c r="G435" s="373"/>
      <c r="H435" s="373"/>
      <c r="I435" s="373"/>
    </row>
    <row r="436" spans="2:9">
      <c r="B436" s="373" t="s">
        <v>2273</v>
      </c>
      <c r="C436" s="373"/>
      <c r="D436" s="373" t="s">
        <v>7702</v>
      </c>
      <c r="E436" s="373" t="s">
        <v>5859</v>
      </c>
      <c r="F436" s="373" t="s">
        <v>866</v>
      </c>
      <c r="G436" s="373"/>
      <c r="H436" s="373"/>
      <c r="I436" s="373"/>
    </row>
    <row r="437" spans="2:9">
      <c r="B437" s="373" t="s">
        <v>4581</v>
      </c>
      <c r="C437" s="373"/>
      <c r="D437" s="373" t="s">
        <v>7702</v>
      </c>
      <c r="E437" s="373" t="s">
        <v>5859</v>
      </c>
      <c r="F437" s="373" t="s">
        <v>3931</v>
      </c>
      <c r="G437" s="373"/>
      <c r="H437" s="373"/>
      <c r="I437" s="373"/>
    </row>
    <row r="438" spans="2:9">
      <c r="B438" s="373" t="s">
        <v>4581</v>
      </c>
      <c r="C438" s="373"/>
      <c r="D438" s="373" t="s">
        <v>7702</v>
      </c>
      <c r="E438" s="373" t="s">
        <v>5859</v>
      </c>
      <c r="F438" s="373" t="s">
        <v>1810</v>
      </c>
      <c r="G438" s="373"/>
      <c r="H438" s="373"/>
      <c r="I438" s="373"/>
    </row>
    <row r="439" spans="2:9">
      <c r="B439" s="373" t="s">
        <v>4581</v>
      </c>
      <c r="C439" s="373"/>
      <c r="D439" s="373" t="s">
        <v>7702</v>
      </c>
      <c r="E439" s="373" t="s">
        <v>5859</v>
      </c>
      <c r="F439" s="373" t="s">
        <v>4533</v>
      </c>
      <c r="G439" s="373"/>
      <c r="H439" s="373"/>
      <c r="I439" s="373"/>
    </row>
    <row r="440" spans="2:9">
      <c r="B440" s="373" t="s">
        <v>6127</v>
      </c>
      <c r="C440" s="373"/>
      <c r="D440" s="373" t="s">
        <v>7702</v>
      </c>
      <c r="E440" s="373" t="s">
        <v>5859</v>
      </c>
      <c r="F440" s="373" t="s">
        <v>486</v>
      </c>
      <c r="G440" s="373"/>
      <c r="H440" s="373"/>
      <c r="I440" s="373"/>
    </row>
    <row r="441" spans="2:9">
      <c r="B441" s="373" t="s">
        <v>6127</v>
      </c>
      <c r="C441" s="373"/>
      <c r="D441" s="373" t="s">
        <v>7702</v>
      </c>
      <c r="E441" s="373" t="s">
        <v>5859</v>
      </c>
      <c r="F441" s="373" t="s">
        <v>5910</v>
      </c>
      <c r="G441" s="373"/>
      <c r="H441" s="373"/>
      <c r="I441" s="373"/>
    </row>
    <row r="442" spans="2:9">
      <c r="B442" s="373" t="s">
        <v>6127</v>
      </c>
      <c r="C442" s="373"/>
      <c r="D442" s="373" t="s">
        <v>7702</v>
      </c>
      <c r="E442" s="373" t="s">
        <v>5859</v>
      </c>
      <c r="F442" s="373" t="s">
        <v>3185</v>
      </c>
      <c r="G442" s="373"/>
      <c r="H442" s="373"/>
      <c r="I442" s="373"/>
    </row>
    <row r="443" spans="2:9">
      <c r="B443" s="373" t="s">
        <v>6127</v>
      </c>
      <c r="C443" s="373"/>
      <c r="D443" s="373" t="s">
        <v>7702</v>
      </c>
      <c r="E443" s="373" t="s">
        <v>5859</v>
      </c>
      <c r="F443" s="373" t="s">
        <v>5207</v>
      </c>
      <c r="G443" s="373"/>
      <c r="H443" s="373"/>
      <c r="I443" s="373"/>
    </row>
    <row r="444" spans="2:9">
      <c r="B444" s="373" t="s">
        <v>6128</v>
      </c>
      <c r="C444" s="373"/>
      <c r="D444" s="373" t="s">
        <v>7702</v>
      </c>
      <c r="E444" s="373" t="s">
        <v>5859</v>
      </c>
      <c r="F444" s="373" t="s">
        <v>5208</v>
      </c>
      <c r="G444" s="373"/>
      <c r="H444" s="373"/>
      <c r="I444" s="373"/>
    </row>
    <row r="445" spans="2:9">
      <c r="B445" s="373" t="s">
        <v>6130</v>
      </c>
      <c r="C445" s="373"/>
      <c r="D445" s="373" t="s">
        <v>7702</v>
      </c>
      <c r="E445" s="373" t="s">
        <v>6129</v>
      </c>
      <c r="F445" s="373" t="s">
        <v>869</v>
      </c>
      <c r="G445" s="373"/>
      <c r="H445" s="373"/>
      <c r="I445" s="373"/>
    </row>
    <row r="446" spans="2:9">
      <c r="B446" s="373" t="s">
        <v>6132</v>
      </c>
      <c r="C446" s="373"/>
      <c r="D446" s="373" t="s">
        <v>7702</v>
      </c>
      <c r="E446" s="373" t="s">
        <v>6129</v>
      </c>
      <c r="F446" s="373" t="s">
        <v>872</v>
      </c>
      <c r="G446" s="373"/>
      <c r="H446" s="373"/>
      <c r="I446" s="373"/>
    </row>
    <row r="447" spans="2:9">
      <c r="B447" s="373" t="s">
        <v>5516</v>
      </c>
      <c r="C447" s="373"/>
      <c r="D447" s="373" t="s">
        <v>7702</v>
      </c>
      <c r="E447" s="373" t="s">
        <v>6129</v>
      </c>
      <c r="F447" s="373" t="s">
        <v>497</v>
      </c>
      <c r="G447" s="373"/>
      <c r="H447" s="373"/>
      <c r="I447" s="373"/>
    </row>
    <row r="448" spans="2:9">
      <c r="B448" s="373" t="s">
        <v>979</v>
      </c>
      <c r="C448" s="373"/>
      <c r="D448" s="373" t="s">
        <v>7702</v>
      </c>
      <c r="E448" s="373" t="s">
        <v>6129</v>
      </c>
      <c r="F448" s="373" t="s">
        <v>469</v>
      </c>
      <c r="G448" s="373"/>
      <c r="H448" s="373"/>
      <c r="I448" s="373"/>
    </row>
    <row r="449" spans="2:9">
      <c r="B449" s="373" t="s">
        <v>6133</v>
      </c>
      <c r="C449" s="373"/>
      <c r="D449" s="373" t="s">
        <v>7702</v>
      </c>
      <c r="E449" s="373" t="s">
        <v>6129</v>
      </c>
      <c r="F449" s="373" t="s">
        <v>857</v>
      </c>
      <c r="G449" s="373"/>
      <c r="H449" s="373"/>
      <c r="I449" s="373"/>
    </row>
    <row r="450" spans="2:9">
      <c r="B450" s="373" t="s">
        <v>3781</v>
      </c>
      <c r="C450" s="373"/>
      <c r="D450" s="373" t="s">
        <v>7702</v>
      </c>
      <c r="E450" s="373" t="s">
        <v>6129</v>
      </c>
      <c r="F450" s="373" t="s">
        <v>892</v>
      </c>
      <c r="G450" s="373"/>
      <c r="H450" s="373"/>
      <c r="I450" s="373"/>
    </row>
    <row r="451" spans="2:9">
      <c r="B451" s="373" t="s">
        <v>6134</v>
      </c>
      <c r="C451" s="373"/>
      <c r="D451" s="373" t="s">
        <v>7702</v>
      </c>
      <c r="E451" s="373" t="s">
        <v>6129</v>
      </c>
      <c r="F451" s="373" t="s">
        <v>895</v>
      </c>
      <c r="G451" s="373"/>
      <c r="H451" s="373"/>
      <c r="I451" s="373"/>
    </row>
    <row r="452" spans="2:9">
      <c r="B452" s="373" t="s">
        <v>4493</v>
      </c>
      <c r="C452" s="373"/>
      <c r="D452" s="373" t="s">
        <v>7702</v>
      </c>
      <c r="E452" s="373" t="s">
        <v>6129</v>
      </c>
      <c r="F452" s="373" t="s">
        <v>903</v>
      </c>
      <c r="G452" s="373"/>
      <c r="H452" s="373"/>
      <c r="I452" s="373"/>
    </row>
    <row r="453" spans="2:9">
      <c r="B453" s="373" t="s">
        <v>2367</v>
      </c>
      <c r="C453" s="373"/>
      <c r="D453" s="373" t="s">
        <v>7702</v>
      </c>
      <c r="E453" s="373" t="s">
        <v>6129</v>
      </c>
      <c r="F453" s="373" t="s">
        <v>904</v>
      </c>
      <c r="G453" s="373"/>
      <c r="H453" s="373"/>
      <c r="I453" s="373"/>
    </row>
    <row r="454" spans="2:9">
      <c r="B454" s="373" t="s">
        <v>1567</v>
      </c>
      <c r="C454" s="373"/>
      <c r="D454" s="373" t="s">
        <v>7702</v>
      </c>
      <c r="E454" s="373" t="s">
        <v>6129</v>
      </c>
      <c r="F454" s="373" t="s">
        <v>913</v>
      </c>
      <c r="G454" s="373"/>
      <c r="H454" s="373"/>
      <c r="I454" s="373"/>
    </row>
    <row r="455" spans="2:9">
      <c r="B455" s="373" t="s">
        <v>6136</v>
      </c>
      <c r="C455" s="373"/>
      <c r="D455" s="373" t="s">
        <v>7702</v>
      </c>
      <c r="E455" s="373" t="s">
        <v>6129</v>
      </c>
      <c r="F455" s="373" t="s">
        <v>916</v>
      </c>
      <c r="G455" s="373"/>
      <c r="H455" s="373"/>
      <c r="I455" s="373"/>
    </row>
    <row r="456" spans="2:9">
      <c r="B456" s="373" t="s">
        <v>964</v>
      </c>
      <c r="C456" s="373"/>
      <c r="D456" s="373" t="s">
        <v>7702</v>
      </c>
      <c r="E456" s="373" t="s">
        <v>6129</v>
      </c>
      <c r="F456" s="373" t="s">
        <v>917</v>
      </c>
      <c r="G456" s="373"/>
      <c r="H456" s="373"/>
      <c r="I456" s="373"/>
    </row>
    <row r="457" spans="2:9">
      <c r="B457" s="373" t="s">
        <v>4503</v>
      </c>
      <c r="C457" s="373"/>
      <c r="D457" s="373" t="s">
        <v>7702</v>
      </c>
      <c r="E457" s="373" t="s">
        <v>6129</v>
      </c>
      <c r="F457" s="373" t="s">
        <v>121</v>
      </c>
      <c r="G457" s="373"/>
      <c r="H457" s="373"/>
      <c r="I457" s="373"/>
    </row>
    <row r="458" spans="2:9">
      <c r="B458" s="373" t="s">
        <v>6137</v>
      </c>
      <c r="C458" s="373"/>
      <c r="D458" s="373" t="s">
        <v>7702</v>
      </c>
      <c r="E458" s="373" t="s">
        <v>6129</v>
      </c>
      <c r="F458" s="373" t="s">
        <v>927</v>
      </c>
      <c r="G458" s="373"/>
      <c r="H458" s="373"/>
      <c r="I458" s="373"/>
    </row>
    <row r="459" spans="2:9">
      <c r="B459" s="373" t="s">
        <v>6138</v>
      </c>
      <c r="C459" s="373"/>
      <c r="D459" s="373" t="s">
        <v>7702</v>
      </c>
      <c r="E459" s="373" t="s">
        <v>6129</v>
      </c>
      <c r="F459" s="373" t="s">
        <v>925</v>
      </c>
      <c r="G459" s="373"/>
      <c r="H459" s="373"/>
      <c r="I459" s="373"/>
    </row>
    <row r="460" spans="2:9">
      <c r="B460" s="373" t="s">
        <v>558</v>
      </c>
      <c r="C460" s="373"/>
      <c r="D460" s="373" t="s">
        <v>7702</v>
      </c>
      <c r="E460" s="373" t="s">
        <v>6129</v>
      </c>
      <c r="F460" s="373" t="s">
        <v>1227</v>
      </c>
      <c r="G460" s="373"/>
      <c r="H460" s="373"/>
      <c r="I460" s="373"/>
    </row>
    <row r="461" spans="2:9">
      <c r="B461" s="373" t="s">
        <v>6139</v>
      </c>
      <c r="C461" s="373"/>
      <c r="D461" s="373" t="s">
        <v>7702</v>
      </c>
      <c r="E461" s="373" t="s">
        <v>6129</v>
      </c>
      <c r="F461" s="373" t="s">
        <v>1233</v>
      </c>
      <c r="G461" s="373"/>
      <c r="H461" s="373"/>
      <c r="I461" s="373"/>
    </row>
    <row r="462" spans="2:9">
      <c r="B462" s="373" t="s">
        <v>6139</v>
      </c>
      <c r="C462" s="373"/>
      <c r="D462" s="373" t="s">
        <v>7702</v>
      </c>
      <c r="E462" s="373" t="s">
        <v>6129</v>
      </c>
      <c r="F462" s="373" t="s">
        <v>1236</v>
      </c>
      <c r="G462" s="373"/>
      <c r="H462" s="373"/>
      <c r="I462" s="373"/>
    </row>
    <row r="463" spans="2:9">
      <c r="B463" s="373" t="s">
        <v>6140</v>
      </c>
      <c r="C463" s="373"/>
      <c r="D463" s="373" t="s">
        <v>7702</v>
      </c>
      <c r="E463" s="373" t="s">
        <v>6129</v>
      </c>
      <c r="F463" s="373" t="s">
        <v>1238</v>
      </c>
      <c r="G463" s="373"/>
      <c r="H463" s="373"/>
      <c r="I463" s="373"/>
    </row>
    <row r="464" spans="2:9">
      <c r="B464" s="373" t="s">
        <v>4558</v>
      </c>
      <c r="C464" s="373"/>
      <c r="D464" s="373" t="s">
        <v>7702</v>
      </c>
      <c r="E464" s="373" t="s">
        <v>6129</v>
      </c>
      <c r="F464" s="373" t="s">
        <v>1240</v>
      </c>
      <c r="G464" s="373"/>
      <c r="H464" s="373"/>
      <c r="I464" s="373"/>
    </row>
    <row r="465" spans="2:9">
      <c r="B465" s="373" t="s">
        <v>6141</v>
      </c>
      <c r="C465" s="373"/>
      <c r="D465" s="373" t="s">
        <v>7702</v>
      </c>
      <c r="E465" s="373" t="s">
        <v>6129</v>
      </c>
      <c r="F465" s="373" t="s">
        <v>1242</v>
      </c>
      <c r="G465" s="373"/>
      <c r="H465" s="373"/>
      <c r="I465" s="373"/>
    </row>
    <row r="466" spans="2:9">
      <c r="B466" s="373" t="s">
        <v>6141</v>
      </c>
      <c r="C466" s="373"/>
      <c r="D466" s="373" t="s">
        <v>7702</v>
      </c>
      <c r="E466" s="373" t="s">
        <v>6129</v>
      </c>
      <c r="F466" s="373" t="s">
        <v>972</v>
      </c>
      <c r="G466" s="373"/>
      <c r="H466" s="373"/>
      <c r="I466" s="373"/>
    </row>
    <row r="467" spans="2:9">
      <c r="B467" s="373" t="s">
        <v>4457</v>
      </c>
      <c r="C467" s="373"/>
      <c r="D467" s="373" t="s">
        <v>7702</v>
      </c>
      <c r="E467" s="373" t="s">
        <v>6129</v>
      </c>
      <c r="F467" s="373" t="s">
        <v>1250</v>
      </c>
      <c r="G467" s="373"/>
      <c r="H467" s="373"/>
      <c r="I467" s="373"/>
    </row>
    <row r="468" spans="2:9">
      <c r="B468" s="373" t="s">
        <v>4457</v>
      </c>
      <c r="C468" s="373"/>
      <c r="D468" s="373" t="s">
        <v>7702</v>
      </c>
      <c r="E468" s="373" t="s">
        <v>6129</v>
      </c>
      <c r="F468" s="373" t="s">
        <v>864</v>
      </c>
      <c r="G468" s="373"/>
      <c r="H468" s="373"/>
      <c r="I468" s="373"/>
    </row>
    <row r="469" spans="2:9">
      <c r="B469" s="373" t="s">
        <v>1352</v>
      </c>
      <c r="C469" s="373"/>
      <c r="D469" s="373" t="s">
        <v>7702</v>
      </c>
      <c r="E469" s="373" t="s">
        <v>6129</v>
      </c>
      <c r="F469" s="373" t="s">
        <v>1226</v>
      </c>
      <c r="G469" s="373"/>
      <c r="H469" s="373"/>
      <c r="I469" s="373"/>
    </row>
    <row r="470" spans="2:9">
      <c r="B470" s="373" t="s">
        <v>1352</v>
      </c>
      <c r="C470" s="373"/>
      <c r="D470" s="373" t="s">
        <v>7702</v>
      </c>
      <c r="E470" s="373" t="s">
        <v>6129</v>
      </c>
      <c r="F470" s="373" t="s">
        <v>1268</v>
      </c>
      <c r="G470" s="373"/>
      <c r="H470" s="373"/>
      <c r="I470" s="373"/>
    </row>
    <row r="471" spans="2:9">
      <c r="B471" s="373" t="s">
        <v>6143</v>
      </c>
      <c r="C471" s="373"/>
      <c r="D471" s="373" t="s">
        <v>7702</v>
      </c>
      <c r="E471" s="373" t="s">
        <v>6129</v>
      </c>
      <c r="F471" s="373" t="s">
        <v>1051</v>
      </c>
      <c r="G471" s="373"/>
      <c r="H471" s="373"/>
      <c r="I471" s="373"/>
    </row>
    <row r="472" spans="2:9">
      <c r="B472" s="373" t="s">
        <v>6144</v>
      </c>
      <c r="C472" s="373"/>
      <c r="D472" s="373" t="s">
        <v>7702</v>
      </c>
      <c r="E472" s="373" t="s">
        <v>6129</v>
      </c>
      <c r="F472" s="373" t="s">
        <v>816</v>
      </c>
      <c r="G472" s="373"/>
      <c r="H472" s="373"/>
      <c r="I472" s="373"/>
    </row>
    <row r="473" spans="2:9">
      <c r="B473" s="373" t="s">
        <v>6144</v>
      </c>
      <c r="C473" s="373"/>
      <c r="D473" s="373" t="s">
        <v>7702</v>
      </c>
      <c r="E473" s="373" t="s">
        <v>6129</v>
      </c>
      <c r="F473" s="373" t="s">
        <v>5920</v>
      </c>
      <c r="G473" s="373"/>
      <c r="H473" s="373"/>
      <c r="I473" s="373"/>
    </row>
    <row r="474" spans="2:9">
      <c r="B474" s="373" t="s">
        <v>6144</v>
      </c>
      <c r="C474" s="373"/>
      <c r="D474" s="373" t="s">
        <v>7702</v>
      </c>
      <c r="E474" s="373" t="s">
        <v>6129</v>
      </c>
      <c r="F474" s="373" t="s">
        <v>1021</v>
      </c>
      <c r="G474" s="373"/>
      <c r="H474" s="373"/>
      <c r="I474" s="373"/>
    </row>
    <row r="475" spans="2:9">
      <c r="B475" s="373" t="s">
        <v>6144</v>
      </c>
      <c r="C475" s="373"/>
      <c r="D475" s="373" t="s">
        <v>7702</v>
      </c>
      <c r="E475" s="373" t="s">
        <v>6129</v>
      </c>
      <c r="F475" s="373" t="s">
        <v>1285</v>
      </c>
      <c r="G475" s="373"/>
      <c r="H475" s="373"/>
      <c r="I475" s="373"/>
    </row>
    <row r="476" spans="2:9">
      <c r="B476" s="373" t="s">
        <v>6146</v>
      </c>
      <c r="C476" s="373"/>
      <c r="D476" s="373" t="s">
        <v>7702</v>
      </c>
      <c r="E476" s="373" t="s">
        <v>6129</v>
      </c>
      <c r="F476" s="373" t="s">
        <v>914</v>
      </c>
      <c r="G476" s="373"/>
      <c r="H476" s="373"/>
      <c r="I476" s="373"/>
    </row>
    <row r="477" spans="2:9">
      <c r="B477" s="373" t="s">
        <v>6146</v>
      </c>
      <c r="C477" s="373"/>
      <c r="D477" s="373" t="s">
        <v>7702</v>
      </c>
      <c r="E477" s="373" t="s">
        <v>6129</v>
      </c>
      <c r="F477" s="373" t="s">
        <v>3613</v>
      </c>
      <c r="G477" s="373"/>
      <c r="H477" s="373"/>
      <c r="I477" s="373"/>
    </row>
    <row r="478" spans="2:9">
      <c r="B478" s="373" t="s">
        <v>6146</v>
      </c>
      <c r="C478" s="373"/>
      <c r="D478" s="373" t="s">
        <v>7702</v>
      </c>
      <c r="E478" s="373" t="s">
        <v>6129</v>
      </c>
      <c r="F478" s="373" t="s">
        <v>1306</v>
      </c>
      <c r="G478" s="373"/>
      <c r="H478" s="373"/>
      <c r="I478" s="373"/>
    </row>
    <row r="479" spans="2:9">
      <c r="B479" s="373" t="s">
        <v>6146</v>
      </c>
      <c r="C479" s="373"/>
      <c r="D479" s="373" t="s">
        <v>7702</v>
      </c>
      <c r="E479" s="373" t="s">
        <v>6129</v>
      </c>
      <c r="F479" s="373" t="s">
        <v>1313</v>
      </c>
      <c r="G479" s="373"/>
      <c r="H479" s="373"/>
      <c r="I479" s="373"/>
    </row>
    <row r="480" spans="2:9">
      <c r="B480" s="373" t="s">
        <v>1102</v>
      </c>
      <c r="C480" s="373"/>
      <c r="D480" s="373" t="s">
        <v>7702</v>
      </c>
      <c r="E480" s="373" t="s">
        <v>6129</v>
      </c>
      <c r="F480" s="373" t="s">
        <v>1316</v>
      </c>
      <c r="G480" s="373"/>
      <c r="H480" s="373"/>
      <c r="I480" s="373"/>
    </row>
    <row r="481" spans="2:9">
      <c r="B481" s="373" t="s">
        <v>1102</v>
      </c>
      <c r="C481" s="373"/>
      <c r="D481" s="373" t="s">
        <v>7702</v>
      </c>
      <c r="E481" s="373" t="s">
        <v>6129</v>
      </c>
      <c r="F481" s="373" t="s">
        <v>214</v>
      </c>
      <c r="G481" s="373"/>
      <c r="H481" s="373"/>
      <c r="I481" s="373"/>
    </row>
    <row r="482" spans="2:9">
      <c r="B482" s="373" t="s">
        <v>6147</v>
      </c>
      <c r="C482" s="373"/>
      <c r="D482" s="373" t="s">
        <v>7702</v>
      </c>
      <c r="E482" s="373" t="s">
        <v>6129</v>
      </c>
      <c r="F482" s="373" t="s">
        <v>1320</v>
      </c>
      <c r="G482" s="373"/>
      <c r="H482" s="373"/>
      <c r="I482" s="373"/>
    </row>
    <row r="483" spans="2:9">
      <c r="B483" s="373" t="s">
        <v>6148</v>
      </c>
      <c r="C483" s="373"/>
      <c r="D483" s="373" t="s">
        <v>7702</v>
      </c>
      <c r="E483" s="373" t="s">
        <v>6129</v>
      </c>
      <c r="F483" s="373" t="s">
        <v>1277</v>
      </c>
      <c r="G483" s="373"/>
      <c r="H483" s="373"/>
      <c r="I483" s="373"/>
    </row>
    <row r="484" spans="2:9">
      <c r="B484" s="373" t="s">
        <v>6148</v>
      </c>
      <c r="C484" s="373"/>
      <c r="D484" s="373" t="s">
        <v>7702</v>
      </c>
      <c r="E484" s="373" t="s">
        <v>6129</v>
      </c>
      <c r="F484" s="373" t="s">
        <v>5887</v>
      </c>
      <c r="G484" s="373"/>
      <c r="H484" s="373"/>
      <c r="I484" s="373"/>
    </row>
    <row r="485" spans="2:9">
      <c r="B485" s="373" t="s">
        <v>6148</v>
      </c>
      <c r="C485" s="373"/>
      <c r="D485" s="373" t="s">
        <v>7702</v>
      </c>
      <c r="E485" s="373" t="s">
        <v>6129</v>
      </c>
      <c r="F485" s="373" t="s">
        <v>1335</v>
      </c>
      <c r="G485" s="373"/>
      <c r="H485" s="373"/>
      <c r="I485" s="373"/>
    </row>
    <row r="486" spans="2:9">
      <c r="B486" s="373" t="s">
        <v>6148</v>
      </c>
      <c r="C486" s="373"/>
      <c r="D486" s="373" t="s">
        <v>7702</v>
      </c>
      <c r="E486" s="373" t="s">
        <v>6129</v>
      </c>
      <c r="F486" s="373" t="s">
        <v>1337</v>
      </c>
      <c r="G486" s="373"/>
      <c r="H486" s="373"/>
      <c r="I486" s="373"/>
    </row>
    <row r="487" spans="2:9">
      <c r="B487" s="373" t="s">
        <v>1013</v>
      </c>
      <c r="C487" s="373"/>
      <c r="D487" s="373" t="s">
        <v>7702</v>
      </c>
      <c r="E487" s="373" t="s">
        <v>6129</v>
      </c>
      <c r="F487" s="373" t="s">
        <v>3774</v>
      </c>
      <c r="G487" s="373"/>
      <c r="H487" s="373"/>
      <c r="I487" s="373"/>
    </row>
    <row r="488" spans="2:9">
      <c r="B488" s="373" t="s">
        <v>6020</v>
      </c>
      <c r="C488" s="373"/>
      <c r="D488" s="373" t="s">
        <v>7702</v>
      </c>
      <c r="E488" s="373" t="s">
        <v>6129</v>
      </c>
      <c r="F488" s="373" t="s">
        <v>5202</v>
      </c>
      <c r="G488" s="373"/>
      <c r="H488" s="373"/>
      <c r="I488" s="373"/>
    </row>
    <row r="489" spans="2:9">
      <c r="B489" s="373" t="s">
        <v>6020</v>
      </c>
      <c r="C489" s="373"/>
      <c r="D489" s="373" t="s">
        <v>7702</v>
      </c>
      <c r="E489" s="373" t="s">
        <v>6129</v>
      </c>
      <c r="F489" s="373" t="s">
        <v>2872</v>
      </c>
      <c r="G489" s="373"/>
      <c r="H489" s="373"/>
      <c r="I489" s="373"/>
    </row>
    <row r="490" spans="2:9">
      <c r="B490" s="373" t="s">
        <v>6020</v>
      </c>
      <c r="C490" s="373"/>
      <c r="D490" s="373" t="s">
        <v>7702</v>
      </c>
      <c r="E490" s="373" t="s">
        <v>6129</v>
      </c>
      <c r="F490" s="373" t="s">
        <v>5890</v>
      </c>
      <c r="G490" s="373"/>
      <c r="H490" s="373"/>
      <c r="I490" s="373"/>
    </row>
    <row r="491" spans="2:9">
      <c r="B491" s="373" t="s">
        <v>6020</v>
      </c>
      <c r="C491" s="373"/>
      <c r="D491" s="373" t="s">
        <v>7702</v>
      </c>
      <c r="E491" s="373" t="s">
        <v>6129</v>
      </c>
      <c r="F491" s="373" t="s">
        <v>44</v>
      </c>
      <c r="G491" s="373"/>
      <c r="H491" s="373"/>
      <c r="I491" s="373"/>
    </row>
    <row r="492" spans="2:9">
      <c r="B492" s="373" t="s">
        <v>4654</v>
      </c>
      <c r="C492" s="373"/>
      <c r="D492" s="373" t="s">
        <v>7702</v>
      </c>
      <c r="E492" s="373" t="s">
        <v>6129</v>
      </c>
      <c r="F492" s="373" t="s">
        <v>1571</v>
      </c>
      <c r="G492" s="373"/>
      <c r="H492" s="373"/>
      <c r="I492" s="373"/>
    </row>
    <row r="493" spans="2:9">
      <c r="B493" s="373" t="s">
        <v>6149</v>
      </c>
      <c r="C493" s="373"/>
      <c r="D493" s="373" t="s">
        <v>7702</v>
      </c>
      <c r="E493" s="373" t="s">
        <v>6129</v>
      </c>
      <c r="F493" s="373" t="s">
        <v>866</v>
      </c>
      <c r="G493" s="373"/>
      <c r="H493" s="373"/>
      <c r="I493" s="373"/>
    </row>
    <row r="494" spans="2:9">
      <c r="B494" s="373" t="s">
        <v>3373</v>
      </c>
      <c r="C494" s="373"/>
      <c r="D494" s="373" t="s">
        <v>7702</v>
      </c>
      <c r="E494" s="373" t="s">
        <v>6129</v>
      </c>
      <c r="F494" s="373" t="s">
        <v>3931</v>
      </c>
      <c r="G494" s="373"/>
      <c r="H494" s="373"/>
      <c r="I494" s="373"/>
    </row>
    <row r="495" spans="2:9">
      <c r="B495" s="373" t="s">
        <v>3444</v>
      </c>
      <c r="C495" s="373"/>
      <c r="D495" s="373" t="s">
        <v>7702</v>
      </c>
      <c r="E495" s="373" t="s">
        <v>6129</v>
      </c>
      <c r="F495" s="373" t="s">
        <v>4533</v>
      </c>
      <c r="G495" s="373"/>
      <c r="H495" s="373"/>
      <c r="I495" s="373"/>
    </row>
    <row r="496" spans="2:9">
      <c r="B496" s="373" t="s">
        <v>2520</v>
      </c>
      <c r="C496" s="373"/>
      <c r="D496" s="373" t="s">
        <v>7702</v>
      </c>
      <c r="E496" s="373" t="s">
        <v>6129</v>
      </c>
      <c r="F496" s="373" t="s">
        <v>486</v>
      </c>
      <c r="G496" s="373"/>
      <c r="H496" s="373"/>
      <c r="I496" s="373"/>
    </row>
    <row r="497" spans="2:9">
      <c r="B497" s="373" t="s">
        <v>2520</v>
      </c>
      <c r="C497" s="373"/>
      <c r="D497" s="373" t="s">
        <v>7702</v>
      </c>
      <c r="E497" s="373" t="s">
        <v>6129</v>
      </c>
      <c r="F497" s="373" t="s">
        <v>3185</v>
      </c>
      <c r="G497" s="373"/>
      <c r="H497" s="373"/>
      <c r="I497" s="373"/>
    </row>
    <row r="498" spans="2:9">
      <c r="B498" s="373" t="s">
        <v>6151</v>
      </c>
      <c r="C498" s="373"/>
      <c r="D498" s="373" t="s">
        <v>7702</v>
      </c>
      <c r="E498" s="373" t="s">
        <v>6129</v>
      </c>
      <c r="F498" s="373" t="s">
        <v>5207</v>
      </c>
      <c r="G498" s="373"/>
      <c r="H498" s="373"/>
      <c r="I498" s="373"/>
    </row>
    <row r="499" spans="2:9">
      <c r="B499" s="373" t="s">
        <v>586</v>
      </c>
      <c r="C499" s="373"/>
      <c r="D499" s="373" t="s">
        <v>7702</v>
      </c>
      <c r="E499" s="373" t="s">
        <v>6129</v>
      </c>
      <c r="F499" s="373" t="s">
        <v>5208</v>
      </c>
      <c r="G499" s="373"/>
      <c r="H499" s="373"/>
      <c r="I499" s="373"/>
    </row>
    <row r="500" spans="2:9">
      <c r="B500" s="373" t="s">
        <v>843</v>
      </c>
      <c r="C500" s="373"/>
      <c r="D500" s="373" t="s">
        <v>7702</v>
      </c>
      <c r="E500" s="373" t="s">
        <v>6129</v>
      </c>
      <c r="F500" s="373" t="s">
        <v>5210</v>
      </c>
      <c r="G500" s="373"/>
      <c r="H500" s="373"/>
      <c r="I500" s="373"/>
    </row>
    <row r="501" spans="2:9">
      <c r="B501" s="373" t="s">
        <v>843</v>
      </c>
      <c r="C501" s="373"/>
      <c r="D501" s="373" t="s">
        <v>7702</v>
      </c>
      <c r="E501" s="373" t="s">
        <v>6129</v>
      </c>
      <c r="F501" s="373" t="s">
        <v>5877</v>
      </c>
      <c r="G501" s="373"/>
      <c r="H501" s="373"/>
      <c r="I501" s="373"/>
    </row>
    <row r="502" spans="2:9">
      <c r="B502" s="373" t="s">
        <v>843</v>
      </c>
      <c r="C502" s="373"/>
      <c r="D502" s="373" t="s">
        <v>7702</v>
      </c>
      <c r="E502" s="373" t="s">
        <v>6129</v>
      </c>
      <c r="F502" s="373" t="s">
        <v>2815</v>
      </c>
      <c r="G502" s="373"/>
      <c r="H502" s="373"/>
      <c r="I502" s="373"/>
    </row>
    <row r="503" spans="2:9">
      <c r="B503" s="373" t="s">
        <v>843</v>
      </c>
      <c r="C503" s="373"/>
      <c r="D503" s="373" t="s">
        <v>7702</v>
      </c>
      <c r="E503" s="373" t="s">
        <v>6129</v>
      </c>
      <c r="F503" s="373" t="s">
        <v>4773</v>
      </c>
      <c r="G503" s="373"/>
      <c r="H503" s="373"/>
      <c r="I503" s="373"/>
    </row>
    <row r="504" spans="2:9">
      <c r="B504" s="373" t="s">
        <v>2492</v>
      </c>
      <c r="C504" s="373"/>
      <c r="D504" s="373" t="s">
        <v>7702</v>
      </c>
      <c r="E504" s="373" t="s">
        <v>6129</v>
      </c>
      <c r="F504" s="373" t="s">
        <v>2244</v>
      </c>
      <c r="G504" s="373"/>
      <c r="H504" s="373"/>
      <c r="I504" s="373"/>
    </row>
    <row r="505" spans="2:9">
      <c r="B505" s="373" t="s">
        <v>2492</v>
      </c>
      <c r="C505" s="373"/>
      <c r="D505" s="373" t="s">
        <v>7702</v>
      </c>
      <c r="E505" s="373" t="s">
        <v>6129</v>
      </c>
      <c r="F505" s="373" t="s">
        <v>2222</v>
      </c>
      <c r="G505" s="373"/>
      <c r="H505" s="373"/>
      <c r="I505" s="373"/>
    </row>
    <row r="506" spans="2:9">
      <c r="B506" s="373" t="s">
        <v>2492</v>
      </c>
      <c r="C506" s="373"/>
      <c r="D506" s="373" t="s">
        <v>7702</v>
      </c>
      <c r="E506" s="373" t="s">
        <v>6129</v>
      </c>
      <c r="F506" s="373" t="s">
        <v>5211</v>
      </c>
      <c r="G506" s="373"/>
      <c r="H506" s="373"/>
      <c r="I506" s="373"/>
    </row>
    <row r="507" spans="2:9">
      <c r="B507" s="373" t="s">
        <v>2492</v>
      </c>
      <c r="C507" s="373"/>
      <c r="D507" s="373" t="s">
        <v>7702</v>
      </c>
      <c r="E507" s="373" t="s">
        <v>6129</v>
      </c>
      <c r="F507" s="373" t="s">
        <v>2191</v>
      </c>
      <c r="G507" s="373"/>
      <c r="H507" s="373"/>
      <c r="I507" s="373"/>
    </row>
    <row r="508" spans="2:9">
      <c r="B508" s="373" t="s">
        <v>3356</v>
      </c>
      <c r="C508" s="373"/>
      <c r="D508" s="373" t="s">
        <v>7702</v>
      </c>
      <c r="E508" s="373" t="s">
        <v>6129</v>
      </c>
      <c r="F508" s="373" t="s">
        <v>1810</v>
      </c>
      <c r="G508" s="373"/>
      <c r="H508" s="373"/>
      <c r="I508" s="373"/>
    </row>
    <row r="509" spans="2:9">
      <c r="B509" s="373" t="s">
        <v>6152</v>
      </c>
      <c r="C509" s="373"/>
      <c r="D509" s="373" t="s">
        <v>7702</v>
      </c>
      <c r="E509" s="373" t="s">
        <v>6129</v>
      </c>
      <c r="F509" s="373" t="s">
        <v>5910</v>
      </c>
      <c r="G509" s="373"/>
      <c r="H509" s="373"/>
      <c r="I509" s="373"/>
    </row>
    <row r="510" spans="2:9">
      <c r="B510" s="373" t="s">
        <v>6152</v>
      </c>
      <c r="C510" s="373"/>
      <c r="D510" s="373" t="s">
        <v>7702</v>
      </c>
      <c r="E510" s="373" t="s">
        <v>6129</v>
      </c>
      <c r="F510" s="373" t="s">
        <v>5892</v>
      </c>
      <c r="G510" s="373"/>
      <c r="H510" s="373"/>
      <c r="I510" s="373"/>
    </row>
    <row r="511" spans="2:9">
      <c r="B511" s="373" t="s">
        <v>6152</v>
      </c>
      <c r="C511" s="373"/>
      <c r="D511" s="373" t="s">
        <v>7702</v>
      </c>
      <c r="E511" s="373" t="s">
        <v>6129</v>
      </c>
      <c r="F511" s="373" t="s">
        <v>680</v>
      </c>
      <c r="G511" s="373"/>
      <c r="H511" s="373"/>
      <c r="I511" s="373"/>
    </row>
    <row r="512" spans="2:9">
      <c r="B512" s="373" t="s">
        <v>6152</v>
      </c>
      <c r="C512" s="373"/>
      <c r="D512" s="373" t="s">
        <v>7702</v>
      </c>
      <c r="E512" s="373" t="s">
        <v>6129</v>
      </c>
      <c r="F512" s="373" t="s">
        <v>5913</v>
      </c>
      <c r="G512" s="373"/>
      <c r="H512" s="373"/>
      <c r="I512" s="373"/>
    </row>
    <row r="513" spans="2:9">
      <c r="B513" s="373" t="s">
        <v>6153</v>
      </c>
      <c r="C513" s="373"/>
      <c r="D513" s="373" t="s">
        <v>7702</v>
      </c>
      <c r="E513" s="373" t="s">
        <v>6129</v>
      </c>
      <c r="F513" s="373" t="s">
        <v>2369</v>
      </c>
      <c r="G513" s="373"/>
      <c r="H513" s="373"/>
      <c r="I513" s="373"/>
    </row>
    <row r="514" spans="2:9">
      <c r="B514" s="373" t="s">
        <v>6153</v>
      </c>
      <c r="C514" s="373"/>
      <c r="D514" s="373" t="s">
        <v>7702</v>
      </c>
      <c r="E514" s="373" t="s">
        <v>6129</v>
      </c>
      <c r="F514" s="373" t="s">
        <v>5896</v>
      </c>
      <c r="G514" s="373"/>
      <c r="H514" s="373"/>
      <c r="I514" s="373"/>
    </row>
    <row r="515" spans="2:9">
      <c r="B515" s="373" t="s">
        <v>6153</v>
      </c>
      <c r="C515" s="373"/>
      <c r="D515" s="373" t="s">
        <v>7702</v>
      </c>
      <c r="E515" s="373" t="s">
        <v>6129</v>
      </c>
      <c r="F515" s="373" t="s">
        <v>5915</v>
      </c>
      <c r="G515" s="373"/>
      <c r="H515" s="373"/>
      <c r="I515" s="373"/>
    </row>
    <row r="516" spans="2:9">
      <c r="B516" s="373" t="s">
        <v>6153</v>
      </c>
      <c r="C516" s="373"/>
      <c r="D516" s="373" t="s">
        <v>7702</v>
      </c>
      <c r="E516" s="373" t="s">
        <v>6129</v>
      </c>
      <c r="F516" s="373" t="s">
        <v>2604</v>
      </c>
      <c r="G516" s="373"/>
      <c r="H516" s="373"/>
      <c r="I516" s="373"/>
    </row>
    <row r="517" spans="2:9">
      <c r="B517" s="373" t="s">
        <v>6154</v>
      </c>
      <c r="C517" s="373"/>
      <c r="D517" s="373" t="s">
        <v>7702</v>
      </c>
      <c r="E517" s="373" t="s">
        <v>6129</v>
      </c>
      <c r="F517" s="373" t="s">
        <v>5916</v>
      </c>
      <c r="G517" s="373"/>
      <c r="H517" s="373"/>
      <c r="I517" s="373"/>
    </row>
    <row r="518" spans="2:9">
      <c r="B518" s="373" t="s">
        <v>5345</v>
      </c>
      <c r="C518" s="373"/>
      <c r="D518" s="373" t="s">
        <v>7702</v>
      </c>
      <c r="E518" s="373" t="s">
        <v>6129</v>
      </c>
      <c r="F518" s="373" t="s">
        <v>5919</v>
      </c>
      <c r="G518" s="373"/>
      <c r="H518" s="373"/>
      <c r="I518" s="373"/>
    </row>
    <row r="519" spans="2:9">
      <c r="B519" s="373" t="s">
        <v>6155</v>
      </c>
      <c r="C519" s="373"/>
      <c r="D519" s="373" t="s">
        <v>7702</v>
      </c>
      <c r="E519" s="373" t="s">
        <v>3724</v>
      </c>
      <c r="F519" s="373" t="s">
        <v>869</v>
      </c>
      <c r="G519" s="373"/>
      <c r="H519" s="373"/>
      <c r="I519" s="373"/>
    </row>
    <row r="520" spans="2:9">
      <c r="B520" s="373" t="s">
        <v>5615</v>
      </c>
      <c r="C520" s="373"/>
      <c r="D520" s="373" t="s">
        <v>7702</v>
      </c>
      <c r="E520" s="373" t="s">
        <v>3724</v>
      </c>
      <c r="F520" s="373" t="s">
        <v>872</v>
      </c>
      <c r="G520" s="373"/>
      <c r="H520" s="373"/>
      <c r="I520" s="373"/>
    </row>
    <row r="521" spans="2:9">
      <c r="B521" s="373" t="s">
        <v>6157</v>
      </c>
      <c r="C521" s="373"/>
      <c r="D521" s="373" t="s">
        <v>7702</v>
      </c>
      <c r="E521" s="373" t="s">
        <v>3724</v>
      </c>
      <c r="F521" s="373" t="s">
        <v>497</v>
      </c>
      <c r="G521" s="373"/>
      <c r="H521" s="373"/>
      <c r="I521" s="373"/>
    </row>
    <row r="522" spans="2:9">
      <c r="B522" s="373" t="s">
        <v>1578</v>
      </c>
      <c r="C522" s="373"/>
      <c r="D522" s="373" t="s">
        <v>7702</v>
      </c>
      <c r="E522" s="373" t="s">
        <v>3724</v>
      </c>
      <c r="F522" s="373" t="s">
        <v>469</v>
      </c>
      <c r="G522" s="373"/>
      <c r="H522" s="373"/>
      <c r="I522" s="373"/>
    </row>
    <row r="523" spans="2:9">
      <c r="B523" s="373" t="s">
        <v>745</v>
      </c>
      <c r="C523" s="373"/>
      <c r="D523" s="373" t="s">
        <v>7702</v>
      </c>
      <c r="E523" s="373" t="s">
        <v>3724</v>
      </c>
      <c r="F523" s="373" t="s">
        <v>857</v>
      </c>
      <c r="G523" s="373"/>
      <c r="H523" s="373"/>
      <c r="I523" s="373"/>
    </row>
    <row r="524" spans="2:9">
      <c r="B524" s="373" t="s">
        <v>2379</v>
      </c>
      <c r="C524" s="373"/>
      <c r="D524" s="373" t="s">
        <v>7702</v>
      </c>
      <c r="E524" s="373" t="s">
        <v>3724</v>
      </c>
      <c r="F524" s="373" t="s">
        <v>892</v>
      </c>
      <c r="G524" s="373"/>
      <c r="H524" s="373"/>
      <c r="I524" s="373"/>
    </row>
    <row r="525" spans="2:9">
      <c r="B525" s="373" t="s">
        <v>6158</v>
      </c>
      <c r="C525" s="373"/>
      <c r="D525" s="373" t="s">
        <v>7702</v>
      </c>
      <c r="E525" s="373" t="s">
        <v>3724</v>
      </c>
      <c r="F525" s="373" t="s">
        <v>895</v>
      </c>
      <c r="G525" s="373"/>
      <c r="H525" s="373"/>
      <c r="I525" s="373"/>
    </row>
    <row r="526" spans="2:9">
      <c r="B526" s="373" t="s">
        <v>4865</v>
      </c>
      <c r="C526" s="373"/>
      <c r="D526" s="373" t="s">
        <v>7702</v>
      </c>
      <c r="E526" s="373" t="s">
        <v>3724</v>
      </c>
      <c r="F526" s="373" t="s">
        <v>903</v>
      </c>
      <c r="G526" s="373"/>
      <c r="H526" s="373"/>
      <c r="I526" s="373"/>
    </row>
    <row r="527" spans="2:9">
      <c r="B527" s="373" t="s">
        <v>2331</v>
      </c>
      <c r="C527" s="373"/>
      <c r="D527" s="373" t="s">
        <v>7702</v>
      </c>
      <c r="E527" s="373" t="s">
        <v>3724</v>
      </c>
      <c r="F527" s="373" t="s">
        <v>904</v>
      </c>
      <c r="G527" s="373"/>
      <c r="H527" s="373"/>
      <c r="I527" s="373"/>
    </row>
    <row r="528" spans="2:9">
      <c r="B528" s="373" t="s">
        <v>6159</v>
      </c>
      <c r="C528" s="373"/>
      <c r="D528" s="373" t="s">
        <v>7702</v>
      </c>
      <c r="E528" s="373" t="s">
        <v>3724</v>
      </c>
      <c r="F528" s="373" t="s">
        <v>913</v>
      </c>
      <c r="G528" s="373"/>
      <c r="H528" s="373"/>
      <c r="I528" s="373"/>
    </row>
    <row r="529" spans="2:9">
      <c r="B529" s="373" t="s">
        <v>6160</v>
      </c>
      <c r="C529" s="373"/>
      <c r="D529" s="373" t="s">
        <v>7702</v>
      </c>
      <c r="E529" s="373" t="s">
        <v>3724</v>
      </c>
      <c r="F529" s="373" t="s">
        <v>916</v>
      </c>
      <c r="G529" s="373"/>
      <c r="H529" s="373"/>
      <c r="I529" s="373"/>
    </row>
    <row r="530" spans="2:9">
      <c r="B530" s="373" t="s">
        <v>6161</v>
      </c>
      <c r="C530" s="373"/>
      <c r="D530" s="373" t="s">
        <v>7702</v>
      </c>
      <c r="E530" s="373" t="s">
        <v>3724</v>
      </c>
      <c r="F530" s="373" t="s">
        <v>917</v>
      </c>
      <c r="G530" s="373"/>
      <c r="H530" s="373"/>
      <c r="I530" s="373"/>
    </row>
    <row r="531" spans="2:9">
      <c r="B531" s="373" t="s">
        <v>4935</v>
      </c>
      <c r="C531" s="373"/>
      <c r="D531" s="373" t="s">
        <v>7702</v>
      </c>
      <c r="E531" s="373" t="s">
        <v>3724</v>
      </c>
      <c r="F531" s="373" t="s">
        <v>121</v>
      </c>
      <c r="G531" s="373"/>
      <c r="H531" s="373"/>
      <c r="I531" s="373"/>
    </row>
    <row r="532" spans="2:9">
      <c r="B532" s="373" t="s">
        <v>1898</v>
      </c>
      <c r="C532" s="373"/>
      <c r="D532" s="373" t="s">
        <v>7702</v>
      </c>
      <c r="E532" s="373" t="s">
        <v>3724</v>
      </c>
      <c r="F532" s="373" t="s">
        <v>927</v>
      </c>
      <c r="G532" s="373"/>
      <c r="H532" s="373"/>
      <c r="I532" s="373"/>
    </row>
    <row r="533" spans="2:9">
      <c r="B533" s="373" t="s">
        <v>6164</v>
      </c>
      <c r="C533" s="373"/>
      <c r="D533" s="373" t="s">
        <v>7702</v>
      </c>
      <c r="E533" s="373" t="s">
        <v>3724</v>
      </c>
      <c r="F533" s="373" t="s">
        <v>925</v>
      </c>
      <c r="G533" s="373"/>
      <c r="H533" s="373"/>
      <c r="I533" s="373"/>
    </row>
    <row r="534" spans="2:9">
      <c r="B534" s="373" t="s">
        <v>6166</v>
      </c>
      <c r="C534" s="373"/>
      <c r="D534" s="373" t="s">
        <v>7702</v>
      </c>
      <c r="E534" s="373" t="s">
        <v>3724</v>
      </c>
      <c r="F534" s="373" t="s">
        <v>949</v>
      </c>
      <c r="G534" s="373"/>
      <c r="H534" s="373"/>
      <c r="I534" s="373"/>
    </row>
    <row r="535" spans="2:9">
      <c r="B535" s="373" t="s">
        <v>6167</v>
      </c>
      <c r="C535" s="373"/>
      <c r="D535" s="373" t="s">
        <v>7702</v>
      </c>
      <c r="E535" s="373" t="s">
        <v>3724</v>
      </c>
      <c r="F535" s="373" t="s">
        <v>957</v>
      </c>
      <c r="G535" s="373"/>
      <c r="H535" s="373"/>
      <c r="I535" s="373"/>
    </row>
    <row r="536" spans="2:9">
      <c r="B536" s="373" t="s">
        <v>994</v>
      </c>
      <c r="C536" s="373"/>
      <c r="D536" s="373" t="s">
        <v>7702</v>
      </c>
      <c r="E536" s="373" t="s">
        <v>3724</v>
      </c>
      <c r="F536" s="373" t="s">
        <v>1227</v>
      </c>
      <c r="G536" s="373"/>
      <c r="H536" s="373"/>
      <c r="I536" s="373"/>
    </row>
    <row r="537" spans="2:9">
      <c r="B537" s="373" t="s">
        <v>6168</v>
      </c>
      <c r="C537" s="373"/>
      <c r="D537" s="373" t="s">
        <v>7702</v>
      </c>
      <c r="E537" s="373" t="s">
        <v>3724</v>
      </c>
      <c r="F537" s="373" t="s">
        <v>1233</v>
      </c>
      <c r="G537" s="373"/>
      <c r="H537" s="373"/>
      <c r="I537" s="373"/>
    </row>
    <row r="538" spans="2:9">
      <c r="B538" s="373" t="s">
        <v>5039</v>
      </c>
      <c r="C538" s="373"/>
      <c r="D538" s="373" t="s">
        <v>7702</v>
      </c>
      <c r="E538" s="373" t="s">
        <v>3724</v>
      </c>
      <c r="F538" s="373" t="s">
        <v>1236</v>
      </c>
      <c r="G538" s="373"/>
      <c r="H538" s="373"/>
      <c r="I538" s="373"/>
    </row>
    <row r="539" spans="2:9">
      <c r="B539" s="373" t="s">
        <v>2135</v>
      </c>
      <c r="C539" s="373"/>
      <c r="D539" s="373" t="s">
        <v>7702</v>
      </c>
      <c r="E539" s="373" t="s">
        <v>3724</v>
      </c>
      <c r="F539" s="373" t="s">
        <v>1238</v>
      </c>
      <c r="G539" s="373"/>
      <c r="H539" s="373"/>
      <c r="I539" s="373"/>
    </row>
    <row r="540" spans="2:9">
      <c r="B540" s="373" t="s">
        <v>2486</v>
      </c>
      <c r="C540" s="373"/>
      <c r="D540" s="373" t="s">
        <v>7702</v>
      </c>
      <c r="E540" s="373" t="s">
        <v>3724</v>
      </c>
      <c r="F540" s="373" t="s">
        <v>1240</v>
      </c>
      <c r="G540" s="373"/>
      <c r="H540" s="373"/>
      <c r="I540" s="373"/>
    </row>
    <row r="541" spans="2:9">
      <c r="B541" s="373" t="s">
        <v>2486</v>
      </c>
      <c r="C541" s="373"/>
      <c r="D541" s="373" t="s">
        <v>7702</v>
      </c>
      <c r="E541" s="373" t="s">
        <v>3724</v>
      </c>
      <c r="F541" s="373" t="s">
        <v>1242</v>
      </c>
      <c r="G541" s="373"/>
      <c r="H541" s="373"/>
      <c r="I541" s="373"/>
    </row>
    <row r="542" spans="2:9">
      <c r="B542" s="373" t="s">
        <v>6170</v>
      </c>
      <c r="C542" s="373"/>
      <c r="D542" s="373" t="s">
        <v>7702</v>
      </c>
      <c r="E542" s="373" t="s">
        <v>3724</v>
      </c>
      <c r="F542" s="373" t="s">
        <v>972</v>
      </c>
      <c r="G542" s="373"/>
      <c r="H542" s="373"/>
      <c r="I542" s="373"/>
    </row>
    <row r="543" spans="2:9">
      <c r="B543" s="373" t="s">
        <v>6171</v>
      </c>
      <c r="C543" s="373"/>
      <c r="D543" s="373" t="s">
        <v>7702</v>
      </c>
      <c r="E543" s="373" t="s">
        <v>3724</v>
      </c>
      <c r="F543" s="373" t="s">
        <v>1250</v>
      </c>
      <c r="G543" s="373"/>
      <c r="H543" s="373"/>
      <c r="I543" s="373"/>
    </row>
    <row r="544" spans="2:9">
      <c r="B544" s="373" t="s">
        <v>2070</v>
      </c>
      <c r="C544" s="373"/>
      <c r="D544" s="373" t="s">
        <v>7702</v>
      </c>
      <c r="E544" s="373" t="s">
        <v>3724</v>
      </c>
      <c r="F544" s="373" t="s">
        <v>864</v>
      </c>
      <c r="G544" s="373"/>
      <c r="H544" s="373"/>
      <c r="I544" s="373"/>
    </row>
    <row r="545" spans="2:9">
      <c r="B545" s="373" t="s">
        <v>6173</v>
      </c>
      <c r="C545" s="373"/>
      <c r="D545" s="373" t="s">
        <v>7702</v>
      </c>
      <c r="E545" s="373" t="s">
        <v>3724</v>
      </c>
      <c r="F545" s="373" t="s">
        <v>1226</v>
      </c>
      <c r="G545" s="373"/>
      <c r="H545" s="373"/>
      <c r="I545" s="373"/>
    </row>
    <row r="546" spans="2:9">
      <c r="B546" s="373" t="s">
        <v>6173</v>
      </c>
      <c r="C546" s="373"/>
      <c r="D546" s="373" t="s">
        <v>7702</v>
      </c>
      <c r="E546" s="373" t="s">
        <v>3724</v>
      </c>
      <c r="F546" s="373" t="s">
        <v>2244</v>
      </c>
      <c r="G546" s="373"/>
      <c r="H546" s="373"/>
      <c r="I546" s="373"/>
    </row>
    <row r="547" spans="2:9">
      <c r="B547" s="373" t="s">
        <v>6173</v>
      </c>
      <c r="C547" s="373"/>
      <c r="D547" s="373" t="s">
        <v>7702</v>
      </c>
      <c r="E547" s="373" t="s">
        <v>3724</v>
      </c>
      <c r="F547" s="373" t="s">
        <v>1268</v>
      </c>
      <c r="G547" s="373"/>
      <c r="H547" s="373"/>
      <c r="I547" s="373"/>
    </row>
    <row r="548" spans="2:9">
      <c r="B548" s="373" t="s">
        <v>6173</v>
      </c>
      <c r="C548" s="373"/>
      <c r="D548" s="373" t="s">
        <v>7702</v>
      </c>
      <c r="E548" s="373" t="s">
        <v>3724</v>
      </c>
      <c r="F548" s="373" t="s">
        <v>680</v>
      </c>
      <c r="G548" s="373"/>
      <c r="H548" s="373"/>
      <c r="I548" s="373"/>
    </row>
    <row r="549" spans="2:9">
      <c r="B549" s="373" t="s">
        <v>6174</v>
      </c>
      <c r="C549" s="373"/>
      <c r="D549" s="373" t="s">
        <v>7702</v>
      </c>
      <c r="E549" s="373" t="s">
        <v>3724</v>
      </c>
      <c r="F549" s="373" t="s">
        <v>1051</v>
      </c>
      <c r="G549" s="373"/>
      <c r="H549" s="373"/>
      <c r="I549" s="373"/>
    </row>
    <row r="550" spans="2:9">
      <c r="B550" s="373" t="s">
        <v>3999</v>
      </c>
      <c r="C550" s="373"/>
      <c r="D550" s="373" t="s">
        <v>7702</v>
      </c>
      <c r="E550" s="373" t="s">
        <v>3724</v>
      </c>
      <c r="F550" s="373" t="s">
        <v>816</v>
      </c>
      <c r="G550" s="373"/>
      <c r="H550" s="373"/>
      <c r="I550" s="373"/>
    </row>
    <row r="551" spans="2:9">
      <c r="B551" s="373" t="s">
        <v>3999</v>
      </c>
      <c r="C551" s="373"/>
      <c r="D551" s="373" t="s">
        <v>7702</v>
      </c>
      <c r="E551" s="373" t="s">
        <v>3724</v>
      </c>
      <c r="F551" s="373" t="s">
        <v>5211</v>
      </c>
      <c r="G551" s="373"/>
      <c r="H551" s="373"/>
      <c r="I551" s="373"/>
    </row>
    <row r="552" spans="2:9">
      <c r="B552" s="373" t="s">
        <v>3999</v>
      </c>
      <c r="C552" s="373"/>
      <c r="D552" s="373" t="s">
        <v>7702</v>
      </c>
      <c r="E552" s="373" t="s">
        <v>3724</v>
      </c>
      <c r="F552" s="373" t="s">
        <v>1021</v>
      </c>
      <c r="G552" s="373"/>
      <c r="H552" s="373"/>
      <c r="I552" s="373"/>
    </row>
    <row r="553" spans="2:9">
      <c r="B553" s="373" t="s">
        <v>3999</v>
      </c>
      <c r="C553" s="373"/>
      <c r="D553" s="373" t="s">
        <v>7702</v>
      </c>
      <c r="E553" s="373" t="s">
        <v>3724</v>
      </c>
      <c r="F553" s="373" t="s">
        <v>5913</v>
      </c>
      <c r="G553" s="373"/>
      <c r="H553" s="373"/>
      <c r="I553" s="373"/>
    </row>
    <row r="554" spans="2:9">
      <c r="B554" s="373" t="s">
        <v>6177</v>
      </c>
      <c r="C554" s="373"/>
      <c r="D554" s="373" t="s">
        <v>7702</v>
      </c>
      <c r="E554" s="373" t="s">
        <v>3724</v>
      </c>
      <c r="F554" s="373" t="s">
        <v>1285</v>
      </c>
      <c r="G554" s="373"/>
      <c r="H554" s="373"/>
      <c r="I554" s="373"/>
    </row>
    <row r="555" spans="2:9">
      <c r="B555" s="373" t="s">
        <v>867</v>
      </c>
      <c r="C555" s="373"/>
      <c r="D555" s="373" t="s">
        <v>7702</v>
      </c>
      <c r="E555" s="373" t="s">
        <v>3724</v>
      </c>
      <c r="F555" s="373" t="s">
        <v>914</v>
      </c>
      <c r="G555" s="373"/>
      <c r="H555" s="373"/>
      <c r="I555" s="373"/>
    </row>
    <row r="556" spans="2:9">
      <c r="B556" s="373" t="s">
        <v>6178</v>
      </c>
      <c r="C556" s="373"/>
      <c r="D556" s="373" t="s">
        <v>7702</v>
      </c>
      <c r="E556" s="373" t="s">
        <v>3724</v>
      </c>
      <c r="F556" s="373" t="s">
        <v>1306</v>
      </c>
      <c r="G556" s="373"/>
      <c r="H556" s="373"/>
      <c r="I556" s="373"/>
    </row>
    <row r="557" spans="2:9">
      <c r="B557" s="373" t="s">
        <v>6178</v>
      </c>
      <c r="C557" s="373"/>
      <c r="D557" s="373" t="s">
        <v>7702</v>
      </c>
      <c r="E557" s="373" t="s">
        <v>3724</v>
      </c>
      <c r="F557" s="373" t="s">
        <v>1313</v>
      </c>
      <c r="G557" s="373"/>
      <c r="H557" s="373"/>
      <c r="I557" s="373"/>
    </row>
    <row r="558" spans="2:9">
      <c r="B558" s="373" t="s">
        <v>6178</v>
      </c>
      <c r="C558" s="373"/>
      <c r="D558" s="373" t="s">
        <v>7702</v>
      </c>
      <c r="E558" s="373" t="s">
        <v>3724</v>
      </c>
      <c r="F558" s="373" t="s">
        <v>2369</v>
      </c>
      <c r="G558" s="373"/>
      <c r="H558" s="373"/>
      <c r="I558" s="373"/>
    </row>
    <row r="559" spans="2:9">
      <c r="B559" s="373" t="s">
        <v>1145</v>
      </c>
      <c r="C559" s="373"/>
      <c r="D559" s="373" t="s">
        <v>7702</v>
      </c>
      <c r="E559" s="373" t="s">
        <v>3724</v>
      </c>
      <c r="F559" s="373" t="s">
        <v>1316</v>
      </c>
      <c r="G559" s="373"/>
      <c r="H559" s="373"/>
      <c r="I559" s="373"/>
    </row>
    <row r="560" spans="2:9">
      <c r="B560" s="373" t="s">
        <v>6179</v>
      </c>
      <c r="C560" s="373"/>
      <c r="D560" s="373" t="s">
        <v>7702</v>
      </c>
      <c r="E560" s="373" t="s">
        <v>3724</v>
      </c>
      <c r="F560" s="373" t="s">
        <v>214</v>
      </c>
      <c r="G560" s="373"/>
      <c r="H560" s="373"/>
      <c r="I560" s="373"/>
    </row>
    <row r="561" spans="2:9">
      <c r="B561" s="373" t="s">
        <v>6179</v>
      </c>
      <c r="C561" s="373"/>
      <c r="D561" s="373" t="s">
        <v>7702</v>
      </c>
      <c r="E561" s="373" t="s">
        <v>3724</v>
      </c>
      <c r="F561" s="373" t="s">
        <v>2191</v>
      </c>
      <c r="G561" s="373"/>
      <c r="H561" s="373"/>
      <c r="I561" s="373"/>
    </row>
    <row r="562" spans="2:9">
      <c r="B562" s="373" t="s">
        <v>6180</v>
      </c>
      <c r="C562" s="373"/>
      <c r="D562" s="373" t="s">
        <v>7702</v>
      </c>
      <c r="E562" s="373" t="s">
        <v>3724</v>
      </c>
      <c r="F562" s="373" t="s">
        <v>1320</v>
      </c>
      <c r="G562" s="373"/>
      <c r="H562" s="373"/>
      <c r="I562" s="373"/>
    </row>
    <row r="563" spans="2:9">
      <c r="B563" s="373" t="s">
        <v>1847</v>
      </c>
      <c r="C563" s="373"/>
      <c r="D563" s="373" t="s">
        <v>7702</v>
      </c>
      <c r="E563" s="373" t="s">
        <v>3724</v>
      </c>
      <c r="F563" s="373" t="s">
        <v>1277</v>
      </c>
      <c r="G563" s="373"/>
      <c r="H563" s="373"/>
      <c r="I563" s="373"/>
    </row>
    <row r="564" spans="2:9">
      <c r="B564" s="373" t="s">
        <v>4628</v>
      </c>
      <c r="C564" s="373"/>
      <c r="D564" s="373" t="s">
        <v>7702</v>
      </c>
      <c r="E564" s="373" t="s">
        <v>3724</v>
      </c>
      <c r="F564" s="373" t="s">
        <v>1335</v>
      </c>
      <c r="G564" s="373"/>
      <c r="H564" s="373"/>
      <c r="I564" s="373"/>
    </row>
    <row r="565" spans="2:9">
      <c r="B565" s="373" t="s">
        <v>2592</v>
      </c>
      <c r="C565" s="373"/>
      <c r="D565" s="373" t="s">
        <v>7702</v>
      </c>
      <c r="E565" s="373" t="s">
        <v>3724</v>
      </c>
      <c r="F565" s="373" t="s">
        <v>1337</v>
      </c>
      <c r="G565" s="373"/>
      <c r="H565" s="373"/>
      <c r="I565" s="373"/>
    </row>
    <row r="566" spans="2:9">
      <c r="B566" s="373" t="s">
        <v>6181</v>
      </c>
      <c r="C566" s="373"/>
      <c r="D566" s="373" t="s">
        <v>7702</v>
      </c>
      <c r="E566" s="373" t="s">
        <v>3724</v>
      </c>
      <c r="F566" s="373" t="s">
        <v>3774</v>
      </c>
      <c r="G566" s="373"/>
      <c r="H566" s="373"/>
      <c r="I566" s="373"/>
    </row>
    <row r="567" spans="2:9">
      <c r="B567" s="373" t="s">
        <v>6181</v>
      </c>
      <c r="C567" s="373"/>
      <c r="D567" s="373" t="s">
        <v>7702</v>
      </c>
      <c r="E567" s="373" t="s">
        <v>3724</v>
      </c>
      <c r="F567" s="373" t="s">
        <v>1810</v>
      </c>
      <c r="G567" s="373"/>
      <c r="H567" s="373"/>
      <c r="I567" s="373"/>
    </row>
    <row r="568" spans="2:9">
      <c r="B568" s="373" t="s">
        <v>6181</v>
      </c>
      <c r="C568" s="373"/>
      <c r="D568" s="373" t="s">
        <v>7702</v>
      </c>
      <c r="E568" s="373" t="s">
        <v>3724</v>
      </c>
      <c r="F568" s="373" t="s">
        <v>5202</v>
      </c>
      <c r="G568" s="373"/>
      <c r="H568" s="373"/>
      <c r="I568" s="373"/>
    </row>
    <row r="569" spans="2:9">
      <c r="B569" s="373" t="s">
        <v>5379</v>
      </c>
      <c r="C569" s="373"/>
      <c r="D569" s="373" t="s">
        <v>7702</v>
      </c>
      <c r="E569" s="373" t="s">
        <v>3724</v>
      </c>
      <c r="F569" s="373" t="s">
        <v>2872</v>
      </c>
      <c r="G569" s="373"/>
      <c r="H569" s="373"/>
      <c r="I569" s="373"/>
    </row>
    <row r="570" spans="2:9">
      <c r="B570" s="373" t="s">
        <v>6185</v>
      </c>
      <c r="C570" s="373"/>
      <c r="D570" s="373" t="s">
        <v>7702</v>
      </c>
      <c r="E570" s="373" t="s">
        <v>3724</v>
      </c>
      <c r="F570" s="373" t="s">
        <v>44</v>
      </c>
      <c r="G570" s="373"/>
      <c r="H570" s="373"/>
      <c r="I570" s="373"/>
    </row>
    <row r="571" spans="2:9">
      <c r="B571" s="373" t="s">
        <v>6187</v>
      </c>
      <c r="C571" s="373"/>
      <c r="D571" s="373" t="s">
        <v>7702</v>
      </c>
      <c r="E571" s="373" t="s">
        <v>3724</v>
      </c>
      <c r="F571" s="373" t="s">
        <v>1571</v>
      </c>
      <c r="G571" s="373"/>
      <c r="H571" s="373"/>
      <c r="I571" s="373"/>
    </row>
    <row r="572" spans="2:9">
      <c r="B572" s="373" t="s">
        <v>6188</v>
      </c>
      <c r="C572" s="373"/>
      <c r="D572" s="373" t="s">
        <v>7702</v>
      </c>
      <c r="E572" s="373" t="s">
        <v>3724</v>
      </c>
      <c r="F572" s="373" t="s">
        <v>866</v>
      </c>
      <c r="G572" s="373"/>
      <c r="H572" s="373"/>
      <c r="I572" s="373"/>
    </row>
    <row r="573" spans="2:9">
      <c r="B573" s="373" t="s">
        <v>3846</v>
      </c>
      <c r="C573" s="373"/>
      <c r="D573" s="373" t="s">
        <v>7702</v>
      </c>
      <c r="E573" s="373" t="s">
        <v>3724</v>
      </c>
      <c r="F573" s="373" t="s">
        <v>3931</v>
      </c>
      <c r="G573" s="373"/>
      <c r="H573" s="373"/>
      <c r="I573" s="373"/>
    </row>
    <row r="574" spans="2:9">
      <c r="B574" s="373" t="s">
        <v>6189</v>
      </c>
      <c r="C574" s="373"/>
      <c r="D574" s="373" t="s">
        <v>7702</v>
      </c>
      <c r="E574" s="373" t="s">
        <v>3724</v>
      </c>
      <c r="F574" s="373" t="s">
        <v>4533</v>
      </c>
      <c r="G574" s="373"/>
      <c r="H574" s="373"/>
      <c r="I574" s="373"/>
    </row>
    <row r="575" spans="2:9">
      <c r="B575" s="373" t="s">
        <v>2049</v>
      </c>
      <c r="C575" s="373"/>
      <c r="D575" s="373" t="s">
        <v>7702</v>
      </c>
      <c r="E575" s="373" t="s">
        <v>3724</v>
      </c>
      <c r="F575" s="373" t="s">
        <v>486</v>
      </c>
      <c r="G575" s="373"/>
      <c r="H575" s="373"/>
      <c r="I575" s="373"/>
    </row>
    <row r="576" spans="2:9">
      <c r="B576" s="373" t="s">
        <v>787</v>
      </c>
      <c r="C576" s="373"/>
      <c r="D576" s="373" t="s">
        <v>7702</v>
      </c>
      <c r="E576" s="373" t="s">
        <v>3724</v>
      </c>
      <c r="F576" s="373" t="s">
        <v>3185</v>
      </c>
      <c r="G576" s="373"/>
      <c r="H576" s="373"/>
      <c r="I576" s="373"/>
    </row>
    <row r="577" spans="2:9">
      <c r="B577" s="373" t="s">
        <v>787</v>
      </c>
      <c r="C577" s="373"/>
      <c r="D577" s="373" t="s">
        <v>7702</v>
      </c>
      <c r="E577" s="373" t="s">
        <v>3724</v>
      </c>
      <c r="F577" s="373" t="s">
        <v>5207</v>
      </c>
      <c r="G577" s="373"/>
      <c r="H577" s="373"/>
      <c r="I577" s="373"/>
    </row>
    <row r="578" spans="2:9">
      <c r="B578" s="373" t="s">
        <v>787</v>
      </c>
      <c r="C578" s="373"/>
      <c r="D578" s="373" t="s">
        <v>7702</v>
      </c>
      <c r="E578" s="373" t="s">
        <v>3724</v>
      </c>
      <c r="F578" s="373" t="s">
        <v>5915</v>
      </c>
      <c r="G578" s="373"/>
      <c r="H578" s="373"/>
      <c r="I578" s="373"/>
    </row>
    <row r="579" spans="2:9">
      <c r="B579" s="373" t="s">
        <v>6190</v>
      </c>
      <c r="C579" s="373"/>
      <c r="D579" s="373" t="s">
        <v>7702</v>
      </c>
      <c r="E579" s="373" t="s">
        <v>3724</v>
      </c>
      <c r="F579" s="373" t="s">
        <v>5208</v>
      </c>
      <c r="G579" s="373"/>
      <c r="H579" s="373"/>
      <c r="I579" s="373"/>
    </row>
    <row r="580" spans="2:9">
      <c r="B580" s="373" t="s">
        <v>5943</v>
      </c>
      <c r="C580" s="373"/>
      <c r="D580" s="373" t="s">
        <v>7702</v>
      </c>
      <c r="E580" s="373" t="s">
        <v>3724</v>
      </c>
      <c r="F580" s="373" t="s">
        <v>5210</v>
      </c>
      <c r="G580" s="373"/>
      <c r="H580" s="373"/>
      <c r="I580" s="373"/>
    </row>
    <row r="581" spans="2:9">
      <c r="B581" s="373" t="s">
        <v>5943</v>
      </c>
      <c r="C581" s="373"/>
      <c r="D581" s="373" t="s">
        <v>7702</v>
      </c>
      <c r="E581" s="373" t="s">
        <v>3724</v>
      </c>
      <c r="F581" s="373" t="s">
        <v>5910</v>
      </c>
      <c r="G581" s="373"/>
      <c r="H581" s="373"/>
      <c r="I581" s="373"/>
    </row>
    <row r="582" spans="2:9">
      <c r="B582" s="373" t="s">
        <v>311</v>
      </c>
      <c r="C582" s="373"/>
      <c r="D582" s="373" t="s">
        <v>7702</v>
      </c>
      <c r="E582" s="373" t="s">
        <v>3724</v>
      </c>
      <c r="F582" s="373" t="s">
        <v>2815</v>
      </c>
      <c r="G582" s="373"/>
      <c r="H582" s="373"/>
      <c r="I582" s="373"/>
    </row>
    <row r="583" spans="2:9">
      <c r="B583" s="373" t="s">
        <v>6191</v>
      </c>
      <c r="C583" s="373"/>
      <c r="D583" s="373" t="s">
        <v>7702</v>
      </c>
      <c r="E583" s="373" t="s">
        <v>3724</v>
      </c>
      <c r="F583" s="373" t="s">
        <v>4773</v>
      </c>
      <c r="G583" s="373"/>
      <c r="H583" s="373"/>
      <c r="I583" s="373"/>
    </row>
    <row r="584" spans="2:9">
      <c r="B584" s="373" t="s">
        <v>5487</v>
      </c>
      <c r="C584" s="373"/>
      <c r="D584" s="373" t="s">
        <v>7702</v>
      </c>
      <c r="E584" s="373" t="s">
        <v>6193</v>
      </c>
      <c r="F584" s="373" t="s">
        <v>869</v>
      </c>
      <c r="G584" s="373"/>
      <c r="H584" s="373"/>
      <c r="I584" s="373"/>
    </row>
    <row r="585" spans="2:9">
      <c r="B585" s="373" t="s">
        <v>3446</v>
      </c>
      <c r="C585" s="373"/>
      <c r="D585" s="373" t="s">
        <v>7702</v>
      </c>
      <c r="E585" s="373" t="s">
        <v>6193</v>
      </c>
      <c r="F585" s="373" t="s">
        <v>872</v>
      </c>
      <c r="G585" s="373"/>
      <c r="H585" s="373"/>
      <c r="I585" s="373"/>
    </row>
    <row r="586" spans="2:9">
      <c r="B586" s="373" t="s">
        <v>6194</v>
      </c>
      <c r="C586" s="373"/>
      <c r="D586" s="373" t="s">
        <v>7702</v>
      </c>
      <c r="E586" s="373" t="s">
        <v>6193</v>
      </c>
      <c r="F586" s="373" t="s">
        <v>497</v>
      </c>
      <c r="G586" s="373"/>
      <c r="H586" s="373"/>
      <c r="I586" s="373"/>
    </row>
    <row r="587" spans="2:9">
      <c r="B587" s="373" t="s">
        <v>6012</v>
      </c>
      <c r="C587" s="373"/>
      <c r="D587" s="373" t="s">
        <v>7702</v>
      </c>
      <c r="E587" s="373" t="s">
        <v>6193</v>
      </c>
      <c r="F587" s="373" t="s">
        <v>469</v>
      </c>
      <c r="G587" s="373"/>
      <c r="H587" s="373"/>
      <c r="I587" s="373"/>
    </row>
    <row r="588" spans="2:9">
      <c r="B588" s="373" t="s">
        <v>6195</v>
      </c>
      <c r="C588" s="373"/>
      <c r="D588" s="373" t="s">
        <v>7702</v>
      </c>
      <c r="E588" s="373" t="s">
        <v>6193</v>
      </c>
      <c r="F588" s="373" t="s">
        <v>857</v>
      </c>
      <c r="G588" s="373"/>
      <c r="H588" s="373"/>
      <c r="I588" s="373"/>
    </row>
    <row r="589" spans="2:9">
      <c r="B589" s="373" t="s">
        <v>2808</v>
      </c>
      <c r="C589" s="373"/>
      <c r="D589" s="373" t="s">
        <v>7702</v>
      </c>
      <c r="E589" s="373" t="s">
        <v>6193</v>
      </c>
      <c r="F589" s="373" t="s">
        <v>892</v>
      </c>
      <c r="G589" s="373"/>
      <c r="H589" s="373"/>
      <c r="I589" s="373"/>
    </row>
    <row r="590" spans="2:9">
      <c r="B590" s="373" t="s">
        <v>6196</v>
      </c>
      <c r="C590" s="373"/>
      <c r="D590" s="373" t="s">
        <v>7702</v>
      </c>
      <c r="E590" s="373" t="s">
        <v>6193</v>
      </c>
      <c r="F590" s="373" t="s">
        <v>895</v>
      </c>
      <c r="G590" s="373"/>
      <c r="H590" s="373"/>
      <c r="I590" s="373"/>
    </row>
    <row r="591" spans="2:9">
      <c r="B591" s="373" t="s">
        <v>4639</v>
      </c>
      <c r="C591" s="373"/>
      <c r="D591" s="373" t="s">
        <v>7702</v>
      </c>
      <c r="E591" s="373" t="s">
        <v>6193</v>
      </c>
      <c r="F591" s="373" t="s">
        <v>903</v>
      </c>
      <c r="G591" s="373"/>
      <c r="H591" s="373"/>
      <c r="I591" s="373"/>
    </row>
    <row r="592" spans="2:9">
      <c r="B592" s="373" t="s">
        <v>5663</v>
      </c>
      <c r="C592" s="373"/>
      <c r="D592" s="373" t="s">
        <v>7702</v>
      </c>
      <c r="E592" s="373" t="s">
        <v>6193</v>
      </c>
      <c r="F592" s="373" t="s">
        <v>904</v>
      </c>
      <c r="G592" s="373"/>
      <c r="H592" s="373"/>
      <c r="I592" s="373"/>
    </row>
    <row r="593" spans="2:9">
      <c r="B593" s="373" t="s">
        <v>2006</v>
      </c>
      <c r="C593" s="373"/>
      <c r="D593" s="373" t="s">
        <v>7702</v>
      </c>
      <c r="E593" s="373" t="s">
        <v>6193</v>
      </c>
      <c r="F593" s="373" t="s">
        <v>1227</v>
      </c>
      <c r="G593" s="373"/>
      <c r="H593" s="373"/>
      <c r="I593" s="373"/>
    </row>
    <row r="594" spans="2:9">
      <c r="B594" s="373" t="s">
        <v>1281</v>
      </c>
      <c r="C594" s="373"/>
      <c r="D594" s="373" t="s">
        <v>7702</v>
      </c>
      <c r="E594" s="373" t="s">
        <v>6193</v>
      </c>
      <c r="F594" s="373" t="s">
        <v>1233</v>
      </c>
      <c r="G594" s="373"/>
      <c r="H594" s="373"/>
      <c r="I594" s="373"/>
    </row>
    <row r="595" spans="2:9">
      <c r="B595" s="373" t="s">
        <v>2755</v>
      </c>
      <c r="C595" s="373"/>
      <c r="D595" s="373" t="s">
        <v>7702</v>
      </c>
      <c r="E595" s="373" t="s">
        <v>6193</v>
      </c>
      <c r="F595" s="373" t="s">
        <v>1236</v>
      </c>
      <c r="G595" s="373"/>
      <c r="H595" s="373"/>
      <c r="I595" s="373"/>
    </row>
    <row r="596" spans="2:9">
      <c r="B596" s="373" t="s">
        <v>5565</v>
      </c>
      <c r="C596" s="373"/>
      <c r="D596" s="373" t="s">
        <v>7702</v>
      </c>
      <c r="E596" s="373" t="s">
        <v>6193</v>
      </c>
      <c r="F596" s="373" t="s">
        <v>1238</v>
      </c>
      <c r="G596" s="373"/>
      <c r="H596" s="373"/>
      <c r="I596" s="373"/>
    </row>
    <row r="597" spans="2:9">
      <c r="B597" s="373" t="s">
        <v>5993</v>
      </c>
      <c r="C597" s="373"/>
      <c r="D597" s="373" t="s">
        <v>7702</v>
      </c>
      <c r="E597" s="373" t="s">
        <v>6193</v>
      </c>
      <c r="F597" s="373" t="s">
        <v>1240</v>
      </c>
      <c r="G597" s="373"/>
      <c r="H597" s="373"/>
      <c r="I597" s="373"/>
    </row>
    <row r="598" spans="2:9">
      <c r="B598" s="373" t="s">
        <v>2561</v>
      </c>
      <c r="C598" s="373"/>
      <c r="D598" s="373" t="s">
        <v>7702</v>
      </c>
      <c r="E598" s="373" t="s">
        <v>6193</v>
      </c>
      <c r="F598" s="373" t="s">
        <v>1242</v>
      </c>
      <c r="G598" s="373"/>
      <c r="H598" s="373"/>
      <c r="I598" s="373"/>
    </row>
    <row r="599" spans="2:9">
      <c r="B599" s="373" t="s">
        <v>6197</v>
      </c>
      <c r="C599" s="373"/>
      <c r="D599" s="373" t="s">
        <v>7702</v>
      </c>
      <c r="E599" s="373" t="s">
        <v>6193</v>
      </c>
      <c r="F599" s="373" t="s">
        <v>972</v>
      </c>
      <c r="G599" s="373"/>
      <c r="H599" s="373"/>
      <c r="I599" s="373"/>
    </row>
    <row r="600" spans="2:9">
      <c r="B600" s="373" t="s">
        <v>6197</v>
      </c>
      <c r="C600" s="373"/>
      <c r="D600" s="373" t="s">
        <v>7702</v>
      </c>
      <c r="E600" s="373" t="s">
        <v>6193</v>
      </c>
      <c r="F600" s="373" t="s">
        <v>1250</v>
      </c>
      <c r="G600" s="373"/>
      <c r="H600" s="373"/>
      <c r="I600" s="373"/>
    </row>
    <row r="601" spans="2:9">
      <c r="B601" s="373" t="s">
        <v>1049</v>
      </c>
      <c r="C601" s="373"/>
      <c r="D601" s="373" t="s">
        <v>7702</v>
      </c>
      <c r="E601" s="373" t="s">
        <v>6193</v>
      </c>
      <c r="F601" s="373" t="s">
        <v>864</v>
      </c>
      <c r="G601" s="373"/>
      <c r="H601" s="373"/>
      <c r="I601" s="373"/>
    </row>
    <row r="602" spans="2:9">
      <c r="B602" s="373" t="s">
        <v>1785</v>
      </c>
      <c r="C602" s="373"/>
      <c r="D602" s="373" t="s">
        <v>7702</v>
      </c>
      <c r="E602" s="373" t="s">
        <v>6193</v>
      </c>
      <c r="F602" s="373" t="s">
        <v>1226</v>
      </c>
      <c r="G602" s="373"/>
      <c r="H602" s="373"/>
      <c r="I602" s="373"/>
    </row>
    <row r="603" spans="2:9">
      <c r="B603" s="373" t="s">
        <v>3312</v>
      </c>
      <c r="C603" s="373"/>
      <c r="D603" s="373" t="s">
        <v>7702</v>
      </c>
      <c r="E603" s="373" t="s">
        <v>6193</v>
      </c>
      <c r="F603" s="373" t="s">
        <v>1268</v>
      </c>
      <c r="G603" s="373"/>
      <c r="H603" s="373"/>
      <c r="I603" s="373"/>
    </row>
    <row r="604" spans="2:9">
      <c r="B604" s="373" t="s">
        <v>4400</v>
      </c>
      <c r="C604" s="373"/>
      <c r="D604" s="373" t="s">
        <v>7702</v>
      </c>
      <c r="E604" s="373" t="s">
        <v>6193</v>
      </c>
      <c r="F604" s="373" t="s">
        <v>1051</v>
      </c>
      <c r="G604" s="373"/>
      <c r="H604" s="373"/>
      <c r="I604" s="373"/>
    </row>
    <row r="605" spans="2:9">
      <c r="B605" s="373" t="s">
        <v>5825</v>
      </c>
      <c r="C605" s="373"/>
      <c r="D605" s="373" t="s">
        <v>7702</v>
      </c>
      <c r="E605" s="373" t="s">
        <v>6193</v>
      </c>
      <c r="F605" s="373" t="s">
        <v>816</v>
      </c>
      <c r="G605" s="373"/>
      <c r="H605" s="373"/>
      <c r="I605" s="373"/>
    </row>
    <row r="606" spans="2:9">
      <c r="B606" s="373" t="s">
        <v>5825</v>
      </c>
      <c r="C606" s="373"/>
      <c r="D606" s="373" t="s">
        <v>7702</v>
      </c>
      <c r="E606" s="373" t="s">
        <v>6193</v>
      </c>
      <c r="F606" s="373" t="s">
        <v>1021</v>
      </c>
      <c r="G606" s="373"/>
      <c r="H606" s="373"/>
      <c r="I606" s="373"/>
    </row>
    <row r="607" spans="2:9">
      <c r="B607" s="373" t="s">
        <v>6199</v>
      </c>
      <c r="C607" s="373"/>
      <c r="D607" s="373" t="s">
        <v>7702</v>
      </c>
      <c r="E607" s="373" t="s">
        <v>6193</v>
      </c>
      <c r="F607" s="373" t="s">
        <v>1285</v>
      </c>
      <c r="G607" s="373"/>
      <c r="H607" s="373"/>
      <c r="I607" s="373"/>
    </row>
    <row r="608" spans="2:9">
      <c r="B608" s="373" t="s">
        <v>3204</v>
      </c>
      <c r="C608" s="373"/>
      <c r="D608" s="373" t="s">
        <v>7702</v>
      </c>
      <c r="E608" s="373" t="s">
        <v>3660</v>
      </c>
      <c r="F608" s="373" t="s">
        <v>869</v>
      </c>
      <c r="G608" s="373"/>
      <c r="H608" s="373"/>
      <c r="I608" s="373"/>
    </row>
    <row r="609" spans="2:9">
      <c r="B609" s="373" t="s">
        <v>3761</v>
      </c>
      <c r="C609" s="373"/>
      <c r="D609" s="373" t="s">
        <v>7702</v>
      </c>
      <c r="E609" s="373" t="s">
        <v>3660</v>
      </c>
      <c r="F609" s="373" t="s">
        <v>872</v>
      </c>
      <c r="G609" s="373"/>
      <c r="H609" s="373"/>
      <c r="I609" s="373"/>
    </row>
    <row r="610" spans="2:9">
      <c r="B610" s="373" t="s">
        <v>2426</v>
      </c>
      <c r="C610" s="373"/>
      <c r="D610" s="373" t="s">
        <v>7702</v>
      </c>
      <c r="E610" s="373" t="s">
        <v>3660</v>
      </c>
      <c r="F610" s="373" t="s">
        <v>497</v>
      </c>
      <c r="G610" s="373"/>
      <c r="H610" s="373"/>
      <c r="I610" s="373"/>
    </row>
    <row r="611" spans="2:9">
      <c r="B611" s="373" t="s">
        <v>6088</v>
      </c>
      <c r="C611" s="373"/>
      <c r="D611" s="373" t="s">
        <v>7702</v>
      </c>
      <c r="E611" s="373" t="s">
        <v>3660</v>
      </c>
      <c r="F611" s="373" t="s">
        <v>469</v>
      </c>
      <c r="G611" s="373"/>
      <c r="H611" s="373"/>
      <c r="I611" s="373"/>
    </row>
    <row r="612" spans="2:9">
      <c r="B612" s="373" t="s">
        <v>922</v>
      </c>
      <c r="C612" s="373"/>
      <c r="D612" s="373" t="s">
        <v>7702</v>
      </c>
      <c r="E612" s="373" t="s">
        <v>3660</v>
      </c>
      <c r="F612" s="373" t="s">
        <v>857</v>
      </c>
      <c r="G612" s="373"/>
      <c r="H612" s="373"/>
      <c r="I612" s="373"/>
    </row>
    <row r="613" spans="2:9">
      <c r="B613" s="373" t="s">
        <v>6201</v>
      </c>
      <c r="C613" s="373"/>
      <c r="D613" s="373" t="s">
        <v>7702</v>
      </c>
      <c r="E613" s="373" t="s">
        <v>3660</v>
      </c>
      <c r="F613" s="373" t="s">
        <v>892</v>
      </c>
      <c r="G613" s="373"/>
      <c r="H613" s="373"/>
      <c r="I613" s="373"/>
    </row>
    <row r="614" spans="2:9">
      <c r="B614" s="373" t="s">
        <v>6202</v>
      </c>
      <c r="C614" s="373"/>
      <c r="D614" s="373" t="s">
        <v>7702</v>
      </c>
      <c r="E614" s="373" t="s">
        <v>3660</v>
      </c>
      <c r="F614" s="373" t="s">
        <v>895</v>
      </c>
      <c r="G614" s="373"/>
      <c r="H614" s="373"/>
      <c r="I614" s="373"/>
    </row>
    <row r="615" spans="2:9">
      <c r="B615" s="373" t="s">
        <v>6203</v>
      </c>
      <c r="C615" s="373"/>
      <c r="D615" s="373" t="s">
        <v>7702</v>
      </c>
      <c r="E615" s="373" t="s">
        <v>3660</v>
      </c>
      <c r="F615" s="373" t="s">
        <v>903</v>
      </c>
      <c r="G615" s="373"/>
      <c r="H615" s="373"/>
      <c r="I615" s="373"/>
    </row>
    <row r="616" spans="2:9">
      <c r="B616" s="373" t="s">
        <v>1298</v>
      </c>
      <c r="C616" s="373"/>
      <c r="D616" s="373" t="s">
        <v>7702</v>
      </c>
      <c r="E616" s="373" t="s">
        <v>3660</v>
      </c>
      <c r="F616" s="373" t="s">
        <v>904</v>
      </c>
      <c r="G616" s="373"/>
      <c r="H616" s="373"/>
      <c r="I616" s="373"/>
    </row>
    <row r="617" spans="2:9">
      <c r="B617" s="373" t="s">
        <v>6204</v>
      </c>
      <c r="C617" s="373"/>
      <c r="D617" s="373" t="s">
        <v>7702</v>
      </c>
      <c r="E617" s="373" t="s">
        <v>3660</v>
      </c>
      <c r="F617" s="373" t="s">
        <v>913</v>
      </c>
      <c r="G617" s="373"/>
      <c r="H617" s="373"/>
      <c r="I617" s="373"/>
    </row>
    <row r="618" spans="2:9">
      <c r="B618" s="373" t="s">
        <v>6205</v>
      </c>
      <c r="C618" s="373"/>
      <c r="D618" s="373" t="s">
        <v>7702</v>
      </c>
      <c r="E618" s="373" t="s">
        <v>3660</v>
      </c>
      <c r="F618" s="373" t="s">
        <v>1227</v>
      </c>
      <c r="G618" s="373"/>
      <c r="H618" s="373"/>
      <c r="I618" s="373"/>
    </row>
    <row r="619" spans="2:9">
      <c r="B619" s="373" t="s">
        <v>6197</v>
      </c>
      <c r="C619" s="373"/>
      <c r="D619" s="373" t="s">
        <v>7702</v>
      </c>
      <c r="E619" s="373" t="s">
        <v>3660</v>
      </c>
      <c r="F619" s="373" t="s">
        <v>1233</v>
      </c>
      <c r="G619" s="373"/>
      <c r="H619" s="373"/>
      <c r="I619" s="373"/>
    </row>
    <row r="620" spans="2:9">
      <c r="B620" s="373" t="s">
        <v>3584</v>
      </c>
      <c r="C620" s="373"/>
      <c r="D620" s="373" t="s">
        <v>7702</v>
      </c>
      <c r="E620" s="373" t="s">
        <v>3660</v>
      </c>
      <c r="F620" s="373" t="s">
        <v>1240</v>
      </c>
      <c r="G620" s="373"/>
      <c r="H620" s="373"/>
      <c r="I620" s="373"/>
    </row>
    <row r="621" spans="2:9">
      <c r="B621" s="373" t="s">
        <v>6206</v>
      </c>
      <c r="C621" s="373"/>
      <c r="D621" s="373" t="s">
        <v>7702</v>
      </c>
      <c r="E621" s="373" t="s">
        <v>3660</v>
      </c>
      <c r="F621" s="373" t="s">
        <v>1242</v>
      </c>
      <c r="G621" s="373"/>
      <c r="H621" s="373"/>
      <c r="I621" s="373"/>
    </row>
    <row r="622" spans="2:9">
      <c r="B622" s="373" t="s">
        <v>4557</v>
      </c>
      <c r="C622" s="373"/>
      <c r="D622" s="373" t="s">
        <v>7702</v>
      </c>
      <c r="E622" s="373" t="s">
        <v>1657</v>
      </c>
      <c r="F622" s="373" t="s">
        <v>869</v>
      </c>
      <c r="G622" s="373"/>
      <c r="H622" s="373"/>
      <c r="I622" s="373"/>
    </row>
    <row r="623" spans="2:9">
      <c r="B623" s="373" t="s">
        <v>6208</v>
      </c>
      <c r="C623" s="373"/>
      <c r="D623" s="373" t="s">
        <v>7702</v>
      </c>
      <c r="E623" s="373" t="s">
        <v>1657</v>
      </c>
      <c r="F623" s="373" t="s">
        <v>872</v>
      </c>
      <c r="G623" s="373"/>
      <c r="H623" s="373"/>
      <c r="I623" s="373"/>
    </row>
    <row r="624" spans="2:9">
      <c r="B624" s="373" t="s">
        <v>796</v>
      </c>
      <c r="C624" s="373"/>
      <c r="D624" s="373" t="s">
        <v>7702</v>
      </c>
      <c r="E624" s="373" t="s">
        <v>1657</v>
      </c>
      <c r="F624" s="373" t="s">
        <v>497</v>
      </c>
      <c r="G624" s="373"/>
      <c r="H624" s="373"/>
      <c r="I624" s="373"/>
    </row>
    <row r="625" spans="2:9">
      <c r="B625" s="373" t="s">
        <v>5193</v>
      </c>
      <c r="C625" s="373"/>
      <c r="D625" s="373" t="s">
        <v>7702</v>
      </c>
      <c r="E625" s="373" t="s">
        <v>1657</v>
      </c>
      <c r="F625" s="373" t="s">
        <v>469</v>
      </c>
      <c r="G625" s="373"/>
      <c r="H625" s="373"/>
      <c r="I625" s="373"/>
    </row>
    <row r="626" spans="2:9">
      <c r="B626" s="373" t="s">
        <v>6209</v>
      </c>
      <c r="C626" s="373"/>
      <c r="D626" s="373" t="s">
        <v>7702</v>
      </c>
      <c r="E626" s="373" t="s">
        <v>1657</v>
      </c>
      <c r="F626" s="373" t="s">
        <v>1227</v>
      </c>
      <c r="G626" s="373"/>
      <c r="H626" s="373"/>
      <c r="I626" s="373"/>
    </row>
    <row r="627" spans="2:9">
      <c r="B627" s="373" t="s">
        <v>6209</v>
      </c>
      <c r="C627" s="373"/>
      <c r="D627" s="373" t="s">
        <v>7702</v>
      </c>
      <c r="E627" s="373" t="s">
        <v>1657</v>
      </c>
      <c r="F627" s="373" t="s">
        <v>1051</v>
      </c>
      <c r="G627" s="373"/>
      <c r="H627" s="373"/>
      <c r="I627" s="373"/>
    </row>
    <row r="628" spans="2:9">
      <c r="B628" s="373" t="s">
        <v>6211</v>
      </c>
      <c r="C628" s="373"/>
      <c r="D628" s="373" t="s">
        <v>7702</v>
      </c>
      <c r="E628" s="373" t="s">
        <v>1657</v>
      </c>
      <c r="F628" s="373" t="s">
        <v>1233</v>
      </c>
      <c r="G628" s="373"/>
      <c r="H628" s="373"/>
      <c r="I628" s="373"/>
    </row>
    <row r="629" spans="2:9">
      <c r="B629" s="373" t="s">
        <v>3919</v>
      </c>
      <c r="C629" s="373"/>
      <c r="D629" s="373" t="s">
        <v>7702</v>
      </c>
      <c r="E629" s="373" t="s">
        <v>1657</v>
      </c>
      <c r="F629" s="373" t="s">
        <v>1236</v>
      </c>
      <c r="G629" s="373"/>
      <c r="H629" s="373"/>
      <c r="I629" s="373"/>
    </row>
    <row r="630" spans="2:9">
      <c r="B630" s="373" t="s">
        <v>6214</v>
      </c>
      <c r="C630" s="373"/>
      <c r="D630" s="373" t="s">
        <v>7702</v>
      </c>
      <c r="E630" s="373" t="s">
        <v>1657</v>
      </c>
      <c r="F630" s="373" t="s">
        <v>1238</v>
      </c>
      <c r="G630" s="373"/>
      <c r="H630" s="373"/>
      <c r="I630" s="373"/>
    </row>
    <row r="631" spans="2:9">
      <c r="B631" s="373" t="s">
        <v>6216</v>
      </c>
      <c r="C631" s="373"/>
      <c r="D631" s="373" t="s">
        <v>7702</v>
      </c>
      <c r="E631" s="373" t="s">
        <v>1657</v>
      </c>
      <c r="F631" s="373" t="s">
        <v>1240</v>
      </c>
      <c r="G631" s="373"/>
      <c r="H631" s="373"/>
      <c r="I631" s="373"/>
    </row>
    <row r="632" spans="2:9">
      <c r="B632" s="373" t="s">
        <v>5275</v>
      </c>
      <c r="C632" s="373"/>
      <c r="D632" s="373" t="s">
        <v>7702</v>
      </c>
      <c r="E632" s="373" t="s">
        <v>1657</v>
      </c>
      <c r="F632" s="373" t="s">
        <v>1242</v>
      </c>
      <c r="G632" s="373"/>
      <c r="H632" s="373"/>
      <c r="I632" s="373"/>
    </row>
    <row r="633" spans="2:9">
      <c r="B633" s="373" t="s">
        <v>6218</v>
      </c>
      <c r="C633" s="373"/>
      <c r="D633" s="373" t="s">
        <v>7702</v>
      </c>
      <c r="E633" s="373" t="s">
        <v>1657</v>
      </c>
      <c r="F633" s="373" t="s">
        <v>972</v>
      </c>
      <c r="G633" s="373"/>
      <c r="H633" s="373"/>
      <c r="I633" s="373"/>
    </row>
    <row r="634" spans="2:9">
      <c r="B634" s="373" t="s">
        <v>6219</v>
      </c>
      <c r="C634" s="373"/>
      <c r="D634" s="373" t="s">
        <v>7702</v>
      </c>
      <c r="E634" s="373" t="s">
        <v>1657</v>
      </c>
      <c r="F634" s="373" t="s">
        <v>1250</v>
      </c>
      <c r="G634" s="373"/>
      <c r="H634" s="373"/>
      <c r="I634" s="373"/>
    </row>
    <row r="635" spans="2:9">
      <c r="B635" s="373" t="s">
        <v>6220</v>
      </c>
      <c r="C635" s="373"/>
      <c r="D635" s="373" t="s">
        <v>7702</v>
      </c>
      <c r="E635" s="373" t="s">
        <v>1657</v>
      </c>
      <c r="F635" s="373" t="s">
        <v>864</v>
      </c>
      <c r="G635" s="373"/>
      <c r="H635" s="373"/>
      <c r="I635" s="373"/>
    </row>
    <row r="636" spans="2:9">
      <c r="B636" s="373" t="s">
        <v>3898</v>
      </c>
      <c r="C636" s="373"/>
      <c r="D636" s="373" t="s">
        <v>7702</v>
      </c>
      <c r="E636" s="373" t="s">
        <v>1657</v>
      </c>
      <c r="F636" s="373" t="s">
        <v>1226</v>
      </c>
      <c r="G636" s="373"/>
      <c r="H636" s="373"/>
      <c r="I636" s="373"/>
    </row>
    <row r="637" spans="2:9">
      <c r="B637" s="373" t="s">
        <v>1841</v>
      </c>
      <c r="C637" s="373"/>
      <c r="D637" s="373" t="s">
        <v>7702</v>
      </c>
      <c r="E637" s="373" t="s">
        <v>1657</v>
      </c>
      <c r="F637" s="373" t="s">
        <v>1268</v>
      </c>
      <c r="G637" s="373"/>
      <c r="H637" s="373"/>
      <c r="I637" s="373"/>
    </row>
    <row r="638" spans="2:9">
      <c r="B638" s="373" t="s">
        <v>4856</v>
      </c>
      <c r="C638" s="373"/>
      <c r="D638" s="373" t="s">
        <v>7702</v>
      </c>
      <c r="E638" s="373" t="s">
        <v>6222</v>
      </c>
      <c r="F638" s="373" t="s">
        <v>869</v>
      </c>
      <c r="G638" s="373"/>
      <c r="H638" s="373"/>
      <c r="I638" s="373"/>
    </row>
    <row r="639" spans="2:9">
      <c r="B639" s="373" t="s">
        <v>6223</v>
      </c>
      <c r="C639" s="373"/>
      <c r="D639" s="373" t="s">
        <v>7702</v>
      </c>
      <c r="E639" s="373" t="s">
        <v>6222</v>
      </c>
      <c r="F639" s="373" t="s">
        <v>872</v>
      </c>
      <c r="G639" s="373"/>
      <c r="H639" s="373"/>
      <c r="I639" s="373"/>
    </row>
    <row r="640" spans="2:9">
      <c r="B640" s="373" t="s">
        <v>2431</v>
      </c>
      <c r="C640" s="373"/>
      <c r="D640" s="373" t="s">
        <v>7702</v>
      </c>
      <c r="E640" s="373" t="s">
        <v>6222</v>
      </c>
      <c r="F640" s="373" t="s">
        <v>497</v>
      </c>
      <c r="G640" s="373"/>
      <c r="H640" s="373"/>
      <c r="I640" s="373"/>
    </row>
    <row r="641" spans="2:9">
      <c r="B641" s="373" t="s">
        <v>6052</v>
      </c>
      <c r="C641" s="373"/>
      <c r="D641" s="373" t="s">
        <v>7702</v>
      </c>
      <c r="E641" s="373" t="s">
        <v>6222</v>
      </c>
      <c r="F641" s="373" t="s">
        <v>469</v>
      </c>
      <c r="G641" s="373"/>
      <c r="H641" s="373"/>
      <c r="I641" s="373"/>
    </row>
    <row r="642" spans="2:9">
      <c r="B642" s="373" t="s">
        <v>6224</v>
      </c>
      <c r="C642" s="373"/>
      <c r="D642" s="373" t="s">
        <v>7702</v>
      </c>
      <c r="E642" s="373" t="s">
        <v>6222</v>
      </c>
      <c r="F642" s="373" t="s">
        <v>857</v>
      </c>
      <c r="G642" s="373"/>
      <c r="H642" s="373"/>
      <c r="I642" s="373"/>
    </row>
    <row r="643" spans="2:9">
      <c r="B643" s="373" t="s">
        <v>6225</v>
      </c>
      <c r="C643" s="373"/>
      <c r="D643" s="373" t="s">
        <v>7702</v>
      </c>
      <c r="E643" s="373" t="s">
        <v>6222</v>
      </c>
      <c r="F643" s="373" t="s">
        <v>892</v>
      </c>
      <c r="G643" s="373"/>
      <c r="H643" s="373"/>
      <c r="I643" s="373"/>
    </row>
    <row r="644" spans="2:9">
      <c r="B644" s="373" t="s">
        <v>6226</v>
      </c>
      <c r="C644" s="373"/>
      <c r="D644" s="373" t="s">
        <v>7702</v>
      </c>
      <c r="E644" s="373" t="s">
        <v>6222</v>
      </c>
      <c r="F644" s="373" t="s">
        <v>895</v>
      </c>
      <c r="G644" s="373"/>
      <c r="H644" s="373"/>
      <c r="I644" s="373"/>
    </row>
    <row r="645" spans="2:9">
      <c r="B645" s="373" t="s">
        <v>6227</v>
      </c>
      <c r="C645" s="373"/>
      <c r="D645" s="373" t="s">
        <v>7702</v>
      </c>
      <c r="E645" s="373" t="s">
        <v>6222</v>
      </c>
      <c r="F645" s="373" t="s">
        <v>903</v>
      </c>
      <c r="G645" s="373"/>
      <c r="H645" s="373"/>
      <c r="I645" s="373"/>
    </row>
    <row r="646" spans="2:9">
      <c r="B646" s="373" t="s">
        <v>1062</v>
      </c>
      <c r="C646" s="373"/>
      <c r="D646" s="373" t="s">
        <v>7702</v>
      </c>
      <c r="E646" s="373" t="s">
        <v>6222</v>
      </c>
      <c r="F646" s="373" t="s">
        <v>904</v>
      </c>
      <c r="G646" s="373"/>
      <c r="H646" s="373"/>
      <c r="I646" s="373"/>
    </row>
    <row r="647" spans="2:9">
      <c r="B647" s="373" t="s">
        <v>4925</v>
      </c>
      <c r="C647" s="373"/>
      <c r="D647" s="373" t="s">
        <v>7702</v>
      </c>
      <c r="E647" s="373" t="s">
        <v>6222</v>
      </c>
      <c r="F647" s="373" t="s">
        <v>913</v>
      </c>
      <c r="G647" s="373"/>
      <c r="H647" s="373"/>
      <c r="I647" s="373"/>
    </row>
    <row r="648" spans="2:9">
      <c r="B648" s="373" t="s">
        <v>4050</v>
      </c>
      <c r="C648" s="373"/>
      <c r="D648" s="373" t="s">
        <v>7702</v>
      </c>
      <c r="E648" s="373" t="s">
        <v>6222</v>
      </c>
      <c r="F648" s="373" t="s">
        <v>1227</v>
      </c>
      <c r="G648" s="373"/>
      <c r="H648" s="373"/>
      <c r="I648" s="373"/>
    </row>
    <row r="649" spans="2:9">
      <c r="B649" s="373" t="s">
        <v>5860</v>
      </c>
      <c r="C649" s="373"/>
      <c r="D649" s="373" t="s">
        <v>7702</v>
      </c>
      <c r="E649" s="373" t="s">
        <v>6222</v>
      </c>
      <c r="F649" s="373" t="s">
        <v>1233</v>
      </c>
      <c r="G649" s="373"/>
      <c r="H649" s="373"/>
      <c r="I649" s="373"/>
    </row>
    <row r="650" spans="2:9">
      <c r="B650" s="373" t="s">
        <v>7253</v>
      </c>
      <c r="C650" s="373"/>
      <c r="D650" s="373" t="s">
        <v>7702</v>
      </c>
      <c r="E650" s="373" t="s">
        <v>6222</v>
      </c>
      <c r="F650" s="373" t="s">
        <v>1236</v>
      </c>
      <c r="G650" s="373"/>
      <c r="H650" s="373"/>
      <c r="I650" s="373"/>
    </row>
    <row r="651" spans="2:9">
      <c r="B651" s="373" t="s">
        <v>5490</v>
      </c>
      <c r="C651" s="373"/>
      <c r="D651" s="373" t="s">
        <v>7702</v>
      </c>
      <c r="E651" s="373" t="s">
        <v>6222</v>
      </c>
      <c r="F651" s="373" t="s">
        <v>1238</v>
      </c>
      <c r="G651" s="373"/>
      <c r="H651" s="373"/>
      <c r="I651" s="373"/>
    </row>
    <row r="652" spans="2:9">
      <c r="B652" s="373" t="s">
        <v>5371</v>
      </c>
      <c r="C652" s="373"/>
      <c r="D652" s="373" t="s">
        <v>7702</v>
      </c>
      <c r="E652" s="373" t="s">
        <v>6222</v>
      </c>
      <c r="F652" s="373" t="s">
        <v>1240</v>
      </c>
      <c r="G652" s="373"/>
      <c r="H652" s="373"/>
      <c r="I652" s="373"/>
    </row>
    <row r="653" spans="2:9">
      <c r="B653" s="373" t="s">
        <v>6229</v>
      </c>
      <c r="C653" s="373"/>
      <c r="D653" s="373" t="s">
        <v>7702</v>
      </c>
      <c r="E653" s="373" t="s">
        <v>6222</v>
      </c>
      <c r="F653" s="373" t="s">
        <v>1242</v>
      </c>
      <c r="G653" s="373"/>
      <c r="H653" s="373"/>
      <c r="I653" s="373"/>
    </row>
    <row r="654" spans="2:9">
      <c r="B654" s="373" t="s">
        <v>6233</v>
      </c>
      <c r="C654" s="373"/>
      <c r="D654" s="373" t="s">
        <v>7702</v>
      </c>
      <c r="E654" s="373" t="s">
        <v>6222</v>
      </c>
      <c r="F654" s="373" t="s">
        <v>972</v>
      </c>
      <c r="G654" s="373"/>
      <c r="H654" s="373"/>
      <c r="I654" s="373"/>
    </row>
    <row r="655" spans="2:9">
      <c r="B655" s="373" t="s">
        <v>6234</v>
      </c>
      <c r="C655" s="373"/>
      <c r="D655" s="373" t="s">
        <v>7702</v>
      </c>
      <c r="E655" s="373" t="s">
        <v>6222</v>
      </c>
      <c r="F655" s="373" t="s">
        <v>1250</v>
      </c>
      <c r="G655" s="373"/>
      <c r="H655" s="373"/>
      <c r="I655" s="373"/>
    </row>
    <row r="656" spans="2:9">
      <c r="B656" s="373" t="s">
        <v>1318</v>
      </c>
      <c r="C656" s="373"/>
      <c r="D656" s="373" t="s">
        <v>7702</v>
      </c>
      <c r="E656" s="373" t="s">
        <v>6222</v>
      </c>
      <c r="F656" s="373" t="s">
        <v>864</v>
      </c>
      <c r="G656" s="373"/>
      <c r="H656" s="373"/>
      <c r="I656" s="373"/>
    </row>
    <row r="657" spans="2:9">
      <c r="B657" s="373" t="s">
        <v>6235</v>
      </c>
      <c r="C657" s="373"/>
      <c r="D657" s="373" t="s">
        <v>7702</v>
      </c>
      <c r="E657" s="373" t="s">
        <v>6222</v>
      </c>
      <c r="F657" s="373" t="s">
        <v>1226</v>
      </c>
      <c r="G657" s="373"/>
      <c r="H657" s="373"/>
      <c r="I657" s="373"/>
    </row>
    <row r="658" spans="2:9">
      <c r="B658" s="373" t="s">
        <v>3410</v>
      </c>
      <c r="C658" s="373"/>
      <c r="D658" s="373" t="s">
        <v>7702</v>
      </c>
      <c r="E658" s="373" t="s">
        <v>6222</v>
      </c>
      <c r="F658" s="373" t="s">
        <v>1268</v>
      </c>
      <c r="G658" s="373"/>
      <c r="H658" s="373"/>
      <c r="I658" s="373"/>
    </row>
    <row r="659" spans="2:9">
      <c r="B659" s="373" t="s">
        <v>6236</v>
      </c>
      <c r="C659" s="373"/>
      <c r="D659" s="373" t="s">
        <v>7702</v>
      </c>
      <c r="E659" s="373" t="s">
        <v>6222</v>
      </c>
      <c r="F659" s="373" t="s">
        <v>1051</v>
      </c>
      <c r="G659" s="373"/>
      <c r="H659" s="373"/>
      <c r="I659" s="373"/>
    </row>
    <row r="660" spans="2:9">
      <c r="B660" s="373" t="s">
        <v>1646</v>
      </c>
      <c r="C660" s="373"/>
      <c r="D660" s="373" t="s">
        <v>7702</v>
      </c>
      <c r="E660" s="373" t="s">
        <v>6222</v>
      </c>
      <c r="F660" s="373" t="s">
        <v>816</v>
      </c>
      <c r="G660" s="373"/>
      <c r="H660" s="373"/>
      <c r="I660" s="373"/>
    </row>
    <row r="661" spans="2:9">
      <c r="B661" s="373" t="s">
        <v>4604</v>
      </c>
      <c r="C661" s="373"/>
      <c r="D661" s="373" t="s">
        <v>7702</v>
      </c>
      <c r="E661" s="373" t="s">
        <v>6222</v>
      </c>
      <c r="F661" s="373" t="s">
        <v>1021</v>
      </c>
      <c r="G661" s="373"/>
      <c r="H661" s="373"/>
      <c r="I661" s="373"/>
    </row>
    <row r="662" spans="2:9">
      <c r="B662" s="373" t="s">
        <v>2047</v>
      </c>
      <c r="C662" s="373"/>
      <c r="D662" s="373" t="s">
        <v>7702</v>
      </c>
      <c r="E662" s="373" t="s">
        <v>6222</v>
      </c>
      <c r="F662" s="373" t="s">
        <v>1285</v>
      </c>
      <c r="G662" s="373"/>
      <c r="H662" s="373"/>
      <c r="I662" s="373"/>
    </row>
    <row r="663" spans="2:9">
      <c r="B663" s="373" t="s">
        <v>444</v>
      </c>
      <c r="C663" s="373"/>
      <c r="D663" s="373" t="s">
        <v>7702</v>
      </c>
      <c r="E663" s="373" t="s">
        <v>6222</v>
      </c>
      <c r="F663" s="373" t="s">
        <v>914</v>
      </c>
      <c r="G663" s="373"/>
      <c r="H663" s="373"/>
      <c r="I663" s="373"/>
    </row>
    <row r="664" spans="2:9">
      <c r="B664" s="373" t="s">
        <v>6221</v>
      </c>
      <c r="C664" s="373"/>
      <c r="D664" s="373" t="s">
        <v>7702</v>
      </c>
      <c r="E664" s="373" t="s">
        <v>6222</v>
      </c>
      <c r="F664" s="373" t="s">
        <v>1306</v>
      </c>
      <c r="G664" s="373"/>
      <c r="H664" s="373"/>
      <c r="I664" s="373"/>
    </row>
    <row r="665" spans="2:9">
      <c r="B665" s="373" t="s">
        <v>6237</v>
      </c>
      <c r="C665" s="373"/>
      <c r="D665" s="373" t="s">
        <v>7702</v>
      </c>
      <c r="E665" s="373" t="s">
        <v>6222</v>
      </c>
      <c r="F665" s="373" t="s">
        <v>1313</v>
      </c>
      <c r="G665" s="373"/>
      <c r="H665" s="373"/>
      <c r="I665" s="373"/>
    </row>
    <row r="666" spans="2:9">
      <c r="B666" s="373" t="s">
        <v>2936</v>
      </c>
      <c r="C666" s="373"/>
      <c r="D666" s="373" t="s">
        <v>7702</v>
      </c>
      <c r="E666" s="373" t="s">
        <v>6222</v>
      </c>
      <c r="F666" s="373" t="s">
        <v>1316</v>
      </c>
      <c r="G666" s="373"/>
      <c r="H666" s="373"/>
      <c r="I666" s="373"/>
    </row>
    <row r="667" spans="2:9">
      <c r="B667" s="373" t="s">
        <v>6240</v>
      </c>
      <c r="C667" s="373"/>
      <c r="D667" s="373" t="s">
        <v>7702</v>
      </c>
      <c r="E667" s="373" t="s">
        <v>6222</v>
      </c>
      <c r="F667" s="373" t="s">
        <v>1320</v>
      </c>
      <c r="G667" s="373"/>
      <c r="H667" s="373"/>
      <c r="I667" s="373"/>
    </row>
    <row r="668" spans="2:9">
      <c r="B668" s="373" t="s">
        <v>4797</v>
      </c>
      <c r="C668" s="373"/>
      <c r="D668" s="373" t="s">
        <v>7702</v>
      </c>
      <c r="E668" s="373" t="s">
        <v>6222</v>
      </c>
      <c r="F668" s="373" t="s">
        <v>1277</v>
      </c>
      <c r="G668" s="373"/>
      <c r="H668" s="373"/>
      <c r="I668" s="373"/>
    </row>
    <row r="669" spans="2:9">
      <c r="B669" s="373" t="s">
        <v>4600</v>
      </c>
      <c r="C669" s="373"/>
      <c r="D669" s="373" t="s">
        <v>7702</v>
      </c>
      <c r="E669" s="373" t="s">
        <v>6222</v>
      </c>
      <c r="F669" s="373" t="s">
        <v>1335</v>
      </c>
      <c r="G669" s="373"/>
      <c r="H669" s="373"/>
      <c r="I669" s="373"/>
    </row>
    <row r="670" spans="2:9">
      <c r="B670" s="373" t="s">
        <v>6241</v>
      </c>
      <c r="C670" s="373"/>
      <c r="D670" s="373" t="s">
        <v>7702</v>
      </c>
      <c r="E670" s="373" t="s">
        <v>6222</v>
      </c>
      <c r="F670" s="373" t="s">
        <v>1337</v>
      </c>
      <c r="G670" s="373"/>
      <c r="H670" s="373"/>
      <c r="I670" s="373"/>
    </row>
    <row r="671" spans="2:9">
      <c r="B671" s="373" t="s">
        <v>6242</v>
      </c>
      <c r="C671" s="373"/>
      <c r="D671" s="373" t="s">
        <v>7702</v>
      </c>
      <c r="E671" s="373" t="s">
        <v>6222</v>
      </c>
      <c r="F671" s="373" t="s">
        <v>3774</v>
      </c>
      <c r="G671" s="373"/>
      <c r="H671" s="373"/>
      <c r="I671" s="373"/>
    </row>
    <row r="672" spans="2:9">
      <c r="B672" s="373" t="s">
        <v>6243</v>
      </c>
      <c r="C672" s="373"/>
      <c r="D672" s="373" t="s">
        <v>7702</v>
      </c>
      <c r="E672" s="373" t="s">
        <v>6222</v>
      </c>
      <c r="F672" s="373" t="s">
        <v>5202</v>
      </c>
      <c r="G672" s="373"/>
      <c r="H672" s="373"/>
      <c r="I672" s="373"/>
    </row>
    <row r="673" spans="2:9">
      <c r="B673" s="373" t="s">
        <v>6244</v>
      </c>
      <c r="C673" s="373"/>
      <c r="D673" s="373" t="s">
        <v>7702</v>
      </c>
      <c r="E673" s="373" t="s">
        <v>6222</v>
      </c>
      <c r="F673" s="373" t="s">
        <v>2872</v>
      </c>
      <c r="G673" s="373"/>
      <c r="H673" s="373"/>
      <c r="I673" s="373"/>
    </row>
    <row r="674" spans="2:9">
      <c r="B674" s="373" t="s">
        <v>2330</v>
      </c>
      <c r="C674" s="373"/>
      <c r="D674" s="373" t="s">
        <v>7702</v>
      </c>
      <c r="E674" s="373" t="s">
        <v>6222</v>
      </c>
      <c r="F674" s="373" t="s">
        <v>44</v>
      </c>
      <c r="G674" s="373"/>
      <c r="H674" s="373"/>
      <c r="I674" s="373"/>
    </row>
    <row r="675" spans="2:9">
      <c r="B675" s="373" t="s">
        <v>6245</v>
      </c>
      <c r="C675" s="373"/>
      <c r="D675" s="373" t="s">
        <v>7702</v>
      </c>
      <c r="E675" s="373" t="s">
        <v>6222</v>
      </c>
      <c r="F675" s="373" t="s">
        <v>1571</v>
      </c>
      <c r="G675" s="373"/>
      <c r="H675" s="373"/>
      <c r="I675" s="373"/>
    </row>
    <row r="676" spans="2:9">
      <c r="B676" s="373" t="s">
        <v>6247</v>
      </c>
      <c r="C676" s="373"/>
      <c r="D676" s="373" t="s">
        <v>7702</v>
      </c>
      <c r="E676" s="373" t="s">
        <v>6222</v>
      </c>
      <c r="F676" s="373" t="s">
        <v>866</v>
      </c>
      <c r="G676" s="373"/>
      <c r="H676" s="373"/>
      <c r="I676" s="373"/>
    </row>
    <row r="677" spans="2:9">
      <c r="B677" s="373" t="s">
        <v>7254</v>
      </c>
      <c r="C677" s="373"/>
      <c r="D677" s="373" t="s">
        <v>7702</v>
      </c>
      <c r="E677" s="373" t="s">
        <v>6222</v>
      </c>
      <c r="F677" s="373" t="s">
        <v>3931</v>
      </c>
      <c r="G677" s="373"/>
      <c r="H677" s="373"/>
      <c r="I677" s="373"/>
    </row>
    <row r="678" spans="2:9">
      <c r="B678" s="373" t="s">
        <v>6248</v>
      </c>
      <c r="C678" s="373"/>
      <c r="D678" s="373" t="s">
        <v>7702</v>
      </c>
      <c r="E678" s="373" t="s">
        <v>1944</v>
      </c>
      <c r="F678" s="373" t="s">
        <v>869</v>
      </c>
      <c r="G678" s="373"/>
      <c r="H678" s="373"/>
      <c r="I678" s="373"/>
    </row>
    <row r="679" spans="2:9">
      <c r="B679" s="373" t="s">
        <v>5201</v>
      </c>
      <c r="C679" s="373"/>
      <c r="D679" s="373" t="s">
        <v>7702</v>
      </c>
      <c r="E679" s="373" t="s">
        <v>1944</v>
      </c>
      <c r="F679" s="373" t="s">
        <v>872</v>
      </c>
      <c r="G679" s="373"/>
      <c r="H679" s="373"/>
      <c r="I679" s="373"/>
    </row>
    <row r="680" spans="2:9">
      <c r="B680" s="373" t="s">
        <v>3633</v>
      </c>
      <c r="C680" s="373"/>
      <c r="D680" s="373" t="s">
        <v>7702</v>
      </c>
      <c r="E680" s="373" t="s">
        <v>1944</v>
      </c>
      <c r="F680" s="373" t="s">
        <v>497</v>
      </c>
      <c r="G680" s="373"/>
      <c r="H680" s="373"/>
      <c r="I680" s="373"/>
    </row>
    <row r="681" spans="2:9">
      <c r="B681" s="373" t="s">
        <v>1821</v>
      </c>
      <c r="C681" s="373"/>
      <c r="D681" s="373" t="s">
        <v>7702</v>
      </c>
      <c r="E681" s="373" t="s">
        <v>1944</v>
      </c>
      <c r="F681" s="373" t="s">
        <v>469</v>
      </c>
      <c r="G681" s="373"/>
      <c r="H681" s="373"/>
      <c r="I681" s="373"/>
    </row>
    <row r="682" spans="2:9">
      <c r="B682" s="373" t="s">
        <v>4917</v>
      </c>
      <c r="C682" s="373"/>
      <c r="D682" s="373" t="s">
        <v>7702</v>
      </c>
      <c r="E682" s="373" t="s">
        <v>1944</v>
      </c>
      <c r="F682" s="373" t="s">
        <v>857</v>
      </c>
      <c r="G682" s="373"/>
      <c r="H682" s="373"/>
      <c r="I682" s="373"/>
    </row>
    <row r="683" spans="2:9">
      <c r="B683" s="373" t="s">
        <v>2310</v>
      </c>
      <c r="C683" s="373"/>
      <c r="D683" s="373" t="s">
        <v>7702</v>
      </c>
      <c r="E683" s="373" t="s">
        <v>1944</v>
      </c>
      <c r="F683" s="373" t="s">
        <v>892</v>
      </c>
      <c r="G683" s="373"/>
      <c r="H683" s="373"/>
      <c r="I683" s="373"/>
    </row>
    <row r="684" spans="2:9">
      <c r="B684" s="373" t="s">
        <v>4897</v>
      </c>
      <c r="C684" s="373"/>
      <c r="D684" s="373" t="s">
        <v>7702</v>
      </c>
      <c r="E684" s="373" t="s">
        <v>1944</v>
      </c>
      <c r="F684" s="373" t="s">
        <v>895</v>
      </c>
      <c r="G684" s="373"/>
      <c r="H684" s="373"/>
      <c r="I684" s="373"/>
    </row>
    <row r="685" spans="2:9">
      <c r="B685" s="373" t="s">
        <v>6249</v>
      </c>
      <c r="C685" s="373"/>
      <c r="D685" s="373" t="s">
        <v>7702</v>
      </c>
      <c r="E685" s="373" t="s">
        <v>1944</v>
      </c>
      <c r="F685" s="373" t="s">
        <v>903</v>
      </c>
      <c r="G685" s="373"/>
      <c r="H685" s="373"/>
      <c r="I685" s="373"/>
    </row>
    <row r="686" spans="2:9">
      <c r="B686" s="373" t="s">
        <v>891</v>
      </c>
      <c r="C686" s="373"/>
      <c r="D686" s="373" t="s">
        <v>7702</v>
      </c>
      <c r="E686" s="373" t="s">
        <v>1944</v>
      </c>
      <c r="F686" s="373" t="s">
        <v>904</v>
      </c>
      <c r="G686" s="373"/>
      <c r="H686" s="373"/>
      <c r="I686" s="373"/>
    </row>
    <row r="687" spans="2:9">
      <c r="B687" s="373" t="s">
        <v>5561</v>
      </c>
      <c r="C687" s="373"/>
      <c r="D687" s="373" t="s">
        <v>7702</v>
      </c>
      <c r="E687" s="373" t="s">
        <v>1944</v>
      </c>
      <c r="F687" s="373" t="s">
        <v>913</v>
      </c>
      <c r="G687" s="373"/>
      <c r="H687" s="373"/>
      <c r="I687" s="373"/>
    </row>
    <row r="688" spans="2:9">
      <c r="B688" s="373" t="s">
        <v>6251</v>
      </c>
      <c r="C688" s="373"/>
      <c r="D688" s="373" t="s">
        <v>7702</v>
      </c>
      <c r="E688" s="373" t="s">
        <v>1944</v>
      </c>
      <c r="F688" s="373" t="s">
        <v>916</v>
      </c>
      <c r="G688" s="373"/>
      <c r="H688" s="373"/>
      <c r="I688" s="373"/>
    </row>
    <row r="689" spans="2:9">
      <c r="B689" s="373" t="s">
        <v>6252</v>
      </c>
      <c r="C689" s="373"/>
      <c r="D689" s="373" t="s">
        <v>7702</v>
      </c>
      <c r="E689" s="373" t="s">
        <v>1944</v>
      </c>
      <c r="F689" s="373" t="s">
        <v>917</v>
      </c>
      <c r="G689" s="373"/>
      <c r="H689" s="373"/>
      <c r="I689" s="373"/>
    </row>
    <row r="690" spans="2:9">
      <c r="B690" s="373" t="s">
        <v>6253</v>
      </c>
      <c r="C690" s="373"/>
      <c r="D690" s="373" t="s">
        <v>7702</v>
      </c>
      <c r="E690" s="373" t="s">
        <v>1944</v>
      </c>
      <c r="F690" s="373" t="s">
        <v>121</v>
      </c>
      <c r="G690" s="373"/>
      <c r="H690" s="373"/>
      <c r="I690" s="373"/>
    </row>
    <row r="691" spans="2:9">
      <c r="B691" s="373" t="s">
        <v>4288</v>
      </c>
      <c r="C691" s="373"/>
      <c r="D691" s="373" t="s">
        <v>7702</v>
      </c>
      <c r="E691" s="373" t="s">
        <v>1944</v>
      </c>
      <c r="F691" s="373" t="s">
        <v>1227</v>
      </c>
      <c r="G691" s="373"/>
      <c r="H691" s="373"/>
      <c r="I691" s="373"/>
    </row>
    <row r="692" spans="2:9">
      <c r="B692" s="373" t="s">
        <v>5802</v>
      </c>
      <c r="C692" s="373"/>
      <c r="D692" s="373" t="s">
        <v>7702</v>
      </c>
      <c r="E692" s="373" t="s">
        <v>1944</v>
      </c>
      <c r="F692" s="373" t="s">
        <v>1233</v>
      </c>
      <c r="G692" s="373"/>
      <c r="H692" s="373"/>
      <c r="I692" s="373"/>
    </row>
    <row r="693" spans="2:9">
      <c r="B693" s="373" t="s">
        <v>6254</v>
      </c>
      <c r="C693" s="373"/>
      <c r="D693" s="373" t="s">
        <v>7702</v>
      </c>
      <c r="E693" s="373" t="s">
        <v>1944</v>
      </c>
      <c r="F693" s="373" t="s">
        <v>1236</v>
      </c>
      <c r="G693" s="373"/>
      <c r="H693" s="373"/>
      <c r="I693" s="373"/>
    </row>
    <row r="694" spans="2:9">
      <c r="B694" s="373" t="s">
        <v>4585</v>
      </c>
      <c r="C694" s="373"/>
      <c r="D694" s="373" t="s">
        <v>7702</v>
      </c>
      <c r="E694" s="373" t="s">
        <v>1944</v>
      </c>
      <c r="F694" s="373" t="s">
        <v>1238</v>
      </c>
      <c r="G694" s="373"/>
      <c r="H694" s="373"/>
      <c r="I694" s="373"/>
    </row>
    <row r="695" spans="2:9">
      <c r="B695" s="373" t="s">
        <v>6256</v>
      </c>
      <c r="C695" s="373"/>
      <c r="D695" s="373" t="s">
        <v>7702</v>
      </c>
      <c r="E695" s="373" t="s">
        <v>1944</v>
      </c>
      <c r="F695" s="373" t="s">
        <v>1240</v>
      </c>
      <c r="G695" s="373"/>
      <c r="H695" s="373"/>
      <c r="I695" s="373"/>
    </row>
    <row r="696" spans="2:9">
      <c r="B696" s="373" t="s">
        <v>6257</v>
      </c>
      <c r="C696" s="373"/>
      <c r="D696" s="373" t="s">
        <v>7702</v>
      </c>
      <c r="E696" s="373" t="s">
        <v>1944</v>
      </c>
      <c r="F696" s="373" t="s">
        <v>1242</v>
      </c>
      <c r="G696" s="373"/>
      <c r="H696" s="373"/>
      <c r="I696" s="373"/>
    </row>
    <row r="697" spans="2:9">
      <c r="B697" s="373" t="s">
        <v>4401</v>
      </c>
      <c r="C697" s="373"/>
      <c r="D697" s="373" t="s">
        <v>7702</v>
      </c>
      <c r="E697" s="373" t="s">
        <v>1944</v>
      </c>
      <c r="F697" s="373" t="s">
        <v>972</v>
      </c>
      <c r="G697" s="373"/>
      <c r="H697" s="373"/>
      <c r="I697" s="373"/>
    </row>
    <row r="698" spans="2:9">
      <c r="B698" s="373" t="s">
        <v>4401</v>
      </c>
      <c r="C698" s="373"/>
      <c r="D698" s="373" t="s">
        <v>7702</v>
      </c>
      <c r="E698" s="373" t="s">
        <v>1944</v>
      </c>
      <c r="F698" s="373" t="s">
        <v>1250</v>
      </c>
      <c r="G698" s="373"/>
      <c r="H698" s="373"/>
      <c r="I698" s="373"/>
    </row>
    <row r="699" spans="2:9">
      <c r="B699" s="373" t="s">
        <v>6259</v>
      </c>
      <c r="C699" s="373"/>
      <c r="D699" s="373" t="s">
        <v>7702</v>
      </c>
      <c r="E699" s="373" t="s">
        <v>1944</v>
      </c>
      <c r="F699" s="373" t="s">
        <v>864</v>
      </c>
      <c r="G699" s="373"/>
      <c r="H699" s="373"/>
      <c r="I699" s="373"/>
    </row>
    <row r="700" spans="2:9">
      <c r="B700" s="373" t="s">
        <v>3487</v>
      </c>
      <c r="C700" s="373"/>
      <c r="D700" s="373" t="s">
        <v>7702</v>
      </c>
      <c r="E700" s="373" t="s">
        <v>1944</v>
      </c>
      <c r="F700" s="373" t="s">
        <v>1226</v>
      </c>
      <c r="G700" s="373"/>
      <c r="H700" s="373"/>
      <c r="I700" s="373"/>
    </row>
    <row r="701" spans="2:9">
      <c r="B701" s="373" t="s">
        <v>6260</v>
      </c>
      <c r="C701" s="373"/>
      <c r="D701" s="373" t="s">
        <v>7702</v>
      </c>
      <c r="E701" s="373" t="s">
        <v>1944</v>
      </c>
      <c r="F701" s="373" t="s">
        <v>1268</v>
      </c>
      <c r="G701" s="373"/>
      <c r="H701" s="373"/>
      <c r="I701" s="373"/>
    </row>
    <row r="702" spans="2:9">
      <c r="B702" s="373" t="s">
        <v>6261</v>
      </c>
      <c r="C702" s="373"/>
      <c r="D702" s="373" t="s">
        <v>7702</v>
      </c>
      <c r="E702" s="373" t="s">
        <v>1944</v>
      </c>
      <c r="F702" s="373" t="s">
        <v>1051</v>
      </c>
      <c r="G702" s="373"/>
      <c r="H702" s="373"/>
      <c r="I702" s="373"/>
    </row>
    <row r="703" spans="2:9">
      <c r="B703" s="373" t="s">
        <v>2227</v>
      </c>
      <c r="C703" s="373"/>
      <c r="D703" s="373" t="s">
        <v>7702</v>
      </c>
      <c r="E703" s="373" t="s">
        <v>6264</v>
      </c>
      <c r="F703" s="373" t="s">
        <v>869</v>
      </c>
      <c r="G703" s="373"/>
      <c r="H703" s="373"/>
      <c r="I703" s="373"/>
    </row>
    <row r="704" spans="2:9">
      <c r="B704" s="373" t="s">
        <v>1359</v>
      </c>
      <c r="C704" s="373"/>
      <c r="D704" s="373" t="s">
        <v>7702</v>
      </c>
      <c r="E704" s="373" t="s">
        <v>6264</v>
      </c>
      <c r="F704" s="373" t="s">
        <v>872</v>
      </c>
      <c r="G704" s="373"/>
      <c r="H704" s="373"/>
      <c r="I704" s="373"/>
    </row>
    <row r="705" spans="2:9">
      <c r="B705" s="373" t="s">
        <v>6265</v>
      </c>
      <c r="C705" s="373"/>
      <c r="D705" s="373" t="s">
        <v>7702</v>
      </c>
      <c r="E705" s="373" t="s">
        <v>6264</v>
      </c>
      <c r="F705" s="373" t="s">
        <v>497</v>
      </c>
      <c r="G705" s="373"/>
      <c r="H705" s="373"/>
      <c r="I705" s="373"/>
    </row>
    <row r="706" spans="2:9">
      <c r="B706" s="373" t="s">
        <v>2974</v>
      </c>
      <c r="C706" s="373"/>
      <c r="D706" s="373" t="s">
        <v>7702</v>
      </c>
      <c r="E706" s="373" t="s">
        <v>6264</v>
      </c>
      <c r="F706" s="373" t="s">
        <v>469</v>
      </c>
      <c r="G706" s="373"/>
      <c r="H706" s="373"/>
      <c r="I706" s="373"/>
    </row>
    <row r="707" spans="2:9">
      <c r="B707" s="373" t="s">
        <v>6266</v>
      </c>
      <c r="C707" s="373"/>
      <c r="D707" s="373" t="s">
        <v>7702</v>
      </c>
      <c r="E707" s="373" t="s">
        <v>6264</v>
      </c>
      <c r="F707" s="373" t="s">
        <v>857</v>
      </c>
      <c r="G707" s="373"/>
      <c r="H707" s="373"/>
      <c r="I707" s="373"/>
    </row>
    <row r="708" spans="2:9">
      <c r="B708" s="373" t="s">
        <v>6267</v>
      </c>
      <c r="C708" s="373"/>
      <c r="D708" s="373" t="s">
        <v>7702</v>
      </c>
      <c r="E708" s="373" t="s">
        <v>6264</v>
      </c>
      <c r="F708" s="373" t="s">
        <v>892</v>
      </c>
      <c r="G708" s="373"/>
      <c r="H708" s="373"/>
      <c r="I708" s="373"/>
    </row>
    <row r="709" spans="2:9">
      <c r="B709" s="373" t="s">
        <v>6268</v>
      </c>
      <c r="C709" s="373"/>
      <c r="D709" s="373" t="s">
        <v>7702</v>
      </c>
      <c r="E709" s="373" t="s">
        <v>6264</v>
      </c>
      <c r="F709" s="373" t="s">
        <v>895</v>
      </c>
      <c r="G709" s="373"/>
      <c r="H709" s="373"/>
      <c r="I709" s="373"/>
    </row>
    <row r="710" spans="2:9">
      <c r="B710" s="373" t="s">
        <v>2761</v>
      </c>
      <c r="C710" s="373"/>
      <c r="D710" s="373" t="s">
        <v>7702</v>
      </c>
      <c r="E710" s="373" t="s">
        <v>6264</v>
      </c>
      <c r="F710" s="373" t="s">
        <v>903</v>
      </c>
      <c r="G710" s="373"/>
      <c r="H710" s="373"/>
      <c r="I710" s="373"/>
    </row>
    <row r="711" spans="2:9">
      <c r="B711" s="373" t="s">
        <v>6270</v>
      </c>
      <c r="C711" s="373"/>
      <c r="D711" s="373" t="s">
        <v>7702</v>
      </c>
      <c r="E711" s="373" t="s">
        <v>6264</v>
      </c>
      <c r="F711" s="373" t="s">
        <v>904</v>
      </c>
      <c r="G711" s="373"/>
      <c r="H711" s="373"/>
      <c r="I711" s="373"/>
    </row>
    <row r="712" spans="2:9">
      <c r="B712" s="373" t="s">
        <v>6271</v>
      </c>
      <c r="C712" s="373"/>
      <c r="D712" s="373" t="s">
        <v>7702</v>
      </c>
      <c r="E712" s="373" t="s">
        <v>6264</v>
      </c>
      <c r="F712" s="373" t="s">
        <v>913</v>
      </c>
      <c r="G712" s="373"/>
      <c r="H712" s="373"/>
      <c r="I712" s="373"/>
    </row>
    <row r="713" spans="2:9">
      <c r="B713" s="373" t="s">
        <v>6272</v>
      </c>
      <c r="C713" s="373"/>
      <c r="D713" s="373" t="s">
        <v>7702</v>
      </c>
      <c r="E713" s="373" t="s">
        <v>6264</v>
      </c>
      <c r="F713" s="373" t="s">
        <v>916</v>
      </c>
      <c r="G713" s="373"/>
      <c r="H713" s="373"/>
      <c r="I713" s="373"/>
    </row>
    <row r="714" spans="2:9">
      <c r="B714" s="373" t="s">
        <v>6273</v>
      </c>
      <c r="C714" s="373"/>
      <c r="D714" s="373" t="s">
        <v>7702</v>
      </c>
      <c r="E714" s="373" t="s">
        <v>6264</v>
      </c>
      <c r="F714" s="373" t="s">
        <v>917</v>
      </c>
      <c r="G714" s="373"/>
      <c r="H714" s="373"/>
      <c r="I714" s="373"/>
    </row>
    <row r="715" spans="2:9">
      <c r="B715" s="373" t="s">
        <v>3980</v>
      </c>
      <c r="C715" s="373"/>
      <c r="D715" s="373" t="s">
        <v>7702</v>
      </c>
      <c r="E715" s="373" t="s">
        <v>6264</v>
      </c>
      <c r="F715" s="373" t="s">
        <v>121</v>
      </c>
      <c r="G715" s="373"/>
      <c r="H715" s="373"/>
      <c r="I715" s="373"/>
    </row>
    <row r="716" spans="2:9">
      <c r="B716" s="373" t="s">
        <v>6274</v>
      </c>
      <c r="C716" s="373"/>
      <c r="D716" s="373" t="s">
        <v>7702</v>
      </c>
      <c r="E716" s="373" t="s">
        <v>6264</v>
      </c>
      <c r="F716" s="373" t="s">
        <v>927</v>
      </c>
      <c r="G716" s="373"/>
      <c r="H716" s="373"/>
      <c r="I716" s="373"/>
    </row>
    <row r="717" spans="2:9">
      <c r="B717" s="373" t="s">
        <v>3537</v>
      </c>
      <c r="C717" s="373"/>
      <c r="D717" s="373" t="s">
        <v>7702</v>
      </c>
      <c r="E717" s="373" t="s">
        <v>6264</v>
      </c>
      <c r="F717" s="373" t="s">
        <v>925</v>
      </c>
      <c r="G717" s="373"/>
      <c r="H717" s="373"/>
      <c r="I717" s="373"/>
    </row>
    <row r="718" spans="2:9">
      <c r="B718" s="373" t="s">
        <v>394</v>
      </c>
      <c r="C718" s="373"/>
      <c r="D718" s="373" t="s">
        <v>7702</v>
      </c>
      <c r="E718" s="373" t="s">
        <v>6264</v>
      </c>
      <c r="F718" s="373" t="s">
        <v>949</v>
      </c>
      <c r="G718" s="373"/>
      <c r="H718" s="373"/>
      <c r="I718" s="373"/>
    </row>
    <row r="719" spans="2:9">
      <c r="B719" s="373" t="s">
        <v>6275</v>
      </c>
      <c r="C719" s="373"/>
      <c r="D719" s="373" t="s">
        <v>7702</v>
      </c>
      <c r="E719" s="373" t="s">
        <v>6264</v>
      </c>
      <c r="F719" s="373" t="s">
        <v>1227</v>
      </c>
      <c r="G719" s="373"/>
      <c r="H719" s="373"/>
      <c r="I719" s="373"/>
    </row>
    <row r="720" spans="2:9">
      <c r="B720" s="373" t="s">
        <v>5697</v>
      </c>
      <c r="C720" s="373"/>
      <c r="D720" s="373" t="s">
        <v>7702</v>
      </c>
      <c r="E720" s="373" t="s">
        <v>6264</v>
      </c>
      <c r="F720" s="373" t="s">
        <v>1233</v>
      </c>
      <c r="G720" s="373"/>
      <c r="H720" s="373"/>
      <c r="I720" s="373"/>
    </row>
    <row r="721" spans="2:9">
      <c r="B721" s="373" t="s">
        <v>6277</v>
      </c>
      <c r="C721" s="373"/>
      <c r="D721" s="373" t="s">
        <v>7702</v>
      </c>
      <c r="E721" s="373" t="s">
        <v>6264</v>
      </c>
      <c r="F721" s="373" t="s">
        <v>1236</v>
      </c>
      <c r="G721" s="373"/>
      <c r="H721" s="373"/>
      <c r="I721" s="373"/>
    </row>
    <row r="722" spans="2:9">
      <c r="B722" s="373" t="s">
        <v>6278</v>
      </c>
      <c r="C722" s="373"/>
      <c r="D722" s="373" t="s">
        <v>7702</v>
      </c>
      <c r="E722" s="373" t="s">
        <v>6264</v>
      </c>
      <c r="F722" s="373" t="s">
        <v>1238</v>
      </c>
      <c r="G722" s="373"/>
      <c r="H722" s="373"/>
      <c r="I722" s="373"/>
    </row>
    <row r="723" spans="2:9">
      <c r="B723" s="373" t="s">
        <v>6279</v>
      </c>
      <c r="C723" s="373"/>
      <c r="D723" s="373" t="s">
        <v>7702</v>
      </c>
      <c r="E723" s="373" t="s">
        <v>6264</v>
      </c>
      <c r="F723" s="373" t="s">
        <v>1240</v>
      </c>
      <c r="G723" s="373"/>
      <c r="H723" s="373"/>
      <c r="I723" s="373"/>
    </row>
    <row r="724" spans="2:9">
      <c r="B724" s="373" t="s">
        <v>1267</v>
      </c>
      <c r="C724" s="373"/>
      <c r="D724" s="373" t="s">
        <v>7702</v>
      </c>
      <c r="E724" s="373" t="s">
        <v>6264</v>
      </c>
      <c r="F724" s="373" t="s">
        <v>1242</v>
      </c>
      <c r="G724" s="373"/>
      <c r="H724" s="373"/>
      <c r="I724" s="373"/>
    </row>
    <row r="725" spans="2:9">
      <c r="B725" s="373" t="s">
        <v>1333</v>
      </c>
      <c r="C725" s="373"/>
      <c r="D725" s="373" t="s">
        <v>7702</v>
      </c>
      <c r="E725" s="373" t="s">
        <v>6264</v>
      </c>
      <c r="F725" s="373" t="s">
        <v>972</v>
      </c>
      <c r="G725" s="373"/>
      <c r="H725" s="373"/>
      <c r="I725" s="373"/>
    </row>
    <row r="726" spans="2:9">
      <c r="B726" s="373" t="s">
        <v>1333</v>
      </c>
      <c r="C726" s="373"/>
      <c r="D726" s="373" t="s">
        <v>7702</v>
      </c>
      <c r="E726" s="373" t="s">
        <v>6264</v>
      </c>
      <c r="F726" s="373" t="s">
        <v>866</v>
      </c>
      <c r="G726" s="373"/>
      <c r="H726" s="373"/>
      <c r="I726" s="373"/>
    </row>
    <row r="727" spans="2:9">
      <c r="B727" s="373" t="s">
        <v>1333</v>
      </c>
      <c r="C727" s="373"/>
      <c r="D727" s="373" t="s">
        <v>7702</v>
      </c>
      <c r="E727" s="373" t="s">
        <v>6264</v>
      </c>
      <c r="F727" s="373" t="s">
        <v>1250</v>
      </c>
      <c r="G727" s="373"/>
      <c r="H727" s="373"/>
      <c r="I727" s="373"/>
    </row>
    <row r="728" spans="2:9">
      <c r="B728" s="373" t="s">
        <v>6281</v>
      </c>
      <c r="C728" s="373"/>
      <c r="D728" s="373" t="s">
        <v>7702</v>
      </c>
      <c r="E728" s="373" t="s">
        <v>6264</v>
      </c>
      <c r="F728" s="373" t="s">
        <v>864</v>
      </c>
      <c r="G728" s="373"/>
      <c r="H728" s="373"/>
      <c r="I728" s="373"/>
    </row>
    <row r="729" spans="2:9">
      <c r="B729" s="373" t="s">
        <v>6281</v>
      </c>
      <c r="C729" s="373"/>
      <c r="D729" s="373" t="s">
        <v>7702</v>
      </c>
      <c r="E729" s="373" t="s">
        <v>6264</v>
      </c>
      <c r="F729" s="373" t="s">
        <v>1226</v>
      </c>
      <c r="G729" s="373"/>
      <c r="H729" s="373"/>
      <c r="I729" s="373"/>
    </row>
    <row r="730" spans="2:9">
      <c r="B730" s="373" t="s">
        <v>5846</v>
      </c>
      <c r="C730" s="373"/>
      <c r="D730" s="373" t="s">
        <v>7702</v>
      </c>
      <c r="E730" s="373" t="s">
        <v>6264</v>
      </c>
      <c r="F730" s="373" t="s">
        <v>1268</v>
      </c>
      <c r="G730" s="373"/>
      <c r="H730" s="373"/>
      <c r="I730" s="373"/>
    </row>
    <row r="731" spans="2:9">
      <c r="B731" s="373" t="s">
        <v>6282</v>
      </c>
      <c r="C731" s="373"/>
      <c r="D731" s="373" t="s">
        <v>7702</v>
      </c>
      <c r="E731" s="373" t="s">
        <v>6264</v>
      </c>
      <c r="F731" s="373" t="s">
        <v>1051</v>
      </c>
      <c r="G731" s="373"/>
      <c r="H731" s="373"/>
      <c r="I731" s="373"/>
    </row>
    <row r="732" spans="2:9">
      <c r="B732" s="373" t="s">
        <v>6282</v>
      </c>
      <c r="C732" s="373"/>
      <c r="D732" s="373" t="s">
        <v>7702</v>
      </c>
      <c r="E732" s="373" t="s">
        <v>6264</v>
      </c>
      <c r="F732" s="373" t="s">
        <v>816</v>
      </c>
      <c r="G732" s="373"/>
      <c r="H732" s="373"/>
      <c r="I732" s="373"/>
    </row>
    <row r="733" spans="2:9">
      <c r="B733" s="373" t="s">
        <v>6282</v>
      </c>
      <c r="C733" s="373"/>
      <c r="D733" s="373" t="s">
        <v>7702</v>
      </c>
      <c r="E733" s="373" t="s">
        <v>6264</v>
      </c>
      <c r="F733" s="373" t="s">
        <v>4533</v>
      </c>
      <c r="G733" s="373"/>
      <c r="H733" s="373"/>
      <c r="I733" s="373"/>
    </row>
    <row r="734" spans="2:9">
      <c r="B734" s="373" t="s">
        <v>53</v>
      </c>
      <c r="C734" s="373"/>
      <c r="D734" s="373" t="s">
        <v>7702</v>
      </c>
      <c r="E734" s="373" t="s">
        <v>6264</v>
      </c>
      <c r="F734" s="373" t="s">
        <v>1021</v>
      </c>
      <c r="G734" s="373"/>
      <c r="H734" s="373"/>
      <c r="I734" s="373"/>
    </row>
    <row r="735" spans="2:9">
      <c r="B735" s="373" t="s">
        <v>53</v>
      </c>
      <c r="C735" s="373"/>
      <c r="D735" s="373" t="s">
        <v>7702</v>
      </c>
      <c r="E735" s="373" t="s">
        <v>6264</v>
      </c>
      <c r="F735" s="373" t="s">
        <v>1285</v>
      </c>
      <c r="G735" s="373"/>
      <c r="H735" s="373"/>
      <c r="I735" s="373"/>
    </row>
    <row r="736" spans="2:9">
      <c r="B736" s="373" t="s">
        <v>53</v>
      </c>
      <c r="C736" s="373"/>
      <c r="D736" s="373" t="s">
        <v>7702</v>
      </c>
      <c r="E736" s="373" t="s">
        <v>6264</v>
      </c>
      <c r="F736" s="373" t="s">
        <v>486</v>
      </c>
      <c r="G736" s="373"/>
      <c r="H736" s="373"/>
      <c r="I736" s="373"/>
    </row>
    <row r="737" spans="2:9">
      <c r="B737" s="373" t="s">
        <v>6284</v>
      </c>
      <c r="C737" s="373"/>
      <c r="D737" s="373" t="s">
        <v>7702</v>
      </c>
      <c r="E737" s="373" t="s">
        <v>6264</v>
      </c>
      <c r="F737" s="373" t="s">
        <v>914</v>
      </c>
      <c r="G737" s="373"/>
      <c r="H737" s="373"/>
      <c r="I737" s="373"/>
    </row>
    <row r="738" spans="2:9">
      <c r="B738" s="373" t="s">
        <v>5504</v>
      </c>
      <c r="C738" s="373"/>
      <c r="D738" s="373" t="s">
        <v>7702</v>
      </c>
      <c r="E738" s="373" t="s">
        <v>6264</v>
      </c>
      <c r="F738" s="373" t="s">
        <v>1306</v>
      </c>
      <c r="G738" s="373"/>
      <c r="H738" s="373"/>
      <c r="I738" s="373"/>
    </row>
    <row r="739" spans="2:9">
      <c r="B739" s="373" t="s">
        <v>5504</v>
      </c>
      <c r="C739" s="373"/>
      <c r="D739" s="373" t="s">
        <v>7702</v>
      </c>
      <c r="E739" s="373" t="s">
        <v>6264</v>
      </c>
      <c r="F739" s="373" t="s">
        <v>1313</v>
      </c>
      <c r="G739" s="373"/>
      <c r="H739" s="373"/>
      <c r="I739" s="373"/>
    </row>
    <row r="740" spans="2:9">
      <c r="B740" s="373" t="s">
        <v>6285</v>
      </c>
      <c r="C740" s="373"/>
      <c r="D740" s="373" t="s">
        <v>7702</v>
      </c>
      <c r="E740" s="373" t="s">
        <v>6264</v>
      </c>
      <c r="F740" s="373" t="s">
        <v>1316</v>
      </c>
      <c r="G740" s="373"/>
      <c r="H740" s="373"/>
      <c r="I740" s="373"/>
    </row>
    <row r="741" spans="2:9">
      <c r="B741" s="373" t="s">
        <v>6285</v>
      </c>
      <c r="C741" s="373"/>
      <c r="D741" s="373" t="s">
        <v>7702</v>
      </c>
      <c r="E741" s="373" t="s">
        <v>6264</v>
      </c>
      <c r="F741" s="373" t="s">
        <v>3931</v>
      </c>
      <c r="G741" s="373"/>
      <c r="H741" s="373"/>
      <c r="I741" s="373"/>
    </row>
    <row r="742" spans="2:9">
      <c r="B742" s="373" t="s">
        <v>6285</v>
      </c>
      <c r="C742" s="373"/>
      <c r="D742" s="373" t="s">
        <v>7702</v>
      </c>
      <c r="E742" s="373" t="s">
        <v>6264</v>
      </c>
      <c r="F742" s="373" t="s">
        <v>214</v>
      </c>
      <c r="G742" s="373"/>
      <c r="H742" s="373"/>
      <c r="I742" s="373"/>
    </row>
    <row r="743" spans="2:9">
      <c r="B743" s="373" t="s">
        <v>2696</v>
      </c>
      <c r="C743" s="373"/>
      <c r="D743" s="373" t="s">
        <v>7702</v>
      </c>
      <c r="E743" s="373" t="s">
        <v>6264</v>
      </c>
      <c r="F743" s="373" t="s">
        <v>1320</v>
      </c>
      <c r="G743" s="373"/>
      <c r="H743" s="373"/>
      <c r="I743" s="373"/>
    </row>
    <row r="744" spans="2:9">
      <c r="B744" s="373" t="s">
        <v>7256</v>
      </c>
      <c r="C744" s="373"/>
      <c r="D744" s="373" t="s">
        <v>7702</v>
      </c>
      <c r="E744" s="373" t="s">
        <v>6264</v>
      </c>
      <c r="F744" s="373" t="s">
        <v>1277</v>
      </c>
      <c r="G744" s="373"/>
      <c r="H744" s="373"/>
      <c r="I744" s="373"/>
    </row>
    <row r="745" spans="2:9">
      <c r="B745" s="373" t="s">
        <v>6287</v>
      </c>
      <c r="C745" s="373"/>
      <c r="D745" s="373" t="s">
        <v>7702</v>
      </c>
      <c r="E745" s="373" t="s">
        <v>6264</v>
      </c>
      <c r="F745" s="373" t="s">
        <v>1335</v>
      </c>
      <c r="G745" s="373"/>
      <c r="H745" s="373"/>
      <c r="I745" s="373"/>
    </row>
    <row r="746" spans="2:9">
      <c r="B746" s="373" t="s">
        <v>3235</v>
      </c>
      <c r="C746" s="373"/>
      <c r="D746" s="373" t="s">
        <v>7702</v>
      </c>
      <c r="E746" s="373" t="s">
        <v>6264</v>
      </c>
      <c r="F746" s="373" t="s">
        <v>1337</v>
      </c>
      <c r="G746" s="373"/>
      <c r="H746" s="373"/>
      <c r="I746" s="373"/>
    </row>
    <row r="747" spans="2:9">
      <c r="B747" s="373" t="s">
        <v>3333</v>
      </c>
      <c r="C747" s="373"/>
      <c r="D747" s="373" t="s">
        <v>7702</v>
      </c>
      <c r="E747" s="373" t="s">
        <v>6264</v>
      </c>
      <c r="F747" s="373" t="s">
        <v>3774</v>
      </c>
      <c r="G747" s="373"/>
      <c r="H747" s="373"/>
      <c r="I747" s="373"/>
    </row>
    <row r="748" spans="2:9">
      <c r="B748" s="373" t="s">
        <v>1245</v>
      </c>
      <c r="C748" s="373"/>
      <c r="D748" s="373" t="s">
        <v>7702</v>
      </c>
      <c r="E748" s="373" t="s">
        <v>6264</v>
      </c>
      <c r="F748" s="373" t="s">
        <v>5202</v>
      </c>
      <c r="G748" s="373"/>
      <c r="H748" s="373"/>
      <c r="I748" s="373"/>
    </row>
    <row r="749" spans="2:9">
      <c r="B749" s="373" t="s">
        <v>6289</v>
      </c>
      <c r="C749" s="373"/>
      <c r="D749" s="373" t="s">
        <v>7702</v>
      </c>
      <c r="E749" s="373" t="s">
        <v>6264</v>
      </c>
      <c r="F749" s="373" t="s">
        <v>2872</v>
      </c>
      <c r="G749" s="373"/>
      <c r="H749" s="373"/>
      <c r="I749" s="373"/>
    </row>
    <row r="750" spans="2:9">
      <c r="B750" s="373" t="s">
        <v>2290</v>
      </c>
      <c r="C750" s="373"/>
      <c r="D750" s="373" t="s">
        <v>7702</v>
      </c>
      <c r="E750" s="373" t="s">
        <v>6264</v>
      </c>
      <c r="F750" s="373" t="s">
        <v>44</v>
      </c>
      <c r="G750" s="373"/>
      <c r="H750" s="373"/>
      <c r="I750" s="373"/>
    </row>
    <row r="751" spans="2:9">
      <c r="B751" s="373" t="s">
        <v>6290</v>
      </c>
      <c r="C751" s="373"/>
      <c r="D751" s="373" t="s">
        <v>7702</v>
      </c>
      <c r="E751" s="373" t="s">
        <v>6264</v>
      </c>
      <c r="F751" s="373" t="s">
        <v>1571</v>
      </c>
      <c r="G751" s="373"/>
      <c r="H751" s="373"/>
      <c r="I751" s="373"/>
    </row>
    <row r="752" spans="2:9">
      <c r="B752" s="373" t="s">
        <v>3148</v>
      </c>
      <c r="C752" s="373"/>
      <c r="D752" s="373" t="s">
        <v>7702</v>
      </c>
      <c r="E752" s="373" t="s">
        <v>6293</v>
      </c>
      <c r="F752" s="373" t="s">
        <v>869</v>
      </c>
      <c r="G752" s="373"/>
      <c r="H752" s="373"/>
      <c r="I752" s="373"/>
    </row>
    <row r="753" spans="2:9">
      <c r="B753" s="373" t="s">
        <v>6294</v>
      </c>
      <c r="C753" s="373"/>
      <c r="D753" s="373" t="s">
        <v>7702</v>
      </c>
      <c r="E753" s="373" t="s">
        <v>6293</v>
      </c>
      <c r="F753" s="373" t="s">
        <v>872</v>
      </c>
      <c r="G753" s="373"/>
      <c r="H753" s="373"/>
      <c r="I753" s="373"/>
    </row>
    <row r="754" spans="2:9">
      <c r="B754" s="373" t="s">
        <v>6296</v>
      </c>
      <c r="C754" s="373"/>
      <c r="D754" s="373" t="s">
        <v>7702</v>
      </c>
      <c r="E754" s="373" t="s">
        <v>6293</v>
      </c>
      <c r="F754" s="373" t="s">
        <v>497</v>
      </c>
      <c r="G754" s="373"/>
      <c r="H754" s="373"/>
      <c r="I754" s="373"/>
    </row>
    <row r="755" spans="2:9">
      <c r="B755" s="373" t="s">
        <v>6297</v>
      </c>
      <c r="C755" s="373"/>
      <c r="D755" s="373" t="s">
        <v>7702</v>
      </c>
      <c r="E755" s="373" t="s">
        <v>6293</v>
      </c>
      <c r="F755" s="373" t="s">
        <v>469</v>
      </c>
      <c r="G755" s="373"/>
      <c r="H755" s="373"/>
      <c r="I755" s="373"/>
    </row>
    <row r="756" spans="2:9">
      <c r="B756" s="373" t="s">
        <v>2644</v>
      </c>
      <c r="C756" s="373"/>
      <c r="D756" s="373" t="s">
        <v>7702</v>
      </c>
      <c r="E756" s="373" t="s">
        <v>6293</v>
      </c>
      <c r="F756" s="373" t="s">
        <v>857</v>
      </c>
      <c r="G756" s="373"/>
      <c r="H756" s="373"/>
      <c r="I756" s="373"/>
    </row>
    <row r="757" spans="2:9">
      <c r="B757" s="373" t="s">
        <v>6298</v>
      </c>
      <c r="C757" s="373"/>
      <c r="D757" s="373" t="s">
        <v>7702</v>
      </c>
      <c r="E757" s="373" t="s">
        <v>6293</v>
      </c>
      <c r="F757" s="373" t="s">
        <v>892</v>
      </c>
      <c r="G757" s="373"/>
      <c r="H757" s="373"/>
      <c r="I757" s="373"/>
    </row>
    <row r="758" spans="2:9">
      <c r="B758" s="373" t="s">
        <v>6299</v>
      </c>
      <c r="C758" s="373"/>
      <c r="D758" s="373" t="s">
        <v>7702</v>
      </c>
      <c r="E758" s="373" t="s">
        <v>6293</v>
      </c>
      <c r="F758" s="373" t="s">
        <v>895</v>
      </c>
      <c r="G758" s="373"/>
      <c r="H758" s="373"/>
      <c r="I758" s="373"/>
    </row>
    <row r="759" spans="2:9">
      <c r="B759" s="373" t="s">
        <v>3105</v>
      </c>
      <c r="C759" s="373"/>
      <c r="D759" s="373" t="s">
        <v>7702</v>
      </c>
      <c r="E759" s="373" t="s">
        <v>6293</v>
      </c>
      <c r="F759" s="373" t="s">
        <v>903</v>
      </c>
      <c r="G759" s="373"/>
      <c r="H759" s="373"/>
      <c r="I759" s="373"/>
    </row>
    <row r="760" spans="2:9">
      <c r="B760" s="373" t="s">
        <v>1661</v>
      </c>
      <c r="C760" s="373"/>
      <c r="D760" s="373" t="s">
        <v>7702</v>
      </c>
      <c r="E760" s="373" t="s">
        <v>6293</v>
      </c>
      <c r="F760" s="373" t="s">
        <v>904</v>
      </c>
      <c r="G760" s="373"/>
      <c r="H760" s="373"/>
      <c r="I760" s="373"/>
    </row>
    <row r="761" spans="2:9">
      <c r="B761" s="373" t="s">
        <v>6300</v>
      </c>
      <c r="C761" s="373"/>
      <c r="D761" s="373" t="s">
        <v>7702</v>
      </c>
      <c r="E761" s="373" t="s">
        <v>6293</v>
      </c>
      <c r="F761" s="373" t="s">
        <v>913</v>
      </c>
      <c r="G761" s="373"/>
      <c r="H761" s="373"/>
      <c r="I761" s="373"/>
    </row>
    <row r="762" spans="2:9">
      <c r="B762" s="373" t="s">
        <v>6302</v>
      </c>
      <c r="C762" s="373"/>
      <c r="D762" s="373" t="s">
        <v>7702</v>
      </c>
      <c r="E762" s="373" t="s">
        <v>6293</v>
      </c>
      <c r="F762" s="373" t="s">
        <v>916</v>
      </c>
      <c r="G762" s="373"/>
      <c r="H762" s="373"/>
      <c r="I762" s="373"/>
    </row>
    <row r="763" spans="2:9">
      <c r="B763" s="373" t="s">
        <v>7385</v>
      </c>
      <c r="C763" s="373"/>
      <c r="D763" s="373" t="s">
        <v>7702</v>
      </c>
      <c r="E763" s="373" t="s">
        <v>6293</v>
      </c>
      <c r="F763" s="373" t="s">
        <v>1227</v>
      </c>
      <c r="G763" s="373"/>
      <c r="H763" s="373"/>
      <c r="I763" s="373"/>
    </row>
    <row r="764" spans="2:9">
      <c r="B764" s="373" t="s">
        <v>6303</v>
      </c>
      <c r="C764" s="373"/>
      <c r="D764" s="373" t="s">
        <v>7702</v>
      </c>
      <c r="E764" s="373" t="s">
        <v>6293</v>
      </c>
      <c r="F764" s="373" t="s">
        <v>1233</v>
      </c>
      <c r="G764" s="373"/>
      <c r="H764" s="373"/>
      <c r="I764" s="373"/>
    </row>
    <row r="765" spans="2:9">
      <c r="B765" s="373" t="s">
        <v>6304</v>
      </c>
      <c r="C765" s="373"/>
      <c r="D765" s="373" t="s">
        <v>7702</v>
      </c>
      <c r="E765" s="373" t="s">
        <v>6293</v>
      </c>
      <c r="F765" s="373" t="s">
        <v>1236</v>
      </c>
      <c r="G765" s="373"/>
      <c r="H765" s="373"/>
      <c r="I765" s="373"/>
    </row>
    <row r="766" spans="2:9">
      <c r="B766" s="373" t="s">
        <v>6305</v>
      </c>
      <c r="C766" s="373"/>
      <c r="D766" s="373" t="s">
        <v>7702</v>
      </c>
      <c r="E766" s="373" t="s">
        <v>6293</v>
      </c>
      <c r="F766" s="373" t="s">
        <v>1238</v>
      </c>
      <c r="G766" s="373"/>
      <c r="H766" s="373"/>
      <c r="I766" s="373"/>
    </row>
    <row r="767" spans="2:9">
      <c r="B767" s="373" t="s">
        <v>6306</v>
      </c>
      <c r="C767" s="373"/>
      <c r="D767" s="373" t="s">
        <v>7702</v>
      </c>
      <c r="E767" s="373" t="s">
        <v>6293</v>
      </c>
      <c r="F767" s="373" t="s">
        <v>1240</v>
      </c>
      <c r="G767" s="373"/>
      <c r="H767" s="373"/>
      <c r="I767" s="373"/>
    </row>
    <row r="768" spans="2:9">
      <c r="B768" s="373" t="s">
        <v>6307</v>
      </c>
      <c r="C768" s="373"/>
      <c r="D768" s="373" t="s">
        <v>7702</v>
      </c>
      <c r="E768" s="373" t="s">
        <v>6293</v>
      </c>
      <c r="F768" s="373" t="s">
        <v>1242</v>
      </c>
      <c r="G768" s="373"/>
      <c r="H768" s="373"/>
      <c r="I768" s="373"/>
    </row>
    <row r="769" spans="2:9">
      <c r="B769" s="373" t="s">
        <v>2318</v>
      </c>
      <c r="C769" s="373"/>
      <c r="D769" s="373" t="s">
        <v>7702</v>
      </c>
      <c r="E769" s="373" t="s">
        <v>6293</v>
      </c>
      <c r="F769" s="373" t="s">
        <v>972</v>
      </c>
      <c r="G769" s="373"/>
      <c r="H769" s="373"/>
      <c r="I769" s="373"/>
    </row>
    <row r="770" spans="2:9">
      <c r="B770" s="373" t="s">
        <v>6308</v>
      </c>
      <c r="C770" s="373"/>
      <c r="D770" s="373" t="s">
        <v>7702</v>
      </c>
      <c r="E770" s="373" t="s">
        <v>6293</v>
      </c>
      <c r="F770" s="373" t="s">
        <v>1250</v>
      </c>
      <c r="G770" s="373"/>
      <c r="H770" s="373"/>
      <c r="I770" s="373"/>
    </row>
    <row r="771" spans="2:9">
      <c r="B771" s="373" t="s">
        <v>6309</v>
      </c>
      <c r="C771" s="373"/>
      <c r="D771" s="373" t="s">
        <v>7702</v>
      </c>
      <c r="E771" s="373" t="s">
        <v>6293</v>
      </c>
      <c r="F771" s="373" t="s">
        <v>864</v>
      </c>
      <c r="G771" s="373"/>
      <c r="H771" s="373"/>
      <c r="I771" s="373"/>
    </row>
    <row r="772" spans="2:9">
      <c r="B772" s="373" t="s">
        <v>2447</v>
      </c>
      <c r="C772" s="373"/>
      <c r="D772" s="373" t="s">
        <v>7702</v>
      </c>
      <c r="E772" s="373" t="s">
        <v>6293</v>
      </c>
      <c r="F772" s="373" t="s">
        <v>1226</v>
      </c>
      <c r="G772" s="373"/>
      <c r="H772" s="373"/>
      <c r="I772" s="373"/>
    </row>
    <row r="773" spans="2:9">
      <c r="B773" s="373" t="s">
        <v>3795</v>
      </c>
      <c r="C773" s="373"/>
      <c r="D773" s="373" t="s">
        <v>7702</v>
      </c>
      <c r="E773" s="373" t="s">
        <v>6293</v>
      </c>
      <c r="F773" s="373" t="s">
        <v>1268</v>
      </c>
      <c r="G773" s="373"/>
      <c r="H773" s="373"/>
      <c r="I773" s="373"/>
    </row>
    <row r="774" spans="2:9">
      <c r="B774" s="373" t="s">
        <v>6310</v>
      </c>
      <c r="C774" s="373"/>
      <c r="D774" s="373" t="s">
        <v>7702</v>
      </c>
      <c r="E774" s="373" t="s">
        <v>6293</v>
      </c>
      <c r="F774" s="373" t="s">
        <v>1051</v>
      </c>
      <c r="G774" s="373"/>
      <c r="H774" s="373"/>
      <c r="I774" s="373"/>
    </row>
    <row r="775" spans="2:9">
      <c r="B775" s="373" t="s">
        <v>6312</v>
      </c>
      <c r="C775" s="373"/>
      <c r="D775" s="373" t="s">
        <v>7702</v>
      </c>
      <c r="E775" s="373" t="s">
        <v>6293</v>
      </c>
      <c r="F775" s="373" t="s">
        <v>816</v>
      </c>
      <c r="G775" s="373"/>
      <c r="H775" s="373"/>
      <c r="I775" s="373"/>
    </row>
    <row r="776" spans="2:9">
      <c r="B776" s="373" t="s">
        <v>6313</v>
      </c>
      <c r="C776" s="373"/>
      <c r="D776" s="373" t="s">
        <v>7702</v>
      </c>
      <c r="E776" s="373" t="s">
        <v>6293</v>
      </c>
      <c r="F776" s="373" t="s">
        <v>1021</v>
      </c>
      <c r="G776" s="373"/>
      <c r="H776" s="373"/>
      <c r="I776" s="373"/>
    </row>
    <row r="777" spans="2:9">
      <c r="B777" s="373" t="s">
        <v>6314</v>
      </c>
      <c r="C777" s="373"/>
      <c r="D777" s="373" t="s">
        <v>7702</v>
      </c>
      <c r="E777" s="373" t="s">
        <v>6293</v>
      </c>
      <c r="F777" s="373" t="s">
        <v>1285</v>
      </c>
      <c r="G777" s="373"/>
      <c r="H777" s="373"/>
      <c r="I777" s="373"/>
    </row>
    <row r="778" spans="2:9">
      <c r="B778" s="373" t="s">
        <v>1652</v>
      </c>
      <c r="C778" s="373"/>
      <c r="D778" s="373" t="s">
        <v>7702</v>
      </c>
      <c r="E778" s="373" t="s">
        <v>6293</v>
      </c>
      <c r="F778" s="373" t="s">
        <v>914</v>
      </c>
      <c r="G778" s="373"/>
      <c r="H778" s="373"/>
      <c r="I778" s="373"/>
    </row>
    <row r="779" spans="2:9">
      <c r="B779" s="373" t="s">
        <v>7257</v>
      </c>
      <c r="C779" s="373"/>
      <c r="D779" s="373" t="s">
        <v>7702</v>
      </c>
      <c r="E779" s="373" t="s">
        <v>6293</v>
      </c>
      <c r="F779" s="373" t="s">
        <v>1306</v>
      </c>
      <c r="G779" s="373"/>
      <c r="H779" s="373"/>
      <c r="I779" s="373"/>
    </row>
    <row r="780" spans="2:9">
      <c r="B780" s="373" t="s">
        <v>1119</v>
      </c>
      <c r="C780" s="373"/>
      <c r="D780" s="373" t="s">
        <v>7702</v>
      </c>
      <c r="E780" s="373" t="s">
        <v>6316</v>
      </c>
      <c r="F780" s="373" t="s">
        <v>869</v>
      </c>
      <c r="G780" s="373"/>
      <c r="H780" s="373"/>
      <c r="I780" s="373"/>
    </row>
    <row r="781" spans="2:9">
      <c r="B781" s="373" t="s">
        <v>6317</v>
      </c>
      <c r="C781" s="373"/>
      <c r="D781" s="373" t="s">
        <v>7702</v>
      </c>
      <c r="E781" s="373" t="s">
        <v>6316</v>
      </c>
      <c r="F781" s="373" t="s">
        <v>872</v>
      </c>
      <c r="G781" s="373"/>
      <c r="H781" s="373"/>
      <c r="I781" s="373"/>
    </row>
    <row r="782" spans="2:9">
      <c r="B782" s="373" t="s">
        <v>6318</v>
      </c>
      <c r="C782" s="373"/>
      <c r="D782" s="373" t="s">
        <v>7702</v>
      </c>
      <c r="E782" s="373" t="s">
        <v>6316</v>
      </c>
      <c r="F782" s="373" t="s">
        <v>497</v>
      </c>
      <c r="G782" s="373"/>
      <c r="H782" s="373"/>
      <c r="I782" s="373"/>
    </row>
    <row r="783" spans="2:9">
      <c r="B783" s="373" t="s">
        <v>113</v>
      </c>
      <c r="C783" s="373"/>
      <c r="D783" s="373" t="s">
        <v>7702</v>
      </c>
      <c r="E783" s="373" t="s">
        <v>6316</v>
      </c>
      <c r="F783" s="373" t="s">
        <v>469</v>
      </c>
      <c r="G783" s="373"/>
      <c r="H783" s="373"/>
      <c r="I783" s="373"/>
    </row>
    <row r="784" spans="2:9">
      <c r="B784" s="373" t="s">
        <v>3003</v>
      </c>
      <c r="C784" s="373"/>
      <c r="D784" s="373" t="s">
        <v>7702</v>
      </c>
      <c r="E784" s="373" t="s">
        <v>6316</v>
      </c>
      <c r="F784" s="373" t="s">
        <v>857</v>
      </c>
      <c r="G784" s="373"/>
      <c r="H784" s="373"/>
      <c r="I784" s="373"/>
    </row>
    <row r="785" spans="2:9">
      <c r="B785" s="373" t="s">
        <v>6319</v>
      </c>
      <c r="C785" s="373"/>
      <c r="D785" s="373" t="s">
        <v>7702</v>
      </c>
      <c r="E785" s="373" t="s">
        <v>6316</v>
      </c>
      <c r="F785" s="373" t="s">
        <v>892</v>
      </c>
      <c r="G785" s="373"/>
      <c r="H785" s="373"/>
      <c r="I785" s="373"/>
    </row>
    <row r="786" spans="2:9">
      <c r="B786" s="373" t="s">
        <v>6320</v>
      </c>
      <c r="C786" s="373"/>
      <c r="D786" s="373" t="s">
        <v>7702</v>
      </c>
      <c r="E786" s="373" t="s">
        <v>6316</v>
      </c>
      <c r="F786" s="373" t="s">
        <v>895</v>
      </c>
      <c r="G786" s="373"/>
      <c r="H786" s="373"/>
      <c r="I786" s="373"/>
    </row>
    <row r="787" spans="2:9">
      <c r="B787" s="373" t="s">
        <v>550</v>
      </c>
      <c r="C787" s="373"/>
      <c r="D787" s="373" t="s">
        <v>7702</v>
      </c>
      <c r="E787" s="373" t="s">
        <v>6316</v>
      </c>
      <c r="F787" s="373" t="s">
        <v>903</v>
      </c>
      <c r="G787" s="373"/>
      <c r="H787" s="373"/>
      <c r="I787" s="373"/>
    </row>
    <row r="788" spans="2:9">
      <c r="B788" s="373" t="s">
        <v>3805</v>
      </c>
      <c r="C788" s="373"/>
      <c r="D788" s="373" t="s">
        <v>7702</v>
      </c>
      <c r="E788" s="373" t="s">
        <v>6316</v>
      </c>
      <c r="F788" s="373" t="s">
        <v>904</v>
      </c>
      <c r="G788" s="373"/>
      <c r="H788" s="373"/>
      <c r="I788" s="373"/>
    </row>
    <row r="789" spans="2:9">
      <c r="B789" s="373" t="s">
        <v>6321</v>
      </c>
      <c r="C789" s="373"/>
      <c r="D789" s="373" t="s">
        <v>7702</v>
      </c>
      <c r="E789" s="373" t="s">
        <v>6316</v>
      </c>
      <c r="F789" s="373" t="s">
        <v>913</v>
      </c>
      <c r="G789" s="373"/>
      <c r="H789" s="373"/>
      <c r="I789" s="373"/>
    </row>
    <row r="790" spans="2:9">
      <c r="B790" s="373" t="s">
        <v>2810</v>
      </c>
      <c r="C790" s="373"/>
      <c r="D790" s="373" t="s">
        <v>7702</v>
      </c>
      <c r="E790" s="373" t="s">
        <v>6316</v>
      </c>
      <c r="F790" s="373" t="s">
        <v>916</v>
      </c>
      <c r="G790" s="373"/>
      <c r="H790" s="373"/>
      <c r="I790" s="373"/>
    </row>
    <row r="791" spans="2:9">
      <c r="B791" s="373" t="s">
        <v>4181</v>
      </c>
      <c r="C791" s="373"/>
      <c r="D791" s="373" t="s">
        <v>7702</v>
      </c>
      <c r="E791" s="373" t="s">
        <v>6316</v>
      </c>
      <c r="F791" s="373" t="s">
        <v>917</v>
      </c>
      <c r="G791" s="373"/>
      <c r="H791" s="373"/>
      <c r="I791" s="373"/>
    </row>
    <row r="792" spans="2:9">
      <c r="B792" s="373" t="s">
        <v>6322</v>
      </c>
      <c r="C792" s="373"/>
      <c r="D792" s="373" t="s">
        <v>7702</v>
      </c>
      <c r="E792" s="373" t="s">
        <v>6316</v>
      </c>
      <c r="F792" s="373" t="s">
        <v>121</v>
      </c>
      <c r="G792" s="373"/>
      <c r="H792" s="373"/>
      <c r="I792" s="373"/>
    </row>
    <row r="793" spans="2:9">
      <c r="B793" s="373" t="s">
        <v>806</v>
      </c>
      <c r="C793" s="373"/>
      <c r="D793" s="373" t="s">
        <v>7702</v>
      </c>
      <c r="E793" s="373" t="s">
        <v>6316</v>
      </c>
      <c r="F793" s="373" t="s">
        <v>927</v>
      </c>
      <c r="G793" s="373"/>
      <c r="H793" s="373"/>
      <c r="I793" s="373"/>
    </row>
    <row r="794" spans="2:9">
      <c r="B794" s="373" t="s">
        <v>2053</v>
      </c>
      <c r="C794" s="373"/>
      <c r="D794" s="373" t="s">
        <v>7702</v>
      </c>
      <c r="E794" s="373" t="s">
        <v>6316</v>
      </c>
      <c r="F794" s="373" t="s">
        <v>925</v>
      </c>
      <c r="G794" s="373"/>
      <c r="H794" s="373"/>
      <c r="I794" s="373"/>
    </row>
    <row r="795" spans="2:9">
      <c r="B795" s="373" t="s">
        <v>6323</v>
      </c>
      <c r="C795" s="373"/>
      <c r="D795" s="373" t="s">
        <v>7702</v>
      </c>
      <c r="E795" s="373" t="s">
        <v>6316</v>
      </c>
      <c r="F795" s="373" t="s">
        <v>949</v>
      </c>
      <c r="G795" s="373"/>
      <c r="H795" s="373"/>
      <c r="I795" s="373"/>
    </row>
    <row r="796" spans="2:9">
      <c r="B796" s="373" t="s">
        <v>4695</v>
      </c>
      <c r="C796" s="373"/>
      <c r="D796" s="373" t="s">
        <v>7702</v>
      </c>
      <c r="E796" s="373" t="s">
        <v>6316</v>
      </c>
      <c r="F796" s="373" t="s">
        <v>957</v>
      </c>
      <c r="G796" s="373"/>
      <c r="H796" s="373"/>
      <c r="I796" s="373"/>
    </row>
    <row r="797" spans="2:9">
      <c r="B797" s="373" t="s">
        <v>4043</v>
      </c>
      <c r="C797" s="373"/>
      <c r="D797" s="373" t="s">
        <v>7702</v>
      </c>
      <c r="E797" s="373" t="s">
        <v>6316</v>
      </c>
      <c r="F797" s="373" t="s">
        <v>961</v>
      </c>
      <c r="G797" s="373"/>
      <c r="H797" s="373"/>
      <c r="I797" s="373"/>
    </row>
    <row r="798" spans="2:9">
      <c r="B798" s="373" t="s">
        <v>4288</v>
      </c>
      <c r="C798" s="373"/>
      <c r="D798" s="373" t="s">
        <v>7702</v>
      </c>
      <c r="E798" s="373" t="s">
        <v>6316</v>
      </c>
      <c r="F798" s="373" t="s">
        <v>1227</v>
      </c>
      <c r="G798" s="373"/>
      <c r="H798" s="373"/>
      <c r="I798" s="373"/>
    </row>
    <row r="799" spans="2:9">
      <c r="B799" s="373" t="s">
        <v>2852</v>
      </c>
      <c r="C799" s="373"/>
      <c r="D799" s="373" t="s">
        <v>7702</v>
      </c>
      <c r="E799" s="373" t="s">
        <v>6316</v>
      </c>
      <c r="F799" s="373" t="s">
        <v>1233</v>
      </c>
      <c r="G799" s="373"/>
      <c r="H799" s="373"/>
      <c r="I799" s="373"/>
    </row>
    <row r="800" spans="2:9">
      <c r="B800" s="373" t="s">
        <v>3117</v>
      </c>
      <c r="C800" s="373"/>
      <c r="D800" s="373" t="s">
        <v>7702</v>
      </c>
      <c r="E800" s="373" t="s">
        <v>6316</v>
      </c>
      <c r="F800" s="373" t="s">
        <v>1238</v>
      </c>
      <c r="G800" s="373"/>
      <c r="H800" s="373"/>
      <c r="I800" s="373"/>
    </row>
    <row r="801" spans="2:9">
      <c r="B801" s="373" t="s">
        <v>5176</v>
      </c>
      <c r="C801" s="373"/>
      <c r="D801" s="373" t="s">
        <v>7702</v>
      </c>
      <c r="E801" s="373" t="s">
        <v>6316</v>
      </c>
      <c r="F801" s="373" t="s">
        <v>1240</v>
      </c>
      <c r="G801" s="373"/>
      <c r="H801" s="373"/>
      <c r="I801" s="373"/>
    </row>
    <row r="802" spans="2:9">
      <c r="B802" s="373" t="s">
        <v>6325</v>
      </c>
      <c r="C802" s="373"/>
      <c r="D802" s="373" t="s">
        <v>7702</v>
      </c>
      <c r="E802" s="373" t="s">
        <v>6316</v>
      </c>
      <c r="F802" s="373" t="s">
        <v>1242</v>
      </c>
      <c r="G802" s="373"/>
      <c r="H802" s="373"/>
      <c r="I802" s="373"/>
    </row>
    <row r="803" spans="2:9">
      <c r="B803" s="373" t="s">
        <v>6326</v>
      </c>
      <c r="C803" s="373"/>
      <c r="D803" s="373" t="s">
        <v>7702</v>
      </c>
      <c r="E803" s="373" t="s">
        <v>6316</v>
      </c>
      <c r="F803" s="373" t="s">
        <v>972</v>
      </c>
      <c r="G803" s="373"/>
      <c r="H803" s="373"/>
      <c r="I803" s="373"/>
    </row>
    <row r="804" spans="2:9">
      <c r="B804" s="373" t="s">
        <v>3031</v>
      </c>
      <c r="C804" s="373"/>
      <c r="D804" s="373" t="s">
        <v>7702</v>
      </c>
      <c r="E804" s="373" t="s">
        <v>6316</v>
      </c>
      <c r="F804" s="373" t="s">
        <v>1250</v>
      </c>
      <c r="G804" s="373"/>
      <c r="H804" s="373"/>
      <c r="I804" s="373"/>
    </row>
    <row r="805" spans="2:9">
      <c r="B805" s="373" t="s">
        <v>1975</v>
      </c>
      <c r="C805" s="373"/>
      <c r="D805" s="373" t="s">
        <v>7702</v>
      </c>
      <c r="E805" s="373" t="s">
        <v>6316</v>
      </c>
      <c r="F805" s="373" t="s">
        <v>864</v>
      </c>
      <c r="G805" s="373"/>
      <c r="H805" s="373"/>
      <c r="I805" s="373"/>
    </row>
    <row r="806" spans="2:9">
      <c r="B806" s="373" t="s">
        <v>1092</v>
      </c>
      <c r="C806" s="373"/>
      <c r="D806" s="373" t="s">
        <v>7702</v>
      </c>
      <c r="E806" s="373" t="s">
        <v>6316</v>
      </c>
      <c r="F806" s="373" t="s">
        <v>1226</v>
      </c>
      <c r="G806" s="373"/>
      <c r="H806" s="373"/>
      <c r="I806" s="373"/>
    </row>
    <row r="807" spans="2:9">
      <c r="B807" s="373" t="s">
        <v>6327</v>
      </c>
      <c r="C807" s="373"/>
      <c r="D807" s="373" t="s">
        <v>7702</v>
      </c>
      <c r="E807" s="373" t="s">
        <v>6316</v>
      </c>
      <c r="F807" s="373" t="s">
        <v>1268</v>
      </c>
      <c r="G807" s="373"/>
      <c r="H807" s="373"/>
      <c r="I807" s="373"/>
    </row>
    <row r="808" spans="2:9">
      <c r="B808" s="373" t="s">
        <v>6120</v>
      </c>
      <c r="C808" s="373"/>
      <c r="D808" s="373" t="s">
        <v>7702</v>
      </c>
      <c r="E808" s="373" t="s">
        <v>6316</v>
      </c>
      <c r="F808" s="373" t="s">
        <v>1051</v>
      </c>
      <c r="G808" s="373"/>
      <c r="H808" s="373"/>
      <c r="I808" s="373"/>
    </row>
    <row r="809" spans="2:9">
      <c r="B809" s="373" t="s">
        <v>6328</v>
      </c>
      <c r="C809" s="373"/>
      <c r="D809" s="373" t="s">
        <v>7702</v>
      </c>
      <c r="E809" s="373" t="s">
        <v>6316</v>
      </c>
      <c r="F809" s="373" t="s">
        <v>816</v>
      </c>
      <c r="G809" s="373"/>
      <c r="H809" s="373"/>
      <c r="I809" s="373"/>
    </row>
    <row r="810" spans="2:9">
      <c r="B810" s="373" t="s">
        <v>6329</v>
      </c>
      <c r="C810" s="373"/>
      <c r="D810" s="373" t="s">
        <v>7702</v>
      </c>
      <c r="E810" s="373" t="s">
        <v>6316</v>
      </c>
      <c r="F810" s="373" t="s">
        <v>1021</v>
      </c>
      <c r="G810" s="373"/>
      <c r="H810" s="373"/>
      <c r="I810" s="373"/>
    </row>
    <row r="811" spans="2:9">
      <c r="B811" s="373" t="s">
        <v>6329</v>
      </c>
      <c r="C811" s="373"/>
      <c r="D811" s="373" t="s">
        <v>7702</v>
      </c>
      <c r="E811" s="373" t="s">
        <v>6316</v>
      </c>
      <c r="F811" s="373" t="s">
        <v>1337</v>
      </c>
      <c r="G811" s="373"/>
      <c r="H811" s="373"/>
      <c r="I811" s="373"/>
    </row>
    <row r="812" spans="2:9">
      <c r="B812" s="373" t="s">
        <v>6330</v>
      </c>
      <c r="C812" s="373"/>
      <c r="D812" s="373" t="s">
        <v>7702</v>
      </c>
      <c r="E812" s="373" t="s">
        <v>6316</v>
      </c>
      <c r="F812" s="373" t="s">
        <v>1285</v>
      </c>
      <c r="G812" s="373"/>
      <c r="H812" s="373"/>
      <c r="I812" s="373"/>
    </row>
    <row r="813" spans="2:9">
      <c r="B813" s="373" t="s">
        <v>6330</v>
      </c>
      <c r="C813" s="373"/>
      <c r="D813" s="373" t="s">
        <v>7702</v>
      </c>
      <c r="E813" s="373" t="s">
        <v>6316</v>
      </c>
      <c r="F813" s="373" t="s">
        <v>914</v>
      </c>
      <c r="G813" s="373"/>
      <c r="H813" s="373"/>
      <c r="I813" s="373"/>
    </row>
    <row r="814" spans="2:9">
      <c r="B814" s="373" t="s">
        <v>316</v>
      </c>
      <c r="C814" s="373"/>
      <c r="D814" s="373" t="s">
        <v>7702</v>
      </c>
      <c r="E814" s="373" t="s">
        <v>6316</v>
      </c>
      <c r="F814" s="373" t="s">
        <v>1306</v>
      </c>
      <c r="G814" s="373"/>
      <c r="H814" s="373"/>
      <c r="I814" s="373"/>
    </row>
    <row r="815" spans="2:9">
      <c r="B815" s="373" t="s">
        <v>6331</v>
      </c>
      <c r="C815" s="373"/>
      <c r="D815" s="373" t="s">
        <v>7702</v>
      </c>
      <c r="E815" s="373" t="s">
        <v>6316</v>
      </c>
      <c r="F815" s="373" t="s">
        <v>1313</v>
      </c>
      <c r="G815" s="373"/>
      <c r="H815" s="373"/>
      <c r="I815" s="373"/>
    </row>
    <row r="816" spans="2:9">
      <c r="B816" s="373" t="s">
        <v>1434</v>
      </c>
      <c r="C816" s="373"/>
      <c r="D816" s="373" t="s">
        <v>7702</v>
      </c>
      <c r="E816" s="373" t="s">
        <v>6316</v>
      </c>
      <c r="F816" s="373" t="s">
        <v>1316</v>
      </c>
      <c r="G816" s="373"/>
      <c r="H816" s="373"/>
      <c r="I816" s="373"/>
    </row>
    <row r="817" spans="2:9">
      <c r="B817" s="373" t="s">
        <v>2151</v>
      </c>
      <c r="C817" s="373"/>
      <c r="D817" s="373" t="s">
        <v>7702</v>
      </c>
      <c r="E817" s="373" t="s">
        <v>6316</v>
      </c>
      <c r="F817" s="373" t="s">
        <v>214</v>
      </c>
      <c r="G817" s="373"/>
      <c r="H817" s="373"/>
      <c r="I817" s="373"/>
    </row>
    <row r="818" spans="2:9">
      <c r="B818" s="373" t="s">
        <v>3307</v>
      </c>
      <c r="C818" s="373"/>
      <c r="D818" s="373" t="s">
        <v>7702</v>
      </c>
      <c r="E818" s="373" t="s">
        <v>6316</v>
      </c>
      <c r="F818" s="373" t="s">
        <v>1320</v>
      </c>
      <c r="G818" s="373"/>
      <c r="H818" s="373"/>
      <c r="I818" s="373"/>
    </row>
    <row r="819" spans="2:9">
      <c r="B819" s="373" t="s">
        <v>6332</v>
      </c>
      <c r="C819" s="373"/>
      <c r="D819" s="373" t="s">
        <v>7702</v>
      </c>
      <c r="E819" s="373" t="s">
        <v>6316</v>
      </c>
      <c r="F819" s="373" t="s">
        <v>1277</v>
      </c>
      <c r="G819" s="373"/>
      <c r="H819" s="373"/>
      <c r="I819" s="373"/>
    </row>
    <row r="820" spans="2:9">
      <c r="B820" s="373" t="s">
        <v>6334</v>
      </c>
      <c r="C820" s="373"/>
      <c r="D820" s="373" t="s">
        <v>7702</v>
      </c>
      <c r="E820" s="373" t="s">
        <v>6316</v>
      </c>
      <c r="F820" s="373" t="s">
        <v>1335</v>
      </c>
      <c r="G820" s="373"/>
      <c r="H820" s="373"/>
      <c r="I820" s="373"/>
    </row>
    <row r="821" spans="2:9">
      <c r="B821" s="373" t="s">
        <v>4301</v>
      </c>
      <c r="C821" s="373"/>
      <c r="D821" s="373" t="s">
        <v>7702</v>
      </c>
      <c r="E821" s="373" t="s">
        <v>6335</v>
      </c>
      <c r="F821" s="373" t="s">
        <v>869</v>
      </c>
      <c r="G821" s="373"/>
      <c r="H821" s="373"/>
      <c r="I821" s="373"/>
    </row>
    <row r="822" spans="2:9">
      <c r="B822" s="373" t="s">
        <v>4668</v>
      </c>
      <c r="C822" s="373"/>
      <c r="D822" s="373" t="s">
        <v>7702</v>
      </c>
      <c r="E822" s="373" t="s">
        <v>6335</v>
      </c>
      <c r="F822" s="373" t="s">
        <v>872</v>
      </c>
      <c r="G822" s="373"/>
      <c r="H822" s="373"/>
      <c r="I822" s="373"/>
    </row>
    <row r="823" spans="2:9">
      <c r="B823" s="373" t="s">
        <v>6336</v>
      </c>
      <c r="C823" s="373"/>
      <c r="D823" s="373" t="s">
        <v>7702</v>
      </c>
      <c r="E823" s="373" t="s">
        <v>6335</v>
      </c>
      <c r="F823" s="373" t="s">
        <v>497</v>
      </c>
      <c r="G823" s="373"/>
      <c r="H823" s="373"/>
      <c r="I823" s="373"/>
    </row>
    <row r="824" spans="2:9">
      <c r="B824" s="373" t="s">
        <v>6337</v>
      </c>
      <c r="C824" s="373"/>
      <c r="D824" s="373" t="s">
        <v>7702</v>
      </c>
      <c r="E824" s="373" t="s">
        <v>6335</v>
      </c>
      <c r="F824" s="373" t="s">
        <v>469</v>
      </c>
      <c r="G824" s="373"/>
      <c r="H824" s="373"/>
      <c r="I824" s="373"/>
    </row>
    <row r="825" spans="2:9">
      <c r="B825" s="373" t="s">
        <v>1600</v>
      </c>
      <c r="C825" s="373"/>
      <c r="D825" s="373" t="s">
        <v>7702</v>
      </c>
      <c r="E825" s="373" t="s">
        <v>6335</v>
      </c>
      <c r="F825" s="373" t="s">
        <v>857</v>
      </c>
      <c r="G825" s="373"/>
      <c r="H825" s="373"/>
      <c r="I825" s="373"/>
    </row>
    <row r="826" spans="2:9">
      <c r="B826" s="373" t="s">
        <v>6338</v>
      </c>
      <c r="C826" s="373"/>
      <c r="D826" s="373" t="s">
        <v>7702</v>
      </c>
      <c r="E826" s="373" t="s">
        <v>6335</v>
      </c>
      <c r="F826" s="373" t="s">
        <v>892</v>
      </c>
      <c r="G826" s="373"/>
      <c r="H826" s="373"/>
      <c r="I826" s="373"/>
    </row>
    <row r="827" spans="2:9">
      <c r="B827" s="373" t="s">
        <v>5357</v>
      </c>
      <c r="C827" s="373"/>
      <c r="D827" s="373" t="s">
        <v>7702</v>
      </c>
      <c r="E827" s="373" t="s">
        <v>6335</v>
      </c>
      <c r="F827" s="373" t="s">
        <v>1227</v>
      </c>
      <c r="G827" s="373"/>
      <c r="H827" s="373"/>
      <c r="I827" s="373"/>
    </row>
    <row r="828" spans="2:9">
      <c r="B828" s="373" t="s">
        <v>5646</v>
      </c>
      <c r="C828" s="373"/>
      <c r="D828" s="373" t="s">
        <v>7702</v>
      </c>
      <c r="E828" s="373" t="s">
        <v>1731</v>
      </c>
      <c r="F828" s="373" t="s">
        <v>869</v>
      </c>
      <c r="G828" s="373"/>
      <c r="H828" s="373"/>
      <c r="I828" s="373"/>
    </row>
    <row r="829" spans="2:9">
      <c r="B829" s="373" t="s">
        <v>911</v>
      </c>
      <c r="C829" s="373"/>
      <c r="D829" s="373" t="s">
        <v>7702</v>
      </c>
      <c r="E829" s="373" t="s">
        <v>1731</v>
      </c>
      <c r="F829" s="373" t="s">
        <v>872</v>
      </c>
      <c r="G829" s="373"/>
      <c r="H829" s="373"/>
      <c r="I829" s="373"/>
    </row>
    <row r="830" spans="2:9">
      <c r="B830" s="373" t="s">
        <v>6339</v>
      </c>
      <c r="C830" s="373"/>
      <c r="D830" s="373" t="s">
        <v>7702</v>
      </c>
      <c r="E830" s="373" t="s">
        <v>1731</v>
      </c>
      <c r="F830" s="373" t="s">
        <v>497</v>
      </c>
      <c r="G830" s="373"/>
      <c r="H830" s="373"/>
      <c r="I830" s="373"/>
    </row>
    <row r="831" spans="2:9">
      <c r="B831" s="373" t="s">
        <v>6341</v>
      </c>
      <c r="C831" s="373"/>
      <c r="D831" s="373" t="s">
        <v>7702</v>
      </c>
      <c r="E831" s="373" t="s">
        <v>1731</v>
      </c>
      <c r="F831" s="373" t="s">
        <v>1227</v>
      </c>
      <c r="G831" s="373"/>
      <c r="H831" s="373"/>
      <c r="I831" s="373"/>
    </row>
    <row r="832" spans="2:9">
      <c r="B832" s="373" t="s">
        <v>567</v>
      </c>
      <c r="C832" s="373"/>
      <c r="D832" s="373" t="s">
        <v>7702</v>
      </c>
      <c r="E832" s="373" t="s">
        <v>2387</v>
      </c>
      <c r="F832" s="373" t="s">
        <v>869</v>
      </c>
      <c r="G832" s="373"/>
      <c r="H832" s="373"/>
      <c r="I832" s="373"/>
    </row>
    <row r="833" spans="2:9">
      <c r="B833" s="373" t="s">
        <v>5166</v>
      </c>
      <c r="C833" s="373"/>
      <c r="D833" s="373" t="s">
        <v>7702</v>
      </c>
      <c r="E833" s="373" t="s">
        <v>2387</v>
      </c>
      <c r="F833" s="373" t="s">
        <v>872</v>
      </c>
      <c r="G833" s="373"/>
      <c r="H833" s="373"/>
      <c r="I833" s="373"/>
    </row>
    <row r="834" spans="2:9">
      <c r="B834" s="373" t="s">
        <v>6342</v>
      </c>
      <c r="C834" s="373"/>
      <c r="D834" s="373" t="s">
        <v>7702</v>
      </c>
      <c r="E834" s="373" t="s">
        <v>2387</v>
      </c>
      <c r="F834" s="373" t="s">
        <v>497</v>
      </c>
      <c r="G834" s="373"/>
      <c r="H834" s="373"/>
      <c r="I834" s="373"/>
    </row>
    <row r="835" spans="2:9">
      <c r="B835" s="373" t="s">
        <v>6345</v>
      </c>
      <c r="C835" s="373"/>
      <c r="D835" s="373" t="s">
        <v>7702</v>
      </c>
      <c r="E835" s="373" t="s">
        <v>2387</v>
      </c>
      <c r="F835" s="373" t="s">
        <v>469</v>
      </c>
      <c r="G835" s="373"/>
      <c r="H835" s="373"/>
      <c r="I835" s="373"/>
    </row>
    <row r="836" spans="2:9">
      <c r="B836" s="373" t="s">
        <v>4433</v>
      </c>
      <c r="C836" s="373"/>
      <c r="D836" s="373" t="s">
        <v>7702</v>
      </c>
      <c r="E836" s="373" t="s">
        <v>2387</v>
      </c>
      <c r="F836" s="373" t="s">
        <v>857</v>
      </c>
      <c r="G836" s="373"/>
      <c r="H836" s="373"/>
      <c r="I836" s="373"/>
    </row>
    <row r="837" spans="2:9">
      <c r="B837" s="373" t="s">
        <v>6346</v>
      </c>
      <c r="C837" s="373"/>
      <c r="D837" s="373" t="s">
        <v>7702</v>
      </c>
      <c r="E837" s="373" t="s">
        <v>2387</v>
      </c>
      <c r="F837" s="373" t="s">
        <v>892</v>
      </c>
      <c r="G837" s="373"/>
      <c r="H837" s="373"/>
      <c r="I837" s="373"/>
    </row>
    <row r="838" spans="2:9">
      <c r="B838" s="373" t="s">
        <v>6348</v>
      </c>
      <c r="C838" s="373"/>
      <c r="D838" s="373" t="s">
        <v>7702</v>
      </c>
      <c r="E838" s="373" t="s">
        <v>2387</v>
      </c>
      <c r="F838" s="373" t="s">
        <v>1227</v>
      </c>
      <c r="G838" s="373"/>
      <c r="H838" s="373"/>
      <c r="I838" s="373"/>
    </row>
    <row r="839" spans="2:9">
      <c r="B839" s="373" t="s">
        <v>6349</v>
      </c>
      <c r="C839" s="373"/>
      <c r="D839" s="373" t="s">
        <v>7702</v>
      </c>
      <c r="E839" s="373" t="s">
        <v>2387</v>
      </c>
      <c r="F839" s="373" t="s">
        <v>1233</v>
      </c>
      <c r="G839" s="373"/>
      <c r="H839" s="373"/>
      <c r="I839" s="373"/>
    </row>
    <row r="840" spans="2:9">
      <c r="B840" s="373" t="s">
        <v>6312</v>
      </c>
      <c r="C840" s="373"/>
      <c r="D840" s="373" t="s">
        <v>7702</v>
      </c>
      <c r="E840" s="373" t="s">
        <v>2387</v>
      </c>
      <c r="F840" s="373" t="s">
        <v>1236</v>
      </c>
      <c r="G840" s="373"/>
      <c r="H840" s="373"/>
      <c r="I840" s="373"/>
    </row>
    <row r="841" spans="2:9">
      <c r="B841" s="373" t="s">
        <v>6351</v>
      </c>
      <c r="C841" s="373"/>
      <c r="D841" s="373" t="s">
        <v>7702</v>
      </c>
      <c r="E841" s="373" t="s">
        <v>2387</v>
      </c>
      <c r="F841" s="373" t="s">
        <v>1238</v>
      </c>
      <c r="G841" s="373"/>
      <c r="H841" s="373"/>
      <c r="I841" s="373"/>
    </row>
    <row r="842" spans="2:9">
      <c r="B842" s="373" t="s">
        <v>6354</v>
      </c>
      <c r="C842" s="373"/>
      <c r="D842" s="373" t="s">
        <v>7702</v>
      </c>
      <c r="E842" s="373" t="s">
        <v>6353</v>
      </c>
      <c r="F842" s="373" t="s">
        <v>869</v>
      </c>
      <c r="G842" s="373"/>
      <c r="H842" s="373"/>
      <c r="I842" s="373"/>
    </row>
    <row r="843" spans="2:9">
      <c r="B843" s="373" t="s">
        <v>6355</v>
      </c>
      <c r="C843" s="373"/>
      <c r="D843" s="373" t="s">
        <v>7702</v>
      </c>
      <c r="E843" s="373" t="s">
        <v>6353</v>
      </c>
      <c r="F843" s="373" t="s">
        <v>872</v>
      </c>
      <c r="G843" s="373"/>
      <c r="H843" s="373"/>
      <c r="I843" s="373"/>
    </row>
    <row r="844" spans="2:9">
      <c r="B844" s="373" t="s">
        <v>6357</v>
      </c>
      <c r="C844" s="373"/>
      <c r="D844" s="373" t="s">
        <v>7702</v>
      </c>
      <c r="E844" s="373" t="s">
        <v>6353</v>
      </c>
      <c r="F844" s="373" t="s">
        <v>497</v>
      </c>
      <c r="G844" s="373"/>
      <c r="H844" s="373"/>
      <c r="I844" s="373"/>
    </row>
    <row r="845" spans="2:9">
      <c r="B845" s="373" t="s">
        <v>5375</v>
      </c>
      <c r="C845" s="373"/>
      <c r="D845" s="373" t="s">
        <v>7702</v>
      </c>
      <c r="E845" s="373" t="s">
        <v>6353</v>
      </c>
      <c r="F845" s="373" t="s">
        <v>469</v>
      </c>
      <c r="G845" s="373"/>
      <c r="H845" s="373"/>
      <c r="I845" s="373"/>
    </row>
    <row r="846" spans="2:9">
      <c r="B846" s="373" t="s">
        <v>1699</v>
      </c>
      <c r="C846" s="373"/>
      <c r="D846" s="373" t="s">
        <v>7702</v>
      </c>
      <c r="E846" s="373" t="s">
        <v>6353</v>
      </c>
      <c r="F846" s="373" t="s">
        <v>857</v>
      </c>
      <c r="G846" s="373"/>
      <c r="H846" s="373"/>
      <c r="I846" s="373"/>
    </row>
    <row r="847" spans="2:9">
      <c r="B847" s="373" t="s">
        <v>6207</v>
      </c>
      <c r="C847" s="373"/>
      <c r="D847" s="373" t="s">
        <v>7702</v>
      </c>
      <c r="E847" s="373" t="s">
        <v>6353</v>
      </c>
      <c r="F847" s="373" t="s">
        <v>892</v>
      </c>
      <c r="G847" s="373"/>
      <c r="H847" s="373"/>
      <c r="I847" s="373"/>
    </row>
    <row r="848" spans="2:9">
      <c r="B848" s="373" t="s">
        <v>6360</v>
      </c>
      <c r="C848" s="373"/>
      <c r="D848" s="373" t="s">
        <v>7702</v>
      </c>
      <c r="E848" s="373" t="s">
        <v>6353</v>
      </c>
      <c r="F848" s="373" t="s">
        <v>1227</v>
      </c>
      <c r="G848" s="373"/>
      <c r="H848" s="373"/>
      <c r="I848" s="373"/>
    </row>
    <row r="849" spans="2:9">
      <c r="B849" s="373" t="s">
        <v>269</v>
      </c>
      <c r="C849" s="373"/>
      <c r="D849" s="373" t="s">
        <v>7702</v>
      </c>
      <c r="E849" s="373" t="s">
        <v>6353</v>
      </c>
      <c r="F849" s="373" t="s">
        <v>1233</v>
      </c>
      <c r="G849" s="373"/>
      <c r="H849" s="373"/>
      <c r="I849" s="373"/>
    </row>
    <row r="850" spans="2:9">
      <c r="B850" s="373" t="s">
        <v>799</v>
      </c>
      <c r="C850" s="373"/>
      <c r="D850" s="373" t="s">
        <v>7702</v>
      </c>
      <c r="E850" s="373" t="s">
        <v>6353</v>
      </c>
      <c r="F850" s="373" t="s">
        <v>1236</v>
      </c>
      <c r="G850" s="373"/>
      <c r="H850" s="373"/>
      <c r="I850" s="373"/>
    </row>
    <row r="851" spans="2:9">
      <c r="B851" s="373" t="s">
        <v>6362</v>
      </c>
      <c r="C851" s="373"/>
      <c r="D851" s="373" t="s">
        <v>7702</v>
      </c>
      <c r="E851" s="373" t="s">
        <v>6361</v>
      </c>
      <c r="F851" s="373" t="s">
        <v>869</v>
      </c>
      <c r="G851" s="373"/>
      <c r="H851" s="373"/>
      <c r="I851" s="373"/>
    </row>
    <row r="852" spans="2:9">
      <c r="B852" s="373" t="s">
        <v>6365</v>
      </c>
      <c r="C852" s="373"/>
      <c r="D852" s="373" t="s">
        <v>7702</v>
      </c>
      <c r="E852" s="373" t="s">
        <v>6361</v>
      </c>
      <c r="F852" s="373" t="s">
        <v>872</v>
      </c>
      <c r="G852" s="373"/>
      <c r="H852" s="373"/>
      <c r="I852" s="373"/>
    </row>
    <row r="853" spans="2:9">
      <c r="B853" s="373" t="s">
        <v>4649</v>
      </c>
      <c r="C853" s="373"/>
      <c r="D853" s="373" t="s">
        <v>7702</v>
      </c>
      <c r="E853" s="373" t="s">
        <v>5664</v>
      </c>
      <c r="F853" s="373" t="s">
        <v>869</v>
      </c>
      <c r="G853" s="373"/>
      <c r="H853" s="373"/>
      <c r="I853" s="373"/>
    </row>
    <row r="854" spans="2:9">
      <c r="B854" s="373" t="s">
        <v>3018</v>
      </c>
      <c r="C854" s="373"/>
      <c r="D854" s="373" t="s">
        <v>7702</v>
      </c>
      <c r="E854" s="373" t="s">
        <v>5664</v>
      </c>
      <c r="F854" s="373" t="s">
        <v>872</v>
      </c>
      <c r="G854" s="373"/>
      <c r="H854" s="373"/>
      <c r="I854" s="373"/>
    </row>
    <row r="855" spans="2:9">
      <c r="B855" s="373" t="s">
        <v>6366</v>
      </c>
      <c r="C855" s="373"/>
      <c r="D855" s="373" t="s">
        <v>7702</v>
      </c>
      <c r="E855" s="373" t="s">
        <v>5664</v>
      </c>
      <c r="F855" s="373" t="s">
        <v>497</v>
      </c>
      <c r="G855" s="373"/>
      <c r="H855" s="373"/>
      <c r="I855" s="373"/>
    </row>
    <row r="856" spans="2:9">
      <c r="B856" s="373" t="s">
        <v>6371</v>
      </c>
      <c r="C856" s="373"/>
      <c r="D856" s="373" t="s">
        <v>7702</v>
      </c>
      <c r="E856" s="373" t="s">
        <v>5664</v>
      </c>
      <c r="F856" s="373" t="s">
        <v>469</v>
      </c>
      <c r="G856" s="373"/>
      <c r="H856" s="373"/>
      <c r="I856" s="373"/>
    </row>
    <row r="857" spans="2:9">
      <c r="B857" s="373" t="s">
        <v>3437</v>
      </c>
      <c r="C857" s="373"/>
      <c r="D857" s="373" t="s">
        <v>7702</v>
      </c>
      <c r="E857" s="373" t="s">
        <v>5664</v>
      </c>
      <c r="F857" s="373" t="s">
        <v>857</v>
      </c>
      <c r="G857" s="373"/>
      <c r="H857" s="373"/>
      <c r="I857" s="373"/>
    </row>
    <row r="858" spans="2:9">
      <c r="B858" s="373" t="s">
        <v>6372</v>
      </c>
      <c r="C858" s="373"/>
      <c r="D858" s="373" t="s">
        <v>7702</v>
      </c>
      <c r="E858" s="373" t="s">
        <v>5664</v>
      </c>
      <c r="F858" s="373" t="s">
        <v>892</v>
      </c>
      <c r="G858" s="373"/>
      <c r="H858" s="373"/>
      <c r="I858" s="373"/>
    </row>
    <row r="859" spans="2:9">
      <c r="B859" s="373" t="s">
        <v>6373</v>
      </c>
      <c r="C859" s="373"/>
      <c r="D859" s="373" t="s">
        <v>7702</v>
      </c>
      <c r="E859" s="373" t="s">
        <v>5664</v>
      </c>
      <c r="F859" s="373" t="s">
        <v>1227</v>
      </c>
      <c r="G859" s="373"/>
      <c r="H859" s="373"/>
      <c r="I859" s="373"/>
    </row>
    <row r="860" spans="2:9">
      <c r="B860" s="373" t="s">
        <v>6374</v>
      </c>
      <c r="C860" s="373"/>
      <c r="D860" s="373" t="s">
        <v>7702</v>
      </c>
      <c r="E860" s="373" t="s">
        <v>5664</v>
      </c>
      <c r="F860" s="373" t="s">
        <v>1233</v>
      </c>
      <c r="G860" s="373"/>
      <c r="H860" s="373"/>
      <c r="I860" s="373"/>
    </row>
    <row r="861" spans="2:9">
      <c r="B861" s="373" t="s">
        <v>2845</v>
      </c>
      <c r="C861" s="373"/>
      <c r="D861" s="373" t="s">
        <v>7702</v>
      </c>
      <c r="E861" s="373" t="s">
        <v>5664</v>
      </c>
      <c r="F861" s="373" t="s">
        <v>1236</v>
      </c>
      <c r="G861" s="373"/>
      <c r="H861" s="373"/>
      <c r="I861" s="373"/>
    </row>
    <row r="862" spans="2:9">
      <c r="B862" s="373" t="s">
        <v>6375</v>
      </c>
      <c r="C862" s="373"/>
      <c r="D862" s="373" t="s">
        <v>7702</v>
      </c>
      <c r="E862" s="373" t="s">
        <v>5664</v>
      </c>
      <c r="F862" s="373" t="s">
        <v>1238</v>
      </c>
      <c r="G862" s="373"/>
      <c r="H862" s="373"/>
      <c r="I862" s="373"/>
    </row>
    <row r="863" spans="2:9">
      <c r="B863" s="373" t="s">
        <v>6377</v>
      </c>
      <c r="C863" s="373"/>
      <c r="D863" s="373" t="s">
        <v>7702</v>
      </c>
      <c r="E863" s="373" t="s">
        <v>5664</v>
      </c>
      <c r="F863" s="373" t="s">
        <v>1240</v>
      </c>
      <c r="G863" s="373"/>
      <c r="H863" s="373"/>
      <c r="I863" s="373"/>
    </row>
    <row r="864" spans="2:9">
      <c r="B864" s="373" t="s">
        <v>6377</v>
      </c>
      <c r="C864" s="373"/>
      <c r="D864" s="373" t="s">
        <v>7702</v>
      </c>
      <c r="E864" s="373" t="s">
        <v>5664</v>
      </c>
      <c r="F864" s="373" t="s">
        <v>1242</v>
      </c>
      <c r="G864" s="373"/>
      <c r="H864" s="373"/>
      <c r="I864" s="373"/>
    </row>
    <row r="865" spans="2:9">
      <c r="B865" s="373" t="s">
        <v>2622</v>
      </c>
      <c r="C865" s="373"/>
      <c r="D865" s="373" t="s">
        <v>7702</v>
      </c>
      <c r="E865" s="373" t="s">
        <v>5664</v>
      </c>
      <c r="F865" s="373" t="s">
        <v>972</v>
      </c>
      <c r="G865" s="373"/>
      <c r="H865" s="373"/>
      <c r="I865" s="373"/>
    </row>
    <row r="866" spans="2:9">
      <c r="B866" s="373" t="s">
        <v>2622</v>
      </c>
      <c r="C866" s="373"/>
      <c r="D866" s="373" t="s">
        <v>7702</v>
      </c>
      <c r="E866" s="373" t="s">
        <v>5664</v>
      </c>
      <c r="F866" s="373" t="s">
        <v>1250</v>
      </c>
      <c r="G866" s="373"/>
      <c r="H866" s="373"/>
      <c r="I866" s="373"/>
    </row>
    <row r="867" spans="2:9">
      <c r="B867" s="373" t="s">
        <v>4706</v>
      </c>
      <c r="C867" s="373"/>
      <c r="D867" s="373" t="s">
        <v>7702</v>
      </c>
      <c r="E867" s="373" t="s">
        <v>5664</v>
      </c>
      <c r="F867" s="373" t="s">
        <v>864</v>
      </c>
      <c r="G867" s="373"/>
      <c r="H867" s="373"/>
      <c r="I867" s="373"/>
    </row>
    <row r="868" spans="2:9">
      <c r="B868" s="373" t="s">
        <v>6378</v>
      </c>
      <c r="C868" s="373"/>
      <c r="D868" s="373" t="s">
        <v>7702</v>
      </c>
      <c r="E868" s="373" t="s">
        <v>5664</v>
      </c>
      <c r="F868" s="373" t="s">
        <v>1226</v>
      </c>
      <c r="G868" s="373"/>
      <c r="H868" s="373"/>
      <c r="I868" s="373"/>
    </row>
    <row r="869" spans="2:9">
      <c r="B869" s="373" t="s">
        <v>6150</v>
      </c>
      <c r="C869" s="373"/>
      <c r="D869" s="373" t="s">
        <v>7702</v>
      </c>
      <c r="E869" s="373" t="s">
        <v>5664</v>
      </c>
      <c r="F869" s="373" t="s">
        <v>1268</v>
      </c>
      <c r="G869" s="373"/>
      <c r="H869" s="373"/>
      <c r="I869" s="373"/>
    </row>
    <row r="870" spans="2:9">
      <c r="B870" s="373" t="s">
        <v>7258</v>
      </c>
      <c r="C870" s="373"/>
      <c r="D870" s="373" t="s">
        <v>7702</v>
      </c>
      <c r="E870" s="373" t="s">
        <v>5664</v>
      </c>
      <c r="F870" s="373" t="s">
        <v>1051</v>
      </c>
      <c r="G870" s="373"/>
      <c r="H870" s="373"/>
      <c r="I870" s="373"/>
    </row>
    <row r="871" spans="2:9">
      <c r="B871" s="373" t="s">
        <v>6379</v>
      </c>
      <c r="C871" s="373"/>
      <c r="D871" s="373" t="s">
        <v>7702</v>
      </c>
      <c r="E871" s="373" t="s">
        <v>5664</v>
      </c>
      <c r="F871" s="373" t="s">
        <v>816</v>
      </c>
      <c r="G871" s="373"/>
      <c r="H871" s="373"/>
      <c r="I871" s="373"/>
    </row>
    <row r="872" spans="2:9">
      <c r="B872" s="373" t="s">
        <v>7259</v>
      </c>
      <c r="C872" s="373"/>
      <c r="D872" s="373" t="s">
        <v>7702</v>
      </c>
      <c r="E872" s="373" t="s">
        <v>5664</v>
      </c>
      <c r="F872" s="373" t="s">
        <v>1021</v>
      </c>
      <c r="G872" s="373"/>
      <c r="H872" s="373"/>
      <c r="I872" s="373"/>
    </row>
    <row r="873" spans="2:9">
      <c r="B873" s="373" t="s">
        <v>6454</v>
      </c>
      <c r="C873" s="373"/>
      <c r="D873" s="373" t="s">
        <v>7702</v>
      </c>
      <c r="E873" s="373" t="s">
        <v>5664</v>
      </c>
      <c r="F873" s="373" t="s">
        <v>1285</v>
      </c>
      <c r="G873" s="373"/>
      <c r="H873" s="373"/>
      <c r="I873" s="373"/>
    </row>
    <row r="874" spans="2:9">
      <c r="B874" s="373" t="s">
        <v>6380</v>
      </c>
      <c r="C874" s="373"/>
      <c r="D874" s="373" t="s">
        <v>7702</v>
      </c>
      <c r="E874" s="373" t="s">
        <v>5664</v>
      </c>
      <c r="F874" s="373" t="s">
        <v>914</v>
      </c>
      <c r="G874" s="373"/>
      <c r="H874" s="373"/>
      <c r="I874" s="373"/>
    </row>
    <row r="875" spans="2:9">
      <c r="B875" s="373" t="s">
        <v>6381</v>
      </c>
      <c r="C875" s="373"/>
      <c r="D875" s="373" t="s">
        <v>7702</v>
      </c>
      <c r="E875" s="373" t="s">
        <v>5664</v>
      </c>
      <c r="F875" s="373" t="s">
        <v>1306</v>
      </c>
      <c r="G875" s="373"/>
      <c r="H875" s="373"/>
      <c r="I875" s="373"/>
    </row>
    <row r="876" spans="2:9">
      <c r="B876" s="373" t="s">
        <v>6382</v>
      </c>
      <c r="C876" s="373"/>
      <c r="D876" s="373" t="s">
        <v>7702</v>
      </c>
      <c r="E876" s="373" t="s">
        <v>5664</v>
      </c>
      <c r="F876" s="373" t="s">
        <v>1313</v>
      </c>
      <c r="G876" s="373"/>
      <c r="H876" s="373"/>
      <c r="I876" s="373"/>
    </row>
    <row r="877" spans="2:9">
      <c r="B877" s="373" t="s">
        <v>5768</v>
      </c>
      <c r="C877" s="373"/>
      <c r="D877" s="373" t="s">
        <v>7702</v>
      </c>
      <c r="E877" s="373" t="s">
        <v>5664</v>
      </c>
      <c r="F877" s="373" t="s">
        <v>1316</v>
      </c>
      <c r="G877" s="373"/>
      <c r="H877" s="373"/>
      <c r="I877" s="373"/>
    </row>
    <row r="878" spans="2:9">
      <c r="B878" s="373" t="s">
        <v>5034</v>
      </c>
      <c r="C878" s="373"/>
      <c r="D878" s="373" t="s">
        <v>7702</v>
      </c>
      <c r="E878" s="373" t="s">
        <v>5664</v>
      </c>
      <c r="F878" s="373" t="s">
        <v>214</v>
      </c>
      <c r="G878" s="373"/>
      <c r="H878" s="373"/>
      <c r="I878" s="373"/>
    </row>
    <row r="879" spans="2:9">
      <c r="B879" s="373" t="s">
        <v>6384</v>
      </c>
      <c r="C879" s="373"/>
      <c r="D879" s="373" t="s">
        <v>7702</v>
      </c>
      <c r="E879" s="373" t="s">
        <v>5664</v>
      </c>
      <c r="F879" s="373" t="s">
        <v>1320</v>
      </c>
      <c r="G879" s="373"/>
      <c r="H879" s="373"/>
      <c r="I879" s="373"/>
    </row>
    <row r="880" spans="2:9">
      <c r="B880" s="373" t="s">
        <v>4949</v>
      </c>
      <c r="C880" s="373"/>
      <c r="D880" s="373" t="s">
        <v>7702</v>
      </c>
      <c r="E880" s="373" t="s">
        <v>5664</v>
      </c>
      <c r="F880" s="373" t="s">
        <v>1277</v>
      </c>
      <c r="G880" s="373"/>
      <c r="H880" s="373"/>
      <c r="I880" s="373"/>
    </row>
    <row r="881" spans="2:9">
      <c r="B881" s="373" t="s">
        <v>4949</v>
      </c>
      <c r="C881" s="373"/>
      <c r="D881" s="373" t="s">
        <v>7702</v>
      </c>
      <c r="E881" s="373" t="s">
        <v>5664</v>
      </c>
      <c r="F881" s="373" t="s">
        <v>5081</v>
      </c>
      <c r="G881" s="373"/>
      <c r="H881" s="373"/>
      <c r="I881" s="373"/>
    </row>
    <row r="882" spans="2:9">
      <c r="B882" s="373" t="s">
        <v>6386</v>
      </c>
      <c r="C882" s="373"/>
      <c r="D882" s="373" t="s">
        <v>7702</v>
      </c>
      <c r="E882" s="373" t="s">
        <v>5664</v>
      </c>
      <c r="F882" s="373" t="s">
        <v>1335</v>
      </c>
      <c r="G882" s="373"/>
      <c r="H882" s="373"/>
      <c r="I882" s="373"/>
    </row>
    <row r="883" spans="2:9">
      <c r="B883" s="373" t="s">
        <v>5854</v>
      </c>
      <c r="C883" s="373"/>
      <c r="D883" s="373" t="s">
        <v>7702</v>
      </c>
      <c r="E883" s="373" t="s">
        <v>5664</v>
      </c>
      <c r="F883" s="373" t="s">
        <v>3774</v>
      </c>
      <c r="G883" s="373"/>
      <c r="H883" s="373"/>
      <c r="I883" s="373"/>
    </row>
    <row r="884" spans="2:9">
      <c r="B884" s="373" t="s">
        <v>6388</v>
      </c>
      <c r="C884" s="373"/>
      <c r="D884" s="373" t="s">
        <v>7702</v>
      </c>
      <c r="E884" s="373" t="s">
        <v>5664</v>
      </c>
      <c r="F884" s="373" t="s">
        <v>5202</v>
      </c>
      <c r="G884" s="373"/>
      <c r="H884" s="373"/>
      <c r="I884" s="373"/>
    </row>
    <row r="885" spans="2:9">
      <c r="B885" s="373" t="s">
        <v>6389</v>
      </c>
      <c r="C885" s="373"/>
      <c r="D885" s="373" t="s">
        <v>7702</v>
      </c>
      <c r="E885" s="373" t="s">
        <v>5664</v>
      </c>
      <c r="F885" s="373" t="s">
        <v>2872</v>
      </c>
      <c r="G885" s="373"/>
      <c r="H885" s="373"/>
      <c r="I885" s="373"/>
    </row>
    <row r="886" spans="2:9">
      <c r="B886" s="373" t="s">
        <v>6389</v>
      </c>
      <c r="C886" s="373"/>
      <c r="D886" s="373" t="s">
        <v>7702</v>
      </c>
      <c r="E886" s="373" t="s">
        <v>5664</v>
      </c>
      <c r="F886" s="373" t="s">
        <v>6391</v>
      </c>
      <c r="G886" s="373"/>
      <c r="H886" s="373"/>
      <c r="I886" s="373"/>
    </row>
    <row r="887" spans="2:9">
      <c r="B887" s="373" t="s">
        <v>4947</v>
      </c>
      <c r="C887" s="373"/>
      <c r="D887" s="373" t="s">
        <v>7702</v>
      </c>
      <c r="E887" s="373" t="s">
        <v>5664</v>
      </c>
      <c r="F887" s="373" t="s">
        <v>44</v>
      </c>
      <c r="G887" s="373"/>
      <c r="H887" s="373"/>
      <c r="I887" s="373"/>
    </row>
    <row r="888" spans="2:9">
      <c r="B888" s="373" t="s">
        <v>3283</v>
      </c>
      <c r="C888" s="373"/>
      <c r="D888" s="373" t="s">
        <v>7702</v>
      </c>
      <c r="E888" s="373" t="s">
        <v>5664</v>
      </c>
      <c r="F888" s="373" t="s">
        <v>1571</v>
      </c>
      <c r="G888" s="373"/>
      <c r="H888" s="373"/>
      <c r="I888" s="373"/>
    </row>
    <row r="889" spans="2:9">
      <c r="B889" s="373" t="s">
        <v>6392</v>
      </c>
      <c r="C889" s="373"/>
      <c r="D889" s="373" t="s">
        <v>7702</v>
      </c>
      <c r="E889" s="373" t="s">
        <v>5664</v>
      </c>
      <c r="F889" s="373" t="s">
        <v>866</v>
      </c>
      <c r="G889" s="373"/>
      <c r="H889" s="373"/>
      <c r="I889" s="373"/>
    </row>
    <row r="890" spans="2:9">
      <c r="B890" s="373" t="s">
        <v>6394</v>
      </c>
      <c r="C890" s="373"/>
      <c r="D890" s="373" t="s">
        <v>7702</v>
      </c>
      <c r="E890" s="373" t="s">
        <v>5664</v>
      </c>
      <c r="F890" s="373" t="s">
        <v>3931</v>
      </c>
      <c r="G890" s="373"/>
      <c r="H890" s="373"/>
      <c r="I890" s="373"/>
    </row>
    <row r="891" spans="2:9">
      <c r="B891" s="373" t="s">
        <v>6394</v>
      </c>
      <c r="C891" s="373"/>
      <c r="D891" s="373" t="s">
        <v>7702</v>
      </c>
      <c r="E891" s="373" t="s">
        <v>5664</v>
      </c>
      <c r="F891" s="373" t="s">
        <v>6395</v>
      </c>
      <c r="G891" s="373"/>
      <c r="H891" s="373"/>
      <c r="I891" s="373"/>
    </row>
    <row r="892" spans="2:9">
      <c r="B892" s="373" t="s">
        <v>5367</v>
      </c>
      <c r="C892" s="373"/>
      <c r="D892" s="373" t="s">
        <v>7702</v>
      </c>
      <c r="E892" s="373" t="s">
        <v>5664</v>
      </c>
      <c r="F892" s="373" t="s">
        <v>4533</v>
      </c>
      <c r="G892" s="373"/>
      <c r="H892" s="373"/>
      <c r="I892" s="373"/>
    </row>
    <row r="893" spans="2:9">
      <c r="B893" s="373" t="s">
        <v>5367</v>
      </c>
      <c r="C893" s="373"/>
      <c r="D893" s="373" t="s">
        <v>7702</v>
      </c>
      <c r="E893" s="373" t="s">
        <v>5664</v>
      </c>
      <c r="F893" s="373" t="s">
        <v>6396</v>
      </c>
      <c r="G893" s="373"/>
      <c r="H893" s="373"/>
      <c r="I893" s="373"/>
    </row>
    <row r="894" spans="2:9">
      <c r="B894" s="373" t="s">
        <v>6398</v>
      </c>
      <c r="C894" s="373"/>
      <c r="D894" s="373" t="s">
        <v>7702</v>
      </c>
      <c r="E894" s="373" t="s">
        <v>5664</v>
      </c>
      <c r="F894" s="373" t="s">
        <v>486</v>
      </c>
      <c r="G894" s="373"/>
      <c r="H894" s="373"/>
      <c r="I894" s="373"/>
    </row>
    <row r="895" spans="2:9">
      <c r="B895" s="373" t="s">
        <v>6398</v>
      </c>
      <c r="C895" s="373"/>
      <c r="D895" s="373" t="s">
        <v>7702</v>
      </c>
      <c r="E895" s="373" t="s">
        <v>5664</v>
      </c>
      <c r="F895" s="373" t="s">
        <v>6400</v>
      </c>
      <c r="G895" s="373"/>
      <c r="H895" s="373"/>
      <c r="I895" s="373"/>
    </row>
    <row r="896" spans="2:9">
      <c r="B896" s="373" t="s">
        <v>5386</v>
      </c>
      <c r="C896" s="373"/>
      <c r="D896" s="373" t="s">
        <v>7702</v>
      </c>
      <c r="E896" s="373" t="s">
        <v>5664</v>
      </c>
      <c r="F896" s="373" t="s">
        <v>5207</v>
      </c>
      <c r="G896" s="373"/>
      <c r="H896" s="373"/>
      <c r="I896" s="373"/>
    </row>
    <row r="897" spans="2:9">
      <c r="B897" s="373" t="s">
        <v>634</v>
      </c>
      <c r="C897" s="373"/>
      <c r="D897" s="373" t="s">
        <v>7702</v>
      </c>
      <c r="E897" s="373" t="s">
        <v>5664</v>
      </c>
      <c r="F897" s="373" t="s">
        <v>5208</v>
      </c>
      <c r="G897" s="373"/>
      <c r="H897" s="373"/>
      <c r="I897" s="373"/>
    </row>
    <row r="898" spans="2:9">
      <c r="B898" s="373" t="s">
        <v>6402</v>
      </c>
      <c r="C898" s="373"/>
      <c r="D898" s="373" t="s">
        <v>7702</v>
      </c>
      <c r="E898" s="373" t="s">
        <v>5664</v>
      </c>
      <c r="F898" s="373" t="s">
        <v>5210</v>
      </c>
      <c r="G898" s="373"/>
      <c r="H898" s="373"/>
      <c r="I898" s="373"/>
    </row>
    <row r="899" spans="2:9">
      <c r="B899" s="373" t="s">
        <v>3564</v>
      </c>
      <c r="C899" s="373"/>
      <c r="D899" s="373" t="s">
        <v>7702</v>
      </c>
      <c r="E899" s="373" t="s">
        <v>5664</v>
      </c>
      <c r="F899" s="373" t="s">
        <v>2815</v>
      </c>
      <c r="G899" s="373"/>
      <c r="H899" s="373"/>
      <c r="I899" s="373"/>
    </row>
    <row r="900" spans="2:9">
      <c r="B900" s="373" t="s">
        <v>6404</v>
      </c>
      <c r="C900" s="373"/>
      <c r="D900" s="373" t="s">
        <v>7702</v>
      </c>
      <c r="E900" s="373" t="s">
        <v>5664</v>
      </c>
      <c r="F900" s="373" t="s">
        <v>4773</v>
      </c>
      <c r="G900" s="373"/>
      <c r="H900" s="373"/>
      <c r="I900" s="373"/>
    </row>
    <row r="901" spans="2:9">
      <c r="B901" s="373" t="s">
        <v>1954</v>
      </c>
      <c r="C901" s="373"/>
      <c r="D901" s="373" t="s">
        <v>7702</v>
      </c>
      <c r="E901" s="373" t="s">
        <v>5664</v>
      </c>
      <c r="F901" s="373" t="s">
        <v>2244</v>
      </c>
      <c r="G901" s="373"/>
      <c r="H901" s="373"/>
      <c r="I901" s="373"/>
    </row>
    <row r="902" spans="2:9">
      <c r="B902" s="373" t="s">
        <v>441</v>
      </c>
      <c r="C902" s="373"/>
      <c r="D902" s="373" t="s">
        <v>7702</v>
      </c>
      <c r="E902" s="373" t="s">
        <v>5664</v>
      </c>
      <c r="F902" s="373" t="s">
        <v>5211</v>
      </c>
      <c r="G902" s="373"/>
      <c r="H902" s="373"/>
      <c r="I902" s="373"/>
    </row>
    <row r="903" spans="2:9">
      <c r="B903" s="373" t="s">
        <v>1411</v>
      </c>
      <c r="C903" s="373"/>
      <c r="D903" s="373" t="s">
        <v>7702</v>
      </c>
      <c r="E903" s="373" t="s">
        <v>5664</v>
      </c>
      <c r="F903" s="373" t="s">
        <v>2191</v>
      </c>
      <c r="G903" s="373"/>
      <c r="H903" s="373"/>
      <c r="I903" s="373"/>
    </row>
    <row r="904" spans="2:9">
      <c r="B904" s="373" t="s">
        <v>2697</v>
      </c>
      <c r="C904" s="373"/>
      <c r="D904" s="373" t="s">
        <v>7702</v>
      </c>
      <c r="E904" s="373" t="s">
        <v>5664</v>
      </c>
      <c r="F904" s="373" t="s">
        <v>1810</v>
      </c>
      <c r="G904" s="373"/>
      <c r="H904" s="373"/>
      <c r="I904" s="373"/>
    </row>
    <row r="905" spans="2:9">
      <c r="B905" s="373" t="s">
        <v>6406</v>
      </c>
      <c r="C905" s="373"/>
      <c r="D905" s="373" t="s">
        <v>7702</v>
      </c>
      <c r="E905" s="373" t="s">
        <v>5664</v>
      </c>
      <c r="F905" s="373" t="s">
        <v>5910</v>
      </c>
      <c r="G905" s="373"/>
      <c r="H905" s="373"/>
      <c r="I905" s="373"/>
    </row>
    <row r="906" spans="2:9">
      <c r="B906" s="373" t="s">
        <v>236</v>
      </c>
      <c r="C906" s="373"/>
      <c r="D906" s="373" t="s">
        <v>7702</v>
      </c>
      <c r="E906" s="373" t="s">
        <v>5664</v>
      </c>
      <c r="F906" s="373" t="s">
        <v>680</v>
      </c>
      <c r="G906" s="373"/>
      <c r="H906" s="373"/>
      <c r="I906" s="373"/>
    </row>
    <row r="907" spans="2:9">
      <c r="B907" s="373" t="s">
        <v>6407</v>
      </c>
      <c r="C907" s="373"/>
      <c r="D907" s="373" t="s">
        <v>7702</v>
      </c>
      <c r="E907" s="373" t="s">
        <v>5664</v>
      </c>
      <c r="F907" s="373" t="s">
        <v>5913</v>
      </c>
      <c r="G907" s="373"/>
      <c r="H907" s="373"/>
      <c r="I907" s="373"/>
    </row>
    <row r="908" spans="2:9">
      <c r="B908" s="373" t="s">
        <v>6407</v>
      </c>
      <c r="C908" s="373"/>
      <c r="D908" s="373" t="s">
        <v>7702</v>
      </c>
      <c r="E908" s="373" t="s">
        <v>5664</v>
      </c>
      <c r="F908" s="373" t="s">
        <v>2369</v>
      </c>
      <c r="G908" s="373"/>
      <c r="H908" s="373"/>
      <c r="I908" s="373"/>
    </row>
    <row r="909" spans="2:9">
      <c r="B909" s="373" t="s">
        <v>6408</v>
      </c>
      <c r="C909" s="373"/>
      <c r="D909" s="373" t="s">
        <v>7702</v>
      </c>
      <c r="E909" s="373" t="s">
        <v>5664</v>
      </c>
      <c r="F909" s="373" t="s">
        <v>5877</v>
      </c>
      <c r="G909" s="373"/>
      <c r="H909" s="373"/>
      <c r="I909" s="373"/>
    </row>
    <row r="910" spans="2:9">
      <c r="B910" s="373" t="s">
        <v>6409</v>
      </c>
      <c r="C910" s="373"/>
      <c r="D910" s="373" t="s">
        <v>7702</v>
      </c>
      <c r="E910" s="373" t="s">
        <v>5664</v>
      </c>
      <c r="F910" s="373" t="s">
        <v>2222</v>
      </c>
      <c r="G910" s="373"/>
      <c r="H910" s="373"/>
      <c r="I910" s="373"/>
    </row>
    <row r="911" spans="2:9">
      <c r="B911" s="373" t="s">
        <v>6410</v>
      </c>
      <c r="C911" s="373"/>
      <c r="D911" s="373" t="s">
        <v>7702</v>
      </c>
      <c r="E911" s="373" t="s">
        <v>5664</v>
      </c>
      <c r="F911" s="373" t="s">
        <v>5892</v>
      </c>
      <c r="G911" s="373"/>
      <c r="H911" s="373"/>
      <c r="I911" s="373"/>
    </row>
    <row r="912" spans="2:9">
      <c r="B912" s="373" t="s">
        <v>6411</v>
      </c>
      <c r="C912" s="373"/>
      <c r="D912" s="373" t="s">
        <v>7702</v>
      </c>
      <c r="E912" s="373" t="s">
        <v>5664</v>
      </c>
      <c r="F912" s="373" t="s">
        <v>5896</v>
      </c>
      <c r="G912" s="373"/>
      <c r="H912" s="373"/>
      <c r="I912" s="373"/>
    </row>
    <row r="913" spans="2:9">
      <c r="B913" s="373" t="s">
        <v>6413</v>
      </c>
      <c r="C913" s="373"/>
      <c r="D913" s="373" t="s">
        <v>7702</v>
      </c>
      <c r="E913" s="373" t="s">
        <v>5664</v>
      </c>
      <c r="F913" s="373" t="s">
        <v>5905</v>
      </c>
      <c r="G913" s="373"/>
      <c r="H913" s="373"/>
      <c r="I913" s="373"/>
    </row>
    <row r="914" spans="2:9">
      <c r="B914" s="373" t="s">
        <v>6414</v>
      </c>
      <c r="C914" s="373"/>
      <c r="D914" s="373" t="s">
        <v>7702</v>
      </c>
      <c r="E914" s="373" t="s">
        <v>5664</v>
      </c>
      <c r="F914" s="373" t="s">
        <v>5908</v>
      </c>
      <c r="G914" s="373"/>
      <c r="H914" s="373"/>
      <c r="I914" s="373"/>
    </row>
    <row r="915" spans="2:9">
      <c r="B915" s="373" t="s">
        <v>6415</v>
      </c>
      <c r="C915" s="373"/>
      <c r="D915" s="373" t="s">
        <v>7702</v>
      </c>
      <c r="E915" s="373" t="s">
        <v>5664</v>
      </c>
      <c r="F915" s="373" t="s">
        <v>5911</v>
      </c>
      <c r="G915" s="373"/>
      <c r="H915" s="373"/>
      <c r="I915" s="373"/>
    </row>
    <row r="916" spans="2:9">
      <c r="B916" s="373" t="s">
        <v>6415</v>
      </c>
      <c r="C916" s="373"/>
      <c r="D916" s="373" t="s">
        <v>7702</v>
      </c>
      <c r="E916" s="373" t="s">
        <v>5664</v>
      </c>
      <c r="F916" s="373" t="s">
        <v>5881</v>
      </c>
      <c r="G916" s="373"/>
      <c r="H916" s="373"/>
      <c r="I916" s="373"/>
    </row>
    <row r="917" spans="2:9">
      <c r="B917" s="373" t="s">
        <v>6418</v>
      </c>
      <c r="C917" s="373"/>
      <c r="D917" s="373" t="s">
        <v>7702</v>
      </c>
      <c r="E917" s="373" t="s">
        <v>5664</v>
      </c>
      <c r="F917" s="373" t="s">
        <v>6416</v>
      </c>
      <c r="G917" s="373"/>
      <c r="H917" s="373"/>
      <c r="I917" s="373"/>
    </row>
    <row r="918" spans="2:9">
      <c r="B918" s="373" t="s">
        <v>6419</v>
      </c>
      <c r="C918" s="373"/>
      <c r="D918" s="373" t="s">
        <v>7702</v>
      </c>
      <c r="E918" s="373" t="s">
        <v>5664</v>
      </c>
      <c r="F918" s="373" t="s">
        <v>304</v>
      </c>
      <c r="G918" s="373"/>
      <c r="H918" s="373"/>
      <c r="I918" s="373"/>
    </row>
    <row r="919" spans="2:9">
      <c r="B919" s="373" t="s">
        <v>6421</v>
      </c>
      <c r="C919" s="373"/>
      <c r="D919" s="373" t="s">
        <v>7702</v>
      </c>
      <c r="E919" s="373" t="s">
        <v>5664</v>
      </c>
      <c r="F919" s="373" t="s">
        <v>6420</v>
      </c>
      <c r="G919" s="373"/>
      <c r="H919" s="373"/>
      <c r="I919" s="373"/>
    </row>
    <row r="920" spans="2:9">
      <c r="B920" s="373" t="s">
        <v>6422</v>
      </c>
      <c r="C920" s="373"/>
      <c r="D920" s="373" t="s">
        <v>7702</v>
      </c>
      <c r="E920" s="373" t="s">
        <v>5664</v>
      </c>
      <c r="F920" s="373" t="s">
        <v>777</v>
      </c>
      <c r="G920" s="373"/>
      <c r="H920" s="373"/>
      <c r="I920" s="373"/>
    </row>
    <row r="921" spans="2:9">
      <c r="B921" s="373" t="s">
        <v>6423</v>
      </c>
      <c r="C921" s="373"/>
      <c r="D921" s="373" t="s">
        <v>7702</v>
      </c>
      <c r="E921" s="373" t="s">
        <v>5664</v>
      </c>
      <c r="F921" s="373" t="s">
        <v>6280</v>
      </c>
      <c r="G921" s="373"/>
      <c r="H921" s="373"/>
      <c r="I921" s="373"/>
    </row>
    <row r="922" spans="2:9">
      <c r="B922" s="373" t="s">
        <v>6425</v>
      </c>
      <c r="C922" s="373"/>
      <c r="D922" s="373" t="s">
        <v>7702</v>
      </c>
      <c r="E922" s="373" t="s">
        <v>5664</v>
      </c>
      <c r="F922" s="373" t="s">
        <v>6424</v>
      </c>
      <c r="G922" s="373"/>
      <c r="H922" s="373"/>
      <c r="I922" s="373"/>
    </row>
    <row r="923" spans="2:9">
      <c r="B923" s="373" t="s">
        <v>2225</v>
      </c>
      <c r="C923" s="373"/>
      <c r="D923" s="373" t="s">
        <v>7702</v>
      </c>
      <c r="E923" s="373" t="s">
        <v>5664</v>
      </c>
      <c r="F923" s="373" t="s">
        <v>5408</v>
      </c>
      <c r="G923" s="373"/>
      <c r="H923" s="373"/>
      <c r="I923" s="373"/>
    </row>
    <row r="924" spans="2:9">
      <c r="B924" s="373" t="s">
        <v>4282</v>
      </c>
      <c r="C924" s="373"/>
      <c r="D924" s="373" t="s">
        <v>7702</v>
      </c>
      <c r="E924" s="373" t="s">
        <v>5664</v>
      </c>
      <c r="F924" s="373" t="s">
        <v>3342</v>
      </c>
      <c r="G924" s="373"/>
      <c r="H924" s="373"/>
      <c r="I924" s="373"/>
    </row>
    <row r="925" spans="2:9">
      <c r="B925" s="373" t="s">
        <v>6427</v>
      </c>
      <c r="C925" s="373"/>
      <c r="D925" s="373" t="s">
        <v>7702</v>
      </c>
      <c r="E925" s="373" t="s">
        <v>5010</v>
      </c>
      <c r="F925" s="373" t="s">
        <v>869</v>
      </c>
      <c r="G925" s="373"/>
      <c r="H925" s="373"/>
      <c r="I925" s="373"/>
    </row>
    <row r="926" spans="2:9">
      <c r="B926" s="373" t="s">
        <v>6405</v>
      </c>
      <c r="C926" s="373"/>
      <c r="D926" s="373" t="s">
        <v>7702</v>
      </c>
      <c r="E926" s="373" t="s">
        <v>5010</v>
      </c>
      <c r="F926" s="373" t="s">
        <v>872</v>
      </c>
      <c r="G926" s="373"/>
      <c r="H926" s="373"/>
      <c r="I926" s="373"/>
    </row>
    <row r="927" spans="2:9">
      <c r="B927" s="373" t="s">
        <v>5136</v>
      </c>
      <c r="C927" s="373"/>
      <c r="D927" s="373" t="s">
        <v>7702</v>
      </c>
      <c r="E927" s="373" t="s">
        <v>5010</v>
      </c>
      <c r="F927" s="373" t="s">
        <v>497</v>
      </c>
      <c r="G927" s="373"/>
      <c r="H927" s="373"/>
      <c r="I927" s="373"/>
    </row>
    <row r="928" spans="2:9">
      <c r="B928" s="373" t="s">
        <v>6428</v>
      </c>
      <c r="C928" s="373"/>
      <c r="D928" s="373" t="s">
        <v>7702</v>
      </c>
      <c r="E928" s="373" t="s">
        <v>5010</v>
      </c>
      <c r="F928" s="373" t="s">
        <v>469</v>
      </c>
      <c r="G928" s="373"/>
      <c r="H928" s="373"/>
      <c r="I928" s="373"/>
    </row>
    <row r="929" spans="2:9">
      <c r="B929" s="373" t="s">
        <v>6429</v>
      </c>
      <c r="C929" s="373"/>
      <c r="D929" s="373" t="s">
        <v>7702</v>
      </c>
      <c r="E929" s="373" t="s">
        <v>5010</v>
      </c>
      <c r="F929" s="373" t="s">
        <v>857</v>
      </c>
      <c r="G929" s="373"/>
      <c r="H929" s="373"/>
      <c r="I929" s="373"/>
    </row>
    <row r="930" spans="2:9">
      <c r="B930" s="373" t="s">
        <v>6431</v>
      </c>
      <c r="C930" s="373"/>
      <c r="D930" s="373" t="s">
        <v>7702</v>
      </c>
      <c r="E930" s="373" t="s">
        <v>5010</v>
      </c>
      <c r="F930" s="373" t="s">
        <v>892</v>
      </c>
      <c r="G930" s="373"/>
      <c r="H930" s="373"/>
      <c r="I930" s="373"/>
    </row>
    <row r="931" spans="2:9">
      <c r="B931" s="373" t="s">
        <v>6432</v>
      </c>
      <c r="C931" s="373"/>
      <c r="D931" s="373" t="s">
        <v>7702</v>
      </c>
      <c r="E931" s="373" t="s">
        <v>5010</v>
      </c>
      <c r="F931" s="373" t="s">
        <v>895</v>
      </c>
      <c r="G931" s="373"/>
      <c r="H931" s="373"/>
      <c r="I931" s="373"/>
    </row>
    <row r="932" spans="2:9">
      <c r="B932" s="373" t="s">
        <v>4706</v>
      </c>
      <c r="C932" s="373"/>
      <c r="D932" s="373" t="s">
        <v>7702</v>
      </c>
      <c r="E932" s="373" t="s">
        <v>5010</v>
      </c>
      <c r="F932" s="373" t="s">
        <v>1227</v>
      </c>
      <c r="G932" s="373"/>
      <c r="H932" s="373"/>
      <c r="I932" s="373"/>
    </row>
    <row r="933" spans="2:9">
      <c r="B933" s="373" t="s">
        <v>4706</v>
      </c>
      <c r="C933" s="373"/>
      <c r="D933" s="373" t="s">
        <v>7702</v>
      </c>
      <c r="E933" s="373" t="s">
        <v>5010</v>
      </c>
      <c r="F933" s="373" t="s">
        <v>5202</v>
      </c>
      <c r="G933" s="373"/>
      <c r="H933" s="373"/>
      <c r="I933" s="373"/>
    </row>
    <row r="934" spans="2:9">
      <c r="B934" s="373" t="s">
        <v>307</v>
      </c>
      <c r="C934" s="373"/>
      <c r="D934" s="373" t="s">
        <v>7702</v>
      </c>
      <c r="E934" s="373" t="s">
        <v>5010</v>
      </c>
      <c r="F934" s="373" t="s">
        <v>1233</v>
      </c>
      <c r="G934" s="373"/>
      <c r="H934" s="373"/>
      <c r="I934" s="373"/>
    </row>
    <row r="935" spans="2:9">
      <c r="B935" s="373" t="s">
        <v>6230</v>
      </c>
      <c r="C935" s="373"/>
      <c r="D935" s="373" t="s">
        <v>7702</v>
      </c>
      <c r="E935" s="373" t="s">
        <v>5010</v>
      </c>
      <c r="F935" s="373" t="s">
        <v>1236</v>
      </c>
      <c r="G935" s="373"/>
      <c r="H935" s="373"/>
      <c r="I935" s="373"/>
    </row>
    <row r="936" spans="2:9">
      <c r="B936" s="373" t="s">
        <v>5223</v>
      </c>
      <c r="C936" s="373"/>
      <c r="D936" s="373" t="s">
        <v>7702</v>
      </c>
      <c r="E936" s="373" t="s">
        <v>5010</v>
      </c>
      <c r="F936" s="373" t="s">
        <v>1240</v>
      </c>
      <c r="G936" s="373"/>
      <c r="H936" s="373"/>
      <c r="I936" s="373"/>
    </row>
    <row r="937" spans="2:9">
      <c r="B937" s="373" t="s">
        <v>5223</v>
      </c>
      <c r="C937" s="373"/>
      <c r="D937" s="373" t="s">
        <v>7702</v>
      </c>
      <c r="E937" s="373" t="s">
        <v>5010</v>
      </c>
      <c r="F937" s="373" t="s">
        <v>2872</v>
      </c>
      <c r="G937" s="373"/>
      <c r="H937" s="373"/>
      <c r="I937" s="373"/>
    </row>
    <row r="938" spans="2:9">
      <c r="B938" s="373" t="s">
        <v>6434</v>
      </c>
      <c r="C938" s="373"/>
      <c r="D938" s="373" t="s">
        <v>7702</v>
      </c>
      <c r="E938" s="373" t="s">
        <v>5010</v>
      </c>
      <c r="F938" s="373" t="s">
        <v>1242</v>
      </c>
      <c r="G938" s="373"/>
      <c r="H938" s="373"/>
      <c r="I938" s="373"/>
    </row>
    <row r="939" spans="2:9">
      <c r="B939" s="373" t="s">
        <v>6436</v>
      </c>
      <c r="C939" s="373"/>
      <c r="D939" s="373" t="s">
        <v>7702</v>
      </c>
      <c r="E939" s="373" t="s">
        <v>5010</v>
      </c>
      <c r="F939" s="373" t="s">
        <v>972</v>
      </c>
      <c r="G939" s="373"/>
      <c r="H939" s="373"/>
      <c r="I939" s="373"/>
    </row>
    <row r="940" spans="2:9">
      <c r="B940" s="373" t="s">
        <v>6436</v>
      </c>
      <c r="C940" s="373"/>
      <c r="D940" s="373" t="s">
        <v>7702</v>
      </c>
      <c r="E940" s="373" t="s">
        <v>5010</v>
      </c>
      <c r="F940" s="373" t="s">
        <v>1250</v>
      </c>
      <c r="G940" s="373"/>
      <c r="H940" s="373"/>
      <c r="I940" s="373"/>
    </row>
    <row r="941" spans="2:9">
      <c r="B941" s="373" t="s">
        <v>1204</v>
      </c>
      <c r="C941" s="373"/>
      <c r="D941" s="373" t="s">
        <v>7702</v>
      </c>
      <c r="E941" s="373" t="s">
        <v>5010</v>
      </c>
      <c r="F941" s="373" t="s">
        <v>1226</v>
      </c>
      <c r="G941" s="373"/>
      <c r="H941" s="373"/>
      <c r="I941" s="373"/>
    </row>
    <row r="942" spans="2:9">
      <c r="B942" s="373" t="s">
        <v>5303</v>
      </c>
      <c r="C942" s="373"/>
      <c r="D942" s="373" t="s">
        <v>7702</v>
      </c>
      <c r="E942" s="373" t="s">
        <v>5010</v>
      </c>
      <c r="F942" s="373" t="s">
        <v>1268</v>
      </c>
      <c r="G942" s="373"/>
      <c r="H942" s="373"/>
      <c r="I942" s="373"/>
    </row>
    <row r="943" spans="2:9">
      <c r="B943" s="373" t="s">
        <v>5303</v>
      </c>
      <c r="C943" s="373"/>
      <c r="D943" s="373" t="s">
        <v>7702</v>
      </c>
      <c r="E943" s="373" t="s">
        <v>5010</v>
      </c>
      <c r="F943" s="373" t="s">
        <v>44</v>
      </c>
      <c r="G943" s="373"/>
      <c r="H943" s="373"/>
      <c r="I943" s="373"/>
    </row>
    <row r="944" spans="2:9">
      <c r="B944" s="373" t="s">
        <v>6437</v>
      </c>
      <c r="C944" s="373"/>
      <c r="D944" s="373" t="s">
        <v>7702</v>
      </c>
      <c r="E944" s="373" t="s">
        <v>5010</v>
      </c>
      <c r="F944" s="373" t="s">
        <v>1051</v>
      </c>
      <c r="G944" s="373"/>
      <c r="H944" s="373"/>
      <c r="I944" s="373"/>
    </row>
    <row r="945" spans="2:9">
      <c r="B945" s="373" t="s">
        <v>6437</v>
      </c>
      <c r="C945" s="373"/>
      <c r="D945" s="373" t="s">
        <v>7702</v>
      </c>
      <c r="E945" s="373" t="s">
        <v>5010</v>
      </c>
      <c r="F945" s="373" t="s">
        <v>816</v>
      </c>
      <c r="G945" s="373"/>
      <c r="H945" s="373"/>
      <c r="I945" s="373"/>
    </row>
    <row r="946" spans="2:9">
      <c r="B946" s="373" t="s">
        <v>6437</v>
      </c>
      <c r="C946" s="373"/>
      <c r="D946" s="373" t="s">
        <v>7702</v>
      </c>
      <c r="E946" s="373" t="s">
        <v>5010</v>
      </c>
      <c r="F946" s="373" t="s">
        <v>3185</v>
      </c>
      <c r="G946" s="373"/>
      <c r="H946" s="373"/>
      <c r="I946" s="373"/>
    </row>
    <row r="947" spans="2:9">
      <c r="B947" s="373" t="s">
        <v>6438</v>
      </c>
      <c r="C947" s="373"/>
      <c r="D947" s="373" t="s">
        <v>7702</v>
      </c>
      <c r="E947" s="373" t="s">
        <v>5010</v>
      </c>
      <c r="F947" s="373" t="s">
        <v>1021</v>
      </c>
      <c r="G947" s="373"/>
      <c r="H947" s="373"/>
      <c r="I947" s="373"/>
    </row>
    <row r="948" spans="2:9">
      <c r="B948" s="373" t="s">
        <v>4145</v>
      </c>
      <c r="C948" s="373"/>
      <c r="D948" s="373" t="s">
        <v>7702</v>
      </c>
      <c r="E948" s="373" t="s">
        <v>5010</v>
      </c>
      <c r="F948" s="373" t="s">
        <v>1285</v>
      </c>
      <c r="G948" s="373"/>
      <c r="H948" s="373"/>
      <c r="I948" s="373"/>
    </row>
    <row r="949" spans="2:9">
      <c r="B949" s="373" t="s">
        <v>4145</v>
      </c>
      <c r="C949" s="373"/>
      <c r="D949" s="373" t="s">
        <v>7702</v>
      </c>
      <c r="E949" s="373" t="s">
        <v>5010</v>
      </c>
      <c r="F949" s="373" t="s">
        <v>1571</v>
      </c>
      <c r="G949" s="373"/>
      <c r="H949" s="373"/>
      <c r="I949" s="373"/>
    </row>
    <row r="950" spans="2:9">
      <c r="B950" s="373" t="s">
        <v>5925</v>
      </c>
      <c r="C950" s="373"/>
      <c r="D950" s="373" t="s">
        <v>7702</v>
      </c>
      <c r="E950" s="373" t="s">
        <v>5010</v>
      </c>
      <c r="F950" s="373" t="s">
        <v>914</v>
      </c>
      <c r="G950" s="373"/>
      <c r="H950" s="373"/>
      <c r="I950" s="373"/>
    </row>
    <row r="951" spans="2:9">
      <c r="B951" s="373" t="s">
        <v>2717</v>
      </c>
      <c r="C951" s="373"/>
      <c r="D951" s="373" t="s">
        <v>7702</v>
      </c>
      <c r="E951" s="373" t="s">
        <v>5010</v>
      </c>
      <c r="F951" s="373" t="s">
        <v>1306</v>
      </c>
      <c r="G951" s="373"/>
      <c r="H951" s="373"/>
      <c r="I951" s="373"/>
    </row>
    <row r="952" spans="2:9">
      <c r="B952" s="373" t="s">
        <v>2717</v>
      </c>
      <c r="C952" s="373"/>
      <c r="D952" s="373" t="s">
        <v>7702</v>
      </c>
      <c r="E952" s="373" t="s">
        <v>5010</v>
      </c>
      <c r="F952" s="373" t="s">
        <v>866</v>
      </c>
      <c r="G952" s="373"/>
      <c r="H952" s="373"/>
      <c r="I952" s="373"/>
    </row>
    <row r="953" spans="2:9">
      <c r="B953" s="373" t="s">
        <v>6367</v>
      </c>
      <c r="C953" s="373"/>
      <c r="D953" s="373" t="s">
        <v>7702</v>
      </c>
      <c r="E953" s="373" t="s">
        <v>5010</v>
      </c>
      <c r="F953" s="373" t="s">
        <v>1313</v>
      </c>
      <c r="G953" s="373"/>
      <c r="H953" s="373"/>
      <c r="I953" s="373"/>
    </row>
    <row r="954" spans="2:9">
      <c r="B954" s="373" t="s">
        <v>6439</v>
      </c>
      <c r="C954" s="373"/>
      <c r="D954" s="373" t="s">
        <v>7702</v>
      </c>
      <c r="E954" s="373" t="s">
        <v>5010</v>
      </c>
      <c r="F954" s="373" t="s">
        <v>1316</v>
      </c>
      <c r="G954" s="373"/>
      <c r="H954" s="373"/>
      <c r="I954" s="373"/>
    </row>
    <row r="955" spans="2:9">
      <c r="B955" s="373" t="s">
        <v>6439</v>
      </c>
      <c r="C955" s="373"/>
      <c r="D955" s="373" t="s">
        <v>7702</v>
      </c>
      <c r="E955" s="373" t="s">
        <v>5010</v>
      </c>
      <c r="F955" s="373" t="s">
        <v>3931</v>
      </c>
      <c r="G955" s="373"/>
      <c r="H955" s="373"/>
      <c r="I955" s="373"/>
    </row>
    <row r="956" spans="2:9">
      <c r="B956" s="373" t="s">
        <v>3776</v>
      </c>
      <c r="C956" s="373"/>
      <c r="D956" s="373" t="s">
        <v>7702</v>
      </c>
      <c r="E956" s="373" t="s">
        <v>5010</v>
      </c>
      <c r="F956" s="373" t="s">
        <v>214</v>
      </c>
      <c r="G956" s="373"/>
      <c r="H956" s="373"/>
      <c r="I956" s="373"/>
    </row>
    <row r="957" spans="2:9">
      <c r="B957" s="373" t="s">
        <v>3776</v>
      </c>
      <c r="C957" s="373"/>
      <c r="D957" s="373" t="s">
        <v>7702</v>
      </c>
      <c r="E957" s="373" t="s">
        <v>5010</v>
      </c>
      <c r="F957" s="373" t="s">
        <v>4533</v>
      </c>
      <c r="G957" s="373"/>
      <c r="H957" s="373"/>
      <c r="I957" s="373"/>
    </row>
    <row r="958" spans="2:9">
      <c r="B958" s="373" t="s">
        <v>6440</v>
      </c>
      <c r="C958" s="373"/>
      <c r="D958" s="373" t="s">
        <v>7702</v>
      </c>
      <c r="E958" s="373" t="s">
        <v>5010</v>
      </c>
      <c r="F958" s="373" t="s">
        <v>1320</v>
      </c>
      <c r="G958" s="373"/>
      <c r="H958" s="373"/>
      <c r="I958" s="373"/>
    </row>
    <row r="959" spans="2:9">
      <c r="B959" s="373" t="s">
        <v>6441</v>
      </c>
      <c r="C959" s="373"/>
      <c r="D959" s="373" t="s">
        <v>7702</v>
      </c>
      <c r="E959" s="373" t="s">
        <v>5010</v>
      </c>
      <c r="F959" s="373" t="s">
        <v>1277</v>
      </c>
      <c r="G959" s="373"/>
      <c r="H959" s="373"/>
      <c r="I959" s="373"/>
    </row>
    <row r="960" spans="2:9">
      <c r="B960" s="373" t="s">
        <v>6441</v>
      </c>
      <c r="C960" s="373"/>
      <c r="D960" s="373" t="s">
        <v>7702</v>
      </c>
      <c r="E960" s="373" t="s">
        <v>5010</v>
      </c>
      <c r="F960" s="373" t="s">
        <v>486</v>
      </c>
      <c r="G960" s="373"/>
      <c r="H960" s="373"/>
      <c r="I960" s="373"/>
    </row>
    <row r="961" spans="2:9">
      <c r="B961" s="373" t="s">
        <v>6444</v>
      </c>
      <c r="C961" s="373"/>
      <c r="D961" s="373" t="s">
        <v>7702</v>
      </c>
      <c r="E961" s="373" t="s">
        <v>5010</v>
      </c>
      <c r="F961" s="373" t="s">
        <v>1335</v>
      </c>
      <c r="G961" s="373"/>
      <c r="H961" s="373"/>
      <c r="I961" s="373"/>
    </row>
    <row r="962" spans="2:9">
      <c r="B962" s="373" t="s">
        <v>6445</v>
      </c>
      <c r="C962" s="373"/>
      <c r="D962" s="373" t="s">
        <v>7702</v>
      </c>
      <c r="E962" s="373" t="s">
        <v>5010</v>
      </c>
      <c r="F962" s="373" t="s">
        <v>3774</v>
      </c>
      <c r="G962" s="373"/>
      <c r="H962" s="373"/>
      <c r="I962" s="373"/>
    </row>
    <row r="963" spans="2:9">
      <c r="B963" s="373" t="s">
        <v>829</v>
      </c>
      <c r="C963" s="373"/>
      <c r="D963" s="373" t="s">
        <v>7702</v>
      </c>
      <c r="E963" s="373" t="s">
        <v>6447</v>
      </c>
      <c r="F963" s="373" t="s">
        <v>869</v>
      </c>
      <c r="G963" s="373"/>
      <c r="H963" s="373"/>
      <c r="I963" s="373"/>
    </row>
    <row r="964" spans="2:9">
      <c r="B964" s="373" t="s">
        <v>6448</v>
      </c>
      <c r="C964" s="373"/>
      <c r="D964" s="373" t="s">
        <v>7702</v>
      </c>
      <c r="E964" s="373" t="s">
        <v>6447</v>
      </c>
      <c r="F964" s="373" t="s">
        <v>872</v>
      </c>
      <c r="G964" s="373"/>
      <c r="H964" s="373"/>
      <c r="I964" s="373"/>
    </row>
    <row r="965" spans="2:9">
      <c r="B965" s="373" t="s">
        <v>2802</v>
      </c>
      <c r="C965" s="373"/>
      <c r="D965" s="373" t="s">
        <v>7702</v>
      </c>
      <c r="E965" s="373" t="s">
        <v>6447</v>
      </c>
      <c r="F965" s="373" t="s">
        <v>497</v>
      </c>
      <c r="G965" s="373"/>
      <c r="H965" s="373"/>
      <c r="I965" s="373"/>
    </row>
    <row r="966" spans="2:9">
      <c r="B966" s="373" t="s">
        <v>4611</v>
      </c>
      <c r="C966" s="373"/>
      <c r="D966" s="373" t="s">
        <v>7702</v>
      </c>
      <c r="E966" s="373" t="s">
        <v>6447</v>
      </c>
      <c r="F966" s="373" t="s">
        <v>469</v>
      </c>
      <c r="G966" s="373"/>
      <c r="H966" s="373"/>
      <c r="I966" s="373"/>
    </row>
    <row r="967" spans="2:9">
      <c r="B967" s="373" t="s">
        <v>2280</v>
      </c>
      <c r="C967" s="373"/>
      <c r="D967" s="373" t="s">
        <v>7702</v>
      </c>
      <c r="E967" s="373" t="s">
        <v>6447</v>
      </c>
      <c r="F967" s="373" t="s">
        <v>857</v>
      </c>
      <c r="G967" s="373"/>
      <c r="H967" s="373"/>
      <c r="I967" s="373"/>
    </row>
    <row r="968" spans="2:9">
      <c r="B968" s="373" t="s">
        <v>5148</v>
      </c>
      <c r="C968" s="373"/>
      <c r="D968" s="373" t="s">
        <v>7702</v>
      </c>
      <c r="E968" s="373" t="s">
        <v>6447</v>
      </c>
      <c r="F968" s="373" t="s">
        <v>892</v>
      </c>
      <c r="G968" s="373"/>
      <c r="H968" s="373"/>
      <c r="I968" s="373"/>
    </row>
    <row r="969" spans="2:9">
      <c r="B969" s="373" t="s">
        <v>7260</v>
      </c>
      <c r="C969" s="373"/>
      <c r="D969" s="373" t="s">
        <v>7702</v>
      </c>
      <c r="E969" s="373" t="s">
        <v>6447</v>
      </c>
      <c r="F969" s="373" t="s">
        <v>1227</v>
      </c>
      <c r="G969" s="373"/>
      <c r="H969" s="373"/>
      <c r="I969" s="373"/>
    </row>
    <row r="970" spans="2:9">
      <c r="B970" s="373" t="s">
        <v>7261</v>
      </c>
      <c r="C970" s="373"/>
      <c r="D970" s="373" t="s">
        <v>7702</v>
      </c>
      <c r="E970" s="373" t="s">
        <v>6447</v>
      </c>
      <c r="F970" s="373" t="s">
        <v>1233</v>
      </c>
      <c r="G970" s="373"/>
      <c r="H970" s="373"/>
      <c r="I970" s="373"/>
    </row>
    <row r="971" spans="2:9">
      <c r="B971" s="373" t="s">
        <v>7262</v>
      </c>
      <c r="C971" s="373"/>
      <c r="D971" s="373" t="s">
        <v>7702</v>
      </c>
      <c r="E971" s="373" t="s">
        <v>6447</v>
      </c>
      <c r="F971" s="373" t="s">
        <v>1236</v>
      </c>
      <c r="G971" s="373"/>
      <c r="H971" s="373"/>
      <c r="I971" s="373"/>
    </row>
    <row r="972" spans="2:9">
      <c r="B972" s="373" t="s">
        <v>6384</v>
      </c>
      <c r="C972" s="373"/>
      <c r="D972" s="373" t="s">
        <v>7702</v>
      </c>
      <c r="E972" s="373" t="s">
        <v>471</v>
      </c>
      <c r="F972" s="373" t="s">
        <v>1227</v>
      </c>
      <c r="G972" s="373"/>
      <c r="H972" s="373"/>
      <c r="I972" s="373"/>
    </row>
    <row r="973" spans="2:9">
      <c r="B973" s="373" t="s">
        <v>4282</v>
      </c>
      <c r="C973" s="373"/>
      <c r="D973" s="373" t="s">
        <v>7702</v>
      </c>
      <c r="E973" s="373" t="s">
        <v>471</v>
      </c>
      <c r="F973" s="373" t="s">
        <v>1233</v>
      </c>
      <c r="G973" s="373"/>
      <c r="H973" s="373"/>
      <c r="I973" s="373"/>
    </row>
    <row r="974" spans="2:9">
      <c r="B974" s="373" t="s">
        <v>2682</v>
      </c>
      <c r="C974" s="373"/>
      <c r="D974" s="373" t="s">
        <v>7702</v>
      </c>
      <c r="E974" s="373" t="s">
        <v>471</v>
      </c>
      <c r="F974" s="373" t="s">
        <v>1236</v>
      </c>
      <c r="G974" s="373"/>
      <c r="H974" s="373"/>
      <c r="I974" s="373"/>
    </row>
    <row r="975" spans="2:9">
      <c r="B975" s="373" t="s">
        <v>5063</v>
      </c>
      <c r="C975" s="373"/>
      <c r="D975" s="373" t="s">
        <v>7702</v>
      </c>
      <c r="E975" s="373" t="s">
        <v>471</v>
      </c>
      <c r="F975" s="373" t="s">
        <v>1238</v>
      </c>
      <c r="G975" s="373"/>
      <c r="H975" s="373"/>
      <c r="I975" s="373"/>
    </row>
    <row r="976" spans="2:9">
      <c r="B976" s="373" t="s">
        <v>5098</v>
      </c>
      <c r="C976" s="373"/>
      <c r="D976" s="373" t="s">
        <v>7702</v>
      </c>
      <c r="E976" s="373" t="s">
        <v>471</v>
      </c>
      <c r="F976" s="373" t="s">
        <v>1240</v>
      </c>
      <c r="G976" s="373"/>
      <c r="H976" s="373"/>
      <c r="I976" s="373"/>
    </row>
    <row r="977" spans="2:9">
      <c r="B977" s="373" t="s">
        <v>1954</v>
      </c>
      <c r="C977" s="373"/>
      <c r="D977" s="373" t="s">
        <v>7702</v>
      </c>
      <c r="E977" s="373" t="s">
        <v>1366</v>
      </c>
      <c r="F977" s="373" t="s">
        <v>1227</v>
      </c>
      <c r="G977" s="373"/>
      <c r="H977" s="373"/>
      <c r="I977" s="373"/>
    </row>
    <row r="978" spans="2:9">
      <c r="B978" s="373" t="s">
        <v>3495</v>
      </c>
      <c r="C978" s="373"/>
      <c r="D978" s="373" t="s">
        <v>7702</v>
      </c>
      <c r="E978" s="373" t="s">
        <v>1366</v>
      </c>
      <c r="F978" s="373" t="s">
        <v>1233</v>
      </c>
      <c r="G978" s="373"/>
      <c r="H978" s="373"/>
      <c r="I978" s="373"/>
    </row>
    <row r="979" spans="2:9">
      <c r="B979" s="373" t="s">
        <v>6449</v>
      </c>
      <c r="C979" s="373"/>
      <c r="D979" s="373" t="s">
        <v>7702</v>
      </c>
      <c r="E979" s="373" t="s">
        <v>1366</v>
      </c>
      <c r="F979" s="373" t="s">
        <v>1236</v>
      </c>
      <c r="G979" s="373"/>
      <c r="H979" s="373"/>
      <c r="I979" s="373"/>
    </row>
    <row r="980" spans="2:9">
      <c r="B980" s="373" t="s">
        <v>2071</v>
      </c>
      <c r="C980" s="373"/>
      <c r="D980" s="373" t="s">
        <v>7702</v>
      </c>
      <c r="E980" s="373" t="s">
        <v>1366</v>
      </c>
      <c r="F980" s="373" t="s">
        <v>1238</v>
      </c>
      <c r="G980" s="373"/>
      <c r="H980" s="373"/>
      <c r="I980" s="373"/>
    </row>
    <row r="981" spans="2:9">
      <c r="B981" s="373" t="s">
        <v>6451</v>
      </c>
      <c r="C981" s="373"/>
      <c r="D981" s="373" t="s">
        <v>7702</v>
      </c>
      <c r="E981" s="373" t="s">
        <v>6450</v>
      </c>
      <c r="F981" s="373" t="s">
        <v>1227</v>
      </c>
      <c r="G981" s="373"/>
      <c r="H981" s="373"/>
      <c r="I981" s="373"/>
    </row>
    <row r="982" spans="2:9">
      <c r="B982" s="373" t="s">
        <v>2414</v>
      </c>
      <c r="C982" s="373"/>
      <c r="D982" s="373" t="s">
        <v>7702</v>
      </c>
      <c r="E982" s="373" t="s">
        <v>6450</v>
      </c>
      <c r="F982" s="373" t="s">
        <v>1233</v>
      </c>
      <c r="G982" s="373"/>
      <c r="H982" s="373"/>
      <c r="I982" s="373"/>
    </row>
    <row r="983" spans="2:9">
      <c r="B983" s="373" t="s">
        <v>5621</v>
      </c>
      <c r="C983" s="373"/>
      <c r="D983" s="373" t="s">
        <v>7702</v>
      </c>
      <c r="E983" s="373" t="s">
        <v>6450</v>
      </c>
      <c r="F983" s="373" t="s">
        <v>1236</v>
      </c>
      <c r="G983" s="373"/>
      <c r="H983" s="373"/>
      <c r="I983" s="373"/>
    </row>
    <row r="984" spans="2:9">
      <c r="B984" s="373" t="s">
        <v>3338</v>
      </c>
      <c r="C984" s="373"/>
      <c r="D984" s="373" t="s">
        <v>7702</v>
      </c>
      <c r="E984" s="373" t="s">
        <v>6450</v>
      </c>
      <c r="F984" s="373" t="s">
        <v>1238</v>
      </c>
      <c r="G984" s="373"/>
      <c r="H984" s="373"/>
      <c r="I984" s="373"/>
    </row>
    <row r="985" spans="2:9">
      <c r="B985" s="373" t="s">
        <v>4617</v>
      </c>
      <c r="C985" s="373"/>
      <c r="D985" s="373" t="s">
        <v>7702</v>
      </c>
      <c r="E985" s="373" t="s">
        <v>6450</v>
      </c>
      <c r="F985" s="373" t="s">
        <v>1240</v>
      </c>
      <c r="G985" s="373"/>
      <c r="H985" s="373"/>
      <c r="I985" s="373"/>
    </row>
    <row r="986" spans="2:9">
      <c r="B986" s="373" t="s">
        <v>2783</v>
      </c>
      <c r="C986" s="373"/>
      <c r="D986" s="373" t="s">
        <v>7702</v>
      </c>
      <c r="E986" s="373" t="s">
        <v>6450</v>
      </c>
      <c r="F986" s="373" t="s">
        <v>1242</v>
      </c>
      <c r="G986" s="373"/>
      <c r="H986" s="373"/>
      <c r="I986" s="373"/>
    </row>
    <row r="987" spans="2:9">
      <c r="B987" s="373" t="s">
        <v>6452</v>
      </c>
      <c r="C987" s="373"/>
      <c r="D987" s="373" t="s">
        <v>7702</v>
      </c>
      <c r="E987" s="373" t="s">
        <v>6450</v>
      </c>
      <c r="F987" s="373" t="s">
        <v>972</v>
      </c>
      <c r="G987" s="373"/>
      <c r="H987" s="373"/>
      <c r="I987" s="373"/>
    </row>
    <row r="988" spans="2:9">
      <c r="B988" s="373" t="s">
        <v>4451</v>
      </c>
      <c r="C988" s="373"/>
      <c r="D988" s="373" t="s">
        <v>7702</v>
      </c>
      <c r="E988" s="373" t="s">
        <v>6450</v>
      </c>
      <c r="F988" s="373" t="s">
        <v>1250</v>
      </c>
      <c r="G988" s="373"/>
      <c r="H988" s="373"/>
      <c r="I988" s="373"/>
    </row>
    <row r="989" spans="2:9">
      <c r="B989" s="373" t="s">
        <v>6453</v>
      </c>
      <c r="C989" s="373"/>
      <c r="D989" s="373" t="s">
        <v>7702</v>
      </c>
      <c r="E989" s="373" t="s">
        <v>6450</v>
      </c>
      <c r="F989" s="373" t="s">
        <v>864</v>
      </c>
      <c r="G989" s="373"/>
      <c r="H989" s="373"/>
      <c r="I989" s="373"/>
    </row>
    <row r="990" spans="2:9">
      <c r="B990" s="373" t="s">
        <v>2908</v>
      </c>
      <c r="C990" s="373"/>
      <c r="D990" s="373" t="s">
        <v>7702</v>
      </c>
      <c r="E990" s="373" t="s">
        <v>6450</v>
      </c>
      <c r="F990" s="373" t="s">
        <v>1226</v>
      </c>
      <c r="G990" s="373"/>
      <c r="H990" s="373"/>
      <c r="I990" s="373"/>
    </row>
    <row r="991" spans="2:9">
      <c r="B991" s="373" t="s">
        <v>6455</v>
      </c>
      <c r="C991" s="373"/>
      <c r="D991" s="373" t="s">
        <v>7702</v>
      </c>
      <c r="E991" s="373" t="s">
        <v>6450</v>
      </c>
      <c r="F991" s="373" t="s">
        <v>1268</v>
      </c>
      <c r="G991" s="373"/>
      <c r="H991" s="373"/>
      <c r="I991" s="373"/>
    </row>
    <row r="992" spans="2:9">
      <c r="B992" s="373" t="s">
        <v>6456</v>
      </c>
      <c r="C992" s="373"/>
      <c r="D992" s="373" t="s">
        <v>7702</v>
      </c>
      <c r="E992" s="373" t="s">
        <v>6450</v>
      </c>
      <c r="F992" s="373" t="s">
        <v>1051</v>
      </c>
      <c r="G992" s="373"/>
      <c r="H992" s="373"/>
      <c r="I992" s="373"/>
    </row>
    <row r="993" spans="2:9">
      <c r="B993" s="373" t="s">
        <v>6457</v>
      </c>
      <c r="C993" s="373"/>
      <c r="D993" s="373" t="s">
        <v>7702</v>
      </c>
      <c r="E993" s="373" t="s">
        <v>6450</v>
      </c>
      <c r="F993" s="373" t="s">
        <v>816</v>
      </c>
      <c r="G993" s="373"/>
      <c r="H993" s="373"/>
      <c r="I993" s="373"/>
    </row>
    <row r="994" spans="2:9">
      <c r="B994" s="373" t="s">
        <v>6458</v>
      </c>
      <c r="C994" s="373"/>
      <c r="D994" s="373" t="s">
        <v>7702</v>
      </c>
      <c r="E994" s="373" t="s">
        <v>6450</v>
      </c>
      <c r="F994" s="373" t="s">
        <v>1021</v>
      </c>
      <c r="G994" s="373"/>
      <c r="H994" s="373"/>
      <c r="I994" s="373"/>
    </row>
    <row r="995" spans="2:9">
      <c r="B995" s="373" t="s">
        <v>6459</v>
      </c>
      <c r="C995" s="373"/>
      <c r="D995" s="373" t="s">
        <v>7702</v>
      </c>
      <c r="E995" s="373" t="s">
        <v>6450</v>
      </c>
      <c r="F995" s="373" t="s">
        <v>1285</v>
      </c>
      <c r="G995" s="373"/>
      <c r="H995" s="373"/>
      <c r="I995" s="373"/>
    </row>
    <row r="996" spans="2:9">
      <c r="B996" s="373" t="s">
        <v>6417</v>
      </c>
      <c r="C996" s="373"/>
      <c r="D996" s="373" t="s">
        <v>7702</v>
      </c>
      <c r="E996" s="373" t="s">
        <v>6450</v>
      </c>
      <c r="F996" s="373" t="s">
        <v>914</v>
      </c>
      <c r="G996" s="373"/>
      <c r="H996" s="373"/>
      <c r="I996" s="373"/>
    </row>
  </sheetData>
  <phoneticPr fontId="22"/>
  <pageMargins left="0.7" right="0.7" top="0.75" bottom="0.75" header="0.3" footer="0.3"/>
  <pageSetup paperSize="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5"/>
  <dimension ref="B1:S204"/>
  <sheetViews>
    <sheetView showGridLines="0" workbookViewId="0">
      <pane ySplit="4" topLeftCell="A5" activePane="bottomLeft" state="frozen"/>
      <selection pane="bottomLeft"/>
    </sheetView>
  </sheetViews>
  <sheetFormatPr defaultColWidth="3.54296875" defaultRowHeight="15"/>
  <cols>
    <col min="1" max="1" width="3.54296875" style="368"/>
    <col min="2" max="3" width="3.54296875" style="368" hidden="1" customWidth="1"/>
    <col min="4" max="4" width="4.08984375" style="384" bestFit="1" customWidth="1"/>
    <col min="5" max="5" width="20.81640625" style="368" customWidth="1"/>
    <col min="6" max="16384" width="3.54296875" style="368"/>
  </cols>
  <sheetData>
    <row r="1" spans="2:19">
      <c r="E1" s="369" t="s">
        <v>4152</v>
      </c>
    </row>
    <row r="4" spans="2:19" ht="166.2">
      <c r="B4" s="372" t="s">
        <v>4822</v>
      </c>
      <c r="C4" s="387" t="s">
        <v>2992</v>
      </c>
      <c r="D4" s="389" t="s">
        <v>4538</v>
      </c>
      <c r="E4" s="374" t="s">
        <v>6969</v>
      </c>
      <c r="F4" s="374" t="s">
        <v>7612</v>
      </c>
      <c r="G4" s="374" t="s">
        <v>4682</v>
      </c>
      <c r="H4" s="374" t="s">
        <v>3243</v>
      </c>
      <c r="I4" s="374" t="s">
        <v>1883</v>
      </c>
      <c r="J4" s="374" t="s">
        <v>4686</v>
      </c>
      <c r="K4" s="374" t="s">
        <v>2120</v>
      </c>
      <c r="L4" s="374" t="s">
        <v>166</v>
      </c>
      <c r="M4" s="374" t="s">
        <v>4688</v>
      </c>
      <c r="N4" s="374" t="s">
        <v>4691</v>
      </c>
      <c r="O4" s="380" t="s">
        <v>1431</v>
      </c>
      <c r="P4" s="380" t="s">
        <v>4692</v>
      </c>
      <c r="Q4" s="380" t="s">
        <v>4694</v>
      </c>
      <c r="R4" s="380" t="s">
        <v>4696</v>
      </c>
      <c r="S4" s="380" t="s">
        <v>835</v>
      </c>
    </row>
    <row r="5" spans="2:19">
      <c r="B5" s="356"/>
      <c r="C5" s="388" t="s">
        <v>7702</v>
      </c>
      <c r="D5" s="363" t="s">
        <v>703</v>
      </c>
      <c r="E5" s="356"/>
      <c r="F5" s="356"/>
      <c r="G5" s="356"/>
      <c r="H5" s="356"/>
      <c r="I5" s="356"/>
      <c r="J5" s="356"/>
      <c r="K5" s="356"/>
      <c r="L5" s="356"/>
      <c r="M5" s="356"/>
      <c r="N5" s="356"/>
      <c r="O5" s="356"/>
      <c r="P5" s="356"/>
      <c r="Q5" s="356"/>
      <c r="R5" s="356"/>
      <c r="S5" s="356"/>
    </row>
    <row r="6" spans="2:19">
      <c r="B6" s="356"/>
      <c r="C6" s="388" t="s">
        <v>7702</v>
      </c>
      <c r="D6" s="363" t="s">
        <v>628</v>
      </c>
      <c r="E6" s="356"/>
      <c r="F6" s="356"/>
      <c r="G6" s="356"/>
      <c r="H6" s="356"/>
      <c r="I6" s="356"/>
      <c r="J6" s="356"/>
      <c r="K6" s="356"/>
      <c r="L6" s="356"/>
      <c r="M6" s="356"/>
      <c r="N6" s="356"/>
      <c r="O6" s="356"/>
      <c r="P6" s="356"/>
      <c r="Q6" s="356"/>
      <c r="R6" s="356"/>
      <c r="S6" s="356"/>
    </row>
    <row r="7" spans="2:19">
      <c r="B7" s="356"/>
      <c r="C7" s="388" t="s">
        <v>7702</v>
      </c>
      <c r="D7" s="363" t="s">
        <v>868</v>
      </c>
      <c r="E7" s="356"/>
      <c r="F7" s="356"/>
      <c r="G7" s="356"/>
      <c r="H7" s="356"/>
      <c r="I7" s="356"/>
      <c r="J7" s="356"/>
      <c r="K7" s="356"/>
      <c r="L7" s="356"/>
      <c r="M7" s="356"/>
      <c r="N7" s="356"/>
      <c r="O7" s="356"/>
      <c r="P7" s="356"/>
      <c r="Q7" s="356"/>
      <c r="R7" s="356"/>
      <c r="S7" s="356"/>
    </row>
    <row r="8" spans="2:19">
      <c r="B8" s="356"/>
      <c r="C8" s="388" t="s">
        <v>7702</v>
      </c>
      <c r="D8" s="363" t="s">
        <v>6469</v>
      </c>
      <c r="E8" s="356"/>
      <c r="F8" s="356"/>
      <c r="G8" s="356"/>
      <c r="H8" s="356"/>
      <c r="I8" s="356"/>
      <c r="J8" s="356"/>
      <c r="K8" s="356"/>
      <c r="L8" s="356"/>
      <c r="M8" s="356"/>
      <c r="N8" s="356"/>
      <c r="O8" s="356"/>
      <c r="P8" s="356"/>
      <c r="Q8" s="356"/>
      <c r="R8" s="356"/>
      <c r="S8" s="356"/>
    </row>
    <row r="9" spans="2:19">
      <c r="B9" s="356"/>
      <c r="C9" s="388" t="s">
        <v>7702</v>
      </c>
      <c r="D9" s="363" t="s">
        <v>7</v>
      </c>
      <c r="E9" s="356"/>
      <c r="F9" s="356"/>
      <c r="G9" s="356"/>
      <c r="H9" s="356"/>
      <c r="I9" s="356"/>
      <c r="J9" s="356"/>
      <c r="K9" s="356"/>
      <c r="L9" s="356"/>
      <c r="M9" s="356"/>
      <c r="N9" s="356"/>
      <c r="O9" s="356"/>
      <c r="P9" s="356"/>
      <c r="Q9" s="356"/>
      <c r="R9" s="356"/>
      <c r="S9" s="356"/>
    </row>
    <row r="10" spans="2:19">
      <c r="B10" s="356"/>
      <c r="C10" s="388" t="s">
        <v>7702</v>
      </c>
      <c r="D10" s="363" t="s">
        <v>453</v>
      </c>
      <c r="E10" s="356"/>
      <c r="F10" s="356"/>
      <c r="G10" s="356"/>
      <c r="H10" s="356"/>
      <c r="I10" s="356"/>
      <c r="J10" s="356"/>
      <c r="K10" s="356"/>
      <c r="L10" s="356"/>
      <c r="M10" s="356"/>
      <c r="N10" s="356"/>
      <c r="O10" s="356"/>
      <c r="P10" s="356"/>
      <c r="Q10" s="356"/>
      <c r="R10" s="356"/>
      <c r="S10" s="356"/>
    </row>
    <row r="11" spans="2:19">
      <c r="B11" s="356"/>
      <c r="C11" s="388" t="s">
        <v>7702</v>
      </c>
      <c r="D11" s="363" t="s">
        <v>7008</v>
      </c>
      <c r="E11" s="356"/>
      <c r="F11" s="356"/>
      <c r="G11" s="356"/>
      <c r="H11" s="356"/>
      <c r="I11" s="356"/>
      <c r="J11" s="356"/>
      <c r="K11" s="356"/>
      <c r="L11" s="356"/>
      <c r="M11" s="356"/>
      <c r="N11" s="356"/>
      <c r="O11" s="356"/>
      <c r="P11" s="356"/>
      <c r="Q11" s="356"/>
      <c r="R11" s="356"/>
      <c r="S11" s="356"/>
    </row>
    <row r="12" spans="2:19">
      <c r="B12" s="356"/>
      <c r="C12" s="388" t="s">
        <v>7702</v>
      </c>
      <c r="D12" s="363" t="s">
        <v>6970</v>
      </c>
      <c r="E12" s="356"/>
      <c r="F12" s="356"/>
      <c r="G12" s="356"/>
      <c r="H12" s="356"/>
      <c r="I12" s="356"/>
      <c r="J12" s="356"/>
      <c r="K12" s="356"/>
      <c r="L12" s="356"/>
      <c r="M12" s="356"/>
      <c r="N12" s="356"/>
      <c r="O12" s="356"/>
      <c r="P12" s="356"/>
      <c r="Q12" s="356"/>
      <c r="R12" s="356"/>
      <c r="S12" s="356"/>
    </row>
    <row r="13" spans="2:19">
      <c r="B13" s="356"/>
      <c r="C13" s="388" t="s">
        <v>7702</v>
      </c>
      <c r="D13" s="363" t="s">
        <v>7009</v>
      </c>
      <c r="E13" s="356"/>
      <c r="F13" s="356"/>
      <c r="G13" s="356"/>
      <c r="H13" s="356"/>
      <c r="I13" s="356"/>
      <c r="J13" s="356"/>
      <c r="K13" s="356"/>
      <c r="L13" s="356"/>
      <c r="M13" s="356"/>
      <c r="N13" s="356"/>
      <c r="O13" s="356"/>
      <c r="P13" s="356"/>
      <c r="Q13" s="356"/>
      <c r="R13" s="356"/>
      <c r="S13" s="356"/>
    </row>
    <row r="14" spans="2:19">
      <c r="B14" s="356"/>
      <c r="C14" s="388" t="s">
        <v>7702</v>
      </c>
      <c r="D14" s="363" t="s">
        <v>3724</v>
      </c>
      <c r="E14" s="356"/>
      <c r="F14" s="356"/>
      <c r="G14" s="356"/>
      <c r="H14" s="356"/>
      <c r="I14" s="356"/>
      <c r="J14" s="356"/>
      <c r="K14" s="356"/>
      <c r="L14" s="356"/>
      <c r="M14" s="356"/>
      <c r="N14" s="356"/>
      <c r="O14" s="356"/>
      <c r="P14" s="356"/>
      <c r="Q14" s="356"/>
      <c r="R14" s="356"/>
      <c r="S14" s="356"/>
    </row>
    <row r="15" spans="2:19">
      <c r="B15" s="356"/>
      <c r="C15" s="388" t="s">
        <v>7702</v>
      </c>
      <c r="D15" s="363" t="s">
        <v>6193</v>
      </c>
      <c r="E15" s="356"/>
      <c r="F15" s="356"/>
      <c r="G15" s="356"/>
      <c r="H15" s="356"/>
      <c r="I15" s="356"/>
      <c r="J15" s="356"/>
      <c r="K15" s="356"/>
      <c r="L15" s="356"/>
      <c r="M15" s="356"/>
      <c r="N15" s="356"/>
      <c r="O15" s="356"/>
      <c r="P15" s="356"/>
      <c r="Q15" s="356"/>
      <c r="R15" s="356"/>
      <c r="S15" s="356"/>
    </row>
    <row r="16" spans="2:19">
      <c r="B16" s="356"/>
      <c r="C16" s="388" t="s">
        <v>7702</v>
      </c>
      <c r="D16" s="363" t="s">
        <v>3660</v>
      </c>
      <c r="E16" s="356"/>
      <c r="F16" s="356"/>
      <c r="G16" s="356"/>
      <c r="H16" s="356"/>
      <c r="I16" s="356"/>
      <c r="J16" s="356"/>
      <c r="K16" s="356"/>
      <c r="L16" s="356"/>
      <c r="M16" s="356"/>
      <c r="N16" s="356"/>
      <c r="O16" s="356"/>
      <c r="P16" s="356"/>
      <c r="Q16" s="356"/>
      <c r="R16" s="356"/>
      <c r="S16" s="356"/>
    </row>
    <row r="17" spans="2:19">
      <c r="B17" s="356"/>
      <c r="C17" s="388" t="s">
        <v>7702</v>
      </c>
      <c r="D17" s="363" t="s">
        <v>1657</v>
      </c>
      <c r="E17" s="356"/>
      <c r="F17" s="356"/>
      <c r="G17" s="356"/>
      <c r="H17" s="356"/>
      <c r="I17" s="356"/>
      <c r="J17" s="356"/>
      <c r="K17" s="356"/>
      <c r="L17" s="356"/>
      <c r="M17" s="356"/>
      <c r="N17" s="356"/>
      <c r="O17" s="356"/>
      <c r="P17" s="356"/>
      <c r="Q17" s="356"/>
      <c r="R17" s="356"/>
      <c r="S17" s="356"/>
    </row>
    <row r="18" spans="2:19">
      <c r="B18" s="356"/>
      <c r="C18" s="388" t="s">
        <v>7702</v>
      </c>
      <c r="D18" s="363" t="s">
        <v>6222</v>
      </c>
      <c r="E18" s="356"/>
      <c r="F18" s="356"/>
      <c r="G18" s="356"/>
      <c r="H18" s="356"/>
      <c r="I18" s="356"/>
      <c r="J18" s="356"/>
      <c r="K18" s="356"/>
      <c r="L18" s="356"/>
      <c r="M18" s="356"/>
      <c r="N18" s="356"/>
      <c r="O18" s="356"/>
      <c r="P18" s="356"/>
      <c r="Q18" s="356"/>
      <c r="R18" s="356"/>
      <c r="S18" s="356"/>
    </row>
    <row r="19" spans="2:19">
      <c r="B19" s="356"/>
      <c r="C19" s="388" t="s">
        <v>7702</v>
      </c>
      <c r="D19" s="363" t="s">
        <v>1944</v>
      </c>
      <c r="E19" s="356"/>
      <c r="F19" s="356"/>
      <c r="G19" s="356"/>
      <c r="H19" s="356"/>
      <c r="I19" s="356"/>
      <c r="J19" s="356"/>
      <c r="K19" s="356"/>
      <c r="L19" s="356"/>
      <c r="M19" s="356"/>
      <c r="N19" s="356"/>
      <c r="O19" s="356"/>
      <c r="P19" s="356"/>
      <c r="Q19" s="356"/>
      <c r="R19" s="356"/>
      <c r="S19" s="356"/>
    </row>
    <row r="20" spans="2:19">
      <c r="B20" s="356"/>
      <c r="C20" s="388" t="s">
        <v>7702</v>
      </c>
      <c r="D20" s="363" t="s">
        <v>6264</v>
      </c>
      <c r="E20" s="356"/>
      <c r="F20" s="356"/>
      <c r="G20" s="356"/>
      <c r="H20" s="356"/>
      <c r="I20" s="356"/>
      <c r="J20" s="356"/>
      <c r="K20" s="356"/>
      <c r="L20" s="356"/>
      <c r="M20" s="356"/>
      <c r="N20" s="356"/>
      <c r="O20" s="356"/>
      <c r="P20" s="356"/>
      <c r="Q20" s="356"/>
      <c r="R20" s="356"/>
      <c r="S20" s="356"/>
    </row>
    <row r="21" spans="2:19">
      <c r="B21" s="356"/>
      <c r="C21" s="388" t="s">
        <v>7702</v>
      </c>
      <c r="D21" s="363" t="s">
        <v>6293</v>
      </c>
      <c r="E21" s="356"/>
      <c r="F21" s="356"/>
      <c r="G21" s="356"/>
      <c r="H21" s="356"/>
      <c r="I21" s="356"/>
      <c r="J21" s="356"/>
      <c r="K21" s="356"/>
      <c r="L21" s="356"/>
      <c r="M21" s="356"/>
      <c r="N21" s="356"/>
      <c r="O21" s="356"/>
      <c r="P21" s="356"/>
      <c r="Q21" s="356"/>
      <c r="R21" s="356"/>
      <c r="S21" s="356"/>
    </row>
    <row r="22" spans="2:19">
      <c r="B22" s="356"/>
      <c r="C22" s="388" t="s">
        <v>7702</v>
      </c>
      <c r="D22" s="363" t="s">
        <v>6316</v>
      </c>
      <c r="E22" s="356"/>
      <c r="F22" s="356"/>
      <c r="G22" s="356"/>
      <c r="H22" s="356"/>
      <c r="I22" s="356"/>
      <c r="J22" s="356"/>
      <c r="K22" s="356"/>
      <c r="L22" s="356"/>
      <c r="M22" s="356"/>
      <c r="N22" s="356"/>
      <c r="O22" s="356"/>
      <c r="P22" s="356"/>
      <c r="Q22" s="356"/>
      <c r="R22" s="356"/>
      <c r="S22" s="356"/>
    </row>
    <row r="23" spans="2:19">
      <c r="B23" s="356"/>
      <c r="C23" s="388" t="s">
        <v>7702</v>
      </c>
      <c r="D23" s="363" t="s">
        <v>6335</v>
      </c>
      <c r="E23" s="356"/>
      <c r="F23" s="356"/>
      <c r="G23" s="356"/>
      <c r="H23" s="356"/>
      <c r="I23" s="356"/>
      <c r="J23" s="356"/>
      <c r="K23" s="356"/>
      <c r="L23" s="356"/>
      <c r="M23" s="356"/>
      <c r="N23" s="356"/>
      <c r="O23" s="356"/>
      <c r="P23" s="356"/>
      <c r="Q23" s="356"/>
      <c r="R23" s="356"/>
      <c r="S23" s="356"/>
    </row>
    <row r="24" spans="2:19">
      <c r="B24" s="356"/>
      <c r="C24" s="388" t="s">
        <v>7702</v>
      </c>
      <c r="D24" s="363" t="s">
        <v>1731</v>
      </c>
      <c r="E24" s="356"/>
      <c r="F24" s="356"/>
      <c r="G24" s="356"/>
      <c r="H24" s="356"/>
      <c r="I24" s="356"/>
      <c r="J24" s="356"/>
      <c r="K24" s="356"/>
      <c r="L24" s="356"/>
      <c r="M24" s="356"/>
      <c r="N24" s="356"/>
      <c r="O24" s="356"/>
      <c r="P24" s="356"/>
      <c r="Q24" s="356"/>
      <c r="R24" s="356"/>
      <c r="S24" s="356"/>
    </row>
    <row r="25" spans="2:19">
      <c r="B25" s="356"/>
      <c r="C25" s="388" t="s">
        <v>7702</v>
      </c>
      <c r="D25" s="363" t="s">
        <v>2387</v>
      </c>
      <c r="E25" s="356"/>
      <c r="F25" s="356"/>
      <c r="G25" s="356"/>
      <c r="H25" s="356"/>
      <c r="I25" s="356"/>
      <c r="J25" s="356"/>
      <c r="K25" s="356"/>
      <c r="L25" s="356"/>
      <c r="M25" s="356"/>
      <c r="N25" s="356"/>
      <c r="O25" s="356"/>
      <c r="P25" s="356"/>
      <c r="Q25" s="356"/>
      <c r="R25" s="356"/>
      <c r="S25" s="356"/>
    </row>
    <row r="26" spans="2:19">
      <c r="B26" s="356"/>
      <c r="C26" s="388" t="s">
        <v>7702</v>
      </c>
      <c r="D26" s="363" t="s">
        <v>6353</v>
      </c>
      <c r="E26" s="356"/>
      <c r="F26" s="356"/>
      <c r="G26" s="356"/>
      <c r="H26" s="356"/>
      <c r="I26" s="356"/>
      <c r="J26" s="356"/>
      <c r="K26" s="356"/>
      <c r="L26" s="356"/>
      <c r="M26" s="356"/>
      <c r="N26" s="356"/>
      <c r="O26" s="356"/>
      <c r="P26" s="356"/>
      <c r="Q26" s="356"/>
      <c r="R26" s="356"/>
      <c r="S26" s="356"/>
    </row>
    <row r="27" spans="2:19">
      <c r="B27" s="356"/>
      <c r="C27" s="388" t="s">
        <v>7702</v>
      </c>
      <c r="D27" s="363" t="s">
        <v>6361</v>
      </c>
      <c r="E27" s="356"/>
      <c r="F27" s="356"/>
      <c r="G27" s="356"/>
      <c r="H27" s="356"/>
      <c r="I27" s="356"/>
      <c r="J27" s="356"/>
      <c r="K27" s="356"/>
      <c r="L27" s="356"/>
      <c r="M27" s="356"/>
      <c r="N27" s="356"/>
      <c r="O27" s="356"/>
      <c r="P27" s="356"/>
      <c r="Q27" s="356"/>
      <c r="R27" s="356"/>
      <c r="S27" s="356"/>
    </row>
    <row r="28" spans="2:19">
      <c r="B28" s="356"/>
      <c r="C28" s="388" t="s">
        <v>7702</v>
      </c>
      <c r="D28" s="363" t="s">
        <v>5664</v>
      </c>
      <c r="E28" s="356"/>
      <c r="F28" s="356"/>
      <c r="G28" s="356"/>
      <c r="H28" s="356"/>
      <c r="I28" s="356"/>
      <c r="J28" s="356"/>
      <c r="K28" s="356"/>
      <c r="L28" s="356"/>
      <c r="M28" s="356"/>
      <c r="N28" s="356"/>
      <c r="O28" s="356"/>
      <c r="P28" s="356"/>
      <c r="Q28" s="356"/>
      <c r="R28" s="356"/>
      <c r="S28" s="356"/>
    </row>
    <row r="29" spans="2:19">
      <c r="B29" s="356"/>
      <c r="C29" s="388" t="s">
        <v>7702</v>
      </c>
      <c r="D29" s="363" t="s">
        <v>5010</v>
      </c>
      <c r="E29" s="356"/>
      <c r="F29" s="356"/>
      <c r="G29" s="356"/>
      <c r="H29" s="356"/>
      <c r="I29" s="356"/>
      <c r="J29" s="356"/>
      <c r="K29" s="356"/>
      <c r="L29" s="356"/>
      <c r="M29" s="356"/>
      <c r="N29" s="356"/>
      <c r="O29" s="356"/>
      <c r="P29" s="356"/>
      <c r="Q29" s="356"/>
      <c r="R29" s="356"/>
      <c r="S29" s="356"/>
    </row>
    <row r="30" spans="2:19">
      <c r="B30" s="356"/>
      <c r="C30" s="388" t="s">
        <v>7702</v>
      </c>
      <c r="D30" s="363" t="s">
        <v>6447</v>
      </c>
      <c r="E30" s="356"/>
      <c r="F30" s="356"/>
      <c r="G30" s="356"/>
      <c r="H30" s="356"/>
      <c r="I30" s="356"/>
      <c r="J30" s="356"/>
      <c r="K30" s="356"/>
      <c r="L30" s="356"/>
      <c r="M30" s="356"/>
      <c r="N30" s="356"/>
      <c r="O30" s="356"/>
      <c r="P30" s="356"/>
      <c r="Q30" s="356"/>
      <c r="R30" s="356"/>
      <c r="S30" s="356"/>
    </row>
    <row r="31" spans="2:19">
      <c r="B31" s="356"/>
      <c r="C31" s="388" t="s">
        <v>7702</v>
      </c>
      <c r="D31" s="363" t="s">
        <v>7010</v>
      </c>
      <c r="E31" s="356"/>
      <c r="F31" s="356"/>
      <c r="G31" s="356"/>
      <c r="H31" s="356"/>
      <c r="I31" s="356"/>
      <c r="J31" s="356"/>
      <c r="K31" s="356"/>
      <c r="L31" s="356"/>
      <c r="M31" s="356"/>
      <c r="N31" s="356"/>
      <c r="O31" s="356"/>
      <c r="P31" s="356"/>
      <c r="Q31" s="356"/>
      <c r="R31" s="356"/>
      <c r="S31" s="356"/>
    </row>
    <row r="32" spans="2:19">
      <c r="B32" s="356"/>
      <c r="C32" s="388" t="s">
        <v>7702</v>
      </c>
      <c r="D32" s="363" t="s">
        <v>6554</v>
      </c>
      <c r="E32" s="356"/>
      <c r="F32" s="356"/>
      <c r="G32" s="356"/>
      <c r="H32" s="356"/>
      <c r="I32" s="356"/>
      <c r="J32" s="356"/>
      <c r="K32" s="356"/>
      <c r="L32" s="356"/>
      <c r="M32" s="356"/>
      <c r="N32" s="356"/>
      <c r="O32" s="356"/>
      <c r="P32" s="356"/>
      <c r="Q32" s="356"/>
      <c r="R32" s="356"/>
      <c r="S32" s="356"/>
    </row>
    <row r="33" spans="2:19">
      <c r="B33" s="356"/>
      <c r="C33" s="388" t="s">
        <v>7702</v>
      </c>
      <c r="D33" s="363" t="s">
        <v>2913</v>
      </c>
      <c r="E33" s="356"/>
      <c r="F33" s="356"/>
      <c r="G33" s="356"/>
      <c r="H33" s="356"/>
      <c r="I33" s="356"/>
      <c r="J33" s="356"/>
      <c r="K33" s="356"/>
      <c r="L33" s="356"/>
      <c r="M33" s="356"/>
      <c r="N33" s="356"/>
      <c r="O33" s="356"/>
      <c r="P33" s="356"/>
      <c r="Q33" s="356"/>
      <c r="R33" s="356"/>
      <c r="S33" s="356"/>
    </row>
    <row r="34" spans="2:19">
      <c r="B34" s="356"/>
      <c r="C34" s="388" t="s">
        <v>7702</v>
      </c>
      <c r="D34" s="363" t="s">
        <v>7012</v>
      </c>
      <c r="E34" s="356"/>
      <c r="F34" s="356"/>
      <c r="G34" s="356"/>
      <c r="H34" s="356"/>
      <c r="I34" s="356"/>
      <c r="J34" s="356"/>
      <c r="K34" s="356"/>
      <c r="L34" s="356"/>
      <c r="M34" s="356"/>
      <c r="N34" s="356"/>
      <c r="O34" s="356"/>
      <c r="P34" s="356"/>
      <c r="Q34" s="356"/>
      <c r="R34" s="356"/>
      <c r="S34" s="356"/>
    </row>
    <row r="35" spans="2:19">
      <c r="B35" s="356"/>
      <c r="C35" s="388" t="s">
        <v>7702</v>
      </c>
      <c r="D35" s="363" t="s">
        <v>7013</v>
      </c>
      <c r="E35" s="356"/>
      <c r="F35" s="356"/>
      <c r="G35" s="356"/>
      <c r="H35" s="356"/>
      <c r="I35" s="356"/>
      <c r="J35" s="356"/>
      <c r="K35" s="356"/>
      <c r="L35" s="356"/>
      <c r="M35" s="356"/>
      <c r="N35" s="356"/>
      <c r="O35" s="356"/>
      <c r="P35" s="356"/>
      <c r="Q35" s="356"/>
      <c r="R35" s="356"/>
      <c r="S35" s="356"/>
    </row>
    <row r="36" spans="2:19">
      <c r="B36" s="356"/>
      <c r="C36" s="388" t="s">
        <v>7702</v>
      </c>
      <c r="D36" s="363" t="s">
        <v>2856</v>
      </c>
      <c r="E36" s="356"/>
      <c r="F36" s="356"/>
      <c r="G36" s="356"/>
      <c r="H36" s="356"/>
      <c r="I36" s="356"/>
      <c r="J36" s="356"/>
      <c r="K36" s="356"/>
      <c r="L36" s="356"/>
      <c r="M36" s="356"/>
      <c r="N36" s="356"/>
      <c r="O36" s="356"/>
      <c r="P36" s="356"/>
      <c r="Q36" s="356"/>
      <c r="R36" s="356"/>
      <c r="S36" s="356"/>
    </row>
    <row r="37" spans="2:19">
      <c r="B37" s="356"/>
      <c r="C37" s="388" t="s">
        <v>7702</v>
      </c>
      <c r="D37" s="363" t="s">
        <v>417</v>
      </c>
      <c r="E37" s="356"/>
      <c r="F37" s="356"/>
      <c r="G37" s="356"/>
      <c r="H37" s="356"/>
      <c r="I37" s="356"/>
      <c r="J37" s="356"/>
      <c r="K37" s="356"/>
      <c r="L37" s="356"/>
      <c r="M37" s="356"/>
      <c r="N37" s="356"/>
      <c r="O37" s="356"/>
      <c r="P37" s="356"/>
      <c r="Q37" s="356"/>
      <c r="R37" s="356"/>
      <c r="S37" s="356"/>
    </row>
    <row r="38" spans="2:19">
      <c r="B38" s="356"/>
      <c r="C38" s="388" t="s">
        <v>7702</v>
      </c>
      <c r="D38" s="363" t="s">
        <v>3786</v>
      </c>
      <c r="E38" s="356"/>
      <c r="F38" s="356"/>
      <c r="G38" s="356"/>
      <c r="H38" s="356"/>
      <c r="I38" s="356"/>
      <c r="J38" s="356"/>
      <c r="K38" s="356"/>
      <c r="L38" s="356"/>
      <c r="M38" s="356"/>
      <c r="N38" s="356"/>
      <c r="O38" s="356"/>
      <c r="P38" s="356"/>
      <c r="Q38" s="356"/>
      <c r="R38" s="356"/>
      <c r="S38" s="356"/>
    </row>
    <row r="39" spans="2:19">
      <c r="B39" s="356"/>
      <c r="C39" s="388" t="s">
        <v>7702</v>
      </c>
      <c r="D39" s="363" t="s">
        <v>6620</v>
      </c>
      <c r="E39" s="356"/>
      <c r="F39" s="356"/>
      <c r="G39" s="356"/>
      <c r="H39" s="356"/>
      <c r="I39" s="356"/>
      <c r="J39" s="356"/>
      <c r="K39" s="356"/>
      <c r="L39" s="356"/>
      <c r="M39" s="356"/>
      <c r="N39" s="356"/>
      <c r="O39" s="356"/>
      <c r="P39" s="356"/>
      <c r="Q39" s="356"/>
      <c r="R39" s="356"/>
      <c r="S39" s="356"/>
    </row>
    <row r="40" spans="2:19">
      <c r="B40" s="356"/>
      <c r="C40" s="388" t="s">
        <v>7702</v>
      </c>
      <c r="D40" s="363" t="s">
        <v>7014</v>
      </c>
      <c r="E40" s="356"/>
      <c r="F40" s="356"/>
      <c r="G40" s="356"/>
      <c r="H40" s="356"/>
      <c r="I40" s="356"/>
      <c r="J40" s="356"/>
      <c r="K40" s="356"/>
      <c r="L40" s="356"/>
      <c r="M40" s="356"/>
      <c r="N40" s="356"/>
      <c r="O40" s="356"/>
      <c r="P40" s="356"/>
      <c r="Q40" s="356"/>
      <c r="R40" s="356"/>
      <c r="S40" s="356"/>
    </row>
    <row r="41" spans="2:19">
      <c r="B41" s="356"/>
      <c r="C41" s="388" t="s">
        <v>7702</v>
      </c>
      <c r="D41" s="363" t="s">
        <v>7015</v>
      </c>
      <c r="E41" s="356"/>
      <c r="F41" s="356"/>
      <c r="G41" s="356"/>
      <c r="H41" s="356"/>
      <c r="I41" s="356"/>
      <c r="J41" s="356"/>
      <c r="K41" s="356"/>
      <c r="L41" s="356"/>
      <c r="M41" s="356"/>
      <c r="N41" s="356"/>
      <c r="O41" s="356"/>
      <c r="P41" s="356"/>
      <c r="Q41" s="356"/>
      <c r="R41" s="356"/>
      <c r="S41" s="356"/>
    </row>
    <row r="42" spans="2:19">
      <c r="B42" s="356"/>
      <c r="C42" s="388" t="s">
        <v>7702</v>
      </c>
      <c r="D42" s="363" t="s">
        <v>6997</v>
      </c>
      <c r="E42" s="356"/>
      <c r="F42" s="356"/>
      <c r="G42" s="356"/>
      <c r="H42" s="356"/>
      <c r="I42" s="356"/>
      <c r="J42" s="356"/>
      <c r="K42" s="356"/>
      <c r="L42" s="356"/>
      <c r="M42" s="356"/>
      <c r="N42" s="356"/>
      <c r="O42" s="356"/>
      <c r="P42" s="356"/>
      <c r="Q42" s="356"/>
      <c r="R42" s="356"/>
      <c r="S42" s="356"/>
    </row>
    <row r="43" spans="2:19">
      <c r="B43" s="356"/>
      <c r="C43" s="388" t="s">
        <v>7702</v>
      </c>
      <c r="D43" s="363" t="s">
        <v>5069</v>
      </c>
      <c r="E43" s="356"/>
      <c r="F43" s="356"/>
      <c r="G43" s="356"/>
      <c r="H43" s="356"/>
      <c r="I43" s="356"/>
      <c r="J43" s="356"/>
      <c r="K43" s="356"/>
      <c r="L43" s="356"/>
      <c r="M43" s="356"/>
      <c r="N43" s="356"/>
      <c r="O43" s="356"/>
      <c r="P43" s="356"/>
      <c r="Q43" s="356"/>
      <c r="R43" s="356"/>
      <c r="S43" s="356"/>
    </row>
    <row r="44" spans="2:19">
      <c r="B44" s="356"/>
      <c r="C44" s="388" t="s">
        <v>7702</v>
      </c>
      <c r="D44" s="363" t="s">
        <v>5584</v>
      </c>
      <c r="E44" s="356"/>
      <c r="F44" s="356"/>
      <c r="G44" s="356"/>
      <c r="H44" s="356"/>
      <c r="I44" s="356"/>
      <c r="J44" s="356"/>
      <c r="K44" s="356"/>
      <c r="L44" s="356"/>
      <c r="M44" s="356"/>
      <c r="N44" s="356"/>
      <c r="O44" s="356"/>
      <c r="P44" s="356"/>
      <c r="Q44" s="356"/>
      <c r="R44" s="356"/>
      <c r="S44" s="356"/>
    </row>
    <row r="45" spans="2:19">
      <c r="B45" s="356"/>
      <c r="C45" s="388" t="s">
        <v>7702</v>
      </c>
      <c r="D45" s="363" t="s">
        <v>3896</v>
      </c>
      <c r="E45" s="356"/>
      <c r="F45" s="356"/>
      <c r="G45" s="356"/>
      <c r="H45" s="356"/>
      <c r="I45" s="356"/>
      <c r="J45" s="356"/>
      <c r="K45" s="356"/>
      <c r="L45" s="356"/>
      <c r="M45" s="356"/>
      <c r="N45" s="356"/>
      <c r="O45" s="356"/>
      <c r="P45" s="356"/>
      <c r="Q45" s="356"/>
      <c r="R45" s="356"/>
      <c r="S45" s="356"/>
    </row>
    <row r="46" spans="2:19">
      <c r="B46" s="356"/>
      <c r="C46" s="388" t="s">
        <v>7702</v>
      </c>
      <c r="D46" s="363" t="s">
        <v>7016</v>
      </c>
      <c r="E46" s="356"/>
      <c r="F46" s="356"/>
      <c r="G46" s="356"/>
      <c r="H46" s="356"/>
      <c r="I46" s="356"/>
      <c r="J46" s="356"/>
      <c r="K46" s="356"/>
      <c r="L46" s="356"/>
      <c r="M46" s="356"/>
      <c r="N46" s="356"/>
      <c r="O46" s="356"/>
      <c r="P46" s="356"/>
      <c r="Q46" s="356"/>
      <c r="R46" s="356"/>
      <c r="S46" s="356"/>
    </row>
    <row r="47" spans="2:19">
      <c r="B47" s="356"/>
      <c r="C47" s="388" t="s">
        <v>7702</v>
      </c>
      <c r="D47" s="363" t="s">
        <v>3894</v>
      </c>
      <c r="E47" s="356"/>
      <c r="F47" s="356"/>
      <c r="G47" s="356"/>
      <c r="H47" s="356"/>
      <c r="I47" s="356"/>
      <c r="J47" s="356"/>
      <c r="K47" s="356"/>
      <c r="L47" s="356"/>
      <c r="M47" s="356"/>
      <c r="N47" s="356"/>
      <c r="O47" s="356"/>
      <c r="P47" s="356"/>
      <c r="Q47" s="356"/>
      <c r="R47" s="356"/>
      <c r="S47" s="356"/>
    </row>
    <row r="48" spans="2:19">
      <c r="B48" s="356"/>
      <c r="C48" s="388" t="s">
        <v>7702</v>
      </c>
      <c r="D48" s="363" t="s">
        <v>6723</v>
      </c>
      <c r="E48" s="356"/>
      <c r="F48" s="356"/>
      <c r="G48" s="356"/>
      <c r="H48" s="356"/>
      <c r="I48" s="356"/>
      <c r="J48" s="356"/>
      <c r="K48" s="356"/>
      <c r="L48" s="356"/>
      <c r="M48" s="356"/>
      <c r="N48" s="356"/>
      <c r="O48" s="356"/>
      <c r="P48" s="356"/>
      <c r="Q48" s="356"/>
      <c r="R48" s="356"/>
      <c r="S48" s="356"/>
    </row>
    <row r="49" spans="2:19">
      <c r="B49" s="356"/>
      <c r="C49" s="388" t="s">
        <v>7702</v>
      </c>
      <c r="D49" s="363" t="s">
        <v>7018</v>
      </c>
      <c r="E49" s="356"/>
      <c r="F49" s="356"/>
      <c r="G49" s="356"/>
      <c r="H49" s="356"/>
      <c r="I49" s="356"/>
      <c r="J49" s="356"/>
      <c r="K49" s="356"/>
      <c r="L49" s="356"/>
      <c r="M49" s="356"/>
      <c r="N49" s="356"/>
      <c r="O49" s="356"/>
      <c r="P49" s="356"/>
      <c r="Q49" s="356"/>
      <c r="R49" s="356"/>
      <c r="S49" s="356"/>
    </row>
    <row r="50" spans="2:19">
      <c r="B50" s="356"/>
      <c r="C50" s="388" t="s">
        <v>7702</v>
      </c>
      <c r="D50" s="363" t="s">
        <v>4859</v>
      </c>
      <c r="E50" s="356"/>
      <c r="F50" s="356"/>
      <c r="G50" s="356"/>
      <c r="H50" s="356"/>
      <c r="I50" s="356"/>
      <c r="J50" s="356"/>
      <c r="K50" s="356"/>
      <c r="L50" s="356"/>
      <c r="M50" s="356"/>
      <c r="N50" s="356"/>
      <c r="O50" s="356"/>
      <c r="P50" s="356"/>
      <c r="Q50" s="356"/>
      <c r="R50" s="356"/>
      <c r="S50" s="356"/>
    </row>
    <row r="51" spans="2:19">
      <c r="B51" s="356"/>
      <c r="C51" s="388" t="s">
        <v>7702</v>
      </c>
      <c r="D51" s="363" t="s">
        <v>7019</v>
      </c>
      <c r="E51" s="356"/>
      <c r="F51" s="356"/>
      <c r="G51" s="356"/>
      <c r="H51" s="356"/>
      <c r="I51" s="356"/>
      <c r="J51" s="356"/>
      <c r="K51" s="356"/>
      <c r="L51" s="356"/>
      <c r="M51" s="356"/>
      <c r="N51" s="356"/>
      <c r="O51" s="356"/>
      <c r="P51" s="356"/>
      <c r="Q51" s="356"/>
      <c r="R51" s="356"/>
      <c r="S51" s="356"/>
    </row>
    <row r="52" spans="2:19">
      <c r="B52" s="356"/>
      <c r="C52" s="388" t="s">
        <v>7702</v>
      </c>
      <c r="D52" s="363" t="s">
        <v>6881</v>
      </c>
      <c r="E52" s="356"/>
      <c r="F52" s="356"/>
      <c r="G52" s="356"/>
      <c r="H52" s="356"/>
      <c r="I52" s="356"/>
      <c r="J52" s="356"/>
      <c r="K52" s="356"/>
      <c r="L52" s="356"/>
      <c r="M52" s="356"/>
      <c r="N52" s="356"/>
      <c r="O52" s="356"/>
      <c r="P52" s="356"/>
      <c r="Q52" s="356"/>
      <c r="R52" s="356"/>
      <c r="S52" s="356"/>
    </row>
    <row r="53" spans="2:19">
      <c r="B53" s="356"/>
      <c r="C53" s="388" t="s">
        <v>7702</v>
      </c>
      <c r="D53" s="363" t="s">
        <v>1845</v>
      </c>
      <c r="E53" s="356"/>
      <c r="F53" s="356"/>
      <c r="G53" s="356"/>
      <c r="H53" s="356"/>
      <c r="I53" s="356"/>
      <c r="J53" s="356"/>
      <c r="K53" s="356"/>
      <c r="L53" s="356"/>
      <c r="M53" s="356"/>
      <c r="N53" s="356"/>
      <c r="O53" s="356"/>
      <c r="P53" s="356"/>
      <c r="Q53" s="356"/>
      <c r="R53" s="356"/>
      <c r="S53" s="356"/>
    </row>
    <row r="54" spans="2:19">
      <c r="B54" s="356"/>
      <c r="C54" s="388" t="s">
        <v>7702</v>
      </c>
      <c r="D54" s="363" t="s">
        <v>7021</v>
      </c>
      <c r="E54" s="356"/>
      <c r="F54" s="356"/>
      <c r="G54" s="356"/>
      <c r="H54" s="356"/>
      <c r="I54" s="356"/>
      <c r="J54" s="356"/>
      <c r="K54" s="356"/>
      <c r="L54" s="356"/>
      <c r="M54" s="356"/>
      <c r="N54" s="356"/>
      <c r="O54" s="356"/>
      <c r="P54" s="356"/>
      <c r="Q54" s="356"/>
      <c r="R54" s="356"/>
      <c r="S54" s="356"/>
    </row>
    <row r="55" spans="2:19">
      <c r="B55" s="356"/>
      <c r="C55" s="388" t="s">
        <v>7702</v>
      </c>
      <c r="D55" s="363" t="s">
        <v>3783</v>
      </c>
      <c r="E55" s="356"/>
      <c r="F55" s="356"/>
      <c r="G55" s="356"/>
      <c r="H55" s="356"/>
      <c r="I55" s="356"/>
      <c r="J55" s="356"/>
      <c r="K55" s="356"/>
      <c r="L55" s="356"/>
      <c r="M55" s="356"/>
      <c r="N55" s="356"/>
      <c r="O55" s="356"/>
      <c r="P55" s="356"/>
      <c r="Q55" s="356"/>
      <c r="R55" s="356"/>
      <c r="S55" s="356"/>
    </row>
    <row r="56" spans="2:19">
      <c r="B56" s="356"/>
      <c r="C56" s="388" t="s">
        <v>7702</v>
      </c>
      <c r="D56" s="363" t="s">
        <v>2937</v>
      </c>
      <c r="E56" s="356"/>
      <c r="F56" s="356"/>
      <c r="G56" s="356"/>
      <c r="H56" s="356"/>
      <c r="I56" s="356"/>
      <c r="J56" s="356"/>
      <c r="K56" s="356"/>
      <c r="L56" s="356"/>
      <c r="M56" s="356"/>
      <c r="N56" s="356"/>
      <c r="O56" s="356"/>
      <c r="P56" s="356"/>
      <c r="Q56" s="356"/>
      <c r="R56" s="356"/>
      <c r="S56" s="356"/>
    </row>
    <row r="57" spans="2:19">
      <c r="B57" s="356"/>
      <c r="C57" s="388" t="s">
        <v>7702</v>
      </c>
      <c r="D57" s="363" t="s">
        <v>6534</v>
      </c>
      <c r="E57" s="356"/>
      <c r="F57" s="356"/>
      <c r="G57" s="356"/>
      <c r="H57" s="356"/>
      <c r="I57" s="356"/>
      <c r="J57" s="356"/>
      <c r="K57" s="356"/>
      <c r="L57" s="356"/>
      <c r="M57" s="356"/>
      <c r="N57" s="356"/>
      <c r="O57" s="356"/>
      <c r="P57" s="356"/>
      <c r="Q57" s="356"/>
      <c r="R57" s="356"/>
      <c r="S57" s="356"/>
    </row>
    <row r="58" spans="2:19">
      <c r="B58" s="356"/>
      <c r="C58" s="388" t="s">
        <v>7702</v>
      </c>
      <c r="D58" s="363" t="s">
        <v>7022</v>
      </c>
      <c r="E58" s="356"/>
      <c r="F58" s="356"/>
      <c r="G58" s="356"/>
      <c r="H58" s="356"/>
      <c r="I58" s="356"/>
      <c r="J58" s="356"/>
      <c r="K58" s="356"/>
      <c r="L58" s="356"/>
      <c r="M58" s="356"/>
      <c r="N58" s="356"/>
      <c r="O58" s="356"/>
      <c r="P58" s="356"/>
      <c r="Q58" s="356"/>
      <c r="R58" s="356"/>
      <c r="S58" s="356"/>
    </row>
    <row r="59" spans="2:19">
      <c r="B59" s="356"/>
      <c r="C59" s="388" t="s">
        <v>7702</v>
      </c>
      <c r="D59" s="363" t="s">
        <v>6165</v>
      </c>
      <c r="E59" s="356"/>
      <c r="F59" s="356"/>
      <c r="G59" s="356"/>
      <c r="H59" s="356"/>
      <c r="I59" s="356"/>
      <c r="J59" s="356"/>
      <c r="K59" s="356"/>
      <c r="L59" s="356"/>
      <c r="M59" s="356"/>
      <c r="N59" s="356"/>
      <c r="O59" s="356"/>
      <c r="P59" s="356"/>
      <c r="Q59" s="356"/>
      <c r="R59" s="356"/>
      <c r="S59" s="356"/>
    </row>
    <row r="60" spans="2:19">
      <c r="B60" s="356"/>
      <c r="C60" s="388" t="s">
        <v>7702</v>
      </c>
      <c r="D60" s="363" t="s">
        <v>5006</v>
      </c>
      <c r="E60" s="356"/>
      <c r="F60" s="356"/>
      <c r="G60" s="356"/>
      <c r="H60" s="356"/>
      <c r="I60" s="356"/>
      <c r="J60" s="356"/>
      <c r="K60" s="356"/>
      <c r="L60" s="356"/>
      <c r="M60" s="356"/>
      <c r="N60" s="356"/>
      <c r="O60" s="356"/>
      <c r="P60" s="356"/>
      <c r="Q60" s="356"/>
      <c r="R60" s="356"/>
      <c r="S60" s="356"/>
    </row>
    <row r="61" spans="2:19">
      <c r="B61" s="356"/>
      <c r="C61" s="388" t="s">
        <v>7702</v>
      </c>
      <c r="D61" s="363" t="s">
        <v>597</v>
      </c>
      <c r="E61" s="356"/>
      <c r="F61" s="356"/>
      <c r="G61" s="356"/>
      <c r="H61" s="356"/>
      <c r="I61" s="356"/>
      <c r="J61" s="356"/>
      <c r="K61" s="356"/>
      <c r="L61" s="356"/>
      <c r="M61" s="356"/>
      <c r="N61" s="356"/>
      <c r="O61" s="356"/>
      <c r="P61" s="356"/>
      <c r="Q61" s="356"/>
      <c r="R61" s="356"/>
      <c r="S61" s="356"/>
    </row>
    <row r="62" spans="2:19">
      <c r="B62" s="356"/>
      <c r="C62" s="388" t="s">
        <v>7702</v>
      </c>
      <c r="D62" s="363" t="s">
        <v>7023</v>
      </c>
      <c r="E62" s="356"/>
      <c r="F62" s="356"/>
      <c r="G62" s="356"/>
      <c r="H62" s="356"/>
      <c r="I62" s="356"/>
      <c r="J62" s="356"/>
      <c r="K62" s="356"/>
      <c r="L62" s="356"/>
      <c r="M62" s="356"/>
      <c r="N62" s="356"/>
      <c r="O62" s="356"/>
      <c r="P62" s="356"/>
      <c r="Q62" s="356"/>
      <c r="R62" s="356"/>
      <c r="S62" s="356"/>
    </row>
    <row r="63" spans="2:19">
      <c r="B63" s="356"/>
      <c r="C63" s="388" t="s">
        <v>7702</v>
      </c>
      <c r="D63" s="363" t="s">
        <v>1364</v>
      </c>
      <c r="E63" s="356"/>
      <c r="F63" s="356"/>
      <c r="G63" s="356"/>
      <c r="H63" s="356"/>
      <c r="I63" s="356"/>
      <c r="J63" s="356"/>
      <c r="K63" s="356"/>
      <c r="L63" s="356"/>
      <c r="M63" s="356"/>
      <c r="N63" s="356"/>
      <c r="O63" s="356"/>
      <c r="P63" s="356"/>
      <c r="Q63" s="356"/>
      <c r="R63" s="356"/>
      <c r="S63" s="356"/>
    </row>
    <row r="64" spans="2:19">
      <c r="B64" s="356"/>
      <c r="C64" s="388" t="s">
        <v>7702</v>
      </c>
      <c r="D64" s="363" t="s">
        <v>4884</v>
      </c>
      <c r="E64" s="356"/>
      <c r="F64" s="356"/>
      <c r="G64" s="356"/>
      <c r="H64" s="356"/>
      <c r="I64" s="356"/>
      <c r="J64" s="356"/>
      <c r="K64" s="356"/>
      <c r="L64" s="356"/>
      <c r="M64" s="356"/>
      <c r="N64" s="356"/>
      <c r="O64" s="356"/>
      <c r="P64" s="356"/>
      <c r="Q64" s="356"/>
      <c r="R64" s="356"/>
      <c r="S64" s="356"/>
    </row>
    <row r="65" spans="2:19">
      <c r="B65" s="356"/>
      <c r="C65" s="388" t="s">
        <v>7702</v>
      </c>
      <c r="D65" s="363" t="s">
        <v>7024</v>
      </c>
      <c r="E65" s="356"/>
      <c r="F65" s="356"/>
      <c r="G65" s="356"/>
      <c r="H65" s="356"/>
      <c r="I65" s="356"/>
      <c r="J65" s="356"/>
      <c r="K65" s="356"/>
      <c r="L65" s="356"/>
      <c r="M65" s="356"/>
      <c r="N65" s="356"/>
      <c r="O65" s="356"/>
      <c r="P65" s="356"/>
      <c r="Q65" s="356"/>
      <c r="R65" s="356"/>
      <c r="S65" s="356"/>
    </row>
    <row r="66" spans="2:19">
      <c r="B66" s="356"/>
      <c r="C66" s="388" t="s">
        <v>7702</v>
      </c>
      <c r="D66" s="363" t="s">
        <v>2722</v>
      </c>
      <c r="E66" s="356"/>
      <c r="F66" s="356"/>
      <c r="G66" s="356"/>
      <c r="H66" s="356"/>
      <c r="I66" s="356"/>
      <c r="J66" s="356"/>
      <c r="K66" s="356"/>
      <c r="L66" s="356"/>
      <c r="M66" s="356"/>
      <c r="N66" s="356"/>
      <c r="O66" s="356"/>
      <c r="P66" s="356"/>
      <c r="Q66" s="356"/>
      <c r="R66" s="356"/>
      <c r="S66" s="356"/>
    </row>
    <row r="67" spans="2:19">
      <c r="B67" s="356"/>
      <c r="C67" s="388" t="s">
        <v>7702</v>
      </c>
      <c r="D67" s="363" t="s">
        <v>7025</v>
      </c>
      <c r="E67" s="356"/>
      <c r="F67" s="356"/>
      <c r="G67" s="356"/>
      <c r="H67" s="356"/>
      <c r="I67" s="356"/>
      <c r="J67" s="356"/>
      <c r="K67" s="356"/>
      <c r="L67" s="356"/>
      <c r="M67" s="356"/>
      <c r="N67" s="356"/>
      <c r="O67" s="356"/>
      <c r="P67" s="356"/>
      <c r="Q67" s="356"/>
      <c r="R67" s="356"/>
      <c r="S67" s="356"/>
    </row>
    <row r="68" spans="2:19">
      <c r="B68" s="356"/>
      <c r="C68" s="388" t="s">
        <v>7702</v>
      </c>
      <c r="D68" s="363" t="s">
        <v>7026</v>
      </c>
      <c r="E68" s="356"/>
      <c r="F68" s="356"/>
      <c r="G68" s="356"/>
      <c r="H68" s="356"/>
      <c r="I68" s="356"/>
      <c r="J68" s="356"/>
      <c r="K68" s="356"/>
      <c r="L68" s="356"/>
      <c r="M68" s="356"/>
      <c r="N68" s="356"/>
      <c r="O68" s="356"/>
      <c r="P68" s="356"/>
      <c r="Q68" s="356"/>
      <c r="R68" s="356"/>
      <c r="S68" s="356"/>
    </row>
    <row r="69" spans="2:19">
      <c r="B69" s="356"/>
      <c r="C69" s="388" t="s">
        <v>7702</v>
      </c>
      <c r="D69" s="363" t="s">
        <v>7027</v>
      </c>
      <c r="E69" s="356"/>
      <c r="F69" s="356"/>
      <c r="G69" s="356"/>
      <c r="H69" s="356"/>
      <c r="I69" s="356"/>
      <c r="J69" s="356"/>
      <c r="K69" s="356"/>
      <c r="L69" s="356"/>
      <c r="M69" s="356"/>
      <c r="N69" s="356"/>
      <c r="O69" s="356"/>
      <c r="P69" s="356"/>
      <c r="Q69" s="356"/>
      <c r="R69" s="356"/>
      <c r="S69" s="356"/>
    </row>
    <row r="70" spans="2:19">
      <c r="B70" s="356"/>
      <c r="C70" s="388" t="s">
        <v>7702</v>
      </c>
      <c r="D70" s="363" t="s">
        <v>2000</v>
      </c>
      <c r="E70" s="356"/>
      <c r="F70" s="356"/>
      <c r="G70" s="356"/>
      <c r="H70" s="356"/>
      <c r="I70" s="356"/>
      <c r="J70" s="356"/>
      <c r="K70" s="356"/>
      <c r="L70" s="356"/>
      <c r="M70" s="356"/>
      <c r="N70" s="356"/>
      <c r="O70" s="356"/>
      <c r="P70" s="356"/>
      <c r="Q70" s="356"/>
      <c r="R70" s="356"/>
      <c r="S70" s="356"/>
    </row>
    <row r="71" spans="2:19">
      <c r="B71" s="356"/>
      <c r="C71" s="388" t="s">
        <v>7702</v>
      </c>
      <c r="D71" s="363" t="s">
        <v>7028</v>
      </c>
      <c r="E71" s="356"/>
      <c r="F71" s="356"/>
      <c r="G71" s="356"/>
      <c r="H71" s="356"/>
      <c r="I71" s="356"/>
      <c r="J71" s="356"/>
      <c r="K71" s="356"/>
      <c r="L71" s="356"/>
      <c r="M71" s="356"/>
      <c r="N71" s="356"/>
      <c r="O71" s="356"/>
      <c r="P71" s="356"/>
      <c r="Q71" s="356"/>
      <c r="R71" s="356"/>
      <c r="S71" s="356"/>
    </row>
    <row r="72" spans="2:19">
      <c r="B72" s="356"/>
      <c r="C72" s="388" t="s">
        <v>7702</v>
      </c>
      <c r="D72" s="363" t="s">
        <v>7029</v>
      </c>
      <c r="E72" s="356"/>
      <c r="F72" s="356"/>
      <c r="G72" s="356"/>
      <c r="H72" s="356"/>
      <c r="I72" s="356"/>
      <c r="J72" s="356"/>
      <c r="K72" s="356"/>
      <c r="L72" s="356"/>
      <c r="M72" s="356"/>
      <c r="N72" s="356"/>
      <c r="O72" s="356"/>
      <c r="P72" s="356"/>
      <c r="Q72" s="356"/>
      <c r="R72" s="356"/>
      <c r="S72" s="356"/>
    </row>
    <row r="73" spans="2:19">
      <c r="B73" s="356"/>
      <c r="C73" s="388" t="s">
        <v>7702</v>
      </c>
      <c r="D73" s="363" t="s">
        <v>6000</v>
      </c>
      <c r="E73" s="356"/>
      <c r="F73" s="356"/>
      <c r="G73" s="356"/>
      <c r="H73" s="356"/>
      <c r="I73" s="356"/>
      <c r="J73" s="356"/>
      <c r="K73" s="356"/>
      <c r="L73" s="356"/>
      <c r="M73" s="356"/>
      <c r="N73" s="356"/>
      <c r="O73" s="356"/>
      <c r="P73" s="356"/>
      <c r="Q73" s="356"/>
      <c r="R73" s="356"/>
      <c r="S73" s="356"/>
    </row>
    <row r="74" spans="2:19">
      <c r="B74" s="356"/>
      <c r="C74" s="388" t="s">
        <v>7702</v>
      </c>
      <c r="D74" s="363" t="s">
        <v>6492</v>
      </c>
      <c r="E74" s="356"/>
      <c r="F74" s="356"/>
      <c r="G74" s="356"/>
      <c r="H74" s="356"/>
      <c r="I74" s="356"/>
      <c r="J74" s="356"/>
      <c r="K74" s="356"/>
      <c r="L74" s="356"/>
      <c r="M74" s="356"/>
      <c r="N74" s="356"/>
      <c r="O74" s="356"/>
      <c r="P74" s="356"/>
      <c r="Q74" s="356"/>
      <c r="R74" s="356"/>
      <c r="S74" s="356"/>
    </row>
    <row r="75" spans="2:19">
      <c r="B75" s="356"/>
      <c r="C75" s="388" t="s">
        <v>7702</v>
      </c>
      <c r="D75" s="363" t="s">
        <v>3956</v>
      </c>
      <c r="E75" s="356"/>
      <c r="F75" s="356"/>
      <c r="G75" s="356"/>
      <c r="H75" s="356"/>
      <c r="I75" s="356"/>
      <c r="J75" s="356"/>
      <c r="K75" s="356"/>
      <c r="L75" s="356"/>
      <c r="M75" s="356"/>
      <c r="N75" s="356"/>
      <c r="O75" s="356"/>
      <c r="P75" s="356"/>
      <c r="Q75" s="356"/>
      <c r="R75" s="356"/>
      <c r="S75" s="356"/>
    </row>
    <row r="76" spans="2:19">
      <c r="B76" s="356"/>
      <c r="C76" s="388" t="s">
        <v>7702</v>
      </c>
      <c r="D76" s="363" t="s">
        <v>7031</v>
      </c>
      <c r="E76" s="356"/>
      <c r="F76" s="356"/>
      <c r="G76" s="356"/>
      <c r="H76" s="356"/>
      <c r="I76" s="356"/>
      <c r="J76" s="356"/>
      <c r="K76" s="356"/>
      <c r="L76" s="356"/>
      <c r="M76" s="356"/>
      <c r="N76" s="356"/>
      <c r="O76" s="356"/>
      <c r="P76" s="356"/>
      <c r="Q76" s="356"/>
      <c r="R76" s="356"/>
      <c r="S76" s="356"/>
    </row>
    <row r="77" spans="2:19">
      <c r="B77" s="356"/>
      <c r="C77" s="388" t="s">
        <v>7702</v>
      </c>
      <c r="D77" s="363" t="s">
        <v>3705</v>
      </c>
      <c r="E77" s="356"/>
      <c r="F77" s="356"/>
      <c r="G77" s="356"/>
      <c r="H77" s="356"/>
      <c r="I77" s="356"/>
      <c r="J77" s="356"/>
      <c r="K77" s="356"/>
      <c r="L77" s="356"/>
      <c r="M77" s="356"/>
      <c r="N77" s="356"/>
      <c r="O77" s="356"/>
      <c r="P77" s="356"/>
      <c r="Q77" s="356"/>
      <c r="R77" s="356"/>
      <c r="S77" s="356"/>
    </row>
    <row r="78" spans="2:19">
      <c r="B78" s="356"/>
      <c r="C78" s="388" t="s">
        <v>7702</v>
      </c>
      <c r="D78" s="363" t="s">
        <v>7032</v>
      </c>
      <c r="E78" s="356"/>
      <c r="F78" s="356"/>
      <c r="G78" s="356"/>
      <c r="H78" s="356"/>
      <c r="I78" s="356"/>
      <c r="J78" s="356"/>
      <c r="K78" s="356"/>
      <c r="L78" s="356"/>
      <c r="M78" s="356"/>
      <c r="N78" s="356"/>
      <c r="O78" s="356"/>
      <c r="P78" s="356"/>
      <c r="Q78" s="356"/>
      <c r="R78" s="356"/>
      <c r="S78" s="356"/>
    </row>
    <row r="79" spans="2:19">
      <c r="B79" s="356"/>
      <c r="C79" s="388" t="s">
        <v>7702</v>
      </c>
      <c r="D79" s="363" t="s">
        <v>7033</v>
      </c>
      <c r="E79" s="356"/>
      <c r="F79" s="356"/>
      <c r="G79" s="356"/>
      <c r="H79" s="356"/>
      <c r="I79" s="356"/>
      <c r="J79" s="356"/>
      <c r="K79" s="356"/>
      <c r="L79" s="356"/>
      <c r="M79" s="356"/>
      <c r="N79" s="356"/>
      <c r="O79" s="356"/>
      <c r="P79" s="356"/>
      <c r="Q79" s="356"/>
      <c r="R79" s="356"/>
      <c r="S79" s="356"/>
    </row>
    <row r="80" spans="2:19">
      <c r="B80" s="356"/>
      <c r="C80" s="388" t="s">
        <v>7702</v>
      </c>
      <c r="D80" s="363" t="s">
        <v>3592</v>
      </c>
      <c r="E80" s="356"/>
      <c r="F80" s="356"/>
      <c r="G80" s="356"/>
      <c r="H80" s="356"/>
      <c r="I80" s="356"/>
      <c r="J80" s="356"/>
      <c r="K80" s="356"/>
      <c r="L80" s="356"/>
      <c r="M80" s="356"/>
      <c r="N80" s="356"/>
      <c r="O80" s="356"/>
      <c r="P80" s="356"/>
      <c r="Q80" s="356"/>
      <c r="R80" s="356"/>
      <c r="S80" s="356"/>
    </row>
    <row r="81" spans="2:19">
      <c r="B81" s="356"/>
      <c r="C81" s="388" t="s">
        <v>7702</v>
      </c>
      <c r="D81" s="363" t="s">
        <v>2791</v>
      </c>
      <c r="E81" s="356"/>
      <c r="F81" s="356"/>
      <c r="G81" s="356"/>
      <c r="H81" s="356"/>
      <c r="I81" s="356"/>
      <c r="J81" s="356"/>
      <c r="K81" s="356"/>
      <c r="L81" s="356"/>
      <c r="M81" s="356"/>
      <c r="N81" s="356"/>
      <c r="O81" s="356"/>
      <c r="P81" s="356"/>
      <c r="Q81" s="356"/>
      <c r="R81" s="356"/>
      <c r="S81" s="356"/>
    </row>
    <row r="82" spans="2:19">
      <c r="B82" s="356"/>
      <c r="C82" s="388" t="s">
        <v>7702</v>
      </c>
      <c r="D82" s="363" t="s">
        <v>6607</v>
      </c>
      <c r="E82" s="356"/>
      <c r="F82" s="356"/>
      <c r="G82" s="356"/>
      <c r="H82" s="356"/>
      <c r="I82" s="356"/>
      <c r="J82" s="356"/>
      <c r="K82" s="356"/>
      <c r="L82" s="356"/>
      <c r="M82" s="356"/>
      <c r="N82" s="356"/>
      <c r="O82" s="356"/>
      <c r="P82" s="356"/>
      <c r="Q82" s="356"/>
      <c r="R82" s="356"/>
      <c r="S82" s="356"/>
    </row>
    <row r="83" spans="2:19">
      <c r="B83" s="356"/>
      <c r="C83" s="388" t="s">
        <v>7702</v>
      </c>
      <c r="D83" s="363" t="s">
        <v>5803</v>
      </c>
      <c r="E83" s="356"/>
      <c r="F83" s="356"/>
      <c r="G83" s="356"/>
      <c r="H83" s="356"/>
      <c r="I83" s="356"/>
      <c r="J83" s="356"/>
      <c r="K83" s="356"/>
      <c r="L83" s="356"/>
      <c r="M83" s="356"/>
      <c r="N83" s="356"/>
      <c r="O83" s="356"/>
      <c r="P83" s="356"/>
      <c r="Q83" s="356"/>
      <c r="R83" s="356"/>
      <c r="S83" s="356"/>
    </row>
    <row r="84" spans="2:19">
      <c r="B84" s="356"/>
      <c r="C84" s="388" t="s">
        <v>7702</v>
      </c>
      <c r="D84" s="363" t="s">
        <v>5703</v>
      </c>
      <c r="E84" s="356"/>
      <c r="F84" s="356"/>
      <c r="G84" s="356"/>
      <c r="H84" s="356"/>
      <c r="I84" s="356"/>
      <c r="J84" s="356"/>
      <c r="K84" s="356"/>
      <c r="L84" s="356"/>
      <c r="M84" s="356"/>
      <c r="N84" s="356"/>
      <c r="O84" s="356"/>
      <c r="P84" s="356"/>
      <c r="Q84" s="356"/>
      <c r="R84" s="356"/>
      <c r="S84" s="356"/>
    </row>
    <row r="85" spans="2:19">
      <c r="B85" s="356"/>
      <c r="C85" s="388" t="s">
        <v>7702</v>
      </c>
      <c r="D85" s="363" t="s">
        <v>5038</v>
      </c>
      <c r="E85" s="356"/>
      <c r="F85" s="356"/>
      <c r="G85" s="356"/>
      <c r="H85" s="356"/>
      <c r="I85" s="356"/>
      <c r="J85" s="356"/>
      <c r="K85" s="356"/>
      <c r="L85" s="356"/>
      <c r="M85" s="356"/>
      <c r="N85" s="356"/>
      <c r="O85" s="356"/>
      <c r="P85" s="356"/>
      <c r="Q85" s="356"/>
      <c r="R85" s="356"/>
      <c r="S85" s="356"/>
    </row>
    <row r="86" spans="2:19">
      <c r="B86" s="356"/>
      <c r="C86" s="388" t="s">
        <v>7702</v>
      </c>
      <c r="D86" s="363" t="s">
        <v>6200</v>
      </c>
      <c r="E86" s="356"/>
      <c r="F86" s="356"/>
      <c r="G86" s="356"/>
      <c r="H86" s="356"/>
      <c r="I86" s="356"/>
      <c r="J86" s="356"/>
      <c r="K86" s="356"/>
      <c r="L86" s="356"/>
      <c r="M86" s="356"/>
      <c r="N86" s="356"/>
      <c r="O86" s="356"/>
      <c r="P86" s="356"/>
      <c r="Q86" s="356"/>
      <c r="R86" s="356"/>
      <c r="S86" s="356"/>
    </row>
    <row r="87" spans="2:19">
      <c r="B87" s="356"/>
      <c r="C87" s="388" t="s">
        <v>7702</v>
      </c>
      <c r="D87" s="363" t="s">
        <v>7034</v>
      </c>
      <c r="E87" s="356"/>
      <c r="F87" s="356"/>
      <c r="G87" s="356"/>
      <c r="H87" s="356"/>
      <c r="I87" s="356"/>
      <c r="J87" s="356"/>
      <c r="K87" s="356"/>
      <c r="L87" s="356"/>
      <c r="M87" s="356"/>
      <c r="N87" s="356"/>
      <c r="O87" s="356"/>
      <c r="P87" s="356"/>
      <c r="Q87" s="356"/>
      <c r="R87" s="356"/>
      <c r="S87" s="356"/>
    </row>
    <row r="88" spans="2:19">
      <c r="B88" s="356"/>
      <c r="C88" s="388" t="s">
        <v>7702</v>
      </c>
      <c r="D88" s="363" t="s">
        <v>3856</v>
      </c>
      <c r="E88" s="356"/>
      <c r="F88" s="356"/>
      <c r="G88" s="356"/>
      <c r="H88" s="356"/>
      <c r="I88" s="356"/>
      <c r="J88" s="356"/>
      <c r="K88" s="356"/>
      <c r="L88" s="356"/>
      <c r="M88" s="356"/>
      <c r="N88" s="356"/>
      <c r="O88" s="356"/>
      <c r="P88" s="356"/>
      <c r="Q88" s="356"/>
      <c r="R88" s="356"/>
      <c r="S88" s="356"/>
    </row>
    <row r="89" spans="2:19">
      <c r="B89" s="356"/>
      <c r="C89" s="388" t="s">
        <v>7702</v>
      </c>
      <c r="D89" s="363" t="s">
        <v>7035</v>
      </c>
      <c r="E89" s="356"/>
      <c r="F89" s="356"/>
      <c r="G89" s="356"/>
      <c r="H89" s="356"/>
      <c r="I89" s="356"/>
      <c r="J89" s="356"/>
      <c r="K89" s="356"/>
      <c r="L89" s="356"/>
      <c r="M89" s="356"/>
      <c r="N89" s="356"/>
      <c r="O89" s="356"/>
      <c r="P89" s="356"/>
      <c r="Q89" s="356"/>
      <c r="R89" s="356"/>
      <c r="S89" s="356"/>
    </row>
    <row r="90" spans="2:19">
      <c r="B90" s="356"/>
      <c r="C90" s="388" t="s">
        <v>7702</v>
      </c>
      <c r="D90" s="363" t="s">
        <v>4499</v>
      </c>
      <c r="E90" s="356"/>
      <c r="F90" s="356"/>
      <c r="G90" s="356"/>
      <c r="H90" s="356"/>
      <c r="I90" s="356"/>
      <c r="J90" s="356"/>
      <c r="K90" s="356"/>
      <c r="L90" s="356"/>
      <c r="M90" s="356"/>
      <c r="N90" s="356"/>
      <c r="O90" s="356"/>
      <c r="P90" s="356"/>
      <c r="Q90" s="356"/>
      <c r="R90" s="356"/>
      <c r="S90" s="356"/>
    </row>
    <row r="91" spans="2:19">
      <c r="B91" s="356"/>
      <c r="C91" s="388" t="s">
        <v>7702</v>
      </c>
      <c r="D91" s="363" t="s">
        <v>2772</v>
      </c>
      <c r="E91" s="356"/>
      <c r="F91" s="356"/>
      <c r="G91" s="356"/>
      <c r="H91" s="356"/>
      <c r="I91" s="356"/>
      <c r="J91" s="356"/>
      <c r="K91" s="356"/>
      <c r="L91" s="356"/>
      <c r="M91" s="356"/>
      <c r="N91" s="356"/>
      <c r="O91" s="356"/>
      <c r="P91" s="356"/>
      <c r="Q91" s="356"/>
      <c r="R91" s="356"/>
      <c r="S91" s="356"/>
    </row>
    <row r="92" spans="2:19">
      <c r="B92" s="356"/>
      <c r="C92" s="388" t="s">
        <v>7702</v>
      </c>
      <c r="D92" s="363" t="s">
        <v>7036</v>
      </c>
      <c r="E92" s="356"/>
      <c r="F92" s="356"/>
      <c r="G92" s="356"/>
      <c r="H92" s="356"/>
      <c r="I92" s="356"/>
      <c r="J92" s="356"/>
      <c r="K92" s="356"/>
      <c r="L92" s="356"/>
      <c r="M92" s="356"/>
      <c r="N92" s="356"/>
      <c r="O92" s="356"/>
      <c r="P92" s="356"/>
      <c r="Q92" s="356"/>
      <c r="R92" s="356"/>
      <c r="S92" s="356"/>
    </row>
    <row r="93" spans="2:19">
      <c r="B93" s="356"/>
      <c r="C93" s="388" t="s">
        <v>7702</v>
      </c>
      <c r="D93" s="363" t="s">
        <v>7037</v>
      </c>
      <c r="E93" s="356"/>
      <c r="F93" s="356"/>
      <c r="G93" s="356"/>
      <c r="H93" s="356"/>
      <c r="I93" s="356"/>
      <c r="J93" s="356"/>
      <c r="K93" s="356"/>
      <c r="L93" s="356"/>
      <c r="M93" s="356"/>
      <c r="N93" s="356"/>
      <c r="O93" s="356"/>
      <c r="P93" s="356"/>
      <c r="Q93" s="356"/>
      <c r="R93" s="356"/>
      <c r="S93" s="356"/>
    </row>
    <row r="94" spans="2:19">
      <c r="B94" s="356"/>
      <c r="C94" s="388" t="s">
        <v>7702</v>
      </c>
      <c r="D94" s="363" t="s">
        <v>7038</v>
      </c>
      <c r="E94" s="356"/>
      <c r="F94" s="356"/>
      <c r="G94" s="356"/>
      <c r="H94" s="356"/>
      <c r="I94" s="356"/>
      <c r="J94" s="356"/>
      <c r="K94" s="356"/>
      <c r="L94" s="356"/>
      <c r="M94" s="356"/>
      <c r="N94" s="356"/>
      <c r="O94" s="356"/>
      <c r="P94" s="356"/>
      <c r="Q94" s="356"/>
      <c r="R94" s="356"/>
      <c r="S94" s="356"/>
    </row>
    <row r="95" spans="2:19">
      <c r="B95" s="356"/>
      <c r="C95" s="388" t="s">
        <v>7702</v>
      </c>
      <c r="D95" s="363" t="s">
        <v>2274</v>
      </c>
      <c r="E95" s="356"/>
      <c r="F95" s="356"/>
      <c r="G95" s="356"/>
      <c r="H95" s="356"/>
      <c r="I95" s="356"/>
      <c r="J95" s="356"/>
      <c r="K95" s="356"/>
      <c r="L95" s="356"/>
      <c r="M95" s="356"/>
      <c r="N95" s="356"/>
      <c r="O95" s="356"/>
      <c r="P95" s="356"/>
      <c r="Q95" s="356"/>
      <c r="R95" s="356"/>
      <c r="S95" s="356"/>
    </row>
    <row r="96" spans="2:19">
      <c r="B96" s="356"/>
      <c r="C96" s="388" t="s">
        <v>7702</v>
      </c>
      <c r="D96" s="363" t="s">
        <v>7042</v>
      </c>
      <c r="E96" s="356"/>
      <c r="F96" s="356"/>
      <c r="G96" s="356"/>
      <c r="H96" s="356"/>
      <c r="I96" s="356"/>
      <c r="J96" s="356"/>
      <c r="K96" s="356"/>
      <c r="L96" s="356"/>
      <c r="M96" s="356"/>
      <c r="N96" s="356"/>
      <c r="O96" s="356"/>
      <c r="P96" s="356"/>
      <c r="Q96" s="356"/>
      <c r="R96" s="356"/>
      <c r="S96" s="356"/>
    </row>
    <row r="97" spans="2:19">
      <c r="B97" s="356"/>
      <c r="C97" s="388" t="s">
        <v>7702</v>
      </c>
      <c r="D97" s="363" t="s">
        <v>1016</v>
      </c>
      <c r="E97" s="356"/>
      <c r="F97" s="356"/>
      <c r="G97" s="356"/>
      <c r="H97" s="356"/>
      <c r="I97" s="356"/>
      <c r="J97" s="356"/>
      <c r="K97" s="356"/>
      <c r="L97" s="356"/>
      <c r="M97" s="356"/>
      <c r="N97" s="356"/>
      <c r="O97" s="356"/>
      <c r="P97" s="356"/>
      <c r="Q97" s="356"/>
      <c r="R97" s="356"/>
      <c r="S97" s="356"/>
    </row>
    <row r="98" spans="2:19">
      <c r="B98" s="356"/>
      <c r="C98" s="388" t="s">
        <v>7702</v>
      </c>
      <c r="D98" s="363" t="s">
        <v>7043</v>
      </c>
      <c r="E98" s="356"/>
      <c r="F98" s="356"/>
      <c r="G98" s="356"/>
      <c r="H98" s="356"/>
      <c r="I98" s="356"/>
      <c r="J98" s="356"/>
      <c r="K98" s="356"/>
      <c r="L98" s="356"/>
      <c r="M98" s="356"/>
      <c r="N98" s="356"/>
      <c r="O98" s="356"/>
      <c r="P98" s="356"/>
      <c r="Q98" s="356"/>
      <c r="R98" s="356"/>
      <c r="S98" s="356"/>
    </row>
    <row r="99" spans="2:19">
      <c r="B99" s="356"/>
      <c r="C99" s="388" t="s">
        <v>7702</v>
      </c>
      <c r="D99" s="363" t="s">
        <v>7044</v>
      </c>
      <c r="E99" s="356"/>
      <c r="F99" s="356"/>
      <c r="G99" s="356"/>
      <c r="H99" s="356"/>
      <c r="I99" s="356"/>
      <c r="J99" s="356"/>
      <c r="K99" s="356"/>
      <c r="L99" s="356"/>
      <c r="M99" s="356"/>
      <c r="N99" s="356"/>
      <c r="O99" s="356"/>
      <c r="P99" s="356"/>
      <c r="Q99" s="356"/>
      <c r="R99" s="356"/>
      <c r="S99" s="356"/>
    </row>
    <row r="100" spans="2:19">
      <c r="B100" s="356"/>
      <c r="C100" s="388" t="s">
        <v>7702</v>
      </c>
      <c r="D100" s="363" t="s">
        <v>7045</v>
      </c>
      <c r="E100" s="356"/>
      <c r="F100" s="356"/>
      <c r="G100" s="356"/>
      <c r="H100" s="356"/>
      <c r="I100" s="356"/>
      <c r="J100" s="356"/>
      <c r="K100" s="356"/>
      <c r="L100" s="356"/>
      <c r="M100" s="356"/>
      <c r="N100" s="356"/>
      <c r="O100" s="356"/>
      <c r="P100" s="356"/>
      <c r="Q100" s="356"/>
      <c r="R100" s="356"/>
      <c r="S100" s="356"/>
    </row>
    <row r="101" spans="2:19">
      <c r="B101" s="356"/>
      <c r="C101" s="388" t="s">
        <v>7702</v>
      </c>
      <c r="D101" s="363" t="s">
        <v>7046</v>
      </c>
      <c r="E101" s="356"/>
      <c r="F101" s="356"/>
      <c r="G101" s="356"/>
      <c r="H101" s="356"/>
      <c r="I101" s="356"/>
      <c r="J101" s="356"/>
      <c r="K101" s="356"/>
      <c r="L101" s="356"/>
      <c r="M101" s="356"/>
      <c r="N101" s="356"/>
      <c r="O101" s="356"/>
      <c r="P101" s="356"/>
      <c r="Q101" s="356"/>
      <c r="R101" s="356"/>
      <c r="S101" s="356"/>
    </row>
    <row r="102" spans="2:19">
      <c r="B102" s="356"/>
      <c r="C102" s="388" t="s">
        <v>7702</v>
      </c>
      <c r="D102" s="363" t="s">
        <v>7047</v>
      </c>
      <c r="E102" s="356"/>
      <c r="F102" s="356"/>
      <c r="G102" s="356"/>
      <c r="H102" s="356"/>
      <c r="I102" s="356"/>
      <c r="J102" s="356"/>
      <c r="K102" s="356"/>
      <c r="L102" s="356"/>
      <c r="M102" s="356"/>
      <c r="N102" s="356"/>
      <c r="O102" s="356"/>
      <c r="P102" s="356"/>
      <c r="Q102" s="356"/>
      <c r="R102" s="356"/>
      <c r="S102" s="356"/>
    </row>
    <row r="103" spans="2:19">
      <c r="B103" s="356"/>
      <c r="C103" s="388" t="s">
        <v>7702</v>
      </c>
      <c r="D103" s="363" t="s">
        <v>7048</v>
      </c>
      <c r="E103" s="356"/>
      <c r="F103" s="356"/>
      <c r="G103" s="356"/>
      <c r="H103" s="356"/>
      <c r="I103" s="356"/>
      <c r="J103" s="356"/>
      <c r="K103" s="356"/>
      <c r="L103" s="356"/>
      <c r="M103" s="356"/>
      <c r="N103" s="356"/>
      <c r="O103" s="356"/>
      <c r="P103" s="356"/>
      <c r="Q103" s="356"/>
      <c r="R103" s="356"/>
      <c r="S103" s="356"/>
    </row>
    <row r="104" spans="2:19">
      <c r="B104" s="356"/>
      <c r="C104" s="388" t="s">
        <v>7702</v>
      </c>
      <c r="D104" s="363" t="s">
        <v>2358</v>
      </c>
      <c r="E104" s="356"/>
      <c r="F104" s="356"/>
      <c r="G104" s="356"/>
      <c r="H104" s="356"/>
      <c r="I104" s="356"/>
      <c r="J104" s="356"/>
      <c r="K104" s="356"/>
      <c r="L104" s="356"/>
      <c r="M104" s="356"/>
      <c r="N104" s="356"/>
      <c r="O104" s="356"/>
      <c r="P104" s="356"/>
      <c r="Q104" s="356"/>
      <c r="R104" s="356"/>
      <c r="S104" s="356"/>
    </row>
    <row r="105" spans="2:19">
      <c r="B105" s="356"/>
      <c r="C105" s="388" t="s">
        <v>7702</v>
      </c>
      <c r="D105" s="363" t="s">
        <v>6670</v>
      </c>
      <c r="E105" s="356"/>
      <c r="F105" s="356"/>
      <c r="G105" s="356"/>
      <c r="H105" s="356"/>
      <c r="I105" s="356"/>
      <c r="J105" s="356"/>
      <c r="K105" s="356"/>
      <c r="L105" s="356"/>
      <c r="M105" s="356"/>
      <c r="N105" s="356"/>
      <c r="O105" s="356"/>
      <c r="P105" s="356"/>
      <c r="Q105" s="356"/>
      <c r="R105" s="356"/>
      <c r="S105" s="356"/>
    </row>
    <row r="106" spans="2:19">
      <c r="B106" s="356"/>
      <c r="C106" s="388" t="s">
        <v>7702</v>
      </c>
      <c r="D106" s="363" t="s">
        <v>7049</v>
      </c>
      <c r="E106" s="356"/>
      <c r="F106" s="356"/>
      <c r="G106" s="356"/>
      <c r="H106" s="356"/>
      <c r="I106" s="356"/>
      <c r="J106" s="356"/>
      <c r="K106" s="356"/>
      <c r="L106" s="356"/>
      <c r="M106" s="356"/>
      <c r="N106" s="356"/>
      <c r="O106" s="356"/>
      <c r="P106" s="356"/>
      <c r="Q106" s="356"/>
      <c r="R106" s="356"/>
      <c r="S106" s="356"/>
    </row>
    <row r="107" spans="2:19">
      <c r="B107" s="356"/>
      <c r="C107" s="388" t="s">
        <v>7702</v>
      </c>
      <c r="D107" s="363" t="s">
        <v>3735</v>
      </c>
      <c r="E107" s="356"/>
      <c r="F107" s="356"/>
      <c r="G107" s="356"/>
      <c r="H107" s="356"/>
      <c r="I107" s="356"/>
      <c r="J107" s="356"/>
      <c r="K107" s="356"/>
      <c r="L107" s="356"/>
      <c r="M107" s="356"/>
      <c r="N107" s="356"/>
      <c r="O107" s="356"/>
      <c r="P107" s="356"/>
      <c r="Q107" s="356"/>
      <c r="R107" s="356"/>
      <c r="S107" s="356"/>
    </row>
    <row r="108" spans="2:19">
      <c r="B108" s="356"/>
      <c r="C108" s="388" t="s">
        <v>7702</v>
      </c>
      <c r="D108" s="363" t="s">
        <v>6973</v>
      </c>
      <c r="E108" s="356"/>
      <c r="F108" s="356"/>
      <c r="G108" s="356"/>
      <c r="H108" s="356"/>
      <c r="I108" s="356"/>
      <c r="J108" s="356"/>
      <c r="K108" s="356"/>
      <c r="L108" s="356"/>
      <c r="M108" s="356"/>
      <c r="N108" s="356"/>
      <c r="O108" s="356"/>
      <c r="P108" s="356"/>
      <c r="Q108" s="356"/>
      <c r="R108" s="356"/>
      <c r="S108" s="356"/>
    </row>
    <row r="109" spans="2:19">
      <c r="B109" s="356"/>
      <c r="C109" s="388" t="s">
        <v>7702</v>
      </c>
      <c r="D109" s="363" t="s">
        <v>7050</v>
      </c>
      <c r="E109" s="356"/>
      <c r="F109" s="356"/>
      <c r="G109" s="356"/>
      <c r="H109" s="356"/>
      <c r="I109" s="356"/>
      <c r="J109" s="356"/>
      <c r="K109" s="356"/>
      <c r="L109" s="356"/>
      <c r="M109" s="356"/>
      <c r="N109" s="356"/>
      <c r="O109" s="356"/>
      <c r="P109" s="356"/>
      <c r="Q109" s="356"/>
      <c r="R109" s="356"/>
      <c r="S109" s="356"/>
    </row>
    <row r="110" spans="2:19">
      <c r="B110" s="356"/>
      <c r="C110" s="388" t="s">
        <v>7702</v>
      </c>
      <c r="D110" s="363" t="s">
        <v>7051</v>
      </c>
      <c r="E110" s="356"/>
      <c r="F110" s="356"/>
      <c r="G110" s="356"/>
      <c r="H110" s="356"/>
      <c r="I110" s="356"/>
      <c r="J110" s="356"/>
      <c r="K110" s="356"/>
      <c r="L110" s="356"/>
      <c r="M110" s="356"/>
      <c r="N110" s="356"/>
      <c r="O110" s="356"/>
      <c r="P110" s="356"/>
      <c r="Q110" s="356"/>
      <c r="R110" s="356"/>
      <c r="S110" s="356"/>
    </row>
    <row r="111" spans="2:19">
      <c r="B111" s="356"/>
      <c r="C111" s="388" t="s">
        <v>7702</v>
      </c>
      <c r="D111" s="363" t="s">
        <v>7052</v>
      </c>
      <c r="E111" s="356"/>
      <c r="F111" s="356"/>
      <c r="G111" s="356"/>
      <c r="H111" s="356"/>
      <c r="I111" s="356"/>
      <c r="J111" s="356"/>
      <c r="K111" s="356"/>
      <c r="L111" s="356"/>
      <c r="M111" s="356"/>
      <c r="N111" s="356"/>
      <c r="O111" s="356"/>
      <c r="P111" s="356"/>
      <c r="Q111" s="356"/>
      <c r="R111" s="356"/>
      <c r="S111" s="356"/>
    </row>
    <row r="112" spans="2:19">
      <c r="B112" s="356"/>
      <c r="C112" s="388" t="s">
        <v>7702</v>
      </c>
      <c r="D112" s="363" t="s">
        <v>4684</v>
      </c>
      <c r="E112" s="356"/>
      <c r="F112" s="356"/>
      <c r="G112" s="356"/>
      <c r="H112" s="356"/>
      <c r="I112" s="356"/>
      <c r="J112" s="356"/>
      <c r="K112" s="356"/>
      <c r="L112" s="356"/>
      <c r="M112" s="356"/>
      <c r="N112" s="356"/>
      <c r="O112" s="356"/>
      <c r="P112" s="356"/>
      <c r="Q112" s="356"/>
      <c r="R112" s="356"/>
      <c r="S112" s="356"/>
    </row>
    <row r="113" spans="2:19">
      <c r="B113" s="356"/>
      <c r="C113" s="388" t="s">
        <v>7702</v>
      </c>
      <c r="D113" s="363" t="s">
        <v>7053</v>
      </c>
      <c r="E113" s="356"/>
      <c r="F113" s="356"/>
      <c r="G113" s="356"/>
      <c r="H113" s="356"/>
      <c r="I113" s="356"/>
      <c r="J113" s="356"/>
      <c r="K113" s="356"/>
      <c r="L113" s="356"/>
      <c r="M113" s="356"/>
      <c r="N113" s="356"/>
      <c r="O113" s="356"/>
      <c r="P113" s="356"/>
      <c r="Q113" s="356"/>
      <c r="R113" s="356"/>
      <c r="S113" s="356"/>
    </row>
    <row r="114" spans="2:19">
      <c r="B114" s="356"/>
      <c r="C114" s="388" t="s">
        <v>7702</v>
      </c>
      <c r="D114" s="363" t="s">
        <v>7055</v>
      </c>
      <c r="E114" s="356"/>
      <c r="F114" s="356"/>
      <c r="G114" s="356"/>
      <c r="H114" s="356"/>
      <c r="I114" s="356"/>
      <c r="J114" s="356"/>
      <c r="K114" s="356"/>
      <c r="L114" s="356"/>
      <c r="M114" s="356"/>
      <c r="N114" s="356"/>
      <c r="O114" s="356"/>
      <c r="P114" s="356"/>
      <c r="Q114" s="356"/>
      <c r="R114" s="356"/>
      <c r="S114" s="356"/>
    </row>
    <row r="115" spans="2:19">
      <c r="B115" s="356"/>
      <c r="C115" s="388" t="s">
        <v>7702</v>
      </c>
      <c r="D115" s="363" t="s">
        <v>7056</v>
      </c>
      <c r="E115" s="356"/>
      <c r="F115" s="356"/>
      <c r="G115" s="356"/>
      <c r="H115" s="356"/>
      <c r="I115" s="356"/>
      <c r="J115" s="356"/>
      <c r="K115" s="356"/>
      <c r="L115" s="356"/>
      <c r="M115" s="356"/>
      <c r="N115" s="356"/>
      <c r="O115" s="356"/>
      <c r="P115" s="356"/>
      <c r="Q115" s="356"/>
      <c r="R115" s="356"/>
      <c r="S115" s="356"/>
    </row>
    <row r="116" spans="2:19">
      <c r="B116" s="356"/>
      <c r="C116" s="388" t="s">
        <v>7702</v>
      </c>
      <c r="D116" s="363" t="s">
        <v>4218</v>
      </c>
      <c r="E116" s="356"/>
      <c r="F116" s="356"/>
      <c r="G116" s="356"/>
      <c r="H116" s="356"/>
      <c r="I116" s="356"/>
      <c r="J116" s="356"/>
      <c r="K116" s="356"/>
      <c r="L116" s="356"/>
      <c r="M116" s="356"/>
      <c r="N116" s="356"/>
      <c r="O116" s="356"/>
      <c r="P116" s="356"/>
      <c r="Q116" s="356"/>
      <c r="R116" s="356"/>
      <c r="S116" s="356"/>
    </row>
    <row r="117" spans="2:19">
      <c r="B117" s="356"/>
      <c r="C117" s="388" t="s">
        <v>7702</v>
      </c>
      <c r="D117" s="363" t="s">
        <v>4474</v>
      </c>
      <c r="E117" s="356"/>
      <c r="F117" s="356"/>
      <c r="G117" s="356"/>
      <c r="H117" s="356"/>
      <c r="I117" s="356"/>
      <c r="J117" s="356"/>
      <c r="K117" s="356"/>
      <c r="L117" s="356"/>
      <c r="M117" s="356"/>
      <c r="N117" s="356"/>
      <c r="O117" s="356"/>
      <c r="P117" s="356"/>
      <c r="Q117" s="356"/>
      <c r="R117" s="356"/>
      <c r="S117" s="356"/>
    </row>
    <row r="118" spans="2:19">
      <c r="B118" s="356"/>
      <c r="C118" s="388" t="s">
        <v>7702</v>
      </c>
      <c r="D118" s="363" t="s">
        <v>4041</v>
      </c>
      <c r="E118" s="356"/>
      <c r="F118" s="356"/>
      <c r="G118" s="356"/>
      <c r="H118" s="356"/>
      <c r="I118" s="356"/>
      <c r="J118" s="356"/>
      <c r="K118" s="356"/>
      <c r="L118" s="356"/>
      <c r="M118" s="356"/>
      <c r="N118" s="356"/>
      <c r="O118" s="356"/>
      <c r="P118" s="356"/>
      <c r="Q118" s="356"/>
      <c r="R118" s="356"/>
      <c r="S118" s="356"/>
    </row>
    <row r="119" spans="2:19">
      <c r="B119" s="356"/>
      <c r="C119" s="388" t="s">
        <v>7702</v>
      </c>
      <c r="D119" s="363" t="s">
        <v>7057</v>
      </c>
      <c r="E119" s="356"/>
      <c r="F119" s="356"/>
      <c r="G119" s="356"/>
      <c r="H119" s="356"/>
      <c r="I119" s="356"/>
      <c r="J119" s="356"/>
      <c r="K119" s="356"/>
      <c r="L119" s="356"/>
      <c r="M119" s="356"/>
      <c r="N119" s="356"/>
      <c r="O119" s="356"/>
      <c r="P119" s="356"/>
      <c r="Q119" s="356"/>
      <c r="R119" s="356"/>
      <c r="S119" s="356"/>
    </row>
    <row r="120" spans="2:19">
      <c r="B120" s="356"/>
      <c r="C120" s="388" t="s">
        <v>7702</v>
      </c>
      <c r="D120" s="363" t="s">
        <v>6210</v>
      </c>
      <c r="E120" s="356"/>
      <c r="F120" s="356"/>
      <c r="G120" s="356"/>
      <c r="H120" s="356"/>
      <c r="I120" s="356"/>
      <c r="J120" s="356"/>
      <c r="K120" s="356"/>
      <c r="L120" s="356"/>
      <c r="M120" s="356"/>
      <c r="N120" s="356"/>
      <c r="O120" s="356"/>
      <c r="P120" s="356"/>
      <c r="Q120" s="356"/>
      <c r="R120" s="356"/>
      <c r="S120" s="356"/>
    </row>
    <row r="121" spans="2:19">
      <c r="B121" s="356"/>
      <c r="C121" s="388" t="s">
        <v>7702</v>
      </c>
      <c r="D121" s="363" t="s">
        <v>3624</v>
      </c>
      <c r="E121" s="356"/>
      <c r="F121" s="356"/>
      <c r="G121" s="356"/>
      <c r="H121" s="356"/>
      <c r="I121" s="356"/>
      <c r="J121" s="356"/>
      <c r="K121" s="356"/>
      <c r="L121" s="356"/>
      <c r="M121" s="356"/>
      <c r="N121" s="356"/>
      <c r="O121" s="356"/>
      <c r="P121" s="356"/>
      <c r="Q121" s="356"/>
      <c r="R121" s="356"/>
      <c r="S121" s="356"/>
    </row>
    <row r="122" spans="2:19">
      <c r="B122" s="356"/>
      <c r="C122" s="388" t="s">
        <v>7702</v>
      </c>
      <c r="D122" s="363" t="s">
        <v>1009</v>
      </c>
      <c r="E122" s="356"/>
      <c r="F122" s="356"/>
      <c r="G122" s="356"/>
      <c r="H122" s="356"/>
      <c r="I122" s="356"/>
      <c r="J122" s="356"/>
      <c r="K122" s="356"/>
      <c r="L122" s="356"/>
      <c r="M122" s="356"/>
      <c r="N122" s="356"/>
      <c r="O122" s="356"/>
      <c r="P122" s="356"/>
      <c r="Q122" s="356"/>
      <c r="R122" s="356"/>
      <c r="S122" s="356"/>
    </row>
    <row r="123" spans="2:19">
      <c r="B123" s="356"/>
      <c r="C123" s="388" t="s">
        <v>7702</v>
      </c>
      <c r="D123" s="363" t="s">
        <v>7059</v>
      </c>
      <c r="E123" s="356"/>
      <c r="F123" s="356"/>
      <c r="G123" s="356"/>
      <c r="H123" s="356"/>
      <c r="I123" s="356"/>
      <c r="J123" s="356"/>
      <c r="K123" s="356"/>
      <c r="L123" s="356"/>
      <c r="M123" s="356"/>
      <c r="N123" s="356"/>
      <c r="O123" s="356"/>
      <c r="P123" s="356"/>
      <c r="Q123" s="356"/>
      <c r="R123" s="356"/>
      <c r="S123" s="356"/>
    </row>
    <row r="124" spans="2:19">
      <c r="B124" s="356"/>
      <c r="C124" s="388" t="s">
        <v>7702</v>
      </c>
      <c r="D124" s="363" t="s">
        <v>1104</v>
      </c>
      <c r="E124" s="356"/>
      <c r="F124" s="356"/>
      <c r="G124" s="356"/>
      <c r="H124" s="356"/>
      <c r="I124" s="356"/>
      <c r="J124" s="356"/>
      <c r="K124" s="356"/>
      <c r="L124" s="356"/>
      <c r="M124" s="356"/>
      <c r="N124" s="356"/>
      <c r="O124" s="356"/>
      <c r="P124" s="356"/>
      <c r="Q124" s="356"/>
      <c r="R124" s="356"/>
      <c r="S124" s="356"/>
    </row>
    <row r="125" spans="2:19">
      <c r="B125" s="356"/>
      <c r="C125" s="388" t="s">
        <v>7702</v>
      </c>
      <c r="D125" s="363" t="s">
        <v>1884</v>
      </c>
      <c r="E125" s="356"/>
      <c r="F125" s="356"/>
      <c r="G125" s="356"/>
      <c r="H125" s="356"/>
      <c r="I125" s="356"/>
      <c r="J125" s="356"/>
      <c r="K125" s="356"/>
      <c r="L125" s="356"/>
      <c r="M125" s="356"/>
      <c r="N125" s="356"/>
      <c r="O125" s="356"/>
      <c r="P125" s="356"/>
      <c r="Q125" s="356"/>
      <c r="R125" s="356"/>
      <c r="S125" s="356"/>
    </row>
    <row r="126" spans="2:19">
      <c r="B126" s="356"/>
      <c r="C126" s="388" t="s">
        <v>7702</v>
      </c>
      <c r="D126" s="363" t="s">
        <v>715</v>
      </c>
      <c r="E126" s="356"/>
      <c r="F126" s="356"/>
      <c r="G126" s="356"/>
      <c r="H126" s="356"/>
      <c r="I126" s="356"/>
      <c r="J126" s="356"/>
      <c r="K126" s="356"/>
      <c r="L126" s="356"/>
      <c r="M126" s="356"/>
      <c r="N126" s="356"/>
      <c r="O126" s="356"/>
      <c r="P126" s="356"/>
      <c r="Q126" s="356"/>
      <c r="R126" s="356"/>
      <c r="S126" s="356"/>
    </row>
    <row r="127" spans="2:19">
      <c r="B127" s="356"/>
      <c r="C127" s="388" t="s">
        <v>7702</v>
      </c>
      <c r="D127" s="363" t="s">
        <v>7060</v>
      </c>
      <c r="E127" s="356"/>
      <c r="F127" s="356"/>
      <c r="G127" s="356"/>
      <c r="H127" s="356"/>
      <c r="I127" s="356"/>
      <c r="J127" s="356"/>
      <c r="K127" s="356"/>
      <c r="L127" s="356"/>
      <c r="M127" s="356"/>
      <c r="N127" s="356"/>
      <c r="O127" s="356"/>
      <c r="P127" s="356"/>
      <c r="Q127" s="356"/>
      <c r="R127" s="356"/>
      <c r="S127" s="356"/>
    </row>
    <row r="128" spans="2:19">
      <c r="B128" s="356"/>
      <c r="C128" s="388" t="s">
        <v>7702</v>
      </c>
      <c r="D128" s="363" t="s">
        <v>1899</v>
      </c>
      <c r="E128" s="356"/>
      <c r="F128" s="356"/>
      <c r="G128" s="356"/>
      <c r="H128" s="356"/>
      <c r="I128" s="356"/>
      <c r="J128" s="356"/>
      <c r="K128" s="356"/>
      <c r="L128" s="356"/>
      <c r="M128" s="356"/>
      <c r="N128" s="356"/>
      <c r="O128" s="356"/>
      <c r="P128" s="356"/>
      <c r="Q128" s="356"/>
      <c r="R128" s="356"/>
      <c r="S128" s="356"/>
    </row>
    <row r="129" spans="2:19">
      <c r="B129" s="356"/>
      <c r="C129" s="388" t="s">
        <v>7702</v>
      </c>
      <c r="D129" s="363" t="s">
        <v>7061</v>
      </c>
      <c r="E129" s="356"/>
      <c r="F129" s="356"/>
      <c r="G129" s="356"/>
      <c r="H129" s="356"/>
      <c r="I129" s="356"/>
      <c r="J129" s="356"/>
      <c r="K129" s="356"/>
      <c r="L129" s="356"/>
      <c r="M129" s="356"/>
      <c r="N129" s="356"/>
      <c r="O129" s="356"/>
      <c r="P129" s="356"/>
      <c r="Q129" s="356"/>
      <c r="R129" s="356"/>
      <c r="S129" s="356"/>
    </row>
    <row r="130" spans="2:19">
      <c r="B130" s="356"/>
      <c r="C130" s="388" t="s">
        <v>7702</v>
      </c>
      <c r="D130" s="363" t="s">
        <v>7062</v>
      </c>
      <c r="E130" s="356"/>
      <c r="F130" s="356"/>
      <c r="G130" s="356"/>
      <c r="H130" s="356"/>
      <c r="I130" s="356"/>
      <c r="J130" s="356"/>
      <c r="K130" s="356"/>
      <c r="L130" s="356"/>
      <c r="M130" s="356"/>
      <c r="N130" s="356"/>
      <c r="O130" s="356"/>
      <c r="P130" s="356"/>
      <c r="Q130" s="356"/>
      <c r="R130" s="356"/>
      <c r="S130" s="356"/>
    </row>
    <row r="131" spans="2:19">
      <c r="B131" s="356"/>
      <c r="C131" s="388" t="s">
        <v>7702</v>
      </c>
      <c r="D131" s="363" t="s">
        <v>6730</v>
      </c>
      <c r="E131" s="356"/>
      <c r="F131" s="356"/>
      <c r="G131" s="356"/>
      <c r="H131" s="356"/>
      <c r="I131" s="356"/>
      <c r="J131" s="356"/>
      <c r="K131" s="356"/>
      <c r="L131" s="356"/>
      <c r="M131" s="356"/>
      <c r="N131" s="356"/>
      <c r="O131" s="356"/>
      <c r="P131" s="356"/>
      <c r="Q131" s="356"/>
      <c r="R131" s="356"/>
      <c r="S131" s="356"/>
    </row>
    <row r="132" spans="2:19">
      <c r="B132" s="356"/>
      <c r="C132" s="388" t="s">
        <v>7702</v>
      </c>
      <c r="D132" s="363" t="s">
        <v>7054</v>
      </c>
      <c r="E132" s="356"/>
      <c r="F132" s="356"/>
      <c r="G132" s="356"/>
      <c r="H132" s="356"/>
      <c r="I132" s="356"/>
      <c r="J132" s="356"/>
      <c r="K132" s="356"/>
      <c r="L132" s="356"/>
      <c r="M132" s="356"/>
      <c r="N132" s="356"/>
      <c r="O132" s="356"/>
      <c r="P132" s="356"/>
      <c r="Q132" s="356"/>
      <c r="R132" s="356"/>
      <c r="S132" s="356"/>
    </row>
    <row r="133" spans="2:19">
      <c r="B133" s="356"/>
      <c r="C133" s="388" t="s">
        <v>7702</v>
      </c>
      <c r="D133" s="363" t="s">
        <v>7063</v>
      </c>
      <c r="E133" s="356"/>
      <c r="F133" s="356"/>
      <c r="G133" s="356"/>
      <c r="H133" s="356"/>
      <c r="I133" s="356"/>
      <c r="J133" s="356"/>
      <c r="K133" s="356"/>
      <c r="L133" s="356"/>
      <c r="M133" s="356"/>
      <c r="N133" s="356"/>
      <c r="O133" s="356"/>
      <c r="P133" s="356"/>
      <c r="Q133" s="356"/>
      <c r="R133" s="356"/>
      <c r="S133" s="356"/>
    </row>
    <row r="134" spans="2:19">
      <c r="B134" s="356"/>
      <c r="C134" s="388" t="s">
        <v>7702</v>
      </c>
      <c r="D134" s="363" t="s">
        <v>4010</v>
      </c>
      <c r="E134" s="356"/>
      <c r="F134" s="356"/>
      <c r="G134" s="356"/>
      <c r="H134" s="356"/>
      <c r="I134" s="356"/>
      <c r="J134" s="356"/>
      <c r="K134" s="356"/>
      <c r="L134" s="356"/>
      <c r="M134" s="356"/>
      <c r="N134" s="356"/>
      <c r="O134" s="356"/>
      <c r="P134" s="356"/>
      <c r="Q134" s="356"/>
      <c r="R134" s="356"/>
      <c r="S134" s="356"/>
    </row>
    <row r="135" spans="2:19">
      <c r="B135" s="356"/>
      <c r="C135" s="388" t="s">
        <v>7702</v>
      </c>
      <c r="D135" s="363" t="s">
        <v>5031</v>
      </c>
      <c r="E135" s="356"/>
      <c r="F135" s="356"/>
      <c r="G135" s="356"/>
      <c r="H135" s="356"/>
      <c r="I135" s="356"/>
      <c r="J135" s="356"/>
      <c r="K135" s="356"/>
      <c r="L135" s="356"/>
      <c r="M135" s="356"/>
      <c r="N135" s="356"/>
      <c r="O135" s="356"/>
      <c r="P135" s="356"/>
      <c r="Q135" s="356"/>
      <c r="R135" s="356"/>
      <c r="S135" s="356"/>
    </row>
    <row r="136" spans="2:19">
      <c r="B136" s="356"/>
      <c r="C136" s="388" t="s">
        <v>7702</v>
      </c>
      <c r="D136" s="363" t="s">
        <v>2698</v>
      </c>
      <c r="E136" s="356"/>
      <c r="F136" s="356"/>
      <c r="G136" s="356"/>
      <c r="H136" s="356"/>
      <c r="I136" s="356"/>
      <c r="J136" s="356"/>
      <c r="K136" s="356"/>
      <c r="L136" s="356"/>
      <c r="M136" s="356"/>
      <c r="N136" s="356"/>
      <c r="O136" s="356"/>
      <c r="P136" s="356"/>
      <c r="Q136" s="356"/>
      <c r="R136" s="356"/>
      <c r="S136" s="356"/>
    </row>
    <row r="137" spans="2:19">
      <c r="B137" s="356"/>
      <c r="C137" s="388" t="s">
        <v>7702</v>
      </c>
      <c r="D137" s="363" t="s">
        <v>7064</v>
      </c>
      <c r="E137" s="356"/>
      <c r="F137" s="356"/>
      <c r="G137" s="356"/>
      <c r="H137" s="356"/>
      <c r="I137" s="356"/>
      <c r="J137" s="356"/>
      <c r="K137" s="356"/>
      <c r="L137" s="356"/>
      <c r="M137" s="356"/>
      <c r="N137" s="356"/>
      <c r="O137" s="356"/>
      <c r="P137" s="356"/>
      <c r="Q137" s="356"/>
      <c r="R137" s="356"/>
      <c r="S137" s="356"/>
    </row>
    <row r="138" spans="2:19">
      <c r="B138" s="356"/>
      <c r="C138" s="388" t="s">
        <v>7702</v>
      </c>
      <c r="D138" s="363" t="s">
        <v>2804</v>
      </c>
      <c r="E138" s="356"/>
      <c r="F138" s="356"/>
      <c r="G138" s="356"/>
      <c r="H138" s="356"/>
      <c r="I138" s="356"/>
      <c r="J138" s="356"/>
      <c r="K138" s="356"/>
      <c r="L138" s="356"/>
      <c r="M138" s="356"/>
      <c r="N138" s="356"/>
      <c r="O138" s="356"/>
      <c r="P138" s="356"/>
      <c r="Q138" s="356"/>
      <c r="R138" s="356"/>
      <c r="S138" s="356"/>
    </row>
    <row r="139" spans="2:19">
      <c r="B139" s="356"/>
      <c r="C139" s="388" t="s">
        <v>7702</v>
      </c>
      <c r="D139" s="363" t="s">
        <v>2469</v>
      </c>
      <c r="E139" s="356"/>
      <c r="F139" s="356"/>
      <c r="G139" s="356"/>
      <c r="H139" s="356"/>
      <c r="I139" s="356"/>
      <c r="J139" s="356"/>
      <c r="K139" s="356"/>
      <c r="L139" s="356"/>
      <c r="M139" s="356"/>
      <c r="N139" s="356"/>
      <c r="O139" s="356"/>
      <c r="P139" s="356"/>
      <c r="Q139" s="356"/>
      <c r="R139" s="356"/>
      <c r="S139" s="356"/>
    </row>
    <row r="140" spans="2:19">
      <c r="B140" s="356"/>
      <c r="C140" s="388" t="s">
        <v>7702</v>
      </c>
      <c r="D140" s="363" t="s">
        <v>7065</v>
      </c>
      <c r="E140" s="356"/>
      <c r="F140" s="356"/>
      <c r="G140" s="356"/>
      <c r="H140" s="356"/>
      <c r="I140" s="356"/>
      <c r="J140" s="356"/>
      <c r="K140" s="356"/>
      <c r="L140" s="356"/>
      <c r="M140" s="356"/>
      <c r="N140" s="356"/>
      <c r="O140" s="356"/>
      <c r="P140" s="356"/>
      <c r="Q140" s="356"/>
      <c r="R140" s="356"/>
      <c r="S140" s="356"/>
    </row>
    <row r="141" spans="2:19">
      <c r="B141" s="356"/>
      <c r="C141" s="388" t="s">
        <v>7702</v>
      </c>
      <c r="D141" s="363" t="s">
        <v>7066</v>
      </c>
      <c r="E141" s="356"/>
      <c r="F141" s="356"/>
      <c r="G141" s="356"/>
      <c r="H141" s="356"/>
      <c r="I141" s="356"/>
      <c r="J141" s="356"/>
      <c r="K141" s="356"/>
      <c r="L141" s="356"/>
      <c r="M141" s="356"/>
      <c r="N141" s="356"/>
      <c r="O141" s="356"/>
      <c r="P141" s="356"/>
      <c r="Q141" s="356"/>
      <c r="R141" s="356"/>
      <c r="S141" s="356"/>
    </row>
    <row r="142" spans="2:19">
      <c r="B142" s="356"/>
      <c r="C142" s="388" t="s">
        <v>7702</v>
      </c>
      <c r="D142" s="363" t="s">
        <v>7067</v>
      </c>
      <c r="E142" s="356"/>
      <c r="F142" s="356"/>
      <c r="G142" s="356"/>
      <c r="H142" s="356"/>
      <c r="I142" s="356"/>
      <c r="J142" s="356"/>
      <c r="K142" s="356"/>
      <c r="L142" s="356"/>
      <c r="M142" s="356"/>
      <c r="N142" s="356"/>
      <c r="O142" s="356"/>
      <c r="P142" s="356"/>
      <c r="Q142" s="356"/>
      <c r="R142" s="356"/>
      <c r="S142" s="356"/>
    </row>
    <row r="143" spans="2:19">
      <c r="B143" s="356"/>
      <c r="C143" s="388" t="s">
        <v>7702</v>
      </c>
      <c r="D143" s="363" t="s">
        <v>7068</v>
      </c>
      <c r="E143" s="356"/>
      <c r="F143" s="356"/>
      <c r="G143" s="356"/>
      <c r="H143" s="356"/>
      <c r="I143" s="356"/>
      <c r="J143" s="356"/>
      <c r="K143" s="356"/>
      <c r="L143" s="356"/>
      <c r="M143" s="356"/>
      <c r="N143" s="356"/>
      <c r="O143" s="356"/>
      <c r="P143" s="356"/>
      <c r="Q143" s="356"/>
      <c r="R143" s="356"/>
      <c r="S143" s="356"/>
    </row>
    <row r="144" spans="2:19">
      <c r="B144" s="356"/>
      <c r="C144" s="388" t="s">
        <v>7702</v>
      </c>
      <c r="D144" s="363" t="s">
        <v>7069</v>
      </c>
      <c r="E144" s="356"/>
      <c r="F144" s="356"/>
      <c r="G144" s="356"/>
      <c r="H144" s="356"/>
      <c r="I144" s="356"/>
      <c r="J144" s="356"/>
      <c r="K144" s="356"/>
      <c r="L144" s="356"/>
      <c r="M144" s="356"/>
      <c r="N144" s="356"/>
      <c r="O144" s="356"/>
      <c r="P144" s="356"/>
      <c r="Q144" s="356"/>
      <c r="R144" s="356"/>
      <c r="S144" s="356"/>
    </row>
    <row r="145" spans="2:19">
      <c r="B145" s="356"/>
      <c r="C145" s="388" t="s">
        <v>7702</v>
      </c>
      <c r="D145" s="363" t="s">
        <v>7070</v>
      </c>
      <c r="E145" s="356"/>
      <c r="F145" s="356"/>
      <c r="G145" s="356"/>
      <c r="H145" s="356"/>
      <c r="I145" s="356"/>
      <c r="J145" s="356"/>
      <c r="K145" s="356"/>
      <c r="L145" s="356"/>
      <c r="M145" s="356"/>
      <c r="N145" s="356"/>
      <c r="O145" s="356"/>
      <c r="P145" s="356"/>
      <c r="Q145" s="356"/>
      <c r="R145" s="356"/>
      <c r="S145" s="356"/>
    </row>
    <row r="146" spans="2:19">
      <c r="B146" s="356"/>
      <c r="C146" s="388" t="s">
        <v>7702</v>
      </c>
      <c r="D146" s="363" t="s">
        <v>7073</v>
      </c>
      <c r="E146" s="356"/>
      <c r="F146" s="356"/>
      <c r="G146" s="356"/>
      <c r="H146" s="356"/>
      <c r="I146" s="356"/>
      <c r="J146" s="356"/>
      <c r="K146" s="356"/>
      <c r="L146" s="356"/>
      <c r="M146" s="356"/>
      <c r="N146" s="356"/>
      <c r="O146" s="356"/>
      <c r="P146" s="356"/>
      <c r="Q146" s="356"/>
      <c r="R146" s="356"/>
      <c r="S146" s="356"/>
    </row>
    <row r="147" spans="2:19">
      <c r="B147" s="356"/>
      <c r="C147" s="388" t="s">
        <v>7702</v>
      </c>
      <c r="D147" s="363" t="s">
        <v>1185</v>
      </c>
      <c r="E147" s="356"/>
      <c r="F147" s="356"/>
      <c r="G147" s="356"/>
      <c r="H147" s="356"/>
      <c r="I147" s="356"/>
      <c r="J147" s="356"/>
      <c r="K147" s="356"/>
      <c r="L147" s="356"/>
      <c r="M147" s="356"/>
      <c r="N147" s="356"/>
      <c r="O147" s="356"/>
      <c r="P147" s="356"/>
      <c r="Q147" s="356"/>
      <c r="R147" s="356"/>
      <c r="S147" s="356"/>
    </row>
    <row r="148" spans="2:19">
      <c r="B148" s="356"/>
      <c r="C148" s="388" t="s">
        <v>7702</v>
      </c>
      <c r="D148" s="363" t="s">
        <v>6579</v>
      </c>
      <c r="E148" s="356"/>
      <c r="F148" s="356"/>
      <c r="G148" s="356"/>
      <c r="H148" s="356"/>
      <c r="I148" s="356"/>
      <c r="J148" s="356"/>
      <c r="K148" s="356"/>
      <c r="L148" s="356"/>
      <c r="M148" s="356"/>
      <c r="N148" s="356"/>
      <c r="O148" s="356"/>
      <c r="P148" s="356"/>
      <c r="Q148" s="356"/>
      <c r="R148" s="356"/>
      <c r="S148" s="356"/>
    </row>
    <row r="149" spans="2:19">
      <c r="B149" s="356"/>
      <c r="C149" s="388" t="s">
        <v>7702</v>
      </c>
      <c r="D149" s="363" t="s">
        <v>7074</v>
      </c>
      <c r="E149" s="356"/>
      <c r="F149" s="356"/>
      <c r="G149" s="356"/>
      <c r="H149" s="356"/>
      <c r="I149" s="356"/>
      <c r="J149" s="356"/>
      <c r="K149" s="356"/>
      <c r="L149" s="356"/>
      <c r="M149" s="356"/>
      <c r="N149" s="356"/>
      <c r="O149" s="356"/>
      <c r="P149" s="356"/>
      <c r="Q149" s="356"/>
      <c r="R149" s="356"/>
      <c r="S149" s="356"/>
    </row>
    <row r="150" spans="2:19">
      <c r="B150" s="356"/>
      <c r="C150" s="388" t="s">
        <v>7702</v>
      </c>
      <c r="D150" s="363" t="s">
        <v>7075</v>
      </c>
      <c r="E150" s="356"/>
      <c r="F150" s="356"/>
      <c r="G150" s="356"/>
      <c r="H150" s="356"/>
      <c r="I150" s="356"/>
      <c r="J150" s="356"/>
      <c r="K150" s="356"/>
      <c r="L150" s="356"/>
      <c r="M150" s="356"/>
      <c r="N150" s="356"/>
      <c r="O150" s="356"/>
      <c r="P150" s="356"/>
      <c r="Q150" s="356"/>
      <c r="R150" s="356"/>
      <c r="S150" s="356"/>
    </row>
    <row r="151" spans="2:19">
      <c r="B151" s="356"/>
      <c r="C151" s="388" t="s">
        <v>7702</v>
      </c>
      <c r="D151" s="363" t="s">
        <v>7077</v>
      </c>
      <c r="E151" s="356"/>
      <c r="F151" s="356"/>
      <c r="G151" s="356"/>
      <c r="H151" s="356"/>
      <c r="I151" s="356"/>
      <c r="J151" s="356"/>
      <c r="K151" s="356"/>
      <c r="L151" s="356"/>
      <c r="M151" s="356"/>
      <c r="N151" s="356"/>
      <c r="O151" s="356"/>
      <c r="P151" s="356"/>
      <c r="Q151" s="356"/>
      <c r="R151" s="356"/>
      <c r="S151" s="356"/>
    </row>
    <row r="152" spans="2:19">
      <c r="B152" s="356"/>
      <c r="C152" s="388" t="s">
        <v>7702</v>
      </c>
      <c r="D152" s="363" t="s">
        <v>7078</v>
      </c>
      <c r="E152" s="356"/>
      <c r="F152" s="356"/>
      <c r="G152" s="356"/>
      <c r="H152" s="356"/>
      <c r="I152" s="356"/>
      <c r="J152" s="356"/>
      <c r="K152" s="356"/>
      <c r="L152" s="356"/>
      <c r="M152" s="356"/>
      <c r="N152" s="356"/>
      <c r="O152" s="356"/>
      <c r="P152" s="356"/>
      <c r="Q152" s="356"/>
      <c r="R152" s="356"/>
      <c r="S152" s="356"/>
    </row>
    <row r="153" spans="2:19">
      <c r="B153" s="356"/>
      <c r="C153" s="388" t="s">
        <v>7702</v>
      </c>
      <c r="D153" s="363" t="s">
        <v>7080</v>
      </c>
      <c r="E153" s="356"/>
      <c r="F153" s="356"/>
      <c r="G153" s="356"/>
      <c r="H153" s="356"/>
      <c r="I153" s="356"/>
      <c r="J153" s="356"/>
      <c r="K153" s="356"/>
      <c r="L153" s="356"/>
      <c r="M153" s="356"/>
      <c r="N153" s="356"/>
      <c r="O153" s="356"/>
      <c r="P153" s="356"/>
      <c r="Q153" s="356"/>
      <c r="R153" s="356"/>
      <c r="S153" s="356"/>
    </row>
    <row r="154" spans="2:19">
      <c r="B154" s="356"/>
      <c r="C154" s="388" t="s">
        <v>7702</v>
      </c>
      <c r="D154" s="363" t="s">
        <v>6526</v>
      </c>
      <c r="E154" s="356"/>
      <c r="F154" s="356"/>
      <c r="G154" s="356"/>
      <c r="H154" s="356"/>
      <c r="I154" s="356"/>
      <c r="J154" s="356"/>
      <c r="K154" s="356"/>
      <c r="L154" s="356"/>
      <c r="M154" s="356"/>
      <c r="N154" s="356"/>
      <c r="O154" s="356"/>
      <c r="P154" s="356"/>
      <c r="Q154" s="356"/>
      <c r="R154" s="356"/>
      <c r="S154" s="356"/>
    </row>
    <row r="155" spans="2:19">
      <c r="B155" s="356"/>
      <c r="C155" s="388" t="s">
        <v>7702</v>
      </c>
      <c r="D155" s="363" t="s">
        <v>1191</v>
      </c>
      <c r="E155" s="356"/>
      <c r="F155" s="356"/>
      <c r="G155" s="356"/>
      <c r="H155" s="356"/>
      <c r="I155" s="356"/>
      <c r="J155" s="356"/>
      <c r="K155" s="356"/>
      <c r="L155" s="356"/>
      <c r="M155" s="356"/>
      <c r="N155" s="356"/>
      <c r="O155" s="356"/>
      <c r="P155" s="356"/>
      <c r="Q155" s="356"/>
      <c r="R155" s="356"/>
      <c r="S155" s="356"/>
    </row>
    <row r="156" spans="2:19">
      <c r="B156" s="356"/>
      <c r="C156" s="388" t="s">
        <v>7702</v>
      </c>
      <c r="D156" s="363" t="s">
        <v>5161</v>
      </c>
      <c r="E156" s="356"/>
      <c r="F156" s="356"/>
      <c r="G156" s="356"/>
      <c r="H156" s="356"/>
      <c r="I156" s="356"/>
      <c r="J156" s="356"/>
      <c r="K156" s="356"/>
      <c r="L156" s="356"/>
      <c r="M156" s="356"/>
      <c r="N156" s="356"/>
      <c r="O156" s="356"/>
      <c r="P156" s="356"/>
      <c r="Q156" s="356"/>
      <c r="R156" s="356"/>
      <c r="S156" s="356"/>
    </row>
    <row r="157" spans="2:19">
      <c r="B157" s="356"/>
      <c r="C157" s="388" t="s">
        <v>7702</v>
      </c>
      <c r="D157" s="363" t="s">
        <v>6835</v>
      </c>
      <c r="E157" s="356"/>
      <c r="F157" s="356"/>
      <c r="G157" s="356"/>
      <c r="H157" s="356"/>
      <c r="I157" s="356"/>
      <c r="J157" s="356"/>
      <c r="K157" s="356"/>
      <c r="L157" s="356"/>
      <c r="M157" s="356"/>
      <c r="N157" s="356"/>
      <c r="O157" s="356"/>
      <c r="P157" s="356"/>
      <c r="Q157" s="356"/>
      <c r="R157" s="356"/>
      <c r="S157" s="356"/>
    </row>
    <row r="158" spans="2:19">
      <c r="B158" s="356"/>
      <c r="C158" s="388" t="s">
        <v>7702</v>
      </c>
      <c r="D158" s="363" t="s">
        <v>614</v>
      </c>
      <c r="E158" s="356"/>
      <c r="F158" s="356"/>
      <c r="G158" s="356"/>
      <c r="H158" s="356"/>
      <c r="I158" s="356"/>
      <c r="J158" s="356"/>
      <c r="K158" s="356"/>
      <c r="L158" s="356"/>
      <c r="M158" s="356"/>
      <c r="N158" s="356"/>
      <c r="O158" s="356"/>
      <c r="P158" s="356"/>
      <c r="Q158" s="356"/>
      <c r="R158" s="356"/>
      <c r="S158" s="356"/>
    </row>
    <row r="159" spans="2:19">
      <c r="B159" s="356"/>
      <c r="C159" s="388" t="s">
        <v>7702</v>
      </c>
      <c r="D159" s="363" t="s">
        <v>5639</v>
      </c>
      <c r="E159" s="356"/>
      <c r="F159" s="356"/>
      <c r="G159" s="356"/>
      <c r="H159" s="356"/>
      <c r="I159" s="356"/>
      <c r="J159" s="356"/>
      <c r="K159" s="356"/>
      <c r="L159" s="356"/>
      <c r="M159" s="356"/>
      <c r="N159" s="356"/>
      <c r="O159" s="356"/>
      <c r="P159" s="356"/>
      <c r="Q159" s="356"/>
      <c r="R159" s="356"/>
      <c r="S159" s="356"/>
    </row>
    <row r="160" spans="2:19">
      <c r="B160" s="356"/>
      <c r="C160" s="388" t="s">
        <v>7702</v>
      </c>
      <c r="D160" s="363" t="s">
        <v>1865</v>
      </c>
      <c r="E160" s="356"/>
      <c r="F160" s="356"/>
      <c r="G160" s="356"/>
      <c r="H160" s="356"/>
      <c r="I160" s="356"/>
      <c r="J160" s="356"/>
      <c r="K160" s="356"/>
      <c r="L160" s="356"/>
      <c r="M160" s="356"/>
      <c r="N160" s="356"/>
      <c r="O160" s="356"/>
      <c r="P160" s="356"/>
      <c r="Q160" s="356"/>
      <c r="R160" s="356"/>
      <c r="S160" s="356"/>
    </row>
    <row r="161" spans="2:19">
      <c r="B161" s="356"/>
      <c r="C161" s="388" t="s">
        <v>7702</v>
      </c>
      <c r="D161" s="363" t="s">
        <v>7081</v>
      </c>
      <c r="E161" s="356"/>
      <c r="F161" s="356"/>
      <c r="G161" s="356"/>
      <c r="H161" s="356"/>
      <c r="I161" s="356"/>
      <c r="J161" s="356"/>
      <c r="K161" s="356"/>
      <c r="L161" s="356"/>
      <c r="M161" s="356"/>
      <c r="N161" s="356"/>
      <c r="O161" s="356"/>
      <c r="P161" s="356"/>
      <c r="Q161" s="356"/>
      <c r="R161" s="356"/>
      <c r="S161" s="356"/>
    </row>
    <row r="162" spans="2:19">
      <c r="B162" s="356"/>
      <c r="C162" s="388" t="s">
        <v>7702</v>
      </c>
      <c r="D162" s="363" t="s">
        <v>7082</v>
      </c>
      <c r="E162" s="356"/>
      <c r="F162" s="356"/>
      <c r="G162" s="356"/>
      <c r="H162" s="356"/>
      <c r="I162" s="356"/>
      <c r="J162" s="356"/>
      <c r="K162" s="356"/>
      <c r="L162" s="356"/>
      <c r="M162" s="356"/>
      <c r="N162" s="356"/>
      <c r="O162" s="356"/>
      <c r="P162" s="356"/>
      <c r="Q162" s="356"/>
      <c r="R162" s="356"/>
      <c r="S162" s="356"/>
    </row>
    <row r="163" spans="2:19">
      <c r="B163" s="356"/>
      <c r="C163" s="388" t="s">
        <v>7702</v>
      </c>
      <c r="D163" s="363" t="s">
        <v>7083</v>
      </c>
      <c r="E163" s="356"/>
      <c r="F163" s="356"/>
      <c r="G163" s="356"/>
      <c r="H163" s="356"/>
      <c r="I163" s="356"/>
      <c r="J163" s="356"/>
      <c r="K163" s="356"/>
      <c r="L163" s="356"/>
      <c r="M163" s="356"/>
      <c r="N163" s="356"/>
      <c r="O163" s="356"/>
      <c r="P163" s="356"/>
      <c r="Q163" s="356"/>
      <c r="R163" s="356"/>
      <c r="S163" s="356"/>
    </row>
    <row r="164" spans="2:19">
      <c r="B164" s="356"/>
      <c r="C164" s="388" t="s">
        <v>7702</v>
      </c>
      <c r="D164" s="363" t="s">
        <v>7084</v>
      </c>
      <c r="E164" s="356"/>
      <c r="F164" s="356"/>
      <c r="G164" s="356"/>
      <c r="H164" s="356"/>
      <c r="I164" s="356"/>
      <c r="J164" s="356"/>
      <c r="K164" s="356"/>
      <c r="L164" s="356"/>
      <c r="M164" s="356"/>
      <c r="N164" s="356"/>
      <c r="O164" s="356"/>
      <c r="P164" s="356"/>
      <c r="Q164" s="356"/>
      <c r="R164" s="356"/>
      <c r="S164" s="356"/>
    </row>
    <row r="165" spans="2:19">
      <c r="B165" s="356"/>
      <c r="C165" s="388" t="s">
        <v>7702</v>
      </c>
      <c r="D165" s="363" t="s">
        <v>3551</v>
      </c>
      <c r="E165" s="356"/>
      <c r="F165" s="356"/>
      <c r="G165" s="356"/>
      <c r="H165" s="356"/>
      <c r="I165" s="356"/>
      <c r="J165" s="356"/>
      <c r="K165" s="356"/>
      <c r="L165" s="356"/>
      <c r="M165" s="356"/>
      <c r="N165" s="356"/>
      <c r="O165" s="356"/>
      <c r="P165" s="356"/>
      <c r="Q165" s="356"/>
      <c r="R165" s="356"/>
      <c r="S165" s="356"/>
    </row>
    <row r="166" spans="2:19">
      <c r="B166" s="356"/>
      <c r="C166" s="388" t="s">
        <v>7702</v>
      </c>
      <c r="D166" s="363" t="s">
        <v>4780</v>
      </c>
      <c r="E166" s="356"/>
      <c r="F166" s="356"/>
      <c r="G166" s="356"/>
      <c r="H166" s="356"/>
      <c r="I166" s="356"/>
      <c r="J166" s="356"/>
      <c r="K166" s="356"/>
      <c r="L166" s="356"/>
      <c r="M166" s="356"/>
      <c r="N166" s="356"/>
      <c r="O166" s="356"/>
      <c r="P166" s="356"/>
      <c r="Q166" s="356"/>
      <c r="R166" s="356"/>
      <c r="S166" s="356"/>
    </row>
    <row r="167" spans="2:19">
      <c r="B167" s="356"/>
      <c r="C167" s="388" t="s">
        <v>7702</v>
      </c>
      <c r="D167" s="363" t="s">
        <v>3430</v>
      </c>
      <c r="E167" s="356"/>
      <c r="F167" s="356"/>
      <c r="G167" s="356"/>
      <c r="H167" s="356"/>
      <c r="I167" s="356"/>
      <c r="J167" s="356"/>
      <c r="K167" s="356"/>
      <c r="L167" s="356"/>
      <c r="M167" s="356"/>
      <c r="N167" s="356"/>
      <c r="O167" s="356"/>
      <c r="P167" s="356"/>
      <c r="Q167" s="356"/>
      <c r="R167" s="356"/>
      <c r="S167" s="356"/>
    </row>
    <row r="168" spans="2:19">
      <c r="B168" s="356"/>
      <c r="C168" s="388" t="s">
        <v>7702</v>
      </c>
      <c r="D168" s="363" t="s">
        <v>7085</v>
      </c>
      <c r="E168" s="356"/>
      <c r="F168" s="356"/>
      <c r="G168" s="356"/>
      <c r="H168" s="356"/>
      <c r="I168" s="356"/>
      <c r="J168" s="356"/>
      <c r="K168" s="356"/>
      <c r="L168" s="356"/>
      <c r="M168" s="356"/>
      <c r="N168" s="356"/>
      <c r="O168" s="356"/>
      <c r="P168" s="356"/>
      <c r="Q168" s="356"/>
      <c r="R168" s="356"/>
      <c r="S168" s="356"/>
    </row>
    <row r="169" spans="2:19">
      <c r="B169" s="356"/>
      <c r="C169" s="388" t="s">
        <v>7702</v>
      </c>
      <c r="D169" s="363" t="s">
        <v>598</v>
      </c>
      <c r="E169" s="356"/>
      <c r="F169" s="356"/>
      <c r="G169" s="356"/>
      <c r="H169" s="356"/>
      <c r="I169" s="356"/>
      <c r="J169" s="356"/>
      <c r="K169" s="356"/>
      <c r="L169" s="356"/>
      <c r="M169" s="356"/>
      <c r="N169" s="356"/>
      <c r="O169" s="356"/>
      <c r="P169" s="356"/>
      <c r="Q169" s="356"/>
      <c r="R169" s="356"/>
      <c r="S169" s="356"/>
    </row>
    <row r="170" spans="2:19">
      <c r="B170" s="356"/>
      <c r="C170" s="388" t="s">
        <v>7702</v>
      </c>
      <c r="D170" s="363" t="s">
        <v>7087</v>
      </c>
      <c r="E170" s="356"/>
      <c r="F170" s="356"/>
      <c r="G170" s="356"/>
      <c r="H170" s="356"/>
      <c r="I170" s="356"/>
      <c r="J170" s="356"/>
      <c r="K170" s="356"/>
      <c r="L170" s="356"/>
      <c r="M170" s="356"/>
      <c r="N170" s="356"/>
      <c r="O170" s="356"/>
      <c r="P170" s="356"/>
      <c r="Q170" s="356"/>
      <c r="R170" s="356"/>
      <c r="S170" s="356"/>
    </row>
    <row r="171" spans="2:19">
      <c r="B171" s="356"/>
      <c r="C171" s="388" t="s">
        <v>7702</v>
      </c>
      <c r="D171" s="363" t="s">
        <v>7090</v>
      </c>
      <c r="E171" s="356"/>
      <c r="F171" s="356"/>
      <c r="G171" s="356"/>
      <c r="H171" s="356"/>
      <c r="I171" s="356"/>
      <c r="J171" s="356"/>
      <c r="K171" s="356"/>
      <c r="L171" s="356"/>
      <c r="M171" s="356"/>
      <c r="N171" s="356"/>
      <c r="O171" s="356"/>
      <c r="P171" s="356"/>
      <c r="Q171" s="356"/>
      <c r="R171" s="356"/>
      <c r="S171" s="356"/>
    </row>
    <row r="172" spans="2:19">
      <c r="B172" s="356"/>
      <c r="C172" s="388" t="s">
        <v>7702</v>
      </c>
      <c r="D172" s="363" t="s">
        <v>7091</v>
      </c>
      <c r="E172" s="356"/>
      <c r="F172" s="356"/>
      <c r="G172" s="356"/>
      <c r="H172" s="356"/>
      <c r="I172" s="356"/>
      <c r="J172" s="356"/>
      <c r="K172" s="356"/>
      <c r="L172" s="356"/>
      <c r="M172" s="356"/>
      <c r="N172" s="356"/>
      <c r="O172" s="356"/>
      <c r="P172" s="356"/>
      <c r="Q172" s="356"/>
      <c r="R172" s="356"/>
      <c r="S172" s="356"/>
    </row>
    <row r="173" spans="2:19">
      <c r="B173" s="356"/>
      <c r="C173" s="388" t="s">
        <v>7702</v>
      </c>
      <c r="D173" s="363" t="s">
        <v>2672</v>
      </c>
      <c r="E173" s="356"/>
      <c r="F173" s="356"/>
      <c r="G173" s="356"/>
      <c r="H173" s="356"/>
      <c r="I173" s="356"/>
      <c r="J173" s="356"/>
      <c r="K173" s="356"/>
      <c r="L173" s="356"/>
      <c r="M173" s="356"/>
      <c r="N173" s="356"/>
      <c r="O173" s="356"/>
      <c r="P173" s="356"/>
      <c r="Q173" s="356"/>
      <c r="R173" s="356"/>
      <c r="S173" s="356"/>
    </row>
    <row r="174" spans="2:19">
      <c r="B174" s="356"/>
      <c r="C174" s="388" t="s">
        <v>7702</v>
      </c>
      <c r="D174" s="363" t="s">
        <v>3</v>
      </c>
      <c r="E174" s="356"/>
      <c r="F174" s="356"/>
      <c r="G174" s="356"/>
      <c r="H174" s="356"/>
      <c r="I174" s="356"/>
      <c r="J174" s="356"/>
      <c r="K174" s="356"/>
      <c r="L174" s="356"/>
      <c r="M174" s="356"/>
      <c r="N174" s="356"/>
      <c r="O174" s="356"/>
      <c r="P174" s="356"/>
      <c r="Q174" s="356"/>
      <c r="R174" s="356"/>
      <c r="S174" s="356"/>
    </row>
    <row r="175" spans="2:19">
      <c r="B175" s="356"/>
      <c r="C175" s="388" t="s">
        <v>7702</v>
      </c>
      <c r="D175" s="363" t="s">
        <v>7093</v>
      </c>
      <c r="E175" s="356"/>
      <c r="F175" s="356"/>
      <c r="G175" s="356"/>
      <c r="H175" s="356"/>
      <c r="I175" s="356"/>
      <c r="J175" s="356"/>
      <c r="K175" s="356"/>
      <c r="L175" s="356"/>
      <c r="M175" s="356"/>
      <c r="N175" s="356"/>
      <c r="O175" s="356"/>
      <c r="P175" s="356"/>
      <c r="Q175" s="356"/>
      <c r="R175" s="356"/>
      <c r="S175" s="356"/>
    </row>
    <row r="176" spans="2:19">
      <c r="B176" s="356"/>
      <c r="C176" s="388" t="s">
        <v>7702</v>
      </c>
      <c r="D176" s="363" t="s">
        <v>4095</v>
      </c>
      <c r="E176" s="356"/>
      <c r="F176" s="356"/>
      <c r="G176" s="356"/>
      <c r="H176" s="356"/>
      <c r="I176" s="356"/>
      <c r="J176" s="356"/>
      <c r="K176" s="356"/>
      <c r="L176" s="356"/>
      <c r="M176" s="356"/>
      <c r="N176" s="356"/>
      <c r="O176" s="356"/>
      <c r="P176" s="356"/>
      <c r="Q176" s="356"/>
      <c r="R176" s="356"/>
      <c r="S176" s="356"/>
    </row>
    <row r="177" spans="2:19">
      <c r="B177" s="356"/>
      <c r="C177" s="388" t="s">
        <v>7702</v>
      </c>
      <c r="D177" s="363" t="s">
        <v>1272</v>
      </c>
      <c r="E177" s="356"/>
      <c r="F177" s="356"/>
      <c r="G177" s="356"/>
      <c r="H177" s="356"/>
      <c r="I177" s="356"/>
      <c r="J177" s="356"/>
      <c r="K177" s="356"/>
      <c r="L177" s="356"/>
      <c r="M177" s="356"/>
      <c r="N177" s="356"/>
      <c r="O177" s="356"/>
      <c r="P177" s="356"/>
      <c r="Q177" s="356"/>
      <c r="R177" s="356"/>
      <c r="S177" s="356"/>
    </row>
    <row r="178" spans="2:19">
      <c r="B178" s="356"/>
      <c r="C178" s="388" t="s">
        <v>7702</v>
      </c>
      <c r="D178" s="363" t="s">
        <v>7094</v>
      </c>
      <c r="E178" s="356"/>
      <c r="F178" s="356"/>
      <c r="G178" s="356"/>
      <c r="H178" s="356"/>
      <c r="I178" s="356"/>
      <c r="J178" s="356"/>
      <c r="K178" s="356"/>
      <c r="L178" s="356"/>
      <c r="M178" s="356"/>
      <c r="N178" s="356"/>
      <c r="O178" s="356"/>
      <c r="P178" s="356"/>
      <c r="Q178" s="356"/>
      <c r="R178" s="356"/>
      <c r="S178" s="356"/>
    </row>
    <row r="179" spans="2:19">
      <c r="B179" s="356"/>
      <c r="C179" s="388" t="s">
        <v>7702</v>
      </c>
      <c r="D179" s="363" t="s">
        <v>5394</v>
      </c>
      <c r="E179" s="356"/>
      <c r="F179" s="356"/>
      <c r="G179" s="356"/>
      <c r="H179" s="356"/>
      <c r="I179" s="356"/>
      <c r="J179" s="356"/>
      <c r="K179" s="356"/>
      <c r="L179" s="356"/>
      <c r="M179" s="356"/>
      <c r="N179" s="356"/>
      <c r="O179" s="356"/>
      <c r="P179" s="356"/>
      <c r="Q179" s="356"/>
      <c r="R179" s="356"/>
      <c r="S179" s="356"/>
    </row>
    <row r="180" spans="2:19">
      <c r="B180" s="356"/>
      <c r="C180" s="388" t="s">
        <v>7702</v>
      </c>
      <c r="D180" s="363" t="s">
        <v>7095</v>
      </c>
      <c r="E180" s="356"/>
      <c r="F180" s="356"/>
      <c r="G180" s="356"/>
      <c r="H180" s="356"/>
      <c r="I180" s="356"/>
      <c r="J180" s="356"/>
      <c r="K180" s="356"/>
      <c r="L180" s="356"/>
      <c r="M180" s="356"/>
      <c r="N180" s="356"/>
      <c r="O180" s="356"/>
      <c r="P180" s="356"/>
      <c r="Q180" s="356"/>
      <c r="R180" s="356"/>
      <c r="S180" s="356"/>
    </row>
    <row r="181" spans="2:19">
      <c r="B181" s="356"/>
      <c r="C181" s="388" t="s">
        <v>7702</v>
      </c>
      <c r="D181" s="363" t="s">
        <v>6198</v>
      </c>
      <c r="E181" s="356"/>
      <c r="F181" s="356"/>
      <c r="G181" s="356"/>
      <c r="H181" s="356"/>
      <c r="I181" s="356"/>
      <c r="J181" s="356"/>
      <c r="K181" s="356"/>
      <c r="L181" s="356"/>
      <c r="M181" s="356"/>
      <c r="N181" s="356"/>
      <c r="O181" s="356"/>
      <c r="P181" s="356"/>
      <c r="Q181" s="356"/>
      <c r="R181" s="356"/>
      <c r="S181" s="356"/>
    </row>
    <row r="182" spans="2:19">
      <c r="B182" s="356"/>
      <c r="C182" s="388" t="s">
        <v>7702</v>
      </c>
      <c r="D182" s="363" t="s">
        <v>160</v>
      </c>
      <c r="E182" s="356"/>
      <c r="F182" s="356"/>
      <c r="G182" s="356"/>
      <c r="H182" s="356"/>
      <c r="I182" s="356"/>
      <c r="J182" s="356"/>
      <c r="K182" s="356"/>
      <c r="L182" s="356"/>
      <c r="M182" s="356"/>
      <c r="N182" s="356"/>
      <c r="O182" s="356"/>
      <c r="P182" s="356"/>
      <c r="Q182" s="356"/>
      <c r="R182" s="356"/>
      <c r="S182" s="356"/>
    </row>
    <row r="183" spans="2:19">
      <c r="B183" s="356"/>
      <c r="C183" s="388" t="s">
        <v>7702</v>
      </c>
      <c r="D183" s="363" t="s">
        <v>1637</v>
      </c>
      <c r="E183" s="356"/>
      <c r="F183" s="356"/>
      <c r="G183" s="356"/>
      <c r="H183" s="356"/>
      <c r="I183" s="356"/>
      <c r="J183" s="356"/>
      <c r="K183" s="356"/>
      <c r="L183" s="356"/>
      <c r="M183" s="356"/>
      <c r="N183" s="356"/>
      <c r="O183" s="356"/>
      <c r="P183" s="356"/>
      <c r="Q183" s="356"/>
      <c r="R183" s="356"/>
      <c r="S183" s="356"/>
    </row>
    <row r="184" spans="2:19">
      <c r="B184" s="356"/>
      <c r="C184" s="388" t="s">
        <v>7702</v>
      </c>
      <c r="D184" s="363" t="s">
        <v>7096</v>
      </c>
      <c r="E184" s="356"/>
      <c r="F184" s="356"/>
      <c r="G184" s="356"/>
      <c r="H184" s="356"/>
      <c r="I184" s="356"/>
      <c r="J184" s="356"/>
      <c r="K184" s="356"/>
      <c r="L184" s="356"/>
      <c r="M184" s="356"/>
      <c r="N184" s="356"/>
      <c r="O184" s="356"/>
      <c r="P184" s="356"/>
      <c r="Q184" s="356"/>
      <c r="R184" s="356"/>
      <c r="S184" s="356"/>
    </row>
    <row r="185" spans="2:19">
      <c r="B185" s="356"/>
      <c r="C185" s="388" t="s">
        <v>7702</v>
      </c>
      <c r="D185" s="363" t="s">
        <v>7097</v>
      </c>
      <c r="E185" s="356"/>
      <c r="F185" s="356"/>
      <c r="G185" s="356"/>
      <c r="H185" s="356"/>
      <c r="I185" s="356"/>
      <c r="J185" s="356"/>
      <c r="K185" s="356"/>
      <c r="L185" s="356"/>
      <c r="M185" s="356"/>
      <c r="N185" s="356"/>
      <c r="O185" s="356"/>
      <c r="P185" s="356"/>
      <c r="Q185" s="356"/>
      <c r="R185" s="356"/>
      <c r="S185" s="356"/>
    </row>
    <row r="186" spans="2:19">
      <c r="B186" s="356"/>
      <c r="C186" s="388" t="s">
        <v>7702</v>
      </c>
      <c r="D186" s="363" t="s">
        <v>1627</v>
      </c>
      <c r="E186" s="356"/>
      <c r="F186" s="356"/>
      <c r="G186" s="356"/>
      <c r="H186" s="356"/>
      <c r="I186" s="356"/>
      <c r="J186" s="356"/>
      <c r="K186" s="356"/>
      <c r="L186" s="356"/>
      <c r="M186" s="356"/>
      <c r="N186" s="356"/>
      <c r="O186" s="356"/>
      <c r="P186" s="356"/>
      <c r="Q186" s="356"/>
      <c r="R186" s="356"/>
      <c r="S186" s="356"/>
    </row>
    <row r="187" spans="2:19">
      <c r="B187" s="356"/>
      <c r="C187" s="388" t="s">
        <v>7702</v>
      </c>
      <c r="D187" s="363" t="s">
        <v>7098</v>
      </c>
      <c r="E187" s="356"/>
      <c r="F187" s="356"/>
      <c r="G187" s="356"/>
      <c r="H187" s="356"/>
      <c r="I187" s="356"/>
      <c r="J187" s="356"/>
      <c r="K187" s="356"/>
      <c r="L187" s="356"/>
      <c r="M187" s="356"/>
      <c r="N187" s="356"/>
      <c r="O187" s="356"/>
      <c r="P187" s="356"/>
      <c r="Q187" s="356"/>
      <c r="R187" s="356"/>
      <c r="S187" s="356"/>
    </row>
    <row r="188" spans="2:19">
      <c r="B188" s="356"/>
      <c r="C188" s="388" t="s">
        <v>7702</v>
      </c>
      <c r="D188" s="363" t="s">
        <v>5215</v>
      </c>
      <c r="E188" s="356"/>
      <c r="F188" s="356"/>
      <c r="G188" s="356"/>
      <c r="H188" s="356"/>
      <c r="I188" s="356"/>
      <c r="J188" s="356"/>
      <c r="K188" s="356"/>
      <c r="L188" s="356"/>
      <c r="M188" s="356"/>
      <c r="N188" s="356"/>
      <c r="O188" s="356"/>
      <c r="P188" s="356"/>
      <c r="Q188" s="356"/>
      <c r="R188" s="356"/>
      <c r="S188" s="356"/>
    </row>
    <row r="189" spans="2:19">
      <c r="B189" s="356"/>
      <c r="C189" s="388" t="s">
        <v>7702</v>
      </c>
      <c r="D189" s="363" t="s">
        <v>987</v>
      </c>
      <c r="E189" s="356"/>
      <c r="F189" s="356"/>
      <c r="G189" s="356"/>
      <c r="H189" s="356"/>
      <c r="I189" s="356"/>
      <c r="J189" s="356"/>
      <c r="K189" s="356"/>
      <c r="L189" s="356"/>
      <c r="M189" s="356"/>
      <c r="N189" s="356"/>
      <c r="O189" s="356"/>
      <c r="P189" s="356"/>
      <c r="Q189" s="356"/>
      <c r="R189" s="356"/>
      <c r="S189" s="356"/>
    </row>
    <row r="190" spans="2:19">
      <c r="B190" s="356"/>
      <c r="C190" s="388" t="s">
        <v>7702</v>
      </c>
      <c r="D190" s="363" t="s">
        <v>7100</v>
      </c>
      <c r="E190" s="356"/>
      <c r="F190" s="356"/>
      <c r="G190" s="356"/>
      <c r="H190" s="356"/>
      <c r="I190" s="356"/>
      <c r="J190" s="356"/>
      <c r="K190" s="356"/>
      <c r="L190" s="356"/>
      <c r="M190" s="356"/>
      <c r="N190" s="356"/>
      <c r="O190" s="356"/>
      <c r="P190" s="356"/>
      <c r="Q190" s="356"/>
      <c r="R190" s="356"/>
      <c r="S190" s="356"/>
    </row>
    <row r="191" spans="2:19">
      <c r="B191" s="356"/>
      <c r="C191" s="388" t="s">
        <v>7702</v>
      </c>
      <c r="D191" s="363" t="s">
        <v>4812</v>
      </c>
      <c r="E191" s="356"/>
      <c r="F191" s="356"/>
      <c r="G191" s="356"/>
      <c r="H191" s="356"/>
      <c r="I191" s="356"/>
      <c r="J191" s="356"/>
      <c r="K191" s="356"/>
      <c r="L191" s="356"/>
      <c r="M191" s="356"/>
      <c r="N191" s="356"/>
      <c r="O191" s="356"/>
      <c r="P191" s="356"/>
      <c r="Q191" s="356"/>
      <c r="R191" s="356"/>
      <c r="S191" s="356"/>
    </row>
    <row r="192" spans="2:19">
      <c r="B192" s="356"/>
      <c r="C192" s="388" t="s">
        <v>7702</v>
      </c>
      <c r="D192" s="363" t="s">
        <v>501</v>
      </c>
      <c r="E192" s="356"/>
      <c r="F192" s="356"/>
      <c r="G192" s="356"/>
      <c r="H192" s="356"/>
      <c r="I192" s="356"/>
      <c r="J192" s="356"/>
      <c r="K192" s="356"/>
      <c r="L192" s="356"/>
      <c r="M192" s="356"/>
      <c r="N192" s="356"/>
      <c r="O192" s="356"/>
      <c r="P192" s="356"/>
      <c r="Q192" s="356"/>
      <c r="R192" s="356"/>
      <c r="S192" s="356"/>
    </row>
    <row r="193" spans="2:19">
      <c r="B193" s="356"/>
      <c r="C193" s="388" t="s">
        <v>7702</v>
      </c>
      <c r="D193" s="363" t="s">
        <v>7101</v>
      </c>
      <c r="E193" s="356"/>
      <c r="F193" s="356"/>
      <c r="G193" s="356"/>
      <c r="H193" s="356"/>
      <c r="I193" s="356"/>
      <c r="J193" s="356"/>
      <c r="K193" s="356"/>
      <c r="L193" s="356"/>
      <c r="M193" s="356"/>
      <c r="N193" s="356"/>
      <c r="O193" s="356"/>
      <c r="P193" s="356"/>
      <c r="Q193" s="356"/>
      <c r="R193" s="356"/>
      <c r="S193" s="356"/>
    </row>
    <row r="194" spans="2:19">
      <c r="B194" s="356"/>
      <c r="C194" s="388" t="s">
        <v>7702</v>
      </c>
      <c r="D194" s="363" t="s">
        <v>2982</v>
      </c>
      <c r="E194" s="356"/>
      <c r="F194" s="356"/>
      <c r="G194" s="356"/>
      <c r="H194" s="356"/>
      <c r="I194" s="356"/>
      <c r="J194" s="356"/>
      <c r="K194" s="356"/>
      <c r="L194" s="356"/>
      <c r="M194" s="356"/>
      <c r="N194" s="356"/>
      <c r="O194" s="356"/>
      <c r="P194" s="356"/>
      <c r="Q194" s="356"/>
      <c r="R194" s="356"/>
      <c r="S194" s="356"/>
    </row>
    <row r="195" spans="2:19">
      <c r="B195" s="356"/>
      <c r="C195" s="388" t="s">
        <v>7702</v>
      </c>
      <c r="D195" s="363" t="s">
        <v>7102</v>
      </c>
      <c r="E195" s="356"/>
      <c r="F195" s="356"/>
      <c r="G195" s="356"/>
      <c r="H195" s="356"/>
      <c r="I195" s="356"/>
      <c r="J195" s="356"/>
      <c r="K195" s="356"/>
      <c r="L195" s="356"/>
      <c r="M195" s="356"/>
      <c r="N195" s="356"/>
      <c r="O195" s="356"/>
      <c r="P195" s="356"/>
      <c r="Q195" s="356"/>
      <c r="R195" s="356"/>
      <c r="S195" s="356"/>
    </row>
    <row r="196" spans="2:19">
      <c r="B196" s="356"/>
      <c r="C196" s="388" t="s">
        <v>7702</v>
      </c>
      <c r="D196" s="363" t="s">
        <v>6288</v>
      </c>
      <c r="E196" s="356"/>
      <c r="F196" s="356"/>
      <c r="G196" s="356"/>
      <c r="H196" s="356"/>
      <c r="I196" s="356"/>
      <c r="J196" s="356"/>
      <c r="K196" s="356"/>
      <c r="L196" s="356"/>
      <c r="M196" s="356"/>
      <c r="N196" s="356"/>
      <c r="O196" s="356"/>
      <c r="P196" s="356"/>
      <c r="Q196" s="356"/>
      <c r="R196" s="356"/>
      <c r="S196" s="356"/>
    </row>
    <row r="197" spans="2:19">
      <c r="B197" s="356"/>
      <c r="C197" s="388" t="s">
        <v>7702</v>
      </c>
      <c r="D197" s="363" t="s">
        <v>387</v>
      </c>
      <c r="E197" s="356"/>
      <c r="F197" s="356"/>
      <c r="G197" s="356"/>
      <c r="H197" s="356"/>
      <c r="I197" s="356"/>
      <c r="J197" s="356"/>
      <c r="K197" s="356"/>
      <c r="L197" s="356"/>
      <c r="M197" s="356"/>
      <c r="N197" s="356"/>
      <c r="O197" s="356"/>
      <c r="P197" s="356"/>
      <c r="Q197" s="356"/>
      <c r="R197" s="356"/>
      <c r="S197" s="356"/>
    </row>
    <row r="198" spans="2:19">
      <c r="B198" s="356"/>
      <c r="C198" s="388" t="s">
        <v>7702</v>
      </c>
      <c r="D198" s="363" t="s">
        <v>4232</v>
      </c>
      <c r="E198" s="356"/>
      <c r="F198" s="356"/>
      <c r="G198" s="356"/>
      <c r="H198" s="356"/>
      <c r="I198" s="356"/>
      <c r="J198" s="356"/>
      <c r="K198" s="356"/>
      <c r="L198" s="356"/>
      <c r="M198" s="356"/>
      <c r="N198" s="356"/>
      <c r="O198" s="356"/>
      <c r="P198" s="356"/>
      <c r="Q198" s="356"/>
      <c r="R198" s="356"/>
      <c r="S198" s="356"/>
    </row>
    <row r="199" spans="2:19">
      <c r="B199" s="356"/>
      <c r="C199" s="388" t="s">
        <v>7702</v>
      </c>
      <c r="D199" s="363" t="s">
        <v>7103</v>
      </c>
      <c r="E199" s="356"/>
      <c r="F199" s="356"/>
      <c r="G199" s="356"/>
      <c r="H199" s="356"/>
      <c r="I199" s="356"/>
      <c r="J199" s="356"/>
      <c r="K199" s="356"/>
      <c r="L199" s="356"/>
      <c r="M199" s="356"/>
      <c r="N199" s="356"/>
      <c r="O199" s="356"/>
      <c r="P199" s="356"/>
      <c r="Q199" s="356"/>
      <c r="R199" s="356"/>
      <c r="S199" s="356"/>
    </row>
    <row r="200" spans="2:19">
      <c r="B200" s="356"/>
      <c r="C200" s="388" t="s">
        <v>7702</v>
      </c>
      <c r="D200" s="363" t="s">
        <v>7104</v>
      </c>
      <c r="E200" s="356"/>
      <c r="F200" s="356"/>
      <c r="G200" s="356"/>
      <c r="H200" s="356"/>
      <c r="I200" s="356"/>
      <c r="J200" s="356"/>
      <c r="K200" s="356"/>
      <c r="L200" s="356"/>
      <c r="M200" s="356"/>
      <c r="N200" s="356"/>
      <c r="O200" s="356"/>
      <c r="P200" s="356"/>
      <c r="Q200" s="356"/>
      <c r="R200" s="356"/>
      <c r="S200" s="356"/>
    </row>
    <row r="201" spans="2:19">
      <c r="B201" s="356"/>
      <c r="C201" s="388" t="s">
        <v>7702</v>
      </c>
      <c r="D201" s="363" t="s">
        <v>7105</v>
      </c>
      <c r="E201" s="356"/>
      <c r="F201" s="356"/>
      <c r="G201" s="356"/>
      <c r="H201" s="356"/>
      <c r="I201" s="356"/>
      <c r="J201" s="356"/>
      <c r="K201" s="356"/>
      <c r="L201" s="356"/>
      <c r="M201" s="356"/>
      <c r="N201" s="356"/>
      <c r="O201" s="356"/>
      <c r="P201" s="356"/>
      <c r="Q201" s="356"/>
      <c r="R201" s="356"/>
      <c r="S201" s="356"/>
    </row>
    <row r="202" spans="2:19">
      <c r="B202" s="356"/>
      <c r="C202" s="388" t="s">
        <v>7702</v>
      </c>
      <c r="D202" s="363" t="s">
        <v>6069</v>
      </c>
      <c r="E202" s="356"/>
      <c r="F202" s="356"/>
      <c r="G202" s="356"/>
      <c r="H202" s="356"/>
      <c r="I202" s="356"/>
      <c r="J202" s="356"/>
      <c r="K202" s="356"/>
      <c r="L202" s="356"/>
      <c r="M202" s="356"/>
      <c r="N202" s="356"/>
      <c r="O202" s="356"/>
      <c r="P202" s="356"/>
      <c r="Q202" s="356"/>
      <c r="R202" s="356"/>
      <c r="S202" s="356"/>
    </row>
    <row r="203" spans="2:19">
      <c r="B203" s="356"/>
      <c r="C203" s="388" t="s">
        <v>7702</v>
      </c>
      <c r="D203" s="363" t="s">
        <v>2491</v>
      </c>
      <c r="E203" s="356"/>
      <c r="F203" s="356"/>
      <c r="G203" s="356"/>
      <c r="H203" s="356"/>
      <c r="I203" s="356"/>
      <c r="J203" s="356"/>
      <c r="K203" s="356"/>
      <c r="L203" s="356"/>
      <c r="M203" s="356"/>
      <c r="N203" s="356"/>
      <c r="O203" s="356"/>
      <c r="P203" s="356"/>
      <c r="Q203" s="356"/>
      <c r="R203" s="356"/>
      <c r="S203" s="356"/>
    </row>
    <row r="204" spans="2:19">
      <c r="B204" s="356"/>
      <c r="C204" s="388" t="s">
        <v>7702</v>
      </c>
      <c r="D204" s="363" t="s">
        <v>7106</v>
      </c>
      <c r="E204" s="356"/>
      <c r="F204" s="356"/>
      <c r="G204" s="356"/>
      <c r="H204" s="356"/>
      <c r="I204" s="356"/>
      <c r="J204" s="356"/>
      <c r="K204" s="356"/>
      <c r="L204" s="356"/>
      <c r="M204" s="356"/>
      <c r="N204" s="356"/>
      <c r="O204" s="356"/>
      <c r="P204" s="356"/>
      <c r="Q204" s="356"/>
      <c r="R204" s="356"/>
      <c r="S204" s="356"/>
    </row>
  </sheetData>
  <phoneticPr fontId="22"/>
  <pageMargins left="0.7" right="0.7" top="0.75" bottom="0.75" header="0.3" footer="0.3"/>
  <pageSetup paperSize="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3"/>
  <dimension ref="B1:G101"/>
  <sheetViews>
    <sheetView showGridLines="0" workbookViewId="0">
      <pane ySplit="4" topLeftCell="A5" activePane="bottomLeft" state="frozen"/>
      <selection pane="bottomLeft"/>
    </sheetView>
  </sheetViews>
  <sheetFormatPr defaultColWidth="3.54296875" defaultRowHeight="15"/>
  <cols>
    <col min="1" max="1" width="3.54296875" style="368"/>
    <col min="2" max="2" width="44.08984375" style="368" customWidth="1"/>
    <col min="3" max="4" width="3.08984375" style="368" hidden="1" customWidth="1"/>
    <col min="5" max="5" width="6.453125" style="368" bestFit="1" customWidth="1"/>
    <col min="6" max="6" width="3.08984375" style="368" bestFit="1" customWidth="1"/>
    <col min="7" max="7" width="3.36328125" style="368" bestFit="1" customWidth="1"/>
    <col min="8" max="16384" width="3.54296875" style="368"/>
  </cols>
  <sheetData>
    <row r="1" spans="2:7">
      <c r="B1" s="369" t="s">
        <v>4152</v>
      </c>
      <c r="C1" s="371"/>
      <c r="D1" s="371"/>
    </row>
    <row r="2" spans="2:7">
      <c r="B2" s="370" t="s">
        <v>5220</v>
      </c>
      <c r="C2" s="371"/>
      <c r="D2" s="371"/>
    </row>
    <row r="4" spans="2:7" ht="316.2">
      <c r="B4" s="374" t="s">
        <v>1927</v>
      </c>
      <c r="C4" s="372" t="s">
        <v>4822</v>
      </c>
      <c r="D4" s="372" t="s">
        <v>2992</v>
      </c>
      <c r="E4" s="374" t="s">
        <v>164</v>
      </c>
      <c r="F4" s="374" t="s">
        <v>6470</v>
      </c>
      <c r="G4" s="375" t="s">
        <v>1938</v>
      </c>
    </row>
    <row r="5" spans="2:7">
      <c r="B5" s="356" t="s">
        <v>6838</v>
      </c>
      <c r="C5" s="356"/>
      <c r="D5" s="356" t="s">
        <v>7702</v>
      </c>
      <c r="E5" s="356" t="s">
        <v>1664</v>
      </c>
      <c r="F5" s="356"/>
      <c r="G5" s="356"/>
    </row>
    <row r="6" spans="2:7">
      <c r="B6" s="356" t="s">
        <v>6828</v>
      </c>
      <c r="C6" s="356"/>
      <c r="D6" s="356" t="s">
        <v>7702</v>
      </c>
      <c r="E6" s="356" t="s">
        <v>743</v>
      </c>
      <c r="F6" s="356"/>
      <c r="G6" s="356"/>
    </row>
    <row r="7" spans="2:7">
      <c r="B7" s="356" t="s">
        <v>951</v>
      </c>
      <c r="C7" s="356"/>
      <c r="D7" s="356" t="s">
        <v>7702</v>
      </c>
      <c r="E7" s="356" t="s">
        <v>1673</v>
      </c>
      <c r="F7" s="356"/>
      <c r="G7" s="356"/>
    </row>
    <row r="8" spans="2:7">
      <c r="B8" s="356" t="s">
        <v>7491</v>
      </c>
      <c r="C8" s="356"/>
      <c r="D8" s="356" t="s">
        <v>7702</v>
      </c>
      <c r="E8" s="356" t="s">
        <v>1116</v>
      </c>
      <c r="F8" s="356"/>
      <c r="G8" s="356"/>
    </row>
    <row r="9" spans="2:7">
      <c r="B9" s="356" t="s">
        <v>699</v>
      </c>
      <c r="C9" s="356"/>
      <c r="D9" s="356" t="s">
        <v>7702</v>
      </c>
      <c r="E9" s="356" t="s">
        <v>1686</v>
      </c>
      <c r="F9" s="356"/>
      <c r="G9" s="356"/>
    </row>
    <row r="10" spans="2:7">
      <c r="B10" s="356" t="s">
        <v>6834</v>
      </c>
      <c r="C10" s="356"/>
      <c r="D10" s="356" t="s">
        <v>7702</v>
      </c>
      <c r="E10" s="356" t="s">
        <v>1691</v>
      </c>
      <c r="F10" s="356"/>
      <c r="G10" s="356"/>
    </row>
    <row r="11" spans="2:7">
      <c r="B11" s="356" t="s">
        <v>7492</v>
      </c>
      <c r="C11" s="356"/>
      <c r="D11" s="356" t="s">
        <v>7702</v>
      </c>
      <c r="E11" s="356" t="s">
        <v>190</v>
      </c>
      <c r="F11" s="356"/>
      <c r="G11" s="356"/>
    </row>
    <row r="12" spans="2:7">
      <c r="B12" s="356" t="s">
        <v>7493</v>
      </c>
      <c r="C12" s="356"/>
      <c r="D12" s="356" t="s">
        <v>7702</v>
      </c>
      <c r="E12" s="356" t="s">
        <v>1068</v>
      </c>
      <c r="F12" s="356"/>
      <c r="G12" s="356"/>
    </row>
    <row r="13" spans="2:7">
      <c r="B13" s="356" t="s">
        <v>7494</v>
      </c>
      <c r="C13" s="356"/>
      <c r="D13" s="356" t="s">
        <v>7702</v>
      </c>
      <c r="E13" s="356" t="s">
        <v>1702</v>
      </c>
      <c r="F13" s="356"/>
      <c r="G13" s="356"/>
    </row>
    <row r="14" spans="2:7">
      <c r="B14" s="356" t="s">
        <v>7495</v>
      </c>
      <c r="C14" s="356"/>
      <c r="D14" s="356" t="s">
        <v>7702</v>
      </c>
      <c r="E14" s="356" t="s">
        <v>1706</v>
      </c>
      <c r="F14" s="356"/>
      <c r="G14" s="356"/>
    </row>
    <row r="15" spans="2:7">
      <c r="B15" s="356" t="s">
        <v>7498</v>
      </c>
      <c r="C15" s="356"/>
      <c r="D15" s="356" t="s">
        <v>7702</v>
      </c>
      <c r="E15" s="356" t="s">
        <v>328</v>
      </c>
      <c r="F15" s="356"/>
      <c r="G15" s="356"/>
    </row>
    <row r="16" spans="2:7">
      <c r="B16" s="356" t="s">
        <v>7275</v>
      </c>
      <c r="C16" s="356"/>
      <c r="D16" s="356" t="s">
        <v>7702</v>
      </c>
      <c r="E16" s="356" t="s">
        <v>1707</v>
      </c>
      <c r="F16" s="356"/>
      <c r="G16" s="356"/>
    </row>
    <row r="17" spans="2:7">
      <c r="B17" s="356" t="s">
        <v>5027</v>
      </c>
      <c r="C17" s="356"/>
      <c r="D17" s="356" t="s">
        <v>7702</v>
      </c>
      <c r="E17" s="356" t="s">
        <v>1286</v>
      </c>
      <c r="F17" s="356"/>
      <c r="G17" s="356"/>
    </row>
    <row r="18" spans="2:7">
      <c r="B18" s="356" t="s">
        <v>6717</v>
      </c>
      <c r="C18" s="356"/>
      <c r="D18" s="356" t="s">
        <v>7702</v>
      </c>
      <c r="E18" s="356" t="s">
        <v>1629</v>
      </c>
      <c r="F18" s="356"/>
      <c r="G18" s="356"/>
    </row>
    <row r="19" spans="2:7">
      <c r="B19" s="356" t="s">
        <v>7182</v>
      </c>
      <c r="C19" s="356"/>
      <c r="D19" s="356" t="s">
        <v>7702</v>
      </c>
      <c r="E19" s="356" t="s">
        <v>582</v>
      </c>
      <c r="F19" s="356"/>
      <c r="G19" s="356"/>
    </row>
    <row r="20" spans="2:7">
      <c r="B20" s="356" t="s">
        <v>7499</v>
      </c>
      <c r="C20" s="356"/>
      <c r="D20" s="356" t="s">
        <v>7702</v>
      </c>
      <c r="E20" s="356" t="s">
        <v>1715</v>
      </c>
      <c r="F20" s="356"/>
      <c r="G20" s="356"/>
    </row>
    <row r="21" spans="2:7">
      <c r="B21" s="356" t="s">
        <v>7500</v>
      </c>
      <c r="C21" s="356"/>
      <c r="D21" s="356" t="s">
        <v>7702</v>
      </c>
      <c r="E21" s="356" t="s">
        <v>1018</v>
      </c>
      <c r="F21" s="356"/>
      <c r="G21" s="356"/>
    </row>
    <row r="22" spans="2:7">
      <c r="B22" s="356" t="s">
        <v>1142</v>
      </c>
      <c r="C22" s="356"/>
      <c r="D22" s="356" t="s">
        <v>7702</v>
      </c>
      <c r="E22" s="356" t="s">
        <v>1725</v>
      </c>
      <c r="F22" s="356"/>
      <c r="G22" s="356"/>
    </row>
    <row r="23" spans="2:7">
      <c r="B23" s="356" t="s">
        <v>7501</v>
      </c>
      <c r="C23" s="356"/>
      <c r="D23" s="356" t="s">
        <v>7702</v>
      </c>
      <c r="E23" s="356" t="s">
        <v>298</v>
      </c>
      <c r="F23" s="356"/>
      <c r="G23" s="356"/>
    </row>
    <row r="24" spans="2:7">
      <c r="B24" s="356" t="s">
        <v>620</v>
      </c>
      <c r="C24" s="356"/>
      <c r="D24" s="356" t="s">
        <v>7702</v>
      </c>
      <c r="E24" s="356" t="s">
        <v>1722</v>
      </c>
      <c r="F24" s="356"/>
      <c r="G24" s="356"/>
    </row>
    <row r="25" spans="2:7">
      <c r="B25" s="356" t="s">
        <v>7017</v>
      </c>
      <c r="C25" s="356"/>
      <c r="D25" s="356" t="s">
        <v>7702</v>
      </c>
      <c r="E25" s="356" t="s">
        <v>1729</v>
      </c>
      <c r="F25" s="356"/>
      <c r="G25" s="356"/>
    </row>
    <row r="26" spans="2:7">
      <c r="B26" s="356" t="s">
        <v>500</v>
      </c>
      <c r="C26" s="356"/>
      <c r="D26" s="356" t="s">
        <v>7702</v>
      </c>
      <c r="E26" s="356" t="s">
        <v>1732</v>
      </c>
      <c r="F26" s="356"/>
      <c r="G26" s="356"/>
    </row>
    <row r="27" spans="2:7">
      <c r="B27" s="356" t="s">
        <v>7502</v>
      </c>
      <c r="C27" s="356"/>
      <c r="D27" s="356" t="s">
        <v>7702</v>
      </c>
      <c r="E27" s="356" t="s">
        <v>1735</v>
      </c>
      <c r="F27" s="356"/>
      <c r="G27" s="356"/>
    </row>
    <row r="28" spans="2:7">
      <c r="B28" s="356" t="s">
        <v>7503</v>
      </c>
      <c r="C28" s="356"/>
      <c r="D28" s="356" t="s">
        <v>7702</v>
      </c>
      <c r="E28" s="356" t="s">
        <v>828</v>
      </c>
      <c r="F28" s="356"/>
      <c r="G28" s="356"/>
    </row>
    <row r="29" spans="2:7">
      <c r="B29" s="356" t="s">
        <v>5099</v>
      </c>
      <c r="C29" s="356"/>
      <c r="D29" s="356" t="s">
        <v>7702</v>
      </c>
      <c r="E29" s="356" t="s">
        <v>763</v>
      </c>
      <c r="F29" s="356"/>
      <c r="G29" s="356"/>
    </row>
    <row r="30" spans="2:7">
      <c r="B30" s="356" t="s">
        <v>1962</v>
      </c>
      <c r="C30" s="356"/>
      <c r="D30" s="356" t="s">
        <v>7702</v>
      </c>
      <c r="E30" s="356" t="s">
        <v>1743</v>
      </c>
      <c r="F30" s="356"/>
      <c r="G30" s="356"/>
    </row>
    <row r="31" spans="2:7">
      <c r="B31" s="356" t="s">
        <v>3061</v>
      </c>
      <c r="C31" s="356"/>
      <c r="D31" s="356" t="s">
        <v>7702</v>
      </c>
      <c r="E31" s="356" t="s">
        <v>424</v>
      </c>
      <c r="F31" s="356"/>
      <c r="G31" s="356"/>
    </row>
    <row r="32" spans="2:7">
      <c r="B32" s="356" t="s">
        <v>7504</v>
      </c>
      <c r="C32" s="356"/>
      <c r="D32" s="356" t="s">
        <v>7702</v>
      </c>
      <c r="E32" s="356" t="s">
        <v>1071</v>
      </c>
      <c r="F32" s="356"/>
      <c r="G32" s="356"/>
    </row>
    <row r="33" spans="2:7">
      <c r="B33" s="356" t="s">
        <v>7505</v>
      </c>
      <c r="C33" s="356"/>
      <c r="D33" s="356" t="s">
        <v>7702</v>
      </c>
      <c r="E33" s="356" t="s">
        <v>1748</v>
      </c>
      <c r="F33" s="356"/>
      <c r="G33" s="356"/>
    </row>
    <row r="34" spans="2:7">
      <c r="B34" s="356" t="s">
        <v>7370</v>
      </c>
      <c r="C34" s="356"/>
      <c r="D34" s="356" t="s">
        <v>7702</v>
      </c>
      <c r="E34" s="356" t="s">
        <v>1752</v>
      </c>
      <c r="F34" s="356"/>
      <c r="G34" s="356"/>
    </row>
    <row r="35" spans="2:7">
      <c r="B35" s="356" t="s">
        <v>1155</v>
      </c>
      <c r="C35" s="356"/>
      <c r="D35" s="356" t="s">
        <v>7702</v>
      </c>
      <c r="E35" s="356" t="s">
        <v>1762</v>
      </c>
      <c r="F35" s="356"/>
      <c r="G35" s="356"/>
    </row>
    <row r="36" spans="2:7">
      <c r="B36" s="356" t="s">
        <v>7506</v>
      </c>
      <c r="C36" s="356"/>
      <c r="D36" s="356" t="s">
        <v>7702</v>
      </c>
      <c r="E36" s="356" t="s">
        <v>1767</v>
      </c>
      <c r="F36" s="356"/>
      <c r="G36" s="356"/>
    </row>
    <row r="37" spans="2:7">
      <c r="B37" s="356" t="s">
        <v>7507</v>
      </c>
      <c r="C37" s="356"/>
      <c r="D37" s="356" t="s">
        <v>7702</v>
      </c>
      <c r="E37" s="356" t="s">
        <v>1772</v>
      </c>
      <c r="F37" s="356"/>
      <c r="G37" s="356"/>
    </row>
    <row r="38" spans="2:7">
      <c r="B38" s="356" t="s">
        <v>7508</v>
      </c>
      <c r="C38" s="356"/>
      <c r="D38" s="356" t="s">
        <v>7702</v>
      </c>
      <c r="E38" s="356" t="s">
        <v>1773</v>
      </c>
      <c r="F38" s="356"/>
      <c r="G38" s="356"/>
    </row>
    <row r="39" spans="2:7">
      <c r="B39" s="356" t="s">
        <v>7509</v>
      </c>
      <c r="C39" s="356"/>
      <c r="D39" s="356" t="s">
        <v>7702</v>
      </c>
      <c r="E39" s="356" t="s">
        <v>6471</v>
      </c>
      <c r="F39" s="356"/>
      <c r="G39" s="356"/>
    </row>
    <row r="40" spans="2:7">
      <c r="B40" s="356" t="s">
        <v>7510</v>
      </c>
      <c r="C40" s="356"/>
      <c r="D40" s="356" t="s">
        <v>7702</v>
      </c>
      <c r="E40" s="356" t="s">
        <v>6472</v>
      </c>
      <c r="F40" s="356"/>
      <c r="G40" s="356"/>
    </row>
    <row r="41" spans="2:7">
      <c r="B41" s="356" t="s">
        <v>4113</v>
      </c>
      <c r="C41" s="356"/>
      <c r="D41" s="356" t="s">
        <v>7702</v>
      </c>
      <c r="E41" s="356" t="s">
        <v>6474</v>
      </c>
      <c r="F41" s="356"/>
      <c r="G41" s="356"/>
    </row>
    <row r="42" spans="2:7">
      <c r="B42" s="356" t="s">
        <v>3829</v>
      </c>
      <c r="C42" s="356"/>
      <c r="D42" s="356" t="s">
        <v>7702</v>
      </c>
      <c r="E42" s="356" t="s">
        <v>6475</v>
      </c>
      <c r="F42" s="356"/>
      <c r="G42" s="356"/>
    </row>
    <row r="43" spans="2:7">
      <c r="B43" s="356" t="s">
        <v>7511</v>
      </c>
      <c r="C43" s="356"/>
      <c r="D43" s="356" t="s">
        <v>7702</v>
      </c>
      <c r="E43" s="356" t="s">
        <v>1103</v>
      </c>
      <c r="F43" s="356"/>
      <c r="G43" s="356"/>
    </row>
    <row r="44" spans="2:7">
      <c r="B44" s="356" t="s">
        <v>7512</v>
      </c>
      <c r="C44" s="356"/>
      <c r="D44" s="356" t="s">
        <v>7702</v>
      </c>
      <c r="E44" s="356" t="s">
        <v>6476</v>
      </c>
      <c r="F44" s="356"/>
      <c r="G44" s="356"/>
    </row>
    <row r="45" spans="2:7">
      <c r="B45" s="356" t="s">
        <v>4054</v>
      </c>
      <c r="C45" s="356"/>
      <c r="D45" s="356" t="s">
        <v>7702</v>
      </c>
      <c r="E45" s="356" t="s">
        <v>6477</v>
      </c>
      <c r="F45" s="356"/>
      <c r="G45" s="356"/>
    </row>
    <row r="46" spans="2:7">
      <c r="B46" s="356" t="s">
        <v>7513</v>
      </c>
      <c r="C46" s="356"/>
      <c r="D46" s="356" t="s">
        <v>7702</v>
      </c>
      <c r="E46" s="356" t="s">
        <v>2680</v>
      </c>
      <c r="F46" s="356"/>
      <c r="G46" s="356"/>
    </row>
    <row r="47" spans="2:7">
      <c r="B47" s="356" t="s">
        <v>7514</v>
      </c>
      <c r="C47" s="356"/>
      <c r="D47" s="356" t="s">
        <v>7702</v>
      </c>
      <c r="E47" s="356" t="s">
        <v>6478</v>
      </c>
      <c r="F47" s="356"/>
      <c r="G47" s="356"/>
    </row>
    <row r="48" spans="2:7">
      <c r="B48" s="356" t="s">
        <v>7515</v>
      </c>
      <c r="C48" s="356"/>
      <c r="D48" s="356" t="s">
        <v>7702</v>
      </c>
      <c r="E48" s="356" t="s">
        <v>6479</v>
      </c>
      <c r="F48" s="356"/>
      <c r="G48" s="356"/>
    </row>
    <row r="49" spans="2:7">
      <c r="B49" s="356" t="s">
        <v>5898</v>
      </c>
      <c r="C49" s="356"/>
      <c r="D49" s="356" t="s">
        <v>7702</v>
      </c>
      <c r="E49" s="356" t="s">
        <v>6480</v>
      </c>
      <c r="F49" s="356"/>
      <c r="G49" s="356"/>
    </row>
    <row r="50" spans="2:7">
      <c r="B50" s="356" t="s">
        <v>7116</v>
      </c>
      <c r="C50" s="356"/>
      <c r="D50" s="356" t="s">
        <v>7702</v>
      </c>
      <c r="E50" s="356" t="s">
        <v>1490</v>
      </c>
      <c r="F50" s="356"/>
      <c r="G50" s="356"/>
    </row>
    <row r="51" spans="2:7">
      <c r="B51" s="356" t="s">
        <v>6779</v>
      </c>
      <c r="C51" s="356"/>
      <c r="D51" s="356" t="s">
        <v>7702</v>
      </c>
      <c r="E51" s="356" t="s">
        <v>6481</v>
      </c>
      <c r="F51" s="356"/>
      <c r="G51" s="356"/>
    </row>
    <row r="52" spans="2:7">
      <c r="B52" s="356" t="s">
        <v>647</v>
      </c>
      <c r="C52" s="356"/>
      <c r="D52" s="356" t="s">
        <v>7702</v>
      </c>
      <c r="E52" s="356" t="s">
        <v>4559</v>
      </c>
      <c r="F52" s="356"/>
      <c r="G52" s="356"/>
    </row>
    <row r="53" spans="2:7">
      <c r="B53" s="356" t="s">
        <v>5732</v>
      </c>
      <c r="C53" s="356"/>
      <c r="D53" s="356" t="s">
        <v>7702</v>
      </c>
      <c r="E53" s="356" t="s">
        <v>508</v>
      </c>
      <c r="F53" s="356"/>
      <c r="G53" s="356"/>
    </row>
    <row r="54" spans="2:7">
      <c r="B54" s="356" t="s">
        <v>3963</v>
      </c>
      <c r="C54" s="356"/>
      <c r="D54" s="356" t="s">
        <v>7702</v>
      </c>
      <c r="E54" s="356" t="s">
        <v>6482</v>
      </c>
      <c r="F54" s="356"/>
      <c r="G54" s="356"/>
    </row>
    <row r="55" spans="2:7">
      <c r="B55" s="356" t="s">
        <v>7516</v>
      </c>
      <c r="C55" s="356"/>
      <c r="D55" s="356" t="s">
        <v>7702</v>
      </c>
      <c r="E55" s="356" t="s">
        <v>6399</v>
      </c>
      <c r="F55" s="356"/>
      <c r="G55" s="356"/>
    </row>
    <row r="56" spans="2:7">
      <c r="B56" s="356" t="s">
        <v>584</v>
      </c>
      <c r="C56" s="356"/>
      <c r="D56" s="356" t="s">
        <v>7702</v>
      </c>
      <c r="E56" s="356" t="s">
        <v>4851</v>
      </c>
      <c r="F56" s="356"/>
      <c r="G56" s="356"/>
    </row>
    <row r="57" spans="2:7">
      <c r="B57" s="356" t="s">
        <v>7517</v>
      </c>
      <c r="C57" s="356"/>
      <c r="D57" s="356" t="s">
        <v>7702</v>
      </c>
      <c r="E57" s="356" t="s">
        <v>6483</v>
      </c>
      <c r="F57" s="356"/>
      <c r="G57" s="356"/>
    </row>
    <row r="58" spans="2:7">
      <c r="B58" s="356" t="s">
        <v>969</v>
      </c>
      <c r="C58" s="356"/>
      <c r="D58" s="356" t="s">
        <v>7702</v>
      </c>
      <c r="E58" s="356" t="s">
        <v>6484</v>
      </c>
      <c r="F58" s="356"/>
      <c r="G58" s="356"/>
    </row>
    <row r="59" spans="2:7">
      <c r="B59" s="356" t="s">
        <v>7518</v>
      </c>
      <c r="C59" s="356"/>
      <c r="D59" s="356" t="s">
        <v>7702</v>
      </c>
      <c r="E59" s="356" t="s">
        <v>1798</v>
      </c>
      <c r="F59" s="356"/>
      <c r="G59" s="356"/>
    </row>
    <row r="60" spans="2:7">
      <c r="B60" s="356" t="s">
        <v>4367</v>
      </c>
      <c r="C60" s="356"/>
      <c r="D60" s="356" t="s">
        <v>7702</v>
      </c>
      <c r="E60" s="356" t="s">
        <v>4101</v>
      </c>
      <c r="F60" s="356"/>
      <c r="G60" s="356"/>
    </row>
    <row r="61" spans="2:7">
      <c r="B61" s="356" t="s">
        <v>7519</v>
      </c>
      <c r="C61" s="356"/>
      <c r="D61" s="356" t="s">
        <v>7702</v>
      </c>
      <c r="E61" s="356" t="s">
        <v>6485</v>
      </c>
      <c r="F61" s="356"/>
      <c r="G61" s="356"/>
    </row>
    <row r="62" spans="2:7">
      <c r="B62" s="356" t="s">
        <v>266</v>
      </c>
      <c r="C62" s="356"/>
      <c r="D62" s="356" t="s">
        <v>7702</v>
      </c>
      <c r="E62" s="356" t="s">
        <v>6486</v>
      </c>
      <c r="F62" s="356"/>
      <c r="G62" s="356"/>
    </row>
    <row r="63" spans="2:7">
      <c r="B63" s="356" t="s">
        <v>7520</v>
      </c>
      <c r="C63" s="356"/>
      <c r="D63" s="356" t="s">
        <v>7702</v>
      </c>
      <c r="E63" s="356" t="s">
        <v>6487</v>
      </c>
      <c r="F63" s="356"/>
      <c r="G63" s="356"/>
    </row>
    <row r="64" spans="2:7">
      <c r="B64" s="356" t="s">
        <v>411</v>
      </c>
      <c r="C64" s="356"/>
      <c r="D64" s="356" t="s">
        <v>7702</v>
      </c>
      <c r="E64" s="356" t="s">
        <v>4190</v>
      </c>
      <c r="F64" s="356"/>
      <c r="G64" s="356"/>
    </row>
    <row r="65" spans="2:7">
      <c r="B65" s="356" t="s">
        <v>5978</v>
      </c>
      <c r="C65" s="356"/>
      <c r="D65" s="356" t="s">
        <v>7702</v>
      </c>
      <c r="E65" s="356" t="s">
        <v>1783</v>
      </c>
      <c r="F65" s="356"/>
      <c r="G65" s="356"/>
    </row>
    <row r="66" spans="2:7">
      <c r="B66" s="356" t="s">
        <v>1214</v>
      </c>
      <c r="C66" s="356"/>
      <c r="D66" s="356" t="s">
        <v>7702</v>
      </c>
      <c r="E66" s="356" t="s">
        <v>1788</v>
      </c>
      <c r="F66" s="356"/>
      <c r="G66" s="356"/>
    </row>
    <row r="67" spans="2:7">
      <c r="B67" s="356" t="s">
        <v>7521</v>
      </c>
      <c r="C67" s="356"/>
      <c r="D67" s="356" t="s">
        <v>7702</v>
      </c>
      <c r="E67" s="356" t="s">
        <v>1791</v>
      </c>
      <c r="F67" s="356"/>
      <c r="G67" s="356"/>
    </row>
    <row r="68" spans="2:7">
      <c r="B68" s="356" t="s">
        <v>7522</v>
      </c>
      <c r="C68" s="356"/>
      <c r="D68" s="356" t="s">
        <v>7702</v>
      </c>
      <c r="E68" s="356" t="s">
        <v>685</v>
      </c>
      <c r="F68" s="356"/>
      <c r="G68" s="356"/>
    </row>
    <row r="69" spans="2:7">
      <c r="B69" s="356" t="s">
        <v>2567</v>
      </c>
      <c r="C69" s="356"/>
      <c r="D69" s="356" t="s">
        <v>7702</v>
      </c>
      <c r="E69" s="356" t="s">
        <v>1712</v>
      </c>
      <c r="F69" s="356"/>
      <c r="G69" s="356"/>
    </row>
    <row r="70" spans="2:7">
      <c r="B70" s="356" t="s">
        <v>6518</v>
      </c>
      <c r="C70" s="356"/>
      <c r="D70" s="356" t="s">
        <v>7702</v>
      </c>
      <c r="E70" s="356" t="s">
        <v>1301</v>
      </c>
      <c r="F70" s="356"/>
      <c r="G70" s="356"/>
    </row>
    <row r="71" spans="2:7">
      <c r="B71" s="356" t="s">
        <v>2422</v>
      </c>
      <c r="C71" s="356"/>
      <c r="D71" s="356" t="s">
        <v>7702</v>
      </c>
      <c r="E71" s="356" t="s">
        <v>287</v>
      </c>
      <c r="F71" s="356"/>
      <c r="G71" s="356"/>
    </row>
    <row r="72" spans="2:7">
      <c r="B72" s="356" t="s">
        <v>7523</v>
      </c>
      <c r="C72" s="356"/>
      <c r="D72" s="356" t="s">
        <v>7702</v>
      </c>
      <c r="E72" s="356" t="s">
        <v>1060</v>
      </c>
      <c r="F72" s="356"/>
      <c r="G72" s="356"/>
    </row>
    <row r="73" spans="2:7">
      <c r="B73" s="356" t="s">
        <v>7524</v>
      </c>
      <c r="C73" s="356"/>
      <c r="D73" s="356" t="s">
        <v>7702</v>
      </c>
      <c r="E73" s="356" t="s">
        <v>1983</v>
      </c>
      <c r="F73" s="356"/>
      <c r="G73" s="356"/>
    </row>
    <row r="74" spans="2:7">
      <c r="B74" s="356" t="s">
        <v>4077</v>
      </c>
      <c r="C74" s="356"/>
      <c r="D74" s="356" t="s">
        <v>7702</v>
      </c>
      <c r="E74" s="356" t="s">
        <v>679</v>
      </c>
      <c r="F74" s="356"/>
      <c r="G74" s="356"/>
    </row>
    <row r="75" spans="2:7">
      <c r="B75" s="356" t="s">
        <v>7525</v>
      </c>
      <c r="C75" s="356"/>
      <c r="D75" s="356" t="s">
        <v>7702</v>
      </c>
      <c r="E75" s="356" t="s">
        <v>1813</v>
      </c>
      <c r="F75" s="356"/>
      <c r="G75" s="356"/>
    </row>
    <row r="76" spans="2:7">
      <c r="B76" s="356" t="s">
        <v>427</v>
      </c>
      <c r="C76" s="356"/>
      <c r="D76" s="356" t="s">
        <v>7702</v>
      </c>
      <c r="E76" s="356" t="s">
        <v>1521</v>
      </c>
      <c r="F76" s="356"/>
      <c r="G76" s="356"/>
    </row>
    <row r="77" spans="2:7">
      <c r="B77" s="356" t="s">
        <v>7526</v>
      </c>
      <c r="C77" s="356"/>
      <c r="D77" s="356" t="s">
        <v>7702</v>
      </c>
      <c r="E77" s="356" t="s">
        <v>3347</v>
      </c>
      <c r="F77" s="356"/>
      <c r="G77" s="356"/>
    </row>
    <row r="78" spans="2:7">
      <c r="B78" s="356" t="s">
        <v>2171</v>
      </c>
      <c r="C78" s="356"/>
      <c r="D78" s="356" t="s">
        <v>7702</v>
      </c>
      <c r="E78" s="356" t="s">
        <v>6489</v>
      </c>
      <c r="F78" s="356"/>
      <c r="G78" s="356"/>
    </row>
    <row r="79" spans="2:7">
      <c r="B79" s="356" t="s">
        <v>7527</v>
      </c>
      <c r="C79" s="356"/>
      <c r="D79" s="356" t="s">
        <v>7702</v>
      </c>
      <c r="E79" s="356" t="s">
        <v>6491</v>
      </c>
      <c r="F79" s="356"/>
      <c r="G79" s="356"/>
    </row>
    <row r="80" spans="2:7">
      <c r="B80" s="356" t="s">
        <v>7528</v>
      </c>
      <c r="C80" s="356"/>
      <c r="D80" s="356" t="s">
        <v>7702</v>
      </c>
      <c r="E80" s="356" t="s">
        <v>5581</v>
      </c>
      <c r="F80" s="356"/>
      <c r="G80" s="356"/>
    </row>
    <row r="81" spans="2:7">
      <c r="B81" s="356" t="s">
        <v>7529</v>
      </c>
      <c r="C81" s="356"/>
      <c r="D81" s="356" t="s">
        <v>7702</v>
      </c>
      <c r="E81" s="356" t="s">
        <v>6493</v>
      </c>
      <c r="F81" s="356"/>
      <c r="G81" s="356"/>
    </row>
    <row r="82" spans="2:7">
      <c r="B82" s="356" t="s">
        <v>7530</v>
      </c>
      <c r="C82" s="356"/>
      <c r="D82" s="356" t="s">
        <v>7702</v>
      </c>
      <c r="E82" s="356" t="s">
        <v>6494</v>
      </c>
      <c r="F82" s="356"/>
      <c r="G82" s="356"/>
    </row>
    <row r="83" spans="2:7">
      <c r="B83" s="356" t="s">
        <v>6762</v>
      </c>
      <c r="C83" s="356"/>
      <c r="D83" s="356" t="s">
        <v>7702</v>
      </c>
      <c r="E83" s="356" t="s">
        <v>6255</v>
      </c>
      <c r="F83" s="356"/>
      <c r="G83" s="356"/>
    </row>
    <row r="84" spans="2:7">
      <c r="B84" s="356" t="s">
        <v>7531</v>
      </c>
      <c r="C84" s="356"/>
      <c r="D84" s="356" t="s">
        <v>7702</v>
      </c>
      <c r="E84" s="356" t="s">
        <v>5173</v>
      </c>
      <c r="F84" s="356"/>
      <c r="G84" s="356"/>
    </row>
    <row r="85" spans="2:7">
      <c r="B85" s="356" t="s">
        <v>7532</v>
      </c>
      <c r="C85" s="356"/>
      <c r="D85" s="356" t="s">
        <v>7702</v>
      </c>
      <c r="E85" s="356" t="s">
        <v>4319</v>
      </c>
      <c r="F85" s="356"/>
      <c r="G85" s="356"/>
    </row>
    <row r="86" spans="2:7">
      <c r="B86" s="356" t="s">
        <v>7533</v>
      </c>
      <c r="C86" s="356"/>
      <c r="D86" s="356" t="s">
        <v>7702</v>
      </c>
      <c r="E86" s="356" t="s">
        <v>2279</v>
      </c>
      <c r="F86" s="356"/>
      <c r="G86" s="356"/>
    </row>
    <row r="87" spans="2:7">
      <c r="B87" s="356" t="s">
        <v>7539</v>
      </c>
      <c r="C87" s="356"/>
      <c r="D87" s="356" t="s">
        <v>7702</v>
      </c>
      <c r="E87" s="356" t="s">
        <v>6495</v>
      </c>
      <c r="F87" s="356"/>
      <c r="G87" s="356"/>
    </row>
    <row r="88" spans="2:7">
      <c r="B88" s="356" t="s">
        <v>4769</v>
      </c>
      <c r="C88" s="356"/>
      <c r="D88" s="356" t="s">
        <v>7702</v>
      </c>
      <c r="E88" s="356" t="s">
        <v>6496</v>
      </c>
      <c r="F88" s="356"/>
      <c r="G88" s="356"/>
    </row>
    <row r="89" spans="2:7">
      <c r="B89" s="356" t="s">
        <v>7534</v>
      </c>
      <c r="C89" s="356"/>
      <c r="D89" s="356" t="s">
        <v>7702</v>
      </c>
      <c r="E89" s="356" t="s">
        <v>6497</v>
      </c>
      <c r="F89" s="356"/>
      <c r="G89" s="356"/>
    </row>
    <row r="90" spans="2:7">
      <c r="B90" s="356" t="s">
        <v>7535</v>
      </c>
      <c r="C90" s="356"/>
      <c r="D90" s="356" t="s">
        <v>7702</v>
      </c>
      <c r="E90" s="356" t="s">
        <v>6488</v>
      </c>
      <c r="F90" s="356"/>
      <c r="G90" s="356"/>
    </row>
    <row r="91" spans="2:7">
      <c r="B91" s="356" t="s">
        <v>7536</v>
      </c>
      <c r="C91" s="356"/>
      <c r="D91" s="356" t="s">
        <v>7702</v>
      </c>
      <c r="E91" s="356" t="s">
        <v>6498</v>
      </c>
      <c r="F91" s="356"/>
      <c r="G91" s="356"/>
    </row>
    <row r="92" spans="2:7">
      <c r="B92" s="356" t="s">
        <v>1892</v>
      </c>
      <c r="C92" s="356"/>
      <c r="D92" s="356" t="s">
        <v>7702</v>
      </c>
      <c r="E92" s="356" t="s">
        <v>6499</v>
      </c>
      <c r="F92" s="356"/>
      <c r="G92" s="356"/>
    </row>
    <row r="93" spans="2:7">
      <c r="B93" s="356" t="s">
        <v>7537</v>
      </c>
      <c r="C93" s="356"/>
      <c r="D93" s="356" t="s">
        <v>7702</v>
      </c>
      <c r="E93" s="356" t="s">
        <v>6500</v>
      </c>
      <c r="F93" s="356"/>
      <c r="G93" s="356"/>
    </row>
    <row r="94" spans="2:7">
      <c r="B94" s="356" t="s">
        <v>5628</v>
      </c>
      <c r="C94" s="356"/>
      <c r="D94" s="356" t="s">
        <v>7702</v>
      </c>
      <c r="E94" s="356" t="s">
        <v>543</v>
      </c>
      <c r="F94" s="356"/>
      <c r="G94" s="356"/>
    </row>
    <row r="95" spans="2:7">
      <c r="B95" s="356" t="s">
        <v>7538</v>
      </c>
      <c r="C95" s="356"/>
      <c r="D95" s="356" t="s">
        <v>7702</v>
      </c>
      <c r="E95" s="356" t="s">
        <v>3798</v>
      </c>
      <c r="F95" s="356"/>
      <c r="G95" s="356"/>
    </row>
    <row r="96" spans="2:7">
      <c r="B96" s="356" t="s">
        <v>4796</v>
      </c>
      <c r="C96" s="356"/>
      <c r="D96" s="356" t="s">
        <v>7702</v>
      </c>
      <c r="E96" s="356" t="s">
        <v>391</v>
      </c>
      <c r="F96" s="356"/>
      <c r="G96" s="356"/>
    </row>
    <row r="97" spans="2:7">
      <c r="B97" s="356" t="s">
        <v>4680</v>
      </c>
      <c r="C97" s="356"/>
      <c r="D97" s="356" t="s">
        <v>7702</v>
      </c>
      <c r="E97" s="356" t="s">
        <v>1271</v>
      </c>
      <c r="F97" s="356"/>
      <c r="G97" s="356"/>
    </row>
    <row r="98" spans="2:7">
      <c r="B98" s="356" t="s">
        <v>80</v>
      </c>
      <c r="C98" s="356"/>
      <c r="D98" s="356" t="s">
        <v>7702</v>
      </c>
      <c r="E98" s="356" t="s">
        <v>6501</v>
      </c>
      <c r="F98" s="356"/>
      <c r="G98" s="356"/>
    </row>
    <row r="99" spans="2:7">
      <c r="B99" s="356" t="s">
        <v>6503</v>
      </c>
      <c r="C99" s="356"/>
      <c r="D99" s="356" t="s">
        <v>7702</v>
      </c>
      <c r="E99" s="356" t="s">
        <v>6502</v>
      </c>
      <c r="F99" s="356"/>
      <c r="G99" s="356"/>
    </row>
    <row r="100" spans="2:7">
      <c r="B100" s="356" t="s">
        <v>6041</v>
      </c>
      <c r="C100" s="356"/>
      <c r="D100" s="356" t="s">
        <v>7702</v>
      </c>
      <c r="E100" s="356" t="s">
        <v>5096</v>
      </c>
      <c r="F100" s="356"/>
      <c r="G100" s="356"/>
    </row>
    <row r="101" spans="2:7">
      <c r="B101" s="356" t="s">
        <v>5224</v>
      </c>
      <c r="C101" s="356"/>
      <c r="D101" s="356" t="s">
        <v>7702</v>
      </c>
      <c r="E101" s="356" t="s">
        <v>6504</v>
      </c>
      <c r="F101" s="356"/>
      <c r="G101" s="356"/>
    </row>
  </sheetData>
  <phoneticPr fontId="22"/>
  <pageMargins left="0.7" right="0.7" top="0.75" bottom="0.75" header="0.3" footer="0.3"/>
  <pageSetup paperSize="9"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4"/>
  <dimension ref="B1:T62"/>
  <sheetViews>
    <sheetView showGridLines="0" workbookViewId="0">
      <pane ySplit="4" topLeftCell="A5" activePane="bottomLeft" state="frozen"/>
      <selection pane="bottomLeft"/>
    </sheetView>
  </sheetViews>
  <sheetFormatPr defaultColWidth="3.54296875" defaultRowHeight="15"/>
  <cols>
    <col min="1" max="1" width="3.54296875" style="368"/>
    <col min="2" max="2" width="50.81640625" style="368" customWidth="1"/>
    <col min="3" max="4" width="3.08984375" style="368" hidden="1" customWidth="1"/>
    <col min="5" max="5" width="5.81640625" style="368" bestFit="1" customWidth="1"/>
    <col min="6" max="20" width="3.36328125" style="368" bestFit="1" customWidth="1"/>
    <col min="21" max="16384" width="3.54296875" style="368"/>
  </cols>
  <sheetData>
    <row r="1" spans="2:20">
      <c r="B1" s="369" t="s">
        <v>4152</v>
      </c>
      <c r="C1" s="371"/>
      <c r="D1" s="371"/>
      <c r="E1" s="371"/>
    </row>
    <row r="2" spans="2:20">
      <c r="B2" s="381" t="s">
        <v>3603</v>
      </c>
      <c r="C2" s="371"/>
      <c r="D2" s="371"/>
    </row>
    <row r="3" spans="2:20">
      <c r="Q3" s="390"/>
      <c r="R3" s="391"/>
      <c r="S3" s="391"/>
      <c r="T3" s="391"/>
    </row>
    <row r="4" spans="2:20" ht="106.2">
      <c r="B4" s="374" t="s">
        <v>6537</v>
      </c>
      <c r="C4" s="372" t="s">
        <v>4822</v>
      </c>
      <c r="D4" s="372" t="s">
        <v>2992</v>
      </c>
      <c r="E4" s="374" t="s">
        <v>1723</v>
      </c>
      <c r="F4" s="382" t="s">
        <v>5214</v>
      </c>
      <c r="G4" s="374" t="s">
        <v>6364</v>
      </c>
      <c r="H4" s="374" t="s">
        <v>4575</v>
      </c>
      <c r="I4" s="374" t="s">
        <v>4403</v>
      </c>
      <c r="J4" s="374" t="s">
        <v>4576</v>
      </c>
      <c r="K4" s="374" t="s">
        <v>563</v>
      </c>
      <c r="L4" s="374" t="s">
        <v>3558</v>
      </c>
      <c r="M4" s="374" t="s">
        <v>4580</v>
      </c>
      <c r="N4" s="374" t="s">
        <v>4582</v>
      </c>
      <c r="O4" s="374" t="s">
        <v>4584</v>
      </c>
      <c r="P4" s="374" t="s">
        <v>2197</v>
      </c>
      <c r="Q4" s="380" t="s">
        <v>724</v>
      </c>
      <c r="R4" s="380" t="s">
        <v>4586</v>
      </c>
      <c r="S4" s="380" t="s">
        <v>4587</v>
      </c>
      <c r="T4" s="380" t="s">
        <v>660</v>
      </c>
    </row>
    <row r="5" spans="2:20">
      <c r="B5" s="356" t="s">
        <v>3046</v>
      </c>
      <c r="C5" s="356"/>
      <c r="D5" s="356" t="s">
        <v>7702</v>
      </c>
      <c r="E5" s="356" t="s">
        <v>869</v>
      </c>
      <c r="F5" s="356"/>
      <c r="G5" s="356"/>
      <c r="H5" s="356"/>
      <c r="I5" s="356"/>
      <c r="J5" s="356"/>
      <c r="K5" s="356"/>
      <c r="L5" s="356"/>
      <c r="M5" s="356"/>
      <c r="N5" s="356"/>
      <c r="O5" s="356"/>
      <c r="P5" s="356"/>
      <c r="Q5" s="356"/>
      <c r="R5" s="356"/>
      <c r="S5" s="356"/>
      <c r="T5" s="356"/>
    </row>
    <row r="6" spans="2:20">
      <c r="B6" s="356" t="s">
        <v>6505</v>
      </c>
      <c r="C6" s="356"/>
      <c r="D6" s="356" t="s">
        <v>7702</v>
      </c>
      <c r="E6" s="356" t="s">
        <v>872</v>
      </c>
      <c r="F6" s="356"/>
      <c r="G6" s="356"/>
      <c r="H6" s="356"/>
      <c r="I6" s="356"/>
      <c r="J6" s="356"/>
      <c r="K6" s="356"/>
      <c r="L6" s="356"/>
      <c r="M6" s="356"/>
      <c r="N6" s="356"/>
      <c r="O6" s="356"/>
      <c r="P6" s="356"/>
      <c r="Q6" s="356"/>
      <c r="R6" s="356"/>
      <c r="S6" s="356"/>
      <c r="T6" s="356"/>
    </row>
    <row r="7" spans="2:20">
      <c r="B7" s="356" t="s">
        <v>5078</v>
      </c>
      <c r="C7" s="356"/>
      <c r="D7" s="356" t="s">
        <v>7702</v>
      </c>
      <c r="E7" s="356" t="s">
        <v>497</v>
      </c>
      <c r="F7" s="356"/>
      <c r="G7" s="356"/>
      <c r="H7" s="356"/>
      <c r="I7" s="356"/>
      <c r="J7" s="356"/>
      <c r="K7" s="356"/>
      <c r="L7" s="356"/>
      <c r="M7" s="356"/>
      <c r="N7" s="356"/>
      <c r="O7" s="356"/>
      <c r="P7" s="356"/>
      <c r="Q7" s="356"/>
      <c r="R7" s="356"/>
      <c r="S7" s="356"/>
      <c r="T7" s="356"/>
    </row>
    <row r="8" spans="2:20">
      <c r="B8" s="356" t="s">
        <v>6506</v>
      </c>
      <c r="C8" s="356"/>
      <c r="D8" s="356" t="s">
        <v>7702</v>
      </c>
      <c r="E8" s="356" t="s">
        <v>469</v>
      </c>
      <c r="F8" s="356"/>
      <c r="G8" s="356"/>
      <c r="H8" s="356"/>
      <c r="I8" s="356"/>
      <c r="J8" s="356"/>
      <c r="K8" s="356"/>
      <c r="L8" s="356"/>
      <c r="M8" s="356"/>
      <c r="N8" s="356"/>
      <c r="O8" s="356"/>
      <c r="P8" s="356"/>
      <c r="Q8" s="356"/>
      <c r="R8" s="356"/>
      <c r="S8" s="356"/>
      <c r="T8" s="356"/>
    </row>
    <row r="9" spans="2:20">
      <c r="B9" s="356" t="s">
        <v>6507</v>
      </c>
      <c r="C9" s="356"/>
      <c r="D9" s="356" t="s">
        <v>7702</v>
      </c>
      <c r="E9" s="356" t="s">
        <v>857</v>
      </c>
      <c r="F9" s="356"/>
      <c r="G9" s="356"/>
      <c r="H9" s="356"/>
      <c r="I9" s="356"/>
      <c r="J9" s="356"/>
      <c r="K9" s="356"/>
      <c r="L9" s="356"/>
      <c r="M9" s="356"/>
      <c r="N9" s="356"/>
      <c r="O9" s="356"/>
      <c r="P9" s="356"/>
      <c r="Q9" s="356"/>
      <c r="R9" s="356"/>
      <c r="S9" s="356"/>
      <c r="T9" s="356"/>
    </row>
    <row r="10" spans="2:20">
      <c r="B10" s="356" t="s">
        <v>3803</v>
      </c>
      <c r="C10" s="356"/>
      <c r="D10" s="356" t="s">
        <v>7702</v>
      </c>
      <c r="E10" s="356" t="s">
        <v>892</v>
      </c>
      <c r="F10" s="356"/>
      <c r="G10" s="356"/>
      <c r="H10" s="356"/>
      <c r="I10" s="356"/>
      <c r="J10" s="356"/>
      <c r="K10" s="356"/>
      <c r="L10" s="356"/>
      <c r="M10" s="356"/>
      <c r="N10" s="356"/>
      <c r="O10" s="356"/>
      <c r="P10" s="356"/>
      <c r="Q10" s="356"/>
      <c r="R10" s="356"/>
      <c r="S10" s="356"/>
      <c r="T10" s="356"/>
    </row>
    <row r="11" spans="2:20">
      <c r="B11" s="356" t="s">
        <v>1807</v>
      </c>
      <c r="C11" s="356"/>
      <c r="D11" s="356" t="s">
        <v>7702</v>
      </c>
      <c r="E11" s="356" t="s">
        <v>895</v>
      </c>
      <c r="F11" s="356"/>
      <c r="G11" s="356"/>
      <c r="H11" s="356"/>
      <c r="I11" s="356"/>
      <c r="J11" s="356"/>
      <c r="K11" s="356"/>
      <c r="L11" s="356"/>
      <c r="M11" s="356"/>
      <c r="N11" s="356"/>
      <c r="O11" s="356"/>
      <c r="P11" s="356"/>
      <c r="Q11" s="356"/>
      <c r="R11" s="356"/>
      <c r="S11" s="356"/>
      <c r="T11" s="356"/>
    </row>
    <row r="12" spans="2:20">
      <c r="B12" s="356" t="s">
        <v>6508</v>
      </c>
      <c r="C12" s="356"/>
      <c r="D12" s="356" t="s">
        <v>7702</v>
      </c>
      <c r="E12" s="356" t="s">
        <v>903</v>
      </c>
      <c r="F12" s="356"/>
      <c r="G12" s="356"/>
      <c r="H12" s="356"/>
      <c r="I12" s="356"/>
      <c r="J12" s="356"/>
      <c r="K12" s="356"/>
      <c r="L12" s="356"/>
      <c r="M12" s="356"/>
      <c r="N12" s="356"/>
      <c r="O12" s="356"/>
      <c r="P12" s="356"/>
      <c r="Q12" s="356"/>
      <c r="R12" s="356"/>
      <c r="S12" s="356"/>
      <c r="T12" s="356"/>
    </row>
    <row r="13" spans="2:20">
      <c r="B13" s="356" t="s">
        <v>6212</v>
      </c>
      <c r="C13" s="356"/>
      <c r="D13" s="356" t="s">
        <v>7702</v>
      </c>
      <c r="E13" s="356" t="s">
        <v>904</v>
      </c>
      <c r="F13" s="356"/>
      <c r="G13" s="356"/>
      <c r="H13" s="356"/>
      <c r="I13" s="356"/>
      <c r="J13" s="356"/>
      <c r="K13" s="356"/>
      <c r="L13" s="356"/>
      <c r="M13" s="356"/>
      <c r="N13" s="356"/>
      <c r="O13" s="356"/>
      <c r="P13" s="356"/>
      <c r="Q13" s="356"/>
      <c r="R13" s="356"/>
      <c r="S13" s="356"/>
      <c r="T13" s="356"/>
    </row>
    <row r="14" spans="2:20">
      <c r="B14" s="356" t="s">
        <v>5655</v>
      </c>
      <c r="C14" s="356"/>
      <c r="D14" s="356" t="s">
        <v>7702</v>
      </c>
      <c r="E14" s="356" t="s">
        <v>913</v>
      </c>
      <c r="F14" s="356"/>
      <c r="G14" s="356"/>
      <c r="H14" s="356"/>
      <c r="I14" s="356"/>
      <c r="J14" s="356"/>
      <c r="K14" s="356"/>
      <c r="L14" s="356"/>
      <c r="M14" s="356"/>
      <c r="N14" s="356"/>
      <c r="O14" s="356"/>
      <c r="P14" s="356"/>
      <c r="Q14" s="356"/>
      <c r="R14" s="356"/>
      <c r="S14" s="356"/>
      <c r="T14" s="356"/>
    </row>
    <row r="15" spans="2:20">
      <c r="B15" s="356" t="s">
        <v>369</v>
      </c>
      <c r="C15" s="356"/>
      <c r="D15" s="356" t="s">
        <v>7702</v>
      </c>
      <c r="E15" s="356" t="s">
        <v>916</v>
      </c>
      <c r="F15" s="356"/>
      <c r="G15" s="356"/>
      <c r="H15" s="356"/>
      <c r="I15" s="356"/>
      <c r="J15" s="356"/>
      <c r="K15" s="356"/>
      <c r="L15" s="356"/>
      <c r="M15" s="356"/>
      <c r="N15" s="356"/>
      <c r="O15" s="356"/>
      <c r="P15" s="356"/>
      <c r="Q15" s="356"/>
      <c r="R15" s="356"/>
      <c r="S15" s="356"/>
      <c r="T15" s="356"/>
    </row>
    <row r="16" spans="2:20">
      <c r="B16" s="356" t="s">
        <v>6509</v>
      </c>
      <c r="C16" s="356"/>
      <c r="D16" s="356" t="s">
        <v>7702</v>
      </c>
      <c r="E16" s="356" t="s">
        <v>917</v>
      </c>
      <c r="F16" s="356"/>
      <c r="G16" s="356"/>
      <c r="H16" s="356"/>
      <c r="I16" s="356"/>
      <c r="J16" s="356"/>
      <c r="K16" s="356"/>
      <c r="L16" s="356"/>
      <c r="M16" s="356"/>
      <c r="N16" s="356"/>
      <c r="O16" s="356"/>
      <c r="P16" s="356"/>
      <c r="Q16" s="356"/>
      <c r="R16" s="356"/>
      <c r="S16" s="356"/>
      <c r="T16" s="356"/>
    </row>
    <row r="17" spans="2:20">
      <c r="B17" s="356" t="s">
        <v>6510</v>
      </c>
      <c r="C17" s="356"/>
      <c r="D17" s="356" t="s">
        <v>7702</v>
      </c>
      <c r="E17" s="356" t="s">
        <v>121</v>
      </c>
      <c r="F17" s="356"/>
      <c r="G17" s="356"/>
      <c r="H17" s="356"/>
      <c r="I17" s="356"/>
      <c r="J17" s="356"/>
      <c r="K17" s="356"/>
      <c r="L17" s="356"/>
      <c r="M17" s="356"/>
      <c r="N17" s="356"/>
      <c r="O17" s="356"/>
      <c r="P17" s="356"/>
      <c r="Q17" s="356"/>
      <c r="R17" s="356"/>
      <c r="S17" s="356"/>
      <c r="T17" s="356"/>
    </row>
    <row r="18" spans="2:20">
      <c r="B18" s="356" t="s">
        <v>2025</v>
      </c>
      <c r="C18" s="356"/>
      <c r="D18" s="356" t="s">
        <v>7702</v>
      </c>
      <c r="E18" s="356" t="s">
        <v>927</v>
      </c>
      <c r="F18" s="356"/>
      <c r="G18" s="356"/>
      <c r="H18" s="356"/>
      <c r="I18" s="356"/>
      <c r="J18" s="356"/>
      <c r="K18" s="356"/>
      <c r="L18" s="356"/>
      <c r="M18" s="356"/>
      <c r="N18" s="356"/>
      <c r="O18" s="356"/>
      <c r="P18" s="356"/>
      <c r="Q18" s="356"/>
      <c r="R18" s="356"/>
      <c r="S18" s="356"/>
      <c r="T18" s="356"/>
    </row>
    <row r="19" spans="2:20">
      <c r="B19" s="356" t="s">
        <v>6511</v>
      </c>
      <c r="C19" s="356"/>
      <c r="D19" s="356" t="s">
        <v>7702</v>
      </c>
      <c r="E19" s="356" t="s">
        <v>925</v>
      </c>
      <c r="F19" s="356"/>
      <c r="G19" s="356"/>
      <c r="H19" s="356"/>
      <c r="I19" s="356"/>
      <c r="J19" s="356"/>
      <c r="K19" s="356"/>
      <c r="L19" s="356"/>
      <c r="M19" s="356"/>
      <c r="N19" s="356"/>
      <c r="O19" s="356"/>
      <c r="P19" s="356"/>
      <c r="Q19" s="356"/>
      <c r="R19" s="356"/>
      <c r="S19" s="356"/>
      <c r="T19" s="356"/>
    </row>
    <row r="20" spans="2:20">
      <c r="B20" s="356" t="s">
        <v>6513</v>
      </c>
      <c r="C20" s="356"/>
      <c r="D20" s="356" t="s">
        <v>7702</v>
      </c>
      <c r="E20" s="356" t="s">
        <v>949</v>
      </c>
      <c r="F20" s="356"/>
      <c r="G20" s="356"/>
      <c r="H20" s="356"/>
      <c r="I20" s="356"/>
      <c r="J20" s="356"/>
      <c r="K20" s="356"/>
      <c r="L20" s="356"/>
      <c r="M20" s="356"/>
      <c r="N20" s="356"/>
      <c r="O20" s="356"/>
      <c r="P20" s="356"/>
      <c r="Q20" s="356"/>
      <c r="R20" s="356"/>
      <c r="S20" s="356"/>
      <c r="T20" s="356"/>
    </row>
    <row r="21" spans="2:20">
      <c r="B21" s="356" t="s">
        <v>1468</v>
      </c>
      <c r="C21" s="356"/>
      <c r="D21" s="356" t="s">
        <v>7702</v>
      </c>
      <c r="E21" s="356" t="s">
        <v>957</v>
      </c>
      <c r="F21" s="356"/>
      <c r="G21" s="356"/>
      <c r="H21" s="356"/>
      <c r="I21" s="356"/>
      <c r="J21" s="356"/>
      <c r="K21" s="356"/>
      <c r="L21" s="356"/>
      <c r="M21" s="356"/>
      <c r="N21" s="356"/>
      <c r="O21" s="356"/>
      <c r="P21" s="356"/>
      <c r="Q21" s="356"/>
      <c r="R21" s="356"/>
      <c r="S21" s="356"/>
      <c r="T21" s="356"/>
    </row>
    <row r="22" spans="2:20">
      <c r="B22" s="356" t="s">
        <v>3060</v>
      </c>
      <c r="C22" s="356"/>
      <c r="D22" s="356" t="s">
        <v>7702</v>
      </c>
      <c r="E22" s="356" t="s">
        <v>961</v>
      </c>
      <c r="F22" s="356"/>
      <c r="G22" s="356"/>
      <c r="H22" s="356"/>
      <c r="I22" s="356"/>
      <c r="J22" s="356"/>
      <c r="K22" s="356"/>
      <c r="L22" s="356"/>
      <c r="M22" s="356"/>
      <c r="N22" s="356"/>
      <c r="O22" s="356"/>
      <c r="P22" s="356"/>
      <c r="Q22" s="356"/>
      <c r="R22" s="356"/>
      <c r="S22" s="356"/>
      <c r="T22" s="356"/>
    </row>
    <row r="23" spans="2:20">
      <c r="B23" s="356" t="s">
        <v>3890</v>
      </c>
      <c r="C23" s="356"/>
      <c r="D23" s="356" t="s">
        <v>7702</v>
      </c>
      <c r="E23" s="356" t="s">
        <v>971</v>
      </c>
      <c r="F23" s="356"/>
      <c r="G23" s="356"/>
      <c r="H23" s="356"/>
      <c r="I23" s="356"/>
      <c r="J23" s="356"/>
      <c r="K23" s="356"/>
      <c r="L23" s="356"/>
      <c r="M23" s="356"/>
      <c r="N23" s="356"/>
      <c r="O23" s="356"/>
      <c r="P23" s="356"/>
      <c r="Q23" s="356"/>
      <c r="R23" s="356"/>
      <c r="S23" s="356"/>
      <c r="T23" s="356"/>
    </row>
    <row r="24" spans="2:20">
      <c r="B24" s="356" t="s">
        <v>6514</v>
      </c>
      <c r="C24" s="356"/>
      <c r="D24" s="356" t="s">
        <v>7702</v>
      </c>
      <c r="E24" s="356" t="s">
        <v>980</v>
      </c>
      <c r="F24" s="356"/>
      <c r="G24" s="356"/>
      <c r="H24" s="356"/>
      <c r="I24" s="356"/>
      <c r="J24" s="356"/>
      <c r="K24" s="356"/>
      <c r="L24" s="356"/>
      <c r="M24" s="356"/>
      <c r="N24" s="356"/>
      <c r="O24" s="356"/>
      <c r="P24" s="356"/>
      <c r="Q24" s="356"/>
      <c r="R24" s="356"/>
      <c r="S24" s="356"/>
      <c r="T24" s="356"/>
    </row>
    <row r="25" spans="2:20">
      <c r="B25" s="356" t="s">
        <v>6368</v>
      </c>
      <c r="C25" s="356"/>
      <c r="D25" s="356" t="s">
        <v>7702</v>
      </c>
      <c r="E25" s="356" t="s">
        <v>996</v>
      </c>
      <c r="F25" s="356"/>
      <c r="G25" s="356"/>
      <c r="H25" s="356"/>
      <c r="I25" s="356"/>
      <c r="J25" s="356"/>
      <c r="K25" s="356"/>
      <c r="L25" s="356"/>
      <c r="M25" s="356"/>
      <c r="N25" s="356"/>
      <c r="O25" s="356"/>
      <c r="P25" s="356"/>
      <c r="Q25" s="356"/>
      <c r="R25" s="356"/>
      <c r="S25" s="356"/>
      <c r="T25" s="356"/>
    </row>
    <row r="26" spans="2:20">
      <c r="B26" s="356" t="s">
        <v>1160</v>
      </c>
      <c r="C26" s="356"/>
      <c r="D26" s="356" t="s">
        <v>7702</v>
      </c>
      <c r="E26" s="356" t="s">
        <v>446</v>
      </c>
      <c r="F26" s="356"/>
      <c r="G26" s="356"/>
      <c r="H26" s="356"/>
      <c r="I26" s="356"/>
      <c r="J26" s="356"/>
      <c r="K26" s="356"/>
      <c r="L26" s="356"/>
      <c r="M26" s="356"/>
      <c r="N26" s="356"/>
      <c r="O26" s="356"/>
      <c r="P26" s="356"/>
      <c r="Q26" s="356"/>
      <c r="R26" s="356"/>
      <c r="S26" s="356"/>
      <c r="T26" s="356"/>
    </row>
    <row r="27" spans="2:20">
      <c r="B27" s="356" t="s">
        <v>3125</v>
      </c>
      <c r="C27" s="356"/>
      <c r="D27" s="356" t="s">
        <v>7702</v>
      </c>
      <c r="E27" s="356" t="s">
        <v>1007</v>
      </c>
      <c r="F27" s="356"/>
      <c r="G27" s="356"/>
      <c r="H27" s="356"/>
      <c r="I27" s="356"/>
      <c r="J27" s="356"/>
      <c r="K27" s="356"/>
      <c r="L27" s="356"/>
      <c r="M27" s="356"/>
      <c r="N27" s="356"/>
      <c r="O27" s="356"/>
      <c r="P27" s="356"/>
      <c r="Q27" s="356"/>
      <c r="R27" s="356"/>
      <c r="S27" s="356"/>
      <c r="T27" s="356"/>
    </row>
    <row r="28" spans="2:20">
      <c r="B28" s="356" t="s">
        <v>4535</v>
      </c>
      <c r="C28" s="356"/>
      <c r="D28" s="356" t="s">
        <v>7702</v>
      </c>
      <c r="E28" s="356" t="s">
        <v>1227</v>
      </c>
      <c r="F28" s="356"/>
      <c r="G28" s="356"/>
      <c r="H28" s="356"/>
      <c r="I28" s="356"/>
      <c r="J28" s="356"/>
      <c r="K28" s="356"/>
      <c r="L28" s="356"/>
      <c r="M28" s="356"/>
      <c r="N28" s="356"/>
      <c r="O28" s="356"/>
      <c r="P28" s="356"/>
      <c r="Q28" s="356"/>
      <c r="R28" s="356"/>
      <c r="S28" s="356"/>
      <c r="T28" s="356"/>
    </row>
    <row r="29" spans="2:20">
      <c r="B29" s="356" t="s">
        <v>6515</v>
      </c>
      <c r="C29" s="356"/>
      <c r="D29" s="356" t="s">
        <v>7702</v>
      </c>
      <c r="E29" s="356" t="s">
        <v>1233</v>
      </c>
      <c r="F29" s="356"/>
      <c r="G29" s="356"/>
      <c r="H29" s="356"/>
      <c r="I29" s="356"/>
      <c r="J29" s="356"/>
      <c r="K29" s="356"/>
      <c r="L29" s="356"/>
      <c r="M29" s="356"/>
      <c r="N29" s="356"/>
      <c r="O29" s="356"/>
      <c r="P29" s="356"/>
      <c r="Q29" s="356"/>
      <c r="R29" s="356"/>
      <c r="S29" s="356"/>
      <c r="T29" s="356"/>
    </row>
    <row r="30" spans="2:20">
      <c r="B30" s="356" t="s">
        <v>1279</v>
      </c>
      <c r="C30" s="356"/>
      <c r="D30" s="356" t="s">
        <v>7702</v>
      </c>
      <c r="E30" s="356" t="s">
        <v>1236</v>
      </c>
      <c r="F30" s="356"/>
      <c r="G30" s="356"/>
      <c r="H30" s="356"/>
      <c r="I30" s="356"/>
      <c r="J30" s="356"/>
      <c r="K30" s="356"/>
      <c r="L30" s="356"/>
      <c r="M30" s="356"/>
      <c r="N30" s="356"/>
      <c r="O30" s="356"/>
      <c r="P30" s="356"/>
      <c r="Q30" s="356"/>
      <c r="R30" s="356"/>
      <c r="S30" s="356"/>
      <c r="T30" s="356"/>
    </row>
    <row r="31" spans="2:20">
      <c r="B31" s="356" t="s">
        <v>2709</v>
      </c>
      <c r="C31" s="356"/>
      <c r="D31" s="356" t="s">
        <v>7702</v>
      </c>
      <c r="E31" s="356" t="s">
        <v>1238</v>
      </c>
      <c r="F31" s="356"/>
      <c r="G31" s="356"/>
      <c r="H31" s="356"/>
      <c r="I31" s="356"/>
      <c r="J31" s="356"/>
      <c r="K31" s="356"/>
      <c r="L31" s="356"/>
      <c r="M31" s="356"/>
      <c r="N31" s="356"/>
      <c r="O31" s="356"/>
      <c r="P31" s="356"/>
      <c r="Q31" s="356"/>
      <c r="R31" s="356"/>
      <c r="S31" s="356"/>
      <c r="T31" s="356"/>
    </row>
    <row r="32" spans="2:20">
      <c r="B32" s="356" t="s">
        <v>7386</v>
      </c>
      <c r="C32" s="356"/>
      <c r="D32" s="356" t="s">
        <v>7702</v>
      </c>
      <c r="E32" s="356" t="s">
        <v>1240</v>
      </c>
      <c r="F32" s="356"/>
      <c r="G32" s="356"/>
      <c r="H32" s="356"/>
      <c r="I32" s="356"/>
      <c r="J32" s="356"/>
      <c r="K32" s="356"/>
      <c r="L32" s="356"/>
      <c r="M32" s="356"/>
      <c r="N32" s="356"/>
      <c r="O32" s="356"/>
      <c r="P32" s="356"/>
      <c r="Q32" s="356"/>
      <c r="R32" s="356"/>
      <c r="S32" s="356"/>
      <c r="T32" s="356"/>
    </row>
    <row r="33" spans="2:20">
      <c r="B33" s="356" t="s">
        <v>7295</v>
      </c>
      <c r="C33" s="356"/>
      <c r="D33" s="356" t="s">
        <v>7702</v>
      </c>
      <c r="E33" s="356" t="s">
        <v>1242</v>
      </c>
      <c r="F33" s="356"/>
      <c r="G33" s="356"/>
      <c r="H33" s="356"/>
      <c r="I33" s="356"/>
      <c r="J33" s="356"/>
      <c r="K33" s="356"/>
      <c r="L33" s="356"/>
      <c r="M33" s="356"/>
      <c r="N33" s="356"/>
      <c r="O33" s="356"/>
      <c r="P33" s="356"/>
      <c r="Q33" s="356"/>
      <c r="R33" s="356"/>
      <c r="S33" s="356"/>
      <c r="T33" s="356"/>
    </row>
    <row r="34" spans="2:20">
      <c r="B34" s="356" t="s">
        <v>6517</v>
      </c>
      <c r="C34" s="356"/>
      <c r="D34" s="356" t="s">
        <v>7702</v>
      </c>
      <c r="E34" s="356" t="s">
        <v>972</v>
      </c>
      <c r="F34" s="356"/>
      <c r="G34" s="356"/>
      <c r="H34" s="356"/>
      <c r="I34" s="356"/>
      <c r="J34" s="356"/>
      <c r="K34" s="356"/>
      <c r="L34" s="356"/>
      <c r="M34" s="356"/>
      <c r="N34" s="356"/>
      <c r="O34" s="356"/>
      <c r="P34" s="356"/>
      <c r="Q34" s="356"/>
      <c r="R34" s="356"/>
      <c r="S34" s="356"/>
      <c r="T34" s="356"/>
    </row>
    <row r="35" spans="2:20">
      <c r="B35" s="356" t="s">
        <v>6519</v>
      </c>
      <c r="C35" s="356"/>
      <c r="D35" s="356" t="s">
        <v>7702</v>
      </c>
      <c r="E35" s="356" t="s">
        <v>1250</v>
      </c>
      <c r="F35" s="356"/>
      <c r="G35" s="356"/>
      <c r="H35" s="356"/>
      <c r="I35" s="356"/>
      <c r="J35" s="356"/>
      <c r="K35" s="356"/>
      <c r="L35" s="356"/>
      <c r="M35" s="356"/>
      <c r="N35" s="356"/>
      <c r="O35" s="356"/>
      <c r="P35" s="356"/>
      <c r="Q35" s="356"/>
      <c r="R35" s="356"/>
      <c r="S35" s="356"/>
      <c r="T35" s="356"/>
    </row>
    <row r="36" spans="2:20">
      <c r="B36" s="356" t="s">
        <v>6520</v>
      </c>
      <c r="C36" s="356"/>
      <c r="D36" s="356" t="s">
        <v>7702</v>
      </c>
      <c r="E36" s="356" t="s">
        <v>864</v>
      </c>
      <c r="F36" s="356"/>
      <c r="G36" s="356"/>
      <c r="H36" s="356"/>
      <c r="I36" s="356"/>
      <c r="J36" s="356"/>
      <c r="K36" s="356"/>
      <c r="L36" s="356"/>
      <c r="M36" s="356"/>
      <c r="N36" s="356"/>
      <c r="O36" s="356"/>
      <c r="P36" s="356"/>
      <c r="Q36" s="356"/>
      <c r="R36" s="356"/>
      <c r="S36" s="356"/>
      <c r="T36" s="356"/>
    </row>
    <row r="37" spans="2:20">
      <c r="B37" s="356" t="s">
        <v>6521</v>
      </c>
      <c r="C37" s="356"/>
      <c r="D37" s="356" t="s">
        <v>7702</v>
      </c>
      <c r="E37" s="356" t="s">
        <v>1226</v>
      </c>
      <c r="F37" s="356"/>
      <c r="G37" s="356"/>
      <c r="H37" s="356"/>
      <c r="I37" s="356"/>
      <c r="J37" s="356"/>
      <c r="K37" s="356"/>
      <c r="L37" s="356"/>
      <c r="M37" s="356"/>
      <c r="N37" s="356"/>
      <c r="O37" s="356"/>
      <c r="P37" s="356"/>
      <c r="Q37" s="356"/>
      <c r="R37" s="356"/>
      <c r="S37" s="356"/>
      <c r="T37" s="356"/>
    </row>
    <row r="38" spans="2:20">
      <c r="B38" s="356" t="s">
        <v>537</v>
      </c>
      <c r="C38" s="356"/>
      <c r="D38" s="356" t="s">
        <v>7702</v>
      </c>
      <c r="E38" s="356" t="s">
        <v>1268</v>
      </c>
      <c r="F38" s="356"/>
      <c r="G38" s="356"/>
      <c r="H38" s="356"/>
      <c r="I38" s="356"/>
      <c r="J38" s="356"/>
      <c r="K38" s="356"/>
      <c r="L38" s="356"/>
      <c r="M38" s="356"/>
      <c r="N38" s="356"/>
      <c r="O38" s="356"/>
      <c r="P38" s="356"/>
      <c r="Q38" s="356"/>
      <c r="R38" s="356"/>
      <c r="S38" s="356"/>
      <c r="T38" s="356"/>
    </row>
    <row r="39" spans="2:20">
      <c r="B39" s="356" t="s">
        <v>7387</v>
      </c>
      <c r="C39" s="356"/>
      <c r="D39" s="356" t="s">
        <v>7702</v>
      </c>
      <c r="E39" s="356" t="s">
        <v>1051</v>
      </c>
      <c r="F39" s="356"/>
      <c r="G39" s="356"/>
      <c r="H39" s="356"/>
      <c r="I39" s="356"/>
      <c r="J39" s="356"/>
      <c r="K39" s="356"/>
      <c r="L39" s="356"/>
      <c r="M39" s="356"/>
      <c r="N39" s="356"/>
      <c r="O39" s="356"/>
      <c r="P39" s="356"/>
      <c r="Q39" s="356"/>
      <c r="R39" s="356"/>
      <c r="S39" s="356"/>
      <c r="T39" s="356"/>
    </row>
    <row r="40" spans="2:20">
      <c r="B40" s="356" t="s">
        <v>6522</v>
      </c>
      <c r="C40" s="356"/>
      <c r="D40" s="356" t="s">
        <v>7702</v>
      </c>
      <c r="E40" s="356" t="s">
        <v>816</v>
      </c>
      <c r="F40" s="356"/>
      <c r="G40" s="356"/>
      <c r="H40" s="356"/>
      <c r="I40" s="356"/>
      <c r="J40" s="356"/>
      <c r="K40" s="356"/>
      <c r="L40" s="356"/>
      <c r="M40" s="356"/>
      <c r="N40" s="356"/>
      <c r="O40" s="356"/>
      <c r="P40" s="356"/>
      <c r="Q40" s="356"/>
      <c r="R40" s="356"/>
      <c r="S40" s="356"/>
      <c r="T40" s="356"/>
    </row>
    <row r="41" spans="2:20">
      <c r="B41" s="356" t="s">
        <v>6523</v>
      </c>
      <c r="C41" s="356"/>
      <c r="D41" s="356" t="s">
        <v>7702</v>
      </c>
      <c r="E41" s="356" t="s">
        <v>1021</v>
      </c>
      <c r="F41" s="356"/>
      <c r="G41" s="356"/>
      <c r="H41" s="356"/>
      <c r="I41" s="356"/>
      <c r="J41" s="356"/>
      <c r="K41" s="356"/>
      <c r="L41" s="356"/>
      <c r="M41" s="356"/>
      <c r="N41" s="356"/>
      <c r="O41" s="356"/>
      <c r="P41" s="356"/>
      <c r="Q41" s="356"/>
      <c r="R41" s="356"/>
      <c r="S41" s="356"/>
      <c r="T41" s="356"/>
    </row>
    <row r="42" spans="2:20">
      <c r="B42" s="356" t="s">
        <v>4079</v>
      </c>
      <c r="C42" s="356"/>
      <c r="D42" s="356" t="s">
        <v>7702</v>
      </c>
      <c r="E42" s="356" t="s">
        <v>1285</v>
      </c>
      <c r="F42" s="356"/>
      <c r="G42" s="356"/>
      <c r="H42" s="356"/>
      <c r="I42" s="356"/>
      <c r="J42" s="356"/>
      <c r="K42" s="356"/>
      <c r="L42" s="356"/>
      <c r="M42" s="356"/>
      <c r="N42" s="356"/>
      <c r="O42" s="356"/>
      <c r="P42" s="356"/>
      <c r="Q42" s="356"/>
      <c r="R42" s="356"/>
      <c r="S42" s="356"/>
      <c r="T42" s="356"/>
    </row>
    <row r="43" spans="2:20">
      <c r="B43" s="356" t="s">
        <v>6524</v>
      </c>
      <c r="C43" s="356"/>
      <c r="D43" s="356" t="s">
        <v>7702</v>
      </c>
      <c r="E43" s="356" t="s">
        <v>914</v>
      </c>
      <c r="F43" s="356"/>
      <c r="G43" s="356"/>
      <c r="H43" s="356"/>
      <c r="I43" s="356"/>
      <c r="J43" s="356"/>
      <c r="K43" s="356"/>
      <c r="L43" s="356"/>
      <c r="M43" s="356"/>
      <c r="N43" s="356"/>
      <c r="O43" s="356"/>
      <c r="P43" s="356"/>
      <c r="Q43" s="356"/>
      <c r="R43" s="356"/>
      <c r="S43" s="356"/>
      <c r="T43" s="356"/>
    </row>
    <row r="44" spans="2:20">
      <c r="B44" s="356" t="s">
        <v>4305</v>
      </c>
      <c r="C44" s="356"/>
      <c r="D44" s="356" t="s">
        <v>7702</v>
      </c>
      <c r="E44" s="356" t="s">
        <v>1306</v>
      </c>
      <c r="F44" s="356"/>
      <c r="G44" s="356"/>
      <c r="H44" s="356"/>
      <c r="I44" s="356"/>
      <c r="J44" s="356"/>
      <c r="K44" s="356"/>
      <c r="L44" s="356"/>
      <c r="M44" s="356"/>
      <c r="N44" s="356"/>
      <c r="O44" s="356"/>
      <c r="P44" s="356"/>
      <c r="Q44" s="356"/>
      <c r="R44" s="356"/>
      <c r="S44" s="356"/>
      <c r="T44" s="356"/>
    </row>
    <row r="45" spans="2:20">
      <c r="B45" s="356" t="s">
        <v>6018</v>
      </c>
      <c r="C45" s="356"/>
      <c r="D45" s="356" t="s">
        <v>7702</v>
      </c>
      <c r="E45" s="356" t="s">
        <v>1313</v>
      </c>
      <c r="F45" s="356"/>
      <c r="G45" s="356"/>
      <c r="H45" s="356"/>
      <c r="I45" s="356"/>
      <c r="J45" s="356"/>
      <c r="K45" s="356"/>
      <c r="L45" s="356"/>
      <c r="M45" s="356"/>
      <c r="N45" s="356"/>
      <c r="O45" s="356"/>
      <c r="P45" s="356"/>
      <c r="Q45" s="356"/>
      <c r="R45" s="356"/>
      <c r="S45" s="356"/>
      <c r="T45" s="356"/>
    </row>
    <row r="46" spans="2:20">
      <c r="B46" s="356" t="s">
        <v>5539</v>
      </c>
      <c r="C46" s="356"/>
      <c r="D46" s="356" t="s">
        <v>7702</v>
      </c>
      <c r="E46" s="356" t="s">
        <v>1316</v>
      </c>
      <c r="F46" s="356"/>
      <c r="G46" s="356"/>
      <c r="H46" s="356"/>
      <c r="I46" s="356"/>
      <c r="J46" s="356"/>
      <c r="K46" s="356"/>
      <c r="L46" s="356"/>
      <c r="M46" s="356"/>
      <c r="N46" s="356"/>
      <c r="O46" s="356"/>
      <c r="P46" s="356"/>
      <c r="Q46" s="356"/>
      <c r="R46" s="356"/>
      <c r="S46" s="356"/>
      <c r="T46" s="356"/>
    </row>
    <row r="47" spans="2:20">
      <c r="B47" s="356" t="s">
        <v>6525</v>
      </c>
      <c r="C47" s="356"/>
      <c r="D47" s="356" t="s">
        <v>7702</v>
      </c>
      <c r="E47" s="356" t="s">
        <v>214</v>
      </c>
      <c r="F47" s="356"/>
      <c r="G47" s="356"/>
      <c r="H47" s="356"/>
      <c r="I47" s="356"/>
      <c r="J47" s="356"/>
      <c r="K47" s="356"/>
      <c r="L47" s="356"/>
      <c r="M47" s="356"/>
      <c r="N47" s="356"/>
      <c r="O47" s="356"/>
      <c r="P47" s="356"/>
      <c r="Q47" s="356"/>
      <c r="R47" s="356"/>
      <c r="S47" s="356"/>
      <c r="T47" s="356"/>
    </row>
    <row r="48" spans="2:20">
      <c r="B48" s="356" t="s">
        <v>6527</v>
      </c>
      <c r="C48" s="356"/>
      <c r="D48" s="356" t="s">
        <v>7702</v>
      </c>
      <c r="E48" s="356" t="s">
        <v>1320</v>
      </c>
      <c r="F48" s="356"/>
      <c r="G48" s="356"/>
      <c r="H48" s="356"/>
      <c r="I48" s="356"/>
      <c r="J48" s="356"/>
      <c r="K48" s="356"/>
      <c r="L48" s="356"/>
      <c r="M48" s="356"/>
      <c r="N48" s="356"/>
      <c r="O48" s="356"/>
      <c r="P48" s="356"/>
      <c r="Q48" s="356"/>
      <c r="R48" s="356"/>
      <c r="S48" s="356"/>
      <c r="T48" s="356"/>
    </row>
    <row r="49" spans="2:20">
      <c r="B49" s="356" t="s">
        <v>2884</v>
      </c>
      <c r="C49" s="356"/>
      <c r="D49" s="356" t="s">
        <v>7702</v>
      </c>
      <c r="E49" s="356" t="s">
        <v>1277</v>
      </c>
      <c r="F49" s="356"/>
      <c r="G49" s="356"/>
      <c r="H49" s="356"/>
      <c r="I49" s="356"/>
      <c r="J49" s="356"/>
      <c r="K49" s="356"/>
      <c r="L49" s="356"/>
      <c r="M49" s="356"/>
      <c r="N49" s="356"/>
      <c r="O49" s="356"/>
      <c r="P49" s="356"/>
      <c r="Q49" s="356"/>
      <c r="R49" s="356"/>
      <c r="S49" s="356"/>
      <c r="T49" s="356"/>
    </row>
    <row r="50" spans="2:20">
      <c r="B50" s="356" t="s">
        <v>6528</v>
      </c>
      <c r="C50" s="356"/>
      <c r="D50" s="356" t="s">
        <v>7702</v>
      </c>
      <c r="E50" s="356" t="s">
        <v>1335</v>
      </c>
      <c r="F50" s="356"/>
      <c r="G50" s="356"/>
      <c r="H50" s="356"/>
      <c r="I50" s="356"/>
      <c r="J50" s="356"/>
      <c r="K50" s="356"/>
      <c r="L50" s="356"/>
      <c r="M50" s="356"/>
      <c r="N50" s="356"/>
      <c r="O50" s="356"/>
      <c r="P50" s="356"/>
      <c r="Q50" s="356"/>
      <c r="R50" s="356"/>
      <c r="S50" s="356"/>
      <c r="T50" s="356"/>
    </row>
    <row r="51" spans="2:20">
      <c r="B51" s="356" t="s">
        <v>6530</v>
      </c>
      <c r="C51" s="356"/>
      <c r="D51" s="356" t="s">
        <v>7702</v>
      </c>
      <c r="E51" s="356" t="s">
        <v>1337</v>
      </c>
      <c r="F51" s="356"/>
      <c r="G51" s="356"/>
      <c r="H51" s="356"/>
      <c r="I51" s="356"/>
      <c r="J51" s="356"/>
      <c r="K51" s="356"/>
      <c r="L51" s="356"/>
      <c r="M51" s="356"/>
      <c r="N51" s="356"/>
      <c r="O51" s="356"/>
      <c r="P51" s="356"/>
      <c r="Q51" s="356"/>
      <c r="R51" s="356"/>
      <c r="S51" s="356"/>
      <c r="T51" s="356"/>
    </row>
    <row r="52" spans="2:20">
      <c r="B52" s="356" t="s">
        <v>3527</v>
      </c>
      <c r="C52" s="356"/>
      <c r="D52" s="356" t="s">
        <v>7702</v>
      </c>
      <c r="E52" s="356" t="s">
        <v>3774</v>
      </c>
      <c r="F52" s="356"/>
      <c r="G52" s="356"/>
      <c r="H52" s="356"/>
      <c r="I52" s="356"/>
      <c r="J52" s="356"/>
      <c r="K52" s="356"/>
      <c r="L52" s="356"/>
      <c r="M52" s="356"/>
      <c r="N52" s="356"/>
      <c r="O52" s="356"/>
      <c r="P52" s="356"/>
      <c r="Q52" s="356"/>
      <c r="R52" s="356"/>
      <c r="S52" s="356"/>
      <c r="T52" s="356"/>
    </row>
    <row r="53" spans="2:20">
      <c r="B53" s="356" t="s">
        <v>6532</v>
      </c>
      <c r="C53" s="356"/>
      <c r="D53" s="356" t="s">
        <v>7702</v>
      </c>
      <c r="E53" s="356" t="s">
        <v>5202</v>
      </c>
      <c r="F53" s="356"/>
      <c r="G53" s="356"/>
      <c r="H53" s="356"/>
      <c r="I53" s="356"/>
      <c r="J53" s="356"/>
      <c r="K53" s="356"/>
      <c r="L53" s="356"/>
      <c r="M53" s="356"/>
      <c r="N53" s="356"/>
      <c r="O53" s="356"/>
      <c r="P53" s="356"/>
      <c r="Q53" s="356"/>
      <c r="R53" s="356"/>
      <c r="S53" s="356"/>
      <c r="T53" s="356"/>
    </row>
    <row r="54" spans="2:20">
      <c r="B54" s="356" t="s">
        <v>1362</v>
      </c>
      <c r="C54" s="356"/>
      <c r="D54" s="356" t="s">
        <v>7702</v>
      </c>
      <c r="E54" s="356" t="s">
        <v>2872</v>
      </c>
      <c r="F54" s="356"/>
      <c r="G54" s="356"/>
      <c r="H54" s="356"/>
      <c r="I54" s="356"/>
      <c r="J54" s="356"/>
      <c r="K54" s="356"/>
      <c r="L54" s="356"/>
      <c r="M54" s="356"/>
      <c r="N54" s="356"/>
      <c r="O54" s="356"/>
      <c r="P54" s="356"/>
      <c r="Q54" s="356"/>
      <c r="R54" s="356"/>
      <c r="S54" s="356"/>
      <c r="T54" s="356"/>
    </row>
    <row r="55" spans="2:20">
      <c r="B55" s="356" t="s">
        <v>1319</v>
      </c>
      <c r="C55" s="356"/>
      <c r="D55" s="356" t="s">
        <v>7702</v>
      </c>
      <c r="E55" s="356" t="s">
        <v>44</v>
      </c>
      <c r="F55" s="356"/>
      <c r="G55" s="356"/>
      <c r="H55" s="356"/>
      <c r="I55" s="356"/>
      <c r="J55" s="356"/>
      <c r="K55" s="356"/>
      <c r="L55" s="356"/>
      <c r="M55" s="356"/>
      <c r="N55" s="356"/>
      <c r="O55" s="356"/>
      <c r="P55" s="356"/>
      <c r="Q55" s="356"/>
      <c r="R55" s="356"/>
      <c r="S55" s="356"/>
      <c r="T55" s="356"/>
    </row>
    <row r="56" spans="2:20">
      <c r="B56" s="356" t="s">
        <v>6533</v>
      </c>
      <c r="C56" s="356"/>
      <c r="D56" s="356" t="s">
        <v>7702</v>
      </c>
      <c r="E56" s="356" t="s">
        <v>1571</v>
      </c>
      <c r="F56" s="356"/>
      <c r="G56" s="356"/>
      <c r="H56" s="356"/>
      <c r="I56" s="356"/>
      <c r="J56" s="356"/>
      <c r="K56" s="356"/>
      <c r="L56" s="356"/>
      <c r="M56" s="356"/>
      <c r="N56" s="356"/>
      <c r="O56" s="356"/>
      <c r="P56" s="356"/>
      <c r="Q56" s="356"/>
      <c r="R56" s="356"/>
      <c r="S56" s="356"/>
      <c r="T56" s="356"/>
    </row>
    <row r="57" spans="2:20">
      <c r="B57" s="356" t="s">
        <v>6535</v>
      </c>
      <c r="C57" s="356"/>
      <c r="D57" s="356" t="s">
        <v>7702</v>
      </c>
      <c r="E57" s="356" t="s">
        <v>866</v>
      </c>
      <c r="F57" s="356"/>
      <c r="G57" s="356"/>
      <c r="H57" s="356"/>
      <c r="I57" s="356"/>
      <c r="J57" s="356"/>
      <c r="K57" s="356"/>
      <c r="L57" s="356"/>
      <c r="M57" s="356"/>
      <c r="N57" s="356"/>
      <c r="O57" s="356"/>
      <c r="P57" s="356"/>
      <c r="Q57" s="356"/>
      <c r="R57" s="356"/>
      <c r="S57" s="356"/>
      <c r="T57" s="356"/>
    </row>
    <row r="58" spans="2:20">
      <c r="B58" s="356" t="s">
        <v>6536</v>
      </c>
      <c r="C58" s="356"/>
      <c r="D58" s="356" t="s">
        <v>7702</v>
      </c>
      <c r="E58" s="356" t="s">
        <v>3931</v>
      </c>
      <c r="F58" s="356"/>
      <c r="G58" s="356"/>
      <c r="H58" s="356"/>
      <c r="I58" s="356"/>
      <c r="J58" s="356"/>
      <c r="K58" s="356"/>
      <c r="L58" s="356"/>
      <c r="M58" s="356"/>
      <c r="N58" s="356"/>
      <c r="O58" s="356"/>
      <c r="P58" s="356"/>
      <c r="Q58" s="356"/>
      <c r="R58" s="356"/>
      <c r="S58" s="356"/>
      <c r="T58" s="356"/>
    </row>
    <row r="59" spans="2:20">
      <c r="B59" s="356" t="s">
        <v>2542</v>
      </c>
      <c r="C59" s="356"/>
      <c r="D59" s="356" t="s">
        <v>7702</v>
      </c>
      <c r="E59" s="356" t="s">
        <v>4533</v>
      </c>
      <c r="F59" s="356"/>
      <c r="G59" s="356"/>
      <c r="H59" s="356"/>
      <c r="I59" s="356"/>
      <c r="J59" s="356"/>
      <c r="K59" s="356"/>
      <c r="L59" s="356"/>
      <c r="M59" s="356"/>
      <c r="N59" s="356"/>
      <c r="O59" s="356"/>
      <c r="P59" s="356"/>
      <c r="Q59" s="356"/>
      <c r="R59" s="356"/>
      <c r="S59" s="356"/>
      <c r="T59" s="356"/>
    </row>
    <row r="60" spans="2:20">
      <c r="B60" s="356" t="s">
        <v>2476</v>
      </c>
      <c r="C60" s="356"/>
      <c r="D60" s="356" t="s">
        <v>7702</v>
      </c>
      <c r="E60" s="356" t="s">
        <v>486</v>
      </c>
      <c r="F60" s="356"/>
      <c r="G60" s="356"/>
      <c r="H60" s="356"/>
      <c r="I60" s="356"/>
      <c r="J60" s="356"/>
      <c r="K60" s="356"/>
      <c r="L60" s="356"/>
      <c r="M60" s="356"/>
      <c r="N60" s="356"/>
      <c r="O60" s="356"/>
      <c r="P60" s="356"/>
      <c r="Q60" s="356"/>
      <c r="R60" s="356"/>
      <c r="S60" s="356"/>
      <c r="T60" s="356"/>
    </row>
    <row r="61" spans="2:20">
      <c r="B61" s="356" t="s">
        <v>4814</v>
      </c>
      <c r="C61" s="356"/>
      <c r="D61" s="356" t="s">
        <v>7702</v>
      </c>
      <c r="E61" s="356" t="s">
        <v>3185</v>
      </c>
      <c r="F61" s="356"/>
      <c r="G61" s="356"/>
      <c r="H61" s="356"/>
      <c r="I61" s="356"/>
      <c r="J61" s="356"/>
      <c r="K61" s="356"/>
      <c r="L61" s="356"/>
      <c r="M61" s="356"/>
      <c r="N61" s="356"/>
      <c r="O61" s="356"/>
      <c r="P61" s="356"/>
      <c r="Q61" s="356"/>
      <c r="R61" s="356"/>
      <c r="S61" s="356"/>
      <c r="T61" s="356"/>
    </row>
    <row r="62" spans="2:20">
      <c r="B62" s="356" t="s">
        <v>3294</v>
      </c>
      <c r="C62" s="356"/>
      <c r="D62" s="356" t="s">
        <v>7702</v>
      </c>
      <c r="E62" s="356" t="s">
        <v>2164</v>
      </c>
      <c r="F62" s="356"/>
      <c r="G62" s="356"/>
      <c r="H62" s="356"/>
      <c r="I62" s="356"/>
      <c r="J62" s="356"/>
      <c r="K62" s="356"/>
      <c r="L62" s="356"/>
      <c r="M62" s="356"/>
      <c r="N62" s="356"/>
      <c r="O62" s="356"/>
      <c r="P62" s="356"/>
      <c r="Q62" s="356"/>
      <c r="R62" s="356"/>
      <c r="S62" s="356"/>
      <c r="T62" s="356"/>
    </row>
  </sheetData>
  <mergeCells count="1">
    <mergeCell ref="Q3:T3"/>
  </mergeCells>
  <phoneticPr fontId="22"/>
  <pageMargins left="0.7" right="0.7" top="0.75" bottom="0.75" header="0.3" footer="0.3"/>
  <pageSetup paperSize="9"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5"/>
  <dimension ref="B1:O80"/>
  <sheetViews>
    <sheetView showGridLines="0" workbookViewId="0">
      <pane ySplit="4" topLeftCell="A5" activePane="bottomLeft" state="frozen"/>
      <selection pane="bottomLeft"/>
    </sheetView>
  </sheetViews>
  <sheetFormatPr defaultColWidth="3.54296875" defaultRowHeight="15"/>
  <cols>
    <col min="1" max="1" width="3.54296875" style="368"/>
    <col min="2" max="2" width="52.08984375" style="368" bestFit="1" customWidth="1"/>
    <col min="3" max="4" width="3.08984375" style="368" hidden="1" customWidth="1"/>
    <col min="5" max="5" width="6.453125" style="368" bestFit="1" customWidth="1"/>
    <col min="6" max="14" width="3.36328125" style="368" bestFit="1" customWidth="1"/>
    <col min="15" max="16384" width="3.54296875" style="368"/>
  </cols>
  <sheetData>
    <row r="1" spans="2:15">
      <c r="B1" s="369" t="s">
        <v>4152</v>
      </c>
      <c r="C1" s="371"/>
      <c r="D1" s="371"/>
    </row>
    <row r="2" spans="2:15">
      <c r="B2" s="371"/>
      <c r="C2" s="371"/>
      <c r="D2" s="371"/>
    </row>
    <row r="3" spans="2:15">
      <c r="I3" s="386"/>
      <c r="J3" s="386"/>
      <c r="K3" s="386"/>
      <c r="L3" s="386"/>
      <c r="M3" s="386"/>
      <c r="N3" s="386"/>
      <c r="O3" s="385"/>
    </row>
    <row r="4" spans="2:15" ht="226.2">
      <c r="B4" s="374" t="s">
        <v>4998</v>
      </c>
      <c r="C4" s="372" t="s">
        <v>4822</v>
      </c>
      <c r="D4" s="372" t="s">
        <v>2992</v>
      </c>
      <c r="E4" s="374" t="s">
        <v>4698</v>
      </c>
      <c r="F4" s="374" t="s">
        <v>2570</v>
      </c>
      <c r="G4" s="374" t="s">
        <v>4700</v>
      </c>
      <c r="H4" s="374" t="s">
        <v>4845</v>
      </c>
      <c r="I4" s="374" t="s">
        <v>4701</v>
      </c>
      <c r="J4" s="374" t="s">
        <v>2148</v>
      </c>
      <c r="K4" s="374" t="s">
        <v>4846</v>
      </c>
      <c r="L4" s="374" t="s">
        <v>552</v>
      </c>
      <c r="M4" s="374" t="s">
        <v>4703</v>
      </c>
      <c r="N4" s="374" t="s">
        <v>4848</v>
      </c>
    </row>
    <row r="5" spans="2:15">
      <c r="B5" s="356" t="s">
        <v>6539</v>
      </c>
      <c r="C5" s="356"/>
      <c r="D5" s="356" t="s">
        <v>7702</v>
      </c>
      <c r="E5" s="356" t="s">
        <v>869</v>
      </c>
      <c r="F5" s="356"/>
      <c r="G5" s="356"/>
      <c r="H5" s="356"/>
      <c r="I5" s="356"/>
      <c r="J5" s="356"/>
      <c r="K5" s="356"/>
      <c r="L5" s="356"/>
      <c r="M5" s="356"/>
      <c r="N5" s="356"/>
    </row>
    <row r="6" spans="2:15">
      <c r="B6" s="356" t="s">
        <v>993</v>
      </c>
      <c r="C6" s="356"/>
      <c r="D6" s="356" t="s">
        <v>7702</v>
      </c>
      <c r="E6" s="356" t="s">
        <v>872</v>
      </c>
      <c r="F6" s="356"/>
      <c r="G6" s="356"/>
      <c r="H6" s="356"/>
      <c r="I6" s="356"/>
      <c r="J6" s="356"/>
      <c r="K6" s="356"/>
      <c r="L6" s="356"/>
      <c r="M6" s="356"/>
      <c r="N6" s="356"/>
    </row>
    <row r="7" spans="2:15">
      <c r="B7" s="356" t="s">
        <v>6540</v>
      </c>
      <c r="C7" s="356"/>
      <c r="D7" s="356" t="s">
        <v>7702</v>
      </c>
      <c r="E7" s="356" t="s">
        <v>497</v>
      </c>
      <c r="F7" s="356"/>
      <c r="G7" s="356"/>
      <c r="H7" s="356"/>
      <c r="I7" s="356"/>
      <c r="J7" s="356"/>
      <c r="K7" s="356"/>
      <c r="L7" s="356"/>
      <c r="M7" s="356"/>
      <c r="N7" s="356"/>
    </row>
    <row r="8" spans="2:15">
      <c r="B8" s="356" t="s">
        <v>3734</v>
      </c>
      <c r="C8" s="356"/>
      <c r="D8" s="356" t="s">
        <v>7702</v>
      </c>
      <c r="E8" s="356" t="s">
        <v>469</v>
      </c>
      <c r="F8" s="356"/>
      <c r="G8" s="356"/>
      <c r="H8" s="356"/>
      <c r="I8" s="356"/>
      <c r="J8" s="356"/>
      <c r="K8" s="356"/>
      <c r="L8" s="356"/>
      <c r="M8" s="356"/>
      <c r="N8" s="356"/>
    </row>
    <row r="9" spans="2:15">
      <c r="B9" s="356" t="s">
        <v>7388</v>
      </c>
      <c r="C9" s="356"/>
      <c r="D9" s="356" t="s">
        <v>7702</v>
      </c>
      <c r="E9" s="356" t="s">
        <v>917</v>
      </c>
      <c r="F9" s="356"/>
      <c r="G9" s="356"/>
      <c r="H9" s="356"/>
      <c r="I9" s="356"/>
      <c r="J9" s="356"/>
      <c r="K9" s="356"/>
      <c r="L9" s="356"/>
      <c r="M9" s="356"/>
      <c r="N9" s="356"/>
    </row>
    <row r="10" spans="2:15">
      <c r="B10" s="356" t="s">
        <v>2241</v>
      </c>
      <c r="C10" s="356"/>
      <c r="D10" s="356" t="s">
        <v>7702</v>
      </c>
      <c r="E10" s="356" t="s">
        <v>857</v>
      </c>
      <c r="F10" s="356"/>
      <c r="G10" s="356"/>
      <c r="H10" s="356"/>
      <c r="I10" s="356"/>
      <c r="J10" s="356"/>
      <c r="K10" s="356"/>
      <c r="L10" s="356"/>
      <c r="M10" s="356"/>
      <c r="N10" s="356"/>
    </row>
    <row r="11" spans="2:15">
      <c r="B11" s="356" t="s">
        <v>6541</v>
      </c>
      <c r="C11" s="356"/>
      <c r="D11" s="356" t="s">
        <v>7702</v>
      </c>
      <c r="E11" s="356" t="s">
        <v>892</v>
      </c>
      <c r="F11" s="356"/>
      <c r="G11" s="356"/>
      <c r="H11" s="356"/>
      <c r="I11" s="356"/>
      <c r="J11" s="356"/>
      <c r="K11" s="356"/>
      <c r="L11" s="356"/>
      <c r="M11" s="356"/>
      <c r="N11" s="356"/>
    </row>
    <row r="12" spans="2:15">
      <c r="B12" s="356" t="s">
        <v>6542</v>
      </c>
      <c r="C12" s="356"/>
      <c r="D12" s="356" t="s">
        <v>7702</v>
      </c>
      <c r="E12" s="356" t="s">
        <v>895</v>
      </c>
      <c r="F12" s="356"/>
      <c r="G12" s="356"/>
      <c r="H12" s="356"/>
      <c r="I12" s="356"/>
      <c r="J12" s="356"/>
      <c r="K12" s="356"/>
      <c r="L12" s="356"/>
      <c r="M12" s="356"/>
      <c r="N12" s="356"/>
    </row>
    <row r="13" spans="2:15">
      <c r="B13" s="356" t="s">
        <v>5577</v>
      </c>
      <c r="C13" s="356"/>
      <c r="D13" s="356" t="s">
        <v>7702</v>
      </c>
      <c r="E13" s="356" t="s">
        <v>903</v>
      </c>
      <c r="F13" s="356"/>
      <c r="G13" s="356"/>
      <c r="H13" s="356"/>
      <c r="I13" s="356"/>
      <c r="J13" s="356"/>
      <c r="K13" s="356"/>
      <c r="L13" s="356"/>
      <c r="M13" s="356"/>
      <c r="N13" s="356"/>
    </row>
    <row r="14" spans="2:15">
      <c r="B14" s="356" t="s">
        <v>6544</v>
      </c>
      <c r="C14" s="356"/>
      <c r="D14" s="356" t="s">
        <v>7702</v>
      </c>
      <c r="E14" s="356" t="s">
        <v>904</v>
      </c>
      <c r="F14" s="356"/>
      <c r="G14" s="356"/>
      <c r="H14" s="356"/>
      <c r="I14" s="356"/>
      <c r="J14" s="356"/>
      <c r="K14" s="356"/>
      <c r="L14" s="356"/>
      <c r="M14" s="356"/>
      <c r="N14" s="356"/>
    </row>
    <row r="15" spans="2:15">
      <c r="B15" s="356" t="s">
        <v>4594</v>
      </c>
      <c r="C15" s="356"/>
      <c r="D15" s="356" t="s">
        <v>7702</v>
      </c>
      <c r="E15" s="356" t="s">
        <v>913</v>
      </c>
      <c r="F15" s="356"/>
      <c r="G15" s="356"/>
      <c r="H15" s="356"/>
      <c r="I15" s="356"/>
      <c r="J15" s="356"/>
      <c r="K15" s="356"/>
      <c r="L15" s="356"/>
      <c r="M15" s="356"/>
      <c r="N15" s="356"/>
    </row>
    <row r="16" spans="2:15">
      <c r="B16" s="356" t="s">
        <v>3466</v>
      </c>
      <c r="C16" s="356"/>
      <c r="D16" s="356" t="s">
        <v>7702</v>
      </c>
      <c r="E16" s="356" t="s">
        <v>916</v>
      </c>
      <c r="F16" s="356"/>
      <c r="G16" s="356"/>
      <c r="H16" s="356"/>
      <c r="I16" s="356"/>
      <c r="J16" s="356"/>
      <c r="K16" s="356"/>
      <c r="L16" s="356"/>
      <c r="M16" s="356"/>
      <c r="N16" s="356"/>
    </row>
    <row r="17" spans="2:14">
      <c r="B17" s="356" t="s">
        <v>7389</v>
      </c>
      <c r="C17" s="356"/>
      <c r="D17" s="356" t="s">
        <v>7702</v>
      </c>
      <c r="E17" s="356" t="s">
        <v>1227</v>
      </c>
      <c r="F17" s="356"/>
      <c r="G17" s="356"/>
      <c r="H17" s="356"/>
      <c r="I17" s="356"/>
      <c r="J17" s="356"/>
      <c r="K17" s="356"/>
      <c r="L17" s="356"/>
      <c r="M17" s="356"/>
      <c r="N17" s="356"/>
    </row>
    <row r="18" spans="2:14">
      <c r="B18" s="356" t="s">
        <v>7389</v>
      </c>
      <c r="C18" s="356"/>
      <c r="D18" s="356" t="s">
        <v>7702</v>
      </c>
      <c r="E18" s="356" t="s">
        <v>5877</v>
      </c>
      <c r="F18" s="356"/>
      <c r="G18" s="356"/>
      <c r="H18" s="356"/>
      <c r="I18" s="356"/>
      <c r="J18" s="356"/>
      <c r="K18" s="356"/>
      <c r="L18" s="356"/>
      <c r="M18" s="356"/>
      <c r="N18" s="356"/>
    </row>
    <row r="19" spans="2:14">
      <c r="B19" s="356" t="s">
        <v>7389</v>
      </c>
      <c r="C19" s="356"/>
      <c r="D19" s="356" t="s">
        <v>7702</v>
      </c>
      <c r="E19" s="356" t="s">
        <v>2222</v>
      </c>
      <c r="F19" s="356"/>
      <c r="G19" s="356"/>
      <c r="H19" s="356"/>
      <c r="I19" s="356"/>
      <c r="J19" s="356"/>
      <c r="K19" s="356"/>
      <c r="L19" s="356"/>
      <c r="M19" s="356"/>
      <c r="N19" s="356"/>
    </row>
    <row r="20" spans="2:14">
      <c r="B20" s="356" t="s">
        <v>7390</v>
      </c>
      <c r="C20" s="356"/>
      <c r="D20" s="356" t="s">
        <v>7702</v>
      </c>
      <c r="E20" s="356" t="s">
        <v>1233</v>
      </c>
      <c r="F20" s="356"/>
      <c r="G20" s="356"/>
      <c r="H20" s="356"/>
      <c r="I20" s="356"/>
      <c r="J20" s="356"/>
      <c r="K20" s="356"/>
      <c r="L20" s="356"/>
      <c r="M20" s="356"/>
      <c r="N20" s="356"/>
    </row>
    <row r="21" spans="2:14">
      <c r="B21" s="356" t="s">
        <v>7391</v>
      </c>
      <c r="C21" s="356"/>
      <c r="D21" s="356" t="s">
        <v>7702</v>
      </c>
      <c r="E21" s="356" t="s">
        <v>1236</v>
      </c>
      <c r="F21" s="356"/>
      <c r="G21" s="356"/>
      <c r="H21" s="356"/>
      <c r="I21" s="356"/>
      <c r="J21" s="356"/>
      <c r="K21" s="356"/>
      <c r="L21" s="356"/>
      <c r="M21" s="356"/>
      <c r="N21" s="356"/>
    </row>
    <row r="22" spans="2:14">
      <c r="B22" s="356" t="s">
        <v>6545</v>
      </c>
      <c r="C22" s="356"/>
      <c r="D22" s="356" t="s">
        <v>7702</v>
      </c>
      <c r="E22" s="356" t="s">
        <v>1238</v>
      </c>
      <c r="F22" s="356"/>
      <c r="G22" s="356"/>
      <c r="H22" s="356"/>
      <c r="I22" s="356"/>
      <c r="J22" s="356"/>
      <c r="K22" s="356"/>
      <c r="L22" s="356"/>
      <c r="M22" s="356"/>
      <c r="N22" s="356"/>
    </row>
    <row r="23" spans="2:14">
      <c r="B23" s="356" t="s">
        <v>6546</v>
      </c>
      <c r="C23" s="356"/>
      <c r="D23" s="356" t="s">
        <v>7702</v>
      </c>
      <c r="E23" s="356" t="s">
        <v>1240</v>
      </c>
      <c r="F23" s="356"/>
      <c r="G23" s="356"/>
      <c r="H23" s="356"/>
      <c r="I23" s="356"/>
      <c r="J23" s="356"/>
      <c r="K23" s="356"/>
      <c r="L23" s="356"/>
      <c r="M23" s="356"/>
      <c r="N23" s="356"/>
    </row>
    <row r="24" spans="2:14">
      <c r="B24" s="356" t="s">
        <v>6546</v>
      </c>
      <c r="C24" s="356"/>
      <c r="D24" s="356" t="s">
        <v>7702</v>
      </c>
      <c r="E24" s="356" t="s">
        <v>5892</v>
      </c>
      <c r="F24" s="356"/>
      <c r="G24" s="356"/>
      <c r="H24" s="356"/>
      <c r="I24" s="356"/>
      <c r="J24" s="356"/>
      <c r="K24" s="356"/>
      <c r="L24" s="356"/>
      <c r="M24" s="356"/>
      <c r="N24" s="356"/>
    </row>
    <row r="25" spans="2:14">
      <c r="B25" s="356" t="s">
        <v>6547</v>
      </c>
      <c r="C25" s="356"/>
      <c r="D25" s="356" t="s">
        <v>7702</v>
      </c>
      <c r="E25" s="356" t="s">
        <v>1242</v>
      </c>
      <c r="F25" s="356"/>
      <c r="G25" s="356"/>
      <c r="H25" s="356"/>
      <c r="I25" s="356"/>
      <c r="J25" s="356"/>
      <c r="K25" s="356"/>
      <c r="L25" s="356"/>
      <c r="M25" s="356"/>
      <c r="N25" s="356"/>
    </row>
    <row r="26" spans="2:14">
      <c r="B26" s="356" t="s">
        <v>6548</v>
      </c>
      <c r="C26" s="356"/>
      <c r="D26" s="356" t="s">
        <v>7702</v>
      </c>
      <c r="E26" s="356" t="s">
        <v>972</v>
      </c>
      <c r="F26" s="356"/>
      <c r="G26" s="356"/>
      <c r="H26" s="356"/>
      <c r="I26" s="356"/>
      <c r="J26" s="356"/>
      <c r="K26" s="356"/>
      <c r="L26" s="356"/>
      <c r="M26" s="356"/>
      <c r="N26" s="356"/>
    </row>
    <row r="27" spans="2:14">
      <c r="B27" s="356" t="s">
        <v>3403</v>
      </c>
      <c r="C27" s="356"/>
      <c r="D27" s="356" t="s">
        <v>7702</v>
      </c>
      <c r="E27" s="356" t="s">
        <v>1250</v>
      </c>
      <c r="F27" s="356"/>
      <c r="G27" s="356"/>
      <c r="H27" s="356"/>
      <c r="I27" s="356"/>
      <c r="J27" s="356"/>
      <c r="K27" s="356"/>
      <c r="L27" s="356"/>
      <c r="M27" s="356"/>
      <c r="N27" s="356"/>
    </row>
    <row r="28" spans="2:14">
      <c r="B28" s="356" t="s">
        <v>7392</v>
      </c>
      <c r="C28" s="356"/>
      <c r="D28" s="356" t="s">
        <v>7702</v>
      </c>
      <c r="E28" s="356" t="s">
        <v>864</v>
      </c>
      <c r="F28" s="356"/>
      <c r="G28" s="356"/>
      <c r="H28" s="356"/>
      <c r="I28" s="356"/>
      <c r="J28" s="356"/>
      <c r="K28" s="356"/>
      <c r="L28" s="356"/>
      <c r="M28" s="356"/>
      <c r="N28" s="356"/>
    </row>
    <row r="29" spans="2:14">
      <c r="B29" s="356" t="s">
        <v>5163</v>
      </c>
      <c r="C29" s="356"/>
      <c r="D29" s="356" t="s">
        <v>7702</v>
      </c>
      <c r="E29" s="356" t="s">
        <v>1226</v>
      </c>
      <c r="F29" s="356"/>
      <c r="G29" s="356"/>
      <c r="H29" s="356"/>
      <c r="I29" s="356"/>
      <c r="J29" s="356"/>
      <c r="K29" s="356"/>
      <c r="L29" s="356"/>
      <c r="M29" s="356"/>
      <c r="N29" s="356"/>
    </row>
    <row r="30" spans="2:14">
      <c r="B30" s="356" t="s">
        <v>7393</v>
      </c>
      <c r="C30" s="356"/>
      <c r="D30" s="356" t="s">
        <v>7702</v>
      </c>
      <c r="E30" s="356" t="s">
        <v>1268</v>
      </c>
      <c r="F30" s="356"/>
      <c r="G30" s="356"/>
      <c r="H30" s="356"/>
      <c r="I30" s="356"/>
      <c r="J30" s="356"/>
      <c r="K30" s="356"/>
      <c r="L30" s="356"/>
      <c r="M30" s="356"/>
      <c r="N30" s="356"/>
    </row>
    <row r="31" spans="2:14">
      <c r="B31" s="356" t="s">
        <v>7393</v>
      </c>
      <c r="C31" s="356"/>
      <c r="D31" s="356" t="s">
        <v>7702</v>
      </c>
      <c r="E31" s="356" t="s">
        <v>5911</v>
      </c>
      <c r="F31" s="356"/>
      <c r="G31" s="356"/>
      <c r="H31" s="356"/>
      <c r="I31" s="356"/>
      <c r="J31" s="356"/>
      <c r="K31" s="356"/>
      <c r="L31" s="356"/>
      <c r="M31" s="356"/>
      <c r="N31" s="356"/>
    </row>
    <row r="32" spans="2:14">
      <c r="B32" s="356" t="s">
        <v>4142</v>
      </c>
      <c r="C32" s="356"/>
      <c r="D32" s="356" t="s">
        <v>7702</v>
      </c>
      <c r="E32" s="356" t="s">
        <v>1051</v>
      </c>
      <c r="F32" s="356"/>
      <c r="G32" s="356"/>
      <c r="H32" s="356"/>
      <c r="I32" s="356"/>
      <c r="J32" s="356"/>
      <c r="K32" s="356"/>
      <c r="L32" s="356"/>
      <c r="M32" s="356"/>
      <c r="N32" s="356"/>
    </row>
    <row r="33" spans="2:14">
      <c r="B33" s="356" t="s">
        <v>4142</v>
      </c>
      <c r="C33" s="356"/>
      <c r="D33" s="356" t="s">
        <v>7702</v>
      </c>
      <c r="E33" s="356" t="s">
        <v>816</v>
      </c>
      <c r="F33" s="356"/>
      <c r="G33" s="356"/>
      <c r="H33" s="356"/>
      <c r="I33" s="356"/>
      <c r="J33" s="356"/>
      <c r="K33" s="356"/>
      <c r="L33" s="356"/>
      <c r="M33" s="356"/>
      <c r="N33" s="356"/>
    </row>
    <row r="34" spans="2:14">
      <c r="B34" s="356" t="s">
        <v>5116</v>
      </c>
      <c r="C34" s="356"/>
      <c r="D34" s="356" t="s">
        <v>7702</v>
      </c>
      <c r="E34" s="356" t="s">
        <v>1021</v>
      </c>
      <c r="F34" s="356"/>
      <c r="G34" s="356"/>
      <c r="H34" s="356"/>
      <c r="I34" s="356"/>
      <c r="J34" s="356"/>
      <c r="K34" s="356"/>
      <c r="L34" s="356"/>
      <c r="M34" s="356"/>
      <c r="N34" s="356"/>
    </row>
    <row r="35" spans="2:14">
      <c r="B35" s="356" t="s">
        <v>3867</v>
      </c>
      <c r="C35" s="356"/>
      <c r="D35" s="356" t="s">
        <v>7702</v>
      </c>
      <c r="E35" s="356" t="s">
        <v>1285</v>
      </c>
      <c r="F35" s="356"/>
      <c r="G35" s="356"/>
      <c r="H35" s="356"/>
      <c r="I35" s="356"/>
      <c r="J35" s="356"/>
      <c r="K35" s="356"/>
      <c r="L35" s="356"/>
      <c r="M35" s="356"/>
      <c r="N35" s="356"/>
    </row>
    <row r="36" spans="2:14">
      <c r="B36" s="356" t="s">
        <v>3867</v>
      </c>
      <c r="C36" s="356"/>
      <c r="D36" s="356" t="s">
        <v>7702</v>
      </c>
      <c r="E36" s="356" t="s">
        <v>6416</v>
      </c>
      <c r="F36" s="356"/>
      <c r="G36" s="356"/>
      <c r="H36" s="356"/>
      <c r="I36" s="356"/>
      <c r="J36" s="356"/>
      <c r="K36" s="356"/>
      <c r="L36" s="356"/>
      <c r="M36" s="356"/>
      <c r="N36" s="356"/>
    </row>
    <row r="37" spans="2:14">
      <c r="B37" s="356" t="s">
        <v>3867</v>
      </c>
      <c r="C37" s="356"/>
      <c r="D37" s="356" t="s">
        <v>7702</v>
      </c>
      <c r="E37" s="356" t="s">
        <v>304</v>
      </c>
      <c r="F37" s="356"/>
      <c r="G37" s="356"/>
      <c r="H37" s="356"/>
      <c r="I37" s="356"/>
      <c r="J37" s="356"/>
      <c r="K37" s="356"/>
      <c r="L37" s="356"/>
      <c r="M37" s="356"/>
      <c r="N37" s="356"/>
    </row>
    <row r="38" spans="2:14">
      <c r="B38" s="356" t="s">
        <v>6383</v>
      </c>
      <c r="C38" s="356"/>
      <c r="D38" s="356" t="s">
        <v>7702</v>
      </c>
      <c r="E38" s="356" t="s">
        <v>1306</v>
      </c>
      <c r="F38" s="356"/>
      <c r="G38" s="356"/>
      <c r="H38" s="356"/>
      <c r="I38" s="356"/>
      <c r="J38" s="356"/>
      <c r="K38" s="356"/>
      <c r="L38" s="356"/>
      <c r="M38" s="356"/>
      <c r="N38" s="356"/>
    </row>
    <row r="39" spans="2:14">
      <c r="B39" s="356" t="s">
        <v>1124</v>
      </c>
      <c r="C39" s="356"/>
      <c r="D39" s="356" t="s">
        <v>7702</v>
      </c>
      <c r="E39" s="356" t="s">
        <v>1313</v>
      </c>
      <c r="F39" s="356"/>
      <c r="G39" s="356"/>
      <c r="H39" s="356"/>
      <c r="I39" s="356"/>
      <c r="J39" s="356"/>
      <c r="K39" s="356"/>
      <c r="L39" s="356"/>
      <c r="M39" s="356"/>
      <c r="N39" s="356"/>
    </row>
    <row r="40" spans="2:14">
      <c r="B40" s="356" t="s">
        <v>338</v>
      </c>
      <c r="C40" s="356"/>
      <c r="D40" s="356" t="s">
        <v>7702</v>
      </c>
      <c r="E40" s="356" t="s">
        <v>1316</v>
      </c>
      <c r="F40" s="356"/>
      <c r="G40" s="356"/>
      <c r="H40" s="356"/>
      <c r="I40" s="356"/>
      <c r="J40" s="356"/>
      <c r="K40" s="356"/>
      <c r="L40" s="356"/>
      <c r="M40" s="356"/>
      <c r="N40" s="356"/>
    </row>
    <row r="41" spans="2:14">
      <c r="B41" s="356" t="s">
        <v>6549</v>
      </c>
      <c r="C41" s="356"/>
      <c r="D41" s="356" t="s">
        <v>7702</v>
      </c>
      <c r="E41" s="356" t="s">
        <v>214</v>
      </c>
      <c r="F41" s="356"/>
      <c r="G41" s="356"/>
      <c r="H41" s="356"/>
      <c r="I41" s="356"/>
      <c r="J41" s="356"/>
      <c r="K41" s="356"/>
      <c r="L41" s="356"/>
      <c r="M41" s="356"/>
      <c r="N41" s="356"/>
    </row>
    <row r="42" spans="2:14">
      <c r="B42" s="356" t="s">
        <v>7394</v>
      </c>
      <c r="C42" s="356"/>
      <c r="D42" s="356" t="s">
        <v>7702</v>
      </c>
      <c r="E42" s="356" t="s">
        <v>1320</v>
      </c>
      <c r="F42" s="356"/>
      <c r="G42" s="356"/>
      <c r="H42" s="356"/>
      <c r="I42" s="356"/>
      <c r="J42" s="356"/>
      <c r="K42" s="356"/>
      <c r="L42" s="356"/>
      <c r="M42" s="356"/>
      <c r="N42" s="356"/>
    </row>
    <row r="43" spans="2:14">
      <c r="B43" s="356" t="s">
        <v>7396</v>
      </c>
      <c r="C43" s="356"/>
      <c r="D43" s="356" t="s">
        <v>7702</v>
      </c>
      <c r="E43" s="356" t="s">
        <v>1337</v>
      </c>
      <c r="F43" s="356"/>
      <c r="G43" s="356"/>
      <c r="H43" s="356"/>
      <c r="I43" s="356"/>
      <c r="J43" s="356"/>
      <c r="K43" s="356"/>
      <c r="L43" s="356"/>
      <c r="M43" s="356"/>
      <c r="N43" s="356"/>
    </row>
    <row r="44" spans="2:14">
      <c r="B44" s="356" t="s">
        <v>7396</v>
      </c>
      <c r="C44" s="356"/>
      <c r="D44" s="356" t="s">
        <v>7702</v>
      </c>
      <c r="E44" s="356" t="s">
        <v>777</v>
      </c>
      <c r="F44" s="356"/>
      <c r="G44" s="356"/>
      <c r="H44" s="356"/>
      <c r="I44" s="356"/>
      <c r="J44" s="356"/>
      <c r="K44" s="356"/>
      <c r="L44" s="356"/>
      <c r="M44" s="356"/>
      <c r="N44" s="356"/>
    </row>
    <row r="45" spans="2:14">
      <c r="B45" s="356" t="s">
        <v>6283</v>
      </c>
      <c r="C45" s="356"/>
      <c r="D45" s="356" t="s">
        <v>7702</v>
      </c>
      <c r="E45" s="356" t="s">
        <v>3774</v>
      </c>
      <c r="F45" s="356"/>
      <c r="G45" s="356"/>
      <c r="H45" s="356"/>
      <c r="I45" s="356"/>
      <c r="J45" s="356"/>
      <c r="K45" s="356"/>
      <c r="L45" s="356"/>
      <c r="M45" s="356"/>
      <c r="N45" s="356"/>
    </row>
    <row r="46" spans="2:14">
      <c r="B46" s="356" t="s">
        <v>6283</v>
      </c>
      <c r="C46" s="356"/>
      <c r="D46" s="356" t="s">
        <v>7702</v>
      </c>
      <c r="E46" s="356" t="s">
        <v>6280</v>
      </c>
      <c r="F46" s="356"/>
      <c r="G46" s="356"/>
      <c r="H46" s="356"/>
      <c r="I46" s="356"/>
      <c r="J46" s="356"/>
      <c r="K46" s="356"/>
      <c r="L46" s="356"/>
      <c r="M46" s="356"/>
      <c r="N46" s="356"/>
    </row>
    <row r="47" spans="2:14">
      <c r="B47" s="356" t="s">
        <v>7397</v>
      </c>
      <c r="C47" s="356"/>
      <c r="D47" s="356" t="s">
        <v>7702</v>
      </c>
      <c r="E47" s="356" t="s">
        <v>2872</v>
      </c>
      <c r="F47" s="356"/>
      <c r="G47" s="356"/>
      <c r="H47" s="356"/>
      <c r="I47" s="356"/>
      <c r="J47" s="356"/>
      <c r="K47" s="356"/>
      <c r="L47" s="356"/>
      <c r="M47" s="356"/>
      <c r="N47" s="356"/>
    </row>
    <row r="48" spans="2:14">
      <c r="B48" s="356" t="s">
        <v>7397</v>
      </c>
      <c r="C48" s="356"/>
      <c r="D48" s="356" t="s">
        <v>7702</v>
      </c>
      <c r="E48" s="356" t="s">
        <v>5510</v>
      </c>
      <c r="F48" s="356"/>
      <c r="G48" s="356"/>
      <c r="H48" s="356"/>
      <c r="I48" s="356"/>
      <c r="J48" s="356"/>
      <c r="K48" s="356"/>
      <c r="L48" s="356"/>
      <c r="M48" s="356"/>
      <c r="N48" s="356"/>
    </row>
    <row r="49" spans="2:14">
      <c r="B49" s="356" t="s">
        <v>7397</v>
      </c>
      <c r="C49" s="356"/>
      <c r="D49" s="356" t="s">
        <v>7702</v>
      </c>
      <c r="E49" s="356" t="s">
        <v>6424</v>
      </c>
      <c r="F49" s="356"/>
      <c r="G49" s="356"/>
      <c r="H49" s="356"/>
      <c r="I49" s="356"/>
      <c r="J49" s="356"/>
      <c r="K49" s="356"/>
      <c r="L49" s="356"/>
      <c r="M49" s="356"/>
      <c r="N49" s="356"/>
    </row>
    <row r="50" spans="2:14">
      <c r="B50" s="356" t="s">
        <v>2867</v>
      </c>
      <c r="C50" s="356"/>
      <c r="D50" s="356" t="s">
        <v>7702</v>
      </c>
      <c r="E50" s="356" t="s">
        <v>44</v>
      </c>
      <c r="F50" s="356"/>
      <c r="G50" s="356"/>
      <c r="H50" s="356"/>
      <c r="I50" s="356"/>
      <c r="J50" s="356"/>
      <c r="K50" s="356"/>
      <c r="L50" s="356"/>
      <c r="M50" s="356"/>
      <c r="N50" s="356"/>
    </row>
    <row r="51" spans="2:14">
      <c r="B51" s="356" t="s">
        <v>1562</v>
      </c>
      <c r="C51" s="356"/>
      <c r="D51" s="356" t="s">
        <v>7702</v>
      </c>
      <c r="E51" s="356" t="s">
        <v>1571</v>
      </c>
      <c r="F51" s="356"/>
      <c r="G51" s="356"/>
      <c r="H51" s="356"/>
      <c r="I51" s="356"/>
      <c r="J51" s="356"/>
      <c r="K51" s="356"/>
      <c r="L51" s="356"/>
      <c r="M51" s="356"/>
      <c r="N51" s="356"/>
    </row>
    <row r="52" spans="2:14">
      <c r="B52" s="356" t="s">
        <v>7399</v>
      </c>
      <c r="C52" s="356"/>
      <c r="D52" s="356" t="s">
        <v>7702</v>
      </c>
      <c r="E52" s="356" t="s">
        <v>866</v>
      </c>
      <c r="F52" s="356"/>
      <c r="G52" s="356"/>
      <c r="H52" s="356"/>
      <c r="I52" s="356"/>
      <c r="J52" s="356"/>
      <c r="K52" s="356"/>
      <c r="L52" s="356"/>
      <c r="M52" s="356"/>
      <c r="N52" s="356"/>
    </row>
    <row r="53" spans="2:14">
      <c r="B53" s="356" t="s">
        <v>1643</v>
      </c>
      <c r="C53" s="356"/>
      <c r="D53" s="356" t="s">
        <v>7702</v>
      </c>
      <c r="E53" s="356" t="s">
        <v>3931</v>
      </c>
      <c r="F53" s="356"/>
      <c r="G53" s="356"/>
      <c r="H53" s="356"/>
      <c r="I53" s="356"/>
      <c r="J53" s="356"/>
      <c r="K53" s="356"/>
      <c r="L53" s="356"/>
      <c r="M53" s="356"/>
      <c r="N53" s="356"/>
    </row>
    <row r="54" spans="2:14">
      <c r="B54" s="356" t="s">
        <v>1643</v>
      </c>
      <c r="C54" s="356"/>
      <c r="D54" s="356" t="s">
        <v>7702</v>
      </c>
      <c r="E54" s="356" t="s">
        <v>5408</v>
      </c>
      <c r="F54" s="356"/>
      <c r="G54" s="356"/>
      <c r="H54" s="356"/>
      <c r="I54" s="356"/>
      <c r="J54" s="356"/>
      <c r="K54" s="356"/>
      <c r="L54" s="356"/>
      <c r="M54" s="356"/>
      <c r="N54" s="356"/>
    </row>
    <row r="55" spans="2:14">
      <c r="B55" s="356" t="s">
        <v>4966</v>
      </c>
      <c r="C55" s="356"/>
      <c r="D55" s="356" t="s">
        <v>7702</v>
      </c>
      <c r="E55" s="356" t="s">
        <v>4533</v>
      </c>
      <c r="F55" s="356"/>
      <c r="G55" s="356"/>
      <c r="H55" s="356"/>
      <c r="I55" s="356"/>
      <c r="J55" s="356"/>
      <c r="K55" s="356"/>
      <c r="L55" s="356"/>
      <c r="M55" s="356"/>
      <c r="N55" s="356"/>
    </row>
    <row r="56" spans="2:14">
      <c r="B56" s="356" t="s">
        <v>4966</v>
      </c>
      <c r="C56" s="356"/>
      <c r="D56" s="356" t="s">
        <v>7702</v>
      </c>
      <c r="E56" s="356" t="s">
        <v>3342</v>
      </c>
      <c r="F56" s="356"/>
      <c r="G56" s="356"/>
      <c r="H56" s="356"/>
      <c r="I56" s="356"/>
      <c r="J56" s="356"/>
      <c r="K56" s="356"/>
      <c r="L56" s="356"/>
      <c r="M56" s="356"/>
      <c r="N56" s="356"/>
    </row>
    <row r="57" spans="2:14">
      <c r="B57" s="356" t="s">
        <v>3588</v>
      </c>
      <c r="C57" s="356"/>
      <c r="D57" s="356" t="s">
        <v>7702</v>
      </c>
      <c r="E57" s="356" t="s">
        <v>3185</v>
      </c>
      <c r="F57" s="356"/>
      <c r="G57" s="356"/>
      <c r="H57" s="356"/>
      <c r="I57" s="356"/>
      <c r="J57" s="356"/>
      <c r="K57" s="356"/>
      <c r="L57" s="356"/>
      <c r="M57" s="356"/>
      <c r="N57" s="356"/>
    </row>
    <row r="58" spans="2:14">
      <c r="B58" s="356" t="s">
        <v>946</v>
      </c>
      <c r="C58" s="356"/>
      <c r="D58" s="356" t="s">
        <v>7702</v>
      </c>
      <c r="E58" s="356" t="s">
        <v>5207</v>
      </c>
      <c r="F58" s="356"/>
      <c r="G58" s="356"/>
      <c r="H58" s="356"/>
      <c r="I58" s="356"/>
      <c r="J58" s="356"/>
      <c r="K58" s="356"/>
      <c r="L58" s="356"/>
      <c r="M58" s="356"/>
      <c r="N58" s="356"/>
    </row>
    <row r="59" spans="2:14">
      <c r="B59" s="356" t="s">
        <v>7400</v>
      </c>
      <c r="C59" s="356"/>
      <c r="D59" s="356" t="s">
        <v>7702</v>
      </c>
      <c r="E59" s="356" t="s">
        <v>5208</v>
      </c>
      <c r="F59" s="356"/>
      <c r="G59" s="356"/>
      <c r="H59" s="356"/>
      <c r="I59" s="356"/>
      <c r="J59" s="356"/>
      <c r="K59" s="356"/>
      <c r="L59" s="356"/>
      <c r="M59" s="356"/>
      <c r="N59" s="356"/>
    </row>
    <row r="60" spans="2:14">
      <c r="B60" s="356" t="s">
        <v>1149</v>
      </c>
      <c r="C60" s="356"/>
      <c r="D60" s="356" t="s">
        <v>7702</v>
      </c>
      <c r="E60" s="356" t="s">
        <v>5210</v>
      </c>
      <c r="F60" s="356"/>
      <c r="G60" s="356"/>
      <c r="H60" s="356"/>
      <c r="I60" s="356"/>
      <c r="J60" s="356"/>
      <c r="K60" s="356"/>
      <c r="L60" s="356"/>
      <c r="M60" s="356"/>
      <c r="N60" s="356"/>
    </row>
    <row r="61" spans="2:14">
      <c r="B61" s="356" t="s">
        <v>6551</v>
      </c>
      <c r="C61" s="356"/>
      <c r="D61" s="356" t="s">
        <v>7702</v>
      </c>
      <c r="E61" s="356" t="s">
        <v>2815</v>
      </c>
      <c r="F61" s="356"/>
      <c r="G61" s="356"/>
      <c r="H61" s="356"/>
      <c r="I61" s="356"/>
      <c r="J61" s="356"/>
      <c r="K61" s="356"/>
      <c r="L61" s="356"/>
      <c r="M61" s="356"/>
      <c r="N61" s="356"/>
    </row>
    <row r="62" spans="2:14">
      <c r="B62" s="356" t="s">
        <v>6551</v>
      </c>
      <c r="C62" s="356"/>
      <c r="D62" s="356" t="s">
        <v>7702</v>
      </c>
      <c r="E62" s="356" t="s">
        <v>5081</v>
      </c>
      <c r="F62" s="356"/>
      <c r="G62" s="356"/>
      <c r="H62" s="356"/>
      <c r="I62" s="356"/>
      <c r="J62" s="356"/>
      <c r="K62" s="356"/>
      <c r="L62" s="356"/>
      <c r="M62" s="356"/>
      <c r="N62" s="356"/>
    </row>
    <row r="63" spans="2:14">
      <c r="B63" s="356" t="s">
        <v>6551</v>
      </c>
      <c r="C63" s="356"/>
      <c r="D63" s="356" t="s">
        <v>7702</v>
      </c>
      <c r="E63" s="356" t="s">
        <v>6391</v>
      </c>
      <c r="F63" s="356"/>
      <c r="G63" s="356"/>
      <c r="H63" s="356"/>
      <c r="I63" s="356"/>
      <c r="J63" s="356"/>
      <c r="K63" s="356"/>
      <c r="L63" s="356"/>
      <c r="M63" s="356"/>
      <c r="N63" s="356"/>
    </row>
    <row r="64" spans="2:14">
      <c r="B64" s="356" t="s">
        <v>2108</v>
      </c>
      <c r="C64" s="356"/>
      <c r="D64" s="356" t="s">
        <v>7702</v>
      </c>
      <c r="E64" s="356" t="s">
        <v>4773</v>
      </c>
      <c r="F64" s="356"/>
      <c r="G64" s="356"/>
      <c r="H64" s="356"/>
      <c r="I64" s="356"/>
      <c r="J64" s="356"/>
      <c r="K64" s="356"/>
      <c r="L64" s="356"/>
      <c r="M64" s="356"/>
      <c r="N64" s="356"/>
    </row>
    <row r="65" spans="2:14">
      <c r="B65" s="356" t="s">
        <v>7401</v>
      </c>
      <c r="C65" s="356"/>
      <c r="D65" s="356" t="s">
        <v>7702</v>
      </c>
      <c r="E65" s="356" t="s">
        <v>2244</v>
      </c>
      <c r="F65" s="356"/>
      <c r="G65" s="356"/>
      <c r="H65" s="356"/>
      <c r="I65" s="356"/>
      <c r="J65" s="356"/>
      <c r="K65" s="356"/>
      <c r="L65" s="356"/>
      <c r="M65" s="356"/>
      <c r="N65" s="356"/>
    </row>
    <row r="66" spans="2:14">
      <c r="B66" s="356" t="s">
        <v>7401</v>
      </c>
      <c r="C66" s="356"/>
      <c r="D66" s="356" t="s">
        <v>7702</v>
      </c>
      <c r="E66" s="356" t="s">
        <v>6395</v>
      </c>
      <c r="F66" s="356"/>
      <c r="G66" s="356"/>
      <c r="H66" s="356"/>
      <c r="I66" s="356"/>
      <c r="J66" s="356"/>
      <c r="K66" s="356"/>
      <c r="L66" s="356"/>
      <c r="M66" s="356"/>
      <c r="N66" s="356"/>
    </row>
    <row r="67" spans="2:14">
      <c r="B67" s="356" t="s">
        <v>4912</v>
      </c>
      <c r="C67" s="356"/>
      <c r="D67" s="356" t="s">
        <v>7702</v>
      </c>
      <c r="E67" s="356" t="s">
        <v>5211</v>
      </c>
      <c r="F67" s="356"/>
      <c r="G67" s="356"/>
      <c r="H67" s="356"/>
      <c r="I67" s="356"/>
      <c r="J67" s="356"/>
      <c r="K67" s="356"/>
      <c r="L67" s="356"/>
      <c r="M67" s="356"/>
      <c r="N67" s="356"/>
    </row>
    <row r="68" spans="2:14">
      <c r="B68" s="356" t="s">
        <v>4912</v>
      </c>
      <c r="C68" s="356"/>
      <c r="D68" s="356" t="s">
        <v>7702</v>
      </c>
      <c r="E68" s="356" t="s">
        <v>6396</v>
      </c>
      <c r="F68" s="356"/>
      <c r="G68" s="356"/>
      <c r="H68" s="356"/>
      <c r="I68" s="356"/>
      <c r="J68" s="356"/>
      <c r="K68" s="356"/>
      <c r="L68" s="356"/>
      <c r="M68" s="356"/>
      <c r="N68" s="356"/>
    </row>
    <row r="69" spans="2:14">
      <c r="B69" s="356" t="s">
        <v>6553</v>
      </c>
      <c r="C69" s="356"/>
      <c r="D69" s="356" t="s">
        <v>7702</v>
      </c>
      <c r="E69" s="356" t="s">
        <v>5910</v>
      </c>
      <c r="F69" s="356"/>
      <c r="G69" s="356"/>
      <c r="H69" s="356"/>
      <c r="I69" s="356"/>
      <c r="J69" s="356"/>
      <c r="K69" s="356"/>
      <c r="L69" s="356"/>
      <c r="M69" s="356"/>
      <c r="N69" s="356"/>
    </row>
    <row r="70" spans="2:14">
      <c r="B70" s="356" t="s">
        <v>4743</v>
      </c>
      <c r="C70" s="356"/>
      <c r="D70" s="356" t="s">
        <v>7702</v>
      </c>
      <c r="E70" s="356" t="s">
        <v>680</v>
      </c>
      <c r="F70" s="356"/>
      <c r="G70" s="356"/>
      <c r="H70" s="356"/>
      <c r="I70" s="356"/>
      <c r="J70" s="356"/>
      <c r="K70" s="356"/>
      <c r="L70" s="356"/>
      <c r="M70" s="356"/>
      <c r="N70" s="356"/>
    </row>
    <row r="71" spans="2:14">
      <c r="B71" s="356" t="s">
        <v>4067</v>
      </c>
      <c r="C71" s="356"/>
      <c r="D71" s="356" t="s">
        <v>7702</v>
      </c>
      <c r="E71" s="356" t="s">
        <v>5913</v>
      </c>
      <c r="F71" s="356"/>
      <c r="G71" s="356"/>
      <c r="H71" s="356"/>
      <c r="I71" s="356"/>
      <c r="J71" s="356"/>
      <c r="K71" s="356"/>
      <c r="L71" s="356"/>
      <c r="M71" s="356"/>
      <c r="N71" s="356"/>
    </row>
    <row r="72" spans="2:14">
      <c r="B72" s="356" t="s">
        <v>7402</v>
      </c>
      <c r="C72" s="356"/>
      <c r="D72" s="356" t="s">
        <v>7702</v>
      </c>
      <c r="E72" s="356" t="s">
        <v>2369</v>
      </c>
      <c r="F72" s="356"/>
      <c r="G72" s="356"/>
      <c r="H72" s="356"/>
      <c r="I72" s="356"/>
      <c r="J72" s="356"/>
      <c r="K72" s="356"/>
      <c r="L72" s="356"/>
      <c r="M72" s="356"/>
      <c r="N72" s="356"/>
    </row>
    <row r="73" spans="2:14">
      <c r="B73" s="356" t="s">
        <v>5146</v>
      </c>
      <c r="C73" s="356"/>
      <c r="D73" s="356" t="s">
        <v>7702</v>
      </c>
      <c r="E73" s="356" t="s">
        <v>5915</v>
      </c>
      <c r="F73" s="356"/>
      <c r="G73" s="356"/>
      <c r="H73" s="356"/>
      <c r="I73" s="356"/>
      <c r="J73" s="356"/>
      <c r="K73" s="356"/>
      <c r="L73" s="356"/>
      <c r="M73" s="356"/>
      <c r="N73" s="356"/>
    </row>
    <row r="74" spans="2:14">
      <c r="B74" s="356" t="s">
        <v>5146</v>
      </c>
      <c r="C74" s="356"/>
      <c r="D74" s="356" t="s">
        <v>7702</v>
      </c>
      <c r="E74" s="356" t="s">
        <v>75</v>
      </c>
      <c r="F74" s="356"/>
      <c r="G74" s="356"/>
      <c r="H74" s="356"/>
      <c r="I74" s="356"/>
      <c r="J74" s="356"/>
      <c r="K74" s="356"/>
      <c r="L74" s="356"/>
      <c r="M74" s="356"/>
      <c r="N74" s="356"/>
    </row>
    <row r="75" spans="2:14">
      <c r="B75" s="356" t="s">
        <v>5672</v>
      </c>
      <c r="C75" s="356"/>
      <c r="D75" s="356" t="s">
        <v>7702</v>
      </c>
      <c r="E75" s="356" t="s">
        <v>5916</v>
      </c>
      <c r="F75" s="356"/>
      <c r="G75" s="356"/>
      <c r="H75" s="356"/>
      <c r="I75" s="356"/>
      <c r="J75" s="356"/>
      <c r="K75" s="356"/>
      <c r="L75" s="356"/>
      <c r="M75" s="356"/>
      <c r="N75" s="356"/>
    </row>
    <row r="76" spans="2:14">
      <c r="B76" s="356" t="s">
        <v>1089</v>
      </c>
      <c r="C76" s="356"/>
      <c r="D76" s="356" t="s">
        <v>7702</v>
      </c>
      <c r="E76" s="356" t="s">
        <v>5920</v>
      </c>
      <c r="F76" s="356"/>
      <c r="G76" s="356"/>
      <c r="H76" s="356"/>
      <c r="I76" s="356"/>
      <c r="J76" s="356"/>
      <c r="K76" s="356"/>
      <c r="L76" s="356"/>
      <c r="M76" s="356"/>
      <c r="N76" s="356"/>
    </row>
    <row r="77" spans="2:14">
      <c r="B77" s="356" t="s">
        <v>6262</v>
      </c>
      <c r="C77" s="356"/>
      <c r="D77" s="356" t="s">
        <v>7702</v>
      </c>
      <c r="E77" s="356" t="s">
        <v>3613</v>
      </c>
      <c r="F77" s="356"/>
      <c r="G77" s="356"/>
      <c r="H77" s="356"/>
      <c r="I77" s="356"/>
      <c r="J77" s="356"/>
      <c r="K77" s="356"/>
      <c r="L77" s="356"/>
      <c r="M77" s="356"/>
      <c r="N77" s="356"/>
    </row>
    <row r="78" spans="2:14">
      <c r="B78" s="356" t="s">
        <v>5540</v>
      </c>
      <c r="C78" s="356"/>
      <c r="D78" s="356" t="s">
        <v>7702</v>
      </c>
      <c r="E78" s="356" t="s">
        <v>5887</v>
      </c>
      <c r="F78" s="356"/>
      <c r="G78" s="356"/>
      <c r="H78" s="356"/>
      <c r="I78" s="356"/>
      <c r="J78" s="356"/>
      <c r="K78" s="356"/>
      <c r="L78" s="356"/>
      <c r="M78" s="356"/>
      <c r="N78" s="356"/>
    </row>
    <row r="79" spans="2:14">
      <c r="B79" s="356" t="s">
        <v>7403</v>
      </c>
      <c r="C79" s="356"/>
      <c r="D79" s="356" t="s">
        <v>7702</v>
      </c>
      <c r="E79" s="356" t="s">
        <v>5890</v>
      </c>
      <c r="F79" s="356"/>
      <c r="G79" s="356"/>
      <c r="H79" s="356"/>
      <c r="I79" s="356"/>
      <c r="J79" s="356"/>
      <c r="K79" s="356"/>
      <c r="L79" s="356"/>
      <c r="M79" s="356"/>
      <c r="N79" s="356"/>
    </row>
    <row r="80" spans="2:14">
      <c r="B80" s="356" t="s">
        <v>7404</v>
      </c>
      <c r="C80" s="356"/>
      <c r="D80" s="356" t="s">
        <v>7702</v>
      </c>
      <c r="E80" s="356" t="s">
        <v>2164</v>
      </c>
      <c r="F80" s="356"/>
      <c r="G80" s="356"/>
      <c r="H80" s="356"/>
      <c r="I80" s="356"/>
      <c r="J80" s="356"/>
      <c r="K80" s="356"/>
      <c r="L80" s="356"/>
      <c r="M80" s="356"/>
      <c r="N80" s="356"/>
    </row>
  </sheetData>
  <phoneticPr fontId="22"/>
  <pageMargins left="0.7" right="0.7" top="0.75" bottom="0.75" header="0.3" footer="0.3"/>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26"/>
  <dimension ref="B1:G372"/>
  <sheetViews>
    <sheetView showGridLines="0" workbookViewId="0">
      <pane ySplit="4" topLeftCell="A5" activePane="bottomLeft" state="frozen"/>
      <selection pane="bottomLeft"/>
    </sheetView>
  </sheetViews>
  <sheetFormatPr defaultColWidth="3.54296875" defaultRowHeight="15"/>
  <cols>
    <col min="1" max="1" width="3.54296875" style="368"/>
    <col min="2" max="2" width="68.7265625" style="368" bestFit="1" customWidth="1"/>
    <col min="3" max="4" width="3.08984375" style="368" hidden="1" customWidth="1"/>
    <col min="5" max="5" width="6.453125" style="368" bestFit="1" customWidth="1"/>
    <col min="6" max="7" width="3.36328125" style="368" bestFit="1" customWidth="1"/>
    <col min="8" max="16384" width="3.54296875" style="368"/>
  </cols>
  <sheetData>
    <row r="1" spans="2:7">
      <c r="B1" s="369" t="s">
        <v>4152</v>
      </c>
      <c r="C1" s="371"/>
      <c r="D1" s="371"/>
    </row>
    <row r="2" spans="2:7">
      <c r="B2" s="370" t="s">
        <v>5220</v>
      </c>
      <c r="C2" s="371"/>
      <c r="D2" s="371"/>
    </row>
    <row r="3" spans="2:7">
      <c r="B3" s="381" t="s">
        <v>3603</v>
      </c>
      <c r="C3" s="371"/>
      <c r="D3" s="371"/>
    </row>
    <row r="4" spans="2:7" ht="151.19999999999999">
      <c r="B4" s="374" t="s">
        <v>6921</v>
      </c>
      <c r="C4" s="372" t="s">
        <v>4822</v>
      </c>
      <c r="D4" s="372" t="s">
        <v>2992</v>
      </c>
      <c r="E4" s="374" t="s">
        <v>2729</v>
      </c>
      <c r="F4" s="382" t="s">
        <v>5787</v>
      </c>
      <c r="G4" s="375" t="s">
        <v>3189</v>
      </c>
    </row>
    <row r="5" spans="2:7">
      <c r="B5" s="356" t="s">
        <v>5263</v>
      </c>
      <c r="C5" s="356"/>
      <c r="D5" s="356" t="s">
        <v>7702</v>
      </c>
      <c r="E5" s="356" t="s">
        <v>869</v>
      </c>
      <c r="F5" s="356"/>
      <c r="G5" s="356"/>
    </row>
    <row r="6" spans="2:7">
      <c r="B6" s="356" t="s">
        <v>260</v>
      </c>
      <c r="C6" s="356"/>
      <c r="D6" s="356" t="s">
        <v>7702</v>
      </c>
      <c r="E6" s="356" t="s">
        <v>872</v>
      </c>
      <c r="F6" s="356"/>
      <c r="G6" s="356"/>
    </row>
    <row r="7" spans="2:7">
      <c r="B7" s="356" t="s">
        <v>6556</v>
      </c>
      <c r="C7" s="356"/>
      <c r="D7" s="356" t="s">
        <v>7702</v>
      </c>
      <c r="E7" s="356" t="s">
        <v>497</v>
      </c>
      <c r="F7" s="356"/>
      <c r="G7" s="356"/>
    </row>
    <row r="8" spans="2:7">
      <c r="B8" s="356" t="s">
        <v>6557</v>
      </c>
      <c r="C8" s="356"/>
      <c r="D8" s="356" t="s">
        <v>7702</v>
      </c>
      <c r="E8" s="356" t="s">
        <v>469</v>
      </c>
      <c r="F8" s="356"/>
      <c r="G8" s="356"/>
    </row>
    <row r="9" spans="2:7">
      <c r="B9" s="356" t="s">
        <v>6558</v>
      </c>
      <c r="C9" s="356"/>
      <c r="D9" s="356" t="s">
        <v>7702</v>
      </c>
      <c r="E9" s="356" t="s">
        <v>857</v>
      </c>
      <c r="F9" s="356"/>
      <c r="G9" s="356"/>
    </row>
    <row r="10" spans="2:7">
      <c r="B10" s="356" t="s">
        <v>2063</v>
      </c>
      <c r="C10" s="356"/>
      <c r="D10" s="356" t="s">
        <v>7702</v>
      </c>
      <c r="E10" s="356" t="s">
        <v>892</v>
      </c>
      <c r="F10" s="356"/>
      <c r="G10" s="356"/>
    </row>
    <row r="11" spans="2:7">
      <c r="B11" s="356" t="s">
        <v>2073</v>
      </c>
      <c r="C11" s="356"/>
      <c r="D11" s="356" t="s">
        <v>7702</v>
      </c>
      <c r="E11" s="356" t="s">
        <v>895</v>
      </c>
      <c r="F11" s="356"/>
      <c r="G11" s="356"/>
    </row>
    <row r="12" spans="2:7">
      <c r="B12" s="356" t="s">
        <v>6560</v>
      </c>
      <c r="C12" s="356"/>
      <c r="D12" s="356" t="s">
        <v>7702</v>
      </c>
      <c r="E12" s="356" t="s">
        <v>903</v>
      </c>
      <c r="F12" s="356"/>
      <c r="G12" s="356"/>
    </row>
    <row r="13" spans="2:7">
      <c r="B13" s="356" t="s">
        <v>6561</v>
      </c>
      <c r="C13" s="356"/>
      <c r="D13" s="356" t="s">
        <v>7702</v>
      </c>
      <c r="E13" s="356" t="s">
        <v>904</v>
      </c>
      <c r="F13" s="356"/>
      <c r="G13" s="356"/>
    </row>
    <row r="14" spans="2:7">
      <c r="B14" s="356" t="s">
        <v>6562</v>
      </c>
      <c r="C14" s="356"/>
      <c r="D14" s="356" t="s">
        <v>7702</v>
      </c>
      <c r="E14" s="356" t="s">
        <v>913</v>
      </c>
      <c r="F14" s="356"/>
      <c r="G14" s="356"/>
    </row>
    <row r="15" spans="2:7">
      <c r="B15" s="356" t="s">
        <v>5961</v>
      </c>
      <c r="C15" s="356"/>
      <c r="D15" s="356" t="s">
        <v>7702</v>
      </c>
      <c r="E15" s="356" t="s">
        <v>916</v>
      </c>
      <c r="F15" s="356"/>
      <c r="G15" s="356"/>
    </row>
    <row r="16" spans="2:7">
      <c r="B16" s="356" t="s">
        <v>6564</v>
      </c>
      <c r="C16" s="356"/>
      <c r="D16" s="356" t="s">
        <v>7702</v>
      </c>
      <c r="E16" s="356" t="s">
        <v>917</v>
      </c>
      <c r="F16" s="356"/>
      <c r="G16" s="356"/>
    </row>
    <row r="17" spans="2:7">
      <c r="B17" s="356" t="s">
        <v>6565</v>
      </c>
      <c r="C17" s="356"/>
      <c r="D17" s="356" t="s">
        <v>7702</v>
      </c>
      <c r="E17" s="356" t="s">
        <v>121</v>
      </c>
      <c r="F17" s="356"/>
      <c r="G17" s="356"/>
    </row>
    <row r="18" spans="2:7">
      <c r="B18" s="356" t="s">
        <v>2521</v>
      </c>
      <c r="C18" s="356"/>
      <c r="D18" s="356" t="s">
        <v>7702</v>
      </c>
      <c r="E18" s="356" t="s">
        <v>927</v>
      </c>
      <c r="F18" s="356"/>
      <c r="G18" s="356"/>
    </row>
    <row r="19" spans="2:7">
      <c r="B19" s="356" t="s">
        <v>6566</v>
      </c>
      <c r="C19" s="356"/>
      <c r="D19" s="356" t="s">
        <v>7702</v>
      </c>
      <c r="E19" s="356" t="s">
        <v>925</v>
      </c>
      <c r="F19" s="356"/>
      <c r="G19" s="356"/>
    </row>
    <row r="20" spans="2:7">
      <c r="B20" s="356" t="s">
        <v>6567</v>
      </c>
      <c r="C20" s="356"/>
      <c r="D20" s="356" t="s">
        <v>7702</v>
      </c>
      <c r="E20" s="356" t="s">
        <v>949</v>
      </c>
      <c r="F20" s="356"/>
      <c r="G20" s="356"/>
    </row>
    <row r="21" spans="2:7">
      <c r="B21" s="356" t="s">
        <v>6121</v>
      </c>
      <c r="C21" s="356"/>
      <c r="D21" s="356" t="s">
        <v>7702</v>
      </c>
      <c r="E21" s="356" t="s">
        <v>957</v>
      </c>
      <c r="F21" s="356"/>
      <c r="G21" s="356"/>
    </row>
    <row r="22" spans="2:7">
      <c r="B22" s="356" t="s">
        <v>4507</v>
      </c>
      <c r="C22" s="356"/>
      <c r="D22" s="356" t="s">
        <v>7702</v>
      </c>
      <c r="E22" s="356" t="s">
        <v>961</v>
      </c>
      <c r="F22" s="356"/>
      <c r="G22" s="356"/>
    </row>
    <row r="23" spans="2:7">
      <c r="B23" s="356" t="s">
        <v>4898</v>
      </c>
      <c r="C23" s="356"/>
      <c r="D23" s="356" t="s">
        <v>7702</v>
      </c>
      <c r="E23" s="356" t="s">
        <v>971</v>
      </c>
      <c r="F23" s="356"/>
      <c r="G23" s="356"/>
    </row>
    <row r="24" spans="2:7">
      <c r="B24" s="356" t="s">
        <v>6568</v>
      </c>
      <c r="C24" s="356"/>
      <c r="D24" s="356" t="s">
        <v>7702</v>
      </c>
      <c r="E24" s="356" t="s">
        <v>980</v>
      </c>
      <c r="F24" s="356"/>
      <c r="G24" s="356"/>
    </row>
    <row r="25" spans="2:7">
      <c r="B25" s="356" t="s">
        <v>6569</v>
      </c>
      <c r="C25" s="356"/>
      <c r="D25" s="356" t="s">
        <v>7702</v>
      </c>
      <c r="E25" s="356" t="s">
        <v>996</v>
      </c>
      <c r="F25" s="356"/>
      <c r="G25" s="356"/>
    </row>
    <row r="26" spans="2:7">
      <c r="B26" s="356" t="s">
        <v>6571</v>
      </c>
      <c r="C26" s="356"/>
      <c r="D26" s="356" t="s">
        <v>7702</v>
      </c>
      <c r="E26" s="356" t="s">
        <v>446</v>
      </c>
      <c r="F26" s="356"/>
      <c r="G26" s="356"/>
    </row>
    <row r="27" spans="2:7">
      <c r="B27" s="356" t="s">
        <v>3054</v>
      </c>
      <c r="C27" s="356"/>
      <c r="D27" s="356" t="s">
        <v>7702</v>
      </c>
      <c r="E27" s="356" t="s">
        <v>1007</v>
      </c>
      <c r="F27" s="356"/>
      <c r="G27" s="356"/>
    </row>
    <row r="28" spans="2:7">
      <c r="B28" s="356" t="s">
        <v>2579</v>
      </c>
      <c r="C28" s="356"/>
      <c r="D28" s="356" t="s">
        <v>7702</v>
      </c>
      <c r="E28" s="356" t="s">
        <v>1014</v>
      </c>
      <c r="F28" s="356"/>
      <c r="G28" s="356"/>
    </row>
    <row r="29" spans="2:7">
      <c r="B29" s="356" t="s">
        <v>6572</v>
      </c>
      <c r="C29" s="356"/>
      <c r="D29" s="356" t="s">
        <v>7702</v>
      </c>
      <c r="E29" s="356" t="s">
        <v>1032</v>
      </c>
      <c r="F29" s="356"/>
      <c r="G29" s="356"/>
    </row>
    <row r="30" spans="2:7">
      <c r="B30" s="356" t="s">
        <v>6574</v>
      </c>
      <c r="C30" s="356"/>
      <c r="D30" s="356" t="s">
        <v>7702</v>
      </c>
      <c r="E30" s="356" t="s">
        <v>1039</v>
      </c>
      <c r="F30" s="356"/>
      <c r="G30" s="356"/>
    </row>
    <row r="31" spans="2:7">
      <c r="B31" s="356" t="s">
        <v>1756</v>
      </c>
      <c r="C31" s="356"/>
      <c r="D31" s="356" t="s">
        <v>7702</v>
      </c>
      <c r="E31" s="356" t="s">
        <v>86</v>
      </c>
      <c r="F31" s="356"/>
      <c r="G31" s="356"/>
    </row>
    <row r="32" spans="2:7">
      <c r="B32" s="356" t="s">
        <v>3456</v>
      </c>
      <c r="C32" s="356"/>
      <c r="D32" s="356" t="s">
        <v>7702</v>
      </c>
      <c r="E32" s="356" t="s">
        <v>1043</v>
      </c>
      <c r="F32" s="356"/>
      <c r="G32" s="356"/>
    </row>
    <row r="33" spans="2:7">
      <c r="B33" s="356" t="s">
        <v>6575</v>
      </c>
      <c r="C33" s="356"/>
      <c r="D33" s="356" t="s">
        <v>7702</v>
      </c>
      <c r="E33" s="356" t="s">
        <v>227</v>
      </c>
      <c r="F33" s="356"/>
      <c r="G33" s="356"/>
    </row>
    <row r="34" spans="2:7">
      <c r="B34" s="356" t="s">
        <v>6576</v>
      </c>
      <c r="C34" s="356"/>
      <c r="D34" s="356" t="s">
        <v>7702</v>
      </c>
      <c r="E34" s="356" t="s">
        <v>1065</v>
      </c>
      <c r="F34" s="356"/>
      <c r="G34" s="356"/>
    </row>
    <row r="35" spans="2:7">
      <c r="B35" s="356" t="s">
        <v>6577</v>
      </c>
      <c r="C35" s="356"/>
      <c r="D35" s="356" t="s">
        <v>7702</v>
      </c>
      <c r="E35" s="356" t="s">
        <v>1072</v>
      </c>
      <c r="F35" s="356"/>
      <c r="G35" s="356"/>
    </row>
    <row r="36" spans="2:7">
      <c r="B36" s="356" t="s">
        <v>6580</v>
      </c>
      <c r="C36" s="356"/>
      <c r="D36" s="356" t="s">
        <v>7702</v>
      </c>
      <c r="E36" s="356" t="s">
        <v>1093</v>
      </c>
      <c r="F36" s="356"/>
      <c r="G36" s="356"/>
    </row>
    <row r="37" spans="2:7">
      <c r="B37" s="356" t="s">
        <v>643</v>
      </c>
      <c r="C37" s="356"/>
      <c r="D37" s="356" t="s">
        <v>7702</v>
      </c>
      <c r="E37" s="356" t="s">
        <v>1094</v>
      </c>
      <c r="F37" s="356"/>
      <c r="G37" s="356"/>
    </row>
    <row r="38" spans="2:7">
      <c r="B38" s="356" t="s">
        <v>6581</v>
      </c>
      <c r="C38" s="356"/>
      <c r="D38" s="356" t="s">
        <v>7702</v>
      </c>
      <c r="E38" s="356" t="s">
        <v>1108</v>
      </c>
      <c r="F38" s="356"/>
      <c r="G38" s="356"/>
    </row>
    <row r="39" spans="2:7">
      <c r="B39" s="356" t="s">
        <v>6582</v>
      </c>
      <c r="C39" s="356"/>
      <c r="D39" s="356" t="s">
        <v>7702</v>
      </c>
      <c r="E39" s="356" t="s">
        <v>1122</v>
      </c>
      <c r="F39" s="356"/>
      <c r="G39" s="356"/>
    </row>
    <row r="40" spans="2:7">
      <c r="B40" s="356" t="s">
        <v>4579</v>
      </c>
      <c r="C40" s="356"/>
      <c r="D40" s="356" t="s">
        <v>7702</v>
      </c>
      <c r="E40" s="356" t="s">
        <v>158</v>
      </c>
      <c r="F40" s="356"/>
      <c r="G40" s="356"/>
    </row>
    <row r="41" spans="2:7">
      <c r="B41" s="356" t="s">
        <v>1397</v>
      </c>
      <c r="C41" s="356"/>
      <c r="D41" s="356" t="s">
        <v>7702</v>
      </c>
      <c r="E41" s="356" t="s">
        <v>1133</v>
      </c>
      <c r="F41" s="356"/>
      <c r="G41" s="356"/>
    </row>
    <row r="42" spans="2:7">
      <c r="B42" s="356" t="s">
        <v>6583</v>
      </c>
      <c r="C42" s="356"/>
      <c r="D42" s="356" t="s">
        <v>7702</v>
      </c>
      <c r="E42" s="356" t="s">
        <v>1140</v>
      </c>
      <c r="F42" s="356"/>
      <c r="G42" s="356"/>
    </row>
    <row r="43" spans="2:7">
      <c r="B43" s="356" t="s">
        <v>6584</v>
      </c>
      <c r="C43" s="356"/>
      <c r="D43" s="356" t="s">
        <v>7702</v>
      </c>
      <c r="E43" s="356" t="s">
        <v>1148</v>
      </c>
      <c r="F43" s="356"/>
      <c r="G43" s="356"/>
    </row>
    <row r="44" spans="2:7">
      <c r="B44" s="356" t="s">
        <v>6586</v>
      </c>
      <c r="C44" s="356"/>
      <c r="D44" s="356" t="s">
        <v>7702</v>
      </c>
      <c r="E44" s="356" t="s">
        <v>823</v>
      </c>
      <c r="F44" s="356"/>
      <c r="G44" s="356"/>
    </row>
    <row r="45" spans="2:7">
      <c r="B45" s="356" t="s">
        <v>6587</v>
      </c>
      <c r="C45" s="356"/>
      <c r="D45" s="356" t="s">
        <v>7702</v>
      </c>
      <c r="E45" s="356" t="s">
        <v>104</v>
      </c>
      <c r="F45" s="356"/>
      <c r="G45" s="356"/>
    </row>
    <row r="46" spans="2:7">
      <c r="B46" s="356" t="s">
        <v>2960</v>
      </c>
      <c r="C46" s="356"/>
      <c r="D46" s="356" t="s">
        <v>7702</v>
      </c>
      <c r="E46" s="356" t="s">
        <v>1165</v>
      </c>
      <c r="F46" s="356"/>
      <c r="G46" s="356"/>
    </row>
    <row r="47" spans="2:7">
      <c r="B47" s="356" t="s">
        <v>6588</v>
      </c>
      <c r="C47" s="356"/>
      <c r="D47" s="356" t="s">
        <v>7702</v>
      </c>
      <c r="E47" s="356" t="s">
        <v>1167</v>
      </c>
      <c r="F47" s="356"/>
      <c r="G47" s="356"/>
    </row>
    <row r="48" spans="2:7">
      <c r="B48" s="356" t="s">
        <v>498</v>
      </c>
      <c r="C48" s="356"/>
      <c r="D48" s="356" t="s">
        <v>7702</v>
      </c>
      <c r="E48" s="356" t="s">
        <v>1344</v>
      </c>
      <c r="F48" s="356"/>
      <c r="G48" s="356"/>
    </row>
    <row r="49" spans="2:7">
      <c r="B49" s="356" t="s">
        <v>4763</v>
      </c>
      <c r="C49" s="356"/>
      <c r="D49" s="356" t="s">
        <v>7702</v>
      </c>
      <c r="E49" s="356" t="s">
        <v>1353</v>
      </c>
      <c r="F49" s="356"/>
      <c r="G49" s="356"/>
    </row>
    <row r="50" spans="2:7">
      <c r="B50" s="356" t="s">
        <v>1853</v>
      </c>
      <c r="C50" s="356"/>
      <c r="D50" s="356" t="s">
        <v>7702</v>
      </c>
      <c r="E50" s="356" t="s">
        <v>624</v>
      </c>
      <c r="F50" s="356"/>
      <c r="G50" s="356"/>
    </row>
    <row r="51" spans="2:7">
      <c r="B51" s="356" t="s">
        <v>6589</v>
      </c>
      <c r="C51" s="356"/>
      <c r="D51" s="356" t="s">
        <v>7702</v>
      </c>
      <c r="E51" s="356" t="s">
        <v>1177</v>
      </c>
      <c r="F51" s="356"/>
      <c r="G51" s="356"/>
    </row>
    <row r="52" spans="2:7">
      <c r="B52" s="356" t="s">
        <v>1299</v>
      </c>
      <c r="C52" s="356"/>
      <c r="D52" s="356" t="s">
        <v>7702</v>
      </c>
      <c r="E52" s="356" t="s">
        <v>326</v>
      </c>
      <c r="F52" s="356"/>
      <c r="G52" s="356"/>
    </row>
    <row r="53" spans="2:7">
      <c r="B53" s="356" t="s">
        <v>6590</v>
      </c>
      <c r="C53" s="356"/>
      <c r="D53" s="356" t="s">
        <v>7702</v>
      </c>
      <c r="E53" s="356" t="s">
        <v>482</v>
      </c>
      <c r="F53" s="356"/>
      <c r="G53" s="356"/>
    </row>
    <row r="54" spans="2:7">
      <c r="B54" s="356" t="s">
        <v>6591</v>
      </c>
      <c r="C54" s="356"/>
      <c r="D54" s="356" t="s">
        <v>7702</v>
      </c>
      <c r="E54" s="356" t="s">
        <v>1197</v>
      </c>
      <c r="F54" s="356"/>
      <c r="G54" s="356"/>
    </row>
    <row r="55" spans="2:7">
      <c r="B55" s="356" t="s">
        <v>6592</v>
      </c>
      <c r="C55" s="356"/>
      <c r="D55" s="356" t="s">
        <v>7702</v>
      </c>
      <c r="E55" s="356" t="s">
        <v>1209</v>
      </c>
      <c r="F55" s="356"/>
      <c r="G55" s="356"/>
    </row>
    <row r="56" spans="2:7">
      <c r="B56" s="356" t="s">
        <v>616</v>
      </c>
      <c r="C56" s="356"/>
      <c r="D56" s="356" t="s">
        <v>7702</v>
      </c>
      <c r="E56" s="356" t="s">
        <v>1000</v>
      </c>
      <c r="F56" s="356"/>
      <c r="G56" s="356"/>
    </row>
    <row r="57" spans="2:7">
      <c r="B57" s="356" t="s">
        <v>6593</v>
      </c>
      <c r="C57" s="356"/>
      <c r="D57" s="356" t="s">
        <v>7702</v>
      </c>
      <c r="E57" s="356" t="s">
        <v>1218</v>
      </c>
      <c r="F57" s="356"/>
      <c r="G57" s="356"/>
    </row>
    <row r="58" spans="2:7">
      <c r="B58" s="356" t="s">
        <v>5347</v>
      </c>
      <c r="C58" s="356"/>
      <c r="D58" s="356" t="s">
        <v>7702</v>
      </c>
      <c r="E58" s="356" t="s">
        <v>419</v>
      </c>
      <c r="F58" s="356"/>
      <c r="G58" s="356"/>
    </row>
    <row r="59" spans="2:7">
      <c r="B59" s="356" t="s">
        <v>1044</v>
      </c>
      <c r="C59" s="356"/>
      <c r="D59" s="356" t="s">
        <v>7702</v>
      </c>
      <c r="E59" s="356" t="s">
        <v>6594</v>
      </c>
      <c r="F59" s="356"/>
      <c r="G59" s="356"/>
    </row>
    <row r="60" spans="2:7">
      <c r="B60" s="356" t="s">
        <v>5778</v>
      </c>
      <c r="C60" s="356"/>
      <c r="D60" s="356" t="s">
        <v>7702</v>
      </c>
      <c r="E60" s="356" t="s">
        <v>6563</v>
      </c>
      <c r="F60" s="356"/>
      <c r="G60" s="356"/>
    </row>
    <row r="61" spans="2:7">
      <c r="B61" s="356" t="s">
        <v>2365</v>
      </c>
      <c r="C61" s="356"/>
      <c r="D61" s="356" t="s">
        <v>7702</v>
      </c>
      <c r="E61" s="356" t="s">
        <v>834</v>
      </c>
      <c r="F61" s="356"/>
      <c r="G61" s="356"/>
    </row>
    <row r="62" spans="2:7">
      <c r="B62" s="356" t="s">
        <v>6595</v>
      </c>
      <c r="C62" s="356"/>
      <c r="D62" s="356" t="s">
        <v>7702</v>
      </c>
      <c r="E62" s="356" t="s">
        <v>6358</v>
      </c>
      <c r="F62" s="356"/>
      <c r="G62" s="356"/>
    </row>
    <row r="63" spans="2:7">
      <c r="B63" s="356" t="s">
        <v>3572</v>
      </c>
      <c r="C63" s="356"/>
      <c r="D63" s="356" t="s">
        <v>7702</v>
      </c>
      <c r="E63" s="356" t="s">
        <v>2407</v>
      </c>
      <c r="F63" s="356"/>
      <c r="G63" s="356"/>
    </row>
    <row r="64" spans="2:7">
      <c r="B64" s="356" t="s">
        <v>5333</v>
      </c>
      <c r="C64" s="356"/>
      <c r="D64" s="356" t="s">
        <v>7702</v>
      </c>
      <c r="E64" s="356" t="s">
        <v>5914</v>
      </c>
      <c r="F64" s="356"/>
      <c r="G64" s="356"/>
    </row>
    <row r="65" spans="2:7">
      <c r="B65" s="356" t="s">
        <v>4026</v>
      </c>
      <c r="C65" s="356"/>
      <c r="D65" s="356" t="s">
        <v>7702</v>
      </c>
      <c r="E65" s="356" t="s">
        <v>6369</v>
      </c>
      <c r="F65" s="356"/>
      <c r="G65" s="356"/>
    </row>
    <row r="66" spans="2:7">
      <c r="B66" s="356" t="s">
        <v>421</v>
      </c>
      <c r="C66" s="356"/>
      <c r="D66" s="356" t="s">
        <v>7702</v>
      </c>
      <c r="E66" s="356" t="s">
        <v>6596</v>
      </c>
      <c r="F66" s="356"/>
      <c r="G66" s="356"/>
    </row>
    <row r="67" spans="2:7">
      <c r="B67" s="356" t="s">
        <v>6599</v>
      </c>
      <c r="C67" s="356"/>
      <c r="D67" s="356" t="s">
        <v>7702</v>
      </c>
      <c r="E67" s="356" t="s">
        <v>6598</v>
      </c>
      <c r="F67" s="356"/>
      <c r="G67" s="356"/>
    </row>
    <row r="68" spans="2:7">
      <c r="B68" s="356" t="s">
        <v>6600</v>
      </c>
      <c r="C68" s="356"/>
      <c r="D68" s="356" t="s">
        <v>7702</v>
      </c>
      <c r="E68" s="356" t="s">
        <v>3575</v>
      </c>
      <c r="F68" s="356"/>
      <c r="G68" s="356"/>
    </row>
    <row r="69" spans="2:7">
      <c r="B69" s="356" t="s">
        <v>6602</v>
      </c>
      <c r="C69" s="356"/>
      <c r="D69" s="356" t="s">
        <v>7702</v>
      </c>
      <c r="E69" s="356" t="s">
        <v>6292</v>
      </c>
      <c r="F69" s="356"/>
      <c r="G69" s="356"/>
    </row>
    <row r="70" spans="2:7">
      <c r="B70" s="356" t="s">
        <v>774</v>
      </c>
      <c r="C70" s="356"/>
      <c r="D70" s="356" t="s">
        <v>7702</v>
      </c>
      <c r="E70" s="356" t="s">
        <v>6603</v>
      </c>
      <c r="F70" s="356"/>
      <c r="G70" s="356"/>
    </row>
    <row r="71" spans="2:7">
      <c r="B71" s="356" t="s">
        <v>3314</v>
      </c>
      <c r="C71" s="356"/>
      <c r="D71" s="356" t="s">
        <v>7702</v>
      </c>
      <c r="E71" s="356" t="s">
        <v>5762</v>
      </c>
      <c r="F71" s="356"/>
      <c r="G71" s="356"/>
    </row>
    <row r="72" spans="2:7">
      <c r="B72" s="356" t="s">
        <v>6604</v>
      </c>
      <c r="C72" s="356"/>
      <c r="D72" s="356" t="s">
        <v>7702</v>
      </c>
      <c r="E72" s="356" t="s">
        <v>1563</v>
      </c>
      <c r="F72" s="356"/>
      <c r="G72" s="356"/>
    </row>
    <row r="73" spans="2:7">
      <c r="B73" s="356" t="s">
        <v>6605</v>
      </c>
      <c r="C73" s="356"/>
      <c r="D73" s="356" t="s">
        <v>7702</v>
      </c>
      <c r="E73" s="356" t="s">
        <v>5340</v>
      </c>
      <c r="F73" s="356"/>
      <c r="G73" s="356"/>
    </row>
    <row r="74" spans="2:7">
      <c r="B74" s="356" t="s">
        <v>6606</v>
      </c>
      <c r="C74" s="356"/>
      <c r="D74" s="356" t="s">
        <v>7702</v>
      </c>
      <c r="E74" s="356" t="s">
        <v>2467</v>
      </c>
      <c r="F74" s="356"/>
      <c r="G74" s="356"/>
    </row>
    <row r="75" spans="2:7">
      <c r="B75" s="356" t="s">
        <v>6608</v>
      </c>
      <c r="C75" s="356"/>
      <c r="D75" s="356" t="s">
        <v>7702</v>
      </c>
      <c r="E75" s="356" t="s">
        <v>6473</v>
      </c>
      <c r="F75" s="356"/>
      <c r="G75" s="356"/>
    </row>
    <row r="76" spans="2:7">
      <c r="B76" s="356" t="s">
        <v>2917</v>
      </c>
      <c r="C76" s="356"/>
      <c r="D76" s="356" t="s">
        <v>7702</v>
      </c>
      <c r="E76" s="356" t="s">
        <v>5604</v>
      </c>
      <c r="F76" s="356"/>
      <c r="G76" s="356"/>
    </row>
    <row r="77" spans="2:7">
      <c r="B77" s="356" t="s">
        <v>2900</v>
      </c>
      <c r="C77" s="356"/>
      <c r="D77" s="356" t="s">
        <v>7702</v>
      </c>
      <c r="E77" s="356" t="s">
        <v>1935</v>
      </c>
      <c r="F77" s="356"/>
      <c r="G77" s="356"/>
    </row>
    <row r="78" spans="2:7">
      <c r="B78" s="356" t="s">
        <v>5582</v>
      </c>
      <c r="C78" s="356"/>
      <c r="D78" s="356" t="s">
        <v>7702</v>
      </c>
      <c r="E78" s="356" t="s">
        <v>6610</v>
      </c>
      <c r="F78" s="356"/>
      <c r="G78" s="356"/>
    </row>
    <row r="79" spans="2:7">
      <c r="B79" s="356" t="s">
        <v>6611</v>
      </c>
      <c r="C79" s="356"/>
      <c r="D79" s="356" t="s">
        <v>7702</v>
      </c>
      <c r="E79" s="356" t="s">
        <v>5062</v>
      </c>
      <c r="F79" s="356"/>
      <c r="G79" s="356"/>
    </row>
    <row r="80" spans="2:7">
      <c r="B80" s="356" t="s">
        <v>6135</v>
      </c>
      <c r="C80" s="356"/>
      <c r="D80" s="356" t="s">
        <v>7702</v>
      </c>
      <c r="E80" s="356" t="s">
        <v>6612</v>
      </c>
      <c r="F80" s="356"/>
      <c r="G80" s="356"/>
    </row>
    <row r="81" spans="2:7">
      <c r="B81" s="356" t="s">
        <v>900</v>
      </c>
      <c r="C81" s="356"/>
      <c r="D81" s="356" t="s">
        <v>7702</v>
      </c>
      <c r="E81" s="356" t="s">
        <v>5020</v>
      </c>
      <c r="F81" s="356"/>
      <c r="G81" s="356"/>
    </row>
    <row r="82" spans="2:7">
      <c r="B82" s="356" t="s">
        <v>4651</v>
      </c>
      <c r="C82" s="356"/>
      <c r="D82" s="356" t="s">
        <v>7702</v>
      </c>
      <c r="E82" s="356" t="s">
        <v>6613</v>
      </c>
      <c r="F82" s="356"/>
      <c r="G82" s="356"/>
    </row>
    <row r="83" spans="2:7">
      <c r="B83" s="356" t="s">
        <v>6615</v>
      </c>
      <c r="C83" s="356"/>
      <c r="D83" s="356" t="s">
        <v>7702</v>
      </c>
      <c r="E83" s="356" t="s">
        <v>855</v>
      </c>
      <c r="F83" s="356"/>
      <c r="G83" s="356"/>
    </row>
    <row r="84" spans="2:7">
      <c r="B84" s="356" t="s">
        <v>6616</v>
      </c>
      <c r="C84" s="356"/>
      <c r="D84" s="356" t="s">
        <v>7702</v>
      </c>
      <c r="E84" s="356" t="s">
        <v>5354</v>
      </c>
      <c r="F84" s="356"/>
      <c r="G84" s="356"/>
    </row>
    <row r="85" spans="2:7">
      <c r="B85" s="356" t="s">
        <v>1001</v>
      </c>
      <c r="C85" s="356"/>
      <c r="D85" s="356" t="s">
        <v>7702</v>
      </c>
      <c r="E85" s="356" t="s">
        <v>2375</v>
      </c>
      <c r="F85" s="356"/>
      <c r="G85" s="356"/>
    </row>
    <row r="86" spans="2:7">
      <c r="B86" s="356" t="s">
        <v>4679</v>
      </c>
      <c r="C86" s="356"/>
      <c r="D86" s="356" t="s">
        <v>7702</v>
      </c>
      <c r="E86" s="356" t="s">
        <v>2353</v>
      </c>
      <c r="F86" s="356"/>
      <c r="G86" s="356"/>
    </row>
    <row r="87" spans="2:7">
      <c r="B87" s="356" t="s">
        <v>6618</v>
      </c>
      <c r="C87" s="356"/>
      <c r="D87" s="356" t="s">
        <v>7702</v>
      </c>
      <c r="E87" s="356" t="s">
        <v>5674</v>
      </c>
      <c r="F87" s="356"/>
      <c r="G87" s="356"/>
    </row>
    <row r="88" spans="2:7">
      <c r="B88" s="356" t="s">
        <v>6621</v>
      </c>
      <c r="C88" s="356"/>
      <c r="D88" s="356" t="s">
        <v>7702</v>
      </c>
      <c r="E88" s="356" t="s">
        <v>6619</v>
      </c>
      <c r="F88" s="356"/>
      <c r="G88" s="356"/>
    </row>
    <row r="89" spans="2:7">
      <c r="B89" s="356" t="s">
        <v>6622</v>
      </c>
      <c r="C89" s="356"/>
      <c r="D89" s="356" t="s">
        <v>7702</v>
      </c>
      <c r="E89" s="356" t="s">
        <v>5264</v>
      </c>
      <c r="F89" s="356"/>
      <c r="G89" s="356"/>
    </row>
    <row r="90" spans="2:7">
      <c r="B90" s="356" t="s">
        <v>6623</v>
      </c>
      <c r="C90" s="356"/>
      <c r="D90" s="356" t="s">
        <v>7702</v>
      </c>
      <c r="E90" s="356" t="s">
        <v>5643</v>
      </c>
      <c r="F90" s="356"/>
      <c r="G90" s="356"/>
    </row>
    <row r="91" spans="2:7">
      <c r="B91" s="356" t="s">
        <v>6131</v>
      </c>
      <c r="C91" s="356"/>
      <c r="D91" s="356" t="s">
        <v>7702</v>
      </c>
      <c r="E91" s="356" t="s">
        <v>3083</v>
      </c>
      <c r="F91" s="356"/>
      <c r="G91" s="356"/>
    </row>
    <row r="92" spans="2:7">
      <c r="B92" s="356" t="s">
        <v>2232</v>
      </c>
      <c r="C92" s="356"/>
      <c r="D92" s="356" t="s">
        <v>7702</v>
      </c>
      <c r="E92" s="356" t="s">
        <v>4051</v>
      </c>
      <c r="F92" s="356"/>
      <c r="G92" s="356"/>
    </row>
    <row r="93" spans="2:7">
      <c r="B93" s="356" t="s">
        <v>6625</v>
      </c>
      <c r="C93" s="356"/>
      <c r="D93" s="356" t="s">
        <v>7702</v>
      </c>
      <c r="E93" s="356" t="s">
        <v>6624</v>
      </c>
      <c r="F93" s="356"/>
      <c r="G93" s="356"/>
    </row>
    <row r="94" spans="2:7">
      <c r="B94" s="356" t="s">
        <v>539</v>
      </c>
      <c r="C94" s="356"/>
      <c r="D94" s="356" t="s">
        <v>7702</v>
      </c>
      <c r="E94" s="356" t="s">
        <v>1911</v>
      </c>
      <c r="F94" s="356"/>
      <c r="G94" s="356"/>
    </row>
    <row r="95" spans="2:7">
      <c r="B95" s="356" t="s">
        <v>5457</v>
      </c>
      <c r="C95" s="356"/>
      <c r="D95" s="356" t="s">
        <v>7702</v>
      </c>
      <c r="E95" s="356" t="s">
        <v>6628</v>
      </c>
      <c r="F95" s="356"/>
      <c r="G95" s="356"/>
    </row>
    <row r="96" spans="2:7">
      <c r="B96" s="356" t="s">
        <v>5878</v>
      </c>
      <c r="C96" s="356"/>
      <c r="D96" s="356" t="s">
        <v>7702</v>
      </c>
      <c r="E96" s="356" t="s">
        <v>5906</v>
      </c>
      <c r="F96" s="356"/>
      <c r="G96" s="356"/>
    </row>
    <row r="97" spans="2:7">
      <c r="B97" s="356" t="s">
        <v>4012</v>
      </c>
      <c r="C97" s="356"/>
      <c r="D97" s="356" t="s">
        <v>7702</v>
      </c>
      <c r="E97" s="356" t="s">
        <v>6629</v>
      </c>
      <c r="F97" s="356"/>
      <c r="G97" s="356"/>
    </row>
    <row r="98" spans="2:7">
      <c r="B98" s="356" t="s">
        <v>6630</v>
      </c>
      <c r="C98" s="356"/>
      <c r="D98" s="356" t="s">
        <v>7702</v>
      </c>
      <c r="E98" s="356" t="s">
        <v>4357</v>
      </c>
      <c r="F98" s="356"/>
      <c r="G98" s="356"/>
    </row>
    <row r="99" spans="2:7">
      <c r="B99" s="356" t="s">
        <v>6632</v>
      </c>
      <c r="C99" s="356"/>
      <c r="D99" s="356" t="s">
        <v>7702</v>
      </c>
      <c r="E99" s="356" t="s">
        <v>6631</v>
      </c>
      <c r="F99" s="356"/>
      <c r="G99" s="356"/>
    </row>
    <row r="100" spans="2:7">
      <c r="B100" s="356" t="s">
        <v>6636</v>
      </c>
      <c r="C100" s="356"/>
      <c r="D100" s="356" t="s">
        <v>7702</v>
      </c>
      <c r="E100" s="356" t="s">
        <v>6635</v>
      </c>
      <c r="F100" s="356"/>
      <c r="G100" s="356"/>
    </row>
    <row r="101" spans="2:7">
      <c r="B101" s="356" t="s">
        <v>6639</v>
      </c>
      <c r="C101" s="356"/>
      <c r="D101" s="356" t="s">
        <v>7702</v>
      </c>
      <c r="E101" s="356" t="s">
        <v>4185</v>
      </c>
      <c r="F101" s="356"/>
      <c r="G101" s="356"/>
    </row>
    <row r="102" spans="2:7">
      <c r="B102" s="356" t="s">
        <v>6640</v>
      </c>
      <c r="C102" s="356"/>
      <c r="D102" s="356" t="s">
        <v>7702</v>
      </c>
      <c r="E102" s="356" t="s">
        <v>3859</v>
      </c>
      <c r="F102" s="356"/>
      <c r="G102" s="356"/>
    </row>
    <row r="103" spans="2:7">
      <c r="B103" s="356" t="s">
        <v>6642</v>
      </c>
      <c r="C103" s="356"/>
      <c r="D103" s="356" t="s">
        <v>7702</v>
      </c>
      <c r="E103" s="356" t="s">
        <v>5179</v>
      </c>
      <c r="F103" s="356"/>
      <c r="G103" s="356"/>
    </row>
    <row r="104" spans="2:7">
      <c r="B104" s="356" t="s">
        <v>6643</v>
      </c>
      <c r="C104" s="356"/>
      <c r="D104" s="356" t="s">
        <v>7702</v>
      </c>
      <c r="E104" s="356" t="s">
        <v>5070</v>
      </c>
      <c r="F104" s="356"/>
      <c r="G104" s="356"/>
    </row>
    <row r="105" spans="2:7">
      <c r="B105" s="356" t="s">
        <v>6644</v>
      </c>
      <c r="C105" s="356"/>
      <c r="D105" s="356" t="s">
        <v>7702</v>
      </c>
      <c r="E105" s="356" t="s">
        <v>1338</v>
      </c>
      <c r="F105" s="356"/>
      <c r="G105" s="356"/>
    </row>
    <row r="106" spans="2:7">
      <c r="B106" s="356" t="s">
        <v>6006</v>
      </c>
      <c r="C106" s="356"/>
      <c r="D106" s="356" t="s">
        <v>7702</v>
      </c>
      <c r="E106" s="356" t="s">
        <v>6645</v>
      </c>
      <c r="F106" s="356"/>
      <c r="G106" s="356"/>
    </row>
    <row r="107" spans="2:7">
      <c r="B107" s="356" t="s">
        <v>3194</v>
      </c>
      <c r="C107" s="356"/>
      <c r="D107" s="356" t="s">
        <v>7702</v>
      </c>
      <c r="E107" s="356" t="s">
        <v>6646</v>
      </c>
      <c r="F107" s="356"/>
      <c r="G107" s="356"/>
    </row>
    <row r="108" spans="2:7">
      <c r="B108" s="356" t="s">
        <v>1023</v>
      </c>
      <c r="C108" s="356"/>
      <c r="D108" s="356" t="s">
        <v>7702</v>
      </c>
      <c r="E108" s="356" t="s">
        <v>6648</v>
      </c>
      <c r="F108" s="356"/>
      <c r="G108" s="356"/>
    </row>
    <row r="109" spans="2:7">
      <c r="B109" s="356" t="s">
        <v>6649</v>
      </c>
      <c r="C109" s="356"/>
      <c r="D109" s="356" t="s">
        <v>7702</v>
      </c>
      <c r="E109" s="356" t="s">
        <v>1202</v>
      </c>
      <c r="F109" s="356"/>
      <c r="G109" s="356"/>
    </row>
    <row r="110" spans="2:7">
      <c r="B110" s="356" t="s">
        <v>3423</v>
      </c>
      <c r="C110" s="356"/>
      <c r="D110" s="356" t="s">
        <v>7702</v>
      </c>
      <c r="E110" s="356" t="s">
        <v>4384</v>
      </c>
      <c r="F110" s="356"/>
      <c r="G110" s="356"/>
    </row>
    <row r="111" spans="2:7">
      <c r="B111" s="356" t="s">
        <v>6652</v>
      </c>
      <c r="C111" s="356"/>
      <c r="D111" s="356" t="s">
        <v>7702</v>
      </c>
      <c r="E111" s="356" t="s">
        <v>6650</v>
      </c>
      <c r="F111" s="356"/>
      <c r="G111" s="356"/>
    </row>
    <row r="112" spans="2:7">
      <c r="B112" s="356" t="s">
        <v>2329</v>
      </c>
      <c r="C112" s="356"/>
      <c r="D112" s="356" t="s">
        <v>7702</v>
      </c>
      <c r="E112" s="356" t="s">
        <v>6653</v>
      </c>
      <c r="F112" s="356"/>
      <c r="G112" s="356"/>
    </row>
    <row r="113" spans="2:7">
      <c r="B113" s="356" t="s">
        <v>6657</v>
      </c>
      <c r="C113" s="356"/>
      <c r="D113" s="356" t="s">
        <v>7702</v>
      </c>
      <c r="E113" s="356" t="s">
        <v>6655</v>
      </c>
      <c r="F113" s="356"/>
      <c r="G113" s="356"/>
    </row>
    <row r="114" spans="2:7">
      <c r="B114" s="356" t="s">
        <v>5316</v>
      </c>
      <c r="C114" s="356"/>
      <c r="D114" s="356" t="s">
        <v>7702</v>
      </c>
      <c r="E114" s="356" t="s">
        <v>6343</v>
      </c>
      <c r="F114" s="356"/>
      <c r="G114" s="356"/>
    </row>
    <row r="115" spans="2:7">
      <c r="B115" s="356" t="s">
        <v>6660</v>
      </c>
      <c r="C115" s="356"/>
      <c r="D115" s="356" t="s">
        <v>7702</v>
      </c>
      <c r="E115" s="356" t="s">
        <v>6659</v>
      </c>
      <c r="F115" s="356"/>
      <c r="G115" s="356"/>
    </row>
    <row r="116" spans="2:7">
      <c r="B116" s="356" t="s">
        <v>3816</v>
      </c>
      <c r="C116" s="356"/>
      <c r="D116" s="356" t="s">
        <v>7702</v>
      </c>
      <c r="E116" s="356" t="s">
        <v>6661</v>
      </c>
      <c r="F116" s="356"/>
      <c r="G116" s="356"/>
    </row>
    <row r="117" spans="2:7">
      <c r="B117" s="356" t="s">
        <v>6665</v>
      </c>
      <c r="C117" s="356"/>
      <c r="D117" s="356" t="s">
        <v>7702</v>
      </c>
      <c r="E117" s="356" t="s">
        <v>6662</v>
      </c>
      <c r="F117" s="356"/>
      <c r="G117" s="356"/>
    </row>
    <row r="118" spans="2:7">
      <c r="B118" s="356" t="s">
        <v>1714</v>
      </c>
      <c r="C118" s="356"/>
      <c r="D118" s="356" t="s">
        <v>7702</v>
      </c>
      <c r="E118" s="356" t="s">
        <v>1545</v>
      </c>
      <c r="F118" s="356"/>
      <c r="G118" s="356"/>
    </row>
    <row r="119" spans="2:7">
      <c r="B119" s="356" t="s">
        <v>5054</v>
      </c>
      <c r="C119" s="356"/>
      <c r="D119" s="356" t="s">
        <v>7702</v>
      </c>
      <c r="E119" s="356" t="s">
        <v>4073</v>
      </c>
      <c r="F119" s="356"/>
      <c r="G119" s="356"/>
    </row>
    <row r="120" spans="2:7">
      <c r="B120" s="356" t="s">
        <v>6666</v>
      </c>
      <c r="C120" s="356"/>
      <c r="D120" s="356" t="s">
        <v>7702</v>
      </c>
      <c r="E120" s="356" t="s">
        <v>2563</v>
      </c>
      <c r="F120" s="356"/>
      <c r="G120" s="356"/>
    </row>
    <row r="121" spans="2:7">
      <c r="B121" s="356" t="s">
        <v>5319</v>
      </c>
      <c r="C121" s="356"/>
      <c r="D121" s="356" t="s">
        <v>7702</v>
      </c>
      <c r="E121" s="356" t="s">
        <v>6668</v>
      </c>
      <c r="F121" s="356"/>
      <c r="G121" s="356"/>
    </row>
    <row r="122" spans="2:7">
      <c r="B122" s="356" t="s">
        <v>1048</v>
      </c>
      <c r="C122" s="356"/>
      <c r="D122" s="356" t="s">
        <v>7702</v>
      </c>
      <c r="E122" s="356" t="s">
        <v>3156</v>
      </c>
      <c r="F122" s="356"/>
      <c r="G122" s="356"/>
    </row>
    <row r="123" spans="2:7">
      <c r="B123" s="356" t="s">
        <v>4203</v>
      </c>
      <c r="C123" s="356"/>
      <c r="D123" s="356" t="s">
        <v>7702</v>
      </c>
      <c r="E123" s="356" t="s">
        <v>6669</v>
      </c>
      <c r="F123" s="356"/>
      <c r="G123" s="356"/>
    </row>
    <row r="124" spans="2:7">
      <c r="B124" s="356" t="s">
        <v>6673</v>
      </c>
      <c r="C124" s="356"/>
      <c r="D124" s="356" t="s">
        <v>7702</v>
      </c>
      <c r="E124" s="356" t="s">
        <v>6671</v>
      </c>
      <c r="F124" s="356"/>
      <c r="G124" s="356"/>
    </row>
    <row r="125" spans="2:7">
      <c r="B125" s="356" t="s">
        <v>6676</v>
      </c>
      <c r="C125" s="356"/>
      <c r="D125" s="356" t="s">
        <v>7702</v>
      </c>
      <c r="E125" s="356" t="s">
        <v>6675</v>
      </c>
      <c r="F125" s="356"/>
      <c r="G125" s="356"/>
    </row>
    <row r="126" spans="2:7">
      <c r="B126" s="356" t="s">
        <v>6573</v>
      </c>
      <c r="C126" s="356"/>
      <c r="D126" s="356" t="s">
        <v>7702</v>
      </c>
      <c r="E126" s="356" t="s">
        <v>6677</v>
      </c>
      <c r="F126" s="356"/>
      <c r="G126" s="356"/>
    </row>
    <row r="127" spans="2:7">
      <c r="B127" s="356" t="s">
        <v>5312</v>
      </c>
      <c r="C127" s="356"/>
      <c r="D127" s="356" t="s">
        <v>7702</v>
      </c>
      <c r="E127" s="356" t="s">
        <v>2517</v>
      </c>
      <c r="F127" s="356"/>
      <c r="G127" s="356"/>
    </row>
    <row r="128" spans="2:7">
      <c r="B128" s="356" t="s">
        <v>6681</v>
      </c>
      <c r="C128" s="356"/>
      <c r="D128" s="356" t="s">
        <v>7702</v>
      </c>
      <c r="E128" s="356" t="s">
        <v>6680</v>
      </c>
      <c r="F128" s="356"/>
      <c r="G128" s="356"/>
    </row>
    <row r="129" spans="2:7">
      <c r="B129" s="356" t="s">
        <v>6683</v>
      </c>
      <c r="C129" s="356"/>
      <c r="D129" s="356" t="s">
        <v>7702</v>
      </c>
      <c r="E129" s="356" t="s">
        <v>6682</v>
      </c>
      <c r="F129" s="356"/>
      <c r="G129" s="356"/>
    </row>
    <row r="130" spans="2:7">
      <c r="B130" s="356" t="s">
        <v>6684</v>
      </c>
      <c r="C130" s="356"/>
      <c r="D130" s="356" t="s">
        <v>7702</v>
      </c>
      <c r="E130" s="356" t="s">
        <v>1692</v>
      </c>
      <c r="F130" s="356"/>
      <c r="G130" s="356"/>
    </row>
    <row r="131" spans="2:7">
      <c r="B131" s="356" t="s">
        <v>6231</v>
      </c>
      <c r="C131" s="356"/>
      <c r="D131" s="356" t="s">
        <v>7702</v>
      </c>
      <c r="E131" s="356" t="s">
        <v>6685</v>
      </c>
      <c r="F131" s="356"/>
      <c r="G131" s="356"/>
    </row>
    <row r="132" spans="2:7">
      <c r="B132" s="373" t="s">
        <v>1690</v>
      </c>
      <c r="C132" s="373"/>
      <c r="D132" s="373" t="s">
        <v>7702</v>
      </c>
      <c r="E132" s="373" t="s">
        <v>6340</v>
      </c>
      <c r="F132" s="373"/>
      <c r="G132" s="373"/>
    </row>
    <row r="133" spans="2:7">
      <c r="B133" s="373" t="s">
        <v>6686</v>
      </c>
      <c r="C133" s="373"/>
      <c r="D133" s="373" t="s">
        <v>7702</v>
      </c>
      <c r="E133" s="373" t="s">
        <v>565</v>
      </c>
      <c r="F133" s="373"/>
      <c r="G133" s="373"/>
    </row>
    <row r="134" spans="2:7">
      <c r="B134" s="373" t="s">
        <v>6688</v>
      </c>
      <c r="C134" s="373"/>
      <c r="D134" s="373" t="s">
        <v>7702</v>
      </c>
      <c r="E134" s="373" t="s">
        <v>6687</v>
      </c>
      <c r="F134" s="373"/>
      <c r="G134" s="373"/>
    </row>
    <row r="135" spans="2:7">
      <c r="B135" s="373" t="s">
        <v>2786</v>
      </c>
      <c r="C135" s="373"/>
      <c r="D135" s="373" t="s">
        <v>7702</v>
      </c>
      <c r="E135" s="373" t="s">
        <v>3511</v>
      </c>
      <c r="F135" s="373"/>
      <c r="G135" s="373"/>
    </row>
    <row r="136" spans="2:7">
      <c r="B136" s="373" t="s">
        <v>812</v>
      </c>
      <c r="C136" s="373"/>
      <c r="D136" s="373" t="s">
        <v>7702</v>
      </c>
      <c r="E136" s="373" t="s">
        <v>6108</v>
      </c>
      <c r="F136" s="373"/>
      <c r="G136" s="373"/>
    </row>
    <row r="137" spans="2:7">
      <c r="B137" s="373" t="s">
        <v>6690</v>
      </c>
      <c r="C137" s="373"/>
      <c r="D137" s="373" t="s">
        <v>7702</v>
      </c>
      <c r="E137" s="373" t="s">
        <v>6689</v>
      </c>
      <c r="F137" s="373"/>
      <c r="G137" s="373"/>
    </row>
    <row r="138" spans="2:7">
      <c r="B138" s="373" t="s">
        <v>6692</v>
      </c>
      <c r="C138" s="373"/>
      <c r="D138" s="373" t="s">
        <v>7702</v>
      </c>
      <c r="E138" s="373" t="s">
        <v>6691</v>
      </c>
      <c r="F138" s="373"/>
      <c r="G138" s="373"/>
    </row>
    <row r="139" spans="2:7">
      <c r="B139" s="373" t="s">
        <v>1118</v>
      </c>
      <c r="C139" s="373"/>
      <c r="D139" s="373" t="s">
        <v>7702</v>
      </c>
      <c r="E139" s="373" t="s">
        <v>1887</v>
      </c>
      <c r="F139" s="373"/>
      <c r="G139" s="373"/>
    </row>
    <row r="140" spans="2:7">
      <c r="B140" s="373" t="s">
        <v>6693</v>
      </c>
      <c r="C140" s="373"/>
      <c r="D140" s="373" t="s">
        <v>7702</v>
      </c>
      <c r="E140" s="373" t="s">
        <v>6363</v>
      </c>
      <c r="F140" s="373"/>
      <c r="G140" s="373"/>
    </row>
    <row r="141" spans="2:7">
      <c r="B141" s="373" t="s">
        <v>5632</v>
      </c>
      <c r="C141" s="373"/>
      <c r="D141" s="373" t="s">
        <v>7702</v>
      </c>
      <c r="E141" s="373" t="s">
        <v>6694</v>
      </c>
      <c r="F141" s="373"/>
      <c r="G141" s="373"/>
    </row>
    <row r="142" spans="2:7">
      <c r="B142" s="373" t="s">
        <v>6663</v>
      </c>
      <c r="C142" s="373"/>
      <c r="D142" s="373" t="s">
        <v>7702</v>
      </c>
      <c r="E142" s="373" t="s">
        <v>6695</v>
      </c>
      <c r="F142" s="373"/>
      <c r="G142" s="373"/>
    </row>
    <row r="143" spans="2:7">
      <c r="B143" s="373" t="s">
        <v>6697</v>
      </c>
      <c r="C143" s="373"/>
      <c r="D143" s="373" t="s">
        <v>7702</v>
      </c>
      <c r="E143" s="373" t="s">
        <v>6696</v>
      </c>
      <c r="F143" s="373"/>
      <c r="G143" s="373"/>
    </row>
    <row r="144" spans="2:7">
      <c r="B144" s="373" t="s">
        <v>6699</v>
      </c>
      <c r="C144" s="373"/>
      <c r="D144" s="373" t="s">
        <v>7702</v>
      </c>
      <c r="E144" s="373" t="s">
        <v>6698</v>
      </c>
      <c r="F144" s="373"/>
      <c r="G144" s="373"/>
    </row>
    <row r="145" spans="2:7">
      <c r="B145" s="373" t="s">
        <v>6702</v>
      </c>
      <c r="C145" s="373"/>
      <c r="D145" s="373" t="s">
        <v>7702</v>
      </c>
      <c r="E145" s="373" t="s">
        <v>6701</v>
      </c>
      <c r="F145" s="373"/>
      <c r="G145" s="373"/>
    </row>
    <row r="146" spans="2:7">
      <c r="B146" s="373" t="s">
        <v>180</v>
      </c>
      <c r="C146" s="373"/>
      <c r="D146" s="373" t="s">
        <v>7702</v>
      </c>
      <c r="E146" s="373" t="s">
        <v>4810</v>
      </c>
      <c r="F146" s="373"/>
      <c r="G146" s="373"/>
    </row>
    <row r="147" spans="2:7">
      <c r="B147" s="373" t="s">
        <v>6516</v>
      </c>
      <c r="C147" s="373"/>
      <c r="D147" s="373" t="s">
        <v>7702</v>
      </c>
      <c r="E147" s="373" t="s">
        <v>6703</v>
      </c>
      <c r="F147" s="373"/>
      <c r="G147" s="373"/>
    </row>
    <row r="148" spans="2:7">
      <c r="B148" s="373" t="s">
        <v>6393</v>
      </c>
      <c r="C148" s="373"/>
      <c r="D148" s="373" t="s">
        <v>7702</v>
      </c>
      <c r="E148" s="373" t="s">
        <v>6704</v>
      </c>
      <c r="F148" s="373"/>
      <c r="G148" s="373"/>
    </row>
    <row r="149" spans="2:7">
      <c r="B149" s="373" t="s">
        <v>6705</v>
      </c>
      <c r="C149" s="373"/>
      <c r="D149" s="373" t="s">
        <v>7702</v>
      </c>
      <c r="E149" s="373" t="s">
        <v>640</v>
      </c>
      <c r="F149" s="373"/>
      <c r="G149" s="373"/>
    </row>
    <row r="150" spans="2:7">
      <c r="B150" s="373" t="s">
        <v>5935</v>
      </c>
      <c r="C150" s="373"/>
      <c r="D150" s="373" t="s">
        <v>7702</v>
      </c>
      <c r="E150" s="373" t="s">
        <v>6706</v>
      </c>
      <c r="F150" s="373"/>
      <c r="G150" s="373"/>
    </row>
    <row r="151" spans="2:7">
      <c r="B151" s="373" t="s">
        <v>6707</v>
      </c>
      <c r="C151" s="373"/>
      <c r="D151" s="373" t="s">
        <v>7702</v>
      </c>
      <c r="E151" s="373" t="s">
        <v>4200</v>
      </c>
      <c r="F151" s="373"/>
      <c r="G151" s="373"/>
    </row>
    <row r="152" spans="2:7">
      <c r="B152" s="373" t="s">
        <v>6709</v>
      </c>
      <c r="C152" s="373"/>
      <c r="D152" s="373" t="s">
        <v>7702</v>
      </c>
      <c r="E152" s="373" t="s">
        <v>6708</v>
      </c>
      <c r="F152" s="373"/>
      <c r="G152" s="373"/>
    </row>
    <row r="153" spans="2:7">
      <c r="B153" s="373" t="s">
        <v>5184</v>
      </c>
      <c r="C153" s="373"/>
      <c r="D153" s="373" t="s">
        <v>7702</v>
      </c>
      <c r="E153" s="373" t="s">
        <v>3206</v>
      </c>
      <c r="F153" s="373"/>
      <c r="G153" s="373"/>
    </row>
    <row r="154" spans="2:7">
      <c r="B154" s="373" t="s">
        <v>6710</v>
      </c>
      <c r="C154" s="373"/>
      <c r="D154" s="373" t="s">
        <v>7702</v>
      </c>
      <c r="E154" s="373" t="s">
        <v>1027</v>
      </c>
      <c r="F154" s="373"/>
      <c r="G154" s="373"/>
    </row>
    <row r="155" spans="2:7">
      <c r="B155" s="373" t="s">
        <v>6712</v>
      </c>
      <c r="C155" s="373"/>
      <c r="D155" s="373" t="s">
        <v>7702</v>
      </c>
      <c r="E155" s="373" t="s">
        <v>4405</v>
      </c>
      <c r="F155" s="373"/>
      <c r="G155" s="373"/>
    </row>
    <row r="156" spans="2:7">
      <c r="B156" s="373" t="s">
        <v>4277</v>
      </c>
      <c r="C156" s="373"/>
      <c r="D156" s="373" t="s">
        <v>7702</v>
      </c>
      <c r="E156" s="373" t="s">
        <v>6713</v>
      </c>
      <c r="F156" s="373"/>
      <c r="G156" s="373"/>
    </row>
    <row r="157" spans="2:7">
      <c r="B157" s="373" t="s">
        <v>1961</v>
      </c>
      <c r="C157" s="373"/>
      <c r="D157" s="373" t="s">
        <v>7702</v>
      </c>
      <c r="E157" s="373" t="s">
        <v>6714</v>
      </c>
      <c r="F157" s="373"/>
      <c r="G157" s="373"/>
    </row>
    <row r="158" spans="2:7">
      <c r="B158" s="373" t="s">
        <v>5188</v>
      </c>
      <c r="C158" s="373"/>
      <c r="D158" s="373" t="s">
        <v>7702</v>
      </c>
      <c r="E158" s="373" t="s">
        <v>1679</v>
      </c>
      <c r="F158" s="373"/>
      <c r="G158" s="373"/>
    </row>
    <row r="159" spans="2:7">
      <c r="B159" s="373" t="s">
        <v>6716</v>
      </c>
      <c r="C159" s="373"/>
      <c r="D159" s="373" t="s">
        <v>7702</v>
      </c>
      <c r="E159" s="373" t="s">
        <v>6715</v>
      </c>
      <c r="F159" s="373"/>
      <c r="G159" s="373"/>
    </row>
    <row r="160" spans="2:7">
      <c r="B160" s="373" t="s">
        <v>5600</v>
      </c>
      <c r="C160" s="373"/>
      <c r="D160" s="373" t="s">
        <v>7702</v>
      </c>
      <c r="E160" s="373" t="s">
        <v>5998</v>
      </c>
      <c r="F160" s="373"/>
      <c r="G160" s="373"/>
    </row>
    <row r="161" spans="2:7">
      <c r="B161" s="373" t="s">
        <v>6718</v>
      </c>
      <c r="C161" s="373"/>
      <c r="D161" s="373" t="s">
        <v>7702</v>
      </c>
      <c r="E161" s="373" t="s">
        <v>4745</v>
      </c>
      <c r="F161" s="373"/>
      <c r="G161" s="373"/>
    </row>
    <row r="162" spans="2:7">
      <c r="B162" s="373" t="s">
        <v>6720</v>
      </c>
      <c r="C162" s="373"/>
      <c r="D162" s="373" t="s">
        <v>7702</v>
      </c>
      <c r="E162" s="373" t="s">
        <v>6719</v>
      </c>
      <c r="F162" s="373"/>
      <c r="G162" s="373"/>
    </row>
    <row r="163" spans="2:7">
      <c r="B163" s="373" t="s">
        <v>6721</v>
      </c>
      <c r="C163" s="373"/>
      <c r="D163" s="373" t="s">
        <v>7702</v>
      </c>
      <c r="E163" s="373" t="s">
        <v>3317</v>
      </c>
      <c r="F163" s="373"/>
      <c r="G163" s="373"/>
    </row>
    <row r="164" spans="2:7">
      <c r="B164" s="373" t="s">
        <v>4713</v>
      </c>
      <c r="C164" s="373"/>
      <c r="D164" s="373" t="s">
        <v>7702</v>
      </c>
      <c r="E164" s="373" t="s">
        <v>4439</v>
      </c>
      <c r="F164" s="373"/>
      <c r="G164" s="373"/>
    </row>
    <row r="165" spans="2:7">
      <c r="B165" s="373" t="s">
        <v>1076</v>
      </c>
      <c r="C165" s="373"/>
      <c r="D165" s="373" t="s">
        <v>7702</v>
      </c>
      <c r="E165" s="373" t="s">
        <v>3120</v>
      </c>
      <c r="F165" s="373"/>
      <c r="G165" s="373"/>
    </row>
    <row r="166" spans="2:7">
      <c r="B166" s="373" t="s">
        <v>5295</v>
      </c>
      <c r="C166" s="373"/>
      <c r="D166" s="373" t="s">
        <v>7702</v>
      </c>
      <c r="E166" s="373" t="s">
        <v>6722</v>
      </c>
      <c r="F166" s="373"/>
      <c r="G166" s="373"/>
    </row>
    <row r="167" spans="2:7">
      <c r="B167" s="373" t="s">
        <v>301</v>
      </c>
      <c r="C167" s="373"/>
      <c r="D167" s="373" t="s">
        <v>7702</v>
      </c>
      <c r="E167" s="373" t="s">
        <v>3831</v>
      </c>
      <c r="F167" s="373"/>
      <c r="G167" s="373"/>
    </row>
    <row r="168" spans="2:7">
      <c r="B168" s="373" t="s">
        <v>2784</v>
      </c>
      <c r="C168" s="373"/>
      <c r="D168" s="373" t="s">
        <v>7702</v>
      </c>
      <c r="E168" s="373" t="s">
        <v>6724</v>
      </c>
      <c r="F168" s="373"/>
      <c r="G168" s="373"/>
    </row>
    <row r="169" spans="2:7">
      <c r="B169" s="373" t="s">
        <v>6726</v>
      </c>
      <c r="C169" s="373"/>
      <c r="D169" s="373" t="s">
        <v>7702</v>
      </c>
      <c r="E169" s="373" t="s">
        <v>6725</v>
      </c>
      <c r="F169" s="373"/>
      <c r="G169" s="373"/>
    </row>
    <row r="170" spans="2:7">
      <c r="B170" s="373" t="s">
        <v>2180</v>
      </c>
      <c r="C170" s="373"/>
      <c r="D170" s="373" t="s">
        <v>7702</v>
      </c>
      <c r="E170" s="373" t="s">
        <v>459</v>
      </c>
      <c r="F170" s="373"/>
      <c r="G170" s="373"/>
    </row>
    <row r="171" spans="2:7">
      <c r="B171" s="373" t="s">
        <v>6728</v>
      </c>
      <c r="C171" s="373"/>
      <c r="D171" s="373" t="s">
        <v>7702</v>
      </c>
      <c r="E171" s="373" t="s">
        <v>4119</v>
      </c>
      <c r="F171" s="373"/>
      <c r="G171" s="373"/>
    </row>
    <row r="172" spans="2:7">
      <c r="B172" s="373" t="s">
        <v>6731</v>
      </c>
      <c r="C172" s="373"/>
      <c r="D172" s="373" t="s">
        <v>7702</v>
      </c>
      <c r="E172" s="373" t="s">
        <v>6729</v>
      </c>
      <c r="F172" s="373"/>
      <c r="G172" s="373"/>
    </row>
    <row r="173" spans="2:7">
      <c r="B173" s="373" t="s">
        <v>5642</v>
      </c>
      <c r="C173" s="373"/>
      <c r="D173" s="373" t="s">
        <v>7702</v>
      </c>
      <c r="E173" s="373" t="s">
        <v>6732</v>
      </c>
      <c r="F173" s="373"/>
      <c r="G173" s="373"/>
    </row>
    <row r="174" spans="2:7">
      <c r="B174" s="373" t="s">
        <v>6734</v>
      </c>
      <c r="C174" s="373"/>
      <c r="D174" s="373" t="s">
        <v>7702</v>
      </c>
      <c r="E174" s="373" t="s">
        <v>6733</v>
      </c>
      <c r="F174" s="373"/>
      <c r="G174" s="373"/>
    </row>
    <row r="175" spans="2:7">
      <c r="B175" s="373" t="s">
        <v>1548</v>
      </c>
      <c r="C175" s="373"/>
      <c r="D175" s="373" t="s">
        <v>7702</v>
      </c>
      <c r="E175" s="373" t="s">
        <v>6412</v>
      </c>
      <c r="F175" s="373"/>
      <c r="G175" s="373"/>
    </row>
    <row r="176" spans="2:7">
      <c r="B176" s="373" t="s">
        <v>6736</v>
      </c>
      <c r="C176" s="373"/>
      <c r="D176" s="373" t="s">
        <v>7702</v>
      </c>
      <c r="E176" s="373" t="s">
        <v>6735</v>
      </c>
      <c r="F176" s="373"/>
      <c r="G176" s="373"/>
    </row>
    <row r="177" spans="2:7">
      <c r="B177" s="373" t="s">
        <v>6737</v>
      </c>
      <c r="C177" s="373"/>
      <c r="D177" s="373" t="s">
        <v>7702</v>
      </c>
      <c r="E177" s="373" t="s">
        <v>4932</v>
      </c>
      <c r="F177" s="373"/>
      <c r="G177" s="373"/>
    </row>
    <row r="178" spans="2:7">
      <c r="B178" s="373" t="s">
        <v>6739</v>
      </c>
      <c r="C178" s="373"/>
      <c r="D178" s="373" t="s">
        <v>7702</v>
      </c>
      <c r="E178" s="373" t="s">
        <v>6738</v>
      </c>
      <c r="F178" s="373"/>
      <c r="G178" s="373"/>
    </row>
    <row r="179" spans="2:7">
      <c r="B179" s="373" t="s">
        <v>4953</v>
      </c>
      <c r="C179" s="373"/>
      <c r="D179" s="373" t="s">
        <v>7702</v>
      </c>
      <c r="E179" s="373" t="s">
        <v>6740</v>
      </c>
      <c r="F179" s="373"/>
      <c r="G179" s="373"/>
    </row>
    <row r="180" spans="2:7">
      <c r="B180" s="373" t="s">
        <v>3647</v>
      </c>
      <c r="C180" s="373"/>
      <c r="D180" s="373" t="s">
        <v>7702</v>
      </c>
      <c r="E180" s="373" t="s">
        <v>6741</v>
      </c>
      <c r="F180" s="373"/>
      <c r="G180" s="373"/>
    </row>
    <row r="181" spans="2:7">
      <c r="B181" s="373" t="s">
        <v>6742</v>
      </c>
      <c r="C181" s="373"/>
      <c r="D181" s="373" t="s">
        <v>7702</v>
      </c>
      <c r="E181" s="373" t="s">
        <v>5452</v>
      </c>
      <c r="F181" s="373"/>
      <c r="G181" s="373"/>
    </row>
    <row r="182" spans="2:7">
      <c r="B182" s="373" t="s">
        <v>1888</v>
      </c>
      <c r="C182" s="373"/>
      <c r="D182" s="373" t="s">
        <v>7702</v>
      </c>
      <c r="E182" s="373" t="s">
        <v>6744</v>
      </c>
      <c r="F182" s="373"/>
      <c r="G182" s="373"/>
    </row>
    <row r="183" spans="2:7">
      <c r="B183" s="373" t="s">
        <v>6175</v>
      </c>
      <c r="C183" s="373"/>
      <c r="D183" s="373" t="s">
        <v>7702</v>
      </c>
      <c r="E183" s="373" t="s">
        <v>2776</v>
      </c>
      <c r="F183" s="373"/>
      <c r="G183" s="373"/>
    </row>
    <row r="184" spans="2:7">
      <c r="B184" s="373" t="s">
        <v>6745</v>
      </c>
      <c r="C184" s="373"/>
      <c r="D184" s="373" t="s">
        <v>7702</v>
      </c>
      <c r="E184" s="373" t="s">
        <v>3759</v>
      </c>
      <c r="F184" s="373"/>
      <c r="G184" s="373"/>
    </row>
    <row r="185" spans="2:7">
      <c r="B185" s="373" t="s">
        <v>6747</v>
      </c>
      <c r="C185" s="373"/>
      <c r="D185" s="373" t="s">
        <v>7702</v>
      </c>
      <c r="E185" s="373" t="s">
        <v>6746</v>
      </c>
      <c r="F185" s="373"/>
      <c r="G185" s="373"/>
    </row>
    <row r="186" spans="2:7">
      <c r="B186" s="373" t="s">
        <v>6749</v>
      </c>
      <c r="C186" s="373"/>
      <c r="D186" s="373" t="s">
        <v>7702</v>
      </c>
      <c r="E186" s="373" t="s">
        <v>5158</v>
      </c>
      <c r="F186" s="373"/>
      <c r="G186" s="373"/>
    </row>
    <row r="187" spans="2:7">
      <c r="B187" s="373" t="s">
        <v>6751</v>
      </c>
      <c r="C187" s="373"/>
      <c r="D187" s="373" t="s">
        <v>7702</v>
      </c>
      <c r="E187" s="373" t="s">
        <v>6750</v>
      </c>
      <c r="F187" s="373"/>
      <c r="G187" s="373"/>
    </row>
    <row r="188" spans="2:7">
      <c r="B188" s="373" t="s">
        <v>6753</v>
      </c>
      <c r="C188" s="373"/>
      <c r="D188" s="373" t="s">
        <v>7702</v>
      </c>
      <c r="E188" s="373" t="s">
        <v>6752</v>
      </c>
      <c r="F188" s="373"/>
      <c r="G188" s="373"/>
    </row>
    <row r="189" spans="2:7">
      <c r="B189" s="373" t="s">
        <v>4847</v>
      </c>
      <c r="C189" s="373"/>
      <c r="D189" s="373" t="s">
        <v>7702</v>
      </c>
      <c r="E189" s="373" t="s">
        <v>2066</v>
      </c>
      <c r="F189" s="373"/>
      <c r="G189" s="373"/>
    </row>
    <row r="190" spans="2:7">
      <c r="B190" s="373" t="s">
        <v>6754</v>
      </c>
      <c r="C190" s="373"/>
      <c r="D190" s="373" t="s">
        <v>7702</v>
      </c>
      <c r="E190" s="373" t="s">
        <v>2123</v>
      </c>
      <c r="F190" s="373"/>
      <c r="G190" s="373"/>
    </row>
    <row r="191" spans="2:7">
      <c r="B191" s="373" t="s">
        <v>943</v>
      </c>
      <c r="C191" s="373"/>
      <c r="D191" s="373" t="s">
        <v>7702</v>
      </c>
      <c r="E191" s="373" t="s">
        <v>6755</v>
      </c>
      <c r="F191" s="373"/>
      <c r="G191" s="373"/>
    </row>
    <row r="192" spans="2:7">
      <c r="B192" s="373" t="s">
        <v>6756</v>
      </c>
      <c r="C192" s="373"/>
      <c r="D192" s="373" t="s">
        <v>7702</v>
      </c>
      <c r="E192" s="373" t="s">
        <v>6295</v>
      </c>
      <c r="F192" s="373"/>
      <c r="G192" s="373"/>
    </row>
    <row r="193" spans="2:7">
      <c r="B193" s="373" t="s">
        <v>2909</v>
      </c>
      <c r="C193" s="373"/>
      <c r="D193" s="373" t="s">
        <v>7702</v>
      </c>
      <c r="E193" s="373" t="s">
        <v>6757</v>
      </c>
      <c r="F193" s="373"/>
      <c r="G193" s="373"/>
    </row>
    <row r="194" spans="2:7">
      <c r="B194" s="373" t="s">
        <v>6759</v>
      </c>
      <c r="C194" s="373"/>
      <c r="D194" s="373" t="s">
        <v>7702</v>
      </c>
      <c r="E194" s="373" t="s">
        <v>6758</v>
      </c>
      <c r="F194" s="373"/>
      <c r="G194" s="373"/>
    </row>
    <row r="195" spans="2:7">
      <c r="B195" s="373" t="s">
        <v>5330</v>
      </c>
      <c r="C195" s="373"/>
      <c r="D195" s="373" t="s">
        <v>7702</v>
      </c>
      <c r="E195" s="373" t="s">
        <v>6086</v>
      </c>
      <c r="F195" s="373"/>
      <c r="G195" s="373"/>
    </row>
    <row r="196" spans="2:7">
      <c r="B196" s="373" t="s">
        <v>6763</v>
      </c>
      <c r="C196" s="373"/>
      <c r="D196" s="373" t="s">
        <v>7702</v>
      </c>
      <c r="E196" s="373" t="s">
        <v>6761</v>
      </c>
      <c r="F196" s="373"/>
      <c r="G196" s="373"/>
    </row>
    <row r="197" spans="2:7">
      <c r="B197" s="373" t="s">
        <v>125</v>
      </c>
      <c r="C197" s="373"/>
      <c r="D197" s="373" t="s">
        <v>7702</v>
      </c>
      <c r="E197" s="373" t="s">
        <v>3297</v>
      </c>
      <c r="F197" s="373"/>
      <c r="G197" s="373"/>
    </row>
    <row r="198" spans="2:7">
      <c r="B198" s="373" t="s">
        <v>3150</v>
      </c>
      <c r="C198" s="373"/>
      <c r="D198" s="373" t="s">
        <v>7702</v>
      </c>
      <c r="E198" s="373" t="s">
        <v>6764</v>
      </c>
      <c r="F198" s="373"/>
      <c r="G198" s="373"/>
    </row>
    <row r="199" spans="2:7">
      <c r="B199" s="373" t="s">
        <v>109</v>
      </c>
      <c r="C199" s="373"/>
      <c r="D199" s="373" t="s">
        <v>7702</v>
      </c>
      <c r="E199" s="373" t="s">
        <v>5124</v>
      </c>
      <c r="F199" s="373"/>
      <c r="G199" s="373"/>
    </row>
    <row r="200" spans="2:7">
      <c r="B200" s="373" t="s">
        <v>6766</v>
      </c>
      <c r="C200" s="373"/>
      <c r="D200" s="373" t="s">
        <v>7702</v>
      </c>
      <c r="E200" s="373" t="s">
        <v>6765</v>
      </c>
      <c r="F200" s="373"/>
      <c r="G200" s="373"/>
    </row>
    <row r="201" spans="2:7">
      <c r="B201" s="373" t="s">
        <v>6768</v>
      </c>
      <c r="C201" s="373"/>
      <c r="D201" s="373" t="s">
        <v>7702</v>
      </c>
      <c r="E201" s="373" t="s">
        <v>1676</v>
      </c>
      <c r="F201" s="373"/>
      <c r="G201" s="373"/>
    </row>
    <row r="202" spans="2:7">
      <c r="B202" s="373" t="s">
        <v>6637</v>
      </c>
      <c r="C202" s="373"/>
      <c r="D202" s="373" t="s">
        <v>7702</v>
      </c>
      <c r="E202" s="373" t="s">
        <v>5608</v>
      </c>
      <c r="F202" s="373"/>
      <c r="G202" s="373"/>
    </row>
    <row r="203" spans="2:7">
      <c r="B203" s="373" t="s">
        <v>3030</v>
      </c>
      <c r="C203" s="373"/>
      <c r="D203" s="373" t="s">
        <v>7702</v>
      </c>
      <c r="E203" s="373" t="s">
        <v>6769</v>
      </c>
      <c r="F203" s="373"/>
      <c r="G203" s="373"/>
    </row>
    <row r="204" spans="2:7">
      <c r="B204" s="373" t="s">
        <v>6771</v>
      </c>
      <c r="C204" s="373"/>
      <c r="D204" s="373" t="s">
        <v>7702</v>
      </c>
      <c r="E204" s="373" t="s">
        <v>6770</v>
      </c>
      <c r="F204" s="373"/>
      <c r="G204" s="373"/>
    </row>
    <row r="205" spans="2:7">
      <c r="B205" s="373" t="s">
        <v>203</v>
      </c>
      <c r="C205" s="373"/>
      <c r="D205" s="373" t="s">
        <v>7702</v>
      </c>
      <c r="E205" s="373" t="s">
        <v>4116</v>
      </c>
      <c r="F205" s="373"/>
      <c r="G205" s="373"/>
    </row>
    <row r="206" spans="2:7">
      <c r="B206" s="373" t="s">
        <v>2288</v>
      </c>
      <c r="C206" s="373"/>
      <c r="D206" s="373" t="s">
        <v>7702</v>
      </c>
      <c r="E206" s="373" t="s">
        <v>6217</v>
      </c>
      <c r="F206" s="373"/>
      <c r="G206" s="373"/>
    </row>
    <row r="207" spans="2:7">
      <c r="B207" s="373" t="s">
        <v>5894</v>
      </c>
      <c r="C207" s="373"/>
      <c r="D207" s="373" t="s">
        <v>7702</v>
      </c>
      <c r="E207" s="373" t="s">
        <v>1698</v>
      </c>
      <c r="F207" s="373"/>
      <c r="G207" s="373"/>
    </row>
    <row r="208" spans="2:7">
      <c r="B208" s="373" t="s">
        <v>1324</v>
      </c>
      <c r="C208" s="373"/>
      <c r="D208" s="373" t="s">
        <v>7702</v>
      </c>
      <c r="E208" s="373" t="s">
        <v>6772</v>
      </c>
      <c r="F208" s="373"/>
      <c r="G208" s="373"/>
    </row>
    <row r="209" spans="2:7">
      <c r="B209" s="373" t="s">
        <v>2849</v>
      </c>
      <c r="C209" s="373"/>
      <c r="D209" s="373" t="s">
        <v>7702</v>
      </c>
      <c r="E209" s="373" t="s">
        <v>1321</v>
      </c>
      <c r="F209" s="373"/>
      <c r="G209" s="373"/>
    </row>
    <row r="210" spans="2:7">
      <c r="B210" s="373" t="s">
        <v>6774</v>
      </c>
      <c r="C210" s="373"/>
      <c r="D210" s="373" t="s">
        <v>7702</v>
      </c>
      <c r="E210" s="373" t="s">
        <v>6773</v>
      </c>
      <c r="F210" s="373"/>
      <c r="G210" s="373"/>
    </row>
    <row r="211" spans="2:7">
      <c r="B211" s="373" t="s">
        <v>6776</v>
      </c>
      <c r="C211" s="373"/>
      <c r="D211" s="373" t="s">
        <v>7702</v>
      </c>
      <c r="E211" s="373" t="s">
        <v>6775</v>
      </c>
      <c r="F211" s="373"/>
      <c r="G211" s="373"/>
    </row>
    <row r="212" spans="2:7">
      <c r="B212" s="373" t="s">
        <v>6777</v>
      </c>
      <c r="C212" s="373"/>
      <c r="D212" s="373" t="s">
        <v>7702</v>
      </c>
      <c r="E212" s="373" t="s">
        <v>1077</v>
      </c>
      <c r="F212" s="373"/>
      <c r="G212" s="373"/>
    </row>
    <row r="213" spans="2:7">
      <c r="B213" s="373" t="s">
        <v>5328</v>
      </c>
      <c r="C213" s="373"/>
      <c r="D213" s="373" t="s">
        <v>7702</v>
      </c>
      <c r="E213" s="373" t="s">
        <v>3580</v>
      </c>
      <c r="F213" s="373"/>
      <c r="G213" s="373"/>
    </row>
    <row r="214" spans="2:7">
      <c r="B214" s="373" t="s">
        <v>2430</v>
      </c>
      <c r="C214" s="373"/>
      <c r="D214" s="373" t="s">
        <v>7702</v>
      </c>
      <c r="E214" s="373" t="s">
        <v>6529</v>
      </c>
      <c r="F214" s="373"/>
      <c r="G214" s="373"/>
    </row>
    <row r="215" spans="2:7">
      <c r="B215" s="373" t="s">
        <v>1922</v>
      </c>
      <c r="C215" s="373"/>
      <c r="D215" s="373" t="s">
        <v>7702</v>
      </c>
      <c r="E215" s="373" t="s">
        <v>776</v>
      </c>
      <c r="F215" s="373"/>
      <c r="G215" s="373"/>
    </row>
    <row r="216" spans="2:7">
      <c r="B216" s="373" t="s">
        <v>1474</v>
      </c>
      <c r="C216" s="373"/>
      <c r="D216" s="373" t="s">
        <v>7702</v>
      </c>
      <c r="E216" s="373" t="s">
        <v>1303</v>
      </c>
      <c r="F216" s="373"/>
      <c r="G216" s="373"/>
    </row>
    <row r="217" spans="2:7">
      <c r="B217" s="373" t="s">
        <v>3862</v>
      </c>
      <c r="C217" s="373"/>
      <c r="D217" s="373" t="s">
        <v>7702</v>
      </c>
      <c r="E217" s="373" t="s">
        <v>2107</v>
      </c>
      <c r="F217" s="373"/>
      <c r="G217" s="373"/>
    </row>
    <row r="218" spans="2:7">
      <c r="B218" s="373" t="s">
        <v>6778</v>
      </c>
      <c r="C218" s="373"/>
      <c r="D218" s="373" t="s">
        <v>7702</v>
      </c>
      <c r="E218" s="373" t="s">
        <v>6250</v>
      </c>
      <c r="F218" s="373"/>
      <c r="G218" s="373"/>
    </row>
    <row r="219" spans="2:7">
      <c r="B219" s="373" t="s">
        <v>6781</v>
      </c>
      <c r="C219" s="373"/>
      <c r="D219" s="373" t="s">
        <v>7702</v>
      </c>
      <c r="E219" s="373" t="s">
        <v>6780</v>
      </c>
      <c r="F219" s="373"/>
      <c r="G219" s="373"/>
    </row>
    <row r="220" spans="2:7">
      <c r="B220" s="373" t="s">
        <v>6783</v>
      </c>
      <c r="C220" s="373"/>
      <c r="D220" s="373" t="s">
        <v>7702</v>
      </c>
      <c r="E220" s="373" t="s">
        <v>6782</v>
      </c>
      <c r="F220" s="373"/>
      <c r="G220" s="373"/>
    </row>
    <row r="221" spans="2:7">
      <c r="B221" s="373" t="s">
        <v>6784</v>
      </c>
      <c r="C221" s="373"/>
      <c r="D221" s="373" t="s">
        <v>7702</v>
      </c>
      <c r="E221" s="373" t="s">
        <v>1996</v>
      </c>
      <c r="F221" s="373"/>
      <c r="G221" s="373"/>
    </row>
    <row r="222" spans="2:7">
      <c r="B222" s="373" t="s">
        <v>6785</v>
      </c>
      <c r="C222" s="373"/>
      <c r="D222" s="373" t="s">
        <v>7702</v>
      </c>
      <c r="E222" s="373" t="s">
        <v>3214</v>
      </c>
      <c r="F222" s="373"/>
      <c r="G222" s="373"/>
    </row>
    <row r="223" spans="2:7">
      <c r="B223" s="373" t="s">
        <v>6786</v>
      </c>
      <c r="C223" s="373"/>
      <c r="D223" s="373" t="s">
        <v>7702</v>
      </c>
      <c r="E223" s="373" t="s">
        <v>5693</v>
      </c>
      <c r="F223" s="373"/>
      <c r="G223" s="373"/>
    </row>
    <row r="224" spans="2:7">
      <c r="B224" s="373" t="s">
        <v>6015</v>
      </c>
      <c r="C224" s="373"/>
      <c r="D224" s="373" t="s">
        <v>7702</v>
      </c>
      <c r="E224" s="373" t="s">
        <v>5716</v>
      </c>
      <c r="F224" s="373"/>
      <c r="G224" s="373"/>
    </row>
    <row r="225" spans="2:7">
      <c r="B225" s="373" t="s">
        <v>6787</v>
      </c>
      <c r="C225" s="373"/>
      <c r="D225" s="373" t="s">
        <v>7702</v>
      </c>
      <c r="E225" s="373" t="s">
        <v>2451</v>
      </c>
      <c r="F225" s="373"/>
      <c r="G225" s="373"/>
    </row>
    <row r="226" spans="2:7">
      <c r="B226" s="373" t="s">
        <v>6106</v>
      </c>
      <c r="C226" s="373"/>
      <c r="D226" s="373" t="s">
        <v>7702</v>
      </c>
      <c r="E226" s="373" t="s">
        <v>6788</v>
      </c>
      <c r="F226" s="373"/>
      <c r="G226" s="373"/>
    </row>
    <row r="227" spans="2:7">
      <c r="B227" s="373" t="s">
        <v>2929</v>
      </c>
      <c r="C227" s="373"/>
      <c r="D227" s="373" t="s">
        <v>7702</v>
      </c>
      <c r="E227" s="373" t="s">
        <v>1593</v>
      </c>
      <c r="F227" s="373"/>
      <c r="G227" s="373"/>
    </row>
    <row r="228" spans="2:7">
      <c r="B228" s="373" t="s">
        <v>6789</v>
      </c>
      <c r="C228" s="373"/>
      <c r="D228" s="373" t="s">
        <v>7702</v>
      </c>
      <c r="E228" s="373" t="s">
        <v>3480</v>
      </c>
      <c r="F228" s="373"/>
      <c r="G228" s="373"/>
    </row>
    <row r="229" spans="2:7">
      <c r="B229" s="373" t="s">
        <v>6791</v>
      </c>
      <c r="C229" s="373"/>
      <c r="D229" s="373" t="s">
        <v>7702</v>
      </c>
      <c r="E229" s="373" t="s">
        <v>6790</v>
      </c>
      <c r="F229" s="373"/>
      <c r="G229" s="373"/>
    </row>
    <row r="230" spans="2:7">
      <c r="B230" s="373" t="s">
        <v>6795</v>
      </c>
      <c r="C230" s="373"/>
      <c r="D230" s="373" t="s">
        <v>7702</v>
      </c>
      <c r="E230" s="373" t="s">
        <v>6794</v>
      </c>
      <c r="F230" s="373"/>
      <c r="G230" s="373"/>
    </row>
    <row r="231" spans="2:7">
      <c r="B231" s="373" t="s">
        <v>6797</v>
      </c>
      <c r="C231" s="373"/>
      <c r="D231" s="373" t="s">
        <v>7702</v>
      </c>
      <c r="E231" s="373" t="s">
        <v>6796</v>
      </c>
      <c r="F231" s="373"/>
      <c r="G231" s="373"/>
    </row>
    <row r="232" spans="2:7">
      <c r="B232" s="373" t="s">
        <v>6798</v>
      </c>
      <c r="C232" s="373"/>
      <c r="D232" s="373" t="s">
        <v>7702</v>
      </c>
      <c r="E232" s="373" t="s">
        <v>6213</v>
      </c>
      <c r="F232" s="373"/>
      <c r="G232" s="373"/>
    </row>
    <row r="233" spans="2:7">
      <c r="B233" s="373" t="s">
        <v>1871</v>
      </c>
      <c r="C233" s="373"/>
      <c r="D233" s="373" t="s">
        <v>7702</v>
      </c>
      <c r="E233" s="373" t="s">
        <v>5816</v>
      </c>
      <c r="F233" s="373"/>
      <c r="G233" s="373"/>
    </row>
    <row r="234" spans="2:7">
      <c r="B234" s="373" t="s">
        <v>6597</v>
      </c>
      <c r="C234" s="373"/>
      <c r="D234" s="373" t="s">
        <v>7702</v>
      </c>
      <c r="E234" s="373" t="s">
        <v>6799</v>
      </c>
      <c r="F234" s="373"/>
      <c r="G234" s="373"/>
    </row>
    <row r="235" spans="2:7">
      <c r="B235" s="373" t="s">
        <v>4601</v>
      </c>
      <c r="C235" s="373"/>
      <c r="D235" s="373" t="s">
        <v>7702</v>
      </c>
      <c r="E235" s="373" t="s">
        <v>817</v>
      </c>
      <c r="F235" s="373"/>
      <c r="G235" s="373"/>
    </row>
    <row r="236" spans="2:7">
      <c r="B236" s="373" t="s">
        <v>1371</v>
      </c>
      <c r="C236" s="373"/>
      <c r="D236" s="373" t="s">
        <v>7702</v>
      </c>
      <c r="E236" s="373" t="s">
        <v>6800</v>
      </c>
      <c r="F236" s="373"/>
      <c r="G236" s="373"/>
    </row>
    <row r="237" spans="2:7">
      <c r="B237" s="373" t="s">
        <v>6803</v>
      </c>
      <c r="C237" s="373"/>
      <c r="D237" s="373" t="s">
        <v>7702</v>
      </c>
      <c r="E237" s="373" t="s">
        <v>6802</v>
      </c>
      <c r="F237" s="373"/>
      <c r="G237" s="373"/>
    </row>
    <row r="238" spans="2:7">
      <c r="B238" s="373" t="s">
        <v>5037</v>
      </c>
      <c r="C238" s="373"/>
      <c r="D238" s="373" t="s">
        <v>7702</v>
      </c>
      <c r="E238" s="373" t="s">
        <v>6804</v>
      </c>
      <c r="F238" s="373"/>
      <c r="G238" s="373"/>
    </row>
    <row r="239" spans="2:7">
      <c r="B239" s="373" t="s">
        <v>6806</v>
      </c>
      <c r="C239" s="373"/>
      <c r="D239" s="373" t="s">
        <v>7702</v>
      </c>
      <c r="E239" s="373" t="s">
        <v>6805</v>
      </c>
      <c r="F239" s="373"/>
      <c r="G239" s="373"/>
    </row>
    <row r="240" spans="2:7">
      <c r="B240" s="373" t="s">
        <v>6808</v>
      </c>
      <c r="C240" s="373"/>
      <c r="D240" s="373" t="s">
        <v>7702</v>
      </c>
      <c r="E240" s="373" t="s">
        <v>6807</v>
      </c>
      <c r="F240" s="373"/>
      <c r="G240" s="373"/>
    </row>
    <row r="241" spans="2:7">
      <c r="B241" s="373" t="s">
        <v>4347</v>
      </c>
      <c r="C241" s="373"/>
      <c r="D241" s="373" t="s">
        <v>7702</v>
      </c>
      <c r="E241" s="373" t="s">
        <v>959</v>
      </c>
      <c r="F241" s="373"/>
      <c r="G241" s="373"/>
    </row>
    <row r="242" spans="2:7">
      <c r="B242" s="373" t="s">
        <v>1402</v>
      </c>
      <c r="C242" s="373"/>
      <c r="D242" s="373" t="s">
        <v>7702</v>
      </c>
      <c r="E242" s="373" t="s">
        <v>681</v>
      </c>
      <c r="F242" s="373"/>
      <c r="G242" s="373"/>
    </row>
    <row r="243" spans="2:7">
      <c r="B243" s="373" t="s">
        <v>6810</v>
      </c>
      <c r="C243" s="373"/>
      <c r="D243" s="373" t="s">
        <v>7702</v>
      </c>
      <c r="E243" s="373" t="s">
        <v>6809</v>
      </c>
      <c r="F243" s="373"/>
      <c r="G243" s="373"/>
    </row>
    <row r="244" spans="2:7">
      <c r="B244" s="373" t="s">
        <v>6812</v>
      </c>
      <c r="C244" s="373"/>
      <c r="D244" s="373" t="s">
        <v>7702</v>
      </c>
      <c r="E244" s="373" t="s">
        <v>6811</v>
      </c>
      <c r="F244" s="373"/>
      <c r="G244" s="373"/>
    </row>
    <row r="245" spans="2:7">
      <c r="B245" s="373" t="s">
        <v>6813</v>
      </c>
      <c r="C245" s="373"/>
      <c r="D245" s="373" t="s">
        <v>7702</v>
      </c>
      <c r="E245" s="373" t="s">
        <v>5962</v>
      </c>
      <c r="F245" s="373"/>
      <c r="G245" s="373"/>
    </row>
    <row r="246" spans="2:7">
      <c r="B246" s="373" t="s">
        <v>6816</v>
      </c>
      <c r="C246" s="373"/>
      <c r="D246" s="373" t="s">
        <v>7702</v>
      </c>
      <c r="E246" s="373" t="s">
        <v>6815</v>
      </c>
      <c r="F246" s="373"/>
      <c r="G246" s="373"/>
    </row>
    <row r="247" spans="2:7">
      <c r="B247" s="373" t="s">
        <v>2048</v>
      </c>
      <c r="C247" s="373"/>
      <c r="D247" s="373" t="s">
        <v>7702</v>
      </c>
      <c r="E247" s="373" t="s">
        <v>6817</v>
      </c>
      <c r="F247" s="373"/>
      <c r="G247" s="373"/>
    </row>
    <row r="248" spans="2:7">
      <c r="B248" s="373" t="s">
        <v>5110</v>
      </c>
      <c r="C248" s="373"/>
      <c r="D248" s="373" t="s">
        <v>7702</v>
      </c>
      <c r="E248" s="373" t="s">
        <v>6818</v>
      </c>
      <c r="F248" s="373"/>
      <c r="G248" s="373"/>
    </row>
    <row r="249" spans="2:7">
      <c r="B249" s="373" t="s">
        <v>2128</v>
      </c>
      <c r="C249" s="373"/>
      <c r="D249" s="373" t="s">
        <v>7702</v>
      </c>
      <c r="E249" s="373" t="s">
        <v>6819</v>
      </c>
      <c r="F249" s="373"/>
      <c r="G249" s="373"/>
    </row>
    <row r="250" spans="2:7">
      <c r="B250" s="373" t="s">
        <v>6821</v>
      </c>
      <c r="C250" s="373"/>
      <c r="D250" s="373" t="s">
        <v>7702</v>
      </c>
      <c r="E250" s="373" t="s">
        <v>6820</v>
      </c>
      <c r="F250" s="373"/>
      <c r="G250" s="373"/>
    </row>
    <row r="251" spans="2:7">
      <c r="B251" s="373" t="s">
        <v>4849</v>
      </c>
      <c r="C251" s="373"/>
      <c r="D251" s="373" t="s">
        <v>7702</v>
      </c>
      <c r="E251" s="373" t="s">
        <v>5270</v>
      </c>
      <c r="F251" s="373"/>
      <c r="G251" s="373"/>
    </row>
    <row r="252" spans="2:7">
      <c r="B252" s="373" t="s">
        <v>5284</v>
      </c>
      <c r="C252" s="373"/>
      <c r="D252" s="373" t="s">
        <v>7702</v>
      </c>
      <c r="E252" s="373" t="s">
        <v>6822</v>
      </c>
      <c r="F252" s="373"/>
      <c r="G252" s="373"/>
    </row>
    <row r="253" spans="2:7">
      <c r="B253" s="373" t="s">
        <v>6647</v>
      </c>
      <c r="C253" s="373"/>
      <c r="D253" s="373" t="s">
        <v>7702</v>
      </c>
      <c r="E253" s="373" t="s">
        <v>2838</v>
      </c>
      <c r="F253" s="373"/>
      <c r="G253" s="373"/>
    </row>
    <row r="254" spans="2:7">
      <c r="B254" s="373" t="s">
        <v>4111</v>
      </c>
      <c r="C254" s="373"/>
      <c r="D254" s="373" t="s">
        <v>7702</v>
      </c>
      <c r="E254" s="373" t="s">
        <v>386</v>
      </c>
      <c r="F254" s="373"/>
      <c r="G254" s="373"/>
    </row>
    <row r="255" spans="2:7">
      <c r="B255" s="373" t="s">
        <v>3097</v>
      </c>
      <c r="C255" s="373"/>
      <c r="D255" s="373" t="s">
        <v>7702</v>
      </c>
      <c r="E255" s="373" t="s">
        <v>6824</v>
      </c>
      <c r="F255" s="373"/>
      <c r="G255" s="373"/>
    </row>
    <row r="256" spans="2:7">
      <c r="B256" s="373" t="s">
        <v>6825</v>
      </c>
      <c r="C256" s="373"/>
      <c r="D256" s="373" t="s">
        <v>7702</v>
      </c>
      <c r="E256" s="373" t="s">
        <v>3445</v>
      </c>
      <c r="F256" s="373"/>
      <c r="G256" s="373"/>
    </row>
    <row r="257" spans="2:7">
      <c r="B257" s="373" t="s">
        <v>5543</v>
      </c>
      <c r="C257" s="373"/>
      <c r="D257" s="373" t="s">
        <v>7702</v>
      </c>
      <c r="E257" s="373" t="s">
        <v>1650</v>
      </c>
      <c r="F257" s="373"/>
      <c r="G257" s="373"/>
    </row>
    <row r="258" spans="2:7">
      <c r="B258" s="373" t="s">
        <v>172</v>
      </c>
      <c r="C258" s="373"/>
      <c r="D258" s="373" t="s">
        <v>7702</v>
      </c>
      <c r="E258" s="373" t="s">
        <v>6826</v>
      </c>
      <c r="F258" s="373"/>
      <c r="G258" s="373"/>
    </row>
    <row r="259" spans="2:7">
      <c r="B259" s="373" t="s">
        <v>7193</v>
      </c>
      <c r="C259" s="373"/>
      <c r="D259" s="373" t="s">
        <v>7702</v>
      </c>
      <c r="E259" s="373" t="s">
        <v>52</v>
      </c>
      <c r="F259" s="373"/>
      <c r="G259" s="373"/>
    </row>
    <row r="260" spans="2:7">
      <c r="B260" s="373" t="s">
        <v>3923</v>
      </c>
      <c r="C260" s="373"/>
      <c r="D260" s="373" t="s">
        <v>7702</v>
      </c>
      <c r="E260" s="373" t="s">
        <v>3221</v>
      </c>
      <c r="F260" s="373"/>
      <c r="G260" s="373"/>
    </row>
    <row r="261" spans="2:7">
      <c r="B261" s="373" t="s">
        <v>2529</v>
      </c>
      <c r="C261" s="373"/>
      <c r="D261" s="373" t="s">
        <v>7702</v>
      </c>
      <c r="E261" s="373" t="s">
        <v>1790</v>
      </c>
      <c r="F261" s="373"/>
      <c r="G261" s="373"/>
    </row>
    <row r="262" spans="2:7">
      <c r="B262" s="373" t="s">
        <v>6829</v>
      </c>
      <c r="C262" s="373"/>
      <c r="D262" s="373" t="s">
        <v>7702</v>
      </c>
      <c r="E262" s="373" t="s">
        <v>6827</v>
      </c>
      <c r="F262" s="373"/>
      <c r="G262" s="373"/>
    </row>
    <row r="263" spans="2:7">
      <c r="B263" s="373" t="s">
        <v>6830</v>
      </c>
      <c r="C263" s="373"/>
      <c r="D263" s="373" t="s">
        <v>7702</v>
      </c>
      <c r="E263" s="373" t="s">
        <v>5003</v>
      </c>
      <c r="F263" s="373"/>
      <c r="G263" s="373"/>
    </row>
    <row r="264" spans="2:7">
      <c r="B264" s="373" t="s">
        <v>521</v>
      </c>
      <c r="C264" s="373"/>
      <c r="D264" s="373" t="s">
        <v>7702</v>
      </c>
      <c r="E264" s="373" t="s">
        <v>5682</v>
      </c>
      <c r="F264" s="373"/>
      <c r="G264" s="373"/>
    </row>
    <row r="265" spans="2:7">
      <c r="B265" s="373" t="s">
        <v>4526</v>
      </c>
      <c r="C265" s="373"/>
      <c r="D265" s="373" t="s">
        <v>7702</v>
      </c>
      <c r="E265" s="373" t="s">
        <v>6831</v>
      </c>
      <c r="F265" s="373"/>
      <c r="G265" s="373"/>
    </row>
    <row r="266" spans="2:7">
      <c r="B266" s="373" t="s">
        <v>3264</v>
      </c>
      <c r="C266" s="373"/>
      <c r="D266" s="373" t="s">
        <v>7702</v>
      </c>
      <c r="E266" s="373" t="s">
        <v>2014</v>
      </c>
      <c r="F266" s="373"/>
      <c r="G266" s="373"/>
    </row>
    <row r="267" spans="2:7">
      <c r="B267" s="373" t="s">
        <v>4155</v>
      </c>
      <c r="C267" s="373"/>
      <c r="D267" s="373" t="s">
        <v>7702</v>
      </c>
      <c r="E267" s="373" t="s">
        <v>6832</v>
      </c>
      <c r="F267" s="373"/>
      <c r="G267" s="373"/>
    </row>
    <row r="268" spans="2:7">
      <c r="B268" s="373" t="s">
        <v>6833</v>
      </c>
      <c r="C268" s="373"/>
      <c r="D268" s="373" t="s">
        <v>7702</v>
      </c>
      <c r="E268" s="373" t="s">
        <v>4736</v>
      </c>
      <c r="F268" s="373"/>
      <c r="G268" s="373"/>
    </row>
    <row r="269" spans="2:7">
      <c r="B269" s="373" t="s">
        <v>5527</v>
      </c>
      <c r="C269" s="373"/>
      <c r="D269" s="373" t="s">
        <v>7702</v>
      </c>
      <c r="E269" s="373" t="s">
        <v>6347</v>
      </c>
      <c r="F269" s="373"/>
      <c r="G269" s="373"/>
    </row>
    <row r="270" spans="2:7">
      <c r="B270" s="373" t="s">
        <v>284</v>
      </c>
      <c r="C270" s="373"/>
      <c r="D270" s="373" t="s">
        <v>7702</v>
      </c>
      <c r="E270" s="373" t="s">
        <v>4506</v>
      </c>
      <c r="F270" s="373"/>
      <c r="G270" s="373"/>
    </row>
    <row r="271" spans="2:7">
      <c r="B271" s="373" t="s">
        <v>6700</v>
      </c>
      <c r="C271" s="373"/>
      <c r="D271" s="373" t="s">
        <v>7702</v>
      </c>
      <c r="E271" s="373" t="s">
        <v>6291</v>
      </c>
      <c r="F271" s="373"/>
      <c r="G271" s="373"/>
    </row>
    <row r="272" spans="2:7">
      <c r="B272" s="373" t="s">
        <v>602</v>
      </c>
      <c r="C272" s="373"/>
      <c r="D272" s="373" t="s">
        <v>7702</v>
      </c>
      <c r="E272" s="373" t="s">
        <v>6836</v>
      </c>
      <c r="F272" s="373"/>
      <c r="G272" s="373"/>
    </row>
    <row r="273" spans="2:7">
      <c r="B273" s="373" t="s">
        <v>635</v>
      </c>
      <c r="C273" s="373"/>
      <c r="D273" s="373" t="s">
        <v>7702</v>
      </c>
      <c r="E273" s="373" t="s">
        <v>2724</v>
      </c>
      <c r="F273" s="373"/>
      <c r="G273" s="373"/>
    </row>
    <row r="274" spans="2:7">
      <c r="B274" s="373" t="s">
        <v>566</v>
      </c>
      <c r="C274" s="373"/>
      <c r="D274" s="373" t="s">
        <v>7702</v>
      </c>
      <c r="E274" s="373" t="s">
        <v>6641</v>
      </c>
      <c r="F274" s="373"/>
      <c r="G274" s="373"/>
    </row>
    <row r="275" spans="2:7">
      <c r="B275" s="373" t="s">
        <v>6656</v>
      </c>
      <c r="C275" s="373"/>
      <c r="D275" s="373" t="s">
        <v>7702</v>
      </c>
      <c r="E275" s="373" t="s">
        <v>6837</v>
      </c>
      <c r="F275" s="373"/>
      <c r="G275" s="373"/>
    </row>
    <row r="276" spans="2:7">
      <c r="B276" s="373" t="s">
        <v>3435</v>
      </c>
      <c r="C276" s="373"/>
      <c r="D276" s="373" t="s">
        <v>7702</v>
      </c>
      <c r="E276" s="373" t="s">
        <v>6839</v>
      </c>
      <c r="F276" s="373"/>
      <c r="G276" s="373"/>
    </row>
    <row r="277" spans="2:7">
      <c r="B277" s="373" t="s">
        <v>6078</v>
      </c>
      <c r="C277" s="373"/>
      <c r="D277" s="373" t="s">
        <v>7702</v>
      </c>
      <c r="E277" s="373" t="s">
        <v>6840</v>
      </c>
      <c r="F277" s="373"/>
      <c r="G277" s="373"/>
    </row>
    <row r="278" spans="2:7">
      <c r="B278" s="373" t="s">
        <v>6841</v>
      </c>
      <c r="C278" s="373"/>
      <c r="D278" s="373" t="s">
        <v>7702</v>
      </c>
      <c r="E278" s="373" t="s">
        <v>5525</v>
      </c>
      <c r="F278" s="373"/>
      <c r="G278" s="373"/>
    </row>
    <row r="279" spans="2:7">
      <c r="B279" s="373" t="s">
        <v>1317</v>
      </c>
      <c r="C279" s="373"/>
      <c r="D279" s="373" t="s">
        <v>7702</v>
      </c>
      <c r="E279" s="373" t="s">
        <v>6842</v>
      </c>
      <c r="F279" s="373"/>
      <c r="G279" s="373"/>
    </row>
    <row r="280" spans="2:7">
      <c r="B280" s="373" t="s">
        <v>6844</v>
      </c>
      <c r="C280" s="373"/>
      <c r="D280" s="373" t="s">
        <v>7702</v>
      </c>
      <c r="E280" s="373" t="s">
        <v>6843</v>
      </c>
      <c r="F280" s="373"/>
      <c r="G280" s="373"/>
    </row>
    <row r="281" spans="2:7">
      <c r="B281" s="373" t="s">
        <v>1829</v>
      </c>
      <c r="C281" s="373"/>
      <c r="D281" s="373" t="s">
        <v>7702</v>
      </c>
      <c r="E281" s="373" t="s">
        <v>3769</v>
      </c>
      <c r="F281" s="373"/>
      <c r="G281" s="373"/>
    </row>
    <row r="282" spans="2:7">
      <c r="B282" s="373" t="s">
        <v>6846</v>
      </c>
      <c r="C282" s="373"/>
      <c r="D282" s="373" t="s">
        <v>7702</v>
      </c>
      <c r="E282" s="373" t="s">
        <v>6845</v>
      </c>
      <c r="F282" s="373"/>
      <c r="G282" s="373"/>
    </row>
    <row r="283" spans="2:7">
      <c r="B283" s="373" t="s">
        <v>5152</v>
      </c>
      <c r="C283" s="373"/>
      <c r="D283" s="373" t="s">
        <v>7702</v>
      </c>
      <c r="E283" s="373" t="s">
        <v>5209</v>
      </c>
      <c r="F283" s="373"/>
      <c r="G283" s="373"/>
    </row>
    <row r="284" spans="2:7">
      <c r="B284" s="373" t="s">
        <v>6848</v>
      </c>
      <c r="C284" s="373"/>
      <c r="D284" s="373" t="s">
        <v>7702</v>
      </c>
      <c r="E284" s="373" t="s">
        <v>6847</v>
      </c>
      <c r="F284" s="373"/>
      <c r="G284" s="373"/>
    </row>
    <row r="285" spans="2:7">
      <c r="B285" s="373" t="s">
        <v>2830</v>
      </c>
      <c r="C285" s="373"/>
      <c r="D285" s="373" t="s">
        <v>7702</v>
      </c>
      <c r="E285" s="373" t="s">
        <v>5461</v>
      </c>
      <c r="F285" s="373"/>
      <c r="G285" s="373"/>
    </row>
    <row r="286" spans="2:7">
      <c r="B286" s="373" t="s">
        <v>6849</v>
      </c>
      <c r="C286" s="373"/>
      <c r="D286" s="373" t="s">
        <v>7702</v>
      </c>
      <c r="E286" s="373" t="s">
        <v>4306</v>
      </c>
      <c r="F286" s="373"/>
      <c r="G286" s="373"/>
    </row>
    <row r="287" spans="2:7">
      <c r="B287" s="373" t="s">
        <v>6852</v>
      </c>
      <c r="C287" s="373"/>
      <c r="D287" s="373" t="s">
        <v>7702</v>
      </c>
      <c r="E287" s="373" t="s">
        <v>6678</v>
      </c>
      <c r="F287" s="373"/>
      <c r="G287" s="373"/>
    </row>
    <row r="288" spans="2:7">
      <c r="B288" s="373" t="s">
        <v>6172</v>
      </c>
      <c r="C288" s="373"/>
      <c r="D288" s="373" t="s">
        <v>7702</v>
      </c>
      <c r="E288" s="373" t="s">
        <v>6853</v>
      </c>
      <c r="F288" s="373"/>
      <c r="G288" s="373"/>
    </row>
    <row r="289" spans="2:7">
      <c r="B289" s="373" t="s">
        <v>234</v>
      </c>
      <c r="C289" s="373"/>
      <c r="D289" s="373" t="s">
        <v>7702</v>
      </c>
      <c r="E289" s="373" t="s">
        <v>5413</v>
      </c>
      <c r="F289" s="373"/>
      <c r="G289" s="373"/>
    </row>
    <row r="290" spans="2:7">
      <c r="B290" s="373" t="s">
        <v>6854</v>
      </c>
      <c r="C290" s="373"/>
      <c r="D290" s="373" t="s">
        <v>7702</v>
      </c>
      <c r="E290" s="373" t="s">
        <v>2656</v>
      </c>
      <c r="F290" s="373"/>
      <c r="G290" s="373"/>
    </row>
    <row r="291" spans="2:7">
      <c r="B291" s="373" t="s">
        <v>4478</v>
      </c>
      <c r="C291" s="373"/>
      <c r="D291" s="373" t="s">
        <v>7702</v>
      </c>
      <c r="E291" s="373" t="s">
        <v>6856</v>
      </c>
      <c r="F291" s="373"/>
      <c r="G291" s="373"/>
    </row>
    <row r="292" spans="2:7">
      <c r="B292" s="373" t="s">
        <v>7194</v>
      </c>
      <c r="C292" s="373"/>
      <c r="D292" s="373" t="s">
        <v>7702</v>
      </c>
      <c r="E292" s="373" t="s">
        <v>6857</v>
      </c>
      <c r="F292" s="373"/>
      <c r="G292" s="373"/>
    </row>
    <row r="293" spans="2:7">
      <c r="B293" s="373" t="s">
        <v>6858</v>
      </c>
      <c r="C293" s="373"/>
      <c r="D293" s="373" t="s">
        <v>7702</v>
      </c>
      <c r="E293" s="373" t="s">
        <v>6059</v>
      </c>
      <c r="F293" s="373"/>
      <c r="G293" s="373"/>
    </row>
    <row r="294" spans="2:7">
      <c r="B294" s="373" t="s">
        <v>6859</v>
      </c>
      <c r="C294" s="373"/>
      <c r="D294" s="373" t="s">
        <v>7702</v>
      </c>
      <c r="E294" s="373" t="s">
        <v>6667</v>
      </c>
      <c r="F294" s="373"/>
      <c r="G294" s="373"/>
    </row>
    <row r="295" spans="2:7">
      <c r="B295" s="373" t="s">
        <v>4961</v>
      </c>
      <c r="C295" s="373"/>
      <c r="D295" s="373" t="s">
        <v>7702</v>
      </c>
      <c r="E295" s="373" t="s">
        <v>475</v>
      </c>
      <c r="F295" s="373"/>
      <c r="G295" s="373"/>
    </row>
    <row r="296" spans="2:7">
      <c r="B296" s="373" t="s">
        <v>6860</v>
      </c>
      <c r="C296" s="373"/>
      <c r="D296" s="373" t="s">
        <v>7702</v>
      </c>
      <c r="E296" s="373" t="s">
        <v>3567</v>
      </c>
      <c r="F296" s="373"/>
      <c r="G296" s="373"/>
    </row>
    <row r="297" spans="2:7">
      <c r="B297" s="373" t="s">
        <v>3301</v>
      </c>
      <c r="C297" s="373"/>
      <c r="D297" s="373" t="s">
        <v>7702</v>
      </c>
      <c r="E297" s="373" t="s">
        <v>2609</v>
      </c>
      <c r="F297" s="373"/>
      <c r="G297" s="373"/>
    </row>
    <row r="298" spans="2:7">
      <c r="B298" s="373" t="s">
        <v>4132</v>
      </c>
      <c r="C298" s="373"/>
      <c r="D298" s="373" t="s">
        <v>7702</v>
      </c>
      <c r="E298" s="373" t="s">
        <v>6862</v>
      </c>
      <c r="F298" s="373"/>
      <c r="G298" s="373"/>
    </row>
    <row r="299" spans="2:7">
      <c r="B299" s="373" t="s">
        <v>2291</v>
      </c>
      <c r="C299" s="373"/>
      <c r="D299" s="373" t="s">
        <v>7702</v>
      </c>
      <c r="E299" s="373" t="s">
        <v>5958</v>
      </c>
      <c r="F299" s="373"/>
      <c r="G299" s="373"/>
    </row>
    <row r="300" spans="2:7">
      <c r="B300" s="373" t="s">
        <v>2661</v>
      </c>
      <c r="C300" s="373"/>
      <c r="D300" s="373" t="s">
        <v>7702</v>
      </c>
      <c r="E300" s="373" t="s">
        <v>6864</v>
      </c>
      <c r="F300" s="373"/>
      <c r="G300" s="373"/>
    </row>
    <row r="301" spans="2:7">
      <c r="B301" s="373" t="s">
        <v>6866</v>
      </c>
      <c r="C301" s="373"/>
      <c r="D301" s="373" t="s">
        <v>7702</v>
      </c>
      <c r="E301" s="373" t="s">
        <v>6865</v>
      </c>
      <c r="F301" s="373"/>
      <c r="G301" s="373"/>
    </row>
    <row r="302" spans="2:7">
      <c r="B302" s="373" t="s">
        <v>6868</v>
      </c>
      <c r="C302" s="373"/>
      <c r="D302" s="373" t="s">
        <v>7702</v>
      </c>
      <c r="E302" s="373" t="s">
        <v>6867</v>
      </c>
      <c r="F302" s="373"/>
      <c r="G302" s="373"/>
    </row>
    <row r="303" spans="2:7">
      <c r="B303" s="373" t="s">
        <v>6871</v>
      </c>
      <c r="C303" s="373"/>
      <c r="D303" s="373" t="s">
        <v>7702</v>
      </c>
      <c r="E303" s="373" t="s">
        <v>6870</v>
      </c>
      <c r="F303" s="373"/>
      <c r="G303" s="373"/>
    </row>
    <row r="304" spans="2:7">
      <c r="B304" s="373" t="s">
        <v>6872</v>
      </c>
      <c r="C304" s="373"/>
      <c r="D304" s="373" t="s">
        <v>7702</v>
      </c>
      <c r="E304" s="373" t="s">
        <v>2605</v>
      </c>
      <c r="F304" s="373"/>
      <c r="G304" s="373"/>
    </row>
    <row r="305" spans="2:7">
      <c r="B305" s="373" t="s">
        <v>2905</v>
      </c>
      <c r="C305" s="373"/>
      <c r="D305" s="373" t="s">
        <v>7702</v>
      </c>
      <c r="E305" s="373" t="s">
        <v>6873</v>
      </c>
      <c r="F305" s="373"/>
      <c r="G305" s="373"/>
    </row>
    <row r="306" spans="2:7">
      <c r="B306" s="373" t="s">
        <v>4508</v>
      </c>
      <c r="C306" s="373"/>
      <c r="D306" s="373" t="s">
        <v>7702</v>
      </c>
      <c r="E306" s="373" t="s">
        <v>6760</v>
      </c>
      <c r="F306" s="373"/>
      <c r="G306" s="373"/>
    </row>
    <row r="307" spans="2:7">
      <c r="B307" s="373" t="s">
        <v>3380</v>
      </c>
      <c r="C307" s="373"/>
      <c r="D307" s="373" t="s">
        <v>7702</v>
      </c>
      <c r="E307" s="373" t="s">
        <v>6183</v>
      </c>
      <c r="F307" s="373"/>
      <c r="G307" s="373"/>
    </row>
    <row r="308" spans="2:7">
      <c r="B308" s="373" t="s">
        <v>6874</v>
      </c>
      <c r="C308" s="373"/>
      <c r="D308" s="373" t="s">
        <v>7702</v>
      </c>
      <c r="E308" s="373" t="s">
        <v>4497</v>
      </c>
      <c r="F308" s="373"/>
      <c r="G308" s="373"/>
    </row>
    <row r="309" spans="2:7">
      <c r="B309" s="373" t="s">
        <v>6875</v>
      </c>
      <c r="C309" s="373"/>
      <c r="D309" s="373" t="s">
        <v>7702</v>
      </c>
      <c r="E309" s="373" t="s">
        <v>1020</v>
      </c>
      <c r="F309" s="373"/>
      <c r="G309" s="373"/>
    </row>
    <row r="310" spans="2:7">
      <c r="B310" s="373" t="s">
        <v>6878</v>
      </c>
      <c r="C310" s="373"/>
      <c r="D310" s="373" t="s">
        <v>7702</v>
      </c>
      <c r="E310" s="373" t="s">
        <v>6876</v>
      </c>
      <c r="F310" s="373"/>
      <c r="G310" s="373"/>
    </row>
    <row r="311" spans="2:7">
      <c r="B311" s="373" t="s">
        <v>6880</v>
      </c>
      <c r="C311" s="373"/>
      <c r="D311" s="373" t="s">
        <v>7702</v>
      </c>
      <c r="E311" s="373" t="s">
        <v>6879</v>
      </c>
      <c r="F311" s="373"/>
      <c r="G311" s="373"/>
    </row>
    <row r="312" spans="2:7">
      <c r="B312" s="373" t="s">
        <v>6883</v>
      </c>
      <c r="C312" s="373"/>
      <c r="D312" s="373" t="s">
        <v>7702</v>
      </c>
      <c r="E312" s="373" t="s">
        <v>6882</v>
      </c>
      <c r="F312" s="373"/>
      <c r="G312" s="373"/>
    </row>
    <row r="313" spans="2:7">
      <c r="B313" s="373" t="s">
        <v>6886</v>
      </c>
      <c r="C313" s="373"/>
      <c r="D313" s="373" t="s">
        <v>7702</v>
      </c>
      <c r="E313" s="373" t="s">
        <v>6884</v>
      </c>
      <c r="F313" s="373"/>
      <c r="G313" s="373"/>
    </row>
    <row r="314" spans="2:7">
      <c r="B314" s="373" t="s">
        <v>6887</v>
      </c>
      <c r="C314" s="373"/>
      <c r="D314" s="373" t="s">
        <v>7702</v>
      </c>
      <c r="E314" s="373" t="s">
        <v>5696</v>
      </c>
      <c r="F314" s="373"/>
      <c r="G314" s="373"/>
    </row>
    <row r="315" spans="2:7">
      <c r="B315" s="373" t="s">
        <v>6352</v>
      </c>
      <c r="C315" s="373"/>
      <c r="D315" s="373" t="s">
        <v>7702</v>
      </c>
      <c r="E315" s="373" t="s">
        <v>6888</v>
      </c>
      <c r="F315" s="373"/>
      <c r="G315" s="373"/>
    </row>
    <row r="316" spans="2:7">
      <c r="B316" s="373" t="s">
        <v>5886</v>
      </c>
      <c r="C316" s="373"/>
      <c r="D316" s="373" t="s">
        <v>7702</v>
      </c>
      <c r="E316" s="373" t="s">
        <v>6889</v>
      </c>
      <c r="F316" s="373"/>
      <c r="G316" s="373"/>
    </row>
    <row r="317" spans="2:7">
      <c r="B317" s="373" t="s">
        <v>1749</v>
      </c>
      <c r="C317" s="373"/>
      <c r="D317" s="373" t="s">
        <v>7702</v>
      </c>
      <c r="E317" s="373" t="s">
        <v>3991</v>
      </c>
      <c r="F317" s="373"/>
      <c r="G317" s="373"/>
    </row>
    <row r="318" spans="2:7">
      <c r="B318" s="373" t="s">
        <v>3925</v>
      </c>
      <c r="C318" s="373"/>
      <c r="D318" s="373" t="s">
        <v>7702</v>
      </c>
      <c r="E318" s="373" t="s">
        <v>3599</v>
      </c>
      <c r="F318" s="373"/>
      <c r="G318" s="373"/>
    </row>
    <row r="319" spans="2:7">
      <c r="B319" s="373" t="s">
        <v>6890</v>
      </c>
      <c r="C319" s="373"/>
      <c r="D319" s="373" t="s">
        <v>7702</v>
      </c>
      <c r="E319" s="373" t="s">
        <v>2243</v>
      </c>
      <c r="F319" s="373"/>
      <c r="G319" s="373"/>
    </row>
    <row r="320" spans="2:7">
      <c r="B320" s="373" t="s">
        <v>6891</v>
      </c>
      <c r="C320" s="373"/>
      <c r="D320" s="373" t="s">
        <v>7702</v>
      </c>
      <c r="E320" s="373" t="s">
        <v>5799</v>
      </c>
      <c r="F320" s="373"/>
      <c r="G320" s="373"/>
    </row>
    <row r="321" spans="2:7">
      <c r="B321" s="373" t="s">
        <v>6893</v>
      </c>
      <c r="C321" s="373"/>
      <c r="D321" s="373" t="s">
        <v>7702</v>
      </c>
      <c r="E321" s="373" t="s">
        <v>6892</v>
      </c>
      <c r="F321" s="373"/>
      <c r="G321" s="373"/>
    </row>
    <row r="322" spans="2:7">
      <c r="B322" s="373" t="s">
        <v>3639</v>
      </c>
      <c r="C322" s="373"/>
      <c r="D322" s="373" t="s">
        <v>7702</v>
      </c>
      <c r="E322" s="373" t="s">
        <v>122</v>
      </c>
      <c r="F322" s="373"/>
      <c r="G322" s="373"/>
    </row>
    <row r="323" spans="2:7">
      <c r="B323" s="373" t="s">
        <v>6895</v>
      </c>
      <c r="C323" s="373"/>
      <c r="D323" s="373" t="s">
        <v>7702</v>
      </c>
      <c r="E323" s="373" t="s">
        <v>6894</v>
      </c>
      <c r="F323" s="373"/>
      <c r="G323" s="373"/>
    </row>
    <row r="324" spans="2:7">
      <c r="B324" s="373" t="s">
        <v>3825</v>
      </c>
      <c r="C324" s="373"/>
      <c r="D324" s="373" t="s">
        <v>7702</v>
      </c>
      <c r="E324" s="373" t="s">
        <v>2255</v>
      </c>
      <c r="F324" s="373"/>
      <c r="G324" s="373"/>
    </row>
    <row r="325" spans="2:7">
      <c r="B325" s="373" t="s">
        <v>6898</v>
      </c>
      <c r="C325" s="373"/>
      <c r="D325" s="373" t="s">
        <v>7702</v>
      </c>
      <c r="E325" s="373" t="s">
        <v>6896</v>
      </c>
      <c r="F325" s="373"/>
      <c r="G325" s="373"/>
    </row>
    <row r="326" spans="2:7">
      <c r="B326" s="373" t="s">
        <v>230</v>
      </c>
      <c r="C326" s="373"/>
      <c r="D326" s="373" t="s">
        <v>7702</v>
      </c>
      <c r="E326" s="373" t="s">
        <v>1342</v>
      </c>
      <c r="F326" s="373"/>
      <c r="G326" s="373"/>
    </row>
    <row r="327" spans="2:7">
      <c r="B327" s="373" t="s">
        <v>6899</v>
      </c>
      <c r="C327" s="373"/>
      <c r="D327" s="373" t="s">
        <v>7702</v>
      </c>
      <c r="E327" s="373" t="s">
        <v>2530</v>
      </c>
      <c r="F327" s="373"/>
      <c r="G327" s="373"/>
    </row>
    <row r="328" spans="2:7">
      <c r="B328" s="373" t="s">
        <v>6900</v>
      </c>
      <c r="C328" s="373"/>
      <c r="D328" s="373" t="s">
        <v>7702</v>
      </c>
      <c r="E328" s="373" t="s">
        <v>2334</v>
      </c>
      <c r="F328" s="373"/>
      <c r="G328" s="373"/>
    </row>
    <row r="329" spans="2:7">
      <c r="B329" s="373" t="s">
        <v>6903</v>
      </c>
      <c r="C329" s="373"/>
      <c r="D329" s="373" t="s">
        <v>7702</v>
      </c>
      <c r="E329" s="373" t="s">
        <v>6901</v>
      </c>
      <c r="F329" s="373"/>
      <c r="G329" s="373"/>
    </row>
    <row r="330" spans="2:7">
      <c r="B330" s="373" t="s">
        <v>6905</v>
      </c>
      <c r="C330" s="373"/>
      <c r="D330" s="373" t="s">
        <v>7702</v>
      </c>
      <c r="E330" s="373" t="s">
        <v>5041</v>
      </c>
      <c r="F330" s="373"/>
      <c r="G330" s="373"/>
    </row>
    <row r="331" spans="2:7">
      <c r="B331" s="373" t="s">
        <v>3718</v>
      </c>
      <c r="C331" s="373"/>
      <c r="D331" s="373" t="s">
        <v>7702</v>
      </c>
      <c r="E331" s="373" t="s">
        <v>6906</v>
      </c>
      <c r="F331" s="373"/>
      <c r="G331" s="373"/>
    </row>
    <row r="332" spans="2:7">
      <c r="B332" s="373" t="s">
        <v>5008</v>
      </c>
      <c r="C332" s="373"/>
      <c r="D332" s="373" t="s">
        <v>7702</v>
      </c>
      <c r="E332" s="373" t="s">
        <v>781</v>
      </c>
      <c r="F332" s="373"/>
      <c r="G332" s="373"/>
    </row>
    <row r="333" spans="2:7">
      <c r="B333" s="373" t="s">
        <v>6908</v>
      </c>
      <c r="C333" s="373"/>
      <c r="D333" s="373" t="s">
        <v>7702</v>
      </c>
      <c r="E333" s="373" t="s">
        <v>6907</v>
      </c>
      <c r="F333" s="373"/>
      <c r="G333" s="373"/>
    </row>
    <row r="334" spans="2:7">
      <c r="B334" s="373" t="s">
        <v>513</v>
      </c>
      <c r="C334" s="373"/>
      <c r="D334" s="373" t="s">
        <v>7702</v>
      </c>
      <c r="E334" s="373" t="s">
        <v>6911</v>
      </c>
      <c r="F334" s="373"/>
      <c r="G334" s="373"/>
    </row>
    <row r="335" spans="2:7">
      <c r="B335" s="373" t="s">
        <v>1307</v>
      </c>
      <c r="C335" s="373"/>
      <c r="D335" s="373" t="s">
        <v>7702</v>
      </c>
      <c r="E335" s="373" t="s">
        <v>6912</v>
      </c>
      <c r="F335" s="373"/>
      <c r="G335" s="373"/>
    </row>
    <row r="336" spans="2:7">
      <c r="B336" s="373" t="s">
        <v>3749</v>
      </c>
      <c r="C336" s="373"/>
      <c r="D336" s="373" t="s">
        <v>7702</v>
      </c>
      <c r="E336" s="373" t="s">
        <v>6913</v>
      </c>
      <c r="F336" s="373"/>
      <c r="G336" s="373"/>
    </row>
    <row r="337" spans="2:7">
      <c r="B337" s="373" t="s">
        <v>1502</v>
      </c>
      <c r="C337" s="373"/>
      <c r="D337" s="373" t="s">
        <v>7702</v>
      </c>
      <c r="E337" s="373" t="s">
        <v>4802</v>
      </c>
      <c r="F337" s="373"/>
      <c r="G337" s="373"/>
    </row>
    <row r="338" spans="2:7">
      <c r="B338" s="373" t="s">
        <v>6182</v>
      </c>
      <c r="C338" s="373"/>
      <c r="D338" s="373" t="s">
        <v>7702</v>
      </c>
      <c r="E338" s="373" t="s">
        <v>3728</v>
      </c>
      <c r="F338" s="373"/>
      <c r="G338" s="373"/>
    </row>
    <row r="339" spans="2:7">
      <c r="B339" s="373" t="s">
        <v>856</v>
      </c>
      <c r="C339" s="373"/>
      <c r="D339" s="373" t="s">
        <v>7702</v>
      </c>
      <c r="E339" s="373" t="s">
        <v>7406</v>
      </c>
      <c r="F339" s="373"/>
      <c r="G339" s="373"/>
    </row>
    <row r="340" spans="2:7">
      <c r="B340" s="373" t="s">
        <v>6863</v>
      </c>
      <c r="C340" s="373"/>
      <c r="D340" s="373" t="s">
        <v>7702</v>
      </c>
      <c r="E340" s="373" t="s">
        <v>4329</v>
      </c>
      <c r="F340" s="373"/>
      <c r="G340" s="373"/>
    </row>
    <row r="341" spans="2:7">
      <c r="B341" s="373" t="s">
        <v>7408</v>
      </c>
      <c r="C341" s="373"/>
      <c r="D341" s="373" t="s">
        <v>7702</v>
      </c>
      <c r="E341" s="373" t="s">
        <v>2106</v>
      </c>
      <c r="F341" s="373"/>
      <c r="G341" s="373"/>
    </row>
    <row r="342" spans="2:7">
      <c r="B342" s="373" t="s">
        <v>4417</v>
      </c>
      <c r="C342" s="373"/>
      <c r="D342" s="373" t="s">
        <v>7702</v>
      </c>
      <c r="E342" s="373" t="s">
        <v>7407</v>
      </c>
      <c r="F342" s="373"/>
      <c r="G342" s="373"/>
    </row>
    <row r="343" spans="2:7">
      <c r="B343" s="373" t="s">
        <v>57</v>
      </c>
      <c r="C343" s="373"/>
      <c r="D343" s="373" t="s">
        <v>7702</v>
      </c>
      <c r="E343" s="373" t="s">
        <v>1227</v>
      </c>
      <c r="F343" s="373"/>
      <c r="G343" s="373"/>
    </row>
    <row r="344" spans="2:7">
      <c r="B344" s="373" t="s">
        <v>7409</v>
      </c>
      <c r="C344" s="373"/>
      <c r="D344" s="373" t="s">
        <v>7702</v>
      </c>
      <c r="E344" s="373" t="s">
        <v>1233</v>
      </c>
      <c r="F344" s="373"/>
      <c r="G344" s="373"/>
    </row>
    <row r="345" spans="2:7">
      <c r="B345" s="373" t="s">
        <v>7410</v>
      </c>
      <c r="C345" s="373"/>
      <c r="D345" s="373" t="s">
        <v>7702</v>
      </c>
      <c r="E345" s="373" t="s">
        <v>1236</v>
      </c>
      <c r="F345" s="373"/>
      <c r="G345" s="373"/>
    </row>
    <row r="346" spans="2:7">
      <c r="B346" s="373" t="s">
        <v>7411</v>
      </c>
      <c r="C346" s="373"/>
      <c r="D346" s="373" t="s">
        <v>7702</v>
      </c>
      <c r="E346" s="373" t="s">
        <v>1238</v>
      </c>
      <c r="F346" s="373"/>
      <c r="G346" s="373"/>
    </row>
    <row r="347" spans="2:7">
      <c r="B347" s="373" t="s">
        <v>6333</v>
      </c>
      <c r="C347" s="373"/>
      <c r="D347" s="373" t="s">
        <v>7702</v>
      </c>
      <c r="E347" s="373" t="s">
        <v>1240</v>
      </c>
      <c r="F347" s="373"/>
      <c r="G347" s="373"/>
    </row>
    <row r="348" spans="2:7">
      <c r="B348" s="373" t="s">
        <v>5857</v>
      </c>
      <c r="C348" s="373"/>
      <c r="D348" s="373" t="s">
        <v>7702</v>
      </c>
      <c r="E348" s="373" t="s">
        <v>1242</v>
      </c>
      <c r="F348" s="373"/>
      <c r="G348" s="373"/>
    </row>
    <row r="349" spans="2:7">
      <c r="B349" s="373" t="s">
        <v>7412</v>
      </c>
      <c r="C349" s="373"/>
      <c r="D349" s="373" t="s">
        <v>7702</v>
      </c>
      <c r="E349" s="373" t="s">
        <v>972</v>
      </c>
      <c r="F349" s="373"/>
      <c r="G349" s="373"/>
    </row>
    <row r="350" spans="2:7">
      <c r="B350" s="373" t="s">
        <v>4087</v>
      </c>
      <c r="C350" s="373"/>
      <c r="D350" s="373" t="s">
        <v>7702</v>
      </c>
      <c r="E350" s="373" t="s">
        <v>1250</v>
      </c>
      <c r="F350" s="373"/>
      <c r="G350" s="373"/>
    </row>
    <row r="351" spans="2:7">
      <c r="B351" s="373" t="s">
        <v>1948</v>
      </c>
      <c r="C351" s="373"/>
      <c r="D351" s="373" t="s">
        <v>7702</v>
      </c>
      <c r="E351" s="373" t="s">
        <v>864</v>
      </c>
      <c r="F351" s="373"/>
      <c r="G351" s="373"/>
    </row>
    <row r="352" spans="2:7">
      <c r="B352" s="373" t="s">
        <v>7413</v>
      </c>
      <c r="C352" s="373"/>
      <c r="D352" s="373" t="s">
        <v>7702</v>
      </c>
      <c r="E352" s="373" t="s">
        <v>1226</v>
      </c>
      <c r="F352" s="373"/>
      <c r="G352" s="373"/>
    </row>
    <row r="353" spans="2:7">
      <c r="B353" s="373" t="s">
        <v>1651</v>
      </c>
      <c r="C353" s="373"/>
      <c r="D353" s="373" t="s">
        <v>7702</v>
      </c>
      <c r="E353" s="373" t="s">
        <v>1268</v>
      </c>
      <c r="F353" s="373"/>
      <c r="G353" s="373"/>
    </row>
    <row r="354" spans="2:7">
      <c r="B354" s="373" t="s">
        <v>6100</v>
      </c>
      <c r="C354" s="373"/>
      <c r="D354" s="373" t="s">
        <v>7702</v>
      </c>
      <c r="E354" s="373" t="s">
        <v>1051</v>
      </c>
      <c r="F354" s="373"/>
      <c r="G354" s="373"/>
    </row>
    <row r="355" spans="2:7">
      <c r="B355" s="373" t="s">
        <v>3063</v>
      </c>
      <c r="C355" s="373"/>
      <c r="D355" s="373" t="s">
        <v>7702</v>
      </c>
      <c r="E355" s="373" t="s">
        <v>816</v>
      </c>
      <c r="F355" s="373"/>
      <c r="G355" s="373"/>
    </row>
    <row r="356" spans="2:7">
      <c r="B356" s="373" t="s">
        <v>6914</v>
      </c>
      <c r="C356" s="373"/>
      <c r="D356" s="373" t="s">
        <v>7702</v>
      </c>
      <c r="E356" s="373" t="s">
        <v>1021</v>
      </c>
      <c r="F356" s="373"/>
      <c r="G356" s="373"/>
    </row>
    <row r="357" spans="2:7">
      <c r="B357" s="373" t="s">
        <v>6915</v>
      </c>
      <c r="C357" s="373"/>
      <c r="D357" s="373" t="s">
        <v>7702</v>
      </c>
      <c r="E357" s="373" t="s">
        <v>1285</v>
      </c>
      <c r="F357" s="373"/>
      <c r="G357" s="373"/>
    </row>
    <row r="358" spans="2:7">
      <c r="B358" s="373" t="s">
        <v>4542</v>
      </c>
      <c r="C358" s="373"/>
      <c r="D358" s="373" t="s">
        <v>7702</v>
      </c>
      <c r="E358" s="373" t="s">
        <v>914</v>
      </c>
      <c r="F358" s="373"/>
      <c r="G358" s="373"/>
    </row>
    <row r="359" spans="2:7">
      <c r="B359" s="373" t="s">
        <v>6916</v>
      </c>
      <c r="C359" s="373"/>
      <c r="D359" s="373" t="s">
        <v>7702</v>
      </c>
      <c r="E359" s="373" t="s">
        <v>1306</v>
      </c>
      <c r="F359" s="373"/>
      <c r="G359" s="373"/>
    </row>
    <row r="360" spans="2:7">
      <c r="B360" s="373" t="s">
        <v>2566</v>
      </c>
      <c r="C360" s="373"/>
      <c r="D360" s="373" t="s">
        <v>7702</v>
      </c>
      <c r="E360" s="373" t="s">
        <v>1316</v>
      </c>
      <c r="F360" s="373"/>
      <c r="G360" s="373"/>
    </row>
    <row r="361" spans="2:7">
      <c r="B361" s="373" t="s">
        <v>4670</v>
      </c>
      <c r="C361" s="373"/>
      <c r="D361" s="373" t="s">
        <v>7702</v>
      </c>
      <c r="E361" s="373" t="s">
        <v>1320</v>
      </c>
      <c r="F361" s="373"/>
      <c r="G361" s="373"/>
    </row>
    <row r="362" spans="2:7">
      <c r="B362" s="373" t="s">
        <v>2964</v>
      </c>
      <c r="C362" s="373"/>
      <c r="D362" s="373" t="s">
        <v>7702</v>
      </c>
      <c r="E362" s="373" t="s">
        <v>1277</v>
      </c>
      <c r="F362" s="373"/>
      <c r="G362" s="373"/>
    </row>
    <row r="363" spans="2:7">
      <c r="B363" s="373" t="s">
        <v>4832</v>
      </c>
      <c r="C363" s="373"/>
      <c r="D363" s="373" t="s">
        <v>7702</v>
      </c>
      <c r="E363" s="373" t="s">
        <v>1335</v>
      </c>
      <c r="F363" s="373"/>
      <c r="G363" s="373"/>
    </row>
    <row r="364" spans="2:7">
      <c r="B364" s="373" t="s">
        <v>1967</v>
      </c>
      <c r="C364" s="373"/>
      <c r="D364" s="373" t="s">
        <v>7702</v>
      </c>
      <c r="E364" s="373" t="s">
        <v>1337</v>
      </c>
      <c r="F364" s="373"/>
      <c r="G364" s="373"/>
    </row>
    <row r="365" spans="2:7">
      <c r="B365" s="373" t="s">
        <v>6727</v>
      </c>
      <c r="C365" s="373"/>
      <c r="D365" s="373" t="s">
        <v>7702</v>
      </c>
      <c r="E365" s="373" t="s">
        <v>3774</v>
      </c>
      <c r="F365" s="373"/>
      <c r="G365" s="373"/>
    </row>
    <row r="366" spans="2:7">
      <c r="B366" s="373" t="s">
        <v>6917</v>
      </c>
      <c r="C366" s="373"/>
      <c r="D366" s="373" t="s">
        <v>7702</v>
      </c>
      <c r="E366" s="373" t="s">
        <v>5202</v>
      </c>
      <c r="F366" s="373"/>
      <c r="G366" s="373"/>
    </row>
    <row r="367" spans="2:7">
      <c r="B367" s="373" t="s">
        <v>6918</v>
      </c>
      <c r="C367" s="373"/>
      <c r="D367" s="373" t="s">
        <v>7702</v>
      </c>
      <c r="E367" s="373" t="s">
        <v>2872</v>
      </c>
      <c r="F367" s="373"/>
      <c r="G367" s="373"/>
    </row>
    <row r="368" spans="2:7">
      <c r="B368" s="373" t="s">
        <v>2408</v>
      </c>
      <c r="C368" s="373"/>
      <c r="D368" s="373" t="s">
        <v>7702</v>
      </c>
      <c r="E368" s="373" t="s">
        <v>866</v>
      </c>
      <c r="F368" s="373"/>
      <c r="G368" s="373"/>
    </row>
    <row r="369" spans="2:7">
      <c r="B369" s="373" t="s">
        <v>147</v>
      </c>
      <c r="C369" s="373"/>
      <c r="D369" s="373" t="s">
        <v>7702</v>
      </c>
      <c r="E369" s="373" t="s">
        <v>3931</v>
      </c>
      <c r="F369" s="373"/>
      <c r="G369" s="373"/>
    </row>
    <row r="370" spans="2:7">
      <c r="B370" s="373" t="s">
        <v>7414</v>
      </c>
      <c r="C370" s="373"/>
      <c r="D370" s="373" t="s">
        <v>7702</v>
      </c>
      <c r="E370" s="373" t="s">
        <v>4533</v>
      </c>
      <c r="F370" s="373"/>
      <c r="G370" s="373"/>
    </row>
    <row r="371" spans="2:7">
      <c r="B371" s="373" t="s">
        <v>6919</v>
      </c>
      <c r="C371" s="373"/>
      <c r="D371" s="373" t="s">
        <v>7702</v>
      </c>
      <c r="E371" s="373" t="s">
        <v>486</v>
      </c>
      <c r="F371" s="373"/>
      <c r="G371" s="373"/>
    </row>
    <row r="372" spans="2:7">
      <c r="B372" s="373" t="s">
        <v>6920</v>
      </c>
      <c r="C372" s="373"/>
      <c r="D372" s="373" t="s">
        <v>7702</v>
      </c>
      <c r="E372" s="373" t="s">
        <v>3185</v>
      </c>
      <c r="F372" s="373"/>
      <c r="G372" s="373"/>
    </row>
  </sheetData>
  <phoneticPr fontId="22"/>
  <pageMargins left="0.7" right="0.7" top="0.75" bottom="0.75" header="0.3" footer="0.3"/>
  <pageSetup paperSize="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27"/>
  <dimension ref="B1:G23"/>
  <sheetViews>
    <sheetView showGridLines="0" workbookViewId="0">
      <pane ySplit="4" topLeftCell="A5" activePane="bottomLeft" state="frozen"/>
      <selection pane="bottomLeft"/>
    </sheetView>
  </sheetViews>
  <sheetFormatPr defaultColWidth="3.54296875" defaultRowHeight="15"/>
  <cols>
    <col min="1" max="1" width="3.54296875" style="368"/>
    <col min="2" max="2" width="27.26953125" style="368" bestFit="1" customWidth="1"/>
    <col min="3" max="4" width="3.08984375" style="368" hidden="1" customWidth="1"/>
    <col min="5" max="5" width="5.81640625" style="368" bestFit="1" customWidth="1"/>
    <col min="6" max="16384" width="3.54296875" style="368"/>
  </cols>
  <sheetData>
    <row r="1" spans="2:7">
      <c r="B1" s="369" t="s">
        <v>4152</v>
      </c>
      <c r="C1" s="371"/>
      <c r="D1" s="371"/>
    </row>
    <row r="2" spans="2:7">
      <c r="B2" s="370" t="s">
        <v>5220</v>
      </c>
      <c r="C2" s="371"/>
      <c r="D2" s="371"/>
    </row>
    <row r="3" spans="2:7">
      <c r="B3" s="381" t="s">
        <v>3603</v>
      </c>
    </row>
    <row r="4" spans="2:7" ht="151.19999999999999">
      <c r="B4" s="375" t="s">
        <v>6923</v>
      </c>
      <c r="C4" s="375" t="s">
        <v>4959</v>
      </c>
      <c r="D4" s="375" t="s">
        <v>2992</v>
      </c>
      <c r="E4" s="375" t="s">
        <v>4844</v>
      </c>
      <c r="F4" s="382" t="s">
        <v>5787</v>
      </c>
      <c r="G4" s="375" t="s">
        <v>2007</v>
      </c>
    </row>
    <row r="5" spans="2:7">
      <c r="B5" s="356" t="s">
        <v>2033</v>
      </c>
      <c r="C5" s="356"/>
      <c r="D5" s="356" t="s">
        <v>7702</v>
      </c>
      <c r="E5" s="356" t="s">
        <v>1227</v>
      </c>
      <c r="F5" s="356"/>
      <c r="G5" s="356"/>
    </row>
    <row r="6" spans="2:7">
      <c r="B6" s="356" t="s">
        <v>6924</v>
      </c>
      <c r="C6" s="356"/>
      <c r="D6" s="356" t="s">
        <v>7702</v>
      </c>
      <c r="E6" s="356" t="s">
        <v>1233</v>
      </c>
      <c r="F6" s="356"/>
      <c r="G6" s="356"/>
    </row>
    <row r="7" spans="2:7">
      <c r="B7" s="356" t="s">
        <v>7415</v>
      </c>
      <c r="C7" s="356"/>
      <c r="D7" s="356" t="s">
        <v>7702</v>
      </c>
      <c r="E7" s="356" t="s">
        <v>1236</v>
      </c>
      <c r="F7" s="356"/>
      <c r="G7" s="356"/>
    </row>
    <row r="8" spans="2:7">
      <c r="B8" s="356" t="s">
        <v>6925</v>
      </c>
      <c r="C8" s="356"/>
      <c r="D8" s="356" t="s">
        <v>7702</v>
      </c>
      <c r="E8" s="356" t="s">
        <v>1238</v>
      </c>
      <c r="F8" s="356"/>
      <c r="G8" s="356"/>
    </row>
    <row r="9" spans="2:7">
      <c r="B9" s="356" t="s">
        <v>5074</v>
      </c>
      <c r="C9" s="356"/>
      <c r="D9" s="356" t="s">
        <v>7702</v>
      </c>
      <c r="E9" s="356" t="s">
        <v>1240</v>
      </c>
      <c r="F9" s="356"/>
      <c r="G9" s="356"/>
    </row>
    <row r="10" spans="2:7">
      <c r="B10" s="356" t="s">
        <v>6926</v>
      </c>
      <c r="C10" s="356"/>
      <c r="D10" s="356" t="s">
        <v>7702</v>
      </c>
      <c r="E10" s="356" t="s">
        <v>1242</v>
      </c>
      <c r="F10" s="356"/>
      <c r="G10" s="356"/>
    </row>
    <row r="11" spans="2:7">
      <c r="B11" s="356" t="s">
        <v>2029</v>
      </c>
      <c r="C11" s="356"/>
      <c r="D11" s="356" t="s">
        <v>7702</v>
      </c>
      <c r="E11" s="356" t="s">
        <v>972</v>
      </c>
      <c r="F11" s="356"/>
      <c r="G11" s="356"/>
    </row>
    <row r="12" spans="2:7">
      <c r="B12" s="356" t="s">
        <v>6927</v>
      </c>
      <c r="C12" s="356"/>
      <c r="D12" s="356" t="s">
        <v>7702</v>
      </c>
      <c r="E12" s="356" t="s">
        <v>1250</v>
      </c>
      <c r="F12" s="356"/>
      <c r="G12" s="356"/>
    </row>
    <row r="13" spans="2:7">
      <c r="B13" s="356" t="s">
        <v>4789</v>
      </c>
      <c r="C13" s="356"/>
      <c r="D13" s="356" t="s">
        <v>7702</v>
      </c>
      <c r="E13" s="356" t="s">
        <v>864</v>
      </c>
      <c r="F13" s="356"/>
      <c r="G13" s="356"/>
    </row>
    <row r="14" spans="2:7">
      <c r="B14" s="356" t="s">
        <v>6928</v>
      </c>
      <c r="C14" s="356"/>
      <c r="D14" s="356" t="s">
        <v>7702</v>
      </c>
      <c r="E14" s="356" t="s">
        <v>1226</v>
      </c>
      <c r="F14" s="356"/>
      <c r="G14" s="356"/>
    </row>
    <row r="15" spans="2:7">
      <c r="B15" s="356" t="s">
        <v>2264</v>
      </c>
      <c r="C15" s="356"/>
      <c r="D15" s="356" t="s">
        <v>7702</v>
      </c>
      <c r="E15" s="356" t="s">
        <v>1268</v>
      </c>
      <c r="F15" s="356"/>
      <c r="G15" s="356"/>
    </row>
    <row r="16" spans="2:7">
      <c r="B16" s="356" t="s">
        <v>6057</v>
      </c>
      <c r="C16" s="356"/>
      <c r="D16" s="356" t="s">
        <v>7702</v>
      </c>
      <c r="E16" s="356" t="s">
        <v>1051</v>
      </c>
      <c r="F16" s="356"/>
      <c r="G16" s="356"/>
    </row>
    <row r="17" spans="2:7">
      <c r="B17" s="356" t="s">
        <v>6929</v>
      </c>
      <c r="C17" s="356"/>
      <c r="D17" s="356" t="s">
        <v>7702</v>
      </c>
      <c r="E17" s="356" t="s">
        <v>816</v>
      </c>
      <c r="F17" s="356"/>
      <c r="G17" s="356"/>
    </row>
    <row r="18" spans="2:7">
      <c r="B18" s="356" t="s">
        <v>4934</v>
      </c>
      <c r="C18" s="356"/>
      <c r="D18" s="356" t="s">
        <v>7702</v>
      </c>
      <c r="E18" s="356" t="s">
        <v>1021</v>
      </c>
      <c r="F18" s="356"/>
      <c r="G18" s="356"/>
    </row>
    <row r="19" spans="2:7">
      <c r="B19" s="356" t="s">
        <v>5426</v>
      </c>
      <c r="C19" s="356"/>
      <c r="D19" s="356" t="s">
        <v>7702</v>
      </c>
      <c r="E19" s="356" t="s">
        <v>1285</v>
      </c>
      <c r="F19" s="356"/>
      <c r="G19" s="356"/>
    </row>
    <row r="20" spans="2:7">
      <c r="B20" s="356" t="s">
        <v>4430</v>
      </c>
      <c r="C20" s="356"/>
      <c r="D20" s="356" t="s">
        <v>7702</v>
      </c>
      <c r="E20" s="356" t="s">
        <v>914</v>
      </c>
      <c r="F20" s="356"/>
      <c r="G20" s="356"/>
    </row>
    <row r="21" spans="2:7">
      <c r="B21" s="356" t="s">
        <v>2997</v>
      </c>
      <c r="C21" s="356"/>
      <c r="D21" s="356" t="s">
        <v>7702</v>
      </c>
      <c r="E21" s="356" t="s">
        <v>1306</v>
      </c>
      <c r="F21" s="356"/>
      <c r="G21" s="356"/>
    </row>
    <row r="22" spans="2:7">
      <c r="B22" s="356" t="s">
        <v>5597</v>
      </c>
      <c r="C22" s="356"/>
      <c r="D22" s="356" t="s">
        <v>7702</v>
      </c>
      <c r="E22" s="356" t="s">
        <v>1277</v>
      </c>
      <c r="F22" s="356"/>
      <c r="G22" s="356"/>
    </row>
    <row r="23" spans="2:7">
      <c r="B23" s="356" t="s">
        <v>7403</v>
      </c>
      <c r="C23" s="356"/>
      <c r="D23" s="356" t="s">
        <v>7702</v>
      </c>
      <c r="E23" s="356" t="s">
        <v>1335</v>
      </c>
      <c r="F23" s="356"/>
      <c r="G23" s="356"/>
    </row>
  </sheetData>
  <phoneticPr fontId="22"/>
  <pageMargins left="0.7" right="0.7" top="0.75" bottom="0.75" header="0.3" footer="0.3"/>
  <pageSetup paperSize="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8"/>
  <dimension ref="B1:N131"/>
  <sheetViews>
    <sheetView showGridLines="0" workbookViewId="0">
      <pane ySplit="4" topLeftCell="A5" activePane="bottomLeft" state="frozen"/>
      <selection pane="bottomLeft"/>
    </sheetView>
  </sheetViews>
  <sheetFormatPr defaultColWidth="3.54296875" defaultRowHeight="15"/>
  <cols>
    <col min="1" max="1" width="3.54296875" style="368"/>
    <col min="2" max="2" width="24" style="368" bestFit="1" customWidth="1"/>
    <col min="3" max="4" width="3.08984375" style="368" hidden="1" customWidth="1"/>
    <col min="5" max="5" width="6.453125" style="368" bestFit="1" customWidth="1"/>
    <col min="6" max="6" width="3.36328125" style="368" bestFit="1" customWidth="1"/>
    <col min="7" max="7" width="8" style="368" bestFit="1" customWidth="1"/>
    <col min="8" max="16384" width="3.54296875" style="368"/>
  </cols>
  <sheetData>
    <row r="1" spans="2:14">
      <c r="B1" s="369" t="s">
        <v>4152</v>
      </c>
      <c r="C1" s="371"/>
      <c r="D1" s="371"/>
    </row>
    <row r="2" spans="2:14">
      <c r="B2" s="370" t="s">
        <v>5220</v>
      </c>
      <c r="C2" s="371"/>
      <c r="D2" s="371"/>
    </row>
    <row r="4" spans="2:14" ht="226.2">
      <c r="B4" s="374" t="s">
        <v>6930</v>
      </c>
      <c r="C4" s="374" t="s">
        <v>5286</v>
      </c>
      <c r="D4" s="374" t="s">
        <v>7264</v>
      </c>
      <c r="E4" s="374" t="s">
        <v>3676</v>
      </c>
      <c r="F4" s="375" t="s">
        <v>2570</v>
      </c>
      <c r="G4" s="375" t="s">
        <v>4700</v>
      </c>
      <c r="H4" s="375" t="s">
        <v>4845</v>
      </c>
      <c r="I4" s="375" t="s">
        <v>4701</v>
      </c>
      <c r="J4" s="375" t="s">
        <v>2148</v>
      </c>
      <c r="K4" s="375" t="s">
        <v>4846</v>
      </c>
      <c r="L4" s="375" t="s">
        <v>552</v>
      </c>
      <c r="M4" s="375" t="s">
        <v>4703</v>
      </c>
      <c r="N4" s="375" t="s">
        <v>4848</v>
      </c>
    </row>
    <row r="5" spans="2:14">
      <c r="B5" s="356" t="s">
        <v>926</v>
      </c>
      <c r="C5" s="356"/>
      <c r="D5" s="356" t="s">
        <v>7702</v>
      </c>
      <c r="E5" s="356" t="s">
        <v>1664</v>
      </c>
      <c r="F5" s="356"/>
      <c r="G5" s="356"/>
      <c r="H5" s="356"/>
      <c r="I5" s="356"/>
      <c r="J5" s="356"/>
      <c r="K5" s="356"/>
      <c r="L5" s="356"/>
      <c r="M5" s="356"/>
      <c r="N5" s="356"/>
    </row>
    <row r="6" spans="2:14">
      <c r="B6" s="356" t="s">
        <v>1667</v>
      </c>
      <c r="C6" s="356"/>
      <c r="D6" s="356" t="s">
        <v>7702</v>
      </c>
      <c r="E6" s="356" t="s">
        <v>743</v>
      </c>
      <c r="F6" s="356"/>
      <c r="G6" s="356"/>
      <c r="H6" s="356"/>
      <c r="I6" s="356"/>
      <c r="J6" s="356"/>
      <c r="K6" s="356"/>
      <c r="L6" s="356"/>
      <c r="M6" s="356"/>
      <c r="N6" s="356"/>
    </row>
    <row r="7" spans="2:14">
      <c r="B7" s="356" t="s">
        <v>1677</v>
      </c>
      <c r="C7" s="356"/>
      <c r="D7" s="356" t="s">
        <v>7702</v>
      </c>
      <c r="E7" s="356" t="s">
        <v>1673</v>
      </c>
      <c r="F7" s="356"/>
      <c r="G7" s="356"/>
      <c r="H7" s="356"/>
      <c r="I7" s="356"/>
      <c r="J7" s="356"/>
      <c r="K7" s="356"/>
      <c r="L7" s="356"/>
      <c r="M7" s="356"/>
      <c r="N7" s="356"/>
    </row>
    <row r="8" spans="2:14">
      <c r="B8" s="356" t="s">
        <v>1684</v>
      </c>
      <c r="C8" s="356"/>
      <c r="D8" s="356" t="s">
        <v>7702</v>
      </c>
      <c r="E8" s="356" t="s">
        <v>1116</v>
      </c>
      <c r="F8" s="356"/>
      <c r="G8" s="356"/>
      <c r="H8" s="356"/>
      <c r="I8" s="356"/>
      <c r="J8" s="356"/>
      <c r="K8" s="356"/>
      <c r="L8" s="356"/>
      <c r="M8" s="356"/>
      <c r="N8" s="356"/>
    </row>
    <row r="9" spans="2:14">
      <c r="B9" s="356" t="s">
        <v>1688</v>
      </c>
      <c r="C9" s="356"/>
      <c r="D9" s="356" t="s">
        <v>7702</v>
      </c>
      <c r="E9" s="356" t="s">
        <v>1686</v>
      </c>
      <c r="F9" s="356"/>
      <c r="G9" s="356"/>
      <c r="H9" s="356"/>
      <c r="I9" s="356"/>
      <c r="J9" s="356"/>
      <c r="K9" s="356"/>
      <c r="L9" s="356"/>
      <c r="M9" s="356"/>
      <c r="N9" s="356"/>
    </row>
    <row r="10" spans="2:14">
      <c r="B10" s="356" t="s">
        <v>329</v>
      </c>
      <c r="C10" s="356"/>
      <c r="D10" s="356" t="s">
        <v>7702</v>
      </c>
      <c r="E10" s="356" t="s">
        <v>1691</v>
      </c>
      <c r="F10" s="356"/>
      <c r="G10" s="356"/>
      <c r="H10" s="356"/>
      <c r="I10" s="356"/>
      <c r="J10" s="356"/>
      <c r="K10" s="356"/>
      <c r="L10" s="356"/>
      <c r="M10" s="356"/>
      <c r="N10" s="356"/>
    </row>
    <row r="11" spans="2:14">
      <c r="B11" s="356" t="s">
        <v>1701</v>
      </c>
      <c r="C11" s="356"/>
      <c r="D11" s="356" t="s">
        <v>7702</v>
      </c>
      <c r="E11" s="356" t="s">
        <v>190</v>
      </c>
      <c r="F11" s="356"/>
      <c r="G11" s="356"/>
      <c r="H11" s="356"/>
      <c r="I11" s="356"/>
      <c r="J11" s="356"/>
      <c r="K11" s="356"/>
      <c r="L11" s="356"/>
      <c r="M11" s="356"/>
      <c r="N11" s="356"/>
    </row>
    <row r="12" spans="2:14">
      <c r="B12" s="356" t="s">
        <v>505</v>
      </c>
      <c r="C12" s="356"/>
      <c r="D12" s="356" t="s">
        <v>7702</v>
      </c>
      <c r="E12" s="356" t="s">
        <v>1068</v>
      </c>
      <c r="F12" s="356"/>
      <c r="G12" s="356"/>
      <c r="H12" s="356"/>
      <c r="I12" s="356"/>
      <c r="J12" s="356"/>
      <c r="K12" s="356"/>
      <c r="L12" s="356"/>
      <c r="M12" s="356"/>
      <c r="N12" s="356"/>
    </row>
    <row r="13" spans="2:14">
      <c r="B13" s="356" t="s">
        <v>357</v>
      </c>
      <c r="C13" s="356"/>
      <c r="D13" s="356" t="s">
        <v>7702</v>
      </c>
      <c r="E13" s="356" t="s">
        <v>1702</v>
      </c>
      <c r="F13" s="356"/>
      <c r="G13" s="356"/>
      <c r="H13" s="356"/>
      <c r="I13" s="356"/>
      <c r="J13" s="356"/>
      <c r="K13" s="356"/>
      <c r="L13" s="356"/>
      <c r="M13" s="356"/>
      <c r="N13" s="356"/>
    </row>
    <row r="14" spans="2:14">
      <c r="B14" s="356" t="s">
        <v>1635</v>
      </c>
      <c r="C14" s="356"/>
      <c r="D14" s="356" t="s">
        <v>7702</v>
      </c>
      <c r="E14" s="356" t="s">
        <v>1706</v>
      </c>
      <c r="F14" s="356"/>
      <c r="G14" s="356"/>
      <c r="H14" s="356"/>
      <c r="I14" s="356"/>
      <c r="J14" s="356"/>
      <c r="K14" s="356"/>
      <c r="L14" s="356"/>
      <c r="M14" s="356"/>
      <c r="N14" s="356"/>
    </row>
    <row r="15" spans="2:14">
      <c r="B15" s="356" t="s">
        <v>116</v>
      </c>
      <c r="C15" s="356"/>
      <c r="D15" s="356" t="s">
        <v>7702</v>
      </c>
      <c r="E15" s="356" t="s">
        <v>328</v>
      </c>
      <c r="F15" s="356"/>
      <c r="G15" s="356"/>
      <c r="H15" s="356"/>
      <c r="I15" s="356"/>
      <c r="J15" s="356"/>
      <c r="K15" s="356"/>
      <c r="L15" s="356"/>
      <c r="M15" s="356"/>
      <c r="N15" s="356"/>
    </row>
    <row r="16" spans="2:14">
      <c r="B16" s="356" t="s">
        <v>1603</v>
      </c>
      <c r="C16" s="356"/>
      <c r="D16" s="356" t="s">
        <v>7702</v>
      </c>
      <c r="E16" s="356" t="s">
        <v>1707</v>
      </c>
      <c r="F16" s="356"/>
      <c r="G16" s="356"/>
      <c r="H16" s="356"/>
      <c r="I16" s="356"/>
      <c r="J16" s="356"/>
      <c r="K16" s="356"/>
      <c r="L16" s="356"/>
      <c r="M16" s="356"/>
      <c r="N16" s="356"/>
    </row>
    <row r="17" spans="2:14">
      <c r="B17" s="356" t="s">
        <v>1709</v>
      </c>
      <c r="C17" s="356"/>
      <c r="D17" s="356" t="s">
        <v>7702</v>
      </c>
      <c r="E17" s="356" t="s">
        <v>1286</v>
      </c>
      <c r="F17" s="356"/>
      <c r="G17" s="356"/>
      <c r="H17" s="356"/>
      <c r="I17" s="356"/>
      <c r="J17" s="356"/>
      <c r="K17" s="356"/>
      <c r="L17" s="356"/>
      <c r="M17" s="356"/>
      <c r="N17" s="356"/>
    </row>
    <row r="18" spans="2:14">
      <c r="B18" s="356" t="s">
        <v>1438</v>
      </c>
      <c r="C18" s="356"/>
      <c r="D18" s="356" t="s">
        <v>7702</v>
      </c>
      <c r="E18" s="356" t="s">
        <v>1629</v>
      </c>
      <c r="F18" s="356"/>
      <c r="G18" s="356"/>
      <c r="H18" s="356"/>
      <c r="I18" s="356"/>
      <c r="J18" s="356"/>
      <c r="K18" s="356"/>
      <c r="L18" s="356"/>
      <c r="M18" s="356"/>
      <c r="N18" s="356"/>
    </row>
    <row r="19" spans="2:14">
      <c r="B19" s="356" t="s">
        <v>1713</v>
      </c>
      <c r="C19" s="356"/>
      <c r="D19" s="356" t="s">
        <v>7702</v>
      </c>
      <c r="E19" s="356" t="s">
        <v>582</v>
      </c>
      <c r="F19" s="356"/>
      <c r="G19" s="356"/>
      <c r="H19" s="356"/>
      <c r="I19" s="356"/>
      <c r="J19" s="356"/>
      <c r="K19" s="356"/>
      <c r="L19" s="356"/>
      <c r="M19" s="356"/>
      <c r="N19" s="356"/>
    </row>
    <row r="20" spans="2:14">
      <c r="B20" s="356" t="s">
        <v>1601</v>
      </c>
      <c r="C20" s="356"/>
      <c r="D20" s="356" t="s">
        <v>7702</v>
      </c>
      <c r="E20" s="356" t="s">
        <v>1715</v>
      </c>
      <c r="F20" s="356"/>
      <c r="G20" s="356"/>
      <c r="H20" s="356"/>
      <c r="I20" s="356"/>
      <c r="J20" s="356"/>
      <c r="K20" s="356"/>
      <c r="L20" s="356"/>
      <c r="M20" s="356"/>
      <c r="N20" s="356"/>
    </row>
    <row r="21" spans="2:14">
      <c r="B21" s="356" t="s">
        <v>181</v>
      </c>
      <c r="C21" s="356"/>
      <c r="D21" s="356" t="s">
        <v>7702</v>
      </c>
      <c r="E21" s="356" t="s">
        <v>1018</v>
      </c>
      <c r="F21" s="356"/>
      <c r="G21" s="356"/>
      <c r="H21" s="356"/>
      <c r="I21" s="356"/>
      <c r="J21" s="356"/>
      <c r="K21" s="356"/>
      <c r="L21" s="356"/>
      <c r="M21" s="356"/>
      <c r="N21" s="356"/>
    </row>
    <row r="22" spans="2:14">
      <c r="B22" s="356" t="s">
        <v>1728</v>
      </c>
      <c r="C22" s="356"/>
      <c r="D22" s="356" t="s">
        <v>7702</v>
      </c>
      <c r="E22" s="356" t="s">
        <v>1725</v>
      </c>
      <c r="F22" s="356"/>
      <c r="G22" s="356"/>
      <c r="H22" s="356"/>
      <c r="I22" s="356"/>
      <c r="J22" s="356"/>
      <c r="K22" s="356"/>
      <c r="L22" s="356"/>
      <c r="M22" s="356"/>
      <c r="N22" s="356"/>
    </row>
    <row r="23" spans="2:14">
      <c r="B23" s="356" t="s">
        <v>1113</v>
      </c>
      <c r="C23" s="356"/>
      <c r="D23" s="356" t="s">
        <v>7702</v>
      </c>
      <c r="E23" s="356" t="s">
        <v>298</v>
      </c>
      <c r="F23" s="356"/>
      <c r="G23" s="356"/>
      <c r="H23" s="356"/>
      <c r="I23" s="356"/>
      <c r="J23" s="356"/>
      <c r="K23" s="356"/>
      <c r="L23" s="356"/>
      <c r="M23" s="356"/>
      <c r="N23" s="356"/>
    </row>
    <row r="24" spans="2:14">
      <c r="B24" s="356" t="s">
        <v>682</v>
      </c>
      <c r="C24" s="356"/>
      <c r="D24" s="356" t="s">
        <v>7702</v>
      </c>
      <c r="E24" s="356" t="s">
        <v>1722</v>
      </c>
      <c r="F24" s="356"/>
      <c r="G24" s="356"/>
      <c r="H24" s="356"/>
      <c r="I24" s="356"/>
      <c r="J24" s="356"/>
      <c r="K24" s="356"/>
      <c r="L24" s="356"/>
      <c r="M24" s="356"/>
      <c r="N24" s="356"/>
    </row>
    <row r="25" spans="2:14">
      <c r="B25" s="356" t="s">
        <v>1234</v>
      </c>
      <c r="C25" s="356"/>
      <c r="D25" s="356" t="s">
        <v>7702</v>
      </c>
      <c r="E25" s="356" t="s">
        <v>1729</v>
      </c>
      <c r="F25" s="356"/>
      <c r="G25" s="356"/>
      <c r="H25" s="356"/>
      <c r="I25" s="356"/>
      <c r="J25" s="356"/>
      <c r="K25" s="356"/>
      <c r="L25" s="356"/>
      <c r="M25" s="356"/>
      <c r="N25" s="356"/>
    </row>
    <row r="26" spans="2:14">
      <c r="B26" s="356" t="s">
        <v>751</v>
      </c>
      <c r="C26" s="356"/>
      <c r="D26" s="356" t="s">
        <v>7702</v>
      </c>
      <c r="E26" s="356" t="s">
        <v>1732</v>
      </c>
      <c r="F26" s="356"/>
      <c r="G26" s="356"/>
      <c r="H26" s="356"/>
      <c r="I26" s="356"/>
      <c r="J26" s="356"/>
      <c r="K26" s="356"/>
      <c r="L26" s="356"/>
      <c r="M26" s="356"/>
      <c r="N26" s="356"/>
    </row>
    <row r="27" spans="2:14">
      <c r="B27" s="356" t="s">
        <v>1037</v>
      </c>
      <c r="C27" s="356"/>
      <c r="D27" s="356" t="s">
        <v>7702</v>
      </c>
      <c r="E27" s="356" t="s">
        <v>1735</v>
      </c>
      <c r="F27" s="356"/>
      <c r="G27" s="356"/>
      <c r="H27" s="356"/>
      <c r="I27" s="356"/>
      <c r="J27" s="356"/>
      <c r="K27" s="356"/>
      <c r="L27" s="356"/>
      <c r="M27" s="356"/>
      <c r="N27" s="356"/>
    </row>
    <row r="28" spans="2:14">
      <c r="B28" s="356" t="s">
        <v>1305</v>
      </c>
      <c r="C28" s="356"/>
      <c r="D28" s="356" t="s">
        <v>7702</v>
      </c>
      <c r="E28" s="356" t="s">
        <v>828</v>
      </c>
      <c r="F28" s="356"/>
      <c r="G28" s="356"/>
      <c r="H28" s="356"/>
      <c r="I28" s="356"/>
      <c r="J28" s="356"/>
      <c r="K28" s="356"/>
      <c r="L28" s="356"/>
      <c r="M28" s="356"/>
      <c r="N28" s="356"/>
    </row>
    <row r="29" spans="2:14">
      <c r="B29" s="356" t="s">
        <v>1059</v>
      </c>
      <c r="C29" s="356"/>
      <c r="D29" s="356" t="s">
        <v>7702</v>
      </c>
      <c r="E29" s="356" t="s">
        <v>763</v>
      </c>
      <c r="F29" s="356"/>
      <c r="G29" s="356"/>
      <c r="H29" s="356"/>
      <c r="I29" s="356"/>
      <c r="J29" s="356"/>
      <c r="K29" s="356"/>
      <c r="L29" s="356"/>
      <c r="M29" s="356"/>
      <c r="N29" s="356"/>
    </row>
    <row r="30" spans="2:14">
      <c r="B30" s="356" t="s">
        <v>1745</v>
      </c>
      <c r="C30" s="356"/>
      <c r="D30" s="356" t="s">
        <v>7702</v>
      </c>
      <c r="E30" s="356" t="s">
        <v>1743</v>
      </c>
      <c r="F30" s="356"/>
      <c r="G30" s="356"/>
      <c r="H30" s="356"/>
      <c r="I30" s="356"/>
      <c r="J30" s="356"/>
      <c r="K30" s="356"/>
      <c r="L30" s="356"/>
      <c r="M30" s="356"/>
      <c r="N30" s="356"/>
    </row>
    <row r="31" spans="2:14">
      <c r="B31" s="356" t="s">
        <v>1164</v>
      </c>
      <c r="C31" s="356"/>
      <c r="D31" s="356" t="s">
        <v>7702</v>
      </c>
      <c r="E31" s="356" t="s">
        <v>424</v>
      </c>
      <c r="F31" s="356"/>
      <c r="G31" s="356"/>
      <c r="H31" s="356"/>
      <c r="I31" s="356"/>
      <c r="J31" s="356"/>
      <c r="K31" s="356"/>
      <c r="L31" s="356"/>
      <c r="M31" s="356"/>
      <c r="N31" s="356"/>
    </row>
    <row r="32" spans="2:14">
      <c r="B32" s="356" t="s">
        <v>721</v>
      </c>
      <c r="C32" s="356"/>
      <c r="D32" s="356" t="s">
        <v>7702</v>
      </c>
      <c r="E32" s="356" t="s">
        <v>1071</v>
      </c>
      <c r="F32" s="356"/>
      <c r="G32" s="356"/>
      <c r="H32" s="356"/>
      <c r="I32" s="356"/>
      <c r="J32" s="356"/>
      <c r="K32" s="356"/>
      <c r="L32" s="356"/>
      <c r="M32" s="356"/>
      <c r="N32" s="356"/>
    </row>
    <row r="33" spans="2:14">
      <c r="B33" s="356" t="s">
        <v>1206</v>
      </c>
      <c r="C33" s="356"/>
      <c r="D33" s="356" t="s">
        <v>7702</v>
      </c>
      <c r="E33" s="356" t="s">
        <v>1748</v>
      </c>
      <c r="F33" s="356"/>
      <c r="G33" s="356"/>
      <c r="H33" s="356"/>
      <c r="I33" s="356"/>
      <c r="J33" s="356"/>
      <c r="K33" s="356"/>
      <c r="L33" s="356"/>
      <c r="M33" s="356"/>
      <c r="N33" s="356"/>
    </row>
    <row r="34" spans="2:14">
      <c r="B34" s="356" t="s">
        <v>1757</v>
      </c>
      <c r="C34" s="356"/>
      <c r="D34" s="356" t="s">
        <v>7702</v>
      </c>
      <c r="E34" s="356" t="s">
        <v>1752</v>
      </c>
      <c r="F34" s="356"/>
      <c r="G34" s="356"/>
      <c r="H34" s="356"/>
      <c r="I34" s="356"/>
      <c r="J34" s="356"/>
      <c r="K34" s="356"/>
      <c r="L34" s="356"/>
      <c r="M34" s="356"/>
      <c r="N34" s="356"/>
    </row>
    <row r="35" spans="2:14">
      <c r="B35" s="373" t="s">
        <v>1763</v>
      </c>
      <c r="C35" s="373"/>
      <c r="D35" s="373" t="s">
        <v>7702</v>
      </c>
      <c r="E35" s="373" t="s">
        <v>1762</v>
      </c>
      <c r="F35" s="373"/>
      <c r="G35" s="373"/>
      <c r="H35" s="373"/>
      <c r="I35" s="373"/>
      <c r="J35" s="373"/>
      <c r="K35" s="373"/>
      <c r="L35" s="373"/>
      <c r="M35" s="373"/>
      <c r="N35" s="373"/>
    </row>
    <row r="36" spans="2:14">
      <c r="B36" s="373" t="s">
        <v>1769</v>
      </c>
      <c r="C36" s="373"/>
      <c r="D36" s="373" t="s">
        <v>7702</v>
      </c>
      <c r="E36" s="373" t="s">
        <v>1767</v>
      </c>
      <c r="F36" s="373"/>
      <c r="G36" s="373"/>
      <c r="H36" s="373"/>
      <c r="I36" s="373"/>
      <c r="J36" s="373"/>
      <c r="K36" s="373"/>
      <c r="L36" s="373"/>
      <c r="M36" s="373"/>
      <c r="N36" s="373"/>
    </row>
    <row r="37" spans="2:14">
      <c r="B37" s="373" t="s">
        <v>473</v>
      </c>
      <c r="C37" s="373"/>
      <c r="D37" s="373" t="s">
        <v>7702</v>
      </c>
      <c r="E37" s="373" t="s">
        <v>1772</v>
      </c>
      <c r="F37" s="373"/>
      <c r="G37" s="373"/>
      <c r="H37" s="373"/>
      <c r="I37" s="373"/>
      <c r="J37" s="373"/>
      <c r="K37" s="373"/>
      <c r="L37" s="373"/>
      <c r="M37" s="373"/>
      <c r="N37" s="373"/>
    </row>
    <row r="38" spans="2:14">
      <c r="B38" s="373" t="s">
        <v>1777</v>
      </c>
      <c r="C38" s="373"/>
      <c r="D38" s="373" t="s">
        <v>7702</v>
      </c>
      <c r="E38" s="373" t="s">
        <v>1773</v>
      </c>
      <c r="F38" s="373"/>
      <c r="G38" s="373"/>
      <c r="H38" s="373"/>
      <c r="I38" s="373"/>
      <c r="J38" s="373"/>
      <c r="K38" s="373"/>
      <c r="L38" s="373"/>
      <c r="M38" s="373"/>
      <c r="N38" s="373"/>
    </row>
    <row r="39" spans="2:14">
      <c r="B39" s="373" t="s">
        <v>1672</v>
      </c>
      <c r="C39" s="373"/>
      <c r="D39" s="373" t="s">
        <v>7702</v>
      </c>
      <c r="E39" s="373" t="s">
        <v>801</v>
      </c>
      <c r="F39" s="373"/>
      <c r="G39" s="373"/>
      <c r="H39" s="373"/>
      <c r="I39" s="373"/>
      <c r="J39" s="373"/>
      <c r="K39" s="373"/>
      <c r="L39" s="373"/>
      <c r="M39" s="373"/>
      <c r="N39" s="373"/>
    </row>
    <row r="40" spans="2:14">
      <c r="B40" s="373" t="s">
        <v>408</v>
      </c>
      <c r="C40" s="373"/>
      <c r="D40" s="373" t="s">
        <v>7702</v>
      </c>
      <c r="E40" s="373" t="s">
        <v>1783</v>
      </c>
      <c r="F40" s="373"/>
      <c r="G40" s="373"/>
      <c r="H40" s="373"/>
      <c r="I40" s="373"/>
      <c r="J40" s="373"/>
      <c r="K40" s="373"/>
      <c r="L40" s="373"/>
      <c r="M40" s="373"/>
      <c r="N40" s="373"/>
    </row>
    <row r="41" spans="2:14">
      <c r="B41" s="373" t="s">
        <v>688</v>
      </c>
      <c r="C41" s="373"/>
      <c r="D41" s="373" t="s">
        <v>7702</v>
      </c>
      <c r="E41" s="373" t="s">
        <v>1788</v>
      </c>
      <c r="F41" s="373"/>
      <c r="G41" s="373"/>
      <c r="H41" s="373"/>
      <c r="I41" s="373"/>
      <c r="J41" s="373"/>
      <c r="K41" s="373"/>
      <c r="L41" s="373"/>
      <c r="M41" s="373"/>
      <c r="N41" s="373"/>
    </row>
    <row r="42" spans="2:14">
      <c r="B42" s="373" t="s">
        <v>1293</v>
      </c>
      <c r="C42" s="373"/>
      <c r="D42" s="373" t="s">
        <v>7702</v>
      </c>
      <c r="E42" s="373" t="s">
        <v>1791</v>
      </c>
      <c r="F42" s="373"/>
      <c r="G42" s="373"/>
      <c r="H42" s="373"/>
      <c r="I42" s="373"/>
      <c r="J42" s="373"/>
      <c r="K42" s="373"/>
      <c r="L42" s="373"/>
      <c r="M42" s="373"/>
      <c r="N42" s="373"/>
    </row>
    <row r="43" spans="2:14">
      <c r="B43" s="373" t="s">
        <v>579</v>
      </c>
      <c r="C43" s="373"/>
      <c r="D43" s="373" t="s">
        <v>7702</v>
      </c>
      <c r="E43" s="373" t="s">
        <v>685</v>
      </c>
      <c r="F43" s="373"/>
      <c r="G43" s="373"/>
      <c r="H43" s="373"/>
      <c r="I43" s="373"/>
      <c r="J43" s="373"/>
      <c r="K43" s="373"/>
      <c r="L43" s="373"/>
      <c r="M43" s="373"/>
      <c r="N43" s="373"/>
    </row>
    <row r="44" spans="2:14">
      <c r="B44" s="373" t="s">
        <v>1126</v>
      </c>
      <c r="C44" s="373"/>
      <c r="D44" s="373" t="s">
        <v>7702</v>
      </c>
      <c r="E44" s="373" t="s">
        <v>1712</v>
      </c>
      <c r="F44" s="373"/>
      <c r="G44" s="373"/>
      <c r="H44" s="373"/>
      <c r="I44" s="373"/>
      <c r="J44" s="373"/>
      <c r="K44" s="373"/>
      <c r="L44" s="373"/>
      <c r="M44" s="373"/>
      <c r="N44" s="373"/>
    </row>
    <row r="45" spans="2:14">
      <c r="B45" s="373" t="s">
        <v>205</v>
      </c>
      <c r="C45" s="373"/>
      <c r="D45" s="373" t="s">
        <v>7702</v>
      </c>
      <c r="E45" s="373" t="s">
        <v>1792</v>
      </c>
      <c r="F45" s="373"/>
      <c r="G45" s="373"/>
      <c r="H45" s="373"/>
      <c r="I45" s="373"/>
      <c r="J45" s="373"/>
      <c r="K45" s="373"/>
      <c r="L45" s="373"/>
      <c r="M45" s="373"/>
      <c r="N45" s="373"/>
    </row>
    <row r="46" spans="2:14">
      <c r="B46" s="373" t="s">
        <v>1793</v>
      </c>
      <c r="C46" s="373"/>
      <c r="D46" s="373" t="s">
        <v>7702</v>
      </c>
      <c r="E46" s="373" t="s">
        <v>1388</v>
      </c>
      <c r="F46" s="373"/>
      <c r="G46" s="373"/>
      <c r="H46" s="373"/>
      <c r="I46" s="373"/>
      <c r="J46" s="373"/>
      <c r="K46" s="373"/>
      <c r="L46" s="373"/>
      <c r="M46" s="373"/>
      <c r="N46" s="373"/>
    </row>
    <row r="47" spans="2:14">
      <c r="B47" s="373" t="s">
        <v>1802</v>
      </c>
      <c r="C47" s="373"/>
      <c r="D47" s="373" t="s">
        <v>7702</v>
      </c>
      <c r="E47" s="373" t="s">
        <v>1800</v>
      </c>
      <c r="F47" s="373"/>
      <c r="G47" s="373"/>
      <c r="H47" s="373"/>
      <c r="I47" s="373"/>
      <c r="J47" s="373"/>
      <c r="K47" s="373"/>
      <c r="L47" s="373"/>
      <c r="M47" s="373"/>
      <c r="N47" s="373"/>
    </row>
    <row r="48" spans="2:14">
      <c r="B48" s="373" t="s">
        <v>1815</v>
      </c>
      <c r="C48" s="373"/>
      <c r="D48" s="373" t="s">
        <v>7702</v>
      </c>
      <c r="E48" s="373" t="s">
        <v>1812</v>
      </c>
      <c r="F48" s="373"/>
      <c r="G48" s="373"/>
      <c r="H48" s="373"/>
      <c r="I48" s="373"/>
      <c r="J48" s="373"/>
      <c r="K48" s="373"/>
      <c r="L48" s="373"/>
      <c r="M48" s="373"/>
      <c r="N48" s="373"/>
    </row>
    <row r="49" spans="2:14">
      <c r="B49" s="373" t="s">
        <v>1819</v>
      </c>
      <c r="C49" s="373"/>
      <c r="D49" s="373" t="s">
        <v>7702</v>
      </c>
      <c r="E49" s="373" t="s">
        <v>1818</v>
      </c>
      <c r="F49" s="373"/>
      <c r="G49" s="373"/>
      <c r="H49" s="373"/>
      <c r="I49" s="373"/>
      <c r="J49" s="373"/>
      <c r="K49" s="373"/>
      <c r="L49" s="373"/>
      <c r="M49" s="373"/>
      <c r="N49" s="373"/>
    </row>
    <row r="50" spans="2:14">
      <c r="B50" s="373" t="s">
        <v>1824</v>
      </c>
      <c r="C50" s="373"/>
      <c r="D50" s="373" t="s">
        <v>7702</v>
      </c>
      <c r="E50" s="373" t="s">
        <v>1822</v>
      </c>
      <c r="F50" s="373"/>
      <c r="G50" s="373"/>
      <c r="H50" s="373"/>
      <c r="I50" s="373"/>
      <c r="J50" s="373"/>
      <c r="K50" s="373"/>
      <c r="L50" s="373"/>
      <c r="M50" s="373"/>
      <c r="N50" s="373"/>
    </row>
    <row r="51" spans="2:14">
      <c r="B51" s="373" t="s">
        <v>1827</v>
      </c>
      <c r="C51" s="373"/>
      <c r="D51" s="373" t="s">
        <v>7702</v>
      </c>
      <c r="E51" s="373" t="s">
        <v>1302</v>
      </c>
      <c r="F51" s="373"/>
      <c r="G51" s="373"/>
      <c r="H51" s="373"/>
      <c r="I51" s="373"/>
      <c r="J51" s="373"/>
      <c r="K51" s="373"/>
      <c r="L51" s="373"/>
      <c r="M51" s="373"/>
      <c r="N51" s="373"/>
    </row>
    <row r="52" spans="2:14">
      <c r="B52" s="373" t="s">
        <v>1837</v>
      </c>
      <c r="C52" s="373"/>
      <c r="D52" s="373" t="s">
        <v>7702</v>
      </c>
      <c r="E52" s="373" t="s">
        <v>1831</v>
      </c>
      <c r="F52" s="373"/>
      <c r="G52" s="373"/>
      <c r="H52" s="373"/>
      <c r="I52" s="373"/>
      <c r="J52" s="373"/>
      <c r="K52" s="373"/>
      <c r="L52" s="373"/>
      <c r="M52" s="373"/>
      <c r="N52" s="373"/>
    </row>
    <row r="53" spans="2:14">
      <c r="B53" s="373" t="s">
        <v>1843</v>
      </c>
      <c r="C53" s="373"/>
      <c r="D53" s="373" t="s">
        <v>7702</v>
      </c>
      <c r="E53" s="373" t="s">
        <v>1839</v>
      </c>
      <c r="F53" s="373"/>
      <c r="G53" s="373"/>
      <c r="H53" s="373"/>
      <c r="I53" s="373"/>
      <c r="J53" s="373"/>
      <c r="K53" s="373"/>
      <c r="L53" s="373"/>
      <c r="M53" s="373"/>
      <c r="N53" s="373"/>
    </row>
    <row r="54" spans="2:14">
      <c r="B54" s="373" t="s">
        <v>1026</v>
      </c>
      <c r="C54" s="373"/>
      <c r="D54" s="373" t="s">
        <v>7702</v>
      </c>
      <c r="E54" s="373" t="s">
        <v>1269</v>
      </c>
      <c r="F54" s="373"/>
      <c r="G54" s="373"/>
      <c r="H54" s="373"/>
      <c r="I54" s="373"/>
      <c r="J54" s="373"/>
      <c r="K54" s="373"/>
      <c r="L54" s="373"/>
      <c r="M54" s="373"/>
      <c r="N54" s="373"/>
    </row>
    <row r="55" spans="2:14">
      <c r="B55" s="373" t="s">
        <v>1848</v>
      </c>
      <c r="C55" s="373"/>
      <c r="D55" s="373" t="s">
        <v>7702</v>
      </c>
      <c r="E55" s="373" t="s">
        <v>1846</v>
      </c>
      <c r="F55" s="373"/>
      <c r="G55" s="373"/>
      <c r="H55" s="373"/>
      <c r="I55" s="373"/>
      <c r="J55" s="373"/>
      <c r="K55" s="373"/>
      <c r="L55" s="373"/>
      <c r="M55" s="373"/>
      <c r="N55" s="373"/>
    </row>
    <row r="56" spans="2:14">
      <c r="B56" s="373" t="s">
        <v>253</v>
      </c>
      <c r="C56" s="373"/>
      <c r="D56" s="373" t="s">
        <v>7702</v>
      </c>
      <c r="E56" s="373" t="s">
        <v>1849</v>
      </c>
      <c r="F56" s="373"/>
      <c r="G56" s="373"/>
      <c r="H56" s="373"/>
      <c r="I56" s="373"/>
      <c r="J56" s="373"/>
      <c r="K56" s="373"/>
      <c r="L56" s="373"/>
      <c r="M56" s="373"/>
      <c r="N56" s="373"/>
    </row>
    <row r="57" spans="2:14">
      <c r="B57" s="373" t="s">
        <v>1856</v>
      </c>
      <c r="C57" s="373"/>
      <c r="D57" s="373" t="s">
        <v>7702</v>
      </c>
      <c r="E57" s="373" t="s">
        <v>1854</v>
      </c>
      <c r="F57" s="373"/>
      <c r="G57" s="373"/>
      <c r="H57" s="373"/>
      <c r="I57" s="373"/>
      <c r="J57" s="373"/>
      <c r="K57" s="373"/>
      <c r="L57" s="373"/>
      <c r="M57" s="373"/>
      <c r="N57" s="373"/>
    </row>
    <row r="58" spans="2:14">
      <c r="B58" s="373" t="s">
        <v>1860</v>
      </c>
      <c r="C58" s="373"/>
      <c r="D58" s="373" t="s">
        <v>7702</v>
      </c>
      <c r="E58" s="373" t="s">
        <v>1858</v>
      </c>
      <c r="F58" s="373"/>
      <c r="G58" s="373"/>
      <c r="H58" s="373"/>
      <c r="I58" s="373"/>
      <c r="J58" s="373"/>
      <c r="K58" s="373"/>
      <c r="L58" s="373"/>
      <c r="M58" s="373"/>
      <c r="N58" s="373"/>
    </row>
    <row r="59" spans="2:14">
      <c r="B59" s="373" t="s">
        <v>1862</v>
      </c>
      <c r="C59" s="373"/>
      <c r="D59" s="373" t="s">
        <v>7702</v>
      </c>
      <c r="E59" s="373" t="s">
        <v>1115</v>
      </c>
      <c r="F59" s="373"/>
      <c r="G59" s="373"/>
      <c r="H59" s="373"/>
      <c r="I59" s="373"/>
      <c r="J59" s="373"/>
      <c r="K59" s="373"/>
      <c r="L59" s="373"/>
      <c r="M59" s="373"/>
      <c r="N59" s="373"/>
    </row>
    <row r="60" spans="2:14">
      <c r="B60" s="373" t="s">
        <v>1868</v>
      </c>
      <c r="C60" s="373"/>
      <c r="D60" s="373" t="s">
        <v>7702</v>
      </c>
      <c r="E60" s="373" t="s">
        <v>1864</v>
      </c>
      <c r="F60" s="373"/>
      <c r="G60" s="373"/>
      <c r="H60" s="373"/>
      <c r="I60" s="373"/>
      <c r="J60" s="373"/>
      <c r="K60" s="373"/>
      <c r="L60" s="373"/>
      <c r="M60" s="373"/>
      <c r="N60" s="373"/>
    </row>
    <row r="61" spans="2:14">
      <c r="B61" s="373" t="s">
        <v>157</v>
      </c>
      <c r="C61" s="373"/>
      <c r="D61" s="373" t="s">
        <v>7702</v>
      </c>
      <c r="E61" s="373" t="s">
        <v>1771</v>
      </c>
      <c r="F61" s="373"/>
      <c r="G61" s="373"/>
      <c r="H61" s="373"/>
      <c r="I61" s="373"/>
      <c r="J61" s="373"/>
      <c r="K61" s="373"/>
      <c r="L61" s="373"/>
      <c r="M61" s="373"/>
      <c r="N61" s="373"/>
    </row>
    <row r="62" spans="2:14">
      <c r="B62" s="373" t="s">
        <v>1869</v>
      </c>
      <c r="C62" s="373"/>
      <c r="D62" s="373" t="s">
        <v>7702</v>
      </c>
      <c r="E62" s="373" t="s">
        <v>1687</v>
      </c>
      <c r="F62" s="373"/>
      <c r="G62" s="373"/>
      <c r="H62" s="373"/>
      <c r="I62" s="373"/>
      <c r="J62" s="373"/>
      <c r="K62" s="373"/>
      <c r="L62" s="373"/>
      <c r="M62" s="373"/>
      <c r="N62" s="373"/>
    </row>
    <row r="63" spans="2:14">
      <c r="B63" s="373" t="s">
        <v>1874</v>
      </c>
      <c r="C63" s="373"/>
      <c r="D63" s="373" t="s">
        <v>7702</v>
      </c>
      <c r="E63" s="373" t="s">
        <v>1872</v>
      </c>
      <c r="F63" s="373"/>
      <c r="G63" s="373"/>
      <c r="H63" s="373"/>
      <c r="I63" s="373"/>
      <c r="J63" s="373"/>
      <c r="K63" s="373"/>
      <c r="L63" s="373"/>
      <c r="M63" s="373"/>
      <c r="N63" s="373"/>
    </row>
    <row r="64" spans="2:14">
      <c r="B64" s="373" t="s">
        <v>1877</v>
      </c>
      <c r="C64" s="373"/>
      <c r="D64" s="373" t="s">
        <v>7702</v>
      </c>
      <c r="E64" s="373" t="s">
        <v>1496</v>
      </c>
      <c r="F64" s="373"/>
      <c r="G64" s="373"/>
      <c r="H64" s="373"/>
      <c r="I64" s="373"/>
      <c r="J64" s="373"/>
      <c r="K64" s="373"/>
      <c r="L64" s="373"/>
      <c r="M64" s="373"/>
      <c r="N64" s="373"/>
    </row>
    <row r="65" spans="2:14">
      <c r="B65" s="373" t="s">
        <v>574</v>
      </c>
      <c r="C65" s="373"/>
      <c r="D65" s="373" t="s">
        <v>7702</v>
      </c>
      <c r="E65" s="373" t="s">
        <v>1879</v>
      </c>
      <c r="F65" s="373"/>
      <c r="G65" s="373"/>
      <c r="H65" s="373"/>
      <c r="I65" s="373"/>
      <c r="J65" s="373"/>
      <c r="K65" s="373"/>
      <c r="L65" s="373"/>
      <c r="M65" s="373"/>
      <c r="N65" s="373"/>
    </row>
    <row r="66" spans="2:14">
      <c r="B66" s="373" t="s">
        <v>973</v>
      </c>
      <c r="C66" s="373"/>
      <c r="D66" s="373" t="s">
        <v>7702</v>
      </c>
      <c r="E66" s="373" t="s">
        <v>61</v>
      </c>
      <c r="F66" s="373"/>
      <c r="G66" s="373"/>
      <c r="H66" s="373"/>
      <c r="I66" s="373"/>
      <c r="J66" s="373"/>
      <c r="K66" s="373"/>
      <c r="L66" s="373"/>
      <c r="M66" s="373"/>
      <c r="N66" s="373"/>
    </row>
    <row r="67" spans="2:14">
      <c r="B67" s="373" t="s">
        <v>1882</v>
      </c>
      <c r="C67" s="373"/>
      <c r="D67" s="373" t="s">
        <v>7702</v>
      </c>
      <c r="E67" s="373" t="s">
        <v>336</v>
      </c>
      <c r="F67" s="373"/>
      <c r="G67" s="373"/>
      <c r="H67" s="373"/>
      <c r="I67" s="373"/>
      <c r="J67" s="373"/>
      <c r="K67" s="373"/>
      <c r="L67" s="373"/>
      <c r="M67" s="373"/>
      <c r="N67" s="373"/>
    </row>
    <row r="68" spans="2:14">
      <c r="B68" s="373" t="s">
        <v>737</v>
      </c>
      <c r="C68" s="373"/>
      <c r="D68" s="373" t="s">
        <v>7702</v>
      </c>
      <c r="E68" s="373" t="s">
        <v>1889</v>
      </c>
      <c r="F68" s="373"/>
      <c r="G68" s="373"/>
      <c r="H68" s="373"/>
      <c r="I68" s="373"/>
      <c r="J68" s="373"/>
      <c r="K68" s="373"/>
      <c r="L68" s="373"/>
      <c r="M68" s="373"/>
      <c r="N68" s="373"/>
    </row>
    <row r="69" spans="2:14">
      <c r="B69" s="373" t="s">
        <v>655</v>
      </c>
      <c r="C69" s="373"/>
      <c r="D69" s="373" t="s">
        <v>7702</v>
      </c>
      <c r="E69" s="373" t="s">
        <v>1890</v>
      </c>
      <c r="F69" s="373"/>
      <c r="G69" s="373"/>
      <c r="H69" s="373"/>
      <c r="I69" s="373"/>
      <c r="J69" s="373"/>
      <c r="K69" s="373"/>
      <c r="L69" s="373"/>
      <c r="M69" s="373"/>
      <c r="N69" s="373"/>
    </row>
    <row r="70" spans="2:14">
      <c r="B70" s="373" t="s">
        <v>151</v>
      </c>
      <c r="C70" s="373"/>
      <c r="D70" s="373" t="s">
        <v>7702</v>
      </c>
      <c r="E70" s="373" t="s">
        <v>1897</v>
      </c>
      <c r="F70" s="373"/>
      <c r="G70" s="373"/>
      <c r="H70" s="373"/>
      <c r="I70" s="373"/>
      <c r="J70" s="373"/>
      <c r="K70" s="373"/>
      <c r="L70" s="373"/>
      <c r="M70" s="373"/>
      <c r="N70" s="373"/>
    </row>
    <row r="71" spans="2:14">
      <c r="B71" s="373" t="s">
        <v>1903</v>
      </c>
      <c r="C71" s="373"/>
      <c r="D71" s="373" t="s">
        <v>7702</v>
      </c>
      <c r="E71" s="373" t="s">
        <v>617</v>
      </c>
      <c r="F71" s="373"/>
      <c r="G71" s="373"/>
      <c r="H71" s="373"/>
      <c r="I71" s="373"/>
      <c r="J71" s="373"/>
      <c r="K71" s="373"/>
      <c r="L71" s="373"/>
      <c r="M71" s="373"/>
      <c r="N71" s="373"/>
    </row>
    <row r="72" spans="2:14">
      <c r="B72" s="373" t="s">
        <v>998</v>
      </c>
      <c r="C72" s="373"/>
      <c r="D72" s="373" t="s">
        <v>7702</v>
      </c>
      <c r="E72" s="373" t="s">
        <v>1909</v>
      </c>
      <c r="F72" s="373"/>
      <c r="G72" s="373"/>
      <c r="H72" s="373"/>
      <c r="I72" s="373"/>
      <c r="J72" s="373"/>
      <c r="K72" s="373"/>
      <c r="L72" s="373"/>
      <c r="M72" s="373"/>
      <c r="N72" s="373"/>
    </row>
    <row r="73" spans="2:14">
      <c r="B73" s="373" t="s">
        <v>1046</v>
      </c>
      <c r="C73" s="373"/>
      <c r="D73" s="373" t="s">
        <v>7702</v>
      </c>
      <c r="E73" s="373" t="s">
        <v>1912</v>
      </c>
      <c r="F73" s="373"/>
      <c r="G73" s="373"/>
      <c r="H73" s="373"/>
      <c r="I73" s="373"/>
      <c r="J73" s="373"/>
      <c r="K73" s="373"/>
      <c r="L73" s="373"/>
      <c r="M73" s="373"/>
      <c r="N73" s="373"/>
    </row>
    <row r="74" spans="2:14">
      <c r="B74" s="373" t="s">
        <v>1659</v>
      </c>
      <c r="C74" s="373"/>
      <c r="D74" s="373" t="s">
        <v>7702</v>
      </c>
      <c r="E74" s="373" t="s">
        <v>1916</v>
      </c>
      <c r="F74" s="373"/>
      <c r="G74" s="373"/>
      <c r="H74" s="373"/>
      <c r="I74" s="373"/>
      <c r="J74" s="373"/>
      <c r="K74" s="373"/>
      <c r="L74" s="373"/>
      <c r="M74" s="373"/>
      <c r="N74" s="373"/>
    </row>
    <row r="75" spans="2:14">
      <c r="B75" s="373" t="s">
        <v>1924</v>
      </c>
      <c r="C75" s="373"/>
      <c r="D75" s="373" t="s">
        <v>7702</v>
      </c>
      <c r="E75" s="373" t="s">
        <v>1921</v>
      </c>
      <c r="F75" s="373"/>
      <c r="G75" s="373"/>
      <c r="H75" s="373"/>
      <c r="I75" s="373"/>
      <c r="J75" s="373"/>
      <c r="K75" s="373"/>
      <c r="L75" s="373"/>
      <c r="M75" s="373"/>
      <c r="N75" s="373"/>
    </row>
    <row r="76" spans="2:14">
      <c r="B76" s="373" t="s">
        <v>1930</v>
      </c>
      <c r="C76" s="373"/>
      <c r="D76" s="373" t="s">
        <v>7702</v>
      </c>
      <c r="E76" s="373" t="s">
        <v>1925</v>
      </c>
      <c r="F76" s="373"/>
      <c r="G76" s="373"/>
      <c r="H76" s="373"/>
      <c r="I76" s="373"/>
      <c r="J76" s="373"/>
      <c r="K76" s="373"/>
      <c r="L76" s="373"/>
      <c r="M76" s="373"/>
      <c r="N76" s="373"/>
    </row>
    <row r="77" spans="2:14">
      <c r="B77" s="373" t="s">
        <v>1942</v>
      </c>
      <c r="C77" s="373"/>
      <c r="D77" s="373" t="s">
        <v>7702</v>
      </c>
      <c r="E77" s="373" t="s">
        <v>1936</v>
      </c>
      <c r="F77" s="373"/>
      <c r="G77" s="373"/>
      <c r="H77" s="373"/>
      <c r="I77" s="373"/>
      <c r="J77" s="373"/>
      <c r="K77" s="373"/>
      <c r="L77" s="373"/>
      <c r="M77" s="373"/>
      <c r="N77" s="373"/>
    </row>
    <row r="78" spans="2:14">
      <c r="B78" s="373" t="s">
        <v>676</v>
      </c>
      <c r="C78" s="373"/>
      <c r="D78" s="373" t="s">
        <v>7702</v>
      </c>
      <c r="E78" s="373" t="s">
        <v>1301</v>
      </c>
      <c r="F78" s="373"/>
      <c r="G78" s="373"/>
      <c r="H78" s="373"/>
      <c r="I78" s="373"/>
      <c r="J78" s="373"/>
      <c r="K78" s="373"/>
      <c r="L78" s="373"/>
      <c r="M78" s="373"/>
      <c r="N78" s="373"/>
    </row>
    <row r="79" spans="2:14">
      <c r="B79" s="373" t="s">
        <v>1956</v>
      </c>
      <c r="C79" s="373"/>
      <c r="D79" s="373" t="s">
        <v>7702</v>
      </c>
      <c r="E79" s="373" t="s">
        <v>1949</v>
      </c>
      <c r="F79" s="373"/>
      <c r="G79" s="373"/>
      <c r="H79" s="373"/>
      <c r="I79" s="373"/>
      <c r="J79" s="373"/>
      <c r="K79" s="373"/>
      <c r="L79" s="373"/>
      <c r="M79" s="373"/>
      <c r="N79" s="373"/>
    </row>
    <row r="80" spans="2:14">
      <c r="B80" s="373" t="s">
        <v>1395</v>
      </c>
      <c r="C80" s="373"/>
      <c r="D80" s="373" t="s">
        <v>7702</v>
      </c>
      <c r="E80" s="373" t="s">
        <v>1074</v>
      </c>
      <c r="F80" s="373"/>
      <c r="G80" s="373"/>
      <c r="H80" s="373"/>
      <c r="I80" s="373"/>
      <c r="J80" s="373"/>
      <c r="K80" s="373"/>
      <c r="L80" s="373"/>
      <c r="M80" s="373"/>
      <c r="N80" s="373"/>
    </row>
    <row r="81" spans="2:14">
      <c r="B81" s="373" t="s">
        <v>1963</v>
      </c>
      <c r="C81" s="373"/>
      <c r="D81" s="373" t="s">
        <v>7702</v>
      </c>
      <c r="E81" s="373" t="s">
        <v>1959</v>
      </c>
      <c r="F81" s="373"/>
      <c r="G81" s="373"/>
      <c r="H81" s="373"/>
      <c r="I81" s="373"/>
      <c r="J81" s="373"/>
      <c r="K81" s="373"/>
      <c r="L81" s="373"/>
      <c r="M81" s="373"/>
      <c r="N81" s="373"/>
    </row>
    <row r="82" spans="2:14">
      <c r="B82" s="373" t="s">
        <v>1423</v>
      </c>
      <c r="C82" s="373"/>
      <c r="D82" s="373" t="s">
        <v>7702</v>
      </c>
      <c r="E82" s="373" t="s">
        <v>1966</v>
      </c>
      <c r="F82" s="373"/>
      <c r="G82" s="373"/>
      <c r="H82" s="373"/>
      <c r="I82" s="373"/>
      <c r="J82" s="373"/>
      <c r="K82" s="373"/>
      <c r="L82" s="373"/>
      <c r="M82" s="373"/>
      <c r="N82" s="373"/>
    </row>
    <row r="83" spans="2:14">
      <c r="B83" s="373" t="s">
        <v>1969</v>
      </c>
      <c r="C83" s="373"/>
      <c r="D83" s="373" t="s">
        <v>7702</v>
      </c>
      <c r="E83" s="373" t="s">
        <v>619</v>
      </c>
      <c r="F83" s="373"/>
      <c r="G83" s="373"/>
      <c r="H83" s="373"/>
      <c r="I83" s="373"/>
      <c r="J83" s="373"/>
      <c r="K83" s="373"/>
      <c r="L83" s="373"/>
      <c r="M83" s="373"/>
      <c r="N83" s="373"/>
    </row>
    <row r="84" spans="2:14">
      <c r="B84" s="373" t="s">
        <v>1974</v>
      </c>
      <c r="C84" s="373"/>
      <c r="D84" s="373" t="s">
        <v>7702</v>
      </c>
      <c r="E84" s="373" t="s">
        <v>1972</v>
      </c>
      <c r="F84" s="373"/>
      <c r="G84" s="373"/>
      <c r="H84" s="373"/>
      <c r="I84" s="373"/>
      <c r="J84" s="373"/>
      <c r="K84" s="373"/>
      <c r="L84" s="373"/>
      <c r="M84" s="373"/>
      <c r="N84" s="373"/>
    </row>
    <row r="85" spans="2:14">
      <c r="B85" s="373" t="s">
        <v>1976</v>
      </c>
      <c r="C85" s="373"/>
      <c r="D85" s="373" t="s">
        <v>7702</v>
      </c>
      <c r="E85" s="373" t="s">
        <v>1697</v>
      </c>
      <c r="F85" s="373"/>
      <c r="G85" s="373"/>
      <c r="H85" s="373"/>
      <c r="I85" s="373"/>
      <c r="J85" s="373"/>
      <c r="K85" s="373"/>
      <c r="L85" s="373"/>
      <c r="M85" s="373"/>
      <c r="N85" s="373"/>
    </row>
    <row r="86" spans="2:14">
      <c r="B86" s="373" t="s">
        <v>1979</v>
      </c>
      <c r="C86" s="373"/>
      <c r="D86" s="373" t="s">
        <v>7702</v>
      </c>
      <c r="E86" s="373" t="s">
        <v>833</v>
      </c>
      <c r="F86" s="373"/>
      <c r="G86" s="373"/>
      <c r="H86" s="373"/>
      <c r="I86" s="373"/>
      <c r="J86" s="373"/>
      <c r="K86" s="373"/>
      <c r="L86" s="373"/>
      <c r="M86" s="373"/>
      <c r="N86" s="373"/>
    </row>
    <row r="87" spans="2:14">
      <c r="B87" s="373" t="s">
        <v>1755</v>
      </c>
      <c r="C87" s="373"/>
      <c r="D87" s="373" t="s">
        <v>7702</v>
      </c>
      <c r="E87" s="373" t="s">
        <v>1981</v>
      </c>
      <c r="F87" s="373"/>
      <c r="G87" s="373"/>
      <c r="H87" s="373"/>
      <c r="I87" s="373"/>
      <c r="J87" s="373"/>
      <c r="K87" s="373"/>
      <c r="L87" s="373"/>
      <c r="M87" s="373"/>
      <c r="N87" s="373"/>
    </row>
    <row r="88" spans="2:14">
      <c r="B88" s="373" t="s">
        <v>1091</v>
      </c>
      <c r="C88" s="373"/>
      <c r="D88" s="373" t="s">
        <v>7702</v>
      </c>
      <c r="E88" s="373" t="s">
        <v>1060</v>
      </c>
      <c r="F88" s="373"/>
      <c r="G88" s="373"/>
      <c r="H88" s="373"/>
      <c r="I88" s="373"/>
      <c r="J88" s="373"/>
      <c r="K88" s="373"/>
      <c r="L88" s="373"/>
      <c r="M88" s="373"/>
      <c r="N88" s="373"/>
    </row>
    <row r="89" spans="2:14">
      <c r="B89" s="373" t="s">
        <v>1710</v>
      </c>
      <c r="C89" s="373"/>
      <c r="D89" s="373" t="s">
        <v>7702</v>
      </c>
      <c r="E89" s="373" t="s">
        <v>1983</v>
      </c>
      <c r="F89" s="373"/>
      <c r="G89" s="373"/>
      <c r="H89" s="373"/>
      <c r="I89" s="373"/>
      <c r="J89" s="373"/>
      <c r="K89" s="373"/>
      <c r="L89" s="373"/>
      <c r="M89" s="373"/>
      <c r="N89" s="373"/>
    </row>
    <row r="90" spans="2:14">
      <c r="B90" s="373" t="s">
        <v>1928</v>
      </c>
      <c r="C90" s="373"/>
      <c r="D90" s="373" t="s">
        <v>7702</v>
      </c>
      <c r="E90" s="373" t="s">
        <v>679</v>
      </c>
      <c r="F90" s="373"/>
      <c r="G90" s="373"/>
      <c r="H90" s="373"/>
      <c r="I90" s="373"/>
      <c r="J90" s="373"/>
      <c r="K90" s="373"/>
      <c r="L90" s="373"/>
      <c r="M90" s="373"/>
      <c r="N90" s="373"/>
    </row>
    <row r="91" spans="2:14">
      <c r="B91" s="373" t="s">
        <v>1984</v>
      </c>
      <c r="C91" s="373"/>
      <c r="D91" s="373" t="s">
        <v>7702</v>
      </c>
      <c r="E91" s="373" t="s">
        <v>1813</v>
      </c>
      <c r="F91" s="373"/>
      <c r="G91" s="373"/>
      <c r="H91" s="373"/>
      <c r="I91" s="373"/>
      <c r="J91" s="373"/>
      <c r="K91" s="373"/>
      <c r="L91" s="373"/>
      <c r="M91" s="373"/>
      <c r="N91" s="373"/>
    </row>
    <row r="92" spans="2:14">
      <c r="B92" s="373" t="s">
        <v>1999</v>
      </c>
      <c r="C92" s="373"/>
      <c r="D92" s="373" t="s">
        <v>7702</v>
      </c>
      <c r="E92" s="373" t="s">
        <v>1991</v>
      </c>
      <c r="F92" s="373"/>
      <c r="G92" s="373"/>
      <c r="H92" s="373"/>
      <c r="I92" s="373"/>
      <c r="J92" s="373"/>
      <c r="K92" s="373"/>
      <c r="L92" s="373"/>
      <c r="M92" s="373"/>
      <c r="N92" s="373"/>
    </row>
    <row r="93" spans="2:14">
      <c r="B93" s="373" t="s">
        <v>529</v>
      </c>
      <c r="C93" s="373"/>
      <c r="D93" s="373" t="s">
        <v>7702</v>
      </c>
      <c r="E93" s="373" t="s">
        <v>1428</v>
      </c>
      <c r="F93" s="373"/>
      <c r="G93" s="373"/>
      <c r="H93" s="373"/>
      <c r="I93" s="373"/>
      <c r="J93" s="373"/>
      <c r="K93" s="373"/>
      <c r="L93" s="373"/>
      <c r="M93" s="373"/>
      <c r="N93" s="373"/>
    </row>
    <row r="94" spans="2:14">
      <c r="B94" s="373" t="s">
        <v>418</v>
      </c>
      <c r="C94" s="373"/>
      <c r="D94" s="373" t="s">
        <v>7702</v>
      </c>
      <c r="E94" s="373" t="s">
        <v>1908</v>
      </c>
      <c r="F94" s="373"/>
      <c r="G94" s="373"/>
      <c r="H94" s="373"/>
      <c r="I94" s="373"/>
      <c r="J94" s="373"/>
      <c r="K94" s="373"/>
      <c r="L94" s="373"/>
      <c r="M94" s="373"/>
      <c r="N94" s="373"/>
    </row>
    <row r="95" spans="2:14">
      <c r="B95" s="373" t="s">
        <v>1210</v>
      </c>
      <c r="C95" s="373"/>
      <c r="D95" s="373" t="s">
        <v>7702</v>
      </c>
      <c r="E95" s="373" t="s">
        <v>1186</v>
      </c>
      <c r="F95" s="373"/>
      <c r="G95" s="373"/>
      <c r="H95" s="373"/>
      <c r="I95" s="373"/>
      <c r="J95" s="373"/>
      <c r="K95" s="373"/>
      <c r="L95" s="373"/>
      <c r="M95" s="373"/>
      <c r="N95" s="373"/>
    </row>
    <row r="96" spans="2:14">
      <c r="B96" s="373" t="s">
        <v>1449</v>
      </c>
      <c r="C96" s="373"/>
      <c r="D96" s="373" t="s">
        <v>7702</v>
      </c>
      <c r="E96" s="373" t="s">
        <v>2004</v>
      </c>
      <c r="F96" s="373"/>
      <c r="G96" s="373"/>
      <c r="H96" s="373"/>
      <c r="I96" s="373"/>
      <c r="J96" s="373"/>
      <c r="K96" s="373"/>
      <c r="L96" s="373"/>
      <c r="M96" s="373"/>
      <c r="N96" s="373"/>
    </row>
    <row r="97" spans="2:14">
      <c r="B97" s="373" t="s">
        <v>16</v>
      </c>
      <c r="C97" s="373"/>
      <c r="D97" s="373" t="s">
        <v>7702</v>
      </c>
      <c r="E97" s="373" t="s">
        <v>2005</v>
      </c>
      <c r="F97" s="373"/>
      <c r="G97" s="373"/>
      <c r="H97" s="373"/>
      <c r="I97" s="373"/>
      <c r="J97" s="373"/>
      <c r="K97" s="373"/>
      <c r="L97" s="373"/>
      <c r="M97" s="373"/>
      <c r="N97" s="373"/>
    </row>
    <row r="98" spans="2:14">
      <c r="B98" s="373" t="s">
        <v>2013</v>
      </c>
      <c r="C98" s="373"/>
      <c r="D98" s="373" t="s">
        <v>7702</v>
      </c>
      <c r="E98" s="373" t="s">
        <v>2009</v>
      </c>
      <c r="F98" s="373"/>
      <c r="G98" s="373"/>
      <c r="H98" s="373"/>
      <c r="I98" s="373"/>
      <c r="J98" s="373"/>
      <c r="K98" s="373"/>
      <c r="L98" s="373"/>
      <c r="M98" s="373"/>
      <c r="N98" s="373"/>
    </row>
    <row r="99" spans="2:14">
      <c r="B99" s="373" t="s">
        <v>334</v>
      </c>
      <c r="C99" s="373"/>
      <c r="D99" s="373" t="s">
        <v>7702</v>
      </c>
      <c r="E99" s="373" t="s">
        <v>48</v>
      </c>
      <c r="F99" s="373"/>
      <c r="G99" s="373"/>
      <c r="H99" s="373"/>
      <c r="I99" s="373"/>
      <c r="J99" s="373"/>
      <c r="K99" s="373"/>
      <c r="L99" s="373"/>
      <c r="M99" s="373"/>
      <c r="N99" s="373"/>
    </row>
    <row r="100" spans="2:14">
      <c r="B100" s="373" t="s">
        <v>1998</v>
      </c>
      <c r="C100" s="373"/>
      <c r="D100" s="373" t="s">
        <v>7702</v>
      </c>
      <c r="E100" s="373" t="s">
        <v>2015</v>
      </c>
      <c r="F100" s="373"/>
      <c r="G100" s="373"/>
      <c r="H100" s="373"/>
      <c r="I100" s="373"/>
      <c r="J100" s="373"/>
      <c r="K100" s="373"/>
      <c r="L100" s="373"/>
      <c r="M100" s="373"/>
      <c r="N100" s="373"/>
    </row>
    <row r="101" spans="2:14">
      <c r="B101" s="373" t="s">
        <v>320</v>
      </c>
      <c r="C101" s="373"/>
      <c r="D101" s="373" t="s">
        <v>7702</v>
      </c>
      <c r="E101" s="373" t="s">
        <v>256</v>
      </c>
      <c r="F101" s="373"/>
      <c r="G101" s="373"/>
      <c r="H101" s="373"/>
      <c r="I101" s="373"/>
      <c r="J101" s="373"/>
      <c r="K101" s="373"/>
      <c r="L101" s="373"/>
      <c r="M101" s="373"/>
      <c r="N101" s="373"/>
    </row>
    <row r="102" spans="2:14">
      <c r="B102" s="373" t="s">
        <v>173</v>
      </c>
      <c r="C102" s="373"/>
      <c r="D102" s="373" t="s">
        <v>7702</v>
      </c>
      <c r="E102" s="373" t="s">
        <v>1809</v>
      </c>
      <c r="F102" s="373"/>
      <c r="G102" s="373"/>
      <c r="H102" s="373"/>
      <c r="I102" s="373"/>
      <c r="J102" s="373"/>
      <c r="K102" s="373"/>
      <c r="L102" s="373"/>
      <c r="M102" s="373"/>
      <c r="N102" s="373"/>
    </row>
    <row r="103" spans="2:14">
      <c r="B103" s="373" t="s">
        <v>99</v>
      </c>
      <c r="C103" s="373"/>
      <c r="D103" s="373" t="s">
        <v>7702</v>
      </c>
      <c r="E103" s="373" t="s">
        <v>2018</v>
      </c>
      <c r="F103" s="373"/>
      <c r="G103" s="373"/>
      <c r="H103" s="373"/>
      <c r="I103" s="373"/>
      <c r="J103" s="373"/>
      <c r="K103" s="373"/>
      <c r="L103" s="373"/>
      <c r="M103" s="373"/>
      <c r="N103" s="373"/>
    </row>
    <row r="104" spans="2:14">
      <c r="B104" s="373" t="s">
        <v>2021</v>
      </c>
      <c r="C104" s="373"/>
      <c r="D104" s="373" t="s">
        <v>7702</v>
      </c>
      <c r="E104" s="373" t="s">
        <v>2020</v>
      </c>
      <c r="F104" s="373"/>
      <c r="G104" s="373"/>
      <c r="H104" s="373"/>
      <c r="I104" s="373"/>
      <c r="J104" s="373"/>
      <c r="K104" s="373"/>
      <c r="L104" s="373"/>
      <c r="M104" s="373"/>
      <c r="N104" s="373"/>
    </row>
    <row r="105" spans="2:14">
      <c r="B105" s="373" t="s">
        <v>1955</v>
      </c>
      <c r="C105" s="373"/>
      <c r="D105" s="373" t="s">
        <v>7702</v>
      </c>
      <c r="E105" s="373" t="s">
        <v>2023</v>
      </c>
      <c r="F105" s="373"/>
      <c r="G105" s="373"/>
      <c r="H105" s="373"/>
      <c r="I105" s="373"/>
      <c r="J105" s="373"/>
      <c r="K105" s="373"/>
      <c r="L105" s="373"/>
      <c r="M105" s="373"/>
      <c r="N105" s="373"/>
    </row>
    <row r="106" spans="2:14">
      <c r="B106" s="373" t="s">
        <v>141</v>
      </c>
      <c r="C106" s="373"/>
      <c r="D106" s="373" t="s">
        <v>7702</v>
      </c>
      <c r="E106" s="373" t="s">
        <v>1216</v>
      </c>
      <c r="F106" s="373"/>
      <c r="G106" s="373"/>
      <c r="H106" s="373"/>
      <c r="I106" s="373"/>
      <c r="J106" s="373"/>
      <c r="K106" s="373"/>
      <c r="L106" s="373"/>
      <c r="M106" s="373"/>
      <c r="N106" s="373"/>
    </row>
    <row r="107" spans="2:14">
      <c r="B107" s="373" t="s">
        <v>1609</v>
      </c>
      <c r="C107" s="373"/>
      <c r="D107" s="373" t="s">
        <v>7702</v>
      </c>
      <c r="E107" s="373" t="s">
        <v>1830</v>
      </c>
      <c r="F107" s="373"/>
      <c r="G107" s="373"/>
      <c r="H107" s="373"/>
      <c r="I107" s="373"/>
      <c r="J107" s="373"/>
      <c r="K107" s="373"/>
      <c r="L107" s="373"/>
      <c r="M107" s="373"/>
      <c r="N107" s="373"/>
    </row>
    <row r="108" spans="2:14">
      <c r="B108" s="373" t="s">
        <v>1719</v>
      </c>
      <c r="C108" s="373"/>
      <c r="D108" s="373" t="s">
        <v>7702</v>
      </c>
      <c r="E108" s="373" t="s">
        <v>2027</v>
      </c>
      <c r="F108" s="373"/>
      <c r="G108" s="373"/>
      <c r="H108" s="373"/>
      <c r="I108" s="373"/>
      <c r="J108" s="373"/>
      <c r="K108" s="373"/>
      <c r="L108" s="373"/>
      <c r="M108" s="373"/>
      <c r="N108" s="373"/>
    </row>
    <row r="109" spans="2:14">
      <c r="B109" s="373" t="s">
        <v>1608</v>
      </c>
      <c r="C109" s="373"/>
      <c r="D109" s="373" t="s">
        <v>7702</v>
      </c>
      <c r="E109" s="373" t="s">
        <v>1744</v>
      </c>
      <c r="F109" s="373"/>
      <c r="G109" s="373"/>
      <c r="H109" s="373"/>
      <c r="I109" s="373"/>
      <c r="J109" s="373"/>
      <c r="K109" s="373"/>
      <c r="L109" s="373"/>
      <c r="M109" s="373"/>
      <c r="N109" s="373"/>
    </row>
    <row r="110" spans="2:14">
      <c r="B110" s="373" t="s">
        <v>2035</v>
      </c>
      <c r="C110" s="373"/>
      <c r="D110" s="373" t="s">
        <v>7702</v>
      </c>
      <c r="E110" s="373" t="s">
        <v>2030</v>
      </c>
      <c r="F110" s="373"/>
      <c r="G110" s="373"/>
      <c r="H110" s="373"/>
      <c r="I110" s="373"/>
      <c r="J110" s="373"/>
      <c r="K110" s="373"/>
      <c r="L110" s="373"/>
      <c r="M110" s="373"/>
      <c r="N110" s="373"/>
    </row>
    <row r="111" spans="2:14">
      <c r="B111" s="373" t="s">
        <v>2038</v>
      </c>
      <c r="C111" s="373"/>
      <c r="D111" s="373" t="s">
        <v>7702</v>
      </c>
      <c r="E111" s="373" t="s">
        <v>1109</v>
      </c>
      <c r="F111" s="373"/>
      <c r="G111" s="373"/>
      <c r="H111" s="373"/>
      <c r="I111" s="373"/>
      <c r="J111" s="373"/>
      <c r="K111" s="373"/>
      <c r="L111" s="373"/>
      <c r="M111" s="373"/>
      <c r="N111" s="373"/>
    </row>
    <row r="112" spans="2:14">
      <c r="B112" s="373" t="s">
        <v>201</v>
      </c>
      <c r="C112" s="373"/>
      <c r="D112" s="373" t="s">
        <v>7702</v>
      </c>
      <c r="E112" s="373" t="s">
        <v>2044</v>
      </c>
      <c r="F112" s="373"/>
      <c r="G112" s="373"/>
      <c r="H112" s="373"/>
      <c r="I112" s="373"/>
      <c r="J112" s="373"/>
      <c r="K112" s="373"/>
      <c r="L112" s="373"/>
      <c r="M112" s="373"/>
      <c r="N112" s="373"/>
    </row>
    <row r="113" spans="2:14">
      <c r="B113" s="373" t="s">
        <v>2055</v>
      </c>
      <c r="C113" s="373"/>
      <c r="D113" s="373" t="s">
        <v>7702</v>
      </c>
      <c r="E113" s="373" t="s">
        <v>2052</v>
      </c>
      <c r="F113" s="373"/>
      <c r="G113" s="373"/>
      <c r="H113" s="373"/>
      <c r="I113" s="373"/>
      <c r="J113" s="373"/>
      <c r="K113" s="373"/>
      <c r="L113" s="373"/>
      <c r="M113" s="373"/>
      <c r="N113" s="373"/>
    </row>
    <row r="114" spans="2:14">
      <c r="B114" s="373" t="s">
        <v>2061</v>
      </c>
      <c r="C114" s="373"/>
      <c r="D114" s="373" t="s">
        <v>7702</v>
      </c>
      <c r="E114" s="373" t="s">
        <v>2056</v>
      </c>
      <c r="F114" s="373"/>
      <c r="G114" s="373"/>
      <c r="H114" s="373"/>
      <c r="I114" s="373"/>
      <c r="J114" s="373"/>
      <c r="K114" s="373"/>
      <c r="L114" s="373"/>
      <c r="M114" s="373"/>
      <c r="N114" s="373"/>
    </row>
    <row r="115" spans="2:14">
      <c r="B115" s="373" t="s">
        <v>2072</v>
      </c>
      <c r="C115" s="373"/>
      <c r="D115" s="373" t="s">
        <v>7702</v>
      </c>
      <c r="E115" s="373" t="s">
        <v>2064</v>
      </c>
      <c r="F115" s="373"/>
      <c r="G115" s="373"/>
      <c r="H115" s="373"/>
      <c r="I115" s="373"/>
      <c r="J115" s="373"/>
      <c r="K115" s="373"/>
      <c r="L115" s="373"/>
      <c r="M115" s="373"/>
      <c r="N115" s="373"/>
    </row>
    <row r="116" spans="2:14">
      <c r="B116" s="373" t="s">
        <v>697</v>
      </c>
      <c r="C116" s="373"/>
      <c r="D116" s="373" t="s">
        <v>7702</v>
      </c>
      <c r="E116" s="373" t="s">
        <v>694</v>
      </c>
      <c r="F116" s="373"/>
      <c r="G116" s="373"/>
      <c r="H116" s="373"/>
      <c r="I116" s="373"/>
      <c r="J116" s="373"/>
      <c r="K116" s="373"/>
      <c r="L116" s="373"/>
      <c r="M116" s="373"/>
      <c r="N116" s="373"/>
    </row>
    <row r="117" spans="2:14">
      <c r="B117" s="373" t="s">
        <v>236</v>
      </c>
      <c r="C117" s="373"/>
      <c r="D117" s="373" t="s">
        <v>7702</v>
      </c>
      <c r="E117" s="373" t="s">
        <v>1329</v>
      </c>
      <c r="F117" s="373"/>
      <c r="G117" s="373"/>
      <c r="H117" s="373"/>
      <c r="I117" s="373"/>
      <c r="J117" s="373"/>
      <c r="K117" s="373"/>
      <c r="L117" s="373"/>
      <c r="M117" s="373"/>
      <c r="N117" s="373"/>
    </row>
    <row r="118" spans="2:14">
      <c r="B118" s="373" t="s">
        <v>2078</v>
      </c>
      <c r="C118" s="373"/>
      <c r="D118" s="373" t="s">
        <v>7702</v>
      </c>
      <c r="E118" s="373" t="s">
        <v>2075</v>
      </c>
      <c r="F118" s="373"/>
      <c r="G118" s="373"/>
      <c r="H118" s="373"/>
      <c r="I118" s="373"/>
      <c r="J118" s="373"/>
      <c r="K118" s="373"/>
      <c r="L118" s="373"/>
      <c r="M118" s="373"/>
      <c r="N118" s="373"/>
    </row>
    <row r="119" spans="2:14">
      <c r="B119" s="373" t="s">
        <v>384</v>
      </c>
      <c r="C119" s="373"/>
      <c r="D119" s="373" t="s">
        <v>7702</v>
      </c>
      <c r="E119" s="373" t="s">
        <v>1737</v>
      </c>
      <c r="F119" s="373"/>
      <c r="G119" s="373"/>
      <c r="H119" s="373"/>
      <c r="I119" s="373"/>
      <c r="J119" s="373"/>
      <c r="K119" s="373"/>
      <c r="L119" s="373"/>
      <c r="M119" s="373"/>
      <c r="N119" s="373"/>
    </row>
    <row r="120" spans="2:14">
      <c r="B120" s="373" t="s">
        <v>2086</v>
      </c>
      <c r="C120" s="373"/>
      <c r="D120" s="373" t="s">
        <v>7702</v>
      </c>
      <c r="E120" s="373" t="s">
        <v>2085</v>
      </c>
      <c r="F120" s="373"/>
      <c r="G120" s="373"/>
      <c r="H120" s="373"/>
      <c r="I120" s="373"/>
      <c r="J120" s="373"/>
      <c r="K120" s="373"/>
      <c r="L120" s="373"/>
      <c r="M120" s="373"/>
      <c r="N120" s="373"/>
    </row>
    <row r="121" spans="2:14">
      <c r="B121" s="373" t="s">
        <v>1915</v>
      </c>
      <c r="C121" s="373"/>
      <c r="D121" s="373" t="s">
        <v>7702</v>
      </c>
      <c r="E121" s="373" t="s">
        <v>33</v>
      </c>
      <c r="F121" s="373"/>
      <c r="G121" s="373"/>
      <c r="H121" s="373"/>
      <c r="I121" s="373"/>
      <c r="J121" s="373"/>
      <c r="K121" s="373"/>
      <c r="L121" s="373"/>
      <c r="M121" s="373"/>
      <c r="N121" s="373"/>
    </row>
    <row r="122" spans="2:14">
      <c r="B122" s="373" t="s">
        <v>2088</v>
      </c>
      <c r="C122" s="373"/>
      <c r="D122" s="373" t="s">
        <v>7702</v>
      </c>
      <c r="E122" s="373" t="s">
        <v>1939</v>
      </c>
      <c r="F122" s="373"/>
      <c r="G122" s="373"/>
      <c r="H122" s="373"/>
      <c r="I122" s="373"/>
      <c r="J122" s="373"/>
      <c r="K122" s="373"/>
      <c r="L122" s="373"/>
      <c r="M122" s="373"/>
      <c r="N122" s="373"/>
    </row>
    <row r="123" spans="2:14">
      <c r="B123" s="373" t="s">
        <v>1392</v>
      </c>
      <c r="C123" s="373"/>
      <c r="D123" s="373" t="s">
        <v>7702</v>
      </c>
      <c r="E123" s="373" t="s">
        <v>2090</v>
      </c>
      <c r="F123" s="373"/>
      <c r="G123" s="373"/>
      <c r="H123" s="373"/>
      <c r="I123" s="373"/>
      <c r="J123" s="373"/>
      <c r="K123" s="373"/>
      <c r="L123" s="373"/>
      <c r="M123" s="373"/>
      <c r="N123" s="373"/>
    </row>
    <row r="124" spans="2:14">
      <c r="B124" s="373" t="s">
        <v>2026</v>
      </c>
      <c r="C124" s="373"/>
      <c r="D124" s="373" t="s">
        <v>7702</v>
      </c>
      <c r="E124" s="373" t="s">
        <v>2091</v>
      </c>
      <c r="F124" s="373"/>
      <c r="G124" s="373"/>
      <c r="H124" s="373"/>
      <c r="I124" s="373"/>
      <c r="J124" s="373"/>
      <c r="K124" s="373"/>
      <c r="L124" s="373"/>
      <c r="M124" s="373"/>
      <c r="N124" s="373"/>
    </row>
    <row r="125" spans="2:14">
      <c r="B125" s="373" t="s">
        <v>2095</v>
      </c>
      <c r="C125" s="373"/>
      <c r="D125" s="373" t="s">
        <v>7702</v>
      </c>
      <c r="E125" s="373" t="s">
        <v>2094</v>
      </c>
      <c r="F125" s="373"/>
      <c r="G125" s="373"/>
      <c r="H125" s="373"/>
      <c r="I125" s="373"/>
      <c r="J125" s="373"/>
      <c r="K125" s="373"/>
      <c r="L125" s="373"/>
      <c r="M125" s="373"/>
      <c r="N125" s="373"/>
    </row>
    <row r="126" spans="2:14">
      <c r="B126" s="373" t="s">
        <v>2097</v>
      </c>
      <c r="C126" s="373"/>
      <c r="D126" s="373" t="s">
        <v>7702</v>
      </c>
      <c r="E126" s="373" t="s">
        <v>247</v>
      </c>
      <c r="F126" s="373"/>
      <c r="G126" s="373"/>
      <c r="H126" s="373"/>
      <c r="I126" s="373"/>
      <c r="J126" s="373"/>
      <c r="K126" s="373"/>
      <c r="L126" s="373"/>
      <c r="M126" s="373"/>
      <c r="N126" s="373"/>
    </row>
    <row r="127" spans="2:14">
      <c r="B127" s="373" t="s">
        <v>1235</v>
      </c>
      <c r="C127" s="373"/>
      <c r="D127" s="373" t="s">
        <v>7702</v>
      </c>
      <c r="E127" s="373" t="s">
        <v>2104</v>
      </c>
      <c r="F127" s="373"/>
      <c r="G127" s="373"/>
      <c r="H127" s="373"/>
      <c r="I127" s="373"/>
      <c r="J127" s="373"/>
      <c r="K127" s="373"/>
      <c r="L127" s="373"/>
      <c r="M127" s="373"/>
      <c r="N127" s="373"/>
    </row>
    <row r="128" spans="2:14">
      <c r="B128" s="373" t="s">
        <v>2110</v>
      </c>
      <c r="C128" s="373"/>
      <c r="D128" s="373" t="s">
        <v>7702</v>
      </c>
      <c r="E128" s="373" t="s">
        <v>2105</v>
      </c>
      <c r="F128" s="373"/>
      <c r="G128" s="373"/>
      <c r="H128" s="373"/>
      <c r="I128" s="373"/>
      <c r="J128" s="373"/>
      <c r="K128" s="373"/>
      <c r="L128" s="373"/>
      <c r="M128" s="373"/>
      <c r="N128" s="373"/>
    </row>
    <row r="129" spans="2:14">
      <c r="B129" s="373" t="s">
        <v>1982</v>
      </c>
      <c r="C129" s="373"/>
      <c r="D129" s="373" t="s">
        <v>7702</v>
      </c>
      <c r="E129" s="373" t="s">
        <v>2058</v>
      </c>
      <c r="F129" s="373"/>
      <c r="G129" s="373"/>
      <c r="H129" s="373"/>
      <c r="I129" s="373"/>
      <c r="J129" s="373"/>
      <c r="K129" s="373"/>
      <c r="L129" s="373"/>
      <c r="M129" s="373"/>
      <c r="N129" s="373"/>
    </row>
    <row r="130" spans="2:14">
      <c r="B130" s="373" t="s">
        <v>2111</v>
      </c>
      <c r="C130" s="373"/>
      <c r="D130" s="373" t="s">
        <v>7702</v>
      </c>
      <c r="E130" s="373" t="s">
        <v>779</v>
      </c>
      <c r="F130" s="373"/>
      <c r="G130" s="373"/>
      <c r="H130" s="373"/>
      <c r="I130" s="373"/>
      <c r="J130" s="373"/>
      <c r="K130" s="373"/>
      <c r="L130" s="373"/>
      <c r="M130" s="373"/>
      <c r="N130" s="373"/>
    </row>
    <row r="131" spans="2:14">
      <c r="B131" s="373" t="s">
        <v>278</v>
      </c>
      <c r="C131" s="373"/>
      <c r="D131" s="373" t="s">
        <v>7702</v>
      </c>
      <c r="E131" s="373" t="s">
        <v>2117</v>
      </c>
      <c r="F131" s="373"/>
      <c r="G131" s="373"/>
      <c r="H131" s="373"/>
      <c r="I131" s="373"/>
      <c r="J131" s="373"/>
      <c r="K131" s="373"/>
      <c r="L131" s="373"/>
      <c r="M131" s="373"/>
      <c r="N131" s="373"/>
    </row>
  </sheetData>
  <phoneticPr fontId="22"/>
  <pageMargins left="0.7" right="0.7" top="0.75" bottom="0.75" header="0.3" footer="0.3"/>
  <pageSetup paperSize="9"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55"/>
  <dimension ref="B1:O204"/>
  <sheetViews>
    <sheetView showGridLines="0" workbookViewId="0">
      <pane ySplit="4" topLeftCell="A5" activePane="bottomLeft" state="frozen"/>
      <selection pane="bottomLeft"/>
    </sheetView>
  </sheetViews>
  <sheetFormatPr defaultColWidth="3.54296875" defaultRowHeight="15"/>
  <cols>
    <col min="1" max="1" width="3.54296875" style="368"/>
    <col min="2" max="3" width="3.54296875" style="368" hidden="1" customWidth="1"/>
    <col min="4" max="4" width="3.36328125" style="368" bestFit="1" customWidth="1"/>
    <col min="5" max="5" width="8" style="368" bestFit="1" customWidth="1"/>
    <col min="6" max="6" width="3.54296875" style="384"/>
    <col min="7" max="16384" width="3.54296875" style="368"/>
  </cols>
  <sheetData>
    <row r="1" spans="2:15">
      <c r="E1" s="369" t="s">
        <v>4152</v>
      </c>
    </row>
    <row r="2" spans="2:15">
      <c r="E2" s="370" t="s">
        <v>5220</v>
      </c>
    </row>
    <row r="3" spans="2:15">
      <c r="O3" s="390"/>
    </row>
    <row r="4" spans="2:15" ht="166.2">
      <c r="B4" s="375"/>
      <c r="C4" s="375"/>
      <c r="D4" s="375" t="s">
        <v>1087</v>
      </c>
      <c r="E4" s="375" t="s">
        <v>2293</v>
      </c>
      <c r="F4" s="375" t="s">
        <v>5045</v>
      </c>
      <c r="G4" s="375" t="s">
        <v>888</v>
      </c>
      <c r="H4" s="375" t="s">
        <v>5046</v>
      </c>
      <c r="I4" s="375" t="s">
        <v>3752</v>
      </c>
      <c r="J4" s="375" t="s">
        <v>5047</v>
      </c>
      <c r="K4" s="375" t="s">
        <v>2988</v>
      </c>
      <c r="L4" s="375" t="s">
        <v>5048</v>
      </c>
      <c r="M4" s="375" t="s">
        <v>3865</v>
      </c>
      <c r="N4" s="375" t="s">
        <v>844</v>
      </c>
      <c r="O4" s="377" t="s">
        <v>5050</v>
      </c>
    </row>
    <row r="5" spans="2:15">
      <c r="B5" s="356"/>
      <c r="C5" s="356" t="s">
        <v>7702</v>
      </c>
      <c r="D5" s="356"/>
      <c r="E5" s="356"/>
      <c r="F5" s="363" t="s">
        <v>703</v>
      </c>
      <c r="G5" s="356"/>
      <c r="H5" s="356"/>
      <c r="I5" s="356"/>
      <c r="J5" s="356"/>
      <c r="K5" s="356"/>
      <c r="L5" s="356"/>
      <c r="M5" s="356"/>
      <c r="N5" s="356"/>
      <c r="O5" s="356"/>
    </row>
    <row r="6" spans="2:15">
      <c r="B6" s="356"/>
      <c r="C6" s="356" t="s">
        <v>7702</v>
      </c>
      <c r="D6" s="356"/>
      <c r="E6" s="356"/>
      <c r="F6" s="363" t="s">
        <v>628</v>
      </c>
      <c r="G6" s="356"/>
      <c r="H6" s="356"/>
      <c r="I6" s="356"/>
      <c r="J6" s="356"/>
      <c r="K6" s="356"/>
      <c r="L6" s="356"/>
      <c r="M6" s="356"/>
      <c r="N6" s="356"/>
      <c r="O6" s="356"/>
    </row>
    <row r="7" spans="2:15">
      <c r="B7" s="356"/>
      <c r="C7" s="356" t="s">
        <v>7702</v>
      </c>
      <c r="D7" s="356"/>
      <c r="E7" s="356"/>
      <c r="F7" s="363" t="s">
        <v>868</v>
      </c>
      <c r="G7" s="356"/>
      <c r="H7" s="356"/>
      <c r="I7" s="356"/>
      <c r="J7" s="356"/>
      <c r="K7" s="356"/>
      <c r="L7" s="356"/>
      <c r="M7" s="356"/>
      <c r="N7" s="356"/>
      <c r="O7" s="356"/>
    </row>
    <row r="8" spans="2:15">
      <c r="B8" s="356"/>
      <c r="C8" s="356" t="s">
        <v>7702</v>
      </c>
      <c r="D8" s="356"/>
      <c r="E8" s="356"/>
      <c r="F8" s="363" t="s">
        <v>6469</v>
      </c>
      <c r="G8" s="356"/>
      <c r="H8" s="356"/>
      <c r="I8" s="356"/>
      <c r="J8" s="356"/>
      <c r="K8" s="356"/>
      <c r="L8" s="356"/>
      <c r="M8" s="356"/>
      <c r="N8" s="356"/>
      <c r="O8" s="356"/>
    </row>
    <row r="9" spans="2:15">
      <c r="B9" s="356"/>
      <c r="C9" s="356" t="s">
        <v>7702</v>
      </c>
      <c r="D9" s="356"/>
      <c r="E9" s="356"/>
      <c r="F9" s="363" t="s">
        <v>7</v>
      </c>
      <c r="G9" s="356"/>
      <c r="H9" s="356"/>
      <c r="I9" s="356"/>
      <c r="J9" s="356"/>
      <c r="K9" s="356"/>
      <c r="L9" s="356"/>
      <c r="M9" s="356"/>
      <c r="N9" s="356"/>
      <c r="O9" s="356"/>
    </row>
    <row r="10" spans="2:15">
      <c r="B10" s="356"/>
      <c r="C10" s="356" t="s">
        <v>7702</v>
      </c>
      <c r="D10" s="356"/>
      <c r="E10" s="356"/>
      <c r="F10" s="363" t="s">
        <v>453</v>
      </c>
      <c r="G10" s="356"/>
      <c r="H10" s="356"/>
      <c r="I10" s="356"/>
      <c r="J10" s="356"/>
      <c r="K10" s="356"/>
      <c r="L10" s="356"/>
      <c r="M10" s="356"/>
      <c r="N10" s="356"/>
      <c r="O10" s="356"/>
    </row>
    <row r="11" spans="2:15">
      <c r="B11" s="356"/>
      <c r="C11" s="356" t="s">
        <v>7702</v>
      </c>
      <c r="D11" s="356"/>
      <c r="E11" s="356"/>
      <c r="F11" s="363" t="s">
        <v>7008</v>
      </c>
      <c r="G11" s="356"/>
      <c r="H11" s="356"/>
      <c r="I11" s="356"/>
      <c r="J11" s="356"/>
      <c r="K11" s="356"/>
      <c r="L11" s="356"/>
      <c r="M11" s="356"/>
      <c r="N11" s="356"/>
      <c r="O11" s="356"/>
    </row>
    <row r="12" spans="2:15">
      <c r="B12" s="356"/>
      <c r="C12" s="356" t="s">
        <v>7702</v>
      </c>
      <c r="D12" s="356"/>
      <c r="E12" s="356"/>
      <c r="F12" s="363" t="s">
        <v>6970</v>
      </c>
      <c r="G12" s="356"/>
      <c r="H12" s="356"/>
      <c r="I12" s="356"/>
      <c r="J12" s="356"/>
      <c r="K12" s="356"/>
      <c r="L12" s="356"/>
      <c r="M12" s="356"/>
      <c r="N12" s="356"/>
      <c r="O12" s="356"/>
    </row>
    <row r="13" spans="2:15">
      <c r="B13" s="356"/>
      <c r="C13" s="356" t="s">
        <v>7702</v>
      </c>
      <c r="D13" s="356"/>
      <c r="E13" s="356"/>
      <c r="F13" s="363" t="s">
        <v>7009</v>
      </c>
      <c r="G13" s="356"/>
      <c r="H13" s="356"/>
      <c r="I13" s="356"/>
      <c r="J13" s="356"/>
      <c r="K13" s="356"/>
      <c r="L13" s="356"/>
      <c r="M13" s="356"/>
      <c r="N13" s="356"/>
      <c r="O13" s="356"/>
    </row>
    <row r="14" spans="2:15">
      <c r="B14" s="356"/>
      <c r="C14" s="356" t="s">
        <v>7702</v>
      </c>
      <c r="D14" s="356"/>
      <c r="E14" s="356"/>
      <c r="F14" s="363" t="s">
        <v>3724</v>
      </c>
      <c r="G14" s="356"/>
      <c r="H14" s="356"/>
      <c r="I14" s="356"/>
      <c r="J14" s="356"/>
      <c r="K14" s="356"/>
      <c r="L14" s="356"/>
      <c r="M14" s="356"/>
      <c r="N14" s="356"/>
      <c r="O14" s="356"/>
    </row>
    <row r="15" spans="2:15">
      <c r="B15" s="356"/>
      <c r="C15" s="356" t="s">
        <v>7702</v>
      </c>
      <c r="D15" s="356"/>
      <c r="E15" s="356"/>
      <c r="F15" s="363" t="s">
        <v>6193</v>
      </c>
      <c r="G15" s="356"/>
      <c r="H15" s="356"/>
      <c r="I15" s="356"/>
      <c r="J15" s="356"/>
      <c r="K15" s="356"/>
      <c r="L15" s="356"/>
      <c r="M15" s="356"/>
      <c r="N15" s="356"/>
      <c r="O15" s="356"/>
    </row>
    <row r="16" spans="2:15">
      <c r="B16" s="356"/>
      <c r="C16" s="356" t="s">
        <v>7702</v>
      </c>
      <c r="D16" s="356"/>
      <c r="E16" s="356"/>
      <c r="F16" s="363" t="s">
        <v>3660</v>
      </c>
      <c r="G16" s="356"/>
      <c r="H16" s="356"/>
      <c r="I16" s="356"/>
      <c r="J16" s="356"/>
      <c r="K16" s="356"/>
      <c r="L16" s="356"/>
      <c r="M16" s="356"/>
      <c r="N16" s="356"/>
      <c r="O16" s="356"/>
    </row>
    <row r="17" spans="2:15">
      <c r="B17" s="356"/>
      <c r="C17" s="356" t="s">
        <v>7702</v>
      </c>
      <c r="D17" s="356"/>
      <c r="E17" s="356"/>
      <c r="F17" s="363" t="s">
        <v>1657</v>
      </c>
      <c r="G17" s="356"/>
      <c r="H17" s="356"/>
      <c r="I17" s="356"/>
      <c r="J17" s="356"/>
      <c r="K17" s="356"/>
      <c r="L17" s="356"/>
      <c r="M17" s="356"/>
      <c r="N17" s="356"/>
      <c r="O17" s="356"/>
    </row>
    <row r="18" spans="2:15">
      <c r="B18" s="356"/>
      <c r="C18" s="356" t="s">
        <v>7702</v>
      </c>
      <c r="D18" s="356"/>
      <c r="E18" s="356"/>
      <c r="F18" s="363" t="s">
        <v>6222</v>
      </c>
      <c r="G18" s="356"/>
      <c r="H18" s="356"/>
      <c r="I18" s="356"/>
      <c r="J18" s="356"/>
      <c r="K18" s="356"/>
      <c r="L18" s="356"/>
      <c r="M18" s="356"/>
      <c r="N18" s="356"/>
      <c r="O18" s="356"/>
    </row>
    <row r="19" spans="2:15">
      <c r="B19" s="356"/>
      <c r="C19" s="356" t="s">
        <v>7702</v>
      </c>
      <c r="D19" s="356"/>
      <c r="E19" s="356"/>
      <c r="F19" s="363" t="s">
        <v>1944</v>
      </c>
      <c r="G19" s="356"/>
      <c r="H19" s="356"/>
      <c r="I19" s="356"/>
      <c r="J19" s="356"/>
      <c r="K19" s="356"/>
      <c r="L19" s="356"/>
      <c r="M19" s="356"/>
      <c r="N19" s="356"/>
      <c r="O19" s="356"/>
    </row>
    <row r="20" spans="2:15">
      <c r="B20" s="356"/>
      <c r="C20" s="356" t="s">
        <v>7702</v>
      </c>
      <c r="D20" s="356"/>
      <c r="E20" s="356"/>
      <c r="F20" s="363" t="s">
        <v>6264</v>
      </c>
      <c r="G20" s="356"/>
      <c r="H20" s="356"/>
      <c r="I20" s="356"/>
      <c r="J20" s="356"/>
      <c r="K20" s="356"/>
      <c r="L20" s="356"/>
      <c r="M20" s="356"/>
      <c r="N20" s="356"/>
      <c r="O20" s="356"/>
    </row>
    <row r="21" spans="2:15">
      <c r="B21" s="356"/>
      <c r="C21" s="356" t="s">
        <v>7702</v>
      </c>
      <c r="D21" s="356"/>
      <c r="E21" s="356"/>
      <c r="F21" s="363" t="s">
        <v>6293</v>
      </c>
      <c r="G21" s="356"/>
      <c r="H21" s="356"/>
      <c r="I21" s="356"/>
      <c r="J21" s="356"/>
      <c r="K21" s="356"/>
      <c r="L21" s="356"/>
      <c r="M21" s="356"/>
      <c r="N21" s="356"/>
      <c r="O21" s="356"/>
    </row>
    <row r="22" spans="2:15">
      <c r="B22" s="356"/>
      <c r="C22" s="356" t="s">
        <v>7702</v>
      </c>
      <c r="D22" s="356"/>
      <c r="E22" s="356"/>
      <c r="F22" s="363" t="s">
        <v>6316</v>
      </c>
      <c r="G22" s="356"/>
      <c r="H22" s="356"/>
      <c r="I22" s="356"/>
      <c r="J22" s="356"/>
      <c r="K22" s="356"/>
      <c r="L22" s="356"/>
      <c r="M22" s="356"/>
      <c r="N22" s="356"/>
      <c r="O22" s="356"/>
    </row>
    <row r="23" spans="2:15">
      <c r="B23" s="356"/>
      <c r="C23" s="356" t="s">
        <v>7702</v>
      </c>
      <c r="D23" s="356"/>
      <c r="E23" s="356"/>
      <c r="F23" s="363" t="s">
        <v>6335</v>
      </c>
      <c r="G23" s="356"/>
      <c r="H23" s="356"/>
      <c r="I23" s="356"/>
      <c r="J23" s="356"/>
      <c r="K23" s="356"/>
      <c r="L23" s="356"/>
      <c r="M23" s="356"/>
      <c r="N23" s="356"/>
      <c r="O23" s="356"/>
    </row>
    <row r="24" spans="2:15">
      <c r="B24" s="356"/>
      <c r="C24" s="356" t="s">
        <v>7702</v>
      </c>
      <c r="D24" s="356"/>
      <c r="E24" s="356"/>
      <c r="F24" s="363" t="s">
        <v>1731</v>
      </c>
      <c r="G24" s="356"/>
      <c r="H24" s="356"/>
      <c r="I24" s="356"/>
      <c r="J24" s="356"/>
      <c r="K24" s="356"/>
      <c r="L24" s="356"/>
      <c r="M24" s="356"/>
      <c r="N24" s="356"/>
      <c r="O24" s="356"/>
    </row>
    <row r="25" spans="2:15">
      <c r="B25" s="356"/>
      <c r="C25" s="356" t="s">
        <v>7702</v>
      </c>
      <c r="D25" s="356"/>
      <c r="E25" s="356"/>
      <c r="F25" s="363" t="s">
        <v>2387</v>
      </c>
      <c r="G25" s="356"/>
      <c r="H25" s="356"/>
      <c r="I25" s="356"/>
      <c r="J25" s="356"/>
      <c r="K25" s="356"/>
      <c r="L25" s="356"/>
      <c r="M25" s="356"/>
      <c r="N25" s="356"/>
      <c r="O25" s="356"/>
    </row>
    <row r="26" spans="2:15">
      <c r="B26" s="356"/>
      <c r="C26" s="356" t="s">
        <v>7702</v>
      </c>
      <c r="D26" s="356"/>
      <c r="E26" s="356"/>
      <c r="F26" s="363" t="s">
        <v>6353</v>
      </c>
      <c r="G26" s="356"/>
      <c r="H26" s="356"/>
      <c r="I26" s="356"/>
      <c r="J26" s="356"/>
      <c r="K26" s="356"/>
      <c r="L26" s="356"/>
      <c r="M26" s="356"/>
      <c r="N26" s="356"/>
      <c r="O26" s="356"/>
    </row>
    <row r="27" spans="2:15">
      <c r="B27" s="356"/>
      <c r="C27" s="356" t="s">
        <v>7702</v>
      </c>
      <c r="D27" s="356"/>
      <c r="E27" s="356"/>
      <c r="F27" s="363" t="s">
        <v>6361</v>
      </c>
      <c r="G27" s="356"/>
      <c r="H27" s="356"/>
      <c r="I27" s="356"/>
      <c r="J27" s="356"/>
      <c r="K27" s="356"/>
      <c r="L27" s="356"/>
      <c r="M27" s="356"/>
      <c r="N27" s="356"/>
      <c r="O27" s="356"/>
    </row>
    <row r="28" spans="2:15">
      <c r="B28" s="356"/>
      <c r="C28" s="356" t="s">
        <v>7702</v>
      </c>
      <c r="D28" s="356"/>
      <c r="E28" s="356"/>
      <c r="F28" s="363" t="s">
        <v>5664</v>
      </c>
      <c r="G28" s="356"/>
      <c r="H28" s="356"/>
      <c r="I28" s="356"/>
      <c r="J28" s="356"/>
      <c r="K28" s="356"/>
      <c r="L28" s="356"/>
      <c r="M28" s="356"/>
      <c r="N28" s="356"/>
      <c r="O28" s="356"/>
    </row>
    <row r="29" spans="2:15">
      <c r="B29" s="356"/>
      <c r="C29" s="356" t="s">
        <v>7702</v>
      </c>
      <c r="D29" s="356"/>
      <c r="E29" s="356"/>
      <c r="F29" s="363" t="s">
        <v>5010</v>
      </c>
      <c r="G29" s="356"/>
      <c r="H29" s="356"/>
      <c r="I29" s="356"/>
      <c r="J29" s="356"/>
      <c r="K29" s="356"/>
      <c r="L29" s="356"/>
      <c r="M29" s="356"/>
      <c r="N29" s="356"/>
      <c r="O29" s="356"/>
    </row>
    <row r="30" spans="2:15">
      <c r="B30" s="356"/>
      <c r="C30" s="356" t="s">
        <v>7702</v>
      </c>
      <c r="D30" s="356"/>
      <c r="E30" s="356"/>
      <c r="F30" s="363" t="s">
        <v>6447</v>
      </c>
      <c r="G30" s="356"/>
      <c r="H30" s="356"/>
      <c r="I30" s="356"/>
      <c r="J30" s="356"/>
      <c r="K30" s="356"/>
      <c r="L30" s="356"/>
      <c r="M30" s="356"/>
      <c r="N30" s="356"/>
      <c r="O30" s="356"/>
    </row>
    <row r="31" spans="2:15">
      <c r="B31" s="356"/>
      <c r="C31" s="356" t="s">
        <v>7702</v>
      </c>
      <c r="D31" s="356"/>
      <c r="E31" s="356"/>
      <c r="F31" s="363" t="s">
        <v>7010</v>
      </c>
      <c r="G31" s="356"/>
      <c r="H31" s="356"/>
      <c r="I31" s="356"/>
      <c r="J31" s="356"/>
      <c r="K31" s="356"/>
      <c r="L31" s="356"/>
      <c r="M31" s="356"/>
      <c r="N31" s="356"/>
      <c r="O31" s="356"/>
    </row>
    <row r="32" spans="2:15">
      <c r="B32" s="356"/>
      <c r="C32" s="356" t="s">
        <v>7702</v>
      </c>
      <c r="D32" s="356"/>
      <c r="E32" s="356"/>
      <c r="F32" s="363" t="s">
        <v>6554</v>
      </c>
      <c r="G32" s="356"/>
      <c r="H32" s="356"/>
      <c r="I32" s="356"/>
      <c r="J32" s="356"/>
      <c r="K32" s="356"/>
      <c r="L32" s="356"/>
      <c r="M32" s="356"/>
      <c r="N32" s="356"/>
      <c r="O32" s="356"/>
    </row>
    <row r="33" spans="2:15">
      <c r="B33" s="356"/>
      <c r="C33" s="356" t="s">
        <v>7702</v>
      </c>
      <c r="D33" s="356"/>
      <c r="E33" s="356"/>
      <c r="F33" s="363" t="s">
        <v>2913</v>
      </c>
      <c r="G33" s="356"/>
      <c r="H33" s="356"/>
      <c r="I33" s="356"/>
      <c r="J33" s="356"/>
      <c r="K33" s="356"/>
      <c r="L33" s="356"/>
      <c r="M33" s="356"/>
      <c r="N33" s="356"/>
      <c r="O33" s="356"/>
    </row>
    <row r="34" spans="2:15">
      <c r="B34" s="356"/>
      <c r="C34" s="356" t="s">
        <v>7702</v>
      </c>
      <c r="D34" s="356"/>
      <c r="E34" s="356"/>
      <c r="F34" s="363" t="s">
        <v>7012</v>
      </c>
      <c r="G34" s="356"/>
      <c r="H34" s="356"/>
      <c r="I34" s="356"/>
      <c r="J34" s="356"/>
      <c r="K34" s="356"/>
      <c r="L34" s="356"/>
      <c r="M34" s="356"/>
      <c r="N34" s="356"/>
      <c r="O34" s="356"/>
    </row>
    <row r="35" spans="2:15">
      <c r="B35" s="356"/>
      <c r="C35" s="356" t="s">
        <v>7702</v>
      </c>
      <c r="D35" s="356"/>
      <c r="E35" s="356"/>
      <c r="F35" s="363" t="s">
        <v>7013</v>
      </c>
      <c r="G35" s="356"/>
      <c r="H35" s="356"/>
      <c r="I35" s="356"/>
      <c r="J35" s="356"/>
      <c r="K35" s="356"/>
      <c r="L35" s="356"/>
      <c r="M35" s="356"/>
      <c r="N35" s="356"/>
      <c r="O35" s="356"/>
    </row>
    <row r="36" spans="2:15">
      <c r="B36" s="356"/>
      <c r="C36" s="356" t="s">
        <v>7702</v>
      </c>
      <c r="D36" s="356"/>
      <c r="E36" s="356"/>
      <c r="F36" s="363" t="s">
        <v>2856</v>
      </c>
      <c r="G36" s="356"/>
      <c r="H36" s="356"/>
      <c r="I36" s="356"/>
      <c r="J36" s="356"/>
      <c r="K36" s="356"/>
      <c r="L36" s="356"/>
      <c r="M36" s="356"/>
      <c r="N36" s="356"/>
      <c r="O36" s="356"/>
    </row>
    <row r="37" spans="2:15">
      <c r="B37" s="356"/>
      <c r="C37" s="356" t="s">
        <v>7702</v>
      </c>
      <c r="D37" s="356"/>
      <c r="E37" s="356"/>
      <c r="F37" s="363" t="s">
        <v>417</v>
      </c>
      <c r="G37" s="356"/>
      <c r="H37" s="356"/>
      <c r="I37" s="356"/>
      <c r="J37" s="356"/>
      <c r="K37" s="356"/>
      <c r="L37" s="356"/>
      <c r="M37" s="356"/>
      <c r="N37" s="356"/>
      <c r="O37" s="356"/>
    </row>
    <row r="38" spans="2:15">
      <c r="B38" s="356"/>
      <c r="C38" s="356" t="s">
        <v>7702</v>
      </c>
      <c r="D38" s="356"/>
      <c r="E38" s="356"/>
      <c r="F38" s="363" t="s">
        <v>3786</v>
      </c>
      <c r="G38" s="356"/>
      <c r="H38" s="356"/>
      <c r="I38" s="356"/>
      <c r="J38" s="356"/>
      <c r="K38" s="356"/>
      <c r="L38" s="356"/>
      <c r="M38" s="356"/>
      <c r="N38" s="356"/>
      <c r="O38" s="356"/>
    </row>
    <row r="39" spans="2:15">
      <c r="B39" s="356"/>
      <c r="C39" s="356" t="s">
        <v>7702</v>
      </c>
      <c r="D39" s="356"/>
      <c r="E39" s="356"/>
      <c r="F39" s="363" t="s">
        <v>6620</v>
      </c>
      <c r="G39" s="356"/>
      <c r="H39" s="356"/>
      <c r="I39" s="356"/>
      <c r="J39" s="356"/>
      <c r="K39" s="356"/>
      <c r="L39" s="356"/>
      <c r="M39" s="356"/>
      <c r="N39" s="356"/>
      <c r="O39" s="356"/>
    </row>
    <row r="40" spans="2:15">
      <c r="B40" s="356"/>
      <c r="C40" s="356" t="s">
        <v>7702</v>
      </c>
      <c r="D40" s="356"/>
      <c r="E40" s="356"/>
      <c r="F40" s="363" t="s">
        <v>7014</v>
      </c>
      <c r="G40" s="356"/>
      <c r="H40" s="356"/>
      <c r="I40" s="356"/>
      <c r="J40" s="356"/>
      <c r="K40" s="356"/>
      <c r="L40" s="356"/>
      <c r="M40" s="356"/>
      <c r="N40" s="356"/>
      <c r="O40" s="356"/>
    </row>
    <row r="41" spans="2:15">
      <c r="B41" s="356"/>
      <c r="C41" s="356" t="s">
        <v>7702</v>
      </c>
      <c r="D41" s="356"/>
      <c r="E41" s="356"/>
      <c r="F41" s="363" t="s">
        <v>7015</v>
      </c>
      <c r="G41" s="356"/>
      <c r="H41" s="356"/>
      <c r="I41" s="356"/>
      <c r="J41" s="356"/>
      <c r="K41" s="356"/>
      <c r="L41" s="356"/>
      <c r="M41" s="356"/>
      <c r="N41" s="356"/>
      <c r="O41" s="356"/>
    </row>
    <row r="42" spans="2:15">
      <c r="B42" s="356"/>
      <c r="C42" s="356" t="s">
        <v>7702</v>
      </c>
      <c r="D42" s="356"/>
      <c r="E42" s="356"/>
      <c r="F42" s="363" t="s">
        <v>6997</v>
      </c>
      <c r="G42" s="356"/>
      <c r="H42" s="356"/>
      <c r="I42" s="356"/>
      <c r="J42" s="356"/>
      <c r="K42" s="356"/>
      <c r="L42" s="356"/>
      <c r="M42" s="356"/>
      <c r="N42" s="356"/>
      <c r="O42" s="356"/>
    </row>
    <row r="43" spans="2:15">
      <c r="B43" s="356"/>
      <c r="C43" s="356" t="s">
        <v>7702</v>
      </c>
      <c r="D43" s="356"/>
      <c r="E43" s="356"/>
      <c r="F43" s="363" t="s">
        <v>5069</v>
      </c>
      <c r="G43" s="356"/>
      <c r="H43" s="356"/>
      <c r="I43" s="356"/>
      <c r="J43" s="356"/>
      <c r="K43" s="356"/>
      <c r="L43" s="356"/>
      <c r="M43" s="356"/>
      <c r="N43" s="356"/>
      <c r="O43" s="356"/>
    </row>
    <row r="44" spans="2:15">
      <c r="B44" s="356"/>
      <c r="C44" s="356" t="s">
        <v>7702</v>
      </c>
      <c r="D44" s="356"/>
      <c r="E44" s="356"/>
      <c r="F44" s="363" t="s">
        <v>5584</v>
      </c>
      <c r="G44" s="356"/>
      <c r="H44" s="356"/>
      <c r="I44" s="356"/>
      <c r="J44" s="356"/>
      <c r="K44" s="356"/>
      <c r="L44" s="356"/>
      <c r="M44" s="356"/>
      <c r="N44" s="356"/>
      <c r="O44" s="356"/>
    </row>
    <row r="45" spans="2:15">
      <c r="B45" s="356"/>
      <c r="C45" s="356" t="s">
        <v>7702</v>
      </c>
      <c r="D45" s="356"/>
      <c r="E45" s="356"/>
      <c r="F45" s="363" t="s">
        <v>3896</v>
      </c>
      <c r="G45" s="356"/>
      <c r="H45" s="356"/>
      <c r="I45" s="356"/>
      <c r="J45" s="356"/>
      <c r="K45" s="356"/>
      <c r="L45" s="356"/>
      <c r="M45" s="356"/>
      <c r="N45" s="356"/>
      <c r="O45" s="356"/>
    </row>
    <row r="46" spans="2:15">
      <c r="B46" s="356"/>
      <c r="C46" s="356" t="s">
        <v>7702</v>
      </c>
      <c r="D46" s="356"/>
      <c r="E46" s="356"/>
      <c r="F46" s="363" t="s">
        <v>7016</v>
      </c>
      <c r="G46" s="356"/>
      <c r="H46" s="356"/>
      <c r="I46" s="356"/>
      <c r="J46" s="356"/>
      <c r="K46" s="356"/>
      <c r="L46" s="356"/>
      <c r="M46" s="356"/>
      <c r="N46" s="356"/>
      <c r="O46" s="356"/>
    </row>
    <row r="47" spans="2:15">
      <c r="B47" s="356"/>
      <c r="C47" s="356" t="s">
        <v>7702</v>
      </c>
      <c r="D47" s="356"/>
      <c r="E47" s="356"/>
      <c r="F47" s="363" t="s">
        <v>3894</v>
      </c>
      <c r="G47" s="356"/>
      <c r="H47" s="356"/>
      <c r="I47" s="356"/>
      <c r="J47" s="356"/>
      <c r="K47" s="356"/>
      <c r="L47" s="356"/>
      <c r="M47" s="356"/>
      <c r="N47" s="356"/>
      <c r="O47" s="356"/>
    </row>
    <row r="48" spans="2:15">
      <c r="B48" s="356"/>
      <c r="C48" s="356" t="s">
        <v>7702</v>
      </c>
      <c r="D48" s="356"/>
      <c r="E48" s="356"/>
      <c r="F48" s="363" t="s">
        <v>6723</v>
      </c>
      <c r="G48" s="356"/>
      <c r="H48" s="356"/>
      <c r="I48" s="356"/>
      <c r="J48" s="356"/>
      <c r="K48" s="356"/>
      <c r="L48" s="356"/>
      <c r="M48" s="356"/>
      <c r="N48" s="356"/>
      <c r="O48" s="356"/>
    </row>
    <row r="49" spans="2:15">
      <c r="B49" s="356"/>
      <c r="C49" s="356" t="s">
        <v>7702</v>
      </c>
      <c r="D49" s="356"/>
      <c r="E49" s="356"/>
      <c r="F49" s="363" t="s">
        <v>7018</v>
      </c>
      <c r="G49" s="356"/>
      <c r="H49" s="356"/>
      <c r="I49" s="356"/>
      <c r="J49" s="356"/>
      <c r="K49" s="356"/>
      <c r="L49" s="356"/>
      <c r="M49" s="356"/>
      <c r="N49" s="356"/>
      <c r="O49" s="356"/>
    </row>
    <row r="50" spans="2:15">
      <c r="B50" s="356"/>
      <c r="C50" s="356" t="s">
        <v>7702</v>
      </c>
      <c r="D50" s="356"/>
      <c r="E50" s="356"/>
      <c r="F50" s="363" t="s">
        <v>4859</v>
      </c>
      <c r="G50" s="356"/>
      <c r="H50" s="356"/>
      <c r="I50" s="356"/>
      <c r="J50" s="356"/>
      <c r="K50" s="356"/>
      <c r="L50" s="356"/>
      <c r="M50" s="356"/>
      <c r="N50" s="356"/>
      <c r="O50" s="356"/>
    </row>
    <row r="51" spans="2:15">
      <c r="B51" s="356"/>
      <c r="C51" s="356" t="s">
        <v>7702</v>
      </c>
      <c r="D51" s="356"/>
      <c r="E51" s="356"/>
      <c r="F51" s="363" t="s">
        <v>7019</v>
      </c>
      <c r="G51" s="356"/>
      <c r="H51" s="356"/>
      <c r="I51" s="356"/>
      <c r="J51" s="356"/>
      <c r="K51" s="356"/>
      <c r="L51" s="356"/>
      <c r="M51" s="356"/>
      <c r="N51" s="356"/>
      <c r="O51" s="356"/>
    </row>
    <row r="52" spans="2:15">
      <c r="B52" s="356"/>
      <c r="C52" s="356" t="s">
        <v>7702</v>
      </c>
      <c r="D52" s="356"/>
      <c r="E52" s="356"/>
      <c r="F52" s="363" t="s">
        <v>6881</v>
      </c>
      <c r="G52" s="356"/>
      <c r="H52" s="356"/>
      <c r="I52" s="356"/>
      <c r="J52" s="356"/>
      <c r="K52" s="356"/>
      <c r="L52" s="356"/>
      <c r="M52" s="356"/>
      <c r="N52" s="356"/>
      <c r="O52" s="356"/>
    </row>
    <row r="53" spans="2:15">
      <c r="B53" s="356"/>
      <c r="C53" s="356" t="s">
        <v>7702</v>
      </c>
      <c r="D53" s="356"/>
      <c r="E53" s="356"/>
      <c r="F53" s="363" t="s">
        <v>1845</v>
      </c>
      <c r="G53" s="356"/>
      <c r="H53" s="356"/>
      <c r="I53" s="356"/>
      <c r="J53" s="356"/>
      <c r="K53" s="356"/>
      <c r="L53" s="356"/>
      <c r="M53" s="356"/>
      <c r="N53" s="356"/>
      <c r="O53" s="356"/>
    </row>
    <row r="54" spans="2:15">
      <c r="B54" s="356"/>
      <c r="C54" s="356" t="s">
        <v>7702</v>
      </c>
      <c r="D54" s="356"/>
      <c r="E54" s="356"/>
      <c r="F54" s="363" t="s">
        <v>7021</v>
      </c>
      <c r="G54" s="356"/>
      <c r="H54" s="356"/>
      <c r="I54" s="356"/>
      <c r="J54" s="356"/>
      <c r="K54" s="356"/>
      <c r="L54" s="356"/>
      <c r="M54" s="356"/>
      <c r="N54" s="356"/>
      <c r="O54" s="356"/>
    </row>
    <row r="55" spans="2:15">
      <c r="B55" s="356"/>
      <c r="C55" s="356" t="s">
        <v>7702</v>
      </c>
      <c r="D55" s="356"/>
      <c r="E55" s="356"/>
      <c r="F55" s="363" t="s">
        <v>3783</v>
      </c>
      <c r="G55" s="356"/>
      <c r="H55" s="356"/>
      <c r="I55" s="356"/>
      <c r="J55" s="356"/>
      <c r="K55" s="356"/>
      <c r="L55" s="356"/>
      <c r="M55" s="356"/>
      <c r="N55" s="356"/>
      <c r="O55" s="356"/>
    </row>
    <row r="56" spans="2:15">
      <c r="B56" s="356"/>
      <c r="C56" s="356" t="s">
        <v>7702</v>
      </c>
      <c r="D56" s="356"/>
      <c r="E56" s="356"/>
      <c r="F56" s="363" t="s">
        <v>2937</v>
      </c>
      <c r="G56" s="356"/>
      <c r="H56" s="356"/>
      <c r="I56" s="356"/>
      <c r="J56" s="356"/>
      <c r="K56" s="356"/>
      <c r="L56" s="356"/>
      <c r="M56" s="356"/>
      <c r="N56" s="356"/>
      <c r="O56" s="356"/>
    </row>
    <row r="57" spans="2:15">
      <c r="B57" s="356"/>
      <c r="C57" s="356" t="s">
        <v>7702</v>
      </c>
      <c r="D57" s="356"/>
      <c r="E57" s="356"/>
      <c r="F57" s="363" t="s">
        <v>6534</v>
      </c>
      <c r="G57" s="356"/>
      <c r="H57" s="356"/>
      <c r="I57" s="356"/>
      <c r="J57" s="356"/>
      <c r="K57" s="356"/>
      <c r="L57" s="356"/>
      <c r="M57" s="356"/>
      <c r="N57" s="356"/>
      <c r="O57" s="356"/>
    </row>
    <row r="58" spans="2:15">
      <c r="B58" s="356"/>
      <c r="C58" s="356" t="s">
        <v>7702</v>
      </c>
      <c r="D58" s="356"/>
      <c r="E58" s="356"/>
      <c r="F58" s="363" t="s">
        <v>7022</v>
      </c>
      <c r="G58" s="356"/>
      <c r="H58" s="356"/>
      <c r="I58" s="356"/>
      <c r="J58" s="356"/>
      <c r="K58" s="356"/>
      <c r="L58" s="356"/>
      <c r="M58" s="356"/>
      <c r="N58" s="356"/>
      <c r="O58" s="356"/>
    </row>
    <row r="59" spans="2:15">
      <c r="B59" s="356"/>
      <c r="C59" s="356" t="s">
        <v>7702</v>
      </c>
      <c r="D59" s="356"/>
      <c r="E59" s="356"/>
      <c r="F59" s="363" t="s">
        <v>6165</v>
      </c>
      <c r="G59" s="356"/>
      <c r="H59" s="356"/>
      <c r="I59" s="356"/>
      <c r="J59" s="356"/>
      <c r="K59" s="356"/>
      <c r="L59" s="356"/>
      <c r="M59" s="356"/>
      <c r="N59" s="356"/>
      <c r="O59" s="356"/>
    </row>
    <row r="60" spans="2:15">
      <c r="B60" s="356"/>
      <c r="C60" s="356" t="s">
        <v>7702</v>
      </c>
      <c r="D60" s="356"/>
      <c r="E60" s="356"/>
      <c r="F60" s="363" t="s">
        <v>5006</v>
      </c>
      <c r="G60" s="356"/>
      <c r="H60" s="356"/>
      <c r="I60" s="356"/>
      <c r="J60" s="356"/>
      <c r="K60" s="356"/>
      <c r="L60" s="356"/>
      <c r="M60" s="356"/>
      <c r="N60" s="356"/>
      <c r="O60" s="356"/>
    </row>
    <row r="61" spans="2:15">
      <c r="B61" s="356"/>
      <c r="C61" s="356" t="s">
        <v>7702</v>
      </c>
      <c r="D61" s="356"/>
      <c r="E61" s="356"/>
      <c r="F61" s="363" t="s">
        <v>597</v>
      </c>
      <c r="G61" s="356"/>
      <c r="H61" s="356"/>
      <c r="I61" s="356"/>
      <c r="J61" s="356"/>
      <c r="K61" s="356"/>
      <c r="L61" s="356"/>
      <c r="M61" s="356"/>
      <c r="N61" s="356"/>
      <c r="O61" s="356"/>
    </row>
    <row r="62" spans="2:15">
      <c r="B62" s="356"/>
      <c r="C62" s="356" t="s">
        <v>7702</v>
      </c>
      <c r="D62" s="356"/>
      <c r="E62" s="356"/>
      <c r="F62" s="363" t="s">
        <v>7023</v>
      </c>
      <c r="G62" s="356"/>
      <c r="H62" s="356"/>
      <c r="I62" s="356"/>
      <c r="J62" s="356"/>
      <c r="K62" s="356"/>
      <c r="L62" s="356"/>
      <c r="M62" s="356"/>
      <c r="N62" s="356"/>
      <c r="O62" s="356"/>
    </row>
    <row r="63" spans="2:15">
      <c r="B63" s="356"/>
      <c r="C63" s="356" t="s">
        <v>7702</v>
      </c>
      <c r="D63" s="356"/>
      <c r="E63" s="356"/>
      <c r="F63" s="363" t="s">
        <v>1364</v>
      </c>
      <c r="G63" s="356"/>
      <c r="H63" s="356"/>
      <c r="I63" s="356"/>
      <c r="J63" s="356"/>
      <c r="K63" s="356"/>
      <c r="L63" s="356"/>
      <c r="M63" s="356"/>
      <c r="N63" s="356"/>
      <c r="O63" s="356"/>
    </row>
    <row r="64" spans="2:15">
      <c r="B64" s="356"/>
      <c r="C64" s="356" t="s">
        <v>7702</v>
      </c>
      <c r="D64" s="356"/>
      <c r="E64" s="356"/>
      <c r="F64" s="363" t="s">
        <v>4884</v>
      </c>
      <c r="G64" s="356"/>
      <c r="H64" s="356"/>
      <c r="I64" s="356"/>
      <c r="J64" s="356"/>
      <c r="K64" s="356"/>
      <c r="L64" s="356"/>
      <c r="M64" s="356"/>
      <c r="N64" s="356"/>
      <c r="O64" s="356"/>
    </row>
    <row r="65" spans="2:15">
      <c r="B65" s="356"/>
      <c r="C65" s="356" t="s">
        <v>7702</v>
      </c>
      <c r="D65" s="356"/>
      <c r="E65" s="356"/>
      <c r="F65" s="363" t="s">
        <v>7024</v>
      </c>
      <c r="G65" s="356"/>
      <c r="H65" s="356"/>
      <c r="I65" s="356"/>
      <c r="J65" s="356"/>
      <c r="K65" s="356"/>
      <c r="L65" s="356"/>
      <c r="M65" s="356"/>
      <c r="N65" s="356"/>
      <c r="O65" s="356"/>
    </row>
    <row r="66" spans="2:15">
      <c r="B66" s="356"/>
      <c r="C66" s="356" t="s">
        <v>7702</v>
      </c>
      <c r="D66" s="356"/>
      <c r="E66" s="356"/>
      <c r="F66" s="363" t="s">
        <v>2722</v>
      </c>
      <c r="G66" s="356"/>
      <c r="H66" s="356"/>
      <c r="I66" s="356"/>
      <c r="J66" s="356"/>
      <c r="K66" s="356"/>
      <c r="L66" s="356"/>
      <c r="M66" s="356"/>
      <c r="N66" s="356"/>
      <c r="O66" s="356"/>
    </row>
    <row r="67" spans="2:15">
      <c r="B67" s="356"/>
      <c r="C67" s="356" t="s">
        <v>7702</v>
      </c>
      <c r="D67" s="356"/>
      <c r="E67" s="356"/>
      <c r="F67" s="363" t="s">
        <v>7025</v>
      </c>
      <c r="G67" s="356"/>
      <c r="H67" s="356"/>
      <c r="I67" s="356"/>
      <c r="J67" s="356"/>
      <c r="K67" s="356"/>
      <c r="L67" s="356"/>
      <c r="M67" s="356"/>
      <c r="N67" s="356"/>
      <c r="O67" s="356"/>
    </row>
    <row r="68" spans="2:15">
      <c r="B68" s="356"/>
      <c r="C68" s="356" t="s">
        <v>7702</v>
      </c>
      <c r="D68" s="356"/>
      <c r="E68" s="356"/>
      <c r="F68" s="363" t="s">
        <v>7026</v>
      </c>
      <c r="G68" s="356"/>
      <c r="H68" s="356"/>
      <c r="I68" s="356"/>
      <c r="J68" s="356"/>
      <c r="K68" s="356"/>
      <c r="L68" s="356"/>
      <c r="M68" s="356"/>
      <c r="N68" s="356"/>
      <c r="O68" s="356"/>
    </row>
    <row r="69" spans="2:15">
      <c r="B69" s="356"/>
      <c r="C69" s="356" t="s">
        <v>7702</v>
      </c>
      <c r="D69" s="356"/>
      <c r="E69" s="356"/>
      <c r="F69" s="363" t="s">
        <v>7027</v>
      </c>
      <c r="G69" s="356"/>
      <c r="H69" s="356"/>
      <c r="I69" s="356"/>
      <c r="J69" s="356"/>
      <c r="K69" s="356"/>
      <c r="L69" s="356"/>
      <c r="M69" s="356"/>
      <c r="N69" s="356"/>
      <c r="O69" s="356"/>
    </row>
    <row r="70" spans="2:15">
      <c r="B70" s="356"/>
      <c r="C70" s="356" t="s">
        <v>7702</v>
      </c>
      <c r="D70" s="356"/>
      <c r="E70" s="356"/>
      <c r="F70" s="363" t="s">
        <v>2000</v>
      </c>
      <c r="G70" s="356"/>
      <c r="H70" s="356"/>
      <c r="I70" s="356"/>
      <c r="J70" s="356"/>
      <c r="K70" s="356"/>
      <c r="L70" s="356"/>
      <c r="M70" s="356"/>
      <c r="N70" s="356"/>
      <c r="O70" s="356"/>
    </row>
    <row r="71" spans="2:15">
      <c r="B71" s="356"/>
      <c r="C71" s="356" t="s">
        <v>7702</v>
      </c>
      <c r="D71" s="356"/>
      <c r="E71" s="356"/>
      <c r="F71" s="363" t="s">
        <v>7028</v>
      </c>
      <c r="G71" s="356"/>
      <c r="H71" s="356"/>
      <c r="I71" s="356"/>
      <c r="J71" s="356"/>
      <c r="K71" s="356"/>
      <c r="L71" s="356"/>
      <c r="M71" s="356"/>
      <c r="N71" s="356"/>
      <c r="O71" s="356"/>
    </row>
    <row r="72" spans="2:15">
      <c r="B72" s="356"/>
      <c r="C72" s="356" t="s">
        <v>7702</v>
      </c>
      <c r="D72" s="356"/>
      <c r="E72" s="356"/>
      <c r="F72" s="363" t="s">
        <v>7029</v>
      </c>
      <c r="G72" s="356"/>
      <c r="H72" s="356"/>
      <c r="I72" s="356"/>
      <c r="J72" s="356"/>
      <c r="K72" s="356"/>
      <c r="L72" s="356"/>
      <c r="M72" s="356"/>
      <c r="N72" s="356"/>
      <c r="O72" s="356"/>
    </row>
    <row r="73" spans="2:15">
      <c r="B73" s="356"/>
      <c r="C73" s="356" t="s">
        <v>7702</v>
      </c>
      <c r="D73" s="356"/>
      <c r="E73" s="356"/>
      <c r="F73" s="363" t="s">
        <v>6000</v>
      </c>
      <c r="G73" s="356"/>
      <c r="H73" s="356"/>
      <c r="I73" s="356"/>
      <c r="J73" s="356"/>
      <c r="K73" s="356"/>
      <c r="L73" s="356"/>
      <c r="M73" s="356"/>
      <c r="N73" s="356"/>
      <c r="O73" s="356"/>
    </row>
    <row r="74" spans="2:15">
      <c r="B74" s="356"/>
      <c r="C74" s="356" t="s">
        <v>7702</v>
      </c>
      <c r="D74" s="356"/>
      <c r="E74" s="356"/>
      <c r="F74" s="363" t="s">
        <v>6492</v>
      </c>
      <c r="G74" s="356"/>
      <c r="H74" s="356"/>
      <c r="I74" s="356"/>
      <c r="J74" s="356"/>
      <c r="K74" s="356"/>
      <c r="L74" s="356"/>
      <c r="M74" s="356"/>
      <c r="N74" s="356"/>
      <c r="O74" s="356"/>
    </row>
    <row r="75" spans="2:15">
      <c r="B75" s="356"/>
      <c r="C75" s="356" t="s">
        <v>7702</v>
      </c>
      <c r="D75" s="356"/>
      <c r="E75" s="356"/>
      <c r="F75" s="363" t="s">
        <v>3956</v>
      </c>
      <c r="G75" s="356"/>
      <c r="H75" s="356"/>
      <c r="I75" s="356"/>
      <c r="J75" s="356"/>
      <c r="K75" s="356"/>
      <c r="L75" s="356"/>
      <c r="M75" s="356"/>
      <c r="N75" s="356"/>
      <c r="O75" s="356"/>
    </row>
    <row r="76" spans="2:15">
      <c r="B76" s="356"/>
      <c r="C76" s="356" t="s">
        <v>7702</v>
      </c>
      <c r="D76" s="356"/>
      <c r="E76" s="356"/>
      <c r="F76" s="363" t="s">
        <v>7031</v>
      </c>
      <c r="G76" s="356"/>
      <c r="H76" s="356"/>
      <c r="I76" s="356"/>
      <c r="J76" s="356"/>
      <c r="K76" s="356"/>
      <c r="L76" s="356"/>
      <c r="M76" s="356"/>
      <c r="N76" s="356"/>
      <c r="O76" s="356"/>
    </row>
    <row r="77" spans="2:15">
      <c r="B77" s="356"/>
      <c r="C77" s="356" t="s">
        <v>7702</v>
      </c>
      <c r="D77" s="356"/>
      <c r="E77" s="356"/>
      <c r="F77" s="363" t="s">
        <v>3705</v>
      </c>
      <c r="G77" s="356"/>
      <c r="H77" s="356"/>
      <c r="I77" s="356"/>
      <c r="J77" s="356"/>
      <c r="K77" s="356"/>
      <c r="L77" s="356"/>
      <c r="M77" s="356"/>
      <c r="N77" s="356"/>
      <c r="O77" s="356"/>
    </row>
    <row r="78" spans="2:15">
      <c r="B78" s="356"/>
      <c r="C78" s="356" t="s">
        <v>7702</v>
      </c>
      <c r="D78" s="356"/>
      <c r="E78" s="356"/>
      <c r="F78" s="363" t="s">
        <v>7032</v>
      </c>
      <c r="G78" s="356"/>
      <c r="H78" s="356"/>
      <c r="I78" s="356"/>
      <c r="J78" s="356"/>
      <c r="K78" s="356"/>
      <c r="L78" s="356"/>
      <c r="M78" s="356"/>
      <c r="N78" s="356"/>
      <c r="O78" s="356"/>
    </row>
    <row r="79" spans="2:15">
      <c r="B79" s="356"/>
      <c r="C79" s="356" t="s">
        <v>7702</v>
      </c>
      <c r="D79" s="356"/>
      <c r="E79" s="356"/>
      <c r="F79" s="363" t="s">
        <v>7033</v>
      </c>
      <c r="G79" s="356"/>
      <c r="H79" s="356"/>
      <c r="I79" s="356"/>
      <c r="J79" s="356"/>
      <c r="K79" s="356"/>
      <c r="L79" s="356"/>
      <c r="M79" s="356"/>
      <c r="N79" s="356"/>
      <c r="O79" s="356"/>
    </row>
    <row r="80" spans="2:15">
      <c r="B80" s="356"/>
      <c r="C80" s="356" t="s">
        <v>7702</v>
      </c>
      <c r="D80" s="356"/>
      <c r="E80" s="356"/>
      <c r="F80" s="363" t="s">
        <v>3592</v>
      </c>
      <c r="G80" s="356"/>
      <c r="H80" s="356"/>
      <c r="I80" s="356"/>
      <c r="J80" s="356"/>
      <c r="K80" s="356"/>
      <c r="L80" s="356"/>
      <c r="M80" s="356"/>
      <c r="N80" s="356"/>
      <c r="O80" s="356"/>
    </row>
    <row r="81" spans="2:15">
      <c r="B81" s="356"/>
      <c r="C81" s="356" t="s">
        <v>7702</v>
      </c>
      <c r="D81" s="356"/>
      <c r="E81" s="356"/>
      <c r="F81" s="363" t="s">
        <v>2791</v>
      </c>
      <c r="G81" s="356"/>
      <c r="H81" s="356"/>
      <c r="I81" s="356"/>
      <c r="J81" s="356"/>
      <c r="K81" s="356"/>
      <c r="L81" s="356"/>
      <c r="M81" s="356"/>
      <c r="N81" s="356"/>
      <c r="O81" s="356"/>
    </row>
    <row r="82" spans="2:15">
      <c r="B82" s="356"/>
      <c r="C82" s="356" t="s">
        <v>7702</v>
      </c>
      <c r="D82" s="356"/>
      <c r="E82" s="356"/>
      <c r="F82" s="363" t="s">
        <v>6607</v>
      </c>
      <c r="G82" s="356"/>
      <c r="H82" s="356"/>
      <c r="I82" s="356"/>
      <c r="J82" s="356"/>
      <c r="K82" s="356"/>
      <c r="L82" s="356"/>
      <c r="M82" s="356"/>
      <c r="N82" s="356"/>
      <c r="O82" s="356"/>
    </row>
    <row r="83" spans="2:15">
      <c r="B83" s="356"/>
      <c r="C83" s="356" t="s">
        <v>7702</v>
      </c>
      <c r="D83" s="356"/>
      <c r="E83" s="356"/>
      <c r="F83" s="363" t="s">
        <v>5803</v>
      </c>
      <c r="G83" s="356"/>
      <c r="H83" s="356"/>
      <c r="I83" s="356"/>
      <c r="J83" s="356"/>
      <c r="K83" s="356"/>
      <c r="L83" s="356"/>
      <c r="M83" s="356"/>
      <c r="N83" s="356"/>
      <c r="O83" s="356"/>
    </row>
    <row r="84" spans="2:15">
      <c r="B84" s="356"/>
      <c r="C84" s="356" t="s">
        <v>7702</v>
      </c>
      <c r="D84" s="356"/>
      <c r="E84" s="356"/>
      <c r="F84" s="363" t="s">
        <v>5703</v>
      </c>
      <c r="G84" s="356"/>
      <c r="H84" s="356"/>
      <c r="I84" s="356"/>
      <c r="J84" s="356"/>
      <c r="K84" s="356"/>
      <c r="L84" s="356"/>
      <c r="M84" s="356"/>
      <c r="N84" s="356"/>
      <c r="O84" s="356"/>
    </row>
    <row r="85" spans="2:15">
      <c r="B85" s="356"/>
      <c r="C85" s="356" t="s">
        <v>7702</v>
      </c>
      <c r="D85" s="356"/>
      <c r="E85" s="356"/>
      <c r="F85" s="363" t="s">
        <v>5038</v>
      </c>
      <c r="G85" s="356"/>
      <c r="H85" s="356"/>
      <c r="I85" s="356"/>
      <c r="J85" s="356"/>
      <c r="K85" s="356"/>
      <c r="L85" s="356"/>
      <c r="M85" s="356"/>
      <c r="N85" s="356"/>
      <c r="O85" s="356"/>
    </row>
    <row r="86" spans="2:15">
      <c r="B86" s="356"/>
      <c r="C86" s="356" t="s">
        <v>7702</v>
      </c>
      <c r="D86" s="356"/>
      <c r="E86" s="356"/>
      <c r="F86" s="363" t="s">
        <v>6200</v>
      </c>
      <c r="G86" s="356"/>
      <c r="H86" s="356"/>
      <c r="I86" s="356"/>
      <c r="J86" s="356"/>
      <c r="K86" s="356"/>
      <c r="L86" s="356"/>
      <c r="M86" s="356"/>
      <c r="N86" s="356"/>
      <c r="O86" s="356"/>
    </row>
    <row r="87" spans="2:15">
      <c r="B87" s="356"/>
      <c r="C87" s="356" t="s">
        <v>7702</v>
      </c>
      <c r="D87" s="356"/>
      <c r="E87" s="356"/>
      <c r="F87" s="363" t="s">
        <v>7034</v>
      </c>
      <c r="G87" s="356"/>
      <c r="H87" s="356"/>
      <c r="I87" s="356"/>
      <c r="J87" s="356"/>
      <c r="K87" s="356"/>
      <c r="L87" s="356"/>
      <c r="M87" s="356"/>
      <c r="N87" s="356"/>
      <c r="O87" s="356"/>
    </row>
    <row r="88" spans="2:15">
      <c r="B88" s="356"/>
      <c r="C88" s="356" t="s">
        <v>7702</v>
      </c>
      <c r="D88" s="356"/>
      <c r="E88" s="356"/>
      <c r="F88" s="363" t="s">
        <v>3856</v>
      </c>
      <c r="G88" s="356"/>
      <c r="H88" s="356"/>
      <c r="I88" s="356"/>
      <c r="J88" s="356"/>
      <c r="K88" s="356"/>
      <c r="L88" s="356"/>
      <c r="M88" s="356"/>
      <c r="N88" s="356"/>
      <c r="O88" s="356"/>
    </row>
    <row r="89" spans="2:15">
      <c r="B89" s="356"/>
      <c r="C89" s="356" t="s">
        <v>7702</v>
      </c>
      <c r="D89" s="356"/>
      <c r="E89" s="356"/>
      <c r="F89" s="363" t="s">
        <v>7035</v>
      </c>
      <c r="G89" s="356"/>
      <c r="H89" s="356"/>
      <c r="I89" s="356"/>
      <c r="J89" s="356"/>
      <c r="K89" s="356"/>
      <c r="L89" s="356"/>
      <c r="M89" s="356"/>
      <c r="N89" s="356"/>
      <c r="O89" s="356"/>
    </row>
    <row r="90" spans="2:15">
      <c r="B90" s="356"/>
      <c r="C90" s="356" t="s">
        <v>7702</v>
      </c>
      <c r="D90" s="356"/>
      <c r="E90" s="356"/>
      <c r="F90" s="363" t="s">
        <v>4499</v>
      </c>
      <c r="G90" s="356"/>
      <c r="H90" s="356"/>
      <c r="I90" s="356"/>
      <c r="J90" s="356"/>
      <c r="K90" s="356"/>
      <c r="L90" s="356"/>
      <c r="M90" s="356"/>
      <c r="N90" s="356"/>
      <c r="O90" s="356"/>
    </row>
    <row r="91" spans="2:15">
      <c r="B91" s="356"/>
      <c r="C91" s="356" t="s">
        <v>7702</v>
      </c>
      <c r="D91" s="356"/>
      <c r="E91" s="356"/>
      <c r="F91" s="363" t="s">
        <v>2772</v>
      </c>
      <c r="G91" s="356"/>
      <c r="H91" s="356"/>
      <c r="I91" s="356"/>
      <c r="J91" s="356"/>
      <c r="K91" s="356"/>
      <c r="L91" s="356"/>
      <c r="M91" s="356"/>
      <c r="N91" s="356"/>
      <c r="O91" s="356"/>
    </row>
    <row r="92" spans="2:15">
      <c r="B92" s="356"/>
      <c r="C92" s="356" t="s">
        <v>7702</v>
      </c>
      <c r="D92" s="356"/>
      <c r="E92" s="356"/>
      <c r="F92" s="363" t="s">
        <v>7036</v>
      </c>
      <c r="G92" s="356"/>
      <c r="H92" s="356"/>
      <c r="I92" s="356"/>
      <c r="J92" s="356"/>
      <c r="K92" s="356"/>
      <c r="L92" s="356"/>
      <c r="M92" s="356"/>
      <c r="N92" s="356"/>
      <c r="O92" s="356"/>
    </row>
    <row r="93" spans="2:15">
      <c r="B93" s="356"/>
      <c r="C93" s="356" t="s">
        <v>7702</v>
      </c>
      <c r="D93" s="356"/>
      <c r="E93" s="356"/>
      <c r="F93" s="363" t="s">
        <v>7037</v>
      </c>
      <c r="G93" s="356"/>
      <c r="H93" s="356"/>
      <c r="I93" s="356"/>
      <c r="J93" s="356"/>
      <c r="K93" s="356"/>
      <c r="L93" s="356"/>
      <c r="M93" s="356"/>
      <c r="N93" s="356"/>
      <c r="O93" s="356"/>
    </row>
    <row r="94" spans="2:15">
      <c r="B94" s="356"/>
      <c r="C94" s="356" t="s">
        <v>7702</v>
      </c>
      <c r="D94" s="356"/>
      <c r="E94" s="356"/>
      <c r="F94" s="363" t="s">
        <v>7038</v>
      </c>
      <c r="G94" s="356"/>
      <c r="H94" s="356"/>
      <c r="I94" s="356"/>
      <c r="J94" s="356"/>
      <c r="K94" s="356"/>
      <c r="L94" s="356"/>
      <c r="M94" s="356"/>
      <c r="N94" s="356"/>
      <c r="O94" s="356"/>
    </row>
    <row r="95" spans="2:15">
      <c r="B95" s="356"/>
      <c r="C95" s="356" t="s">
        <v>7702</v>
      </c>
      <c r="D95" s="356"/>
      <c r="E95" s="356"/>
      <c r="F95" s="363" t="s">
        <v>2274</v>
      </c>
      <c r="G95" s="356"/>
      <c r="H95" s="356"/>
      <c r="I95" s="356"/>
      <c r="J95" s="356"/>
      <c r="K95" s="356"/>
      <c r="L95" s="356"/>
      <c r="M95" s="356"/>
      <c r="N95" s="356"/>
      <c r="O95" s="356"/>
    </row>
    <row r="96" spans="2:15">
      <c r="B96" s="356"/>
      <c r="C96" s="356" t="s">
        <v>7702</v>
      </c>
      <c r="D96" s="356"/>
      <c r="E96" s="356"/>
      <c r="F96" s="363" t="s">
        <v>7042</v>
      </c>
      <c r="G96" s="356"/>
      <c r="H96" s="356"/>
      <c r="I96" s="356"/>
      <c r="J96" s="356"/>
      <c r="K96" s="356"/>
      <c r="L96" s="356"/>
      <c r="M96" s="356"/>
      <c r="N96" s="356"/>
      <c r="O96" s="356"/>
    </row>
    <row r="97" spans="2:15">
      <c r="B97" s="356"/>
      <c r="C97" s="356" t="s">
        <v>7702</v>
      </c>
      <c r="D97" s="356"/>
      <c r="E97" s="356"/>
      <c r="F97" s="363" t="s">
        <v>1016</v>
      </c>
      <c r="G97" s="356"/>
      <c r="H97" s="356"/>
      <c r="I97" s="356"/>
      <c r="J97" s="356"/>
      <c r="K97" s="356"/>
      <c r="L97" s="356"/>
      <c r="M97" s="356"/>
      <c r="N97" s="356"/>
      <c r="O97" s="356"/>
    </row>
    <row r="98" spans="2:15">
      <c r="B98" s="356"/>
      <c r="C98" s="356" t="s">
        <v>7702</v>
      </c>
      <c r="D98" s="356"/>
      <c r="E98" s="356"/>
      <c r="F98" s="363" t="s">
        <v>7043</v>
      </c>
      <c r="G98" s="356"/>
      <c r="H98" s="356"/>
      <c r="I98" s="356"/>
      <c r="J98" s="356"/>
      <c r="K98" s="356"/>
      <c r="L98" s="356"/>
      <c r="M98" s="356"/>
      <c r="N98" s="356"/>
      <c r="O98" s="356"/>
    </row>
    <row r="99" spans="2:15">
      <c r="B99" s="356"/>
      <c r="C99" s="356" t="s">
        <v>7702</v>
      </c>
      <c r="D99" s="356"/>
      <c r="E99" s="356"/>
      <c r="F99" s="363" t="s">
        <v>7044</v>
      </c>
      <c r="G99" s="356"/>
      <c r="H99" s="356"/>
      <c r="I99" s="356"/>
      <c r="J99" s="356"/>
      <c r="K99" s="356"/>
      <c r="L99" s="356"/>
      <c r="M99" s="356"/>
      <c r="N99" s="356"/>
      <c r="O99" s="356"/>
    </row>
    <row r="100" spans="2:15">
      <c r="B100" s="356"/>
      <c r="C100" s="356" t="s">
        <v>7702</v>
      </c>
      <c r="D100" s="356"/>
      <c r="E100" s="356"/>
      <c r="F100" s="363" t="s">
        <v>7045</v>
      </c>
      <c r="G100" s="356"/>
      <c r="H100" s="356"/>
      <c r="I100" s="356"/>
      <c r="J100" s="356"/>
      <c r="K100" s="356"/>
      <c r="L100" s="356"/>
      <c r="M100" s="356"/>
      <c r="N100" s="356"/>
      <c r="O100" s="356"/>
    </row>
    <row r="101" spans="2:15">
      <c r="B101" s="356"/>
      <c r="C101" s="356" t="s">
        <v>7702</v>
      </c>
      <c r="D101" s="356"/>
      <c r="E101" s="356"/>
      <c r="F101" s="363" t="s">
        <v>7046</v>
      </c>
      <c r="G101" s="356"/>
      <c r="H101" s="356"/>
      <c r="I101" s="356"/>
      <c r="J101" s="356"/>
      <c r="K101" s="356"/>
      <c r="L101" s="356"/>
      <c r="M101" s="356"/>
      <c r="N101" s="356"/>
      <c r="O101" s="356"/>
    </row>
    <row r="102" spans="2:15">
      <c r="B102" s="356"/>
      <c r="C102" s="356" t="s">
        <v>7702</v>
      </c>
      <c r="D102" s="356"/>
      <c r="E102" s="356"/>
      <c r="F102" s="363" t="s">
        <v>7047</v>
      </c>
      <c r="G102" s="356"/>
      <c r="H102" s="356"/>
      <c r="I102" s="356"/>
      <c r="J102" s="356"/>
      <c r="K102" s="356"/>
      <c r="L102" s="356"/>
      <c r="M102" s="356"/>
      <c r="N102" s="356"/>
      <c r="O102" s="356"/>
    </row>
    <row r="103" spans="2:15">
      <c r="B103" s="356"/>
      <c r="C103" s="356" t="s">
        <v>7702</v>
      </c>
      <c r="D103" s="356"/>
      <c r="E103" s="356"/>
      <c r="F103" s="363" t="s">
        <v>7048</v>
      </c>
      <c r="G103" s="356"/>
      <c r="H103" s="356"/>
      <c r="I103" s="356"/>
      <c r="J103" s="356"/>
      <c r="K103" s="356"/>
      <c r="L103" s="356"/>
      <c r="M103" s="356"/>
      <c r="N103" s="356"/>
      <c r="O103" s="356"/>
    </row>
    <row r="104" spans="2:15">
      <c r="B104" s="356"/>
      <c r="C104" s="356" t="s">
        <v>7702</v>
      </c>
      <c r="D104" s="356"/>
      <c r="E104" s="356"/>
      <c r="F104" s="363" t="s">
        <v>2358</v>
      </c>
      <c r="G104" s="356"/>
      <c r="H104" s="356"/>
      <c r="I104" s="356"/>
      <c r="J104" s="356"/>
      <c r="K104" s="356"/>
      <c r="L104" s="356"/>
      <c r="M104" s="356"/>
      <c r="N104" s="356"/>
      <c r="O104" s="356"/>
    </row>
    <row r="105" spans="2:15">
      <c r="B105" s="356"/>
      <c r="C105" s="356" t="s">
        <v>7702</v>
      </c>
      <c r="D105" s="356"/>
      <c r="E105" s="356"/>
      <c r="F105" s="363" t="s">
        <v>6670</v>
      </c>
      <c r="G105" s="356"/>
      <c r="H105" s="356"/>
      <c r="I105" s="356"/>
      <c r="J105" s="356"/>
      <c r="K105" s="356"/>
      <c r="L105" s="356"/>
      <c r="M105" s="356"/>
      <c r="N105" s="356"/>
      <c r="O105" s="356"/>
    </row>
    <row r="106" spans="2:15">
      <c r="B106" s="356"/>
      <c r="C106" s="356" t="s">
        <v>7702</v>
      </c>
      <c r="D106" s="356"/>
      <c r="E106" s="356"/>
      <c r="F106" s="363" t="s">
        <v>7049</v>
      </c>
      <c r="G106" s="356"/>
      <c r="H106" s="356"/>
      <c r="I106" s="356"/>
      <c r="J106" s="356"/>
      <c r="K106" s="356"/>
      <c r="L106" s="356"/>
      <c r="M106" s="356"/>
      <c r="N106" s="356"/>
      <c r="O106" s="356"/>
    </row>
    <row r="107" spans="2:15">
      <c r="B107" s="356"/>
      <c r="C107" s="356" t="s">
        <v>7702</v>
      </c>
      <c r="D107" s="356"/>
      <c r="E107" s="356"/>
      <c r="F107" s="363" t="s">
        <v>3735</v>
      </c>
      <c r="G107" s="356"/>
      <c r="H107" s="356"/>
      <c r="I107" s="356"/>
      <c r="J107" s="356"/>
      <c r="K107" s="356"/>
      <c r="L107" s="356"/>
      <c r="M107" s="356"/>
      <c r="N107" s="356"/>
      <c r="O107" s="356"/>
    </row>
    <row r="108" spans="2:15">
      <c r="B108" s="356"/>
      <c r="C108" s="356" t="s">
        <v>7702</v>
      </c>
      <c r="D108" s="356"/>
      <c r="E108" s="356"/>
      <c r="F108" s="363" t="s">
        <v>6973</v>
      </c>
      <c r="G108" s="356"/>
      <c r="H108" s="356"/>
      <c r="I108" s="356"/>
      <c r="J108" s="356"/>
      <c r="K108" s="356"/>
      <c r="L108" s="356"/>
      <c r="M108" s="356"/>
      <c r="N108" s="356"/>
      <c r="O108" s="356"/>
    </row>
    <row r="109" spans="2:15">
      <c r="B109" s="356"/>
      <c r="C109" s="356" t="s">
        <v>7702</v>
      </c>
      <c r="D109" s="356"/>
      <c r="E109" s="356"/>
      <c r="F109" s="363" t="s">
        <v>7050</v>
      </c>
      <c r="G109" s="356"/>
      <c r="H109" s="356"/>
      <c r="I109" s="356"/>
      <c r="J109" s="356"/>
      <c r="K109" s="356"/>
      <c r="L109" s="356"/>
      <c r="M109" s="356"/>
      <c r="N109" s="356"/>
      <c r="O109" s="356"/>
    </row>
    <row r="110" spans="2:15">
      <c r="B110" s="356"/>
      <c r="C110" s="356" t="s">
        <v>7702</v>
      </c>
      <c r="D110" s="356"/>
      <c r="E110" s="356"/>
      <c r="F110" s="363" t="s">
        <v>7051</v>
      </c>
      <c r="G110" s="356"/>
      <c r="H110" s="356"/>
      <c r="I110" s="356"/>
      <c r="J110" s="356"/>
      <c r="K110" s="356"/>
      <c r="L110" s="356"/>
      <c r="M110" s="356"/>
      <c r="N110" s="356"/>
      <c r="O110" s="356"/>
    </row>
    <row r="111" spans="2:15">
      <c r="B111" s="356"/>
      <c r="C111" s="356" t="s">
        <v>7702</v>
      </c>
      <c r="D111" s="356"/>
      <c r="E111" s="356"/>
      <c r="F111" s="363" t="s">
        <v>7052</v>
      </c>
      <c r="G111" s="356"/>
      <c r="H111" s="356"/>
      <c r="I111" s="356"/>
      <c r="J111" s="356"/>
      <c r="K111" s="356"/>
      <c r="L111" s="356"/>
      <c r="M111" s="356"/>
      <c r="N111" s="356"/>
      <c r="O111" s="356"/>
    </row>
    <row r="112" spans="2:15">
      <c r="B112" s="356"/>
      <c r="C112" s="356" t="s">
        <v>7702</v>
      </c>
      <c r="D112" s="356"/>
      <c r="E112" s="356"/>
      <c r="F112" s="363" t="s">
        <v>4684</v>
      </c>
      <c r="G112" s="356"/>
      <c r="H112" s="356"/>
      <c r="I112" s="356"/>
      <c r="J112" s="356"/>
      <c r="K112" s="356"/>
      <c r="L112" s="356"/>
      <c r="M112" s="356"/>
      <c r="N112" s="356"/>
      <c r="O112" s="356"/>
    </row>
    <row r="113" spans="2:15">
      <c r="B113" s="356"/>
      <c r="C113" s="356" t="s">
        <v>7702</v>
      </c>
      <c r="D113" s="356"/>
      <c r="E113" s="356"/>
      <c r="F113" s="363" t="s">
        <v>7053</v>
      </c>
      <c r="G113" s="356"/>
      <c r="H113" s="356"/>
      <c r="I113" s="356"/>
      <c r="J113" s="356"/>
      <c r="K113" s="356"/>
      <c r="L113" s="356"/>
      <c r="M113" s="356"/>
      <c r="N113" s="356"/>
      <c r="O113" s="356"/>
    </row>
    <row r="114" spans="2:15">
      <c r="B114" s="356"/>
      <c r="C114" s="356" t="s">
        <v>7702</v>
      </c>
      <c r="D114" s="356"/>
      <c r="E114" s="356"/>
      <c r="F114" s="363" t="s">
        <v>7055</v>
      </c>
      <c r="G114" s="356"/>
      <c r="H114" s="356"/>
      <c r="I114" s="356"/>
      <c r="J114" s="356"/>
      <c r="K114" s="356"/>
      <c r="L114" s="356"/>
      <c r="M114" s="356"/>
      <c r="N114" s="356"/>
      <c r="O114" s="356"/>
    </row>
    <row r="115" spans="2:15">
      <c r="B115" s="356"/>
      <c r="C115" s="356" t="s">
        <v>7702</v>
      </c>
      <c r="D115" s="356"/>
      <c r="E115" s="356"/>
      <c r="F115" s="363" t="s">
        <v>7056</v>
      </c>
      <c r="G115" s="356"/>
      <c r="H115" s="356"/>
      <c r="I115" s="356"/>
      <c r="J115" s="356"/>
      <c r="K115" s="356"/>
      <c r="L115" s="356"/>
      <c r="M115" s="356"/>
      <c r="N115" s="356"/>
      <c r="O115" s="356"/>
    </row>
    <row r="116" spans="2:15">
      <c r="B116" s="356"/>
      <c r="C116" s="356" t="s">
        <v>7702</v>
      </c>
      <c r="D116" s="356"/>
      <c r="E116" s="356"/>
      <c r="F116" s="363" t="s">
        <v>4218</v>
      </c>
      <c r="G116" s="356"/>
      <c r="H116" s="356"/>
      <c r="I116" s="356"/>
      <c r="J116" s="356"/>
      <c r="K116" s="356"/>
      <c r="L116" s="356"/>
      <c r="M116" s="356"/>
      <c r="N116" s="356"/>
      <c r="O116" s="356"/>
    </row>
    <row r="117" spans="2:15">
      <c r="B117" s="356"/>
      <c r="C117" s="356" t="s">
        <v>7702</v>
      </c>
      <c r="D117" s="356"/>
      <c r="E117" s="356"/>
      <c r="F117" s="363" t="s">
        <v>4474</v>
      </c>
      <c r="G117" s="356"/>
      <c r="H117" s="356"/>
      <c r="I117" s="356"/>
      <c r="J117" s="356"/>
      <c r="K117" s="356"/>
      <c r="L117" s="356"/>
      <c r="M117" s="356"/>
      <c r="N117" s="356"/>
      <c r="O117" s="356"/>
    </row>
    <row r="118" spans="2:15">
      <c r="B118" s="356"/>
      <c r="C118" s="356" t="s">
        <v>7702</v>
      </c>
      <c r="D118" s="356"/>
      <c r="E118" s="356"/>
      <c r="F118" s="363" t="s">
        <v>4041</v>
      </c>
      <c r="G118" s="356"/>
      <c r="H118" s="356"/>
      <c r="I118" s="356"/>
      <c r="J118" s="356"/>
      <c r="K118" s="356"/>
      <c r="L118" s="356"/>
      <c r="M118" s="356"/>
      <c r="N118" s="356"/>
      <c r="O118" s="356"/>
    </row>
    <row r="119" spans="2:15">
      <c r="B119" s="356"/>
      <c r="C119" s="356" t="s">
        <v>7702</v>
      </c>
      <c r="D119" s="356"/>
      <c r="E119" s="356"/>
      <c r="F119" s="363" t="s">
        <v>7057</v>
      </c>
      <c r="G119" s="356"/>
      <c r="H119" s="356"/>
      <c r="I119" s="356"/>
      <c r="J119" s="356"/>
      <c r="K119" s="356"/>
      <c r="L119" s="356"/>
      <c r="M119" s="356"/>
      <c r="N119" s="356"/>
      <c r="O119" s="356"/>
    </row>
    <row r="120" spans="2:15">
      <c r="B120" s="356"/>
      <c r="C120" s="356" t="s">
        <v>7702</v>
      </c>
      <c r="D120" s="356"/>
      <c r="E120" s="356"/>
      <c r="F120" s="363" t="s">
        <v>6210</v>
      </c>
      <c r="G120" s="356"/>
      <c r="H120" s="356"/>
      <c r="I120" s="356"/>
      <c r="J120" s="356"/>
      <c r="K120" s="356"/>
      <c r="L120" s="356"/>
      <c r="M120" s="356"/>
      <c r="N120" s="356"/>
      <c r="O120" s="356"/>
    </row>
    <row r="121" spans="2:15">
      <c r="B121" s="356"/>
      <c r="C121" s="356" t="s">
        <v>7702</v>
      </c>
      <c r="D121" s="356"/>
      <c r="E121" s="356"/>
      <c r="F121" s="363" t="s">
        <v>3624</v>
      </c>
      <c r="G121" s="356"/>
      <c r="H121" s="356"/>
      <c r="I121" s="356"/>
      <c r="J121" s="356"/>
      <c r="K121" s="356"/>
      <c r="L121" s="356"/>
      <c r="M121" s="356"/>
      <c r="N121" s="356"/>
      <c r="O121" s="356"/>
    </row>
    <row r="122" spans="2:15">
      <c r="B122" s="356"/>
      <c r="C122" s="356" t="s">
        <v>7702</v>
      </c>
      <c r="D122" s="356"/>
      <c r="E122" s="356"/>
      <c r="F122" s="363" t="s">
        <v>1009</v>
      </c>
      <c r="G122" s="356"/>
      <c r="H122" s="356"/>
      <c r="I122" s="356"/>
      <c r="J122" s="356"/>
      <c r="K122" s="356"/>
      <c r="L122" s="356"/>
      <c r="M122" s="356"/>
      <c r="N122" s="356"/>
      <c r="O122" s="356"/>
    </row>
    <row r="123" spans="2:15">
      <c r="B123" s="356"/>
      <c r="C123" s="356" t="s">
        <v>7702</v>
      </c>
      <c r="D123" s="356"/>
      <c r="E123" s="356"/>
      <c r="F123" s="363" t="s">
        <v>7059</v>
      </c>
      <c r="G123" s="356"/>
      <c r="H123" s="356"/>
      <c r="I123" s="356"/>
      <c r="J123" s="356"/>
      <c r="K123" s="356"/>
      <c r="L123" s="356"/>
      <c r="M123" s="356"/>
      <c r="N123" s="356"/>
      <c r="O123" s="356"/>
    </row>
    <row r="124" spans="2:15">
      <c r="B124" s="356"/>
      <c r="C124" s="356" t="s">
        <v>7702</v>
      </c>
      <c r="D124" s="356"/>
      <c r="E124" s="356"/>
      <c r="F124" s="363" t="s">
        <v>1104</v>
      </c>
      <c r="G124" s="356"/>
      <c r="H124" s="356"/>
      <c r="I124" s="356"/>
      <c r="J124" s="356"/>
      <c r="K124" s="356"/>
      <c r="L124" s="356"/>
      <c r="M124" s="356"/>
      <c r="N124" s="356"/>
      <c r="O124" s="356"/>
    </row>
    <row r="125" spans="2:15">
      <c r="B125" s="356"/>
      <c r="C125" s="356" t="s">
        <v>7702</v>
      </c>
      <c r="D125" s="356"/>
      <c r="E125" s="356"/>
      <c r="F125" s="363" t="s">
        <v>1884</v>
      </c>
      <c r="G125" s="356"/>
      <c r="H125" s="356"/>
      <c r="I125" s="356"/>
      <c r="J125" s="356"/>
      <c r="K125" s="356"/>
      <c r="L125" s="356"/>
      <c r="M125" s="356"/>
      <c r="N125" s="356"/>
      <c r="O125" s="356"/>
    </row>
    <row r="126" spans="2:15">
      <c r="B126" s="356"/>
      <c r="C126" s="356" t="s">
        <v>7702</v>
      </c>
      <c r="D126" s="356"/>
      <c r="E126" s="356"/>
      <c r="F126" s="363" t="s">
        <v>715</v>
      </c>
      <c r="G126" s="356"/>
      <c r="H126" s="356"/>
      <c r="I126" s="356"/>
      <c r="J126" s="356"/>
      <c r="K126" s="356"/>
      <c r="L126" s="356"/>
      <c r="M126" s="356"/>
      <c r="N126" s="356"/>
      <c r="O126" s="356"/>
    </row>
    <row r="127" spans="2:15">
      <c r="B127" s="356"/>
      <c r="C127" s="356" t="s">
        <v>7702</v>
      </c>
      <c r="D127" s="356"/>
      <c r="E127" s="356"/>
      <c r="F127" s="363" t="s">
        <v>7060</v>
      </c>
      <c r="G127" s="356"/>
      <c r="H127" s="356"/>
      <c r="I127" s="356"/>
      <c r="J127" s="356"/>
      <c r="K127" s="356"/>
      <c r="L127" s="356"/>
      <c r="M127" s="356"/>
      <c r="N127" s="356"/>
      <c r="O127" s="356"/>
    </row>
    <row r="128" spans="2:15">
      <c r="B128" s="356"/>
      <c r="C128" s="356" t="s">
        <v>7702</v>
      </c>
      <c r="D128" s="356"/>
      <c r="E128" s="356"/>
      <c r="F128" s="363" t="s">
        <v>1899</v>
      </c>
      <c r="G128" s="356"/>
      <c r="H128" s="356"/>
      <c r="I128" s="356"/>
      <c r="J128" s="356"/>
      <c r="K128" s="356"/>
      <c r="L128" s="356"/>
      <c r="M128" s="356"/>
      <c r="N128" s="356"/>
      <c r="O128" s="356"/>
    </row>
    <row r="129" spans="2:15">
      <c r="B129" s="356"/>
      <c r="C129" s="356" t="s">
        <v>7702</v>
      </c>
      <c r="D129" s="356"/>
      <c r="E129" s="356"/>
      <c r="F129" s="363" t="s">
        <v>7061</v>
      </c>
      <c r="G129" s="356"/>
      <c r="H129" s="356"/>
      <c r="I129" s="356"/>
      <c r="J129" s="356"/>
      <c r="K129" s="356"/>
      <c r="L129" s="356"/>
      <c r="M129" s="356"/>
      <c r="N129" s="356"/>
      <c r="O129" s="356"/>
    </row>
    <row r="130" spans="2:15">
      <c r="B130" s="356"/>
      <c r="C130" s="356" t="s">
        <v>7702</v>
      </c>
      <c r="D130" s="356"/>
      <c r="E130" s="356"/>
      <c r="F130" s="363" t="s">
        <v>7062</v>
      </c>
      <c r="G130" s="356"/>
      <c r="H130" s="356"/>
      <c r="I130" s="356"/>
      <c r="J130" s="356"/>
      <c r="K130" s="356"/>
      <c r="L130" s="356"/>
      <c r="M130" s="356"/>
      <c r="N130" s="356"/>
      <c r="O130" s="356"/>
    </row>
    <row r="131" spans="2:15">
      <c r="B131" s="356"/>
      <c r="C131" s="356" t="s">
        <v>7702</v>
      </c>
      <c r="D131" s="356"/>
      <c r="E131" s="356"/>
      <c r="F131" s="363" t="s">
        <v>6730</v>
      </c>
      <c r="G131" s="356"/>
      <c r="H131" s="356"/>
      <c r="I131" s="356"/>
      <c r="J131" s="356"/>
      <c r="K131" s="356"/>
      <c r="L131" s="356"/>
      <c r="M131" s="356"/>
      <c r="N131" s="356"/>
      <c r="O131" s="356"/>
    </row>
    <row r="132" spans="2:15">
      <c r="B132" s="356"/>
      <c r="C132" s="356" t="s">
        <v>7702</v>
      </c>
      <c r="D132" s="356"/>
      <c r="E132" s="356"/>
      <c r="F132" s="363" t="s">
        <v>7054</v>
      </c>
      <c r="G132" s="356"/>
      <c r="H132" s="356"/>
      <c r="I132" s="356"/>
      <c r="J132" s="356"/>
      <c r="K132" s="356"/>
      <c r="L132" s="356"/>
      <c r="M132" s="356"/>
      <c r="N132" s="356"/>
      <c r="O132" s="356"/>
    </row>
    <row r="133" spans="2:15">
      <c r="B133" s="356"/>
      <c r="C133" s="356" t="s">
        <v>7702</v>
      </c>
      <c r="D133" s="356"/>
      <c r="E133" s="356"/>
      <c r="F133" s="363" t="s">
        <v>7063</v>
      </c>
      <c r="G133" s="356"/>
      <c r="H133" s="356"/>
      <c r="I133" s="356"/>
      <c r="J133" s="356"/>
      <c r="K133" s="356"/>
      <c r="L133" s="356"/>
      <c r="M133" s="356"/>
      <c r="N133" s="356"/>
      <c r="O133" s="356"/>
    </row>
    <row r="134" spans="2:15">
      <c r="B134" s="356"/>
      <c r="C134" s="356" t="s">
        <v>7702</v>
      </c>
      <c r="D134" s="356"/>
      <c r="E134" s="356"/>
      <c r="F134" s="363" t="s">
        <v>4010</v>
      </c>
      <c r="G134" s="356"/>
      <c r="H134" s="356"/>
      <c r="I134" s="356"/>
      <c r="J134" s="356"/>
      <c r="K134" s="356"/>
      <c r="L134" s="356"/>
      <c r="M134" s="356"/>
      <c r="N134" s="356"/>
      <c r="O134" s="356"/>
    </row>
    <row r="135" spans="2:15">
      <c r="B135" s="356"/>
      <c r="C135" s="356" t="s">
        <v>7702</v>
      </c>
      <c r="D135" s="356"/>
      <c r="E135" s="356"/>
      <c r="F135" s="363" t="s">
        <v>5031</v>
      </c>
      <c r="G135" s="356"/>
      <c r="H135" s="356"/>
      <c r="I135" s="356"/>
      <c r="J135" s="356"/>
      <c r="K135" s="356"/>
      <c r="L135" s="356"/>
      <c r="M135" s="356"/>
      <c r="N135" s="356"/>
      <c r="O135" s="356"/>
    </row>
    <row r="136" spans="2:15">
      <c r="B136" s="356"/>
      <c r="C136" s="356" t="s">
        <v>7702</v>
      </c>
      <c r="D136" s="356"/>
      <c r="E136" s="356"/>
      <c r="F136" s="363" t="s">
        <v>2698</v>
      </c>
      <c r="G136" s="356"/>
      <c r="H136" s="356"/>
      <c r="I136" s="356"/>
      <c r="J136" s="356"/>
      <c r="K136" s="356"/>
      <c r="L136" s="356"/>
      <c r="M136" s="356"/>
      <c r="N136" s="356"/>
      <c r="O136" s="356"/>
    </row>
    <row r="137" spans="2:15">
      <c r="B137" s="356"/>
      <c r="C137" s="356" t="s">
        <v>7702</v>
      </c>
      <c r="D137" s="356"/>
      <c r="E137" s="356"/>
      <c r="F137" s="363" t="s">
        <v>7064</v>
      </c>
      <c r="G137" s="356"/>
      <c r="H137" s="356"/>
      <c r="I137" s="356"/>
      <c r="J137" s="356"/>
      <c r="K137" s="356"/>
      <c r="L137" s="356"/>
      <c r="M137" s="356"/>
      <c r="N137" s="356"/>
      <c r="O137" s="356"/>
    </row>
    <row r="138" spans="2:15">
      <c r="B138" s="356"/>
      <c r="C138" s="356" t="s">
        <v>7702</v>
      </c>
      <c r="D138" s="356"/>
      <c r="E138" s="356"/>
      <c r="F138" s="363" t="s">
        <v>2804</v>
      </c>
      <c r="G138" s="356"/>
      <c r="H138" s="356"/>
      <c r="I138" s="356"/>
      <c r="J138" s="356"/>
      <c r="K138" s="356"/>
      <c r="L138" s="356"/>
      <c r="M138" s="356"/>
      <c r="N138" s="356"/>
      <c r="O138" s="356"/>
    </row>
    <row r="139" spans="2:15">
      <c r="B139" s="356"/>
      <c r="C139" s="356" t="s">
        <v>7702</v>
      </c>
      <c r="D139" s="356"/>
      <c r="E139" s="356"/>
      <c r="F139" s="363" t="s">
        <v>2469</v>
      </c>
      <c r="G139" s="356"/>
      <c r="H139" s="356"/>
      <c r="I139" s="356"/>
      <c r="J139" s="356"/>
      <c r="K139" s="356"/>
      <c r="L139" s="356"/>
      <c r="M139" s="356"/>
      <c r="N139" s="356"/>
      <c r="O139" s="356"/>
    </row>
    <row r="140" spans="2:15">
      <c r="B140" s="356"/>
      <c r="C140" s="356" t="s">
        <v>7702</v>
      </c>
      <c r="D140" s="356"/>
      <c r="E140" s="356"/>
      <c r="F140" s="363" t="s">
        <v>7065</v>
      </c>
      <c r="G140" s="356"/>
      <c r="H140" s="356"/>
      <c r="I140" s="356"/>
      <c r="J140" s="356"/>
      <c r="K140" s="356"/>
      <c r="L140" s="356"/>
      <c r="M140" s="356"/>
      <c r="N140" s="356"/>
      <c r="O140" s="356"/>
    </row>
    <row r="141" spans="2:15">
      <c r="B141" s="356"/>
      <c r="C141" s="356" t="s">
        <v>7702</v>
      </c>
      <c r="D141" s="356"/>
      <c r="E141" s="356"/>
      <c r="F141" s="363" t="s">
        <v>7066</v>
      </c>
      <c r="G141" s="356"/>
      <c r="H141" s="356"/>
      <c r="I141" s="356"/>
      <c r="J141" s="356"/>
      <c r="K141" s="356"/>
      <c r="L141" s="356"/>
      <c r="M141" s="356"/>
      <c r="N141" s="356"/>
      <c r="O141" s="356"/>
    </row>
    <row r="142" spans="2:15">
      <c r="B142" s="356"/>
      <c r="C142" s="356" t="s">
        <v>7702</v>
      </c>
      <c r="D142" s="356"/>
      <c r="E142" s="356"/>
      <c r="F142" s="363" t="s">
        <v>7067</v>
      </c>
      <c r="G142" s="356"/>
      <c r="H142" s="356"/>
      <c r="I142" s="356"/>
      <c r="J142" s="356"/>
      <c r="K142" s="356"/>
      <c r="L142" s="356"/>
      <c r="M142" s="356"/>
      <c r="N142" s="356"/>
      <c r="O142" s="356"/>
    </row>
    <row r="143" spans="2:15">
      <c r="B143" s="356"/>
      <c r="C143" s="356" t="s">
        <v>7702</v>
      </c>
      <c r="D143" s="356"/>
      <c r="E143" s="356"/>
      <c r="F143" s="363" t="s">
        <v>7068</v>
      </c>
      <c r="G143" s="356"/>
      <c r="H143" s="356"/>
      <c r="I143" s="356"/>
      <c r="J143" s="356"/>
      <c r="K143" s="356"/>
      <c r="L143" s="356"/>
      <c r="M143" s="356"/>
      <c r="N143" s="356"/>
      <c r="O143" s="356"/>
    </row>
    <row r="144" spans="2:15">
      <c r="B144" s="356"/>
      <c r="C144" s="356" t="s">
        <v>7702</v>
      </c>
      <c r="D144" s="356"/>
      <c r="E144" s="356"/>
      <c r="F144" s="363" t="s">
        <v>7069</v>
      </c>
      <c r="G144" s="356"/>
      <c r="H144" s="356"/>
      <c r="I144" s="356"/>
      <c r="J144" s="356"/>
      <c r="K144" s="356"/>
      <c r="L144" s="356"/>
      <c r="M144" s="356"/>
      <c r="N144" s="356"/>
      <c r="O144" s="356"/>
    </row>
    <row r="145" spans="2:15">
      <c r="B145" s="356"/>
      <c r="C145" s="356" t="s">
        <v>7702</v>
      </c>
      <c r="D145" s="356"/>
      <c r="E145" s="356"/>
      <c r="F145" s="363" t="s">
        <v>7070</v>
      </c>
      <c r="G145" s="356"/>
      <c r="H145" s="356"/>
      <c r="I145" s="356"/>
      <c r="J145" s="356"/>
      <c r="K145" s="356"/>
      <c r="L145" s="356"/>
      <c r="M145" s="356"/>
      <c r="N145" s="356"/>
      <c r="O145" s="356"/>
    </row>
    <row r="146" spans="2:15">
      <c r="B146" s="356"/>
      <c r="C146" s="356" t="s">
        <v>7702</v>
      </c>
      <c r="D146" s="356"/>
      <c r="E146" s="356"/>
      <c r="F146" s="363" t="s">
        <v>7073</v>
      </c>
      <c r="G146" s="356"/>
      <c r="H146" s="356"/>
      <c r="I146" s="356"/>
      <c r="J146" s="356"/>
      <c r="K146" s="356"/>
      <c r="L146" s="356"/>
      <c r="M146" s="356"/>
      <c r="N146" s="356"/>
      <c r="O146" s="356"/>
    </row>
    <row r="147" spans="2:15">
      <c r="B147" s="356"/>
      <c r="C147" s="356" t="s">
        <v>7702</v>
      </c>
      <c r="D147" s="356"/>
      <c r="E147" s="356"/>
      <c r="F147" s="363" t="s">
        <v>1185</v>
      </c>
      <c r="G147" s="356"/>
      <c r="H147" s="356"/>
      <c r="I147" s="356"/>
      <c r="J147" s="356"/>
      <c r="K147" s="356"/>
      <c r="L147" s="356"/>
      <c r="M147" s="356"/>
      <c r="N147" s="356"/>
      <c r="O147" s="356"/>
    </row>
    <row r="148" spans="2:15">
      <c r="B148" s="356"/>
      <c r="C148" s="356" t="s">
        <v>7702</v>
      </c>
      <c r="D148" s="356"/>
      <c r="E148" s="356"/>
      <c r="F148" s="363" t="s">
        <v>6579</v>
      </c>
      <c r="G148" s="356"/>
      <c r="H148" s="356"/>
      <c r="I148" s="356"/>
      <c r="J148" s="356"/>
      <c r="K148" s="356"/>
      <c r="L148" s="356"/>
      <c r="M148" s="356"/>
      <c r="N148" s="356"/>
      <c r="O148" s="356"/>
    </row>
    <row r="149" spans="2:15">
      <c r="B149" s="356"/>
      <c r="C149" s="356" t="s">
        <v>7702</v>
      </c>
      <c r="D149" s="356"/>
      <c r="E149" s="356"/>
      <c r="F149" s="363" t="s">
        <v>7074</v>
      </c>
      <c r="G149" s="356"/>
      <c r="H149" s="356"/>
      <c r="I149" s="356"/>
      <c r="J149" s="356"/>
      <c r="K149" s="356"/>
      <c r="L149" s="356"/>
      <c r="M149" s="356"/>
      <c r="N149" s="356"/>
      <c r="O149" s="356"/>
    </row>
    <row r="150" spans="2:15">
      <c r="B150" s="356"/>
      <c r="C150" s="356" t="s">
        <v>7702</v>
      </c>
      <c r="D150" s="356"/>
      <c r="E150" s="356"/>
      <c r="F150" s="363" t="s">
        <v>7075</v>
      </c>
      <c r="G150" s="356"/>
      <c r="H150" s="356"/>
      <c r="I150" s="356"/>
      <c r="J150" s="356"/>
      <c r="K150" s="356"/>
      <c r="L150" s="356"/>
      <c r="M150" s="356"/>
      <c r="N150" s="356"/>
      <c r="O150" s="356"/>
    </row>
    <row r="151" spans="2:15">
      <c r="B151" s="356"/>
      <c r="C151" s="356" t="s">
        <v>7702</v>
      </c>
      <c r="D151" s="356"/>
      <c r="E151" s="356"/>
      <c r="F151" s="363" t="s">
        <v>7077</v>
      </c>
      <c r="G151" s="356"/>
      <c r="H151" s="356"/>
      <c r="I151" s="356"/>
      <c r="J151" s="356"/>
      <c r="K151" s="356"/>
      <c r="L151" s="356"/>
      <c r="M151" s="356"/>
      <c r="N151" s="356"/>
      <c r="O151" s="356"/>
    </row>
    <row r="152" spans="2:15">
      <c r="B152" s="356"/>
      <c r="C152" s="356" t="s">
        <v>7702</v>
      </c>
      <c r="D152" s="356"/>
      <c r="E152" s="356"/>
      <c r="F152" s="363" t="s">
        <v>7078</v>
      </c>
      <c r="G152" s="356"/>
      <c r="H152" s="356"/>
      <c r="I152" s="356"/>
      <c r="J152" s="356"/>
      <c r="K152" s="356"/>
      <c r="L152" s="356"/>
      <c r="M152" s="356"/>
      <c r="N152" s="356"/>
      <c r="O152" s="356"/>
    </row>
    <row r="153" spans="2:15">
      <c r="B153" s="356"/>
      <c r="C153" s="356" t="s">
        <v>7702</v>
      </c>
      <c r="D153" s="356"/>
      <c r="E153" s="356"/>
      <c r="F153" s="363" t="s">
        <v>7080</v>
      </c>
      <c r="G153" s="356"/>
      <c r="H153" s="356"/>
      <c r="I153" s="356"/>
      <c r="J153" s="356"/>
      <c r="K153" s="356"/>
      <c r="L153" s="356"/>
      <c r="M153" s="356"/>
      <c r="N153" s="356"/>
      <c r="O153" s="356"/>
    </row>
    <row r="154" spans="2:15">
      <c r="B154" s="356"/>
      <c r="C154" s="356" t="s">
        <v>7702</v>
      </c>
      <c r="D154" s="356"/>
      <c r="E154" s="356"/>
      <c r="F154" s="363" t="s">
        <v>6526</v>
      </c>
      <c r="G154" s="356"/>
      <c r="H154" s="356"/>
      <c r="I154" s="356"/>
      <c r="J154" s="356"/>
      <c r="K154" s="356"/>
      <c r="L154" s="356"/>
      <c r="M154" s="356"/>
      <c r="N154" s="356"/>
      <c r="O154" s="356"/>
    </row>
    <row r="155" spans="2:15">
      <c r="B155" s="356"/>
      <c r="C155" s="356" t="s">
        <v>7702</v>
      </c>
      <c r="D155" s="356"/>
      <c r="E155" s="356"/>
      <c r="F155" s="363" t="s">
        <v>1191</v>
      </c>
      <c r="G155" s="356"/>
      <c r="H155" s="356"/>
      <c r="I155" s="356"/>
      <c r="J155" s="356"/>
      <c r="K155" s="356"/>
      <c r="L155" s="356"/>
      <c r="M155" s="356"/>
      <c r="N155" s="356"/>
      <c r="O155" s="356"/>
    </row>
    <row r="156" spans="2:15">
      <c r="B156" s="356"/>
      <c r="C156" s="356" t="s">
        <v>7702</v>
      </c>
      <c r="D156" s="356"/>
      <c r="E156" s="356"/>
      <c r="F156" s="363" t="s">
        <v>5161</v>
      </c>
      <c r="G156" s="356"/>
      <c r="H156" s="356"/>
      <c r="I156" s="356"/>
      <c r="J156" s="356"/>
      <c r="K156" s="356"/>
      <c r="L156" s="356"/>
      <c r="M156" s="356"/>
      <c r="N156" s="356"/>
      <c r="O156" s="356"/>
    </row>
    <row r="157" spans="2:15">
      <c r="B157" s="356"/>
      <c r="C157" s="356" t="s">
        <v>7702</v>
      </c>
      <c r="D157" s="356"/>
      <c r="E157" s="356"/>
      <c r="F157" s="363" t="s">
        <v>6835</v>
      </c>
      <c r="G157" s="356"/>
      <c r="H157" s="356"/>
      <c r="I157" s="356"/>
      <c r="J157" s="356"/>
      <c r="K157" s="356"/>
      <c r="L157" s="356"/>
      <c r="M157" s="356"/>
      <c r="N157" s="356"/>
      <c r="O157" s="356"/>
    </row>
    <row r="158" spans="2:15">
      <c r="B158" s="356"/>
      <c r="C158" s="356" t="s">
        <v>7702</v>
      </c>
      <c r="D158" s="356"/>
      <c r="E158" s="356"/>
      <c r="F158" s="363" t="s">
        <v>614</v>
      </c>
      <c r="G158" s="356"/>
      <c r="H158" s="356"/>
      <c r="I158" s="356"/>
      <c r="J158" s="356"/>
      <c r="K158" s="356"/>
      <c r="L158" s="356"/>
      <c r="M158" s="356"/>
      <c r="N158" s="356"/>
      <c r="O158" s="356"/>
    </row>
    <row r="159" spans="2:15">
      <c r="B159" s="356"/>
      <c r="C159" s="356" t="s">
        <v>7702</v>
      </c>
      <c r="D159" s="356"/>
      <c r="E159" s="356"/>
      <c r="F159" s="363" t="s">
        <v>5639</v>
      </c>
      <c r="G159" s="356"/>
      <c r="H159" s="356"/>
      <c r="I159" s="356"/>
      <c r="J159" s="356"/>
      <c r="K159" s="356"/>
      <c r="L159" s="356"/>
      <c r="M159" s="356"/>
      <c r="N159" s="356"/>
      <c r="O159" s="356"/>
    </row>
    <row r="160" spans="2:15">
      <c r="B160" s="356"/>
      <c r="C160" s="356" t="s">
        <v>7702</v>
      </c>
      <c r="D160" s="356"/>
      <c r="E160" s="356"/>
      <c r="F160" s="363" t="s">
        <v>1865</v>
      </c>
      <c r="G160" s="356"/>
      <c r="H160" s="356"/>
      <c r="I160" s="356"/>
      <c r="J160" s="356"/>
      <c r="K160" s="356"/>
      <c r="L160" s="356"/>
      <c r="M160" s="356"/>
      <c r="N160" s="356"/>
      <c r="O160" s="356"/>
    </row>
    <row r="161" spans="2:15">
      <c r="B161" s="356"/>
      <c r="C161" s="356" t="s">
        <v>7702</v>
      </c>
      <c r="D161" s="356"/>
      <c r="E161" s="356"/>
      <c r="F161" s="363" t="s">
        <v>7081</v>
      </c>
      <c r="G161" s="356"/>
      <c r="H161" s="356"/>
      <c r="I161" s="356"/>
      <c r="J161" s="356"/>
      <c r="K161" s="356"/>
      <c r="L161" s="356"/>
      <c r="M161" s="356"/>
      <c r="N161" s="356"/>
      <c r="O161" s="356"/>
    </row>
    <row r="162" spans="2:15">
      <c r="B162" s="356"/>
      <c r="C162" s="356" t="s">
        <v>7702</v>
      </c>
      <c r="D162" s="356"/>
      <c r="E162" s="356"/>
      <c r="F162" s="363" t="s">
        <v>7082</v>
      </c>
      <c r="G162" s="356"/>
      <c r="H162" s="356"/>
      <c r="I162" s="356"/>
      <c r="J162" s="356"/>
      <c r="K162" s="356"/>
      <c r="L162" s="356"/>
      <c r="M162" s="356"/>
      <c r="N162" s="356"/>
      <c r="O162" s="356"/>
    </row>
    <row r="163" spans="2:15">
      <c r="B163" s="356"/>
      <c r="C163" s="356" t="s">
        <v>7702</v>
      </c>
      <c r="D163" s="356"/>
      <c r="E163" s="356"/>
      <c r="F163" s="363" t="s">
        <v>7083</v>
      </c>
      <c r="G163" s="356"/>
      <c r="H163" s="356"/>
      <c r="I163" s="356"/>
      <c r="J163" s="356"/>
      <c r="K163" s="356"/>
      <c r="L163" s="356"/>
      <c r="M163" s="356"/>
      <c r="N163" s="356"/>
      <c r="O163" s="356"/>
    </row>
    <row r="164" spans="2:15">
      <c r="B164" s="356"/>
      <c r="C164" s="356" t="s">
        <v>7702</v>
      </c>
      <c r="D164" s="356"/>
      <c r="E164" s="356"/>
      <c r="F164" s="363" t="s">
        <v>7084</v>
      </c>
      <c r="G164" s="356"/>
      <c r="H164" s="356"/>
      <c r="I164" s="356"/>
      <c r="J164" s="356"/>
      <c r="K164" s="356"/>
      <c r="L164" s="356"/>
      <c r="M164" s="356"/>
      <c r="N164" s="356"/>
      <c r="O164" s="356"/>
    </row>
    <row r="165" spans="2:15">
      <c r="B165" s="356"/>
      <c r="C165" s="356" t="s">
        <v>7702</v>
      </c>
      <c r="D165" s="356"/>
      <c r="E165" s="356"/>
      <c r="F165" s="363" t="s">
        <v>3551</v>
      </c>
      <c r="G165" s="356"/>
      <c r="H165" s="356"/>
      <c r="I165" s="356"/>
      <c r="J165" s="356"/>
      <c r="K165" s="356"/>
      <c r="L165" s="356"/>
      <c r="M165" s="356"/>
      <c r="N165" s="356"/>
      <c r="O165" s="356"/>
    </row>
    <row r="166" spans="2:15">
      <c r="B166" s="356"/>
      <c r="C166" s="356" t="s">
        <v>7702</v>
      </c>
      <c r="D166" s="356"/>
      <c r="E166" s="356"/>
      <c r="F166" s="363" t="s">
        <v>4780</v>
      </c>
      <c r="G166" s="356"/>
      <c r="H166" s="356"/>
      <c r="I166" s="356"/>
      <c r="J166" s="356"/>
      <c r="K166" s="356"/>
      <c r="L166" s="356"/>
      <c r="M166" s="356"/>
      <c r="N166" s="356"/>
      <c r="O166" s="356"/>
    </row>
    <row r="167" spans="2:15">
      <c r="B167" s="356"/>
      <c r="C167" s="356" t="s">
        <v>7702</v>
      </c>
      <c r="D167" s="356"/>
      <c r="E167" s="356"/>
      <c r="F167" s="363" t="s">
        <v>3430</v>
      </c>
      <c r="G167" s="356"/>
      <c r="H167" s="356"/>
      <c r="I167" s="356"/>
      <c r="J167" s="356"/>
      <c r="K167" s="356"/>
      <c r="L167" s="356"/>
      <c r="M167" s="356"/>
      <c r="N167" s="356"/>
      <c r="O167" s="356"/>
    </row>
    <row r="168" spans="2:15">
      <c r="B168" s="356"/>
      <c r="C168" s="356" t="s">
        <v>7702</v>
      </c>
      <c r="D168" s="356"/>
      <c r="E168" s="356"/>
      <c r="F168" s="363" t="s">
        <v>7085</v>
      </c>
      <c r="G168" s="356"/>
      <c r="H168" s="356"/>
      <c r="I168" s="356"/>
      <c r="J168" s="356"/>
      <c r="K168" s="356"/>
      <c r="L168" s="356"/>
      <c r="M168" s="356"/>
      <c r="N168" s="356"/>
      <c r="O168" s="356"/>
    </row>
    <row r="169" spans="2:15">
      <c r="B169" s="356"/>
      <c r="C169" s="356" t="s">
        <v>7702</v>
      </c>
      <c r="D169" s="356"/>
      <c r="E169" s="356"/>
      <c r="F169" s="363" t="s">
        <v>598</v>
      </c>
      <c r="G169" s="356"/>
      <c r="H169" s="356"/>
      <c r="I169" s="356"/>
      <c r="J169" s="356"/>
      <c r="K169" s="356"/>
      <c r="L169" s="356"/>
      <c r="M169" s="356"/>
      <c r="N169" s="356"/>
      <c r="O169" s="356"/>
    </row>
    <row r="170" spans="2:15">
      <c r="B170" s="356"/>
      <c r="C170" s="356" t="s">
        <v>7702</v>
      </c>
      <c r="D170" s="356"/>
      <c r="E170" s="356"/>
      <c r="F170" s="363" t="s">
        <v>7087</v>
      </c>
      <c r="G170" s="356"/>
      <c r="H170" s="356"/>
      <c r="I170" s="356"/>
      <c r="J170" s="356"/>
      <c r="K170" s="356"/>
      <c r="L170" s="356"/>
      <c r="M170" s="356"/>
      <c r="N170" s="356"/>
      <c r="O170" s="356"/>
    </row>
    <row r="171" spans="2:15">
      <c r="B171" s="356"/>
      <c r="C171" s="356" t="s">
        <v>7702</v>
      </c>
      <c r="D171" s="356"/>
      <c r="E171" s="356"/>
      <c r="F171" s="363" t="s">
        <v>7090</v>
      </c>
      <c r="G171" s="356"/>
      <c r="H171" s="356"/>
      <c r="I171" s="356"/>
      <c r="J171" s="356"/>
      <c r="K171" s="356"/>
      <c r="L171" s="356"/>
      <c r="M171" s="356"/>
      <c r="N171" s="356"/>
      <c r="O171" s="356"/>
    </row>
    <row r="172" spans="2:15">
      <c r="B172" s="356"/>
      <c r="C172" s="356" t="s">
        <v>7702</v>
      </c>
      <c r="D172" s="356"/>
      <c r="E172" s="356"/>
      <c r="F172" s="363" t="s">
        <v>7091</v>
      </c>
      <c r="G172" s="356"/>
      <c r="H172" s="356"/>
      <c r="I172" s="356"/>
      <c r="J172" s="356"/>
      <c r="K172" s="356"/>
      <c r="L172" s="356"/>
      <c r="M172" s="356"/>
      <c r="N172" s="356"/>
      <c r="O172" s="356"/>
    </row>
    <row r="173" spans="2:15">
      <c r="B173" s="356"/>
      <c r="C173" s="356" t="s">
        <v>7702</v>
      </c>
      <c r="D173" s="356"/>
      <c r="E173" s="356"/>
      <c r="F173" s="363" t="s">
        <v>2672</v>
      </c>
      <c r="G173" s="356"/>
      <c r="H173" s="356"/>
      <c r="I173" s="356"/>
      <c r="J173" s="356"/>
      <c r="K173" s="356"/>
      <c r="L173" s="356"/>
      <c r="M173" s="356"/>
      <c r="N173" s="356"/>
      <c r="O173" s="356"/>
    </row>
    <row r="174" spans="2:15">
      <c r="B174" s="356"/>
      <c r="C174" s="356" t="s">
        <v>7702</v>
      </c>
      <c r="D174" s="356"/>
      <c r="E174" s="356"/>
      <c r="F174" s="363" t="s">
        <v>3</v>
      </c>
      <c r="G174" s="356"/>
      <c r="H174" s="356"/>
      <c r="I174" s="356"/>
      <c r="J174" s="356"/>
      <c r="K174" s="356"/>
      <c r="L174" s="356"/>
      <c r="M174" s="356"/>
      <c r="N174" s="356"/>
      <c r="O174" s="356"/>
    </row>
    <row r="175" spans="2:15">
      <c r="B175" s="356"/>
      <c r="C175" s="356" t="s">
        <v>7702</v>
      </c>
      <c r="D175" s="356"/>
      <c r="E175" s="356"/>
      <c r="F175" s="363" t="s">
        <v>7093</v>
      </c>
      <c r="G175" s="356"/>
      <c r="H175" s="356"/>
      <c r="I175" s="356"/>
      <c r="J175" s="356"/>
      <c r="K175" s="356"/>
      <c r="L175" s="356"/>
      <c r="M175" s="356"/>
      <c r="N175" s="356"/>
      <c r="O175" s="356"/>
    </row>
    <row r="176" spans="2:15">
      <c r="B176" s="356"/>
      <c r="C176" s="356" t="s">
        <v>7702</v>
      </c>
      <c r="D176" s="356"/>
      <c r="E176" s="356"/>
      <c r="F176" s="363" t="s">
        <v>4095</v>
      </c>
      <c r="G176" s="356"/>
      <c r="H176" s="356"/>
      <c r="I176" s="356"/>
      <c r="J176" s="356"/>
      <c r="K176" s="356"/>
      <c r="L176" s="356"/>
      <c r="M176" s="356"/>
      <c r="N176" s="356"/>
      <c r="O176" s="356"/>
    </row>
    <row r="177" spans="2:15">
      <c r="B177" s="356"/>
      <c r="C177" s="356" t="s">
        <v>7702</v>
      </c>
      <c r="D177" s="356"/>
      <c r="E177" s="356"/>
      <c r="F177" s="363" t="s">
        <v>1272</v>
      </c>
      <c r="G177" s="356"/>
      <c r="H177" s="356"/>
      <c r="I177" s="356"/>
      <c r="J177" s="356"/>
      <c r="K177" s="356"/>
      <c r="L177" s="356"/>
      <c r="M177" s="356"/>
      <c r="N177" s="356"/>
      <c r="O177" s="356"/>
    </row>
    <row r="178" spans="2:15">
      <c r="B178" s="356"/>
      <c r="C178" s="356" t="s">
        <v>7702</v>
      </c>
      <c r="D178" s="356"/>
      <c r="E178" s="356"/>
      <c r="F178" s="363" t="s">
        <v>7094</v>
      </c>
      <c r="G178" s="356"/>
      <c r="H178" s="356"/>
      <c r="I178" s="356"/>
      <c r="J178" s="356"/>
      <c r="K178" s="356"/>
      <c r="L178" s="356"/>
      <c r="M178" s="356"/>
      <c r="N178" s="356"/>
      <c r="O178" s="356"/>
    </row>
    <row r="179" spans="2:15">
      <c r="B179" s="356"/>
      <c r="C179" s="356" t="s">
        <v>7702</v>
      </c>
      <c r="D179" s="356"/>
      <c r="E179" s="356"/>
      <c r="F179" s="363" t="s">
        <v>5394</v>
      </c>
      <c r="G179" s="356"/>
      <c r="H179" s="356"/>
      <c r="I179" s="356"/>
      <c r="J179" s="356"/>
      <c r="K179" s="356"/>
      <c r="L179" s="356"/>
      <c r="M179" s="356"/>
      <c r="N179" s="356"/>
      <c r="O179" s="356"/>
    </row>
    <row r="180" spans="2:15">
      <c r="B180" s="356"/>
      <c r="C180" s="356" t="s">
        <v>7702</v>
      </c>
      <c r="D180" s="356"/>
      <c r="E180" s="356"/>
      <c r="F180" s="363" t="s">
        <v>7095</v>
      </c>
      <c r="G180" s="356"/>
      <c r="H180" s="356"/>
      <c r="I180" s="356"/>
      <c r="J180" s="356"/>
      <c r="K180" s="356"/>
      <c r="L180" s="356"/>
      <c r="M180" s="356"/>
      <c r="N180" s="356"/>
      <c r="O180" s="356"/>
    </row>
    <row r="181" spans="2:15">
      <c r="B181" s="356"/>
      <c r="C181" s="356" t="s">
        <v>7702</v>
      </c>
      <c r="D181" s="356"/>
      <c r="E181" s="356"/>
      <c r="F181" s="363" t="s">
        <v>6198</v>
      </c>
      <c r="G181" s="356"/>
      <c r="H181" s="356"/>
      <c r="I181" s="356"/>
      <c r="J181" s="356"/>
      <c r="K181" s="356"/>
      <c r="L181" s="356"/>
      <c r="M181" s="356"/>
      <c r="N181" s="356"/>
      <c r="O181" s="356"/>
    </row>
    <row r="182" spans="2:15">
      <c r="B182" s="356"/>
      <c r="C182" s="356" t="s">
        <v>7702</v>
      </c>
      <c r="D182" s="356"/>
      <c r="E182" s="356"/>
      <c r="F182" s="363" t="s">
        <v>160</v>
      </c>
      <c r="G182" s="356"/>
      <c r="H182" s="356"/>
      <c r="I182" s="356"/>
      <c r="J182" s="356"/>
      <c r="K182" s="356"/>
      <c r="L182" s="356"/>
      <c r="M182" s="356"/>
      <c r="N182" s="356"/>
      <c r="O182" s="356"/>
    </row>
    <row r="183" spans="2:15">
      <c r="B183" s="356"/>
      <c r="C183" s="356" t="s">
        <v>7702</v>
      </c>
      <c r="D183" s="356"/>
      <c r="E183" s="356"/>
      <c r="F183" s="363" t="s">
        <v>1637</v>
      </c>
      <c r="G183" s="356"/>
      <c r="H183" s="356"/>
      <c r="I183" s="356"/>
      <c r="J183" s="356"/>
      <c r="K183" s="356"/>
      <c r="L183" s="356"/>
      <c r="M183" s="356"/>
      <c r="N183" s="356"/>
      <c r="O183" s="356"/>
    </row>
    <row r="184" spans="2:15">
      <c r="B184" s="356"/>
      <c r="C184" s="356" t="s">
        <v>7702</v>
      </c>
      <c r="D184" s="356"/>
      <c r="E184" s="356"/>
      <c r="F184" s="363" t="s">
        <v>7096</v>
      </c>
      <c r="G184" s="356"/>
      <c r="H184" s="356"/>
      <c r="I184" s="356"/>
      <c r="J184" s="356"/>
      <c r="K184" s="356"/>
      <c r="L184" s="356"/>
      <c r="M184" s="356"/>
      <c r="N184" s="356"/>
      <c r="O184" s="356"/>
    </row>
    <row r="185" spans="2:15">
      <c r="B185" s="356"/>
      <c r="C185" s="356" t="s">
        <v>7702</v>
      </c>
      <c r="D185" s="356"/>
      <c r="E185" s="356"/>
      <c r="F185" s="363" t="s">
        <v>7097</v>
      </c>
      <c r="G185" s="356"/>
      <c r="H185" s="356"/>
      <c r="I185" s="356"/>
      <c r="J185" s="356"/>
      <c r="K185" s="356"/>
      <c r="L185" s="356"/>
      <c r="M185" s="356"/>
      <c r="N185" s="356"/>
      <c r="O185" s="356"/>
    </row>
    <row r="186" spans="2:15">
      <c r="B186" s="356"/>
      <c r="C186" s="356" t="s">
        <v>7702</v>
      </c>
      <c r="D186" s="356"/>
      <c r="E186" s="356"/>
      <c r="F186" s="363" t="s">
        <v>1627</v>
      </c>
      <c r="G186" s="356"/>
      <c r="H186" s="356"/>
      <c r="I186" s="356"/>
      <c r="J186" s="356"/>
      <c r="K186" s="356"/>
      <c r="L186" s="356"/>
      <c r="M186" s="356"/>
      <c r="N186" s="356"/>
      <c r="O186" s="356"/>
    </row>
    <row r="187" spans="2:15">
      <c r="B187" s="356"/>
      <c r="C187" s="356" t="s">
        <v>7702</v>
      </c>
      <c r="D187" s="356"/>
      <c r="E187" s="356"/>
      <c r="F187" s="363" t="s">
        <v>7098</v>
      </c>
      <c r="G187" s="356"/>
      <c r="H187" s="356"/>
      <c r="I187" s="356"/>
      <c r="J187" s="356"/>
      <c r="K187" s="356"/>
      <c r="L187" s="356"/>
      <c r="M187" s="356"/>
      <c r="N187" s="356"/>
      <c r="O187" s="356"/>
    </row>
    <row r="188" spans="2:15">
      <c r="B188" s="356"/>
      <c r="C188" s="356" t="s">
        <v>7702</v>
      </c>
      <c r="D188" s="356"/>
      <c r="E188" s="356"/>
      <c r="F188" s="363" t="s">
        <v>5215</v>
      </c>
      <c r="G188" s="356"/>
      <c r="H188" s="356"/>
      <c r="I188" s="356"/>
      <c r="J188" s="356"/>
      <c r="K188" s="356"/>
      <c r="L188" s="356"/>
      <c r="M188" s="356"/>
      <c r="N188" s="356"/>
      <c r="O188" s="356"/>
    </row>
    <row r="189" spans="2:15">
      <c r="B189" s="356"/>
      <c r="C189" s="356" t="s">
        <v>7702</v>
      </c>
      <c r="D189" s="356"/>
      <c r="E189" s="356"/>
      <c r="F189" s="363" t="s">
        <v>987</v>
      </c>
      <c r="G189" s="356"/>
      <c r="H189" s="356"/>
      <c r="I189" s="356"/>
      <c r="J189" s="356"/>
      <c r="K189" s="356"/>
      <c r="L189" s="356"/>
      <c r="M189" s="356"/>
      <c r="N189" s="356"/>
      <c r="O189" s="356"/>
    </row>
    <row r="190" spans="2:15">
      <c r="B190" s="356"/>
      <c r="C190" s="356" t="s">
        <v>7702</v>
      </c>
      <c r="D190" s="356"/>
      <c r="E190" s="356"/>
      <c r="F190" s="363" t="s">
        <v>7100</v>
      </c>
      <c r="G190" s="356"/>
      <c r="H190" s="356"/>
      <c r="I190" s="356"/>
      <c r="J190" s="356"/>
      <c r="K190" s="356"/>
      <c r="L190" s="356"/>
      <c r="M190" s="356"/>
      <c r="N190" s="356"/>
      <c r="O190" s="356"/>
    </row>
    <row r="191" spans="2:15">
      <c r="B191" s="356"/>
      <c r="C191" s="356" t="s">
        <v>7702</v>
      </c>
      <c r="D191" s="356"/>
      <c r="E191" s="356"/>
      <c r="F191" s="363" t="s">
        <v>4812</v>
      </c>
      <c r="G191" s="356"/>
      <c r="H191" s="356"/>
      <c r="I191" s="356"/>
      <c r="J191" s="356"/>
      <c r="K191" s="356"/>
      <c r="L191" s="356"/>
      <c r="M191" s="356"/>
      <c r="N191" s="356"/>
      <c r="O191" s="356"/>
    </row>
    <row r="192" spans="2:15">
      <c r="B192" s="356"/>
      <c r="C192" s="356" t="s">
        <v>7702</v>
      </c>
      <c r="D192" s="356"/>
      <c r="E192" s="356"/>
      <c r="F192" s="363" t="s">
        <v>501</v>
      </c>
      <c r="G192" s="356"/>
      <c r="H192" s="356"/>
      <c r="I192" s="356"/>
      <c r="J192" s="356"/>
      <c r="K192" s="356"/>
      <c r="L192" s="356"/>
      <c r="M192" s="356"/>
      <c r="N192" s="356"/>
      <c r="O192" s="356"/>
    </row>
    <row r="193" spans="2:15">
      <c r="B193" s="356"/>
      <c r="C193" s="356" t="s">
        <v>7702</v>
      </c>
      <c r="D193" s="356"/>
      <c r="E193" s="356"/>
      <c r="F193" s="363" t="s">
        <v>7101</v>
      </c>
      <c r="G193" s="356"/>
      <c r="H193" s="356"/>
      <c r="I193" s="356"/>
      <c r="J193" s="356"/>
      <c r="K193" s="356"/>
      <c r="L193" s="356"/>
      <c r="M193" s="356"/>
      <c r="N193" s="356"/>
      <c r="O193" s="356"/>
    </row>
    <row r="194" spans="2:15">
      <c r="B194" s="356"/>
      <c r="C194" s="356" t="s">
        <v>7702</v>
      </c>
      <c r="D194" s="356"/>
      <c r="E194" s="356"/>
      <c r="F194" s="363" t="s">
        <v>2982</v>
      </c>
      <c r="G194" s="356"/>
      <c r="H194" s="356"/>
      <c r="I194" s="356"/>
      <c r="J194" s="356"/>
      <c r="K194" s="356"/>
      <c r="L194" s="356"/>
      <c r="M194" s="356"/>
      <c r="N194" s="356"/>
      <c r="O194" s="356"/>
    </row>
    <row r="195" spans="2:15">
      <c r="B195" s="356"/>
      <c r="C195" s="356" t="s">
        <v>7702</v>
      </c>
      <c r="D195" s="356"/>
      <c r="E195" s="356"/>
      <c r="F195" s="363" t="s">
        <v>7102</v>
      </c>
      <c r="G195" s="356"/>
      <c r="H195" s="356"/>
      <c r="I195" s="356"/>
      <c r="J195" s="356"/>
      <c r="K195" s="356"/>
      <c r="L195" s="356"/>
      <c r="M195" s="356"/>
      <c r="N195" s="356"/>
      <c r="O195" s="356"/>
    </row>
    <row r="196" spans="2:15">
      <c r="B196" s="356"/>
      <c r="C196" s="356" t="s">
        <v>7702</v>
      </c>
      <c r="D196" s="356"/>
      <c r="E196" s="356"/>
      <c r="F196" s="363" t="s">
        <v>6288</v>
      </c>
      <c r="G196" s="356"/>
      <c r="H196" s="356"/>
      <c r="I196" s="356"/>
      <c r="J196" s="356"/>
      <c r="K196" s="356"/>
      <c r="L196" s="356"/>
      <c r="M196" s="356"/>
      <c r="N196" s="356"/>
      <c r="O196" s="356"/>
    </row>
    <row r="197" spans="2:15">
      <c r="B197" s="356"/>
      <c r="C197" s="356" t="s">
        <v>7702</v>
      </c>
      <c r="D197" s="356"/>
      <c r="E197" s="356"/>
      <c r="F197" s="363" t="s">
        <v>387</v>
      </c>
      <c r="G197" s="356"/>
      <c r="H197" s="356"/>
      <c r="I197" s="356"/>
      <c r="J197" s="356"/>
      <c r="K197" s="356"/>
      <c r="L197" s="356"/>
      <c r="M197" s="356"/>
      <c r="N197" s="356"/>
      <c r="O197" s="356"/>
    </row>
    <row r="198" spans="2:15">
      <c r="B198" s="356"/>
      <c r="C198" s="356" t="s">
        <v>7702</v>
      </c>
      <c r="D198" s="356"/>
      <c r="E198" s="356"/>
      <c r="F198" s="363" t="s">
        <v>4232</v>
      </c>
      <c r="G198" s="356"/>
      <c r="H198" s="356"/>
      <c r="I198" s="356"/>
      <c r="J198" s="356"/>
      <c r="K198" s="356"/>
      <c r="L198" s="356"/>
      <c r="M198" s="356"/>
      <c r="N198" s="356"/>
      <c r="O198" s="356"/>
    </row>
    <row r="199" spans="2:15">
      <c r="B199" s="356"/>
      <c r="C199" s="356" t="s">
        <v>7702</v>
      </c>
      <c r="D199" s="356"/>
      <c r="E199" s="356"/>
      <c r="F199" s="363" t="s">
        <v>7103</v>
      </c>
      <c r="G199" s="356"/>
      <c r="H199" s="356"/>
      <c r="I199" s="356"/>
      <c r="J199" s="356"/>
      <c r="K199" s="356"/>
      <c r="L199" s="356"/>
      <c r="M199" s="356"/>
      <c r="N199" s="356"/>
      <c r="O199" s="356"/>
    </row>
    <row r="200" spans="2:15">
      <c r="B200" s="356"/>
      <c r="C200" s="356" t="s">
        <v>7702</v>
      </c>
      <c r="D200" s="356"/>
      <c r="E200" s="356"/>
      <c r="F200" s="363" t="s">
        <v>7104</v>
      </c>
      <c r="G200" s="356"/>
      <c r="H200" s="356"/>
      <c r="I200" s="356"/>
      <c r="J200" s="356"/>
      <c r="K200" s="356"/>
      <c r="L200" s="356"/>
      <c r="M200" s="356"/>
      <c r="N200" s="356"/>
      <c r="O200" s="356"/>
    </row>
    <row r="201" spans="2:15">
      <c r="B201" s="356"/>
      <c r="C201" s="356" t="s">
        <v>7702</v>
      </c>
      <c r="D201" s="356"/>
      <c r="E201" s="356"/>
      <c r="F201" s="363" t="s">
        <v>7105</v>
      </c>
      <c r="G201" s="356"/>
      <c r="H201" s="356"/>
      <c r="I201" s="356"/>
      <c r="J201" s="356"/>
      <c r="K201" s="356"/>
      <c r="L201" s="356"/>
      <c r="M201" s="356"/>
      <c r="N201" s="356"/>
      <c r="O201" s="356"/>
    </row>
    <row r="202" spans="2:15">
      <c r="B202" s="356"/>
      <c r="C202" s="356" t="s">
        <v>7702</v>
      </c>
      <c r="D202" s="356"/>
      <c r="E202" s="356"/>
      <c r="F202" s="363" t="s">
        <v>6069</v>
      </c>
      <c r="G202" s="356"/>
      <c r="H202" s="356"/>
      <c r="I202" s="356"/>
      <c r="J202" s="356"/>
      <c r="K202" s="356"/>
      <c r="L202" s="356"/>
      <c r="M202" s="356"/>
      <c r="N202" s="356"/>
      <c r="O202" s="356"/>
    </row>
    <row r="203" spans="2:15">
      <c r="B203" s="356"/>
      <c r="C203" s="356" t="s">
        <v>7702</v>
      </c>
      <c r="D203" s="356"/>
      <c r="E203" s="356"/>
      <c r="F203" s="363" t="s">
        <v>2491</v>
      </c>
      <c r="G203" s="356"/>
      <c r="H203" s="356"/>
      <c r="I203" s="356"/>
      <c r="J203" s="356"/>
      <c r="K203" s="356"/>
      <c r="L203" s="356"/>
      <c r="M203" s="356"/>
      <c r="N203" s="356"/>
      <c r="O203" s="356"/>
    </row>
    <row r="204" spans="2:15">
      <c r="B204" s="356"/>
      <c r="C204" s="356" t="s">
        <v>7702</v>
      </c>
      <c r="D204" s="356"/>
      <c r="E204" s="356"/>
      <c r="F204" s="363" t="s">
        <v>7106</v>
      </c>
      <c r="G204" s="356"/>
      <c r="H204" s="356"/>
      <c r="I204" s="356"/>
      <c r="J204" s="356"/>
      <c r="K204" s="356"/>
      <c r="L204" s="356"/>
      <c r="M204" s="356"/>
      <c r="N204" s="356"/>
      <c r="O204" s="356"/>
    </row>
  </sheetData>
  <phoneticPr fontId="22"/>
  <pageMargins left="0.7" right="0.7" top="0.75" bottom="0.75" header="0.3" footer="0.3"/>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69">
    <tabColor rgb="FFFFC000"/>
    <pageSetUpPr fitToPage="1"/>
  </sheetPr>
  <dimension ref="A1:BE779"/>
  <sheetViews>
    <sheetView showGridLines="0" tabSelected="1" view="pageBreakPreview" zoomScaleSheetLayoutView="100" workbookViewId="0">
      <selection activeCell="A2" sqref="A2"/>
    </sheetView>
  </sheetViews>
  <sheetFormatPr defaultColWidth="2.54296875" defaultRowHeight="14.25"/>
  <cols>
    <col min="1" max="35" width="2.54296875" style="1"/>
    <col min="36" max="36" width="2.54296875" style="7"/>
    <col min="37" max="53" width="2.54296875" style="1"/>
    <col min="54" max="16384" width="2.54296875" style="3"/>
  </cols>
  <sheetData>
    <row r="1" spans="1:57" ht="31.5" customHeight="1">
      <c r="A1" s="5" t="s">
        <v>7720</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K1" s="7"/>
      <c r="AL1" s="7"/>
      <c r="AM1" s="7"/>
      <c r="AN1" s="7"/>
      <c r="AO1" s="7"/>
      <c r="AP1" s="7"/>
      <c r="AQ1" s="7"/>
      <c r="AR1" s="7"/>
      <c r="AS1" s="7"/>
      <c r="AT1" s="7"/>
      <c r="AU1" s="7"/>
      <c r="AV1" s="7"/>
      <c r="AW1" s="7"/>
      <c r="AX1" s="7"/>
      <c r="AY1" s="7"/>
      <c r="AZ1" s="7"/>
      <c r="BA1" s="7"/>
      <c r="BB1" s="7"/>
      <c r="BC1" s="7"/>
      <c r="BD1" s="7"/>
      <c r="BE1" s="4"/>
    </row>
    <row r="2" spans="1:57">
      <c r="BB2" s="1"/>
      <c r="BC2" s="1"/>
      <c r="BD2" s="1"/>
    </row>
    <row r="3" spans="1:57">
      <c r="A3" s="6"/>
      <c r="B3" s="8" t="s">
        <v>325</v>
      </c>
      <c r="C3" s="65"/>
      <c r="D3" s="65"/>
      <c r="E3" s="65"/>
      <c r="F3" s="65"/>
      <c r="G3" s="65"/>
      <c r="H3" s="65"/>
      <c r="I3" s="65"/>
      <c r="J3" s="136"/>
      <c r="K3" s="350" t="str">
        <f>'D1'!G7&amp;""</f>
        <v/>
      </c>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351"/>
      <c r="BD3" s="1"/>
    </row>
    <row r="4" spans="1:57">
      <c r="A4" s="6"/>
      <c r="B4" s="9"/>
      <c r="C4" s="70"/>
      <c r="D4" s="70"/>
      <c r="E4" s="70"/>
      <c r="F4" s="70"/>
      <c r="G4" s="70"/>
      <c r="H4" s="70"/>
      <c r="I4" s="70"/>
      <c r="J4" s="137"/>
      <c r="K4" s="128"/>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352"/>
      <c r="BD4" s="1"/>
    </row>
    <row r="5" spans="1:57" ht="14.25" customHeight="1">
      <c r="A5" s="6"/>
      <c r="B5" s="8" t="s">
        <v>7285</v>
      </c>
      <c r="C5" s="65"/>
      <c r="D5" s="65"/>
      <c r="E5" s="65"/>
      <c r="F5" s="65"/>
      <c r="G5" s="65"/>
      <c r="H5" s="65"/>
      <c r="I5" s="65"/>
      <c r="J5" s="136"/>
      <c r="K5" s="350" t="str">
        <f>'D1'!G38&amp;""</f>
        <v/>
      </c>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351"/>
      <c r="BD5" s="1"/>
    </row>
    <row r="6" spans="1:57">
      <c r="A6" s="6"/>
      <c r="B6" s="9"/>
      <c r="C6" s="70"/>
      <c r="D6" s="70"/>
      <c r="E6" s="70"/>
      <c r="F6" s="70"/>
      <c r="G6" s="70"/>
      <c r="H6" s="70"/>
      <c r="I6" s="70"/>
      <c r="J6" s="137"/>
      <c r="K6" s="128"/>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352"/>
      <c r="BD6" s="1"/>
    </row>
    <row r="7" spans="1:57">
      <c r="BB7" s="1"/>
      <c r="BC7" s="1"/>
      <c r="BD7" s="1"/>
    </row>
    <row r="8" spans="1:57">
      <c r="A8" s="6" t="s">
        <v>6743</v>
      </c>
      <c r="AJ8" s="1"/>
      <c r="AL8" s="2"/>
      <c r="BB8" s="1"/>
      <c r="BC8" s="1"/>
      <c r="BD8" s="1"/>
    </row>
    <row r="9" spans="1:5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BB9" s="1"/>
      <c r="BC9" s="1"/>
      <c r="BD9" s="1"/>
    </row>
    <row r="10" spans="1:57">
      <c r="F10" s="1" t="s">
        <v>7270</v>
      </c>
      <c r="R10" s="3"/>
      <c r="S10" s="1" t="s">
        <v>5313</v>
      </c>
      <c r="V10" s="2"/>
      <c r="AI10" s="3"/>
      <c r="AJ10" s="3"/>
      <c r="AL10" s="2"/>
      <c r="BB10" s="1"/>
      <c r="BC10" s="1"/>
      <c r="BD10" s="1"/>
    </row>
    <row r="11" spans="1:57">
      <c r="B11" s="16" t="s">
        <v>7164</v>
      </c>
      <c r="C11" s="16"/>
      <c r="D11" s="16"/>
      <c r="E11" s="16"/>
      <c r="F11" s="16"/>
      <c r="G11" s="16"/>
      <c r="H11" s="16"/>
      <c r="I11" s="16"/>
      <c r="J11" s="16"/>
      <c r="K11" s="16"/>
      <c r="L11" s="16"/>
      <c r="M11" s="16"/>
      <c r="N11" s="45" t="s">
        <v>7165</v>
      </c>
      <c r="O11" s="88"/>
      <c r="P11" s="88"/>
      <c r="Q11" s="117"/>
      <c r="R11" s="11" t="s">
        <v>2621</v>
      </c>
      <c r="S11" s="35"/>
      <c r="T11" s="35"/>
      <c r="U11" s="35"/>
      <c r="V11" s="35"/>
      <c r="W11" s="35"/>
      <c r="X11" s="35"/>
      <c r="Y11" s="35"/>
      <c r="Z11" s="35"/>
      <c r="AA11" s="35"/>
      <c r="AB11" s="35"/>
      <c r="AC11" s="35"/>
      <c r="AD11" s="35"/>
      <c r="AE11" s="35"/>
      <c r="AF11" s="35"/>
      <c r="AG11" s="143"/>
      <c r="AH11" s="16" t="s">
        <v>5323</v>
      </c>
      <c r="AI11" s="16"/>
      <c r="AJ11" s="16"/>
      <c r="AK11" s="16"/>
      <c r="AL11" s="16"/>
      <c r="AM11" s="16"/>
      <c r="AN11" s="16"/>
      <c r="AO11" s="16"/>
      <c r="AP11" s="16"/>
      <c r="AQ11" s="24" t="s">
        <v>1519</v>
      </c>
      <c r="AR11" s="76"/>
      <c r="AS11" s="76"/>
      <c r="AT11" s="76"/>
      <c r="AU11" s="76"/>
      <c r="AV11" s="76"/>
      <c r="AW11" s="76"/>
      <c r="AX11" s="76"/>
      <c r="AY11" s="76"/>
      <c r="AZ11" s="76"/>
      <c r="BA11" s="76"/>
      <c r="BB11" s="76"/>
      <c r="BC11" s="104"/>
      <c r="BD11" s="1"/>
    </row>
    <row r="12" spans="1:57">
      <c r="B12" s="16"/>
      <c r="C12" s="16"/>
      <c r="D12" s="16"/>
      <c r="E12" s="16"/>
      <c r="F12" s="16"/>
      <c r="G12" s="16"/>
      <c r="H12" s="16"/>
      <c r="I12" s="16"/>
      <c r="J12" s="16"/>
      <c r="K12" s="16"/>
      <c r="L12" s="16"/>
      <c r="M12" s="16"/>
      <c r="N12" s="46"/>
      <c r="O12" s="89"/>
      <c r="P12" s="89"/>
      <c r="Q12" s="118"/>
      <c r="R12" s="11" t="s">
        <v>5509</v>
      </c>
      <c r="S12" s="143"/>
      <c r="T12" s="11" t="s">
        <v>1180</v>
      </c>
      <c r="U12" s="143"/>
      <c r="V12" s="11" t="s">
        <v>6490</v>
      </c>
      <c r="W12" s="143"/>
      <c r="X12" s="11" t="s">
        <v>7020</v>
      </c>
      <c r="Y12" s="143"/>
      <c r="Z12" s="11" t="s">
        <v>6232</v>
      </c>
      <c r="AA12" s="143"/>
      <c r="AB12" s="11" t="s">
        <v>273</v>
      </c>
      <c r="AC12" s="143"/>
      <c r="AD12" s="11" t="s">
        <v>1138</v>
      </c>
      <c r="AE12" s="143"/>
      <c r="AF12" s="11" t="s">
        <v>7166</v>
      </c>
      <c r="AG12" s="143"/>
      <c r="AH12" s="16"/>
      <c r="AI12" s="16"/>
      <c r="AJ12" s="16"/>
      <c r="AK12" s="16"/>
      <c r="AL12" s="16"/>
      <c r="AM12" s="16"/>
      <c r="AN12" s="16"/>
      <c r="AO12" s="16"/>
      <c r="AP12" s="16"/>
      <c r="AQ12" s="25"/>
      <c r="AR12" s="77"/>
      <c r="AS12" s="77"/>
      <c r="AT12" s="77"/>
      <c r="AU12" s="77"/>
      <c r="AV12" s="77"/>
      <c r="AW12" s="77"/>
      <c r="AX12" s="77"/>
      <c r="AY12" s="77"/>
      <c r="AZ12" s="77"/>
      <c r="BA12" s="77"/>
      <c r="BB12" s="77"/>
      <c r="BC12" s="106"/>
      <c r="BD12" s="1"/>
    </row>
    <row r="13" spans="1:57">
      <c r="B13" s="47" t="str">
        <f>D1_9!$E15&amp;""</f>
        <v/>
      </c>
      <c r="C13" s="72"/>
      <c r="D13" s="72"/>
      <c r="E13" s="72"/>
      <c r="F13" s="72"/>
      <c r="G13" s="72"/>
      <c r="H13" s="72"/>
      <c r="I13" s="72"/>
      <c r="J13" s="72"/>
      <c r="K13" s="72"/>
      <c r="L13" s="72"/>
      <c r="M13" s="119"/>
      <c r="N13" s="69" t="str">
        <f>IFERROR(VLOOKUP($B13,D1_9!$E$5:$S$204,2,FALSE)&amp;"","")</f>
        <v/>
      </c>
      <c r="O13" s="76"/>
      <c r="P13" s="76"/>
      <c r="Q13" s="104"/>
      <c r="R13" s="69" t="str">
        <f>IFERROR(VLOOKUP($B13,D1_9!$E$5:$S$204,3,FALSE)&amp;"","")</f>
        <v/>
      </c>
      <c r="S13" s="104"/>
      <c r="T13" s="69" t="str">
        <f>IFERROR(VLOOKUP($B13,D1_9!$E$5:$S$204,4,FALSE)&amp;"","")</f>
        <v/>
      </c>
      <c r="U13" s="104"/>
      <c r="V13" s="69" t="str">
        <f>IFERROR(VLOOKUP($B13,D1_9!$E$5:$S$204,5,FALSE)&amp;"","")</f>
        <v/>
      </c>
      <c r="W13" s="104"/>
      <c r="X13" s="69" t="str">
        <f>IFERROR(VLOOKUP($B13,D1_9!$E$5:$S$204,6,FALSE)&amp;"","")</f>
        <v/>
      </c>
      <c r="Y13" s="104"/>
      <c r="Z13" s="69" t="str">
        <f>IFERROR(VLOOKUP($B13,D1_9!$E$5:$S$204,7,FALSE)&amp;"","")</f>
        <v/>
      </c>
      <c r="AA13" s="104"/>
      <c r="AB13" s="69" t="str">
        <f>IFERROR(VLOOKUP($B13,D1_9!$E$5:$S$204,8,FALSE)&amp;"","")</f>
        <v/>
      </c>
      <c r="AC13" s="104"/>
      <c r="AD13" s="69" t="str">
        <f>IFERROR(VLOOKUP($B13,D1_9!$E$5:$S$204,9,FALSE)&amp;"","")</f>
        <v/>
      </c>
      <c r="AE13" s="104"/>
      <c r="AF13" s="69" t="str">
        <f>IFERROR(VLOOKUP($B13,D1_9!$E$5:$S$204,10,FALSE)&amp;"","")</f>
        <v/>
      </c>
      <c r="AG13" s="104"/>
      <c r="AH13" s="69" t="str">
        <f>IFERROR(VLOOKUP($B13,D1_9!$E$5:$S$204,11,FALSE)&amp;"","")</f>
        <v/>
      </c>
      <c r="AI13" s="76"/>
      <c r="AJ13" s="76"/>
      <c r="AK13" s="76"/>
      <c r="AL13" s="76" t="s">
        <v>410</v>
      </c>
      <c r="AM13" s="221" t="str">
        <f>IFERROR(VLOOKUP($B13,D1_9!$E$5:$S$204,12,FALSE)&amp;"","")</f>
        <v/>
      </c>
      <c r="AN13" s="76"/>
      <c r="AO13" s="76"/>
      <c r="AP13" s="104"/>
      <c r="AQ13" s="36" t="str">
        <f>IFERROR(VLOOKUP($B13,D1_9!$E$5:$S$204,15,FALSE)&amp;"","")</f>
        <v/>
      </c>
      <c r="AR13" s="74"/>
      <c r="AS13" s="74"/>
      <c r="AT13" s="74"/>
      <c r="AU13" s="74"/>
      <c r="AV13" s="74"/>
      <c r="AW13" s="74"/>
      <c r="AX13" s="74"/>
      <c r="AY13" s="74"/>
      <c r="AZ13" s="74"/>
      <c r="BA13" s="74"/>
      <c r="BB13" s="74"/>
      <c r="BC13" s="337"/>
      <c r="BD13" s="1"/>
    </row>
    <row r="14" spans="1:57">
      <c r="B14" s="29"/>
      <c r="C14" s="55"/>
      <c r="D14" s="55"/>
      <c r="E14" s="55"/>
      <c r="F14" s="55"/>
      <c r="G14" s="55"/>
      <c r="H14" s="55"/>
      <c r="I14" s="55"/>
      <c r="J14" s="55"/>
      <c r="K14" s="55"/>
      <c r="L14" s="55"/>
      <c r="M14" s="120"/>
      <c r="N14" s="34"/>
      <c r="O14" s="2"/>
      <c r="P14" s="2"/>
      <c r="Q14" s="105"/>
      <c r="R14" s="34"/>
      <c r="S14" s="105"/>
      <c r="T14" s="34"/>
      <c r="U14" s="105"/>
      <c r="V14" s="34"/>
      <c r="W14" s="105"/>
      <c r="X14" s="34"/>
      <c r="Y14" s="105"/>
      <c r="Z14" s="34"/>
      <c r="AA14" s="105"/>
      <c r="AB14" s="34"/>
      <c r="AC14" s="105"/>
      <c r="AD14" s="34"/>
      <c r="AE14" s="105"/>
      <c r="AF14" s="34"/>
      <c r="AG14" s="105"/>
      <c r="AH14" s="153"/>
      <c r="AI14" s="155"/>
      <c r="AJ14" s="155"/>
      <c r="AK14" s="155"/>
      <c r="AL14" s="155"/>
      <c r="AM14" s="155"/>
      <c r="AN14" s="155"/>
      <c r="AO14" s="155"/>
      <c r="AP14" s="224"/>
      <c r="AQ14" s="22"/>
      <c r="AR14" s="57"/>
      <c r="AS14" s="57"/>
      <c r="AT14" s="57"/>
      <c r="AU14" s="57"/>
      <c r="AV14" s="57"/>
      <c r="AW14" s="57"/>
      <c r="AX14" s="57"/>
      <c r="AY14" s="57"/>
      <c r="AZ14" s="57"/>
      <c r="BA14" s="57"/>
      <c r="BB14" s="57"/>
      <c r="BC14" s="338"/>
      <c r="BD14" s="1"/>
    </row>
    <row r="15" spans="1:57">
      <c r="B15" s="29"/>
      <c r="C15" s="55"/>
      <c r="D15" s="55"/>
      <c r="E15" s="55"/>
      <c r="F15" s="55"/>
      <c r="G15" s="55"/>
      <c r="H15" s="55"/>
      <c r="I15" s="55"/>
      <c r="J15" s="55"/>
      <c r="K15" s="55"/>
      <c r="L15" s="55"/>
      <c r="M15" s="120"/>
      <c r="N15" s="34"/>
      <c r="O15" s="2"/>
      <c r="P15" s="2"/>
      <c r="Q15" s="105"/>
      <c r="R15" s="34"/>
      <c r="S15" s="105"/>
      <c r="T15" s="34"/>
      <c r="U15" s="105"/>
      <c r="V15" s="34"/>
      <c r="W15" s="105"/>
      <c r="X15" s="34"/>
      <c r="Y15" s="105"/>
      <c r="Z15" s="34"/>
      <c r="AA15" s="105"/>
      <c r="AB15" s="34"/>
      <c r="AC15" s="105"/>
      <c r="AD15" s="34"/>
      <c r="AE15" s="105"/>
      <c r="AF15" s="34"/>
      <c r="AG15" s="105"/>
      <c r="AH15" s="168" t="str">
        <f>IFERROR(VLOOKUP($B13,D1_9!$E$5:$S$204,13,FALSE)&amp;"","")</f>
        <v/>
      </c>
      <c r="AI15" s="156"/>
      <c r="AJ15" s="156"/>
      <c r="AK15" s="156"/>
      <c r="AL15" s="156" t="s">
        <v>410</v>
      </c>
      <c r="AM15" s="207" t="str">
        <f>IFERROR(VLOOKUP($B13,D1_9!$E$5:$S$204,14,FALSE)&amp;"","")</f>
        <v/>
      </c>
      <c r="AN15" s="156"/>
      <c r="AO15" s="156"/>
      <c r="AP15" s="223"/>
      <c r="AQ15" s="22"/>
      <c r="AR15" s="57"/>
      <c r="AS15" s="57"/>
      <c r="AT15" s="57"/>
      <c r="AU15" s="57"/>
      <c r="AV15" s="57"/>
      <c r="AW15" s="57"/>
      <c r="AX15" s="57"/>
      <c r="AY15" s="57"/>
      <c r="AZ15" s="57"/>
      <c r="BA15" s="57"/>
      <c r="BB15" s="57"/>
      <c r="BC15" s="338"/>
      <c r="BD15" s="1"/>
    </row>
    <row r="16" spans="1:57">
      <c r="B16" s="18"/>
      <c r="C16" s="73"/>
      <c r="D16" s="73"/>
      <c r="E16" s="73"/>
      <c r="F16" s="73"/>
      <c r="G16" s="73"/>
      <c r="H16" s="73"/>
      <c r="I16" s="73"/>
      <c r="J16" s="73"/>
      <c r="K16" s="73"/>
      <c r="L16" s="73"/>
      <c r="M16" s="121"/>
      <c r="N16" s="25"/>
      <c r="O16" s="77"/>
      <c r="P16" s="77"/>
      <c r="Q16" s="106"/>
      <c r="R16" s="25"/>
      <c r="S16" s="106"/>
      <c r="T16" s="25"/>
      <c r="U16" s="106"/>
      <c r="V16" s="25"/>
      <c r="W16" s="106"/>
      <c r="X16" s="25"/>
      <c r="Y16" s="106"/>
      <c r="Z16" s="25"/>
      <c r="AA16" s="106"/>
      <c r="AB16" s="25"/>
      <c r="AC16" s="106"/>
      <c r="AD16" s="25"/>
      <c r="AE16" s="106"/>
      <c r="AF16" s="25"/>
      <c r="AG16" s="106"/>
      <c r="AH16" s="25"/>
      <c r="AI16" s="77"/>
      <c r="AJ16" s="77"/>
      <c r="AK16" s="77"/>
      <c r="AL16" s="77"/>
      <c r="AM16" s="77"/>
      <c r="AN16" s="77"/>
      <c r="AO16" s="77"/>
      <c r="AP16" s="106"/>
      <c r="AQ16" s="23"/>
      <c r="AR16" s="75"/>
      <c r="AS16" s="75"/>
      <c r="AT16" s="75"/>
      <c r="AU16" s="75"/>
      <c r="AV16" s="75"/>
      <c r="AW16" s="75"/>
      <c r="AX16" s="75"/>
      <c r="AY16" s="75"/>
      <c r="AZ16" s="75"/>
      <c r="BA16" s="75"/>
      <c r="BB16" s="75"/>
      <c r="BC16" s="339"/>
      <c r="BD16" s="1"/>
    </row>
    <row r="17" spans="2:56">
      <c r="B17" s="47" t="str">
        <f>D1_9!$E16&amp;""</f>
        <v/>
      </c>
      <c r="C17" s="72"/>
      <c r="D17" s="72"/>
      <c r="E17" s="72"/>
      <c r="F17" s="72"/>
      <c r="G17" s="72"/>
      <c r="H17" s="72"/>
      <c r="I17" s="72"/>
      <c r="J17" s="72"/>
      <c r="K17" s="72"/>
      <c r="L17" s="72"/>
      <c r="M17" s="119"/>
      <c r="N17" s="69" t="str">
        <f>IFERROR(VLOOKUP($B17,D1_9!$E$5:$S$204,2,FALSE)&amp;"","")</f>
        <v/>
      </c>
      <c r="O17" s="76"/>
      <c r="P17" s="76"/>
      <c r="Q17" s="104"/>
      <c r="R17" s="69" t="str">
        <f>IFERROR(VLOOKUP($B17,D1_9!$E$5:$S$204,3,FALSE)&amp;"","")</f>
        <v/>
      </c>
      <c r="S17" s="104"/>
      <c r="T17" s="69" t="str">
        <f>IFERROR(VLOOKUP($B17,D1_9!$E$5:$S$204,4,FALSE)&amp;"","")</f>
        <v/>
      </c>
      <c r="U17" s="104"/>
      <c r="V17" s="69" t="str">
        <f>IFERROR(VLOOKUP($B17,D1_9!$E$5:$S$204,5,FALSE)&amp;"","")</f>
        <v/>
      </c>
      <c r="W17" s="104"/>
      <c r="X17" s="69" t="str">
        <f>IFERROR(VLOOKUP($B17,D1_9!$E$5:$S$204,6,FALSE)&amp;"","")</f>
        <v/>
      </c>
      <c r="Y17" s="104"/>
      <c r="Z17" s="69" t="str">
        <f>IFERROR(VLOOKUP($B17,D1_9!$E$5:$S$204,7,FALSE)&amp;"","")</f>
        <v/>
      </c>
      <c r="AA17" s="104"/>
      <c r="AB17" s="69" t="str">
        <f>IFERROR(VLOOKUP($B17,D1_9!$E$5:$S$204,8,FALSE)&amp;"","")</f>
        <v/>
      </c>
      <c r="AC17" s="104"/>
      <c r="AD17" s="69" t="str">
        <f>IFERROR(VLOOKUP($B17,D1_9!$E$5:$S$204,9,FALSE)&amp;"","")</f>
        <v/>
      </c>
      <c r="AE17" s="104"/>
      <c r="AF17" s="69" t="str">
        <f>IFERROR(VLOOKUP($B17,D1_9!$E$5:$S$204,10,FALSE)&amp;"","")</f>
        <v/>
      </c>
      <c r="AG17" s="104"/>
      <c r="AH17" s="69" t="str">
        <f>IFERROR(VLOOKUP($B17,D1_9!$E$5:$S$204,11,FALSE)&amp;"","")</f>
        <v/>
      </c>
      <c r="AI17" s="76"/>
      <c r="AJ17" s="76"/>
      <c r="AK17" s="76"/>
      <c r="AL17" s="76" t="s">
        <v>410</v>
      </c>
      <c r="AM17" s="221" t="str">
        <f>IFERROR(VLOOKUP($B17,D1_9!$E$5:$S$204,12,FALSE)&amp;"","")</f>
        <v/>
      </c>
      <c r="AN17" s="76"/>
      <c r="AO17" s="76"/>
      <c r="AP17" s="104"/>
      <c r="AQ17" s="36" t="str">
        <f>IFERROR(VLOOKUP($B17,D1_9!$E$5:$S$204,15,FALSE)&amp;"","")</f>
        <v/>
      </c>
      <c r="AR17" s="74"/>
      <c r="AS17" s="74"/>
      <c r="AT17" s="74"/>
      <c r="AU17" s="74"/>
      <c r="AV17" s="74"/>
      <c r="AW17" s="74"/>
      <c r="AX17" s="74"/>
      <c r="AY17" s="74"/>
      <c r="AZ17" s="74"/>
      <c r="BA17" s="74"/>
      <c r="BB17" s="74"/>
      <c r="BC17" s="337"/>
      <c r="BD17" s="1"/>
    </row>
    <row r="18" spans="2:56">
      <c r="B18" s="29"/>
      <c r="C18" s="55"/>
      <c r="D18" s="55"/>
      <c r="E18" s="55"/>
      <c r="F18" s="55"/>
      <c r="G18" s="55"/>
      <c r="H18" s="55"/>
      <c r="I18" s="55"/>
      <c r="J18" s="55"/>
      <c r="K18" s="55"/>
      <c r="L18" s="55"/>
      <c r="M18" s="120"/>
      <c r="N18" s="34"/>
      <c r="O18" s="2"/>
      <c r="P18" s="2"/>
      <c r="Q18" s="105"/>
      <c r="R18" s="34"/>
      <c r="S18" s="105"/>
      <c r="T18" s="34"/>
      <c r="U18" s="105"/>
      <c r="V18" s="34"/>
      <c r="W18" s="105"/>
      <c r="X18" s="34"/>
      <c r="Y18" s="105"/>
      <c r="Z18" s="34"/>
      <c r="AA18" s="105"/>
      <c r="AB18" s="34"/>
      <c r="AC18" s="105"/>
      <c r="AD18" s="34"/>
      <c r="AE18" s="105"/>
      <c r="AF18" s="34"/>
      <c r="AG18" s="105"/>
      <c r="AH18" s="153"/>
      <c r="AI18" s="155"/>
      <c r="AJ18" s="155"/>
      <c r="AK18" s="155"/>
      <c r="AL18" s="155"/>
      <c r="AM18" s="155"/>
      <c r="AN18" s="155"/>
      <c r="AO18" s="155"/>
      <c r="AP18" s="224"/>
      <c r="AQ18" s="22"/>
      <c r="AR18" s="57"/>
      <c r="AS18" s="57"/>
      <c r="AT18" s="57"/>
      <c r="AU18" s="57"/>
      <c r="AV18" s="57"/>
      <c r="AW18" s="57"/>
      <c r="AX18" s="57"/>
      <c r="AY18" s="57"/>
      <c r="AZ18" s="57"/>
      <c r="BA18" s="57"/>
      <c r="BB18" s="57"/>
      <c r="BC18" s="338"/>
      <c r="BD18" s="1"/>
    </row>
    <row r="19" spans="2:56">
      <c r="B19" s="29"/>
      <c r="C19" s="55"/>
      <c r="D19" s="55"/>
      <c r="E19" s="55"/>
      <c r="F19" s="55"/>
      <c r="G19" s="55"/>
      <c r="H19" s="55"/>
      <c r="I19" s="55"/>
      <c r="J19" s="55"/>
      <c r="K19" s="55"/>
      <c r="L19" s="55"/>
      <c r="M19" s="120"/>
      <c r="N19" s="34"/>
      <c r="O19" s="2"/>
      <c r="P19" s="2"/>
      <c r="Q19" s="105"/>
      <c r="R19" s="34"/>
      <c r="S19" s="105"/>
      <c r="T19" s="34"/>
      <c r="U19" s="105"/>
      <c r="V19" s="34"/>
      <c r="W19" s="105"/>
      <c r="X19" s="34"/>
      <c r="Y19" s="105"/>
      <c r="Z19" s="34"/>
      <c r="AA19" s="105"/>
      <c r="AB19" s="34"/>
      <c r="AC19" s="105"/>
      <c r="AD19" s="34"/>
      <c r="AE19" s="105"/>
      <c r="AF19" s="34"/>
      <c r="AG19" s="105"/>
      <c r="AH19" s="168" t="str">
        <f>IFERROR(VLOOKUP($B17,D1_9!$E$5:$S$204,13,FALSE)&amp;"","")</f>
        <v/>
      </c>
      <c r="AI19" s="156"/>
      <c r="AJ19" s="156"/>
      <c r="AK19" s="156"/>
      <c r="AL19" s="156" t="s">
        <v>410</v>
      </c>
      <c r="AM19" s="207" t="str">
        <f>IFERROR(VLOOKUP($B17,D1_9!$E$5:$S$204,14,FALSE)&amp;"","")</f>
        <v/>
      </c>
      <c r="AN19" s="156"/>
      <c r="AO19" s="156"/>
      <c r="AP19" s="223"/>
      <c r="AQ19" s="22"/>
      <c r="AR19" s="57"/>
      <c r="AS19" s="57"/>
      <c r="AT19" s="57"/>
      <c r="AU19" s="57"/>
      <c r="AV19" s="57"/>
      <c r="AW19" s="57"/>
      <c r="AX19" s="57"/>
      <c r="AY19" s="57"/>
      <c r="AZ19" s="57"/>
      <c r="BA19" s="57"/>
      <c r="BB19" s="57"/>
      <c r="BC19" s="338"/>
      <c r="BD19" s="1"/>
    </row>
    <row r="20" spans="2:56">
      <c r="B20" s="18"/>
      <c r="C20" s="73"/>
      <c r="D20" s="73"/>
      <c r="E20" s="73"/>
      <c r="F20" s="73"/>
      <c r="G20" s="73"/>
      <c r="H20" s="73"/>
      <c r="I20" s="73"/>
      <c r="J20" s="73"/>
      <c r="K20" s="73"/>
      <c r="L20" s="73"/>
      <c r="M20" s="121"/>
      <c r="N20" s="25"/>
      <c r="O20" s="77"/>
      <c r="P20" s="77"/>
      <c r="Q20" s="106"/>
      <c r="R20" s="25"/>
      <c r="S20" s="106"/>
      <c r="T20" s="25"/>
      <c r="U20" s="106"/>
      <c r="V20" s="25"/>
      <c r="W20" s="106"/>
      <c r="X20" s="25"/>
      <c r="Y20" s="106"/>
      <c r="Z20" s="25"/>
      <c r="AA20" s="106"/>
      <c r="AB20" s="25"/>
      <c r="AC20" s="106"/>
      <c r="AD20" s="25"/>
      <c r="AE20" s="106"/>
      <c r="AF20" s="25"/>
      <c r="AG20" s="106"/>
      <c r="AH20" s="25"/>
      <c r="AI20" s="77"/>
      <c r="AJ20" s="77"/>
      <c r="AK20" s="77"/>
      <c r="AL20" s="77"/>
      <c r="AM20" s="77"/>
      <c r="AN20" s="77"/>
      <c r="AO20" s="77"/>
      <c r="AP20" s="106"/>
      <c r="AQ20" s="23"/>
      <c r="AR20" s="75"/>
      <c r="AS20" s="75"/>
      <c r="AT20" s="75"/>
      <c r="AU20" s="75"/>
      <c r="AV20" s="75"/>
      <c r="AW20" s="75"/>
      <c r="AX20" s="75"/>
      <c r="AY20" s="75"/>
      <c r="AZ20" s="75"/>
      <c r="BA20" s="75"/>
      <c r="BB20" s="75"/>
      <c r="BC20" s="339"/>
      <c r="BD20" s="1"/>
    </row>
    <row r="21" spans="2:56">
      <c r="B21" s="47" t="str">
        <f>D1_9!$E17&amp;""</f>
        <v/>
      </c>
      <c r="C21" s="72"/>
      <c r="D21" s="72"/>
      <c r="E21" s="72"/>
      <c r="F21" s="72"/>
      <c r="G21" s="72"/>
      <c r="H21" s="72"/>
      <c r="I21" s="72"/>
      <c r="J21" s="72"/>
      <c r="K21" s="72"/>
      <c r="L21" s="72"/>
      <c r="M21" s="119"/>
      <c r="N21" s="69" t="str">
        <f>IFERROR(VLOOKUP($B21,D1_9!$E$5:$S$204,2,FALSE)&amp;"","")</f>
        <v/>
      </c>
      <c r="O21" s="76"/>
      <c r="P21" s="76"/>
      <c r="Q21" s="104"/>
      <c r="R21" s="69" t="str">
        <f>IFERROR(VLOOKUP($B21,D1_9!$E$5:$S$204,3,FALSE)&amp;"","")</f>
        <v/>
      </c>
      <c r="S21" s="104"/>
      <c r="T21" s="69" t="str">
        <f>IFERROR(VLOOKUP($B21,D1_9!$E$5:$S$204,4,FALSE)&amp;"","")</f>
        <v/>
      </c>
      <c r="U21" s="104"/>
      <c r="V21" s="69" t="str">
        <f>IFERROR(VLOOKUP($B21,D1_9!$E$5:$S$204,5,FALSE)&amp;"","")</f>
        <v/>
      </c>
      <c r="W21" s="104"/>
      <c r="X21" s="69" t="str">
        <f>IFERROR(VLOOKUP($B21,D1_9!$E$5:$S$204,6,FALSE)&amp;"","")</f>
        <v/>
      </c>
      <c r="Y21" s="104"/>
      <c r="Z21" s="69" t="str">
        <f>IFERROR(VLOOKUP($B21,D1_9!$E$5:$S$204,7,FALSE)&amp;"","")</f>
        <v/>
      </c>
      <c r="AA21" s="104"/>
      <c r="AB21" s="69" t="str">
        <f>IFERROR(VLOOKUP($B21,D1_9!$E$5:$S$204,8,FALSE)&amp;"","")</f>
        <v/>
      </c>
      <c r="AC21" s="104"/>
      <c r="AD21" s="69" t="str">
        <f>IFERROR(VLOOKUP($B21,D1_9!$E$5:$S$204,9,FALSE)&amp;"","")</f>
        <v/>
      </c>
      <c r="AE21" s="104"/>
      <c r="AF21" s="69" t="str">
        <f>IFERROR(VLOOKUP($B21,D1_9!$E$5:$S$204,10,FALSE)&amp;"","")</f>
        <v/>
      </c>
      <c r="AG21" s="104"/>
      <c r="AH21" s="69" t="str">
        <f>IFERROR(VLOOKUP($B21,D1_9!$E$5:$S$204,11,FALSE)&amp;"","")</f>
        <v/>
      </c>
      <c r="AI21" s="76"/>
      <c r="AJ21" s="76"/>
      <c r="AK21" s="76"/>
      <c r="AL21" s="76" t="s">
        <v>410</v>
      </c>
      <c r="AM21" s="221" t="str">
        <f>IFERROR(VLOOKUP($B21,D1_9!$E$5:$S$204,12,FALSE)&amp;"","")</f>
        <v/>
      </c>
      <c r="AN21" s="76"/>
      <c r="AO21" s="76"/>
      <c r="AP21" s="104"/>
      <c r="AQ21" s="36" t="str">
        <f>IFERROR(VLOOKUP($B21,D1_9!$E$5:$S$204,15,FALSE)&amp;"","")</f>
        <v/>
      </c>
      <c r="AR21" s="74"/>
      <c r="AS21" s="74"/>
      <c r="AT21" s="74"/>
      <c r="AU21" s="74"/>
      <c r="AV21" s="74"/>
      <c r="AW21" s="74"/>
      <c r="AX21" s="74"/>
      <c r="AY21" s="74"/>
      <c r="AZ21" s="74"/>
      <c r="BA21" s="74"/>
      <c r="BB21" s="74"/>
      <c r="BC21" s="337"/>
      <c r="BD21" s="1"/>
    </row>
    <row r="22" spans="2:56">
      <c r="B22" s="29"/>
      <c r="C22" s="55"/>
      <c r="D22" s="55"/>
      <c r="E22" s="55"/>
      <c r="F22" s="55"/>
      <c r="G22" s="55"/>
      <c r="H22" s="55"/>
      <c r="I22" s="55"/>
      <c r="J22" s="55"/>
      <c r="K22" s="55"/>
      <c r="L22" s="55"/>
      <c r="M22" s="120"/>
      <c r="N22" s="34"/>
      <c r="O22" s="2"/>
      <c r="P22" s="2"/>
      <c r="Q22" s="105"/>
      <c r="R22" s="34"/>
      <c r="S22" s="105"/>
      <c r="T22" s="34"/>
      <c r="U22" s="105"/>
      <c r="V22" s="34"/>
      <c r="W22" s="105"/>
      <c r="X22" s="34"/>
      <c r="Y22" s="105"/>
      <c r="Z22" s="34"/>
      <c r="AA22" s="105"/>
      <c r="AB22" s="34"/>
      <c r="AC22" s="105"/>
      <c r="AD22" s="34"/>
      <c r="AE22" s="105"/>
      <c r="AF22" s="34"/>
      <c r="AG22" s="105"/>
      <c r="AH22" s="153"/>
      <c r="AI22" s="155"/>
      <c r="AJ22" s="155"/>
      <c r="AK22" s="155"/>
      <c r="AL22" s="155"/>
      <c r="AM22" s="155"/>
      <c r="AN22" s="155"/>
      <c r="AO22" s="155"/>
      <c r="AP22" s="224"/>
      <c r="AQ22" s="22"/>
      <c r="AR22" s="57"/>
      <c r="AS22" s="57"/>
      <c r="AT22" s="57"/>
      <c r="AU22" s="57"/>
      <c r="AV22" s="57"/>
      <c r="AW22" s="57"/>
      <c r="AX22" s="57"/>
      <c r="AY22" s="57"/>
      <c r="AZ22" s="57"/>
      <c r="BA22" s="57"/>
      <c r="BB22" s="57"/>
      <c r="BC22" s="338"/>
      <c r="BD22" s="1"/>
    </row>
    <row r="23" spans="2:56">
      <c r="B23" s="29"/>
      <c r="C23" s="55"/>
      <c r="D23" s="55"/>
      <c r="E23" s="55"/>
      <c r="F23" s="55"/>
      <c r="G23" s="55"/>
      <c r="H23" s="55"/>
      <c r="I23" s="55"/>
      <c r="J23" s="55"/>
      <c r="K23" s="55"/>
      <c r="L23" s="55"/>
      <c r="M23" s="120"/>
      <c r="N23" s="34"/>
      <c r="O23" s="2"/>
      <c r="P23" s="2"/>
      <c r="Q23" s="105"/>
      <c r="R23" s="34"/>
      <c r="S23" s="105"/>
      <c r="T23" s="34"/>
      <c r="U23" s="105"/>
      <c r="V23" s="34"/>
      <c r="W23" s="105"/>
      <c r="X23" s="34"/>
      <c r="Y23" s="105"/>
      <c r="Z23" s="34"/>
      <c r="AA23" s="105"/>
      <c r="AB23" s="34"/>
      <c r="AC23" s="105"/>
      <c r="AD23" s="34"/>
      <c r="AE23" s="105"/>
      <c r="AF23" s="34"/>
      <c r="AG23" s="105"/>
      <c r="AH23" s="168" t="str">
        <f>IFERROR(VLOOKUP($B21,D1_9!$E$5:$S$204,13,FALSE)&amp;"","")</f>
        <v/>
      </c>
      <c r="AI23" s="156"/>
      <c r="AJ23" s="156"/>
      <c r="AK23" s="156"/>
      <c r="AL23" s="156" t="s">
        <v>410</v>
      </c>
      <c r="AM23" s="207" t="str">
        <f>IFERROR(VLOOKUP($B21,D1_9!$E$5:$S$204,14,FALSE)&amp;"","")</f>
        <v/>
      </c>
      <c r="AN23" s="156"/>
      <c r="AO23" s="156"/>
      <c r="AP23" s="223"/>
      <c r="AQ23" s="22"/>
      <c r="AR23" s="57"/>
      <c r="AS23" s="57"/>
      <c r="AT23" s="57"/>
      <c r="AU23" s="57"/>
      <c r="AV23" s="57"/>
      <c r="AW23" s="57"/>
      <c r="AX23" s="57"/>
      <c r="AY23" s="57"/>
      <c r="AZ23" s="57"/>
      <c r="BA23" s="57"/>
      <c r="BB23" s="57"/>
      <c r="BC23" s="338"/>
      <c r="BD23" s="1"/>
    </row>
    <row r="24" spans="2:56">
      <c r="B24" s="18"/>
      <c r="C24" s="73"/>
      <c r="D24" s="73"/>
      <c r="E24" s="73"/>
      <c r="F24" s="73"/>
      <c r="G24" s="73"/>
      <c r="H24" s="73"/>
      <c r="I24" s="73"/>
      <c r="J24" s="73"/>
      <c r="K24" s="73"/>
      <c r="L24" s="73"/>
      <c r="M24" s="121"/>
      <c r="N24" s="25"/>
      <c r="O24" s="77"/>
      <c r="P24" s="77"/>
      <c r="Q24" s="106"/>
      <c r="R24" s="25"/>
      <c r="S24" s="106"/>
      <c r="T24" s="25"/>
      <c r="U24" s="106"/>
      <c r="V24" s="25"/>
      <c r="W24" s="106"/>
      <c r="X24" s="25"/>
      <c r="Y24" s="106"/>
      <c r="Z24" s="25"/>
      <c r="AA24" s="106"/>
      <c r="AB24" s="25"/>
      <c r="AC24" s="106"/>
      <c r="AD24" s="25"/>
      <c r="AE24" s="106"/>
      <c r="AF24" s="25"/>
      <c r="AG24" s="106"/>
      <c r="AH24" s="25"/>
      <c r="AI24" s="77"/>
      <c r="AJ24" s="77"/>
      <c r="AK24" s="77"/>
      <c r="AL24" s="77"/>
      <c r="AM24" s="77"/>
      <c r="AN24" s="77"/>
      <c r="AO24" s="77"/>
      <c r="AP24" s="106"/>
      <c r="AQ24" s="23"/>
      <c r="AR24" s="75"/>
      <c r="AS24" s="75"/>
      <c r="AT24" s="75"/>
      <c r="AU24" s="75"/>
      <c r="AV24" s="75"/>
      <c r="AW24" s="75"/>
      <c r="AX24" s="75"/>
      <c r="AY24" s="75"/>
      <c r="AZ24" s="75"/>
      <c r="BA24" s="75"/>
      <c r="BB24" s="75"/>
      <c r="BC24" s="339"/>
      <c r="BD24" s="1"/>
    </row>
    <row r="25" spans="2:56">
      <c r="B25" s="47" t="str">
        <f>D1_9!$E18&amp;""</f>
        <v/>
      </c>
      <c r="C25" s="72"/>
      <c r="D25" s="72"/>
      <c r="E25" s="72"/>
      <c r="F25" s="72"/>
      <c r="G25" s="72"/>
      <c r="H25" s="72"/>
      <c r="I25" s="72"/>
      <c r="J25" s="72"/>
      <c r="K25" s="72"/>
      <c r="L25" s="72"/>
      <c r="M25" s="119"/>
      <c r="N25" s="69" t="str">
        <f>IFERROR(VLOOKUP($B25,D1_9!$E$5:$S$204,2,FALSE)&amp;"","")</f>
        <v/>
      </c>
      <c r="O25" s="76"/>
      <c r="P25" s="76"/>
      <c r="Q25" s="104"/>
      <c r="R25" s="69" t="str">
        <f>IFERROR(VLOOKUP($B25,D1_9!$E$5:$S$204,3,FALSE)&amp;"","")</f>
        <v/>
      </c>
      <c r="S25" s="104"/>
      <c r="T25" s="69" t="str">
        <f>IFERROR(VLOOKUP($B25,D1_9!$E$5:$S$204,4,FALSE)&amp;"","")</f>
        <v/>
      </c>
      <c r="U25" s="104"/>
      <c r="V25" s="69" t="str">
        <f>IFERROR(VLOOKUP($B25,D1_9!$E$5:$S$204,5,FALSE)&amp;"","")</f>
        <v/>
      </c>
      <c r="W25" s="104"/>
      <c r="X25" s="69" t="str">
        <f>IFERROR(VLOOKUP($B25,D1_9!$E$5:$S$204,6,FALSE)&amp;"","")</f>
        <v/>
      </c>
      <c r="Y25" s="104"/>
      <c r="Z25" s="69" t="str">
        <f>IFERROR(VLOOKUP($B25,D1_9!$E$5:$S$204,7,FALSE)&amp;"","")</f>
        <v/>
      </c>
      <c r="AA25" s="104"/>
      <c r="AB25" s="69" t="str">
        <f>IFERROR(VLOOKUP($B25,D1_9!$E$5:$S$204,8,FALSE)&amp;"","")</f>
        <v/>
      </c>
      <c r="AC25" s="104"/>
      <c r="AD25" s="69" t="str">
        <f>IFERROR(VLOOKUP($B25,D1_9!$E$5:$S$204,9,FALSE)&amp;"","")</f>
        <v/>
      </c>
      <c r="AE25" s="104"/>
      <c r="AF25" s="69" t="str">
        <f>IFERROR(VLOOKUP($B25,D1_9!$E$5:$S$204,10,FALSE)&amp;"","")</f>
        <v/>
      </c>
      <c r="AG25" s="104"/>
      <c r="AH25" s="69" t="str">
        <f>IFERROR(VLOOKUP($B25,D1_9!$E$5:$S$204,11,FALSE)&amp;"","")</f>
        <v/>
      </c>
      <c r="AI25" s="76"/>
      <c r="AJ25" s="76"/>
      <c r="AK25" s="76"/>
      <c r="AL25" s="76" t="s">
        <v>410</v>
      </c>
      <c r="AM25" s="221" t="str">
        <f>IFERROR(VLOOKUP($B25,D1_9!$E$5:$S$204,12,FALSE)&amp;"","")</f>
        <v/>
      </c>
      <c r="AN25" s="76"/>
      <c r="AO25" s="76"/>
      <c r="AP25" s="104"/>
      <c r="AQ25" s="36" t="str">
        <f>IFERROR(VLOOKUP($B25,D1_9!$E$5:$S$204,15,FALSE)&amp;"","")</f>
        <v/>
      </c>
      <c r="AR25" s="74"/>
      <c r="AS25" s="74"/>
      <c r="AT25" s="74"/>
      <c r="AU25" s="74"/>
      <c r="AV25" s="74"/>
      <c r="AW25" s="74"/>
      <c r="AX25" s="74"/>
      <c r="AY25" s="74"/>
      <c r="AZ25" s="74"/>
      <c r="BA25" s="74"/>
      <c r="BB25" s="74"/>
      <c r="BC25" s="337"/>
      <c r="BD25" s="1"/>
    </row>
    <row r="26" spans="2:56">
      <c r="B26" s="29"/>
      <c r="C26" s="55"/>
      <c r="D26" s="55"/>
      <c r="E26" s="55"/>
      <c r="F26" s="55"/>
      <c r="G26" s="55"/>
      <c r="H26" s="55"/>
      <c r="I26" s="55"/>
      <c r="J26" s="55"/>
      <c r="K26" s="55"/>
      <c r="L26" s="55"/>
      <c r="M26" s="120"/>
      <c r="N26" s="34"/>
      <c r="O26" s="2"/>
      <c r="P26" s="2"/>
      <c r="Q26" s="105"/>
      <c r="R26" s="34"/>
      <c r="S26" s="105"/>
      <c r="T26" s="34"/>
      <c r="U26" s="105"/>
      <c r="V26" s="34"/>
      <c r="W26" s="105"/>
      <c r="X26" s="34"/>
      <c r="Y26" s="105"/>
      <c r="Z26" s="34"/>
      <c r="AA26" s="105"/>
      <c r="AB26" s="34"/>
      <c r="AC26" s="105"/>
      <c r="AD26" s="34"/>
      <c r="AE26" s="105"/>
      <c r="AF26" s="34"/>
      <c r="AG26" s="105"/>
      <c r="AH26" s="153"/>
      <c r="AI26" s="155"/>
      <c r="AJ26" s="155"/>
      <c r="AK26" s="155"/>
      <c r="AL26" s="155"/>
      <c r="AM26" s="155"/>
      <c r="AN26" s="155"/>
      <c r="AO26" s="155"/>
      <c r="AP26" s="224"/>
      <c r="AQ26" s="22"/>
      <c r="AR26" s="57"/>
      <c r="AS26" s="57"/>
      <c r="AT26" s="57"/>
      <c r="AU26" s="57"/>
      <c r="AV26" s="57"/>
      <c r="AW26" s="57"/>
      <c r="AX26" s="57"/>
      <c r="AY26" s="57"/>
      <c r="AZ26" s="57"/>
      <c r="BA26" s="57"/>
      <c r="BB26" s="57"/>
      <c r="BC26" s="338"/>
      <c r="BD26" s="1"/>
    </row>
    <row r="27" spans="2:56">
      <c r="B27" s="29"/>
      <c r="C27" s="55"/>
      <c r="D27" s="55"/>
      <c r="E27" s="55"/>
      <c r="F27" s="55"/>
      <c r="G27" s="55"/>
      <c r="H27" s="55"/>
      <c r="I27" s="55"/>
      <c r="J27" s="55"/>
      <c r="K27" s="55"/>
      <c r="L27" s="55"/>
      <c r="M27" s="120"/>
      <c r="N27" s="34"/>
      <c r="O27" s="2"/>
      <c r="P27" s="2"/>
      <c r="Q27" s="105"/>
      <c r="R27" s="34"/>
      <c r="S27" s="105"/>
      <c r="T27" s="34"/>
      <c r="U27" s="105"/>
      <c r="V27" s="34"/>
      <c r="W27" s="105"/>
      <c r="X27" s="34"/>
      <c r="Y27" s="105"/>
      <c r="Z27" s="34"/>
      <c r="AA27" s="105"/>
      <c r="AB27" s="34"/>
      <c r="AC27" s="105"/>
      <c r="AD27" s="34"/>
      <c r="AE27" s="105"/>
      <c r="AF27" s="34"/>
      <c r="AG27" s="105"/>
      <c r="AH27" s="168" t="str">
        <f>IFERROR(VLOOKUP($B25,D1_9!$E$5:$S$204,13,FALSE)&amp;"","")</f>
        <v/>
      </c>
      <c r="AI27" s="156"/>
      <c r="AJ27" s="156"/>
      <c r="AK27" s="156"/>
      <c r="AL27" s="156" t="s">
        <v>410</v>
      </c>
      <c r="AM27" s="207" t="str">
        <f>IFERROR(VLOOKUP($B25,D1_9!$E$5:$S$204,14,FALSE)&amp;"","")</f>
        <v/>
      </c>
      <c r="AN27" s="156"/>
      <c r="AO27" s="156"/>
      <c r="AP27" s="223"/>
      <c r="AQ27" s="22"/>
      <c r="AR27" s="57"/>
      <c r="AS27" s="57"/>
      <c r="AT27" s="57"/>
      <c r="AU27" s="57"/>
      <c r="AV27" s="57"/>
      <c r="AW27" s="57"/>
      <c r="AX27" s="57"/>
      <c r="AY27" s="57"/>
      <c r="AZ27" s="57"/>
      <c r="BA27" s="57"/>
      <c r="BB27" s="57"/>
      <c r="BC27" s="338"/>
      <c r="BD27" s="1"/>
    </row>
    <row r="28" spans="2:56">
      <c r="B28" s="18"/>
      <c r="C28" s="73"/>
      <c r="D28" s="73"/>
      <c r="E28" s="73"/>
      <c r="F28" s="73"/>
      <c r="G28" s="73"/>
      <c r="H28" s="73"/>
      <c r="I28" s="73"/>
      <c r="J28" s="73"/>
      <c r="K28" s="73"/>
      <c r="L28" s="73"/>
      <c r="M28" s="121"/>
      <c r="N28" s="25"/>
      <c r="O28" s="77"/>
      <c r="P28" s="77"/>
      <c r="Q28" s="106"/>
      <c r="R28" s="25"/>
      <c r="S28" s="106"/>
      <c r="T28" s="25"/>
      <c r="U28" s="106"/>
      <c r="V28" s="25"/>
      <c r="W28" s="106"/>
      <c r="X28" s="25"/>
      <c r="Y28" s="106"/>
      <c r="Z28" s="25"/>
      <c r="AA28" s="106"/>
      <c r="AB28" s="25"/>
      <c r="AC28" s="106"/>
      <c r="AD28" s="25"/>
      <c r="AE28" s="106"/>
      <c r="AF28" s="25"/>
      <c r="AG28" s="106"/>
      <c r="AH28" s="25"/>
      <c r="AI28" s="77"/>
      <c r="AJ28" s="77"/>
      <c r="AK28" s="77"/>
      <c r="AL28" s="77"/>
      <c r="AM28" s="77"/>
      <c r="AN28" s="77"/>
      <c r="AO28" s="77"/>
      <c r="AP28" s="106"/>
      <c r="AQ28" s="23"/>
      <c r="AR28" s="75"/>
      <c r="AS28" s="75"/>
      <c r="AT28" s="75"/>
      <c r="AU28" s="75"/>
      <c r="AV28" s="75"/>
      <c r="AW28" s="75"/>
      <c r="AX28" s="75"/>
      <c r="AY28" s="75"/>
      <c r="AZ28" s="75"/>
      <c r="BA28" s="75"/>
      <c r="BB28" s="75"/>
      <c r="BC28" s="339"/>
      <c r="BD28" s="1"/>
    </row>
    <row r="29" spans="2:56">
      <c r="B29" s="47" t="str">
        <f>D1_9!$E19&amp;""</f>
        <v/>
      </c>
      <c r="C29" s="72"/>
      <c r="D29" s="72"/>
      <c r="E29" s="72"/>
      <c r="F29" s="72"/>
      <c r="G29" s="72"/>
      <c r="H29" s="72"/>
      <c r="I29" s="72"/>
      <c r="J29" s="72"/>
      <c r="K29" s="72"/>
      <c r="L29" s="72"/>
      <c r="M29" s="119"/>
      <c r="N29" s="69" t="str">
        <f>IFERROR(VLOOKUP($B29,D1_9!$E$5:$S$204,2,FALSE)&amp;"","")</f>
        <v/>
      </c>
      <c r="O29" s="76"/>
      <c r="P29" s="76"/>
      <c r="Q29" s="104"/>
      <c r="R29" s="69" t="str">
        <f>IFERROR(VLOOKUP($B29,D1_9!$E$5:$S$204,3,FALSE)&amp;"","")</f>
        <v/>
      </c>
      <c r="S29" s="104"/>
      <c r="T29" s="69" t="str">
        <f>IFERROR(VLOOKUP($B29,D1_9!$E$5:$S$204,4,FALSE)&amp;"","")</f>
        <v/>
      </c>
      <c r="U29" s="104"/>
      <c r="V29" s="69" t="str">
        <f>IFERROR(VLOOKUP($B29,D1_9!$E$5:$S$204,5,FALSE)&amp;"","")</f>
        <v/>
      </c>
      <c r="W29" s="104"/>
      <c r="X29" s="69" t="str">
        <f>IFERROR(VLOOKUP($B29,D1_9!$E$5:$S$204,6,FALSE)&amp;"","")</f>
        <v/>
      </c>
      <c r="Y29" s="104"/>
      <c r="Z29" s="69" t="str">
        <f>IFERROR(VLOOKUP($B29,D1_9!$E$5:$S$204,7,FALSE)&amp;"","")</f>
        <v/>
      </c>
      <c r="AA29" s="104"/>
      <c r="AB29" s="69" t="str">
        <f>IFERROR(VLOOKUP($B29,D1_9!$E$5:$S$204,8,FALSE)&amp;"","")</f>
        <v/>
      </c>
      <c r="AC29" s="104"/>
      <c r="AD29" s="69" t="str">
        <f>IFERROR(VLOOKUP($B29,D1_9!$E$5:$S$204,9,FALSE)&amp;"","")</f>
        <v/>
      </c>
      <c r="AE29" s="104"/>
      <c r="AF29" s="69" t="str">
        <f>IFERROR(VLOOKUP($B29,D1_9!$E$5:$S$204,10,FALSE)&amp;"","")</f>
        <v/>
      </c>
      <c r="AG29" s="104"/>
      <c r="AH29" s="69" t="str">
        <f>IFERROR(VLOOKUP($B29,D1_9!$E$5:$S$204,11,FALSE)&amp;"","")</f>
        <v/>
      </c>
      <c r="AI29" s="76"/>
      <c r="AJ29" s="76"/>
      <c r="AK29" s="76"/>
      <c r="AL29" s="76" t="s">
        <v>410</v>
      </c>
      <c r="AM29" s="221" t="str">
        <f>IFERROR(VLOOKUP($B29,D1_9!$E$5:$S$204,12,FALSE)&amp;"","")</f>
        <v/>
      </c>
      <c r="AN29" s="76"/>
      <c r="AO29" s="76"/>
      <c r="AP29" s="104"/>
      <c r="AQ29" s="36" t="str">
        <f>IFERROR(VLOOKUP($B29,D1_9!$E$5:$S$204,15,FALSE)&amp;"","")</f>
        <v/>
      </c>
      <c r="AR29" s="74"/>
      <c r="AS29" s="74"/>
      <c r="AT29" s="74"/>
      <c r="AU29" s="74"/>
      <c r="AV29" s="74"/>
      <c r="AW29" s="74"/>
      <c r="AX29" s="74"/>
      <c r="AY29" s="74"/>
      <c r="AZ29" s="74"/>
      <c r="BA29" s="74"/>
      <c r="BB29" s="74"/>
      <c r="BC29" s="337"/>
      <c r="BD29" s="1"/>
    </row>
    <row r="30" spans="2:56">
      <c r="B30" s="29"/>
      <c r="C30" s="55"/>
      <c r="D30" s="55"/>
      <c r="E30" s="55"/>
      <c r="F30" s="55"/>
      <c r="G30" s="55"/>
      <c r="H30" s="55"/>
      <c r="I30" s="55"/>
      <c r="J30" s="55"/>
      <c r="K30" s="55"/>
      <c r="L30" s="55"/>
      <c r="M30" s="120"/>
      <c r="N30" s="34"/>
      <c r="O30" s="2"/>
      <c r="P30" s="2"/>
      <c r="Q30" s="105"/>
      <c r="R30" s="34"/>
      <c r="S30" s="105"/>
      <c r="T30" s="34"/>
      <c r="U30" s="105"/>
      <c r="V30" s="34"/>
      <c r="W30" s="105"/>
      <c r="X30" s="34"/>
      <c r="Y30" s="105"/>
      <c r="Z30" s="34"/>
      <c r="AA30" s="105"/>
      <c r="AB30" s="34"/>
      <c r="AC30" s="105"/>
      <c r="AD30" s="34"/>
      <c r="AE30" s="105"/>
      <c r="AF30" s="34"/>
      <c r="AG30" s="105"/>
      <c r="AH30" s="153"/>
      <c r="AI30" s="155"/>
      <c r="AJ30" s="155"/>
      <c r="AK30" s="155"/>
      <c r="AL30" s="155"/>
      <c r="AM30" s="155"/>
      <c r="AN30" s="155"/>
      <c r="AO30" s="155"/>
      <c r="AP30" s="224"/>
      <c r="AQ30" s="22"/>
      <c r="AR30" s="57"/>
      <c r="AS30" s="57"/>
      <c r="AT30" s="57"/>
      <c r="AU30" s="57"/>
      <c r="AV30" s="57"/>
      <c r="AW30" s="57"/>
      <c r="AX30" s="57"/>
      <c r="AY30" s="57"/>
      <c r="AZ30" s="57"/>
      <c r="BA30" s="57"/>
      <c r="BB30" s="57"/>
      <c r="BC30" s="338"/>
      <c r="BD30" s="1"/>
    </row>
    <row r="31" spans="2:56">
      <c r="B31" s="29"/>
      <c r="C31" s="55"/>
      <c r="D31" s="55"/>
      <c r="E31" s="55"/>
      <c r="F31" s="55"/>
      <c r="G31" s="55"/>
      <c r="H31" s="55"/>
      <c r="I31" s="55"/>
      <c r="J31" s="55"/>
      <c r="K31" s="55"/>
      <c r="L31" s="55"/>
      <c r="M31" s="120"/>
      <c r="N31" s="34"/>
      <c r="O31" s="2"/>
      <c r="P31" s="2"/>
      <c r="Q31" s="105"/>
      <c r="R31" s="34"/>
      <c r="S31" s="105"/>
      <c r="T31" s="34"/>
      <c r="U31" s="105"/>
      <c r="V31" s="34"/>
      <c r="W31" s="105"/>
      <c r="X31" s="34"/>
      <c r="Y31" s="105"/>
      <c r="Z31" s="34"/>
      <c r="AA31" s="105"/>
      <c r="AB31" s="34"/>
      <c r="AC31" s="105"/>
      <c r="AD31" s="34"/>
      <c r="AE31" s="105"/>
      <c r="AF31" s="34"/>
      <c r="AG31" s="105"/>
      <c r="AH31" s="168" t="str">
        <f>IFERROR(VLOOKUP($B29,D1_9!$E$5:$S$204,13,FALSE)&amp;"","")</f>
        <v/>
      </c>
      <c r="AI31" s="156"/>
      <c r="AJ31" s="156"/>
      <c r="AK31" s="156"/>
      <c r="AL31" s="156" t="s">
        <v>410</v>
      </c>
      <c r="AM31" s="207" t="str">
        <f>IFERROR(VLOOKUP($B29,D1_9!$E$5:$S$204,14,FALSE)&amp;"","")</f>
        <v/>
      </c>
      <c r="AN31" s="156"/>
      <c r="AO31" s="156"/>
      <c r="AP31" s="223"/>
      <c r="AQ31" s="22"/>
      <c r="AR31" s="57"/>
      <c r="AS31" s="57"/>
      <c r="AT31" s="57"/>
      <c r="AU31" s="57"/>
      <c r="AV31" s="57"/>
      <c r="AW31" s="57"/>
      <c r="AX31" s="57"/>
      <c r="AY31" s="57"/>
      <c r="AZ31" s="57"/>
      <c r="BA31" s="57"/>
      <c r="BB31" s="57"/>
      <c r="BC31" s="338"/>
      <c r="BD31" s="1"/>
    </row>
    <row r="32" spans="2:56">
      <c r="B32" s="18"/>
      <c r="C32" s="73"/>
      <c r="D32" s="73"/>
      <c r="E32" s="73"/>
      <c r="F32" s="73"/>
      <c r="G32" s="73"/>
      <c r="H32" s="73"/>
      <c r="I32" s="73"/>
      <c r="J32" s="73"/>
      <c r="K32" s="73"/>
      <c r="L32" s="73"/>
      <c r="M32" s="121"/>
      <c r="N32" s="25"/>
      <c r="O32" s="77"/>
      <c r="P32" s="77"/>
      <c r="Q32" s="106"/>
      <c r="R32" s="25"/>
      <c r="S32" s="106"/>
      <c r="T32" s="25"/>
      <c r="U32" s="106"/>
      <c r="V32" s="25"/>
      <c r="W32" s="106"/>
      <c r="X32" s="25"/>
      <c r="Y32" s="106"/>
      <c r="Z32" s="25"/>
      <c r="AA32" s="106"/>
      <c r="AB32" s="25"/>
      <c r="AC32" s="106"/>
      <c r="AD32" s="25"/>
      <c r="AE32" s="106"/>
      <c r="AF32" s="25"/>
      <c r="AG32" s="106"/>
      <c r="AH32" s="25"/>
      <c r="AI32" s="77"/>
      <c r="AJ32" s="77"/>
      <c r="AK32" s="77"/>
      <c r="AL32" s="77"/>
      <c r="AM32" s="77"/>
      <c r="AN32" s="77"/>
      <c r="AO32" s="77"/>
      <c r="AP32" s="106"/>
      <c r="AQ32" s="23"/>
      <c r="AR32" s="75"/>
      <c r="AS32" s="75"/>
      <c r="AT32" s="75"/>
      <c r="AU32" s="75"/>
      <c r="AV32" s="75"/>
      <c r="AW32" s="75"/>
      <c r="AX32" s="75"/>
      <c r="AY32" s="75"/>
      <c r="AZ32" s="75"/>
      <c r="BA32" s="75"/>
      <c r="BB32" s="75"/>
      <c r="BC32" s="339"/>
      <c r="BD32" s="1"/>
    </row>
    <row r="33" spans="2:56">
      <c r="B33" s="47" t="str">
        <f>D1_9!$E20&amp;""</f>
        <v/>
      </c>
      <c r="C33" s="72"/>
      <c r="D33" s="72"/>
      <c r="E33" s="72"/>
      <c r="F33" s="72"/>
      <c r="G33" s="72"/>
      <c r="H33" s="72"/>
      <c r="I33" s="72"/>
      <c r="J33" s="72"/>
      <c r="K33" s="72"/>
      <c r="L33" s="72"/>
      <c r="M33" s="119"/>
      <c r="N33" s="69" t="str">
        <f>IFERROR(VLOOKUP($B33,D1_9!$E$5:$S$204,2,FALSE)&amp;"","")</f>
        <v/>
      </c>
      <c r="O33" s="76"/>
      <c r="P33" s="76"/>
      <c r="Q33" s="104"/>
      <c r="R33" s="69" t="str">
        <f>IFERROR(VLOOKUP($B33,D1_9!$E$5:$S$204,3,FALSE)&amp;"","")</f>
        <v/>
      </c>
      <c r="S33" s="104"/>
      <c r="T33" s="69" t="str">
        <f>IFERROR(VLOOKUP($B33,D1_9!$E$5:$S$204,4,FALSE)&amp;"","")</f>
        <v/>
      </c>
      <c r="U33" s="104"/>
      <c r="V33" s="69" t="str">
        <f>IFERROR(VLOOKUP($B33,D1_9!$E$5:$S$204,5,FALSE)&amp;"","")</f>
        <v/>
      </c>
      <c r="W33" s="104"/>
      <c r="X33" s="69" t="str">
        <f>IFERROR(VLOOKUP($B33,D1_9!$E$5:$S$204,6,FALSE)&amp;"","")</f>
        <v/>
      </c>
      <c r="Y33" s="104"/>
      <c r="Z33" s="69" t="str">
        <f>IFERROR(VLOOKUP($B33,D1_9!$E$5:$S$204,7,FALSE)&amp;"","")</f>
        <v/>
      </c>
      <c r="AA33" s="104"/>
      <c r="AB33" s="69" t="str">
        <f>IFERROR(VLOOKUP($B33,D1_9!$E$5:$S$204,8,FALSE)&amp;"","")</f>
        <v/>
      </c>
      <c r="AC33" s="104"/>
      <c r="AD33" s="69" t="str">
        <f>IFERROR(VLOOKUP($B33,D1_9!$E$5:$S$204,9,FALSE)&amp;"","")</f>
        <v/>
      </c>
      <c r="AE33" s="104"/>
      <c r="AF33" s="69" t="str">
        <f>IFERROR(VLOOKUP($B33,D1_9!$E$5:$S$204,10,FALSE)&amp;"","")</f>
        <v/>
      </c>
      <c r="AG33" s="104"/>
      <c r="AH33" s="69" t="str">
        <f>IFERROR(VLOOKUP($B33,D1_9!$E$5:$S$204,11,FALSE)&amp;"","")</f>
        <v/>
      </c>
      <c r="AI33" s="76"/>
      <c r="AJ33" s="76"/>
      <c r="AK33" s="76"/>
      <c r="AL33" s="76" t="s">
        <v>410</v>
      </c>
      <c r="AM33" s="221" t="str">
        <f>IFERROR(VLOOKUP($B33,D1_9!$E$5:$S$204,12,FALSE)&amp;"","")</f>
        <v/>
      </c>
      <c r="AN33" s="76"/>
      <c r="AO33" s="76"/>
      <c r="AP33" s="104"/>
      <c r="AQ33" s="36" t="str">
        <f>IFERROR(VLOOKUP($B33,D1_9!$E$5:$S$204,15,FALSE)&amp;"","")</f>
        <v/>
      </c>
      <c r="AR33" s="74"/>
      <c r="AS33" s="74"/>
      <c r="AT33" s="74"/>
      <c r="AU33" s="74"/>
      <c r="AV33" s="74"/>
      <c r="AW33" s="74"/>
      <c r="AX33" s="74"/>
      <c r="AY33" s="74"/>
      <c r="AZ33" s="74"/>
      <c r="BA33" s="74"/>
      <c r="BB33" s="74"/>
      <c r="BC33" s="337"/>
      <c r="BD33" s="1"/>
    </row>
    <row r="34" spans="2:56">
      <c r="B34" s="29"/>
      <c r="C34" s="55"/>
      <c r="D34" s="55"/>
      <c r="E34" s="55"/>
      <c r="F34" s="55"/>
      <c r="G34" s="55"/>
      <c r="H34" s="55"/>
      <c r="I34" s="55"/>
      <c r="J34" s="55"/>
      <c r="K34" s="55"/>
      <c r="L34" s="55"/>
      <c r="M34" s="120"/>
      <c r="N34" s="34"/>
      <c r="O34" s="2"/>
      <c r="P34" s="2"/>
      <c r="Q34" s="105"/>
      <c r="R34" s="34"/>
      <c r="S34" s="105"/>
      <c r="T34" s="34"/>
      <c r="U34" s="105"/>
      <c r="V34" s="34"/>
      <c r="W34" s="105"/>
      <c r="X34" s="34"/>
      <c r="Y34" s="105"/>
      <c r="Z34" s="34"/>
      <c r="AA34" s="105"/>
      <c r="AB34" s="34"/>
      <c r="AC34" s="105"/>
      <c r="AD34" s="34"/>
      <c r="AE34" s="105"/>
      <c r="AF34" s="34"/>
      <c r="AG34" s="105"/>
      <c r="AH34" s="153"/>
      <c r="AI34" s="155"/>
      <c r="AJ34" s="155"/>
      <c r="AK34" s="155"/>
      <c r="AL34" s="155"/>
      <c r="AM34" s="155"/>
      <c r="AN34" s="155"/>
      <c r="AO34" s="155"/>
      <c r="AP34" s="224"/>
      <c r="AQ34" s="22"/>
      <c r="AR34" s="57"/>
      <c r="AS34" s="57"/>
      <c r="AT34" s="57"/>
      <c r="AU34" s="57"/>
      <c r="AV34" s="57"/>
      <c r="AW34" s="57"/>
      <c r="AX34" s="57"/>
      <c r="AY34" s="57"/>
      <c r="AZ34" s="57"/>
      <c r="BA34" s="57"/>
      <c r="BB34" s="57"/>
      <c r="BC34" s="338"/>
      <c r="BD34" s="1"/>
    </row>
    <row r="35" spans="2:56">
      <c r="B35" s="29"/>
      <c r="C35" s="55"/>
      <c r="D35" s="55"/>
      <c r="E35" s="55"/>
      <c r="F35" s="55"/>
      <c r="G35" s="55"/>
      <c r="H35" s="55"/>
      <c r="I35" s="55"/>
      <c r="J35" s="55"/>
      <c r="K35" s="55"/>
      <c r="L35" s="55"/>
      <c r="M35" s="120"/>
      <c r="N35" s="34"/>
      <c r="O35" s="2"/>
      <c r="P35" s="2"/>
      <c r="Q35" s="105"/>
      <c r="R35" s="34"/>
      <c r="S35" s="105"/>
      <c r="T35" s="34"/>
      <c r="U35" s="105"/>
      <c r="V35" s="34"/>
      <c r="W35" s="105"/>
      <c r="X35" s="34"/>
      <c r="Y35" s="105"/>
      <c r="Z35" s="34"/>
      <c r="AA35" s="105"/>
      <c r="AB35" s="34"/>
      <c r="AC35" s="105"/>
      <c r="AD35" s="34"/>
      <c r="AE35" s="105"/>
      <c r="AF35" s="34"/>
      <c r="AG35" s="105"/>
      <c r="AH35" s="168" t="str">
        <f>IFERROR(VLOOKUP($B33,D1_9!$E$5:$S$204,13,FALSE)&amp;"","")</f>
        <v/>
      </c>
      <c r="AI35" s="156"/>
      <c r="AJ35" s="156"/>
      <c r="AK35" s="156"/>
      <c r="AL35" s="156" t="s">
        <v>410</v>
      </c>
      <c r="AM35" s="207" t="str">
        <f>IFERROR(VLOOKUP($B33,D1_9!$E$5:$S$204,14,FALSE)&amp;"","")</f>
        <v/>
      </c>
      <c r="AN35" s="156"/>
      <c r="AO35" s="156"/>
      <c r="AP35" s="223"/>
      <c r="AQ35" s="22"/>
      <c r="AR35" s="57"/>
      <c r="AS35" s="57"/>
      <c r="AT35" s="57"/>
      <c r="AU35" s="57"/>
      <c r="AV35" s="57"/>
      <c r="AW35" s="57"/>
      <c r="AX35" s="57"/>
      <c r="AY35" s="57"/>
      <c r="AZ35" s="57"/>
      <c r="BA35" s="57"/>
      <c r="BB35" s="57"/>
      <c r="BC35" s="338"/>
      <c r="BD35" s="1"/>
    </row>
    <row r="36" spans="2:56">
      <c r="B36" s="18"/>
      <c r="C36" s="73"/>
      <c r="D36" s="73"/>
      <c r="E36" s="73"/>
      <c r="F36" s="73"/>
      <c r="G36" s="73"/>
      <c r="H36" s="73"/>
      <c r="I36" s="73"/>
      <c r="J36" s="73"/>
      <c r="K36" s="73"/>
      <c r="L36" s="73"/>
      <c r="M36" s="121"/>
      <c r="N36" s="25"/>
      <c r="O36" s="77"/>
      <c r="P36" s="77"/>
      <c r="Q36" s="106"/>
      <c r="R36" s="25"/>
      <c r="S36" s="106"/>
      <c r="T36" s="25"/>
      <c r="U36" s="106"/>
      <c r="V36" s="25"/>
      <c r="W36" s="106"/>
      <c r="X36" s="25"/>
      <c r="Y36" s="106"/>
      <c r="Z36" s="25"/>
      <c r="AA36" s="106"/>
      <c r="AB36" s="25"/>
      <c r="AC36" s="106"/>
      <c r="AD36" s="25"/>
      <c r="AE36" s="106"/>
      <c r="AF36" s="25"/>
      <c r="AG36" s="106"/>
      <c r="AH36" s="25"/>
      <c r="AI36" s="77"/>
      <c r="AJ36" s="77"/>
      <c r="AK36" s="77"/>
      <c r="AL36" s="77"/>
      <c r="AM36" s="77"/>
      <c r="AN36" s="77"/>
      <c r="AO36" s="77"/>
      <c r="AP36" s="106"/>
      <c r="AQ36" s="23"/>
      <c r="AR36" s="75"/>
      <c r="AS36" s="75"/>
      <c r="AT36" s="75"/>
      <c r="AU36" s="75"/>
      <c r="AV36" s="75"/>
      <c r="AW36" s="75"/>
      <c r="AX36" s="75"/>
      <c r="AY36" s="75"/>
      <c r="AZ36" s="75"/>
      <c r="BA36" s="75"/>
      <c r="BB36" s="75"/>
      <c r="BC36" s="339"/>
      <c r="BD36" s="1"/>
    </row>
    <row r="37" spans="2:56">
      <c r="B37" s="47" t="str">
        <f>D1_9!$E21&amp;""</f>
        <v/>
      </c>
      <c r="C37" s="72"/>
      <c r="D37" s="72"/>
      <c r="E37" s="72"/>
      <c r="F37" s="72"/>
      <c r="G37" s="72"/>
      <c r="H37" s="72"/>
      <c r="I37" s="72"/>
      <c r="J37" s="72"/>
      <c r="K37" s="72"/>
      <c r="L37" s="72"/>
      <c r="M37" s="119"/>
      <c r="N37" s="69" t="str">
        <f>IFERROR(VLOOKUP($B37,D1_9!$E$5:$S$204,2,FALSE)&amp;"","")</f>
        <v/>
      </c>
      <c r="O37" s="76"/>
      <c r="P37" s="76"/>
      <c r="Q37" s="104"/>
      <c r="R37" s="69" t="str">
        <f>IFERROR(VLOOKUP($B37,D1_9!$E$5:$S$204,3,FALSE)&amp;"","")</f>
        <v/>
      </c>
      <c r="S37" s="104"/>
      <c r="T37" s="69" t="str">
        <f>IFERROR(VLOOKUP($B37,D1_9!$E$5:$S$204,4,FALSE)&amp;"","")</f>
        <v/>
      </c>
      <c r="U37" s="104"/>
      <c r="V37" s="69" t="str">
        <f>IFERROR(VLOOKUP($B37,D1_9!$E$5:$S$204,5,FALSE)&amp;"","")</f>
        <v/>
      </c>
      <c r="W37" s="104"/>
      <c r="X37" s="69" t="str">
        <f>IFERROR(VLOOKUP($B37,D1_9!$E$5:$S$204,6,FALSE)&amp;"","")</f>
        <v/>
      </c>
      <c r="Y37" s="104"/>
      <c r="Z37" s="69" t="str">
        <f>IFERROR(VLOOKUP($B37,D1_9!$E$5:$S$204,7,FALSE)&amp;"","")</f>
        <v/>
      </c>
      <c r="AA37" s="104"/>
      <c r="AB37" s="69" t="str">
        <f>IFERROR(VLOOKUP($B37,D1_9!$E$5:$S$204,8,FALSE)&amp;"","")</f>
        <v/>
      </c>
      <c r="AC37" s="104"/>
      <c r="AD37" s="69" t="str">
        <f>IFERROR(VLOOKUP($B37,D1_9!$E$5:$S$204,9,FALSE)&amp;"","")</f>
        <v/>
      </c>
      <c r="AE37" s="104"/>
      <c r="AF37" s="69" t="str">
        <f>IFERROR(VLOOKUP($B37,D1_9!$E$5:$S$204,10,FALSE)&amp;"","")</f>
        <v/>
      </c>
      <c r="AG37" s="104"/>
      <c r="AH37" s="69" t="str">
        <f>IFERROR(VLOOKUP($B37,D1_9!$E$5:$S$204,11,FALSE)&amp;"","")</f>
        <v/>
      </c>
      <c r="AI37" s="76"/>
      <c r="AJ37" s="76"/>
      <c r="AK37" s="76"/>
      <c r="AL37" s="76" t="s">
        <v>410</v>
      </c>
      <c r="AM37" s="221" t="str">
        <f>IFERROR(VLOOKUP($B37,D1_9!$E$5:$S$204,12,FALSE)&amp;"","")</f>
        <v/>
      </c>
      <c r="AN37" s="76"/>
      <c r="AO37" s="76"/>
      <c r="AP37" s="104"/>
      <c r="AQ37" s="36" t="str">
        <f>IFERROR(VLOOKUP($B37,D1_9!$E$5:$S$204,15,FALSE)&amp;"","")</f>
        <v/>
      </c>
      <c r="AR37" s="74"/>
      <c r="AS37" s="74"/>
      <c r="AT37" s="74"/>
      <c r="AU37" s="74"/>
      <c r="AV37" s="74"/>
      <c r="AW37" s="74"/>
      <c r="AX37" s="74"/>
      <c r="AY37" s="74"/>
      <c r="AZ37" s="74"/>
      <c r="BA37" s="74"/>
      <c r="BB37" s="74"/>
      <c r="BC37" s="337"/>
      <c r="BD37" s="1"/>
    </row>
    <row r="38" spans="2:56">
      <c r="B38" s="29"/>
      <c r="C38" s="55"/>
      <c r="D38" s="55"/>
      <c r="E38" s="55"/>
      <c r="F38" s="55"/>
      <c r="G38" s="55"/>
      <c r="H38" s="55"/>
      <c r="I38" s="55"/>
      <c r="J38" s="55"/>
      <c r="K38" s="55"/>
      <c r="L38" s="55"/>
      <c r="M38" s="120"/>
      <c r="N38" s="34"/>
      <c r="O38" s="2"/>
      <c r="P38" s="2"/>
      <c r="Q38" s="105"/>
      <c r="R38" s="34"/>
      <c r="S38" s="105"/>
      <c r="T38" s="34"/>
      <c r="U38" s="105"/>
      <c r="V38" s="34"/>
      <c r="W38" s="105"/>
      <c r="X38" s="34"/>
      <c r="Y38" s="105"/>
      <c r="Z38" s="34"/>
      <c r="AA38" s="105"/>
      <c r="AB38" s="34"/>
      <c r="AC38" s="105"/>
      <c r="AD38" s="34"/>
      <c r="AE38" s="105"/>
      <c r="AF38" s="34"/>
      <c r="AG38" s="105"/>
      <c r="AH38" s="153"/>
      <c r="AI38" s="155"/>
      <c r="AJ38" s="155"/>
      <c r="AK38" s="155"/>
      <c r="AL38" s="155"/>
      <c r="AM38" s="155"/>
      <c r="AN38" s="155"/>
      <c r="AO38" s="155"/>
      <c r="AP38" s="224"/>
      <c r="AQ38" s="22"/>
      <c r="AR38" s="57"/>
      <c r="AS38" s="57"/>
      <c r="AT38" s="57"/>
      <c r="AU38" s="57"/>
      <c r="AV38" s="57"/>
      <c r="AW38" s="57"/>
      <c r="AX38" s="57"/>
      <c r="AY38" s="57"/>
      <c r="AZ38" s="57"/>
      <c r="BA38" s="57"/>
      <c r="BB38" s="57"/>
      <c r="BC38" s="338"/>
      <c r="BD38" s="1"/>
    </row>
    <row r="39" spans="2:56">
      <c r="B39" s="29"/>
      <c r="C39" s="55"/>
      <c r="D39" s="55"/>
      <c r="E39" s="55"/>
      <c r="F39" s="55"/>
      <c r="G39" s="55"/>
      <c r="H39" s="55"/>
      <c r="I39" s="55"/>
      <c r="J39" s="55"/>
      <c r="K39" s="55"/>
      <c r="L39" s="55"/>
      <c r="M39" s="120"/>
      <c r="N39" s="34"/>
      <c r="O39" s="2"/>
      <c r="P39" s="2"/>
      <c r="Q39" s="105"/>
      <c r="R39" s="34"/>
      <c r="S39" s="105"/>
      <c r="T39" s="34"/>
      <c r="U39" s="105"/>
      <c r="V39" s="34"/>
      <c r="W39" s="105"/>
      <c r="X39" s="34"/>
      <c r="Y39" s="105"/>
      <c r="Z39" s="34"/>
      <c r="AA39" s="105"/>
      <c r="AB39" s="34"/>
      <c r="AC39" s="105"/>
      <c r="AD39" s="34"/>
      <c r="AE39" s="105"/>
      <c r="AF39" s="34"/>
      <c r="AG39" s="105"/>
      <c r="AH39" s="168" t="str">
        <f>IFERROR(VLOOKUP($B37,D1_9!$E$5:$S$204,13,FALSE)&amp;"","")</f>
        <v/>
      </c>
      <c r="AI39" s="156"/>
      <c r="AJ39" s="156"/>
      <c r="AK39" s="156"/>
      <c r="AL39" s="156" t="s">
        <v>410</v>
      </c>
      <c r="AM39" s="207" t="str">
        <f>IFERROR(VLOOKUP($B37,D1_9!$E$5:$S$204,14,FALSE)&amp;"","")</f>
        <v/>
      </c>
      <c r="AN39" s="156"/>
      <c r="AO39" s="156"/>
      <c r="AP39" s="223"/>
      <c r="AQ39" s="22"/>
      <c r="AR39" s="57"/>
      <c r="AS39" s="57"/>
      <c r="AT39" s="57"/>
      <c r="AU39" s="57"/>
      <c r="AV39" s="57"/>
      <c r="AW39" s="57"/>
      <c r="AX39" s="57"/>
      <c r="AY39" s="57"/>
      <c r="AZ39" s="57"/>
      <c r="BA39" s="57"/>
      <c r="BB39" s="57"/>
      <c r="BC39" s="338"/>
      <c r="BD39" s="1"/>
    </row>
    <row r="40" spans="2:56">
      <c r="B40" s="18"/>
      <c r="C40" s="73"/>
      <c r="D40" s="73"/>
      <c r="E40" s="73"/>
      <c r="F40" s="73"/>
      <c r="G40" s="73"/>
      <c r="H40" s="73"/>
      <c r="I40" s="73"/>
      <c r="J40" s="73"/>
      <c r="K40" s="73"/>
      <c r="L40" s="73"/>
      <c r="M40" s="121"/>
      <c r="N40" s="25"/>
      <c r="O40" s="77"/>
      <c r="P40" s="77"/>
      <c r="Q40" s="106"/>
      <c r="R40" s="25"/>
      <c r="S40" s="106"/>
      <c r="T40" s="25"/>
      <c r="U40" s="106"/>
      <c r="V40" s="25"/>
      <c r="W40" s="106"/>
      <c r="X40" s="25"/>
      <c r="Y40" s="106"/>
      <c r="Z40" s="25"/>
      <c r="AA40" s="106"/>
      <c r="AB40" s="25"/>
      <c r="AC40" s="106"/>
      <c r="AD40" s="25"/>
      <c r="AE40" s="106"/>
      <c r="AF40" s="25"/>
      <c r="AG40" s="106"/>
      <c r="AH40" s="25"/>
      <c r="AI40" s="77"/>
      <c r="AJ40" s="77"/>
      <c r="AK40" s="77"/>
      <c r="AL40" s="77"/>
      <c r="AM40" s="77"/>
      <c r="AN40" s="77"/>
      <c r="AO40" s="77"/>
      <c r="AP40" s="106"/>
      <c r="AQ40" s="23"/>
      <c r="AR40" s="75"/>
      <c r="AS40" s="75"/>
      <c r="AT40" s="75"/>
      <c r="AU40" s="75"/>
      <c r="AV40" s="75"/>
      <c r="AW40" s="75"/>
      <c r="AX40" s="75"/>
      <c r="AY40" s="75"/>
      <c r="AZ40" s="75"/>
      <c r="BA40" s="75"/>
      <c r="BB40" s="75"/>
      <c r="BC40" s="339"/>
      <c r="BD40" s="1"/>
    </row>
    <row r="41" spans="2:56">
      <c r="B41" s="47" t="str">
        <f>D1_9!$E22&amp;""</f>
        <v/>
      </c>
      <c r="C41" s="72"/>
      <c r="D41" s="72"/>
      <c r="E41" s="72"/>
      <c r="F41" s="72"/>
      <c r="G41" s="72"/>
      <c r="H41" s="72"/>
      <c r="I41" s="72"/>
      <c r="J41" s="72"/>
      <c r="K41" s="72"/>
      <c r="L41" s="72"/>
      <c r="M41" s="119"/>
      <c r="N41" s="69" t="str">
        <f>IFERROR(VLOOKUP($B41,D1_9!$E$5:$S$204,2,FALSE)&amp;"","")</f>
        <v/>
      </c>
      <c r="O41" s="76"/>
      <c r="P41" s="76"/>
      <c r="Q41" s="104"/>
      <c r="R41" s="69" t="str">
        <f>IFERROR(VLOOKUP($B41,D1_9!$E$5:$S$204,3,FALSE)&amp;"","")</f>
        <v/>
      </c>
      <c r="S41" s="104"/>
      <c r="T41" s="69" t="str">
        <f>IFERROR(VLOOKUP($B41,D1_9!$E$5:$S$204,4,FALSE)&amp;"","")</f>
        <v/>
      </c>
      <c r="U41" s="104"/>
      <c r="V41" s="69" t="str">
        <f>IFERROR(VLOOKUP($B41,D1_9!$E$5:$S$204,5,FALSE)&amp;"","")</f>
        <v/>
      </c>
      <c r="W41" s="104"/>
      <c r="X41" s="69" t="str">
        <f>IFERROR(VLOOKUP($B41,D1_9!$E$5:$S$204,6,FALSE)&amp;"","")</f>
        <v/>
      </c>
      <c r="Y41" s="104"/>
      <c r="Z41" s="69" t="str">
        <f>IFERROR(VLOOKUP($B41,D1_9!$E$5:$S$204,7,FALSE)&amp;"","")</f>
        <v/>
      </c>
      <c r="AA41" s="104"/>
      <c r="AB41" s="69" t="str">
        <f>IFERROR(VLOOKUP($B41,D1_9!$E$5:$S$204,8,FALSE)&amp;"","")</f>
        <v/>
      </c>
      <c r="AC41" s="104"/>
      <c r="AD41" s="69" t="str">
        <f>IFERROR(VLOOKUP($B41,D1_9!$E$5:$S$204,9,FALSE)&amp;"","")</f>
        <v/>
      </c>
      <c r="AE41" s="104"/>
      <c r="AF41" s="69" t="str">
        <f>IFERROR(VLOOKUP($B41,D1_9!$E$5:$S$204,10,FALSE)&amp;"","")</f>
        <v/>
      </c>
      <c r="AG41" s="104"/>
      <c r="AH41" s="69" t="str">
        <f>IFERROR(VLOOKUP($B41,D1_9!$E$5:$S$204,11,FALSE)&amp;"","")</f>
        <v/>
      </c>
      <c r="AI41" s="76"/>
      <c r="AJ41" s="76"/>
      <c r="AK41" s="76"/>
      <c r="AL41" s="76" t="s">
        <v>410</v>
      </c>
      <c r="AM41" s="221" t="str">
        <f>IFERROR(VLOOKUP($B41,D1_9!$E$5:$S$204,12,FALSE)&amp;"","")</f>
        <v/>
      </c>
      <c r="AN41" s="76"/>
      <c r="AO41" s="76"/>
      <c r="AP41" s="104"/>
      <c r="AQ41" s="36" t="str">
        <f>IFERROR(VLOOKUP($B41,D1_9!$E$5:$S$204,15,FALSE)&amp;"","")</f>
        <v/>
      </c>
      <c r="AR41" s="74"/>
      <c r="AS41" s="74"/>
      <c r="AT41" s="74"/>
      <c r="AU41" s="74"/>
      <c r="AV41" s="74"/>
      <c r="AW41" s="74"/>
      <c r="AX41" s="74"/>
      <c r="AY41" s="74"/>
      <c r="AZ41" s="74"/>
      <c r="BA41" s="74"/>
      <c r="BB41" s="74"/>
      <c r="BC41" s="337"/>
      <c r="BD41" s="1"/>
    </row>
    <row r="42" spans="2:56">
      <c r="B42" s="29"/>
      <c r="C42" s="55"/>
      <c r="D42" s="55"/>
      <c r="E42" s="55"/>
      <c r="F42" s="55"/>
      <c r="G42" s="55"/>
      <c r="H42" s="55"/>
      <c r="I42" s="55"/>
      <c r="J42" s="55"/>
      <c r="K42" s="55"/>
      <c r="L42" s="55"/>
      <c r="M42" s="120"/>
      <c r="N42" s="34"/>
      <c r="O42" s="2"/>
      <c r="P42" s="2"/>
      <c r="Q42" s="105"/>
      <c r="R42" s="34"/>
      <c r="S42" s="105"/>
      <c r="T42" s="34"/>
      <c r="U42" s="105"/>
      <c r="V42" s="34"/>
      <c r="W42" s="105"/>
      <c r="X42" s="34"/>
      <c r="Y42" s="105"/>
      <c r="Z42" s="34"/>
      <c r="AA42" s="105"/>
      <c r="AB42" s="34"/>
      <c r="AC42" s="105"/>
      <c r="AD42" s="34"/>
      <c r="AE42" s="105"/>
      <c r="AF42" s="34"/>
      <c r="AG42" s="105"/>
      <c r="AH42" s="153"/>
      <c r="AI42" s="155"/>
      <c r="AJ42" s="155"/>
      <c r="AK42" s="155"/>
      <c r="AL42" s="155"/>
      <c r="AM42" s="155"/>
      <c r="AN42" s="155"/>
      <c r="AO42" s="155"/>
      <c r="AP42" s="224"/>
      <c r="AQ42" s="22"/>
      <c r="AR42" s="57"/>
      <c r="AS42" s="57"/>
      <c r="AT42" s="57"/>
      <c r="AU42" s="57"/>
      <c r="AV42" s="57"/>
      <c r="AW42" s="57"/>
      <c r="AX42" s="57"/>
      <c r="AY42" s="57"/>
      <c r="AZ42" s="57"/>
      <c r="BA42" s="57"/>
      <c r="BB42" s="57"/>
      <c r="BC42" s="338"/>
      <c r="BD42" s="1"/>
    </row>
    <row r="43" spans="2:56">
      <c r="B43" s="29"/>
      <c r="C43" s="55"/>
      <c r="D43" s="55"/>
      <c r="E43" s="55"/>
      <c r="F43" s="55"/>
      <c r="G43" s="55"/>
      <c r="H43" s="55"/>
      <c r="I43" s="55"/>
      <c r="J43" s="55"/>
      <c r="K43" s="55"/>
      <c r="L43" s="55"/>
      <c r="M43" s="120"/>
      <c r="N43" s="34"/>
      <c r="O43" s="2"/>
      <c r="P43" s="2"/>
      <c r="Q43" s="105"/>
      <c r="R43" s="34"/>
      <c r="S43" s="105"/>
      <c r="T43" s="34"/>
      <c r="U43" s="105"/>
      <c r="V43" s="34"/>
      <c r="W43" s="105"/>
      <c r="X43" s="34"/>
      <c r="Y43" s="105"/>
      <c r="Z43" s="34"/>
      <c r="AA43" s="105"/>
      <c r="AB43" s="34"/>
      <c r="AC43" s="105"/>
      <c r="AD43" s="34"/>
      <c r="AE43" s="105"/>
      <c r="AF43" s="34"/>
      <c r="AG43" s="105"/>
      <c r="AH43" s="168" t="str">
        <f>IFERROR(VLOOKUP($B41,D1_9!$E$5:$S$204,13,FALSE)&amp;"","")</f>
        <v/>
      </c>
      <c r="AI43" s="156"/>
      <c r="AJ43" s="156"/>
      <c r="AK43" s="156"/>
      <c r="AL43" s="156" t="s">
        <v>410</v>
      </c>
      <c r="AM43" s="207" t="str">
        <f>IFERROR(VLOOKUP($B41,D1_9!$E$5:$S$204,14,FALSE)&amp;"","")</f>
        <v/>
      </c>
      <c r="AN43" s="156"/>
      <c r="AO43" s="156"/>
      <c r="AP43" s="223"/>
      <c r="AQ43" s="22"/>
      <c r="AR43" s="57"/>
      <c r="AS43" s="57"/>
      <c r="AT43" s="57"/>
      <c r="AU43" s="57"/>
      <c r="AV43" s="57"/>
      <c r="AW43" s="57"/>
      <c r="AX43" s="57"/>
      <c r="AY43" s="57"/>
      <c r="AZ43" s="57"/>
      <c r="BA43" s="57"/>
      <c r="BB43" s="57"/>
      <c r="BC43" s="338"/>
      <c r="BD43" s="1"/>
    </row>
    <row r="44" spans="2:56">
      <c r="B44" s="18"/>
      <c r="C44" s="73"/>
      <c r="D44" s="73"/>
      <c r="E44" s="73"/>
      <c r="F44" s="73"/>
      <c r="G44" s="73"/>
      <c r="H44" s="73"/>
      <c r="I44" s="73"/>
      <c r="J44" s="73"/>
      <c r="K44" s="73"/>
      <c r="L44" s="73"/>
      <c r="M44" s="121"/>
      <c r="N44" s="25"/>
      <c r="O44" s="77"/>
      <c r="P44" s="77"/>
      <c r="Q44" s="106"/>
      <c r="R44" s="25"/>
      <c r="S44" s="106"/>
      <c r="T44" s="25"/>
      <c r="U44" s="106"/>
      <c r="V44" s="25"/>
      <c r="W44" s="106"/>
      <c r="X44" s="25"/>
      <c r="Y44" s="106"/>
      <c r="Z44" s="25"/>
      <c r="AA44" s="106"/>
      <c r="AB44" s="25"/>
      <c r="AC44" s="106"/>
      <c r="AD44" s="25"/>
      <c r="AE44" s="106"/>
      <c r="AF44" s="25"/>
      <c r="AG44" s="106"/>
      <c r="AH44" s="25"/>
      <c r="AI44" s="77"/>
      <c r="AJ44" s="77"/>
      <c r="AK44" s="77"/>
      <c r="AL44" s="77"/>
      <c r="AM44" s="77"/>
      <c r="AN44" s="77"/>
      <c r="AO44" s="77"/>
      <c r="AP44" s="106"/>
      <c r="AQ44" s="23"/>
      <c r="AR44" s="75"/>
      <c r="AS44" s="75"/>
      <c r="AT44" s="75"/>
      <c r="AU44" s="75"/>
      <c r="AV44" s="75"/>
      <c r="AW44" s="75"/>
      <c r="AX44" s="75"/>
      <c r="AY44" s="75"/>
      <c r="AZ44" s="75"/>
      <c r="BA44" s="75"/>
      <c r="BB44" s="75"/>
      <c r="BC44" s="339"/>
      <c r="BD44" s="1"/>
    </row>
    <row r="45" spans="2:56">
      <c r="B45" s="47" t="str">
        <f>D1_9!$E23&amp;""</f>
        <v/>
      </c>
      <c r="C45" s="72"/>
      <c r="D45" s="72"/>
      <c r="E45" s="72"/>
      <c r="F45" s="72"/>
      <c r="G45" s="72"/>
      <c r="H45" s="72"/>
      <c r="I45" s="72"/>
      <c r="J45" s="72"/>
      <c r="K45" s="72"/>
      <c r="L45" s="72"/>
      <c r="M45" s="119"/>
      <c r="N45" s="69" t="str">
        <f>IFERROR(VLOOKUP($B45,D1_9!$E$5:$S$204,2,FALSE)&amp;"","")</f>
        <v/>
      </c>
      <c r="O45" s="76"/>
      <c r="P45" s="76"/>
      <c r="Q45" s="104"/>
      <c r="R45" s="69" t="str">
        <f>IFERROR(VLOOKUP($B45,D1_9!$E$5:$S$204,3,FALSE)&amp;"","")</f>
        <v/>
      </c>
      <c r="S45" s="104"/>
      <c r="T45" s="69" t="str">
        <f>IFERROR(VLOOKUP($B45,D1_9!$E$5:$S$204,4,FALSE)&amp;"","")</f>
        <v/>
      </c>
      <c r="U45" s="104"/>
      <c r="V45" s="69" t="str">
        <f>IFERROR(VLOOKUP($B45,D1_9!$E$5:$S$204,5,FALSE)&amp;"","")</f>
        <v/>
      </c>
      <c r="W45" s="104"/>
      <c r="X45" s="69" t="str">
        <f>IFERROR(VLOOKUP($B45,D1_9!$E$5:$S$204,6,FALSE)&amp;"","")</f>
        <v/>
      </c>
      <c r="Y45" s="104"/>
      <c r="Z45" s="69" t="str">
        <f>IFERROR(VLOOKUP($B45,D1_9!$E$5:$S$204,7,FALSE)&amp;"","")</f>
        <v/>
      </c>
      <c r="AA45" s="104"/>
      <c r="AB45" s="69" t="str">
        <f>IFERROR(VLOOKUP($B45,D1_9!$E$5:$S$204,8,FALSE)&amp;"","")</f>
        <v/>
      </c>
      <c r="AC45" s="104"/>
      <c r="AD45" s="69" t="str">
        <f>IFERROR(VLOOKUP($B45,D1_9!$E$5:$S$204,9,FALSE)&amp;"","")</f>
        <v/>
      </c>
      <c r="AE45" s="104"/>
      <c r="AF45" s="69" t="str">
        <f>IFERROR(VLOOKUP($B45,D1_9!$E$5:$S$204,10,FALSE)&amp;"","")</f>
        <v/>
      </c>
      <c r="AG45" s="104"/>
      <c r="AH45" s="69" t="str">
        <f>IFERROR(VLOOKUP($B45,D1_9!$E$5:$S$204,11,FALSE)&amp;"","")</f>
        <v/>
      </c>
      <c r="AI45" s="76"/>
      <c r="AJ45" s="76"/>
      <c r="AK45" s="76"/>
      <c r="AL45" s="76" t="s">
        <v>410</v>
      </c>
      <c r="AM45" s="221" t="str">
        <f>IFERROR(VLOOKUP($B45,D1_9!$E$5:$S$204,12,FALSE)&amp;"","")</f>
        <v/>
      </c>
      <c r="AN45" s="76"/>
      <c r="AO45" s="76"/>
      <c r="AP45" s="104"/>
      <c r="AQ45" s="36" t="str">
        <f>IFERROR(VLOOKUP($B45,D1_9!$E$5:$S$204,15,FALSE)&amp;"","")</f>
        <v/>
      </c>
      <c r="AR45" s="74"/>
      <c r="AS45" s="74"/>
      <c r="AT45" s="74"/>
      <c r="AU45" s="74"/>
      <c r="AV45" s="74"/>
      <c r="AW45" s="74"/>
      <c r="AX45" s="74"/>
      <c r="AY45" s="74"/>
      <c r="AZ45" s="74"/>
      <c r="BA45" s="74"/>
      <c r="BB45" s="74"/>
      <c r="BC45" s="337"/>
      <c r="BD45" s="1"/>
    </row>
    <row r="46" spans="2:56">
      <c r="B46" s="29"/>
      <c r="C46" s="55"/>
      <c r="D46" s="55"/>
      <c r="E46" s="55"/>
      <c r="F46" s="55"/>
      <c r="G46" s="55"/>
      <c r="H46" s="55"/>
      <c r="I46" s="55"/>
      <c r="J46" s="55"/>
      <c r="K46" s="55"/>
      <c r="L46" s="55"/>
      <c r="M46" s="120"/>
      <c r="N46" s="34"/>
      <c r="O46" s="2"/>
      <c r="P46" s="2"/>
      <c r="Q46" s="105"/>
      <c r="R46" s="34"/>
      <c r="S46" s="105"/>
      <c r="T46" s="34"/>
      <c r="U46" s="105"/>
      <c r="V46" s="34"/>
      <c r="W46" s="105"/>
      <c r="X46" s="34"/>
      <c r="Y46" s="105"/>
      <c r="Z46" s="34"/>
      <c r="AA46" s="105"/>
      <c r="AB46" s="34"/>
      <c r="AC46" s="105"/>
      <c r="AD46" s="34"/>
      <c r="AE46" s="105"/>
      <c r="AF46" s="34"/>
      <c r="AG46" s="105"/>
      <c r="AH46" s="153"/>
      <c r="AI46" s="155"/>
      <c r="AJ46" s="155"/>
      <c r="AK46" s="155"/>
      <c r="AL46" s="155"/>
      <c r="AM46" s="155"/>
      <c r="AN46" s="155"/>
      <c r="AO46" s="155"/>
      <c r="AP46" s="224"/>
      <c r="AQ46" s="22"/>
      <c r="AR46" s="57"/>
      <c r="AS46" s="57"/>
      <c r="AT46" s="57"/>
      <c r="AU46" s="57"/>
      <c r="AV46" s="57"/>
      <c r="AW46" s="57"/>
      <c r="AX46" s="57"/>
      <c r="AY46" s="57"/>
      <c r="AZ46" s="57"/>
      <c r="BA46" s="57"/>
      <c r="BB46" s="57"/>
      <c r="BC46" s="338"/>
      <c r="BD46" s="1"/>
    </row>
    <row r="47" spans="2:56">
      <c r="B47" s="29"/>
      <c r="C47" s="55"/>
      <c r="D47" s="55"/>
      <c r="E47" s="55"/>
      <c r="F47" s="55"/>
      <c r="G47" s="55"/>
      <c r="H47" s="55"/>
      <c r="I47" s="55"/>
      <c r="J47" s="55"/>
      <c r="K47" s="55"/>
      <c r="L47" s="55"/>
      <c r="M47" s="120"/>
      <c r="N47" s="34"/>
      <c r="O47" s="2"/>
      <c r="P47" s="2"/>
      <c r="Q47" s="105"/>
      <c r="R47" s="34"/>
      <c r="S47" s="105"/>
      <c r="T47" s="34"/>
      <c r="U47" s="105"/>
      <c r="V47" s="34"/>
      <c r="W47" s="105"/>
      <c r="X47" s="34"/>
      <c r="Y47" s="105"/>
      <c r="Z47" s="34"/>
      <c r="AA47" s="105"/>
      <c r="AB47" s="34"/>
      <c r="AC47" s="105"/>
      <c r="AD47" s="34"/>
      <c r="AE47" s="105"/>
      <c r="AF47" s="34"/>
      <c r="AG47" s="105"/>
      <c r="AH47" s="168" t="str">
        <f>IFERROR(VLOOKUP($B45,D1_9!$E$5:$S$204,13,FALSE)&amp;"","")</f>
        <v/>
      </c>
      <c r="AI47" s="156"/>
      <c r="AJ47" s="156"/>
      <c r="AK47" s="156"/>
      <c r="AL47" s="156" t="s">
        <v>410</v>
      </c>
      <c r="AM47" s="207" t="str">
        <f>IFERROR(VLOOKUP($B45,D1_9!$E$5:$S$204,14,FALSE)&amp;"","")</f>
        <v/>
      </c>
      <c r="AN47" s="156"/>
      <c r="AO47" s="156"/>
      <c r="AP47" s="223"/>
      <c r="AQ47" s="22"/>
      <c r="AR47" s="57"/>
      <c r="AS47" s="57"/>
      <c r="AT47" s="57"/>
      <c r="AU47" s="57"/>
      <c r="AV47" s="57"/>
      <c r="AW47" s="57"/>
      <c r="AX47" s="57"/>
      <c r="AY47" s="57"/>
      <c r="AZ47" s="57"/>
      <c r="BA47" s="57"/>
      <c r="BB47" s="57"/>
      <c r="BC47" s="338"/>
      <c r="BD47" s="1"/>
    </row>
    <row r="48" spans="2:56">
      <c r="B48" s="18"/>
      <c r="C48" s="73"/>
      <c r="D48" s="73"/>
      <c r="E48" s="73"/>
      <c r="F48" s="73"/>
      <c r="G48" s="73"/>
      <c r="H48" s="73"/>
      <c r="I48" s="73"/>
      <c r="J48" s="73"/>
      <c r="K48" s="73"/>
      <c r="L48" s="73"/>
      <c r="M48" s="121"/>
      <c r="N48" s="25"/>
      <c r="O48" s="77"/>
      <c r="P48" s="77"/>
      <c r="Q48" s="106"/>
      <c r="R48" s="25"/>
      <c r="S48" s="106"/>
      <c r="T48" s="25"/>
      <c r="U48" s="106"/>
      <c r="V48" s="25"/>
      <c r="W48" s="106"/>
      <c r="X48" s="25"/>
      <c r="Y48" s="106"/>
      <c r="Z48" s="25"/>
      <c r="AA48" s="106"/>
      <c r="AB48" s="25"/>
      <c r="AC48" s="106"/>
      <c r="AD48" s="25"/>
      <c r="AE48" s="106"/>
      <c r="AF48" s="25"/>
      <c r="AG48" s="106"/>
      <c r="AH48" s="25"/>
      <c r="AI48" s="77"/>
      <c r="AJ48" s="77"/>
      <c r="AK48" s="77"/>
      <c r="AL48" s="77"/>
      <c r="AM48" s="77"/>
      <c r="AN48" s="77"/>
      <c r="AO48" s="77"/>
      <c r="AP48" s="106"/>
      <c r="AQ48" s="23"/>
      <c r="AR48" s="75"/>
      <c r="AS48" s="75"/>
      <c r="AT48" s="75"/>
      <c r="AU48" s="75"/>
      <c r="AV48" s="75"/>
      <c r="AW48" s="75"/>
      <c r="AX48" s="75"/>
      <c r="AY48" s="75"/>
      <c r="AZ48" s="75"/>
      <c r="BA48" s="75"/>
      <c r="BB48" s="75"/>
      <c r="BC48" s="339"/>
      <c r="BD48" s="1"/>
    </row>
    <row r="49" spans="2:56">
      <c r="B49" s="47" t="str">
        <f>D1_9!$E24&amp;""</f>
        <v/>
      </c>
      <c r="C49" s="72"/>
      <c r="D49" s="72"/>
      <c r="E49" s="72"/>
      <c r="F49" s="72"/>
      <c r="G49" s="72"/>
      <c r="H49" s="72"/>
      <c r="I49" s="72"/>
      <c r="J49" s="72"/>
      <c r="K49" s="72"/>
      <c r="L49" s="72"/>
      <c r="M49" s="119"/>
      <c r="N49" s="69" t="str">
        <f>IFERROR(VLOOKUP($B49,D1_9!$E$5:$S$204,2,FALSE)&amp;"","")</f>
        <v/>
      </c>
      <c r="O49" s="76"/>
      <c r="P49" s="76"/>
      <c r="Q49" s="104"/>
      <c r="R49" s="69" t="str">
        <f>IFERROR(VLOOKUP($B49,D1_9!$E$5:$S$204,3,FALSE)&amp;"","")</f>
        <v/>
      </c>
      <c r="S49" s="104"/>
      <c r="T49" s="69" t="str">
        <f>IFERROR(VLOOKUP($B49,D1_9!$E$5:$S$204,4,FALSE)&amp;"","")</f>
        <v/>
      </c>
      <c r="U49" s="104"/>
      <c r="V49" s="69" t="str">
        <f>IFERROR(VLOOKUP($B49,D1_9!$E$5:$S$204,5,FALSE)&amp;"","")</f>
        <v/>
      </c>
      <c r="W49" s="104"/>
      <c r="X49" s="69" t="str">
        <f>IFERROR(VLOOKUP($B49,D1_9!$E$5:$S$204,6,FALSE)&amp;"","")</f>
        <v/>
      </c>
      <c r="Y49" s="104"/>
      <c r="Z49" s="69" t="str">
        <f>IFERROR(VLOOKUP($B49,D1_9!$E$5:$S$204,7,FALSE)&amp;"","")</f>
        <v/>
      </c>
      <c r="AA49" s="104"/>
      <c r="AB49" s="69" t="str">
        <f>IFERROR(VLOOKUP($B49,D1_9!$E$5:$S$204,8,FALSE)&amp;"","")</f>
        <v/>
      </c>
      <c r="AC49" s="104"/>
      <c r="AD49" s="69" t="str">
        <f>IFERROR(VLOOKUP($B49,D1_9!$E$5:$S$204,9,FALSE)&amp;"","")</f>
        <v/>
      </c>
      <c r="AE49" s="104"/>
      <c r="AF49" s="69" t="str">
        <f>IFERROR(VLOOKUP($B49,D1_9!$E$5:$S$204,10,FALSE)&amp;"","")</f>
        <v/>
      </c>
      <c r="AG49" s="104"/>
      <c r="AH49" s="69" t="str">
        <f>IFERROR(VLOOKUP($B49,D1_9!$E$5:$S$204,11,FALSE)&amp;"","")</f>
        <v/>
      </c>
      <c r="AI49" s="76"/>
      <c r="AJ49" s="76"/>
      <c r="AK49" s="76"/>
      <c r="AL49" s="76" t="s">
        <v>410</v>
      </c>
      <c r="AM49" s="221" t="str">
        <f>IFERROR(VLOOKUP($B49,D1_9!$E$5:$S$204,12,FALSE)&amp;"","")</f>
        <v/>
      </c>
      <c r="AN49" s="76"/>
      <c r="AO49" s="76"/>
      <c r="AP49" s="104"/>
      <c r="AQ49" s="36" t="str">
        <f>IFERROR(VLOOKUP($B49,D1_9!$E$5:$S$204,15,FALSE)&amp;"","")</f>
        <v/>
      </c>
      <c r="AR49" s="74"/>
      <c r="AS49" s="74"/>
      <c r="AT49" s="74"/>
      <c r="AU49" s="74"/>
      <c r="AV49" s="74"/>
      <c r="AW49" s="74"/>
      <c r="AX49" s="74"/>
      <c r="AY49" s="74"/>
      <c r="AZ49" s="74"/>
      <c r="BA49" s="74"/>
      <c r="BB49" s="74"/>
      <c r="BC49" s="337"/>
      <c r="BD49" s="1"/>
    </row>
    <row r="50" spans="2:56">
      <c r="B50" s="29"/>
      <c r="C50" s="55"/>
      <c r="D50" s="55"/>
      <c r="E50" s="55"/>
      <c r="F50" s="55"/>
      <c r="G50" s="55"/>
      <c r="H50" s="55"/>
      <c r="I50" s="55"/>
      <c r="J50" s="55"/>
      <c r="K50" s="55"/>
      <c r="L50" s="55"/>
      <c r="M50" s="120"/>
      <c r="N50" s="34"/>
      <c r="O50" s="2"/>
      <c r="P50" s="2"/>
      <c r="Q50" s="105"/>
      <c r="R50" s="34"/>
      <c r="S50" s="105"/>
      <c r="T50" s="34"/>
      <c r="U50" s="105"/>
      <c r="V50" s="34"/>
      <c r="W50" s="105"/>
      <c r="X50" s="34"/>
      <c r="Y50" s="105"/>
      <c r="Z50" s="34"/>
      <c r="AA50" s="105"/>
      <c r="AB50" s="34"/>
      <c r="AC50" s="105"/>
      <c r="AD50" s="34"/>
      <c r="AE50" s="105"/>
      <c r="AF50" s="34"/>
      <c r="AG50" s="105"/>
      <c r="AH50" s="153"/>
      <c r="AI50" s="155"/>
      <c r="AJ50" s="155"/>
      <c r="AK50" s="155"/>
      <c r="AL50" s="155"/>
      <c r="AM50" s="155"/>
      <c r="AN50" s="155"/>
      <c r="AO50" s="155"/>
      <c r="AP50" s="224"/>
      <c r="AQ50" s="22"/>
      <c r="AR50" s="57"/>
      <c r="AS50" s="57"/>
      <c r="AT50" s="57"/>
      <c r="AU50" s="57"/>
      <c r="AV50" s="57"/>
      <c r="AW50" s="57"/>
      <c r="AX50" s="57"/>
      <c r="AY50" s="57"/>
      <c r="AZ50" s="57"/>
      <c r="BA50" s="57"/>
      <c r="BB50" s="57"/>
      <c r="BC50" s="338"/>
      <c r="BD50" s="1"/>
    </row>
    <row r="51" spans="2:56">
      <c r="B51" s="29"/>
      <c r="C51" s="55"/>
      <c r="D51" s="55"/>
      <c r="E51" s="55"/>
      <c r="F51" s="55"/>
      <c r="G51" s="55"/>
      <c r="H51" s="55"/>
      <c r="I51" s="55"/>
      <c r="J51" s="55"/>
      <c r="K51" s="55"/>
      <c r="L51" s="55"/>
      <c r="M51" s="120"/>
      <c r="N51" s="34"/>
      <c r="O51" s="2"/>
      <c r="P51" s="2"/>
      <c r="Q51" s="105"/>
      <c r="R51" s="34"/>
      <c r="S51" s="105"/>
      <c r="T51" s="34"/>
      <c r="U51" s="105"/>
      <c r="V51" s="34"/>
      <c r="W51" s="105"/>
      <c r="X51" s="34"/>
      <c r="Y51" s="105"/>
      <c r="Z51" s="34"/>
      <c r="AA51" s="105"/>
      <c r="AB51" s="34"/>
      <c r="AC51" s="105"/>
      <c r="AD51" s="34"/>
      <c r="AE51" s="105"/>
      <c r="AF51" s="34"/>
      <c r="AG51" s="105"/>
      <c r="AH51" s="168" t="str">
        <f>IFERROR(VLOOKUP($B49,D1_9!$E$5:$S$204,13,FALSE)&amp;"","")</f>
        <v/>
      </c>
      <c r="AI51" s="156"/>
      <c r="AJ51" s="156"/>
      <c r="AK51" s="156"/>
      <c r="AL51" s="156" t="s">
        <v>410</v>
      </c>
      <c r="AM51" s="207" t="str">
        <f>IFERROR(VLOOKUP($B49,D1_9!$E$5:$S$204,14,FALSE)&amp;"","")</f>
        <v/>
      </c>
      <c r="AN51" s="156"/>
      <c r="AO51" s="156"/>
      <c r="AP51" s="223"/>
      <c r="AQ51" s="22"/>
      <c r="AR51" s="57"/>
      <c r="AS51" s="57"/>
      <c r="AT51" s="57"/>
      <c r="AU51" s="57"/>
      <c r="AV51" s="57"/>
      <c r="AW51" s="57"/>
      <c r="AX51" s="57"/>
      <c r="AY51" s="57"/>
      <c r="AZ51" s="57"/>
      <c r="BA51" s="57"/>
      <c r="BB51" s="57"/>
      <c r="BC51" s="338"/>
      <c r="BD51" s="1"/>
    </row>
    <row r="52" spans="2:56">
      <c r="B52" s="18"/>
      <c r="C52" s="73"/>
      <c r="D52" s="73"/>
      <c r="E52" s="73"/>
      <c r="F52" s="73"/>
      <c r="G52" s="73"/>
      <c r="H52" s="73"/>
      <c r="I52" s="73"/>
      <c r="J52" s="73"/>
      <c r="K52" s="73"/>
      <c r="L52" s="73"/>
      <c r="M52" s="121"/>
      <c r="N52" s="25"/>
      <c r="O52" s="77"/>
      <c r="P52" s="77"/>
      <c r="Q52" s="106"/>
      <c r="R52" s="25"/>
      <c r="S52" s="106"/>
      <c r="T52" s="25"/>
      <c r="U52" s="106"/>
      <c r="V52" s="25"/>
      <c r="W52" s="106"/>
      <c r="X52" s="25"/>
      <c r="Y52" s="106"/>
      <c r="Z52" s="25"/>
      <c r="AA52" s="106"/>
      <c r="AB52" s="25"/>
      <c r="AC52" s="106"/>
      <c r="AD52" s="25"/>
      <c r="AE52" s="106"/>
      <c r="AF52" s="25"/>
      <c r="AG52" s="106"/>
      <c r="AH52" s="25"/>
      <c r="AI52" s="77"/>
      <c r="AJ52" s="77"/>
      <c r="AK52" s="77"/>
      <c r="AL52" s="77"/>
      <c r="AM52" s="77"/>
      <c r="AN52" s="77"/>
      <c r="AO52" s="77"/>
      <c r="AP52" s="106"/>
      <c r="AQ52" s="23"/>
      <c r="AR52" s="75"/>
      <c r="AS52" s="75"/>
      <c r="AT52" s="75"/>
      <c r="AU52" s="75"/>
      <c r="AV52" s="75"/>
      <c r="AW52" s="75"/>
      <c r="AX52" s="75"/>
      <c r="AY52" s="75"/>
      <c r="AZ52" s="75"/>
      <c r="BA52" s="75"/>
      <c r="BB52" s="75"/>
      <c r="BC52" s="339"/>
      <c r="BD52" s="1"/>
    </row>
    <row r="53" spans="2:56">
      <c r="B53" s="47" t="str">
        <f>D1_9!$E25&amp;""</f>
        <v/>
      </c>
      <c r="C53" s="72"/>
      <c r="D53" s="72"/>
      <c r="E53" s="72"/>
      <c r="F53" s="72"/>
      <c r="G53" s="72"/>
      <c r="H53" s="72"/>
      <c r="I53" s="72"/>
      <c r="J53" s="72"/>
      <c r="K53" s="72"/>
      <c r="L53" s="72"/>
      <c r="M53" s="119"/>
      <c r="N53" s="69" t="str">
        <f>IFERROR(VLOOKUP($B53,D1_9!$E$5:$S$204,2,FALSE)&amp;"","")</f>
        <v/>
      </c>
      <c r="O53" s="76"/>
      <c r="P53" s="76"/>
      <c r="Q53" s="104"/>
      <c r="R53" s="69" t="str">
        <f>IFERROR(VLOOKUP($B53,D1_9!$E$5:$S$204,3,FALSE)&amp;"","")</f>
        <v/>
      </c>
      <c r="S53" s="104"/>
      <c r="T53" s="69" t="str">
        <f>IFERROR(VLOOKUP($B53,D1_9!$E$5:$S$204,4,FALSE)&amp;"","")</f>
        <v/>
      </c>
      <c r="U53" s="104"/>
      <c r="V53" s="69" t="str">
        <f>IFERROR(VLOOKUP($B53,D1_9!$E$5:$S$204,5,FALSE)&amp;"","")</f>
        <v/>
      </c>
      <c r="W53" s="104"/>
      <c r="X53" s="69" t="str">
        <f>IFERROR(VLOOKUP($B53,D1_9!$E$5:$S$204,6,FALSE)&amp;"","")</f>
        <v/>
      </c>
      <c r="Y53" s="104"/>
      <c r="Z53" s="69" t="str">
        <f>IFERROR(VLOOKUP($B53,D1_9!$E$5:$S$204,7,FALSE)&amp;"","")</f>
        <v/>
      </c>
      <c r="AA53" s="104"/>
      <c r="AB53" s="69" t="str">
        <f>IFERROR(VLOOKUP($B53,D1_9!$E$5:$S$204,8,FALSE)&amp;"","")</f>
        <v/>
      </c>
      <c r="AC53" s="104"/>
      <c r="AD53" s="69" t="str">
        <f>IFERROR(VLOOKUP($B53,D1_9!$E$5:$S$204,9,FALSE)&amp;"","")</f>
        <v/>
      </c>
      <c r="AE53" s="104"/>
      <c r="AF53" s="69" t="str">
        <f>IFERROR(VLOOKUP($B53,D1_9!$E$5:$S$204,10,FALSE)&amp;"","")</f>
        <v/>
      </c>
      <c r="AG53" s="104"/>
      <c r="AH53" s="69" t="str">
        <f>IFERROR(VLOOKUP($B53,D1_9!$E$5:$S$204,11,FALSE)&amp;"","")</f>
        <v/>
      </c>
      <c r="AI53" s="76"/>
      <c r="AJ53" s="76"/>
      <c r="AK53" s="76"/>
      <c r="AL53" s="76" t="s">
        <v>410</v>
      </c>
      <c r="AM53" s="221" t="str">
        <f>IFERROR(VLOOKUP($B53,D1_9!$E$5:$S$204,12,FALSE)&amp;"","")</f>
        <v/>
      </c>
      <c r="AN53" s="76"/>
      <c r="AO53" s="76"/>
      <c r="AP53" s="104"/>
      <c r="AQ53" s="36" t="str">
        <f>IFERROR(VLOOKUP($B53,D1_9!$E$5:$S$204,15,FALSE)&amp;"","")</f>
        <v/>
      </c>
      <c r="AR53" s="74"/>
      <c r="AS53" s="74"/>
      <c r="AT53" s="74"/>
      <c r="AU53" s="74"/>
      <c r="AV53" s="74"/>
      <c r="AW53" s="74"/>
      <c r="AX53" s="74"/>
      <c r="AY53" s="74"/>
      <c r="AZ53" s="74"/>
      <c r="BA53" s="74"/>
      <c r="BB53" s="74"/>
      <c r="BC53" s="337"/>
      <c r="BD53" s="1"/>
    </row>
    <row r="54" spans="2:56">
      <c r="B54" s="29"/>
      <c r="C54" s="55"/>
      <c r="D54" s="55"/>
      <c r="E54" s="55"/>
      <c r="F54" s="55"/>
      <c r="G54" s="55"/>
      <c r="H54" s="55"/>
      <c r="I54" s="55"/>
      <c r="J54" s="55"/>
      <c r="K54" s="55"/>
      <c r="L54" s="55"/>
      <c r="M54" s="120"/>
      <c r="N54" s="34"/>
      <c r="O54" s="2"/>
      <c r="P54" s="2"/>
      <c r="Q54" s="105"/>
      <c r="R54" s="34"/>
      <c r="S54" s="105"/>
      <c r="T54" s="34"/>
      <c r="U54" s="105"/>
      <c r="V54" s="34"/>
      <c r="W54" s="105"/>
      <c r="X54" s="34"/>
      <c r="Y54" s="105"/>
      <c r="Z54" s="34"/>
      <c r="AA54" s="105"/>
      <c r="AB54" s="34"/>
      <c r="AC54" s="105"/>
      <c r="AD54" s="34"/>
      <c r="AE54" s="105"/>
      <c r="AF54" s="34"/>
      <c r="AG54" s="105"/>
      <c r="AH54" s="153"/>
      <c r="AI54" s="155"/>
      <c r="AJ54" s="155"/>
      <c r="AK54" s="155"/>
      <c r="AL54" s="155"/>
      <c r="AM54" s="155"/>
      <c r="AN54" s="155"/>
      <c r="AO54" s="155"/>
      <c r="AP54" s="224"/>
      <c r="AQ54" s="22"/>
      <c r="AR54" s="57"/>
      <c r="AS54" s="57"/>
      <c r="AT54" s="57"/>
      <c r="AU54" s="57"/>
      <c r="AV54" s="57"/>
      <c r="AW54" s="57"/>
      <c r="AX54" s="57"/>
      <c r="AY54" s="57"/>
      <c r="AZ54" s="57"/>
      <c r="BA54" s="57"/>
      <c r="BB54" s="57"/>
      <c r="BC54" s="338"/>
      <c r="BD54" s="1"/>
    </row>
    <row r="55" spans="2:56">
      <c r="B55" s="29"/>
      <c r="C55" s="55"/>
      <c r="D55" s="55"/>
      <c r="E55" s="55"/>
      <c r="F55" s="55"/>
      <c r="G55" s="55"/>
      <c r="H55" s="55"/>
      <c r="I55" s="55"/>
      <c r="J55" s="55"/>
      <c r="K55" s="55"/>
      <c r="L55" s="55"/>
      <c r="M55" s="120"/>
      <c r="N55" s="34"/>
      <c r="O55" s="2"/>
      <c r="P55" s="2"/>
      <c r="Q55" s="105"/>
      <c r="R55" s="34"/>
      <c r="S55" s="105"/>
      <c r="T55" s="34"/>
      <c r="U55" s="105"/>
      <c r="V55" s="34"/>
      <c r="W55" s="105"/>
      <c r="X55" s="34"/>
      <c r="Y55" s="105"/>
      <c r="Z55" s="34"/>
      <c r="AA55" s="105"/>
      <c r="AB55" s="34"/>
      <c r="AC55" s="105"/>
      <c r="AD55" s="34"/>
      <c r="AE55" s="105"/>
      <c r="AF55" s="34"/>
      <c r="AG55" s="105"/>
      <c r="AH55" s="168" t="str">
        <f>IFERROR(VLOOKUP($B53,D1_9!$E$5:$S$204,13,FALSE)&amp;"","")</f>
        <v/>
      </c>
      <c r="AI55" s="156"/>
      <c r="AJ55" s="156"/>
      <c r="AK55" s="156"/>
      <c r="AL55" s="156" t="s">
        <v>410</v>
      </c>
      <c r="AM55" s="207" t="str">
        <f>IFERROR(VLOOKUP($B53,D1_9!$E$5:$S$204,14,FALSE)&amp;"","")</f>
        <v/>
      </c>
      <c r="AN55" s="156"/>
      <c r="AO55" s="156"/>
      <c r="AP55" s="223"/>
      <c r="AQ55" s="22"/>
      <c r="AR55" s="57"/>
      <c r="AS55" s="57"/>
      <c r="AT55" s="57"/>
      <c r="AU55" s="57"/>
      <c r="AV55" s="57"/>
      <c r="AW55" s="57"/>
      <c r="AX55" s="57"/>
      <c r="AY55" s="57"/>
      <c r="AZ55" s="57"/>
      <c r="BA55" s="57"/>
      <c r="BB55" s="57"/>
      <c r="BC55" s="338"/>
      <c r="BD55" s="1"/>
    </row>
    <row r="56" spans="2:56">
      <c r="B56" s="18"/>
      <c r="C56" s="73"/>
      <c r="D56" s="73"/>
      <c r="E56" s="73"/>
      <c r="F56" s="73"/>
      <c r="G56" s="73"/>
      <c r="H56" s="73"/>
      <c r="I56" s="73"/>
      <c r="J56" s="73"/>
      <c r="K56" s="73"/>
      <c r="L56" s="73"/>
      <c r="M56" s="121"/>
      <c r="N56" s="25"/>
      <c r="O56" s="77"/>
      <c r="P56" s="77"/>
      <c r="Q56" s="106"/>
      <c r="R56" s="25"/>
      <c r="S56" s="106"/>
      <c r="T56" s="25"/>
      <c r="U56" s="106"/>
      <c r="V56" s="25"/>
      <c r="W56" s="106"/>
      <c r="X56" s="25"/>
      <c r="Y56" s="106"/>
      <c r="Z56" s="25"/>
      <c r="AA56" s="106"/>
      <c r="AB56" s="25"/>
      <c r="AC56" s="106"/>
      <c r="AD56" s="25"/>
      <c r="AE56" s="106"/>
      <c r="AF56" s="25"/>
      <c r="AG56" s="106"/>
      <c r="AH56" s="25"/>
      <c r="AI56" s="77"/>
      <c r="AJ56" s="77"/>
      <c r="AK56" s="77"/>
      <c r="AL56" s="77"/>
      <c r="AM56" s="77"/>
      <c r="AN56" s="77"/>
      <c r="AO56" s="77"/>
      <c r="AP56" s="106"/>
      <c r="AQ56" s="23"/>
      <c r="AR56" s="75"/>
      <c r="AS56" s="75"/>
      <c r="AT56" s="75"/>
      <c r="AU56" s="75"/>
      <c r="AV56" s="75"/>
      <c r="AW56" s="75"/>
      <c r="AX56" s="75"/>
      <c r="AY56" s="75"/>
      <c r="AZ56" s="75"/>
      <c r="BA56" s="75"/>
      <c r="BB56" s="75"/>
      <c r="BC56" s="339"/>
      <c r="BD56" s="1"/>
    </row>
    <row r="57" spans="2:56">
      <c r="B57" s="47" t="str">
        <f>D1_9!$E26&amp;""</f>
        <v/>
      </c>
      <c r="C57" s="72"/>
      <c r="D57" s="72"/>
      <c r="E57" s="72"/>
      <c r="F57" s="72"/>
      <c r="G57" s="72"/>
      <c r="H57" s="72"/>
      <c r="I57" s="72"/>
      <c r="J57" s="72"/>
      <c r="K57" s="72"/>
      <c r="L57" s="72"/>
      <c r="M57" s="119"/>
      <c r="N57" s="69" t="str">
        <f>IFERROR(VLOOKUP($B57,D1_9!$E$5:$S$204,2,FALSE)&amp;"","")</f>
        <v/>
      </c>
      <c r="O57" s="76"/>
      <c r="P57" s="76"/>
      <c r="Q57" s="104"/>
      <c r="R57" s="69" t="str">
        <f>IFERROR(VLOOKUP($B57,D1_9!$E$5:$S$204,3,FALSE)&amp;"","")</f>
        <v/>
      </c>
      <c r="S57" s="104"/>
      <c r="T57" s="69" t="str">
        <f>IFERROR(VLOOKUP($B57,D1_9!$E$5:$S$204,4,FALSE)&amp;"","")</f>
        <v/>
      </c>
      <c r="U57" s="104"/>
      <c r="V57" s="69" t="str">
        <f>IFERROR(VLOOKUP($B57,D1_9!$E$5:$S$204,5,FALSE)&amp;"","")</f>
        <v/>
      </c>
      <c r="W57" s="104"/>
      <c r="X57" s="69" t="str">
        <f>IFERROR(VLOOKUP($B57,D1_9!$E$5:$S$204,6,FALSE)&amp;"","")</f>
        <v/>
      </c>
      <c r="Y57" s="104"/>
      <c r="Z57" s="69" t="str">
        <f>IFERROR(VLOOKUP($B57,D1_9!$E$5:$S$204,7,FALSE)&amp;"","")</f>
        <v/>
      </c>
      <c r="AA57" s="104"/>
      <c r="AB57" s="69" t="str">
        <f>IFERROR(VLOOKUP($B57,D1_9!$E$5:$S$204,8,FALSE)&amp;"","")</f>
        <v/>
      </c>
      <c r="AC57" s="104"/>
      <c r="AD57" s="69" t="str">
        <f>IFERROR(VLOOKUP($B57,D1_9!$E$5:$S$204,9,FALSE)&amp;"","")</f>
        <v/>
      </c>
      <c r="AE57" s="104"/>
      <c r="AF57" s="69" t="str">
        <f>IFERROR(VLOOKUP($B57,D1_9!$E$5:$S$204,10,FALSE)&amp;"","")</f>
        <v/>
      </c>
      <c r="AG57" s="104"/>
      <c r="AH57" s="69" t="str">
        <f>IFERROR(VLOOKUP($B57,D1_9!$E$5:$S$204,11,FALSE)&amp;"","")</f>
        <v/>
      </c>
      <c r="AI57" s="76"/>
      <c r="AJ57" s="76"/>
      <c r="AK57" s="76"/>
      <c r="AL57" s="76" t="s">
        <v>410</v>
      </c>
      <c r="AM57" s="221" t="str">
        <f>IFERROR(VLOOKUP($B57,D1_9!$E$5:$S$204,12,FALSE)&amp;"","")</f>
        <v/>
      </c>
      <c r="AN57" s="76"/>
      <c r="AO57" s="76"/>
      <c r="AP57" s="104"/>
      <c r="AQ57" s="36" t="str">
        <f>IFERROR(VLOOKUP($B57,D1_9!$E$5:$S$204,15,FALSE)&amp;"","")</f>
        <v/>
      </c>
      <c r="AR57" s="74"/>
      <c r="AS57" s="74"/>
      <c r="AT57" s="74"/>
      <c r="AU57" s="74"/>
      <c r="AV57" s="74"/>
      <c r="AW57" s="74"/>
      <c r="AX57" s="74"/>
      <c r="AY57" s="74"/>
      <c r="AZ57" s="74"/>
      <c r="BA57" s="74"/>
      <c r="BB57" s="74"/>
      <c r="BC57" s="337"/>
      <c r="BD57" s="1"/>
    </row>
    <row r="58" spans="2:56">
      <c r="B58" s="29"/>
      <c r="C58" s="55"/>
      <c r="D58" s="55"/>
      <c r="E58" s="55"/>
      <c r="F58" s="55"/>
      <c r="G58" s="55"/>
      <c r="H58" s="55"/>
      <c r="I58" s="55"/>
      <c r="J58" s="55"/>
      <c r="K58" s="55"/>
      <c r="L58" s="55"/>
      <c r="M58" s="120"/>
      <c r="N58" s="34"/>
      <c r="O58" s="2"/>
      <c r="P58" s="2"/>
      <c r="Q58" s="105"/>
      <c r="R58" s="34"/>
      <c r="S58" s="105"/>
      <c r="T58" s="34"/>
      <c r="U58" s="105"/>
      <c r="V58" s="34"/>
      <c r="W58" s="105"/>
      <c r="X58" s="34"/>
      <c r="Y58" s="105"/>
      <c r="Z58" s="34"/>
      <c r="AA58" s="105"/>
      <c r="AB58" s="34"/>
      <c r="AC58" s="105"/>
      <c r="AD58" s="34"/>
      <c r="AE58" s="105"/>
      <c r="AF58" s="34"/>
      <c r="AG58" s="105"/>
      <c r="AH58" s="153"/>
      <c r="AI58" s="155"/>
      <c r="AJ58" s="155"/>
      <c r="AK58" s="155"/>
      <c r="AL58" s="155"/>
      <c r="AM58" s="155"/>
      <c r="AN58" s="155"/>
      <c r="AO58" s="155"/>
      <c r="AP58" s="224"/>
      <c r="AQ58" s="22"/>
      <c r="AR58" s="57"/>
      <c r="AS58" s="57"/>
      <c r="AT58" s="57"/>
      <c r="AU58" s="57"/>
      <c r="AV58" s="57"/>
      <c r="AW58" s="57"/>
      <c r="AX58" s="57"/>
      <c r="AY58" s="57"/>
      <c r="AZ58" s="57"/>
      <c r="BA58" s="57"/>
      <c r="BB58" s="57"/>
      <c r="BC58" s="338"/>
      <c r="BD58" s="1"/>
    </row>
    <row r="59" spans="2:56">
      <c r="B59" s="29"/>
      <c r="C59" s="55"/>
      <c r="D59" s="55"/>
      <c r="E59" s="55"/>
      <c r="F59" s="55"/>
      <c r="G59" s="55"/>
      <c r="H59" s="55"/>
      <c r="I59" s="55"/>
      <c r="J59" s="55"/>
      <c r="K59" s="55"/>
      <c r="L59" s="55"/>
      <c r="M59" s="120"/>
      <c r="N59" s="34"/>
      <c r="O59" s="2"/>
      <c r="P59" s="2"/>
      <c r="Q59" s="105"/>
      <c r="R59" s="34"/>
      <c r="S59" s="105"/>
      <c r="T59" s="34"/>
      <c r="U59" s="105"/>
      <c r="V59" s="34"/>
      <c r="W59" s="105"/>
      <c r="X59" s="34"/>
      <c r="Y59" s="105"/>
      <c r="Z59" s="34"/>
      <c r="AA59" s="105"/>
      <c r="AB59" s="34"/>
      <c r="AC59" s="105"/>
      <c r="AD59" s="34"/>
      <c r="AE59" s="105"/>
      <c r="AF59" s="34"/>
      <c r="AG59" s="105"/>
      <c r="AH59" s="168" t="str">
        <f>IFERROR(VLOOKUP($B57,D1_9!$E$5:$S$204,13,FALSE)&amp;"","")</f>
        <v/>
      </c>
      <c r="AI59" s="156"/>
      <c r="AJ59" s="156"/>
      <c r="AK59" s="156"/>
      <c r="AL59" s="156" t="s">
        <v>410</v>
      </c>
      <c r="AM59" s="207" t="str">
        <f>IFERROR(VLOOKUP($B57,D1_9!$E$5:$S$204,14,FALSE)&amp;"","")</f>
        <v/>
      </c>
      <c r="AN59" s="156"/>
      <c r="AO59" s="156"/>
      <c r="AP59" s="223"/>
      <c r="AQ59" s="22"/>
      <c r="AR59" s="57"/>
      <c r="AS59" s="57"/>
      <c r="AT59" s="57"/>
      <c r="AU59" s="57"/>
      <c r="AV59" s="57"/>
      <c r="AW59" s="57"/>
      <c r="AX59" s="57"/>
      <c r="AY59" s="57"/>
      <c r="AZ59" s="57"/>
      <c r="BA59" s="57"/>
      <c r="BB59" s="57"/>
      <c r="BC59" s="338"/>
      <c r="BD59" s="1"/>
    </row>
    <row r="60" spans="2:56">
      <c r="B60" s="18"/>
      <c r="C60" s="73"/>
      <c r="D60" s="73"/>
      <c r="E60" s="73"/>
      <c r="F60" s="73"/>
      <c r="G60" s="73"/>
      <c r="H60" s="73"/>
      <c r="I60" s="73"/>
      <c r="J60" s="73"/>
      <c r="K60" s="73"/>
      <c r="L60" s="73"/>
      <c r="M60" s="121"/>
      <c r="N60" s="25"/>
      <c r="O60" s="77"/>
      <c r="P60" s="77"/>
      <c r="Q60" s="106"/>
      <c r="R60" s="25"/>
      <c r="S60" s="106"/>
      <c r="T60" s="25"/>
      <c r="U60" s="106"/>
      <c r="V60" s="25"/>
      <c r="W60" s="106"/>
      <c r="X60" s="25"/>
      <c r="Y60" s="106"/>
      <c r="Z60" s="25"/>
      <c r="AA60" s="106"/>
      <c r="AB60" s="25"/>
      <c r="AC60" s="106"/>
      <c r="AD60" s="25"/>
      <c r="AE60" s="106"/>
      <c r="AF60" s="25"/>
      <c r="AG60" s="106"/>
      <c r="AH60" s="25"/>
      <c r="AI60" s="77"/>
      <c r="AJ60" s="77"/>
      <c r="AK60" s="77"/>
      <c r="AL60" s="77"/>
      <c r="AM60" s="77"/>
      <c r="AN60" s="77"/>
      <c r="AO60" s="77"/>
      <c r="AP60" s="106"/>
      <c r="AQ60" s="23"/>
      <c r="AR60" s="75"/>
      <c r="AS60" s="75"/>
      <c r="AT60" s="75"/>
      <c r="AU60" s="75"/>
      <c r="AV60" s="75"/>
      <c r="AW60" s="75"/>
      <c r="AX60" s="75"/>
      <c r="AY60" s="75"/>
      <c r="AZ60" s="75"/>
      <c r="BA60" s="75"/>
      <c r="BB60" s="75"/>
      <c r="BC60" s="339"/>
      <c r="BD60" s="1"/>
    </row>
    <row r="61" spans="2:56">
      <c r="B61" s="47" t="str">
        <f>D1_9!$E27&amp;""</f>
        <v/>
      </c>
      <c r="C61" s="72"/>
      <c r="D61" s="72"/>
      <c r="E61" s="72"/>
      <c r="F61" s="72"/>
      <c r="G61" s="72"/>
      <c r="H61" s="72"/>
      <c r="I61" s="72"/>
      <c r="J61" s="72"/>
      <c r="K61" s="72"/>
      <c r="L61" s="72"/>
      <c r="M61" s="119"/>
      <c r="N61" s="69" t="str">
        <f>IFERROR(VLOOKUP($B61,D1_9!$E$5:$S$204,2,FALSE)&amp;"","")</f>
        <v/>
      </c>
      <c r="O61" s="76"/>
      <c r="P61" s="76"/>
      <c r="Q61" s="104"/>
      <c r="R61" s="69" t="str">
        <f>IFERROR(VLOOKUP($B61,D1_9!$E$5:$S$204,3,FALSE)&amp;"","")</f>
        <v/>
      </c>
      <c r="S61" s="104"/>
      <c r="T61" s="69" t="str">
        <f>IFERROR(VLOOKUP($B61,D1_9!$E$5:$S$204,4,FALSE)&amp;"","")</f>
        <v/>
      </c>
      <c r="U61" s="104"/>
      <c r="V61" s="69" t="str">
        <f>IFERROR(VLOOKUP($B61,D1_9!$E$5:$S$204,5,FALSE)&amp;"","")</f>
        <v/>
      </c>
      <c r="W61" s="104"/>
      <c r="X61" s="69" t="str">
        <f>IFERROR(VLOOKUP($B61,D1_9!$E$5:$S$204,6,FALSE)&amp;"","")</f>
        <v/>
      </c>
      <c r="Y61" s="104"/>
      <c r="Z61" s="69" t="str">
        <f>IFERROR(VLOOKUP($B61,D1_9!$E$5:$S$204,7,FALSE)&amp;"","")</f>
        <v/>
      </c>
      <c r="AA61" s="104"/>
      <c r="AB61" s="69" t="str">
        <f>IFERROR(VLOOKUP($B61,D1_9!$E$5:$S$204,8,FALSE)&amp;"","")</f>
        <v/>
      </c>
      <c r="AC61" s="104"/>
      <c r="AD61" s="69" t="str">
        <f>IFERROR(VLOOKUP($B61,D1_9!$E$5:$S$204,9,FALSE)&amp;"","")</f>
        <v/>
      </c>
      <c r="AE61" s="104"/>
      <c r="AF61" s="69" t="str">
        <f>IFERROR(VLOOKUP($B61,D1_9!$E$5:$S$204,10,FALSE)&amp;"","")</f>
        <v/>
      </c>
      <c r="AG61" s="104"/>
      <c r="AH61" s="69" t="str">
        <f>IFERROR(VLOOKUP($B61,D1_9!$E$5:$S$204,11,FALSE)&amp;"","")</f>
        <v/>
      </c>
      <c r="AI61" s="76"/>
      <c r="AJ61" s="76"/>
      <c r="AK61" s="76"/>
      <c r="AL61" s="76" t="s">
        <v>410</v>
      </c>
      <c r="AM61" s="221" t="str">
        <f>IFERROR(VLOOKUP($B61,D1_9!$E$5:$S$204,12,FALSE)&amp;"","")</f>
        <v/>
      </c>
      <c r="AN61" s="76"/>
      <c r="AO61" s="76"/>
      <c r="AP61" s="104"/>
      <c r="AQ61" s="36" t="str">
        <f>IFERROR(VLOOKUP($B61,D1_9!$E$5:$S$204,15,FALSE)&amp;"","")</f>
        <v/>
      </c>
      <c r="AR61" s="74"/>
      <c r="AS61" s="74"/>
      <c r="AT61" s="74"/>
      <c r="AU61" s="74"/>
      <c r="AV61" s="74"/>
      <c r="AW61" s="74"/>
      <c r="AX61" s="74"/>
      <c r="AY61" s="74"/>
      <c r="AZ61" s="74"/>
      <c r="BA61" s="74"/>
      <c r="BB61" s="74"/>
      <c r="BC61" s="337"/>
      <c r="BD61" s="1"/>
    </row>
    <row r="62" spans="2:56">
      <c r="B62" s="29"/>
      <c r="C62" s="55"/>
      <c r="D62" s="55"/>
      <c r="E62" s="55"/>
      <c r="F62" s="55"/>
      <c r="G62" s="55"/>
      <c r="H62" s="55"/>
      <c r="I62" s="55"/>
      <c r="J62" s="55"/>
      <c r="K62" s="55"/>
      <c r="L62" s="55"/>
      <c r="M62" s="120"/>
      <c r="N62" s="34"/>
      <c r="O62" s="2"/>
      <c r="P62" s="2"/>
      <c r="Q62" s="105"/>
      <c r="R62" s="34"/>
      <c r="S62" s="105"/>
      <c r="T62" s="34"/>
      <c r="U62" s="105"/>
      <c r="V62" s="34"/>
      <c r="W62" s="105"/>
      <c r="X62" s="34"/>
      <c r="Y62" s="105"/>
      <c r="Z62" s="34"/>
      <c r="AA62" s="105"/>
      <c r="AB62" s="34"/>
      <c r="AC62" s="105"/>
      <c r="AD62" s="34"/>
      <c r="AE62" s="105"/>
      <c r="AF62" s="34"/>
      <c r="AG62" s="105"/>
      <c r="AH62" s="153"/>
      <c r="AI62" s="155"/>
      <c r="AJ62" s="155"/>
      <c r="AK62" s="155"/>
      <c r="AL62" s="155"/>
      <c r="AM62" s="155"/>
      <c r="AN62" s="155"/>
      <c r="AO62" s="155"/>
      <c r="AP62" s="224"/>
      <c r="AQ62" s="22"/>
      <c r="AR62" s="57"/>
      <c r="AS62" s="57"/>
      <c r="AT62" s="57"/>
      <c r="AU62" s="57"/>
      <c r="AV62" s="57"/>
      <c r="AW62" s="57"/>
      <c r="AX62" s="57"/>
      <c r="AY62" s="57"/>
      <c r="AZ62" s="57"/>
      <c r="BA62" s="57"/>
      <c r="BB62" s="57"/>
      <c r="BC62" s="338"/>
      <c r="BD62" s="1"/>
    </row>
    <row r="63" spans="2:56">
      <c r="B63" s="29"/>
      <c r="C63" s="55"/>
      <c r="D63" s="55"/>
      <c r="E63" s="55"/>
      <c r="F63" s="55"/>
      <c r="G63" s="55"/>
      <c r="H63" s="55"/>
      <c r="I63" s="55"/>
      <c r="J63" s="55"/>
      <c r="K63" s="55"/>
      <c r="L63" s="55"/>
      <c r="M63" s="120"/>
      <c r="N63" s="34"/>
      <c r="O63" s="2"/>
      <c r="P63" s="2"/>
      <c r="Q63" s="105"/>
      <c r="R63" s="34"/>
      <c r="S63" s="105"/>
      <c r="T63" s="34"/>
      <c r="U63" s="105"/>
      <c r="V63" s="34"/>
      <c r="W63" s="105"/>
      <c r="X63" s="34"/>
      <c r="Y63" s="105"/>
      <c r="Z63" s="34"/>
      <c r="AA63" s="105"/>
      <c r="AB63" s="34"/>
      <c r="AC63" s="105"/>
      <c r="AD63" s="34"/>
      <c r="AE63" s="105"/>
      <c r="AF63" s="34"/>
      <c r="AG63" s="105"/>
      <c r="AH63" s="168" t="str">
        <f>IFERROR(VLOOKUP($B61,D1_9!$E$5:$S$204,13,FALSE)&amp;"","")</f>
        <v/>
      </c>
      <c r="AI63" s="156"/>
      <c r="AJ63" s="156"/>
      <c r="AK63" s="156"/>
      <c r="AL63" s="156" t="s">
        <v>410</v>
      </c>
      <c r="AM63" s="207" t="str">
        <f>IFERROR(VLOOKUP($B61,D1_9!$E$5:$S$204,14,FALSE)&amp;"","")</f>
        <v/>
      </c>
      <c r="AN63" s="156"/>
      <c r="AO63" s="156"/>
      <c r="AP63" s="223"/>
      <c r="AQ63" s="22"/>
      <c r="AR63" s="57"/>
      <c r="AS63" s="57"/>
      <c r="AT63" s="57"/>
      <c r="AU63" s="57"/>
      <c r="AV63" s="57"/>
      <c r="AW63" s="57"/>
      <c r="AX63" s="57"/>
      <c r="AY63" s="57"/>
      <c r="AZ63" s="57"/>
      <c r="BA63" s="57"/>
      <c r="BB63" s="57"/>
      <c r="BC63" s="338"/>
      <c r="BD63" s="1"/>
    </row>
    <row r="64" spans="2:56">
      <c r="B64" s="18"/>
      <c r="C64" s="73"/>
      <c r="D64" s="73"/>
      <c r="E64" s="73"/>
      <c r="F64" s="73"/>
      <c r="G64" s="73"/>
      <c r="H64" s="73"/>
      <c r="I64" s="73"/>
      <c r="J64" s="73"/>
      <c r="K64" s="73"/>
      <c r="L64" s="73"/>
      <c r="M64" s="121"/>
      <c r="N64" s="25"/>
      <c r="O64" s="77"/>
      <c r="P64" s="77"/>
      <c r="Q64" s="106"/>
      <c r="R64" s="25"/>
      <c r="S64" s="106"/>
      <c r="T64" s="25"/>
      <c r="U64" s="106"/>
      <c r="V64" s="25"/>
      <c r="W64" s="106"/>
      <c r="X64" s="25"/>
      <c r="Y64" s="106"/>
      <c r="Z64" s="25"/>
      <c r="AA64" s="106"/>
      <c r="AB64" s="25"/>
      <c r="AC64" s="106"/>
      <c r="AD64" s="25"/>
      <c r="AE64" s="106"/>
      <c r="AF64" s="25"/>
      <c r="AG64" s="106"/>
      <c r="AH64" s="25"/>
      <c r="AI64" s="77"/>
      <c r="AJ64" s="77"/>
      <c r="AK64" s="77"/>
      <c r="AL64" s="77"/>
      <c r="AM64" s="77"/>
      <c r="AN64" s="77"/>
      <c r="AO64" s="77"/>
      <c r="AP64" s="106"/>
      <c r="AQ64" s="23"/>
      <c r="AR64" s="75"/>
      <c r="AS64" s="75"/>
      <c r="AT64" s="75"/>
      <c r="AU64" s="75"/>
      <c r="AV64" s="75"/>
      <c r="AW64" s="75"/>
      <c r="AX64" s="75"/>
      <c r="AY64" s="75"/>
      <c r="AZ64" s="75"/>
      <c r="BA64" s="75"/>
      <c r="BB64" s="75"/>
      <c r="BC64" s="339"/>
      <c r="BD64" s="1"/>
    </row>
    <row r="65" spans="2:56">
      <c r="B65" s="47" t="str">
        <f>D1_9!$E28&amp;""</f>
        <v/>
      </c>
      <c r="C65" s="72"/>
      <c r="D65" s="72"/>
      <c r="E65" s="72"/>
      <c r="F65" s="72"/>
      <c r="G65" s="72"/>
      <c r="H65" s="72"/>
      <c r="I65" s="72"/>
      <c r="J65" s="72"/>
      <c r="K65" s="72"/>
      <c r="L65" s="72"/>
      <c r="M65" s="119"/>
      <c r="N65" s="69" t="str">
        <f>IFERROR(VLOOKUP($B65,D1_9!$E$5:$S$204,2,FALSE)&amp;"","")</f>
        <v/>
      </c>
      <c r="O65" s="76"/>
      <c r="P65" s="76"/>
      <c r="Q65" s="104"/>
      <c r="R65" s="69" t="str">
        <f>IFERROR(VLOOKUP($B65,D1_9!$E$5:$S$204,3,FALSE)&amp;"","")</f>
        <v/>
      </c>
      <c r="S65" s="104"/>
      <c r="T65" s="69" t="str">
        <f>IFERROR(VLOOKUP($B65,D1_9!$E$5:$S$204,4,FALSE)&amp;"","")</f>
        <v/>
      </c>
      <c r="U65" s="104"/>
      <c r="V65" s="69" t="str">
        <f>IFERROR(VLOOKUP($B65,D1_9!$E$5:$S$204,5,FALSE)&amp;"","")</f>
        <v/>
      </c>
      <c r="W65" s="104"/>
      <c r="X65" s="69" t="str">
        <f>IFERROR(VLOOKUP($B65,D1_9!$E$5:$S$204,6,FALSE)&amp;"","")</f>
        <v/>
      </c>
      <c r="Y65" s="104"/>
      <c r="Z65" s="69" t="str">
        <f>IFERROR(VLOOKUP($B65,D1_9!$E$5:$S$204,7,FALSE)&amp;"","")</f>
        <v/>
      </c>
      <c r="AA65" s="104"/>
      <c r="AB65" s="69" t="str">
        <f>IFERROR(VLOOKUP($B65,D1_9!$E$5:$S$204,8,FALSE)&amp;"","")</f>
        <v/>
      </c>
      <c r="AC65" s="104"/>
      <c r="AD65" s="69" t="str">
        <f>IFERROR(VLOOKUP($B65,D1_9!$E$5:$S$204,9,FALSE)&amp;"","")</f>
        <v/>
      </c>
      <c r="AE65" s="104"/>
      <c r="AF65" s="69" t="str">
        <f>IFERROR(VLOOKUP($B65,D1_9!$E$5:$S$204,10,FALSE)&amp;"","")</f>
        <v/>
      </c>
      <c r="AG65" s="104"/>
      <c r="AH65" s="69" t="str">
        <f>IFERROR(VLOOKUP($B65,D1_9!$E$5:$S$204,11,FALSE)&amp;"","")</f>
        <v/>
      </c>
      <c r="AI65" s="76"/>
      <c r="AJ65" s="76"/>
      <c r="AK65" s="76"/>
      <c r="AL65" s="76" t="s">
        <v>410</v>
      </c>
      <c r="AM65" s="221" t="str">
        <f>IFERROR(VLOOKUP($B65,D1_9!$E$5:$S$204,12,FALSE)&amp;"","")</f>
        <v/>
      </c>
      <c r="AN65" s="76"/>
      <c r="AO65" s="76"/>
      <c r="AP65" s="104"/>
      <c r="AQ65" s="36" t="str">
        <f>IFERROR(VLOOKUP($B65,D1_9!$E$5:$S$204,15,FALSE)&amp;"","")</f>
        <v/>
      </c>
      <c r="AR65" s="74"/>
      <c r="AS65" s="74"/>
      <c r="AT65" s="74"/>
      <c r="AU65" s="74"/>
      <c r="AV65" s="74"/>
      <c r="AW65" s="74"/>
      <c r="AX65" s="74"/>
      <c r="AY65" s="74"/>
      <c r="AZ65" s="74"/>
      <c r="BA65" s="74"/>
      <c r="BB65" s="74"/>
      <c r="BC65" s="337"/>
      <c r="BD65" s="1"/>
    </row>
    <row r="66" spans="2:56">
      <c r="B66" s="29"/>
      <c r="C66" s="55"/>
      <c r="D66" s="55"/>
      <c r="E66" s="55"/>
      <c r="F66" s="55"/>
      <c r="G66" s="55"/>
      <c r="H66" s="55"/>
      <c r="I66" s="55"/>
      <c r="J66" s="55"/>
      <c r="K66" s="55"/>
      <c r="L66" s="55"/>
      <c r="M66" s="120"/>
      <c r="N66" s="34"/>
      <c r="O66" s="2"/>
      <c r="P66" s="2"/>
      <c r="Q66" s="105"/>
      <c r="R66" s="34"/>
      <c r="S66" s="105"/>
      <c r="T66" s="34"/>
      <c r="U66" s="105"/>
      <c r="V66" s="34"/>
      <c r="W66" s="105"/>
      <c r="X66" s="34"/>
      <c r="Y66" s="105"/>
      <c r="Z66" s="34"/>
      <c r="AA66" s="105"/>
      <c r="AB66" s="34"/>
      <c r="AC66" s="105"/>
      <c r="AD66" s="34"/>
      <c r="AE66" s="105"/>
      <c r="AF66" s="34"/>
      <c r="AG66" s="105"/>
      <c r="AH66" s="153"/>
      <c r="AI66" s="155"/>
      <c r="AJ66" s="155"/>
      <c r="AK66" s="155"/>
      <c r="AL66" s="155"/>
      <c r="AM66" s="155"/>
      <c r="AN66" s="155"/>
      <c r="AO66" s="155"/>
      <c r="AP66" s="224"/>
      <c r="AQ66" s="22"/>
      <c r="AR66" s="57"/>
      <c r="AS66" s="57"/>
      <c r="AT66" s="57"/>
      <c r="AU66" s="57"/>
      <c r="AV66" s="57"/>
      <c r="AW66" s="57"/>
      <c r="AX66" s="57"/>
      <c r="AY66" s="57"/>
      <c r="AZ66" s="57"/>
      <c r="BA66" s="57"/>
      <c r="BB66" s="57"/>
      <c r="BC66" s="338"/>
      <c r="BD66" s="1"/>
    </row>
    <row r="67" spans="2:56">
      <c r="B67" s="29"/>
      <c r="C67" s="55"/>
      <c r="D67" s="55"/>
      <c r="E67" s="55"/>
      <c r="F67" s="55"/>
      <c r="G67" s="55"/>
      <c r="H67" s="55"/>
      <c r="I67" s="55"/>
      <c r="J67" s="55"/>
      <c r="K67" s="55"/>
      <c r="L67" s="55"/>
      <c r="M67" s="120"/>
      <c r="N67" s="34"/>
      <c r="O67" s="2"/>
      <c r="P67" s="2"/>
      <c r="Q67" s="105"/>
      <c r="R67" s="34"/>
      <c r="S67" s="105"/>
      <c r="T67" s="34"/>
      <c r="U67" s="105"/>
      <c r="V67" s="34"/>
      <c r="W67" s="105"/>
      <c r="X67" s="34"/>
      <c r="Y67" s="105"/>
      <c r="Z67" s="34"/>
      <c r="AA67" s="105"/>
      <c r="AB67" s="34"/>
      <c r="AC67" s="105"/>
      <c r="AD67" s="34"/>
      <c r="AE67" s="105"/>
      <c r="AF67" s="34"/>
      <c r="AG67" s="105"/>
      <c r="AH67" s="168" t="str">
        <f>IFERROR(VLOOKUP($B65,D1_9!$E$5:$S$204,13,FALSE)&amp;"","")</f>
        <v/>
      </c>
      <c r="AI67" s="156"/>
      <c r="AJ67" s="156"/>
      <c r="AK67" s="156"/>
      <c r="AL67" s="156" t="s">
        <v>410</v>
      </c>
      <c r="AM67" s="207" t="str">
        <f>IFERROR(VLOOKUP($B65,D1_9!$E$5:$S$204,14,FALSE)&amp;"","")</f>
        <v/>
      </c>
      <c r="AN67" s="156"/>
      <c r="AO67" s="156"/>
      <c r="AP67" s="223"/>
      <c r="AQ67" s="22"/>
      <c r="AR67" s="57"/>
      <c r="AS67" s="57"/>
      <c r="AT67" s="57"/>
      <c r="AU67" s="57"/>
      <c r="AV67" s="57"/>
      <c r="AW67" s="57"/>
      <c r="AX67" s="57"/>
      <c r="AY67" s="57"/>
      <c r="AZ67" s="57"/>
      <c r="BA67" s="57"/>
      <c r="BB67" s="57"/>
      <c r="BC67" s="338"/>
      <c r="BD67" s="1"/>
    </row>
    <row r="68" spans="2:56">
      <c r="B68" s="18"/>
      <c r="C68" s="73"/>
      <c r="D68" s="73"/>
      <c r="E68" s="73"/>
      <c r="F68" s="73"/>
      <c r="G68" s="73"/>
      <c r="H68" s="73"/>
      <c r="I68" s="73"/>
      <c r="J68" s="73"/>
      <c r="K68" s="73"/>
      <c r="L68" s="73"/>
      <c r="M68" s="121"/>
      <c r="N68" s="25"/>
      <c r="O68" s="77"/>
      <c r="P68" s="77"/>
      <c r="Q68" s="106"/>
      <c r="R68" s="25"/>
      <c r="S68" s="106"/>
      <c r="T68" s="25"/>
      <c r="U68" s="106"/>
      <c r="V68" s="25"/>
      <c r="W68" s="106"/>
      <c r="X68" s="25"/>
      <c r="Y68" s="106"/>
      <c r="Z68" s="25"/>
      <c r="AA68" s="106"/>
      <c r="AB68" s="25"/>
      <c r="AC68" s="106"/>
      <c r="AD68" s="25"/>
      <c r="AE68" s="106"/>
      <c r="AF68" s="25"/>
      <c r="AG68" s="106"/>
      <c r="AH68" s="25"/>
      <c r="AI68" s="77"/>
      <c r="AJ68" s="77"/>
      <c r="AK68" s="77"/>
      <c r="AL68" s="77"/>
      <c r="AM68" s="77"/>
      <c r="AN68" s="77"/>
      <c r="AO68" s="77"/>
      <c r="AP68" s="106"/>
      <c r="AQ68" s="23"/>
      <c r="AR68" s="75"/>
      <c r="AS68" s="75"/>
      <c r="AT68" s="75"/>
      <c r="AU68" s="75"/>
      <c r="AV68" s="75"/>
      <c r="AW68" s="75"/>
      <c r="AX68" s="75"/>
      <c r="AY68" s="75"/>
      <c r="AZ68" s="75"/>
      <c r="BA68" s="75"/>
      <c r="BB68" s="75"/>
      <c r="BC68" s="339"/>
      <c r="BD68" s="1"/>
    </row>
    <row r="69" spans="2:56">
      <c r="B69" s="47" t="str">
        <f>D1_9!$E29&amp;""</f>
        <v/>
      </c>
      <c r="C69" s="72"/>
      <c r="D69" s="72"/>
      <c r="E69" s="72"/>
      <c r="F69" s="72"/>
      <c r="G69" s="72"/>
      <c r="H69" s="72"/>
      <c r="I69" s="72"/>
      <c r="J69" s="72"/>
      <c r="K69" s="72"/>
      <c r="L69" s="72"/>
      <c r="M69" s="119"/>
      <c r="N69" s="69" t="str">
        <f>IFERROR(VLOOKUP($B69,D1_9!$E$5:$S$204,2,FALSE)&amp;"","")</f>
        <v/>
      </c>
      <c r="O69" s="76"/>
      <c r="P69" s="76"/>
      <c r="Q69" s="104"/>
      <c r="R69" s="69" t="str">
        <f>IFERROR(VLOOKUP($B69,D1_9!$E$5:$S$204,3,FALSE)&amp;"","")</f>
        <v/>
      </c>
      <c r="S69" s="104"/>
      <c r="T69" s="69" t="str">
        <f>IFERROR(VLOOKUP($B69,D1_9!$E$5:$S$204,4,FALSE)&amp;"","")</f>
        <v/>
      </c>
      <c r="U69" s="104"/>
      <c r="V69" s="69" t="str">
        <f>IFERROR(VLOOKUP($B69,D1_9!$E$5:$S$204,5,FALSE)&amp;"","")</f>
        <v/>
      </c>
      <c r="W69" s="104"/>
      <c r="X69" s="69" t="str">
        <f>IFERROR(VLOOKUP($B69,D1_9!$E$5:$S$204,6,FALSE)&amp;"","")</f>
        <v/>
      </c>
      <c r="Y69" s="104"/>
      <c r="Z69" s="69" t="str">
        <f>IFERROR(VLOOKUP($B69,D1_9!$E$5:$S$204,7,FALSE)&amp;"","")</f>
        <v/>
      </c>
      <c r="AA69" s="104"/>
      <c r="AB69" s="69" t="str">
        <f>IFERROR(VLOOKUP($B69,D1_9!$E$5:$S$204,8,FALSE)&amp;"","")</f>
        <v/>
      </c>
      <c r="AC69" s="104"/>
      <c r="AD69" s="69" t="str">
        <f>IFERROR(VLOOKUP($B69,D1_9!$E$5:$S$204,9,FALSE)&amp;"","")</f>
        <v/>
      </c>
      <c r="AE69" s="104"/>
      <c r="AF69" s="69" t="str">
        <f>IFERROR(VLOOKUP($B69,D1_9!$E$5:$S$204,10,FALSE)&amp;"","")</f>
        <v/>
      </c>
      <c r="AG69" s="104"/>
      <c r="AH69" s="69" t="str">
        <f>IFERROR(VLOOKUP($B69,D1_9!$E$5:$S$204,11,FALSE)&amp;"","")</f>
        <v/>
      </c>
      <c r="AI69" s="76"/>
      <c r="AJ69" s="76"/>
      <c r="AK69" s="76"/>
      <c r="AL69" s="76" t="s">
        <v>410</v>
      </c>
      <c r="AM69" s="221" t="str">
        <f>IFERROR(VLOOKUP($B69,D1_9!$E$5:$S$204,12,FALSE)&amp;"","")</f>
        <v/>
      </c>
      <c r="AN69" s="76"/>
      <c r="AO69" s="76"/>
      <c r="AP69" s="104"/>
      <c r="AQ69" s="36" t="str">
        <f>IFERROR(VLOOKUP($B69,D1_9!$E$5:$S$204,15,FALSE)&amp;"","")</f>
        <v/>
      </c>
      <c r="AR69" s="74"/>
      <c r="AS69" s="74"/>
      <c r="AT69" s="74"/>
      <c r="AU69" s="74"/>
      <c r="AV69" s="74"/>
      <c r="AW69" s="74"/>
      <c r="AX69" s="74"/>
      <c r="AY69" s="74"/>
      <c r="AZ69" s="74"/>
      <c r="BA69" s="74"/>
      <c r="BB69" s="74"/>
      <c r="BC69" s="337"/>
      <c r="BD69" s="1"/>
    </row>
    <row r="70" spans="2:56">
      <c r="B70" s="29"/>
      <c r="C70" s="55"/>
      <c r="D70" s="55"/>
      <c r="E70" s="55"/>
      <c r="F70" s="55"/>
      <c r="G70" s="55"/>
      <c r="H70" s="55"/>
      <c r="I70" s="55"/>
      <c r="J70" s="55"/>
      <c r="K70" s="55"/>
      <c r="L70" s="55"/>
      <c r="M70" s="120"/>
      <c r="N70" s="34"/>
      <c r="O70" s="2"/>
      <c r="P70" s="2"/>
      <c r="Q70" s="105"/>
      <c r="R70" s="34"/>
      <c r="S70" s="105"/>
      <c r="T70" s="34"/>
      <c r="U70" s="105"/>
      <c r="V70" s="34"/>
      <c r="W70" s="105"/>
      <c r="X70" s="34"/>
      <c r="Y70" s="105"/>
      <c r="Z70" s="34"/>
      <c r="AA70" s="105"/>
      <c r="AB70" s="34"/>
      <c r="AC70" s="105"/>
      <c r="AD70" s="34"/>
      <c r="AE70" s="105"/>
      <c r="AF70" s="34"/>
      <c r="AG70" s="105"/>
      <c r="AH70" s="153"/>
      <c r="AI70" s="155"/>
      <c r="AJ70" s="155"/>
      <c r="AK70" s="155"/>
      <c r="AL70" s="155"/>
      <c r="AM70" s="155"/>
      <c r="AN70" s="155"/>
      <c r="AO70" s="155"/>
      <c r="AP70" s="224"/>
      <c r="AQ70" s="22"/>
      <c r="AR70" s="57"/>
      <c r="AS70" s="57"/>
      <c r="AT70" s="57"/>
      <c r="AU70" s="57"/>
      <c r="AV70" s="57"/>
      <c r="AW70" s="57"/>
      <c r="AX70" s="57"/>
      <c r="AY70" s="57"/>
      <c r="AZ70" s="57"/>
      <c r="BA70" s="57"/>
      <c r="BB70" s="57"/>
      <c r="BC70" s="338"/>
      <c r="BD70" s="1"/>
    </row>
    <row r="71" spans="2:56">
      <c r="B71" s="29"/>
      <c r="C71" s="55"/>
      <c r="D71" s="55"/>
      <c r="E71" s="55"/>
      <c r="F71" s="55"/>
      <c r="G71" s="55"/>
      <c r="H71" s="55"/>
      <c r="I71" s="55"/>
      <c r="J71" s="55"/>
      <c r="K71" s="55"/>
      <c r="L71" s="55"/>
      <c r="M71" s="120"/>
      <c r="N71" s="34"/>
      <c r="O71" s="2"/>
      <c r="P71" s="2"/>
      <c r="Q71" s="105"/>
      <c r="R71" s="34"/>
      <c r="S71" s="105"/>
      <c r="T71" s="34"/>
      <c r="U71" s="105"/>
      <c r="V71" s="34"/>
      <c r="W71" s="105"/>
      <c r="X71" s="34"/>
      <c r="Y71" s="105"/>
      <c r="Z71" s="34"/>
      <c r="AA71" s="105"/>
      <c r="AB71" s="34"/>
      <c r="AC71" s="105"/>
      <c r="AD71" s="34"/>
      <c r="AE71" s="105"/>
      <c r="AF71" s="34"/>
      <c r="AG71" s="105"/>
      <c r="AH71" s="168" t="str">
        <f>IFERROR(VLOOKUP($B69,D1_9!$E$5:$S$204,13,FALSE)&amp;"","")</f>
        <v/>
      </c>
      <c r="AI71" s="156"/>
      <c r="AJ71" s="156"/>
      <c r="AK71" s="156"/>
      <c r="AL71" s="156" t="s">
        <v>410</v>
      </c>
      <c r="AM71" s="207" t="str">
        <f>IFERROR(VLOOKUP($B69,D1_9!$E$5:$S$204,14,FALSE)&amp;"","")</f>
        <v/>
      </c>
      <c r="AN71" s="156"/>
      <c r="AO71" s="156"/>
      <c r="AP71" s="223"/>
      <c r="AQ71" s="22"/>
      <c r="AR71" s="57"/>
      <c r="AS71" s="57"/>
      <c r="AT71" s="57"/>
      <c r="AU71" s="57"/>
      <c r="AV71" s="57"/>
      <c r="AW71" s="57"/>
      <c r="AX71" s="57"/>
      <c r="AY71" s="57"/>
      <c r="AZ71" s="57"/>
      <c r="BA71" s="57"/>
      <c r="BB71" s="57"/>
      <c r="BC71" s="338"/>
      <c r="BD71" s="1"/>
    </row>
    <row r="72" spans="2:56">
      <c r="B72" s="18"/>
      <c r="C72" s="73"/>
      <c r="D72" s="73"/>
      <c r="E72" s="73"/>
      <c r="F72" s="73"/>
      <c r="G72" s="73"/>
      <c r="H72" s="73"/>
      <c r="I72" s="73"/>
      <c r="J72" s="73"/>
      <c r="K72" s="73"/>
      <c r="L72" s="73"/>
      <c r="M72" s="121"/>
      <c r="N72" s="25"/>
      <c r="O72" s="77"/>
      <c r="P72" s="77"/>
      <c r="Q72" s="106"/>
      <c r="R72" s="25"/>
      <c r="S72" s="106"/>
      <c r="T72" s="25"/>
      <c r="U72" s="106"/>
      <c r="V72" s="25"/>
      <c r="W72" s="106"/>
      <c r="X72" s="25"/>
      <c r="Y72" s="106"/>
      <c r="Z72" s="25"/>
      <c r="AA72" s="106"/>
      <c r="AB72" s="25"/>
      <c r="AC72" s="106"/>
      <c r="AD72" s="25"/>
      <c r="AE72" s="106"/>
      <c r="AF72" s="25"/>
      <c r="AG72" s="106"/>
      <c r="AH72" s="25"/>
      <c r="AI72" s="77"/>
      <c r="AJ72" s="77"/>
      <c r="AK72" s="77"/>
      <c r="AL72" s="77"/>
      <c r="AM72" s="77"/>
      <c r="AN72" s="77"/>
      <c r="AO72" s="77"/>
      <c r="AP72" s="106"/>
      <c r="AQ72" s="23"/>
      <c r="AR72" s="75"/>
      <c r="AS72" s="75"/>
      <c r="AT72" s="75"/>
      <c r="AU72" s="75"/>
      <c r="AV72" s="75"/>
      <c r="AW72" s="75"/>
      <c r="AX72" s="75"/>
      <c r="AY72" s="75"/>
      <c r="AZ72" s="75"/>
      <c r="BA72" s="75"/>
      <c r="BB72" s="75"/>
      <c r="BC72" s="339"/>
      <c r="BD72" s="1"/>
    </row>
    <row r="73" spans="2:56">
      <c r="B73" s="47" t="str">
        <f>D1_9!$E30&amp;""</f>
        <v/>
      </c>
      <c r="C73" s="72"/>
      <c r="D73" s="72"/>
      <c r="E73" s="72"/>
      <c r="F73" s="72"/>
      <c r="G73" s="72"/>
      <c r="H73" s="72"/>
      <c r="I73" s="72"/>
      <c r="J73" s="72"/>
      <c r="K73" s="72"/>
      <c r="L73" s="72"/>
      <c r="M73" s="119"/>
      <c r="N73" s="69" t="str">
        <f>IFERROR(VLOOKUP($B73,D1_9!$E$5:$S$204,2,FALSE)&amp;"","")</f>
        <v/>
      </c>
      <c r="O73" s="76"/>
      <c r="P73" s="76"/>
      <c r="Q73" s="104"/>
      <c r="R73" s="69" t="str">
        <f>IFERROR(VLOOKUP($B73,D1_9!$E$5:$S$204,3,FALSE)&amp;"","")</f>
        <v/>
      </c>
      <c r="S73" s="104"/>
      <c r="T73" s="69" t="str">
        <f>IFERROR(VLOOKUP($B73,D1_9!$E$5:$S$204,4,FALSE)&amp;"","")</f>
        <v/>
      </c>
      <c r="U73" s="104"/>
      <c r="V73" s="69" t="str">
        <f>IFERROR(VLOOKUP($B73,D1_9!$E$5:$S$204,5,FALSE)&amp;"","")</f>
        <v/>
      </c>
      <c r="W73" s="104"/>
      <c r="X73" s="69" t="str">
        <f>IFERROR(VLOOKUP($B73,D1_9!$E$5:$S$204,6,FALSE)&amp;"","")</f>
        <v/>
      </c>
      <c r="Y73" s="104"/>
      <c r="Z73" s="69" t="str">
        <f>IFERROR(VLOOKUP($B73,D1_9!$E$5:$S$204,7,FALSE)&amp;"","")</f>
        <v/>
      </c>
      <c r="AA73" s="104"/>
      <c r="AB73" s="69" t="str">
        <f>IFERROR(VLOOKUP($B73,D1_9!$E$5:$S$204,8,FALSE)&amp;"","")</f>
        <v/>
      </c>
      <c r="AC73" s="104"/>
      <c r="AD73" s="69" t="str">
        <f>IFERROR(VLOOKUP($B73,D1_9!$E$5:$S$204,9,FALSE)&amp;"","")</f>
        <v/>
      </c>
      <c r="AE73" s="104"/>
      <c r="AF73" s="69" t="str">
        <f>IFERROR(VLOOKUP($B73,D1_9!$E$5:$S$204,10,FALSE)&amp;"","")</f>
        <v/>
      </c>
      <c r="AG73" s="104"/>
      <c r="AH73" s="69" t="str">
        <f>IFERROR(VLOOKUP($B73,D1_9!$E$5:$S$204,11,FALSE)&amp;"","")</f>
        <v/>
      </c>
      <c r="AI73" s="76"/>
      <c r="AJ73" s="76"/>
      <c r="AK73" s="76"/>
      <c r="AL73" s="76" t="s">
        <v>410</v>
      </c>
      <c r="AM73" s="221" t="str">
        <f>IFERROR(VLOOKUP($B73,D1_9!$E$5:$S$204,12,FALSE)&amp;"","")</f>
        <v/>
      </c>
      <c r="AN73" s="76"/>
      <c r="AO73" s="76"/>
      <c r="AP73" s="104"/>
      <c r="AQ73" s="36" t="str">
        <f>IFERROR(VLOOKUP($B73,D1_9!$E$5:$S$204,15,FALSE)&amp;"","")</f>
        <v/>
      </c>
      <c r="AR73" s="74"/>
      <c r="AS73" s="74"/>
      <c r="AT73" s="74"/>
      <c r="AU73" s="74"/>
      <c r="AV73" s="74"/>
      <c r="AW73" s="74"/>
      <c r="AX73" s="74"/>
      <c r="AY73" s="74"/>
      <c r="AZ73" s="74"/>
      <c r="BA73" s="74"/>
      <c r="BB73" s="74"/>
      <c r="BC73" s="337"/>
      <c r="BD73" s="1"/>
    </row>
    <row r="74" spans="2:56">
      <c r="B74" s="29"/>
      <c r="C74" s="55"/>
      <c r="D74" s="55"/>
      <c r="E74" s="55"/>
      <c r="F74" s="55"/>
      <c r="G74" s="55"/>
      <c r="H74" s="55"/>
      <c r="I74" s="55"/>
      <c r="J74" s="55"/>
      <c r="K74" s="55"/>
      <c r="L74" s="55"/>
      <c r="M74" s="120"/>
      <c r="N74" s="34"/>
      <c r="O74" s="2"/>
      <c r="P74" s="2"/>
      <c r="Q74" s="105"/>
      <c r="R74" s="34"/>
      <c r="S74" s="105"/>
      <c r="T74" s="34"/>
      <c r="U74" s="105"/>
      <c r="V74" s="34"/>
      <c r="W74" s="105"/>
      <c r="X74" s="34"/>
      <c r="Y74" s="105"/>
      <c r="Z74" s="34"/>
      <c r="AA74" s="105"/>
      <c r="AB74" s="34"/>
      <c r="AC74" s="105"/>
      <c r="AD74" s="34"/>
      <c r="AE74" s="105"/>
      <c r="AF74" s="34"/>
      <c r="AG74" s="105"/>
      <c r="AH74" s="153"/>
      <c r="AI74" s="155"/>
      <c r="AJ74" s="155"/>
      <c r="AK74" s="155"/>
      <c r="AL74" s="155"/>
      <c r="AM74" s="155"/>
      <c r="AN74" s="155"/>
      <c r="AO74" s="155"/>
      <c r="AP74" s="224"/>
      <c r="AQ74" s="22"/>
      <c r="AR74" s="57"/>
      <c r="AS74" s="57"/>
      <c r="AT74" s="57"/>
      <c r="AU74" s="57"/>
      <c r="AV74" s="57"/>
      <c r="AW74" s="57"/>
      <c r="AX74" s="57"/>
      <c r="AY74" s="57"/>
      <c r="AZ74" s="57"/>
      <c r="BA74" s="57"/>
      <c r="BB74" s="57"/>
      <c r="BC74" s="338"/>
      <c r="BD74" s="1"/>
    </row>
    <row r="75" spans="2:56">
      <c r="B75" s="29"/>
      <c r="C75" s="55"/>
      <c r="D75" s="55"/>
      <c r="E75" s="55"/>
      <c r="F75" s="55"/>
      <c r="G75" s="55"/>
      <c r="H75" s="55"/>
      <c r="I75" s="55"/>
      <c r="J75" s="55"/>
      <c r="K75" s="55"/>
      <c r="L75" s="55"/>
      <c r="M75" s="120"/>
      <c r="N75" s="34"/>
      <c r="O75" s="2"/>
      <c r="P75" s="2"/>
      <c r="Q75" s="105"/>
      <c r="R75" s="34"/>
      <c r="S75" s="105"/>
      <c r="T75" s="34"/>
      <c r="U75" s="105"/>
      <c r="V75" s="34"/>
      <c r="W75" s="105"/>
      <c r="X75" s="34"/>
      <c r="Y75" s="105"/>
      <c r="Z75" s="34"/>
      <c r="AA75" s="105"/>
      <c r="AB75" s="34"/>
      <c r="AC75" s="105"/>
      <c r="AD75" s="34"/>
      <c r="AE75" s="105"/>
      <c r="AF75" s="34"/>
      <c r="AG75" s="105"/>
      <c r="AH75" s="168" t="str">
        <f>IFERROR(VLOOKUP($B73,D1_9!$E$5:$S$204,13,FALSE)&amp;"","")</f>
        <v/>
      </c>
      <c r="AI75" s="156"/>
      <c r="AJ75" s="156"/>
      <c r="AK75" s="156"/>
      <c r="AL75" s="156" t="s">
        <v>410</v>
      </c>
      <c r="AM75" s="207" t="str">
        <f>IFERROR(VLOOKUP($B73,D1_9!$E$5:$S$204,14,FALSE)&amp;"","")</f>
        <v/>
      </c>
      <c r="AN75" s="156"/>
      <c r="AO75" s="156"/>
      <c r="AP75" s="223"/>
      <c r="AQ75" s="22"/>
      <c r="AR75" s="57"/>
      <c r="AS75" s="57"/>
      <c r="AT75" s="57"/>
      <c r="AU75" s="57"/>
      <c r="AV75" s="57"/>
      <c r="AW75" s="57"/>
      <c r="AX75" s="57"/>
      <c r="AY75" s="57"/>
      <c r="AZ75" s="57"/>
      <c r="BA75" s="57"/>
      <c r="BB75" s="57"/>
      <c r="BC75" s="338"/>
      <c r="BD75" s="1"/>
    </row>
    <row r="76" spans="2:56">
      <c r="B76" s="18"/>
      <c r="C76" s="73"/>
      <c r="D76" s="73"/>
      <c r="E76" s="73"/>
      <c r="F76" s="73"/>
      <c r="G76" s="73"/>
      <c r="H76" s="73"/>
      <c r="I76" s="73"/>
      <c r="J76" s="73"/>
      <c r="K76" s="73"/>
      <c r="L76" s="73"/>
      <c r="M76" s="121"/>
      <c r="N76" s="25"/>
      <c r="O76" s="77"/>
      <c r="P76" s="77"/>
      <c r="Q76" s="106"/>
      <c r="R76" s="25"/>
      <c r="S76" s="106"/>
      <c r="T76" s="25"/>
      <c r="U76" s="106"/>
      <c r="V76" s="25"/>
      <c r="W76" s="106"/>
      <c r="X76" s="25"/>
      <c r="Y76" s="106"/>
      <c r="Z76" s="25"/>
      <c r="AA76" s="106"/>
      <c r="AB76" s="25"/>
      <c r="AC76" s="106"/>
      <c r="AD76" s="25"/>
      <c r="AE76" s="106"/>
      <c r="AF76" s="25"/>
      <c r="AG76" s="106"/>
      <c r="AH76" s="25"/>
      <c r="AI76" s="77"/>
      <c r="AJ76" s="77"/>
      <c r="AK76" s="77"/>
      <c r="AL76" s="77"/>
      <c r="AM76" s="77"/>
      <c r="AN76" s="77"/>
      <c r="AO76" s="77"/>
      <c r="AP76" s="106"/>
      <c r="AQ76" s="23"/>
      <c r="AR76" s="75"/>
      <c r="AS76" s="75"/>
      <c r="AT76" s="75"/>
      <c r="AU76" s="75"/>
      <c r="AV76" s="75"/>
      <c r="AW76" s="75"/>
      <c r="AX76" s="75"/>
      <c r="AY76" s="75"/>
      <c r="AZ76" s="75"/>
      <c r="BA76" s="75"/>
      <c r="BB76" s="75"/>
      <c r="BC76" s="339"/>
      <c r="BD76" s="1"/>
    </row>
    <row r="77" spans="2:56">
      <c r="B77" s="47" t="str">
        <f>D1_9!$E31&amp;""</f>
        <v/>
      </c>
      <c r="C77" s="72"/>
      <c r="D77" s="72"/>
      <c r="E77" s="72"/>
      <c r="F77" s="72"/>
      <c r="G77" s="72"/>
      <c r="H77" s="72"/>
      <c r="I77" s="72"/>
      <c r="J77" s="72"/>
      <c r="K77" s="72"/>
      <c r="L77" s="72"/>
      <c r="M77" s="119"/>
      <c r="N77" s="69" t="str">
        <f>IFERROR(VLOOKUP($B77,D1_9!$E$5:$S$204,2,FALSE)&amp;"","")</f>
        <v/>
      </c>
      <c r="O77" s="76"/>
      <c r="P77" s="76"/>
      <c r="Q77" s="104"/>
      <c r="R77" s="69" t="str">
        <f>IFERROR(VLOOKUP($B77,D1_9!$E$5:$S$204,3,FALSE)&amp;"","")</f>
        <v/>
      </c>
      <c r="S77" s="104"/>
      <c r="T77" s="69" t="str">
        <f>IFERROR(VLOOKUP($B77,D1_9!$E$5:$S$204,4,FALSE)&amp;"","")</f>
        <v/>
      </c>
      <c r="U77" s="104"/>
      <c r="V77" s="69" t="str">
        <f>IFERROR(VLOOKUP($B77,D1_9!$E$5:$S$204,5,FALSE)&amp;"","")</f>
        <v/>
      </c>
      <c r="W77" s="104"/>
      <c r="X77" s="69" t="str">
        <f>IFERROR(VLOOKUP($B77,D1_9!$E$5:$S$204,6,FALSE)&amp;"","")</f>
        <v/>
      </c>
      <c r="Y77" s="104"/>
      <c r="Z77" s="69" t="str">
        <f>IFERROR(VLOOKUP($B77,D1_9!$E$5:$S$204,7,FALSE)&amp;"","")</f>
        <v/>
      </c>
      <c r="AA77" s="104"/>
      <c r="AB77" s="69" t="str">
        <f>IFERROR(VLOOKUP($B77,D1_9!$E$5:$S$204,8,FALSE)&amp;"","")</f>
        <v/>
      </c>
      <c r="AC77" s="104"/>
      <c r="AD77" s="69" t="str">
        <f>IFERROR(VLOOKUP($B77,D1_9!$E$5:$S$204,9,FALSE)&amp;"","")</f>
        <v/>
      </c>
      <c r="AE77" s="104"/>
      <c r="AF77" s="69" t="str">
        <f>IFERROR(VLOOKUP($B77,D1_9!$E$5:$S$204,10,FALSE)&amp;"","")</f>
        <v/>
      </c>
      <c r="AG77" s="104"/>
      <c r="AH77" s="69" t="str">
        <f>IFERROR(VLOOKUP($B77,D1_9!$E$5:$S$204,11,FALSE)&amp;"","")</f>
        <v/>
      </c>
      <c r="AI77" s="76"/>
      <c r="AJ77" s="76"/>
      <c r="AK77" s="76"/>
      <c r="AL77" s="76" t="s">
        <v>410</v>
      </c>
      <c r="AM77" s="221" t="str">
        <f>IFERROR(VLOOKUP($B77,D1_9!$E$5:$S$204,12,FALSE)&amp;"","")</f>
        <v/>
      </c>
      <c r="AN77" s="76"/>
      <c r="AO77" s="76"/>
      <c r="AP77" s="104"/>
      <c r="AQ77" s="36" t="str">
        <f>IFERROR(VLOOKUP($B77,D1_9!$E$5:$S$204,15,FALSE)&amp;"","")</f>
        <v/>
      </c>
      <c r="AR77" s="74"/>
      <c r="AS77" s="74"/>
      <c r="AT77" s="74"/>
      <c r="AU77" s="74"/>
      <c r="AV77" s="74"/>
      <c r="AW77" s="74"/>
      <c r="AX77" s="74"/>
      <c r="AY77" s="74"/>
      <c r="AZ77" s="74"/>
      <c r="BA77" s="74"/>
      <c r="BB77" s="74"/>
      <c r="BC77" s="337"/>
      <c r="BD77" s="1"/>
    </row>
    <row r="78" spans="2:56">
      <c r="B78" s="29"/>
      <c r="C78" s="55"/>
      <c r="D78" s="55"/>
      <c r="E78" s="55"/>
      <c r="F78" s="55"/>
      <c r="G78" s="55"/>
      <c r="H78" s="55"/>
      <c r="I78" s="55"/>
      <c r="J78" s="55"/>
      <c r="K78" s="55"/>
      <c r="L78" s="55"/>
      <c r="M78" s="120"/>
      <c r="N78" s="34"/>
      <c r="O78" s="2"/>
      <c r="P78" s="2"/>
      <c r="Q78" s="105"/>
      <c r="R78" s="34"/>
      <c r="S78" s="105"/>
      <c r="T78" s="34"/>
      <c r="U78" s="105"/>
      <c r="V78" s="34"/>
      <c r="W78" s="105"/>
      <c r="X78" s="34"/>
      <c r="Y78" s="105"/>
      <c r="Z78" s="34"/>
      <c r="AA78" s="105"/>
      <c r="AB78" s="34"/>
      <c r="AC78" s="105"/>
      <c r="AD78" s="34"/>
      <c r="AE78" s="105"/>
      <c r="AF78" s="34"/>
      <c r="AG78" s="105"/>
      <c r="AH78" s="153"/>
      <c r="AI78" s="155"/>
      <c r="AJ78" s="155"/>
      <c r="AK78" s="155"/>
      <c r="AL78" s="155"/>
      <c r="AM78" s="155"/>
      <c r="AN78" s="155"/>
      <c r="AO78" s="155"/>
      <c r="AP78" s="224"/>
      <c r="AQ78" s="22"/>
      <c r="AR78" s="57"/>
      <c r="AS78" s="57"/>
      <c r="AT78" s="57"/>
      <c r="AU78" s="57"/>
      <c r="AV78" s="57"/>
      <c r="AW78" s="57"/>
      <c r="AX78" s="57"/>
      <c r="AY78" s="57"/>
      <c r="AZ78" s="57"/>
      <c r="BA78" s="57"/>
      <c r="BB78" s="57"/>
      <c r="BC78" s="338"/>
      <c r="BD78" s="1"/>
    </row>
    <row r="79" spans="2:56">
      <c r="B79" s="29"/>
      <c r="C79" s="55"/>
      <c r="D79" s="55"/>
      <c r="E79" s="55"/>
      <c r="F79" s="55"/>
      <c r="G79" s="55"/>
      <c r="H79" s="55"/>
      <c r="I79" s="55"/>
      <c r="J79" s="55"/>
      <c r="K79" s="55"/>
      <c r="L79" s="55"/>
      <c r="M79" s="120"/>
      <c r="N79" s="34"/>
      <c r="O79" s="2"/>
      <c r="P79" s="2"/>
      <c r="Q79" s="105"/>
      <c r="R79" s="34"/>
      <c r="S79" s="105"/>
      <c r="T79" s="34"/>
      <c r="U79" s="105"/>
      <c r="V79" s="34"/>
      <c r="W79" s="105"/>
      <c r="X79" s="34"/>
      <c r="Y79" s="105"/>
      <c r="Z79" s="34"/>
      <c r="AA79" s="105"/>
      <c r="AB79" s="34"/>
      <c r="AC79" s="105"/>
      <c r="AD79" s="34"/>
      <c r="AE79" s="105"/>
      <c r="AF79" s="34"/>
      <c r="AG79" s="105"/>
      <c r="AH79" s="168" t="str">
        <f>IFERROR(VLOOKUP($B77,D1_9!$E$5:$S$204,13,FALSE)&amp;"","")</f>
        <v/>
      </c>
      <c r="AI79" s="156"/>
      <c r="AJ79" s="156"/>
      <c r="AK79" s="156"/>
      <c r="AL79" s="156" t="s">
        <v>410</v>
      </c>
      <c r="AM79" s="207" t="str">
        <f>IFERROR(VLOOKUP($B77,D1_9!$E$5:$S$204,14,FALSE)&amp;"","")</f>
        <v/>
      </c>
      <c r="AN79" s="156"/>
      <c r="AO79" s="156"/>
      <c r="AP79" s="223"/>
      <c r="AQ79" s="22"/>
      <c r="AR79" s="57"/>
      <c r="AS79" s="57"/>
      <c r="AT79" s="57"/>
      <c r="AU79" s="57"/>
      <c r="AV79" s="57"/>
      <c r="AW79" s="57"/>
      <c r="AX79" s="57"/>
      <c r="AY79" s="57"/>
      <c r="AZ79" s="57"/>
      <c r="BA79" s="57"/>
      <c r="BB79" s="57"/>
      <c r="BC79" s="338"/>
      <c r="BD79" s="1"/>
    </row>
    <row r="80" spans="2:56">
      <c r="B80" s="18"/>
      <c r="C80" s="73"/>
      <c r="D80" s="73"/>
      <c r="E80" s="73"/>
      <c r="F80" s="73"/>
      <c r="G80" s="73"/>
      <c r="H80" s="73"/>
      <c r="I80" s="73"/>
      <c r="J80" s="73"/>
      <c r="K80" s="73"/>
      <c r="L80" s="73"/>
      <c r="M80" s="121"/>
      <c r="N80" s="25"/>
      <c r="O80" s="77"/>
      <c r="P80" s="77"/>
      <c r="Q80" s="106"/>
      <c r="R80" s="25"/>
      <c r="S80" s="106"/>
      <c r="T80" s="25"/>
      <c r="U80" s="106"/>
      <c r="V80" s="25"/>
      <c r="W80" s="106"/>
      <c r="X80" s="25"/>
      <c r="Y80" s="106"/>
      <c r="Z80" s="25"/>
      <c r="AA80" s="106"/>
      <c r="AB80" s="25"/>
      <c r="AC80" s="106"/>
      <c r="AD80" s="25"/>
      <c r="AE80" s="106"/>
      <c r="AF80" s="25"/>
      <c r="AG80" s="106"/>
      <c r="AH80" s="25"/>
      <c r="AI80" s="77"/>
      <c r="AJ80" s="77"/>
      <c r="AK80" s="77"/>
      <c r="AL80" s="77"/>
      <c r="AM80" s="77"/>
      <c r="AN80" s="77"/>
      <c r="AO80" s="77"/>
      <c r="AP80" s="106"/>
      <c r="AQ80" s="23"/>
      <c r="AR80" s="75"/>
      <c r="AS80" s="75"/>
      <c r="AT80" s="75"/>
      <c r="AU80" s="75"/>
      <c r="AV80" s="75"/>
      <c r="AW80" s="75"/>
      <c r="AX80" s="75"/>
      <c r="AY80" s="75"/>
      <c r="AZ80" s="75"/>
      <c r="BA80" s="75"/>
      <c r="BB80" s="75"/>
      <c r="BC80" s="339"/>
      <c r="BD80" s="1"/>
    </row>
    <row r="81" spans="2:56">
      <c r="B81" s="47" t="str">
        <f>D1_9!$E32&amp;""</f>
        <v/>
      </c>
      <c r="C81" s="72"/>
      <c r="D81" s="72"/>
      <c r="E81" s="72"/>
      <c r="F81" s="72"/>
      <c r="G81" s="72"/>
      <c r="H81" s="72"/>
      <c r="I81" s="72"/>
      <c r="J81" s="72"/>
      <c r="K81" s="72"/>
      <c r="L81" s="72"/>
      <c r="M81" s="119"/>
      <c r="N81" s="69" t="str">
        <f>IFERROR(VLOOKUP($B81,D1_9!$E$5:$S$204,2,FALSE)&amp;"","")</f>
        <v/>
      </c>
      <c r="O81" s="76"/>
      <c r="P81" s="76"/>
      <c r="Q81" s="104"/>
      <c r="R81" s="69" t="str">
        <f>IFERROR(VLOOKUP($B81,D1_9!$E$5:$S$204,3,FALSE)&amp;"","")</f>
        <v/>
      </c>
      <c r="S81" s="104"/>
      <c r="T81" s="69" t="str">
        <f>IFERROR(VLOOKUP($B81,D1_9!$E$5:$S$204,4,FALSE)&amp;"","")</f>
        <v/>
      </c>
      <c r="U81" s="104"/>
      <c r="V81" s="69" t="str">
        <f>IFERROR(VLOOKUP($B81,D1_9!$E$5:$S$204,5,FALSE)&amp;"","")</f>
        <v/>
      </c>
      <c r="W81" s="104"/>
      <c r="X81" s="69" t="str">
        <f>IFERROR(VLOOKUP($B81,D1_9!$E$5:$S$204,6,FALSE)&amp;"","")</f>
        <v/>
      </c>
      <c r="Y81" s="104"/>
      <c r="Z81" s="69" t="str">
        <f>IFERROR(VLOOKUP($B81,D1_9!$E$5:$S$204,7,FALSE)&amp;"","")</f>
        <v/>
      </c>
      <c r="AA81" s="104"/>
      <c r="AB81" s="69" t="str">
        <f>IFERROR(VLOOKUP($B81,D1_9!$E$5:$S$204,8,FALSE)&amp;"","")</f>
        <v/>
      </c>
      <c r="AC81" s="104"/>
      <c r="AD81" s="69" t="str">
        <f>IFERROR(VLOOKUP($B81,D1_9!$E$5:$S$204,9,FALSE)&amp;"","")</f>
        <v/>
      </c>
      <c r="AE81" s="104"/>
      <c r="AF81" s="69" t="str">
        <f>IFERROR(VLOOKUP($B81,D1_9!$E$5:$S$204,10,FALSE)&amp;"","")</f>
        <v/>
      </c>
      <c r="AG81" s="104"/>
      <c r="AH81" s="69" t="str">
        <f>IFERROR(VLOOKUP($B81,D1_9!$E$5:$S$204,11,FALSE)&amp;"","")</f>
        <v/>
      </c>
      <c r="AI81" s="76"/>
      <c r="AJ81" s="76"/>
      <c r="AK81" s="76"/>
      <c r="AL81" s="76" t="s">
        <v>410</v>
      </c>
      <c r="AM81" s="221" t="str">
        <f>IFERROR(VLOOKUP($B81,D1_9!$E$5:$S$204,12,FALSE)&amp;"","")</f>
        <v/>
      </c>
      <c r="AN81" s="76"/>
      <c r="AO81" s="76"/>
      <c r="AP81" s="104"/>
      <c r="AQ81" s="36" t="str">
        <f>IFERROR(VLOOKUP($B81,D1_9!$E$5:$S$204,15,FALSE)&amp;"","")</f>
        <v/>
      </c>
      <c r="AR81" s="74"/>
      <c r="AS81" s="74"/>
      <c r="AT81" s="74"/>
      <c r="AU81" s="74"/>
      <c r="AV81" s="74"/>
      <c r="AW81" s="74"/>
      <c r="AX81" s="74"/>
      <c r="AY81" s="74"/>
      <c r="AZ81" s="74"/>
      <c r="BA81" s="74"/>
      <c r="BB81" s="74"/>
      <c r="BC81" s="337"/>
      <c r="BD81" s="1"/>
    </row>
    <row r="82" spans="2:56">
      <c r="B82" s="29"/>
      <c r="C82" s="55"/>
      <c r="D82" s="55"/>
      <c r="E82" s="55"/>
      <c r="F82" s="55"/>
      <c r="G82" s="55"/>
      <c r="H82" s="55"/>
      <c r="I82" s="55"/>
      <c r="J82" s="55"/>
      <c r="K82" s="55"/>
      <c r="L82" s="55"/>
      <c r="M82" s="120"/>
      <c r="N82" s="34"/>
      <c r="O82" s="2"/>
      <c r="P82" s="2"/>
      <c r="Q82" s="105"/>
      <c r="R82" s="34"/>
      <c r="S82" s="105"/>
      <c r="T82" s="34"/>
      <c r="U82" s="105"/>
      <c r="V82" s="34"/>
      <c r="W82" s="105"/>
      <c r="X82" s="34"/>
      <c r="Y82" s="105"/>
      <c r="Z82" s="34"/>
      <c r="AA82" s="105"/>
      <c r="AB82" s="34"/>
      <c r="AC82" s="105"/>
      <c r="AD82" s="34"/>
      <c r="AE82" s="105"/>
      <c r="AF82" s="34"/>
      <c r="AG82" s="105"/>
      <c r="AH82" s="153"/>
      <c r="AI82" s="155"/>
      <c r="AJ82" s="155"/>
      <c r="AK82" s="155"/>
      <c r="AL82" s="155"/>
      <c r="AM82" s="155"/>
      <c r="AN82" s="155"/>
      <c r="AO82" s="155"/>
      <c r="AP82" s="224"/>
      <c r="AQ82" s="22"/>
      <c r="AR82" s="57"/>
      <c r="AS82" s="57"/>
      <c r="AT82" s="57"/>
      <c r="AU82" s="57"/>
      <c r="AV82" s="57"/>
      <c r="AW82" s="57"/>
      <c r="AX82" s="57"/>
      <c r="AY82" s="57"/>
      <c r="AZ82" s="57"/>
      <c r="BA82" s="57"/>
      <c r="BB82" s="57"/>
      <c r="BC82" s="338"/>
      <c r="BD82" s="1"/>
    </row>
    <row r="83" spans="2:56">
      <c r="B83" s="29"/>
      <c r="C83" s="55"/>
      <c r="D83" s="55"/>
      <c r="E83" s="55"/>
      <c r="F83" s="55"/>
      <c r="G83" s="55"/>
      <c r="H83" s="55"/>
      <c r="I83" s="55"/>
      <c r="J83" s="55"/>
      <c r="K83" s="55"/>
      <c r="L83" s="55"/>
      <c r="M83" s="120"/>
      <c r="N83" s="34"/>
      <c r="O83" s="2"/>
      <c r="P83" s="2"/>
      <c r="Q83" s="105"/>
      <c r="R83" s="34"/>
      <c r="S83" s="105"/>
      <c r="T83" s="34"/>
      <c r="U83" s="105"/>
      <c r="V83" s="34"/>
      <c r="W83" s="105"/>
      <c r="X83" s="34"/>
      <c r="Y83" s="105"/>
      <c r="Z83" s="34"/>
      <c r="AA83" s="105"/>
      <c r="AB83" s="34"/>
      <c r="AC83" s="105"/>
      <c r="AD83" s="34"/>
      <c r="AE83" s="105"/>
      <c r="AF83" s="34"/>
      <c r="AG83" s="105"/>
      <c r="AH83" s="168" t="str">
        <f>IFERROR(VLOOKUP($B81,D1_9!$E$5:$S$204,13,FALSE)&amp;"","")</f>
        <v/>
      </c>
      <c r="AI83" s="156"/>
      <c r="AJ83" s="156"/>
      <c r="AK83" s="156"/>
      <c r="AL83" s="156" t="s">
        <v>410</v>
      </c>
      <c r="AM83" s="207" t="str">
        <f>IFERROR(VLOOKUP($B81,D1_9!$E$5:$S$204,14,FALSE)&amp;"","")</f>
        <v/>
      </c>
      <c r="AN83" s="156"/>
      <c r="AO83" s="156"/>
      <c r="AP83" s="223"/>
      <c r="AQ83" s="22"/>
      <c r="AR83" s="57"/>
      <c r="AS83" s="57"/>
      <c r="AT83" s="57"/>
      <c r="AU83" s="57"/>
      <c r="AV83" s="57"/>
      <c r="AW83" s="57"/>
      <c r="AX83" s="57"/>
      <c r="AY83" s="57"/>
      <c r="AZ83" s="57"/>
      <c r="BA83" s="57"/>
      <c r="BB83" s="57"/>
      <c r="BC83" s="338"/>
      <c r="BD83" s="1"/>
    </row>
    <row r="84" spans="2:56">
      <c r="B84" s="18"/>
      <c r="C84" s="73"/>
      <c r="D84" s="73"/>
      <c r="E84" s="73"/>
      <c r="F84" s="73"/>
      <c r="G84" s="73"/>
      <c r="H84" s="73"/>
      <c r="I84" s="73"/>
      <c r="J84" s="73"/>
      <c r="K84" s="73"/>
      <c r="L84" s="73"/>
      <c r="M84" s="121"/>
      <c r="N84" s="25"/>
      <c r="O84" s="77"/>
      <c r="P84" s="77"/>
      <c r="Q84" s="106"/>
      <c r="R84" s="25"/>
      <c r="S84" s="106"/>
      <c r="T84" s="25"/>
      <c r="U84" s="106"/>
      <c r="V84" s="25"/>
      <c r="W84" s="106"/>
      <c r="X84" s="25"/>
      <c r="Y84" s="106"/>
      <c r="Z84" s="25"/>
      <c r="AA84" s="106"/>
      <c r="AB84" s="25"/>
      <c r="AC84" s="106"/>
      <c r="AD84" s="25"/>
      <c r="AE84" s="106"/>
      <c r="AF84" s="25"/>
      <c r="AG84" s="106"/>
      <c r="AH84" s="25"/>
      <c r="AI84" s="77"/>
      <c r="AJ84" s="77"/>
      <c r="AK84" s="77"/>
      <c r="AL84" s="77"/>
      <c r="AM84" s="77"/>
      <c r="AN84" s="77"/>
      <c r="AO84" s="77"/>
      <c r="AP84" s="106"/>
      <c r="AQ84" s="23"/>
      <c r="AR84" s="75"/>
      <c r="AS84" s="75"/>
      <c r="AT84" s="75"/>
      <c r="AU84" s="75"/>
      <c r="AV84" s="75"/>
      <c r="AW84" s="75"/>
      <c r="AX84" s="75"/>
      <c r="AY84" s="75"/>
      <c r="AZ84" s="75"/>
      <c r="BA84" s="75"/>
      <c r="BB84" s="75"/>
      <c r="BC84" s="339"/>
      <c r="BD84" s="1"/>
    </row>
    <row r="85" spans="2:56">
      <c r="B85" s="47" t="str">
        <f>D1_9!$E33&amp;""</f>
        <v/>
      </c>
      <c r="C85" s="72"/>
      <c r="D85" s="72"/>
      <c r="E85" s="72"/>
      <c r="F85" s="72"/>
      <c r="G85" s="72"/>
      <c r="H85" s="72"/>
      <c r="I85" s="72"/>
      <c r="J85" s="72"/>
      <c r="K85" s="72"/>
      <c r="L85" s="72"/>
      <c r="M85" s="119"/>
      <c r="N85" s="69" t="str">
        <f>IFERROR(VLOOKUP($B85,D1_9!$E$5:$S$204,2,FALSE)&amp;"","")</f>
        <v/>
      </c>
      <c r="O85" s="76"/>
      <c r="P85" s="76"/>
      <c r="Q85" s="104"/>
      <c r="R85" s="69" t="str">
        <f>IFERROR(VLOOKUP($B85,D1_9!$E$5:$S$204,3,FALSE)&amp;"","")</f>
        <v/>
      </c>
      <c r="S85" s="104"/>
      <c r="T85" s="69" t="str">
        <f>IFERROR(VLOOKUP($B85,D1_9!$E$5:$S$204,4,FALSE)&amp;"","")</f>
        <v/>
      </c>
      <c r="U85" s="104"/>
      <c r="V85" s="69" t="str">
        <f>IFERROR(VLOOKUP($B85,D1_9!$E$5:$S$204,5,FALSE)&amp;"","")</f>
        <v/>
      </c>
      <c r="W85" s="104"/>
      <c r="X85" s="69" t="str">
        <f>IFERROR(VLOOKUP($B85,D1_9!$E$5:$S$204,6,FALSE)&amp;"","")</f>
        <v/>
      </c>
      <c r="Y85" s="104"/>
      <c r="Z85" s="69" t="str">
        <f>IFERROR(VLOOKUP($B85,D1_9!$E$5:$S$204,7,FALSE)&amp;"","")</f>
        <v/>
      </c>
      <c r="AA85" s="104"/>
      <c r="AB85" s="69" t="str">
        <f>IFERROR(VLOOKUP($B85,D1_9!$E$5:$S$204,8,FALSE)&amp;"","")</f>
        <v/>
      </c>
      <c r="AC85" s="104"/>
      <c r="AD85" s="69" t="str">
        <f>IFERROR(VLOOKUP($B85,D1_9!$E$5:$S$204,9,FALSE)&amp;"","")</f>
        <v/>
      </c>
      <c r="AE85" s="104"/>
      <c r="AF85" s="69" t="str">
        <f>IFERROR(VLOOKUP($B85,D1_9!$E$5:$S$204,10,FALSE)&amp;"","")</f>
        <v/>
      </c>
      <c r="AG85" s="104"/>
      <c r="AH85" s="69" t="str">
        <f>IFERROR(VLOOKUP($B85,D1_9!$E$5:$S$204,11,FALSE)&amp;"","")</f>
        <v/>
      </c>
      <c r="AI85" s="76"/>
      <c r="AJ85" s="76"/>
      <c r="AK85" s="76"/>
      <c r="AL85" s="76" t="s">
        <v>410</v>
      </c>
      <c r="AM85" s="221" t="str">
        <f>IFERROR(VLOOKUP($B85,D1_9!$E$5:$S$204,12,FALSE)&amp;"","")</f>
        <v/>
      </c>
      <c r="AN85" s="76"/>
      <c r="AO85" s="76"/>
      <c r="AP85" s="104"/>
      <c r="AQ85" s="36" t="str">
        <f>IFERROR(VLOOKUP($B85,D1_9!$E$5:$S$204,15,FALSE)&amp;"","")</f>
        <v/>
      </c>
      <c r="AR85" s="74"/>
      <c r="AS85" s="74"/>
      <c r="AT85" s="74"/>
      <c r="AU85" s="74"/>
      <c r="AV85" s="74"/>
      <c r="AW85" s="74"/>
      <c r="AX85" s="74"/>
      <c r="AY85" s="74"/>
      <c r="AZ85" s="74"/>
      <c r="BA85" s="74"/>
      <c r="BB85" s="74"/>
      <c r="BC85" s="337"/>
      <c r="BD85" s="1"/>
    </row>
    <row r="86" spans="2:56">
      <c r="B86" s="29"/>
      <c r="C86" s="55"/>
      <c r="D86" s="55"/>
      <c r="E86" s="55"/>
      <c r="F86" s="55"/>
      <c r="G86" s="55"/>
      <c r="H86" s="55"/>
      <c r="I86" s="55"/>
      <c r="J86" s="55"/>
      <c r="K86" s="55"/>
      <c r="L86" s="55"/>
      <c r="M86" s="120"/>
      <c r="N86" s="34"/>
      <c r="O86" s="2"/>
      <c r="P86" s="2"/>
      <c r="Q86" s="105"/>
      <c r="R86" s="34"/>
      <c r="S86" s="105"/>
      <c r="T86" s="34"/>
      <c r="U86" s="105"/>
      <c r="V86" s="34"/>
      <c r="W86" s="105"/>
      <c r="X86" s="34"/>
      <c r="Y86" s="105"/>
      <c r="Z86" s="34"/>
      <c r="AA86" s="105"/>
      <c r="AB86" s="34"/>
      <c r="AC86" s="105"/>
      <c r="AD86" s="34"/>
      <c r="AE86" s="105"/>
      <c r="AF86" s="34"/>
      <c r="AG86" s="105"/>
      <c r="AH86" s="153"/>
      <c r="AI86" s="155"/>
      <c r="AJ86" s="155"/>
      <c r="AK86" s="155"/>
      <c r="AL86" s="155"/>
      <c r="AM86" s="155"/>
      <c r="AN86" s="155"/>
      <c r="AO86" s="155"/>
      <c r="AP86" s="224"/>
      <c r="AQ86" s="22"/>
      <c r="AR86" s="57"/>
      <c r="AS86" s="57"/>
      <c r="AT86" s="57"/>
      <c r="AU86" s="57"/>
      <c r="AV86" s="57"/>
      <c r="AW86" s="57"/>
      <c r="AX86" s="57"/>
      <c r="AY86" s="57"/>
      <c r="AZ86" s="57"/>
      <c r="BA86" s="57"/>
      <c r="BB86" s="57"/>
      <c r="BC86" s="338"/>
      <c r="BD86" s="1"/>
    </row>
    <row r="87" spans="2:56">
      <c r="B87" s="29"/>
      <c r="C87" s="55"/>
      <c r="D87" s="55"/>
      <c r="E87" s="55"/>
      <c r="F87" s="55"/>
      <c r="G87" s="55"/>
      <c r="H87" s="55"/>
      <c r="I87" s="55"/>
      <c r="J87" s="55"/>
      <c r="K87" s="55"/>
      <c r="L87" s="55"/>
      <c r="M87" s="120"/>
      <c r="N87" s="34"/>
      <c r="O87" s="2"/>
      <c r="P87" s="2"/>
      <c r="Q87" s="105"/>
      <c r="R87" s="34"/>
      <c r="S87" s="105"/>
      <c r="T87" s="34"/>
      <c r="U87" s="105"/>
      <c r="V87" s="34"/>
      <c r="W87" s="105"/>
      <c r="X87" s="34"/>
      <c r="Y87" s="105"/>
      <c r="Z87" s="34"/>
      <c r="AA87" s="105"/>
      <c r="AB87" s="34"/>
      <c r="AC87" s="105"/>
      <c r="AD87" s="34"/>
      <c r="AE87" s="105"/>
      <c r="AF87" s="34"/>
      <c r="AG87" s="105"/>
      <c r="AH87" s="168" t="str">
        <f>IFERROR(VLOOKUP($B85,D1_9!$E$5:$S$204,13,FALSE)&amp;"","")</f>
        <v/>
      </c>
      <c r="AI87" s="156"/>
      <c r="AJ87" s="156"/>
      <c r="AK87" s="156"/>
      <c r="AL87" s="156" t="s">
        <v>410</v>
      </c>
      <c r="AM87" s="207" t="str">
        <f>IFERROR(VLOOKUP($B85,D1_9!$E$5:$S$204,14,FALSE)&amp;"","")</f>
        <v/>
      </c>
      <c r="AN87" s="156"/>
      <c r="AO87" s="156"/>
      <c r="AP87" s="223"/>
      <c r="AQ87" s="22"/>
      <c r="AR87" s="57"/>
      <c r="AS87" s="57"/>
      <c r="AT87" s="57"/>
      <c r="AU87" s="57"/>
      <c r="AV87" s="57"/>
      <c r="AW87" s="57"/>
      <c r="AX87" s="57"/>
      <c r="AY87" s="57"/>
      <c r="AZ87" s="57"/>
      <c r="BA87" s="57"/>
      <c r="BB87" s="57"/>
      <c r="BC87" s="338"/>
      <c r="BD87" s="1"/>
    </row>
    <row r="88" spans="2:56">
      <c r="B88" s="18"/>
      <c r="C88" s="73"/>
      <c r="D88" s="73"/>
      <c r="E88" s="73"/>
      <c r="F88" s="73"/>
      <c r="G88" s="73"/>
      <c r="H88" s="73"/>
      <c r="I88" s="73"/>
      <c r="J88" s="73"/>
      <c r="K88" s="73"/>
      <c r="L88" s="73"/>
      <c r="M88" s="121"/>
      <c r="N88" s="25"/>
      <c r="O88" s="77"/>
      <c r="P88" s="77"/>
      <c r="Q88" s="106"/>
      <c r="R88" s="25"/>
      <c r="S88" s="106"/>
      <c r="T88" s="25"/>
      <c r="U88" s="106"/>
      <c r="V88" s="25"/>
      <c r="W88" s="106"/>
      <c r="X88" s="25"/>
      <c r="Y88" s="106"/>
      <c r="Z88" s="25"/>
      <c r="AA88" s="106"/>
      <c r="AB88" s="25"/>
      <c r="AC88" s="106"/>
      <c r="AD88" s="25"/>
      <c r="AE88" s="106"/>
      <c r="AF88" s="25"/>
      <c r="AG88" s="106"/>
      <c r="AH88" s="25"/>
      <c r="AI88" s="77"/>
      <c r="AJ88" s="77"/>
      <c r="AK88" s="77"/>
      <c r="AL88" s="77"/>
      <c r="AM88" s="77"/>
      <c r="AN88" s="77"/>
      <c r="AO88" s="77"/>
      <c r="AP88" s="106"/>
      <c r="AQ88" s="23"/>
      <c r="AR88" s="75"/>
      <c r="AS88" s="75"/>
      <c r="AT88" s="75"/>
      <c r="AU88" s="75"/>
      <c r="AV88" s="75"/>
      <c r="AW88" s="75"/>
      <c r="AX88" s="75"/>
      <c r="AY88" s="75"/>
      <c r="AZ88" s="75"/>
      <c r="BA88" s="75"/>
      <c r="BB88" s="75"/>
      <c r="BC88" s="339"/>
      <c r="BD88" s="1"/>
    </row>
    <row r="89" spans="2:56">
      <c r="B89" s="47" t="str">
        <f>D1_9!$E34&amp;""</f>
        <v/>
      </c>
      <c r="C89" s="72"/>
      <c r="D89" s="72"/>
      <c r="E89" s="72"/>
      <c r="F89" s="72"/>
      <c r="G89" s="72"/>
      <c r="H89" s="72"/>
      <c r="I89" s="72"/>
      <c r="J89" s="72"/>
      <c r="K89" s="72"/>
      <c r="L89" s="72"/>
      <c r="M89" s="119"/>
      <c r="N89" s="69" t="str">
        <f>IFERROR(VLOOKUP($B89,D1_9!$E$5:$S$204,2,FALSE)&amp;"","")</f>
        <v/>
      </c>
      <c r="O89" s="76"/>
      <c r="P89" s="76"/>
      <c r="Q89" s="104"/>
      <c r="R89" s="69" t="str">
        <f>IFERROR(VLOOKUP($B89,D1_9!$E$5:$S$204,3,FALSE)&amp;"","")</f>
        <v/>
      </c>
      <c r="S89" s="104"/>
      <c r="T89" s="69" t="str">
        <f>IFERROR(VLOOKUP($B89,D1_9!$E$5:$S$204,4,FALSE)&amp;"","")</f>
        <v/>
      </c>
      <c r="U89" s="104"/>
      <c r="V89" s="69" t="str">
        <f>IFERROR(VLOOKUP($B89,D1_9!$E$5:$S$204,5,FALSE)&amp;"","")</f>
        <v/>
      </c>
      <c r="W89" s="104"/>
      <c r="X89" s="69" t="str">
        <f>IFERROR(VLOOKUP($B89,D1_9!$E$5:$S$204,6,FALSE)&amp;"","")</f>
        <v/>
      </c>
      <c r="Y89" s="104"/>
      <c r="Z89" s="69" t="str">
        <f>IFERROR(VLOOKUP($B89,D1_9!$E$5:$S$204,7,FALSE)&amp;"","")</f>
        <v/>
      </c>
      <c r="AA89" s="104"/>
      <c r="AB89" s="69" t="str">
        <f>IFERROR(VLOOKUP($B89,D1_9!$E$5:$S$204,8,FALSE)&amp;"","")</f>
        <v/>
      </c>
      <c r="AC89" s="104"/>
      <c r="AD89" s="69" t="str">
        <f>IFERROR(VLOOKUP($B89,D1_9!$E$5:$S$204,9,FALSE)&amp;"","")</f>
        <v/>
      </c>
      <c r="AE89" s="104"/>
      <c r="AF89" s="69" t="str">
        <f>IFERROR(VLOOKUP($B89,D1_9!$E$5:$S$204,10,FALSE)&amp;"","")</f>
        <v/>
      </c>
      <c r="AG89" s="104"/>
      <c r="AH89" s="69" t="str">
        <f>IFERROR(VLOOKUP($B89,D1_9!$E$5:$S$204,11,FALSE)&amp;"","")</f>
        <v/>
      </c>
      <c r="AI89" s="76"/>
      <c r="AJ89" s="76"/>
      <c r="AK89" s="76"/>
      <c r="AL89" s="76" t="s">
        <v>410</v>
      </c>
      <c r="AM89" s="221" t="str">
        <f>IFERROR(VLOOKUP($B89,D1_9!$E$5:$S$204,12,FALSE)&amp;"","")</f>
        <v/>
      </c>
      <c r="AN89" s="76"/>
      <c r="AO89" s="76"/>
      <c r="AP89" s="104"/>
      <c r="AQ89" s="36" t="str">
        <f>IFERROR(VLOOKUP($B89,D1_9!$E$5:$S$204,15,FALSE)&amp;"","")</f>
        <v/>
      </c>
      <c r="AR89" s="74"/>
      <c r="AS89" s="74"/>
      <c r="AT89" s="74"/>
      <c r="AU89" s="74"/>
      <c r="AV89" s="74"/>
      <c r="AW89" s="74"/>
      <c r="AX89" s="74"/>
      <c r="AY89" s="74"/>
      <c r="AZ89" s="74"/>
      <c r="BA89" s="74"/>
      <c r="BB89" s="74"/>
      <c r="BC89" s="337"/>
      <c r="BD89" s="1"/>
    </row>
    <row r="90" spans="2:56">
      <c r="B90" s="29"/>
      <c r="C90" s="55"/>
      <c r="D90" s="55"/>
      <c r="E90" s="55"/>
      <c r="F90" s="55"/>
      <c r="G90" s="55"/>
      <c r="H90" s="55"/>
      <c r="I90" s="55"/>
      <c r="J90" s="55"/>
      <c r="K90" s="55"/>
      <c r="L90" s="55"/>
      <c r="M90" s="120"/>
      <c r="N90" s="34"/>
      <c r="O90" s="2"/>
      <c r="P90" s="2"/>
      <c r="Q90" s="105"/>
      <c r="R90" s="34"/>
      <c r="S90" s="105"/>
      <c r="T90" s="34"/>
      <c r="U90" s="105"/>
      <c r="V90" s="34"/>
      <c r="W90" s="105"/>
      <c r="X90" s="34"/>
      <c r="Y90" s="105"/>
      <c r="Z90" s="34"/>
      <c r="AA90" s="105"/>
      <c r="AB90" s="34"/>
      <c r="AC90" s="105"/>
      <c r="AD90" s="34"/>
      <c r="AE90" s="105"/>
      <c r="AF90" s="34"/>
      <c r="AG90" s="105"/>
      <c r="AH90" s="153"/>
      <c r="AI90" s="155"/>
      <c r="AJ90" s="155"/>
      <c r="AK90" s="155"/>
      <c r="AL90" s="155"/>
      <c r="AM90" s="155"/>
      <c r="AN90" s="155"/>
      <c r="AO90" s="155"/>
      <c r="AP90" s="224"/>
      <c r="AQ90" s="22"/>
      <c r="AR90" s="57"/>
      <c r="AS90" s="57"/>
      <c r="AT90" s="57"/>
      <c r="AU90" s="57"/>
      <c r="AV90" s="57"/>
      <c r="AW90" s="57"/>
      <c r="AX90" s="57"/>
      <c r="AY90" s="57"/>
      <c r="AZ90" s="57"/>
      <c r="BA90" s="57"/>
      <c r="BB90" s="57"/>
      <c r="BC90" s="338"/>
      <c r="BD90" s="1"/>
    </row>
    <row r="91" spans="2:56">
      <c r="B91" s="29"/>
      <c r="C91" s="55"/>
      <c r="D91" s="55"/>
      <c r="E91" s="55"/>
      <c r="F91" s="55"/>
      <c r="G91" s="55"/>
      <c r="H91" s="55"/>
      <c r="I91" s="55"/>
      <c r="J91" s="55"/>
      <c r="K91" s="55"/>
      <c r="L91" s="55"/>
      <c r="M91" s="120"/>
      <c r="N91" s="34"/>
      <c r="O91" s="2"/>
      <c r="P91" s="2"/>
      <c r="Q91" s="105"/>
      <c r="R91" s="34"/>
      <c r="S91" s="105"/>
      <c r="T91" s="34"/>
      <c r="U91" s="105"/>
      <c r="V91" s="34"/>
      <c r="W91" s="105"/>
      <c r="X91" s="34"/>
      <c r="Y91" s="105"/>
      <c r="Z91" s="34"/>
      <c r="AA91" s="105"/>
      <c r="AB91" s="34"/>
      <c r="AC91" s="105"/>
      <c r="AD91" s="34"/>
      <c r="AE91" s="105"/>
      <c r="AF91" s="34"/>
      <c r="AG91" s="105"/>
      <c r="AH91" s="168" t="str">
        <f>IFERROR(VLOOKUP($B89,D1_9!$E$5:$S$204,13,FALSE)&amp;"","")</f>
        <v/>
      </c>
      <c r="AI91" s="156"/>
      <c r="AJ91" s="156"/>
      <c r="AK91" s="156"/>
      <c r="AL91" s="156" t="s">
        <v>410</v>
      </c>
      <c r="AM91" s="207" t="str">
        <f>IFERROR(VLOOKUP($B89,D1_9!$E$5:$S$204,14,FALSE)&amp;"","")</f>
        <v/>
      </c>
      <c r="AN91" s="156"/>
      <c r="AO91" s="156"/>
      <c r="AP91" s="223"/>
      <c r="AQ91" s="22"/>
      <c r="AR91" s="57"/>
      <c r="AS91" s="57"/>
      <c r="AT91" s="57"/>
      <c r="AU91" s="57"/>
      <c r="AV91" s="57"/>
      <c r="AW91" s="57"/>
      <c r="AX91" s="57"/>
      <c r="AY91" s="57"/>
      <c r="AZ91" s="57"/>
      <c r="BA91" s="57"/>
      <c r="BB91" s="57"/>
      <c r="BC91" s="338"/>
      <c r="BD91" s="1"/>
    </row>
    <row r="92" spans="2:56">
      <c r="B92" s="18"/>
      <c r="C92" s="73"/>
      <c r="D92" s="73"/>
      <c r="E92" s="73"/>
      <c r="F92" s="73"/>
      <c r="G92" s="73"/>
      <c r="H92" s="73"/>
      <c r="I92" s="73"/>
      <c r="J92" s="73"/>
      <c r="K92" s="73"/>
      <c r="L92" s="73"/>
      <c r="M92" s="121"/>
      <c r="N92" s="25"/>
      <c r="O92" s="77"/>
      <c r="P92" s="77"/>
      <c r="Q92" s="106"/>
      <c r="R92" s="25"/>
      <c r="S92" s="106"/>
      <c r="T92" s="25"/>
      <c r="U92" s="106"/>
      <c r="V92" s="25"/>
      <c r="W92" s="106"/>
      <c r="X92" s="25"/>
      <c r="Y92" s="106"/>
      <c r="Z92" s="25"/>
      <c r="AA92" s="106"/>
      <c r="AB92" s="25"/>
      <c r="AC92" s="106"/>
      <c r="AD92" s="25"/>
      <c r="AE92" s="106"/>
      <c r="AF92" s="25"/>
      <c r="AG92" s="106"/>
      <c r="AH92" s="25"/>
      <c r="AI92" s="77"/>
      <c r="AJ92" s="77"/>
      <c r="AK92" s="77"/>
      <c r="AL92" s="77"/>
      <c r="AM92" s="77"/>
      <c r="AN92" s="77"/>
      <c r="AO92" s="77"/>
      <c r="AP92" s="106"/>
      <c r="AQ92" s="23"/>
      <c r="AR92" s="75"/>
      <c r="AS92" s="75"/>
      <c r="AT92" s="75"/>
      <c r="AU92" s="75"/>
      <c r="AV92" s="75"/>
      <c r="AW92" s="75"/>
      <c r="AX92" s="75"/>
      <c r="AY92" s="75"/>
      <c r="AZ92" s="75"/>
      <c r="BA92" s="75"/>
      <c r="BB92" s="75"/>
      <c r="BC92" s="339"/>
      <c r="BD92" s="1"/>
    </row>
    <row r="93" spans="2:56">
      <c r="B93" s="47" t="str">
        <f>D1_9!$E35&amp;""</f>
        <v/>
      </c>
      <c r="C93" s="72"/>
      <c r="D93" s="72"/>
      <c r="E93" s="72"/>
      <c r="F93" s="72"/>
      <c r="G93" s="72"/>
      <c r="H93" s="72"/>
      <c r="I93" s="72"/>
      <c r="J93" s="72"/>
      <c r="K93" s="72"/>
      <c r="L93" s="72"/>
      <c r="M93" s="119"/>
      <c r="N93" s="69" t="str">
        <f>IFERROR(VLOOKUP($B93,D1_9!$E$5:$S$204,2,FALSE)&amp;"","")</f>
        <v/>
      </c>
      <c r="O93" s="76"/>
      <c r="P93" s="76"/>
      <c r="Q93" s="104"/>
      <c r="R93" s="69" t="str">
        <f>IFERROR(VLOOKUP($B93,D1_9!$E$5:$S$204,3,FALSE)&amp;"","")</f>
        <v/>
      </c>
      <c r="S93" s="104"/>
      <c r="T93" s="69" t="str">
        <f>IFERROR(VLOOKUP($B93,D1_9!$E$5:$S$204,4,FALSE)&amp;"","")</f>
        <v/>
      </c>
      <c r="U93" s="104"/>
      <c r="V93" s="69" t="str">
        <f>IFERROR(VLOOKUP($B93,D1_9!$E$5:$S$204,5,FALSE)&amp;"","")</f>
        <v/>
      </c>
      <c r="W93" s="104"/>
      <c r="X93" s="69" t="str">
        <f>IFERROR(VLOOKUP($B93,D1_9!$E$5:$S$204,6,FALSE)&amp;"","")</f>
        <v/>
      </c>
      <c r="Y93" s="104"/>
      <c r="Z93" s="69" t="str">
        <f>IFERROR(VLOOKUP($B93,D1_9!$E$5:$S$204,7,FALSE)&amp;"","")</f>
        <v/>
      </c>
      <c r="AA93" s="104"/>
      <c r="AB93" s="69" t="str">
        <f>IFERROR(VLOOKUP($B93,D1_9!$E$5:$S$204,8,FALSE)&amp;"","")</f>
        <v/>
      </c>
      <c r="AC93" s="104"/>
      <c r="AD93" s="69" t="str">
        <f>IFERROR(VLOOKUP($B93,D1_9!$E$5:$S$204,9,FALSE)&amp;"","")</f>
        <v/>
      </c>
      <c r="AE93" s="104"/>
      <c r="AF93" s="69" t="str">
        <f>IFERROR(VLOOKUP($B93,D1_9!$E$5:$S$204,10,FALSE)&amp;"","")</f>
        <v/>
      </c>
      <c r="AG93" s="104"/>
      <c r="AH93" s="69" t="str">
        <f>IFERROR(VLOOKUP($B93,D1_9!$E$5:$S$204,11,FALSE)&amp;"","")</f>
        <v/>
      </c>
      <c r="AI93" s="76"/>
      <c r="AJ93" s="76"/>
      <c r="AK93" s="76"/>
      <c r="AL93" s="76" t="s">
        <v>410</v>
      </c>
      <c r="AM93" s="221" t="str">
        <f>IFERROR(VLOOKUP($B93,D1_9!$E$5:$S$204,12,FALSE)&amp;"","")</f>
        <v/>
      </c>
      <c r="AN93" s="76"/>
      <c r="AO93" s="76"/>
      <c r="AP93" s="104"/>
      <c r="AQ93" s="36" t="str">
        <f>IFERROR(VLOOKUP($B93,D1_9!$E$5:$S$204,15,FALSE)&amp;"","")</f>
        <v/>
      </c>
      <c r="AR93" s="74"/>
      <c r="AS93" s="74"/>
      <c r="AT93" s="74"/>
      <c r="AU93" s="74"/>
      <c r="AV93" s="74"/>
      <c r="AW93" s="74"/>
      <c r="AX93" s="74"/>
      <c r="AY93" s="74"/>
      <c r="AZ93" s="74"/>
      <c r="BA93" s="74"/>
      <c r="BB93" s="74"/>
      <c r="BC93" s="337"/>
      <c r="BD93" s="1"/>
    </row>
    <row r="94" spans="2:56">
      <c r="B94" s="29"/>
      <c r="C94" s="55"/>
      <c r="D94" s="55"/>
      <c r="E94" s="55"/>
      <c r="F94" s="55"/>
      <c r="G94" s="55"/>
      <c r="H94" s="55"/>
      <c r="I94" s="55"/>
      <c r="J94" s="55"/>
      <c r="K94" s="55"/>
      <c r="L94" s="55"/>
      <c r="M94" s="120"/>
      <c r="N94" s="34"/>
      <c r="O94" s="2"/>
      <c r="P94" s="2"/>
      <c r="Q94" s="105"/>
      <c r="R94" s="34"/>
      <c r="S94" s="105"/>
      <c r="T94" s="34"/>
      <c r="U94" s="105"/>
      <c r="V94" s="34"/>
      <c r="W94" s="105"/>
      <c r="X94" s="34"/>
      <c r="Y94" s="105"/>
      <c r="Z94" s="34"/>
      <c r="AA94" s="105"/>
      <c r="AB94" s="34"/>
      <c r="AC94" s="105"/>
      <c r="AD94" s="34"/>
      <c r="AE94" s="105"/>
      <c r="AF94" s="34"/>
      <c r="AG94" s="105"/>
      <c r="AH94" s="153"/>
      <c r="AI94" s="155"/>
      <c r="AJ94" s="155"/>
      <c r="AK94" s="155"/>
      <c r="AL94" s="155"/>
      <c r="AM94" s="155"/>
      <c r="AN94" s="155"/>
      <c r="AO94" s="155"/>
      <c r="AP94" s="224"/>
      <c r="AQ94" s="22"/>
      <c r="AR94" s="57"/>
      <c r="AS94" s="57"/>
      <c r="AT94" s="57"/>
      <c r="AU94" s="57"/>
      <c r="AV94" s="57"/>
      <c r="AW94" s="57"/>
      <c r="AX94" s="57"/>
      <c r="AY94" s="57"/>
      <c r="AZ94" s="57"/>
      <c r="BA94" s="57"/>
      <c r="BB94" s="57"/>
      <c r="BC94" s="338"/>
      <c r="BD94" s="1"/>
    </row>
    <row r="95" spans="2:56">
      <c r="B95" s="29"/>
      <c r="C95" s="55"/>
      <c r="D95" s="55"/>
      <c r="E95" s="55"/>
      <c r="F95" s="55"/>
      <c r="G95" s="55"/>
      <c r="H95" s="55"/>
      <c r="I95" s="55"/>
      <c r="J95" s="55"/>
      <c r="K95" s="55"/>
      <c r="L95" s="55"/>
      <c r="M95" s="120"/>
      <c r="N95" s="34"/>
      <c r="O95" s="2"/>
      <c r="P95" s="2"/>
      <c r="Q95" s="105"/>
      <c r="R95" s="34"/>
      <c r="S95" s="105"/>
      <c r="T95" s="34"/>
      <c r="U95" s="105"/>
      <c r="V95" s="34"/>
      <c r="W95" s="105"/>
      <c r="X95" s="34"/>
      <c r="Y95" s="105"/>
      <c r="Z95" s="34"/>
      <c r="AA95" s="105"/>
      <c r="AB95" s="34"/>
      <c r="AC95" s="105"/>
      <c r="AD95" s="34"/>
      <c r="AE95" s="105"/>
      <c r="AF95" s="34"/>
      <c r="AG95" s="105"/>
      <c r="AH95" s="168" t="str">
        <f>IFERROR(VLOOKUP($B93,D1_9!$E$5:$S$204,13,FALSE)&amp;"","")</f>
        <v/>
      </c>
      <c r="AI95" s="156"/>
      <c r="AJ95" s="156"/>
      <c r="AK95" s="156"/>
      <c r="AL95" s="156" t="s">
        <v>410</v>
      </c>
      <c r="AM95" s="207" t="str">
        <f>IFERROR(VLOOKUP($B93,D1_9!$E$5:$S$204,14,FALSE)&amp;"","")</f>
        <v/>
      </c>
      <c r="AN95" s="156"/>
      <c r="AO95" s="156"/>
      <c r="AP95" s="223"/>
      <c r="AQ95" s="22"/>
      <c r="AR95" s="57"/>
      <c r="AS95" s="57"/>
      <c r="AT95" s="57"/>
      <c r="AU95" s="57"/>
      <c r="AV95" s="57"/>
      <c r="AW95" s="57"/>
      <c r="AX95" s="57"/>
      <c r="AY95" s="57"/>
      <c r="AZ95" s="57"/>
      <c r="BA95" s="57"/>
      <c r="BB95" s="57"/>
      <c r="BC95" s="338"/>
      <c r="BD95" s="1"/>
    </row>
    <row r="96" spans="2:56">
      <c r="B96" s="18"/>
      <c r="C96" s="73"/>
      <c r="D96" s="73"/>
      <c r="E96" s="73"/>
      <c r="F96" s="73"/>
      <c r="G96" s="73"/>
      <c r="H96" s="73"/>
      <c r="I96" s="73"/>
      <c r="J96" s="73"/>
      <c r="K96" s="73"/>
      <c r="L96" s="73"/>
      <c r="M96" s="121"/>
      <c r="N96" s="25"/>
      <c r="O96" s="77"/>
      <c r="P96" s="77"/>
      <c r="Q96" s="106"/>
      <c r="R96" s="25"/>
      <c r="S96" s="106"/>
      <c r="T96" s="25"/>
      <c r="U96" s="106"/>
      <c r="V96" s="25"/>
      <c r="W96" s="106"/>
      <c r="X96" s="25"/>
      <c r="Y96" s="106"/>
      <c r="Z96" s="25"/>
      <c r="AA96" s="106"/>
      <c r="AB96" s="25"/>
      <c r="AC96" s="106"/>
      <c r="AD96" s="25"/>
      <c r="AE96" s="106"/>
      <c r="AF96" s="25"/>
      <c r="AG96" s="106"/>
      <c r="AH96" s="25"/>
      <c r="AI96" s="77"/>
      <c r="AJ96" s="77"/>
      <c r="AK96" s="77"/>
      <c r="AL96" s="77"/>
      <c r="AM96" s="77"/>
      <c r="AN96" s="77"/>
      <c r="AO96" s="77"/>
      <c r="AP96" s="106"/>
      <c r="AQ96" s="23"/>
      <c r="AR96" s="75"/>
      <c r="AS96" s="75"/>
      <c r="AT96" s="75"/>
      <c r="AU96" s="75"/>
      <c r="AV96" s="75"/>
      <c r="AW96" s="75"/>
      <c r="AX96" s="75"/>
      <c r="AY96" s="75"/>
      <c r="AZ96" s="75"/>
      <c r="BA96" s="75"/>
      <c r="BB96" s="75"/>
      <c r="BC96" s="339"/>
      <c r="BD96" s="1"/>
    </row>
    <row r="97" spans="2:56">
      <c r="B97" s="47" t="str">
        <f>D1_9!$E36&amp;""</f>
        <v/>
      </c>
      <c r="C97" s="72"/>
      <c r="D97" s="72"/>
      <c r="E97" s="72"/>
      <c r="F97" s="72"/>
      <c r="G97" s="72"/>
      <c r="H97" s="72"/>
      <c r="I97" s="72"/>
      <c r="J97" s="72"/>
      <c r="K97" s="72"/>
      <c r="L97" s="72"/>
      <c r="M97" s="119"/>
      <c r="N97" s="69" t="str">
        <f>IFERROR(VLOOKUP($B97,D1_9!$E$5:$S$204,2,FALSE)&amp;"","")</f>
        <v/>
      </c>
      <c r="O97" s="76"/>
      <c r="P97" s="76"/>
      <c r="Q97" s="104"/>
      <c r="R97" s="69" t="str">
        <f>IFERROR(VLOOKUP($B97,D1_9!$E$5:$S$204,3,FALSE)&amp;"","")</f>
        <v/>
      </c>
      <c r="S97" s="104"/>
      <c r="T97" s="69" t="str">
        <f>IFERROR(VLOOKUP($B97,D1_9!$E$5:$S$204,4,FALSE)&amp;"","")</f>
        <v/>
      </c>
      <c r="U97" s="104"/>
      <c r="V97" s="69" t="str">
        <f>IFERROR(VLOOKUP($B97,D1_9!$E$5:$S$204,5,FALSE)&amp;"","")</f>
        <v/>
      </c>
      <c r="W97" s="104"/>
      <c r="X97" s="69" t="str">
        <f>IFERROR(VLOOKUP($B97,D1_9!$E$5:$S$204,6,FALSE)&amp;"","")</f>
        <v/>
      </c>
      <c r="Y97" s="104"/>
      <c r="Z97" s="69" t="str">
        <f>IFERROR(VLOOKUP($B97,D1_9!$E$5:$S$204,7,FALSE)&amp;"","")</f>
        <v/>
      </c>
      <c r="AA97" s="104"/>
      <c r="AB97" s="69" t="str">
        <f>IFERROR(VLOOKUP($B97,D1_9!$E$5:$S$204,8,FALSE)&amp;"","")</f>
        <v/>
      </c>
      <c r="AC97" s="104"/>
      <c r="AD97" s="69" t="str">
        <f>IFERROR(VLOOKUP($B97,D1_9!$E$5:$S$204,9,FALSE)&amp;"","")</f>
        <v/>
      </c>
      <c r="AE97" s="104"/>
      <c r="AF97" s="69" t="str">
        <f>IFERROR(VLOOKUP($B97,D1_9!$E$5:$S$204,10,FALSE)&amp;"","")</f>
        <v/>
      </c>
      <c r="AG97" s="104"/>
      <c r="AH97" s="69" t="str">
        <f>IFERROR(VLOOKUP($B97,D1_9!$E$5:$S$204,11,FALSE)&amp;"","")</f>
        <v/>
      </c>
      <c r="AI97" s="76"/>
      <c r="AJ97" s="76"/>
      <c r="AK97" s="76"/>
      <c r="AL97" s="76" t="s">
        <v>410</v>
      </c>
      <c r="AM97" s="221" t="str">
        <f>IFERROR(VLOOKUP($B97,D1_9!$E$5:$S$204,12,FALSE)&amp;"","")</f>
        <v/>
      </c>
      <c r="AN97" s="76"/>
      <c r="AO97" s="76"/>
      <c r="AP97" s="104"/>
      <c r="AQ97" s="36" t="str">
        <f>IFERROR(VLOOKUP($B97,D1_9!$E$5:$S$204,15,FALSE)&amp;"","")</f>
        <v/>
      </c>
      <c r="AR97" s="74"/>
      <c r="AS97" s="74"/>
      <c r="AT97" s="74"/>
      <c r="AU97" s="74"/>
      <c r="AV97" s="74"/>
      <c r="AW97" s="74"/>
      <c r="AX97" s="74"/>
      <c r="AY97" s="74"/>
      <c r="AZ97" s="74"/>
      <c r="BA97" s="74"/>
      <c r="BB97" s="74"/>
      <c r="BC97" s="337"/>
      <c r="BD97" s="1"/>
    </row>
    <row r="98" spans="2:56">
      <c r="B98" s="29"/>
      <c r="C98" s="55"/>
      <c r="D98" s="55"/>
      <c r="E98" s="55"/>
      <c r="F98" s="55"/>
      <c r="G98" s="55"/>
      <c r="H98" s="55"/>
      <c r="I98" s="55"/>
      <c r="J98" s="55"/>
      <c r="K98" s="55"/>
      <c r="L98" s="55"/>
      <c r="M98" s="120"/>
      <c r="N98" s="34"/>
      <c r="O98" s="2"/>
      <c r="P98" s="2"/>
      <c r="Q98" s="105"/>
      <c r="R98" s="34"/>
      <c r="S98" s="105"/>
      <c r="T98" s="34"/>
      <c r="U98" s="105"/>
      <c r="V98" s="34"/>
      <c r="W98" s="105"/>
      <c r="X98" s="34"/>
      <c r="Y98" s="105"/>
      <c r="Z98" s="34"/>
      <c r="AA98" s="105"/>
      <c r="AB98" s="34"/>
      <c r="AC98" s="105"/>
      <c r="AD98" s="34"/>
      <c r="AE98" s="105"/>
      <c r="AF98" s="34"/>
      <c r="AG98" s="105"/>
      <c r="AH98" s="153"/>
      <c r="AI98" s="155"/>
      <c r="AJ98" s="155"/>
      <c r="AK98" s="155"/>
      <c r="AL98" s="155"/>
      <c r="AM98" s="155"/>
      <c r="AN98" s="155"/>
      <c r="AO98" s="155"/>
      <c r="AP98" s="224"/>
      <c r="AQ98" s="22"/>
      <c r="AR98" s="57"/>
      <c r="AS98" s="57"/>
      <c r="AT98" s="57"/>
      <c r="AU98" s="57"/>
      <c r="AV98" s="57"/>
      <c r="AW98" s="57"/>
      <c r="AX98" s="57"/>
      <c r="AY98" s="57"/>
      <c r="AZ98" s="57"/>
      <c r="BA98" s="57"/>
      <c r="BB98" s="57"/>
      <c r="BC98" s="338"/>
      <c r="BD98" s="1"/>
    </row>
    <row r="99" spans="2:56">
      <c r="B99" s="29"/>
      <c r="C99" s="55"/>
      <c r="D99" s="55"/>
      <c r="E99" s="55"/>
      <c r="F99" s="55"/>
      <c r="G99" s="55"/>
      <c r="H99" s="55"/>
      <c r="I99" s="55"/>
      <c r="J99" s="55"/>
      <c r="K99" s="55"/>
      <c r="L99" s="55"/>
      <c r="M99" s="120"/>
      <c r="N99" s="34"/>
      <c r="O99" s="2"/>
      <c r="P99" s="2"/>
      <c r="Q99" s="105"/>
      <c r="R99" s="34"/>
      <c r="S99" s="105"/>
      <c r="T99" s="34"/>
      <c r="U99" s="105"/>
      <c r="V99" s="34"/>
      <c r="W99" s="105"/>
      <c r="X99" s="34"/>
      <c r="Y99" s="105"/>
      <c r="Z99" s="34"/>
      <c r="AA99" s="105"/>
      <c r="AB99" s="34"/>
      <c r="AC99" s="105"/>
      <c r="AD99" s="34"/>
      <c r="AE99" s="105"/>
      <c r="AF99" s="34"/>
      <c r="AG99" s="105"/>
      <c r="AH99" s="168" t="str">
        <f>IFERROR(VLOOKUP($B97,D1_9!$E$5:$S$204,13,FALSE)&amp;"","")</f>
        <v/>
      </c>
      <c r="AI99" s="156"/>
      <c r="AJ99" s="156"/>
      <c r="AK99" s="156"/>
      <c r="AL99" s="156" t="s">
        <v>410</v>
      </c>
      <c r="AM99" s="207" t="str">
        <f>IFERROR(VLOOKUP($B97,D1_9!$E$5:$S$204,14,FALSE)&amp;"","")</f>
        <v/>
      </c>
      <c r="AN99" s="156"/>
      <c r="AO99" s="156"/>
      <c r="AP99" s="223"/>
      <c r="AQ99" s="22"/>
      <c r="AR99" s="57"/>
      <c r="AS99" s="57"/>
      <c r="AT99" s="57"/>
      <c r="AU99" s="57"/>
      <c r="AV99" s="57"/>
      <c r="AW99" s="57"/>
      <c r="AX99" s="57"/>
      <c r="AY99" s="57"/>
      <c r="AZ99" s="57"/>
      <c r="BA99" s="57"/>
      <c r="BB99" s="57"/>
      <c r="BC99" s="338"/>
      <c r="BD99" s="1"/>
    </row>
    <row r="100" spans="2:56">
      <c r="B100" s="18"/>
      <c r="C100" s="73"/>
      <c r="D100" s="73"/>
      <c r="E100" s="73"/>
      <c r="F100" s="73"/>
      <c r="G100" s="73"/>
      <c r="H100" s="73"/>
      <c r="I100" s="73"/>
      <c r="J100" s="73"/>
      <c r="K100" s="73"/>
      <c r="L100" s="73"/>
      <c r="M100" s="121"/>
      <c r="N100" s="25"/>
      <c r="O100" s="77"/>
      <c r="P100" s="77"/>
      <c r="Q100" s="106"/>
      <c r="R100" s="25"/>
      <c r="S100" s="106"/>
      <c r="T100" s="25"/>
      <c r="U100" s="106"/>
      <c r="V100" s="25"/>
      <c r="W100" s="106"/>
      <c r="X100" s="25"/>
      <c r="Y100" s="106"/>
      <c r="Z100" s="25"/>
      <c r="AA100" s="106"/>
      <c r="AB100" s="25"/>
      <c r="AC100" s="106"/>
      <c r="AD100" s="25"/>
      <c r="AE100" s="106"/>
      <c r="AF100" s="25"/>
      <c r="AG100" s="106"/>
      <c r="AH100" s="25"/>
      <c r="AI100" s="77"/>
      <c r="AJ100" s="77"/>
      <c r="AK100" s="77"/>
      <c r="AL100" s="77"/>
      <c r="AM100" s="77"/>
      <c r="AN100" s="77"/>
      <c r="AO100" s="77"/>
      <c r="AP100" s="106"/>
      <c r="AQ100" s="23"/>
      <c r="AR100" s="75"/>
      <c r="AS100" s="75"/>
      <c r="AT100" s="75"/>
      <c r="AU100" s="75"/>
      <c r="AV100" s="75"/>
      <c r="AW100" s="75"/>
      <c r="AX100" s="75"/>
      <c r="AY100" s="75"/>
      <c r="AZ100" s="75"/>
      <c r="BA100" s="75"/>
      <c r="BB100" s="75"/>
      <c r="BC100" s="339"/>
      <c r="BD100" s="1"/>
    </row>
    <row r="101" spans="2:56">
      <c r="B101" s="47" t="str">
        <f>D1_9!$E37&amp;""</f>
        <v/>
      </c>
      <c r="C101" s="72"/>
      <c r="D101" s="72"/>
      <c r="E101" s="72"/>
      <c r="F101" s="72"/>
      <c r="G101" s="72"/>
      <c r="H101" s="72"/>
      <c r="I101" s="72"/>
      <c r="J101" s="72"/>
      <c r="K101" s="72"/>
      <c r="L101" s="72"/>
      <c r="M101" s="119"/>
      <c r="N101" s="69" t="str">
        <f>IFERROR(VLOOKUP($B101,D1_9!$E$5:$S$204,2,FALSE)&amp;"","")</f>
        <v/>
      </c>
      <c r="O101" s="76"/>
      <c r="P101" s="76"/>
      <c r="Q101" s="104"/>
      <c r="R101" s="69" t="str">
        <f>IFERROR(VLOOKUP($B101,D1_9!$E$5:$S$204,3,FALSE)&amp;"","")</f>
        <v/>
      </c>
      <c r="S101" s="104"/>
      <c r="T101" s="69" t="str">
        <f>IFERROR(VLOOKUP($B101,D1_9!$E$5:$S$204,4,FALSE)&amp;"","")</f>
        <v/>
      </c>
      <c r="U101" s="104"/>
      <c r="V101" s="69" t="str">
        <f>IFERROR(VLOOKUP($B101,D1_9!$E$5:$S$204,5,FALSE)&amp;"","")</f>
        <v/>
      </c>
      <c r="W101" s="104"/>
      <c r="X101" s="69" t="str">
        <f>IFERROR(VLOOKUP($B101,D1_9!$E$5:$S$204,6,FALSE)&amp;"","")</f>
        <v/>
      </c>
      <c r="Y101" s="104"/>
      <c r="Z101" s="69" t="str">
        <f>IFERROR(VLOOKUP($B101,D1_9!$E$5:$S$204,7,FALSE)&amp;"","")</f>
        <v/>
      </c>
      <c r="AA101" s="104"/>
      <c r="AB101" s="69" t="str">
        <f>IFERROR(VLOOKUP($B101,D1_9!$E$5:$S$204,8,FALSE)&amp;"","")</f>
        <v/>
      </c>
      <c r="AC101" s="104"/>
      <c r="AD101" s="69" t="str">
        <f>IFERROR(VLOOKUP($B101,D1_9!$E$5:$S$204,9,FALSE)&amp;"","")</f>
        <v/>
      </c>
      <c r="AE101" s="104"/>
      <c r="AF101" s="69" t="str">
        <f>IFERROR(VLOOKUP($B101,D1_9!$E$5:$S$204,10,FALSE)&amp;"","")</f>
        <v/>
      </c>
      <c r="AG101" s="104"/>
      <c r="AH101" s="69" t="str">
        <f>IFERROR(VLOOKUP($B101,D1_9!$E$5:$S$204,11,FALSE)&amp;"","")</f>
        <v/>
      </c>
      <c r="AI101" s="76"/>
      <c r="AJ101" s="76"/>
      <c r="AK101" s="76"/>
      <c r="AL101" s="76" t="s">
        <v>410</v>
      </c>
      <c r="AM101" s="221" t="str">
        <f>IFERROR(VLOOKUP($B101,D1_9!$E$5:$S$204,12,FALSE)&amp;"","")</f>
        <v/>
      </c>
      <c r="AN101" s="76"/>
      <c r="AO101" s="76"/>
      <c r="AP101" s="104"/>
      <c r="AQ101" s="36" t="str">
        <f>IFERROR(VLOOKUP($B101,D1_9!$E$5:$S$204,15,FALSE)&amp;"","")</f>
        <v/>
      </c>
      <c r="AR101" s="74"/>
      <c r="AS101" s="74"/>
      <c r="AT101" s="74"/>
      <c r="AU101" s="74"/>
      <c r="AV101" s="74"/>
      <c r="AW101" s="74"/>
      <c r="AX101" s="74"/>
      <c r="AY101" s="74"/>
      <c r="AZ101" s="74"/>
      <c r="BA101" s="74"/>
      <c r="BB101" s="74"/>
      <c r="BC101" s="337"/>
      <c r="BD101" s="1"/>
    </row>
    <row r="102" spans="2:56">
      <c r="B102" s="29"/>
      <c r="C102" s="55"/>
      <c r="D102" s="55"/>
      <c r="E102" s="55"/>
      <c r="F102" s="55"/>
      <c r="G102" s="55"/>
      <c r="H102" s="55"/>
      <c r="I102" s="55"/>
      <c r="J102" s="55"/>
      <c r="K102" s="55"/>
      <c r="L102" s="55"/>
      <c r="M102" s="120"/>
      <c r="N102" s="34"/>
      <c r="O102" s="2"/>
      <c r="P102" s="2"/>
      <c r="Q102" s="105"/>
      <c r="R102" s="34"/>
      <c r="S102" s="105"/>
      <c r="T102" s="34"/>
      <c r="U102" s="105"/>
      <c r="V102" s="34"/>
      <c r="W102" s="105"/>
      <c r="X102" s="34"/>
      <c r="Y102" s="105"/>
      <c r="Z102" s="34"/>
      <c r="AA102" s="105"/>
      <c r="AB102" s="34"/>
      <c r="AC102" s="105"/>
      <c r="AD102" s="34"/>
      <c r="AE102" s="105"/>
      <c r="AF102" s="34"/>
      <c r="AG102" s="105"/>
      <c r="AH102" s="153"/>
      <c r="AI102" s="155"/>
      <c r="AJ102" s="155"/>
      <c r="AK102" s="155"/>
      <c r="AL102" s="155"/>
      <c r="AM102" s="155"/>
      <c r="AN102" s="155"/>
      <c r="AO102" s="155"/>
      <c r="AP102" s="224"/>
      <c r="AQ102" s="22"/>
      <c r="AR102" s="57"/>
      <c r="AS102" s="57"/>
      <c r="AT102" s="57"/>
      <c r="AU102" s="57"/>
      <c r="AV102" s="57"/>
      <c r="AW102" s="57"/>
      <c r="AX102" s="57"/>
      <c r="AY102" s="57"/>
      <c r="AZ102" s="57"/>
      <c r="BA102" s="57"/>
      <c r="BB102" s="57"/>
      <c r="BC102" s="338"/>
      <c r="BD102" s="1"/>
    </row>
    <row r="103" spans="2:56">
      <c r="B103" s="29"/>
      <c r="C103" s="55"/>
      <c r="D103" s="55"/>
      <c r="E103" s="55"/>
      <c r="F103" s="55"/>
      <c r="G103" s="55"/>
      <c r="H103" s="55"/>
      <c r="I103" s="55"/>
      <c r="J103" s="55"/>
      <c r="K103" s="55"/>
      <c r="L103" s="55"/>
      <c r="M103" s="120"/>
      <c r="N103" s="34"/>
      <c r="O103" s="2"/>
      <c r="P103" s="2"/>
      <c r="Q103" s="105"/>
      <c r="R103" s="34"/>
      <c r="S103" s="105"/>
      <c r="T103" s="34"/>
      <c r="U103" s="105"/>
      <c r="V103" s="34"/>
      <c r="W103" s="105"/>
      <c r="X103" s="34"/>
      <c r="Y103" s="105"/>
      <c r="Z103" s="34"/>
      <c r="AA103" s="105"/>
      <c r="AB103" s="34"/>
      <c r="AC103" s="105"/>
      <c r="AD103" s="34"/>
      <c r="AE103" s="105"/>
      <c r="AF103" s="34"/>
      <c r="AG103" s="105"/>
      <c r="AH103" s="168" t="str">
        <f>IFERROR(VLOOKUP($B101,D1_9!$E$5:$S$204,13,FALSE)&amp;"","")</f>
        <v/>
      </c>
      <c r="AI103" s="156"/>
      <c r="AJ103" s="156"/>
      <c r="AK103" s="156"/>
      <c r="AL103" s="156" t="s">
        <v>410</v>
      </c>
      <c r="AM103" s="207" t="str">
        <f>IFERROR(VLOOKUP($B101,D1_9!$E$5:$S$204,14,FALSE)&amp;"","")</f>
        <v/>
      </c>
      <c r="AN103" s="156"/>
      <c r="AO103" s="156"/>
      <c r="AP103" s="223"/>
      <c r="AQ103" s="22"/>
      <c r="AR103" s="57"/>
      <c r="AS103" s="57"/>
      <c r="AT103" s="57"/>
      <c r="AU103" s="57"/>
      <c r="AV103" s="57"/>
      <c r="AW103" s="57"/>
      <c r="AX103" s="57"/>
      <c r="AY103" s="57"/>
      <c r="AZ103" s="57"/>
      <c r="BA103" s="57"/>
      <c r="BB103" s="57"/>
      <c r="BC103" s="338"/>
      <c r="BD103" s="1"/>
    </row>
    <row r="104" spans="2:56">
      <c r="B104" s="18"/>
      <c r="C104" s="73"/>
      <c r="D104" s="73"/>
      <c r="E104" s="73"/>
      <c r="F104" s="73"/>
      <c r="G104" s="73"/>
      <c r="H104" s="73"/>
      <c r="I104" s="73"/>
      <c r="J104" s="73"/>
      <c r="K104" s="73"/>
      <c r="L104" s="73"/>
      <c r="M104" s="121"/>
      <c r="N104" s="25"/>
      <c r="O104" s="77"/>
      <c r="P104" s="77"/>
      <c r="Q104" s="106"/>
      <c r="R104" s="25"/>
      <c r="S104" s="106"/>
      <c r="T104" s="25"/>
      <c r="U104" s="106"/>
      <c r="V104" s="25"/>
      <c r="W104" s="106"/>
      <c r="X104" s="25"/>
      <c r="Y104" s="106"/>
      <c r="Z104" s="25"/>
      <c r="AA104" s="106"/>
      <c r="AB104" s="25"/>
      <c r="AC104" s="106"/>
      <c r="AD104" s="25"/>
      <c r="AE104" s="106"/>
      <c r="AF104" s="25"/>
      <c r="AG104" s="106"/>
      <c r="AH104" s="25"/>
      <c r="AI104" s="77"/>
      <c r="AJ104" s="77"/>
      <c r="AK104" s="77"/>
      <c r="AL104" s="77"/>
      <c r="AM104" s="77"/>
      <c r="AN104" s="77"/>
      <c r="AO104" s="77"/>
      <c r="AP104" s="106"/>
      <c r="AQ104" s="23"/>
      <c r="AR104" s="75"/>
      <c r="AS104" s="75"/>
      <c r="AT104" s="75"/>
      <c r="AU104" s="75"/>
      <c r="AV104" s="75"/>
      <c r="AW104" s="75"/>
      <c r="AX104" s="75"/>
      <c r="AY104" s="75"/>
      <c r="AZ104" s="75"/>
      <c r="BA104" s="75"/>
      <c r="BB104" s="75"/>
      <c r="BC104" s="339"/>
      <c r="BD104" s="1"/>
    </row>
    <row r="105" spans="2:56">
      <c r="B105" s="47" t="str">
        <f>D1_9!$E38&amp;""</f>
        <v/>
      </c>
      <c r="C105" s="72"/>
      <c r="D105" s="72"/>
      <c r="E105" s="72"/>
      <c r="F105" s="72"/>
      <c r="G105" s="72"/>
      <c r="H105" s="72"/>
      <c r="I105" s="72"/>
      <c r="J105" s="72"/>
      <c r="K105" s="72"/>
      <c r="L105" s="72"/>
      <c r="M105" s="119"/>
      <c r="N105" s="69" t="str">
        <f>IFERROR(VLOOKUP($B105,D1_9!$E$5:$S$204,2,FALSE)&amp;"","")</f>
        <v/>
      </c>
      <c r="O105" s="76"/>
      <c r="P105" s="76"/>
      <c r="Q105" s="104"/>
      <c r="R105" s="69" t="str">
        <f>IFERROR(VLOOKUP($B105,D1_9!$E$5:$S$204,3,FALSE)&amp;"","")</f>
        <v/>
      </c>
      <c r="S105" s="104"/>
      <c r="T105" s="69" t="str">
        <f>IFERROR(VLOOKUP($B105,D1_9!$E$5:$S$204,4,FALSE)&amp;"","")</f>
        <v/>
      </c>
      <c r="U105" s="104"/>
      <c r="V105" s="69" t="str">
        <f>IFERROR(VLOOKUP($B105,D1_9!$E$5:$S$204,5,FALSE)&amp;"","")</f>
        <v/>
      </c>
      <c r="W105" s="104"/>
      <c r="X105" s="69" t="str">
        <f>IFERROR(VLOOKUP($B105,D1_9!$E$5:$S$204,6,FALSE)&amp;"","")</f>
        <v/>
      </c>
      <c r="Y105" s="104"/>
      <c r="Z105" s="69" t="str">
        <f>IFERROR(VLOOKUP($B105,D1_9!$E$5:$S$204,7,FALSE)&amp;"","")</f>
        <v/>
      </c>
      <c r="AA105" s="104"/>
      <c r="AB105" s="69" t="str">
        <f>IFERROR(VLOOKUP($B105,D1_9!$E$5:$S$204,8,FALSE)&amp;"","")</f>
        <v/>
      </c>
      <c r="AC105" s="104"/>
      <c r="AD105" s="69" t="str">
        <f>IFERROR(VLOOKUP($B105,D1_9!$E$5:$S$204,9,FALSE)&amp;"","")</f>
        <v/>
      </c>
      <c r="AE105" s="104"/>
      <c r="AF105" s="69" t="str">
        <f>IFERROR(VLOOKUP($B105,D1_9!$E$5:$S$204,10,FALSE)&amp;"","")</f>
        <v/>
      </c>
      <c r="AG105" s="104"/>
      <c r="AH105" s="69" t="str">
        <f>IFERROR(VLOOKUP($B105,D1_9!$E$5:$S$204,11,FALSE)&amp;"","")</f>
        <v/>
      </c>
      <c r="AI105" s="76"/>
      <c r="AJ105" s="76"/>
      <c r="AK105" s="76"/>
      <c r="AL105" s="76" t="s">
        <v>410</v>
      </c>
      <c r="AM105" s="221" t="str">
        <f>IFERROR(VLOOKUP($B105,D1_9!$E$5:$S$204,12,FALSE)&amp;"","")</f>
        <v/>
      </c>
      <c r="AN105" s="76"/>
      <c r="AO105" s="76"/>
      <c r="AP105" s="104"/>
      <c r="AQ105" s="36" t="str">
        <f>IFERROR(VLOOKUP($B105,D1_9!$E$5:$S$204,15,FALSE)&amp;"","")</f>
        <v/>
      </c>
      <c r="AR105" s="74"/>
      <c r="AS105" s="74"/>
      <c r="AT105" s="74"/>
      <c r="AU105" s="74"/>
      <c r="AV105" s="74"/>
      <c r="AW105" s="74"/>
      <c r="AX105" s="74"/>
      <c r="AY105" s="74"/>
      <c r="AZ105" s="74"/>
      <c r="BA105" s="74"/>
      <c r="BB105" s="74"/>
      <c r="BC105" s="337"/>
      <c r="BD105" s="1"/>
    </row>
    <row r="106" spans="2:56">
      <c r="B106" s="29"/>
      <c r="C106" s="55"/>
      <c r="D106" s="55"/>
      <c r="E106" s="55"/>
      <c r="F106" s="55"/>
      <c r="G106" s="55"/>
      <c r="H106" s="55"/>
      <c r="I106" s="55"/>
      <c r="J106" s="55"/>
      <c r="K106" s="55"/>
      <c r="L106" s="55"/>
      <c r="M106" s="120"/>
      <c r="N106" s="34"/>
      <c r="O106" s="2"/>
      <c r="P106" s="2"/>
      <c r="Q106" s="105"/>
      <c r="R106" s="34"/>
      <c r="S106" s="105"/>
      <c r="T106" s="34"/>
      <c r="U106" s="105"/>
      <c r="V106" s="34"/>
      <c r="W106" s="105"/>
      <c r="X106" s="34"/>
      <c r="Y106" s="105"/>
      <c r="Z106" s="34"/>
      <c r="AA106" s="105"/>
      <c r="AB106" s="34"/>
      <c r="AC106" s="105"/>
      <c r="AD106" s="34"/>
      <c r="AE106" s="105"/>
      <c r="AF106" s="34"/>
      <c r="AG106" s="105"/>
      <c r="AH106" s="153"/>
      <c r="AI106" s="155"/>
      <c r="AJ106" s="155"/>
      <c r="AK106" s="155"/>
      <c r="AL106" s="155"/>
      <c r="AM106" s="155"/>
      <c r="AN106" s="155"/>
      <c r="AO106" s="155"/>
      <c r="AP106" s="224"/>
      <c r="AQ106" s="22"/>
      <c r="AR106" s="57"/>
      <c r="AS106" s="57"/>
      <c r="AT106" s="57"/>
      <c r="AU106" s="57"/>
      <c r="AV106" s="57"/>
      <c r="AW106" s="57"/>
      <c r="AX106" s="57"/>
      <c r="AY106" s="57"/>
      <c r="AZ106" s="57"/>
      <c r="BA106" s="57"/>
      <c r="BB106" s="57"/>
      <c r="BC106" s="338"/>
      <c r="BD106" s="1"/>
    </row>
    <row r="107" spans="2:56">
      <c r="B107" s="29"/>
      <c r="C107" s="55"/>
      <c r="D107" s="55"/>
      <c r="E107" s="55"/>
      <c r="F107" s="55"/>
      <c r="G107" s="55"/>
      <c r="H107" s="55"/>
      <c r="I107" s="55"/>
      <c r="J107" s="55"/>
      <c r="K107" s="55"/>
      <c r="L107" s="55"/>
      <c r="M107" s="120"/>
      <c r="N107" s="34"/>
      <c r="O107" s="2"/>
      <c r="P107" s="2"/>
      <c r="Q107" s="105"/>
      <c r="R107" s="34"/>
      <c r="S107" s="105"/>
      <c r="T107" s="34"/>
      <c r="U107" s="105"/>
      <c r="V107" s="34"/>
      <c r="W107" s="105"/>
      <c r="X107" s="34"/>
      <c r="Y107" s="105"/>
      <c r="Z107" s="34"/>
      <c r="AA107" s="105"/>
      <c r="AB107" s="34"/>
      <c r="AC107" s="105"/>
      <c r="AD107" s="34"/>
      <c r="AE107" s="105"/>
      <c r="AF107" s="34"/>
      <c r="AG107" s="105"/>
      <c r="AH107" s="168" t="str">
        <f>IFERROR(VLOOKUP($B105,D1_9!$E$5:$S$204,13,FALSE)&amp;"","")</f>
        <v/>
      </c>
      <c r="AI107" s="156"/>
      <c r="AJ107" s="156"/>
      <c r="AK107" s="156"/>
      <c r="AL107" s="156" t="s">
        <v>410</v>
      </c>
      <c r="AM107" s="207" t="str">
        <f>IFERROR(VLOOKUP($B105,D1_9!$E$5:$S$204,14,FALSE)&amp;"","")</f>
        <v/>
      </c>
      <c r="AN107" s="156"/>
      <c r="AO107" s="156"/>
      <c r="AP107" s="223"/>
      <c r="AQ107" s="22"/>
      <c r="AR107" s="57"/>
      <c r="AS107" s="57"/>
      <c r="AT107" s="57"/>
      <c r="AU107" s="57"/>
      <c r="AV107" s="57"/>
      <c r="AW107" s="57"/>
      <c r="AX107" s="57"/>
      <c r="AY107" s="57"/>
      <c r="AZ107" s="57"/>
      <c r="BA107" s="57"/>
      <c r="BB107" s="57"/>
      <c r="BC107" s="338"/>
      <c r="BD107" s="1"/>
    </row>
    <row r="108" spans="2:56">
      <c r="B108" s="18"/>
      <c r="C108" s="73"/>
      <c r="D108" s="73"/>
      <c r="E108" s="73"/>
      <c r="F108" s="73"/>
      <c r="G108" s="73"/>
      <c r="H108" s="73"/>
      <c r="I108" s="73"/>
      <c r="J108" s="73"/>
      <c r="K108" s="73"/>
      <c r="L108" s="73"/>
      <c r="M108" s="121"/>
      <c r="N108" s="25"/>
      <c r="O108" s="77"/>
      <c r="P108" s="77"/>
      <c r="Q108" s="106"/>
      <c r="R108" s="25"/>
      <c r="S108" s="106"/>
      <c r="T108" s="25"/>
      <c r="U108" s="106"/>
      <c r="V108" s="25"/>
      <c r="W108" s="106"/>
      <c r="X108" s="25"/>
      <c r="Y108" s="106"/>
      <c r="Z108" s="25"/>
      <c r="AA108" s="106"/>
      <c r="AB108" s="25"/>
      <c r="AC108" s="106"/>
      <c r="AD108" s="25"/>
      <c r="AE108" s="106"/>
      <c r="AF108" s="25"/>
      <c r="AG108" s="106"/>
      <c r="AH108" s="25"/>
      <c r="AI108" s="77"/>
      <c r="AJ108" s="77"/>
      <c r="AK108" s="77"/>
      <c r="AL108" s="77"/>
      <c r="AM108" s="77"/>
      <c r="AN108" s="77"/>
      <c r="AO108" s="77"/>
      <c r="AP108" s="106"/>
      <c r="AQ108" s="23"/>
      <c r="AR108" s="75"/>
      <c r="AS108" s="75"/>
      <c r="AT108" s="75"/>
      <c r="AU108" s="75"/>
      <c r="AV108" s="75"/>
      <c r="AW108" s="75"/>
      <c r="AX108" s="75"/>
      <c r="AY108" s="75"/>
      <c r="AZ108" s="75"/>
      <c r="BA108" s="75"/>
      <c r="BB108" s="75"/>
      <c r="BC108" s="339"/>
      <c r="BD108" s="1"/>
    </row>
    <row r="109" spans="2:56">
      <c r="B109" s="47" t="str">
        <f>D1_9!$E39&amp;""</f>
        <v/>
      </c>
      <c r="C109" s="72"/>
      <c r="D109" s="72"/>
      <c r="E109" s="72"/>
      <c r="F109" s="72"/>
      <c r="G109" s="72"/>
      <c r="H109" s="72"/>
      <c r="I109" s="72"/>
      <c r="J109" s="72"/>
      <c r="K109" s="72"/>
      <c r="L109" s="72"/>
      <c r="M109" s="119"/>
      <c r="N109" s="69" t="str">
        <f>IFERROR(VLOOKUP($B109,D1_9!$E$5:$S$204,2,FALSE)&amp;"","")</f>
        <v/>
      </c>
      <c r="O109" s="76"/>
      <c r="P109" s="76"/>
      <c r="Q109" s="104"/>
      <c r="R109" s="69" t="str">
        <f>IFERROR(VLOOKUP($B109,D1_9!$E$5:$S$204,3,FALSE)&amp;"","")</f>
        <v/>
      </c>
      <c r="S109" s="104"/>
      <c r="T109" s="69" t="str">
        <f>IFERROR(VLOOKUP($B109,D1_9!$E$5:$S$204,4,FALSE)&amp;"","")</f>
        <v/>
      </c>
      <c r="U109" s="104"/>
      <c r="V109" s="69" t="str">
        <f>IFERROR(VLOOKUP($B109,D1_9!$E$5:$S$204,5,FALSE)&amp;"","")</f>
        <v/>
      </c>
      <c r="W109" s="104"/>
      <c r="X109" s="69" t="str">
        <f>IFERROR(VLOOKUP($B109,D1_9!$E$5:$S$204,6,FALSE)&amp;"","")</f>
        <v/>
      </c>
      <c r="Y109" s="104"/>
      <c r="Z109" s="69" t="str">
        <f>IFERROR(VLOOKUP($B109,D1_9!$E$5:$S$204,7,FALSE)&amp;"","")</f>
        <v/>
      </c>
      <c r="AA109" s="104"/>
      <c r="AB109" s="69" t="str">
        <f>IFERROR(VLOOKUP($B109,D1_9!$E$5:$S$204,8,FALSE)&amp;"","")</f>
        <v/>
      </c>
      <c r="AC109" s="104"/>
      <c r="AD109" s="69" t="str">
        <f>IFERROR(VLOOKUP($B109,D1_9!$E$5:$S$204,9,FALSE)&amp;"","")</f>
        <v/>
      </c>
      <c r="AE109" s="104"/>
      <c r="AF109" s="69" t="str">
        <f>IFERROR(VLOOKUP($B109,D1_9!$E$5:$S$204,10,FALSE)&amp;"","")</f>
        <v/>
      </c>
      <c r="AG109" s="104"/>
      <c r="AH109" s="69" t="str">
        <f>IFERROR(VLOOKUP($B109,D1_9!$E$5:$S$204,11,FALSE)&amp;"","")</f>
        <v/>
      </c>
      <c r="AI109" s="76"/>
      <c r="AJ109" s="76"/>
      <c r="AK109" s="76"/>
      <c r="AL109" s="76" t="s">
        <v>410</v>
      </c>
      <c r="AM109" s="221" t="str">
        <f>IFERROR(VLOOKUP($B109,D1_9!$E$5:$S$204,12,FALSE)&amp;"","")</f>
        <v/>
      </c>
      <c r="AN109" s="76"/>
      <c r="AO109" s="76"/>
      <c r="AP109" s="104"/>
      <c r="AQ109" s="36" t="str">
        <f>IFERROR(VLOOKUP($B109,D1_9!$E$5:$S$204,15,FALSE)&amp;"","")</f>
        <v/>
      </c>
      <c r="AR109" s="74"/>
      <c r="AS109" s="74"/>
      <c r="AT109" s="74"/>
      <c r="AU109" s="74"/>
      <c r="AV109" s="74"/>
      <c r="AW109" s="74"/>
      <c r="AX109" s="74"/>
      <c r="AY109" s="74"/>
      <c r="AZ109" s="74"/>
      <c r="BA109" s="74"/>
      <c r="BB109" s="74"/>
      <c r="BC109" s="337"/>
      <c r="BD109" s="1"/>
    </row>
    <row r="110" spans="2:56">
      <c r="B110" s="29"/>
      <c r="C110" s="55"/>
      <c r="D110" s="55"/>
      <c r="E110" s="55"/>
      <c r="F110" s="55"/>
      <c r="G110" s="55"/>
      <c r="H110" s="55"/>
      <c r="I110" s="55"/>
      <c r="J110" s="55"/>
      <c r="K110" s="55"/>
      <c r="L110" s="55"/>
      <c r="M110" s="120"/>
      <c r="N110" s="34"/>
      <c r="O110" s="2"/>
      <c r="P110" s="2"/>
      <c r="Q110" s="105"/>
      <c r="R110" s="34"/>
      <c r="S110" s="105"/>
      <c r="T110" s="34"/>
      <c r="U110" s="105"/>
      <c r="V110" s="34"/>
      <c r="W110" s="105"/>
      <c r="X110" s="34"/>
      <c r="Y110" s="105"/>
      <c r="Z110" s="34"/>
      <c r="AA110" s="105"/>
      <c r="AB110" s="34"/>
      <c r="AC110" s="105"/>
      <c r="AD110" s="34"/>
      <c r="AE110" s="105"/>
      <c r="AF110" s="34"/>
      <c r="AG110" s="105"/>
      <c r="AH110" s="153"/>
      <c r="AI110" s="155"/>
      <c r="AJ110" s="155"/>
      <c r="AK110" s="155"/>
      <c r="AL110" s="155"/>
      <c r="AM110" s="155"/>
      <c r="AN110" s="155"/>
      <c r="AO110" s="155"/>
      <c r="AP110" s="224"/>
      <c r="AQ110" s="22"/>
      <c r="AR110" s="57"/>
      <c r="AS110" s="57"/>
      <c r="AT110" s="57"/>
      <c r="AU110" s="57"/>
      <c r="AV110" s="57"/>
      <c r="AW110" s="57"/>
      <c r="AX110" s="57"/>
      <c r="AY110" s="57"/>
      <c r="AZ110" s="57"/>
      <c r="BA110" s="57"/>
      <c r="BB110" s="57"/>
      <c r="BC110" s="338"/>
      <c r="BD110" s="1"/>
    </row>
    <row r="111" spans="2:56">
      <c r="B111" s="29"/>
      <c r="C111" s="55"/>
      <c r="D111" s="55"/>
      <c r="E111" s="55"/>
      <c r="F111" s="55"/>
      <c r="G111" s="55"/>
      <c r="H111" s="55"/>
      <c r="I111" s="55"/>
      <c r="J111" s="55"/>
      <c r="K111" s="55"/>
      <c r="L111" s="55"/>
      <c r="M111" s="120"/>
      <c r="N111" s="34"/>
      <c r="O111" s="2"/>
      <c r="P111" s="2"/>
      <c r="Q111" s="105"/>
      <c r="R111" s="34"/>
      <c r="S111" s="105"/>
      <c r="T111" s="34"/>
      <c r="U111" s="105"/>
      <c r="V111" s="34"/>
      <c r="W111" s="105"/>
      <c r="X111" s="34"/>
      <c r="Y111" s="105"/>
      <c r="Z111" s="34"/>
      <c r="AA111" s="105"/>
      <c r="AB111" s="34"/>
      <c r="AC111" s="105"/>
      <c r="AD111" s="34"/>
      <c r="AE111" s="105"/>
      <c r="AF111" s="34"/>
      <c r="AG111" s="105"/>
      <c r="AH111" s="168" t="str">
        <f>IFERROR(VLOOKUP($B109,D1_9!$E$5:$S$204,13,FALSE)&amp;"","")</f>
        <v/>
      </c>
      <c r="AI111" s="156"/>
      <c r="AJ111" s="156"/>
      <c r="AK111" s="156"/>
      <c r="AL111" s="156" t="s">
        <v>410</v>
      </c>
      <c r="AM111" s="207" t="str">
        <f>IFERROR(VLOOKUP($B109,D1_9!$E$5:$S$204,14,FALSE)&amp;"","")</f>
        <v/>
      </c>
      <c r="AN111" s="156"/>
      <c r="AO111" s="156"/>
      <c r="AP111" s="223"/>
      <c r="AQ111" s="22"/>
      <c r="AR111" s="57"/>
      <c r="AS111" s="57"/>
      <c r="AT111" s="57"/>
      <c r="AU111" s="57"/>
      <c r="AV111" s="57"/>
      <c r="AW111" s="57"/>
      <c r="AX111" s="57"/>
      <c r="AY111" s="57"/>
      <c r="AZ111" s="57"/>
      <c r="BA111" s="57"/>
      <c r="BB111" s="57"/>
      <c r="BC111" s="338"/>
      <c r="BD111" s="1"/>
    </row>
    <row r="112" spans="2:56">
      <c r="B112" s="18"/>
      <c r="C112" s="73"/>
      <c r="D112" s="73"/>
      <c r="E112" s="73"/>
      <c r="F112" s="73"/>
      <c r="G112" s="73"/>
      <c r="H112" s="73"/>
      <c r="I112" s="73"/>
      <c r="J112" s="73"/>
      <c r="K112" s="73"/>
      <c r="L112" s="73"/>
      <c r="M112" s="121"/>
      <c r="N112" s="25"/>
      <c r="O112" s="77"/>
      <c r="P112" s="77"/>
      <c r="Q112" s="106"/>
      <c r="R112" s="25"/>
      <c r="S112" s="106"/>
      <c r="T112" s="25"/>
      <c r="U112" s="106"/>
      <c r="V112" s="25"/>
      <c r="W112" s="106"/>
      <c r="X112" s="25"/>
      <c r="Y112" s="106"/>
      <c r="Z112" s="25"/>
      <c r="AA112" s="106"/>
      <c r="AB112" s="25"/>
      <c r="AC112" s="106"/>
      <c r="AD112" s="25"/>
      <c r="AE112" s="106"/>
      <c r="AF112" s="25"/>
      <c r="AG112" s="106"/>
      <c r="AH112" s="25"/>
      <c r="AI112" s="77"/>
      <c r="AJ112" s="77"/>
      <c r="AK112" s="77"/>
      <c r="AL112" s="77"/>
      <c r="AM112" s="77"/>
      <c r="AN112" s="77"/>
      <c r="AO112" s="77"/>
      <c r="AP112" s="106"/>
      <c r="AQ112" s="23"/>
      <c r="AR112" s="75"/>
      <c r="AS112" s="75"/>
      <c r="AT112" s="75"/>
      <c r="AU112" s="75"/>
      <c r="AV112" s="75"/>
      <c r="AW112" s="75"/>
      <c r="AX112" s="75"/>
      <c r="AY112" s="75"/>
      <c r="AZ112" s="75"/>
      <c r="BA112" s="75"/>
      <c r="BB112" s="75"/>
      <c r="BC112" s="339"/>
      <c r="BD112" s="1"/>
    </row>
    <row r="113" spans="2:56">
      <c r="B113" s="47" t="str">
        <f>D1_9!$E40&amp;""</f>
        <v/>
      </c>
      <c r="C113" s="72"/>
      <c r="D113" s="72"/>
      <c r="E113" s="72"/>
      <c r="F113" s="72"/>
      <c r="G113" s="72"/>
      <c r="H113" s="72"/>
      <c r="I113" s="72"/>
      <c r="J113" s="72"/>
      <c r="K113" s="72"/>
      <c r="L113" s="72"/>
      <c r="M113" s="119"/>
      <c r="N113" s="69" t="str">
        <f>IFERROR(VLOOKUP($B113,D1_9!$E$5:$S$204,2,FALSE)&amp;"","")</f>
        <v/>
      </c>
      <c r="O113" s="76"/>
      <c r="P113" s="76"/>
      <c r="Q113" s="104"/>
      <c r="R113" s="69" t="str">
        <f>IFERROR(VLOOKUP($B113,D1_9!$E$5:$S$204,3,FALSE)&amp;"","")</f>
        <v/>
      </c>
      <c r="S113" s="104"/>
      <c r="T113" s="69" t="str">
        <f>IFERROR(VLOOKUP($B113,D1_9!$E$5:$S$204,4,FALSE)&amp;"","")</f>
        <v/>
      </c>
      <c r="U113" s="104"/>
      <c r="V113" s="69" t="str">
        <f>IFERROR(VLOOKUP($B113,D1_9!$E$5:$S$204,5,FALSE)&amp;"","")</f>
        <v/>
      </c>
      <c r="W113" s="104"/>
      <c r="X113" s="69" t="str">
        <f>IFERROR(VLOOKUP($B113,D1_9!$E$5:$S$204,6,FALSE)&amp;"","")</f>
        <v/>
      </c>
      <c r="Y113" s="104"/>
      <c r="Z113" s="69" t="str">
        <f>IFERROR(VLOOKUP($B113,D1_9!$E$5:$S$204,7,FALSE)&amp;"","")</f>
        <v/>
      </c>
      <c r="AA113" s="104"/>
      <c r="AB113" s="69" t="str">
        <f>IFERROR(VLOOKUP($B113,D1_9!$E$5:$S$204,8,FALSE)&amp;"","")</f>
        <v/>
      </c>
      <c r="AC113" s="104"/>
      <c r="AD113" s="69" t="str">
        <f>IFERROR(VLOOKUP($B113,D1_9!$E$5:$S$204,9,FALSE)&amp;"","")</f>
        <v/>
      </c>
      <c r="AE113" s="104"/>
      <c r="AF113" s="69" t="str">
        <f>IFERROR(VLOOKUP($B113,D1_9!$E$5:$S$204,10,FALSE)&amp;"","")</f>
        <v/>
      </c>
      <c r="AG113" s="104"/>
      <c r="AH113" s="69" t="str">
        <f>IFERROR(VLOOKUP($B113,D1_9!$E$5:$S$204,11,FALSE)&amp;"","")</f>
        <v/>
      </c>
      <c r="AI113" s="76"/>
      <c r="AJ113" s="76"/>
      <c r="AK113" s="76"/>
      <c r="AL113" s="76" t="s">
        <v>410</v>
      </c>
      <c r="AM113" s="221" t="str">
        <f>IFERROR(VLOOKUP($B113,D1_9!$E$5:$S$204,12,FALSE)&amp;"","")</f>
        <v/>
      </c>
      <c r="AN113" s="76"/>
      <c r="AO113" s="76"/>
      <c r="AP113" s="104"/>
      <c r="AQ113" s="36" t="str">
        <f>IFERROR(VLOOKUP($B113,D1_9!$E$5:$S$204,15,FALSE)&amp;"","")</f>
        <v/>
      </c>
      <c r="AR113" s="74"/>
      <c r="AS113" s="74"/>
      <c r="AT113" s="74"/>
      <c r="AU113" s="74"/>
      <c r="AV113" s="74"/>
      <c r="AW113" s="74"/>
      <c r="AX113" s="74"/>
      <c r="AY113" s="74"/>
      <c r="AZ113" s="74"/>
      <c r="BA113" s="74"/>
      <c r="BB113" s="74"/>
      <c r="BC113" s="337"/>
      <c r="BD113" s="1"/>
    </row>
    <row r="114" spans="2:56">
      <c r="B114" s="29"/>
      <c r="C114" s="55"/>
      <c r="D114" s="55"/>
      <c r="E114" s="55"/>
      <c r="F114" s="55"/>
      <c r="G114" s="55"/>
      <c r="H114" s="55"/>
      <c r="I114" s="55"/>
      <c r="J114" s="55"/>
      <c r="K114" s="55"/>
      <c r="L114" s="55"/>
      <c r="M114" s="120"/>
      <c r="N114" s="34"/>
      <c r="O114" s="2"/>
      <c r="P114" s="2"/>
      <c r="Q114" s="105"/>
      <c r="R114" s="34"/>
      <c r="S114" s="105"/>
      <c r="T114" s="34"/>
      <c r="U114" s="105"/>
      <c r="V114" s="34"/>
      <c r="W114" s="105"/>
      <c r="X114" s="34"/>
      <c r="Y114" s="105"/>
      <c r="Z114" s="34"/>
      <c r="AA114" s="105"/>
      <c r="AB114" s="34"/>
      <c r="AC114" s="105"/>
      <c r="AD114" s="34"/>
      <c r="AE114" s="105"/>
      <c r="AF114" s="34"/>
      <c r="AG114" s="105"/>
      <c r="AH114" s="153"/>
      <c r="AI114" s="155"/>
      <c r="AJ114" s="155"/>
      <c r="AK114" s="155"/>
      <c r="AL114" s="155"/>
      <c r="AM114" s="155"/>
      <c r="AN114" s="155"/>
      <c r="AO114" s="155"/>
      <c r="AP114" s="224"/>
      <c r="AQ114" s="22"/>
      <c r="AR114" s="57"/>
      <c r="AS114" s="57"/>
      <c r="AT114" s="57"/>
      <c r="AU114" s="57"/>
      <c r="AV114" s="57"/>
      <c r="AW114" s="57"/>
      <c r="AX114" s="57"/>
      <c r="AY114" s="57"/>
      <c r="AZ114" s="57"/>
      <c r="BA114" s="57"/>
      <c r="BB114" s="57"/>
      <c r="BC114" s="338"/>
      <c r="BD114" s="1"/>
    </row>
    <row r="115" spans="2:56">
      <c r="B115" s="29"/>
      <c r="C115" s="55"/>
      <c r="D115" s="55"/>
      <c r="E115" s="55"/>
      <c r="F115" s="55"/>
      <c r="G115" s="55"/>
      <c r="H115" s="55"/>
      <c r="I115" s="55"/>
      <c r="J115" s="55"/>
      <c r="K115" s="55"/>
      <c r="L115" s="55"/>
      <c r="M115" s="120"/>
      <c r="N115" s="34"/>
      <c r="O115" s="2"/>
      <c r="P115" s="2"/>
      <c r="Q115" s="105"/>
      <c r="R115" s="34"/>
      <c r="S115" s="105"/>
      <c r="T115" s="34"/>
      <c r="U115" s="105"/>
      <c r="V115" s="34"/>
      <c r="W115" s="105"/>
      <c r="X115" s="34"/>
      <c r="Y115" s="105"/>
      <c r="Z115" s="34"/>
      <c r="AA115" s="105"/>
      <c r="AB115" s="34"/>
      <c r="AC115" s="105"/>
      <c r="AD115" s="34"/>
      <c r="AE115" s="105"/>
      <c r="AF115" s="34"/>
      <c r="AG115" s="105"/>
      <c r="AH115" s="168" t="str">
        <f>IFERROR(VLOOKUP($B113,D1_9!$E$5:$S$204,13,FALSE)&amp;"","")</f>
        <v/>
      </c>
      <c r="AI115" s="156"/>
      <c r="AJ115" s="156"/>
      <c r="AK115" s="156"/>
      <c r="AL115" s="156" t="s">
        <v>410</v>
      </c>
      <c r="AM115" s="207" t="str">
        <f>IFERROR(VLOOKUP($B113,D1_9!$E$5:$S$204,14,FALSE)&amp;"","")</f>
        <v/>
      </c>
      <c r="AN115" s="156"/>
      <c r="AO115" s="156"/>
      <c r="AP115" s="223"/>
      <c r="AQ115" s="22"/>
      <c r="AR115" s="57"/>
      <c r="AS115" s="57"/>
      <c r="AT115" s="57"/>
      <c r="AU115" s="57"/>
      <c r="AV115" s="57"/>
      <c r="AW115" s="57"/>
      <c r="AX115" s="57"/>
      <c r="AY115" s="57"/>
      <c r="AZ115" s="57"/>
      <c r="BA115" s="57"/>
      <c r="BB115" s="57"/>
      <c r="BC115" s="338"/>
      <c r="BD115" s="1"/>
    </row>
    <row r="116" spans="2:56">
      <c r="B116" s="18"/>
      <c r="C116" s="73"/>
      <c r="D116" s="73"/>
      <c r="E116" s="73"/>
      <c r="F116" s="73"/>
      <c r="G116" s="73"/>
      <c r="H116" s="73"/>
      <c r="I116" s="73"/>
      <c r="J116" s="73"/>
      <c r="K116" s="73"/>
      <c r="L116" s="73"/>
      <c r="M116" s="121"/>
      <c r="N116" s="25"/>
      <c r="O116" s="77"/>
      <c r="P116" s="77"/>
      <c r="Q116" s="106"/>
      <c r="R116" s="25"/>
      <c r="S116" s="106"/>
      <c r="T116" s="25"/>
      <c r="U116" s="106"/>
      <c r="V116" s="25"/>
      <c r="W116" s="106"/>
      <c r="X116" s="25"/>
      <c r="Y116" s="106"/>
      <c r="Z116" s="25"/>
      <c r="AA116" s="106"/>
      <c r="AB116" s="25"/>
      <c r="AC116" s="106"/>
      <c r="AD116" s="25"/>
      <c r="AE116" s="106"/>
      <c r="AF116" s="25"/>
      <c r="AG116" s="106"/>
      <c r="AH116" s="25"/>
      <c r="AI116" s="77"/>
      <c r="AJ116" s="77"/>
      <c r="AK116" s="77"/>
      <c r="AL116" s="77"/>
      <c r="AM116" s="77"/>
      <c r="AN116" s="77"/>
      <c r="AO116" s="77"/>
      <c r="AP116" s="106"/>
      <c r="AQ116" s="23"/>
      <c r="AR116" s="75"/>
      <c r="AS116" s="75"/>
      <c r="AT116" s="75"/>
      <c r="AU116" s="75"/>
      <c r="AV116" s="75"/>
      <c r="AW116" s="75"/>
      <c r="AX116" s="75"/>
      <c r="AY116" s="75"/>
      <c r="AZ116" s="75"/>
      <c r="BA116" s="75"/>
      <c r="BB116" s="75"/>
      <c r="BC116" s="339"/>
      <c r="BD116" s="1"/>
    </row>
    <row r="117" spans="2:56">
      <c r="B117" s="47" t="str">
        <f>D1_9!$E41&amp;""</f>
        <v/>
      </c>
      <c r="C117" s="72"/>
      <c r="D117" s="72"/>
      <c r="E117" s="72"/>
      <c r="F117" s="72"/>
      <c r="G117" s="72"/>
      <c r="H117" s="72"/>
      <c r="I117" s="72"/>
      <c r="J117" s="72"/>
      <c r="K117" s="72"/>
      <c r="L117" s="72"/>
      <c r="M117" s="119"/>
      <c r="N117" s="69" t="str">
        <f>IFERROR(VLOOKUP($B117,D1_9!$E$5:$S$204,2,FALSE)&amp;"","")</f>
        <v/>
      </c>
      <c r="O117" s="76"/>
      <c r="P117" s="76"/>
      <c r="Q117" s="104"/>
      <c r="R117" s="69" t="str">
        <f>IFERROR(VLOOKUP($B117,D1_9!$E$5:$S$204,3,FALSE)&amp;"","")</f>
        <v/>
      </c>
      <c r="S117" s="104"/>
      <c r="T117" s="69" t="str">
        <f>IFERROR(VLOOKUP($B117,D1_9!$E$5:$S$204,4,FALSE)&amp;"","")</f>
        <v/>
      </c>
      <c r="U117" s="104"/>
      <c r="V117" s="69" t="str">
        <f>IFERROR(VLOOKUP($B117,D1_9!$E$5:$S$204,5,FALSE)&amp;"","")</f>
        <v/>
      </c>
      <c r="W117" s="104"/>
      <c r="X117" s="69" t="str">
        <f>IFERROR(VLOOKUP($B117,D1_9!$E$5:$S$204,6,FALSE)&amp;"","")</f>
        <v/>
      </c>
      <c r="Y117" s="104"/>
      <c r="Z117" s="69" t="str">
        <f>IFERROR(VLOOKUP($B117,D1_9!$E$5:$S$204,7,FALSE)&amp;"","")</f>
        <v/>
      </c>
      <c r="AA117" s="104"/>
      <c r="AB117" s="69" t="str">
        <f>IFERROR(VLOOKUP($B117,D1_9!$E$5:$S$204,8,FALSE)&amp;"","")</f>
        <v/>
      </c>
      <c r="AC117" s="104"/>
      <c r="AD117" s="69" t="str">
        <f>IFERROR(VLOOKUP($B117,D1_9!$E$5:$S$204,9,FALSE)&amp;"","")</f>
        <v/>
      </c>
      <c r="AE117" s="104"/>
      <c r="AF117" s="69" t="str">
        <f>IFERROR(VLOOKUP($B117,D1_9!$E$5:$S$204,10,FALSE)&amp;"","")</f>
        <v/>
      </c>
      <c r="AG117" s="104"/>
      <c r="AH117" s="69" t="str">
        <f>IFERROR(VLOOKUP($B117,D1_9!$E$5:$S$204,11,FALSE)&amp;"","")</f>
        <v/>
      </c>
      <c r="AI117" s="76"/>
      <c r="AJ117" s="76"/>
      <c r="AK117" s="76"/>
      <c r="AL117" s="76" t="s">
        <v>410</v>
      </c>
      <c r="AM117" s="221" t="str">
        <f>IFERROR(VLOOKUP($B117,D1_9!$E$5:$S$204,12,FALSE)&amp;"","")</f>
        <v/>
      </c>
      <c r="AN117" s="76"/>
      <c r="AO117" s="76"/>
      <c r="AP117" s="104"/>
      <c r="AQ117" s="36" t="str">
        <f>IFERROR(VLOOKUP($B117,D1_9!$E$5:$S$204,15,FALSE)&amp;"","")</f>
        <v/>
      </c>
      <c r="AR117" s="74"/>
      <c r="AS117" s="74"/>
      <c r="AT117" s="74"/>
      <c r="AU117" s="74"/>
      <c r="AV117" s="74"/>
      <c r="AW117" s="74"/>
      <c r="AX117" s="74"/>
      <c r="AY117" s="74"/>
      <c r="AZ117" s="74"/>
      <c r="BA117" s="74"/>
      <c r="BB117" s="74"/>
      <c r="BC117" s="337"/>
      <c r="BD117" s="1"/>
    </row>
    <row r="118" spans="2:56">
      <c r="B118" s="29"/>
      <c r="C118" s="55"/>
      <c r="D118" s="55"/>
      <c r="E118" s="55"/>
      <c r="F118" s="55"/>
      <c r="G118" s="55"/>
      <c r="H118" s="55"/>
      <c r="I118" s="55"/>
      <c r="J118" s="55"/>
      <c r="K118" s="55"/>
      <c r="L118" s="55"/>
      <c r="M118" s="120"/>
      <c r="N118" s="34"/>
      <c r="O118" s="2"/>
      <c r="P118" s="2"/>
      <c r="Q118" s="105"/>
      <c r="R118" s="34"/>
      <c r="S118" s="105"/>
      <c r="T118" s="34"/>
      <c r="U118" s="105"/>
      <c r="V118" s="34"/>
      <c r="W118" s="105"/>
      <c r="X118" s="34"/>
      <c r="Y118" s="105"/>
      <c r="Z118" s="34"/>
      <c r="AA118" s="105"/>
      <c r="AB118" s="34"/>
      <c r="AC118" s="105"/>
      <c r="AD118" s="34"/>
      <c r="AE118" s="105"/>
      <c r="AF118" s="34"/>
      <c r="AG118" s="105"/>
      <c r="AH118" s="153"/>
      <c r="AI118" s="155"/>
      <c r="AJ118" s="155"/>
      <c r="AK118" s="155"/>
      <c r="AL118" s="155"/>
      <c r="AM118" s="155"/>
      <c r="AN118" s="155"/>
      <c r="AO118" s="155"/>
      <c r="AP118" s="224"/>
      <c r="AQ118" s="22"/>
      <c r="AR118" s="57"/>
      <c r="AS118" s="57"/>
      <c r="AT118" s="57"/>
      <c r="AU118" s="57"/>
      <c r="AV118" s="57"/>
      <c r="AW118" s="57"/>
      <c r="AX118" s="57"/>
      <c r="AY118" s="57"/>
      <c r="AZ118" s="57"/>
      <c r="BA118" s="57"/>
      <c r="BB118" s="57"/>
      <c r="BC118" s="338"/>
      <c r="BD118" s="1"/>
    </row>
    <row r="119" spans="2:56">
      <c r="B119" s="29"/>
      <c r="C119" s="55"/>
      <c r="D119" s="55"/>
      <c r="E119" s="55"/>
      <c r="F119" s="55"/>
      <c r="G119" s="55"/>
      <c r="H119" s="55"/>
      <c r="I119" s="55"/>
      <c r="J119" s="55"/>
      <c r="K119" s="55"/>
      <c r="L119" s="55"/>
      <c r="M119" s="120"/>
      <c r="N119" s="34"/>
      <c r="O119" s="2"/>
      <c r="P119" s="2"/>
      <c r="Q119" s="105"/>
      <c r="R119" s="34"/>
      <c r="S119" s="105"/>
      <c r="T119" s="34"/>
      <c r="U119" s="105"/>
      <c r="V119" s="34"/>
      <c r="W119" s="105"/>
      <c r="X119" s="34"/>
      <c r="Y119" s="105"/>
      <c r="Z119" s="34"/>
      <c r="AA119" s="105"/>
      <c r="AB119" s="34"/>
      <c r="AC119" s="105"/>
      <c r="AD119" s="34"/>
      <c r="AE119" s="105"/>
      <c r="AF119" s="34"/>
      <c r="AG119" s="105"/>
      <c r="AH119" s="168" t="str">
        <f>IFERROR(VLOOKUP($B117,D1_9!$E$5:$S$204,13,FALSE)&amp;"","")</f>
        <v/>
      </c>
      <c r="AI119" s="156"/>
      <c r="AJ119" s="156"/>
      <c r="AK119" s="156"/>
      <c r="AL119" s="156" t="s">
        <v>410</v>
      </c>
      <c r="AM119" s="207" t="str">
        <f>IFERROR(VLOOKUP($B117,D1_9!$E$5:$S$204,14,FALSE)&amp;"","")</f>
        <v/>
      </c>
      <c r="AN119" s="156"/>
      <c r="AO119" s="156"/>
      <c r="AP119" s="223"/>
      <c r="AQ119" s="22"/>
      <c r="AR119" s="57"/>
      <c r="AS119" s="57"/>
      <c r="AT119" s="57"/>
      <c r="AU119" s="57"/>
      <c r="AV119" s="57"/>
      <c r="AW119" s="57"/>
      <c r="AX119" s="57"/>
      <c r="AY119" s="57"/>
      <c r="AZ119" s="57"/>
      <c r="BA119" s="57"/>
      <c r="BB119" s="57"/>
      <c r="BC119" s="338"/>
      <c r="BD119" s="1"/>
    </row>
    <row r="120" spans="2:56">
      <c r="B120" s="18"/>
      <c r="C120" s="73"/>
      <c r="D120" s="73"/>
      <c r="E120" s="73"/>
      <c r="F120" s="73"/>
      <c r="G120" s="73"/>
      <c r="H120" s="73"/>
      <c r="I120" s="73"/>
      <c r="J120" s="73"/>
      <c r="K120" s="73"/>
      <c r="L120" s="73"/>
      <c r="M120" s="121"/>
      <c r="N120" s="25"/>
      <c r="O120" s="77"/>
      <c r="P120" s="77"/>
      <c r="Q120" s="106"/>
      <c r="R120" s="25"/>
      <c r="S120" s="106"/>
      <c r="T120" s="25"/>
      <c r="U120" s="106"/>
      <c r="V120" s="25"/>
      <c r="W120" s="106"/>
      <c r="X120" s="25"/>
      <c r="Y120" s="106"/>
      <c r="Z120" s="25"/>
      <c r="AA120" s="106"/>
      <c r="AB120" s="25"/>
      <c r="AC120" s="106"/>
      <c r="AD120" s="25"/>
      <c r="AE120" s="106"/>
      <c r="AF120" s="25"/>
      <c r="AG120" s="106"/>
      <c r="AH120" s="25"/>
      <c r="AI120" s="77"/>
      <c r="AJ120" s="77"/>
      <c r="AK120" s="77"/>
      <c r="AL120" s="77"/>
      <c r="AM120" s="77"/>
      <c r="AN120" s="77"/>
      <c r="AO120" s="77"/>
      <c r="AP120" s="106"/>
      <c r="AQ120" s="23"/>
      <c r="AR120" s="75"/>
      <c r="AS120" s="75"/>
      <c r="AT120" s="75"/>
      <c r="AU120" s="75"/>
      <c r="AV120" s="75"/>
      <c r="AW120" s="75"/>
      <c r="AX120" s="75"/>
      <c r="AY120" s="75"/>
      <c r="AZ120" s="75"/>
      <c r="BA120" s="75"/>
      <c r="BB120" s="75"/>
      <c r="BC120" s="339"/>
      <c r="BD120" s="1"/>
    </row>
    <row r="121" spans="2:56">
      <c r="B121" s="47" t="str">
        <f>D1_9!$E42&amp;""</f>
        <v/>
      </c>
      <c r="C121" s="72"/>
      <c r="D121" s="72"/>
      <c r="E121" s="72"/>
      <c r="F121" s="72"/>
      <c r="G121" s="72"/>
      <c r="H121" s="72"/>
      <c r="I121" s="72"/>
      <c r="J121" s="72"/>
      <c r="K121" s="72"/>
      <c r="L121" s="72"/>
      <c r="M121" s="119"/>
      <c r="N121" s="69" t="str">
        <f>IFERROR(VLOOKUP($B121,D1_9!$E$5:$S$204,2,FALSE)&amp;"","")</f>
        <v/>
      </c>
      <c r="O121" s="76"/>
      <c r="P121" s="76"/>
      <c r="Q121" s="104"/>
      <c r="R121" s="69" t="str">
        <f>IFERROR(VLOOKUP($B121,D1_9!$E$5:$S$204,3,FALSE)&amp;"","")</f>
        <v/>
      </c>
      <c r="S121" s="104"/>
      <c r="T121" s="69" t="str">
        <f>IFERROR(VLOOKUP($B121,D1_9!$E$5:$S$204,4,FALSE)&amp;"","")</f>
        <v/>
      </c>
      <c r="U121" s="104"/>
      <c r="V121" s="69" t="str">
        <f>IFERROR(VLOOKUP($B121,D1_9!$E$5:$S$204,5,FALSE)&amp;"","")</f>
        <v/>
      </c>
      <c r="W121" s="104"/>
      <c r="X121" s="69" t="str">
        <f>IFERROR(VLOOKUP($B121,D1_9!$E$5:$S$204,6,FALSE)&amp;"","")</f>
        <v/>
      </c>
      <c r="Y121" s="104"/>
      <c r="Z121" s="69" t="str">
        <f>IFERROR(VLOOKUP($B121,D1_9!$E$5:$S$204,7,FALSE)&amp;"","")</f>
        <v/>
      </c>
      <c r="AA121" s="104"/>
      <c r="AB121" s="69" t="str">
        <f>IFERROR(VLOOKUP($B121,D1_9!$E$5:$S$204,8,FALSE)&amp;"","")</f>
        <v/>
      </c>
      <c r="AC121" s="104"/>
      <c r="AD121" s="69" t="str">
        <f>IFERROR(VLOOKUP($B121,D1_9!$E$5:$S$204,9,FALSE)&amp;"","")</f>
        <v/>
      </c>
      <c r="AE121" s="104"/>
      <c r="AF121" s="69" t="str">
        <f>IFERROR(VLOOKUP($B121,D1_9!$E$5:$S$204,10,FALSE)&amp;"","")</f>
        <v/>
      </c>
      <c r="AG121" s="104"/>
      <c r="AH121" s="69" t="str">
        <f>IFERROR(VLOOKUP($B121,D1_9!$E$5:$S$204,11,FALSE)&amp;"","")</f>
        <v/>
      </c>
      <c r="AI121" s="76"/>
      <c r="AJ121" s="76"/>
      <c r="AK121" s="76"/>
      <c r="AL121" s="76" t="s">
        <v>410</v>
      </c>
      <c r="AM121" s="221" t="str">
        <f>IFERROR(VLOOKUP($B121,D1_9!$E$5:$S$204,12,FALSE)&amp;"","")</f>
        <v/>
      </c>
      <c r="AN121" s="76"/>
      <c r="AO121" s="76"/>
      <c r="AP121" s="104"/>
      <c r="AQ121" s="36" t="str">
        <f>IFERROR(VLOOKUP($B121,D1_9!$E$5:$S$204,15,FALSE)&amp;"","")</f>
        <v/>
      </c>
      <c r="AR121" s="74"/>
      <c r="AS121" s="74"/>
      <c r="AT121" s="74"/>
      <c r="AU121" s="74"/>
      <c r="AV121" s="74"/>
      <c r="AW121" s="74"/>
      <c r="AX121" s="74"/>
      <c r="AY121" s="74"/>
      <c r="AZ121" s="74"/>
      <c r="BA121" s="74"/>
      <c r="BB121" s="74"/>
      <c r="BC121" s="337"/>
      <c r="BD121" s="1"/>
    </row>
    <row r="122" spans="2:56">
      <c r="B122" s="29"/>
      <c r="C122" s="55"/>
      <c r="D122" s="55"/>
      <c r="E122" s="55"/>
      <c r="F122" s="55"/>
      <c r="G122" s="55"/>
      <c r="H122" s="55"/>
      <c r="I122" s="55"/>
      <c r="J122" s="55"/>
      <c r="K122" s="55"/>
      <c r="L122" s="55"/>
      <c r="M122" s="120"/>
      <c r="N122" s="34"/>
      <c r="O122" s="2"/>
      <c r="P122" s="2"/>
      <c r="Q122" s="105"/>
      <c r="R122" s="34"/>
      <c r="S122" s="105"/>
      <c r="T122" s="34"/>
      <c r="U122" s="105"/>
      <c r="V122" s="34"/>
      <c r="W122" s="105"/>
      <c r="X122" s="34"/>
      <c r="Y122" s="105"/>
      <c r="Z122" s="34"/>
      <c r="AA122" s="105"/>
      <c r="AB122" s="34"/>
      <c r="AC122" s="105"/>
      <c r="AD122" s="34"/>
      <c r="AE122" s="105"/>
      <c r="AF122" s="34"/>
      <c r="AG122" s="105"/>
      <c r="AH122" s="153"/>
      <c r="AI122" s="155"/>
      <c r="AJ122" s="155"/>
      <c r="AK122" s="155"/>
      <c r="AL122" s="155"/>
      <c r="AM122" s="155"/>
      <c r="AN122" s="155"/>
      <c r="AO122" s="155"/>
      <c r="AP122" s="224"/>
      <c r="AQ122" s="22"/>
      <c r="AR122" s="57"/>
      <c r="AS122" s="57"/>
      <c r="AT122" s="57"/>
      <c r="AU122" s="57"/>
      <c r="AV122" s="57"/>
      <c r="AW122" s="57"/>
      <c r="AX122" s="57"/>
      <c r="AY122" s="57"/>
      <c r="AZ122" s="57"/>
      <c r="BA122" s="57"/>
      <c r="BB122" s="57"/>
      <c r="BC122" s="338"/>
      <c r="BD122" s="1"/>
    </row>
    <row r="123" spans="2:56">
      <c r="B123" s="29"/>
      <c r="C123" s="55"/>
      <c r="D123" s="55"/>
      <c r="E123" s="55"/>
      <c r="F123" s="55"/>
      <c r="G123" s="55"/>
      <c r="H123" s="55"/>
      <c r="I123" s="55"/>
      <c r="J123" s="55"/>
      <c r="K123" s="55"/>
      <c r="L123" s="55"/>
      <c r="M123" s="120"/>
      <c r="N123" s="34"/>
      <c r="O123" s="2"/>
      <c r="P123" s="2"/>
      <c r="Q123" s="105"/>
      <c r="R123" s="34"/>
      <c r="S123" s="105"/>
      <c r="T123" s="34"/>
      <c r="U123" s="105"/>
      <c r="V123" s="34"/>
      <c r="W123" s="105"/>
      <c r="X123" s="34"/>
      <c r="Y123" s="105"/>
      <c r="Z123" s="34"/>
      <c r="AA123" s="105"/>
      <c r="AB123" s="34"/>
      <c r="AC123" s="105"/>
      <c r="AD123" s="34"/>
      <c r="AE123" s="105"/>
      <c r="AF123" s="34"/>
      <c r="AG123" s="105"/>
      <c r="AH123" s="168" t="str">
        <f>IFERROR(VLOOKUP($B121,D1_9!$E$5:$S$204,13,FALSE)&amp;"","")</f>
        <v/>
      </c>
      <c r="AI123" s="156"/>
      <c r="AJ123" s="156"/>
      <c r="AK123" s="156"/>
      <c r="AL123" s="156" t="s">
        <v>410</v>
      </c>
      <c r="AM123" s="207" t="str">
        <f>IFERROR(VLOOKUP($B121,D1_9!$E$5:$S$204,14,FALSE)&amp;"","")</f>
        <v/>
      </c>
      <c r="AN123" s="156"/>
      <c r="AO123" s="156"/>
      <c r="AP123" s="223"/>
      <c r="AQ123" s="22"/>
      <c r="AR123" s="57"/>
      <c r="AS123" s="57"/>
      <c r="AT123" s="57"/>
      <c r="AU123" s="57"/>
      <c r="AV123" s="57"/>
      <c r="AW123" s="57"/>
      <c r="AX123" s="57"/>
      <c r="AY123" s="57"/>
      <c r="AZ123" s="57"/>
      <c r="BA123" s="57"/>
      <c r="BB123" s="57"/>
      <c r="BC123" s="338"/>
      <c r="BD123" s="1"/>
    </row>
    <row r="124" spans="2:56">
      <c r="B124" s="18"/>
      <c r="C124" s="73"/>
      <c r="D124" s="73"/>
      <c r="E124" s="73"/>
      <c r="F124" s="73"/>
      <c r="G124" s="73"/>
      <c r="H124" s="73"/>
      <c r="I124" s="73"/>
      <c r="J124" s="73"/>
      <c r="K124" s="73"/>
      <c r="L124" s="73"/>
      <c r="M124" s="121"/>
      <c r="N124" s="25"/>
      <c r="O124" s="77"/>
      <c r="P124" s="77"/>
      <c r="Q124" s="106"/>
      <c r="R124" s="25"/>
      <c r="S124" s="106"/>
      <c r="T124" s="25"/>
      <c r="U124" s="106"/>
      <c r="V124" s="25"/>
      <c r="W124" s="106"/>
      <c r="X124" s="25"/>
      <c r="Y124" s="106"/>
      <c r="Z124" s="25"/>
      <c r="AA124" s="106"/>
      <c r="AB124" s="25"/>
      <c r="AC124" s="106"/>
      <c r="AD124" s="25"/>
      <c r="AE124" s="106"/>
      <c r="AF124" s="25"/>
      <c r="AG124" s="106"/>
      <c r="AH124" s="25"/>
      <c r="AI124" s="77"/>
      <c r="AJ124" s="77"/>
      <c r="AK124" s="77"/>
      <c r="AL124" s="77"/>
      <c r="AM124" s="77"/>
      <c r="AN124" s="77"/>
      <c r="AO124" s="77"/>
      <c r="AP124" s="106"/>
      <c r="AQ124" s="23"/>
      <c r="AR124" s="75"/>
      <c r="AS124" s="75"/>
      <c r="AT124" s="75"/>
      <c r="AU124" s="75"/>
      <c r="AV124" s="75"/>
      <c r="AW124" s="75"/>
      <c r="AX124" s="75"/>
      <c r="AY124" s="75"/>
      <c r="AZ124" s="75"/>
      <c r="BA124" s="75"/>
      <c r="BB124" s="75"/>
      <c r="BC124" s="339"/>
      <c r="BD124" s="1"/>
    </row>
    <row r="125" spans="2:56">
      <c r="B125" s="47" t="str">
        <f>D1_9!$E43&amp;""</f>
        <v/>
      </c>
      <c r="C125" s="72"/>
      <c r="D125" s="72"/>
      <c r="E125" s="72"/>
      <c r="F125" s="72"/>
      <c r="G125" s="72"/>
      <c r="H125" s="72"/>
      <c r="I125" s="72"/>
      <c r="J125" s="72"/>
      <c r="K125" s="72"/>
      <c r="L125" s="72"/>
      <c r="M125" s="119"/>
      <c r="N125" s="69" t="str">
        <f>IFERROR(VLOOKUP($B125,D1_9!$E$5:$S$204,2,FALSE)&amp;"","")</f>
        <v/>
      </c>
      <c r="O125" s="76"/>
      <c r="P125" s="76"/>
      <c r="Q125" s="104"/>
      <c r="R125" s="69" t="str">
        <f>IFERROR(VLOOKUP($B125,D1_9!$E$5:$S$204,3,FALSE)&amp;"","")</f>
        <v/>
      </c>
      <c r="S125" s="104"/>
      <c r="T125" s="69" t="str">
        <f>IFERROR(VLOOKUP($B125,D1_9!$E$5:$S$204,4,FALSE)&amp;"","")</f>
        <v/>
      </c>
      <c r="U125" s="104"/>
      <c r="V125" s="69" t="str">
        <f>IFERROR(VLOOKUP($B125,D1_9!$E$5:$S$204,5,FALSE)&amp;"","")</f>
        <v/>
      </c>
      <c r="W125" s="104"/>
      <c r="X125" s="69" t="str">
        <f>IFERROR(VLOOKUP($B125,D1_9!$E$5:$S$204,6,FALSE)&amp;"","")</f>
        <v/>
      </c>
      <c r="Y125" s="104"/>
      <c r="Z125" s="69" t="str">
        <f>IFERROR(VLOOKUP($B125,D1_9!$E$5:$S$204,7,FALSE)&amp;"","")</f>
        <v/>
      </c>
      <c r="AA125" s="104"/>
      <c r="AB125" s="69" t="str">
        <f>IFERROR(VLOOKUP($B125,D1_9!$E$5:$S$204,8,FALSE)&amp;"","")</f>
        <v/>
      </c>
      <c r="AC125" s="104"/>
      <c r="AD125" s="69" t="str">
        <f>IFERROR(VLOOKUP($B125,D1_9!$E$5:$S$204,9,FALSE)&amp;"","")</f>
        <v/>
      </c>
      <c r="AE125" s="104"/>
      <c r="AF125" s="69" t="str">
        <f>IFERROR(VLOOKUP($B125,D1_9!$E$5:$S$204,10,FALSE)&amp;"","")</f>
        <v/>
      </c>
      <c r="AG125" s="104"/>
      <c r="AH125" s="69" t="str">
        <f>IFERROR(VLOOKUP($B125,D1_9!$E$5:$S$204,11,FALSE)&amp;"","")</f>
        <v/>
      </c>
      <c r="AI125" s="76"/>
      <c r="AJ125" s="76"/>
      <c r="AK125" s="76"/>
      <c r="AL125" s="76" t="s">
        <v>410</v>
      </c>
      <c r="AM125" s="221" t="str">
        <f>IFERROR(VLOOKUP($B125,D1_9!$E$5:$S$204,12,FALSE)&amp;"","")</f>
        <v/>
      </c>
      <c r="AN125" s="76"/>
      <c r="AO125" s="76"/>
      <c r="AP125" s="104"/>
      <c r="AQ125" s="36" t="str">
        <f>IFERROR(VLOOKUP($B125,D1_9!$E$5:$S$204,15,FALSE)&amp;"","")</f>
        <v/>
      </c>
      <c r="AR125" s="74"/>
      <c r="AS125" s="74"/>
      <c r="AT125" s="74"/>
      <c r="AU125" s="74"/>
      <c r="AV125" s="74"/>
      <c r="AW125" s="74"/>
      <c r="AX125" s="74"/>
      <c r="AY125" s="74"/>
      <c r="AZ125" s="74"/>
      <c r="BA125" s="74"/>
      <c r="BB125" s="74"/>
      <c r="BC125" s="337"/>
      <c r="BD125" s="1"/>
    </row>
    <row r="126" spans="2:56">
      <c r="B126" s="29"/>
      <c r="C126" s="55"/>
      <c r="D126" s="55"/>
      <c r="E126" s="55"/>
      <c r="F126" s="55"/>
      <c r="G126" s="55"/>
      <c r="H126" s="55"/>
      <c r="I126" s="55"/>
      <c r="J126" s="55"/>
      <c r="K126" s="55"/>
      <c r="L126" s="55"/>
      <c r="M126" s="120"/>
      <c r="N126" s="34"/>
      <c r="O126" s="2"/>
      <c r="P126" s="2"/>
      <c r="Q126" s="105"/>
      <c r="R126" s="34"/>
      <c r="S126" s="105"/>
      <c r="T126" s="34"/>
      <c r="U126" s="105"/>
      <c r="V126" s="34"/>
      <c r="W126" s="105"/>
      <c r="X126" s="34"/>
      <c r="Y126" s="105"/>
      <c r="Z126" s="34"/>
      <c r="AA126" s="105"/>
      <c r="AB126" s="34"/>
      <c r="AC126" s="105"/>
      <c r="AD126" s="34"/>
      <c r="AE126" s="105"/>
      <c r="AF126" s="34"/>
      <c r="AG126" s="105"/>
      <c r="AH126" s="153"/>
      <c r="AI126" s="155"/>
      <c r="AJ126" s="155"/>
      <c r="AK126" s="155"/>
      <c r="AL126" s="155"/>
      <c r="AM126" s="155"/>
      <c r="AN126" s="155"/>
      <c r="AO126" s="155"/>
      <c r="AP126" s="224"/>
      <c r="AQ126" s="22"/>
      <c r="AR126" s="57"/>
      <c r="AS126" s="57"/>
      <c r="AT126" s="57"/>
      <c r="AU126" s="57"/>
      <c r="AV126" s="57"/>
      <c r="AW126" s="57"/>
      <c r="AX126" s="57"/>
      <c r="AY126" s="57"/>
      <c r="AZ126" s="57"/>
      <c r="BA126" s="57"/>
      <c r="BB126" s="57"/>
      <c r="BC126" s="338"/>
      <c r="BD126" s="1"/>
    </row>
    <row r="127" spans="2:56">
      <c r="B127" s="29"/>
      <c r="C127" s="55"/>
      <c r="D127" s="55"/>
      <c r="E127" s="55"/>
      <c r="F127" s="55"/>
      <c r="G127" s="55"/>
      <c r="H127" s="55"/>
      <c r="I127" s="55"/>
      <c r="J127" s="55"/>
      <c r="K127" s="55"/>
      <c r="L127" s="55"/>
      <c r="M127" s="120"/>
      <c r="N127" s="34"/>
      <c r="O127" s="2"/>
      <c r="P127" s="2"/>
      <c r="Q127" s="105"/>
      <c r="R127" s="34"/>
      <c r="S127" s="105"/>
      <c r="T127" s="34"/>
      <c r="U127" s="105"/>
      <c r="V127" s="34"/>
      <c r="W127" s="105"/>
      <c r="X127" s="34"/>
      <c r="Y127" s="105"/>
      <c r="Z127" s="34"/>
      <c r="AA127" s="105"/>
      <c r="AB127" s="34"/>
      <c r="AC127" s="105"/>
      <c r="AD127" s="34"/>
      <c r="AE127" s="105"/>
      <c r="AF127" s="34"/>
      <c r="AG127" s="105"/>
      <c r="AH127" s="168" t="str">
        <f>IFERROR(VLOOKUP($B125,D1_9!$E$5:$S$204,13,FALSE)&amp;"","")</f>
        <v/>
      </c>
      <c r="AI127" s="156"/>
      <c r="AJ127" s="156"/>
      <c r="AK127" s="156"/>
      <c r="AL127" s="156" t="s">
        <v>410</v>
      </c>
      <c r="AM127" s="207" t="str">
        <f>IFERROR(VLOOKUP($B125,D1_9!$E$5:$S$204,14,FALSE)&amp;"","")</f>
        <v/>
      </c>
      <c r="AN127" s="156"/>
      <c r="AO127" s="156"/>
      <c r="AP127" s="223"/>
      <c r="AQ127" s="22"/>
      <c r="AR127" s="57"/>
      <c r="AS127" s="57"/>
      <c r="AT127" s="57"/>
      <c r="AU127" s="57"/>
      <c r="AV127" s="57"/>
      <c r="AW127" s="57"/>
      <c r="AX127" s="57"/>
      <c r="AY127" s="57"/>
      <c r="AZ127" s="57"/>
      <c r="BA127" s="57"/>
      <c r="BB127" s="57"/>
      <c r="BC127" s="338"/>
      <c r="BD127" s="1"/>
    </row>
    <row r="128" spans="2:56">
      <c r="B128" s="18"/>
      <c r="C128" s="73"/>
      <c r="D128" s="73"/>
      <c r="E128" s="73"/>
      <c r="F128" s="73"/>
      <c r="G128" s="73"/>
      <c r="H128" s="73"/>
      <c r="I128" s="73"/>
      <c r="J128" s="73"/>
      <c r="K128" s="73"/>
      <c r="L128" s="73"/>
      <c r="M128" s="121"/>
      <c r="N128" s="25"/>
      <c r="O128" s="77"/>
      <c r="P128" s="77"/>
      <c r="Q128" s="106"/>
      <c r="R128" s="25"/>
      <c r="S128" s="106"/>
      <c r="T128" s="25"/>
      <c r="U128" s="106"/>
      <c r="V128" s="25"/>
      <c r="W128" s="106"/>
      <c r="X128" s="25"/>
      <c r="Y128" s="106"/>
      <c r="Z128" s="25"/>
      <c r="AA128" s="106"/>
      <c r="AB128" s="25"/>
      <c r="AC128" s="106"/>
      <c r="AD128" s="25"/>
      <c r="AE128" s="106"/>
      <c r="AF128" s="25"/>
      <c r="AG128" s="106"/>
      <c r="AH128" s="25"/>
      <c r="AI128" s="77"/>
      <c r="AJ128" s="77"/>
      <c r="AK128" s="77"/>
      <c r="AL128" s="77"/>
      <c r="AM128" s="77"/>
      <c r="AN128" s="77"/>
      <c r="AO128" s="77"/>
      <c r="AP128" s="106"/>
      <c r="AQ128" s="23"/>
      <c r="AR128" s="75"/>
      <c r="AS128" s="75"/>
      <c r="AT128" s="75"/>
      <c r="AU128" s="75"/>
      <c r="AV128" s="75"/>
      <c r="AW128" s="75"/>
      <c r="AX128" s="75"/>
      <c r="AY128" s="75"/>
      <c r="AZ128" s="75"/>
      <c r="BA128" s="75"/>
      <c r="BB128" s="75"/>
      <c r="BC128" s="339"/>
      <c r="BD128" s="1"/>
    </row>
    <row r="129" spans="2:56">
      <c r="B129" s="47" t="str">
        <f>D1_9!$E44&amp;""</f>
        <v/>
      </c>
      <c r="C129" s="72"/>
      <c r="D129" s="72"/>
      <c r="E129" s="72"/>
      <c r="F129" s="72"/>
      <c r="G129" s="72"/>
      <c r="H129" s="72"/>
      <c r="I129" s="72"/>
      <c r="J129" s="72"/>
      <c r="K129" s="72"/>
      <c r="L129" s="72"/>
      <c r="M129" s="119"/>
      <c r="N129" s="69" t="str">
        <f>IFERROR(VLOOKUP($B129,D1_9!$E$5:$S$204,2,FALSE)&amp;"","")</f>
        <v/>
      </c>
      <c r="O129" s="76"/>
      <c r="P129" s="76"/>
      <c r="Q129" s="104"/>
      <c r="R129" s="69" t="str">
        <f>IFERROR(VLOOKUP($B129,D1_9!$E$5:$S$204,3,FALSE)&amp;"","")</f>
        <v/>
      </c>
      <c r="S129" s="104"/>
      <c r="T129" s="69" t="str">
        <f>IFERROR(VLOOKUP($B129,D1_9!$E$5:$S$204,4,FALSE)&amp;"","")</f>
        <v/>
      </c>
      <c r="U129" s="104"/>
      <c r="V129" s="69" t="str">
        <f>IFERROR(VLOOKUP($B129,D1_9!$E$5:$S$204,5,FALSE)&amp;"","")</f>
        <v/>
      </c>
      <c r="W129" s="104"/>
      <c r="X129" s="69" t="str">
        <f>IFERROR(VLOOKUP($B129,D1_9!$E$5:$S$204,6,FALSE)&amp;"","")</f>
        <v/>
      </c>
      <c r="Y129" s="104"/>
      <c r="Z129" s="69" t="str">
        <f>IFERROR(VLOOKUP($B129,D1_9!$E$5:$S$204,7,FALSE)&amp;"","")</f>
        <v/>
      </c>
      <c r="AA129" s="104"/>
      <c r="AB129" s="69" t="str">
        <f>IFERROR(VLOOKUP($B129,D1_9!$E$5:$S$204,8,FALSE)&amp;"","")</f>
        <v/>
      </c>
      <c r="AC129" s="104"/>
      <c r="AD129" s="69" t="str">
        <f>IFERROR(VLOOKUP($B129,D1_9!$E$5:$S$204,9,FALSE)&amp;"","")</f>
        <v/>
      </c>
      <c r="AE129" s="104"/>
      <c r="AF129" s="69" t="str">
        <f>IFERROR(VLOOKUP($B129,D1_9!$E$5:$S$204,10,FALSE)&amp;"","")</f>
        <v/>
      </c>
      <c r="AG129" s="104"/>
      <c r="AH129" s="69" t="str">
        <f>IFERROR(VLOOKUP($B129,D1_9!$E$5:$S$204,11,FALSE)&amp;"","")</f>
        <v/>
      </c>
      <c r="AI129" s="76"/>
      <c r="AJ129" s="76"/>
      <c r="AK129" s="76"/>
      <c r="AL129" s="76" t="s">
        <v>410</v>
      </c>
      <c r="AM129" s="221" t="str">
        <f>IFERROR(VLOOKUP($B129,D1_9!$E$5:$S$204,12,FALSE)&amp;"","")</f>
        <v/>
      </c>
      <c r="AN129" s="76"/>
      <c r="AO129" s="76"/>
      <c r="AP129" s="104"/>
      <c r="AQ129" s="36" t="str">
        <f>IFERROR(VLOOKUP($B129,D1_9!$E$5:$S$204,15,FALSE)&amp;"","")</f>
        <v/>
      </c>
      <c r="AR129" s="74"/>
      <c r="AS129" s="74"/>
      <c r="AT129" s="74"/>
      <c r="AU129" s="74"/>
      <c r="AV129" s="74"/>
      <c r="AW129" s="74"/>
      <c r="AX129" s="74"/>
      <c r="AY129" s="74"/>
      <c r="AZ129" s="74"/>
      <c r="BA129" s="74"/>
      <c r="BB129" s="74"/>
      <c r="BC129" s="337"/>
      <c r="BD129" s="1"/>
    </row>
    <row r="130" spans="2:56">
      <c r="B130" s="29"/>
      <c r="C130" s="55"/>
      <c r="D130" s="55"/>
      <c r="E130" s="55"/>
      <c r="F130" s="55"/>
      <c r="G130" s="55"/>
      <c r="H130" s="55"/>
      <c r="I130" s="55"/>
      <c r="J130" s="55"/>
      <c r="K130" s="55"/>
      <c r="L130" s="55"/>
      <c r="M130" s="120"/>
      <c r="N130" s="34"/>
      <c r="O130" s="2"/>
      <c r="P130" s="2"/>
      <c r="Q130" s="105"/>
      <c r="R130" s="34"/>
      <c r="S130" s="105"/>
      <c r="T130" s="34"/>
      <c r="U130" s="105"/>
      <c r="V130" s="34"/>
      <c r="W130" s="105"/>
      <c r="X130" s="34"/>
      <c r="Y130" s="105"/>
      <c r="Z130" s="34"/>
      <c r="AA130" s="105"/>
      <c r="AB130" s="34"/>
      <c r="AC130" s="105"/>
      <c r="AD130" s="34"/>
      <c r="AE130" s="105"/>
      <c r="AF130" s="34"/>
      <c r="AG130" s="105"/>
      <c r="AH130" s="153"/>
      <c r="AI130" s="155"/>
      <c r="AJ130" s="155"/>
      <c r="AK130" s="155"/>
      <c r="AL130" s="155"/>
      <c r="AM130" s="155"/>
      <c r="AN130" s="155"/>
      <c r="AO130" s="155"/>
      <c r="AP130" s="224"/>
      <c r="AQ130" s="22"/>
      <c r="AR130" s="57"/>
      <c r="AS130" s="57"/>
      <c r="AT130" s="57"/>
      <c r="AU130" s="57"/>
      <c r="AV130" s="57"/>
      <c r="AW130" s="57"/>
      <c r="AX130" s="57"/>
      <c r="AY130" s="57"/>
      <c r="AZ130" s="57"/>
      <c r="BA130" s="57"/>
      <c r="BB130" s="57"/>
      <c r="BC130" s="338"/>
      <c r="BD130" s="1"/>
    </row>
    <row r="131" spans="2:56">
      <c r="B131" s="29"/>
      <c r="C131" s="55"/>
      <c r="D131" s="55"/>
      <c r="E131" s="55"/>
      <c r="F131" s="55"/>
      <c r="G131" s="55"/>
      <c r="H131" s="55"/>
      <c r="I131" s="55"/>
      <c r="J131" s="55"/>
      <c r="K131" s="55"/>
      <c r="L131" s="55"/>
      <c r="M131" s="120"/>
      <c r="N131" s="34"/>
      <c r="O131" s="2"/>
      <c r="P131" s="2"/>
      <c r="Q131" s="105"/>
      <c r="R131" s="34"/>
      <c r="S131" s="105"/>
      <c r="T131" s="34"/>
      <c r="U131" s="105"/>
      <c r="V131" s="34"/>
      <c r="W131" s="105"/>
      <c r="X131" s="34"/>
      <c r="Y131" s="105"/>
      <c r="Z131" s="34"/>
      <c r="AA131" s="105"/>
      <c r="AB131" s="34"/>
      <c r="AC131" s="105"/>
      <c r="AD131" s="34"/>
      <c r="AE131" s="105"/>
      <c r="AF131" s="34"/>
      <c r="AG131" s="105"/>
      <c r="AH131" s="168" t="str">
        <f>IFERROR(VLOOKUP($B129,D1_9!$E$5:$S$204,13,FALSE)&amp;"","")</f>
        <v/>
      </c>
      <c r="AI131" s="156"/>
      <c r="AJ131" s="156"/>
      <c r="AK131" s="156"/>
      <c r="AL131" s="156" t="s">
        <v>410</v>
      </c>
      <c r="AM131" s="207" t="str">
        <f>IFERROR(VLOOKUP($B129,D1_9!$E$5:$S$204,14,FALSE)&amp;"","")</f>
        <v/>
      </c>
      <c r="AN131" s="156"/>
      <c r="AO131" s="156"/>
      <c r="AP131" s="223"/>
      <c r="AQ131" s="22"/>
      <c r="AR131" s="57"/>
      <c r="AS131" s="57"/>
      <c r="AT131" s="57"/>
      <c r="AU131" s="57"/>
      <c r="AV131" s="57"/>
      <c r="AW131" s="57"/>
      <c r="AX131" s="57"/>
      <c r="AY131" s="57"/>
      <c r="AZ131" s="57"/>
      <c r="BA131" s="57"/>
      <c r="BB131" s="57"/>
      <c r="BC131" s="338"/>
      <c r="BD131" s="1"/>
    </row>
    <row r="132" spans="2:56">
      <c r="B132" s="18"/>
      <c r="C132" s="73"/>
      <c r="D132" s="73"/>
      <c r="E132" s="73"/>
      <c r="F132" s="73"/>
      <c r="G132" s="73"/>
      <c r="H132" s="73"/>
      <c r="I132" s="73"/>
      <c r="J132" s="73"/>
      <c r="K132" s="73"/>
      <c r="L132" s="73"/>
      <c r="M132" s="121"/>
      <c r="N132" s="25"/>
      <c r="O132" s="77"/>
      <c r="P132" s="77"/>
      <c r="Q132" s="106"/>
      <c r="R132" s="25"/>
      <c r="S132" s="106"/>
      <c r="T132" s="25"/>
      <c r="U132" s="106"/>
      <c r="V132" s="25"/>
      <c r="W132" s="106"/>
      <c r="X132" s="25"/>
      <c r="Y132" s="106"/>
      <c r="Z132" s="25"/>
      <c r="AA132" s="106"/>
      <c r="AB132" s="25"/>
      <c r="AC132" s="106"/>
      <c r="AD132" s="25"/>
      <c r="AE132" s="106"/>
      <c r="AF132" s="25"/>
      <c r="AG132" s="106"/>
      <c r="AH132" s="25"/>
      <c r="AI132" s="77"/>
      <c r="AJ132" s="77"/>
      <c r="AK132" s="77"/>
      <c r="AL132" s="77"/>
      <c r="AM132" s="77"/>
      <c r="AN132" s="77"/>
      <c r="AO132" s="77"/>
      <c r="AP132" s="106"/>
      <c r="AQ132" s="23"/>
      <c r="AR132" s="75"/>
      <c r="AS132" s="75"/>
      <c r="AT132" s="75"/>
      <c r="AU132" s="75"/>
      <c r="AV132" s="75"/>
      <c r="AW132" s="75"/>
      <c r="AX132" s="75"/>
      <c r="AY132" s="75"/>
      <c r="AZ132" s="75"/>
      <c r="BA132" s="75"/>
      <c r="BB132" s="75"/>
      <c r="BC132" s="339"/>
      <c r="BD132" s="1"/>
    </row>
    <row r="133" spans="2:56">
      <c r="B133" s="47" t="str">
        <f>D1_9!$E45&amp;""</f>
        <v/>
      </c>
      <c r="C133" s="72"/>
      <c r="D133" s="72"/>
      <c r="E133" s="72"/>
      <c r="F133" s="72"/>
      <c r="G133" s="72"/>
      <c r="H133" s="72"/>
      <c r="I133" s="72"/>
      <c r="J133" s="72"/>
      <c r="K133" s="72"/>
      <c r="L133" s="72"/>
      <c r="M133" s="119"/>
      <c r="N133" s="69" t="str">
        <f>IFERROR(VLOOKUP($B133,D1_9!$E$5:$S$204,2,FALSE)&amp;"","")</f>
        <v/>
      </c>
      <c r="O133" s="76"/>
      <c r="P133" s="76"/>
      <c r="Q133" s="104"/>
      <c r="R133" s="69" t="str">
        <f>IFERROR(VLOOKUP($B133,D1_9!$E$5:$S$204,3,FALSE)&amp;"","")</f>
        <v/>
      </c>
      <c r="S133" s="104"/>
      <c r="T133" s="69" t="str">
        <f>IFERROR(VLOOKUP($B133,D1_9!$E$5:$S$204,4,FALSE)&amp;"","")</f>
        <v/>
      </c>
      <c r="U133" s="104"/>
      <c r="V133" s="69" t="str">
        <f>IFERROR(VLOOKUP($B133,D1_9!$E$5:$S$204,5,FALSE)&amp;"","")</f>
        <v/>
      </c>
      <c r="W133" s="104"/>
      <c r="X133" s="69" t="str">
        <f>IFERROR(VLOOKUP($B133,D1_9!$E$5:$S$204,6,FALSE)&amp;"","")</f>
        <v/>
      </c>
      <c r="Y133" s="104"/>
      <c r="Z133" s="69" t="str">
        <f>IFERROR(VLOOKUP($B133,D1_9!$E$5:$S$204,7,FALSE)&amp;"","")</f>
        <v/>
      </c>
      <c r="AA133" s="104"/>
      <c r="AB133" s="69" t="str">
        <f>IFERROR(VLOOKUP($B133,D1_9!$E$5:$S$204,8,FALSE)&amp;"","")</f>
        <v/>
      </c>
      <c r="AC133" s="104"/>
      <c r="AD133" s="69" t="str">
        <f>IFERROR(VLOOKUP($B133,D1_9!$E$5:$S$204,9,FALSE)&amp;"","")</f>
        <v/>
      </c>
      <c r="AE133" s="104"/>
      <c r="AF133" s="69" t="str">
        <f>IFERROR(VLOOKUP($B133,D1_9!$E$5:$S$204,10,FALSE)&amp;"","")</f>
        <v/>
      </c>
      <c r="AG133" s="104"/>
      <c r="AH133" s="69" t="str">
        <f>IFERROR(VLOOKUP($B133,D1_9!$E$5:$S$204,11,FALSE)&amp;"","")</f>
        <v/>
      </c>
      <c r="AI133" s="76"/>
      <c r="AJ133" s="76"/>
      <c r="AK133" s="76"/>
      <c r="AL133" s="76" t="s">
        <v>410</v>
      </c>
      <c r="AM133" s="221" t="str">
        <f>IFERROR(VLOOKUP($B133,D1_9!$E$5:$S$204,12,FALSE)&amp;"","")</f>
        <v/>
      </c>
      <c r="AN133" s="76"/>
      <c r="AO133" s="76"/>
      <c r="AP133" s="104"/>
      <c r="AQ133" s="36" t="str">
        <f>IFERROR(VLOOKUP($B133,D1_9!$E$5:$S$204,15,FALSE)&amp;"","")</f>
        <v/>
      </c>
      <c r="AR133" s="74"/>
      <c r="AS133" s="74"/>
      <c r="AT133" s="74"/>
      <c r="AU133" s="74"/>
      <c r="AV133" s="74"/>
      <c r="AW133" s="74"/>
      <c r="AX133" s="74"/>
      <c r="AY133" s="74"/>
      <c r="AZ133" s="74"/>
      <c r="BA133" s="74"/>
      <c r="BB133" s="74"/>
      <c r="BC133" s="337"/>
      <c r="BD133" s="1"/>
    </row>
    <row r="134" spans="2:56">
      <c r="B134" s="29"/>
      <c r="C134" s="55"/>
      <c r="D134" s="55"/>
      <c r="E134" s="55"/>
      <c r="F134" s="55"/>
      <c r="G134" s="55"/>
      <c r="H134" s="55"/>
      <c r="I134" s="55"/>
      <c r="J134" s="55"/>
      <c r="K134" s="55"/>
      <c r="L134" s="55"/>
      <c r="M134" s="120"/>
      <c r="N134" s="34"/>
      <c r="O134" s="2"/>
      <c r="P134" s="2"/>
      <c r="Q134" s="105"/>
      <c r="R134" s="34"/>
      <c r="S134" s="105"/>
      <c r="T134" s="34"/>
      <c r="U134" s="105"/>
      <c r="V134" s="34"/>
      <c r="W134" s="105"/>
      <c r="X134" s="34"/>
      <c r="Y134" s="105"/>
      <c r="Z134" s="34"/>
      <c r="AA134" s="105"/>
      <c r="AB134" s="34"/>
      <c r="AC134" s="105"/>
      <c r="AD134" s="34"/>
      <c r="AE134" s="105"/>
      <c r="AF134" s="34"/>
      <c r="AG134" s="105"/>
      <c r="AH134" s="153"/>
      <c r="AI134" s="155"/>
      <c r="AJ134" s="155"/>
      <c r="AK134" s="155"/>
      <c r="AL134" s="155"/>
      <c r="AM134" s="155"/>
      <c r="AN134" s="155"/>
      <c r="AO134" s="155"/>
      <c r="AP134" s="224"/>
      <c r="AQ134" s="22"/>
      <c r="AR134" s="57"/>
      <c r="AS134" s="57"/>
      <c r="AT134" s="57"/>
      <c r="AU134" s="57"/>
      <c r="AV134" s="57"/>
      <c r="AW134" s="57"/>
      <c r="AX134" s="57"/>
      <c r="AY134" s="57"/>
      <c r="AZ134" s="57"/>
      <c r="BA134" s="57"/>
      <c r="BB134" s="57"/>
      <c r="BC134" s="338"/>
      <c r="BD134" s="1"/>
    </row>
    <row r="135" spans="2:56">
      <c r="B135" s="29"/>
      <c r="C135" s="55"/>
      <c r="D135" s="55"/>
      <c r="E135" s="55"/>
      <c r="F135" s="55"/>
      <c r="G135" s="55"/>
      <c r="H135" s="55"/>
      <c r="I135" s="55"/>
      <c r="J135" s="55"/>
      <c r="K135" s="55"/>
      <c r="L135" s="55"/>
      <c r="M135" s="120"/>
      <c r="N135" s="34"/>
      <c r="O135" s="2"/>
      <c r="P135" s="2"/>
      <c r="Q135" s="105"/>
      <c r="R135" s="34"/>
      <c r="S135" s="105"/>
      <c r="T135" s="34"/>
      <c r="U135" s="105"/>
      <c r="V135" s="34"/>
      <c r="W135" s="105"/>
      <c r="X135" s="34"/>
      <c r="Y135" s="105"/>
      <c r="Z135" s="34"/>
      <c r="AA135" s="105"/>
      <c r="AB135" s="34"/>
      <c r="AC135" s="105"/>
      <c r="AD135" s="34"/>
      <c r="AE135" s="105"/>
      <c r="AF135" s="34"/>
      <c r="AG135" s="105"/>
      <c r="AH135" s="168" t="str">
        <f>IFERROR(VLOOKUP($B133,D1_9!$E$5:$S$204,13,FALSE)&amp;"","")</f>
        <v/>
      </c>
      <c r="AI135" s="156"/>
      <c r="AJ135" s="156"/>
      <c r="AK135" s="156"/>
      <c r="AL135" s="156" t="s">
        <v>410</v>
      </c>
      <c r="AM135" s="207" t="str">
        <f>IFERROR(VLOOKUP($B133,D1_9!$E$5:$S$204,14,FALSE)&amp;"","")</f>
        <v/>
      </c>
      <c r="AN135" s="156"/>
      <c r="AO135" s="156"/>
      <c r="AP135" s="223"/>
      <c r="AQ135" s="22"/>
      <c r="AR135" s="57"/>
      <c r="AS135" s="57"/>
      <c r="AT135" s="57"/>
      <c r="AU135" s="57"/>
      <c r="AV135" s="57"/>
      <c r="AW135" s="57"/>
      <c r="AX135" s="57"/>
      <c r="AY135" s="57"/>
      <c r="AZ135" s="57"/>
      <c r="BA135" s="57"/>
      <c r="BB135" s="57"/>
      <c r="BC135" s="338"/>
      <c r="BD135" s="1"/>
    </row>
    <row r="136" spans="2:56">
      <c r="B136" s="18"/>
      <c r="C136" s="73"/>
      <c r="D136" s="73"/>
      <c r="E136" s="73"/>
      <c r="F136" s="73"/>
      <c r="G136" s="73"/>
      <c r="H136" s="73"/>
      <c r="I136" s="73"/>
      <c r="J136" s="73"/>
      <c r="K136" s="73"/>
      <c r="L136" s="73"/>
      <c r="M136" s="121"/>
      <c r="N136" s="25"/>
      <c r="O136" s="77"/>
      <c r="P136" s="77"/>
      <c r="Q136" s="106"/>
      <c r="R136" s="25"/>
      <c r="S136" s="106"/>
      <c r="T136" s="25"/>
      <c r="U136" s="106"/>
      <c r="V136" s="25"/>
      <c r="W136" s="106"/>
      <c r="X136" s="25"/>
      <c r="Y136" s="106"/>
      <c r="Z136" s="25"/>
      <c r="AA136" s="106"/>
      <c r="AB136" s="25"/>
      <c r="AC136" s="106"/>
      <c r="AD136" s="25"/>
      <c r="AE136" s="106"/>
      <c r="AF136" s="25"/>
      <c r="AG136" s="106"/>
      <c r="AH136" s="25"/>
      <c r="AI136" s="77"/>
      <c r="AJ136" s="77"/>
      <c r="AK136" s="77"/>
      <c r="AL136" s="77"/>
      <c r="AM136" s="77"/>
      <c r="AN136" s="77"/>
      <c r="AO136" s="77"/>
      <c r="AP136" s="106"/>
      <c r="AQ136" s="23"/>
      <c r="AR136" s="75"/>
      <c r="AS136" s="75"/>
      <c r="AT136" s="75"/>
      <c r="AU136" s="75"/>
      <c r="AV136" s="75"/>
      <c r="AW136" s="75"/>
      <c r="AX136" s="75"/>
      <c r="AY136" s="75"/>
      <c r="AZ136" s="75"/>
      <c r="BA136" s="75"/>
      <c r="BB136" s="75"/>
      <c r="BC136" s="339"/>
      <c r="BD136" s="1"/>
    </row>
    <row r="137" spans="2:56">
      <c r="B137" s="47" t="str">
        <f>D1_9!$E46&amp;""</f>
        <v/>
      </c>
      <c r="C137" s="72"/>
      <c r="D137" s="72"/>
      <c r="E137" s="72"/>
      <c r="F137" s="72"/>
      <c r="G137" s="72"/>
      <c r="H137" s="72"/>
      <c r="I137" s="72"/>
      <c r="J137" s="72"/>
      <c r="K137" s="72"/>
      <c r="L137" s="72"/>
      <c r="M137" s="119"/>
      <c r="N137" s="69" t="str">
        <f>IFERROR(VLOOKUP($B137,D1_9!$E$5:$S$204,2,FALSE)&amp;"","")</f>
        <v/>
      </c>
      <c r="O137" s="76"/>
      <c r="P137" s="76"/>
      <c r="Q137" s="104"/>
      <c r="R137" s="69" t="str">
        <f>IFERROR(VLOOKUP($B137,D1_9!$E$5:$S$204,3,FALSE)&amp;"","")</f>
        <v/>
      </c>
      <c r="S137" s="104"/>
      <c r="T137" s="69" t="str">
        <f>IFERROR(VLOOKUP($B137,D1_9!$E$5:$S$204,4,FALSE)&amp;"","")</f>
        <v/>
      </c>
      <c r="U137" s="104"/>
      <c r="V137" s="69" t="str">
        <f>IFERROR(VLOOKUP($B137,D1_9!$E$5:$S$204,5,FALSE)&amp;"","")</f>
        <v/>
      </c>
      <c r="W137" s="104"/>
      <c r="X137" s="69" t="str">
        <f>IFERROR(VLOOKUP($B137,D1_9!$E$5:$S$204,6,FALSE)&amp;"","")</f>
        <v/>
      </c>
      <c r="Y137" s="104"/>
      <c r="Z137" s="69" t="str">
        <f>IFERROR(VLOOKUP($B137,D1_9!$E$5:$S$204,7,FALSE)&amp;"","")</f>
        <v/>
      </c>
      <c r="AA137" s="104"/>
      <c r="AB137" s="69" t="str">
        <f>IFERROR(VLOOKUP($B137,D1_9!$E$5:$S$204,8,FALSE)&amp;"","")</f>
        <v/>
      </c>
      <c r="AC137" s="104"/>
      <c r="AD137" s="69" t="str">
        <f>IFERROR(VLOOKUP($B137,D1_9!$E$5:$S$204,9,FALSE)&amp;"","")</f>
        <v/>
      </c>
      <c r="AE137" s="104"/>
      <c r="AF137" s="69" t="str">
        <f>IFERROR(VLOOKUP($B137,D1_9!$E$5:$S$204,10,FALSE)&amp;"","")</f>
        <v/>
      </c>
      <c r="AG137" s="104"/>
      <c r="AH137" s="69" t="str">
        <f>IFERROR(VLOOKUP($B137,D1_9!$E$5:$S$204,11,FALSE)&amp;"","")</f>
        <v/>
      </c>
      <c r="AI137" s="76"/>
      <c r="AJ137" s="76"/>
      <c r="AK137" s="76"/>
      <c r="AL137" s="76" t="s">
        <v>410</v>
      </c>
      <c r="AM137" s="221" t="str">
        <f>IFERROR(VLOOKUP($B137,D1_9!$E$5:$S$204,12,FALSE)&amp;"","")</f>
        <v/>
      </c>
      <c r="AN137" s="76"/>
      <c r="AO137" s="76"/>
      <c r="AP137" s="104"/>
      <c r="AQ137" s="36" t="str">
        <f>IFERROR(VLOOKUP($B137,D1_9!$E$5:$S$204,15,FALSE)&amp;"","")</f>
        <v/>
      </c>
      <c r="AR137" s="74"/>
      <c r="AS137" s="74"/>
      <c r="AT137" s="74"/>
      <c r="AU137" s="74"/>
      <c r="AV137" s="74"/>
      <c r="AW137" s="74"/>
      <c r="AX137" s="74"/>
      <c r="AY137" s="74"/>
      <c r="AZ137" s="74"/>
      <c r="BA137" s="74"/>
      <c r="BB137" s="74"/>
      <c r="BC137" s="337"/>
      <c r="BD137" s="1"/>
    </row>
    <row r="138" spans="2:56">
      <c r="B138" s="29"/>
      <c r="C138" s="55"/>
      <c r="D138" s="55"/>
      <c r="E138" s="55"/>
      <c r="F138" s="55"/>
      <c r="G138" s="55"/>
      <c r="H138" s="55"/>
      <c r="I138" s="55"/>
      <c r="J138" s="55"/>
      <c r="K138" s="55"/>
      <c r="L138" s="55"/>
      <c r="M138" s="120"/>
      <c r="N138" s="34"/>
      <c r="O138" s="2"/>
      <c r="P138" s="2"/>
      <c r="Q138" s="105"/>
      <c r="R138" s="34"/>
      <c r="S138" s="105"/>
      <c r="T138" s="34"/>
      <c r="U138" s="105"/>
      <c r="V138" s="34"/>
      <c r="W138" s="105"/>
      <c r="X138" s="34"/>
      <c r="Y138" s="105"/>
      <c r="Z138" s="34"/>
      <c r="AA138" s="105"/>
      <c r="AB138" s="34"/>
      <c r="AC138" s="105"/>
      <c r="AD138" s="34"/>
      <c r="AE138" s="105"/>
      <c r="AF138" s="34"/>
      <c r="AG138" s="105"/>
      <c r="AH138" s="153"/>
      <c r="AI138" s="155"/>
      <c r="AJ138" s="155"/>
      <c r="AK138" s="155"/>
      <c r="AL138" s="155"/>
      <c r="AM138" s="155"/>
      <c r="AN138" s="155"/>
      <c r="AO138" s="155"/>
      <c r="AP138" s="224"/>
      <c r="AQ138" s="22"/>
      <c r="AR138" s="57"/>
      <c r="AS138" s="57"/>
      <c r="AT138" s="57"/>
      <c r="AU138" s="57"/>
      <c r="AV138" s="57"/>
      <c r="AW138" s="57"/>
      <c r="AX138" s="57"/>
      <c r="AY138" s="57"/>
      <c r="AZ138" s="57"/>
      <c r="BA138" s="57"/>
      <c r="BB138" s="57"/>
      <c r="BC138" s="338"/>
      <c r="BD138" s="1"/>
    </row>
    <row r="139" spans="2:56">
      <c r="B139" s="29"/>
      <c r="C139" s="55"/>
      <c r="D139" s="55"/>
      <c r="E139" s="55"/>
      <c r="F139" s="55"/>
      <c r="G139" s="55"/>
      <c r="H139" s="55"/>
      <c r="I139" s="55"/>
      <c r="J139" s="55"/>
      <c r="K139" s="55"/>
      <c r="L139" s="55"/>
      <c r="M139" s="120"/>
      <c r="N139" s="34"/>
      <c r="O139" s="2"/>
      <c r="P139" s="2"/>
      <c r="Q139" s="105"/>
      <c r="R139" s="34"/>
      <c r="S139" s="105"/>
      <c r="T139" s="34"/>
      <c r="U139" s="105"/>
      <c r="V139" s="34"/>
      <c r="W139" s="105"/>
      <c r="X139" s="34"/>
      <c r="Y139" s="105"/>
      <c r="Z139" s="34"/>
      <c r="AA139" s="105"/>
      <c r="AB139" s="34"/>
      <c r="AC139" s="105"/>
      <c r="AD139" s="34"/>
      <c r="AE139" s="105"/>
      <c r="AF139" s="34"/>
      <c r="AG139" s="105"/>
      <c r="AH139" s="168" t="str">
        <f>IFERROR(VLOOKUP($B137,D1_9!$E$5:$S$204,13,FALSE)&amp;"","")</f>
        <v/>
      </c>
      <c r="AI139" s="156"/>
      <c r="AJ139" s="156"/>
      <c r="AK139" s="156"/>
      <c r="AL139" s="156" t="s">
        <v>410</v>
      </c>
      <c r="AM139" s="207" t="str">
        <f>IFERROR(VLOOKUP($B137,D1_9!$E$5:$S$204,14,FALSE)&amp;"","")</f>
        <v/>
      </c>
      <c r="AN139" s="156"/>
      <c r="AO139" s="156"/>
      <c r="AP139" s="223"/>
      <c r="AQ139" s="22"/>
      <c r="AR139" s="57"/>
      <c r="AS139" s="57"/>
      <c r="AT139" s="57"/>
      <c r="AU139" s="57"/>
      <c r="AV139" s="57"/>
      <c r="AW139" s="57"/>
      <c r="AX139" s="57"/>
      <c r="AY139" s="57"/>
      <c r="AZ139" s="57"/>
      <c r="BA139" s="57"/>
      <c r="BB139" s="57"/>
      <c r="BC139" s="338"/>
      <c r="BD139" s="1"/>
    </row>
    <row r="140" spans="2:56">
      <c r="B140" s="18"/>
      <c r="C140" s="73"/>
      <c r="D140" s="73"/>
      <c r="E140" s="73"/>
      <c r="F140" s="73"/>
      <c r="G140" s="73"/>
      <c r="H140" s="73"/>
      <c r="I140" s="73"/>
      <c r="J140" s="73"/>
      <c r="K140" s="73"/>
      <c r="L140" s="73"/>
      <c r="M140" s="121"/>
      <c r="N140" s="25"/>
      <c r="O140" s="77"/>
      <c r="P140" s="77"/>
      <c r="Q140" s="106"/>
      <c r="R140" s="25"/>
      <c r="S140" s="106"/>
      <c r="T140" s="25"/>
      <c r="U140" s="106"/>
      <c r="V140" s="25"/>
      <c r="W140" s="106"/>
      <c r="X140" s="25"/>
      <c r="Y140" s="106"/>
      <c r="Z140" s="25"/>
      <c r="AA140" s="106"/>
      <c r="AB140" s="25"/>
      <c r="AC140" s="106"/>
      <c r="AD140" s="25"/>
      <c r="AE140" s="106"/>
      <c r="AF140" s="25"/>
      <c r="AG140" s="106"/>
      <c r="AH140" s="25"/>
      <c r="AI140" s="77"/>
      <c r="AJ140" s="77"/>
      <c r="AK140" s="77"/>
      <c r="AL140" s="77"/>
      <c r="AM140" s="77"/>
      <c r="AN140" s="77"/>
      <c r="AO140" s="77"/>
      <c r="AP140" s="106"/>
      <c r="AQ140" s="23"/>
      <c r="AR140" s="75"/>
      <c r="AS140" s="75"/>
      <c r="AT140" s="75"/>
      <c r="AU140" s="75"/>
      <c r="AV140" s="75"/>
      <c r="AW140" s="75"/>
      <c r="AX140" s="75"/>
      <c r="AY140" s="75"/>
      <c r="AZ140" s="75"/>
      <c r="BA140" s="75"/>
      <c r="BB140" s="75"/>
      <c r="BC140" s="339"/>
      <c r="BD140" s="1"/>
    </row>
    <row r="141" spans="2:56">
      <c r="B141" s="47" t="str">
        <f>D1_9!$E47&amp;""</f>
        <v/>
      </c>
      <c r="C141" s="72"/>
      <c r="D141" s="72"/>
      <c r="E141" s="72"/>
      <c r="F141" s="72"/>
      <c r="G141" s="72"/>
      <c r="H141" s="72"/>
      <c r="I141" s="72"/>
      <c r="J141" s="72"/>
      <c r="K141" s="72"/>
      <c r="L141" s="72"/>
      <c r="M141" s="119"/>
      <c r="N141" s="69" t="str">
        <f>IFERROR(VLOOKUP($B141,D1_9!$E$5:$S$204,2,FALSE)&amp;"","")</f>
        <v/>
      </c>
      <c r="O141" s="76"/>
      <c r="P141" s="76"/>
      <c r="Q141" s="104"/>
      <c r="R141" s="69" t="str">
        <f>IFERROR(VLOOKUP($B141,D1_9!$E$5:$S$204,3,FALSE)&amp;"","")</f>
        <v/>
      </c>
      <c r="S141" s="104"/>
      <c r="T141" s="69" t="str">
        <f>IFERROR(VLOOKUP($B141,D1_9!$E$5:$S$204,4,FALSE)&amp;"","")</f>
        <v/>
      </c>
      <c r="U141" s="104"/>
      <c r="V141" s="69" t="str">
        <f>IFERROR(VLOOKUP($B141,D1_9!$E$5:$S$204,5,FALSE)&amp;"","")</f>
        <v/>
      </c>
      <c r="W141" s="104"/>
      <c r="X141" s="69" t="str">
        <f>IFERROR(VLOOKUP($B141,D1_9!$E$5:$S$204,6,FALSE)&amp;"","")</f>
        <v/>
      </c>
      <c r="Y141" s="104"/>
      <c r="Z141" s="69" t="str">
        <f>IFERROR(VLOOKUP($B141,D1_9!$E$5:$S$204,7,FALSE)&amp;"","")</f>
        <v/>
      </c>
      <c r="AA141" s="104"/>
      <c r="AB141" s="69" t="str">
        <f>IFERROR(VLOOKUP($B141,D1_9!$E$5:$S$204,8,FALSE)&amp;"","")</f>
        <v/>
      </c>
      <c r="AC141" s="104"/>
      <c r="AD141" s="69" t="str">
        <f>IFERROR(VLOOKUP($B141,D1_9!$E$5:$S$204,9,FALSE)&amp;"","")</f>
        <v/>
      </c>
      <c r="AE141" s="104"/>
      <c r="AF141" s="69" t="str">
        <f>IFERROR(VLOOKUP($B141,D1_9!$E$5:$S$204,10,FALSE)&amp;"","")</f>
        <v/>
      </c>
      <c r="AG141" s="104"/>
      <c r="AH141" s="69" t="str">
        <f>IFERROR(VLOOKUP($B141,D1_9!$E$5:$S$204,11,FALSE)&amp;"","")</f>
        <v/>
      </c>
      <c r="AI141" s="76"/>
      <c r="AJ141" s="76"/>
      <c r="AK141" s="76"/>
      <c r="AL141" s="76" t="s">
        <v>410</v>
      </c>
      <c r="AM141" s="221" t="str">
        <f>IFERROR(VLOOKUP($B141,D1_9!$E$5:$S$204,12,FALSE)&amp;"","")</f>
        <v/>
      </c>
      <c r="AN141" s="76"/>
      <c r="AO141" s="76"/>
      <c r="AP141" s="104"/>
      <c r="AQ141" s="36" t="str">
        <f>IFERROR(VLOOKUP($B141,D1_9!$E$5:$S$204,15,FALSE)&amp;"","")</f>
        <v/>
      </c>
      <c r="AR141" s="74"/>
      <c r="AS141" s="74"/>
      <c r="AT141" s="74"/>
      <c r="AU141" s="74"/>
      <c r="AV141" s="74"/>
      <c r="AW141" s="74"/>
      <c r="AX141" s="74"/>
      <c r="AY141" s="74"/>
      <c r="AZ141" s="74"/>
      <c r="BA141" s="74"/>
      <c r="BB141" s="74"/>
      <c r="BC141" s="337"/>
      <c r="BD141" s="1"/>
    </row>
    <row r="142" spans="2:56">
      <c r="B142" s="29"/>
      <c r="C142" s="55"/>
      <c r="D142" s="55"/>
      <c r="E142" s="55"/>
      <c r="F142" s="55"/>
      <c r="G142" s="55"/>
      <c r="H142" s="55"/>
      <c r="I142" s="55"/>
      <c r="J142" s="55"/>
      <c r="K142" s="55"/>
      <c r="L142" s="55"/>
      <c r="M142" s="120"/>
      <c r="N142" s="34"/>
      <c r="O142" s="2"/>
      <c r="P142" s="2"/>
      <c r="Q142" s="105"/>
      <c r="R142" s="34"/>
      <c r="S142" s="105"/>
      <c r="T142" s="34"/>
      <c r="U142" s="105"/>
      <c r="V142" s="34"/>
      <c r="W142" s="105"/>
      <c r="X142" s="34"/>
      <c r="Y142" s="105"/>
      <c r="Z142" s="34"/>
      <c r="AA142" s="105"/>
      <c r="AB142" s="34"/>
      <c r="AC142" s="105"/>
      <c r="AD142" s="34"/>
      <c r="AE142" s="105"/>
      <c r="AF142" s="34"/>
      <c r="AG142" s="105"/>
      <c r="AH142" s="153"/>
      <c r="AI142" s="155"/>
      <c r="AJ142" s="155"/>
      <c r="AK142" s="155"/>
      <c r="AL142" s="155"/>
      <c r="AM142" s="155"/>
      <c r="AN142" s="155"/>
      <c r="AO142" s="155"/>
      <c r="AP142" s="224"/>
      <c r="AQ142" s="22"/>
      <c r="AR142" s="57"/>
      <c r="AS142" s="57"/>
      <c r="AT142" s="57"/>
      <c r="AU142" s="57"/>
      <c r="AV142" s="57"/>
      <c r="AW142" s="57"/>
      <c r="AX142" s="57"/>
      <c r="AY142" s="57"/>
      <c r="AZ142" s="57"/>
      <c r="BA142" s="57"/>
      <c r="BB142" s="57"/>
      <c r="BC142" s="338"/>
      <c r="BD142" s="1"/>
    </row>
    <row r="143" spans="2:56">
      <c r="B143" s="29"/>
      <c r="C143" s="55"/>
      <c r="D143" s="55"/>
      <c r="E143" s="55"/>
      <c r="F143" s="55"/>
      <c r="G143" s="55"/>
      <c r="H143" s="55"/>
      <c r="I143" s="55"/>
      <c r="J143" s="55"/>
      <c r="K143" s="55"/>
      <c r="L143" s="55"/>
      <c r="M143" s="120"/>
      <c r="N143" s="34"/>
      <c r="O143" s="2"/>
      <c r="P143" s="2"/>
      <c r="Q143" s="105"/>
      <c r="R143" s="34"/>
      <c r="S143" s="105"/>
      <c r="T143" s="34"/>
      <c r="U143" s="105"/>
      <c r="V143" s="34"/>
      <c r="W143" s="105"/>
      <c r="X143" s="34"/>
      <c r="Y143" s="105"/>
      <c r="Z143" s="34"/>
      <c r="AA143" s="105"/>
      <c r="AB143" s="34"/>
      <c r="AC143" s="105"/>
      <c r="AD143" s="34"/>
      <c r="AE143" s="105"/>
      <c r="AF143" s="34"/>
      <c r="AG143" s="105"/>
      <c r="AH143" s="168" t="str">
        <f>IFERROR(VLOOKUP($B141,D1_9!$E$5:$S$204,13,FALSE)&amp;"","")</f>
        <v/>
      </c>
      <c r="AI143" s="156"/>
      <c r="AJ143" s="156"/>
      <c r="AK143" s="156"/>
      <c r="AL143" s="156" t="s">
        <v>410</v>
      </c>
      <c r="AM143" s="207" t="str">
        <f>IFERROR(VLOOKUP($B141,D1_9!$E$5:$S$204,14,FALSE)&amp;"","")</f>
        <v/>
      </c>
      <c r="AN143" s="156"/>
      <c r="AO143" s="156"/>
      <c r="AP143" s="223"/>
      <c r="AQ143" s="22"/>
      <c r="AR143" s="57"/>
      <c r="AS143" s="57"/>
      <c r="AT143" s="57"/>
      <c r="AU143" s="57"/>
      <c r="AV143" s="57"/>
      <c r="AW143" s="57"/>
      <c r="AX143" s="57"/>
      <c r="AY143" s="57"/>
      <c r="AZ143" s="57"/>
      <c r="BA143" s="57"/>
      <c r="BB143" s="57"/>
      <c r="BC143" s="338"/>
      <c r="BD143" s="1"/>
    </row>
    <row r="144" spans="2:56">
      <c r="B144" s="18"/>
      <c r="C144" s="73"/>
      <c r="D144" s="73"/>
      <c r="E144" s="73"/>
      <c r="F144" s="73"/>
      <c r="G144" s="73"/>
      <c r="H144" s="73"/>
      <c r="I144" s="73"/>
      <c r="J144" s="73"/>
      <c r="K144" s="73"/>
      <c r="L144" s="73"/>
      <c r="M144" s="121"/>
      <c r="N144" s="25"/>
      <c r="O144" s="77"/>
      <c r="P144" s="77"/>
      <c r="Q144" s="106"/>
      <c r="R144" s="25"/>
      <c r="S144" s="106"/>
      <c r="T144" s="25"/>
      <c r="U144" s="106"/>
      <c r="V144" s="25"/>
      <c r="W144" s="106"/>
      <c r="X144" s="25"/>
      <c r="Y144" s="106"/>
      <c r="Z144" s="25"/>
      <c r="AA144" s="106"/>
      <c r="AB144" s="25"/>
      <c r="AC144" s="106"/>
      <c r="AD144" s="25"/>
      <c r="AE144" s="106"/>
      <c r="AF144" s="25"/>
      <c r="AG144" s="106"/>
      <c r="AH144" s="25"/>
      <c r="AI144" s="77"/>
      <c r="AJ144" s="77"/>
      <c r="AK144" s="77"/>
      <c r="AL144" s="77"/>
      <c r="AM144" s="77"/>
      <c r="AN144" s="77"/>
      <c r="AO144" s="77"/>
      <c r="AP144" s="106"/>
      <c r="AQ144" s="23"/>
      <c r="AR144" s="75"/>
      <c r="AS144" s="75"/>
      <c r="AT144" s="75"/>
      <c r="AU144" s="75"/>
      <c r="AV144" s="75"/>
      <c r="AW144" s="75"/>
      <c r="AX144" s="75"/>
      <c r="AY144" s="75"/>
      <c r="AZ144" s="75"/>
      <c r="BA144" s="75"/>
      <c r="BB144" s="75"/>
      <c r="BC144" s="339"/>
      <c r="BD144" s="1"/>
    </row>
    <row r="145" spans="2:56">
      <c r="B145" s="47" t="str">
        <f>D1_9!$E48&amp;""</f>
        <v/>
      </c>
      <c r="C145" s="72"/>
      <c r="D145" s="72"/>
      <c r="E145" s="72"/>
      <c r="F145" s="72"/>
      <c r="G145" s="72"/>
      <c r="H145" s="72"/>
      <c r="I145" s="72"/>
      <c r="J145" s="72"/>
      <c r="K145" s="72"/>
      <c r="L145" s="72"/>
      <c r="M145" s="119"/>
      <c r="N145" s="69" t="str">
        <f>IFERROR(VLOOKUP($B145,D1_9!$E$5:$S$204,2,FALSE)&amp;"","")</f>
        <v/>
      </c>
      <c r="O145" s="76"/>
      <c r="P145" s="76"/>
      <c r="Q145" s="104"/>
      <c r="R145" s="69" t="str">
        <f>IFERROR(VLOOKUP($B145,D1_9!$E$5:$S$204,3,FALSE)&amp;"","")</f>
        <v/>
      </c>
      <c r="S145" s="104"/>
      <c r="T145" s="69" t="str">
        <f>IFERROR(VLOOKUP($B145,D1_9!$E$5:$S$204,4,FALSE)&amp;"","")</f>
        <v/>
      </c>
      <c r="U145" s="104"/>
      <c r="V145" s="69" t="str">
        <f>IFERROR(VLOOKUP($B145,D1_9!$E$5:$S$204,5,FALSE)&amp;"","")</f>
        <v/>
      </c>
      <c r="W145" s="104"/>
      <c r="X145" s="69" t="str">
        <f>IFERROR(VLOOKUP($B145,D1_9!$E$5:$S$204,6,FALSE)&amp;"","")</f>
        <v/>
      </c>
      <c r="Y145" s="104"/>
      <c r="Z145" s="69" t="str">
        <f>IFERROR(VLOOKUP($B145,D1_9!$E$5:$S$204,7,FALSE)&amp;"","")</f>
        <v/>
      </c>
      <c r="AA145" s="104"/>
      <c r="AB145" s="69" t="str">
        <f>IFERROR(VLOOKUP($B145,D1_9!$E$5:$S$204,8,FALSE)&amp;"","")</f>
        <v/>
      </c>
      <c r="AC145" s="104"/>
      <c r="AD145" s="69" t="str">
        <f>IFERROR(VLOOKUP($B145,D1_9!$E$5:$S$204,9,FALSE)&amp;"","")</f>
        <v/>
      </c>
      <c r="AE145" s="104"/>
      <c r="AF145" s="69" t="str">
        <f>IFERROR(VLOOKUP($B145,D1_9!$E$5:$S$204,10,FALSE)&amp;"","")</f>
        <v/>
      </c>
      <c r="AG145" s="104"/>
      <c r="AH145" s="69" t="str">
        <f>IFERROR(VLOOKUP($B145,D1_9!$E$5:$S$204,11,FALSE)&amp;"","")</f>
        <v/>
      </c>
      <c r="AI145" s="76"/>
      <c r="AJ145" s="76"/>
      <c r="AK145" s="76"/>
      <c r="AL145" s="76" t="s">
        <v>410</v>
      </c>
      <c r="AM145" s="221" t="str">
        <f>IFERROR(VLOOKUP($B145,D1_9!$E$5:$S$204,12,FALSE)&amp;"","")</f>
        <v/>
      </c>
      <c r="AN145" s="76"/>
      <c r="AO145" s="76"/>
      <c r="AP145" s="104"/>
      <c r="AQ145" s="36" t="str">
        <f>IFERROR(VLOOKUP($B145,D1_9!$E$5:$S$204,15,FALSE)&amp;"","")</f>
        <v/>
      </c>
      <c r="AR145" s="74"/>
      <c r="AS145" s="74"/>
      <c r="AT145" s="74"/>
      <c r="AU145" s="74"/>
      <c r="AV145" s="74"/>
      <c r="AW145" s="74"/>
      <c r="AX145" s="74"/>
      <c r="AY145" s="74"/>
      <c r="AZ145" s="74"/>
      <c r="BA145" s="74"/>
      <c r="BB145" s="74"/>
      <c r="BC145" s="337"/>
      <c r="BD145" s="1"/>
    </row>
    <row r="146" spans="2:56">
      <c r="B146" s="29"/>
      <c r="C146" s="55"/>
      <c r="D146" s="55"/>
      <c r="E146" s="55"/>
      <c r="F146" s="55"/>
      <c r="G146" s="55"/>
      <c r="H146" s="55"/>
      <c r="I146" s="55"/>
      <c r="J146" s="55"/>
      <c r="K146" s="55"/>
      <c r="L146" s="55"/>
      <c r="M146" s="120"/>
      <c r="N146" s="34"/>
      <c r="O146" s="2"/>
      <c r="P146" s="2"/>
      <c r="Q146" s="105"/>
      <c r="R146" s="34"/>
      <c r="S146" s="105"/>
      <c r="T146" s="34"/>
      <c r="U146" s="105"/>
      <c r="V146" s="34"/>
      <c r="W146" s="105"/>
      <c r="X146" s="34"/>
      <c r="Y146" s="105"/>
      <c r="Z146" s="34"/>
      <c r="AA146" s="105"/>
      <c r="AB146" s="34"/>
      <c r="AC146" s="105"/>
      <c r="AD146" s="34"/>
      <c r="AE146" s="105"/>
      <c r="AF146" s="34"/>
      <c r="AG146" s="105"/>
      <c r="AH146" s="153"/>
      <c r="AI146" s="155"/>
      <c r="AJ146" s="155"/>
      <c r="AK146" s="155"/>
      <c r="AL146" s="155"/>
      <c r="AM146" s="155"/>
      <c r="AN146" s="155"/>
      <c r="AO146" s="155"/>
      <c r="AP146" s="224"/>
      <c r="AQ146" s="22"/>
      <c r="AR146" s="57"/>
      <c r="AS146" s="57"/>
      <c r="AT146" s="57"/>
      <c r="AU146" s="57"/>
      <c r="AV146" s="57"/>
      <c r="AW146" s="57"/>
      <c r="AX146" s="57"/>
      <c r="AY146" s="57"/>
      <c r="AZ146" s="57"/>
      <c r="BA146" s="57"/>
      <c r="BB146" s="57"/>
      <c r="BC146" s="338"/>
      <c r="BD146" s="1"/>
    </row>
    <row r="147" spans="2:56">
      <c r="B147" s="29"/>
      <c r="C147" s="55"/>
      <c r="D147" s="55"/>
      <c r="E147" s="55"/>
      <c r="F147" s="55"/>
      <c r="G147" s="55"/>
      <c r="H147" s="55"/>
      <c r="I147" s="55"/>
      <c r="J147" s="55"/>
      <c r="K147" s="55"/>
      <c r="L147" s="55"/>
      <c r="M147" s="120"/>
      <c r="N147" s="34"/>
      <c r="O147" s="2"/>
      <c r="P147" s="2"/>
      <c r="Q147" s="105"/>
      <c r="R147" s="34"/>
      <c r="S147" s="105"/>
      <c r="T147" s="34"/>
      <c r="U147" s="105"/>
      <c r="V147" s="34"/>
      <c r="W147" s="105"/>
      <c r="X147" s="34"/>
      <c r="Y147" s="105"/>
      <c r="Z147" s="34"/>
      <c r="AA147" s="105"/>
      <c r="AB147" s="34"/>
      <c r="AC147" s="105"/>
      <c r="AD147" s="34"/>
      <c r="AE147" s="105"/>
      <c r="AF147" s="34"/>
      <c r="AG147" s="105"/>
      <c r="AH147" s="168" t="str">
        <f>IFERROR(VLOOKUP($B145,D1_9!$E$5:$S$204,13,FALSE)&amp;"","")</f>
        <v/>
      </c>
      <c r="AI147" s="156"/>
      <c r="AJ147" s="156"/>
      <c r="AK147" s="156"/>
      <c r="AL147" s="156" t="s">
        <v>410</v>
      </c>
      <c r="AM147" s="207" t="str">
        <f>IFERROR(VLOOKUP($B145,D1_9!$E$5:$S$204,14,FALSE)&amp;"","")</f>
        <v/>
      </c>
      <c r="AN147" s="156"/>
      <c r="AO147" s="156"/>
      <c r="AP147" s="223"/>
      <c r="AQ147" s="22"/>
      <c r="AR147" s="57"/>
      <c r="AS147" s="57"/>
      <c r="AT147" s="57"/>
      <c r="AU147" s="57"/>
      <c r="AV147" s="57"/>
      <c r="AW147" s="57"/>
      <c r="AX147" s="57"/>
      <c r="AY147" s="57"/>
      <c r="AZ147" s="57"/>
      <c r="BA147" s="57"/>
      <c r="BB147" s="57"/>
      <c r="BC147" s="338"/>
      <c r="BD147" s="1"/>
    </row>
    <row r="148" spans="2:56">
      <c r="B148" s="18"/>
      <c r="C148" s="73"/>
      <c r="D148" s="73"/>
      <c r="E148" s="73"/>
      <c r="F148" s="73"/>
      <c r="G148" s="73"/>
      <c r="H148" s="73"/>
      <c r="I148" s="73"/>
      <c r="J148" s="73"/>
      <c r="K148" s="73"/>
      <c r="L148" s="73"/>
      <c r="M148" s="121"/>
      <c r="N148" s="25"/>
      <c r="O148" s="77"/>
      <c r="P148" s="77"/>
      <c r="Q148" s="106"/>
      <c r="R148" s="25"/>
      <c r="S148" s="106"/>
      <c r="T148" s="25"/>
      <c r="U148" s="106"/>
      <c r="V148" s="25"/>
      <c r="W148" s="106"/>
      <c r="X148" s="25"/>
      <c r="Y148" s="106"/>
      <c r="Z148" s="25"/>
      <c r="AA148" s="106"/>
      <c r="AB148" s="25"/>
      <c r="AC148" s="106"/>
      <c r="AD148" s="25"/>
      <c r="AE148" s="106"/>
      <c r="AF148" s="25"/>
      <c r="AG148" s="106"/>
      <c r="AH148" s="25"/>
      <c r="AI148" s="77"/>
      <c r="AJ148" s="77"/>
      <c r="AK148" s="77"/>
      <c r="AL148" s="77"/>
      <c r="AM148" s="77"/>
      <c r="AN148" s="77"/>
      <c r="AO148" s="77"/>
      <c r="AP148" s="106"/>
      <c r="AQ148" s="23"/>
      <c r="AR148" s="75"/>
      <c r="AS148" s="75"/>
      <c r="AT148" s="75"/>
      <c r="AU148" s="75"/>
      <c r="AV148" s="75"/>
      <c r="AW148" s="75"/>
      <c r="AX148" s="75"/>
      <c r="AY148" s="75"/>
      <c r="AZ148" s="75"/>
      <c r="BA148" s="75"/>
      <c r="BB148" s="75"/>
      <c r="BC148" s="339"/>
      <c r="BD148" s="1"/>
    </row>
    <row r="149" spans="2:56">
      <c r="B149" s="47" t="str">
        <f>D1_9!$E49&amp;""</f>
        <v/>
      </c>
      <c r="C149" s="72"/>
      <c r="D149" s="72"/>
      <c r="E149" s="72"/>
      <c r="F149" s="72"/>
      <c r="G149" s="72"/>
      <c r="H149" s="72"/>
      <c r="I149" s="72"/>
      <c r="J149" s="72"/>
      <c r="K149" s="72"/>
      <c r="L149" s="72"/>
      <c r="M149" s="119"/>
      <c r="N149" s="69" t="str">
        <f>IFERROR(VLOOKUP($B149,D1_9!$E$5:$S$204,2,FALSE)&amp;"","")</f>
        <v/>
      </c>
      <c r="O149" s="76"/>
      <c r="P149" s="76"/>
      <c r="Q149" s="104"/>
      <c r="R149" s="69" t="str">
        <f>IFERROR(VLOOKUP($B149,D1_9!$E$5:$S$204,3,FALSE)&amp;"","")</f>
        <v/>
      </c>
      <c r="S149" s="104"/>
      <c r="T149" s="69" t="str">
        <f>IFERROR(VLOOKUP($B149,D1_9!$E$5:$S$204,4,FALSE)&amp;"","")</f>
        <v/>
      </c>
      <c r="U149" s="104"/>
      <c r="V149" s="69" t="str">
        <f>IFERROR(VLOOKUP($B149,D1_9!$E$5:$S$204,5,FALSE)&amp;"","")</f>
        <v/>
      </c>
      <c r="W149" s="104"/>
      <c r="X149" s="69" t="str">
        <f>IFERROR(VLOOKUP($B149,D1_9!$E$5:$S$204,6,FALSE)&amp;"","")</f>
        <v/>
      </c>
      <c r="Y149" s="104"/>
      <c r="Z149" s="69" t="str">
        <f>IFERROR(VLOOKUP($B149,D1_9!$E$5:$S$204,7,FALSE)&amp;"","")</f>
        <v/>
      </c>
      <c r="AA149" s="104"/>
      <c r="AB149" s="69" t="str">
        <f>IFERROR(VLOOKUP($B149,D1_9!$E$5:$S$204,8,FALSE)&amp;"","")</f>
        <v/>
      </c>
      <c r="AC149" s="104"/>
      <c r="AD149" s="69" t="str">
        <f>IFERROR(VLOOKUP($B149,D1_9!$E$5:$S$204,9,FALSE)&amp;"","")</f>
        <v/>
      </c>
      <c r="AE149" s="104"/>
      <c r="AF149" s="69" t="str">
        <f>IFERROR(VLOOKUP($B149,D1_9!$E$5:$S$204,10,FALSE)&amp;"","")</f>
        <v/>
      </c>
      <c r="AG149" s="104"/>
      <c r="AH149" s="69" t="str">
        <f>IFERROR(VLOOKUP($B149,D1_9!$E$5:$S$204,11,FALSE)&amp;"","")</f>
        <v/>
      </c>
      <c r="AI149" s="76"/>
      <c r="AJ149" s="76"/>
      <c r="AK149" s="76"/>
      <c r="AL149" s="76" t="s">
        <v>410</v>
      </c>
      <c r="AM149" s="221" t="str">
        <f>IFERROR(VLOOKUP($B149,D1_9!$E$5:$S$204,12,FALSE)&amp;"","")</f>
        <v/>
      </c>
      <c r="AN149" s="76"/>
      <c r="AO149" s="76"/>
      <c r="AP149" s="104"/>
      <c r="AQ149" s="36" t="str">
        <f>IFERROR(VLOOKUP($B149,D1_9!$E$5:$S$204,15,FALSE)&amp;"","")</f>
        <v/>
      </c>
      <c r="AR149" s="74"/>
      <c r="AS149" s="74"/>
      <c r="AT149" s="74"/>
      <c r="AU149" s="74"/>
      <c r="AV149" s="74"/>
      <c r="AW149" s="74"/>
      <c r="AX149" s="74"/>
      <c r="AY149" s="74"/>
      <c r="AZ149" s="74"/>
      <c r="BA149" s="74"/>
      <c r="BB149" s="74"/>
      <c r="BC149" s="337"/>
      <c r="BD149" s="1"/>
    </row>
    <row r="150" spans="2:56">
      <c r="B150" s="29"/>
      <c r="C150" s="55"/>
      <c r="D150" s="55"/>
      <c r="E150" s="55"/>
      <c r="F150" s="55"/>
      <c r="G150" s="55"/>
      <c r="H150" s="55"/>
      <c r="I150" s="55"/>
      <c r="J150" s="55"/>
      <c r="K150" s="55"/>
      <c r="L150" s="55"/>
      <c r="M150" s="120"/>
      <c r="N150" s="34"/>
      <c r="O150" s="2"/>
      <c r="P150" s="2"/>
      <c r="Q150" s="105"/>
      <c r="R150" s="34"/>
      <c r="S150" s="105"/>
      <c r="T150" s="34"/>
      <c r="U150" s="105"/>
      <c r="V150" s="34"/>
      <c r="W150" s="105"/>
      <c r="X150" s="34"/>
      <c r="Y150" s="105"/>
      <c r="Z150" s="34"/>
      <c r="AA150" s="105"/>
      <c r="AB150" s="34"/>
      <c r="AC150" s="105"/>
      <c r="AD150" s="34"/>
      <c r="AE150" s="105"/>
      <c r="AF150" s="34"/>
      <c r="AG150" s="105"/>
      <c r="AH150" s="153"/>
      <c r="AI150" s="155"/>
      <c r="AJ150" s="155"/>
      <c r="AK150" s="155"/>
      <c r="AL150" s="155"/>
      <c r="AM150" s="155"/>
      <c r="AN150" s="155"/>
      <c r="AO150" s="155"/>
      <c r="AP150" s="224"/>
      <c r="AQ150" s="22"/>
      <c r="AR150" s="57"/>
      <c r="AS150" s="57"/>
      <c r="AT150" s="57"/>
      <c r="AU150" s="57"/>
      <c r="AV150" s="57"/>
      <c r="AW150" s="57"/>
      <c r="AX150" s="57"/>
      <c r="AY150" s="57"/>
      <c r="AZ150" s="57"/>
      <c r="BA150" s="57"/>
      <c r="BB150" s="57"/>
      <c r="BC150" s="338"/>
      <c r="BD150" s="1"/>
    </row>
    <row r="151" spans="2:56">
      <c r="B151" s="29"/>
      <c r="C151" s="55"/>
      <c r="D151" s="55"/>
      <c r="E151" s="55"/>
      <c r="F151" s="55"/>
      <c r="G151" s="55"/>
      <c r="H151" s="55"/>
      <c r="I151" s="55"/>
      <c r="J151" s="55"/>
      <c r="K151" s="55"/>
      <c r="L151" s="55"/>
      <c r="M151" s="120"/>
      <c r="N151" s="34"/>
      <c r="O151" s="2"/>
      <c r="P151" s="2"/>
      <c r="Q151" s="105"/>
      <c r="R151" s="34"/>
      <c r="S151" s="105"/>
      <c r="T151" s="34"/>
      <c r="U151" s="105"/>
      <c r="V151" s="34"/>
      <c r="W151" s="105"/>
      <c r="X151" s="34"/>
      <c r="Y151" s="105"/>
      <c r="Z151" s="34"/>
      <c r="AA151" s="105"/>
      <c r="AB151" s="34"/>
      <c r="AC151" s="105"/>
      <c r="AD151" s="34"/>
      <c r="AE151" s="105"/>
      <c r="AF151" s="34"/>
      <c r="AG151" s="105"/>
      <c r="AH151" s="168" t="str">
        <f>IFERROR(VLOOKUP($B149,D1_9!$E$5:$S$204,13,FALSE)&amp;"","")</f>
        <v/>
      </c>
      <c r="AI151" s="156"/>
      <c r="AJ151" s="156"/>
      <c r="AK151" s="156"/>
      <c r="AL151" s="156" t="s">
        <v>410</v>
      </c>
      <c r="AM151" s="207" t="str">
        <f>IFERROR(VLOOKUP($B149,D1_9!$E$5:$S$204,14,FALSE)&amp;"","")</f>
        <v/>
      </c>
      <c r="AN151" s="156"/>
      <c r="AO151" s="156"/>
      <c r="AP151" s="223"/>
      <c r="AQ151" s="22"/>
      <c r="AR151" s="57"/>
      <c r="AS151" s="57"/>
      <c r="AT151" s="57"/>
      <c r="AU151" s="57"/>
      <c r="AV151" s="57"/>
      <c r="AW151" s="57"/>
      <c r="AX151" s="57"/>
      <c r="AY151" s="57"/>
      <c r="AZ151" s="57"/>
      <c r="BA151" s="57"/>
      <c r="BB151" s="57"/>
      <c r="BC151" s="338"/>
      <c r="BD151" s="1"/>
    </row>
    <row r="152" spans="2:56">
      <c r="B152" s="18"/>
      <c r="C152" s="73"/>
      <c r="D152" s="73"/>
      <c r="E152" s="73"/>
      <c r="F152" s="73"/>
      <c r="G152" s="73"/>
      <c r="H152" s="73"/>
      <c r="I152" s="73"/>
      <c r="J152" s="73"/>
      <c r="K152" s="73"/>
      <c r="L152" s="73"/>
      <c r="M152" s="121"/>
      <c r="N152" s="25"/>
      <c r="O152" s="77"/>
      <c r="P152" s="77"/>
      <c r="Q152" s="106"/>
      <c r="R152" s="25"/>
      <c r="S152" s="106"/>
      <c r="T152" s="25"/>
      <c r="U152" s="106"/>
      <c r="V152" s="25"/>
      <c r="W152" s="106"/>
      <c r="X152" s="25"/>
      <c r="Y152" s="106"/>
      <c r="Z152" s="25"/>
      <c r="AA152" s="106"/>
      <c r="AB152" s="25"/>
      <c r="AC152" s="106"/>
      <c r="AD152" s="25"/>
      <c r="AE152" s="106"/>
      <c r="AF152" s="25"/>
      <c r="AG152" s="106"/>
      <c r="AH152" s="25"/>
      <c r="AI152" s="77"/>
      <c r="AJ152" s="77"/>
      <c r="AK152" s="77"/>
      <c r="AL152" s="77"/>
      <c r="AM152" s="77"/>
      <c r="AN152" s="77"/>
      <c r="AO152" s="77"/>
      <c r="AP152" s="106"/>
      <c r="AQ152" s="23"/>
      <c r="AR152" s="75"/>
      <c r="AS152" s="75"/>
      <c r="AT152" s="75"/>
      <c r="AU152" s="75"/>
      <c r="AV152" s="75"/>
      <c r="AW152" s="75"/>
      <c r="AX152" s="75"/>
      <c r="AY152" s="75"/>
      <c r="AZ152" s="75"/>
      <c r="BA152" s="75"/>
      <c r="BB152" s="75"/>
      <c r="BC152" s="339"/>
      <c r="BD152" s="1"/>
    </row>
    <row r="153" spans="2:56">
      <c r="B153" s="47" t="str">
        <f>D1_9!$E50&amp;""</f>
        <v/>
      </c>
      <c r="C153" s="72"/>
      <c r="D153" s="72"/>
      <c r="E153" s="72"/>
      <c r="F153" s="72"/>
      <c r="G153" s="72"/>
      <c r="H153" s="72"/>
      <c r="I153" s="72"/>
      <c r="J153" s="72"/>
      <c r="K153" s="72"/>
      <c r="L153" s="72"/>
      <c r="M153" s="119"/>
      <c r="N153" s="69" t="str">
        <f>IFERROR(VLOOKUP($B153,D1_9!$E$5:$S$204,2,FALSE)&amp;"","")</f>
        <v/>
      </c>
      <c r="O153" s="76"/>
      <c r="P153" s="76"/>
      <c r="Q153" s="104"/>
      <c r="R153" s="69" t="str">
        <f>IFERROR(VLOOKUP($B153,D1_9!$E$5:$S$204,3,FALSE)&amp;"","")</f>
        <v/>
      </c>
      <c r="S153" s="104"/>
      <c r="T153" s="69" t="str">
        <f>IFERROR(VLOOKUP($B153,D1_9!$E$5:$S$204,4,FALSE)&amp;"","")</f>
        <v/>
      </c>
      <c r="U153" s="104"/>
      <c r="V153" s="69" t="str">
        <f>IFERROR(VLOOKUP($B153,D1_9!$E$5:$S$204,5,FALSE)&amp;"","")</f>
        <v/>
      </c>
      <c r="W153" s="104"/>
      <c r="X153" s="69" t="str">
        <f>IFERROR(VLOOKUP($B153,D1_9!$E$5:$S$204,6,FALSE)&amp;"","")</f>
        <v/>
      </c>
      <c r="Y153" s="104"/>
      <c r="Z153" s="69" t="str">
        <f>IFERROR(VLOOKUP($B153,D1_9!$E$5:$S$204,7,FALSE)&amp;"","")</f>
        <v/>
      </c>
      <c r="AA153" s="104"/>
      <c r="AB153" s="69" t="str">
        <f>IFERROR(VLOOKUP($B153,D1_9!$E$5:$S$204,8,FALSE)&amp;"","")</f>
        <v/>
      </c>
      <c r="AC153" s="104"/>
      <c r="AD153" s="69" t="str">
        <f>IFERROR(VLOOKUP($B153,D1_9!$E$5:$S$204,9,FALSE)&amp;"","")</f>
        <v/>
      </c>
      <c r="AE153" s="104"/>
      <c r="AF153" s="69" t="str">
        <f>IFERROR(VLOOKUP($B153,D1_9!$E$5:$S$204,10,FALSE)&amp;"","")</f>
        <v/>
      </c>
      <c r="AG153" s="104"/>
      <c r="AH153" s="69" t="str">
        <f>IFERROR(VLOOKUP($B153,D1_9!$E$5:$S$204,11,FALSE)&amp;"","")</f>
        <v/>
      </c>
      <c r="AI153" s="76"/>
      <c r="AJ153" s="76"/>
      <c r="AK153" s="76"/>
      <c r="AL153" s="76" t="s">
        <v>410</v>
      </c>
      <c r="AM153" s="221" t="str">
        <f>IFERROR(VLOOKUP($B153,D1_9!$E$5:$S$204,12,FALSE)&amp;"","")</f>
        <v/>
      </c>
      <c r="AN153" s="76"/>
      <c r="AO153" s="76"/>
      <c r="AP153" s="104"/>
      <c r="AQ153" s="36" t="str">
        <f>IFERROR(VLOOKUP($B153,D1_9!$E$5:$S$204,15,FALSE)&amp;"","")</f>
        <v/>
      </c>
      <c r="AR153" s="74"/>
      <c r="AS153" s="74"/>
      <c r="AT153" s="74"/>
      <c r="AU153" s="74"/>
      <c r="AV153" s="74"/>
      <c r="AW153" s="74"/>
      <c r="AX153" s="74"/>
      <c r="AY153" s="74"/>
      <c r="AZ153" s="74"/>
      <c r="BA153" s="74"/>
      <c r="BB153" s="74"/>
      <c r="BC153" s="337"/>
      <c r="BD153" s="1"/>
    </row>
    <row r="154" spans="2:56">
      <c r="B154" s="29"/>
      <c r="C154" s="55"/>
      <c r="D154" s="55"/>
      <c r="E154" s="55"/>
      <c r="F154" s="55"/>
      <c r="G154" s="55"/>
      <c r="H154" s="55"/>
      <c r="I154" s="55"/>
      <c r="J154" s="55"/>
      <c r="K154" s="55"/>
      <c r="L154" s="55"/>
      <c r="M154" s="120"/>
      <c r="N154" s="34"/>
      <c r="O154" s="2"/>
      <c r="P154" s="2"/>
      <c r="Q154" s="105"/>
      <c r="R154" s="34"/>
      <c r="S154" s="105"/>
      <c r="T154" s="34"/>
      <c r="U154" s="105"/>
      <c r="V154" s="34"/>
      <c r="W154" s="105"/>
      <c r="X154" s="34"/>
      <c r="Y154" s="105"/>
      <c r="Z154" s="34"/>
      <c r="AA154" s="105"/>
      <c r="AB154" s="34"/>
      <c r="AC154" s="105"/>
      <c r="AD154" s="34"/>
      <c r="AE154" s="105"/>
      <c r="AF154" s="34"/>
      <c r="AG154" s="105"/>
      <c r="AH154" s="153"/>
      <c r="AI154" s="155"/>
      <c r="AJ154" s="155"/>
      <c r="AK154" s="155"/>
      <c r="AL154" s="155"/>
      <c r="AM154" s="155"/>
      <c r="AN154" s="155"/>
      <c r="AO154" s="155"/>
      <c r="AP154" s="224"/>
      <c r="AQ154" s="22"/>
      <c r="AR154" s="57"/>
      <c r="AS154" s="57"/>
      <c r="AT154" s="57"/>
      <c r="AU154" s="57"/>
      <c r="AV154" s="57"/>
      <c r="AW154" s="57"/>
      <c r="AX154" s="57"/>
      <c r="AY154" s="57"/>
      <c r="AZ154" s="57"/>
      <c r="BA154" s="57"/>
      <c r="BB154" s="57"/>
      <c r="BC154" s="338"/>
      <c r="BD154" s="1"/>
    </row>
    <row r="155" spans="2:56">
      <c r="B155" s="29"/>
      <c r="C155" s="55"/>
      <c r="D155" s="55"/>
      <c r="E155" s="55"/>
      <c r="F155" s="55"/>
      <c r="G155" s="55"/>
      <c r="H155" s="55"/>
      <c r="I155" s="55"/>
      <c r="J155" s="55"/>
      <c r="K155" s="55"/>
      <c r="L155" s="55"/>
      <c r="M155" s="120"/>
      <c r="N155" s="34"/>
      <c r="O155" s="2"/>
      <c r="P155" s="2"/>
      <c r="Q155" s="105"/>
      <c r="R155" s="34"/>
      <c r="S155" s="105"/>
      <c r="T155" s="34"/>
      <c r="U155" s="105"/>
      <c r="V155" s="34"/>
      <c r="W155" s="105"/>
      <c r="X155" s="34"/>
      <c r="Y155" s="105"/>
      <c r="Z155" s="34"/>
      <c r="AA155" s="105"/>
      <c r="AB155" s="34"/>
      <c r="AC155" s="105"/>
      <c r="AD155" s="34"/>
      <c r="AE155" s="105"/>
      <c r="AF155" s="34"/>
      <c r="AG155" s="105"/>
      <c r="AH155" s="168" t="str">
        <f>IFERROR(VLOOKUP($B153,D1_9!$E$5:$S$204,13,FALSE)&amp;"","")</f>
        <v/>
      </c>
      <c r="AI155" s="156"/>
      <c r="AJ155" s="156"/>
      <c r="AK155" s="156"/>
      <c r="AL155" s="156" t="s">
        <v>410</v>
      </c>
      <c r="AM155" s="207" t="str">
        <f>IFERROR(VLOOKUP($B153,D1_9!$E$5:$S$204,14,FALSE)&amp;"","")</f>
        <v/>
      </c>
      <c r="AN155" s="156"/>
      <c r="AO155" s="156"/>
      <c r="AP155" s="223"/>
      <c r="AQ155" s="22"/>
      <c r="AR155" s="57"/>
      <c r="AS155" s="57"/>
      <c r="AT155" s="57"/>
      <c r="AU155" s="57"/>
      <c r="AV155" s="57"/>
      <c r="AW155" s="57"/>
      <c r="AX155" s="57"/>
      <c r="AY155" s="57"/>
      <c r="AZ155" s="57"/>
      <c r="BA155" s="57"/>
      <c r="BB155" s="57"/>
      <c r="BC155" s="338"/>
      <c r="BD155" s="1"/>
    </row>
    <row r="156" spans="2:56">
      <c r="B156" s="18"/>
      <c r="C156" s="73"/>
      <c r="D156" s="73"/>
      <c r="E156" s="73"/>
      <c r="F156" s="73"/>
      <c r="G156" s="73"/>
      <c r="H156" s="73"/>
      <c r="I156" s="73"/>
      <c r="J156" s="73"/>
      <c r="K156" s="73"/>
      <c r="L156" s="73"/>
      <c r="M156" s="121"/>
      <c r="N156" s="25"/>
      <c r="O156" s="77"/>
      <c r="P156" s="77"/>
      <c r="Q156" s="106"/>
      <c r="R156" s="25"/>
      <c r="S156" s="106"/>
      <c r="T156" s="25"/>
      <c r="U156" s="106"/>
      <c r="V156" s="25"/>
      <c r="W156" s="106"/>
      <c r="X156" s="25"/>
      <c r="Y156" s="106"/>
      <c r="Z156" s="25"/>
      <c r="AA156" s="106"/>
      <c r="AB156" s="25"/>
      <c r="AC156" s="106"/>
      <c r="AD156" s="25"/>
      <c r="AE156" s="106"/>
      <c r="AF156" s="25"/>
      <c r="AG156" s="106"/>
      <c r="AH156" s="25"/>
      <c r="AI156" s="77"/>
      <c r="AJ156" s="77"/>
      <c r="AK156" s="77"/>
      <c r="AL156" s="77"/>
      <c r="AM156" s="77"/>
      <c r="AN156" s="77"/>
      <c r="AO156" s="77"/>
      <c r="AP156" s="106"/>
      <c r="AQ156" s="23"/>
      <c r="AR156" s="75"/>
      <c r="AS156" s="75"/>
      <c r="AT156" s="75"/>
      <c r="AU156" s="75"/>
      <c r="AV156" s="75"/>
      <c r="AW156" s="75"/>
      <c r="AX156" s="75"/>
      <c r="AY156" s="75"/>
      <c r="AZ156" s="75"/>
      <c r="BA156" s="75"/>
      <c r="BB156" s="75"/>
      <c r="BC156" s="339"/>
      <c r="BD156" s="1"/>
    </row>
    <row r="157" spans="2:56">
      <c r="B157" s="47" t="str">
        <f>D1_9!$E51&amp;""</f>
        <v/>
      </c>
      <c r="C157" s="72"/>
      <c r="D157" s="72"/>
      <c r="E157" s="72"/>
      <c r="F157" s="72"/>
      <c r="G157" s="72"/>
      <c r="H157" s="72"/>
      <c r="I157" s="72"/>
      <c r="J157" s="72"/>
      <c r="K157" s="72"/>
      <c r="L157" s="72"/>
      <c r="M157" s="119"/>
      <c r="N157" s="69" t="str">
        <f>IFERROR(VLOOKUP($B157,D1_9!$E$5:$S$204,2,FALSE)&amp;"","")</f>
        <v/>
      </c>
      <c r="O157" s="76"/>
      <c r="P157" s="76"/>
      <c r="Q157" s="104"/>
      <c r="R157" s="69" t="str">
        <f>IFERROR(VLOOKUP($B157,D1_9!$E$5:$S$204,3,FALSE)&amp;"","")</f>
        <v/>
      </c>
      <c r="S157" s="104"/>
      <c r="T157" s="69" t="str">
        <f>IFERROR(VLOOKUP($B157,D1_9!$E$5:$S$204,4,FALSE)&amp;"","")</f>
        <v/>
      </c>
      <c r="U157" s="104"/>
      <c r="V157" s="69" t="str">
        <f>IFERROR(VLOOKUP($B157,D1_9!$E$5:$S$204,5,FALSE)&amp;"","")</f>
        <v/>
      </c>
      <c r="W157" s="104"/>
      <c r="X157" s="69" t="str">
        <f>IFERROR(VLOOKUP($B157,D1_9!$E$5:$S$204,6,FALSE)&amp;"","")</f>
        <v/>
      </c>
      <c r="Y157" s="104"/>
      <c r="Z157" s="69" t="str">
        <f>IFERROR(VLOOKUP($B157,D1_9!$E$5:$S$204,7,FALSE)&amp;"","")</f>
        <v/>
      </c>
      <c r="AA157" s="104"/>
      <c r="AB157" s="69" t="str">
        <f>IFERROR(VLOOKUP($B157,D1_9!$E$5:$S$204,8,FALSE)&amp;"","")</f>
        <v/>
      </c>
      <c r="AC157" s="104"/>
      <c r="AD157" s="69" t="str">
        <f>IFERROR(VLOOKUP($B157,D1_9!$E$5:$S$204,9,FALSE)&amp;"","")</f>
        <v/>
      </c>
      <c r="AE157" s="104"/>
      <c r="AF157" s="69" t="str">
        <f>IFERROR(VLOOKUP($B157,D1_9!$E$5:$S$204,10,FALSE)&amp;"","")</f>
        <v/>
      </c>
      <c r="AG157" s="104"/>
      <c r="AH157" s="69" t="str">
        <f>IFERROR(VLOOKUP($B157,D1_9!$E$5:$S$204,11,FALSE)&amp;"","")</f>
        <v/>
      </c>
      <c r="AI157" s="76"/>
      <c r="AJ157" s="76"/>
      <c r="AK157" s="76"/>
      <c r="AL157" s="76" t="s">
        <v>410</v>
      </c>
      <c r="AM157" s="221" t="str">
        <f>IFERROR(VLOOKUP($B157,D1_9!$E$5:$S$204,12,FALSE)&amp;"","")</f>
        <v/>
      </c>
      <c r="AN157" s="76"/>
      <c r="AO157" s="76"/>
      <c r="AP157" s="104"/>
      <c r="AQ157" s="36" t="str">
        <f>IFERROR(VLOOKUP($B157,D1_9!$E$5:$S$204,15,FALSE)&amp;"","")</f>
        <v/>
      </c>
      <c r="AR157" s="74"/>
      <c r="AS157" s="74"/>
      <c r="AT157" s="74"/>
      <c r="AU157" s="74"/>
      <c r="AV157" s="74"/>
      <c r="AW157" s="74"/>
      <c r="AX157" s="74"/>
      <c r="AY157" s="74"/>
      <c r="AZ157" s="74"/>
      <c r="BA157" s="74"/>
      <c r="BB157" s="74"/>
      <c r="BC157" s="337"/>
      <c r="BD157" s="1"/>
    </row>
    <row r="158" spans="2:56">
      <c r="B158" s="29"/>
      <c r="C158" s="55"/>
      <c r="D158" s="55"/>
      <c r="E158" s="55"/>
      <c r="F158" s="55"/>
      <c r="G158" s="55"/>
      <c r="H158" s="55"/>
      <c r="I158" s="55"/>
      <c r="J158" s="55"/>
      <c r="K158" s="55"/>
      <c r="L158" s="55"/>
      <c r="M158" s="120"/>
      <c r="N158" s="34"/>
      <c r="O158" s="2"/>
      <c r="P158" s="2"/>
      <c r="Q158" s="105"/>
      <c r="R158" s="34"/>
      <c r="S158" s="105"/>
      <c r="T158" s="34"/>
      <c r="U158" s="105"/>
      <c r="V158" s="34"/>
      <c r="W158" s="105"/>
      <c r="X158" s="34"/>
      <c r="Y158" s="105"/>
      <c r="Z158" s="34"/>
      <c r="AA158" s="105"/>
      <c r="AB158" s="34"/>
      <c r="AC158" s="105"/>
      <c r="AD158" s="34"/>
      <c r="AE158" s="105"/>
      <c r="AF158" s="34"/>
      <c r="AG158" s="105"/>
      <c r="AH158" s="153"/>
      <c r="AI158" s="155"/>
      <c r="AJ158" s="155"/>
      <c r="AK158" s="155"/>
      <c r="AL158" s="155"/>
      <c r="AM158" s="155"/>
      <c r="AN158" s="155"/>
      <c r="AO158" s="155"/>
      <c r="AP158" s="224"/>
      <c r="AQ158" s="22"/>
      <c r="AR158" s="57"/>
      <c r="AS158" s="57"/>
      <c r="AT158" s="57"/>
      <c r="AU158" s="57"/>
      <c r="AV158" s="57"/>
      <c r="AW158" s="57"/>
      <c r="AX158" s="57"/>
      <c r="AY158" s="57"/>
      <c r="AZ158" s="57"/>
      <c r="BA158" s="57"/>
      <c r="BB158" s="57"/>
      <c r="BC158" s="338"/>
      <c r="BD158" s="1"/>
    </row>
    <row r="159" spans="2:56">
      <c r="B159" s="29"/>
      <c r="C159" s="55"/>
      <c r="D159" s="55"/>
      <c r="E159" s="55"/>
      <c r="F159" s="55"/>
      <c r="G159" s="55"/>
      <c r="H159" s="55"/>
      <c r="I159" s="55"/>
      <c r="J159" s="55"/>
      <c r="K159" s="55"/>
      <c r="L159" s="55"/>
      <c r="M159" s="120"/>
      <c r="N159" s="34"/>
      <c r="O159" s="2"/>
      <c r="P159" s="2"/>
      <c r="Q159" s="105"/>
      <c r="R159" s="34"/>
      <c r="S159" s="105"/>
      <c r="T159" s="34"/>
      <c r="U159" s="105"/>
      <c r="V159" s="34"/>
      <c r="W159" s="105"/>
      <c r="X159" s="34"/>
      <c r="Y159" s="105"/>
      <c r="Z159" s="34"/>
      <c r="AA159" s="105"/>
      <c r="AB159" s="34"/>
      <c r="AC159" s="105"/>
      <c r="AD159" s="34"/>
      <c r="AE159" s="105"/>
      <c r="AF159" s="34"/>
      <c r="AG159" s="105"/>
      <c r="AH159" s="168" t="str">
        <f>IFERROR(VLOOKUP($B157,D1_9!$E$5:$S$204,13,FALSE)&amp;"","")</f>
        <v/>
      </c>
      <c r="AI159" s="156"/>
      <c r="AJ159" s="156"/>
      <c r="AK159" s="156"/>
      <c r="AL159" s="156" t="s">
        <v>410</v>
      </c>
      <c r="AM159" s="207" t="str">
        <f>IFERROR(VLOOKUP($B157,D1_9!$E$5:$S$204,14,FALSE)&amp;"","")</f>
        <v/>
      </c>
      <c r="AN159" s="156"/>
      <c r="AO159" s="156"/>
      <c r="AP159" s="223"/>
      <c r="AQ159" s="22"/>
      <c r="AR159" s="57"/>
      <c r="AS159" s="57"/>
      <c r="AT159" s="57"/>
      <c r="AU159" s="57"/>
      <c r="AV159" s="57"/>
      <c r="AW159" s="57"/>
      <c r="AX159" s="57"/>
      <c r="AY159" s="57"/>
      <c r="AZ159" s="57"/>
      <c r="BA159" s="57"/>
      <c r="BB159" s="57"/>
      <c r="BC159" s="338"/>
      <c r="BD159" s="1"/>
    </row>
    <row r="160" spans="2:56">
      <c r="B160" s="18"/>
      <c r="C160" s="73"/>
      <c r="D160" s="73"/>
      <c r="E160" s="73"/>
      <c r="F160" s="73"/>
      <c r="G160" s="73"/>
      <c r="H160" s="73"/>
      <c r="I160" s="73"/>
      <c r="J160" s="73"/>
      <c r="K160" s="73"/>
      <c r="L160" s="73"/>
      <c r="M160" s="121"/>
      <c r="N160" s="25"/>
      <c r="O160" s="77"/>
      <c r="P160" s="77"/>
      <c r="Q160" s="106"/>
      <c r="R160" s="25"/>
      <c r="S160" s="106"/>
      <c r="T160" s="25"/>
      <c r="U160" s="106"/>
      <c r="V160" s="25"/>
      <c r="W160" s="106"/>
      <c r="X160" s="25"/>
      <c r="Y160" s="106"/>
      <c r="Z160" s="25"/>
      <c r="AA160" s="106"/>
      <c r="AB160" s="25"/>
      <c r="AC160" s="106"/>
      <c r="AD160" s="25"/>
      <c r="AE160" s="106"/>
      <c r="AF160" s="25"/>
      <c r="AG160" s="106"/>
      <c r="AH160" s="25"/>
      <c r="AI160" s="77"/>
      <c r="AJ160" s="77"/>
      <c r="AK160" s="77"/>
      <c r="AL160" s="77"/>
      <c r="AM160" s="77"/>
      <c r="AN160" s="77"/>
      <c r="AO160" s="77"/>
      <c r="AP160" s="106"/>
      <c r="AQ160" s="23"/>
      <c r="AR160" s="75"/>
      <c r="AS160" s="75"/>
      <c r="AT160" s="75"/>
      <c r="AU160" s="75"/>
      <c r="AV160" s="75"/>
      <c r="AW160" s="75"/>
      <c r="AX160" s="75"/>
      <c r="AY160" s="75"/>
      <c r="AZ160" s="75"/>
      <c r="BA160" s="75"/>
      <c r="BB160" s="75"/>
      <c r="BC160" s="339"/>
      <c r="BD160" s="1"/>
    </row>
    <row r="161" spans="2:56">
      <c r="B161" s="47" t="str">
        <f>D1_9!$E52&amp;""</f>
        <v/>
      </c>
      <c r="C161" s="72"/>
      <c r="D161" s="72"/>
      <c r="E161" s="72"/>
      <c r="F161" s="72"/>
      <c r="G161" s="72"/>
      <c r="H161" s="72"/>
      <c r="I161" s="72"/>
      <c r="J161" s="72"/>
      <c r="K161" s="72"/>
      <c r="L161" s="72"/>
      <c r="M161" s="119"/>
      <c r="N161" s="69" t="str">
        <f>IFERROR(VLOOKUP($B161,D1_9!$E$5:$S$204,2,FALSE)&amp;"","")</f>
        <v/>
      </c>
      <c r="O161" s="76"/>
      <c r="P161" s="76"/>
      <c r="Q161" s="104"/>
      <c r="R161" s="69" t="str">
        <f>IFERROR(VLOOKUP($B161,D1_9!$E$5:$S$204,3,FALSE)&amp;"","")</f>
        <v/>
      </c>
      <c r="S161" s="104"/>
      <c r="T161" s="69" t="str">
        <f>IFERROR(VLOOKUP($B161,D1_9!$E$5:$S$204,4,FALSE)&amp;"","")</f>
        <v/>
      </c>
      <c r="U161" s="104"/>
      <c r="V161" s="69" t="str">
        <f>IFERROR(VLOOKUP($B161,D1_9!$E$5:$S$204,5,FALSE)&amp;"","")</f>
        <v/>
      </c>
      <c r="W161" s="104"/>
      <c r="X161" s="69" t="str">
        <f>IFERROR(VLOOKUP($B161,D1_9!$E$5:$S$204,6,FALSE)&amp;"","")</f>
        <v/>
      </c>
      <c r="Y161" s="104"/>
      <c r="Z161" s="69" t="str">
        <f>IFERROR(VLOOKUP($B161,D1_9!$E$5:$S$204,7,FALSE)&amp;"","")</f>
        <v/>
      </c>
      <c r="AA161" s="104"/>
      <c r="AB161" s="69" t="str">
        <f>IFERROR(VLOOKUP($B161,D1_9!$E$5:$S$204,8,FALSE)&amp;"","")</f>
        <v/>
      </c>
      <c r="AC161" s="104"/>
      <c r="AD161" s="69" t="str">
        <f>IFERROR(VLOOKUP($B161,D1_9!$E$5:$S$204,9,FALSE)&amp;"","")</f>
        <v/>
      </c>
      <c r="AE161" s="104"/>
      <c r="AF161" s="69" t="str">
        <f>IFERROR(VLOOKUP($B161,D1_9!$E$5:$S$204,10,FALSE)&amp;"","")</f>
        <v/>
      </c>
      <c r="AG161" s="104"/>
      <c r="AH161" s="69" t="str">
        <f>IFERROR(VLOOKUP($B161,D1_9!$E$5:$S$204,11,FALSE)&amp;"","")</f>
        <v/>
      </c>
      <c r="AI161" s="76"/>
      <c r="AJ161" s="76"/>
      <c r="AK161" s="76"/>
      <c r="AL161" s="76" t="s">
        <v>410</v>
      </c>
      <c r="AM161" s="221" t="str">
        <f>IFERROR(VLOOKUP($B161,D1_9!$E$5:$S$204,12,FALSE)&amp;"","")</f>
        <v/>
      </c>
      <c r="AN161" s="76"/>
      <c r="AO161" s="76"/>
      <c r="AP161" s="104"/>
      <c r="AQ161" s="36" t="str">
        <f>IFERROR(VLOOKUP($B161,D1_9!$E$5:$S$204,15,FALSE)&amp;"","")</f>
        <v/>
      </c>
      <c r="AR161" s="74"/>
      <c r="AS161" s="74"/>
      <c r="AT161" s="74"/>
      <c r="AU161" s="74"/>
      <c r="AV161" s="74"/>
      <c r="AW161" s="74"/>
      <c r="AX161" s="74"/>
      <c r="AY161" s="74"/>
      <c r="AZ161" s="74"/>
      <c r="BA161" s="74"/>
      <c r="BB161" s="74"/>
      <c r="BC161" s="337"/>
      <c r="BD161" s="1"/>
    </row>
    <row r="162" spans="2:56">
      <c r="B162" s="29"/>
      <c r="C162" s="55"/>
      <c r="D162" s="55"/>
      <c r="E162" s="55"/>
      <c r="F162" s="55"/>
      <c r="G162" s="55"/>
      <c r="H162" s="55"/>
      <c r="I162" s="55"/>
      <c r="J162" s="55"/>
      <c r="K162" s="55"/>
      <c r="L162" s="55"/>
      <c r="M162" s="120"/>
      <c r="N162" s="34"/>
      <c r="O162" s="2"/>
      <c r="P162" s="2"/>
      <c r="Q162" s="105"/>
      <c r="R162" s="34"/>
      <c r="S162" s="105"/>
      <c r="T162" s="34"/>
      <c r="U162" s="105"/>
      <c r="V162" s="34"/>
      <c r="W162" s="105"/>
      <c r="X162" s="34"/>
      <c r="Y162" s="105"/>
      <c r="Z162" s="34"/>
      <c r="AA162" s="105"/>
      <c r="AB162" s="34"/>
      <c r="AC162" s="105"/>
      <c r="AD162" s="34"/>
      <c r="AE162" s="105"/>
      <c r="AF162" s="34"/>
      <c r="AG162" s="105"/>
      <c r="AH162" s="153"/>
      <c r="AI162" s="155"/>
      <c r="AJ162" s="155"/>
      <c r="AK162" s="155"/>
      <c r="AL162" s="155"/>
      <c r="AM162" s="155"/>
      <c r="AN162" s="155"/>
      <c r="AO162" s="155"/>
      <c r="AP162" s="224"/>
      <c r="AQ162" s="22"/>
      <c r="AR162" s="57"/>
      <c r="AS162" s="57"/>
      <c r="AT162" s="57"/>
      <c r="AU162" s="57"/>
      <c r="AV162" s="57"/>
      <c r="AW162" s="57"/>
      <c r="AX162" s="57"/>
      <c r="AY162" s="57"/>
      <c r="AZ162" s="57"/>
      <c r="BA162" s="57"/>
      <c r="BB162" s="57"/>
      <c r="BC162" s="338"/>
      <c r="BD162" s="1"/>
    </row>
    <row r="163" spans="2:56">
      <c r="B163" s="29"/>
      <c r="C163" s="55"/>
      <c r="D163" s="55"/>
      <c r="E163" s="55"/>
      <c r="F163" s="55"/>
      <c r="G163" s="55"/>
      <c r="H163" s="55"/>
      <c r="I163" s="55"/>
      <c r="J163" s="55"/>
      <c r="K163" s="55"/>
      <c r="L163" s="55"/>
      <c r="M163" s="120"/>
      <c r="N163" s="34"/>
      <c r="O163" s="2"/>
      <c r="P163" s="2"/>
      <c r="Q163" s="105"/>
      <c r="R163" s="34"/>
      <c r="S163" s="105"/>
      <c r="T163" s="34"/>
      <c r="U163" s="105"/>
      <c r="V163" s="34"/>
      <c r="W163" s="105"/>
      <c r="X163" s="34"/>
      <c r="Y163" s="105"/>
      <c r="Z163" s="34"/>
      <c r="AA163" s="105"/>
      <c r="AB163" s="34"/>
      <c r="AC163" s="105"/>
      <c r="AD163" s="34"/>
      <c r="AE163" s="105"/>
      <c r="AF163" s="34"/>
      <c r="AG163" s="105"/>
      <c r="AH163" s="168" t="str">
        <f>IFERROR(VLOOKUP($B161,D1_9!$E$5:$S$204,13,FALSE)&amp;"","")</f>
        <v/>
      </c>
      <c r="AI163" s="156"/>
      <c r="AJ163" s="156"/>
      <c r="AK163" s="156"/>
      <c r="AL163" s="156" t="s">
        <v>410</v>
      </c>
      <c r="AM163" s="207" t="str">
        <f>IFERROR(VLOOKUP($B161,D1_9!$E$5:$S$204,14,FALSE)&amp;"","")</f>
        <v/>
      </c>
      <c r="AN163" s="156"/>
      <c r="AO163" s="156"/>
      <c r="AP163" s="223"/>
      <c r="AQ163" s="22"/>
      <c r="AR163" s="57"/>
      <c r="AS163" s="57"/>
      <c r="AT163" s="57"/>
      <c r="AU163" s="57"/>
      <c r="AV163" s="57"/>
      <c r="AW163" s="57"/>
      <c r="AX163" s="57"/>
      <c r="AY163" s="57"/>
      <c r="AZ163" s="57"/>
      <c r="BA163" s="57"/>
      <c r="BB163" s="57"/>
      <c r="BC163" s="338"/>
      <c r="BD163" s="1"/>
    </row>
    <row r="164" spans="2:56">
      <c r="B164" s="18"/>
      <c r="C164" s="73"/>
      <c r="D164" s="73"/>
      <c r="E164" s="73"/>
      <c r="F164" s="73"/>
      <c r="G164" s="73"/>
      <c r="H164" s="73"/>
      <c r="I164" s="73"/>
      <c r="J164" s="73"/>
      <c r="K164" s="73"/>
      <c r="L164" s="73"/>
      <c r="M164" s="121"/>
      <c r="N164" s="25"/>
      <c r="O164" s="77"/>
      <c r="P164" s="77"/>
      <c r="Q164" s="106"/>
      <c r="R164" s="25"/>
      <c r="S164" s="106"/>
      <c r="T164" s="25"/>
      <c r="U164" s="106"/>
      <c r="V164" s="25"/>
      <c r="W164" s="106"/>
      <c r="X164" s="25"/>
      <c r="Y164" s="106"/>
      <c r="Z164" s="25"/>
      <c r="AA164" s="106"/>
      <c r="AB164" s="25"/>
      <c r="AC164" s="106"/>
      <c r="AD164" s="25"/>
      <c r="AE164" s="106"/>
      <c r="AF164" s="25"/>
      <c r="AG164" s="106"/>
      <c r="AH164" s="25"/>
      <c r="AI164" s="77"/>
      <c r="AJ164" s="77"/>
      <c r="AK164" s="77"/>
      <c r="AL164" s="77"/>
      <c r="AM164" s="77"/>
      <c r="AN164" s="77"/>
      <c r="AO164" s="77"/>
      <c r="AP164" s="106"/>
      <c r="AQ164" s="23"/>
      <c r="AR164" s="75"/>
      <c r="AS164" s="75"/>
      <c r="AT164" s="75"/>
      <c r="AU164" s="75"/>
      <c r="AV164" s="75"/>
      <c r="AW164" s="75"/>
      <c r="AX164" s="75"/>
      <c r="AY164" s="75"/>
      <c r="AZ164" s="75"/>
      <c r="BA164" s="75"/>
      <c r="BB164" s="75"/>
      <c r="BC164" s="339"/>
      <c r="BD164" s="1"/>
    </row>
    <row r="165" spans="2:56">
      <c r="B165" s="47" t="str">
        <f>D1_9!$E53&amp;""</f>
        <v/>
      </c>
      <c r="C165" s="72"/>
      <c r="D165" s="72"/>
      <c r="E165" s="72"/>
      <c r="F165" s="72"/>
      <c r="G165" s="72"/>
      <c r="H165" s="72"/>
      <c r="I165" s="72"/>
      <c r="J165" s="72"/>
      <c r="K165" s="72"/>
      <c r="L165" s="72"/>
      <c r="M165" s="119"/>
      <c r="N165" s="69" t="str">
        <f>IFERROR(VLOOKUP($B165,D1_9!$E$5:$S$204,2,FALSE)&amp;"","")</f>
        <v/>
      </c>
      <c r="O165" s="76"/>
      <c r="P165" s="76"/>
      <c r="Q165" s="104"/>
      <c r="R165" s="69" t="str">
        <f>IFERROR(VLOOKUP($B165,D1_9!$E$5:$S$204,3,FALSE)&amp;"","")</f>
        <v/>
      </c>
      <c r="S165" s="104"/>
      <c r="T165" s="69" t="str">
        <f>IFERROR(VLOOKUP($B165,D1_9!$E$5:$S$204,4,FALSE)&amp;"","")</f>
        <v/>
      </c>
      <c r="U165" s="104"/>
      <c r="V165" s="69" t="str">
        <f>IFERROR(VLOOKUP($B165,D1_9!$E$5:$S$204,5,FALSE)&amp;"","")</f>
        <v/>
      </c>
      <c r="W165" s="104"/>
      <c r="X165" s="69" t="str">
        <f>IFERROR(VLOOKUP($B165,D1_9!$E$5:$S$204,6,FALSE)&amp;"","")</f>
        <v/>
      </c>
      <c r="Y165" s="104"/>
      <c r="Z165" s="69" t="str">
        <f>IFERROR(VLOOKUP($B165,D1_9!$E$5:$S$204,7,FALSE)&amp;"","")</f>
        <v/>
      </c>
      <c r="AA165" s="104"/>
      <c r="AB165" s="69" t="str">
        <f>IFERROR(VLOOKUP($B165,D1_9!$E$5:$S$204,8,FALSE)&amp;"","")</f>
        <v/>
      </c>
      <c r="AC165" s="104"/>
      <c r="AD165" s="69" t="str">
        <f>IFERROR(VLOOKUP($B165,D1_9!$E$5:$S$204,9,FALSE)&amp;"","")</f>
        <v/>
      </c>
      <c r="AE165" s="104"/>
      <c r="AF165" s="69" t="str">
        <f>IFERROR(VLOOKUP($B165,D1_9!$E$5:$S$204,10,FALSE)&amp;"","")</f>
        <v/>
      </c>
      <c r="AG165" s="104"/>
      <c r="AH165" s="69" t="str">
        <f>IFERROR(VLOOKUP($B165,D1_9!$E$5:$S$204,11,FALSE)&amp;"","")</f>
        <v/>
      </c>
      <c r="AI165" s="76"/>
      <c r="AJ165" s="76"/>
      <c r="AK165" s="76"/>
      <c r="AL165" s="76" t="s">
        <v>410</v>
      </c>
      <c r="AM165" s="221" t="str">
        <f>IFERROR(VLOOKUP($B165,D1_9!$E$5:$S$204,12,FALSE)&amp;"","")</f>
        <v/>
      </c>
      <c r="AN165" s="76"/>
      <c r="AO165" s="76"/>
      <c r="AP165" s="104"/>
      <c r="AQ165" s="36" t="str">
        <f>IFERROR(VLOOKUP($B165,D1_9!$E$5:$S$204,15,FALSE)&amp;"","")</f>
        <v/>
      </c>
      <c r="AR165" s="74"/>
      <c r="AS165" s="74"/>
      <c r="AT165" s="74"/>
      <c r="AU165" s="74"/>
      <c r="AV165" s="74"/>
      <c r="AW165" s="74"/>
      <c r="AX165" s="74"/>
      <c r="AY165" s="74"/>
      <c r="AZ165" s="74"/>
      <c r="BA165" s="74"/>
      <c r="BB165" s="74"/>
      <c r="BC165" s="337"/>
      <c r="BD165" s="1"/>
    </row>
    <row r="166" spans="2:56">
      <c r="B166" s="29"/>
      <c r="C166" s="55"/>
      <c r="D166" s="55"/>
      <c r="E166" s="55"/>
      <c r="F166" s="55"/>
      <c r="G166" s="55"/>
      <c r="H166" s="55"/>
      <c r="I166" s="55"/>
      <c r="J166" s="55"/>
      <c r="K166" s="55"/>
      <c r="L166" s="55"/>
      <c r="M166" s="120"/>
      <c r="N166" s="34"/>
      <c r="O166" s="2"/>
      <c r="P166" s="2"/>
      <c r="Q166" s="105"/>
      <c r="R166" s="34"/>
      <c r="S166" s="105"/>
      <c r="T166" s="34"/>
      <c r="U166" s="105"/>
      <c r="V166" s="34"/>
      <c r="W166" s="105"/>
      <c r="X166" s="34"/>
      <c r="Y166" s="105"/>
      <c r="Z166" s="34"/>
      <c r="AA166" s="105"/>
      <c r="AB166" s="34"/>
      <c r="AC166" s="105"/>
      <c r="AD166" s="34"/>
      <c r="AE166" s="105"/>
      <c r="AF166" s="34"/>
      <c r="AG166" s="105"/>
      <c r="AH166" s="153"/>
      <c r="AI166" s="155"/>
      <c r="AJ166" s="155"/>
      <c r="AK166" s="155"/>
      <c r="AL166" s="155"/>
      <c r="AM166" s="155"/>
      <c r="AN166" s="155"/>
      <c r="AO166" s="155"/>
      <c r="AP166" s="224"/>
      <c r="AQ166" s="22"/>
      <c r="AR166" s="57"/>
      <c r="AS166" s="57"/>
      <c r="AT166" s="57"/>
      <c r="AU166" s="57"/>
      <c r="AV166" s="57"/>
      <c r="AW166" s="57"/>
      <c r="AX166" s="57"/>
      <c r="AY166" s="57"/>
      <c r="AZ166" s="57"/>
      <c r="BA166" s="57"/>
      <c r="BB166" s="57"/>
      <c r="BC166" s="338"/>
      <c r="BD166" s="1"/>
    </row>
    <row r="167" spans="2:56">
      <c r="B167" s="29"/>
      <c r="C167" s="55"/>
      <c r="D167" s="55"/>
      <c r="E167" s="55"/>
      <c r="F167" s="55"/>
      <c r="G167" s="55"/>
      <c r="H167" s="55"/>
      <c r="I167" s="55"/>
      <c r="J167" s="55"/>
      <c r="K167" s="55"/>
      <c r="L167" s="55"/>
      <c r="M167" s="120"/>
      <c r="N167" s="34"/>
      <c r="O167" s="2"/>
      <c r="P167" s="2"/>
      <c r="Q167" s="105"/>
      <c r="R167" s="34"/>
      <c r="S167" s="105"/>
      <c r="T167" s="34"/>
      <c r="U167" s="105"/>
      <c r="V167" s="34"/>
      <c r="W167" s="105"/>
      <c r="X167" s="34"/>
      <c r="Y167" s="105"/>
      <c r="Z167" s="34"/>
      <c r="AA167" s="105"/>
      <c r="AB167" s="34"/>
      <c r="AC167" s="105"/>
      <c r="AD167" s="34"/>
      <c r="AE167" s="105"/>
      <c r="AF167" s="34"/>
      <c r="AG167" s="105"/>
      <c r="AH167" s="168" t="str">
        <f>IFERROR(VLOOKUP($B165,D1_9!$E$5:$S$204,13,FALSE)&amp;"","")</f>
        <v/>
      </c>
      <c r="AI167" s="156"/>
      <c r="AJ167" s="156"/>
      <c r="AK167" s="156"/>
      <c r="AL167" s="156" t="s">
        <v>410</v>
      </c>
      <c r="AM167" s="207" t="str">
        <f>IFERROR(VLOOKUP($B165,D1_9!$E$5:$S$204,14,FALSE)&amp;"","")</f>
        <v/>
      </c>
      <c r="AN167" s="156"/>
      <c r="AO167" s="156"/>
      <c r="AP167" s="223"/>
      <c r="AQ167" s="22"/>
      <c r="AR167" s="57"/>
      <c r="AS167" s="57"/>
      <c r="AT167" s="57"/>
      <c r="AU167" s="57"/>
      <c r="AV167" s="57"/>
      <c r="AW167" s="57"/>
      <c r="AX167" s="57"/>
      <c r="AY167" s="57"/>
      <c r="AZ167" s="57"/>
      <c r="BA167" s="57"/>
      <c r="BB167" s="57"/>
      <c r="BC167" s="338"/>
      <c r="BD167" s="1"/>
    </row>
    <row r="168" spans="2:56">
      <c r="B168" s="18"/>
      <c r="C168" s="73"/>
      <c r="D168" s="73"/>
      <c r="E168" s="73"/>
      <c r="F168" s="73"/>
      <c r="G168" s="73"/>
      <c r="H168" s="73"/>
      <c r="I168" s="73"/>
      <c r="J168" s="73"/>
      <c r="K168" s="73"/>
      <c r="L168" s="73"/>
      <c r="M168" s="121"/>
      <c r="N168" s="25"/>
      <c r="O168" s="77"/>
      <c r="P168" s="77"/>
      <c r="Q168" s="106"/>
      <c r="R168" s="25"/>
      <c r="S168" s="106"/>
      <c r="T168" s="25"/>
      <c r="U168" s="106"/>
      <c r="V168" s="25"/>
      <c r="W168" s="106"/>
      <c r="X168" s="25"/>
      <c r="Y168" s="106"/>
      <c r="Z168" s="25"/>
      <c r="AA168" s="106"/>
      <c r="AB168" s="25"/>
      <c r="AC168" s="106"/>
      <c r="AD168" s="25"/>
      <c r="AE168" s="106"/>
      <c r="AF168" s="25"/>
      <c r="AG168" s="106"/>
      <c r="AH168" s="25"/>
      <c r="AI168" s="77"/>
      <c r="AJ168" s="77"/>
      <c r="AK168" s="77"/>
      <c r="AL168" s="77"/>
      <c r="AM168" s="77"/>
      <c r="AN168" s="77"/>
      <c r="AO168" s="77"/>
      <c r="AP168" s="106"/>
      <c r="AQ168" s="23"/>
      <c r="AR168" s="75"/>
      <c r="AS168" s="75"/>
      <c r="AT168" s="75"/>
      <c r="AU168" s="75"/>
      <c r="AV168" s="75"/>
      <c r="AW168" s="75"/>
      <c r="AX168" s="75"/>
      <c r="AY168" s="75"/>
      <c r="AZ168" s="75"/>
      <c r="BA168" s="75"/>
      <c r="BB168" s="75"/>
      <c r="BC168" s="339"/>
      <c r="BD168" s="1"/>
    </row>
    <row r="169" spans="2:56">
      <c r="B169" s="47" t="str">
        <f>D1_9!$E54&amp;""</f>
        <v/>
      </c>
      <c r="C169" s="72"/>
      <c r="D169" s="72"/>
      <c r="E169" s="72"/>
      <c r="F169" s="72"/>
      <c r="G169" s="72"/>
      <c r="H169" s="72"/>
      <c r="I169" s="72"/>
      <c r="J169" s="72"/>
      <c r="K169" s="72"/>
      <c r="L169" s="72"/>
      <c r="M169" s="119"/>
      <c r="N169" s="69" t="str">
        <f>IFERROR(VLOOKUP($B169,D1_9!$E$5:$S$204,2,FALSE)&amp;"","")</f>
        <v/>
      </c>
      <c r="O169" s="76"/>
      <c r="P169" s="76"/>
      <c r="Q169" s="104"/>
      <c r="R169" s="69" t="str">
        <f>IFERROR(VLOOKUP($B169,D1_9!$E$5:$S$204,3,FALSE)&amp;"","")</f>
        <v/>
      </c>
      <c r="S169" s="104"/>
      <c r="T169" s="69" t="str">
        <f>IFERROR(VLOOKUP($B169,D1_9!$E$5:$S$204,4,FALSE)&amp;"","")</f>
        <v/>
      </c>
      <c r="U169" s="104"/>
      <c r="V169" s="69" t="str">
        <f>IFERROR(VLOOKUP($B169,D1_9!$E$5:$S$204,5,FALSE)&amp;"","")</f>
        <v/>
      </c>
      <c r="W169" s="104"/>
      <c r="X169" s="69" t="str">
        <f>IFERROR(VLOOKUP($B169,D1_9!$E$5:$S$204,6,FALSE)&amp;"","")</f>
        <v/>
      </c>
      <c r="Y169" s="104"/>
      <c r="Z169" s="69" t="str">
        <f>IFERROR(VLOOKUP($B169,D1_9!$E$5:$S$204,7,FALSE)&amp;"","")</f>
        <v/>
      </c>
      <c r="AA169" s="104"/>
      <c r="AB169" s="69" t="str">
        <f>IFERROR(VLOOKUP($B169,D1_9!$E$5:$S$204,8,FALSE)&amp;"","")</f>
        <v/>
      </c>
      <c r="AC169" s="104"/>
      <c r="AD169" s="69" t="str">
        <f>IFERROR(VLOOKUP($B169,D1_9!$E$5:$S$204,9,FALSE)&amp;"","")</f>
        <v/>
      </c>
      <c r="AE169" s="104"/>
      <c r="AF169" s="69" t="str">
        <f>IFERROR(VLOOKUP($B169,D1_9!$E$5:$S$204,10,FALSE)&amp;"","")</f>
        <v/>
      </c>
      <c r="AG169" s="104"/>
      <c r="AH169" s="69" t="str">
        <f>IFERROR(VLOOKUP($B169,D1_9!$E$5:$S$204,11,FALSE)&amp;"","")</f>
        <v/>
      </c>
      <c r="AI169" s="76"/>
      <c r="AJ169" s="76"/>
      <c r="AK169" s="76"/>
      <c r="AL169" s="76" t="s">
        <v>410</v>
      </c>
      <c r="AM169" s="221" t="str">
        <f>IFERROR(VLOOKUP($B169,D1_9!$E$5:$S$204,12,FALSE)&amp;"","")</f>
        <v/>
      </c>
      <c r="AN169" s="76"/>
      <c r="AO169" s="76"/>
      <c r="AP169" s="104"/>
      <c r="AQ169" s="36" t="str">
        <f>IFERROR(VLOOKUP($B169,D1_9!$E$5:$S$204,15,FALSE)&amp;"","")</f>
        <v/>
      </c>
      <c r="AR169" s="74"/>
      <c r="AS169" s="74"/>
      <c r="AT169" s="74"/>
      <c r="AU169" s="74"/>
      <c r="AV169" s="74"/>
      <c r="AW169" s="74"/>
      <c r="AX169" s="74"/>
      <c r="AY169" s="74"/>
      <c r="AZ169" s="74"/>
      <c r="BA169" s="74"/>
      <c r="BB169" s="74"/>
      <c r="BC169" s="337"/>
      <c r="BD169" s="1"/>
    </row>
    <row r="170" spans="2:56">
      <c r="B170" s="29"/>
      <c r="C170" s="55"/>
      <c r="D170" s="55"/>
      <c r="E170" s="55"/>
      <c r="F170" s="55"/>
      <c r="G170" s="55"/>
      <c r="H170" s="55"/>
      <c r="I170" s="55"/>
      <c r="J170" s="55"/>
      <c r="K170" s="55"/>
      <c r="L170" s="55"/>
      <c r="M170" s="120"/>
      <c r="N170" s="34"/>
      <c r="O170" s="2"/>
      <c r="P170" s="2"/>
      <c r="Q170" s="105"/>
      <c r="R170" s="34"/>
      <c r="S170" s="105"/>
      <c r="T170" s="34"/>
      <c r="U170" s="105"/>
      <c r="V170" s="34"/>
      <c r="W170" s="105"/>
      <c r="X170" s="34"/>
      <c r="Y170" s="105"/>
      <c r="Z170" s="34"/>
      <c r="AA170" s="105"/>
      <c r="AB170" s="34"/>
      <c r="AC170" s="105"/>
      <c r="AD170" s="34"/>
      <c r="AE170" s="105"/>
      <c r="AF170" s="34"/>
      <c r="AG170" s="105"/>
      <c r="AH170" s="153"/>
      <c r="AI170" s="155"/>
      <c r="AJ170" s="155"/>
      <c r="AK170" s="155"/>
      <c r="AL170" s="155"/>
      <c r="AM170" s="155"/>
      <c r="AN170" s="155"/>
      <c r="AO170" s="155"/>
      <c r="AP170" s="224"/>
      <c r="AQ170" s="22"/>
      <c r="AR170" s="57"/>
      <c r="AS170" s="57"/>
      <c r="AT170" s="57"/>
      <c r="AU170" s="57"/>
      <c r="AV170" s="57"/>
      <c r="AW170" s="57"/>
      <c r="AX170" s="57"/>
      <c r="AY170" s="57"/>
      <c r="AZ170" s="57"/>
      <c r="BA170" s="57"/>
      <c r="BB170" s="57"/>
      <c r="BC170" s="338"/>
      <c r="BD170" s="1"/>
    </row>
    <row r="171" spans="2:56">
      <c r="B171" s="29"/>
      <c r="C171" s="55"/>
      <c r="D171" s="55"/>
      <c r="E171" s="55"/>
      <c r="F171" s="55"/>
      <c r="G171" s="55"/>
      <c r="H171" s="55"/>
      <c r="I171" s="55"/>
      <c r="J171" s="55"/>
      <c r="K171" s="55"/>
      <c r="L171" s="55"/>
      <c r="M171" s="120"/>
      <c r="N171" s="34"/>
      <c r="O171" s="2"/>
      <c r="P171" s="2"/>
      <c r="Q171" s="105"/>
      <c r="R171" s="34"/>
      <c r="S171" s="105"/>
      <c r="T171" s="34"/>
      <c r="U171" s="105"/>
      <c r="V171" s="34"/>
      <c r="W171" s="105"/>
      <c r="X171" s="34"/>
      <c r="Y171" s="105"/>
      <c r="Z171" s="34"/>
      <c r="AA171" s="105"/>
      <c r="AB171" s="34"/>
      <c r="AC171" s="105"/>
      <c r="AD171" s="34"/>
      <c r="AE171" s="105"/>
      <c r="AF171" s="34"/>
      <c r="AG171" s="105"/>
      <c r="AH171" s="168" t="str">
        <f>IFERROR(VLOOKUP($B169,D1_9!$E$5:$S$204,13,FALSE)&amp;"","")</f>
        <v/>
      </c>
      <c r="AI171" s="156"/>
      <c r="AJ171" s="156"/>
      <c r="AK171" s="156"/>
      <c r="AL171" s="156" t="s">
        <v>410</v>
      </c>
      <c r="AM171" s="207" t="str">
        <f>IFERROR(VLOOKUP($B169,D1_9!$E$5:$S$204,14,FALSE)&amp;"","")</f>
        <v/>
      </c>
      <c r="AN171" s="156"/>
      <c r="AO171" s="156"/>
      <c r="AP171" s="223"/>
      <c r="AQ171" s="22"/>
      <c r="AR171" s="57"/>
      <c r="AS171" s="57"/>
      <c r="AT171" s="57"/>
      <c r="AU171" s="57"/>
      <c r="AV171" s="57"/>
      <c r="AW171" s="57"/>
      <c r="AX171" s="57"/>
      <c r="AY171" s="57"/>
      <c r="AZ171" s="57"/>
      <c r="BA171" s="57"/>
      <c r="BB171" s="57"/>
      <c r="BC171" s="338"/>
      <c r="BD171" s="1"/>
    </row>
    <row r="172" spans="2:56">
      <c r="B172" s="18"/>
      <c r="C172" s="73"/>
      <c r="D172" s="73"/>
      <c r="E172" s="73"/>
      <c r="F172" s="73"/>
      <c r="G172" s="73"/>
      <c r="H172" s="73"/>
      <c r="I172" s="73"/>
      <c r="J172" s="73"/>
      <c r="K172" s="73"/>
      <c r="L172" s="73"/>
      <c r="M172" s="121"/>
      <c r="N172" s="25"/>
      <c r="O172" s="77"/>
      <c r="P172" s="77"/>
      <c r="Q172" s="106"/>
      <c r="R172" s="25"/>
      <c r="S172" s="106"/>
      <c r="T172" s="25"/>
      <c r="U172" s="106"/>
      <c r="V172" s="25"/>
      <c r="W172" s="106"/>
      <c r="X172" s="25"/>
      <c r="Y172" s="106"/>
      <c r="Z172" s="25"/>
      <c r="AA172" s="106"/>
      <c r="AB172" s="25"/>
      <c r="AC172" s="106"/>
      <c r="AD172" s="25"/>
      <c r="AE172" s="106"/>
      <c r="AF172" s="25"/>
      <c r="AG172" s="106"/>
      <c r="AH172" s="25"/>
      <c r="AI172" s="77"/>
      <c r="AJ172" s="77"/>
      <c r="AK172" s="77"/>
      <c r="AL172" s="77"/>
      <c r="AM172" s="77"/>
      <c r="AN172" s="77"/>
      <c r="AO172" s="77"/>
      <c r="AP172" s="106"/>
      <c r="AQ172" s="23"/>
      <c r="AR172" s="75"/>
      <c r="AS172" s="75"/>
      <c r="AT172" s="75"/>
      <c r="AU172" s="75"/>
      <c r="AV172" s="75"/>
      <c r="AW172" s="75"/>
      <c r="AX172" s="75"/>
      <c r="AY172" s="75"/>
      <c r="AZ172" s="75"/>
      <c r="BA172" s="75"/>
      <c r="BB172" s="75"/>
      <c r="BC172" s="339"/>
      <c r="BD172" s="1"/>
    </row>
    <row r="173" spans="2:56">
      <c r="B173" s="47" t="str">
        <f>D1_9!$E55&amp;""</f>
        <v/>
      </c>
      <c r="C173" s="72"/>
      <c r="D173" s="72"/>
      <c r="E173" s="72"/>
      <c r="F173" s="72"/>
      <c r="G173" s="72"/>
      <c r="H173" s="72"/>
      <c r="I173" s="72"/>
      <c r="J173" s="72"/>
      <c r="K173" s="72"/>
      <c r="L173" s="72"/>
      <c r="M173" s="119"/>
      <c r="N173" s="69" t="str">
        <f>IFERROR(VLOOKUP($B173,D1_9!$E$5:$S$204,2,FALSE)&amp;"","")</f>
        <v/>
      </c>
      <c r="O173" s="76"/>
      <c r="P173" s="76"/>
      <c r="Q173" s="104"/>
      <c r="R173" s="69" t="str">
        <f>IFERROR(VLOOKUP($B173,D1_9!$E$5:$S$204,3,FALSE)&amp;"","")</f>
        <v/>
      </c>
      <c r="S173" s="104"/>
      <c r="T173" s="69" t="str">
        <f>IFERROR(VLOOKUP($B173,D1_9!$E$5:$S$204,4,FALSE)&amp;"","")</f>
        <v/>
      </c>
      <c r="U173" s="104"/>
      <c r="V173" s="69" t="str">
        <f>IFERROR(VLOOKUP($B173,D1_9!$E$5:$S$204,5,FALSE)&amp;"","")</f>
        <v/>
      </c>
      <c r="W173" s="104"/>
      <c r="X173" s="69" t="str">
        <f>IFERROR(VLOOKUP($B173,D1_9!$E$5:$S$204,6,FALSE)&amp;"","")</f>
        <v/>
      </c>
      <c r="Y173" s="104"/>
      <c r="Z173" s="69" t="str">
        <f>IFERROR(VLOOKUP($B173,D1_9!$E$5:$S$204,7,FALSE)&amp;"","")</f>
        <v/>
      </c>
      <c r="AA173" s="104"/>
      <c r="AB173" s="69" t="str">
        <f>IFERROR(VLOOKUP($B173,D1_9!$E$5:$S$204,8,FALSE)&amp;"","")</f>
        <v/>
      </c>
      <c r="AC173" s="104"/>
      <c r="AD173" s="69" t="str">
        <f>IFERROR(VLOOKUP($B173,D1_9!$E$5:$S$204,9,FALSE)&amp;"","")</f>
        <v/>
      </c>
      <c r="AE173" s="104"/>
      <c r="AF173" s="69" t="str">
        <f>IFERROR(VLOOKUP($B173,D1_9!$E$5:$S$204,10,FALSE)&amp;"","")</f>
        <v/>
      </c>
      <c r="AG173" s="104"/>
      <c r="AH173" s="69" t="str">
        <f>IFERROR(VLOOKUP($B173,D1_9!$E$5:$S$204,11,FALSE)&amp;"","")</f>
        <v/>
      </c>
      <c r="AI173" s="76"/>
      <c r="AJ173" s="76"/>
      <c r="AK173" s="76"/>
      <c r="AL173" s="76" t="s">
        <v>410</v>
      </c>
      <c r="AM173" s="221" t="str">
        <f>IFERROR(VLOOKUP($B173,D1_9!$E$5:$S$204,12,FALSE)&amp;"","")</f>
        <v/>
      </c>
      <c r="AN173" s="76"/>
      <c r="AO173" s="76"/>
      <c r="AP173" s="104"/>
      <c r="AQ173" s="36" t="str">
        <f>IFERROR(VLOOKUP($B173,D1_9!$E$5:$S$204,15,FALSE)&amp;"","")</f>
        <v/>
      </c>
      <c r="AR173" s="74"/>
      <c r="AS173" s="74"/>
      <c r="AT173" s="74"/>
      <c r="AU173" s="74"/>
      <c r="AV173" s="74"/>
      <c r="AW173" s="74"/>
      <c r="AX173" s="74"/>
      <c r="AY173" s="74"/>
      <c r="AZ173" s="74"/>
      <c r="BA173" s="74"/>
      <c r="BB173" s="74"/>
      <c r="BC173" s="337"/>
      <c r="BD173" s="1"/>
    </row>
    <row r="174" spans="2:56">
      <c r="B174" s="29"/>
      <c r="C174" s="55"/>
      <c r="D174" s="55"/>
      <c r="E174" s="55"/>
      <c r="F174" s="55"/>
      <c r="G174" s="55"/>
      <c r="H174" s="55"/>
      <c r="I174" s="55"/>
      <c r="J174" s="55"/>
      <c r="K174" s="55"/>
      <c r="L174" s="55"/>
      <c r="M174" s="120"/>
      <c r="N174" s="34"/>
      <c r="O174" s="2"/>
      <c r="P174" s="2"/>
      <c r="Q174" s="105"/>
      <c r="R174" s="34"/>
      <c r="S174" s="105"/>
      <c r="T174" s="34"/>
      <c r="U174" s="105"/>
      <c r="V174" s="34"/>
      <c r="W174" s="105"/>
      <c r="X174" s="34"/>
      <c r="Y174" s="105"/>
      <c r="Z174" s="34"/>
      <c r="AA174" s="105"/>
      <c r="AB174" s="34"/>
      <c r="AC174" s="105"/>
      <c r="AD174" s="34"/>
      <c r="AE174" s="105"/>
      <c r="AF174" s="34"/>
      <c r="AG174" s="105"/>
      <c r="AH174" s="153"/>
      <c r="AI174" s="155"/>
      <c r="AJ174" s="155"/>
      <c r="AK174" s="155"/>
      <c r="AL174" s="155"/>
      <c r="AM174" s="155"/>
      <c r="AN174" s="155"/>
      <c r="AO174" s="155"/>
      <c r="AP174" s="224"/>
      <c r="AQ174" s="22"/>
      <c r="AR174" s="57"/>
      <c r="AS174" s="57"/>
      <c r="AT174" s="57"/>
      <c r="AU174" s="57"/>
      <c r="AV174" s="57"/>
      <c r="AW174" s="57"/>
      <c r="AX174" s="57"/>
      <c r="AY174" s="57"/>
      <c r="AZ174" s="57"/>
      <c r="BA174" s="57"/>
      <c r="BB174" s="57"/>
      <c r="BC174" s="338"/>
      <c r="BD174" s="1"/>
    </row>
    <row r="175" spans="2:56">
      <c r="B175" s="29"/>
      <c r="C175" s="55"/>
      <c r="D175" s="55"/>
      <c r="E175" s="55"/>
      <c r="F175" s="55"/>
      <c r="G175" s="55"/>
      <c r="H175" s="55"/>
      <c r="I175" s="55"/>
      <c r="J175" s="55"/>
      <c r="K175" s="55"/>
      <c r="L175" s="55"/>
      <c r="M175" s="120"/>
      <c r="N175" s="34"/>
      <c r="O175" s="2"/>
      <c r="P175" s="2"/>
      <c r="Q175" s="105"/>
      <c r="R175" s="34"/>
      <c r="S175" s="105"/>
      <c r="T175" s="34"/>
      <c r="U175" s="105"/>
      <c r="V175" s="34"/>
      <c r="W175" s="105"/>
      <c r="X175" s="34"/>
      <c r="Y175" s="105"/>
      <c r="Z175" s="34"/>
      <c r="AA175" s="105"/>
      <c r="AB175" s="34"/>
      <c r="AC175" s="105"/>
      <c r="AD175" s="34"/>
      <c r="AE175" s="105"/>
      <c r="AF175" s="34"/>
      <c r="AG175" s="105"/>
      <c r="AH175" s="168" t="str">
        <f>IFERROR(VLOOKUP($B173,D1_9!$E$5:$S$204,13,FALSE)&amp;"","")</f>
        <v/>
      </c>
      <c r="AI175" s="156"/>
      <c r="AJ175" s="156"/>
      <c r="AK175" s="156"/>
      <c r="AL175" s="156" t="s">
        <v>410</v>
      </c>
      <c r="AM175" s="207" t="str">
        <f>IFERROR(VLOOKUP($B173,D1_9!$E$5:$S$204,14,FALSE)&amp;"","")</f>
        <v/>
      </c>
      <c r="AN175" s="156"/>
      <c r="AO175" s="156"/>
      <c r="AP175" s="223"/>
      <c r="AQ175" s="22"/>
      <c r="AR175" s="57"/>
      <c r="AS175" s="57"/>
      <c r="AT175" s="57"/>
      <c r="AU175" s="57"/>
      <c r="AV175" s="57"/>
      <c r="AW175" s="57"/>
      <c r="AX175" s="57"/>
      <c r="AY175" s="57"/>
      <c r="AZ175" s="57"/>
      <c r="BA175" s="57"/>
      <c r="BB175" s="57"/>
      <c r="BC175" s="338"/>
      <c r="BD175" s="1"/>
    </row>
    <row r="176" spans="2:56">
      <c r="B176" s="18"/>
      <c r="C176" s="73"/>
      <c r="D176" s="73"/>
      <c r="E176" s="73"/>
      <c r="F176" s="73"/>
      <c r="G176" s="73"/>
      <c r="H176" s="73"/>
      <c r="I176" s="73"/>
      <c r="J176" s="73"/>
      <c r="K176" s="73"/>
      <c r="L176" s="73"/>
      <c r="M176" s="121"/>
      <c r="N176" s="25"/>
      <c r="O176" s="77"/>
      <c r="P176" s="77"/>
      <c r="Q176" s="106"/>
      <c r="R176" s="25"/>
      <c r="S176" s="106"/>
      <c r="T176" s="25"/>
      <c r="U176" s="106"/>
      <c r="V176" s="25"/>
      <c r="W176" s="106"/>
      <c r="X176" s="25"/>
      <c r="Y176" s="106"/>
      <c r="Z176" s="25"/>
      <c r="AA176" s="106"/>
      <c r="AB176" s="25"/>
      <c r="AC176" s="106"/>
      <c r="AD176" s="25"/>
      <c r="AE176" s="106"/>
      <c r="AF176" s="25"/>
      <c r="AG176" s="106"/>
      <c r="AH176" s="25"/>
      <c r="AI176" s="77"/>
      <c r="AJ176" s="77"/>
      <c r="AK176" s="77"/>
      <c r="AL176" s="77"/>
      <c r="AM176" s="77"/>
      <c r="AN176" s="77"/>
      <c r="AO176" s="77"/>
      <c r="AP176" s="106"/>
      <c r="AQ176" s="23"/>
      <c r="AR176" s="75"/>
      <c r="AS176" s="75"/>
      <c r="AT176" s="75"/>
      <c r="AU176" s="75"/>
      <c r="AV176" s="75"/>
      <c r="AW176" s="75"/>
      <c r="AX176" s="75"/>
      <c r="AY176" s="75"/>
      <c r="AZ176" s="75"/>
      <c r="BA176" s="75"/>
      <c r="BB176" s="75"/>
      <c r="BC176" s="339"/>
      <c r="BD176" s="1"/>
    </row>
    <row r="177" spans="2:56">
      <c r="B177" s="47" t="str">
        <f>D1_9!$E56&amp;""</f>
        <v/>
      </c>
      <c r="C177" s="72"/>
      <c r="D177" s="72"/>
      <c r="E177" s="72"/>
      <c r="F177" s="72"/>
      <c r="G177" s="72"/>
      <c r="H177" s="72"/>
      <c r="I177" s="72"/>
      <c r="J177" s="72"/>
      <c r="K177" s="72"/>
      <c r="L177" s="72"/>
      <c r="M177" s="119"/>
      <c r="N177" s="69" t="str">
        <f>IFERROR(VLOOKUP($B177,D1_9!$E$5:$S$204,2,FALSE)&amp;"","")</f>
        <v/>
      </c>
      <c r="O177" s="76"/>
      <c r="P177" s="76"/>
      <c r="Q177" s="104"/>
      <c r="R177" s="69" t="str">
        <f>IFERROR(VLOOKUP($B177,D1_9!$E$5:$S$204,3,FALSE)&amp;"","")</f>
        <v/>
      </c>
      <c r="S177" s="104"/>
      <c r="T177" s="69" t="str">
        <f>IFERROR(VLOOKUP($B177,D1_9!$E$5:$S$204,4,FALSE)&amp;"","")</f>
        <v/>
      </c>
      <c r="U177" s="104"/>
      <c r="V177" s="69" t="str">
        <f>IFERROR(VLOOKUP($B177,D1_9!$E$5:$S$204,5,FALSE)&amp;"","")</f>
        <v/>
      </c>
      <c r="W177" s="104"/>
      <c r="X177" s="69" t="str">
        <f>IFERROR(VLOOKUP($B177,D1_9!$E$5:$S$204,6,FALSE)&amp;"","")</f>
        <v/>
      </c>
      <c r="Y177" s="104"/>
      <c r="Z177" s="69" t="str">
        <f>IFERROR(VLOOKUP($B177,D1_9!$E$5:$S$204,7,FALSE)&amp;"","")</f>
        <v/>
      </c>
      <c r="AA177" s="104"/>
      <c r="AB177" s="69" t="str">
        <f>IFERROR(VLOOKUP($B177,D1_9!$E$5:$S$204,8,FALSE)&amp;"","")</f>
        <v/>
      </c>
      <c r="AC177" s="104"/>
      <c r="AD177" s="69" t="str">
        <f>IFERROR(VLOOKUP($B177,D1_9!$E$5:$S$204,9,FALSE)&amp;"","")</f>
        <v/>
      </c>
      <c r="AE177" s="104"/>
      <c r="AF177" s="69" t="str">
        <f>IFERROR(VLOOKUP($B177,D1_9!$E$5:$S$204,10,FALSE)&amp;"","")</f>
        <v/>
      </c>
      <c r="AG177" s="104"/>
      <c r="AH177" s="69" t="str">
        <f>IFERROR(VLOOKUP($B177,D1_9!$E$5:$S$204,11,FALSE)&amp;"","")</f>
        <v/>
      </c>
      <c r="AI177" s="76"/>
      <c r="AJ177" s="76"/>
      <c r="AK177" s="76"/>
      <c r="AL177" s="76" t="s">
        <v>410</v>
      </c>
      <c r="AM177" s="221" t="str">
        <f>IFERROR(VLOOKUP($B177,D1_9!$E$5:$S$204,12,FALSE)&amp;"","")</f>
        <v/>
      </c>
      <c r="AN177" s="76"/>
      <c r="AO177" s="76"/>
      <c r="AP177" s="104"/>
      <c r="AQ177" s="36" t="str">
        <f>IFERROR(VLOOKUP($B177,D1_9!$E$5:$S$204,15,FALSE)&amp;"","")</f>
        <v/>
      </c>
      <c r="AR177" s="74"/>
      <c r="AS177" s="74"/>
      <c r="AT177" s="74"/>
      <c r="AU177" s="74"/>
      <c r="AV177" s="74"/>
      <c r="AW177" s="74"/>
      <c r="AX177" s="74"/>
      <c r="AY177" s="74"/>
      <c r="AZ177" s="74"/>
      <c r="BA177" s="74"/>
      <c r="BB177" s="74"/>
      <c r="BC177" s="337"/>
      <c r="BD177" s="1"/>
    </row>
    <row r="178" spans="2:56">
      <c r="B178" s="29"/>
      <c r="C178" s="55"/>
      <c r="D178" s="55"/>
      <c r="E178" s="55"/>
      <c r="F178" s="55"/>
      <c r="G178" s="55"/>
      <c r="H178" s="55"/>
      <c r="I178" s="55"/>
      <c r="J178" s="55"/>
      <c r="K178" s="55"/>
      <c r="L178" s="55"/>
      <c r="M178" s="120"/>
      <c r="N178" s="34"/>
      <c r="O178" s="2"/>
      <c r="P178" s="2"/>
      <c r="Q178" s="105"/>
      <c r="R178" s="34"/>
      <c r="S178" s="105"/>
      <c r="T178" s="34"/>
      <c r="U178" s="105"/>
      <c r="V178" s="34"/>
      <c r="W178" s="105"/>
      <c r="X178" s="34"/>
      <c r="Y178" s="105"/>
      <c r="Z178" s="34"/>
      <c r="AA178" s="105"/>
      <c r="AB178" s="34"/>
      <c r="AC178" s="105"/>
      <c r="AD178" s="34"/>
      <c r="AE178" s="105"/>
      <c r="AF178" s="34"/>
      <c r="AG178" s="105"/>
      <c r="AH178" s="153"/>
      <c r="AI178" s="155"/>
      <c r="AJ178" s="155"/>
      <c r="AK178" s="155"/>
      <c r="AL178" s="155"/>
      <c r="AM178" s="155"/>
      <c r="AN178" s="155"/>
      <c r="AO178" s="155"/>
      <c r="AP178" s="224"/>
      <c r="AQ178" s="22"/>
      <c r="AR178" s="57"/>
      <c r="AS178" s="57"/>
      <c r="AT178" s="57"/>
      <c r="AU178" s="57"/>
      <c r="AV178" s="57"/>
      <c r="AW178" s="57"/>
      <c r="AX178" s="57"/>
      <c r="AY178" s="57"/>
      <c r="AZ178" s="57"/>
      <c r="BA178" s="57"/>
      <c r="BB178" s="57"/>
      <c r="BC178" s="338"/>
      <c r="BD178" s="1"/>
    </row>
    <row r="179" spans="2:56">
      <c r="B179" s="29"/>
      <c r="C179" s="55"/>
      <c r="D179" s="55"/>
      <c r="E179" s="55"/>
      <c r="F179" s="55"/>
      <c r="G179" s="55"/>
      <c r="H179" s="55"/>
      <c r="I179" s="55"/>
      <c r="J179" s="55"/>
      <c r="K179" s="55"/>
      <c r="L179" s="55"/>
      <c r="M179" s="120"/>
      <c r="N179" s="34"/>
      <c r="O179" s="2"/>
      <c r="P179" s="2"/>
      <c r="Q179" s="105"/>
      <c r="R179" s="34"/>
      <c r="S179" s="105"/>
      <c r="T179" s="34"/>
      <c r="U179" s="105"/>
      <c r="V179" s="34"/>
      <c r="W179" s="105"/>
      <c r="X179" s="34"/>
      <c r="Y179" s="105"/>
      <c r="Z179" s="34"/>
      <c r="AA179" s="105"/>
      <c r="AB179" s="34"/>
      <c r="AC179" s="105"/>
      <c r="AD179" s="34"/>
      <c r="AE179" s="105"/>
      <c r="AF179" s="34"/>
      <c r="AG179" s="105"/>
      <c r="AH179" s="168" t="str">
        <f>IFERROR(VLOOKUP($B177,D1_9!$E$5:$S$204,13,FALSE)&amp;"","")</f>
        <v/>
      </c>
      <c r="AI179" s="156"/>
      <c r="AJ179" s="156"/>
      <c r="AK179" s="156"/>
      <c r="AL179" s="156" t="s">
        <v>410</v>
      </c>
      <c r="AM179" s="207" t="str">
        <f>IFERROR(VLOOKUP($B177,D1_9!$E$5:$S$204,14,FALSE)&amp;"","")</f>
        <v/>
      </c>
      <c r="AN179" s="156"/>
      <c r="AO179" s="156"/>
      <c r="AP179" s="223"/>
      <c r="AQ179" s="22"/>
      <c r="AR179" s="57"/>
      <c r="AS179" s="57"/>
      <c r="AT179" s="57"/>
      <c r="AU179" s="57"/>
      <c r="AV179" s="57"/>
      <c r="AW179" s="57"/>
      <c r="AX179" s="57"/>
      <c r="AY179" s="57"/>
      <c r="AZ179" s="57"/>
      <c r="BA179" s="57"/>
      <c r="BB179" s="57"/>
      <c r="BC179" s="338"/>
      <c r="BD179" s="1"/>
    </row>
    <row r="180" spans="2:56">
      <c r="B180" s="18"/>
      <c r="C180" s="73"/>
      <c r="D180" s="73"/>
      <c r="E180" s="73"/>
      <c r="F180" s="73"/>
      <c r="G180" s="73"/>
      <c r="H180" s="73"/>
      <c r="I180" s="73"/>
      <c r="J180" s="73"/>
      <c r="K180" s="73"/>
      <c r="L180" s="73"/>
      <c r="M180" s="121"/>
      <c r="N180" s="25"/>
      <c r="O180" s="77"/>
      <c r="P180" s="77"/>
      <c r="Q180" s="106"/>
      <c r="R180" s="25"/>
      <c r="S180" s="106"/>
      <c r="T180" s="25"/>
      <c r="U180" s="106"/>
      <c r="V180" s="25"/>
      <c r="W180" s="106"/>
      <c r="X180" s="25"/>
      <c r="Y180" s="106"/>
      <c r="Z180" s="25"/>
      <c r="AA180" s="106"/>
      <c r="AB180" s="25"/>
      <c r="AC180" s="106"/>
      <c r="AD180" s="25"/>
      <c r="AE180" s="106"/>
      <c r="AF180" s="25"/>
      <c r="AG180" s="106"/>
      <c r="AH180" s="25"/>
      <c r="AI180" s="77"/>
      <c r="AJ180" s="77"/>
      <c r="AK180" s="77"/>
      <c r="AL180" s="77"/>
      <c r="AM180" s="77"/>
      <c r="AN180" s="77"/>
      <c r="AO180" s="77"/>
      <c r="AP180" s="106"/>
      <c r="AQ180" s="23"/>
      <c r="AR180" s="75"/>
      <c r="AS180" s="75"/>
      <c r="AT180" s="75"/>
      <c r="AU180" s="75"/>
      <c r="AV180" s="75"/>
      <c r="AW180" s="75"/>
      <c r="AX180" s="75"/>
      <c r="AY180" s="75"/>
      <c r="AZ180" s="75"/>
      <c r="BA180" s="75"/>
      <c r="BB180" s="75"/>
      <c r="BC180" s="339"/>
      <c r="BD180" s="1"/>
    </row>
    <row r="181" spans="2:56">
      <c r="B181" s="47" t="str">
        <f>D1_9!$E57&amp;""</f>
        <v/>
      </c>
      <c r="C181" s="72"/>
      <c r="D181" s="72"/>
      <c r="E181" s="72"/>
      <c r="F181" s="72"/>
      <c r="G181" s="72"/>
      <c r="H181" s="72"/>
      <c r="I181" s="72"/>
      <c r="J181" s="72"/>
      <c r="K181" s="72"/>
      <c r="L181" s="72"/>
      <c r="M181" s="119"/>
      <c r="N181" s="69" t="str">
        <f>IFERROR(VLOOKUP($B181,D1_9!$E$5:$S$204,2,FALSE)&amp;"","")</f>
        <v/>
      </c>
      <c r="O181" s="76"/>
      <c r="P181" s="76"/>
      <c r="Q181" s="104"/>
      <c r="R181" s="69" t="str">
        <f>IFERROR(VLOOKUP($B181,D1_9!$E$5:$S$204,3,FALSE)&amp;"","")</f>
        <v/>
      </c>
      <c r="S181" s="104"/>
      <c r="T181" s="69" t="str">
        <f>IFERROR(VLOOKUP($B181,D1_9!$E$5:$S$204,4,FALSE)&amp;"","")</f>
        <v/>
      </c>
      <c r="U181" s="104"/>
      <c r="V181" s="69" t="str">
        <f>IFERROR(VLOOKUP($B181,D1_9!$E$5:$S$204,5,FALSE)&amp;"","")</f>
        <v/>
      </c>
      <c r="W181" s="104"/>
      <c r="X181" s="69" t="str">
        <f>IFERROR(VLOOKUP($B181,D1_9!$E$5:$S$204,6,FALSE)&amp;"","")</f>
        <v/>
      </c>
      <c r="Y181" s="104"/>
      <c r="Z181" s="69" t="str">
        <f>IFERROR(VLOOKUP($B181,D1_9!$E$5:$S$204,7,FALSE)&amp;"","")</f>
        <v/>
      </c>
      <c r="AA181" s="104"/>
      <c r="AB181" s="69" t="str">
        <f>IFERROR(VLOOKUP($B181,D1_9!$E$5:$S$204,8,FALSE)&amp;"","")</f>
        <v/>
      </c>
      <c r="AC181" s="104"/>
      <c r="AD181" s="69" t="str">
        <f>IFERROR(VLOOKUP($B181,D1_9!$E$5:$S$204,9,FALSE)&amp;"","")</f>
        <v/>
      </c>
      <c r="AE181" s="104"/>
      <c r="AF181" s="69" t="str">
        <f>IFERROR(VLOOKUP($B181,D1_9!$E$5:$S$204,10,FALSE)&amp;"","")</f>
        <v/>
      </c>
      <c r="AG181" s="104"/>
      <c r="AH181" s="69" t="str">
        <f>IFERROR(VLOOKUP($B181,D1_9!$E$5:$S$204,11,FALSE)&amp;"","")</f>
        <v/>
      </c>
      <c r="AI181" s="76"/>
      <c r="AJ181" s="76"/>
      <c r="AK181" s="76"/>
      <c r="AL181" s="76" t="s">
        <v>410</v>
      </c>
      <c r="AM181" s="221" t="str">
        <f>IFERROR(VLOOKUP($B181,D1_9!$E$5:$S$204,12,FALSE)&amp;"","")</f>
        <v/>
      </c>
      <c r="AN181" s="76"/>
      <c r="AO181" s="76"/>
      <c r="AP181" s="104"/>
      <c r="AQ181" s="36" t="str">
        <f>IFERROR(VLOOKUP($B181,D1_9!$E$5:$S$204,15,FALSE)&amp;"","")</f>
        <v/>
      </c>
      <c r="AR181" s="74"/>
      <c r="AS181" s="74"/>
      <c r="AT181" s="74"/>
      <c r="AU181" s="74"/>
      <c r="AV181" s="74"/>
      <c r="AW181" s="74"/>
      <c r="AX181" s="74"/>
      <c r="AY181" s="74"/>
      <c r="AZ181" s="74"/>
      <c r="BA181" s="74"/>
      <c r="BB181" s="74"/>
      <c r="BC181" s="337"/>
      <c r="BD181" s="1"/>
    </row>
    <row r="182" spans="2:56">
      <c r="B182" s="29"/>
      <c r="C182" s="55"/>
      <c r="D182" s="55"/>
      <c r="E182" s="55"/>
      <c r="F182" s="55"/>
      <c r="G182" s="55"/>
      <c r="H182" s="55"/>
      <c r="I182" s="55"/>
      <c r="J182" s="55"/>
      <c r="K182" s="55"/>
      <c r="L182" s="55"/>
      <c r="M182" s="120"/>
      <c r="N182" s="34"/>
      <c r="O182" s="2"/>
      <c r="P182" s="2"/>
      <c r="Q182" s="105"/>
      <c r="R182" s="34"/>
      <c r="S182" s="105"/>
      <c r="T182" s="34"/>
      <c r="U182" s="105"/>
      <c r="V182" s="34"/>
      <c r="W182" s="105"/>
      <c r="X182" s="34"/>
      <c r="Y182" s="105"/>
      <c r="Z182" s="34"/>
      <c r="AA182" s="105"/>
      <c r="AB182" s="34"/>
      <c r="AC182" s="105"/>
      <c r="AD182" s="34"/>
      <c r="AE182" s="105"/>
      <c r="AF182" s="34"/>
      <c r="AG182" s="105"/>
      <c r="AH182" s="153"/>
      <c r="AI182" s="155"/>
      <c r="AJ182" s="155"/>
      <c r="AK182" s="155"/>
      <c r="AL182" s="155"/>
      <c r="AM182" s="155"/>
      <c r="AN182" s="155"/>
      <c r="AO182" s="155"/>
      <c r="AP182" s="224"/>
      <c r="AQ182" s="22"/>
      <c r="AR182" s="57"/>
      <c r="AS182" s="57"/>
      <c r="AT182" s="57"/>
      <c r="AU182" s="57"/>
      <c r="AV182" s="57"/>
      <c r="AW182" s="57"/>
      <c r="AX182" s="57"/>
      <c r="AY182" s="57"/>
      <c r="AZ182" s="57"/>
      <c r="BA182" s="57"/>
      <c r="BB182" s="57"/>
      <c r="BC182" s="338"/>
      <c r="BD182" s="1"/>
    </row>
    <row r="183" spans="2:56">
      <c r="B183" s="29"/>
      <c r="C183" s="55"/>
      <c r="D183" s="55"/>
      <c r="E183" s="55"/>
      <c r="F183" s="55"/>
      <c r="G183" s="55"/>
      <c r="H183" s="55"/>
      <c r="I183" s="55"/>
      <c r="J183" s="55"/>
      <c r="K183" s="55"/>
      <c r="L183" s="55"/>
      <c r="M183" s="120"/>
      <c r="N183" s="34"/>
      <c r="O183" s="2"/>
      <c r="P183" s="2"/>
      <c r="Q183" s="105"/>
      <c r="R183" s="34"/>
      <c r="S183" s="105"/>
      <c r="T183" s="34"/>
      <c r="U183" s="105"/>
      <c r="V183" s="34"/>
      <c r="W183" s="105"/>
      <c r="X183" s="34"/>
      <c r="Y183" s="105"/>
      <c r="Z183" s="34"/>
      <c r="AA183" s="105"/>
      <c r="AB183" s="34"/>
      <c r="AC183" s="105"/>
      <c r="AD183" s="34"/>
      <c r="AE183" s="105"/>
      <c r="AF183" s="34"/>
      <c r="AG183" s="105"/>
      <c r="AH183" s="168" t="str">
        <f>IFERROR(VLOOKUP($B181,D1_9!$E$5:$S$204,13,FALSE)&amp;"","")</f>
        <v/>
      </c>
      <c r="AI183" s="156"/>
      <c r="AJ183" s="156"/>
      <c r="AK183" s="156"/>
      <c r="AL183" s="156" t="s">
        <v>410</v>
      </c>
      <c r="AM183" s="207" t="str">
        <f>IFERROR(VLOOKUP($B181,D1_9!$E$5:$S$204,14,FALSE)&amp;"","")</f>
        <v/>
      </c>
      <c r="AN183" s="156"/>
      <c r="AO183" s="156"/>
      <c r="AP183" s="223"/>
      <c r="AQ183" s="22"/>
      <c r="AR183" s="57"/>
      <c r="AS183" s="57"/>
      <c r="AT183" s="57"/>
      <c r="AU183" s="57"/>
      <c r="AV183" s="57"/>
      <c r="AW183" s="57"/>
      <c r="AX183" s="57"/>
      <c r="AY183" s="57"/>
      <c r="AZ183" s="57"/>
      <c r="BA183" s="57"/>
      <c r="BB183" s="57"/>
      <c r="BC183" s="338"/>
      <c r="BD183" s="1"/>
    </row>
    <row r="184" spans="2:56">
      <c r="B184" s="18"/>
      <c r="C184" s="73"/>
      <c r="D184" s="73"/>
      <c r="E184" s="73"/>
      <c r="F184" s="73"/>
      <c r="G184" s="73"/>
      <c r="H184" s="73"/>
      <c r="I184" s="73"/>
      <c r="J184" s="73"/>
      <c r="K184" s="73"/>
      <c r="L184" s="73"/>
      <c r="M184" s="121"/>
      <c r="N184" s="25"/>
      <c r="O184" s="77"/>
      <c r="P184" s="77"/>
      <c r="Q184" s="106"/>
      <c r="R184" s="25"/>
      <c r="S184" s="106"/>
      <c r="T184" s="25"/>
      <c r="U184" s="106"/>
      <c r="V184" s="25"/>
      <c r="W184" s="106"/>
      <c r="X184" s="25"/>
      <c r="Y184" s="106"/>
      <c r="Z184" s="25"/>
      <c r="AA184" s="106"/>
      <c r="AB184" s="25"/>
      <c r="AC184" s="106"/>
      <c r="AD184" s="25"/>
      <c r="AE184" s="106"/>
      <c r="AF184" s="25"/>
      <c r="AG184" s="106"/>
      <c r="AH184" s="25"/>
      <c r="AI184" s="77"/>
      <c r="AJ184" s="77"/>
      <c r="AK184" s="77"/>
      <c r="AL184" s="77"/>
      <c r="AM184" s="77"/>
      <c r="AN184" s="77"/>
      <c r="AO184" s="77"/>
      <c r="AP184" s="106"/>
      <c r="AQ184" s="23"/>
      <c r="AR184" s="75"/>
      <c r="AS184" s="75"/>
      <c r="AT184" s="75"/>
      <c r="AU184" s="75"/>
      <c r="AV184" s="75"/>
      <c r="AW184" s="75"/>
      <c r="AX184" s="75"/>
      <c r="AY184" s="75"/>
      <c r="AZ184" s="75"/>
      <c r="BA184" s="75"/>
      <c r="BB184" s="75"/>
      <c r="BC184" s="339"/>
      <c r="BD184" s="1"/>
    </row>
    <row r="185" spans="2:56">
      <c r="B185" s="47" t="str">
        <f>D1_9!$E58&amp;""</f>
        <v/>
      </c>
      <c r="C185" s="72"/>
      <c r="D185" s="72"/>
      <c r="E185" s="72"/>
      <c r="F185" s="72"/>
      <c r="G185" s="72"/>
      <c r="H185" s="72"/>
      <c r="I185" s="72"/>
      <c r="J185" s="72"/>
      <c r="K185" s="72"/>
      <c r="L185" s="72"/>
      <c r="M185" s="119"/>
      <c r="N185" s="69" t="str">
        <f>IFERROR(VLOOKUP($B185,D1_9!$E$5:$S$204,2,FALSE)&amp;"","")</f>
        <v/>
      </c>
      <c r="O185" s="76"/>
      <c r="P185" s="76"/>
      <c r="Q185" s="104"/>
      <c r="R185" s="69" t="str">
        <f>IFERROR(VLOOKUP($B185,D1_9!$E$5:$S$204,3,FALSE)&amp;"","")</f>
        <v/>
      </c>
      <c r="S185" s="104"/>
      <c r="T185" s="69" t="str">
        <f>IFERROR(VLOOKUP($B185,D1_9!$E$5:$S$204,4,FALSE)&amp;"","")</f>
        <v/>
      </c>
      <c r="U185" s="104"/>
      <c r="V185" s="69" t="str">
        <f>IFERROR(VLOOKUP($B185,D1_9!$E$5:$S$204,5,FALSE)&amp;"","")</f>
        <v/>
      </c>
      <c r="W185" s="104"/>
      <c r="X185" s="69" t="str">
        <f>IFERROR(VLOOKUP($B185,D1_9!$E$5:$S$204,6,FALSE)&amp;"","")</f>
        <v/>
      </c>
      <c r="Y185" s="104"/>
      <c r="Z185" s="69" t="str">
        <f>IFERROR(VLOOKUP($B185,D1_9!$E$5:$S$204,7,FALSE)&amp;"","")</f>
        <v/>
      </c>
      <c r="AA185" s="104"/>
      <c r="AB185" s="69" t="str">
        <f>IFERROR(VLOOKUP($B185,D1_9!$E$5:$S$204,8,FALSE)&amp;"","")</f>
        <v/>
      </c>
      <c r="AC185" s="104"/>
      <c r="AD185" s="69" t="str">
        <f>IFERROR(VLOOKUP($B185,D1_9!$E$5:$S$204,9,FALSE)&amp;"","")</f>
        <v/>
      </c>
      <c r="AE185" s="104"/>
      <c r="AF185" s="69" t="str">
        <f>IFERROR(VLOOKUP($B185,D1_9!$E$5:$S$204,10,FALSE)&amp;"","")</f>
        <v/>
      </c>
      <c r="AG185" s="104"/>
      <c r="AH185" s="69" t="str">
        <f>IFERROR(VLOOKUP($B185,D1_9!$E$5:$S$204,11,FALSE)&amp;"","")</f>
        <v/>
      </c>
      <c r="AI185" s="76"/>
      <c r="AJ185" s="76"/>
      <c r="AK185" s="76"/>
      <c r="AL185" s="76" t="s">
        <v>410</v>
      </c>
      <c r="AM185" s="221" t="str">
        <f>IFERROR(VLOOKUP($B185,D1_9!$E$5:$S$204,12,FALSE)&amp;"","")</f>
        <v/>
      </c>
      <c r="AN185" s="76"/>
      <c r="AO185" s="76"/>
      <c r="AP185" s="104"/>
      <c r="AQ185" s="36" t="str">
        <f>IFERROR(VLOOKUP($B185,D1_9!$E$5:$S$204,15,FALSE)&amp;"","")</f>
        <v/>
      </c>
      <c r="AR185" s="74"/>
      <c r="AS185" s="74"/>
      <c r="AT185" s="74"/>
      <c r="AU185" s="74"/>
      <c r="AV185" s="74"/>
      <c r="AW185" s="74"/>
      <c r="AX185" s="74"/>
      <c r="AY185" s="74"/>
      <c r="AZ185" s="74"/>
      <c r="BA185" s="74"/>
      <c r="BB185" s="74"/>
      <c r="BC185" s="337"/>
      <c r="BD185" s="1"/>
    </row>
    <row r="186" spans="2:56">
      <c r="B186" s="29"/>
      <c r="C186" s="55"/>
      <c r="D186" s="55"/>
      <c r="E186" s="55"/>
      <c r="F186" s="55"/>
      <c r="G186" s="55"/>
      <c r="H186" s="55"/>
      <c r="I186" s="55"/>
      <c r="J186" s="55"/>
      <c r="K186" s="55"/>
      <c r="L186" s="55"/>
      <c r="M186" s="120"/>
      <c r="N186" s="34"/>
      <c r="O186" s="2"/>
      <c r="P186" s="2"/>
      <c r="Q186" s="105"/>
      <c r="R186" s="34"/>
      <c r="S186" s="105"/>
      <c r="T186" s="34"/>
      <c r="U186" s="105"/>
      <c r="V186" s="34"/>
      <c r="W186" s="105"/>
      <c r="X186" s="34"/>
      <c r="Y186" s="105"/>
      <c r="Z186" s="34"/>
      <c r="AA186" s="105"/>
      <c r="AB186" s="34"/>
      <c r="AC186" s="105"/>
      <c r="AD186" s="34"/>
      <c r="AE186" s="105"/>
      <c r="AF186" s="34"/>
      <c r="AG186" s="105"/>
      <c r="AH186" s="153"/>
      <c r="AI186" s="155"/>
      <c r="AJ186" s="155"/>
      <c r="AK186" s="155"/>
      <c r="AL186" s="155"/>
      <c r="AM186" s="155"/>
      <c r="AN186" s="155"/>
      <c r="AO186" s="155"/>
      <c r="AP186" s="224"/>
      <c r="AQ186" s="22"/>
      <c r="AR186" s="57"/>
      <c r="AS186" s="57"/>
      <c r="AT186" s="57"/>
      <c r="AU186" s="57"/>
      <c r="AV186" s="57"/>
      <c r="AW186" s="57"/>
      <c r="AX186" s="57"/>
      <c r="AY186" s="57"/>
      <c r="AZ186" s="57"/>
      <c r="BA186" s="57"/>
      <c r="BB186" s="57"/>
      <c r="BC186" s="338"/>
      <c r="BD186" s="1"/>
    </row>
    <row r="187" spans="2:56">
      <c r="B187" s="29"/>
      <c r="C187" s="55"/>
      <c r="D187" s="55"/>
      <c r="E187" s="55"/>
      <c r="F187" s="55"/>
      <c r="G187" s="55"/>
      <c r="H187" s="55"/>
      <c r="I187" s="55"/>
      <c r="J187" s="55"/>
      <c r="K187" s="55"/>
      <c r="L187" s="55"/>
      <c r="M187" s="120"/>
      <c r="N187" s="34"/>
      <c r="O187" s="2"/>
      <c r="P187" s="2"/>
      <c r="Q187" s="105"/>
      <c r="R187" s="34"/>
      <c r="S187" s="105"/>
      <c r="T187" s="34"/>
      <c r="U187" s="105"/>
      <c r="V187" s="34"/>
      <c r="W187" s="105"/>
      <c r="X187" s="34"/>
      <c r="Y187" s="105"/>
      <c r="Z187" s="34"/>
      <c r="AA187" s="105"/>
      <c r="AB187" s="34"/>
      <c r="AC187" s="105"/>
      <c r="AD187" s="34"/>
      <c r="AE187" s="105"/>
      <c r="AF187" s="34"/>
      <c r="AG187" s="105"/>
      <c r="AH187" s="168" t="str">
        <f>IFERROR(VLOOKUP($B185,D1_9!$E$5:$S$204,13,FALSE)&amp;"","")</f>
        <v/>
      </c>
      <c r="AI187" s="156"/>
      <c r="AJ187" s="156"/>
      <c r="AK187" s="156"/>
      <c r="AL187" s="156" t="s">
        <v>410</v>
      </c>
      <c r="AM187" s="207" t="str">
        <f>IFERROR(VLOOKUP($B185,D1_9!$E$5:$S$204,14,FALSE)&amp;"","")</f>
        <v/>
      </c>
      <c r="AN187" s="156"/>
      <c r="AO187" s="156"/>
      <c r="AP187" s="223"/>
      <c r="AQ187" s="22"/>
      <c r="AR187" s="57"/>
      <c r="AS187" s="57"/>
      <c r="AT187" s="57"/>
      <c r="AU187" s="57"/>
      <c r="AV187" s="57"/>
      <c r="AW187" s="57"/>
      <c r="AX187" s="57"/>
      <c r="AY187" s="57"/>
      <c r="AZ187" s="57"/>
      <c r="BA187" s="57"/>
      <c r="BB187" s="57"/>
      <c r="BC187" s="338"/>
      <c r="BD187" s="1"/>
    </row>
    <row r="188" spans="2:56">
      <c r="B188" s="18"/>
      <c r="C188" s="73"/>
      <c r="D188" s="73"/>
      <c r="E188" s="73"/>
      <c r="F188" s="73"/>
      <c r="G188" s="73"/>
      <c r="H188" s="73"/>
      <c r="I188" s="73"/>
      <c r="J188" s="73"/>
      <c r="K188" s="73"/>
      <c r="L188" s="73"/>
      <c r="M188" s="121"/>
      <c r="N188" s="25"/>
      <c r="O188" s="77"/>
      <c r="P188" s="77"/>
      <c r="Q188" s="106"/>
      <c r="R188" s="25"/>
      <c r="S188" s="106"/>
      <c r="T188" s="25"/>
      <c r="U188" s="106"/>
      <c r="V188" s="25"/>
      <c r="W188" s="106"/>
      <c r="X188" s="25"/>
      <c r="Y188" s="106"/>
      <c r="Z188" s="25"/>
      <c r="AA188" s="106"/>
      <c r="AB188" s="25"/>
      <c r="AC188" s="106"/>
      <c r="AD188" s="25"/>
      <c r="AE188" s="106"/>
      <c r="AF188" s="25"/>
      <c r="AG188" s="106"/>
      <c r="AH188" s="25"/>
      <c r="AI188" s="77"/>
      <c r="AJ188" s="77"/>
      <c r="AK188" s="77"/>
      <c r="AL188" s="77"/>
      <c r="AM188" s="77"/>
      <c r="AN188" s="77"/>
      <c r="AO188" s="77"/>
      <c r="AP188" s="106"/>
      <c r="AQ188" s="23"/>
      <c r="AR188" s="75"/>
      <c r="AS188" s="75"/>
      <c r="AT188" s="75"/>
      <c r="AU188" s="75"/>
      <c r="AV188" s="75"/>
      <c r="AW188" s="75"/>
      <c r="AX188" s="75"/>
      <c r="AY188" s="75"/>
      <c r="AZ188" s="75"/>
      <c r="BA188" s="75"/>
      <c r="BB188" s="75"/>
      <c r="BC188" s="339"/>
      <c r="BD188" s="1"/>
    </row>
    <row r="189" spans="2:56">
      <c r="B189" s="47" t="str">
        <f>D1_9!$E59&amp;""</f>
        <v/>
      </c>
      <c r="C189" s="72"/>
      <c r="D189" s="72"/>
      <c r="E189" s="72"/>
      <c r="F189" s="72"/>
      <c r="G189" s="72"/>
      <c r="H189" s="72"/>
      <c r="I189" s="72"/>
      <c r="J189" s="72"/>
      <c r="K189" s="72"/>
      <c r="L189" s="72"/>
      <c r="M189" s="119"/>
      <c r="N189" s="69" t="str">
        <f>IFERROR(VLOOKUP($B189,D1_9!$E$5:$S$204,2,FALSE)&amp;"","")</f>
        <v/>
      </c>
      <c r="O189" s="76"/>
      <c r="P189" s="76"/>
      <c r="Q189" s="104"/>
      <c r="R189" s="69" t="str">
        <f>IFERROR(VLOOKUP($B189,D1_9!$E$5:$S$204,3,FALSE)&amp;"","")</f>
        <v/>
      </c>
      <c r="S189" s="104"/>
      <c r="T189" s="69" t="str">
        <f>IFERROR(VLOOKUP($B189,D1_9!$E$5:$S$204,4,FALSE)&amp;"","")</f>
        <v/>
      </c>
      <c r="U189" s="104"/>
      <c r="V189" s="69" t="str">
        <f>IFERROR(VLOOKUP($B189,D1_9!$E$5:$S$204,5,FALSE)&amp;"","")</f>
        <v/>
      </c>
      <c r="W189" s="104"/>
      <c r="X189" s="69" t="str">
        <f>IFERROR(VLOOKUP($B189,D1_9!$E$5:$S$204,6,FALSE)&amp;"","")</f>
        <v/>
      </c>
      <c r="Y189" s="104"/>
      <c r="Z189" s="69" t="str">
        <f>IFERROR(VLOOKUP($B189,D1_9!$E$5:$S$204,7,FALSE)&amp;"","")</f>
        <v/>
      </c>
      <c r="AA189" s="104"/>
      <c r="AB189" s="69" t="str">
        <f>IFERROR(VLOOKUP($B189,D1_9!$E$5:$S$204,8,FALSE)&amp;"","")</f>
        <v/>
      </c>
      <c r="AC189" s="104"/>
      <c r="AD189" s="69" t="str">
        <f>IFERROR(VLOOKUP($B189,D1_9!$E$5:$S$204,9,FALSE)&amp;"","")</f>
        <v/>
      </c>
      <c r="AE189" s="104"/>
      <c r="AF189" s="69" t="str">
        <f>IFERROR(VLOOKUP($B189,D1_9!$E$5:$S$204,10,FALSE)&amp;"","")</f>
        <v/>
      </c>
      <c r="AG189" s="104"/>
      <c r="AH189" s="69" t="str">
        <f>IFERROR(VLOOKUP($B189,D1_9!$E$5:$S$204,11,FALSE)&amp;"","")</f>
        <v/>
      </c>
      <c r="AI189" s="76"/>
      <c r="AJ189" s="76"/>
      <c r="AK189" s="76"/>
      <c r="AL189" s="76" t="s">
        <v>410</v>
      </c>
      <c r="AM189" s="221" t="str">
        <f>IFERROR(VLOOKUP($B189,D1_9!$E$5:$S$204,12,FALSE)&amp;"","")</f>
        <v/>
      </c>
      <c r="AN189" s="76"/>
      <c r="AO189" s="76"/>
      <c r="AP189" s="104"/>
      <c r="AQ189" s="36" t="str">
        <f>IFERROR(VLOOKUP($B189,D1_9!$E$5:$S$204,15,FALSE)&amp;"","")</f>
        <v/>
      </c>
      <c r="AR189" s="74"/>
      <c r="AS189" s="74"/>
      <c r="AT189" s="74"/>
      <c r="AU189" s="74"/>
      <c r="AV189" s="74"/>
      <c r="AW189" s="74"/>
      <c r="AX189" s="74"/>
      <c r="AY189" s="74"/>
      <c r="AZ189" s="74"/>
      <c r="BA189" s="74"/>
      <c r="BB189" s="74"/>
      <c r="BC189" s="337"/>
      <c r="BD189" s="1"/>
    </row>
    <row r="190" spans="2:56">
      <c r="B190" s="29"/>
      <c r="C190" s="55"/>
      <c r="D190" s="55"/>
      <c r="E190" s="55"/>
      <c r="F190" s="55"/>
      <c r="G190" s="55"/>
      <c r="H190" s="55"/>
      <c r="I190" s="55"/>
      <c r="J190" s="55"/>
      <c r="K190" s="55"/>
      <c r="L190" s="55"/>
      <c r="M190" s="120"/>
      <c r="N190" s="34"/>
      <c r="O190" s="2"/>
      <c r="P190" s="2"/>
      <c r="Q190" s="105"/>
      <c r="R190" s="34"/>
      <c r="S190" s="105"/>
      <c r="T190" s="34"/>
      <c r="U190" s="105"/>
      <c r="V190" s="34"/>
      <c r="W190" s="105"/>
      <c r="X190" s="34"/>
      <c r="Y190" s="105"/>
      <c r="Z190" s="34"/>
      <c r="AA190" s="105"/>
      <c r="AB190" s="34"/>
      <c r="AC190" s="105"/>
      <c r="AD190" s="34"/>
      <c r="AE190" s="105"/>
      <c r="AF190" s="34"/>
      <c r="AG190" s="105"/>
      <c r="AH190" s="153"/>
      <c r="AI190" s="155"/>
      <c r="AJ190" s="155"/>
      <c r="AK190" s="155"/>
      <c r="AL190" s="155"/>
      <c r="AM190" s="155"/>
      <c r="AN190" s="155"/>
      <c r="AO190" s="155"/>
      <c r="AP190" s="224"/>
      <c r="AQ190" s="22"/>
      <c r="AR190" s="57"/>
      <c r="AS190" s="57"/>
      <c r="AT190" s="57"/>
      <c r="AU190" s="57"/>
      <c r="AV190" s="57"/>
      <c r="AW190" s="57"/>
      <c r="AX190" s="57"/>
      <c r="AY190" s="57"/>
      <c r="AZ190" s="57"/>
      <c r="BA190" s="57"/>
      <c r="BB190" s="57"/>
      <c r="BC190" s="338"/>
      <c r="BD190" s="1"/>
    </row>
    <row r="191" spans="2:56">
      <c r="B191" s="29"/>
      <c r="C191" s="55"/>
      <c r="D191" s="55"/>
      <c r="E191" s="55"/>
      <c r="F191" s="55"/>
      <c r="G191" s="55"/>
      <c r="H191" s="55"/>
      <c r="I191" s="55"/>
      <c r="J191" s="55"/>
      <c r="K191" s="55"/>
      <c r="L191" s="55"/>
      <c r="M191" s="120"/>
      <c r="N191" s="34"/>
      <c r="O191" s="2"/>
      <c r="P191" s="2"/>
      <c r="Q191" s="105"/>
      <c r="R191" s="34"/>
      <c r="S191" s="105"/>
      <c r="T191" s="34"/>
      <c r="U191" s="105"/>
      <c r="V191" s="34"/>
      <c r="W191" s="105"/>
      <c r="X191" s="34"/>
      <c r="Y191" s="105"/>
      <c r="Z191" s="34"/>
      <c r="AA191" s="105"/>
      <c r="AB191" s="34"/>
      <c r="AC191" s="105"/>
      <c r="AD191" s="34"/>
      <c r="AE191" s="105"/>
      <c r="AF191" s="34"/>
      <c r="AG191" s="105"/>
      <c r="AH191" s="168" t="str">
        <f>IFERROR(VLOOKUP($B189,D1_9!$E$5:$S$204,13,FALSE)&amp;"","")</f>
        <v/>
      </c>
      <c r="AI191" s="156"/>
      <c r="AJ191" s="156"/>
      <c r="AK191" s="156"/>
      <c r="AL191" s="156" t="s">
        <v>410</v>
      </c>
      <c r="AM191" s="207" t="str">
        <f>IFERROR(VLOOKUP($B189,D1_9!$E$5:$S$204,14,FALSE)&amp;"","")</f>
        <v/>
      </c>
      <c r="AN191" s="156"/>
      <c r="AO191" s="156"/>
      <c r="AP191" s="223"/>
      <c r="AQ191" s="22"/>
      <c r="AR191" s="57"/>
      <c r="AS191" s="57"/>
      <c r="AT191" s="57"/>
      <c r="AU191" s="57"/>
      <c r="AV191" s="57"/>
      <c r="AW191" s="57"/>
      <c r="AX191" s="57"/>
      <c r="AY191" s="57"/>
      <c r="AZ191" s="57"/>
      <c r="BA191" s="57"/>
      <c r="BB191" s="57"/>
      <c r="BC191" s="338"/>
      <c r="BD191" s="1"/>
    </row>
    <row r="192" spans="2:56">
      <c r="B192" s="18"/>
      <c r="C192" s="73"/>
      <c r="D192" s="73"/>
      <c r="E192" s="73"/>
      <c r="F192" s="73"/>
      <c r="G192" s="73"/>
      <c r="H192" s="73"/>
      <c r="I192" s="73"/>
      <c r="J192" s="73"/>
      <c r="K192" s="73"/>
      <c r="L192" s="73"/>
      <c r="M192" s="121"/>
      <c r="N192" s="25"/>
      <c r="O192" s="77"/>
      <c r="P192" s="77"/>
      <c r="Q192" s="106"/>
      <c r="R192" s="25"/>
      <c r="S192" s="106"/>
      <c r="T192" s="25"/>
      <c r="U192" s="106"/>
      <c r="V192" s="25"/>
      <c r="W192" s="106"/>
      <c r="X192" s="25"/>
      <c r="Y192" s="106"/>
      <c r="Z192" s="25"/>
      <c r="AA192" s="106"/>
      <c r="AB192" s="25"/>
      <c r="AC192" s="106"/>
      <c r="AD192" s="25"/>
      <c r="AE192" s="106"/>
      <c r="AF192" s="25"/>
      <c r="AG192" s="106"/>
      <c r="AH192" s="25"/>
      <c r="AI192" s="77"/>
      <c r="AJ192" s="77"/>
      <c r="AK192" s="77"/>
      <c r="AL192" s="77"/>
      <c r="AM192" s="77"/>
      <c r="AN192" s="77"/>
      <c r="AO192" s="77"/>
      <c r="AP192" s="106"/>
      <c r="AQ192" s="23"/>
      <c r="AR192" s="75"/>
      <c r="AS192" s="75"/>
      <c r="AT192" s="75"/>
      <c r="AU192" s="75"/>
      <c r="AV192" s="75"/>
      <c r="AW192" s="75"/>
      <c r="AX192" s="75"/>
      <c r="AY192" s="75"/>
      <c r="AZ192" s="75"/>
      <c r="BA192" s="75"/>
      <c r="BB192" s="75"/>
      <c r="BC192" s="339"/>
      <c r="BD192" s="1"/>
    </row>
    <row r="193" spans="2:56">
      <c r="B193" s="47" t="str">
        <f>D1_9!$E60&amp;""</f>
        <v/>
      </c>
      <c r="C193" s="72"/>
      <c r="D193" s="72"/>
      <c r="E193" s="72"/>
      <c r="F193" s="72"/>
      <c r="G193" s="72"/>
      <c r="H193" s="72"/>
      <c r="I193" s="72"/>
      <c r="J193" s="72"/>
      <c r="K193" s="72"/>
      <c r="L193" s="72"/>
      <c r="M193" s="119"/>
      <c r="N193" s="69" t="str">
        <f>IFERROR(VLOOKUP($B193,D1_9!$E$5:$S$204,2,FALSE)&amp;"","")</f>
        <v/>
      </c>
      <c r="O193" s="76"/>
      <c r="P193" s="76"/>
      <c r="Q193" s="104"/>
      <c r="R193" s="69" t="str">
        <f>IFERROR(VLOOKUP($B193,D1_9!$E$5:$S$204,3,FALSE)&amp;"","")</f>
        <v/>
      </c>
      <c r="S193" s="104"/>
      <c r="T193" s="69" t="str">
        <f>IFERROR(VLOOKUP($B193,D1_9!$E$5:$S$204,4,FALSE)&amp;"","")</f>
        <v/>
      </c>
      <c r="U193" s="104"/>
      <c r="V193" s="69" t="str">
        <f>IFERROR(VLOOKUP($B193,D1_9!$E$5:$S$204,5,FALSE)&amp;"","")</f>
        <v/>
      </c>
      <c r="W193" s="104"/>
      <c r="X193" s="69" t="str">
        <f>IFERROR(VLOOKUP($B193,D1_9!$E$5:$S$204,6,FALSE)&amp;"","")</f>
        <v/>
      </c>
      <c r="Y193" s="104"/>
      <c r="Z193" s="69" t="str">
        <f>IFERROR(VLOOKUP($B193,D1_9!$E$5:$S$204,7,FALSE)&amp;"","")</f>
        <v/>
      </c>
      <c r="AA193" s="104"/>
      <c r="AB193" s="69" t="str">
        <f>IFERROR(VLOOKUP($B193,D1_9!$E$5:$S$204,8,FALSE)&amp;"","")</f>
        <v/>
      </c>
      <c r="AC193" s="104"/>
      <c r="AD193" s="69" t="str">
        <f>IFERROR(VLOOKUP($B193,D1_9!$E$5:$S$204,9,FALSE)&amp;"","")</f>
        <v/>
      </c>
      <c r="AE193" s="104"/>
      <c r="AF193" s="69" t="str">
        <f>IFERROR(VLOOKUP($B193,D1_9!$E$5:$S$204,10,FALSE)&amp;"","")</f>
        <v/>
      </c>
      <c r="AG193" s="104"/>
      <c r="AH193" s="69" t="str">
        <f>IFERROR(VLOOKUP($B193,D1_9!$E$5:$S$204,11,FALSE)&amp;"","")</f>
        <v/>
      </c>
      <c r="AI193" s="76"/>
      <c r="AJ193" s="76"/>
      <c r="AK193" s="76"/>
      <c r="AL193" s="76" t="s">
        <v>410</v>
      </c>
      <c r="AM193" s="221" t="str">
        <f>IFERROR(VLOOKUP($B193,D1_9!$E$5:$S$204,12,FALSE)&amp;"","")</f>
        <v/>
      </c>
      <c r="AN193" s="76"/>
      <c r="AO193" s="76"/>
      <c r="AP193" s="104"/>
      <c r="AQ193" s="36" t="str">
        <f>IFERROR(VLOOKUP($B193,D1_9!$E$5:$S$204,15,FALSE)&amp;"","")</f>
        <v/>
      </c>
      <c r="AR193" s="74"/>
      <c r="AS193" s="74"/>
      <c r="AT193" s="74"/>
      <c r="AU193" s="74"/>
      <c r="AV193" s="74"/>
      <c r="AW193" s="74"/>
      <c r="AX193" s="74"/>
      <c r="AY193" s="74"/>
      <c r="AZ193" s="74"/>
      <c r="BA193" s="74"/>
      <c r="BB193" s="74"/>
      <c r="BC193" s="337"/>
      <c r="BD193" s="1"/>
    </row>
    <row r="194" spans="2:56">
      <c r="B194" s="29"/>
      <c r="C194" s="55"/>
      <c r="D194" s="55"/>
      <c r="E194" s="55"/>
      <c r="F194" s="55"/>
      <c r="G194" s="55"/>
      <c r="H194" s="55"/>
      <c r="I194" s="55"/>
      <c r="J194" s="55"/>
      <c r="K194" s="55"/>
      <c r="L194" s="55"/>
      <c r="M194" s="120"/>
      <c r="N194" s="34"/>
      <c r="O194" s="2"/>
      <c r="P194" s="2"/>
      <c r="Q194" s="105"/>
      <c r="R194" s="34"/>
      <c r="S194" s="105"/>
      <c r="T194" s="34"/>
      <c r="U194" s="105"/>
      <c r="V194" s="34"/>
      <c r="W194" s="105"/>
      <c r="X194" s="34"/>
      <c r="Y194" s="105"/>
      <c r="Z194" s="34"/>
      <c r="AA194" s="105"/>
      <c r="AB194" s="34"/>
      <c r="AC194" s="105"/>
      <c r="AD194" s="34"/>
      <c r="AE194" s="105"/>
      <c r="AF194" s="34"/>
      <c r="AG194" s="105"/>
      <c r="AH194" s="153"/>
      <c r="AI194" s="155"/>
      <c r="AJ194" s="155"/>
      <c r="AK194" s="155"/>
      <c r="AL194" s="155"/>
      <c r="AM194" s="155"/>
      <c r="AN194" s="155"/>
      <c r="AO194" s="155"/>
      <c r="AP194" s="224"/>
      <c r="AQ194" s="22"/>
      <c r="AR194" s="57"/>
      <c r="AS194" s="57"/>
      <c r="AT194" s="57"/>
      <c r="AU194" s="57"/>
      <c r="AV194" s="57"/>
      <c r="AW194" s="57"/>
      <c r="AX194" s="57"/>
      <c r="AY194" s="57"/>
      <c r="AZ194" s="57"/>
      <c r="BA194" s="57"/>
      <c r="BB194" s="57"/>
      <c r="BC194" s="338"/>
      <c r="BD194" s="1"/>
    </row>
    <row r="195" spans="2:56">
      <c r="B195" s="29"/>
      <c r="C195" s="55"/>
      <c r="D195" s="55"/>
      <c r="E195" s="55"/>
      <c r="F195" s="55"/>
      <c r="G195" s="55"/>
      <c r="H195" s="55"/>
      <c r="I195" s="55"/>
      <c r="J195" s="55"/>
      <c r="K195" s="55"/>
      <c r="L195" s="55"/>
      <c r="M195" s="120"/>
      <c r="N195" s="34"/>
      <c r="O195" s="2"/>
      <c r="P195" s="2"/>
      <c r="Q195" s="105"/>
      <c r="R195" s="34"/>
      <c r="S195" s="105"/>
      <c r="T195" s="34"/>
      <c r="U195" s="105"/>
      <c r="V195" s="34"/>
      <c r="W195" s="105"/>
      <c r="X195" s="34"/>
      <c r="Y195" s="105"/>
      <c r="Z195" s="34"/>
      <c r="AA195" s="105"/>
      <c r="AB195" s="34"/>
      <c r="AC195" s="105"/>
      <c r="AD195" s="34"/>
      <c r="AE195" s="105"/>
      <c r="AF195" s="34"/>
      <c r="AG195" s="105"/>
      <c r="AH195" s="168" t="str">
        <f>IFERROR(VLOOKUP($B193,D1_9!$E$5:$S$204,13,FALSE)&amp;"","")</f>
        <v/>
      </c>
      <c r="AI195" s="156"/>
      <c r="AJ195" s="156"/>
      <c r="AK195" s="156"/>
      <c r="AL195" s="156" t="s">
        <v>410</v>
      </c>
      <c r="AM195" s="207" t="str">
        <f>IFERROR(VLOOKUP($B193,D1_9!$E$5:$S$204,14,FALSE)&amp;"","")</f>
        <v/>
      </c>
      <c r="AN195" s="156"/>
      <c r="AO195" s="156"/>
      <c r="AP195" s="223"/>
      <c r="AQ195" s="22"/>
      <c r="AR195" s="57"/>
      <c r="AS195" s="57"/>
      <c r="AT195" s="57"/>
      <c r="AU195" s="57"/>
      <c r="AV195" s="57"/>
      <c r="AW195" s="57"/>
      <c r="AX195" s="57"/>
      <c r="AY195" s="57"/>
      <c r="AZ195" s="57"/>
      <c r="BA195" s="57"/>
      <c r="BB195" s="57"/>
      <c r="BC195" s="338"/>
      <c r="BD195" s="1"/>
    </row>
    <row r="196" spans="2:56">
      <c r="B196" s="18"/>
      <c r="C196" s="73"/>
      <c r="D196" s="73"/>
      <c r="E196" s="73"/>
      <c r="F196" s="73"/>
      <c r="G196" s="73"/>
      <c r="H196" s="73"/>
      <c r="I196" s="73"/>
      <c r="J196" s="73"/>
      <c r="K196" s="73"/>
      <c r="L196" s="73"/>
      <c r="M196" s="121"/>
      <c r="N196" s="25"/>
      <c r="O196" s="77"/>
      <c r="P196" s="77"/>
      <c r="Q196" s="106"/>
      <c r="R196" s="25"/>
      <c r="S196" s="106"/>
      <c r="T196" s="25"/>
      <c r="U196" s="106"/>
      <c r="V196" s="25"/>
      <c r="W196" s="106"/>
      <c r="X196" s="25"/>
      <c r="Y196" s="106"/>
      <c r="Z196" s="25"/>
      <c r="AA196" s="106"/>
      <c r="AB196" s="25"/>
      <c r="AC196" s="106"/>
      <c r="AD196" s="25"/>
      <c r="AE196" s="106"/>
      <c r="AF196" s="25"/>
      <c r="AG196" s="106"/>
      <c r="AH196" s="25"/>
      <c r="AI196" s="77"/>
      <c r="AJ196" s="77"/>
      <c r="AK196" s="77"/>
      <c r="AL196" s="77"/>
      <c r="AM196" s="77"/>
      <c r="AN196" s="77"/>
      <c r="AO196" s="77"/>
      <c r="AP196" s="106"/>
      <c r="AQ196" s="23"/>
      <c r="AR196" s="75"/>
      <c r="AS196" s="75"/>
      <c r="AT196" s="75"/>
      <c r="AU196" s="75"/>
      <c r="AV196" s="75"/>
      <c r="AW196" s="75"/>
      <c r="AX196" s="75"/>
      <c r="AY196" s="75"/>
      <c r="AZ196" s="75"/>
      <c r="BA196" s="75"/>
      <c r="BB196" s="75"/>
      <c r="BC196" s="339"/>
      <c r="BD196" s="1"/>
    </row>
    <row r="197" spans="2:56">
      <c r="B197" s="47" t="str">
        <f>D1_9!$E61&amp;""</f>
        <v/>
      </c>
      <c r="C197" s="72"/>
      <c r="D197" s="72"/>
      <c r="E197" s="72"/>
      <c r="F197" s="72"/>
      <c r="G197" s="72"/>
      <c r="H197" s="72"/>
      <c r="I197" s="72"/>
      <c r="J197" s="72"/>
      <c r="K197" s="72"/>
      <c r="L197" s="72"/>
      <c r="M197" s="119"/>
      <c r="N197" s="69" t="str">
        <f>IFERROR(VLOOKUP($B197,D1_9!$E$5:$S$204,2,FALSE)&amp;"","")</f>
        <v/>
      </c>
      <c r="O197" s="76"/>
      <c r="P197" s="76"/>
      <c r="Q197" s="104"/>
      <c r="R197" s="69" t="str">
        <f>IFERROR(VLOOKUP($B197,D1_9!$E$5:$S$204,3,FALSE)&amp;"","")</f>
        <v/>
      </c>
      <c r="S197" s="104"/>
      <c r="T197" s="69" t="str">
        <f>IFERROR(VLOOKUP($B197,D1_9!$E$5:$S$204,4,FALSE)&amp;"","")</f>
        <v/>
      </c>
      <c r="U197" s="104"/>
      <c r="V197" s="69" t="str">
        <f>IFERROR(VLOOKUP($B197,D1_9!$E$5:$S$204,5,FALSE)&amp;"","")</f>
        <v/>
      </c>
      <c r="W197" s="104"/>
      <c r="X197" s="69" t="str">
        <f>IFERROR(VLOOKUP($B197,D1_9!$E$5:$S$204,6,FALSE)&amp;"","")</f>
        <v/>
      </c>
      <c r="Y197" s="104"/>
      <c r="Z197" s="69" t="str">
        <f>IFERROR(VLOOKUP($B197,D1_9!$E$5:$S$204,7,FALSE)&amp;"","")</f>
        <v/>
      </c>
      <c r="AA197" s="104"/>
      <c r="AB197" s="69" t="str">
        <f>IFERROR(VLOOKUP($B197,D1_9!$E$5:$S$204,8,FALSE)&amp;"","")</f>
        <v/>
      </c>
      <c r="AC197" s="104"/>
      <c r="AD197" s="69" t="str">
        <f>IFERROR(VLOOKUP($B197,D1_9!$E$5:$S$204,9,FALSE)&amp;"","")</f>
        <v/>
      </c>
      <c r="AE197" s="104"/>
      <c r="AF197" s="69" t="str">
        <f>IFERROR(VLOOKUP($B197,D1_9!$E$5:$S$204,10,FALSE)&amp;"","")</f>
        <v/>
      </c>
      <c r="AG197" s="104"/>
      <c r="AH197" s="69" t="str">
        <f>IFERROR(VLOOKUP($B197,D1_9!$E$5:$S$204,11,FALSE)&amp;"","")</f>
        <v/>
      </c>
      <c r="AI197" s="76"/>
      <c r="AJ197" s="76"/>
      <c r="AK197" s="76"/>
      <c r="AL197" s="76" t="s">
        <v>410</v>
      </c>
      <c r="AM197" s="221" t="str">
        <f>IFERROR(VLOOKUP($B197,D1_9!$E$5:$S$204,12,FALSE)&amp;"","")</f>
        <v/>
      </c>
      <c r="AN197" s="76"/>
      <c r="AO197" s="76"/>
      <c r="AP197" s="104"/>
      <c r="AQ197" s="36" t="str">
        <f>IFERROR(VLOOKUP($B197,D1_9!$E$5:$S$204,15,FALSE)&amp;"","")</f>
        <v/>
      </c>
      <c r="AR197" s="74"/>
      <c r="AS197" s="74"/>
      <c r="AT197" s="74"/>
      <c r="AU197" s="74"/>
      <c r="AV197" s="74"/>
      <c r="AW197" s="74"/>
      <c r="AX197" s="74"/>
      <c r="AY197" s="74"/>
      <c r="AZ197" s="74"/>
      <c r="BA197" s="74"/>
      <c r="BB197" s="74"/>
      <c r="BC197" s="337"/>
      <c r="BD197" s="1"/>
    </row>
    <row r="198" spans="2:56">
      <c r="B198" s="29"/>
      <c r="C198" s="55"/>
      <c r="D198" s="55"/>
      <c r="E198" s="55"/>
      <c r="F198" s="55"/>
      <c r="G198" s="55"/>
      <c r="H198" s="55"/>
      <c r="I198" s="55"/>
      <c r="J198" s="55"/>
      <c r="K198" s="55"/>
      <c r="L198" s="55"/>
      <c r="M198" s="120"/>
      <c r="N198" s="34"/>
      <c r="O198" s="2"/>
      <c r="P198" s="2"/>
      <c r="Q198" s="105"/>
      <c r="R198" s="34"/>
      <c r="S198" s="105"/>
      <c r="T198" s="34"/>
      <c r="U198" s="105"/>
      <c r="V198" s="34"/>
      <c r="W198" s="105"/>
      <c r="X198" s="34"/>
      <c r="Y198" s="105"/>
      <c r="Z198" s="34"/>
      <c r="AA198" s="105"/>
      <c r="AB198" s="34"/>
      <c r="AC198" s="105"/>
      <c r="AD198" s="34"/>
      <c r="AE198" s="105"/>
      <c r="AF198" s="34"/>
      <c r="AG198" s="105"/>
      <c r="AH198" s="153"/>
      <c r="AI198" s="155"/>
      <c r="AJ198" s="155"/>
      <c r="AK198" s="155"/>
      <c r="AL198" s="155"/>
      <c r="AM198" s="155"/>
      <c r="AN198" s="155"/>
      <c r="AO198" s="155"/>
      <c r="AP198" s="224"/>
      <c r="AQ198" s="22"/>
      <c r="AR198" s="57"/>
      <c r="AS198" s="57"/>
      <c r="AT198" s="57"/>
      <c r="AU198" s="57"/>
      <c r="AV198" s="57"/>
      <c r="AW198" s="57"/>
      <c r="AX198" s="57"/>
      <c r="AY198" s="57"/>
      <c r="AZ198" s="57"/>
      <c r="BA198" s="57"/>
      <c r="BB198" s="57"/>
      <c r="BC198" s="338"/>
      <c r="BD198" s="1"/>
    </row>
    <row r="199" spans="2:56">
      <c r="B199" s="29"/>
      <c r="C199" s="55"/>
      <c r="D199" s="55"/>
      <c r="E199" s="55"/>
      <c r="F199" s="55"/>
      <c r="G199" s="55"/>
      <c r="H199" s="55"/>
      <c r="I199" s="55"/>
      <c r="J199" s="55"/>
      <c r="K199" s="55"/>
      <c r="L199" s="55"/>
      <c r="M199" s="120"/>
      <c r="N199" s="34"/>
      <c r="O199" s="2"/>
      <c r="P199" s="2"/>
      <c r="Q199" s="105"/>
      <c r="R199" s="34"/>
      <c r="S199" s="105"/>
      <c r="T199" s="34"/>
      <c r="U199" s="105"/>
      <c r="V199" s="34"/>
      <c r="W199" s="105"/>
      <c r="X199" s="34"/>
      <c r="Y199" s="105"/>
      <c r="Z199" s="34"/>
      <c r="AA199" s="105"/>
      <c r="AB199" s="34"/>
      <c r="AC199" s="105"/>
      <c r="AD199" s="34"/>
      <c r="AE199" s="105"/>
      <c r="AF199" s="34"/>
      <c r="AG199" s="105"/>
      <c r="AH199" s="168" t="str">
        <f>IFERROR(VLOOKUP($B197,D1_9!$E$5:$S$204,13,FALSE)&amp;"","")</f>
        <v/>
      </c>
      <c r="AI199" s="156"/>
      <c r="AJ199" s="156"/>
      <c r="AK199" s="156"/>
      <c r="AL199" s="156" t="s">
        <v>410</v>
      </c>
      <c r="AM199" s="207" t="str">
        <f>IFERROR(VLOOKUP($B197,D1_9!$E$5:$S$204,14,FALSE)&amp;"","")</f>
        <v/>
      </c>
      <c r="AN199" s="156"/>
      <c r="AO199" s="156"/>
      <c r="AP199" s="223"/>
      <c r="AQ199" s="22"/>
      <c r="AR199" s="57"/>
      <c r="AS199" s="57"/>
      <c r="AT199" s="57"/>
      <c r="AU199" s="57"/>
      <c r="AV199" s="57"/>
      <c r="AW199" s="57"/>
      <c r="AX199" s="57"/>
      <c r="AY199" s="57"/>
      <c r="AZ199" s="57"/>
      <c r="BA199" s="57"/>
      <c r="BB199" s="57"/>
      <c r="BC199" s="338"/>
      <c r="BD199" s="1"/>
    </row>
    <row r="200" spans="2:56">
      <c r="B200" s="18"/>
      <c r="C200" s="73"/>
      <c r="D200" s="73"/>
      <c r="E200" s="73"/>
      <c r="F200" s="73"/>
      <c r="G200" s="73"/>
      <c r="H200" s="73"/>
      <c r="I200" s="73"/>
      <c r="J200" s="73"/>
      <c r="K200" s="73"/>
      <c r="L200" s="73"/>
      <c r="M200" s="121"/>
      <c r="N200" s="25"/>
      <c r="O200" s="77"/>
      <c r="P200" s="77"/>
      <c r="Q200" s="106"/>
      <c r="R200" s="25"/>
      <c r="S200" s="106"/>
      <c r="T200" s="25"/>
      <c r="U200" s="106"/>
      <c r="V200" s="25"/>
      <c r="W200" s="106"/>
      <c r="X200" s="25"/>
      <c r="Y200" s="106"/>
      <c r="Z200" s="25"/>
      <c r="AA200" s="106"/>
      <c r="AB200" s="25"/>
      <c r="AC200" s="106"/>
      <c r="AD200" s="25"/>
      <c r="AE200" s="106"/>
      <c r="AF200" s="25"/>
      <c r="AG200" s="106"/>
      <c r="AH200" s="25"/>
      <c r="AI200" s="77"/>
      <c r="AJ200" s="77"/>
      <c r="AK200" s="77"/>
      <c r="AL200" s="77"/>
      <c r="AM200" s="77"/>
      <c r="AN200" s="77"/>
      <c r="AO200" s="77"/>
      <c r="AP200" s="106"/>
      <c r="AQ200" s="23"/>
      <c r="AR200" s="75"/>
      <c r="AS200" s="75"/>
      <c r="AT200" s="75"/>
      <c r="AU200" s="75"/>
      <c r="AV200" s="75"/>
      <c r="AW200" s="75"/>
      <c r="AX200" s="75"/>
      <c r="AY200" s="75"/>
      <c r="AZ200" s="75"/>
      <c r="BA200" s="75"/>
      <c r="BB200" s="75"/>
      <c r="BC200" s="339"/>
      <c r="BD200" s="1"/>
    </row>
    <row r="201" spans="2:56">
      <c r="B201" s="47" t="str">
        <f>D1_9!$E62&amp;""</f>
        <v/>
      </c>
      <c r="C201" s="72"/>
      <c r="D201" s="72"/>
      <c r="E201" s="72"/>
      <c r="F201" s="72"/>
      <c r="G201" s="72"/>
      <c r="H201" s="72"/>
      <c r="I201" s="72"/>
      <c r="J201" s="72"/>
      <c r="K201" s="72"/>
      <c r="L201" s="72"/>
      <c r="M201" s="119"/>
      <c r="N201" s="69" t="str">
        <f>IFERROR(VLOOKUP($B201,D1_9!$E$5:$S$204,2,FALSE)&amp;"","")</f>
        <v/>
      </c>
      <c r="O201" s="76"/>
      <c r="P201" s="76"/>
      <c r="Q201" s="104"/>
      <c r="R201" s="69" t="str">
        <f>IFERROR(VLOOKUP($B201,D1_9!$E$5:$S$204,3,FALSE)&amp;"","")</f>
        <v/>
      </c>
      <c r="S201" s="104"/>
      <c r="T201" s="69" t="str">
        <f>IFERROR(VLOOKUP($B201,D1_9!$E$5:$S$204,4,FALSE)&amp;"","")</f>
        <v/>
      </c>
      <c r="U201" s="104"/>
      <c r="V201" s="69" t="str">
        <f>IFERROR(VLOOKUP($B201,D1_9!$E$5:$S$204,5,FALSE)&amp;"","")</f>
        <v/>
      </c>
      <c r="W201" s="104"/>
      <c r="X201" s="69" t="str">
        <f>IFERROR(VLOOKUP($B201,D1_9!$E$5:$S$204,6,FALSE)&amp;"","")</f>
        <v/>
      </c>
      <c r="Y201" s="104"/>
      <c r="Z201" s="69" t="str">
        <f>IFERROR(VLOOKUP($B201,D1_9!$E$5:$S$204,7,FALSE)&amp;"","")</f>
        <v/>
      </c>
      <c r="AA201" s="104"/>
      <c r="AB201" s="69" t="str">
        <f>IFERROR(VLOOKUP($B201,D1_9!$E$5:$S$204,8,FALSE)&amp;"","")</f>
        <v/>
      </c>
      <c r="AC201" s="104"/>
      <c r="AD201" s="69" t="str">
        <f>IFERROR(VLOOKUP($B201,D1_9!$E$5:$S$204,9,FALSE)&amp;"","")</f>
        <v/>
      </c>
      <c r="AE201" s="104"/>
      <c r="AF201" s="69" t="str">
        <f>IFERROR(VLOOKUP($B201,D1_9!$E$5:$S$204,10,FALSE)&amp;"","")</f>
        <v/>
      </c>
      <c r="AG201" s="104"/>
      <c r="AH201" s="69" t="str">
        <f>IFERROR(VLOOKUP($B201,D1_9!$E$5:$S$204,11,FALSE)&amp;"","")</f>
        <v/>
      </c>
      <c r="AI201" s="76"/>
      <c r="AJ201" s="76"/>
      <c r="AK201" s="76"/>
      <c r="AL201" s="76" t="s">
        <v>410</v>
      </c>
      <c r="AM201" s="221" t="str">
        <f>IFERROR(VLOOKUP($B201,D1_9!$E$5:$S$204,12,FALSE)&amp;"","")</f>
        <v/>
      </c>
      <c r="AN201" s="76"/>
      <c r="AO201" s="76"/>
      <c r="AP201" s="104"/>
      <c r="AQ201" s="36" t="str">
        <f>IFERROR(VLOOKUP($B201,D1_9!$E$5:$S$204,15,FALSE)&amp;"","")</f>
        <v/>
      </c>
      <c r="AR201" s="74"/>
      <c r="AS201" s="74"/>
      <c r="AT201" s="74"/>
      <c r="AU201" s="74"/>
      <c r="AV201" s="74"/>
      <c r="AW201" s="74"/>
      <c r="AX201" s="74"/>
      <c r="AY201" s="74"/>
      <c r="AZ201" s="74"/>
      <c r="BA201" s="74"/>
      <c r="BB201" s="74"/>
      <c r="BC201" s="337"/>
      <c r="BD201" s="1"/>
    </row>
    <row r="202" spans="2:56">
      <c r="B202" s="29"/>
      <c r="C202" s="55"/>
      <c r="D202" s="55"/>
      <c r="E202" s="55"/>
      <c r="F202" s="55"/>
      <c r="G202" s="55"/>
      <c r="H202" s="55"/>
      <c r="I202" s="55"/>
      <c r="J202" s="55"/>
      <c r="K202" s="55"/>
      <c r="L202" s="55"/>
      <c r="M202" s="120"/>
      <c r="N202" s="34"/>
      <c r="O202" s="2"/>
      <c r="P202" s="2"/>
      <c r="Q202" s="105"/>
      <c r="R202" s="34"/>
      <c r="S202" s="105"/>
      <c r="T202" s="34"/>
      <c r="U202" s="105"/>
      <c r="V202" s="34"/>
      <c r="W202" s="105"/>
      <c r="X202" s="34"/>
      <c r="Y202" s="105"/>
      <c r="Z202" s="34"/>
      <c r="AA202" s="105"/>
      <c r="AB202" s="34"/>
      <c r="AC202" s="105"/>
      <c r="AD202" s="34"/>
      <c r="AE202" s="105"/>
      <c r="AF202" s="34"/>
      <c r="AG202" s="105"/>
      <c r="AH202" s="153"/>
      <c r="AI202" s="155"/>
      <c r="AJ202" s="155"/>
      <c r="AK202" s="155"/>
      <c r="AL202" s="155"/>
      <c r="AM202" s="155"/>
      <c r="AN202" s="155"/>
      <c r="AO202" s="155"/>
      <c r="AP202" s="224"/>
      <c r="AQ202" s="22"/>
      <c r="AR202" s="57"/>
      <c r="AS202" s="57"/>
      <c r="AT202" s="57"/>
      <c r="AU202" s="57"/>
      <c r="AV202" s="57"/>
      <c r="AW202" s="57"/>
      <c r="AX202" s="57"/>
      <c r="AY202" s="57"/>
      <c r="AZ202" s="57"/>
      <c r="BA202" s="57"/>
      <c r="BB202" s="57"/>
      <c r="BC202" s="338"/>
      <c r="BD202" s="1"/>
    </row>
    <row r="203" spans="2:56">
      <c r="B203" s="29"/>
      <c r="C203" s="55"/>
      <c r="D203" s="55"/>
      <c r="E203" s="55"/>
      <c r="F203" s="55"/>
      <c r="G203" s="55"/>
      <c r="H203" s="55"/>
      <c r="I203" s="55"/>
      <c r="J203" s="55"/>
      <c r="K203" s="55"/>
      <c r="L203" s="55"/>
      <c r="M203" s="120"/>
      <c r="N203" s="34"/>
      <c r="O203" s="2"/>
      <c r="P203" s="2"/>
      <c r="Q203" s="105"/>
      <c r="R203" s="34"/>
      <c r="S203" s="105"/>
      <c r="T203" s="34"/>
      <c r="U203" s="105"/>
      <c r="V203" s="34"/>
      <c r="W203" s="105"/>
      <c r="X203" s="34"/>
      <c r="Y203" s="105"/>
      <c r="Z203" s="34"/>
      <c r="AA203" s="105"/>
      <c r="AB203" s="34"/>
      <c r="AC203" s="105"/>
      <c r="AD203" s="34"/>
      <c r="AE203" s="105"/>
      <c r="AF203" s="34"/>
      <c r="AG203" s="105"/>
      <c r="AH203" s="168" t="str">
        <f>IFERROR(VLOOKUP($B201,D1_9!$E$5:$S$204,13,FALSE)&amp;"","")</f>
        <v/>
      </c>
      <c r="AI203" s="156"/>
      <c r="AJ203" s="156"/>
      <c r="AK203" s="156"/>
      <c r="AL203" s="156" t="s">
        <v>410</v>
      </c>
      <c r="AM203" s="207" t="str">
        <f>IFERROR(VLOOKUP($B201,D1_9!$E$5:$S$204,14,FALSE)&amp;"","")</f>
        <v/>
      </c>
      <c r="AN203" s="156"/>
      <c r="AO203" s="156"/>
      <c r="AP203" s="223"/>
      <c r="AQ203" s="22"/>
      <c r="AR203" s="57"/>
      <c r="AS203" s="57"/>
      <c r="AT203" s="57"/>
      <c r="AU203" s="57"/>
      <c r="AV203" s="57"/>
      <c r="AW203" s="57"/>
      <c r="AX203" s="57"/>
      <c r="AY203" s="57"/>
      <c r="AZ203" s="57"/>
      <c r="BA203" s="57"/>
      <c r="BB203" s="57"/>
      <c r="BC203" s="338"/>
      <c r="BD203" s="1"/>
    </row>
    <row r="204" spans="2:56">
      <c r="B204" s="18"/>
      <c r="C204" s="73"/>
      <c r="D204" s="73"/>
      <c r="E204" s="73"/>
      <c r="F204" s="73"/>
      <c r="G204" s="73"/>
      <c r="H204" s="73"/>
      <c r="I204" s="73"/>
      <c r="J204" s="73"/>
      <c r="K204" s="73"/>
      <c r="L204" s="73"/>
      <c r="M204" s="121"/>
      <c r="N204" s="25"/>
      <c r="O204" s="77"/>
      <c r="P204" s="77"/>
      <c r="Q204" s="106"/>
      <c r="R204" s="25"/>
      <c r="S204" s="106"/>
      <c r="T204" s="25"/>
      <c r="U204" s="106"/>
      <c r="V204" s="25"/>
      <c r="W204" s="106"/>
      <c r="X204" s="25"/>
      <c r="Y204" s="106"/>
      <c r="Z204" s="25"/>
      <c r="AA204" s="106"/>
      <c r="AB204" s="25"/>
      <c r="AC204" s="106"/>
      <c r="AD204" s="25"/>
      <c r="AE204" s="106"/>
      <c r="AF204" s="25"/>
      <c r="AG204" s="106"/>
      <c r="AH204" s="25"/>
      <c r="AI204" s="77"/>
      <c r="AJ204" s="77"/>
      <c r="AK204" s="77"/>
      <c r="AL204" s="77"/>
      <c r="AM204" s="77"/>
      <c r="AN204" s="77"/>
      <c r="AO204" s="77"/>
      <c r="AP204" s="106"/>
      <c r="AQ204" s="23"/>
      <c r="AR204" s="75"/>
      <c r="AS204" s="75"/>
      <c r="AT204" s="75"/>
      <c r="AU204" s="75"/>
      <c r="AV204" s="75"/>
      <c r="AW204" s="75"/>
      <c r="AX204" s="75"/>
      <c r="AY204" s="75"/>
      <c r="AZ204" s="75"/>
      <c r="BA204" s="75"/>
      <c r="BB204" s="75"/>
      <c r="BC204" s="339"/>
      <c r="BD204" s="1"/>
    </row>
    <row r="205" spans="2:56">
      <c r="B205" s="47" t="str">
        <f>D1_9!$E63&amp;""</f>
        <v/>
      </c>
      <c r="C205" s="72"/>
      <c r="D205" s="72"/>
      <c r="E205" s="72"/>
      <c r="F205" s="72"/>
      <c r="G205" s="72"/>
      <c r="H205" s="72"/>
      <c r="I205" s="72"/>
      <c r="J205" s="72"/>
      <c r="K205" s="72"/>
      <c r="L205" s="72"/>
      <c r="M205" s="119"/>
      <c r="N205" s="69" t="str">
        <f>IFERROR(VLOOKUP($B205,D1_9!$E$5:$S$204,2,FALSE)&amp;"","")</f>
        <v/>
      </c>
      <c r="O205" s="76"/>
      <c r="P205" s="76"/>
      <c r="Q205" s="104"/>
      <c r="R205" s="69" t="str">
        <f>IFERROR(VLOOKUP($B205,D1_9!$E$5:$S$204,3,FALSE)&amp;"","")</f>
        <v/>
      </c>
      <c r="S205" s="104"/>
      <c r="T205" s="69" t="str">
        <f>IFERROR(VLOOKUP($B205,D1_9!$E$5:$S$204,4,FALSE)&amp;"","")</f>
        <v/>
      </c>
      <c r="U205" s="104"/>
      <c r="V205" s="69" t="str">
        <f>IFERROR(VLOOKUP($B205,D1_9!$E$5:$S$204,5,FALSE)&amp;"","")</f>
        <v/>
      </c>
      <c r="W205" s="104"/>
      <c r="X205" s="69" t="str">
        <f>IFERROR(VLOOKUP($B205,D1_9!$E$5:$S$204,6,FALSE)&amp;"","")</f>
        <v/>
      </c>
      <c r="Y205" s="104"/>
      <c r="Z205" s="69" t="str">
        <f>IFERROR(VLOOKUP($B205,D1_9!$E$5:$S$204,7,FALSE)&amp;"","")</f>
        <v/>
      </c>
      <c r="AA205" s="104"/>
      <c r="AB205" s="69" t="str">
        <f>IFERROR(VLOOKUP($B205,D1_9!$E$5:$S$204,8,FALSE)&amp;"","")</f>
        <v/>
      </c>
      <c r="AC205" s="104"/>
      <c r="AD205" s="69" t="str">
        <f>IFERROR(VLOOKUP($B205,D1_9!$E$5:$S$204,9,FALSE)&amp;"","")</f>
        <v/>
      </c>
      <c r="AE205" s="104"/>
      <c r="AF205" s="69" t="str">
        <f>IFERROR(VLOOKUP($B205,D1_9!$E$5:$S$204,10,FALSE)&amp;"","")</f>
        <v/>
      </c>
      <c r="AG205" s="104"/>
      <c r="AH205" s="69" t="str">
        <f>IFERROR(VLOOKUP($B205,D1_9!$E$5:$S$204,11,FALSE)&amp;"","")</f>
        <v/>
      </c>
      <c r="AI205" s="76"/>
      <c r="AJ205" s="76"/>
      <c r="AK205" s="76"/>
      <c r="AL205" s="76" t="s">
        <v>410</v>
      </c>
      <c r="AM205" s="221" t="str">
        <f>IFERROR(VLOOKUP($B205,D1_9!$E$5:$S$204,12,FALSE)&amp;"","")</f>
        <v/>
      </c>
      <c r="AN205" s="76"/>
      <c r="AO205" s="76"/>
      <c r="AP205" s="104"/>
      <c r="AQ205" s="36" t="str">
        <f>IFERROR(VLOOKUP($B205,D1_9!$E$5:$S$204,15,FALSE)&amp;"","")</f>
        <v/>
      </c>
      <c r="AR205" s="74"/>
      <c r="AS205" s="74"/>
      <c r="AT205" s="74"/>
      <c r="AU205" s="74"/>
      <c r="AV205" s="74"/>
      <c r="AW205" s="74"/>
      <c r="AX205" s="74"/>
      <c r="AY205" s="74"/>
      <c r="AZ205" s="74"/>
      <c r="BA205" s="74"/>
      <c r="BB205" s="74"/>
      <c r="BC205" s="337"/>
      <c r="BD205" s="1"/>
    </row>
    <row r="206" spans="2:56">
      <c r="B206" s="29"/>
      <c r="C206" s="55"/>
      <c r="D206" s="55"/>
      <c r="E206" s="55"/>
      <c r="F206" s="55"/>
      <c r="G206" s="55"/>
      <c r="H206" s="55"/>
      <c r="I206" s="55"/>
      <c r="J206" s="55"/>
      <c r="K206" s="55"/>
      <c r="L206" s="55"/>
      <c r="M206" s="120"/>
      <c r="N206" s="34"/>
      <c r="O206" s="2"/>
      <c r="P206" s="2"/>
      <c r="Q206" s="105"/>
      <c r="R206" s="34"/>
      <c r="S206" s="105"/>
      <c r="T206" s="34"/>
      <c r="U206" s="105"/>
      <c r="V206" s="34"/>
      <c r="W206" s="105"/>
      <c r="X206" s="34"/>
      <c r="Y206" s="105"/>
      <c r="Z206" s="34"/>
      <c r="AA206" s="105"/>
      <c r="AB206" s="34"/>
      <c r="AC206" s="105"/>
      <c r="AD206" s="34"/>
      <c r="AE206" s="105"/>
      <c r="AF206" s="34"/>
      <c r="AG206" s="105"/>
      <c r="AH206" s="153"/>
      <c r="AI206" s="155"/>
      <c r="AJ206" s="155"/>
      <c r="AK206" s="155"/>
      <c r="AL206" s="155"/>
      <c r="AM206" s="155"/>
      <c r="AN206" s="155"/>
      <c r="AO206" s="155"/>
      <c r="AP206" s="224"/>
      <c r="AQ206" s="22"/>
      <c r="AR206" s="57"/>
      <c r="AS206" s="57"/>
      <c r="AT206" s="57"/>
      <c r="AU206" s="57"/>
      <c r="AV206" s="57"/>
      <c r="AW206" s="57"/>
      <c r="AX206" s="57"/>
      <c r="AY206" s="57"/>
      <c r="AZ206" s="57"/>
      <c r="BA206" s="57"/>
      <c r="BB206" s="57"/>
      <c r="BC206" s="338"/>
      <c r="BD206" s="1"/>
    </row>
    <row r="207" spans="2:56">
      <c r="B207" s="29"/>
      <c r="C207" s="55"/>
      <c r="D207" s="55"/>
      <c r="E207" s="55"/>
      <c r="F207" s="55"/>
      <c r="G207" s="55"/>
      <c r="H207" s="55"/>
      <c r="I207" s="55"/>
      <c r="J207" s="55"/>
      <c r="K207" s="55"/>
      <c r="L207" s="55"/>
      <c r="M207" s="120"/>
      <c r="N207" s="34"/>
      <c r="O207" s="2"/>
      <c r="P207" s="2"/>
      <c r="Q207" s="105"/>
      <c r="R207" s="34"/>
      <c r="S207" s="105"/>
      <c r="T207" s="34"/>
      <c r="U207" s="105"/>
      <c r="V207" s="34"/>
      <c r="W207" s="105"/>
      <c r="X207" s="34"/>
      <c r="Y207" s="105"/>
      <c r="Z207" s="34"/>
      <c r="AA207" s="105"/>
      <c r="AB207" s="34"/>
      <c r="AC207" s="105"/>
      <c r="AD207" s="34"/>
      <c r="AE207" s="105"/>
      <c r="AF207" s="34"/>
      <c r="AG207" s="105"/>
      <c r="AH207" s="168" t="str">
        <f>IFERROR(VLOOKUP($B205,D1_9!$E$5:$S$204,13,FALSE)&amp;"","")</f>
        <v/>
      </c>
      <c r="AI207" s="156"/>
      <c r="AJ207" s="156"/>
      <c r="AK207" s="156"/>
      <c r="AL207" s="156" t="s">
        <v>410</v>
      </c>
      <c r="AM207" s="207" t="str">
        <f>IFERROR(VLOOKUP($B205,D1_9!$E$5:$S$204,14,FALSE)&amp;"","")</f>
        <v/>
      </c>
      <c r="AN207" s="156"/>
      <c r="AO207" s="156"/>
      <c r="AP207" s="223"/>
      <c r="AQ207" s="22"/>
      <c r="AR207" s="57"/>
      <c r="AS207" s="57"/>
      <c r="AT207" s="57"/>
      <c r="AU207" s="57"/>
      <c r="AV207" s="57"/>
      <c r="AW207" s="57"/>
      <c r="AX207" s="57"/>
      <c r="AY207" s="57"/>
      <c r="AZ207" s="57"/>
      <c r="BA207" s="57"/>
      <c r="BB207" s="57"/>
      <c r="BC207" s="338"/>
      <c r="BD207" s="1"/>
    </row>
    <row r="208" spans="2:56">
      <c r="B208" s="18"/>
      <c r="C208" s="73"/>
      <c r="D208" s="73"/>
      <c r="E208" s="73"/>
      <c r="F208" s="73"/>
      <c r="G208" s="73"/>
      <c r="H208" s="73"/>
      <c r="I208" s="73"/>
      <c r="J208" s="73"/>
      <c r="K208" s="73"/>
      <c r="L208" s="73"/>
      <c r="M208" s="121"/>
      <c r="N208" s="25"/>
      <c r="O208" s="77"/>
      <c r="P208" s="77"/>
      <c r="Q208" s="106"/>
      <c r="R208" s="25"/>
      <c r="S208" s="106"/>
      <c r="T208" s="25"/>
      <c r="U208" s="106"/>
      <c r="V208" s="25"/>
      <c r="W208" s="106"/>
      <c r="X208" s="25"/>
      <c r="Y208" s="106"/>
      <c r="Z208" s="25"/>
      <c r="AA208" s="106"/>
      <c r="AB208" s="25"/>
      <c r="AC208" s="106"/>
      <c r="AD208" s="25"/>
      <c r="AE208" s="106"/>
      <c r="AF208" s="25"/>
      <c r="AG208" s="106"/>
      <c r="AH208" s="25"/>
      <c r="AI208" s="77"/>
      <c r="AJ208" s="77"/>
      <c r="AK208" s="77"/>
      <c r="AL208" s="77"/>
      <c r="AM208" s="77"/>
      <c r="AN208" s="77"/>
      <c r="AO208" s="77"/>
      <c r="AP208" s="106"/>
      <c r="AQ208" s="23"/>
      <c r="AR208" s="75"/>
      <c r="AS208" s="75"/>
      <c r="AT208" s="75"/>
      <c r="AU208" s="75"/>
      <c r="AV208" s="75"/>
      <c r="AW208" s="75"/>
      <c r="AX208" s="75"/>
      <c r="AY208" s="75"/>
      <c r="AZ208" s="75"/>
      <c r="BA208" s="75"/>
      <c r="BB208" s="75"/>
      <c r="BC208" s="339"/>
      <c r="BD208" s="1"/>
    </row>
    <row r="209" spans="2:56">
      <c r="B209" s="47" t="str">
        <f>D1_9!$E64&amp;""</f>
        <v/>
      </c>
      <c r="C209" s="72"/>
      <c r="D209" s="72"/>
      <c r="E209" s="72"/>
      <c r="F209" s="72"/>
      <c r="G209" s="72"/>
      <c r="H209" s="72"/>
      <c r="I209" s="72"/>
      <c r="J209" s="72"/>
      <c r="K209" s="72"/>
      <c r="L209" s="72"/>
      <c r="M209" s="119"/>
      <c r="N209" s="69" t="str">
        <f>IFERROR(VLOOKUP($B209,D1_9!$E$5:$S$204,2,FALSE)&amp;"","")</f>
        <v/>
      </c>
      <c r="O209" s="76"/>
      <c r="P209" s="76"/>
      <c r="Q209" s="104"/>
      <c r="R209" s="69" t="str">
        <f>IFERROR(VLOOKUP($B209,D1_9!$E$5:$S$204,3,FALSE)&amp;"","")</f>
        <v/>
      </c>
      <c r="S209" s="104"/>
      <c r="T209" s="69" t="str">
        <f>IFERROR(VLOOKUP($B209,D1_9!$E$5:$S$204,4,FALSE)&amp;"","")</f>
        <v/>
      </c>
      <c r="U209" s="104"/>
      <c r="V209" s="69" t="str">
        <f>IFERROR(VLOOKUP($B209,D1_9!$E$5:$S$204,5,FALSE)&amp;"","")</f>
        <v/>
      </c>
      <c r="W209" s="104"/>
      <c r="X209" s="69" t="str">
        <f>IFERROR(VLOOKUP($B209,D1_9!$E$5:$S$204,6,FALSE)&amp;"","")</f>
        <v/>
      </c>
      <c r="Y209" s="104"/>
      <c r="Z209" s="69" t="str">
        <f>IFERROR(VLOOKUP($B209,D1_9!$E$5:$S$204,7,FALSE)&amp;"","")</f>
        <v/>
      </c>
      <c r="AA209" s="104"/>
      <c r="AB209" s="69" t="str">
        <f>IFERROR(VLOOKUP($B209,D1_9!$E$5:$S$204,8,FALSE)&amp;"","")</f>
        <v/>
      </c>
      <c r="AC209" s="104"/>
      <c r="AD209" s="69" t="str">
        <f>IFERROR(VLOOKUP($B209,D1_9!$E$5:$S$204,9,FALSE)&amp;"","")</f>
        <v/>
      </c>
      <c r="AE209" s="104"/>
      <c r="AF209" s="69" t="str">
        <f>IFERROR(VLOOKUP($B209,D1_9!$E$5:$S$204,10,FALSE)&amp;"","")</f>
        <v/>
      </c>
      <c r="AG209" s="104"/>
      <c r="AH209" s="69" t="str">
        <f>IFERROR(VLOOKUP($B209,D1_9!$E$5:$S$204,11,FALSE)&amp;"","")</f>
        <v/>
      </c>
      <c r="AI209" s="76"/>
      <c r="AJ209" s="76"/>
      <c r="AK209" s="76"/>
      <c r="AL209" s="76" t="s">
        <v>410</v>
      </c>
      <c r="AM209" s="221" t="str">
        <f>IFERROR(VLOOKUP($B209,D1_9!$E$5:$S$204,12,FALSE)&amp;"","")</f>
        <v/>
      </c>
      <c r="AN209" s="76"/>
      <c r="AO209" s="76"/>
      <c r="AP209" s="104"/>
      <c r="AQ209" s="36" t="str">
        <f>IFERROR(VLOOKUP($B209,D1_9!$E$5:$S$204,15,FALSE)&amp;"","")</f>
        <v/>
      </c>
      <c r="AR209" s="74"/>
      <c r="AS209" s="74"/>
      <c r="AT209" s="74"/>
      <c r="AU209" s="74"/>
      <c r="AV209" s="74"/>
      <c r="AW209" s="74"/>
      <c r="AX209" s="74"/>
      <c r="AY209" s="74"/>
      <c r="AZ209" s="74"/>
      <c r="BA209" s="74"/>
      <c r="BB209" s="74"/>
      <c r="BC209" s="337"/>
      <c r="BD209" s="1"/>
    </row>
    <row r="210" spans="2:56">
      <c r="B210" s="29"/>
      <c r="C210" s="55"/>
      <c r="D210" s="55"/>
      <c r="E210" s="55"/>
      <c r="F210" s="55"/>
      <c r="G210" s="55"/>
      <c r="H210" s="55"/>
      <c r="I210" s="55"/>
      <c r="J210" s="55"/>
      <c r="K210" s="55"/>
      <c r="L210" s="55"/>
      <c r="M210" s="120"/>
      <c r="N210" s="34"/>
      <c r="O210" s="2"/>
      <c r="P210" s="2"/>
      <c r="Q210" s="105"/>
      <c r="R210" s="34"/>
      <c r="S210" s="105"/>
      <c r="T210" s="34"/>
      <c r="U210" s="105"/>
      <c r="V210" s="34"/>
      <c r="W210" s="105"/>
      <c r="X210" s="34"/>
      <c r="Y210" s="105"/>
      <c r="Z210" s="34"/>
      <c r="AA210" s="105"/>
      <c r="AB210" s="34"/>
      <c r="AC210" s="105"/>
      <c r="AD210" s="34"/>
      <c r="AE210" s="105"/>
      <c r="AF210" s="34"/>
      <c r="AG210" s="105"/>
      <c r="AH210" s="153"/>
      <c r="AI210" s="155"/>
      <c r="AJ210" s="155"/>
      <c r="AK210" s="155"/>
      <c r="AL210" s="155"/>
      <c r="AM210" s="155"/>
      <c r="AN210" s="155"/>
      <c r="AO210" s="155"/>
      <c r="AP210" s="224"/>
      <c r="AQ210" s="22"/>
      <c r="AR210" s="57"/>
      <c r="AS210" s="57"/>
      <c r="AT210" s="57"/>
      <c r="AU210" s="57"/>
      <c r="AV210" s="57"/>
      <c r="AW210" s="57"/>
      <c r="AX210" s="57"/>
      <c r="AY210" s="57"/>
      <c r="AZ210" s="57"/>
      <c r="BA210" s="57"/>
      <c r="BB210" s="57"/>
      <c r="BC210" s="338"/>
      <c r="BD210" s="1"/>
    </row>
    <row r="211" spans="2:56">
      <c r="B211" s="29"/>
      <c r="C211" s="55"/>
      <c r="D211" s="55"/>
      <c r="E211" s="55"/>
      <c r="F211" s="55"/>
      <c r="G211" s="55"/>
      <c r="H211" s="55"/>
      <c r="I211" s="55"/>
      <c r="J211" s="55"/>
      <c r="K211" s="55"/>
      <c r="L211" s="55"/>
      <c r="M211" s="120"/>
      <c r="N211" s="34"/>
      <c r="O211" s="2"/>
      <c r="P211" s="2"/>
      <c r="Q211" s="105"/>
      <c r="R211" s="34"/>
      <c r="S211" s="105"/>
      <c r="T211" s="34"/>
      <c r="U211" s="105"/>
      <c r="V211" s="34"/>
      <c r="W211" s="105"/>
      <c r="X211" s="34"/>
      <c r="Y211" s="105"/>
      <c r="Z211" s="34"/>
      <c r="AA211" s="105"/>
      <c r="AB211" s="34"/>
      <c r="AC211" s="105"/>
      <c r="AD211" s="34"/>
      <c r="AE211" s="105"/>
      <c r="AF211" s="34"/>
      <c r="AG211" s="105"/>
      <c r="AH211" s="168" t="str">
        <f>IFERROR(VLOOKUP($B209,D1_9!$E$5:$S$204,13,FALSE)&amp;"","")</f>
        <v/>
      </c>
      <c r="AI211" s="156"/>
      <c r="AJ211" s="156"/>
      <c r="AK211" s="156"/>
      <c r="AL211" s="156" t="s">
        <v>410</v>
      </c>
      <c r="AM211" s="207" t="str">
        <f>IFERROR(VLOOKUP($B209,D1_9!$E$5:$S$204,14,FALSE)&amp;"","")</f>
        <v/>
      </c>
      <c r="AN211" s="156"/>
      <c r="AO211" s="156"/>
      <c r="AP211" s="223"/>
      <c r="AQ211" s="22"/>
      <c r="AR211" s="57"/>
      <c r="AS211" s="57"/>
      <c r="AT211" s="57"/>
      <c r="AU211" s="57"/>
      <c r="AV211" s="57"/>
      <c r="AW211" s="57"/>
      <c r="AX211" s="57"/>
      <c r="AY211" s="57"/>
      <c r="AZ211" s="57"/>
      <c r="BA211" s="57"/>
      <c r="BB211" s="57"/>
      <c r="BC211" s="338"/>
      <c r="BD211" s="1"/>
    </row>
    <row r="212" spans="2:56">
      <c r="B212" s="18"/>
      <c r="C212" s="73"/>
      <c r="D212" s="73"/>
      <c r="E212" s="73"/>
      <c r="F212" s="73"/>
      <c r="G212" s="73"/>
      <c r="H212" s="73"/>
      <c r="I212" s="73"/>
      <c r="J212" s="73"/>
      <c r="K212" s="73"/>
      <c r="L212" s="73"/>
      <c r="M212" s="121"/>
      <c r="N212" s="25"/>
      <c r="O212" s="77"/>
      <c r="P212" s="77"/>
      <c r="Q212" s="106"/>
      <c r="R212" s="25"/>
      <c r="S212" s="106"/>
      <c r="T212" s="25"/>
      <c r="U212" s="106"/>
      <c r="V212" s="25"/>
      <c r="W212" s="106"/>
      <c r="X212" s="25"/>
      <c r="Y212" s="106"/>
      <c r="Z212" s="25"/>
      <c r="AA212" s="106"/>
      <c r="AB212" s="25"/>
      <c r="AC212" s="106"/>
      <c r="AD212" s="25"/>
      <c r="AE212" s="106"/>
      <c r="AF212" s="25"/>
      <c r="AG212" s="106"/>
      <c r="AH212" s="25"/>
      <c r="AI212" s="77"/>
      <c r="AJ212" s="77"/>
      <c r="AK212" s="77"/>
      <c r="AL212" s="77"/>
      <c r="AM212" s="77"/>
      <c r="AN212" s="77"/>
      <c r="AO212" s="77"/>
      <c r="AP212" s="106"/>
      <c r="AQ212" s="23"/>
      <c r="AR212" s="75"/>
      <c r="AS212" s="75"/>
      <c r="AT212" s="75"/>
      <c r="AU212" s="75"/>
      <c r="AV212" s="75"/>
      <c r="AW212" s="75"/>
      <c r="AX212" s="75"/>
      <c r="AY212" s="75"/>
      <c r="AZ212" s="75"/>
      <c r="BA212" s="75"/>
      <c r="BB212" s="75"/>
      <c r="BC212" s="339"/>
      <c r="BD212" s="1"/>
    </row>
    <row r="213" spans="2:56">
      <c r="B213" s="47" t="str">
        <f>D1_9!$E65&amp;""</f>
        <v/>
      </c>
      <c r="C213" s="72"/>
      <c r="D213" s="72"/>
      <c r="E213" s="72"/>
      <c r="F213" s="72"/>
      <c r="G213" s="72"/>
      <c r="H213" s="72"/>
      <c r="I213" s="72"/>
      <c r="J213" s="72"/>
      <c r="K213" s="72"/>
      <c r="L213" s="72"/>
      <c r="M213" s="119"/>
      <c r="N213" s="69" t="str">
        <f>IFERROR(VLOOKUP($B213,D1_9!$E$5:$S$204,2,FALSE)&amp;"","")</f>
        <v/>
      </c>
      <c r="O213" s="76"/>
      <c r="P213" s="76"/>
      <c r="Q213" s="104"/>
      <c r="R213" s="69" t="str">
        <f>IFERROR(VLOOKUP($B213,D1_9!$E$5:$S$204,3,FALSE)&amp;"","")</f>
        <v/>
      </c>
      <c r="S213" s="104"/>
      <c r="T213" s="69" t="str">
        <f>IFERROR(VLOOKUP($B213,D1_9!$E$5:$S$204,4,FALSE)&amp;"","")</f>
        <v/>
      </c>
      <c r="U213" s="104"/>
      <c r="V213" s="69" t="str">
        <f>IFERROR(VLOOKUP($B213,D1_9!$E$5:$S$204,5,FALSE)&amp;"","")</f>
        <v/>
      </c>
      <c r="W213" s="104"/>
      <c r="X213" s="69" t="str">
        <f>IFERROR(VLOOKUP($B213,D1_9!$E$5:$S$204,6,FALSE)&amp;"","")</f>
        <v/>
      </c>
      <c r="Y213" s="104"/>
      <c r="Z213" s="69" t="str">
        <f>IFERROR(VLOOKUP($B213,D1_9!$E$5:$S$204,7,FALSE)&amp;"","")</f>
        <v/>
      </c>
      <c r="AA213" s="104"/>
      <c r="AB213" s="69" t="str">
        <f>IFERROR(VLOOKUP($B213,D1_9!$E$5:$S$204,8,FALSE)&amp;"","")</f>
        <v/>
      </c>
      <c r="AC213" s="104"/>
      <c r="AD213" s="69" t="str">
        <f>IFERROR(VLOOKUP($B213,D1_9!$E$5:$S$204,9,FALSE)&amp;"","")</f>
        <v/>
      </c>
      <c r="AE213" s="104"/>
      <c r="AF213" s="69" t="str">
        <f>IFERROR(VLOOKUP($B213,D1_9!$E$5:$S$204,10,FALSE)&amp;"","")</f>
        <v/>
      </c>
      <c r="AG213" s="104"/>
      <c r="AH213" s="69" t="str">
        <f>IFERROR(VLOOKUP($B213,D1_9!$E$5:$S$204,11,FALSE)&amp;"","")</f>
        <v/>
      </c>
      <c r="AI213" s="76"/>
      <c r="AJ213" s="76"/>
      <c r="AK213" s="76"/>
      <c r="AL213" s="76" t="s">
        <v>410</v>
      </c>
      <c r="AM213" s="221" t="str">
        <f>IFERROR(VLOOKUP($B213,D1_9!$E$5:$S$204,12,FALSE)&amp;"","")</f>
        <v/>
      </c>
      <c r="AN213" s="76"/>
      <c r="AO213" s="76"/>
      <c r="AP213" s="104"/>
      <c r="AQ213" s="36" t="str">
        <f>IFERROR(VLOOKUP($B213,D1_9!$E$5:$S$204,15,FALSE)&amp;"","")</f>
        <v/>
      </c>
      <c r="AR213" s="74"/>
      <c r="AS213" s="74"/>
      <c r="AT213" s="74"/>
      <c r="AU213" s="74"/>
      <c r="AV213" s="74"/>
      <c r="AW213" s="74"/>
      <c r="AX213" s="74"/>
      <c r="AY213" s="74"/>
      <c r="AZ213" s="74"/>
      <c r="BA213" s="74"/>
      <c r="BB213" s="74"/>
      <c r="BC213" s="337"/>
      <c r="BD213" s="1"/>
    </row>
    <row r="214" spans="2:56">
      <c r="B214" s="29"/>
      <c r="C214" s="55"/>
      <c r="D214" s="55"/>
      <c r="E214" s="55"/>
      <c r="F214" s="55"/>
      <c r="G214" s="55"/>
      <c r="H214" s="55"/>
      <c r="I214" s="55"/>
      <c r="J214" s="55"/>
      <c r="K214" s="55"/>
      <c r="L214" s="55"/>
      <c r="M214" s="120"/>
      <c r="N214" s="34"/>
      <c r="O214" s="2"/>
      <c r="P214" s="2"/>
      <c r="Q214" s="105"/>
      <c r="R214" s="34"/>
      <c r="S214" s="105"/>
      <c r="T214" s="34"/>
      <c r="U214" s="105"/>
      <c r="V214" s="34"/>
      <c r="W214" s="105"/>
      <c r="X214" s="34"/>
      <c r="Y214" s="105"/>
      <c r="Z214" s="34"/>
      <c r="AA214" s="105"/>
      <c r="AB214" s="34"/>
      <c r="AC214" s="105"/>
      <c r="AD214" s="34"/>
      <c r="AE214" s="105"/>
      <c r="AF214" s="34"/>
      <c r="AG214" s="105"/>
      <c r="AH214" s="153"/>
      <c r="AI214" s="155"/>
      <c r="AJ214" s="155"/>
      <c r="AK214" s="155"/>
      <c r="AL214" s="155"/>
      <c r="AM214" s="155"/>
      <c r="AN214" s="155"/>
      <c r="AO214" s="155"/>
      <c r="AP214" s="224"/>
      <c r="AQ214" s="22"/>
      <c r="AR214" s="57"/>
      <c r="AS214" s="57"/>
      <c r="AT214" s="57"/>
      <c r="AU214" s="57"/>
      <c r="AV214" s="57"/>
      <c r="AW214" s="57"/>
      <c r="AX214" s="57"/>
      <c r="AY214" s="57"/>
      <c r="AZ214" s="57"/>
      <c r="BA214" s="57"/>
      <c r="BB214" s="57"/>
      <c r="BC214" s="338"/>
      <c r="BD214" s="1"/>
    </row>
    <row r="215" spans="2:56">
      <c r="B215" s="29"/>
      <c r="C215" s="55"/>
      <c r="D215" s="55"/>
      <c r="E215" s="55"/>
      <c r="F215" s="55"/>
      <c r="G215" s="55"/>
      <c r="H215" s="55"/>
      <c r="I215" s="55"/>
      <c r="J215" s="55"/>
      <c r="K215" s="55"/>
      <c r="L215" s="55"/>
      <c r="M215" s="120"/>
      <c r="N215" s="34"/>
      <c r="O215" s="2"/>
      <c r="P215" s="2"/>
      <c r="Q215" s="105"/>
      <c r="R215" s="34"/>
      <c r="S215" s="105"/>
      <c r="T215" s="34"/>
      <c r="U215" s="105"/>
      <c r="V215" s="34"/>
      <c r="W215" s="105"/>
      <c r="X215" s="34"/>
      <c r="Y215" s="105"/>
      <c r="Z215" s="34"/>
      <c r="AA215" s="105"/>
      <c r="AB215" s="34"/>
      <c r="AC215" s="105"/>
      <c r="AD215" s="34"/>
      <c r="AE215" s="105"/>
      <c r="AF215" s="34"/>
      <c r="AG215" s="105"/>
      <c r="AH215" s="168" t="str">
        <f>IFERROR(VLOOKUP($B213,D1_9!$E$5:$S$204,13,FALSE)&amp;"","")</f>
        <v/>
      </c>
      <c r="AI215" s="156"/>
      <c r="AJ215" s="156"/>
      <c r="AK215" s="156"/>
      <c r="AL215" s="156" t="s">
        <v>410</v>
      </c>
      <c r="AM215" s="207" t="str">
        <f>IFERROR(VLOOKUP($B213,D1_9!$E$5:$S$204,14,FALSE)&amp;"","")</f>
        <v/>
      </c>
      <c r="AN215" s="156"/>
      <c r="AO215" s="156"/>
      <c r="AP215" s="223"/>
      <c r="AQ215" s="22"/>
      <c r="AR215" s="57"/>
      <c r="AS215" s="57"/>
      <c r="AT215" s="57"/>
      <c r="AU215" s="57"/>
      <c r="AV215" s="57"/>
      <c r="AW215" s="57"/>
      <c r="AX215" s="57"/>
      <c r="AY215" s="57"/>
      <c r="AZ215" s="57"/>
      <c r="BA215" s="57"/>
      <c r="BB215" s="57"/>
      <c r="BC215" s="338"/>
      <c r="BD215" s="1"/>
    </row>
    <row r="216" spans="2:56">
      <c r="B216" s="18"/>
      <c r="C216" s="73"/>
      <c r="D216" s="73"/>
      <c r="E216" s="73"/>
      <c r="F216" s="73"/>
      <c r="G216" s="73"/>
      <c r="H216" s="73"/>
      <c r="I216" s="73"/>
      <c r="J216" s="73"/>
      <c r="K216" s="73"/>
      <c r="L216" s="73"/>
      <c r="M216" s="121"/>
      <c r="N216" s="25"/>
      <c r="O216" s="77"/>
      <c r="P216" s="77"/>
      <c r="Q216" s="106"/>
      <c r="R216" s="25"/>
      <c r="S216" s="106"/>
      <c r="T216" s="25"/>
      <c r="U216" s="106"/>
      <c r="V216" s="25"/>
      <c r="W216" s="106"/>
      <c r="X216" s="25"/>
      <c r="Y216" s="106"/>
      <c r="Z216" s="25"/>
      <c r="AA216" s="106"/>
      <c r="AB216" s="25"/>
      <c r="AC216" s="106"/>
      <c r="AD216" s="25"/>
      <c r="AE216" s="106"/>
      <c r="AF216" s="25"/>
      <c r="AG216" s="106"/>
      <c r="AH216" s="25"/>
      <c r="AI216" s="77"/>
      <c r="AJ216" s="77"/>
      <c r="AK216" s="77"/>
      <c r="AL216" s="77"/>
      <c r="AM216" s="77"/>
      <c r="AN216" s="77"/>
      <c r="AO216" s="77"/>
      <c r="AP216" s="106"/>
      <c r="AQ216" s="23"/>
      <c r="AR216" s="75"/>
      <c r="AS216" s="75"/>
      <c r="AT216" s="75"/>
      <c r="AU216" s="75"/>
      <c r="AV216" s="75"/>
      <c r="AW216" s="75"/>
      <c r="AX216" s="75"/>
      <c r="AY216" s="75"/>
      <c r="AZ216" s="75"/>
      <c r="BA216" s="75"/>
      <c r="BB216" s="75"/>
      <c r="BC216" s="339"/>
      <c r="BD216" s="1"/>
    </row>
    <row r="217" spans="2:56">
      <c r="B217" s="47" t="str">
        <f>D1_9!$E66&amp;""</f>
        <v/>
      </c>
      <c r="C217" s="72"/>
      <c r="D217" s="72"/>
      <c r="E217" s="72"/>
      <c r="F217" s="72"/>
      <c r="G217" s="72"/>
      <c r="H217" s="72"/>
      <c r="I217" s="72"/>
      <c r="J217" s="72"/>
      <c r="K217" s="72"/>
      <c r="L217" s="72"/>
      <c r="M217" s="119"/>
      <c r="N217" s="69" t="str">
        <f>IFERROR(VLOOKUP($B217,D1_9!$E$5:$S$204,2,FALSE)&amp;"","")</f>
        <v/>
      </c>
      <c r="O217" s="76"/>
      <c r="P217" s="76"/>
      <c r="Q217" s="104"/>
      <c r="R217" s="69" t="str">
        <f>IFERROR(VLOOKUP($B217,D1_9!$E$5:$S$204,3,FALSE)&amp;"","")</f>
        <v/>
      </c>
      <c r="S217" s="104"/>
      <c r="T217" s="69" t="str">
        <f>IFERROR(VLOOKUP($B217,D1_9!$E$5:$S$204,4,FALSE)&amp;"","")</f>
        <v/>
      </c>
      <c r="U217" s="104"/>
      <c r="V217" s="69" t="str">
        <f>IFERROR(VLOOKUP($B217,D1_9!$E$5:$S$204,5,FALSE)&amp;"","")</f>
        <v/>
      </c>
      <c r="W217" s="104"/>
      <c r="X217" s="69" t="str">
        <f>IFERROR(VLOOKUP($B217,D1_9!$E$5:$S$204,6,FALSE)&amp;"","")</f>
        <v/>
      </c>
      <c r="Y217" s="104"/>
      <c r="Z217" s="69" t="str">
        <f>IFERROR(VLOOKUP($B217,D1_9!$E$5:$S$204,7,FALSE)&amp;"","")</f>
        <v/>
      </c>
      <c r="AA217" s="104"/>
      <c r="AB217" s="69" t="str">
        <f>IFERROR(VLOOKUP($B217,D1_9!$E$5:$S$204,8,FALSE)&amp;"","")</f>
        <v/>
      </c>
      <c r="AC217" s="104"/>
      <c r="AD217" s="69" t="str">
        <f>IFERROR(VLOOKUP($B217,D1_9!$E$5:$S$204,9,FALSE)&amp;"","")</f>
        <v/>
      </c>
      <c r="AE217" s="104"/>
      <c r="AF217" s="69" t="str">
        <f>IFERROR(VLOOKUP($B217,D1_9!$E$5:$S$204,10,FALSE)&amp;"","")</f>
        <v/>
      </c>
      <c r="AG217" s="104"/>
      <c r="AH217" s="69" t="str">
        <f>IFERROR(VLOOKUP($B217,D1_9!$E$5:$S$204,11,FALSE)&amp;"","")</f>
        <v/>
      </c>
      <c r="AI217" s="76"/>
      <c r="AJ217" s="76"/>
      <c r="AK217" s="76"/>
      <c r="AL217" s="76" t="s">
        <v>410</v>
      </c>
      <c r="AM217" s="221" t="str">
        <f>IFERROR(VLOOKUP($B217,D1_9!$E$5:$S$204,12,FALSE)&amp;"","")</f>
        <v/>
      </c>
      <c r="AN217" s="76"/>
      <c r="AO217" s="76"/>
      <c r="AP217" s="104"/>
      <c r="AQ217" s="36" t="str">
        <f>IFERROR(VLOOKUP($B217,D1_9!$E$5:$S$204,15,FALSE)&amp;"","")</f>
        <v/>
      </c>
      <c r="AR217" s="74"/>
      <c r="AS217" s="74"/>
      <c r="AT217" s="74"/>
      <c r="AU217" s="74"/>
      <c r="AV217" s="74"/>
      <c r="AW217" s="74"/>
      <c r="AX217" s="74"/>
      <c r="AY217" s="74"/>
      <c r="AZ217" s="74"/>
      <c r="BA217" s="74"/>
      <c r="BB217" s="74"/>
      <c r="BC217" s="337"/>
      <c r="BD217" s="1"/>
    </row>
    <row r="218" spans="2:56">
      <c r="B218" s="29"/>
      <c r="C218" s="55"/>
      <c r="D218" s="55"/>
      <c r="E218" s="55"/>
      <c r="F218" s="55"/>
      <c r="G218" s="55"/>
      <c r="H218" s="55"/>
      <c r="I218" s="55"/>
      <c r="J218" s="55"/>
      <c r="K218" s="55"/>
      <c r="L218" s="55"/>
      <c r="M218" s="120"/>
      <c r="N218" s="34"/>
      <c r="O218" s="2"/>
      <c r="P218" s="2"/>
      <c r="Q218" s="105"/>
      <c r="R218" s="34"/>
      <c r="S218" s="105"/>
      <c r="T218" s="34"/>
      <c r="U218" s="105"/>
      <c r="V218" s="34"/>
      <c r="W218" s="105"/>
      <c r="X218" s="34"/>
      <c r="Y218" s="105"/>
      <c r="Z218" s="34"/>
      <c r="AA218" s="105"/>
      <c r="AB218" s="34"/>
      <c r="AC218" s="105"/>
      <c r="AD218" s="34"/>
      <c r="AE218" s="105"/>
      <c r="AF218" s="34"/>
      <c r="AG218" s="105"/>
      <c r="AH218" s="153"/>
      <c r="AI218" s="155"/>
      <c r="AJ218" s="155"/>
      <c r="AK218" s="155"/>
      <c r="AL218" s="155"/>
      <c r="AM218" s="155"/>
      <c r="AN218" s="155"/>
      <c r="AO218" s="155"/>
      <c r="AP218" s="224"/>
      <c r="AQ218" s="22"/>
      <c r="AR218" s="57"/>
      <c r="AS218" s="57"/>
      <c r="AT218" s="57"/>
      <c r="AU218" s="57"/>
      <c r="AV218" s="57"/>
      <c r="AW218" s="57"/>
      <c r="AX218" s="57"/>
      <c r="AY218" s="57"/>
      <c r="AZ218" s="57"/>
      <c r="BA218" s="57"/>
      <c r="BB218" s="57"/>
      <c r="BC218" s="338"/>
      <c r="BD218" s="1"/>
    </row>
    <row r="219" spans="2:56">
      <c r="B219" s="29"/>
      <c r="C219" s="55"/>
      <c r="D219" s="55"/>
      <c r="E219" s="55"/>
      <c r="F219" s="55"/>
      <c r="G219" s="55"/>
      <c r="H219" s="55"/>
      <c r="I219" s="55"/>
      <c r="J219" s="55"/>
      <c r="K219" s="55"/>
      <c r="L219" s="55"/>
      <c r="M219" s="120"/>
      <c r="N219" s="34"/>
      <c r="O219" s="2"/>
      <c r="P219" s="2"/>
      <c r="Q219" s="105"/>
      <c r="R219" s="34"/>
      <c r="S219" s="105"/>
      <c r="T219" s="34"/>
      <c r="U219" s="105"/>
      <c r="V219" s="34"/>
      <c r="W219" s="105"/>
      <c r="X219" s="34"/>
      <c r="Y219" s="105"/>
      <c r="Z219" s="34"/>
      <c r="AA219" s="105"/>
      <c r="AB219" s="34"/>
      <c r="AC219" s="105"/>
      <c r="AD219" s="34"/>
      <c r="AE219" s="105"/>
      <c r="AF219" s="34"/>
      <c r="AG219" s="105"/>
      <c r="AH219" s="168" t="str">
        <f>IFERROR(VLOOKUP($B217,D1_9!$E$5:$S$204,13,FALSE)&amp;"","")</f>
        <v/>
      </c>
      <c r="AI219" s="156"/>
      <c r="AJ219" s="156"/>
      <c r="AK219" s="156"/>
      <c r="AL219" s="156" t="s">
        <v>410</v>
      </c>
      <c r="AM219" s="207" t="str">
        <f>IFERROR(VLOOKUP($B217,D1_9!$E$5:$S$204,14,FALSE)&amp;"","")</f>
        <v/>
      </c>
      <c r="AN219" s="156"/>
      <c r="AO219" s="156"/>
      <c r="AP219" s="223"/>
      <c r="AQ219" s="22"/>
      <c r="AR219" s="57"/>
      <c r="AS219" s="57"/>
      <c r="AT219" s="57"/>
      <c r="AU219" s="57"/>
      <c r="AV219" s="57"/>
      <c r="AW219" s="57"/>
      <c r="AX219" s="57"/>
      <c r="AY219" s="57"/>
      <c r="AZ219" s="57"/>
      <c r="BA219" s="57"/>
      <c r="BB219" s="57"/>
      <c r="BC219" s="338"/>
      <c r="BD219" s="1"/>
    </row>
    <row r="220" spans="2:56">
      <c r="B220" s="18"/>
      <c r="C220" s="73"/>
      <c r="D220" s="73"/>
      <c r="E220" s="73"/>
      <c r="F220" s="73"/>
      <c r="G220" s="73"/>
      <c r="H220" s="73"/>
      <c r="I220" s="73"/>
      <c r="J220" s="73"/>
      <c r="K220" s="73"/>
      <c r="L220" s="73"/>
      <c r="M220" s="121"/>
      <c r="N220" s="25"/>
      <c r="O220" s="77"/>
      <c r="P220" s="77"/>
      <c r="Q220" s="106"/>
      <c r="R220" s="25"/>
      <c r="S220" s="106"/>
      <c r="T220" s="25"/>
      <c r="U220" s="106"/>
      <c r="V220" s="25"/>
      <c r="W220" s="106"/>
      <c r="X220" s="25"/>
      <c r="Y220" s="106"/>
      <c r="Z220" s="25"/>
      <c r="AA220" s="106"/>
      <c r="AB220" s="25"/>
      <c r="AC220" s="106"/>
      <c r="AD220" s="25"/>
      <c r="AE220" s="106"/>
      <c r="AF220" s="25"/>
      <c r="AG220" s="106"/>
      <c r="AH220" s="25"/>
      <c r="AI220" s="77"/>
      <c r="AJ220" s="77"/>
      <c r="AK220" s="77"/>
      <c r="AL220" s="77"/>
      <c r="AM220" s="77"/>
      <c r="AN220" s="77"/>
      <c r="AO220" s="77"/>
      <c r="AP220" s="106"/>
      <c r="AQ220" s="23"/>
      <c r="AR220" s="75"/>
      <c r="AS220" s="75"/>
      <c r="AT220" s="75"/>
      <c r="AU220" s="75"/>
      <c r="AV220" s="75"/>
      <c r="AW220" s="75"/>
      <c r="AX220" s="75"/>
      <c r="AY220" s="75"/>
      <c r="AZ220" s="75"/>
      <c r="BA220" s="75"/>
      <c r="BB220" s="75"/>
      <c r="BC220" s="339"/>
      <c r="BD220" s="1"/>
    </row>
    <row r="221" spans="2:56">
      <c r="B221" s="47" t="str">
        <f>D1_9!$E67&amp;""</f>
        <v/>
      </c>
      <c r="C221" s="72"/>
      <c r="D221" s="72"/>
      <c r="E221" s="72"/>
      <c r="F221" s="72"/>
      <c r="G221" s="72"/>
      <c r="H221" s="72"/>
      <c r="I221" s="72"/>
      <c r="J221" s="72"/>
      <c r="K221" s="72"/>
      <c r="L221" s="72"/>
      <c r="M221" s="119"/>
      <c r="N221" s="69" t="str">
        <f>IFERROR(VLOOKUP($B221,D1_9!$E$5:$S$204,2,FALSE)&amp;"","")</f>
        <v/>
      </c>
      <c r="O221" s="76"/>
      <c r="P221" s="76"/>
      <c r="Q221" s="104"/>
      <c r="R221" s="69" t="str">
        <f>IFERROR(VLOOKUP($B221,D1_9!$E$5:$S$204,3,FALSE)&amp;"","")</f>
        <v/>
      </c>
      <c r="S221" s="104"/>
      <c r="T221" s="69" t="str">
        <f>IFERROR(VLOOKUP($B221,D1_9!$E$5:$S$204,4,FALSE)&amp;"","")</f>
        <v/>
      </c>
      <c r="U221" s="104"/>
      <c r="V221" s="69" t="str">
        <f>IFERROR(VLOOKUP($B221,D1_9!$E$5:$S$204,5,FALSE)&amp;"","")</f>
        <v/>
      </c>
      <c r="W221" s="104"/>
      <c r="X221" s="69" t="str">
        <f>IFERROR(VLOOKUP($B221,D1_9!$E$5:$S$204,6,FALSE)&amp;"","")</f>
        <v/>
      </c>
      <c r="Y221" s="104"/>
      <c r="Z221" s="69" t="str">
        <f>IFERROR(VLOOKUP($B221,D1_9!$E$5:$S$204,7,FALSE)&amp;"","")</f>
        <v/>
      </c>
      <c r="AA221" s="104"/>
      <c r="AB221" s="69" t="str">
        <f>IFERROR(VLOOKUP($B221,D1_9!$E$5:$S$204,8,FALSE)&amp;"","")</f>
        <v/>
      </c>
      <c r="AC221" s="104"/>
      <c r="AD221" s="69" t="str">
        <f>IFERROR(VLOOKUP($B221,D1_9!$E$5:$S$204,9,FALSE)&amp;"","")</f>
        <v/>
      </c>
      <c r="AE221" s="104"/>
      <c r="AF221" s="69" t="str">
        <f>IFERROR(VLOOKUP($B221,D1_9!$E$5:$S$204,10,FALSE)&amp;"","")</f>
        <v/>
      </c>
      <c r="AG221" s="104"/>
      <c r="AH221" s="69" t="str">
        <f>IFERROR(VLOOKUP($B221,D1_9!$E$5:$S$204,11,FALSE)&amp;"","")</f>
        <v/>
      </c>
      <c r="AI221" s="76"/>
      <c r="AJ221" s="76"/>
      <c r="AK221" s="76"/>
      <c r="AL221" s="76" t="s">
        <v>410</v>
      </c>
      <c r="AM221" s="221" t="str">
        <f>IFERROR(VLOOKUP($B221,D1_9!$E$5:$S$204,12,FALSE)&amp;"","")</f>
        <v/>
      </c>
      <c r="AN221" s="76"/>
      <c r="AO221" s="76"/>
      <c r="AP221" s="104"/>
      <c r="AQ221" s="36" t="str">
        <f>IFERROR(VLOOKUP($B221,D1_9!$E$5:$S$204,15,FALSE)&amp;"","")</f>
        <v/>
      </c>
      <c r="AR221" s="74"/>
      <c r="AS221" s="74"/>
      <c r="AT221" s="74"/>
      <c r="AU221" s="74"/>
      <c r="AV221" s="74"/>
      <c r="AW221" s="74"/>
      <c r="AX221" s="74"/>
      <c r="AY221" s="74"/>
      <c r="AZ221" s="74"/>
      <c r="BA221" s="74"/>
      <c r="BB221" s="74"/>
      <c r="BC221" s="337"/>
      <c r="BD221" s="1"/>
    </row>
    <row r="222" spans="2:56">
      <c r="B222" s="29"/>
      <c r="C222" s="55"/>
      <c r="D222" s="55"/>
      <c r="E222" s="55"/>
      <c r="F222" s="55"/>
      <c r="G222" s="55"/>
      <c r="H222" s="55"/>
      <c r="I222" s="55"/>
      <c r="J222" s="55"/>
      <c r="K222" s="55"/>
      <c r="L222" s="55"/>
      <c r="M222" s="120"/>
      <c r="N222" s="34"/>
      <c r="O222" s="2"/>
      <c r="P222" s="2"/>
      <c r="Q222" s="105"/>
      <c r="R222" s="34"/>
      <c r="S222" s="105"/>
      <c r="T222" s="34"/>
      <c r="U222" s="105"/>
      <c r="V222" s="34"/>
      <c r="W222" s="105"/>
      <c r="X222" s="34"/>
      <c r="Y222" s="105"/>
      <c r="Z222" s="34"/>
      <c r="AA222" s="105"/>
      <c r="AB222" s="34"/>
      <c r="AC222" s="105"/>
      <c r="AD222" s="34"/>
      <c r="AE222" s="105"/>
      <c r="AF222" s="34"/>
      <c r="AG222" s="105"/>
      <c r="AH222" s="153"/>
      <c r="AI222" s="155"/>
      <c r="AJ222" s="155"/>
      <c r="AK222" s="155"/>
      <c r="AL222" s="155"/>
      <c r="AM222" s="155"/>
      <c r="AN222" s="155"/>
      <c r="AO222" s="155"/>
      <c r="AP222" s="224"/>
      <c r="AQ222" s="22"/>
      <c r="AR222" s="57"/>
      <c r="AS222" s="57"/>
      <c r="AT222" s="57"/>
      <c r="AU222" s="57"/>
      <c r="AV222" s="57"/>
      <c r="AW222" s="57"/>
      <c r="AX222" s="57"/>
      <c r="AY222" s="57"/>
      <c r="AZ222" s="57"/>
      <c r="BA222" s="57"/>
      <c r="BB222" s="57"/>
      <c r="BC222" s="338"/>
      <c r="BD222" s="1"/>
    </row>
    <row r="223" spans="2:56">
      <c r="B223" s="29"/>
      <c r="C223" s="55"/>
      <c r="D223" s="55"/>
      <c r="E223" s="55"/>
      <c r="F223" s="55"/>
      <c r="G223" s="55"/>
      <c r="H223" s="55"/>
      <c r="I223" s="55"/>
      <c r="J223" s="55"/>
      <c r="K223" s="55"/>
      <c r="L223" s="55"/>
      <c r="M223" s="120"/>
      <c r="N223" s="34"/>
      <c r="O223" s="2"/>
      <c r="P223" s="2"/>
      <c r="Q223" s="105"/>
      <c r="R223" s="34"/>
      <c r="S223" s="105"/>
      <c r="T223" s="34"/>
      <c r="U223" s="105"/>
      <c r="V223" s="34"/>
      <c r="W223" s="105"/>
      <c r="X223" s="34"/>
      <c r="Y223" s="105"/>
      <c r="Z223" s="34"/>
      <c r="AA223" s="105"/>
      <c r="AB223" s="34"/>
      <c r="AC223" s="105"/>
      <c r="AD223" s="34"/>
      <c r="AE223" s="105"/>
      <c r="AF223" s="34"/>
      <c r="AG223" s="105"/>
      <c r="AH223" s="168" t="str">
        <f>IFERROR(VLOOKUP($B221,D1_9!$E$5:$S$204,13,FALSE)&amp;"","")</f>
        <v/>
      </c>
      <c r="AI223" s="156"/>
      <c r="AJ223" s="156"/>
      <c r="AK223" s="156"/>
      <c r="AL223" s="156" t="s">
        <v>410</v>
      </c>
      <c r="AM223" s="207" t="str">
        <f>IFERROR(VLOOKUP($B221,D1_9!$E$5:$S$204,14,FALSE)&amp;"","")</f>
        <v/>
      </c>
      <c r="AN223" s="156"/>
      <c r="AO223" s="156"/>
      <c r="AP223" s="223"/>
      <c r="AQ223" s="22"/>
      <c r="AR223" s="57"/>
      <c r="AS223" s="57"/>
      <c r="AT223" s="57"/>
      <c r="AU223" s="57"/>
      <c r="AV223" s="57"/>
      <c r="AW223" s="57"/>
      <c r="AX223" s="57"/>
      <c r="AY223" s="57"/>
      <c r="AZ223" s="57"/>
      <c r="BA223" s="57"/>
      <c r="BB223" s="57"/>
      <c r="BC223" s="338"/>
      <c r="BD223" s="1"/>
    </row>
    <row r="224" spans="2:56">
      <c r="B224" s="18"/>
      <c r="C224" s="73"/>
      <c r="D224" s="73"/>
      <c r="E224" s="73"/>
      <c r="F224" s="73"/>
      <c r="G224" s="73"/>
      <c r="H224" s="73"/>
      <c r="I224" s="73"/>
      <c r="J224" s="73"/>
      <c r="K224" s="73"/>
      <c r="L224" s="73"/>
      <c r="M224" s="121"/>
      <c r="N224" s="25"/>
      <c r="O224" s="77"/>
      <c r="P224" s="77"/>
      <c r="Q224" s="106"/>
      <c r="R224" s="25"/>
      <c r="S224" s="106"/>
      <c r="T224" s="25"/>
      <c r="U224" s="106"/>
      <c r="V224" s="25"/>
      <c r="W224" s="106"/>
      <c r="X224" s="25"/>
      <c r="Y224" s="106"/>
      <c r="Z224" s="25"/>
      <c r="AA224" s="106"/>
      <c r="AB224" s="25"/>
      <c r="AC224" s="106"/>
      <c r="AD224" s="25"/>
      <c r="AE224" s="106"/>
      <c r="AF224" s="25"/>
      <c r="AG224" s="106"/>
      <c r="AH224" s="25"/>
      <c r="AI224" s="77"/>
      <c r="AJ224" s="77"/>
      <c r="AK224" s="77"/>
      <c r="AL224" s="77"/>
      <c r="AM224" s="77"/>
      <c r="AN224" s="77"/>
      <c r="AO224" s="77"/>
      <c r="AP224" s="106"/>
      <c r="AQ224" s="23"/>
      <c r="AR224" s="75"/>
      <c r="AS224" s="75"/>
      <c r="AT224" s="75"/>
      <c r="AU224" s="75"/>
      <c r="AV224" s="75"/>
      <c r="AW224" s="75"/>
      <c r="AX224" s="75"/>
      <c r="AY224" s="75"/>
      <c r="AZ224" s="75"/>
      <c r="BA224" s="75"/>
      <c r="BB224" s="75"/>
      <c r="BC224" s="339"/>
      <c r="BD224" s="1"/>
    </row>
    <row r="225" spans="2:56">
      <c r="B225" s="47" t="str">
        <f>D1_9!$E68&amp;""</f>
        <v/>
      </c>
      <c r="C225" s="72"/>
      <c r="D225" s="72"/>
      <c r="E225" s="72"/>
      <c r="F225" s="72"/>
      <c r="G225" s="72"/>
      <c r="H225" s="72"/>
      <c r="I225" s="72"/>
      <c r="J225" s="72"/>
      <c r="K225" s="72"/>
      <c r="L225" s="72"/>
      <c r="M225" s="119"/>
      <c r="N225" s="69" t="str">
        <f>IFERROR(VLOOKUP($B225,D1_9!$E$5:$S$204,2,FALSE)&amp;"","")</f>
        <v/>
      </c>
      <c r="O225" s="76"/>
      <c r="P225" s="76"/>
      <c r="Q225" s="104"/>
      <c r="R225" s="69" t="str">
        <f>IFERROR(VLOOKUP($B225,D1_9!$E$5:$S$204,3,FALSE)&amp;"","")</f>
        <v/>
      </c>
      <c r="S225" s="104"/>
      <c r="T225" s="69" t="str">
        <f>IFERROR(VLOOKUP($B225,D1_9!$E$5:$S$204,4,FALSE)&amp;"","")</f>
        <v/>
      </c>
      <c r="U225" s="104"/>
      <c r="V225" s="69" t="str">
        <f>IFERROR(VLOOKUP($B225,D1_9!$E$5:$S$204,5,FALSE)&amp;"","")</f>
        <v/>
      </c>
      <c r="W225" s="104"/>
      <c r="X225" s="69" t="str">
        <f>IFERROR(VLOOKUP($B225,D1_9!$E$5:$S$204,6,FALSE)&amp;"","")</f>
        <v/>
      </c>
      <c r="Y225" s="104"/>
      <c r="Z225" s="69" t="str">
        <f>IFERROR(VLOOKUP($B225,D1_9!$E$5:$S$204,7,FALSE)&amp;"","")</f>
        <v/>
      </c>
      <c r="AA225" s="104"/>
      <c r="AB225" s="69" t="str">
        <f>IFERROR(VLOOKUP($B225,D1_9!$E$5:$S$204,8,FALSE)&amp;"","")</f>
        <v/>
      </c>
      <c r="AC225" s="104"/>
      <c r="AD225" s="69" t="str">
        <f>IFERROR(VLOOKUP($B225,D1_9!$E$5:$S$204,9,FALSE)&amp;"","")</f>
        <v/>
      </c>
      <c r="AE225" s="104"/>
      <c r="AF225" s="69" t="str">
        <f>IFERROR(VLOOKUP($B225,D1_9!$E$5:$S$204,10,FALSE)&amp;"","")</f>
        <v/>
      </c>
      <c r="AG225" s="104"/>
      <c r="AH225" s="69" t="str">
        <f>IFERROR(VLOOKUP($B225,D1_9!$E$5:$S$204,11,FALSE)&amp;"","")</f>
        <v/>
      </c>
      <c r="AI225" s="76"/>
      <c r="AJ225" s="76"/>
      <c r="AK225" s="76"/>
      <c r="AL225" s="76" t="s">
        <v>410</v>
      </c>
      <c r="AM225" s="221" t="str">
        <f>IFERROR(VLOOKUP($B225,D1_9!$E$5:$S$204,12,FALSE)&amp;"","")</f>
        <v/>
      </c>
      <c r="AN225" s="76"/>
      <c r="AO225" s="76"/>
      <c r="AP225" s="104"/>
      <c r="AQ225" s="36" t="str">
        <f>IFERROR(VLOOKUP($B225,D1_9!$E$5:$S$204,15,FALSE)&amp;"","")</f>
        <v/>
      </c>
      <c r="AR225" s="74"/>
      <c r="AS225" s="74"/>
      <c r="AT225" s="74"/>
      <c r="AU225" s="74"/>
      <c r="AV225" s="74"/>
      <c r="AW225" s="74"/>
      <c r="AX225" s="74"/>
      <c r="AY225" s="74"/>
      <c r="AZ225" s="74"/>
      <c r="BA225" s="74"/>
      <c r="BB225" s="74"/>
      <c r="BC225" s="337"/>
      <c r="BD225" s="1"/>
    </row>
    <row r="226" spans="2:56">
      <c r="B226" s="29"/>
      <c r="C226" s="55"/>
      <c r="D226" s="55"/>
      <c r="E226" s="55"/>
      <c r="F226" s="55"/>
      <c r="G226" s="55"/>
      <c r="H226" s="55"/>
      <c r="I226" s="55"/>
      <c r="J226" s="55"/>
      <c r="K226" s="55"/>
      <c r="L226" s="55"/>
      <c r="M226" s="120"/>
      <c r="N226" s="34"/>
      <c r="O226" s="2"/>
      <c r="P226" s="2"/>
      <c r="Q226" s="105"/>
      <c r="R226" s="34"/>
      <c r="S226" s="105"/>
      <c r="T226" s="34"/>
      <c r="U226" s="105"/>
      <c r="V226" s="34"/>
      <c r="W226" s="105"/>
      <c r="X226" s="34"/>
      <c r="Y226" s="105"/>
      <c r="Z226" s="34"/>
      <c r="AA226" s="105"/>
      <c r="AB226" s="34"/>
      <c r="AC226" s="105"/>
      <c r="AD226" s="34"/>
      <c r="AE226" s="105"/>
      <c r="AF226" s="34"/>
      <c r="AG226" s="105"/>
      <c r="AH226" s="153"/>
      <c r="AI226" s="155"/>
      <c r="AJ226" s="155"/>
      <c r="AK226" s="155"/>
      <c r="AL226" s="155"/>
      <c r="AM226" s="155"/>
      <c r="AN226" s="155"/>
      <c r="AO226" s="155"/>
      <c r="AP226" s="224"/>
      <c r="AQ226" s="22"/>
      <c r="AR226" s="57"/>
      <c r="AS226" s="57"/>
      <c r="AT226" s="57"/>
      <c r="AU226" s="57"/>
      <c r="AV226" s="57"/>
      <c r="AW226" s="57"/>
      <c r="AX226" s="57"/>
      <c r="AY226" s="57"/>
      <c r="AZ226" s="57"/>
      <c r="BA226" s="57"/>
      <c r="BB226" s="57"/>
      <c r="BC226" s="338"/>
      <c r="BD226" s="1"/>
    </row>
    <row r="227" spans="2:56">
      <c r="B227" s="29"/>
      <c r="C227" s="55"/>
      <c r="D227" s="55"/>
      <c r="E227" s="55"/>
      <c r="F227" s="55"/>
      <c r="G227" s="55"/>
      <c r="H227" s="55"/>
      <c r="I227" s="55"/>
      <c r="J227" s="55"/>
      <c r="K227" s="55"/>
      <c r="L227" s="55"/>
      <c r="M227" s="120"/>
      <c r="N227" s="34"/>
      <c r="O227" s="2"/>
      <c r="P227" s="2"/>
      <c r="Q227" s="105"/>
      <c r="R227" s="34"/>
      <c r="S227" s="105"/>
      <c r="T227" s="34"/>
      <c r="U227" s="105"/>
      <c r="V227" s="34"/>
      <c r="W227" s="105"/>
      <c r="X227" s="34"/>
      <c r="Y227" s="105"/>
      <c r="Z227" s="34"/>
      <c r="AA227" s="105"/>
      <c r="AB227" s="34"/>
      <c r="AC227" s="105"/>
      <c r="AD227" s="34"/>
      <c r="AE227" s="105"/>
      <c r="AF227" s="34"/>
      <c r="AG227" s="105"/>
      <c r="AH227" s="168" t="str">
        <f>IFERROR(VLOOKUP($B225,D1_9!$E$5:$S$204,13,FALSE)&amp;"","")</f>
        <v/>
      </c>
      <c r="AI227" s="156"/>
      <c r="AJ227" s="156"/>
      <c r="AK227" s="156"/>
      <c r="AL227" s="156" t="s">
        <v>410</v>
      </c>
      <c r="AM227" s="207" t="str">
        <f>IFERROR(VLOOKUP($B225,D1_9!$E$5:$S$204,14,FALSE)&amp;"","")</f>
        <v/>
      </c>
      <c r="AN227" s="156"/>
      <c r="AO227" s="156"/>
      <c r="AP227" s="223"/>
      <c r="AQ227" s="22"/>
      <c r="AR227" s="57"/>
      <c r="AS227" s="57"/>
      <c r="AT227" s="57"/>
      <c r="AU227" s="57"/>
      <c r="AV227" s="57"/>
      <c r="AW227" s="57"/>
      <c r="AX227" s="57"/>
      <c r="AY227" s="57"/>
      <c r="AZ227" s="57"/>
      <c r="BA227" s="57"/>
      <c r="BB227" s="57"/>
      <c r="BC227" s="338"/>
      <c r="BD227" s="1"/>
    </row>
    <row r="228" spans="2:56">
      <c r="B228" s="18"/>
      <c r="C228" s="73"/>
      <c r="D228" s="73"/>
      <c r="E228" s="73"/>
      <c r="F228" s="73"/>
      <c r="G228" s="73"/>
      <c r="H228" s="73"/>
      <c r="I228" s="73"/>
      <c r="J228" s="73"/>
      <c r="K228" s="73"/>
      <c r="L228" s="73"/>
      <c r="M228" s="121"/>
      <c r="N228" s="25"/>
      <c r="O228" s="77"/>
      <c r="P228" s="77"/>
      <c r="Q228" s="106"/>
      <c r="R228" s="25"/>
      <c r="S228" s="106"/>
      <c r="T228" s="25"/>
      <c r="U228" s="106"/>
      <c r="V228" s="25"/>
      <c r="W228" s="106"/>
      <c r="X228" s="25"/>
      <c r="Y228" s="106"/>
      <c r="Z228" s="25"/>
      <c r="AA228" s="106"/>
      <c r="AB228" s="25"/>
      <c r="AC228" s="106"/>
      <c r="AD228" s="25"/>
      <c r="AE228" s="106"/>
      <c r="AF228" s="25"/>
      <c r="AG228" s="106"/>
      <c r="AH228" s="25"/>
      <c r="AI228" s="77"/>
      <c r="AJ228" s="77"/>
      <c r="AK228" s="77"/>
      <c r="AL228" s="77"/>
      <c r="AM228" s="77"/>
      <c r="AN228" s="77"/>
      <c r="AO228" s="77"/>
      <c r="AP228" s="106"/>
      <c r="AQ228" s="23"/>
      <c r="AR228" s="75"/>
      <c r="AS228" s="75"/>
      <c r="AT228" s="75"/>
      <c r="AU228" s="75"/>
      <c r="AV228" s="75"/>
      <c r="AW228" s="75"/>
      <c r="AX228" s="75"/>
      <c r="AY228" s="75"/>
      <c r="AZ228" s="75"/>
      <c r="BA228" s="75"/>
      <c r="BB228" s="75"/>
      <c r="BC228" s="339"/>
      <c r="BD228" s="1"/>
    </row>
    <row r="229" spans="2:56">
      <c r="B229" s="47" t="str">
        <f>D1_9!$E69&amp;""</f>
        <v/>
      </c>
      <c r="C229" s="72"/>
      <c r="D229" s="72"/>
      <c r="E229" s="72"/>
      <c r="F229" s="72"/>
      <c r="G229" s="72"/>
      <c r="H229" s="72"/>
      <c r="I229" s="72"/>
      <c r="J229" s="72"/>
      <c r="K229" s="72"/>
      <c r="L229" s="72"/>
      <c r="M229" s="119"/>
      <c r="N229" s="69" t="str">
        <f>IFERROR(VLOOKUP($B229,D1_9!$E$5:$S$204,2,FALSE)&amp;"","")</f>
        <v/>
      </c>
      <c r="O229" s="76"/>
      <c r="P229" s="76"/>
      <c r="Q229" s="104"/>
      <c r="R229" s="69" t="str">
        <f>IFERROR(VLOOKUP($B229,D1_9!$E$5:$S$204,3,FALSE)&amp;"","")</f>
        <v/>
      </c>
      <c r="S229" s="104"/>
      <c r="T229" s="69" t="str">
        <f>IFERROR(VLOOKUP($B229,D1_9!$E$5:$S$204,4,FALSE)&amp;"","")</f>
        <v/>
      </c>
      <c r="U229" s="104"/>
      <c r="V229" s="69" t="str">
        <f>IFERROR(VLOOKUP($B229,D1_9!$E$5:$S$204,5,FALSE)&amp;"","")</f>
        <v/>
      </c>
      <c r="W229" s="104"/>
      <c r="X229" s="69" t="str">
        <f>IFERROR(VLOOKUP($B229,D1_9!$E$5:$S$204,6,FALSE)&amp;"","")</f>
        <v/>
      </c>
      <c r="Y229" s="104"/>
      <c r="Z229" s="69" t="str">
        <f>IFERROR(VLOOKUP($B229,D1_9!$E$5:$S$204,7,FALSE)&amp;"","")</f>
        <v/>
      </c>
      <c r="AA229" s="104"/>
      <c r="AB229" s="69" t="str">
        <f>IFERROR(VLOOKUP($B229,D1_9!$E$5:$S$204,8,FALSE)&amp;"","")</f>
        <v/>
      </c>
      <c r="AC229" s="104"/>
      <c r="AD229" s="69" t="str">
        <f>IFERROR(VLOOKUP($B229,D1_9!$E$5:$S$204,9,FALSE)&amp;"","")</f>
        <v/>
      </c>
      <c r="AE229" s="104"/>
      <c r="AF229" s="69" t="str">
        <f>IFERROR(VLOOKUP($B229,D1_9!$E$5:$S$204,10,FALSE)&amp;"","")</f>
        <v/>
      </c>
      <c r="AG229" s="104"/>
      <c r="AH229" s="69" t="str">
        <f>IFERROR(VLOOKUP($B229,D1_9!$E$5:$S$204,11,FALSE)&amp;"","")</f>
        <v/>
      </c>
      <c r="AI229" s="76"/>
      <c r="AJ229" s="76"/>
      <c r="AK229" s="76"/>
      <c r="AL229" s="76" t="s">
        <v>410</v>
      </c>
      <c r="AM229" s="221" t="str">
        <f>IFERROR(VLOOKUP($B229,D1_9!$E$5:$S$204,12,FALSE)&amp;"","")</f>
        <v/>
      </c>
      <c r="AN229" s="76"/>
      <c r="AO229" s="76"/>
      <c r="AP229" s="104"/>
      <c r="AQ229" s="36" t="str">
        <f>IFERROR(VLOOKUP($B229,D1_9!$E$5:$S$204,15,FALSE)&amp;"","")</f>
        <v/>
      </c>
      <c r="AR229" s="74"/>
      <c r="AS229" s="74"/>
      <c r="AT229" s="74"/>
      <c r="AU229" s="74"/>
      <c r="AV229" s="74"/>
      <c r="AW229" s="74"/>
      <c r="AX229" s="74"/>
      <c r="AY229" s="74"/>
      <c r="AZ229" s="74"/>
      <c r="BA229" s="74"/>
      <c r="BB229" s="74"/>
      <c r="BC229" s="337"/>
      <c r="BD229" s="1"/>
    </row>
    <row r="230" spans="2:56">
      <c r="B230" s="29"/>
      <c r="C230" s="55"/>
      <c r="D230" s="55"/>
      <c r="E230" s="55"/>
      <c r="F230" s="55"/>
      <c r="G230" s="55"/>
      <c r="H230" s="55"/>
      <c r="I230" s="55"/>
      <c r="J230" s="55"/>
      <c r="K230" s="55"/>
      <c r="L230" s="55"/>
      <c r="M230" s="120"/>
      <c r="N230" s="34"/>
      <c r="O230" s="2"/>
      <c r="P230" s="2"/>
      <c r="Q230" s="105"/>
      <c r="R230" s="34"/>
      <c r="S230" s="105"/>
      <c r="T230" s="34"/>
      <c r="U230" s="105"/>
      <c r="V230" s="34"/>
      <c r="W230" s="105"/>
      <c r="X230" s="34"/>
      <c r="Y230" s="105"/>
      <c r="Z230" s="34"/>
      <c r="AA230" s="105"/>
      <c r="AB230" s="34"/>
      <c r="AC230" s="105"/>
      <c r="AD230" s="34"/>
      <c r="AE230" s="105"/>
      <c r="AF230" s="34"/>
      <c r="AG230" s="105"/>
      <c r="AH230" s="153"/>
      <c r="AI230" s="155"/>
      <c r="AJ230" s="155"/>
      <c r="AK230" s="155"/>
      <c r="AL230" s="155"/>
      <c r="AM230" s="155"/>
      <c r="AN230" s="155"/>
      <c r="AO230" s="155"/>
      <c r="AP230" s="224"/>
      <c r="AQ230" s="22"/>
      <c r="AR230" s="57"/>
      <c r="AS230" s="57"/>
      <c r="AT230" s="57"/>
      <c r="AU230" s="57"/>
      <c r="AV230" s="57"/>
      <c r="AW230" s="57"/>
      <c r="AX230" s="57"/>
      <c r="AY230" s="57"/>
      <c r="AZ230" s="57"/>
      <c r="BA230" s="57"/>
      <c r="BB230" s="57"/>
      <c r="BC230" s="338"/>
      <c r="BD230" s="1"/>
    </row>
    <row r="231" spans="2:56">
      <c r="B231" s="29"/>
      <c r="C231" s="55"/>
      <c r="D231" s="55"/>
      <c r="E231" s="55"/>
      <c r="F231" s="55"/>
      <c r="G231" s="55"/>
      <c r="H231" s="55"/>
      <c r="I231" s="55"/>
      <c r="J231" s="55"/>
      <c r="K231" s="55"/>
      <c r="L231" s="55"/>
      <c r="M231" s="120"/>
      <c r="N231" s="34"/>
      <c r="O231" s="2"/>
      <c r="P231" s="2"/>
      <c r="Q231" s="105"/>
      <c r="R231" s="34"/>
      <c r="S231" s="105"/>
      <c r="T231" s="34"/>
      <c r="U231" s="105"/>
      <c r="V231" s="34"/>
      <c r="W231" s="105"/>
      <c r="X231" s="34"/>
      <c r="Y231" s="105"/>
      <c r="Z231" s="34"/>
      <c r="AA231" s="105"/>
      <c r="AB231" s="34"/>
      <c r="AC231" s="105"/>
      <c r="AD231" s="34"/>
      <c r="AE231" s="105"/>
      <c r="AF231" s="34"/>
      <c r="AG231" s="105"/>
      <c r="AH231" s="168" t="str">
        <f>IFERROR(VLOOKUP($B229,D1_9!$E$5:$S$204,13,FALSE)&amp;"","")</f>
        <v/>
      </c>
      <c r="AI231" s="156"/>
      <c r="AJ231" s="156"/>
      <c r="AK231" s="156"/>
      <c r="AL231" s="156" t="s">
        <v>410</v>
      </c>
      <c r="AM231" s="207" t="str">
        <f>IFERROR(VLOOKUP($B229,D1_9!$E$5:$S$204,14,FALSE)&amp;"","")</f>
        <v/>
      </c>
      <c r="AN231" s="156"/>
      <c r="AO231" s="156"/>
      <c r="AP231" s="223"/>
      <c r="AQ231" s="22"/>
      <c r="AR231" s="57"/>
      <c r="AS231" s="57"/>
      <c r="AT231" s="57"/>
      <c r="AU231" s="57"/>
      <c r="AV231" s="57"/>
      <c r="AW231" s="57"/>
      <c r="AX231" s="57"/>
      <c r="AY231" s="57"/>
      <c r="AZ231" s="57"/>
      <c r="BA231" s="57"/>
      <c r="BB231" s="57"/>
      <c r="BC231" s="338"/>
      <c r="BD231" s="1"/>
    </row>
    <row r="232" spans="2:56">
      <c r="B232" s="18"/>
      <c r="C232" s="73"/>
      <c r="D232" s="73"/>
      <c r="E232" s="73"/>
      <c r="F232" s="73"/>
      <c r="G232" s="73"/>
      <c r="H232" s="73"/>
      <c r="I232" s="73"/>
      <c r="J232" s="73"/>
      <c r="K232" s="73"/>
      <c r="L232" s="73"/>
      <c r="M232" s="121"/>
      <c r="N232" s="25"/>
      <c r="O232" s="77"/>
      <c r="P232" s="77"/>
      <c r="Q232" s="106"/>
      <c r="R232" s="25"/>
      <c r="S232" s="106"/>
      <c r="T232" s="25"/>
      <c r="U232" s="106"/>
      <c r="V232" s="25"/>
      <c r="W232" s="106"/>
      <c r="X232" s="25"/>
      <c r="Y232" s="106"/>
      <c r="Z232" s="25"/>
      <c r="AA232" s="106"/>
      <c r="AB232" s="25"/>
      <c r="AC232" s="106"/>
      <c r="AD232" s="25"/>
      <c r="AE232" s="106"/>
      <c r="AF232" s="25"/>
      <c r="AG232" s="106"/>
      <c r="AH232" s="25"/>
      <c r="AI232" s="77"/>
      <c r="AJ232" s="77"/>
      <c r="AK232" s="77"/>
      <c r="AL232" s="77"/>
      <c r="AM232" s="77"/>
      <c r="AN232" s="77"/>
      <c r="AO232" s="77"/>
      <c r="AP232" s="106"/>
      <c r="AQ232" s="23"/>
      <c r="AR232" s="75"/>
      <c r="AS232" s="75"/>
      <c r="AT232" s="75"/>
      <c r="AU232" s="75"/>
      <c r="AV232" s="75"/>
      <c r="AW232" s="75"/>
      <c r="AX232" s="75"/>
      <c r="AY232" s="75"/>
      <c r="AZ232" s="75"/>
      <c r="BA232" s="75"/>
      <c r="BB232" s="75"/>
      <c r="BC232" s="339"/>
      <c r="BD232" s="1"/>
    </row>
    <row r="233" spans="2:56">
      <c r="B233" s="47" t="str">
        <f>D1_9!$E70&amp;""</f>
        <v/>
      </c>
      <c r="C233" s="72"/>
      <c r="D233" s="72"/>
      <c r="E233" s="72"/>
      <c r="F233" s="72"/>
      <c r="G233" s="72"/>
      <c r="H233" s="72"/>
      <c r="I233" s="72"/>
      <c r="J233" s="72"/>
      <c r="K233" s="72"/>
      <c r="L233" s="72"/>
      <c r="M233" s="119"/>
      <c r="N233" s="69" t="str">
        <f>IFERROR(VLOOKUP($B233,D1_9!$E$5:$S$204,2,FALSE)&amp;"","")</f>
        <v/>
      </c>
      <c r="O233" s="76"/>
      <c r="P233" s="76"/>
      <c r="Q233" s="104"/>
      <c r="R233" s="69" t="str">
        <f>IFERROR(VLOOKUP($B233,D1_9!$E$5:$S$204,3,FALSE)&amp;"","")</f>
        <v/>
      </c>
      <c r="S233" s="104"/>
      <c r="T233" s="69" t="str">
        <f>IFERROR(VLOOKUP($B233,D1_9!$E$5:$S$204,4,FALSE)&amp;"","")</f>
        <v/>
      </c>
      <c r="U233" s="104"/>
      <c r="V233" s="69" t="str">
        <f>IFERROR(VLOOKUP($B233,D1_9!$E$5:$S$204,5,FALSE)&amp;"","")</f>
        <v/>
      </c>
      <c r="W233" s="104"/>
      <c r="X233" s="69" t="str">
        <f>IFERROR(VLOOKUP($B233,D1_9!$E$5:$S$204,6,FALSE)&amp;"","")</f>
        <v/>
      </c>
      <c r="Y233" s="104"/>
      <c r="Z233" s="69" t="str">
        <f>IFERROR(VLOOKUP($B233,D1_9!$E$5:$S$204,7,FALSE)&amp;"","")</f>
        <v/>
      </c>
      <c r="AA233" s="104"/>
      <c r="AB233" s="69" t="str">
        <f>IFERROR(VLOOKUP($B233,D1_9!$E$5:$S$204,8,FALSE)&amp;"","")</f>
        <v/>
      </c>
      <c r="AC233" s="104"/>
      <c r="AD233" s="69" t="str">
        <f>IFERROR(VLOOKUP($B233,D1_9!$E$5:$S$204,9,FALSE)&amp;"","")</f>
        <v/>
      </c>
      <c r="AE233" s="104"/>
      <c r="AF233" s="69" t="str">
        <f>IFERROR(VLOOKUP($B233,D1_9!$E$5:$S$204,10,FALSE)&amp;"","")</f>
        <v/>
      </c>
      <c r="AG233" s="104"/>
      <c r="AH233" s="69" t="str">
        <f>IFERROR(VLOOKUP($B233,D1_9!$E$5:$S$204,11,FALSE)&amp;"","")</f>
        <v/>
      </c>
      <c r="AI233" s="76"/>
      <c r="AJ233" s="76"/>
      <c r="AK233" s="76"/>
      <c r="AL233" s="76" t="s">
        <v>410</v>
      </c>
      <c r="AM233" s="221" t="str">
        <f>IFERROR(VLOOKUP($B233,D1_9!$E$5:$S$204,12,FALSE)&amp;"","")</f>
        <v/>
      </c>
      <c r="AN233" s="76"/>
      <c r="AO233" s="76"/>
      <c r="AP233" s="104"/>
      <c r="AQ233" s="36" t="str">
        <f>IFERROR(VLOOKUP($B233,D1_9!$E$5:$S$204,15,FALSE)&amp;"","")</f>
        <v/>
      </c>
      <c r="AR233" s="74"/>
      <c r="AS233" s="74"/>
      <c r="AT233" s="74"/>
      <c r="AU233" s="74"/>
      <c r="AV233" s="74"/>
      <c r="AW233" s="74"/>
      <c r="AX233" s="74"/>
      <c r="AY233" s="74"/>
      <c r="AZ233" s="74"/>
      <c r="BA233" s="74"/>
      <c r="BB233" s="74"/>
      <c r="BC233" s="337"/>
      <c r="BD233" s="1"/>
    </row>
    <row r="234" spans="2:56">
      <c r="B234" s="29"/>
      <c r="C234" s="55"/>
      <c r="D234" s="55"/>
      <c r="E234" s="55"/>
      <c r="F234" s="55"/>
      <c r="G234" s="55"/>
      <c r="H234" s="55"/>
      <c r="I234" s="55"/>
      <c r="J234" s="55"/>
      <c r="K234" s="55"/>
      <c r="L234" s="55"/>
      <c r="M234" s="120"/>
      <c r="N234" s="34"/>
      <c r="O234" s="2"/>
      <c r="P234" s="2"/>
      <c r="Q234" s="105"/>
      <c r="R234" s="34"/>
      <c r="S234" s="105"/>
      <c r="T234" s="34"/>
      <c r="U234" s="105"/>
      <c r="V234" s="34"/>
      <c r="W234" s="105"/>
      <c r="X234" s="34"/>
      <c r="Y234" s="105"/>
      <c r="Z234" s="34"/>
      <c r="AA234" s="105"/>
      <c r="AB234" s="34"/>
      <c r="AC234" s="105"/>
      <c r="AD234" s="34"/>
      <c r="AE234" s="105"/>
      <c r="AF234" s="34"/>
      <c r="AG234" s="105"/>
      <c r="AH234" s="153"/>
      <c r="AI234" s="155"/>
      <c r="AJ234" s="155"/>
      <c r="AK234" s="155"/>
      <c r="AL234" s="155"/>
      <c r="AM234" s="155"/>
      <c r="AN234" s="155"/>
      <c r="AO234" s="155"/>
      <c r="AP234" s="224"/>
      <c r="AQ234" s="22"/>
      <c r="AR234" s="57"/>
      <c r="AS234" s="57"/>
      <c r="AT234" s="57"/>
      <c r="AU234" s="57"/>
      <c r="AV234" s="57"/>
      <c r="AW234" s="57"/>
      <c r="AX234" s="57"/>
      <c r="AY234" s="57"/>
      <c r="AZ234" s="57"/>
      <c r="BA234" s="57"/>
      <c r="BB234" s="57"/>
      <c r="BC234" s="338"/>
      <c r="BD234" s="1"/>
    </row>
    <row r="235" spans="2:56">
      <c r="B235" s="29"/>
      <c r="C235" s="55"/>
      <c r="D235" s="55"/>
      <c r="E235" s="55"/>
      <c r="F235" s="55"/>
      <c r="G235" s="55"/>
      <c r="H235" s="55"/>
      <c r="I235" s="55"/>
      <c r="J235" s="55"/>
      <c r="K235" s="55"/>
      <c r="L235" s="55"/>
      <c r="M235" s="120"/>
      <c r="N235" s="34"/>
      <c r="O235" s="2"/>
      <c r="P235" s="2"/>
      <c r="Q235" s="105"/>
      <c r="R235" s="34"/>
      <c r="S235" s="105"/>
      <c r="T235" s="34"/>
      <c r="U235" s="105"/>
      <c r="V235" s="34"/>
      <c r="W235" s="105"/>
      <c r="X235" s="34"/>
      <c r="Y235" s="105"/>
      <c r="Z235" s="34"/>
      <c r="AA235" s="105"/>
      <c r="AB235" s="34"/>
      <c r="AC235" s="105"/>
      <c r="AD235" s="34"/>
      <c r="AE235" s="105"/>
      <c r="AF235" s="34"/>
      <c r="AG235" s="105"/>
      <c r="AH235" s="168" t="str">
        <f>IFERROR(VLOOKUP($B233,D1_9!$E$5:$S$204,13,FALSE)&amp;"","")</f>
        <v/>
      </c>
      <c r="AI235" s="156"/>
      <c r="AJ235" s="156"/>
      <c r="AK235" s="156"/>
      <c r="AL235" s="156" t="s">
        <v>410</v>
      </c>
      <c r="AM235" s="207" t="str">
        <f>IFERROR(VLOOKUP($B233,D1_9!$E$5:$S$204,14,FALSE)&amp;"","")</f>
        <v/>
      </c>
      <c r="AN235" s="156"/>
      <c r="AO235" s="156"/>
      <c r="AP235" s="223"/>
      <c r="AQ235" s="22"/>
      <c r="AR235" s="57"/>
      <c r="AS235" s="57"/>
      <c r="AT235" s="57"/>
      <c r="AU235" s="57"/>
      <c r="AV235" s="57"/>
      <c r="AW235" s="57"/>
      <c r="AX235" s="57"/>
      <c r="AY235" s="57"/>
      <c r="AZ235" s="57"/>
      <c r="BA235" s="57"/>
      <c r="BB235" s="57"/>
      <c r="BC235" s="338"/>
      <c r="BD235" s="1"/>
    </row>
    <row r="236" spans="2:56">
      <c r="B236" s="18"/>
      <c r="C236" s="73"/>
      <c r="D236" s="73"/>
      <c r="E236" s="73"/>
      <c r="F236" s="73"/>
      <c r="G236" s="73"/>
      <c r="H236" s="73"/>
      <c r="I236" s="73"/>
      <c r="J236" s="73"/>
      <c r="K236" s="73"/>
      <c r="L236" s="73"/>
      <c r="M236" s="121"/>
      <c r="N236" s="25"/>
      <c r="O236" s="77"/>
      <c r="P236" s="77"/>
      <c r="Q236" s="106"/>
      <c r="R236" s="25"/>
      <c r="S236" s="106"/>
      <c r="T236" s="25"/>
      <c r="U236" s="106"/>
      <c r="V236" s="25"/>
      <c r="W236" s="106"/>
      <c r="X236" s="25"/>
      <c r="Y236" s="106"/>
      <c r="Z236" s="25"/>
      <c r="AA236" s="106"/>
      <c r="AB236" s="25"/>
      <c r="AC236" s="106"/>
      <c r="AD236" s="25"/>
      <c r="AE236" s="106"/>
      <c r="AF236" s="25"/>
      <c r="AG236" s="106"/>
      <c r="AH236" s="25"/>
      <c r="AI236" s="77"/>
      <c r="AJ236" s="77"/>
      <c r="AK236" s="77"/>
      <c r="AL236" s="77"/>
      <c r="AM236" s="77"/>
      <c r="AN236" s="77"/>
      <c r="AO236" s="77"/>
      <c r="AP236" s="106"/>
      <c r="AQ236" s="23"/>
      <c r="AR236" s="75"/>
      <c r="AS236" s="75"/>
      <c r="AT236" s="75"/>
      <c r="AU236" s="75"/>
      <c r="AV236" s="75"/>
      <c r="AW236" s="75"/>
      <c r="AX236" s="75"/>
      <c r="AY236" s="75"/>
      <c r="AZ236" s="75"/>
      <c r="BA236" s="75"/>
      <c r="BB236" s="75"/>
      <c r="BC236" s="339"/>
      <c r="BD236" s="1"/>
    </row>
    <row r="237" spans="2:56">
      <c r="B237" s="47" t="str">
        <f>D1_9!$E71&amp;""</f>
        <v/>
      </c>
      <c r="C237" s="72"/>
      <c r="D237" s="72"/>
      <c r="E237" s="72"/>
      <c r="F237" s="72"/>
      <c r="G237" s="72"/>
      <c r="H237" s="72"/>
      <c r="I237" s="72"/>
      <c r="J237" s="72"/>
      <c r="K237" s="72"/>
      <c r="L237" s="72"/>
      <c r="M237" s="119"/>
      <c r="N237" s="69" t="str">
        <f>IFERROR(VLOOKUP($B237,D1_9!$E$5:$S$204,2,FALSE)&amp;"","")</f>
        <v/>
      </c>
      <c r="O237" s="76"/>
      <c r="P237" s="76"/>
      <c r="Q237" s="104"/>
      <c r="R237" s="69" t="str">
        <f>IFERROR(VLOOKUP($B237,D1_9!$E$5:$S$204,3,FALSE)&amp;"","")</f>
        <v/>
      </c>
      <c r="S237" s="104"/>
      <c r="T237" s="69" t="str">
        <f>IFERROR(VLOOKUP($B237,D1_9!$E$5:$S$204,4,FALSE)&amp;"","")</f>
        <v/>
      </c>
      <c r="U237" s="104"/>
      <c r="V237" s="69" t="str">
        <f>IFERROR(VLOOKUP($B237,D1_9!$E$5:$S$204,5,FALSE)&amp;"","")</f>
        <v/>
      </c>
      <c r="W237" s="104"/>
      <c r="X237" s="69" t="str">
        <f>IFERROR(VLOOKUP($B237,D1_9!$E$5:$S$204,6,FALSE)&amp;"","")</f>
        <v/>
      </c>
      <c r="Y237" s="104"/>
      <c r="Z237" s="69" t="str">
        <f>IFERROR(VLOOKUP($B237,D1_9!$E$5:$S$204,7,FALSE)&amp;"","")</f>
        <v/>
      </c>
      <c r="AA237" s="104"/>
      <c r="AB237" s="69" t="str">
        <f>IFERROR(VLOOKUP($B237,D1_9!$E$5:$S$204,8,FALSE)&amp;"","")</f>
        <v/>
      </c>
      <c r="AC237" s="104"/>
      <c r="AD237" s="69" t="str">
        <f>IFERROR(VLOOKUP($B237,D1_9!$E$5:$S$204,9,FALSE)&amp;"","")</f>
        <v/>
      </c>
      <c r="AE237" s="104"/>
      <c r="AF237" s="69" t="str">
        <f>IFERROR(VLOOKUP($B237,D1_9!$E$5:$S$204,10,FALSE)&amp;"","")</f>
        <v/>
      </c>
      <c r="AG237" s="104"/>
      <c r="AH237" s="69" t="str">
        <f>IFERROR(VLOOKUP($B237,D1_9!$E$5:$S$204,11,FALSE)&amp;"","")</f>
        <v/>
      </c>
      <c r="AI237" s="76"/>
      <c r="AJ237" s="76"/>
      <c r="AK237" s="76"/>
      <c r="AL237" s="76" t="s">
        <v>410</v>
      </c>
      <c r="AM237" s="221" t="str">
        <f>IFERROR(VLOOKUP($B237,D1_9!$E$5:$S$204,12,FALSE)&amp;"","")</f>
        <v/>
      </c>
      <c r="AN237" s="76"/>
      <c r="AO237" s="76"/>
      <c r="AP237" s="104"/>
      <c r="AQ237" s="36" t="str">
        <f>IFERROR(VLOOKUP($B237,D1_9!$E$5:$S$204,15,FALSE)&amp;"","")</f>
        <v/>
      </c>
      <c r="AR237" s="74"/>
      <c r="AS237" s="74"/>
      <c r="AT237" s="74"/>
      <c r="AU237" s="74"/>
      <c r="AV237" s="74"/>
      <c r="AW237" s="74"/>
      <c r="AX237" s="74"/>
      <c r="AY237" s="74"/>
      <c r="AZ237" s="74"/>
      <c r="BA237" s="74"/>
      <c r="BB237" s="74"/>
      <c r="BC237" s="337"/>
      <c r="BD237" s="1"/>
    </row>
    <row r="238" spans="2:56">
      <c r="B238" s="29"/>
      <c r="C238" s="55"/>
      <c r="D238" s="55"/>
      <c r="E238" s="55"/>
      <c r="F238" s="55"/>
      <c r="G238" s="55"/>
      <c r="H238" s="55"/>
      <c r="I238" s="55"/>
      <c r="J238" s="55"/>
      <c r="K238" s="55"/>
      <c r="L238" s="55"/>
      <c r="M238" s="120"/>
      <c r="N238" s="34"/>
      <c r="O238" s="2"/>
      <c r="P238" s="2"/>
      <c r="Q238" s="105"/>
      <c r="R238" s="34"/>
      <c r="S238" s="105"/>
      <c r="T238" s="34"/>
      <c r="U238" s="105"/>
      <c r="V238" s="34"/>
      <c r="W238" s="105"/>
      <c r="X238" s="34"/>
      <c r="Y238" s="105"/>
      <c r="Z238" s="34"/>
      <c r="AA238" s="105"/>
      <c r="AB238" s="34"/>
      <c r="AC238" s="105"/>
      <c r="AD238" s="34"/>
      <c r="AE238" s="105"/>
      <c r="AF238" s="34"/>
      <c r="AG238" s="105"/>
      <c r="AH238" s="153"/>
      <c r="AI238" s="155"/>
      <c r="AJ238" s="155"/>
      <c r="AK238" s="155"/>
      <c r="AL238" s="155"/>
      <c r="AM238" s="155"/>
      <c r="AN238" s="155"/>
      <c r="AO238" s="155"/>
      <c r="AP238" s="224"/>
      <c r="AQ238" s="22"/>
      <c r="AR238" s="57"/>
      <c r="AS238" s="57"/>
      <c r="AT238" s="57"/>
      <c r="AU238" s="57"/>
      <c r="AV238" s="57"/>
      <c r="AW238" s="57"/>
      <c r="AX238" s="57"/>
      <c r="AY238" s="57"/>
      <c r="AZ238" s="57"/>
      <c r="BA238" s="57"/>
      <c r="BB238" s="57"/>
      <c r="BC238" s="338"/>
      <c r="BD238" s="1"/>
    </row>
    <row r="239" spans="2:56">
      <c r="B239" s="29"/>
      <c r="C239" s="55"/>
      <c r="D239" s="55"/>
      <c r="E239" s="55"/>
      <c r="F239" s="55"/>
      <c r="G239" s="55"/>
      <c r="H239" s="55"/>
      <c r="I239" s="55"/>
      <c r="J239" s="55"/>
      <c r="K239" s="55"/>
      <c r="L239" s="55"/>
      <c r="M239" s="120"/>
      <c r="N239" s="34"/>
      <c r="O239" s="2"/>
      <c r="P239" s="2"/>
      <c r="Q239" s="105"/>
      <c r="R239" s="34"/>
      <c r="S239" s="105"/>
      <c r="T239" s="34"/>
      <c r="U239" s="105"/>
      <c r="V239" s="34"/>
      <c r="W239" s="105"/>
      <c r="X239" s="34"/>
      <c r="Y239" s="105"/>
      <c r="Z239" s="34"/>
      <c r="AA239" s="105"/>
      <c r="AB239" s="34"/>
      <c r="AC239" s="105"/>
      <c r="AD239" s="34"/>
      <c r="AE239" s="105"/>
      <c r="AF239" s="34"/>
      <c r="AG239" s="105"/>
      <c r="AH239" s="168" t="str">
        <f>IFERROR(VLOOKUP($B237,D1_9!$E$5:$S$204,13,FALSE)&amp;"","")</f>
        <v/>
      </c>
      <c r="AI239" s="156"/>
      <c r="AJ239" s="156"/>
      <c r="AK239" s="156"/>
      <c r="AL239" s="156" t="s">
        <v>410</v>
      </c>
      <c r="AM239" s="207" t="str">
        <f>IFERROR(VLOOKUP($B237,D1_9!$E$5:$S$204,14,FALSE)&amp;"","")</f>
        <v/>
      </c>
      <c r="AN239" s="156"/>
      <c r="AO239" s="156"/>
      <c r="AP239" s="223"/>
      <c r="AQ239" s="22"/>
      <c r="AR239" s="57"/>
      <c r="AS239" s="57"/>
      <c r="AT239" s="57"/>
      <c r="AU239" s="57"/>
      <c r="AV239" s="57"/>
      <c r="AW239" s="57"/>
      <c r="AX239" s="57"/>
      <c r="AY239" s="57"/>
      <c r="AZ239" s="57"/>
      <c r="BA239" s="57"/>
      <c r="BB239" s="57"/>
      <c r="BC239" s="338"/>
      <c r="BD239" s="1"/>
    </row>
    <row r="240" spans="2:56">
      <c r="B240" s="18"/>
      <c r="C240" s="73"/>
      <c r="D240" s="73"/>
      <c r="E240" s="73"/>
      <c r="F240" s="73"/>
      <c r="G240" s="73"/>
      <c r="H240" s="73"/>
      <c r="I240" s="73"/>
      <c r="J240" s="73"/>
      <c r="K240" s="73"/>
      <c r="L240" s="73"/>
      <c r="M240" s="121"/>
      <c r="N240" s="25"/>
      <c r="O240" s="77"/>
      <c r="P240" s="77"/>
      <c r="Q240" s="106"/>
      <c r="R240" s="25"/>
      <c r="S240" s="106"/>
      <c r="T240" s="25"/>
      <c r="U240" s="106"/>
      <c r="V240" s="25"/>
      <c r="W240" s="106"/>
      <c r="X240" s="25"/>
      <c r="Y240" s="106"/>
      <c r="Z240" s="25"/>
      <c r="AA240" s="106"/>
      <c r="AB240" s="25"/>
      <c r="AC240" s="106"/>
      <c r="AD240" s="25"/>
      <c r="AE240" s="106"/>
      <c r="AF240" s="25"/>
      <c r="AG240" s="106"/>
      <c r="AH240" s="25"/>
      <c r="AI240" s="77"/>
      <c r="AJ240" s="77"/>
      <c r="AK240" s="77"/>
      <c r="AL240" s="77"/>
      <c r="AM240" s="77"/>
      <c r="AN240" s="77"/>
      <c r="AO240" s="77"/>
      <c r="AP240" s="106"/>
      <c r="AQ240" s="23"/>
      <c r="AR240" s="75"/>
      <c r="AS240" s="75"/>
      <c r="AT240" s="75"/>
      <c r="AU240" s="75"/>
      <c r="AV240" s="75"/>
      <c r="AW240" s="75"/>
      <c r="AX240" s="75"/>
      <c r="AY240" s="75"/>
      <c r="AZ240" s="75"/>
      <c r="BA240" s="75"/>
      <c r="BB240" s="75"/>
      <c r="BC240" s="339"/>
      <c r="BD240" s="1"/>
    </row>
    <row r="241" spans="2:56">
      <c r="B241" s="47" t="str">
        <f>D1_9!$E72&amp;""</f>
        <v/>
      </c>
      <c r="C241" s="72"/>
      <c r="D241" s="72"/>
      <c r="E241" s="72"/>
      <c r="F241" s="72"/>
      <c r="G241" s="72"/>
      <c r="H241" s="72"/>
      <c r="I241" s="72"/>
      <c r="J241" s="72"/>
      <c r="K241" s="72"/>
      <c r="L241" s="72"/>
      <c r="M241" s="119"/>
      <c r="N241" s="69" t="str">
        <f>IFERROR(VLOOKUP($B241,D1_9!$E$5:$S$204,2,FALSE)&amp;"","")</f>
        <v/>
      </c>
      <c r="O241" s="76"/>
      <c r="P241" s="76"/>
      <c r="Q241" s="104"/>
      <c r="R241" s="69" t="str">
        <f>IFERROR(VLOOKUP($B241,D1_9!$E$5:$S$204,3,FALSE)&amp;"","")</f>
        <v/>
      </c>
      <c r="S241" s="104"/>
      <c r="T241" s="69" t="str">
        <f>IFERROR(VLOOKUP($B241,D1_9!$E$5:$S$204,4,FALSE)&amp;"","")</f>
        <v/>
      </c>
      <c r="U241" s="104"/>
      <c r="V241" s="69" t="str">
        <f>IFERROR(VLOOKUP($B241,D1_9!$E$5:$S$204,5,FALSE)&amp;"","")</f>
        <v/>
      </c>
      <c r="W241" s="104"/>
      <c r="X241" s="69" t="str">
        <f>IFERROR(VLOOKUP($B241,D1_9!$E$5:$S$204,6,FALSE)&amp;"","")</f>
        <v/>
      </c>
      <c r="Y241" s="104"/>
      <c r="Z241" s="69" t="str">
        <f>IFERROR(VLOOKUP($B241,D1_9!$E$5:$S$204,7,FALSE)&amp;"","")</f>
        <v/>
      </c>
      <c r="AA241" s="104"/>
      <c r="AB241" s="69" t="str">
        <f>IFERROR(VLOOKUP($B241,D1_9!$E$5:$S$204,8,FALSE)&amp;"","")</f>
        <v/>
      </c>
      <c r="AC241" s="104"/>
      <c r="AD241" s="69" t="str">
        <f>IFERROR(VLOOKUP($B241,D1_9!$E$5:$S$204,9,FALSE)&amp;"","")</f>
        <v/>
      </c>
      <c r="AE241" s="104"/>
      <c r="AF241" s="69" t="str">
        <f>IFERROR(VLOOKUP($B241,D1_9!$E$5:$S$204,10,FALSE)&amp;"","")</f>
        <v/>
      </c>
      <c r="AG241" s="104"/>
      <c r="AH241" s="69" t="str">
        <f>IFERROR(VLOOKUP($B241,D1_9!$E$5:$S$204,11,FALSE)&amp;"","")</f>
        <v/>
      </c>
      <c r="AI241" s="76"/>
      <c r="AJ241" s="76"/>
      <c r="AK241" s="76"/>
      <c r="AL241" s="76" t="s">
        <v>410</v>
      </c>
      <c r="AM241" s="221" t="str">
        <f>IFERROR(VLOOKUP($B241,D1_9!$E$5:$S$204,12,FALSE)&amp;"","")</f>
        <v/>
      </c>
      <c r="AN241" s="76"/>
      <c r="AO241" s="76"/>
      <c r="AP241" s="104"/>
      <c r="AQ241" s="36" t="str">
        <f>IFERROR(VLOOKUP($B241,D1_9!$E$5:$S$204,15,FALSE)&amp;"","")</f>
        <v/>
      </c>
      <c r="AR241" s="74"/>
      <c r="AS241" s="74"/>
      <c r="AT241" s="74"/>
      <c r="AU241" s="74"/>
      <c r="AV241" s="74"/>
      <c r="AW241" s="74"/>
      <c r="AX241" s="74"/>
      <c r="AY241" s="74"/>
      <c r="AZ241" s="74"/>
      <c r="BA241" s="74"/>
      <c r="BB241" s="74"/>
      <c r="BC241" s="337"/>
      <c r="BD241" s="1"/>
    </row>
    <row r="242" spans="2:56">
      <c r="B242" s="29"/>
      <c r="C242" s="55"/>
      <c r="D242" s="55"/>
      <c r="E242" s="55"/>
      <c r="F242" s="55"/>
      <c r="G242" s="55"/>
      <c r="H242" s="55"/>
      <c r="I242" s="55"/>
      <c r="J242" s="55"/>
      <c r="K242" s="55"/>
      <c r="L242" s="55"/>
      <c r="M242" s="120"/>
      <c r="N242" s="34"/>
      <c r="O242" s="2"/>
      <c r="P242" s="2"/>
      <c r="Q242" s="105"/>
      <c r="R242" s="34"/>
      <c r="S242" s="105"/>
      <c r="T242" s="34"/>
      <c r="U242" s="105"/>
      <c r="V242" s="34"/>
      <c r="W242" s="105"/>
      <c r="X242" s="34"/>
      <c r="Y242" s="105"/>
      <c r="Z242" s="34"/>
      <c r="AA242" s="105"/>
      <c r="AB242" s="34"/>
      <c r="AC242" s="105"/>
      <c r="AD242" s="34"/>
      <c r="AE242" s="105"/>
      <c r="AF242" s="34"/>
      <c r="AG242" s="105"/>
      <c r="AH242" s="153"/>
      <c r="AI242" s="155"/>
      <c r="AJ242" s="155"/>
      <c r="AK242" s="155"/>
      <c r="AL242" s="155"/>
      <c r="AM242" s="155"/>
      <c r="AN242" s="155"/>
      <c r="AO242" s="155"/>
      <c r="AP242" s="224"/>
      <c r="AQ242" s="22"/>
      <c r="AR242" s="57"/>
      <c r="AS242" s="57"/>
      <c r="AT242" s="57"/>
      <c r="AU242" s="57"/>
      <c r="AV242" s="57"/>
      <c r="AW242" s="57"/>
      <c r="AX242" s="57"/>
      <c r="AY242" s="57"/>
      <c r="AZ242" s="57"/>
      <c r="BA242" s="57"/>
      <c r="BB242" s="57"/>
      <c r="BC242" s="338"/>
      <c r="BD242" s="1"/>
    </row>
    <row r="243" spans="2:56">
      <c r="B243" s="29"/>
      <c r="C243" s="55"/>
      <c r="D243" s="55"/>
      <c r="E243" s="55"/>
      <c r="F243" s="55"/>
      <c r="G243" s="55"/>
      <c r="H243" s="55"/>
      <c r="I243" s="55"/>
      <c r="J243" s="55"/>
      <c r="K243" s="55"/>
      <c r="L243" s="55"/>
      <c r="M243" s="120"/>
      <c r="N243" s="34"/>
      <c r="O243" s="2"/>
      <c r="P243" s="2"/>
      <c r="Q243" s="105"/>
      <c r="R243" s="34"/>
      <c r="S243" s="105"/>
      <c r="T243" s="34"/>
      <c r="U243" s="105"/>
      <c r="V243" s="34"/>
      <c r="W243" s="105"/>
      <c r="X243" s="34"/>
      <c r="Y243" s="105"/>
      <c r="Z243" s="34"/>
      <c r="AA243" s="105"/>
      <c r="AB243" s="34"/>
      <c r="AC243" s="105"/>
      <c r="AD243" s="34"/>
      <c r="AE243" s="105"/>
      <c r="AF243" s="34"/>
      <c r="AG243" s="105"/>
      <c r="AH243" s="168" t="str">
        <f>IFERROR(VLOOKUP($B241,D1_9!$E$5:$S$204,13,FALSE)&amp;"","")</f>
        <v/>
      </c>
      <c r="AI243" s="156"/>
      <c r="AJ243" s="156"/>
      <c r="AK243" s="156"/>
      <c r="AL243" s="156" t="s">
        <v>410</v>
      </c>
      <c r="AM243" s="207" t="str">
        <f>IFERROR(VLOOKUP($B241,D1_9!$E$5:$S$204,14,FALSE)&amp;"","")</f>
        <v/>
      </c>
      <c r="AN243" s="156"/>
      <c r="AO243" s="156"/>
      <c r="AP243" s="223"/>
      <c r="AQ243" s="22"/>
      <c r="AR243" s="57"/>
      <c r="AS243" s="57"/>
      <c r="AT243" s="57"/>
      <c r="AU243" s="57"/>
      <c r="AV243" s="57"/>
      <c r="AW243" s="57"/>
      <c r="AX243" s="57"/>
      <c r="AY243" s="57"/>
      <c r="AZ243" s="57"/>
      <c r="BA243" s="57"/>
      <c r="BB243" s="57"/>
      <c r="BC243" s="338"/>
      <c r="BD243" s="1"/>
    </row>
    <row r="244" spans="2:56">
      <c r="B244" s="18"/>
      <c r="C244" s="73"/>
      <c r="D244" s="73"/>
      <c r="E244" s="73"/>
      <c r="F244" s="73"/>
      <c r="G244" s="73"/>
      <c r="H244" s="73"/>
      <c r="I244" s="73"/>
      <c r="J244" s="73"/>
      <c r="K244" s="73"/>
      <c r="L244" s="73"/>
      <c r="M244" s="121"/>
      <c r="N244" s="25"/>
      <c r="O244" s="77"/>
      <c r="P244" s="77"/>
      <c r="Q244" s="106"/>
      <c r="R244" s="25"/>
      <c r="S244" s="106"/>
      <c r="T244" s="25"/>
      <c r="U244" s="106"/>
      <c r="V244" s="25"/>
      <c r="W244" s="106"/>
      <c r="X244" s="25"/>
      <c r="Y244" s="106"/>
      <c r="Z244" s="25"/>
      <c r="AA244" s="106"/>
      <c r="AB244" s="25"/>
      <c r="AC244" s="106"/>
      <c r="AD244" s="25"/>
      <c r="AE244" s="106"/>
      <c r="AF244" s="25"/>
      <c r="AG244" s="106"/>
      <c r="AH244" s="25"/>
      <c r="AI244" s="77"/>
      <c r="AJ244" s="77"/>
      <c r="AK244" s="77"/>
      <c r="AL244" s="77"/>
      <c r="AM244" s="77"/>
      <c r="AN244" s="77"/>
      <c r="AO244" s="77"/>
      <c r="AP244" s="106"/>
      <c r="AQ244" s="23"/>
      <c r="AR244" s="75"/>
      <c r="AS244" s="75"/>
      <c r="AT244" s="75"/>
      <c r="AU244" s="75"/>
      <c r="AV244" s="75"/>
      <c r="AW244" s="75"/>
      <c r="AX244" s="75"/>
      <c r="AY244" s="75"/>
      <c r="AZ244" s="75"/>
      <c r="BA244" s="75"/>
      <c r="BB244" s="75"/>
      <c r="BC244" s="339"/>
      <c r="BD244" s="1"/>
    </row>
    <row r="245" spans="2:56">
      <c r="B245" s="47" t="str">
        <f>D1_9!$E73&amp;""</f>
        <v/>
      </c>
      <c r="C245" s="72"/>
      <c r="D245" s="72"/>
      <c r="E245" s="72"/>
      <c r="F245" s="72"/>
      <c r="G245" s="72"/>
      <c r="H245" s="72"/>
      <c r="I245" s="72"/>
      <c r="J245" s="72"/>
      <c r="K245" s="72"/>
      <c r="L245" s="72"/>
      <c r="M245" s="119"/>
      <c r="N245" s="69" t="str">
        <f>IFERROR(VLOOKUP($B245,D1_9!$E$5:$S$204,2,FALSE)&amp;"","")</f>
        <v/>
      </c>
      <c r="O245" s="76"/>
      <c r="P245" s="76"/>
      <c r="Q245" s="104"/>
      <c r="R245" s="69" t="str">
        <f>IFERROR(VLOOKUP($B245,D1_9!$E$5:$S$204,3,FALSE)&amp;"","")</f>
        <v/>
      </c>
      <c r="S245" s="104"/>
      <c r="T245" s="69" t="str">
        <f>IFERROR(VLOOKUP($B245,D1_9!$E$5:$S$204,4,FALSE)&amp;"","")</f>
        <v/>
      </c>
      <c r="U245" s="104"/>
      <c r="V245" s="69" t="str">
        <f>IFERROR(VLOOKUP($B245,D1_9!$E$5:$S$204,5,FALSE)&amp;"","")</f>
        <v/>
      </c>
      <c r="W245" s="104"/>
      <c r="X245" s="69" t="str">
        <f>IFERROR(VLOOKUP($B245,D1_9!$E$5:$S$204,6,FALSE)&amp;"","")</f>
        <v/>
      </c>
      <c r="Y245" s="104"/>
      <c r="Z245" s="69" t="str">
        <f>IFERROR(VLOOKUP($B245,D1_9!$E$5:$S$204,7,FALSE)&amp;"","")</f>
        <v/>
      </c>
      <c r="AA245" s="104"/>
      <c r="AB245" s="69" t="str">
        <f>IFERROR(VLOOKUP($B245,D1_9!$E$5:$S$204,8,FALSE)&amp;"","")</f>
        <v/>
      </c>
      <c r="AC245" s="104"/>
      <c r="AD245" s="69" t="str">
        <f>IFERROR(VLOOKUP($B245,D1_9!$E$5:$S$204,9,FALSE)&amp;"","")</f>
        <v/>
      </c>
      <c r="AE245" s="104"/>
      <c r="AF245" s="69" t="str">
        <f>IFERROR(VLOOKUP($B245,D1_9!$E$5:$S$204,10,FALSE)&amp;"","")</f>
        <v/>
      </c>
      <c r="AG245" s="104"/>
      <c r="AH245" s="69" t="str">
        <f>IFERROR(VLOOKUP($B245,D1_9!$E$5:$S$204,11,FALSE)&amp;"","")</f>
        <v/>
      </c>
      <c r="AI245" s="76"/>
      <c r="AJ245" s="76"/>
      <c r="AK245" s="76"/>
      <c r="AL245" s="76" t="s">
        <v>410</v>
      </c>
      <c r="AM245" s="221" t="str">
        <f>IFERROR(VLOOKUP($B245,D1_9!$E$5:$S$204,12,FALSE)&amp;"","")</f>
        <v/>
      </c>
      <c r="AN245" s="76"/>
      <c r="AO245" s="76"/>
      <c r="AP245" s="104"/>
      <c r="AQ245" s="36" t="str">
        <f>IFERROR(VLOOKUP($B245,D1_9!$E$5:$S$204,15,FALSE)&amp;"","")</f>
        <v/>
      </c>
      <c r="AR245" s="74"/>
      <c r="AS245" s="74"/>
      <c r="AT245" s="74"/>
      <c r="AU245" s="74"/>
      <c r="AV245" s="74"/>
      <c r="AW245" s="74"/>
      <c r="AX245" s="74"/>
      <c r="AY245" s="74"/>
      <c r="AZ245" s="74"/>
      <c r="BA245" s="74"/>
      <c r="BB245" s="74"/>
      <c r="BC245" s="337"/>
      <c r="BD245" s="1"/>
    </row>
    <row r="246" spans="2:56">
      <c r="B246" s="29"/>
      <c r="C246" s="55"/>
      <c r="D246" s="55"/>
      <c r="E246" s="55"/>
      <c r="F246" s="55"/>
      <c r="G246" s="55"/>
      <c r="H246" s="55"/>
      <c r="I246" s="55"/>
      <c r="J246" s="55"/>
      <c r="K246" s="55"/>
      <c r="L246" s="55"/>
      <c r="M246" s="120"/>
      <c r="N246" s="34"/>
      <c r="O246" s="2"/>
      <c r="P246" s="2"/>
      <c r="Q246" s="105"/>
      <c r="R246" s="34"/>
      <c r="S246" s="105"/>
      <c r="T246" s="34"/>
      <c r="U246" s="105"/>
      <c r="V246" s="34"/>
      <c r="W246" s="105"/>
      <c r="X246" s="34"/>
      <c r="Y246" s="105"/>
      <c r="Z246" s="34"/>
      <c r="AA246" s="105"/>
      <c r="AB246" s="34"/>
      <c r="AC246" s="105"/>
      <c r="AD246" s="34"/>
      <c r="AE246" s="105"/>
      <c r="AF246" s="34"/>
      <c r="AG246" s="105"/>
      <c r="AH246" s="153"/>
      <c r="AI246" s="155"/>
      <c r="AJ246" s="155"/>
      <c r="AK246" s="155"/>
      <c r="AL246" s="155"/>
      <c r="AM246" s="155"/>
      <c r="AN246" s="155"/>
      <c r="AO246" s="155"/>
      <c r="AP246" s="224"/>
      <c r="AQ246" s="22"/>
      <c r="AR246" s="57"/>
      <c r="AS246" s="57"/>
      <c r="AT246" s="57"/>
      <c r="AU246" s="57"/>
      <c r="AV246" s="57"/>
      <c r="AW246" s="57"/>
      <c r="AX246" s="57"/>
      <c r="AY246" s="57"/>
      <c r="AZ246" s="57"/>
      <c r="BA246" s="57"/>
      <c r="BB246" s="57"/>
      <c r="BC246" s="338"/>
      <c r="BD246" s="1"/>
    </row>
    <row r="247" spans="2:56">
      <c r="B247" s="29"/>
      <c r="C247" s="55"/>
      <c r="D247" s="55"/>
      <c r="E247" s="55"/>
      <c r="F247" s="55"/>
      <c r="G247" s="55"/>
      <c r="H247" s="55"/>
      <c r="I247" s="55"/>
      <c r="J247" s="55"/>
      <c r="K247" s="55"/>
      <c r="L247" s="55"/>
      <c r="M247" s="120"/>
      <c r="N247" s="34"/>
      <c r="O247" s="2"/>
      <c r="P247" s="2"/>
      <c r="Q247" s="105"/>
      <c r="R247" s="34"/>
      <c r="S247" s="105"/>
      <c r="T247" s="34"/>
      <c r="U247" s="105"/>
      <c r="V247" s="34"/>
      <c r="W247" s="105"/>
      <c r="X247" s="34"/>
      <c r="Y247" s="105"/>
      <c r="Z247" s="34"/>
      <c r="AA247" s="105"/>
      <c r="AB247" s="34"/>
      <c r="AC247" s="105"/>
      <c r="AD247" s="34"/>
      <c r="AE247" s="105"/>
      <c r="AF247" s="34"/>
      <c r="AG247" s="105"/>
      <c r="AH247" s="168" t="str">
        <f>IFERROR(VLOOKUP($B245,D1_9!$E$5:$S$204,13,FALSE)&amp;"","")</f>
        <v/>
      </c>
      <c r="AI247" s="156"/>
      <c r="AJ247" s="156"/>
      <c r="AK247" s="156"/>
      <c r="AL247" s="156" t="s">
        <v>410</v>
      </c>
      <c r="AM247" s="207" t="str">
        <f>IFERROR(VLOOKUP($B245,D1_9!$E$5:$S$204,14,FALSE)&amp;"","")</f>
        <v/>
      </c>
      <c r="AN247" s="156"/>
      <c r="AO247" s="156"/>
      <c r="AP247" s="223"/>
      <c r="AQ247" s="22"/>
      <c r="AR247" s="57"/>
      <c r="AS247" s="57"/>
      <c r="AT247" s="57"/>
      <c r="AU247" s="57"/>
      <c r="AV247" s="57"/>
      <c r="AW247" s="57"/>
      <c r="AX247" s="57"/>
      <c r="AY247" s="57"/>
      <c r="AZ247" s="57"/>
      <c r="BA247" s="57"/>
      <c r="BB247" s="57"/>
      <c r="BC247" s="338"/>
      <c r="BD247" s="1"/>
    </row>
    <row r="248" spans="2:56">
      <c r="B248" s="18"/>
      <c r="C248" s="73"/>
      <c r="D248" s="73"/>
      <c r="E248" s="73"/>
      <c r="F248" s="73"/>
      <c r="G248" s="73"/>
      <c r="H248" s="73"/>
      <c r="I248" s="73"/>
      <c r="J248" s="73"/>
      <c r="K248" s="73"/>
      <c r="L248" s="73"/>
      <c r="M248" s="121"/>
      <c r="N248" s="25"/>
      <c r="O248" s="77"/>
      <c r="P248" s="77"/>
      <c r="Q248" s="106"/>
      <c r="R248" s="25"/>
      <c r="S248" s="106"/>
      <c r="T248" s="25"/>
      <c r="U248" s="106"/>
      <c r="V248" s="25"/>
      <c r="W248" s="106"/>
      <c r="X248" s="25"/>
      <c r="Y248" s="106"/>
      <c r="Z248" s="25"/>
      <c r="AA248" s="106"/>
      <c r="AB248" s="25"/>
      <c r="AC248" s="106"/>
      <c r="AD248" s="25"/>
      <c r="AE248" s="106"/>
      <c r="AF248" s="25"/>
      <c r="AG248" s="106"/>
      <c r="AH248" s="25"/>
      <c r="AI248" s="77"/>
      <c r="AJ248" s="77"/>
      <c r="AK248" s="77"/>
      <c r="AL248" s="77"/>
      <c r="AM248" s="77"/>
      <c r="AN248" s="77"/>
      <c r="AO248" s="77"/>
      <c r="AP248" s="106"/>
      <c r="AQ248" s="23"/>
      <c r="AR248" s="75"/>
      <c r="AS248" s="75"/>
      <c r="AT248" s="75"/>
      <c r="AU248" s="75"/>
      <c r="AV248" s="75"/>
      <c r="AW248" s="75"/>
      <c r="AX248" s="75"/>
      <c r="AY248" s="75"/>
      <c r="AZ248" s="75"/>
      <c r="BA248" s="75"/>
      <c r="BB248" s="75"/>
      <c r="BC248" s="339"/>
      <c r="BD248" s="1"/>
    </row>
    <row r="249" spans="2:56">
      <c r="B249" s="47" t="str">
        <f>D1_9!$E74&amp;""</f>
        <v/>
      </c>
      <c r="C249" s="72"/>
      <c r="D249" s="72"/>
      <c r="E249" s="72"/>
      <c r="F249" s="72"/>
      <c r="G249" s="72"/>
      <c r="H249" s="72"/>
      <c r="I249" s="72"/>
      <c r="J249" s="72"/>
      <c r="K249" s="72"/>
      <c r="L249" s="72"/>
      <c r="M249" s="119"/>
      <c r="N249" s="69" t="str">
        <f>IFERROR(VLOOKUP($B249,D1_9!$E$5:$S$204,2,FALSE)&amp;"","")</f>
        <v/>
      </c>
      <c r="O249" s="76"/>
      <c r="P249" s="76"/>
      <c r="Q249" s="104"/>
      <c r="R249" s="69" t="str">
        <f>IFERROR(VLOOKUP($B249,D1_9!$E$5:$S$204,3,FALSE)&amp;"","")</f>
        <v/>
      </c>
      <c r="S249" s="104"/>
      <c r="T249" s="69" t="str">
        <f>IFERROR(VLOOKUP($B249,D1_9!$E$5:$S$204,4,FALSE)&amp;"","")</f>
        <v/>
      </c>
      <c r="U249" s="104"/>
      <c r="V249" s="69" t="str">
        <f>IFERROR(VLOOKUP($B249,D1_9!$E$5:$S$204,5,FALSE)&amp;"","")</f>
        <v/>
      </c>
      <c r="W249" s="104"/>
      <c r="X249" s="69" t="str">
        <f>IFERROR(VLOOKUP($B249,D1_9!$E$5:$S$204,6,FALSE)&amp;"","")</f>
        <v/>
      </c>
      <c r="Y249" s="104"/>
      <c r="Z249" s="69" t="str">
        <f>IFERROR(VLOOKUP($B249,D1_9!$E$5:$S$204,7,FALSE)&amp;"","")</f>
        <v/>
      </c>
      <c r="AA249" s="104"/>
      <c r="AB249" s="69" t="str">
        <f>IFERROR(VLOOKUP($B249,D1_9!$E$5:$S$204,8,FALSE)&amp;"","")</f>
        <v/>
      </c>
      <c r="AC249" s="104"/>
      <c r="AD249" s="69" t="str">
        <f>IFERROR(VLOOKUP($B249,D1_9!$E$5:$S$204,9,FALSE)&amp;"","")</f>
        <v/>
      </c>
      <c r="AE249" s="104"/>
      <c r="AF249" s="69" t="str">
        <f>IFERROR(VLOOKUP($B249,D1_9!$E$5:$S$204,10,FALSE)&amp;"","")</f>
        <v/>
      </c>
      <c r="AG249" s="104"/>
      <c r="AH249" s="69" t="str">
        <f>IFERROR(VLOOKUP($B249,D1_9!$E$5:$S$204,11,FALSE)&amp;"","")</f>
        <v/>
      </c>
      <c r="AI249" s="76"/>
      <c r="AJ249" s="76"/>
      <c r="AK249" s="76"/>
      <c r="AL249" s="76" t="s">
        <v>410</v>
      </c>
      <c r="AM249" s="221" t="str">
        <f>IFERROR(VLOOKUP($B249,D1_9!$E$5:$S$204,12,FALSE)&amp;"","")</f>
        <v/>
      </c>
      <c r="AN249" s="76"/>
      <c r="AO249" s="76"/>
      <c r="AP249" s="104"/>
      <c r="AQ249" s="36" t="str">
        <f>IFERROR(VLOOKUP($B249,D1_9!$E$5:$S$204,15,FALSE)&amp;"","")</f>
        <v/>
      </c>
      <c r="AR249" s="74"/>
      <c r="AS249" s="74"/>
      <c r="AT249" s="74"/>
      <c r="AU249" s="74"/>
      <c r="AV249" s="74"/>
      <c r="AW249" s="74"/>
      <c r="AX249" s="74"/>
      <c r="AY249" s="74"/>
      <c r="AZ249" s="74"/>
      <c r="BA249" s="74"/>
      <c r="BB249" s="74"/>
      <c r="BC249" s="337"/>
      <c r="BD249" s="1"/>
    </row>
    <row r="250" spans="2:56">
      <c r="B250" s="29"/>
      <c r="C250" s="55"/>
      <c r="D250" s="55"/>
      <c r="E250" s="55"/>
      <c r="F250" s="55"/>
      <c r="G250" s="55"/>
      <c r="H250" s="55"/>
      <c r="I250" s="55"/>
      <c r="J250" s="55"/>
      <c r="K250" s="55"/>
      <c r="L250" s="55"/>
      <c r="M250" s="120"/>
      <c r="N250" s="34"/>
      <c r="O250" s="2"/>
      <c r="P250" s="2"/>
      <c r="Q250" s="105"/>
      <c r="R250" s="34"/>
      <c r="S250" s="105"/>
      <c r="T250" s="34"/>
      <c r="U250" s="105"/>
      <c r="V250" s="34"/>
      <c r="W250" s="105"/>
      <c r="X250" s="34"/>
      <c r="Y250" s="105"/>
      <c r="Z250" s="34"/>
      <c r="AA250" s="105"/>
      <c r="AB250" s="34"/>
      <c r="AC250" s="105"/>
      <c r="AD250" s="34"/>
      <c r="AE250" s="105"/>
      <c r="AF250" s="34"/>
      <c r="AG250" s="105"/>
      <c r="AH250" s="153"/>
      <c r="AI250" s="155"/>
      <c r="AJ250" s="155"/>
      <c r="AK250" s="155"/>
      <c r="AL250" s="155"/>
      <c r="AM250" s="155"/>
      <c r="AN250" s="155"/>
      <c r="AO250" s="155"/>
      <c r="AP250" s="224"/>
      <c r="AQ250" s="22"/>
      <c r="AR250" s="57"/>
      <c r="AS250" s="57"/>
      <c r="AT250" s="57"/>
      <c r="AU250" s="57"/>
      <c r="AV250" s="57"/>
      <c r="AW250" s="57"/>
      <c r="AX250" s="57"/>
      <c r="AY250" s="57"/>
      <c r="AZ250" s="57"/>
      <c r="BA250" s="57"/>
      <c r="BB250" s="57"/>
      <c r="BC250" s="338"/>
      <c r="BD250" s="1"/>
    </row>
    <row r="251" spans="2:56">
      <c r="B251" s="29"/>
      <c r="C251" s="55"/>
      <c r="D251" s="55"/>
      <c r="E251" s="55"/>
      <c r="F251" s="55"/>
      <c r="G251" s="55"/>
      <c r="H251" s="55"/>
      <c r="I251" s="55"/>
      <c r="J251" s="55"/>
      <c r="K251" s="55"/>
      <c r="L251" s="55"/>
      <c r="M251" s="120"/>
      <c r="N251" s="34"/>
      <c r="O251" s="2"/>
      <c r="P251" s="2"/>
      <c r="Q251" s="105"/>
      <c r="R251" s="34"/>
      <c r="S251" s="105"/>
      <c r="T251" s="34"/>
      <c r="U251" s="105"/>
      <c r="V251" s="34"/>
      <c r="W251" s="105"/>
      <c r="X251" s="34"/>
      <c r="Y251" s="105"/>
      <c r="Z251" s="34"/>
      <c r="AA251" s="105"/>
      <c r="AB251" s="34"/>
      <c r="AC251" s="105"/>
      <c r="AD251" s="34"/>
      <c r="AE251" s="105"/>
      <c r="AF251" s="34"/>
      <c r="AG251" s="105"/>
      <c r="AH251" s="168" t="str">
        <f>IFERROR(VLOOKUP($B249,D1_9!$E$5:$S$204,13,FALSE)&amp;"","")</f>
        <v/>
      </c>
      <c r="AI251" s="156"/>
      <c r="AJ251" s="156"/>
      <c r="AK251" s="156"/>
      <c r="AL251" s="156" t="s">
        <v>410</v>
      </c>
      <c r="AM251" s="207" t="str">
        <f>IFERROR(VLOOKUP($B249,D1_9!$E$5:$S$204,14,FALSE)&amp;"","")</f>
        <v/>
      </c>
      <c r="AN251" s="156"/>
      <c r="AO251" s="156"/>
      <c r="AP251" s="223"/>
      <c r="AQ251" s="22"/>
      <c r="AR251" s="57"/>
      <c r="AS251" s="57"/>
      <c r="AT251" s="57"/>
      <c r="AU251" s="57"/>
      <c r="AV251" s="57"/>
      <c r="AW251" s="57"/>
      <c r="AX251" s="57"/>
      <c r="AY251" s="57"/>
      <c r="AZ251" s="57"/>
      <c r="BA251" s="57"/>
      <c r="BB251" s="57"/>
      <c r="BC251" s="338"/>
      <c r="BD251" s="1"/>
    </row>
    <row r="252" spans="2:56">
      <c r="B252" s="18"/>
      <c r="C252" s="73"/>
      <c r="D252" s="73"/>
      <c r="E252" s="73"/>
      <c r="F252" s="73"/>
      <c r="G252" s="73"/>
      <c r="H252" s="73"/>
      <c r="I252" s="73"/>
      <c r="J252" s="73"/>
      <c r="K252" s="73"/>
      <c r="L252" s="73"/>
      <c r="M252" s="121"/>
      <c r="N252" s="25"/>
      <c r="O252" s="77"/>
      <c r="P252" s="77"/>
      <c r="Q252" s="106"/>
      <c r="R252" s="25"/>
      <c r="S252" s="106"/>
      <c r="T252" s="25"/>
      <c r="U252" s="106"/>
      <c r="V252" s="25"/>
      <c r="W252" s="106"/>
      <c r="X252" s="25"/>
      <c r="Y252" s="106"/>
      <c r="Z252" s="25"/>
      <c r="AA252" s="106"/>
      <c r="AB252" s="25"/>
      <c r="AC252" s="106"/>
      <c r="AD252" s="25"/>
      <c r="AE252" s="106"/>
      <c r="AF252" s="25"/>
      <c r="AG252" s="106"/>
      <c r="AH252" s="25"/>
      <c r="AI252" s="77"/>
      <c r="AJ252" s="77"/>
      <c r="AK252" s="77"/>
      <c r="AL252" s="77"/>
      <c r="AM252" s="77"/>
      <c r="AN252" s="77"/>
      <c r="AO252" s="77"/>
      <c r="AP252" s="106"/>
      <c r="AQ252" s="23"/>
      <c r="AR252" s="75"/>
      <c r="AS252" s="75"/>
      <c r="AT252" s="75"/>
      <c r="AU252" s="75"/>
      <c r="AV252" s="75"/>
      <c r="AW252" s="75"/>
      <c r="AX252" s="75"/>
      <c r="AY252" s="75"/>
      <c r="AZ252" s="75"/>
      <c r="BA252" s="75"/>
      <c r="BB252" s="75"/>
      <c r="BC252" s="339"/>
      <c r="BD252" s="1"/>
    </row>
    <row r="253" spans="2:56">
      <c r="B253" s="47" t="str">
        <f>D1_9!$E75&amp;""</f>
        <v/>
      </c>
      <c r="C253" s="72"/>
      <c r="D253" s="72"/>
      <c r="E253" s="72"/>
      <c r="F253" s="72"/>
      <c r="G253" s="72"/>
      <c r="H253" s="72"/>
      <c r="I253" s="72"/>
      <c r="J253" s="72"/>
      <c r="K253" s="72"/>
      <c r="L253" s="72"/>
      <c r="M253" s="119"/>
      <c r="N253" s="69" t="str">
        <f>IFERROR(VLOOKUP($B253,D1_9!$E$5:$S$204,2,FALSE)&amp;"","")</f>
        <v/>
      </c>
      <c r="O253" s="76"/>
      <c r="P253" s="76"/>
      <c r="Q253" s="104"/>
      <c r="R253" s="69" t="str">
        <f>IFERROR(VLOOKUP($B253,D1_9!$E$5:$S$204,3,FALSE)&amp;"","")</f>
        <v/>
      </c>
      <c r="S253" s="104"/>
      <c r="T253" s="69" t="str">
        <f>IFERROR(VLOOKUP($B253,D1_9!$E$5:$S$204,4,FALSE)&amp;"","")</f>
        <v/>
      </c>
      <c r="U253" s="104"/>
      <c r="V253" s="69" t="str">
        <f>IFERROR(VLOOKUP($B253,D1_9!$E$5:$S$204,5,FALSE)&amp;"","")</f>
        <v/>
      </c>
      <c r="W253" s="104"/>
      <c r="X253" s="69" t="str">
        <f>IFERROR(VLOOKUP($B253,D1_9!$E$5:$S$204,6,FALSE)&amp;"","")</f>
        <v/>
      </c>
      <c r="Y253" s="104"/>
      <c r="Z253" s="69" t="str">
        <f>IFERROR(VLOOKUP($B253,D1_9!$E$5:$S$204,7,FALSE)&amp;"","")</f>
        <v/>
      </c>
      <c r="AA253" s="104"/>
      <c r="AB253" s="69" t="str">
        <f>IFERROR(VLOOKUP($B253,D1_9!$E$5:$S$204,8,FALSE)&amp;"","")</f>
        <v/>
      </c>
      <c r="AC253" s="104"/>
      <c r="AD253" s="69" t="str">
        <f>IFERROR(VLOOKUP($B253,D1_9!$E$5:$S$204,9,FALSE)&amp;"","")</f>
        <v/>
      </c>
      <c r="AE253" s="104"/>
      <c r="AF253" s="69" t="str">
        <f>IFERROR(VLOOKUP($B253,D1_9!$E$5:$S$204,10,FALSE)&amp;"","")</f>
        <v/>
      </c>
      <c r="AG253" s="104"/>
      <c r="AH253" s="69" t="str">
        <f>IFERROR(VLOOKUP($B253,D1_9!$E$5:$S$204,11,FALSE)&amp;"","")</f>
        <v/>
      </c>
      <c r="AI253" s="76"/>
      <c r="AJ253" s="76"/>
      <c r="AK253" s="76"/>
      <c r="AL253" s="76" t="s">
        <v>410</v>
      </c>
      <c r="AM253" s="221" t="str">
        <f>IFERROR(VLOOKUP($B253,D1_9!$E$5:$S$204,12,FALSE)&amp;"","")</f>
        <v/>
      </c>
      <c r="AN253" s="76"/>
      <c r="AO253" s="76"/>
      <c r="AP253" s="104"/>
      <c r="AQ253" s="36" t="str">
        <f>IFERROR(VLOOKUP($B253,D1_9!$E$5:$S$204,15,FALSE)&amp;"","")</f>
        <v/>
      </c>
      <c r="AR253" s="74"/>
      <c r="AS253" s="74"/>
      <c r="AT253" s="74"/>
      <c r="AU253" s="74"/>
      <c r="AV253" s="74"/>
      <c r="AW253" s="74"/>
      <c r="AX253" s="74"/>
      <c r="AY253" s="74"/>
      <c r="AZ253" s="74"/>
      <c r="BA253" s="74"/>
      <c r="BB253" s="74"/>
      <c r="BC253" s="337"/>
      <c r="BD253" s="1"/>
    </row>
    <row r="254" spans="2:56">
      <c r="B254" s="29"/>
      <c r="C254" s="55"/>
      <c r="D254" s="55"/>
      <c r="E254" s="55"/>
      <c r="F254" s="55"/>
      <c r="G254" s="55"/>
      <c r="H254" s="55"/>
      <c r="I254" s="55"/>
      <c r="J254" s="55"/>
      <c r="K254" s="55"/>
      <c r="L254" s="55"/>
      <c r="M254" s="120"/>
      <c r="N254" s="34"/>
      <c r="O254" s="2"/>
      <c r="P254" s="2"/>
      <c r="Q254" s="105"/>
      <c r="R254" s="34"/>
      <c r="S254" s="105"/>
      <c r="T254" s="34"/>
      <c r="U254" s="105"/>
      <c r="V254" s="34"/>
      <c r="W254" s="105"/>
      <c r="X254" s="34"/>
      <c r="Y254" s="105"/>
      <c r="Z254" s="34"/>
      <c r="AA254" s="105"/>
      <c r="AB254" s="34"/>
      <c r="AC254" s="105"/>
      <c r="AD254" s="34"/>
      <c r="AE254" s="105"/>
      <c r="AF254" s="34"/>
      <c r="AG254" s="105"/>
      <c r="AH254" s="153"/>
      <c r="AI254" s="155"/>
      <c r="AJ254" s="155"/>
      <c r="AK254" s="155"/>
      <c r="AL254" s="155"/>
      <c r="AM254" s="155"/>
      <c r="AN254" s="155"/>
      <c r="AO254" s="155"/>
      <c r="AP254" s="224"/>
      <c r="AQ254" s="22"/>
      <c r="AR254" s="57"/>
      <c r="AS254" s="57"/>
      <c r="AT254" s="57"/>
      <c r="AU254" s="57"/>
      <c r="AV254" s="57"/>
      <c r="AW254" s="57"/>
      <c r="AX254" s="57"/>
      <c r="AY254" s="57"/>
      <c r="AZ254" s="57"/>
      <c r="BA254" s="57"/>
      <c r="BB254" s="57"/>
      <c r="BC254" s="338"/>
      <c r="BD254" s="1"/>
    </row>
    <row r="255" spans="2:56">
      <c r="B255" s="29"/>
      <c r="C255" s="55"/>
      <c r="D255" s="55"/>
      <c r="E255" s="55"/>
      <c r="F255" s="55"/>
      <c r="G255" s="55"/>
      <c r="H255" s="55"/>
      <c r="I255" s="55"/>
      <c r="J255" s="55"/>
      <c r="K255" s="55"/>
      <c r="L255" s="55"/>
      <c r="M255" s="120"/>
      <c r="N255" s="34"/>
      <c r="O255" s="2"/>
      <c r="P255" s="2"/>
      <c r="Q255" s="105"/>
      <c r="R255" s="34"/>
      <c r="S255" s="105"/>
      <c r="T255" s="34"/>
      <c r="U255" s="105"/>
      <c r="V255" s="34"/>
      <c r="W255" s="105"/>
      <c r="X255" s="34"/>
      <c r="Y255" s="105"/>
      <c r="Z255" s="34"/>
      <c r="AA255" s="105"/>
      <c r="AB255" s="34"/>
      <c r="AC255" s="105"/>
      <c r="AD255" s="34"/>
      <c r="AE255" s="105"/>
      <c r="AF255" s="34"/>
      <c r="AG255" s="105"/>
      <c r="AH255" s="168" t="str">
        <f>IFERROR(VLOOKUP($B253,D1_9!$E$5:$S$204,13,FALSE)&amp;"","")</f>
        <v/>
      </c>
      <c r="AI255" s="156"/>
      <c r="AJ255" s="156"/>
      <c r="AK255" s="156"/>
      <c r="AL255" s="156" t="s">
        <v>410</v>
      </c>
      <c r="AM255" s="207" t="str">
        <f>IFERROR(VLOOKUP($B253,D1_9!$E$5:$S$204,14,FALSE)&amp;"","")</f>
        <v/>
      </c>
      <c r="AN255" s="156"/>
      <c r="AO255" s="156"/>
      <c r="AP255" s="223"/>
      <c r="AQ255" s="22"/>
      <c r="AR255" s="57"/>
      <c r="AS255" s="57"/>
      <c r="AT255" s="57"/>
      <c r="AU255" s="57"/>
      <c r="AV255" s="57"/>
      <c r="AW255" s="57"/>
      <c r="AX255" s="57"/>
      <c r="AY255" s="57"/>
      <c r="AZ255" s="57"/>
      <c r="BA255" s="57"/>
      <c r="BB255" s="57"/>
      <c r="BC255" s="338"/>
      <c r="BD255" s="1"/>
    </row>
    <row r="256" spans="2:56">
      <c r="B256" s="18"/>
      <c r="C256" s="73"/>
      <c r="D256" s="73"/>
      <c r="E256" s="73"/>
      <c r="F256" s="73"/>
      <c r="G256" s="73"/>
      <c r="H256" s="73"/>
      <c r="I256" s="73"/>
      <c r="J256" s="73"/>
      <c r="K256" s="73"/>
      <c r="L256" s="73"/>
      <c r="M256" s="121"/>
      <c r="N256" s="25"/>
      <c r="O256" s="77"/>
      <c r="P256" s="77"/>
      <c r="Q256" s="106"/>
      <c r="R256" s="25"/>
      <c r="S256" s="106"/>
      <c r="T256" s="25"/>
      <c r="U256" s="106"/>
      <c r="V256" s="25"/>
      <c r="W256" s="106"/>
      <c r="X256" s="25"/>
      <c r="Y256" s="106"/>
      <c r="Z256" s="25"/>
      <c r="AA256" s="106"/>
      <c r="AB256" s="25"/>
      <c r="AC256" s="106"/>
      <c r="AD256" s="25"/>
      <c r="AE256" s="106"/>
      <c r="AF256" s="25"/>
      <c r="AG256" s="106"/>
      <c r="AH256" s="25"/>
      <c r="AI256" s="77"/>
      <c r="AJ256" s="77"/>
      <c r="AK256" s="77"/>
      <c r="AL256" s="77"/>
      <c r="AM256" s="77"/>
      <c r="AN256" s="77"/>
      <c r="AO256" s="77"/>
      <c r="AP256" s="106"/>
      <c r="AQ256" s="23"/>
      <c r="AR256" s="75"/>
      <c r="AS256" s="75"/>
      <c r="AT256" s="75"/>
      <c r="AU256" s="75"/>
      <c r="AV256" s="75"/>
      <c r="AW256" s="75"/>
      <c r="AX256" s="75"/>
      <c r="AY256" s="75"/>
      <c r="AZ256" s="75"/>
      <c r="BA256" s="75"/>
      <c r="BB256" s="75"/>
      <c r="BC256" s="339"/>
      <c r="BD256" s="1"/>
    </row>
    <row r="257" spans="2:56">
      <c r="B257" s="47" t="str">
        <f>D1_9!$E76&amp;""</f>
        <v/>
      </c>
      <c r="C257" s="72"/>
      <c r="D257" s="72"/>
      <c r="E257" s="72"/>
      <c r="F257" s="72"/>
      <c r="G257" s="72"/>
      <c r="H257" s="72"/>
      <c r="I257" s="72"/>
      <c r="J257" s="72"/>
      <c r="K257" s="72"/>
      <c r="L257" s="72"/>
      <c r="M257" s="119"/>
      <c r="N257" s="69" t="str">
        <f>IFERROR(VLOOKUP($B257,D1_9!$E$5:$S$204,2,FALSE)&amp;"","")</f>
        <v/>
      </c>
      <c r="O257" s="76"/>
      <c r="P257" s="76"/>
      <c r="Q257" s="104"/>
      <c r="R257" s="69" t="str">
        <f>IFERROR(VLOOKUP($B257,D1_9!$E$5:$S$204,3,FALSE)&amp;"","")</f>
        <v/>
      </c>
      <c r="S257" s="104"/>
      <c r="T257" s="69" t="str">
        <f>IFERROR(VLOOKUP($B257,D1_9!$E$5:$S$204,4,FALSE)&amp;"","")</f>
        <v/>
      </c>
      <c r="U257" s="104"/>
      <c r="V257" s="69" t="str">
        <f>IFERROR(VLOOKUP($B257,D1_9!$E$5:$S$204,5,FALSE)&amp;"","")</f>
        <v/>
      </c>
      <c r="W257" s="104"/>
      <c r="X257" s="69" t="str">
        <f>IFERROR(VLOOKUP($B257,D1_9!$E$5:$S$204,6,FALSE)&amp;"","")</f>
        <v/>
      </c>
      <c r="Y257" s="104"/>
      <c r="Z257" s="69" t="str">
        <f>IFERROR(VLOOKUP($B257,D1_9!$E$5:$S$204,7,FALSE)&amp;"","")</f>
        <v/>
      </c>
      <c r="AA257" s="104"/>
      <c r="AB257" s="69" t="str">
        <f>IFERROR(VLOOKUP($B257,D1_9!$E$5:$S$204,8,FALSE)&amp;"","")</f>
        <v/>
      </c>
      <c r="AC257" s="104"/>
      <c r="AD257" s="69" t="str">
        <f>IFERROR(VLOOKUP($B257,D1_9!$E$5:$S$204,9,FALSE)&amp;"","")</f>
        <v/>
      </c>
      <c r="AE257" s="104"/>
      <c r="AF257" s="69" t="str">
        <f>IFERROR(VLOOKUP($B257,D1_9!$E$5:$S$204,10,FALSE)&amp;"","")</f>
        <v/>
      </c>
      <c r="AG257" s="104"/>
      <c r="AH257" s="69" t="str">
        <f>IFERROR(VLOOKUP($B257,D1_9!$E$5:$S$204,11,FALSE)&amp;"","")</f>
        <v/>
      </c>
      <c r="AI257" s="76"/>
      <c r="AJ257" s="76"/>
      <c r="AK257" s="76"/>
      <c r="AL257" s="76" t="s">
        <v>410</v>
      </c>
      <c r="AM257" s="221" t="str">
        <f>IFERROR(VLOOKUP($B257,D1_9!$E$5:$S$204,12,FALSE)&amp;"","")</f>
        <v/>
      </c>
      <c r="AN257" s="76"/>
      <c r="AO257" s="76"/>
      <c r="AP257" s="104"/>
      <c r="AQ257" s="36" t="str">
        <f>IFERROR(VLOOKUP($B257,D1_9!$E$5:$S$204,15,FALSE)&amp;"","")</f>
        <v/>
      </c>
      <c r="AR257" s="74"/>
      <c r="AS257" s="74"/>
      <c r="AT257" s="74"/>
      <c r="AU257" s="74"/>
      <c r="AV257" s="74"/>
      <c r="AW257" s="74"/>
      <c r="AX257" s="74"/>
      <c r="AY257" s="74"/>
      <c r="AZ257" s="74"/>
      <c r="BA257" s="74"/>
      <c r="BB257" s="74"/>
      <c r="BC257" s="337"/>
      <c r="BD257" s="1"/>
    </row>
    <row r="258" spans="2:56">
      <c r="B258" s="29"/>
      <c r="C258" s="55"/>
      <c r="D258" s="55"/>
      <c r="E258" s="55"/>
      <c r="F258" s="55"/>
      <c r="G258" s="55"/>
      <c r="H258" s="55"/>
      <c r="I258" s="55"/>
      <c r="J258" s="55"/>
      <c r="K258" s="55"/>
      <c r="L258" s="55"/>
      <c r="M258" s="120"/>
      <c r="N258" s="34"/>
      <c r="O258" s="2"/>
      <c r="P258" s="2"/>
      <c r="Q258" s="105"/>
      <c r="R258" s="34"/>
      <c r="S258" s="105"/>
      <c r="T258" s="34"/>
      <c r="U258" s="105"/>
      <c r="V258" s="34"/>
      <c r="W258" s="105"/>
      <c r="X258" s="34"/>
      <c r="Y258" s="105"/>
      <c r="Z258" s="34"/>
      <c r="AA258" s="105"/>
      <c r="AB258" s="34"/>
      <c r="AC258" s="105"/>
      <c r="AD258" s="34"/>
      <c r="AE258" s="105"/>
      <c r="AF258" s="34"/>
      <c r="AG258" s="105"/>
      <c r="AH258" s="153"/>
      <c r="AI258" s="155"/>
      <c r="AJ258" s="155"/>
      <c r="AK258" s="155"/>
      <c r="AL258" s="155"/>
      <c r="AM258" s="155"/>
      <c r="AN258" s="155"/>
      <c r="AO258" s="155"/>
      <c r="AP258" s="224"/>
      <c r="AQ258" s="22"/>
      <c r="AR258" s="57"/>
      <c r="AS258" s="57"/>
      <c r="AT258" s="57"/>
      <c r="AU258" s="57"/>
      <c r="AV258" s="57"/>
      <c r="AW258" s="57"/>
      <c r="AX258" s="57"/>
      <c r="AY258" s="57"/>
      <c r="AZ258" s="57"/>
      <c r="BA258" s="57"/>
      <c r="BB258" s="57"/>
      <c r="BC258" s="338"/>
      <c r="BD258" s="1"/>
    </row>
    <row r="259" spans="2:56">
      <c r="B259" s="29"/>
      <c r="C259" s="55"/>
      <c r="D259" s="55"/>
      <c r="E259" s="55"/>
      <c r="F259" s="55"/>
      <c r="G259" s="55"/>
      <c r="H259" s="55"/>
      <c r="I259" s="55"/>
      <c r="J259" s="55"/>
      <c r="K259" s="55"/>
      <c r="L259" s="55"/>
      <c r="M259" s="120"/>
      <c r="N259" s="34"/>
      <c r="O259" s="2"/>
      <c r="P259" s="2"/>
      <c r="Q259" s="105"/>
      <c r="R259" s="34"/>
      <c r="S259" s="105"/>
      <c r="T259" s="34"/>
      <c r="U259" s="105"/>
      <c r="V259" s="34"/>
      <c r="W259" s="105"/>
      <c r="X259" s="34"/>
      <c r="Y259" s="105"/>
      <c r="Z259" s="34"/>
      <c r="AA259" s="105"/>
      <c r="AB259" s="34"/>
      <c r="AC259" s="105"/>
      <c r="AD259" s="34"/>
      <c r="AE259" s="105"/>
      <c r="AF259" s="34"/>
      <c r="AG259" s="105"/>
      <c r="AH259" s="168" t="str">
        <f>IFERROR(VLOOKUP($B257,D1_9!$E$5:$S$204,13,FALSE)&amp;"","")</f>
        <v/>
      </c>
      <c r="AI259" s="156"/>
      <c r="AJ259" s="156"/>
      <c r="AK259" s="156"/>
      <c r="AL259" s="156" t="s">
        <v>410</v>
      </c>
      <c r="AM259" s="207" t="str">
        <f>IFERROR(VLOOKUP($B257,D1_9!$E$5:$S$204,14,FALSE)&amp;"","")</f>
        <v/>
      </c>
      <c r="AN259" s="156"/>
      <c r="AO259" s="156"/>
      <c r="AP259" s="223"/>
      <c r="AQ259" s="22"/>
      <c r="AR259" s="57"/>
      <c r="AS259" s="57"/>
      <c r="AT259" s="57"/>
      <c r="AU259" s="57"/>
      <c r="AV259" s="57"/>
      <c r="AW259" s="57"/>
      <c r="AX259" s="57"/>
      <c r="AY259" s="57"/>
      <c r="AZ259" s="57"/>
      <c r="BA259" s="57"/>
      <c r="BB259" s="57"/>
      <c r="BC259" s="338"/>
      <c r="BD259" s="1"/>
    </row>
    <row r="260" spans="2:56">
      <c r="B260" s="18"/>
      <c r="C260" s="73"/>
      <c r="D260" s="73"/>
      <c r="E260" s="73"/>
      <c r="F260" s="73"/>
      <c r="G260" s="73"/>
      <c r="H260" s="73"/>
      <c r="I260" s="73"/>
      <c r="J260" s="73"/>
      <c r="K260" s="73"/>
      <c r="L260" s="73"/>
      <c r="M260" s="121"/>
      <c r="N260" s="25"/>
      <c r="O260" s="77"/>
      <c r="P260" s="77"/>
      <c r="Q260" s="106"/>
      <c r="R260" s="25"/>
      <c r="S260" s="106"/>
      <c r="T260" s="25"/>
      <c r="U260" s="106"/>
      <c r="V260" s="25"/>
      <c r="W260" s="106"/>
      <c r="X260" s="25"/>
      <c r="Y260" s="106"/>
      <c r="Z260" s="25"/>
      <c r="AA260" s="106"/>
      <c r="AB260" s="25"/>
      <c r="AC260" s="106"/>
      <c r="AD260" s="25"/>
      <c r="AE260" s="106"/>
      <c r="AF260" s="25"/>
      <c r="AG260" s="106"/>
      <c r="AH260" s="25"/>
      <c r="AI260" s="77"/>
      <c r="AJ260" s="77"/>
      <c r="AK260" s="77"/>
      <c r="AL260" s="77"/>
      <c r="AM260" s="77"/>
      <c r="AN260" s="77"/>
      <c r="AO260" s="77"/>
      <c r="AP260" s="106"/>
      <c r="AQ260" s="23"/>
      <c r="AR260" s="75"/>
      <c r="AS260" s="75"/>
      <c r="AT260" s="75"/>
      <c r="AU260" s="75"/>
      <c r="AV260" s="75"/>
      <c r="AW260" s="75"/>
      <c r="AX260" s="75"/>
      <c r="AY260" s="75"/>
      <c r="AZ260" s="75"/>
      <c r="BA260" s="75"/>
      <c r="BB260" s="75"/>
      <c r="BC260" s="339"/>
      <c r="BD260" s="1"/>
    </row>
    <row r="261" spans="2:56">
      <c r="B261" s="47" t="str">
        <f>D1_9!$E77&amp;""</f>
        <v/>
      </c>
      <c r="C261" s="72"/>
      <c r="D261" s="72"/>
      <c r="E261" s="72"/>
      <c r="F261" s="72"/>
      <c r="G261" s="72"/>
      <c r="H261" s="72"/>
      <c r="I261" s="72"/>
      <c r="J261" s="72"/>
      <c r="K261" s="72"/>
      <c r="L261" s="72"/>
      <c r="M261" s="119"/>
      <c r="N261" s="69" t="str">
        <f>IFERROR(VLOOKUP($B261,D1_9!$E$5:$S$204,2,FALSE)&amp;"","")</f>
        <v/>
      </c>
      <c r="O261" s="76"/>
      <c r="P261" s="76"/>
      <c r="Q261" s="104"/>
      <c r="R261" s="69" t="str">
        <f>IFERROR(VLOOKUP($B261,D1_9!$E$5:$S$204,3,FALSE)&amp;"","")</f>
        <v/>
      </c>
      <c r="S261" s="104"/>
      <c r="T261" s="69" t="str">
        <f>IFERROR(VLOOKUP($B261,D1_9!$E$5:$S$204,4,FALSE)&amp;"","")</f>
        <v/>
      </c>
      <c r="U261" s="104"/>
      <c r="V261" s="69" t="str">
        <f>IFERROR(VLOOKUP($B261,D1_9!$E$5:$S$204,5,FALSE)&amp;"","")</f>
        <v/>
      </c>
      <c r="W261" s="104"/>
      <c r="X261" s="69" t="str">
        <f>IFERROR(VLOOKUP($B261,D1_9!$E$5:$S$204,6,FALSE)&amp;"","")</f>
        <v/>
      </c>
      <c r="Y261" s="104"/>
      <c r="Z261" s="69" t="str">
        <f>IFERROR(VLOOKUP($B261,D1_9!$E$5:$S$204,7,FALSE)&amp;"","")</f>
        <v/>
      </c>
      <c r="AA261" s="104"/>
      <c r="AB261" s="69" t="str">
        <f>IFERROR(VLOOKUP($B261,D1_9!$E$5:$S$204,8,FALSE)&amp;"","")</f>
        <v/>
      </c>
      <c r="AC261" s="104"/>
      <c r="AD261" s="69" t="str">
        <f>IFERROR(VLOOKUP($B261,D1_9!$E$5:$S$204,9,FALSE)&amp;"","")</f>
        <v/>
      </c>
      <c r="AE261" s="104"/>
      <c r="AF261" s="69" t="str">
        <f>IFERROR(VLOOKUP($B261,D1_9!$E$5:$S$204,10,FALSE)&amp;"","")</f>
        <v/>
      </c>
      <c r="AG261" s="104"/>
      <c r="AH261" s="69" t="str">
        <f>IFERROR(VLOOKUP($B261,D1_9!$E$5:$S$204,11,FALSE)&amp;"","")</f>
        <v/>
      </c>
      <c r="AI261" s="76"/>
      <c r="AJ261" s="76"/>
      <c r="AK261" s="76"/>
      <c r="AL261" s="76" t="s">
        <v>410</v>
      </c>
      <c r="AM261" s="221" t="str">
        <f>IFERROR(VLOOKUP($B261,D1_9!$E$5:$S$204,12,FALSE)&amp;"","")</f>
        <v/>
      </c>
      <c r="AN261" s="76"/>
      <c r="AO261" s="76"/>
      <c r="AP261" s="104"/>
      <c r="AQ261" s="36" t="str">
        <f>IFERROR(VLOOKUP($B261,D1_9!$E$5:$S$204,15,FALSE)&amp;"","")</f>
        <v/>
      </c>
      <c r="AR261" s="74"/>
      <c r="AS261" s="74"/>
      <c r="AT261" s="74"/>
      <c r="AU261" s="74"/>
      <c r="AV261" s="74"/>
      <c r="AW261" s="74"/>
      <c r="AX261" s="74"/>
      <c r="AY261" s="74"/>
      <c r="AZ261" s="74"/>
      <c r="BA261" s="74"/>
      <c r="BB261" s="74"/>
      <c r="BC261" s="337"/>
      <c r="BD261" s="1"/>
    </row>
    <row r="262" spans="2:56">
      <c r="B262" s="29"/>
      <c r="C262" s="55"/>
      <c r="D262" s="55"/>
      <c r="E262" s="55"/>
      <c r="F262" s="55"/>
      <c r="G262" s="55"/>
      <c r="H262" s="55"/>
      <c r="I262" s="55"/>
      <c r="J262" s="55"/>
      <c r="K262" s="55"/>
      <c r="L262" s="55"/>
      <c r="M262" s="120"/>
      <c r="N262" s="34"/>
      <c r="O262" s="2"/>
      <c r="P262" s="2"/>
      <c r="Q262" s="105"/>
      <c r="R262" s="34"/>
      <c r="S262" s="105"/>
      <c r="T262" s="34"/>
      <c r="U262" s="105"/>
      <c r="V262" s="34"/>
      <c r="W262" s="105"/>
      <c r="X262" s="34"/>
      <c r="Y262" s="105"/>
      <c r="Z262" s="34"/>
      <c r="AA262" s="105"/>
      <c r="AB262" s="34"/>
      <c r="AC262" s="105"/>
      <c r="AD262" s="34"/>
      <c r="AE262" s="105"/>
      <c r="AF262" s="34"/>
      <c r="AG262" s="105"/>
      <c r="AH262" s="153"/>
      <c r="AI262" s="155"/>
      <c r="AJ262" s="155"/>
      <c r="AK262" s="155"/>
      <c r="AL262" s="155"/>
      <c r="AM262" s="155"/>
      <c r="AN262" s="155"/>
      <c r="AO262" s="155"/>
      <c r="AP262" s="224"/>
      <c r="AQ262" s="22"/>
      <c r="AR262" s="57"/>
      <c r="AS262" s="57"/>
      <c r="AT262" s="57"/>
      <c r="AU262" s="57"/>
      <c r="AV262" s="57"/>
      <c r="AW262" s="57"/>
      <c r="AX262" s="57"/>
      <c r="AY262" s="57"/>
      <c r="AZ262" s="57"/>
      <c r="BA262" s="57"/>
      <c r="BB262" s="57"/>
      <c r="BC262" s="338"/>
      <c r="BD262" s="1"/>
    </row>
    <row r="263" spans="2:56">
      <c r="B263" s="29"/>
      <c r="C263" s="55"/>
      <c r="D263" s="55"/>
      <c r="E263" s="55"/>
      <c r="F263" s="55"/>
      <c r="G263" s="55"/>
      <c r="H263" s="55"/>
      <c r="I263" s="55"/>
      <c r="J263" s="55"/>
      <c r="K263" s="55"/>
      <c r="L263" s="55"/>
      <c r="M263" s="120"/>
      <c r="N263" s="34"/>
      <c r="O263" s="2"/>
      <c r="P263" s="2"/>
      <c r="Q263" s="105"/>
      <c r="R263" s="34"/>
      <c r="S263" s="105"/>
      <c r="T263" s="34"/>
      <c r="U263" s="105"/>
      <c r="V263" s="34"/>
      <c r="W263" s="105"/>
      <c r="X263" s="34"/>
      <c r="Y263" s="105"/>
      <c r="Z263" s="34"/>
      <c r="AA263" s="105"/>
      <c r="AB263" s="34"/>
      <c r="AC263" s="105"/>
      <c r="AD263" s="34"/>
      <c r="AE263" s="105"/>
      <c r="AF263" s="34"/>
      <c r="AG263" s="105"/>
      <c r="AH263" s="168" t="str">
        <f>IFERROR(VLOOKUP($B261,D1_9!$E$5:$S$204,13,FALSE)&amp;"","")</f>
        <v/>
      </c>
      <c r="AI263" s="156"/>
      <c r="AJ263" s="156"/>
      <c r="AK263" s="156"/>
      <c r="AL263" s="156" t="s">
        <v>410</v>
      </c>
      <c r="AM263" s="207" t="str">
        <f>IFERROR(VLOOKUP($B261,D1_9!$E$5:$S$204,14,FALSE)&amp;"","")</f>
        <v/>
      </c>
      <c r="AN263" s="156"/>
      <c r="AO263" s="156"/>
      <c r="AP263" s="223"/>
      <c r="AQ263" s="22"/>
      <c r="AR263" s="57"/>
      <c r="AS263" s="57"/>
      <c r="AT263" s="57"/>
      <c r="AU263" s="57"/>
      <c r="AV263" s="57"/>
      <c r="AW263" s="57"/>
      <c r="AX263" s="57"/>
      <c r="AY263" s="57"/>
      <c r="AZ263" s="57"/>
      <c r="BA263" s="57"/>
      <c r="BB263" s="57"/>
      <c r="BC263" s="338"/>
      <c r="BD263" s="1"/>
    </row>
    <row r="264" spans="2:56">
      <c r="B264" s="18"/>
      <c r="C264" s="73"/>
      <c r="D264" s="73"/>
      <c r="E264" s="73"/>
      <c r="F264" s="73"/>
      <c r="G264" s="73"/>
      <c r="H264" s="73"/>
      <c r="I264" s="73"/>
      <c r="J264" s="73"/>
      <c r="K264" s="73"/>
      <c r="L264" s="73"/>
      <c r="M264" s="121"/>
      <c r="N264" s="25"/>
      <c r="O264" s="77"/>
      <c r="P264" s="77"/>
      <c r="Q264" s="106"/>
      <c r="R264" s="25"/>
      <c r="S264" s="106"/>
      <c r="T264" s="25"/>
      <c r="U264" s="106"/>
      <c r="V264" s="25"/>
      <c r="W264" s="106"/>
      <c r="X264" s="25"/>
      <c r="Y264" s="106"/>
      <c r="Z264" s="25"/>
      <c r="AA264" s="106"/>
      <c r="AB264" s="25"/>
      <c r="AC264" s="106"/>
      <c r="AD264" s="25"/>
      <c r="AE264" s="106"/>
      <c r="AF264" s="25"/>
      <c r="AG264" s="106"/>
      <c r="AH264" s="25"/>
      <c r="AI264" s="77"/>
      <c r="AJ264" s="77"/>
      <c r="AK264" s="77"/>
      <c r="AL264" s="77"/>
      <c r="AM264" s="77"/>
      <c r="AN264" s="77"/>
      <c r="AO264" s="77"/>
      <c r="AP264" s="106"/>
      <c r="AQ264" s="23"/>
      <c r="AR264" s="75"/>
      <c r="AS264" s="75"/>
      <c r="AT264" s="75"/>
      <c r="AU264" s="75"/>
      <c r="AV264" s="75"/>
      <c r="AW264" s="75"/>
      <c r="AX264" s="75"/>
      <c r="AY264" s="75"/>
      <c r="AZ264" s="75"/>
      <c r="BA264" s="75"/>
      <c r="BB264" s="75"/>
      <c r="BC264" s="339"/>
      <c r="BD264" s="1"/>
    </row>
    <row r="265" spans="2:56">
      <c r="B265" s="47" t="str">
        <f>D1_9!$E78&amp;""</f>
        <v/>
      </c>
      <c r="C265" s="72"/>
      <c r="D265" s="72"/>
      <c r="E265" s="72"/>
      <c r="F265" s="72"/>
      <c r="G265" s="72"/>
      <c r="H265" s="72"/>
      <c r="I265" s="72"/>
      <c r="J265" s="72"/>
      <c r="K265" s="72"/>
      <c r="L265" s="72"/>
      <c r="M265" s="119"/>
      <c r="N265" s="69" t="str">
        <f>IFERROR(VLOOKUP($B265,D1_9!$E$5:$S$204,2,FALSE)&amp;"","")</f>
        <v/>
      </c>
      <c r="O265" s="76"/>
      <c r="P265" s="76"/>
      <c r="Q265" s="104"/>
      <c r="R265" s="69" t="str">
        <f>IFERROR(VLOOKUP($B265,D1_9!$E$5:$S$204,3,FALSE)&amp;"","")</f>
        <v/>
      </c>
      <c r="S265" s="104"/>
      <c r="T265" s="69" t="str">
        <f>IFERROR(VLOOKUP($B265,D1_9!$E$5:$S$204,4,FALSE)&amp;"","")</f>
        <v/>
      </c>
      <c r="U265" s="104"/>
      <c r="V265" s="69" t="str">
        <f>IFERROR(VLOOKUP($B265,D1_9!$E$5:$S$204,5,FALSE)&amp;"","")</f>
        <v/>
      </c>
      <c r="W265" s="104"/>
      <c r="X265" s="69" t="str">
        <f>IFERROR(VLOOKUP($B265,D1_9!$E$5:$S$204,6,FALSE)&amp;"","")</f>
        <v/>
      </c>
      <c r="Y265" s="104"/>
      <c r="Z265" s="69" t="str">
        <f>IFERROR(VLOOKUP($B265,D1_9!$E$5:$S$204,7,FALSE)&amp;"","")</f>
        <v/>
      </c>
      <c r="AA265" s="104"/>
      <c r="AB265" s="69" t="str">
        <f>IFERROR(VLOOKUP($B265,D1_9!$E$5:$S$204,8,FALSE)&amp;"","")</f>
        <v/>
      </c>
      <c r="AC265" s="104"/>
      <c r="AD265" s="69" t="str">
        <f>IFERROR(VLOOKUP($B265,D1_9!$E$5:$S$204,9,FALSE)&amp;"","")</f>
        <v/>
      </c>
      <c r="AE265" s="104"/>
      <c r="AF265" s="69" t="str">
        <f>IFERROR(VLOOKUP($B265,D1_9!$E$5:$S$204,10,FALSE)&amp;"","")</f>
        <v/>
      </c>
      <c r="AG265" s="104"/>
      <c r="AH265" s="69" t="str">
        <f>IFERROR(VLOOKUP($B265,D1_9!$E$5:$S$204,11,FALSE)&amp;"","")</f>
        <v/>
      </c>
      <c r="AI265" s="76"/>
      <c r="AJ265" s="76"/>
      <c r="AK265" s="76"/>
      <c r="AL265" s="76" t="s">
        <v>410</v>
      </c>
      <c r="AM265" s="221" t="str">
        <f>IFERROR(VLOOKUP($B265,D1_9!$E$5:$S$204,12,FALSE)&amp;"","")</f>
        <v/>
      </c>
      <c r="AN265" s="76"/>
      <c r="AO265" s="76"/>
      <c r="AP265" s="104"/>
      <c r="AQ265" s="36" t="str">
        <f>IFERROR(VLOOKUP($B265,D1_9!$E$5:$S$204,15,FALSE)&amp;"","")</f>
        <v/>
      </c>
      <c r="AR265" s="74"/>
      <c r="AS265" s="74"/>
      <c r="AT265" s="74"/>
      <c r="AU265" s="74"/>
      <c r="AV265" s="74"/>
      <c r="AW265" s="74"/>
      <c r="AX265" s="74"/>
      <c r="AY265" s="74"/>
      <c r="AZ265" s="74"/>
      <c r="BA265" s="74"/>
      <c r="BB265" s="74"/>
      <c r="BC265" s="337"/>
      <c r="BD265" s="1"/>
    </row>
    <row r="266" spans="2:56">
      <c r="B266" s="29"/>
      <c r="C266" s="55"/>
      <c r="D266" s="55"/>
      <c r="E266" s="55"/>
      <c r="F266" s="55"/>
      <c r="G266" s="55"/>
      <c r="H266" s="55"/>
      <c r="I266" s="55"/>
      <c r="J266" s="55"/>
      <c r="K266" s="55"/>
      <c r="L266" s="55"/>
      <c r="M266" s="120"/>
      <c r="N266" s="34"/>
      <c r="O266" s="2"/>
      <c r="P266" s="2"/>
      <c r="Q266" s="105"/>
      <c r="R266" s="34"/>
      <c r="S266" s="105"/>
      <c r="T266" s="34"/>
      <c r="U266" s="105"/>
      <c r="V266" s="34"/>
      <c r="W266" s="105"/>
      <c r="X266" s="34"/>
      <c r="Y266" s="105"/>
      <c r="Z266" s="34"/>
      <c r="AA266" s="105"/>
      <c r="AB266" s="34"/>
      <c r="AC266" s="105"/>
      <c r="AD266" s="34"/>
      <c r="AE266" s="105"/>
      <c r="AF266" s="34"/>
      <c r="AG266" s="105"/>
      <c r="AH266" s="153"/>
      <c r="AI266" s="155"/>
      <c r="AJ266" s="155"/>
      <c r="AK266" s="155"/>
      <c r="AL266" s="155"/>
      <c r="AM266" s="155"/>
      <c r="AN266" s="155"/>
      <c r="AO266" s="155"/>
      <c r="AP266" s="224"/>
      <c r="AQ266" s="22"/>
      <c r="AR266" s="57"/>
      <c r="AS266" s="57"/>
      <c r="AT266" s="57"/>
      <c r="AU266" s="57"/>
      <c r="AV266" s="57"/>
      <c r="AW266" s="57"/>
      <c r="AX266" s="57"/>
      <c r="AY266" s="57"/>
      <c r="AZ266" s="57"/>
      <c r="BA266" s="57"/>
      <c r="BB266" s="57"/>
      <c r="BC266" s="338"/>
      <c r="BD266" s="1"/>
    </row>
    <row r="267" spans="2:56">
      <c r="B267" s="29"/>
      <c r="C267" s="55"/>
      <c r="D267" s="55"/>
      <c r="E267" s="55"/>
      <c r="F267" s="55"/>
      <c r="G267" s="55"/>
      <c r="H267" s="55"/>
      <c r="I267" s="55"/>
      <c r="J267" s="55"/>
      <c r="K267" s="55"/>
      <c r="L267" s="55"/>
      <c r="M267" s="120"/>
      <c r="N267" s="34"/>
      <c r="O267" s="2"/>
      <c r="P267" s="2"/>
      <c r="Q267" s="105"/>
      <c r="R267" s="34"/>
      <c r="S267" s="105"/>
      <c r="T267" s="34"/>
      <c r="U267" s="105"/>
      <c r="V267" s="34"/>
      <c r="W267" s="105"/>
      <c r="X267" s="34"/>
      <c r="Y267" s="105"/>
      <c r="Z267" s="34"/>
      <c r="AA267" s="105"/>
      <c r="AB267" s="34"/>
      <c r="AC267" s="105"/>
      <c r="AD267" s="34"/>
      <c r="AE267" s="105"/>
      <c r="AF267" s="34"/>
      <c r="AG267" s="105"/>
      <c r="AH267" s="168" t="str">
        <f>IFERROR(VLOOKUP($B265,D1_9!$E$5:$S$204,13,FALSE)&amp;"","")</f>
        <v/>
      </c>
      <c r="AI267" s="156"/>
      <c r="AJ267" s="156"/>
      <c r="AK267" s="156"/>
      <c r="AL267" s="156" t="s">
        <v>410</v>
      </c>
      <c r="AM267" s="207" t="str">
        <f>IFERROR(VLOOKUP($B265,D1_9!$E$5:$S$204,14,FALSE)&amp;"","")</f>
        <v/>
      </c>
      <c r="AN267" s="156"/>
      <c r="AO267" s="156"/>
      <c r="AP267" s="223"/>
      <c r="AQ267" s="22"/>
      <c r="AR267" s="57"/>
      <c r="AS267" s="57"/>
      <c r="AT267" s="57"/>
      <c r="AU267" s="57"/>
      <c r="AV267" s="57"/>
      <c r="AW267" s="57"/>
      <c r="AX267" s="57"/>
      <c r="AY267" s="57"/>
      <c r="AZ267" s="57"/>
      <c r="BA267" s="57"/>
      <c r="BB267" s="57"/>
      <c r="BC267" s="338"/>
      <c r="BD267" s="1"/>
    </row>
    <row r="268" spans="2:56">
      <c r="B268" s="18"/>
      <c r="C268" s="73"/>
      <c r="D268" s="73"/>
      <c r="E268" s="73"/>
      <c r="F268" s="73"/>
      <c r="G268" s="73"/>
      <c r="H268" s="73"/>
      <c r="I268" s="73"/>
      <c r="J268" s="73"/>
      <c r="K268" s="73"/>
      <c r="L268" s="73"/>
      <c r="M268" s="121"/>
      <c r="N268" s="25"/>
      <c r="O268" s="77"/>
      <c r="P268" s="77"/>
      <c r="Q268" s="106"/>
      <c r="R268" s="25"/>
      <c r="S268" s="106"/>
      <c r="T268" s="25"/>
      <c r="U268" s="106"/>
      <c r="V268" s="25"/>
      <c r="W268" s="106"/>
      <c r="X268" s="25"/>
      <c r="Y268" s="106"/>
      <c r="Z268" s="25"/>
      <c r="AA268" s="106"/>
      <c r="AB268" s="25"/>
      <c r="AC268" s="106"/>
      <c r="AD268" s="25"/>
      <c r="AE268" s="106"/>
      <c r="AF268" s="25"/>
      <c r="AG268" s="106"/>
      <c r="AH268" s="25"/>
      <c r="AI268" s="77"/>
      <c r="AJ268" s="77"/>
      <c r="AK268" s="77"/>
      <c r="AL268" s="77"/>
      <c r="AM268" s="77"/>
      <c r="AN268" s="77"/>
      <c r="AO268" s="77"/>
      <c r="AP268" s="106"/>
      <c r="AQ268" s="23"/>
      <c r="AR268" s="75"/>
      <c r="AS268" s="75"/>
      <c r="AT268" s="75"/>
      <c r="AU268" s="75"/>
      <c r="AV268" s="75"/>
      <c r="AW268" s="75"/>
      <c r="AX268" s="75"/>
      <c r="AY268" s="75"/>
      <c r="AZ268" s="75"/>
      <c r="BA268" s="75"/>
      <c r="BB268" s="75"/>
      <c r="BC268" s="339"/>
      <c r="BD268" s="1"/>
    </row>
    <row r="269" spans="2:56">
      <c r="B269" s="47" t="str">
        <f>D1_9!$E79&amp;""</f>
        <v/>
      </c>
      <c r="C269" s="72"/>
      <c r="D269" s="72"/>
      <c r="E269" s="72"/>
      <c r="F269" s="72"/>
      <c r="G269" s="72"/>
      <c r="H269" s="72"/>
      <c r="I269" s="72"/>
      <c r="J269" s="72"/>
      <c r="K269" s="72"/>
      <c r="L269" s="72"/>
      <c r="M269" s="119"/>
      <c r="N269" s="69" t="str">
        <f>IFERROR(VLOOKUP($B269,D1_9!$E$5:$S$204,2,FALSE)&amp;"","")</f>
        <v/>
      </c>
      <c r="O269" s="76"/>
      <c r="P269" s="76"/>
      <c r="Q269" s="104"/>
      <c r="R269" s="69" t="str">
        <f>IFERROR(VLOOKUP($B269,D1_9!$E$5:$S$204,3,FALSE)&amp;"","")</f>
        <v/>
      </c>
      <c r="S269" s="104"/>
      <c r="T269" s="69" t="str">
        <f>IFERROR(VLOOKUP($B269,D1_9!$E$5:$S$204,4,FALSE)&amp;"","")</f>
        <v/>
      </c>
      <c r="U269" s="104"/>
      <c r="V269" s="69" t="str">
        <f>IFERROR(VLOOKUP($B269,D1_9!$E$5:$S$204,5,FALSE)&amp;"","")</f>
        <v/>
      </c>
      <c r="W269" s="104"/>
      <c r="X269" s="69" t="str">
        <f>IFERROR(VLOOKUP($B269,D1_9!$E$5:$S$204,6,FALSE)&amp;"","")</f>
        <v/>
      </c>
      <c r="Y269" s="104"/>
      <c r="Z269" s="69" t="str">
        <f>IFERROR(VLOOKUP($B269,D1_9!$E$5:$S$204,7,FALSE)&amp;"","")</f>
        <v/>
      </c>
      <c r="AA269" s="104"/>
      <c r="AB269" s="69" t="str">
        <f>IFERROR(VLOOKUP($B269,D1_9!$E$5:$S$204,8,FALSE)&amp;"","")</f>
        <v/>
      </c>
      <c r="AC269" s="104"/>
      <c r="AD269" s="69" t="str">
        <f>IFERROR(VLOOKUP($B269,D1_9!$E$5:$S$204,9,FALSE)&amp;"","")</f>
        <v/>
      </c>
      <c r="AE269" s="104"/>
      <c r="AF269" s="69" t="str">
        <f>IFERROR(VLOOKUP($B269,D1_9!$E$5:$S$204,10,FALSE)&amp;"","")</f>
        <v/>
      </c>
      <c r="AG269" s="104"/>
      <c r="AH269" s="69" t="str">
        <f>IFERROR(VLOOKUP($B269,D1_9!$E$5:$S$204,11,FALSE)&amp;"","")</f>
        <v/>
      </c>
      <c r="AI269" s="76"/>
      <c r="AJ269" s="76"/>
      <c r="AK269" s="76"/>
      <c r="AL269" s="76" t="s">
        <v>410</v>
      </c>
      <c r="AM269" s="221" t="str">
        <f>IFERROR(VLOOKUP($B269,D1_9!$E$5:$S$204,12,FALSE)&amp;"","")</f>
        <v/>
      </c>
      <c r="AN269" s="76"/>
      <c r="AO269" s="76"/>
      <c r="AP269" s="104"/>
      <c r="AQ269" s="36" t="str">
        <f>IFERROR(VLOOKUP($B269,D1_9!$E$5:$S$204,15,FALSE)&amp;"","")</f>
        <v/>
      </c>
      <c r="AR269" s="74"/>
      <c r="AS269" s="74"/>
      <c r="AT269" s="74"/>
      <c r="AU269" s="74"/>
      <c r="AV269" s="74"/>
      <c r="AW269" s="74"/>
      <c r="AX269" s="74"/>
      <c r="AY269" s="74"/>
      <c r="AZ269" s="74"/>
      <c r="BA269" s="74"/>
      <c r="BB269" s="74"/>
      <c r="BC269" s="337"/>
      <c r="BD269" s="1"/>
    </row>
    <row r="270" spans="2:56">
      <c r="B270" s="29"/>
      <c r="C270" s="55"/>
      <c r="D270" s="55"/>
      <c r="E270" s="55"/>
      <c r="F270" s="55"/>
      <c r="G270" s="55"/>
      <c r="H270" s="55"/>
      <c r="I270" s="55"/>
      <c r="J270" s="55"/>
      <c r="K270" s="55"/>
      <c r="L270" s="55"/>
      <c r="M270" s="120"/>
      <c r="N270" s="34"/>
      <c r="O270" s="2"/>
      <c r="P270" s="2"/>
      <c r="Q270" s="105"/>
      <c r="R270" s="34"/>
      <c r="S270" s="105"/>
      <c r="T270" s="34"/>
      <c r="U270" s="105"/>
      <c r="V270" s="34"/>
      <c r="W270" s="105"/>
      <c r="X270" s="34"/>
      <c r="Y270" s="105"/>
      <c r="Z270" s="34"/>
      <c r="AA270" s="105"/>
      <c r="AB270" s="34"/>
      <c r="AC270" s="105"/>
      <c r="AD270" s="34"/>
      <c r="AE270" s="105"/>
      <c r="AF270" s="34"/>
      <c r="AG270" s="105"/>
      <c r="AH270" s="153"/>
      <c r="AI270" s="155"/>
      <c r="AJ270" s="155"/>
      <c r="AK270" s="155"/>
      <c r="AL270" s="155"/>
      <c r="AM270" s="155"/>
      <c r="AN270" s="155"/>
      <c r="AO270" s="155"/>
      <c r="AP270" s="224"/>
      <c r="AQ270" s="22"/>
      <c r="AR270" s="57"/>
      <c r="AS270" s="57"/>
      <c r="AT270" s="57"/>
      <c r="AU270" s="57"/>
      <c r="AV270" s="57"/>
      <c r="AW270" s="57"/>
      <c r="AX270" s="57"/>
      <c r="AY270" s="57"/>
      <c r="AZ270" s="57"/>
      <c r="BA270" s="57"/>
      <c r="BB270" s="57"/>
      <c r="BC270" s="338"/>
      <c r="BD270" s="1"/>
    </row>
    <row r="271" spans="2:56">
      <c r="B271" s="29"/>
      <c r="C271" s="55"/>
      <c r="D271" s="55"/>
      <c r="E271" s="55"/>
      <c r="F271" s="55"/>
      <c r="G271" s="55"/>
      <c r="H271" s="55"/>
      <c r="I271" s="55"/>
      <c r="J271" s="55"/>
      <c r="K271" s="55"/>
      <c r="L271" s="55"/>
      <c r="M271" s="120"/>
      <c r="N271" s="34"/>
      <c r="O271" s="2"/>
      <c r="P271" s="2"/>
      <c r="Q271" s="105"/>
      <c r="R271" s="34"/>
      <c r="S271" s="105"/>
      <c r="T271" s="34"/>
      <c r="U271" s="105"/>
      <c r="V271" s="34"/>
      <c r="W271" s="105"/>
      <c r="X271" s="34"/>
      <c r="Y271" s="105"/>
      <c r="Z271" s="34"/>
      <c r="AA271" s="105"/>
      <c r="AB271" s="34"/>
      <c r="AC271" s="105"/>
      <c r="AD271" s="34"/>
      <c r="AE271" s="105"/>
      <c r="AF271" s="34"/>
      <c r="AG271" s="105"/>
      <c r="AH271" s="168" t="str">
        <f>IFERROR(VLOOKUP($B269,D1_9!$E$5:$S$204,13,FALSE)&amp;"","")</f>
        <v/>
      </c>
      <c r="AI271" s="156"/>
      <c r="AJ271" s="156"/>
      <c r="AK271" s="156"/>
      <c r="AL271" s="156" t="s">
        <v>410</v>
      </c>
      <c r="AM271" s="207" t="str">
        <f>IFERROR(VLOOKUP($B269,D1_9!$E$5:$S$204,14,FALSE)&amp;"","")</f>
        <v/>
      </c>
      <c r="AN271" s="156"/>
      <c r="AO271" s="156"/>
      <c r="AP271" s="223"/>
      <c r="AQ271" s="22"/>
      <c r="AR271" s="57"/>
      <c r="AS271" s="57"/>
      <c r="AT271" s="57"/>
      <c r="AU271" s="57"/>
      <c r="AV271" s="57"/>
      <c r="AW271" s="57"/>
      <c r="AX271" s="57"/>
      <c r="AY271" s="57"/>
      <c r="AZ271" s="57"/>
      <c r="BA271" s="57"/>
      <c r="BB271" s="57"/>
      <c r="BC271" s="338"/>
      <c r="BD271" s="1"/>
    </row>
    <row r="272" spans="2:56">
      <c r="B272" s="18"/>
      <c r="C272" s="73"/>
      <c r="D272" s="73"/>
      <c r="E272" s="73"/>
      <c r="F272" s="73"/>
      <c r="G272" s="73"/>
      <c r="H272" s="73"/>
      <c r="I272" s="73"/>
      <c r="J272" s="73"/>
      <c r="K272" s="73"/>
      <c r="L272" s="73"/>
      <c r="M272" s="121"/>
      <c r="N272" s="25"/>
      <c r="O272" s="77"/>
      <c r="P272" s="77"/>
      <c r="Q272" s="106"/>
      <c r="R272" s="25"/>
      <c r="S272" s="106"/>
      <c r="T272" s="25"/>
      <c r="U272" s="106"/>
      <c r="V272" s="25"/>
      <c r="W272" s="106"/>
      <c r="X272" s="25"/>
      <c r="Y272" s="106"/>
      <c r="Z272" s="25"/>
      <c r="AA272" s="106"/>
      <c r="AB272" s="25"/>
      <c r="AC272" s="106"/>
      <c r="AD272" s="25"/>
      <c r="AE272" s="106"/>
      <c r="AF272" s="25"/>
      <c r="AG272" s="106"/>
      <c r="AH272" s="25"/>
      <c r="AI272" s="77"/>
      <c r="AJ272" s="77"/>
      <c r="AK272" s="77"/>
      <c r="AL272" s="77"/>
      <c r="AM272" s="77"/>
      <c r="AN272" s="77"/>
      <c r="AO272" s="77"/>
      <c r="AP272" s="106"/>
      <c r="AQ272" s="23"/>
      <c r="AR272" s="75"/>
      <c r="AS272" s="75"/>
      <c r="AT272" s="75"/>
      <c r="AU272" s="75"/>
      <c r="AV272" s="75"/>
      <c r="AW272" s="75"/>
      <c r="AX272" s="75"/>
      <c r="AY272" s="75"/>
      <c r="AZ272" s="75"/>
      <c r="BA272" s="75"/>
      <c r="BB272" s="75"/>
      <c r="BC272" s="339"/>
      <c r="BD272" s="1"/>
    </row>
    <row r="273" spans="2:56">
      <c r="B273" s="47" t="str">
        <f>D1_9!$E80&amp;""</f>
        <v/>
      </c>
      <c r="C273" s="72"/>
      <c r="D273" s="72"/>
      <c r="E273" s="72"/>
      <c r="F273" s="72"/>
      <c r="G273" s="72"/>
      <c r="H273" s="72"/>
      <c r="I273" s="72"/>
      <c r="J273" s="72"/>
      <c r="K273" s="72"/>
      <c r="L273" s="72"/>
      <c r="M273" s="119"/>
      <c r="N273" s="69" t="str">
        <f>IFERROR(VLOOKUP($B273,D1_9!$E$5:$S$204,2,FALSE)&amp;"","")</f>
        <v/>
      </c>
      <c r="O273" s="76"/>
      <c r="P273" s="76"/>
      <c r="Q273" s="104"/>
      <c r="R273" s="69" t="str">
        <f>IFERROR(VLOOKUP($B273,D1_9!$E$5:$S$204,3,FALSE)&amp;"","")</f>
        <v/>
      </c>
      <c r="S273" s="104"/>
      <c r="T273" s="69" t="str">
        <f>IFERROR(VLOOKUP($B273,D1_9!$E$5:$S$204,4,FALSE)&amp;"","")</f>
        <v/>
      </c>
      <c r="U273" s="104"/>
      <c r="V273" s="69" t="str">
        <f>IFERROR(VLOOKUP($B273,D1_9!$E$5:$S$204,5,FALSE)&amp;"","")</f>
        <v/>
      </c>
      <c r="W273" s="104"/>
      <c r="X273" s="69" t="str">
        <f>IFERROR(VLOOKUP($B273,D1_9!$E$5:$S$204,6,FALSE)&amp;"","")</f>
        <v/>
      </c>
      <c r="Y273" s="104"/>
      <c r="Z273" s="69" t="str">
        <f>IFERROR(VLOOKUP($B273,D1_9!$E$5:$S$204,7,FALSE)&amp;"","")</f>
        <v/>
      </c>
      <c r="AA273" s="104"/>
      <c r="AB273" s="69" t="str">
        <f>IFERROR(VLOOKUP($B273,D1_9!$E$5:$S$204,8,FALSE)&amp;"","")</f>
        <v/>
      </c>
      <c r="AC273" s="104"/>
      <c r="AD273" s="69" t="str">
        <f>IFERROR(VLOOKUP($B273,D1_9!$E$5:$S$204,9,FALSE)&amp;"","")</f>
        <v/>
      </c>
      <c r="AE273" s="104"/>
      <c r="AF273" s="69" t="str">
        <f>IFERROR(VLOOKUP($B273,D1_9!$E$5:$S$204,10,FALSE)&amp;"","")</f>
        <v/>
      </c>
      <c r="AG273" s="104"/>
      <c r="AH273" s="69" t="str">
        <f>IFERROR(VLOOKUP($B273,D1_9!$E$5:$S$204,11,FALSE)&amp;"","")</f>
        <v/>
      </c>
      <c r="AI273" s="76"/>
      <c r="AJ273" s="76"/>
      <c r="AK273" s="76"/>
      <c r="AL273" s="76" t="s">
        <v>410</v>
      </c>
      <c r="AM273" s="221" t="str">
        <f>IFERROR(VLOOKUP($B273,D1_9!$E$5:$S$204,12,FALSE)&amp;"","")</f>
        <v/>
      </c>
      <c r="AN273" s="76"/>
      <c r="AO273" s="76"/>
      <c r="AP273" s="104"/>
      <c r="AQ273" s="36" t="str">
        <f>IFERROR(VLOOKUP($B273,D1_9!$E$5:$S$204,15,FALSE)&amp;"","")</f>
        <v/>
      </c>
      <c r="AR273" s="74"/>
      <c r="AS273" s="74"/>
      <c r="AT273" s="74"/>
      <c r="AU273" s="74"/>
      <c r="AV273" s="74"/>
      <c r="AW273" s="74"/>
      <c r="AX273" s="74"/>
      <c r="AY273" s="74"/>
      <c r="AZ273" s="74"/>
      <c r="BA273" s="74"/>
      <c r="BB273" s="74"/>
      <c r="BC273" s="337"/>
      <c r="BD273" s="1"/>
    </row>
    <row r="274" spans="2:56">
      <c r="B274" s="29"/>
      <c r="C274" s="55"/>
      <c r="D274" s="55"/>
      <c r="E274" s="55"/>
      <c r="F274" s="55"/>
      <c r="G274" s="55"/>
      <c r="H274" s="55"/>
      <c r="I274" s="55"/>
      <c r="J274" s="55"/>
      <c r="K274" s="55"/>
      <c r="L274" s="55"/>
      <c r="M274" s="120"/>
      <c r="N274" s="34"/>
      <c r="O274" s="2"/>
      <c r="P274" s="2"/>
      <c r="Q274" s="105"/>
      <c r="R274" s="34"/>
      <c r="S274" s="105"/>
      <c r="T274" s="34"/>
      <c r="U274" s="105"/>
      <c r="V274" s="34"/>
      <c r="W274" s="105"/>
      <c r="X274" s="34"/>
      <c r="Y274" s="105"/>
      <c r="Z274" s="34"/>
      <c r="AA274" s="105"/>
      <c r="AB274" s="34"/>
      <c r="AC274" s="105"/>
      <c r="AD274" s="34"/>
      <c r="AE274" s="105"/>
      <c r="AF274" s="34"/>
      <c r="AG274" s="105"/>
      <c r="AH274" s="153"/>
      <c r="AI274" s="155"/>
      <c r="AJ274" s="155"/>
      <c r="AK274" s="155"/>
      <c r="AL274" s="155"/>
      <c r="AM274" s="155"/>
      <c r="AN274" s="155"/>
      <c r="AO274" s="155"/>
      <c r="AP274" s="224"/>
      <c r="AQ274" s="22"/>
      <c r="AR274" s="57"/>
      <c r="AS274" s="57"/>
      <c r="AT274" s="57"/>
      <c r="AU274" s="57"/>
      <c r="AV274" s="57"/>
      <c r="AW274" s="57"/>
      <c r="AX274" s="57"/>
      <c r="AY274" s="57"/>
      <c r="AZ274" s="57"/>
      <c r="BA274" s="57"/>
      <c r="BB274" s="57"/>
      <c r="BC274" s="338"/>
      <c r="BD274" s="1"/>
    </row>
    <row r="275" spans="2:56">
      <c r="B275" s="29"/>
      <c r="C275" s="55"/>
      <c r="D275" s="55"/>
      <c r="E275" s="55"/>
      <c r="F275" s="55"/>
      <c r="G275" s="55"/>
      <c r="H275" s="55"/>
      <c r="I275" s="55"/>
      <c r="J275" s="55"/>
      <c r="K275" s="55"/>
      <c r="L275" s="55"/>
      <c r="M275" s="120"/>
      <c r="N275" s="34"/>
      <c r="O275" s="2"/>
      <c r="P275" s="2"/>
      <c r="Q275" s="105"/>
      <c r="R275" s="34"/>
      <c r="S275" s="105"/>
      <c r="T275" s="34"/>
      <c r="U275" s="105"/>
      <c r="V275" s="34"/>
      <c r="W275" s="105"/>
      <c r="X275" s="34"/>
      <c r="Y275" s="105"/>
      <c r="Z275" s="34"/>
      <c r="AA275" s="105"/>
      <c r="AB275" s="34"/>
      <c r="AC275" s="105"/>
      <c r="AD275" s="34"/>
      <c r="AE275" s="105"/>
      <c r="AF275" s="34"/>
      <c r="AG275" s="105"/>
      <c r="AH275" s="168" t="str">
        <f>IFERROR(VLOOKUP($B273,D1_9!$E$5:$S$204,13,FALSE)&amp;"","")</f>
        <v/>
      </c>
      <c r="AI275" s="156"/>
      <c r="AJ275" s="156"/>
      <c r="AK275" s="156"/>
      <c r="AL275" s="156" t="s">
        <v>410</v>
      </c>
      <c r="AM275" s="207" t="str">
        <f>IFERROR(VLOOKUP($B273,D1_9!$E$5:$S$204,14,FALSE)&amp;"","")</f>
        <v/>
      </c>
      <c r="AN275" s="156"/>
      <c r="AO275" s="156"/>
      <c r="AP275" s="223"/>
      <c r="AQ275" s="22"/>
      <c r="AR275" s="57"/>
      <c r="AS275" s="57"/>
      <c r="AT275" s="57"/>
      <c r="AU275" s="57"/>
      <c r="AV275" s="57"/>
      <c r="AW275" s="57"/>
      <c r="AX275" s="57"/>
      <c r="AY275" s="57"/>
      <c r="AZ275" s="57"/>
      <c r="BA275" s="57"/>
      <c r="BB275" s="57"/>
      <c r="BC275" s="338"/>
      <c r="BD275" s="1"/>
    </row>
    <row r="276" spans="2:56">
      <c r="B276" s="18"/>
      <c r="C276" s="73"/>
      <c r="D276" s="73"/>
      <c r="E276" s="73"/>
      <c r="F276" s="73"/>
      <c r="G276" s="73"/>
      <c r="H276" s="73"/>
      <c r="I276" s="73"/>
      <c r="J276" s="73"/>
      <c r="K276" s="73"/>
      <c r="L276" s="73"/>
      <c r="M276" s="121"/>
      <c r="N276" s="25"/>
      <c r="O276" s="77"/>
      <c r="P276" s="77"/>
      <c r="Q276" s="106"/>
      <c r="R276" s="25"/>
      <c r="S276" s="106"/>
      <c r="T276" s="25"/>
      <c r="U276" s="106"/>
      <c r="V276" s="25"/>
      <c r="W276" s="106"/>
      <c r="X276" s="25"/>
      <c r="Y276" s="106"/>
      <c r="Z276" s="25"/>
      <c r="AA276" s="106"/>
      <c r="AB276" s="25"/>
      <c r="AC276" s="106"/>
      <c r="AD276" s="25"/>
      <c r="AE276" s="106"/>
      <c r="AF276" s="25"/>
      <c r="AG276" s="106"/>
      <c r="AH276" s="25"/>
      <c r="AI276" s="77"/>
      <c r="AJ276" s="77"/>
      <c r="AK276" s="77"/>
      <c r="AL276" s="77"/>
      <c r="AM276" s="77"/>
      <c r="AN276" s="77"/>
      <c r="AO276" s="77"/>
      <c r="AP276" s="106"/>
      <c r="AQ276" s="23"/>
      <c r="AR276" s="75"/>
      <c r="AS276" s="75"/>
      <c r="AT276" s="75"/>
      <c r="AU276" s="75"/>
      <c r="AV276" s="75"/>
      <c r="AW276" s="75"/>
      <c r="AX276" s="75"/>
      <c r="AY276" s="75"/>
      <c r="AZ276" s="75"/>
      <c r="BA276" s="75"/>
      <c r="BB276" s="75"/>
      <c r="BC276" s="339"/>
      <c r="BD276" s="1"/>
    </row>
    <row r="277" spans="2:56">
      <c r="B277" s="47" t="str">
        <f>D1_9!$E81&amp;""</f>
        <v/>
      </c>
      <c r="C277" s="72"/>
      <c r="D277" s="72"/>
      <c r="E277" s="72"/>
      <c r="F277" s="72"/>
      <c r="G277" s="72"/>
      <c r="H277" s="72"/>
      <c r="I277" s="72"/>
      <c r="J277" s="72"/>
      <c r="K277" s="72"/>
      <c r="L277" s="72"/>
      <c r="M277" s="119"/>
      <c r="N277" s="69" t="str">
        <f>IFERROR(VLOOKUP($B277,D1_9!$E$5:$S$204,2,FALSE)&amp;"","")</f>
        <v/>
      </c>
      <c r="O277" s="76"/>
      <c r="P277" s="76"/>
      <c r="Q277" s="104"/>
      <c r="R277" s="69" t="str">
        <f>IFERROR(VLOOKUP($B277,D1_9!$E$5:$S$204,3,FALSE)&amp;"","")</f>
        <v/>
      </c>
      <c r="S277" s="104"/>
      <c r="T277" s="69" t="str">
        <f>IFERROR(VLOOKUP($B277,D1_9!$E$5:$S$204,4,FALSE)&amp;"","")</f>
        <v/>
      </c>
      <c r="U277" s="104"/>
      <c r="V277" s="69" t="str">
        <f>IFERROR(VLOOKUP($B277,D1_9!$E$5:$S$204,5,FALSE)&amp;"","")</f>
        <v/>
      </c>
      <c r="W277" s="104"/>
      <c r="X277" s="69" t="str">
        <f>IFERROR(VLOOKUP($B277,D1_9!$E$5:$S$204,6,FALSE)&amp;"","")</f>
        <v/>
      </c>
      <c r="Y277" s="104"/>
      <c r="Z277" s="69" t="str">
        <f>IFERROR(VLOOKUP($B277,D1_9!$E$5:$S$204,7,FALSE)&amp;"","")</f>
        <v/>
      </c>
      <c r="AA277" s="104"/>
      <c r="AB277" s="69" t="str">
        <f>IFERROR(VLOOKUP($B277,D1_9!$E$5:$S$204,8,FALSE)&amp;"","")</f>
        <v/>
      </c>
      <c r="AC277" s="104"/>
      <c r="AD277" s="69" t="str">
        <f>IFERROR(VLOOKUP($B277,D1_9!$E$5:$S$204,9,FALSE)&amp;"","")</f>
        <v/>
      </c>
      <c r="AE277" s="104"/>
      <c r="AF277" s="69" t="str">
        <f>IFERROR(VLOOKUP($B277,D1_9!$E$5:$S$204,10,FALSE)&amp;"","")</f>
        <v/>
      </c>
      <c r="AG277" s="104"/>
      <c r="AH277" s="69" t="str">
        <f>IFERROR(VLOOKUP($B277,D1_9!$E$5:$S$204,11,FALSE)&amp;"","")</f>
        <v/>
      </c>
      <c r="AI277" s="76"/>
      <c r="AJ277" s="76"/>
      <c r="AK277" s="76"/>
      <c r="AL277" s="76" t="s">
        <v>410</v>
      </c>
      <c r="AM277" s="221" t="str">
        <f>IFERROR(VLOOKUP($B277,D1_9!$E$5:$S$204,12,FALSE)&amp;"","")</f>
        <v/>
      </c>
      <c r="AN277" s="76"/>
      <c r="AO277" s="76"/>
      <c r="AP277" s="104"/>
      <c r="AQ277" s="36" t="str">
        <f>IFERROR(VLOOKUP($B277,D1_9!$E$5:$S$204,15,FALSE)&amp;"","")</f>
        <v/>
      </c>
      <c r="AR277" s="74"/>
      <c r="AS277" s="74"/>
      <c r="AT277" s="74"/>
      <c r="AU277" s="74"/>
      <c r="AV277" s="74"/>
      <c r="AW277" s="74"/>
      <c r="AX277" s="74"/>
      <c r="AY277" s="74"/>
      <c r="AZ277" s="74"/>
      <c r="BA277" s="74"/>
      <c r="BB277" s="74"/>
      <c r="BC277" s="337"/>
      <c r="BD277" s="1"/>
    </row>
    <row r="278" spans="2:56">
      <c r="B278" s="29"/>
      <c r="C278" s="55"/>
      <c r="D278" s="55"/>
      <c r="E278" s="55"/>
      <c r="F278" s="55"/>
      <c r="G278" s="55"/>
      <c r="H278" s="55"/>
      <c r="I278" s="55"/>
      <c r="J278" s="55"/>
      <c r="K278" s="55"/>
      <c r="L278" s="55"/>
      <c r="M278" s="120"/>
      <c r="N278" s="34"/>
      <c r="O278" s="2"/>
      <c r="P278" s="2"/>
      <c r="Q278" s="105"/>
      <c r="R278" s="34"/>
      <c r="S278" s="105"/>
      <c r="T278" s="34"/>
      <c r="U278" s="105"/>
      <c r="V278" s="34"/>
      <c r="W278" s="105"/>
      <c r="X278" s="34"/>
      <c r="Y278" s="105"/>
      <c r="Z278" s="34"/>
      <c r="AA278" s="105"/>
      <c r="AB278" s="34"/>
      <c r="AC278" s="105"/>
      <c r="AD278" s="34"/>
      <c r="AE278" s="105"/>
      <c r="AF278" s="34"/>
      <c r="AG278" s="105"/>
      <c r="AH278" s="153"/>
      <c r="AI278" s="155"/>
      <c r="AJ278" s="155"/>
      <c r="AK278" s="155"/>
      <c r="AL278" s="155"/>
      <c r="AM278" s="155"/>
      <c r="AN278" s="155"/>
      <c r="AO278" s="155"/>
      <c r="AP278" s="224"/>
      <c r="AQ278" s="22"/>
      <c r="AR278" s="57"/>
      <c r="AS278" s="57"/>
      <c r="AT278" s="57"/>
      <c r="AU278" s="57"/>
      <c r="AV278" s="57"/>
      <c r="AW278" s="57"/>
      <c r="AX278" s="57"/>
      <c r="AY278" s="57"/>
      <c r="AZ278" s="57"/>
      <c r="BA278" s="57"/>
      <c r="BB278" s="57"/>
      <c r="BC278" s="338"/>
      <c r="BD278" s="1"/>
    </row>
    <row r="279" spans="2:56">
      <c r="B279" s="29"/>
      <c r="C279" s="55"/>
      <c r="D279" s="55"/>
      <c r="E279" s="55"/>
      <c r="F279" s="55"/>
      <c r="G279" s="55"/>
      <c r="H279" s="55"/>
      <c r="I279" s="55"/>
      <c r="J279" s="55"/>
      <c r="K279" s="55"/>
      <c r="L279" s="55"/>
      <c r="M279" s="120"/>
      <c r="N279" s="34"/>
      <c r="O279" s="2"/>
      <c r="P279" s="2"/>
      <c r="Q279" s="105"/>
      <c r="R279" s="34"/>
      <c r="S279" s="105"/>
      <c r="T279" s="34"/>
      <c r="U279" s="105"/>
      <c r="V279" s="34"/>
      <c r="W279" s="105"/>
      <c r="X279" s="34"/>
      <c r="Y279" s="105"/>
      <c r="Z279" s="34"/>
      <c r="AA279" s="105"/>
      <c r="AB279" s="34"/>
      <c r="AC279" s="105"/>
      <c r="AD279" s="34"/>
      <c r="AE279" s="105"/>
      <c r="AF279" s="34"/>
      <c r="AG279" s="105"/>
      <c r="AH279" s="168" t="str">
        <f>IFERROR(VLOOKUP($B277,D1_9!$E$5:$S$204,13,FALSE)&amp;"","")</f>
        <v/>
      </c>
      <c r="AI279" s="156"/>
      <c r="AJ279" s="156"/>
      <c r="AK279" s="156"/>
      <c r="AL279" s="156" t="s">
        <v>410</v>
      </c>
      <c r="AM279" s="207" t="str">
        <f>IFERROR(VLOOKUP($B277,D1_9!$E$5:$S$204,14,FALSE)&amp;"","")</f>
        <v/>
      </c>
      <c r="AN279" s="156"/>
      <c r="AO279" s="156"/>
      <c r="AP279" s="223"/>
      <c r="AQ279" s="22"/>
      <c r="AR279" s="57"/>
      <c r="AS279" s="57"/>
      <c r="AT279" s="57"/>
      <c r="AU279" s="57"/>
      <c r="AV279" s="57"/>
      <c r="AW279" s="57"/>
      <c r="AX279" s="57"/>
      <c r="AY279" s="57"/>
      <c r="AZ279" s="57"/>
      <c r="BA279" s="57"/>
      <c r="BB279" s="57"/>
      <c r="BC279" s="338"/>
      <c r="BD279" s="1"/>
    </row>
    <row r="280" spans="2:56">
      <c r="B280" s="18"/>
      <c r="C280" s="73"/>
      <c r="D280" s="73"/>
      <c r="E280" s="73"/>
      <c r="F280" s="73"/>
      <c r="G280" s="73"/>
      <c r="H280" s="73"/>
      <c r="I280" s="73"/>
      <c r="J280" s="73"/>
      <c r="K280" s="73"/>
      <c r="L280" s="73"/>
      <c r="M280" s="121"/>
      <c r="N280" s="25"/>
      <c r="O280" s="77"/>
      <c r="P280" s="77"/>
      <c r="Q280" s="106"/>
      <c r="R280" s="25"/>
      <c r="S280" s="106"/>
      <c r="T280" s="25"/>
      <c r="U280" s="106"/>
      <c r="V280" s="25"/>
      <c r="W280" s="106"/>
      <c r="X280" s="25"/>
      <c r="Y280" s="106"/>
      <c r="Z280" s="25"/>
      <c r="AA280" s="106"/>
      <c r="AB280" s="25"/>
      <c r="AC280" s="106"/>
      <c r="AD280" s="25"/>
      <c r="AE280" s="106"/>
      <c r="AF280" s="25"/>
      <c r="AG280" s="106"/>
      <c r="AH280" s="25"/>
      <c r="AI280" s="77"/>
      <c r="AJ280" s="77"/>
      <c r="AK280" s="77"/>
      <c r="AL280" s="77"/>
      <c r="AM280" s="77"/>
      <c r="AN280" s="77"/>
      <c r="AO280" s="77"/>
      <c r="AP280" s="106"/>
      <c r="AQ280" s="23"/>
      <c r="AR280" s="75"/>
      <c r="AS280" s="75"/>
      <c r="AT280" s="75"/>
      <c r="AU280" s="75"/>
      <c r="AV280" s="75"/>
      <c r="AW280" s="75"/>
      <c r="AX280" s="75"/>
      <c r="AY280" s="75"/>
      <c r="AZ280" s="75"/>
      <c r="BA280" s="75"/>
      <c r="BB280" s="75"/>
      <c r="BC280" s="339"/>
      <c r="BD280" s="1"/>
    </row>
    <row r="281" spans="2:56">
      <c r="B281" s="47" t="str">
        <f>D1_9!$E82&amp;""</f>
        <v/>
      </c>
      <c r="C281" s="72"/>
      <c r="D281" s="72"/>
      <c r="E281" s="72"/>
      <c r="F281" s="72"/>
      <c r="G281" s="72"/>
      <c r="H281" s="72"/>
      <c r="I281" s="72"/>
      <c r="J281" s="72"/>
      <c r="K281" s="72"/>
      <c r="L281" s="72"/>
      <c r="M281" s="119"/>
      <c r="N281" s="69" t="str">
        <f>IFERROR(VLOOKUP($B281,D1_9!$E$5:$S$204,2,FALSE)&amp;"","")</f>
        <v/>
      </c>
      <c r="O281" s="76"/>
      <c r="P281" s="76"/>
      <c r="Q281" s="104"/>
      <c r="R281" s="69" t="str">
        <f>IFERROR(VLOOKUP($B281,D1_9!$E$5:$S$204,3,FALSE)&amp;"","")</f>
        <v/>
      </c>
      <c r="S281" s="104"/>
      <c r="T281" s="69" t="str">
        <f>IFERROR(VLOOKUP($B281,D1_9!$E$5:$S$204,4,FALSE)&amp;"","")</f>
        <v/>
      </c>
      <c r="U281" s="104"/>
      <c r="V281" s="69" t="str">
        <f>IFERROR(VLOOKUP($B281,D1_9!$E$5:$S$204,5,FALSE)&amp;"","")</f>
        <v/>
      </c>
      <c r="W281" s="104"/>
      <c r="X281" s="69" t="str">
        <f>IFERROR(VLOOKUP($B281,D1_9!$E$5:$S$204,6,FALSE)&amp;"","")</f>
        <v/>
      </c>
      <c r="Y281" s="104"/>
      <c r="Z281" s="69" t="str">
        <f>IFERROR(VLOOKUP($B281,D1_9!$E$5:$S$204,7,FALSE)&amp;"","")</f>
        <v/>
      </c>
      <c r="AA281" s="104"/>
      <c r="AB281" s="69" t="str">
        <f>IFERROR(VLOOKUP($B281,D1_9!$E$5:$S$204,8,FALSE)&amp;"","")</f>
        <v/>
      </c>
      <c r="AC281" s="104"/>
      <c r="AD281" s="69" t="str">
        <f>IFERROR(VLOOKUP($B281,D1_9!$E$5:$S$204,9,FALSE)&amp;"","")</f>
        <v/>
      </c>
      <c r="AE281" s="104"/>
      <c r="AF281" s="69" t="str">
        <f>IFERROR(VLOOKUP($B281,D1_9!$E$5:$S$204,10,FALSE)&amp;"","")</f>
        <v/>
      </c>
      <c r="AG281" s="104"/>
      <c r="AH281" s="69" t="str">
        <f>IFERROR(VLOOKUP($B281,D1_9!$E$5:$S$204,11,FALSE)&amp;"","")</f>
        <v/>
      </c>
      <c r="AI281" s="76"/>
      <c r="AJ281" s="76"/>
      <c r="AK281" s="76"/>
      <c r="AL281" s="76" t="s">
        <v>410</v>
      </c>
      <c r="AM281" s="221" t="str">
        <f>IFERROR(VLOOKUP($B281,D1_9!$E$5:$S$204,12,FALSE)&amp;"","")</f>
        <v/>
      </c>
      <c r="AN281" s="76"/>
      <c r="AO281" s="76"/>
      <c r="AP281" s="104"/>
      <c r="AQ281" s="36" t="str">
        <f>IFERROR(VLOOKUP($B281,D1_9!$E$5:$S$204,15,FALSE)&amp;"","")</f>
        <v/>
      </c>
      <c r="AR281" s="74"/>
      <c r="AS281" s="74"/>
      <c r="AT281" s="74"/>
      <c r="AU281" s="74"/>
      <c r="AV281" s="74"/>
      <c r="AW281" s="74"/>
      <c r="AX281" s="74"/>
      <c r="AY281" s="74"/>
      <c r="AZ281" s="74"/>
      <c r="BA281" s="74"/>
      <c r="BB281" s="74"/>
      <c r="BC281" s="337"/>
      <c r="BD281" s="1"/>
    </row>
    <row r="282" spans="2:56">
      <c r="B282" s="29"/>
      <c r="C282" s="55"/>
      <c r="D282" s="55"/>
      <c r="E282" s="55"/>
      <c r="F282" s="55"/>
      <c r="G282" s="55"/>
      <c r="H282" s="55"/>
      <c r="I282" s="55"/>
      <c r="J282" s="55"/>
      <c r="K282" s="55"/>
      <c r="L282" s="55"/>
      <c r="M282" s="120"/>
      <c r="N282" s="34"/>
      <c r="O282" s="2"/>
      <c r="P282" s="2"/>
      <c r="Q282" s="105"/>
      <c r="R282" s="34"/>
      <c r="S282" s="105"/>
      <c r="T282" s="34"/>
      <c r="U282" s="105"/>
      <c r="V282" s="34"/>
      <c r="W282" s="105"/>
      <c r="X282" s="34"/>
      <c r="Y282" s="105"/>
      <c r="Z282" s="34"/>
      <c r="AA282" s="105"/>
      <c r="AB282" s="34"/>
      <c r="AC282" s="105"/>
      <c r="AD282" s="34"/>
      <c r="AE282" s="105"/>
      <c r="AF282" s="34"/>
      <c r="AG282" s="105"/>
      <c r="AH282" s="153"/>
      <c r="AI282" s="155"/>
      <c r="AJ282" s="155"/>
      <c r="AK282" s="155"/>
      <c r="AL282" s="155"/>
      <c r="AM282" s="155"/>
      <c r="AN282" s="155"/>
      <c r="AO282" s="155"/>
      <c r="AP282" s="224"/>
      <c r="AQ282" s="22"/>
      <c r="AR282" s="57"/>
      <c r="AS282" s="57"/>
      <c r="AT282" s="57"/>
      <c r="AU282" s="57"/>
      <c r="AV282" s="57"/>
      <c r="AW282" s="57"/>
      <c r="AX282" s="57"/>
      <c r="AY282" s="57"/>
      <c r="AZ282" s="57"/>
      <c r="BA282" s="57"/>
      <c r="BB282" s="57"/>
      <c r="BC282" s="338"/>
      <c r="BD282" s="1"/>
    </row>
    <row r="283" spans="2:56">
      <c r="B283" s="29"/>
      <c r="C283" s="55"/>
      <c r="D283" s="55"/>
      <c r="E283" s="55"/>
      <c r="F283" s="55"/>
      <c r="G283" s="55"/>
      <c r="H283" s="55"/>
      <c r="I283" s="55"/>
      <c r="J283" s="55"/>
      <c r="K283" s="55"/>
      <c r="L283" s="55"/>
      <c r="M283" s="120"/>
      <c r="N283" s="34"/>
      <c r="O283" s="2"/>
      <c r="P283" s="2"/>
      <c r="Q283" s="105"/>
      <c r="R283" s="34"/>
      <c r="S283" s="105"/>
      <c r="T283" s="34"/>
      <c r="U283" s="105"/>
      <c r="V283" s="34"/>
      <c r="W283" s="105"/>
      <c r="X283" s="34"/>
      <c r="Y283" s="105"/>
      <c r="Z283" s="34"/>
      <c r="AA283" s="105"/>
      <c r="AB283" s="34"/>
      <c r="AC283" s="105"/>
      <c r="AD283" s="34"/>
      <c r="AE283" s="105"/>
      <c r="AF283" s="34"/>
      <c r="AG283" s="105"/>
      <c r="AH283" s="168" t="str">
        <f>IFERROR(VLOOKUP($B281,D1_9!$E$5:$S$204,13,FALSE)&amp;"","")</f>
        <v/>
      </c>
      <c r="AI283" s="156"/>
      <c r="AJ283" s="156"/>
      <c r="AK283" s="156"/>
      <c r="AL283" s="156" t="s">
        <v>410</v>
      </c>
      <c r="AM283" s="207" t="str">
        <f>IFERROR(VLOOKUP($B281,D1_9!$E$5:$S$204,14,FALSE)&amp;"","")</f>
        <v/>
      </c>
      <c r="AN283" s="156"/>
      <c r="AO283" s="156"/>
      <c r="AP283" s="223"/>
      <c r="AQ283" s="22"/>
      <c r="AR283" s="57"/>
      <c r="AS283" s="57"/>
      <c r="AT283" s="57"/>
      <c r="AU283" s="57"/>
      <c r="AV283" s="57"/>
      <c r="AW283" s="57"/>
      <c r="AX283" s="57"/>
      <c r="AY283" s="57"/>
      <c r="AZ283" s="57"/>
      <c r="BA283" s="57"/>
      <c r="BB283" s="57"/>
      <c r="BC283" s="338"/>
      <c r="BD283" s="1"/>
    </row>
    <row r="284" spans="2:56">
      <c r="B284" s="18"/>
      <c r="C284" s="73"/>
      <c r="D284" s="73"/>
      <c r="E284" s="73"/>
      <c r="F284" s="73"/>
      <c r="G284" s="73"/>
      <c r="H284" s="73"/>
      <c r="I284" s="73"/>
      <c r="J284" s="73"/>
      <c r="K284" s="73"/>
      <c r="L284" s="73"/>
      <c r="M284" s="121"/>
      <c r="N284" s="25"/>
      <c r="O284" s="77"/>
      <c r="P284" s="77"/>
      <c r="Q284" s="106"/>
      <c r="R284" s="25"/>
      <c r="S284" s="106"/>
      <c r="T284" s="25"/>
      <c r="U284" s="106"/>
      <c r="V284" s="25"/>
      <c r="W284" s="106"/>
      <c r="X284" s="25"/>
      <c r="Y284" s="106"/>
      <c r="Z284" s="25"/>
      <c r="AA284" s="106"/>
      <c r="AB284" s="25"/>
      <c r="AC284" s="106"/>
      <c r="AD284" s="25"/>
      <c r="AE284" s="106"/>
      <c r="AF284" s="25"/>
      <c r="AG284" s="106"/>
      <c r="AH284" s="25"/>
      <c r="AI284" s="77"/>
      <c r="AJ284" s="77"/>
      <c r="AK284" s="77"/>
      <c r="AL284" s="77"/>
      <c r="AM284" s="77"/>
      <c r="AN284" s="77"/>
      <c r="AO284" s="77"/>
      <c r="AP284" s="106"/>
      <c r="AQ284" s="23"/>
      <c r="AR284" s="75"/>
      <c r="AS284" s="75"/>
      <c r="AT284" s="75"/>
      <c r="AU284" s="75"/>
      <c r="AV284" s="75"/>
      <c r="AW284" s="75"/>
      <c r="AX284" s="75"/>
      <c r="AY284" s="75"/>
      <c r="AZ284" s="75"/>
      <c r="BA284" s="75"/>
      <c r="BB284" s="75"/>
      <c r="BC284" s="339"/>
      <c r="BD284" s="1"/>
    </row>
    <row r="285" spans="2:56">
      <c r="B285" s="47" t="str">
        <f>D1_9!$E83&amp;""</f>
        <v/>
      </c>
      <c r="C285" s="72"/>
      <c r="D285" s="72"/>
      <c r="E285" s="72"/>
      <c r="F285" s="72"/>
      <c r="G285" s="72"/>
      <c r="H285" s="72"/>
      <c r="I285" s="72"/>
      <c r="J285" s="72"/>
      <c r="K285" s="72"/>
      <c r="L285" s="72"/>
      <c r="M285" s="119"/>
      <c r="N285" s="69" t="str">
        <f>IFERROR(VLOOKUP($B285,D1_9!$E$5:$S$204,2,FALSE)&amp;"","")</f>
        <v/>
      </c>
      <c r="O285" s="76"/>
      <c r="P285" s="76"/>
      <c r="Q285" s="104"/>
      <c r="R285" s="69" t="str">
        <f>IFERROR(VLOOKUP($B285,D1_9!$E$5:$S$204,3,FALSE)&amp;"","")</f>
        <v/>
      </c>
      <c r="S285" s="104"/>
      <c r="T285" s="69" t="str">
        <f>IFERROR(VLOOKUP($B285,D1_9!$E$5:$S$204,4,FALSE)&amp;"","")</f>
        <v/>
      </c>
      <c r="U285" s="104"/>
      <c r="V285" s="69" t="str">
        <f>IFERROR(VLOOKUP($B285,D1_9!$E$5:$S$204,5,FALSE)&amp;"","")</f>
        <v/>
      </c>
      <c r="W285" s="104"/>
      <c r="X285" s="69" t="str">
        <f>IFERROR(VLOOKUP($B285,D1_9!$E$5:$S$204,6,FALSE)&amp;"","")</f>
        <v/>
      </c>
      <c r="Y285" s="104"/>
      <c r="Z285" s="69" t="str">
        <f>IFERROR(VLOOKUP($B285,D1_9!$E$5:$S$204,7,FALSE)&amp;"","")</f>
        <v/>
      </c>
      <c r="AA285" s="104"/>
      <c r="AB285" s="69" t="str">
        <f>IFERROR(VLOOKUP($B285,D1_9!$E$5:$S$204,8,FALSE)&amp;"","")</f>
        <v/>
      </c>
      <c r="AC285" s="104"/>
      <c r="AD285" s="69" t="str">
        <f>IFERROR(VLOOKUP($B285,D1_9!$E$5:$S$204,9,FALSE)&amp;"","")</f>
        <v/>
      </c>
      <c r="AE285" s="104"/>
      <c r="AF285" s="69" t="str">
        <f>IFERROR(VLOOKUP($B285,D1_9!$E$5:$S$204,10,FALSE)&amp;"","")</f>
        <v/>
      </c>
      <c r="AG285" s="104"/>
      <c r="AH285" s="69" t="str">
        <f>IFERROR(VLOOKUP($B285,D1_9!$E$5:$S$204,11,FALSE)&amp;"","")</f>
        <v/>
      </c>
      <c r="AI285" s="76"/>
      <c r="AJ285" s="76"/>
      <c r="AK285" s="76"/>
      <c r="AL285" s="76" t="s">
        <v>410</v>
      </c>
      <c r="AM285" s="221" t="str">
        <f>IFERROR(VLOOKUP($B285,D1_9!$E$5:$S$204,12,FALSE)&amp;"","")</f>
        <v/>
      </c>
      <c r="AN285" s="76"/>
      <c r="AO285" s="76"/>
      <c r="AP285" s="104"/>
      <c r="AQ285" s="36" t="str">
        <f>IFERROR(VLOOKUP($B285,D1_9!$E$5:$S$204,15,FALSE)&amp;"","")</f>
        <v/>
      </c>
      <c r="AR285" s="74"/>
      <c r="AS285" s="74"/>
      <c r="AT285" s="74"/>
      <c r="AU285" s="74"/>
      <c r="AV285" s="74"/>
      <c r="AW285" s="74"/>
      <c r="AX285" s="74"/>
      <c r="AY285" s="74"/>
      <c r="AZ285" s="74"/>
      <c r="BA285" s="74"/>
      <c r="BB285" s="74"/>
      <c r="BC285" s="337"/>
      <c r="BD285" s="1"/>
    </row>
    <row r="286" spans="2:56">
      <c r="B286" s="29"/>
      <c r="C286" s="55"/>
      <c r="D286" s="55"/>
      <c r="E286" s="55"/>
      <c r="F286" s="55"/>
      <c r="G286" s="55"/>
      <c r="H286" s="55"/>
      <c r="I286" s="55"/>
      <c r="J286" s="55"/>
      <c r="K286" s="55"/>
      <c r="L286" s="55"/>
      <c r="M286" s="120"/>
      <c r="N286" s="34"/>
      <c r="O286" s="2"/>
      <c r="P286" s="2"/>
      <c r="Q286" s="105"/>
      <c r="R286" s="34"/>
      <c r="S286" s="105"/>
      <c r="T286" s="34"/>
      <c r="U286" s="105"/>
      <c r="V286" s="34"/>
      <c r="W286" s="105"/>
      <c r="X286" s="34"/>
      <c r="Y286" s="105"/>
      <c r="Z286" s="34"/>
      <c r="AA286" s="105"/>
      <c r="AB286" s="34"/>
      <c r="AC286" s="105"/>
      <c r="AD286" s="34"/>
      <c r="AE286" s="105"/>
      <c r="AF286" s="34"/>
      <c r="AG286" s="105"/>
      <c r="AH286" s="153"/>
      <c r="AI286" s="155"/>
      <c r="AJ286" s="155"/>
      <c r="AK286" s="155"/>
      <c r="AL286" s="155"/>
      <c r="AM286" s="155"/>
      <c r="AN286" s="155"/>
      <c r="AO286" s="155"/>
      <c r="AP286" s="224"/>
      <c r="AQ286" s="22"/>
      <c r="AR286" s="57"/>
      <c r="AS286" s="57"/>
      <c r="AT286" s="57"/>
      <c r="AU286" s="57"/>
      <c r="AV286" s="57"/>
      <c r="AW286" s="57"/>
      <c r="AX286" s="57"/>
      <c r="AY286" s="57"/>
      <c r="AZ286" s="57"/>
      <c r="BA286" s="57"/>
      <c r="BB286" s="57"/>
      <c r="BC286" s="338"/>
      <c r="BD286" s="1"/>
    </row>
    <row r="287" spans="2:56">
      <c r="B287" s="29"/>
      <c r="C287" s="55"/>
      <c r="D287" s="55"/>
      <c r="E287" s="55"/>
      <c r="F287" s="55"/>
      <c r="G287" s="55"/>
      <c r="H287" s="55"/>
      <c r="I287" s="55"/>
      <c r="J287" s="55"/>
      <c r="K287" s="55"/>
      <c r="L287" s="55"/>
      <c r="M287" s="120"/>
      <c r="N287" s="34"/>
      <c r="O287" s="2"/>
      <c r="P287" s="2"/>
      <c r="Q287" s="105"/>
      <c r="R287" s="34"/>
      <c r="S287" s="105"/>
      <c r="T287" s="34"/>
      <c r="U287" s="105"/>
      <c r="V287" s="34"/>
      <c r="W287" s="105"/>
      <c r="X287" s="34"/>
      <c r="Y287" s="105"/>
      <c r="Z287" s="34"/>
      <c r="AA287" s="105"/>
      <c r="AB287" s="34"/>
      <c r="AC287" s="105"/>
      <c r="AD287" s="34"/>
      <c r="AE287" s="105"/>
      <c r="AF287" s="34"/>
      <c r="AG287" s="105"/>
      <c r="AH287" s="168" t="str">
        <f>IFERROR(VLOOKUP($B285,D1_9!$E$5:$S$204,13,FALSE)&amp;"","")</f>
        <v/>
      </c>
      <c r="AI287" s="156"/>
      <c r="AJ287" s="156"/>
      <c r="AK287" s="156"/>
      <c r="AL287" s="156" t="s">
        <v>410</v>
      </c>
      <c r="AM287" s="207" t="str">
        <f>IFERROR(VLOOKUP($B285,D1_9!$E$5:$S$204,14,FALSE)&amp;"","")</f>
        <v/>
      </c>
      <c r="AN287" s="156"/>
      <c r="AO287" s="156"/>
      <c r="AP287" s="223"/>
      <c r="AQ287" s="22"/>
      <c r="AR287" s="57"/>
      <c r="AS287" s="57"/>
      <c r="AT287" s="57"/>
      <c r="AU287" s="57"/>
      <c r="AV287" s="57"/>
      <c r="AW287" s="57"/>
      <c r="AX287" s="57"/>
      <c r="AY287" s="57"/>
      <c r="AZ287" s="57"/>
      <c r="BA287" s="57"/>
      <c r="BB287" s="57"/>
      <c r="BC287" s="338"/>
      <c r="BD287" s="1"/>
    </row>
    <row r="288" spans="2:56">
      <c r="B288" s="18"/>
      <c r="C288" s="73"/>
      <c r="D288" s="73"/>
      <c r="E288" s="73"/>
      <c r="F288" s="73"/>
      <c r="G288" s="73"/>
      <c r="H288" s="73"/>
      <c r="I288" s="73"/>
      <c r="J288" s="73"/>
      <c r="K288" s="73"/>
      <c r="L288" s="73"/>
      <c r="M288" s="121"/>
      <c r="N288" s="25"/>
      <c r="O288" s="77"/>
      <c r="P288" s="77"/>
      <c r="Q288" s="106"/>
      <c r="R288" s="25"/>
      <c r="S288" s="106"/>
      <c r="T288" s="25"/>
      <c r="U288" s="106"/>
      <c r="V288" s="25"/>
      <c r="W288" s="106"/>
      <c r="X288" s="25"/>
      <c r="Y288" s="106"/>
      <c r="Z288" s="25"/>
      <c r="AA288" s="106"/>
      <c r="AB288" s="25"/>
      <c r="AC288" s="106"/>
      <c r="AD288" s="25"/>
      <c r="AE288" s="106"/>
      <c r="AF288" s="25"/>
      <c r="AG288" s="106"/>
      <c r="AH288" s="25"/>
      <c r="AI288" s="77"/>
      <c r="AJ288" s="77"/>
      <c r="AK288" s="77"/>
      <c r="AL288" s="77"/>
      <c r="AM288" s="77"/>
      <c r="AN288" s="77"/>
      <c r="AO288" s="77"/>
      <c r="AP288" s="106"/>
      <c r="AQ288" s="23"/>
      <c r="AR288" s="75"/>
      <c r="AS288" s="75"/>
      <c r="AT288" s="75"/>
      <c r="AU288" s="75"/>
      <c r="AV288" s="75"/>
      <c r="AW288" s="75"/>
      <c r="AX288" s="75"/>
      <c r="AY288" s="75"/>
      <c r="AZ288" s="75"/>
      <c r="BA288" s="75"/>
      <c r="BB288" s="75"/>
      <c r="BC288" s="339"/>
      <c r="BD288" s="1"/>
    </row>
    <row r="289" spans="2:56">
      <c r="B289" s="47" t="str">
        <f>D1_9!$E84&amp;""</f>
        <v/>
      </c>
      <c r="C289" s="72"/>
      <c r="D289" s="72"/>
      <c r="E289" s="72"/>
      <c r="F289" s="72"/>
      <c r="G289" s="72"/>
      <c r="H289" s="72"/>
      <c r="I289" s="72"/>
      <c r="J289" s="72"/>
      <c r="K289" s="72"/>
      <c r="L289" s="72"/>
      <c r="M289" s="119"/>
      <c r="N289" s="69" t="str">
        <f>IFERROR(VLOOKUP($B289,D1_9!$E$5:$S$204,2,FALSE)&amp;"","")</f>
        <v/>
      </c>
      <c r="O289" s="76"/>
      <c r="P289" s="76"/>
      <c r="Q289" s="104"/>
      <c r="R289" s="69" t="str">
        <f>IFERROR(VLOOKUP($B289,D1_9!$E$5:$S$204,3,FALSE)&amp;"","")</f>
        <v/>
      </c>
      <c r="S289" s="104"/>
      <c r="T289" s="69" t="str">
        <f>IFERROR(VLOOKUP($B289,D1_9!$E$5:$S$204,4,FALSE)&amp;"","")</f>
        <v/>
      </c>
      <c r="U289" s="104"/>
      <c r="V289" s="69" t="str">
        <f>IFERROR(VLOOKUP($B289,D1_9!$E$5:$S$204,5,FALSE)&amp;"","")</f>
        <v/>
      </c>
      <c r="W289" s="104"/>
      <c r="X289" s="69" t="str">
        <f>IFERROR(VLOOKUP($B289,D1_9!$E$5:$S$204,6,FALSE)&amp;"","")</f>
        <v/>
      </c>
      <c r="Y289" s="104"/>
      <c r="Z289" s="69" t="str">
        <f>IFERROR(VLOOKUP($B289,D1_9!$E$5:$S$204,7,FALSE)&amp;"","")</f>
        <v/>
      </c>
      <c r="AA289" s="104"/>
      <c r="AB289" s="69" t="str">
        <f>IFERROR(VLOOKUP($B289,D1_9!$E$5:$S$204,8,FALSE)&amp;"","")</f>
        <v/>
      </c>
      <c r="AC289" s="104"/>
      <c r="AD289" s="69" t="str">
        <f>IFERROR(VLOOKUP($B289,D1_9!$E$5:$S$204,9,FALSE)&amp;"","")</f>
        <v/>
      </c>
      <c r="AE289" s="104"/>
      <c r="AF289" s="69" t="str">
        <f>IFERROR(VLOOKUP($B289,D1_9!$E$5:$S$204,10,FALSE)&amp;"","")</f>
        <v/>
      </c>
      <c r="AG289" s="104"/>
      <c r="AH289" s="69" t="str">
        <f>IFERROR(VLOOKUP($B289,D1_9!$E$5:$S$204,11,FALSE)&amp;"","")</f>
        <v/>
      </c>
      <c r="AI289" s="76"/>
      <c r="AJ289" s="76"/>
      <c r="AK289" s="76"/>
      <c r="AL289" s="76" t="s">
        <v>410</v>
      </c>
      <c r="AM289" s="221" t="str">
        <f>IFERROR(VLOOKUP($B289,D1_9!$E$5:$S$204,12,FALSE)&amp;"","")</f>
        <v/>
      </c>
      <c r="AN289" s="76"/>
      <c r="AO289" s="76"/>
      <c r="AP289" s="104"/>
      <c r="AQ289" s="36" t="str">
        <f>IFERROR(VLOOKUP($B289,D1_9!$E$5:$S$204,15,FALSE)&amp;"","")</f>
        <v/>
      </c>
      <c r="AR289" s="74"/>
      <c r="AS289" s="74"/>
      <c r="AT289" s="74"/>
      <c r="AU289" s="74"/>
      <c r="AV289" s="74"/>
      <c r="AW289" s="74"/>
      <c r="AX289" s="74"/>
      <c r="AY289" s="74"/>
      <c r="AZ289" s="74"/>
      <c r="BA289" s="74"/>
      <c r="BB289" s="74"/>
      <c r="BC289" s="337"/>
      <c r="BD289" s="1"/>
    </row>
    <row r="290" spans="2:56">
      <c r="B290" s="29"/>
      <c r="C290" s="55"/>
      <c r="D290" s="55"/>
      <c r="E290" s="55"/>
      <c r="F290" s="55"/>
      <c r="G290" s="55"/>
      <c r="H290" s="55"/>
      <c r="I290" s="55"/>
      <c r="J290" s="55"/>
      <c r="K290" s="55"/>
      <c r="L290" s="55"/>
      <c r="M290" s="120"/>
      <c r="N290" s="34"/>
      <c r="O290" s="2"/>
      <c r="P290" s="2"/>
      <c r="Q290" s="105"/>
      <c r="R290" s="34"/>
      <c r="S290" s="105"/>
      <c r="T290" s="34"/>
      <c r="U290" s="105"/>
      <c r="V290" s="34"/>
      <c r="W290" s="105"/>
      <c r="X290" s="34"/>
      <c r="Y290" s="105"/>
      <c r="Z290" s="34"/>
      <c r="AA290" s="105"/>
      <c r="AB290" s="34"/>
      <c r="AC290" s="105"/>
      <c r="AD290" s="34"/>
      <c r="AE290" s="105"/>
      <c r="AF290" s="34"/>
      <c r="AG290" s="105"/>
      <c r="AH290" s="153"/>
      <c r="AI290" s="155"/>
      <c r="AJ290" s="155"/>
      <c r="AK290" s="155"/>
      <c r="AL290" s="155"/>
      <c r="AM290" s="155"/>
      <c r="AN290" s="155"/>
      <c r="AO290" s="155"/>
      <c r="AP290" s="224"/>
      <c r="AQ290" s="22"/>
      <c r="AR290" s="57"/>
      <c r="AS290" s="57"/>
      <c r="AT290" s="57"/>
      <c r="AU290" s="57"/>
      <c r="AV290" s="57"/>
      <c r="AW290" s="57"/>
      <c r="AX290" s="57"/>
      <c r="AY290" s="57"/>
      <c r="AZ290" s="57"/>
      <c r="BA290" s="57"/>
      <c r="BB290" s="57"/>
      <c r="BC290" s="338"/>
      <c r="BD290" s="1"/>
    </row>
    <row r="291" spans="2:56">
      <c r="B291" s="29"/>
      <c r="C291" s="55"/>
      <c r="D291" s="55"/>
      <c r="E291" s="55"/>
      <c r="F291" s="55"/>
      <c r="G291" s="55"/>
      <c r="H291" s="55"/>
      <c r="I291" s="55"/>
      <c r="J291" s="55"/>
      <c r="K291" s="55"/>
      <c r="L291" s="55"/>
      <c r="M291" s="120"/>
      <c r="N291" s="34"/>
      <c r="O291" s="2"/>
      <c r="P291" s="2"/>
      <c r="Q291" s="105"/>
      <c r="R291" s="34"/>
      <c r="S291" s="105"/>
      <c r="T291" s="34"/>
      <c r="U291" s="105"/>
      <c r="V291" s="34"/>
      <c r="W291" s="105"/>
      <c r="X291" s="34"/>
      <c r="Y291" s="105"/>
      <c r="Z291" s="34"/>
      <c r="AA291" s="105"/>
      <c r="AB291" s="34"/>
      <c r="AC291" s="105"/>
      <c r="AD291" s="34"/>
      <c r="AE291" s="105"/>
      <c r="AF291" s="34"/>
      <c r="AG291" s="105"/>
      <c r="AH291" s="168" t="str">
        <f>IFERROR(VLOOKUP($B289,D1_9!$E$5:$S$204,13,FALSE)&amp;"","")</f>
        <v/>
      </c>
      <c r="AI291" s="156"/>
      <c r="AJ291" s="156"/>
      <c r="AK291" s="156"/>
      <c r="AL291" s="156" t="s">
        <v>410</v>
      </c>
      <c r="AM291" s="207" t="str">
        <f>IFERROR(VLOOKUP($B289,D1_9!$E$5:$S$204,14,FALSE)&amp;"","")</f>
        <v/>
      </c>
      <c r="AN291" s="156"/>
      <c r="AO291" s="156"/>
      <c r="AP291" s="223"/>
      <c r="AQ291" s="22"/>
      <c r="AR291" s="57"/>
      <c r="AS291" s="57"/>
      <c r="AT291" s="57"/>
      <c r="AU291" s="57"/>
      <c r="AV291" s="57"/>
      <c r="AW291" s="57"/>
      <c r="AX291" s="57"/>
      <c r="AY291" s="57"/>
      <c r="AZ291" s="57"/>
      <c r="BA291" s="57"/>
      <c r="BB291" s="57"/>
      <c r="BC291" s="338"/>
      <c r="BD291" s="1"/>
    </row>
    <row r="292" spans="2:56">
      <c r="B292" s="18"/>
      <c r="C292" s="73"/>
      <c r="D292" s="73"/>
      <c r="E292" s="73"/>
      <c r="F292" s="73"/>
      <c r="G292" s="73"/>
      <c r="H292" s="73"/>
      <c r="I292" s="73"/>
      <c r="J292" s="73"/>
      <c r="K292" s="73"/>
      <c r="L292" s="73"/>
      <c r="M292" s="121"/>
      <c r="N292" s="25"/>
      <c r="O292" s="77"/>
      <c r="P292" s="77"/>
      <c r="Q292" s="106"/>
      <c r="R292" s="25"/>
      <c r="S292" s="106"/>
      <c r="T292" s="25"/>
      <c r="U292" s="106"/>
      <c r="V292" s="25"/>
      <c r="W292" s="106"/>
      <c r="X292" s="25"/>
      <c r="Y292" s="106"/>
      <c r="Z292" s="25"/>
      <c r="AA292" s="106"/>
      <c r="AB292" s="25"/>
      <c r="AC292" s="106"/>
      <c r="AD292" s="25"/>
      <c r="AE292" s="106"/>
      <c r="AF292" s="25"/>
      <c r="AG292" s="106"/>
      <c r="AH292" s="25"/>
      <c r="AI292" s="77"/>
      <c r="AJ292" s="77"/>
      <c r="AK292" s="77"/>
      <c r="AL292" s="77"/>
      <c r="AM292" s="77"/>
      <c r="AN292" s="77"/>
      <c r="AO292" s="77"/>
      <c r="AP292" s="106"/>
      <c r="AQ292" s="23"/>
      <c r="AR292" s="75"/>
      <c r="AS292" s="75"/>
      <c r="AT292" s="75"/>
      <c r="AU292" s="75"/>
      <c r="AV292" s="75"/>
      <c r="AW292" s="75"/>
      <c r="AX292" s="75"/>
      <c r="AY292" s="75"/>
      <c r="AZ292" s="75"/>
      <c r="BA292" s="75"/>
      <c r="BB292" s="75"/>
      <c r="BC292" s="339"/>
      <c r="BD292" s="1"/>
    </row>
    <row r="293" spans="2:56">
      <c r="B293" s="47" t="str">
        <f>D1_9!$E85&amp;""</f>
        <v/>
      </c>
      <c r="C293" s="72"/>
      <c r="D293" s="72"/>
      <c r="E293" s="72"/>
      <c r="F293" s="72"/>
      <c r="G293" s="72"/>
      <c r="H293" s="72"/>
      <c r="I293" s="72"/>
      <c r="J293" s="72"/>
      <c r="K293" s="72"/>
      <c r="L293" s="72"/>
      <c r="M293" s="119"/>
      <c r="N293" s="69" t="str">
        <f>IFERROR(VLOOKUP($B293,D1_9!$E$5:$S$204,2,FALSE)&amp;"","")</f>
        <v/>
      </c>
      <c r="O293" s="76"/>
      <c r="P293" s="76"/>
      <c r="Q293" s="104"/>
      <c r="R293" s="69" t="str">
        <f>IFERROR(VLOOKUP($B293,D1_9!$E$5:$S$204,3,FALSE)&amp;"","")</f>
        <v/>
      </c>
      <c r="S293" s="104"/>
      <c r="T293" s="69" t="str">
        <f>IFERROR(VLOOKUP($B293,D1_9!$E$5:$S$204,4,FALSE)&amp;"","")</f>
        <v/>
      </c>
      <c r="U293" s="104"/>
      <c r="V293" s="69" t="str">
        <f>IFERROR(VLOOKUP($B293,D1_9!$E$5:$S$204,5,FALSE)&amp;"","")</f>
        <v/>
      </c>
      <c r="W293" s="104"/>
      <c r="X293" s="69" t="str">
        <f>IFERROR(VLOOKUP($B293,D1_9!$E$5:$S$204,6,FALSE)&amp;"","")</f>
        <v/>
      </c>
      <c r="Y293" s="104"/>
      <c r="Z293" s="69" t="str">
        <f>IFERROR(VLOOKUP($B293,D1_9!$E$5:$S$204,7,FALSE)&amp;"","")</f>
        <v/>
      </c>
      <c r="AA293" s="104"/>
      <c r="AB293" s="69" t="str">
        <f>IFERROR(VLOOKUP($B293,D1_9!$E$5:$S$204,8,FALSE)&amp;"","")</f>
        <v/>
      </c>
      <c r="AC293" s="104"/>
      <c r="AD293" s="69" t="str">
        <f>IFERROR(VLOOKUP($B293,D1_9!$E$5:$S$204,9,FALSE)&amp;"","")</f>
        <v/>
      </c>
      <c r="AE293" s="104"/>
      <c r="AF293" s="69" t="str">
        <f>IFERROR(VLOOKUP($B293,D1_9!$E$5:$S$204,10,FALSE)&amp;"","")</f>
        <v/>
      </c>
      <c r="AG293" s="104"/>
      <c r="AH293" s="69" t="str">
        <f>IFERROR(VLOOKUP($B293,D1_9!$E$5:$S$204,11,FALSE)&amp;"","")</f>
        <v/>
      </c>
      <c r="AI293" s="76"/>
      <c r="AJ293" s="76"/>
      <c r="AK293" s="76"/>
      <c r="AL293" s="76" t="s">
        <v>410</v>
      </c>
      <c r="AM293" s="221" t="str">
        <f>IFERROR(VLOOKUP($B293,D1_9!$E$5:$S$204,12,FALSE)&amp;"","")</f>
        <v/>
      </c>
      <c r="AN293" s="76"/>
      <c r="AO293" s="76"/>
      <c r="AP293" s="104"/>
      <c r="AQ293" s="36" t="str">
        <f>IFERROR(VLOOKUP($B293,D1_9!$E$5:$S$204,15,FALSE)&amp;"","")</f>
        <v/>
      </c>
      <c r="AR293" s="74"/>
      <c r="AS293" s="74"/>
      <c r="AT293" s="74"/>
      <c r="AU293" s="74"/>
      <c r="AV293" s="74"/>
      <c r="AW293" s="74"/>
      <c r="AX293" s="74"/>
      <c r="AY293" s="74"/>
      <c r="AZ293" s="74"/>
      <c r="BA293" s="74"/>
      <c r="BB293" s="74"/>
      <c r="BC293" s="337"/>
      <c r="BD293" s="1"/>
    </row>
    <row r="294" spans="2:56">
      <c r="B294" s="29"/>
      <c r="C294" s="55"/>
      <c r="D294" s="55"/>
      <c r="E294" s="55"/>
      <c r="F294" s="55"/>
      <c r="G294" s="55"/>
      <c r="H294" s="55"/>
      <c r="I294" s="55"/>
      <c r="J294" s="55"/>
      <c r="K294" s="55"/>
      <c r="L294" s="55"/>
      <c r="M294" s="120"/>
      <c r="N294" s="34"/>
      <c r="O294" s="2"/>
      <c r="P294" s="2"/>
      <c r="Q294" s="105"/>
      <c r="R294" s="34"/>
      <c r="S294" s="105"/>
      <c r="T294" s="34"/>
      <c r="U294" s="105"/>
      <c r="V294" s="34"/>
      <c r="W294" s="105"/>
      <c r="X294" s="34"/>
      <c r="Y294" s="105"/>
      <c r="Z294" s="34"/>
      <c r="AA294" s="105"/>
      <c r="AB294" s="34"/>
      <c r="AC294" s="105"/>
      <c r="AD294" s="34"/>
      <c r="AE294" s="105"/>
      <c r="AF294" s="34"/>
      <c r="AG294" s="105"/>
      <c r="AH294" s="153"/>
      <c r="AI294" s="155"/>
      <c r="AJ294" s="155"/>
      <c r="AK294" s="155"/>
      <c r="AL294" s="155"/>
      <c r="AM294" s="155"/>
      <c r="AN294" s="155"/>
      <c r="AO294" s="155"/>
      <c r="AP294" s="224"/>
      <c r="AQ294" s="22"/>
      <c r="AR294" s="57"/>
      <c r="AS294" s="57"/>
      <c r="AT294" s="57"/>
      <c r="AU294" s="57"/>
      <c r="AV294" s="57"/>
      <c r="AW294" s="57"/>
      <c r="AX294" s="57"/>
      <c r="AY294" s="57"/>
      <c r="AZ294" s="57"/>
      <c r="BA294" s="57"/>
      <c r="BB294" s="57"/>
      <c r="BC294" s="338"/>
      <c r="BD294" s="1"/>
    </row>
    <row r="295" spans="2:56">
      <c r="B295" s="29"/>
      <c r="C295" s="55"/>
      <c r="D295" s="55"/>
      <c r="E295" s="55"/>
      <c r="F295" s="55"/>
      <c r="G295" s="55"/>
      <c r="H295" s="55"/>
      <c r="I295" s="55"/>
      <c r="J295" s="55"/>
      <c r="K295" s="55"/>
      <c r="L295" s="55"/>
      <c r="M295" s="120"/>
      <c r="N295" s="34"/>
      <c r="O295" s="2"/>
      <c r="P295" s="2"/>
      <c r="Q295" s="105"/>
      <c r="R295" s="34"/>
      <c r="S295" s="105"/>
      <c r="T295" s="34"/>
      <c r="U295" s="105"/>
      <c r="V295" s="34"/>
      <c r="W295" s="105"/>
      <c r="X295" s="34"/>
      <c r="Y295" s="105"/>
      <c r="Z295" s="34"/>
      <c r="AA295" s="105"/>
      <c r="AB295" s="34"/>
      <c r="AC295" s="105"/>
      <c r="AD295" s="34"/>
      <c r="AE295" s="105"/>
      <c r="AF295" s="34"/>
      <c r="AG295" s="105"/>
      <c r="AH295" s="168" t="str">
        <f>IFERROR(VLOOKUP($B293,D1_9!$E$5:$S$204,13,FALSE)&amp;"","")</f>
        <v/>
      </c>
      <c r="AI295" s="156"/>
      <c r="AJ295" s="156"/>
      <c r="AK295" s="156"/>
      <c r="AL295" s="156" t="s">
        <v>410</v>
      </c>
      <c r="AM295" s="207" t="str">
        <f>IFERROR(VLOOKUP($B293,D1_9!$E$5:$S$204,14,FALSE)&amp;"","")</f>
        <v/>
      </c>
      <c r="AN295" s="156"/>
      <c r="AO295" s="156"/>
      <c r="AP295" s="223"/>
      <c r="AQ295" s="22"/>
      <c r="AR295" s="57"/>
      <c r="AS295" s="57"/>
      <c r="AT295" s="57"/>
      <c r="AU295" s="57"/>
      <c r="AV295" s="57"/>
      <c r="AW295" s="57"/>
      <c r="AX295" s="57"/>
      <c r="AY295" s="57"/>
      <c r="AZ295" s="57"/>
      <c r="BA295" s="57"/>
      <c r="BB295" s="57"/>
      <c r="BC295" s="338"/>
      <c r="BD295" s="1"/>
    </row>
    <row r="296" spans="2:56">
      <c r="B296" s="18"/>
      <c r="C296" s="73"/>
      <c r="D296" s="73"/>
      <c r="E296" s="73"/>
      <c r="F296" s="73"/>
      <c r="G296" s="73"/>
      <c r="H296" s="73"/>
      <c r="I296" s="73"/>
      <c r="J296" s="73"/>
      <c r="K296" s="73"/>
      <c r="L296" s="73"/>
      <c r="M296" s="121"/>
      <c r="N296" s="25"/>
      <c r="O296" s="77"/>
      <c r="P296" s="77"/>
      <c r="Q296" s="106"/>
      <c r="R296" s="25"/>
      <c r="S296" s="106"/>
      <c r="T296" s="25"/>
      <c r="U296" s="106"/>
      <c r="V296" s="25"/>
      <c r="W296" s="106"/>
      <c r="X296" s="25"/>
      <c r="Y296" s="106"/>
      <c r="Z296" s="25"/>
      <c r="AA296" s="106"/>
      <c r="AB296" s="25"/>
      <c r="AC296" s="106"/>
      <c r="AD296" s="25"/>
      <c r="AE296" s="106"/>
      <c r="AF296" s="25"/>
      <c r="AG296" s="106"/>
      <c r="AH296" s="25"/>
      <c r="AI296" s="77"/>
      <c r="AJ296" s="77"/>
      <c r="AK296" s="77"/>
      <c r="AL296" s="77"/>
      <c r="AM296" s="77"/>
      <c r="AN296" s="77"/>
      <c r="AO296" s="77"/>
      <c r="AP296" s="106"/>
      <c r="AQ296" s="23"/>
      <c r="AR296" s="75"/>
      <c r="AS296" s="75"/>
      <c r="AT296" s="75"/>
      <c r="AU296" s="75"/>
      <c r="AV296" s="75"/>
      <c r="AW296" s="75"/>
      <c r="AX296" s="75"/>
      <c r="AY296" s="75"/>
      <c r="AZ296" s="75"/>
      <c r="BA296" s="75"/>
      <c r="BB296" s="75"/>
      <c r="BC296" s="339"/>
      <c r="BD296" s="1"/>
    </row>
    <row r="297" spans="2:56">
      <c r="B297" s="47" t="str">
        <f>D1_9!$E86&amp;""</f>
        <v/>
      </c>
      <c r="C297" s="72"/>
      <c r="D297" s="72"/>
      <c r="E297" s="72"/>
      <c r="F297" s="72"/>
      <c r="G297" s="72"/>
      <c r="H297" s="72"/>
      <c r="I297" s="72"/>
      <c r="J297" s="72"/>
      <c r="K297" s="72"/>
      <c r="L297" s="72"/>
      <c r="M297" s="119"/>
      <c r="N297" s="69" t="str">
        <f>IFERROR(VLOOKUP($B297,D1_9!$E$5:$S$204,2,FALSE)&amp;"","")</f>
        <v/>
      </c>
      <c r="O297" s="76"/>
      <c r="P297" s="76"/>
      <c r="Q297" s="104"/>
      <c r="R297" s="69" t="str">
        <f>IFERROR(VLOOKUP($B297,D1_9!$E$5:$S$204,3,FALSE)&amp;"","")</f>
        <v/>
      </c>
      <c r="S297" s="104"/>
      <c r="T297" s="69" t="str">
        <f>IFERROR(VLOOKUP($B297,D1_9!$E$5:$S$204,4,FALSE)&amp;"","")</f>
        <v/>
      </c>
      <c r="U297" s="104"/>
      <c r="V297" s="69" t="str">
        <f>IFERROR(VLOOKUP($B297,D1_9!$E$5:$S$204,5,FALSE)&amp;"","")</f>
        <v/>
      </c>
      <c r="W297" s="104"/>
      <c r="X297" s="69" t="str">
        <f>IFERROR(VLOOKUP($B297,D1_9!$E$5:$S$204,6,FALSE)&amp;"","")</f>
        <v/>
      </c>
      <c r="Y297" s="104"/>
      <c r="Z297" s="69" t="str">
        <f>IFERROR(VLOOKUP($B297,D1_9!$E$5:$S$204,7,FALSE)&amp;"","")</f>
        <v/>
      </c>
      <c r="AA297" s="104"/>
      <c r="AB297" s="69" t="str">
        <f>IFERROR(VLOOKUP($B297,D1_9!$E$5:$S$204,8,FALSE)&amp;"","")</f>
        <v/>
      </c>
      <c r="AC297" s="104"/>
      <c r="AD297" s="69" t="str">
        <f>IFERROR(VLOOKUP($B297,D1_9!$E$5:$S$204,9,FALSE)&amp;"","")</f>
        <v/>
      </c>
      <c r="AE297" s="104"/>
      <c r="AF297" s="69" t="str">
        <f>IFERROR(VLOOKUP($B297,D1_9!$E$5:$S$204,10,FALSE)&amp;"","")</f>
        <v/>
      </c>
      <c r="AG297" s="104"/>
      <c r="AH297" s="69" t="str">
        <f>IFERROR(VLOOKUP($B297,D1_9!$E$5:$S$204,11,FALSE)&amp;"","")</f>
        <v/>
      </c>
      <c r="AI297" s="76"/>
      <c r="AJ297" s="76"/>
      <c r="AK297" s="76"/>
      <c r="AL297" s="76" t="s">
        <v>410</v>
      </c>
      <c r="AM297" s="221" t="str">
        <f>IFERROR(VLOOKUP($B297,D1_9!$E$5:$S$204,12,FALSE)&amp;"","")</f>
        <v/>
      </c>
      <c r="AN297" s="76"/>
      <c r="AO297" s="76"/>
      <c r="AP297" s="104"/>
      <c r="AQ297" s="36" t="str">
        <f>IFERROR(VLOOKUP($B297,D1_9!$E$5:$S$204,15,FALSE)&amp;"","")</f>
        <v/>
      </c>
      <c r="AR297" s="74"/>
      <c r="AS297" s="74"/>
      <c r="AT297" s="74"/>
      <c r="AU297" s="74"/>
      <c r="AV297" s="74"/>
      <c r="AW297" s="74"/>
      <c r="AX297" s="74"/>
      <c r="AY297" s="74"/>
      <c r="AZ297" s="74"/>
      <c r="BA297" s="74"/>
      <c r="BB297" s="74"/>
      <c r="BC297" s="337"/>
      <c r="BD297" s="1"/>
    </row>
    <row r="298" spans="2:56">
      <c r="B298" s="29"/>
      <c r="C298" s="55"/>
      <c r="D298" s="55"/>
      <c r="E298" s="55"/>
      <c r="F298" s="55"/>
      <c r="G298" s="55"/>
      <c r="H298" s="55"/>
      <c r="I298" s="55"/>
      <c r="J298" s="55"/>
      <c r="K298" s="55"/>
      <c r="L298" s="55"/>
      <c r="M298" s="120"/>
      <c r="N298" s="34"/>
      <c r="O298" s="2"/>
      <c r="P298" s="2"/>
      <c r="Q298" s="105"/>
      <c r="R298" s="34"/>
      <c r="S298" s="105"/>
      <c r="T298" s="34"/>
      <c r="U298" s="105"/>
      <c r="V298" s="34"/>
      <c r="W298" s="105"/>
      <c r="X298" s="34"/>
      <c r="Y298" s="105"/>
      <c r="Z298" s="34"/>
      <c r="AA298" s="105"/>
      <c r="AB298" s="34"/>
      <c r="AC298" s="105"/>
      <c r="AD298" s="34"/>
      <c r="AE298" s="105"/>
      <c r="AF298" s="34"/>
      <c r="AG298" s="105"/>
      <c r="AH298" s="153"/>
      <c r="AI298" s="155"/>
      <c r="AJ298" s="155"/>
      <c r="AK298" s="155"/>
      <c r="AL298" s="155"/>
      <c r="AM298" s="155"/>
      <c r="AN298" s="155"/>
      <c r="AO298" s="155"/>
      <c r="AP298" s="224"/>
      <c r="AQ298" s="22"/>
      <c r="AR298" s="57"/>
      <c r="AS298" s="57"/>
      <c r="AT298" s="57"/>
      <c r="AU298" s="57"/>
      <c r="AV298" s="57"/>
      <c r="AW298" s="57"/>
      <c r="AX298" s="57"/>
      <c r="AY298" s="57"/>
      <c r="AZ298" s="57"/>
      <c r="BA298" s="57"/>
      <c r="BB298" s="57"/>
      <c r="BC298" s="338"/>
      <c r="BD298" s="1"/>
    </row>
    <row r="299" spans="2:56">
      <c r="B299" s="29"/>
      <c r="C299" s="55"/>
      <c r="D299" s="55"/>
      <c r="E299" s="55"/>
      <c r="F299" s="55"/>
      <c r="G299" s="55"/>
      <c r="H299" s="55"/>
      <c r="I299" s="55"/>
      <c r="J299" s="55"/>
      <c r="K299" s="55"/>
      <c r="L299" s="55"/>
      <c r="M299" s="120"/>
      <c r="N299" s="34"/>
      <c r="O299" s="2"/>
      <c r="P299" s="2"/>
      <c r="Q299" s="105"/>
      <c r="R299" s="34"/>
      <c r="S299" s="105"/>
      <c r="T299" s="34"/>
      <c r="U299" s="105"/>
      <c r="V299" s="34"/>
      <c r="W299" s="105"/>
      <c r="X299" s="34"/>
      <c r="Y299" s="105"/>
      <c r="Z299" s="34"/>
      <c r="AA299" s="105"/>
      <c r="AB299" s="34"/>
      <c r="AC299" s="105"/>
      <c r="AD299" s="34"/>
      <c r="AE299" s="105"/>
      <c r="AF299" s="34"/>
      <c r="AG299" s="105"/>
      <c r="AH299" s="168" t="str">
        <f>IFERROR(VLOOKUP($B297,D1_9!$E$5:$S$204,13,FALSE)&amp;"","")</f>
        <v/>
      </c>
      <c r="AI299" s="156"/>
      <c r="AJ299" s="156"/>
      <c r="AK299" s="156"/>
      <c r="AL299" s="156" t="s">
        <v>410</v>
      </c>
      <c r="AM299" s="207" t="str">
        <f>IFERROR(VLOOKUP($B297,D1_9!$E$5:$S$204,14,FALSE)&amp;"","")</f>
        <v/>
      </c>
      <c r="AN299" s="156"/>
      <c r="AO299" s="156"/>
      <c r="AP299" s="223"/>
      <c r="AQ299" s="22"/>
      <c r="AR299" s="57"/>
      <c r="AS299" s="57"/>
      <c r="AT299" s="57"/>
      <c r="AU299" s="57"/>
      <c r="AV299" s="57"/>
      <c r="AW299" s="57"/>
      <c r="AX299" s="57"/>
      <c r="AY299" s="57"/>
      <c r="AZ299" s="57"/>
      <c r="BA299" s="57"/>
      <c r="BB299" s="57"/>
      <c r="BC299" s="338"/>
      <c r="BD299" s="1"/>
    </row>
    <row r="300" spans="2:56">
      <c r="B300" s="18"/>
      <c r="C300" s="73"/>
      <c r="D300" s="73"/>
      <c r="E300" s="73"/>
      <c r="F300" s="73"/>
      <c r="G300" s="73"/>
      <c r="H300" s="73"/>
      <c r="I300" s="73"/>
      <c r="J300" s="73"/>
      <c r="K300" s="73"/>
      <c r="L300" s="73"/>
      <c r="M300" s="121"/>
      <c r="N300" s="25"/>
      <c r="O300" s="77"/>
      <c r="P300" s="77"/>
      <c r="Q300" s="106"/>
      <c r="R300" s="25"/>
      <c r="S300" s="106"/>
      <c r="T300" s="25"/>
      <c r="U300" s="106"/>
      <c r="V300" s="25"/>
      <c r="W300" s="106"/>
      <c r="X300" s="25"/>
      <c r="Y300" s="106"/>
      <c r="Z300" s="25"/>
      <c r="AA300" s="106"/>
      <c r="AB300" s="25"/>
      <c r="AC300" s="106"/>
      <c r="AD300" s="25"/>
      <c r="AE300" s="106"/>
      <c r="AF300" s="25"/>
      <c r="AG300" s="106"/>
      <c r="AH300" s="25"/>
      <c r="AI300" s="77"/>
      <c r="AJ300" s="77"/>
      <c r="AK300" s="77"/>
      <c r="AL300" s="77"/>
      <c r="AM300" s="77"/>
      <c r="AN300" s="77"/>
      <c r="AO300" s="77"/>
      <c r="AP300" s="106"/>
      <c r="AQ300" s="23"/>
      <c r="AR300" s="75"/>
      <c r="AS300" s="75"/>
      <c r="AT300" s="75"/>
      <c r="AU300" s="75"/>
      <c r="AV300" s="75"/>
      <c r="AW300" s="75"/>
      <c r="AX300" s="75"/>
      <c r="AY300" s="75"/>
      <c r="AZ300" s="75"/>
      <c r="BA300" s="75"/>
      <c r="BB300" s="75"/>
      <c r="BC300" s="339"/>
      <c r="BD300" s="1"/>
    </row>
    <row r="301" spans="2:56">
      <c r="B301" s="47" t="str">
        <f>D1_9!$E87&amp;""</f>
        <v/>
      </c>
      <c r="C301" s="72"/>
      <c r="D301" s="72"/>
      <c r="E301" s="72"/>
      <c r="F301" s="72"/>
      <c r="G301" s="72"/>
      <c r="H301" s="72"/>
      <c r="I301" s="72"/>
      <c r="J301" s="72"/>
      <c r="K301" s="72"/>
      <c r="L301" s="72"/>
      <c r="M301" s="119"/>
      <c r="N301" s="69" t="str">
        <f>IFERROR(VLOOKUP($B301,D1_9!$E$5:$S$204,2,FALSE)&amp;"","")</f>
        <v/>
      </c>
      <c r="O301" s="76"/>
      <c r="P301" s="76"/>
      <c r="Q301" s="104"/>
      <c r="R301" s="69" t="str">
        <f>IFERROR(VLOOKUP($B301,D1_9!$E$5:$S$204,3,FALSE)&amp;"","")</f>
        <v/>
      </c>
      <c r="S301" s="104"/>
      <c r="T301" s="69" t="str">
        <f>IFERROR(VLOOKUP($B301,D1_9!$E$5:$S$204,4,FALSE)&amp;"","")</f>
        <v/>
      </c>
      <c r="U301" s="104"/>
      <c r="V301" s="69" t="str">
        <f>IFERROR(VLOOKUP($B301,D1_9!$E$5:$S$204,5,FALSE)&amp;"","")</f>
        <v/>
      </c>
      <c r="W301" s="104"/>
      <c r="X301" s="69" t="str">
        <f>IFERROR(VLOOKUP($B301,D1_9!$E$5:$S$204,6,FALSE)&amp;"","")</f>
        <v/>
      </c>
      <c r="Y301" s="104"/>
      <c r="Z301" s="69" t="str">
        <f>IFERROR(VLOOKUP($B301,D1_9!$E$5:$S$204,7,FALSE)&amp;"","")</f>
        <v/>
      </c>
      <c r="AA301" s="104"/>
      <c r="AB301" s="69" t="str">
        <f>IFERROR(VLOOKUP($B301,D1_9!$E$5:$S$204,8,FALSE)&amp;"","")</f>
        <v/>
      </c>
      <c r="AC301" s="104"/>
      <c r="AD301" s="69" t="str">
        <f>IFERROR(VLOOKUP($B301,D1_9!$E$5:$S$204,9,FALSE)&amp;"","")</f>
        <v/>
      </c>
      <c r="AE301" s="104"/>
      <c r="AF301" s="69" t="str">
        <f>IFERROR(VLOOKUP($B301,D1_9!$E$5:$S$204,10,FALSE)&amp;"","")</f>
        <v/>
      </c>
      <c r="AG301" s="104"/>
      <c r="AH301" s="69" t="str">
        <f>IFERROR(VLOOKUP($B301,D1_9!$E$5:$S$204,11,FALSE)&amp;"","")</f>
        <v/>
      </c>
      <c r="AI301" s="76"/>
      <c r="AJ301" s="76"/>
      <c r="AK301" s="76"/>
      <c r="AL301" s="76" t="s">
        <v>410</v>
      </c>
      <c r="AM301" s="221" t="str">
        <f>IFERROR(VLOOKUP($B301,D1_9!$E$5:$S$204,12,FALSE)&amp;"","")</f>
        <v/>
      </c>
      <c r="AN301" s="76"/>
      <c r="AO301" s="76"/>
      <c r="AP301" s="104"/>
      <c r="AQ301" s="36" t="str">
        <f>IFERROR(VLOOKUP($B301,D1_9!$E$5:$S$204,15,FALSE)&amp;"","")</f>
        <v/>
      </c>
      <c r="AR301" s="74"/>
      <c r="AS301" s="74"/>
      <c r="AT301" s="74"/>
      <c r="AU301" s="74"/>
      <c r="AV301" s="74"/>
      <c r="AW301" s="74"/>
      <c r="AX301" s="74"/>
      <c r="AY301" s="74"/>
      <c r="AZ301" s="74"/>
      <c r="BA301" s="74"/>
      <c r="BB301" s="74"/>
      <c r="BC301" s="337"/>
      <c r="BD301" s="1"/>
    </row>
    <row r="302" spans="2:56">
      <c r="B302" s="29"/>
      <c r="C302" s="55"/>
      <c r="D302" s="55"/>
      <c r="E302" s="55"/>
      <c r="F302" s="55"/>
      <c r="G302" s="55"/>
      <c r="H302" s="55"/>
      <c r="I302" s="55"/>
      <c r="J302" s="55"/>
      <c r="K302" s="55"/>
      <c r="L302" s="55"/>
      <c r="M302" s="120"/>
      <c r="N302" s="34"/>
      <c r="O302" s="2"/>
      <c r="P302" s="2"/>
      <c r="Q302" s="105"/>
      <c r="R302" s="34"/>
      <c r="S302" s="105"/>
      <c r="T302" s="34"/>
      <c r="U302" s="105"/>
      <c r="V302" s="34"/>
      <c r="W302" s="105"/>
      <c r="X302" s="34"/>
      <c r="Y302" s="105"/>
      <c r="Z302" s="34"/>
      <c r="AA302" s="105"/>
      <c r="AB302" s="34"/>
      <c r="AC302" s="105"/>
      <c r="AD302" s="34"/>
      <c r="AE302" s="105"/>
      <c r="AF302" s="34"/>
      <c r="AG302" s="105"/>
      <c r="AH302" s="153"/>
      <c r="AI302" s="155"/>
      <c r="AJ302" s="155"/>
      <c r="AK302" s="155"/>
      <c r="AL302" s="155"/>
      <c r="AM302" s="155"/>
      <c r="AN302" s="155"/>
      <c r="AO302" s="155"/>
      <c r="AP302" s="224"/>
      <c r="AQ302" s="22"/>
      <c r="AR302" s="57"/>
      <c r="AS302" s="57"/>
      <c r="AT302" s="57"/>
      <c r="AU302" s="57"/>
      <c r="AV302" s="57"/>
      <c r="AW302" s="57"/>
      <c r="AX302" s="57"/>
      <c r="AY302" s="57"/>
      <c r="AZ302" s="57"/>
      <c r="BA302" s="57"/>
      <c r="BB302" s="57"/>
      <c r="BC302" s="338"/>
      <c r="BD302" s="1"/>
    </row>
    <row r="303" spans="2:56">
      <c r="B303" s="29"/>
      <c r="C303" s="55"/>
      <c r="D303" s="55"/>
      <c r="E303" s="55"/>
      <c r="F303" s="55"/>
      <c r="G303" s="55"/>
      <c r="H303" s="55"/>
      <c r="I303" s="55"/>
      <c r="J303" s="55"/>
      <c r="K303" s="55"/>
      <c r="L303" s="55"/>
      <c r="M303" s="120"/>
      <c r="N303" s="34"/>
      <c r="O303" s="2"/>
      <c r="P303" s="2"/>
      <c r="Q303" s="105"/>
      <c r="R303" s="34"/>
      <c r="S303" s="105"/>
      <c r="T303" s="34"/>
      <c r="U303" s="105"/>
      <c r="V303" s="34"/>
      <c r="W303" s="105"/>
      <c r="X303" s="34"/>
      <c r="Y303" s="105"/>
      <c r="Z303" s="34"/>
      <c r="AA303" s="105"/>
      <c r="AB303" s="34"/>
      <c r="AC303" s="105"/>
      <c r="AD303" s="34"/>
      <c r="AE303" s="105"/>
      <c r="AF303" s="34"/>
      <c r="AG303" s="105"/>
      <c r="AH303" s="168" t="str">
        <f>IFERROR(VLOOKUP($B301,D1_9!$E$5:$S$204,13,FALSE)&amp;"","")</f>
        <v/>
      </c>
      <c r="AI303" s="156"/>
      <c r="AJ303" s="156"/>
      <c r="AK303" s="156"/>
      <c r="AL303" s="156" t="s">
        <v>410</v>
      </c>
      <c r="AM303" s="207" t="str">
        <f>IFERROR(VLOOKUP($B301,D1_9!$E$5:$S$204,14,FALSE)&amp;"","")</f>
        <v/>
      </c>
      <c r="AN303" s="156"/>
      <c r="AO303" s="156"/>
      <c r="AP303" s="223"/>
      <c r="AQ303" s="22"/>
      <c r="AR303" s="57"/>
      <c r="AS303" s="57"/>
      <c r="AT303" s="57"/>
      <c r="AU303" s="57"/>
      <c r="AV303" s="57"/>
      <c r="AW303" s="57"/>
      <c r="AX303" s="57"/>
      <c r="AY303" s="57"/>
      <c r="AZ303" s="57"/>
      <c r="BA303" s="57"/>
      <c r="BB303" s="57"/>
      <c r="BC303" s="338"/>
      <c r="BD303" s="1"/>
    </row>
    <row r="304" spans="2:56">
      <c r="B304" s="18"/>
      <c r="C304" s="73"/>
      <c r="D304" s="73"/>
      <c r="E304" s="73"/>
      <c r="F304" s="73"/>
      <c r="G304" s="73"/>
      <c r="H304" s="73"/>
      <c r="I304" s="73"/>
      <c r="J304" s="73"/>
      <c r="K304" s="73"/>
      <c r="L304" s="73"/>
      <c r="M304" s="121"/>
      <c r="N304" s="25"/>
      <c r="O304" s="77"/>
      <c r="P304" s="77"/>
      <c r="Q304" s="106"/>
      <c r="R304" s="25"/>
      <c r="S304" s="106"/>
      <c r="T304" s="25"/>
      <c r="U304" s="106"/>
      <c r="V304" s="25"/>
      <c r="W304" s="106"/>
      <c r="X304" s="25"/>
      <c r="Y304" s="106"/>
      <c r="Z304" s="25"/>
      <c r="AA304" s="106"/>
      <c r="AB304" s="25"/>
      <c r="AC304" s="106"/>
      <c r="AD304" s="25"/>
      <c r="AE304" s="106"/>
      <c r="AF304" s="25"/>
      <c r="AG304" s="106"/>
      <c r="AH304" s="25"/>
      <c r="AI304" s="77"/>
      <c r="AJ304" s="77"/>
      <c r="AK304" s="77"/>
      <c r="AL304" s="77"/>
      <c r="AM304" s="77"/>
      <c r="AN304" s="77"/>
      <c r="AO304" s="77"/>
      <c r="AP304" s="106"/>
      <c r="AQ304" s="23"/>
      <c r="AR304" s="75"/>
      <c r="AS304" s="75"/>
      <c r="AT304" s="75"/>
      <c r="AU304" s="75"/>
      <c r="AV304" s="75"/>
      <c r="AW304" s="75"/>
      <c r="AX304" s="75"/>
      <c r="AY304" s="75"/>
      <c r="AZ304" s="75"/>
      <c r="BA304" s="75"/>
      <c r="BB304" s="75"/>
      <c r="BC304" s="339"/>
      <c r="BD304" s="1"/>
    </row>
    <row r="305" spans="2:56">
      <c r="B305" s="47" t="str">
        <f>D1_9!$E88&amp;""</f>
        <v/>
      </c>
      <c r="C305" s="72"/>
      <c r="D305" s="72"/>
      <c r="E305" s="72"/>
      <c r="F305" s="72"/>
      <c r="G305" s="72"/>
      <c r="H305" s="72"/>
      <c r="I305" s="72"/>
      <c r="J305" s="72"/>
      <c r="K305" s="72"/>
      <c r="L305" s="72"/>
      <c r="M305" s="119"/>
      <c r="N305" s="69" t="str">
        <f>IFERROR(VLOOKUP($B305,D1_9!$E$5:$S$204,2,FALSE)&amp;"","")</f>
        <v/>
      </c>
      <c r="O305" s="76"/>
      <c r="P305" s="76"/>
      <c r="Q305" s="104"/>
      <c r="R305" s="69" t="str">
        <f>IFERROR(VLOOKUP($B305,D1_9!$E$5:$S$204,3,FALSE)&amp;"","")</f>
        <v/>
      </c>
      <c r="S305" s="104"/>
      <c r="T305" s="69" t="str">
        <f>IFERROR(VLOOKUP($B305,D1_9!$E$5:$S$204,4,FALSE)&amp;"","")</f>
        <v/>
      </c>
      <c r="U305" s="104"/>
      <c r="V305" s="69" t="str">
        <f>IFERROR(VLOOKUP($B305,D1_9!$E$5:$S$204,5,FALSE)&amp;"","")</f>
        <v/>
      </c>
      <c r="W305" s="104"/>
      <c r="X305" s="69" t="str">
        <f>IFERROR(VLOOKUP($B305,D1_9!$E$5:$S$204,6,FALSE)&amp;"","")</f>
        <v/>
      </c>
      <c r="Y305" s="104"/>
      <c r="Z305" s="69" t="str">
        <f>IFERROR(VLOOKUP($B305,D1_9!$E$5:$S$204,7,FALSE)&amp;"","")</f>
        <v/>
      </c>
      <c r="AA305" s="104"/>
      <c r="AB305" s="69" t="str">
        <f>IFERROR(VLOOKUP($B305,D1_9!$E$5:$S$204,8,FALSE)&amp;"","")</f>
        <v/>
      </c>
      <c r="AC305" s="104"/>
      <c r="AD305" s="69" t="str">
        <f>IFERROR(VLOOKUP($B305,D1_9!$E$5:$S$204,9,FALSE)&amp;"","")</f>
        <v/>
      </c>
      <c r="AE305" s="104"/>
      <c r="AF305" s="69" t="str">
        <f>IFERROR(VLOOKUP($B305,D1_9!$E$5:$S$204,10,FALSE)&amp;"","")</f>
        <v/>
      </c>
      <c r="AG305" s="104"/>
      <c r="AH305" s="69" t="str">
        <f>IFERROR(VLOOKUP($B305,D1_9!$E$5:$S$204,11,FALSE)&amp;"","")</f>
        <v/>
      </c>
      <c r="AI305" s="76"/>
      <c r="AJ305" s="76"/>
      <c r="AK305" s="76"/>
      <c r="AL305" s="76" t="s">
        <v>410</v>
      </c>
      <c r="AM305" s="221" t="str">
        <f>IFERROR(VLOOKUP($B305,D1_9!$E$5:$S$204,12,FALSE)&amp;"","")</f>
        <v/>
      </c>
      <c r="AN305" s="76"/>
      <c r="AO305" s="76"/>
      <c r="AP305" s="104"/>
      <c r="AQ305" s="36" t="str">
        <f>IFERROR(VLOOKUP($B305,D1_9!$E$5:$S$204,15,FALSE)&amp;"","")</f>
        <v/>
      </c>
      <c r="AR305" s="74"/>
      <c r="AS305" s="74"/>
      <c r="AT305" s="74"/>
      <c r="AU305" s="74"/>
      <c r="AV305" s="74"/>
      <c r="AW305" s="74"/>
      <c r="AX305" s="74"/>
      <c r="AY305" s="74"/>
      <c r="AZ305" s="74"/>
      <c r="BA305" s="74"/>
      <c r="BB305" s="74"/>
      <c r="BC305" s="337"/>
      <c r="BD305" s="1"/>
    </row>
    <row r="306" spans="2:56">
      <c r="B306" s="29"/>
      <c r="C306" s="55"/>
      <c r="D306" s="55"/>
      <c r="E306" s="55"/>
      <c r="F306" s="55"/>
      <c r="G306" s="55"/>
      <c r="H306" s="55"/>
      <c r="I306" s="55"/>
      <c r="J306" s="55"/>
      <c r="K306" s="55"/>
      <c r="L306" s="55"/>
      <c r="M306" s="120"/>
      <c r="N306" s="34"/>
      <c r="O306" s="2"/>
      <c r="P306" s="2"/>
      <c r="Q306" s="105"/>
      <c r="R306" s="34"/>
      <c r="S306" s="105"/>
      <c r="T306" s="34"/>
      <c r="U306" s="105"/>
      <c r="V306" s="34"/>
      <c r="W306" s="105"/>
      <c r="X306" s="34"/>
      <c r="Y306" s="105"/>
      <c r="Z306" s="34"/>
      <c r="AA306" s="105"/>
      <c r="AB306" s="34"/>
      <c r="AC306" s="105"/>
      <c r="AD306" s="34"/>
      <c r="AE306" s="105"/>
      <c r="AF306" s="34"/>
      <c r="AG306" s="105"/>
      <c r="AH306" s="153"/>
      <c r="AI306" s="155"/>
      <c r="AJ306" s="155"/>
      <c r="AK306" s="155"/>
      <c r="AL306" s="155"/>
      <c r="AM306" s="155"/>
      <c r="AN306" s="155"/>
      <c r="AO306" s="155"/>
      <c r="AP306" s="224"/>
      <c r="AQ306" s="22"/>
      <c r="AR306" s="57"/>
      <c r="AS306" s="57"/>
      <c r="AT306" s="57"/>
      <c r="AU306" s="57"/>
      <c r="AV306" s="57"/>
      <c r="AW306" s="57"/>
      <c r="AX306" s="57"/>
      <c r="AY306" s="57"/>
      <c r="AZ306" s="57"/>
      <c r="BA306" s="57"/>
      <c r="BB306" s="57"/>
      <c r="BC306" s="338"/>
      <c r="BD306" s="1"/>
    </row>
    <row r="307" spans="2:56">
      <c r="B307" s="29"/>
      <c r="C307" s="55"/>
      <c r="D307" s="55"/>
      <c r="E307" s="55"/>
      <c r="F307" s="55"/>
      <c r="G307" s="55"/>
      <c r="H307" s="55"/>
      <c r="I307" s="55"/>
      <c r="J307" s="55"/>
      <c r="K307" s="55"/>
      <c r="L307" s="55"/>
      <c r="M307" s="120"/>
      <c r="N307" s="34"/>
      <c r="O307" s="2"/>
      <c r="P307" s="2"/>
      <c r="Q307" s="105"/>
      <c r="R307" s="34"/>
      <c r="S307" s="105"/>
      <c r="T307" s="34"/>
      <c r="U307" s="105"/>
      <c r="V307" s="34"/>
      <c r="W307" s="105"/>
      <c r="X307" s="34"/>
      <c r="Y307" s="105"/>
      <c r="Z307" s="34"/>
      <c r="AA307" s="105"/>
      <c r="AB307" s="34"/>
      <c r="AC307" s="105"/>
      <c r="AD307" s="34"/>
      <c r="AE307" s="105"/>
      <c r="AF307" s="34"/>
      <c r="AG307" s="105"/>
      <c r="AH307" s="168" t="str">
        <f>IFERROR(VLOOKUP($B305,D1_9!$E$5:$S$204,13,FALSE)&amp;"","")</f>
        <v/>
      </c>
      <c r="AI307" s="156"/>
      <c r="AJ307" s="156"/>
      <c r="AK307" s="156"/>
      <c r="AL307" s="156" t="s">
        <v>410</v>
      </c>
      <c r="AM307" s="207" t="str">
        <f>IFERROR(VLOOKUP($B305,D1_9!$E$5:$S$204,14,FALSE)&amp;"","")</f>
        <v/>
      </c>
      <c r="AN307" s="156"/>
      <c r="AO307" s="156"/>
      <c r="AP307" s="223"/>
      <c r="AQ307" s="22"/>
      <c r="AR307" s="57"/>
      <c r="AS307" s="57"/>
      <c r="AT307" s="57"/>
      <c r="AU307" s="57"/>
      <c r="AV307" s="57"/>
      <c r="AW307" s="57"/>
      <c r="AX307" s="57"/>
      <c r="AY307" s="57"/>
      <c r="AZ307" s="57"/>
      <c r="BA307" s="57"/>
      <c r="BB307" s="57"/>
      <c r="BC307" s="338"/>
      <c r="BD307" s="1"/>
    </row>
    <row r="308" spans="2:56">
      <c r="B308" s="18"/>
      <c r="C308" s="73"/>
      <c r="D308" s="73"/>
      <c r="E308" s="73"/>
      <c r="F308" s="73"/>
      <c r="G308" s="73"/>
      <c r="H308" s="73"/>
      <c r="I308" s="73"/>
      <c r="J308" s="73"/>
      <c r="K308" s="73"/>
      <c r="L308" s="73"/>
      <c r="M308" s="121"/>
      <c r="N308" s="25"/>
      <c r="O308" s="77"/>
      <c r="P308" s="77"/>
      <c r="Q308" s="106"/>
      <c r="R308" s="25"/>
      <c r="S308" s="106"/>
      <c r="T308" s="25"/>
      <c r="U308" s="106"/>
      <c r="V308" s="25"/>
      <c r="W308" s="106"/>
      <c r="X308" s="25"/>
      <c r="Y308" s="106"/>
      <c r="Z308" s="25"/>
      <c r="AA308" s="106"/>
      <c r="AB308" s="25"/>
      <c r="AC308" s="106"/>
      <c r="AD308" s="25"/>
      <c r="AE308" s="106"/>
      <c r="AF308" s="25"/>
      <c r="AG308" s="106"/>
      <c r="AH308" s="25"/>
      <c r="AI308" s="77"/>
      <c r="AJ308" s="77"/>
      <c r="AK308" s="77"/>
      <c r="AL308" s="77"/>
      <c r="AM308" s="77"/>
      <c r="AN308" s="77"/>
      <c r="AO308" s="77"/>
      <c r="AP308" s="106"/>
      <c r="AQ308" s="23"/>
      <c r="AR308" s="75"/>
      <c r="AS308" s="75"/>
      <c r="AT308" s="75"/>
      <c r="AU308" s="75"/>
      <c r="AV308" s="75"/>
      <c r="AW308" s="75"/>
      <c r="AX308" s="75"/>
      <c r="AY308" s="75"/>
      <c r="AZ308" s="75"/>
      <c r="BA308" s="75"/>
      <c r="BB308" s="75"/>
      <c r="BC308" s="339"/>
      <c r="BD308" s="1"/>
    </row>
    <row r="309" spans="2:56">
      <c r="B309" s="47" t="str">
        <f>D1_9!$E89&amp;""</f>
        <v/>
      </c>
      <c r="C309" s="72"/>
      <c r="D309" s="72"/>
      <c r="E309" s="72"/>
      <c r="F309" s="72"/>
      <c r="G309" s="72"/>
      <c r="H309" s="72"/>
      <c r="I309" s="72"/>
      <c r="J309" s="72"/>
      <c r="K309" s="72"/>
      <c r="L309" s="72"/>
      <c r="M309" s="119"/>
      <c r="N309" s="69" t="str">
        <f>IFERROR(VLOOKUP($B309,D1_9!$E$5:$S$204,2,FALSE)&amp;"","")</f>
        <v/>
      </c>
      <c r="O309" s="76"/>
      <c r="P309" s="76"/>
      <c r="Q309" s="104"/>
      <c r="R309" s="69" t="str">
        <f>IFERROR(VLOOKUP($B309,D1_9!$E$5:$S$204,3,FALSE)&amp;"","")</f>
        <v/>
      </c>
      <c r="S309" s="104"/>
      <c r="T309" s="69" t="str">
        <f>IFERROR(VLOOKUP($B309,D1_9!$E$5:$S$204,4,FALSE)&amp;"","")</f>
        <v/>
      </c>
      <c r="U309" s="104"/>
      <c r="V309" s="69" t="str">
        <f>IFERROR(VLOOKUP($B309,D1_9!$E$5:$S$204,5,FALSE)&amp;"","")</f>
        <v/>
      </c>
      <c r="W309" s="104"/>
      <c r="X309" s="69" t="str">
        <f>IFERROR(VLOOKUP($B309,D1_9!$E$5:$S$204,6,FALSE)&amp;"","")</f>
        <v/>
      </c>
      <c r="Y309" s="104"/>
      <c r="Z309" s="69" t="str">
        <f>IFERROR(VLOOKUP($B309,D1_9!$E$5:$S$204,7,FALSE)&amp;"","")</f>
        <v/>
      </c>
      <c r="AA309" s="104"/>
      <c r="AB309" s="69" t="str">
        <f>IFERROR(VLOOKUP($B309,D1_9!$E$5:$S$204,8,FALSE)&amp;"","")</f>
        <v/>
      </c>
      <c r="AC309" s="104"/>
      <c r="AD309" s="69" t="str">
        <f>IFERROR(VLOOKUP($B309,D1_9!$E$5:$S$204,9,FALSE)&amp;"","")</f>
        <v/>
      </c>
      <c r="AE309" s="104"/>
      <c r="AF309" s="69" t="str">
        <f>IFERROR(VLOOKUP($B309,D1_9!$E$5:$S$204,10,FALSE)&amp;"","")</f>
        <v/>
      </c>
      <c r="AG309" s="104"/>
      <c r="AH309" s="69" t="str">
        <f>IFERROR(VLOOKUP($B309,D1_9!$E$5:$S$204,11,FALSE)&amp;"","")</f>
        <v/>
      </c>
      <c r="AI309" s="76"/>
      <c r="AJ309" s="76"/>
      <c r="AK309" s="76"/>
      <c r="AL309" s="76" t="s">
        <v>410</v>
      </c>
      <c r="AM309" s="221" t="str">
        <f>IFERROR(VLOOKUP($B309,D1_9!$E$5:$S$204,12,FALSE)&amp;"","")</f>
        <v/>
      </c>
      <c r="AN309" s="76"/>
      <c r="AO309" s="76"/>
      <c r="AP309" s="104"/>
      <c r="AQ309" s="36" t="str">
        <f>IFERROR(VLOOKUP($B309,D1_9!$E$5:$S$204,15,FALSE)&amp;"","")</f>
        <v/>
      </c>
      <c r="AR309" s="74"/>
      <c r="AS309" s="74"/>
      <c r="AT309" s="74"/>
      <c r="AU309" s="74"/>
      <c r="AV309" s="74"/>
      <c r="AW309" s="74"/>
      <c r="AX309" s="74"/>
      <c r="AY309" s="74"/>
      <c r="AZ309" s="74"/>
      <c r="BA309" s="74"/>
      <c r="BB309" s="74"/>
      <c r="BC309" s="337"/>
      <c r="BD309" s="1"/>
    </row>
    <row r="310" spans="2:56">
      <c r="B310" s="29"/>
      <c r="C310" s="55"/>
      <c r="D310" s="55"/>
      <c r="E310" s="55"/>
      <c r="F310" s="55"/>
      <c r="G310" s="55"/>
      <c r="H310" s="55"/>
      <c r="I310" s="55"/>
      <c r="J310" s="55"/>
      <c r="K310" s="55"/>
      <c r="L310" s="55"/>
      <c r="M310" s="120"/>
      <c r="N310" s="34"/>
      <c r="O310" s="2"/>
      <c r="P310" s="2"/>
      <c r="Q310" s="105"/>
      <c r="R310" s="34"/>
      <c r="S310" s="105"/>
      <c r="T310" s="34"/>
      <c r="U310" s="105"/>
      <c r="V310" s="34"/>
      <c r="W310" s="105"/>
      <c r="X310" s="34"/>
      <c r="Y310" s="105"/>
      <c r="Z310" s="34"/>
      <c r="AA310" s="105"/>
      <c r="AB310" s="34"/>
      <c r="AC310" s="105"/>
      <c r="AD310" s="34"/>
      <c r="AE310" s="105"/>
      <c r="AF310" s="34"/>
      <c r="AG310" s="105"/>
      <c r="AH310" s="153"/>
      <c r="AI310" s="155"/>
      <c r="AJ310" s="155"/>
      <c r="AK310" s="155"/>
      <c r="AL310" s="155"/>
      <c r="AM310" s="155"/>
      <c r="AN310" s="155"/>
      <c r="AO310" s="155"/>
      <c r="AP310" s="224"/>
      <c r="AQ310" s="22"/>
      <c r="AR310" s="57"/>
      <c r="AS310" s="57"/>
      <c r="AT310" s="57"/>
      <c r="AU310" s="57"/>
      <c r="AV310" s="57"/>
      <c r="AW310" s="57"/>
      <c r="AX310" s="57"/>
      <c r="AY310" s="57"/>
      <c r="AZ310" s="57"/>
      <c r="BA310" s="57"/>
      <c r="BB310" s="57"/>
      <c r="BC310" s="338"/>
      <c r="BD310" s="1"/>
    </row>
    <row r="311" spans="2:56">
      <c r="B311" s="29"/>
      <c r="C311" s="55"/>
      <c r="D311" s="55"/>
      <c r="E311" s="55"/>
      <c r="F311" s="55"/>
      <c r="G311" s="55"/>
      <c r="H311" s="55"/>
      <c r="I311" s="55"/>
      <c r="J311" s="55"/>
      <c r="K311" s="55"/>
      <c r="L311" s="55"/>
      <c r="M311" s="120"/>
      <c r="N311" s="34"/>
      <c r="O311" s="2"/>
      <c r="P311" s="2"/>
      <c r="Q311" s="105"/>
      <c r="R311" s="34"/>
      <c r="S311" s="105"/>
      <c r="T311" s="34"/>
      <c r="U311" s="105"/>
      <c r="V311" s="34"/>
      <c r="W311" s="105"/>
      <c r="X311" s="34"/>
      <c r="Y311" s="105"/>
      <c r="Z311" s="34"/>
      <c r="AA311" s="105"/>
      <c r="AB311" s="34"/>
      <c r="AC311" s="105"/>
      <c r="AD311" s="34"/>
      <c r="AE311" s="105"/>
      <c r="AF311" s="34"/>
      <c r="AG311" s="105"/>
      <c r="AH311" s="168" t="str">
        <f>IFERROR(VLOOKUP($B309,D1_9!$E$5:$S$204,13,FALSE)&amp;"","")</f>
        <v/>
      </c>
      <c r="AI311" s="156"/>
      <c r="AJ311" s="156"/>
      <c r="AK311" s="156"/>
      <c r="AL311" s="156" t="s">
        <v>410</v>
      </c>
      <c r="AM311" s="207" t="str">
        <f>IFERROR(VLOOKUP($B309,D1_9!$E$5:$S$204,14,FALSE)&amp;"","")</f>
        <v/>
      </c>
      <c r="AN311" s="156"/>
      <c r="AO311" s="156"/>
      <c r="AP311" s="223"/>
      <c r="AQ311" s="22"/>
      <c r="AR311" s="57"/>
      <c r="AS311" s="57"/>
      <c r="AT311" s="57"/>
      <c r="AU311" s="57"/>
      <c r="AV311" s="57"/>
      <c r="AW311" s="57"/>
      <c r="AX311" s="57"/>
      <c r="AY311" s="57"/>
      <c r="AZ311" s="57"/>
      <c r="BA311" s="57"/>
      <c r="BB311" s="57"/>
      <c r="BC311" s="338"/>
      <c r="BD311" s="1"/>
    </row>
    <row r="312" spans="2:56">
      <c r="B312" s="18"/>
      <c r="C312" s="73"/>
      <c r="D312" s="73"/>
      <c r="E312" s="73"/>
      <c r="F312" s="73"/>
      <c r="G312" s="73"/>
      <c r="H312" s="73"/>
      <c r="I312" s="73"/>
      <c r="J312" s="73"/>
      <c r="K312" s="73"/>
      <c r="L312" s="73"/>
      <c r="M312" s="121"/>
      <c r="N312" s="25"/>
      <c r="O312" s="77"/>
      <c r="P312" s="77"/>
      <c r="Q312" s="106"/>
      <c r="R312" s="25"/>
      <c r="S312" s="106"/>
      <c r="T312" s="25"/>
      <c r="U312" s="106"/>
      <c r="V312" s="25"/>
      <c r="W312" s="106"/>
      <c r="X312" s="25"/>
      <c r="Y312" s="106"/>
      <c r="Z312" s="25"/>
      <c r="AA312" s="106"/>
      <c r="AB312" s="25"/>
      <c r="AC312" s="106"/>
      <c r="AD312" s="25"/>
      <c r="AE312" s="106"/>
      <c r="AF312" s="25"/>
      <c r="AG312" s="106"/>
      <c r="AH312" s="25"/>
      <c r="AI312" s="77"/>
      <c r="AJ312" s="77"/>
      <c r="AK312" s="77"/>
      <c r="AL312" s="77"/>
      <c r="AM312" s="77"/>
      <c r="AN312" s="77"/>
      <c r="AO312" s="77"/>
      <c r="AP312" s="106"/>
      <c r="AQ312" s="23"/>
      <c r="AR312" s="75"/>
      <c r="AS312" s="75"/>
      <c r="AT312" s="75"/>
      <c r="AU312" s="75"/>
      <c r="AV312" s="75"/>
      <c r="AW312" s="75"/>
      <c r="AX312" s="75"/>
      <c r="AY312" s="75"/>
      <c r="AZ312" s="75"/>
      <c r="BA312" s="75"/>
      <c r="BB312" s="75"/>
      <c r="BC312" s="339"/>
      <c r="BD312" s="1"/>
    </row>
    <row r="313" spans="2:56">
      <c r="B313" s="47" t="str">
        <f>D1_9!$E90&amp;""</f>
        <v/>
      </c>
      <c r="C313" s="72"/>
      <c r="D313" s="72"/>
      <c r="E313" s="72"/>
      <c r="F313" s="72"/>
      <c r="G313" s="72"/>
      <c r="H313" s="72"/>
      <c r="I313" s="72"/>
      <c r="J313" s="72"/>
      <c r="K313" s="72"/>
      <c r="L313" s="72"/>
      <c r="M313" s="119"/>
      <c r="N313" s="69" t="str">
        <f>IFERROR(VLOOKUP($B313,D1_9!$E$5:$S$204,2,FALSE)&amp;"","")</f>
        <v/>
      </c>
      <c r="O313" s="76"/>
      <c r="P313" s="76"/>
      <c r="Q313" s="104"/>
      <c r="R313" s="69" t="str">
        <f>IFERROR(VLOOKUP($B313,D1_9!$E$5:$S$204,3,FALSE)&amp;"","")</f>
        <v/>
      </c>
      <c r="S313" s="104"/>
      <c r="T313" s="69" t="str">
        <f>IFERROR(VLOOKUP($B313,D1_9!$E$5:$S$204,4,FALSE)&amp;"","")</f>
        <v/>
      </c>
      <c r="U313" s="104"/>
      <c r="V313" s="69" t="str">
        <f>IFERROR(VLOOKUP($B313,D1_9!$E$5:$S$204,5,FALSE)&amp;"","")</f>
        <v/>
      </c>
      <c r="W313" s="104"/>
      <c r="X313" s="69" t="str">
        <f>IFERROR(VLOOKUP($B313,D1_9!$E$5:$S$204,6,FALSE)&amp;"","")</f>
        <v/>
      </c>
      <c r="Y313" s="104"/>
      <c r="Z313" s="69" t="str">
        <f>IFERROR(VLOOKUP($B313,D1_9!$E$5:$S$204,7,FALSE)&amp;"","")</f>
        <v/>
      </c>
      <c r="AA313" s="104"/>
      <c r="AB313" s="69" t="str">
        <f>IFERROR(VLOOKUP($B313,D1_9!$E$5:$S$204,8,FALSE)&amp;"","")</f>
        <v/>
      </c>
      <c r="AC313" s="104"/>
      <c r="AD313" s="69" t="str">
        <f>IFERROR(VLOOKUP($B313,D1_9!$E$5:$S$204,9,FALSE)&amp;"","")</f>
        <v/>
      </c>
      <c r="AE313" s="104"/>
      <c r="AF313" s="69" t="str">
        <f>IFERROR(VLOOKUP($B313,D1_9!$E$5:$S$204,10,FALSE)&amp;"","")</f>
        <v/>
      </c>
      <c r="AG313" s="104"/>
      <c r="AH313" s="69" t="str">
        <f>IFERROR(VLOOKUP($B313,D1_9!$E$5:$S$204,11,FALSE)&amp;"","")</f>
        <v/>
      </c>
      <c r="AI313" s="76"/>
      <c r="AJ313" s="76"/>
      <c r="AK313" s="76"/>
      <c r="AL313" s="76" t="s">
        <v>410</v>
      </c>
      <c r="AM313" s="221" t="str">
        <f>IFERROR(VLOOKUP($B313,D1_9!$E$5:$S$204,12,FALSE)&amp;"","")</f>
        <v/>
      </c>
      <c r="AN313" s="76"/>
      <c r="AO313" s="76"/>
      <c r="AP313" s="104"/>
      <c r="AQ313" s="36" t="str">
        <f>IFERROR(VLOOKUP($B313,D1_9!$E$5:$S$204,15,FALSE)&amp;"","")</f>
        <v/>
      </c>
      <c r="AR313" s="74"/>
      <c r="AS313" s="74"/>
      <c r="AT313" s="74"/>
      <c r="AU313" s="74"/>
      <c r="AV313" s="74"/>
      <c r="AW313" s="74"/>
      <c r="AX313" s="74"/>
      <c r="AY313" s="74"/>
      <c r="AZ313" s="74"/>
      <c r="BA313" s="74"/>
      <c r="BB313" s="74"/>
      <c r="BC313" s="337"/>
      <c r="BD313" s="1"/>
    </row>
    <row r="314" spans="2:56">
      <c r="B314" s="29"/>
      <c r="C314" s="55"/>
      <c r="D314" s="55"/>
      <c r="E314" s="55"/>
      <c r="F314" s="55"/>
      <c r="G314" s="55"/>
      <c r="H314" s="55"/>
      <c r="I314" s="55"/>
      <c r="J314" s="55"/>
      <c r="K314" s="55"/>
      <c r="L314" s="55"/>
      <c r="M314" s="120"/>
      <c r="N314" s="34"/>
      <c r="O314" s="2"/>
      <c r="P314" s="2"/>
      <c r="Q314" s="105"/>
      <c r="R314" s="34"/>
      <c r="S314" s="105"/>
      <c r="T314" s="34"/>
      <c r="U314" s="105"/>
      <c r="V314" s="34"/>
      <c r="W314" s="105"/>
      <c r="X314" s="34"/>
      <c r="Y314" s="105"/>
      <c r="Z314" s="34"/>
      <c r="AA314" s="105"/>
      <c r="AB314" s="34"/>
      <c r="AC314" s="105"/>
      <c r="AD314" s="34"/>
      <c r="AE314" s="105"/>
      <c r="AF314" s="34"/>
      <c r="AG314" s="105"/>
      <c r="AH314" s="153"/>
      <c r="AI314" s="155"/>
      <c r="AJ314" s="155"/>
      <c r="AK314" s="155"/>
      <c r="AL314" s="155"/>
      <c r="AM314" s="155"/>
      <c r="AN314" s="155"/>
      <c r="AO314" s="155"/>
      <c r="AP314" s="224"/>
      <c r="AQ314" s="22"/>
      <c r="AR314" s="57"/>
      <c r="AS314" s="57"/>
      <c r="AT314" s="57"/>
      <c r="AU314" s="57"/>
      <c r="AV314" s="57"/>
      <c r="AW314" s="57"/>
      <c r="AX314" s="57"/>
      <c r="AY314" s="57"/>
      <c r="AZ314" s="57"/>
      <c r="BA314" s="57"/>
      <c r="BB314" s="57"/>
      <c r="BC314" s="338"/>
      <c r="BD314" s="1"/>
    </row>
    <row r="315" spans="2:56">
      <c r="B315" s="29"/>
      <c r="C315" s="55"/>
      <c r="D315" s="55"/>
      <c r="E315" s="55"/>
      <c r="F315" s="55"/>
      <c r="G315" s="55"/>
      <c r="H315" s="55"/>
      <c r="I315" s="55"/>
      <c r="J315" s="55"/>
      <c r="K315" s="55"/>
      <c r="L315" s="55"/>
      <c r="M315" s="120"/>
      <c r="N315" s="34"/>
      <c r="O315" s="2"/>
      <c r="P315" s="2"/>
      <c r="Q315" s="105"/>
      <c r="R315" s="34"/>
      <c r="S315" s="105"/>
      <c r="T315" s="34"/>
      <c r="U315" s="105"/>
      <c r="V315" s="34"/>
      <c r="W315" s="105"/>
      <c r="X315" s="34"/>
      <c r="Y315" s="105"/>
      <c r="Z315" s="34"/>
      <c r="AA315" s="105"/>
      <c r="AB315" s="34"/>
      <c r="AC315" s="105"/>
      <c r="AD315" s="34"/>
      <c r="AE315" s="105"/>
      <c r="AF315" s="34"/>
      <c r="AG315" s="105"/>
      <c r="AH315" s="168" t="str">
        <f>IFERROR(VLOOKUP($B313,D1_9!$E$5:$S$204,13,FALSE)&amp;"","")</f>
        <v/>
      </c>
      <c r="AI315" s="156"/>
      <c r="AJ315" s="156"/>
      <c r="AK315" s="156"/>
      <c r="AL315" s="156" t="s">
        <v>410</v>
      </c>
      <c r="AM315" s="207" t="str">
        <f>IFERROR(VLOOKUP($B313,D1_9!$E$5:$S$204,14,FALSE)&amp;"","")</f>
        <v/>
      </c>
      <c r="AN315" s="156"/>
      <c r="AO315" s="156"/>
      <c r="AP315" s="223"/>
      <c r="AQ315" s="22"/>
      <c r="AR315" s="57"/>
      <c r="AS315" s="57"/>
      <c r="AT315" s="57"/>
      <c r="AU315" s="57"/>
      <c r="AV315" s="57"/>
      <c r="AW315" s="57"/>
      <c r="AX315" s="57"/>
      <c r="AY315" s="57"/>
      <c r="AZ315" s="57"/>
      <c r="BA315" s="57"/>
      <c r="BB315" s="57"/>
      <c r="BC315" s="338"/>
      <c r="BD315" s="1"/>
    </row>
    <row r="316" spans="2:56">
      <c r="B316" s="18"/>
      <c r="C316" s="73"/>
      <c r="D316" s="73"/>
      <c r="E316" s="73"/>
      <c r="F316" s="73"/>
      <c r="G316" s="73"/>
      <c r="H316" s="73"/>
      <c r="I316" s="73"/>
      <c r="J316" s="73"/>
      <c r="K316" s="73"/>
      <c r="L316" s="73"/>
      <c r="M316" s="121"/>
      <c r="N316" s="25"/>
      <c r="O316" s="77"/>
      <c r="P316" s="77"/>
      <c r="Q316" s="106"/>
      <c r="R316" s="25"/>
      <c r="S316" s="106"/>
      <c r="T316" s="25"/>
      <c r="U316" s="106"/>
      <c r="V316" s="25"/>
      <c r="W316" s="106"/>
      <c r="X316" s="25"/>
      <c r="Y316" s="106"/>
      <c r="Z316" s="25"/>
      <c r="AA316" s="106"/>
      <c r="AB316" s="25"/>
      <c r="AC316" s="106"/>
      <c r="AD316" s="25"/>
      <c r="AE316" s="106"/>
      <c r="AF316" s="25"/>
      <c r="AG316" s="106"/>
      <c r="AH316" s="25"/>
      <c r="AI316" s="77"/>
      <c r="AJ316" s="77"/>
      <c r="AK316" s="77"/>
      <c r="AL316" s="77"/>
      <c r="AM316" s="77"/>
      <c r="AN316" s="77"/>
      <c r="AO316" s="77"/>
      <c r="AP316" s="106"/>
      <c r="AQ316" s="23"/>
      <c r="AR316" s="75"/>
      <c r="AS316" s="75"/>
      <c r="AT316" s="75"/>
      <c r="AU316" s="75"/>
      <c r="AV316" s="75"/>
      <c r="AW316" s="75"/>
      <c r="AX316" s="75"/>
      <c r="AY316" s="75"/>
      <c r="AZ316" s="75"/>
      <c r="BA316" s="75"/>
      <c r="BB316" s="75"/>
      <c r="BC316" s="339"/>
      <c r="BD316" s="1"/>
    </row>
    <row r="317" spans="2:56">
      <c r="B317" s="47" t="str">
        <f>D1_9!$E91&amp;""</f>
        <v/>
      </c>
      <c r="C317" s="72"/>
      <c r="D317" s="72"/>
      <c r="E317" s="72"/>
      <c r="F317" s="72"/>
      <c r="G317" s="72"/>
      <c r="H317" s="72"/>
      <c r="I317" s="72"/>
      <c r="J317" s="72"/>
      <c r="K317" s="72"/>
      <c r="L317" s="72"/>
      <c r="M317" s="119"/>
      <c r="N317" s="69" t="str">
        <f>IFERROR(VLOOKUP($B317,D1_9!$E$5:$S$204,2,FALSE)&amp;"","")</f>
        <v/>
      </c>
      <c r="O317" s="76"/>
      <c r="P317" s="76"/>
      <c r="Q317" s="104"/>
      <c r="R317" s="69" t="str">
        <f>IFERROR(VLOOKUP($B317,D1_9!$E$5:$S$204,3,FALSE)&amp;"","")</f>
        <v/>
      </c>
      <c r="S317" s="104"/>
      <c r="T317" s="69" t="str">
        <f>IFERROR(VLOOKUP($B317,D1_9!$E$5:$S$204,4,FALSE)&amp;"","")</f>
        <v/>
      </c>
      <c r="U317" s="104"/>
      <c r="V317" s="69" t="str">
        <f>IFERROR(VLOOKUP($B317,D1_9!$E$5:$S$204,5,FALSE)&amp;"","")</f>
        <v/>
      </c>
      <c r="W317" s="104"/>
      <c r="X317" s="69" t="str">
        <f>IFERROR(VLOOKUP($B317,D1_9!$E$5:$S$204,6,FALSE)&amp;"","")</f>
        <v/>
      </c>
      <c r="Y317" s="104"/>
      <c r="Z317" s="69" t="str">
        <f>IFERROR(VLOOKUP($B317,D1_9!$E$5:$S$204,7,FALSE)&amp;"","")</f>
        <v/>
      </c>
      <c r="AA317" s="104"/>
      <c r="AB317" s="69" t="str">
        <f>IFERROR(VLOOKUP($B317,D1_9!$E$5:$S$204,8,FALSE)&amp;"","")</f>
        <v/>
      </c>
      <c r="AC317" s="104"/>
      <c r="AD317" s="69" t="str">
        <f>IFERROR(VLOOKUP($B317,D1_9!$E$5:$S$204,9,FALSE)&amp;"","")</f>
        <v/>
      </c>
      <c r="AE317" s="104"/>
      <c r="AF317" s="69" t="str">
        <f>IFERROR(VLOOKUP($B317,D1_9!$E$5:$S$204,10,FALSE)&amp;"","")</f>
        <v/>
      </c>
      <c r="AG317" s="104"/>
      <c r="AH317" s="69" t="str">
        <f>IFERROR(VLOOKUP($B317,D1_9!$E$5:$S$204,11,FALSE)&amp;"","")</f>
        <v/>
      </c>
      <c r="AI317" s="76"/>
      <c r="AJ317" s="76"/>
      <c r="AK317" s="76"/>
      <c r="AL317" s="76" t="s">
        <v>410</v>
      </c>
      <c r="AM317" s="221" t="str">
        <f>IFERROR(VLOOKUP($B317,D1_9!$E$5:$S$204,12,FALSE)&amp;"","")</f>
        <v/>
      </c>
      <c r="AN317" s="76"/>
      <c r="AO317" s="76"/>
      <c r="AP317" s="104"/>
      <c r="AQ317" s="36" t="str">
        <f>IFERROR(VLOOKUP($B317,D1_9!$E$5:$S$204,15,FALSE)&amp;"","")</f>
        <v/>
      </c>
      <c r="AR317" s="74"/>
      <c r="AS317" s="74"/>
      <c r="AT317" s="74"/>
      <c r="AU317" s="74"/>
      <c r="AV317" s="74"/>
      <c r="AW317" s="74"/>
      <c r="AX317" s="74"/>
      <c r="AY317" s="74"/>
      <c r="AZ317" s="74"/>
      <c r="BA317" s="74"/>
      <c r="BB317" s="74"/>
      <c r="BC317" s="337"/>
      <c r="BD317" s="1"/>
    </row>
    <row r="318" spans="2:56">
      <c r="B318" s="29"/>
      <c r="C318" s="55"/>
      <c r="D318" s="55"/>
      <c r="E318" s="55"/>
      <c r="F318" s="55"/>
      <c r="G318" s="55"/>
      <c r="H318" s="55"/>
      <c r="I318" s="55"/>
      <c r="J318" s="55"/>
      <c r="K318" s="55"/>
      <c r="L318" s="55"/>
      <c r="M318" s="120"/>
      <c r="N318" s="34"/>
      <c r="O318" s="2"/>
      <c r="P318" s="2"/>
      <c r="Q318" s="105"/>
      <c r="R318" s="34"/>
      <c r="S318" s="105"/>
      <c r="T318" s="34"/>
      <c r="U318" s="105"/>
      <c r="V318" s="34"/>
      <c r="W318" s="105"/>
      <c r="X318" s="34"/>
      <c r="Y318" s="105"/>
      <c r="Z318" s="34"/>
      <c r="AA318" s="105"/>
      <c r="AB318" s="34"/>
      <c r="AC318" s="105"/>
      <c r="AD318" s="34"/>
      <c r="AE318" s="105"/>
      <c r="AF318" s="34"/>
      <c r="AG318" s="105"/>
      <c r="AH318" s="153"/>
      <c r="AI318" s="155"/>
      <c r="AJ318" s="155"/>
      <c r="AK318" s="155"/>
      <c r="AL318" s="155"/>
      <c r="AM318" s="155"/>
      <c r="AN318" s="155"/>
      <c r="AO318" s="155"/>
      <c r="AP318" s="224"/>
      <c r="AQ318" s="22"/>
      <c r="AR318" s="57"/>
      <c r="AS318" s="57"/>
      <c r="AT318" s="57"/>
      <c r="AU318" s="57"/>
      <c r="AV318" s="57"/>
      <c r="AW318" s="57"/>
      <c r="AX318" s="57"/>
      <c r="AY318" s="57"/>
      <c r="AZ318" s="57"/>
      <c r="BA318" s="57"/>
      <c r="BB318" s="57"/>
      <c r="BC318" s="338"/>
      <c r="BD318" s="1"/>
    </row>
    <row r="319" spans="2:56">
      <c r="B319" s="29"/>
      <c r="C319" s="55"/>
      <c r="D319" s="55"/>
      <c r="E319" s="55"/>
      <c r="F319" s="55"/>
      <c r="G319" s="55"/>
      <c r="H319" s="55"/>
      <c r="I319" s="55"/>
      <c r="J319" s="55"/>
      <c r="K319" s="55"/>
      <c r="L319" s="55"/>
      <c r="M319" s="120"/>
      <c r="N319" s="34"/>
      <c r="O319" s="2"/>
      <c r="P319" s="2"/>
      <c r="Q319" s="105"/>
      <c r="R319" s="34"/>
      <c r="S319" s="105"/>
      <c r="T319" s="34"/>
      <c r="U319" s="105"/>
      <c r="V319" s="34"/>
      <c r="W319" s="105"/>
      <c r="X319" s="34"/>
      <c r="Y319" s="105"/>
      <c r="Z319" s="34"/>
      <c r="AA319" s="105"/>
      <c r="AB319" s="34"/>
      <c r="AC319" s="105"/>
      <c r="AD319" s="34"/>
      <c r="AE319" s="105"/>
      <c r="AF319" s="34"/>
      <c r="AG319" s="105"/>
      <c r="AH319" s="168" t="str">
        <f>IFERROR(VLOOKUP($B317,D1_9!$E$5:$S$204,13,FALSE)&amp;"","")</f>
        <v/>
      </c>
      <c r="AI319" s="156"/>
      <c r="AJ319" s="156"/>
      <c r="AK319" s="156"/>
      <c r="AL319" s="156" t="s">
        <v>410</v>
      </c>
      <c r="AM319" s="207" t="str">
        <f>IFERROR(VLOOKUP($B317,D1_9!$E$5:$S$204,14,FALSE)&amp;"","")</f>
        <v/>
      </c>
      <c r="AN319" s="156"/>
      <c r="AO319" s="156"/>
      <c r="AP319" s="223"/>
      <c r="AQ319" s="22"/>
      <c r="AR319" s="57"/>
      <c r="AS319" s="57"/>
      <c r="AT319" s="57"/>
      <c r="AU319" s="57"/>
      <c r="AV319" s="57"/>
      <c r="AW319" s="57"/>
      <c r="AX319" s="57"/>
      <c r="AY319" s="57"/>
      <c r="AZ319" s="57"/>
      <c r="BA319" s="57"/>
      <c r="BB319" s="57"/>
      <c r="BC319" s="338"/>
      <c r="BD319" s="1"/>
    </row>
    <row r="320" spans="2:56">
      <c r="B320" s="18"/>
      <c r="C320" s="73"/>
      <c r="D320" s="73"/>
      <c r="E320" s="73"/>
      <c r="F320" s="73"/>
      <c r="G320" s="73"/>
      <c r="H320" s="73"/>
      <c r="I320" s="73"/>
      <c r="J320" s="73"/>
      <c r="K320" s="73"/>
      <c r="L320" s="73"/>
      <c r="M320" s="121"/>
      <c r="N320" s="25"/>
      <c r="O320" s="77"/>
      <c r="P320" s="77"/>
      <c r="Q320" s="106"/>
      <c r="R320" s="25"/>
      <c r="S320" s="106"/>
      <c r="T320" s="25"/>
      <c r="U320" s="106"/>
      <c r="V320" s="25"/>
      <c r="W320" s="106"/>
      <c r="X320" s="25"/>
      <c r="Y320" s="106"/>
      <c r="Z320" s="25"/>
      <c r="AA320" s="106"/>
      <c r="AB320" s="25"/>
      <c r="AC320" s="106"/>
      <c r="AD320" s="25"/>
      <c r="AE320" s="106"/>
      <c r="AF320" s="25"/>
      <c r="AG320" s="106"/>
      <c r="AH320" s="25"/>
      <c r="AI320" s="77"/>
      <c r="AJ320" s="77"/>
      <c r="AK320" s="77"/>
      <c r="AL320" s="77"/>
      <c r="AM320" s="77"/>
      <c r="AN320" s="77"/>
      <c r="AO320" s="77"/>
      <c r="AP320" s="106"/>
      <c r="AQ320" s="23"/>
      <c r="AR320" s="75"/>
      <c r="AS320" s="75"/>
      <c r="AT320" s="75"/>
      <c r="AU320" s="75"/>
      <c r="AV320" s="75"/>
      <c r="AW320" s="75"/>
      <c r="AX320" s="75"/>
      <c r="AY320" s="75"/>
      <c r="AZ320" s="75"/>
      <c r="BA320" s="75"/>
      <c r="BB320" s="75"/>
      <c r="BC320" s="339"/>
      <c r="BD320" s="1"/>
    </row>
    <row r="321" spans="2:56">
      <c r="B321" s="47" t="str">
        <f>D1_9!$E92&amp;""</f>
        <v/>
      </c>
      <c r="C321" s="72"/>
      <c r="D321" s="72"/>
      <c r="E321" s="72"/>
      <c r="F321" s="72"/>
      <c r="G321" s="72"/>
      <c r="H321" s="72"/>
      <c r="I321" s="72"/>
      <c r="J321" s="72"/>
      <c r="K321" s="72"/>
      <c r="L321" s="72"/>
      <c r="M321" s="119"/>
      <c r="N321" s="69" t="str">
        <f>IFERROR(VLOOKUP($B321,D1_9!$E$5:$S$204,2,FALSE)&amp;"","")</f>
        <v/>
      </c>
      <c r="O321" s="76"/>
      <c r="P321" s="76"/>
      <c r="Q321" s="104"/>
      <c r="R321" s="69" t="str">
        <f>IFERROR(VLOOKUP($B321,D1_9!$E$5:$S$204,3,FALSE)&amp;"","")</f>
        <v/>
      </c>
      <c r="S321" s="104"/>
      <c r="T321" s="69" t="str">
        <f>IFERROR(VLOOKUP($B321,D1_9!$E$5:$S$204,4,FALSE)&amp;"","")</f>
        <v/>
      </c>
      <c r="U321" s="104"/>
      <c r="V321" s="69" t="str">
        <f>IFERROR(VLOOKUP($B321,D1_9!$E$5:$S$204,5,FALSE)&amp;"","")</f>
        <v/>
      </c>
      <c r="W321" s="104"/>
      <c r="X321" s="69" t="str">
        <f>IFERROR(VLOOKUP($B321,D1_9!$E$5:$S$204,6,FALSE)&amp;"","")</f>
        <v/>
      </c>
      <c r="Y321" s="104"/>
      <c r="Z321" s="69" t="str">
        <f>IFERROR(VLOOKUP($B321,D1_9!$E$5:$S$204,7,FALSE)&amp;"","")</f>
        <v/>
      </c>
      <c r="AA321" s="104"/>
      <c r="AB321" s="69" t="str">
        <f>IFERROR(VLOOKUP($B321,D1_9!$E$5:$S$204,8,FALSE)&amp;"","")</f>
        <v/>
      </c>
      <c r="AC321" s="104"/>
      <c r="AD321" s="69" t="str">
        <f>IFERROR(VLOOKUP($B321,D1_9!$E$5:$S$204,9,FALSE)&amp;"","")</f>
        <v/>
      </c>
      <c r="AE321" s="104"/>
      <c r="AF321" s="69" t="str">
        <f>IFERROR(VLOOKUP($B321,D1_9!$E$5:$S$204,10,FALSE)&amp;"","")</f>
        <v/>
      </c>
      <c r="AG321" s="104"/>
      <c r="AH321" s="69" t="str">
        <f>IFERROR(VLOOKUP($B321,D1_9!$E$5:$S$204,11,FALSE)&amp;"","")</f>
        <v/>
      </c>
      <c r="AI321" s="76"/>
      <c r="AJ321" s="76"/>
      <c r="AK321" s="76"/>
      <c r="AL321" s="76" t="s">
        <v>410</v>
      </c>
      <c r="AM321" s="221" t="str">
        <f>IFERROR(VLOOKUP($B321,D1_9!$E$5:$S$204,12,FALSE)&amp;"","")</f>
        <v/>
      </c>
      <c r="AN321" s="76"/>
      <c r="AO321" s="76"/>
      <c r="AP321" s="104"/>
      <c r="AQ321" s="36" t="str">
        <f>IFERROR(VLOOKUP($B321,D1_9!$E$5:$S$204,15,FALSE)&amp;"","")</f>
        <v/>
      </c>
      <c r="AR321" s="74"/>
      <c r="AS321" s="74"/>
      <c r="AT321" s="74"/>
      <c r="AU321" s="74"/>
      <c r="AV321" s="74"/>
      <c r="AW321" s="74"/>
      <c r="AX321" s="74"/>
      <c r="AY321" s="74"/>
      <c r="AZ321" s="74"/>
      <c r="BA321" s="74"/>
      <c r="BB321" s="74"/>
      <c r="BC321" s="337"/>
      <c r="BD321" s="1"/>
    </row>
    <row r="322" spans="2:56">
      <c r="B322" s="29"/>
      <c r="C322" s="55"/>
      <c r="D322" s="55"/>
      <c r="E322" s="55"/>
      <c r="F322" s="55"/>
      <c r="G322" s="55"/>
      <c r="H322" s="55"/>
      <c r="I322" s="55"/>
      <c r="J322" s="55"/>
      <c r="K322" s="55"/>
      <c r="L322" s="55"/>
      <c r="M322" s="120"/>
      <c r="N322" s="34"/>
      <c r="O322" s="2"/>
      <c r="P322" s="2"/>
      <c r="Q322" s="105"/>
      <c r="R322" s="34"/>
      <c r="S322" s="105"/>
      <c r="T322" s="34"/>
      <c r="U322" s="105"/>
      <c r="V322" s="34"/>
      <c r="W322" s="105"/>
      <c r="X322" s="34"/>
      <c r="Y322" s="105"/>
      <c r="Z322" s="34"/>
      <c r="AA322" s="105"/>
      <c r="AB322" s="34"/>
      <c r="AC322" s="105"/>
      <c r="AD322" s="34"/>
      <c r="AE322" s="105"/>
      <c r="AF322" s="34"/>
      <c r="AG322" s="105"/>
      <c r="AH322" s="153"/>
      <c r="AI322" s="155"/>
      <c r="AJ322" s="155"/>
      <c r="AK322" s="155"/>
      <c r="AL322" s="155"/>
      <c r="AM322" s="155"/>
      <c r="AN322" s="155"/>
      <c r="AO322" s="155"/>
      <c r="AP322" s="224"/>
      <c r="AQ322" s="22"/>
      <c r="AR322" s="57"/>
      <c r="AS322" s="57"/>
      <c r="AT322" s="57"/>
      <c r="AU322" s="57"/>
      <c r="AV322" s="57"/>
      <c r="AW322" s="57"/>
      <c r="AX322" s="57"/>
      <c r="AY322" s="57"/>
      <c r="AZ322" s="57"/>
      <c r="BA322" s="57"/>
      <c r="BB322" s="57"/>
      <c r="BC322" s="338"/>
      <c r="BD322" s="1"/>
    </row>
    <row r="323" spans="2:56">
      <c r="B323" s="29"/>
      <c r="C323" s="55"/>
      <c r="D323" s="55"/>
      <c r="E323" s="55"/>
      <c r="F323" s="55"/>
      <c r="G323" s="55"/>
      <c r="H323" s="55"/>
      <c r="I323" s="55"/>
      <c r="J323" s="55"/>
      <c r="K323" s="55"/>
      <c r="L323" s="55"/>
      <c r="M323" s="120"/>
      <c r="N323" s="34"/>
      <c r="O323" s="2"/>
      <c r="P323" s="2"/>
      <c r="Q323" s="105"/>
      <c r="R323" s="34"/>
      <c r="S323" s="105"/>
      <c r="T323" s="34"/>
      <c r="U323" s="105"/>
      <c r="V323" s="34"/>
      <c r="W323" s="105"/>
      <c r="X323" s="34"/>
      <c r="Y323" s="105"/>
      <c r="Z323" s="34"/>
      <c r="AA323" s="105"/>
      <c r="AB323" s="34"/>
      <c r="AC323" s="105"/>
      <c r="AD323" s="34"/>
      <c r="AE323" s="105"/>
      <c r="AF323" s="34"/>
      <c r="AG323" s="105"/>
      <c r="AH323" s="168" t="str">
        <f>IFERROR(VLOOKUP($B321,D1_9!$E$5:$S$204,13,FALSE)&amp;"","")</f>
        <v/>
      </c>
      <c r="AI323" s="156"/>
      <c r="AJ323" s="156"/>
      <c r="AK323" s="156"/>
      <c r="AL323" s="156" t="s">
        <v>410</v>
      </c>
      <c r="AM323" s="207" t="str">
        <f>IFERROR(VLOOKUP($B321,D1_9!$E$5:$S$204,14,FALSE)&amp;"","")</f>
        <v/>
      </c>
      <c r="AN323" s="156"/>
      <c r="AO323" s="156"/>
      <c r="AP323" s="223"/>
      <c r="AQ323" s="22"/>
      <c r="AR323" s="57"/>
      <c r="AS323" s="57"/>
      <c r="AT323" s="57"/>
      <c r="AU323" s="57"/>
      <c r="AV323" s="57"/>
      <c r="AW323" s="57"/>
      <c r="AX323" s="57"/>
      <c r="AY323" s="57"/>
      <c r="AZ323" s="57"/>
      <c r="BA323" s="57"/>
      <c r="BB323" s="57"/>
      <c r="BC323" s="338"/>
      <c r="BD323" s="1"/>
    </row>
    <row r="324" spans="2:56">
      <c r="B324" s="18"/>
      <c r="C324" s="73"/>
      <c r="D324" s="73"/>
      <c r="E324" s="73"/>
      <c r="F324" s="73"/>
      <c r="G324" s="73"/>
      <c r="H324" s="73"/>
      <c r="I324" s="73"/>
      <c r="J324" s="73"/>
      <c r="K324" s="73"/>
      <c r="L324" s="73"/>
      <c r="M324" s="121"/>
      <c r="N324" s="25"/>
      <c r="O324" s="77"/>
      <c r="P324" s="77"/>
      <c r="Q324" s="106"/>
      <c r="R324" s="25"/>
      <c r="S324" s="106"/>
      <c r="T324" s="25"/>
      <c r="U324" s="106"/>
      <c r="V324" s="25"/>
      <c r="W324" s="106"/>
      <c r="X324" s="25"/>
      <c r="Y324" s="106"/>
      <c r="Z324" s="25"/>
      <c r="AA324" s="106"/>
      <c r="AB324" s="25"/>
      <c r="AC324" s="106"/>
      <c r="AD324" s="25"/>
      <c r="AE324" s="106"/>
      <c r="AF324" s="25"/>
      <c r="AG324" s="106"/>
      <c r="AH324" s="25"/>
      <c r="AI324" s="77"/>
      <c r="AJ324" s="77"/>
      <c r="AK324" s="77"/>
      <c r="AL324" s="77"/>
      <c r="AM324" s="77"/>
      <c r="AN324" s="77"/>
      <c r="AO324" s="77"/>
      <c r="AP324" s="106"/>
      <c r="AQ324" s="23"/>
      <c r="AR324" s="75"/>
      <c r="AS324" s="75"/>
      <c r="AT324" s="75"/>
      <c r="AU324" s="75"/>
      <c r="AV324" s="75"/>
      <c r="AW324" s="75"/>
      <c r="AX324" s="75"/>
      <c r="AY324" s="75"/>
      <c r="AZ324" s="75"/>
      <c r="BA324" s="75"/>
      <c r="BB324" s="75"/>
      <c r="BC324" s="339"/>
      <c r="BD324" s="1"/>
    </row>
    <row r="325" spans="2:56">
      <c r="B325" s="47" t="str">
        <f>D1_9!$E93&amp;""</f>
        <v/>
      </c>
      <c r="C325" s="72"/>
      <c r="D325" s="72"/>
      <c r="E325" s="72"/>
      <c r="F325" s="72"/>
      <c r="G325" s="72"/>
      <c r="H325" s="72"/>
      <c r="I325" s="72"/>
      <c r="J325" s="72"/>
      <c r="K325" s="72"/>
      <c r="L325" s="72"/>
      <c r="M325" s="119"/>
      <c r="N325" s="69" t="str">
        <f>IFERROR(VLOOKUP($B325,D1_9!$E$5:$S$204,2,FALSE)&amp;"","")</f>
        <v/>
      </c>
      <c r="O325" s="76"/>
      <c r="P325" s="76"/>
      <c r="Q325" s="104"/>
      <c r="R325" s="69" t="str">
        <f>IFERROR(VLOOKUP($B325,D1_9!$E$5:$S$204,3,FALSE)&amp;"","")</f>
        <v/>
      </c>
      <c r="S325" s="104"/>
      <c r="T325" s="69" t="str">
        <f>IFERROR(VLOOKUP($B325,D1_9!$E$5:$S$204,4,FALSE)&amp;"","")</f>
        <v/>
      </c>
      <c r="U325" s="104"/>
      <c r="V325" s="69" t="str">
        <f>IFERROR(VLOOKUP($B325,D1_9!$E$5:$S$204,5,FALSE)&amp;"","")</f>
        <v/>
      </c>
      <c r="W325" s="104"/>
      <c r="X325" s="69" t="str">
        <f>IFERROR(VLOOKUP($B325,D1_9!$E$5:$S$204,6,FALSE)&amp;"","")</f>
        <v/>
      </c>
      <c r="Y325" s="104"/>
      <c r="Z325" s="69" t="str">
        <f>IFERROR(VLOOKUP($B325,D1_9!$E$5:$S$204,7,FALSE)&amp;"","")</f>
        <v/>
      </c>
      <c r="AA325" s="104"/>
      <c r="AB325" s="69" t="str">
        <f>IFERROR(VLOOKUP($B325,D1_9!$E$5:$S$204,8,FALSE)&amp;"","")</f>
        <v/>
      </c>
      <c r="AC325" s="104"/>
      <c r="AD325" s="69" t="str">
        <f>IFERROR(VLOOKUP($B325,D1_9!$E$5:$S$204,9,FALSE)&amp;"","")</f>
        <v/>
      </c>
      <c r="AE325" s="104"/>
      <c r="AF325" s="69" t="str">
        <f>IFERROR(VLOOKUP($B325,D1_9!$E$5:$S$204,10,FALSE)&amp;"","")</f>
        <v/>
      </c>
      <c r="AG325" s="104"/>
      <c r="AH325" s="69" t="str">
        <f>IFERROR(VLOOKUP($B325,D1_9!$E$5:$S$204,11,FALSE)&amp;"","")</f>
        <v/>
      </c>
      <c r="AI325" s="76"/>
      <c r="AJ325" s="76"/>
      <c r="AK325" s="76"/>
      <c r="AL325" s="76" t="s">
        <v>410</v>
      </c>
      <c r="AM325" s="221" t="str">
        <f>IFERROR(VLOOKUP($B325,D1_9!$E$5:$S$204,12,FALSE)&amp;"","")</f>
        <v/>
      </c>
      <c r="AN325" s="76"/>
      <c r="AO325" s="76"/>
      <c r="AP325" s="104"/>
      <c r="AQ325" s="36" t="str">
        <f>IFERROR(VLOOKUP($B325,D1_9!$E$5:$S$204,15,FALSE)&amp;"","")</f>
        <v/>
      </c>
      <c r="AR325" s="74"/>
      <c r="AS325" s="74"/>
      <c r="AT325" s="74"/>
      <c r="AU325" s="74"/>
      <c r="AV325" s="74"/>
      <c r="AW325" s="74"/>
      <c r="AX325" s="74"/>
      <c r="AY325" s="74"/>
      <c r="AZ325" s="74"/>
      <c r="BA325" s="74"/>
      <c r="BB325" s="74"/>
      <c r="BC325" s="337"/>
      <c r="BD325" s="1"/>
    </row>
    <row r="326" spans="2:56">
      <c r="B326" s="29"/>
      <c r="C326" s="55"/>
      <c r="D326" s="55"/>
      <c r="E326" s="55"/>
      <c r="F326" s="55"/>
      <c r="G326" s="55"/>
      <c r="H326" s="55"/>
      <c r="I326" s="55"/>
      <c r="J326" s="55"/>
      <c r="K326" s="55"/>
      <c r="L326" s="55"/>
      <c r="M326" s="120"/>
      <c r="N326" s="34"/>
      <c r="O326" s="2"/>
      <c r="P326" s="2"/>
      <c r="Q326" s="105"/>
      <c r="R326" s="34"/>
      <c r="S326" s="105"/>
      <c r="T326" s="34"/>
      <c r="U326" s="105"/>
      <c r="V326" s="34"/>
      <c r="W326" s="105"/>
      <c r="X326" s="34"/>
      <c r="Y326" s="105"/>
      <c r="Z326" s="34"/>
      <c r="AA326" s="105"/>
      <c r="AB326" s="34"/>
      <c r="AC326" s="105"/>
      <c r="AD326" s="34"/>
      <c r="AE326" s="105"/>
      <c r="AF326" s="34"/>
      <c r="AG326" s="105"/>
      <c r="AH326" s="153"/>
      <c r="AI326" s="155"/>
      <c r="AJ326" s="155"/>
      <c r="AK326" s="155"/>
      <c r="AL326" s="155"/>
      <c r="AM326" s="155"/>
      <c r="AN326" s="155"/>
      <c r="AO326" s="155"/>
      <c r="AP326" s="224"/>
      <c r="AQ326" s="22"/>
      <c r="AR326" s="57"/>
      <c r="AS326" s="57"/>
      <c r="AT326" s="57"/>
      <c r="AU326" s="57"/>
      <c r="AV326" s="57"/>
      <c r="AW326" s="57"/>
      <c r="AX326" s="57"/>
      <c r="AY326" s="57"/>
      <c r="AZ326" s="57"/>
      <c r="BA326" s="57"/>
      <c r="BB326" s="57"/>
      <c r="BC326" s="338"/>
      <c r="BD326" s="1"/>
    </row>
    <row r="327" spans="2:56">
      <c r="B327" s="29"/>
      <c r="C327" s="55"/>
      <c r="D327" s="55"/>
      <c r="E327" s="55"/>
      <c r="F327" s="55"/>
      <c r="G327" s="55"/>
      <c r="H327" s="55"/>
      <c r="I327" s="55"/>
      <c r="J327" s="55"/>
      <c r="K327" s="55"/>
      <c r="L327" s="55"/>
      <c r="M327" s="120"/>
      <c r="N327" s="34"/>
      <c r="O327" s="2"/>
      <c r="P327" s="2"/>
      <c r="Q327" s="105"/>
      <c r="R327" s="34"/>
      <c r="S327" s="105"/>
      <c r="T327" s="34"/>
      <c r="U327" s="105"/>
      <c r="V327" s="34"/>
      <c r="W327" s="105"/>
      <c r="X327" s="34"/>
      <c r="Y327" s="105"/>
      <c r="Z327" s="34"/>
      <c r="AA327" s="105"/>
      <c r="AB327" s="34"/>
      <c r="AC327" s="105"/>
      <c r="AD327" s="34"/>
      <c r="AE327" s="105"/>
      <c r="AF327" s="34"/>
      <c r="AG327" s="105"/>
      <c r="AH327" s="168" t="str">
        <f>IFERROR(VLOOKUP($B325,D1_9!$E$5:$S$204,13,FALSE)&amp;"","")</f>
        <v/>
      </c>
      <c r="AI327" s="156"/>
      <c r="AJ327" s="156"/>
      <c r="AK327" s="156"/>
      <c r="AL327" s="156" t="s">
        <v>410</v>
      </c>
      <c r="AM327" s="207" t="str">
        <f>IFERROR(VLOOKUP($B325,D1_9!$E$5:$S$204,14,FALSE)&amp;"","")</f>
        <v/>
      </c>
      <c r="AN327" s="156"/>
      <c r="AO327" s="156"/>
      <c r="AP327" s="223"/>
      <c r="AQ327" s="22"/>
      <c r="AR327" s="57"/>
      <c r="AS327" s="57"/>
      <c r="AT327" s="57"/>
      <c r="AU327" s="57"/>
      <c r="AV327" s="57"/>
      <c r="AW327" s="57"/>
      <c r="AX327" s="57"/>
      <c r="AY327" s="57"/>
      <c r="AZ327" s="57"/>
      <c r="BA327" s="57"/>
      <c r="BB327" s="57"/>
      <c r="BC327" s="338"/>
      <c r="BD327" s="1"/>
    </row>
    <row r="328" spans="2:56">
      <c r="B328" s="18"/>
      <c r="C328" s="73"/>
      <c r="D328" s="73"/>
      <c r="E328" s="73"/>
      <c r="F328" s="73"/>
      <c r="G328" s="73"/>
      <c r="H328" s="73"/>
      <c r="I328" s="73"/>
      <c r="J328" s="73"/>
      <c r="K328" s="73"/>
      <c r="L328" s="73"/>
      <c r="M328" s="121"/>
      <c r="N328" s="25"/>
      <c r="O328" s="77"/>
      <c r="P328" s="77"/>
      <c r="Q328" s="106"/>
      <c r="R328" s="25"/>
      <c r="S328" s="106"/>
      <c r="T328" s="25"/>
      <c r="U328" s="106"/>
      <c r="V328" s="25"/>
      <c r="W328" s="106"/>
      <c r="X328" s="25"/>
      <c r="Y328" s="106"/>
      <c r="Z328" s="25"/>
      <c r="AA328" s="106"/>
      <c r="AB328" s="25"/>
      <c r="AC328" s="106"/>
      <c r="AD328" s="25"/>
      <c r="AE328" s="106"/>
      <c r="AF328" s="25"/>
      <c r="AG328" s="106"/>
      <c r="AH328" s="25"/>
      <c r="AI328" s="77"/>
      <c r="AJ328" s="77"/>
      <c r="AK328" s="77"/>
      <c r="AL328" s="77"/>
      <c r="AM328" s="77"/>
      <c r="AN328" s="77"/>
      <c r="AO328" s="77"/>
      <c r="AP328" s="106"/>
      <c r="AQ328" s="23"/>
      <c r="AR328" s="75"/>
      <c r="AS328" s="75"/>
      <c r="AT328" s="75"/>
      <c r="AU328" s="75"/>
      <c r="AV328" s="75"/>
      <c r="AW328" s="75"/>
      <c r="AX328" s="75"/>
      <c r="AY328" s="75"/>
      <c r="AZ328" s="75"/>
      <c r="BA328" s="75"/>
      <c r="BB328" s="75"/>
      <c r="BC328" s="339"/>
      <c r="BD328" s="1"/>
    </row>
    <row r="329" spans="2:56">
      <c r="B329" s="47" t="str">
        <f>D1_9!$E94&amp;""</f>
        <v/>
      </c>
      <c r="C329" s="72"/>
      <c r="D329" s="72"/>
      <c r="E329" s="72"/>
      <c r="F329" s="72"/>
      <c r="G329" s="72"/>
      <c r="H329" s="72"/>
      <c r="I329" s="72"/>
      <c r="J329" s="72"/>
      <c r="K329" s="72"/>
      <c r="L329" s="72"/>
      <c r="M329" s="119"/>
      <c r="N329" s="69" t="str">
        <f>IFERROR(VLOOKUP($B329,D1_9!$E$5:$S$204,2,FALSE)&amp;"","")</f>
        <v/>
      </c>
      <c r="O329" s="76"/>
      <c r="P329" s="76"/>
      <c r="Q329" s="104"/>
      <c r="R329" s="69" t="str">
        <f>IFERROR(VLOOKUP($B329,D1_9!$E$5:$S$204,3,FALSE)&amp;"","")</f>
        <v/>
      </c>
      <c r="S329" s="104"/>
      <c r="T329" s="69" t="str">
        <f>IFERROR(VLOOKUP($B329,D1_9!$E$5:$S$204,4,FALSE)&amp;"","")</f>
        <v/>
      </c>
      <c r="U329" s="104"/>
      <c r="V329" s="69" t="str">
        <f>IFERROR(VLOOKUP($B329,D1_9!$E$5:$S$204,5,FALSE)&amp;"","")</f>
        <v/>
      </c>
      <c r="W329" s="104"/>
      <c r="X329" s="69" t="str">
        <f>IFERROR(VLOOKUP($B329,D1_9!$E$5:$S$204,6,FALSE)&amp;"","")</f>
        <v/>
      </c>
      <c r="Y329" s="104"/>
      <c r="Z329" s="69" t="str">
        <f>IFERROR(VLOOKUP($B329,D1_9!$E$5:$S$204,7,FALSE)&amp;"","")</f>
        <v/>
      </c>
      <c r="AA329" s="104"/>
      <c r="AB329" s="69" t="str">
        <f>IFERROR(VLOOKUP($B329,D1_9!$E$5:$S$204,8,FALSE)&amp;"","")</f>
        <v/>
      </c>
      <c r="AC329" s="104"/>
      <c r="AD329" s="69" t="str">
        <f>IFERROR(VLOOKUP($B329,D1_9!$E$5:$S$204,9,FALSE)&amp;"","")</f>
        <v/>
      </c>
      <c r="AE329" s="104"/>
      <c r="AF329" s="69" t="str">
        <f>IFERROR(VLOOKUP($B329,D1_9!$E$5:$S$204,10,FALSE)&amp;"","")</f>
        <v/>
      </c>
      <c r="AG329" s="104"/>
      <c r="AH329" s="69" t="str">
        <f>IFERROR(VLOOKUP($B329,D1_9!$E$5:$S$204,11,FALSE)&amp;"","")</f>
        <v/>
      </c>
      <c r="AI329" s="76"/>
      <c r="AJ329" s="76"/>
      <c r="AK329" s="76"/>
      <c r="AL329" s="76" t="s">
        <v>410</v>
      </c>
      <c r="AM329" s="221" t="str">
        <f>IFERROR(VLOOKUP($B329,D1_9!$E$5:$S$204,12,FALSE)&amp;"","")</f>
        <v/>
      </c>
      <c r="AN329" s="76"/>
      <c r="AO329" s="76"/>
      <c r="AP329" s="104"/>
      <c r="AQ329" s="36" t="str">
        <f>IFERROR(VLOOKUP($B329,D1_9!$E$5:$S$204,15,FALSE)&amp;"","")</f>
        <v/>
      </c>
      <c r="AR329" s="74"/>
      <c r="AS329" s="74"/>
      <c r="AT329" s="74"/>
      <c r="AU329" s="74"/>
      <c r="AV329" s="74"/>
      <c r="AW329" s="74"/>
      <c r="AX329" s="74"/>
      <c r="AY329" s="74"/>
      <c r="AZ329" s="74"/>
      <c r="BA329" s="74"/>
      <c r="BB329" s="74"/>
      <c r="BC329" s="337"/>
      <c r="BD329" s="1"/>
    </row>
    <row r="330" spans="2:56">
      <c r="B330" s="29"/>
      <c r="C330" s="55"/>
      <c r="D330" s="55"/>
      <c r="E330" s="55"/>
      <c r="F330" s="55"/>
      <c r="G330" s="55"/>
      <c r="H330" s="55"/>
      <c r="I330" s="55"/>
      <c r="J330" s="55"/>
      <c r="K330" s="55"/>
      <c r="L330" s="55"/>
      <c r="M330" s="120"/>
      <c r="N330" s="34"/>
      <c r="O330" s="2"/>
      <c r="P330" s="2"/>
      <c r="Q330" s="105"/>
      <c r="R330" s="34"/>
      <c r="S330" s="105"/>
      <c r="T330" s="34"/>
      <c r="U330" s="105"/>
      <c r="V330" s="34"/>
      <c r="W330" s="105"/>
      <c r="X330" s="34"/>
      <c r="Y330" s="105"/>
      <c r="Z330" s="34"/>
      <c r="AA330" s="105"/>
      <c r="AB330" s="34"/>
      <c r="AC330" s="105"/>
      <c r="AD330" s="34"/>
      <c r="AE330" s="105"/>
      <c r="AF330" s="34"/>
      <c r="AG330" s="105"/>
      <c r="AH330" s="153"/>
      <c r="AI330" s="155"/>
      <c r="AJ330" s="155"/>
      <c r="AK330" s="155"/>
      <c r="AL330" s="155"/>
      <c r="AM330" s="155"/>
      <c r="AN330" s="155"/>
      <c r="AO330" s="155"/>
      <c r="AP330" s="224"/>
      <c r="AQ330" s="22"/>
      <c r="AR330" s="57"/>
      <c r="AS330" s="57"/>
      <c r="AT330" s="57"/>
      <c r="AU330" s="57"/>
      <c r="AV330" s="57"/>
      <c r="AW330" s="57"/>
      <c r="AX330" s="57"/>
      <c r="AY330" s="57"/>
      <c r="AZ330" s="57"/>
      <c r="BA330" s="57"/>
      <c r="BB330" s="57"/>
      <c r="BC330" s="338"/>
      <c r="BD330" s="1"/>
    </row>
    <row r="331" spans="2:56">
      <c r="B331" s="29"/>
      <c r="C331" s="55"/>
      <c r="D331" s="55"/>
      <c r="E331" s="55"/>
      <c r="F331" s="55"/>
      <c r="G331" s="55"/>
      <c r="H331" s="55"/>
      <c r="I331" s="55"/>
      <c r="J331" s="55"/>
      <c r="K331" s="55"/>
      <c r="L331" s="55"/>
      <c r="M331" s="120"/>
      <c r="N331" s="34"/>
      <c r="O331" s="2"/>
      <c r="P331" s="2"/>
      <c r="Q331" s="105"/>
      <c r="R331" s="34"/>
      <c r="S331" s="105"/>
      <c r="T331" s="34"/>
      <c r="U331" s="105"/>
      <c r="V331" s="34"/>
      <c r="W331" s="105"/>
      <c r="X331" s="34"/>
      <c r="Y331" s="105"/>
      <c r="Z331" s="34"/>
      <c r="AA331" s="105"/>
      <c r="AB331" s="34"/>
      <c r="AC331" s="105"/>
      <c r="AD331" s="34"/>
      <c r="AE331" s="105"/>
      <c r="AF331" s="34"/>
      <c r="AG331" s="105"/>
      <c r="AH331" s="168" t="str">
        <f>IFERROR(VLOOKUP($B329,D1_9!$E$5:$S$204,13,FALSE)&amp;"","")</f>
        <v/>
      </c>
      <c r="AI331" s="156"/>
      <c r="AJ331" s="156"/>
      <c r="AK331" s="156"/>
      <c r="AL331" s="156" t="s">
        <v>410</v>
      </c>
      <c r="AM331" s="207" t="str">
        <f>IFERROR(VLOOKUP($B329,D1_9!$E$5:$S$204,14,FALSE)&amp;"","")</f>
        <v/>
      </c>
      <c r="AN331" s="156"/>
      <c r="AO331" s="156"/>
      <c r="AP331" s="223"/>
      <c r="AQ331" s="22"/>
      <c r="AR331" s="57"/>
      <c r="AS331" s="57"/>
      <c r="AT331" s="57"/>
      <c r="AU331" s="57"/>
      <c r="AV331" s="57"/>
      <c r="AW331" s="57"/>
      <c r="AX331" s="57"/>
      <c r="AY331" s="57"/>
      <c r="AZ331" s="57"/>
      <c r="BA331" s="57"/>
      <c r="BB331" s="57"/>
      <c r="BC331" s="338"/>
      <c r="BD331" s="1"/>
    </row>
    <row r="332" spans="2:56">
      <c r="B332" s="18"/>
      <c r="C332" s="73"/>
      <c r="D332" s="73"/>
      <c r="E332" s="73"/>
      <c r="F332" s="73"/>
      <c r="G332" s="73"/>
      <c r="H332" s="73"/>
      <c r="I332" s="73"/>
      <c r="J332" s="73"/>
      <c r="K332" s="73"/>
      <c r="L332" s="73"/>
      <c r="M332" s="121"/>
      <c r="N332" s="25"/>
      <c r="O332" s="77"/>
      <c r="P332" s="77"/>
      <c r="Q332" s="106"/>
      <c r="R332" s="25"/>
      <c r="S332" s="106"/>
      <c r="T332" s="25"/>
      <c r="U332" s="106"/>
      <c r="V332" s="25"/>
      <c r="W332" s="106"/>
      <c r="X332" s="25"/>
      <c r="Y332" s="106"/>
      <c r="Z332" s="25"/>
      <c r="AA332" s="106"/>
      <c r="AB332" s="25"/>
      <c r="AC332" s="106"/>
      <c r="AD332" s="25"/>
      <c r="AE332" s="106"/>
      <c r="AF332" s="25"/>
      <c r="AG332" s="106"/>
      <c r="AH332" s="25"/>
      <c r="AI332" s="77"/>
      <c r="AJ332" s="77"/>
      <c r="AK332" s="77"/>
      <c r="AL332" s="77"/>
      <c r="AM332" s="77"/>
      <c r="AN332" s="77"/>
      <c r="AO332" s="77"/>
      <c r="AP332" s="106"/>
      <c r="AQ332" s="23"/>
      <c r="AR332" s="75"/>
      <c r="AS332" s="75"/>
      <c r="AT332" s="75"/>
      <c r="AU332" s="75"/>
      <c r="AV332" s="75"/>
      <c r="AW332" s="75"/>
      <c r="AX332" s="75"/>
      <c r="AY332" s="75"/>
      <c r="AZ332" s="75"/>
      <c r="BA332" s="75"/>
      <c r="BB332" s="75"/>
      <c r="BC332" s="339"/>
      <c r="BD332" s="1"/>
    </row>
    <row r="333" spans="2:56">
      <c r="B333" s="47" t="str">
        <f>D1_9!$E95&amp;""</f>
        <v/>
      </c>
      <c r="C333" s="72"/>
      <c r="D333" s="72"/>
      <c r="E333" s="72"/>
      <c r="F333" s="72"/>
      <c r="G333" s="72"/>
      <c r="H333" s="72"/>
      <c r="I333" s="72"/>
      <c r="J333" s="72"/>
      <c r="K333" s="72"/>
      <c r="L333" s="72"/>
      <c r="M333" s="119"/>
      <c r="N333" s="69" t="str">
        <f>IFERROR(VLOOKUP($B333,D1_9!$E$5:$S$204,2,FALSE)&amp;"","")</f>
        <v/>
      </c>
      <c r="O333" s="76"/>
      <c r="P333" s="76"/>
      <c r="Q333" s="104"/>
      <c r="R333" s="69" t="str">
        <f>IFERROR(VLOOKUP($B333,D1_9!$E$5:$S$204,3,FALSE)&amp;"","")</f>
        <v/>
      </c>
      <c r="S333" s="104"/>
      <c r="T333" s="69" t="str">
        <f>IFERROR(VLOOKUP($B333,D1_9!$E$5:$S$204,4,FALSE)&amp;"","")</f>
        <v/>
      </c>
      <c r="U333" s="104"/>
      <c r="V333" s="69" t="str">
        <f>IFERROR(VLOOKUP($B333,D1_9!$E$5:$S$204,5,FALSE)&amp;"","")</f>
        <v/>
      </c>
      <c r="W333" s="104"/>
      <c r="X333" s="69" t="str">
        <f>IFERROR(VLOOKUP($B333,D1_9!$E$5:$S$204,6,FALSE)&amp;"","")</f>
        <v/>
      </c>
      <c r="Y333" s="104"/>
      <c r="Z333" s="69" t="str">
        <f>IFERROR(VLOOKUP($B333,D1_9!$E$5:$S$204,7,FALSE)&amp;"","")</f>
        <v/>
      </c>
      <c r="AA333" s="104"/>
      <c r="AB333" s="69" t="str">
        <f>IFERROR(VLOOKUP($B333,D1_9!$E$5:$S$204,8,FALSE)&amp;"","")</f>
        <v/>
      </c>
      <c r="AC333" s="104"/>
      <c r="AD333" s="69" t="str">
        <f>IFERROR(VLOOKUP($B333,D1_9!$E$5:$S$204,9,FALSE)&amp;"","")</f>
        <v/>
      </c>
      <c r="AE333" s="104"/>
      <c r="AF333" s="69" t="str">
        <f>IFERROR(VLOOKUP($B333,D1_9!$E$5:$S$204,10,FALSE)&amp;"","")</f>
        <v/>
      </c>
      <c r="AG333" s="104"/>
      <c r="AH333" s="69" t="str">
        <f>IFERROR(VLOOKUP($B333,D1_9!$E$5:$S$204,11,FALSE)&amp;"","")</f>
        <v/>
      </c>
      <c r="AI333" s="76"/>
      <c r="AJ333" s="76"/>
      <c r="AK333" s="76"/>
      <c r="AL333" s="76" t="s">
        <v>410</v>
      </c>
      <c r="AM333" s="221" t="str">
        <f>IFERROR(VLOOKUP($B333,D1_9!$E$5:$S$204,12,FALSE)&amp;"","")</f>
        <v/>
      </c>
      <c r="AN333" s="76"/>
      <c r="AO333" s="76"/>
      <c r="AP333" s="104"/>
      <c r="AQ333" s="36" t="str">
        <f>IFERROR(VLOOKUP($B333,D1_9!$E$5:$S$204,15,FALSE)&amp;"","")</f>
        <v/>
      </c>
      <c r="AR333" s="74"/>
      <c r="AS333" s="74"/>
      <c r="AT333" s="74"/>
      <c r="AU333" s="74"/>
      <c r="AV333" s="74"/>
      <c r="AW333" s="74"/>
      <c r="AX333" s="74"/>
      <c r="AY333" s="74"/>
      <c r="AZ333" s="74"/>
      <c r="BA333" s="74"/>
      <c r="BB333" s="74"/>
      <c r="BC333" s="337"/>
      <c r="BD333" s="1"/>
    </row>
    <row r="334" spans="2:56">
      <c r="B334" s="29"/>
      <c r="C334" s="55"/>
      <c r="D334" s="55"/>
      <c r="E334" s="55"/>
      <c r="F334" s="55"/>
      <c r="G334" s="55"/>
      <c r="H334" s="55"/>
      <c r="I334" s="55"/>
      <c r="J334" s="55"/>
      <c r="K334" s="55"/>
      <c r="L334" s="55"/>
      <c r="M334" s="120"/>
      <c r="N334" s="34"/>
      <c r="O334" s="2"/>
      <c r="P334" s="2"/>
      <c r="Q334" s="105"/>
      <c r="R334" s="34"/>
      <c r="S334" s="105"/>
      <c r="T334" s="34"/>
      <c r="U334" s="105"/>
      <c r="V334" s="34"/>
      <c r="W334" s="105"/>
      <c r="X334" s="34"/>
      <c r="Y334" s="105"/>
      <c r="Z334" s="34"/>
      <c r="AA334" s="105"/>
      <c r="AB334" s="34"/>
      <c r="AC334" s="105"/>
      <c r="AD334" s="34"/>
      <c r="AE334" s="105"/>
      <c r="AF334" s="34"/>
      <c r="AG334" s="105"/>
      <c r="AH334" s="153"/>
      <c r="AI334" s="155"/>
      <c r="AJ334" s="155"/>
      <c r="AK334" s="155"/>
      <c r="AL334" s="155"/>
      <c r="AM334" s="155"/>
      <c r="AN334" s="155"/>
      <c r="AO334" s="155"/>
      <c r="AP334" s="224"/>
      <c r="AQ334" s="22"/>
      <c r="AR334" s="57"/>
      <c r="AS334" s="57"/>
      <c r="AT334" s="57"/>
      <c r="AU334" s="57"/>
      <c r="AV334" s="57"/>
      <c r="AW334" s="57"/>
      <c r="AX334" s="57"/>
      <c r="AY334" s="57"/>
      <c r="AZ334" s="57"/>
      <c r="BA334" s="57"/>
      <c r="BB334" s="57"/>
      <c r="BC334" s="338"/>
      <c r="BD334" s="1"/>
    </row>
    <row r="335" spans="2:56">
      <c r="B335" s="29"/>
      <c r="C335" s="55"/>
      <c r="D335" s="55"/>
      <c r="E335" s="55"/>
      <c r="F335" s="55"/>
      <c r="G335" s="55"/>
      <c r="H335" s="55"/>
      <c r="I335" s="55"/>
      <c r="J335" s="55"/>
      <c r="K335" s="55"/>
      <c r="L335" s="55"/>
      <c r="M335" s="120"/>
      <c r="N335" s="34"/>
      <c r="O335" s="2"/>
      <c r="P335" s="2"/>
      <c r="Q335" s="105"/>
      <c r="R335" s="34"/>
      <c r="S335" s="105"/>
      <c r="T335" s="34"/>
      <c r="U335" s="105"/>
      <c r="V335" s="34"/>
      <c r="W335" s="105"/>
      <c r="X335" s="34"/>
      <c r="Y335" s="105"/>
      <c r="Z335" s="34"/>
      <c r="AA335" s="105"/>
      <c r="AB335" s="34"/>
      <c r="AC335" s="105"/>
      <c r="AD335" s="34"/>
      <c r="AE335" s="105"/>
      <c r="AF335" s="34"/>
      <c r="AG335" s="105"/>
      <c r="AH335" s="168" t="str">
        <f>IFERROR(VLOOKUP($B333,D1_9!$E$5:$S$204,13,FALSE)&amp;"","")</f>
        <v/>
      </c>
      <c r="AI335" s="156"/>
      <c r="AJ335" s="156"/>
      <c r="AK335" s="156"/>
      <c r="AL335" s="156" t="s">
        <v>410</v>
      </c>
      <c r="AM335" s="207" t="str">
        <f>IFERROR(VLOOKUP($B333,D1_9!$E$5:$S$204,14,FALSE)&amp;"","")</f>
        <v/>
      </c>
      <c r="AN335" s="156"/>
      <c r="AO335" s="156"/>
      <c r="AP335" s="223"/>
      <c r="AQ335" s="22"/>
      <c r="AR335" s="57"/>
      <c r="AS335" s="57"/>
      <c r="AT335" s="57"/>
      <c r="AU335" s="57"/>
      <c r="AV335" s="57"/>
      <c r="AW335" s="57"/>
      <c r="AX335" s="57"/>
      <c r="AY335" s="57"/>
      <c r="AZ335" s="57"/>
      <c r="BA335" s="57"/>
      <c r="BB335" s="57"/>
      <c r="BC335" s="338"/>
      <c r="BD335" s="1"/>
    </row>
    <row r="336" spans="2:56">
      <c r="B336" s="18"/>
      <c r="C336" s="73"/>
      <c r="D336" s="73"/>
      <c r="E336" s="73"/>
      <c r="F336" s="73"/>
      <c r="G336" s="73"/>
      <c r="H336" s="73"/>
      <c r="I336" s="73"/>
      <c r="J336" s="73"/>
      <c r="K336" s="73"/>
      <c r="L336" s="73"/>
      <c r="M336" s="121"/>
      <c r="N336" s="25"/>
      <c r="O336" s="77"/>
      <c r="P336" s="77"/>
      <c r="Q336" s="106"/>
      <c r="R336" s="25"/>
      <c r="S336" s="106"/>
      <c r="T336" s="25"/>
      <c r="U336" s="106"/>
      <c r="V336" s="25"/>
      <c r="W336" s="106"/>
      <c r="X336" s="25"/>
      <c r="Y336" s="106"/>
      <c r="Z336" s="25"/>
      <c r="AA336" s="106"/>
      <c r="AB336" s="25"/>
      <c r="AC336" s="106"/>
      <c r="AD336" s="25"/>
      <c r="AE336" s="106"/>
      <c r="AF336" s="25"/>
      <c r="AG336" s="106"/>
      <c r="AH336" s="25"/>
      <c r="AI336" s="77"/>
      <c r="AJ336" s="77"/>
      <c r="AK336" s="77"/>
      <c r="AL336" s="77"/>
      <c r="AM336" s="77"/>
      <c r="AN336" s="77"/>
      <c r="AO336" s="77"/>
      <c r="AP336" s="106"/>
      <c r="AQ336" s="23"/>
      <c r="AR336" s="75"/>
      <c r="AS336" s="75"/>
      <c r="AT336" s="75"/>
      <c r="AU336" s="75"/>
      <c r="AV336" s="75"/>
      <c r="AW336" s="75"/>
      <c r="AX336" s="75"/>
      <c r="AY336" s="75"/>
      <c r="AZ336" s="75"/>
      <c r="BA336" s="75"/>
      <c r="BB336" s="75"/>
      <c r="BC336" s="339"/>
      <c r="BD336" s="1"/>
    </row>
    <row r="337" spans="2:56">
      <c r="B337" s="47" t="str">
        <f>D1_9!$E96&amp;""</f>
        <v/>
      </c>
      <c r="C337" s="72"/>
      <c r="D337" s="72"/>
      <c r="E337" s="72"/>
      <c r="F337" s="72"/>
      <c r="G337" s="72"/>
      <c r="H337" s="72"/>
      <c r="I337" s="72"/>
      <c r="J337" s="72"/>
      <c r="K337" s="72"/>
      <c r="L337" s="72"/>
      <c r="M337" s="119"/>
      <c r="N337" s="69" t="str">
        <f>IFERROR(VLOOKUP($B337,D1_9!$E$5:$S$204,2,FALSE)&amp;"","")</f>
        <v/>
      </c>
      <c r="O337" s="76"/>
      <c r="P337" s="76"/>
      <c r="Q337" s="104"/>
      <c r="R337" s="69" t="str">
        <f>IFERROR(VLOOKUP($B337,D1_9!$E$5:$S$204,3,FALSE)&amp;"","")</f>
        <v/>
      </c>
      <c r="S337" s="104"/>
      <c r="T337" s="69" t="str">
        <f>IFERROR(VLOOKUP($B337,D1_9!$E$5:$S$204,4,FALSE)&amp;"","")</f>
        <v/>
      </c>
      <c r="U337" s="104"/>
      <c r="V337" s="69" t="str">
        <f>IFERROR(VLOOKUP($B337,D1_9!$E$5:$S$204,5,FALSE)&amp;"","")</f>
        <v/>
      </c>
      <c r="W337" s="104"/>
      <c r="X337" s="69" t="str">
        <f>IFERROR(VLOOKUP($B337,D1_9!$E$5:$S$204,6,FALSE)&amp;"","")</f>
        <v/>
      </c>
      <c r="Y337" s="104"/>
      <c r="Z337" s="69" t="str">
        <f>IFERROR(VLOOKUP($B337,D1_9!$E$5:$S$204,7,FALSE)&amp;"","")</f>
        <v/>
      </c>
      <c r="AA337" s="104"/>
      <c r="AB337" s="69" t="str">
        <f>IFERROR(VLOOKUP($B337,D1_9!$E$5:$S$204,8,FALSE)&amp;"","")</f>
        <v/>
      </c>
      <c r="AC337" s="104"/>
      <c r="AD337" s="69" t="str">
        <f>IFERROR(VLOOKUP($B337,D1_9!$E$5:$S$204,9,FALSE)&amp;"","")</f>
        <v/>
      </c>
      <c r="AE337" s="104"/>
      <c r="AF337" s="69" t="str">
        <f>IFERROR(VLOOKUP($B337,D1_9!$E$5:$S$204,10,FALSE)&amp;"","")</f>
        <v/>
      </c>
      <c r="AG337" s="104"/>
      <c r="AH337" s="69" t="str">
        <f>IFERROR(VLOOKUP($B337,D1_9!$E$5:$S$204,11,FALSE)&amp;"","")</f>
        <v/>
      </c>
      <c r="AI337" s="76"/>
      <c r="AJ337" s="76"/>
      <c r="AK337" s="76"/>
      <c r="AL337" s="76" t="s">
        <v>410</v>
      </c>
      <c r="AM337" s="221" t="str">
        <f>IFERROR(VLOOKUP($B337,D1_9!$E$5:$S$204,12,FALSE)&amp;"","")</f>
        <v/>
      </c>
      <c r="AN337" s="76"/>
      <c r="AO337" s="76"/>
      <c r="AP337" s="104"/>
      <c r="AQ337" s="36" t="str">
        <f>IFERROR(VLOOKUP($B337,D1_9!$E$5:$S$204,15,FALSE)&amp;"","")</f>
        <v/>
      </c>
      <c r="AR337" s="74"/>
      <c r="AS337" s="74"/>
      <c r="AT337" s="74"/>
      <c r="AU337" s="74"/>
      <c r="AV337" s="74"/>
      <c r="AW337" s="74"/>
      <c r="AX337" s="74"/>
      <c r="AY337" s="74"/>
      <c r="AZ337" s="74"/>
      <c r="BA337" s="74"/>
      <c r="BB337" s="74"/>
      <c r="BC337" s="337"/>
      <c r="BD337" s="1"/>
    </row>
    <row r="338" spans="2:56">
      <c r="B338" s="29"/>
      <c r="C338" s="55"/>
      <c r="D338" s="55"/>
      <c r="E338" s="55"/>
      <c r="F338" s="55"/>
      <c r="G338" s="55"/>
      <c r="H338" s="55"/>
      <c r="I338" s="55"/>
      <c r="J338" s="55"/>
      <c r="K338" s="55"/>
      <c r="L338" s="55"/>
      <c r="M338" s="120"/>
      <c r="N338" s="34"/>
      <c r="O338" s="2"/>
      <c r="P338" s="2"/>
      <c r="Q338" s="105"/>
      <c r="R338" s="34"/>
      <c r="S338" s="105"/>
      <c r="T338" s="34"/>
      <c r="U338" s="105"/>
      <c r="V338" s="34"/>
      <c r="W338" s="105"/>
      <c r="X338" s="34"/>
      <c r="Y338" s="105"/>
      <c r="Z338" s="34"/>
      <c r="AA338" s="105"/>
      <c r="AB338" s="34"/>
      <c r="AC338" s="105"/>
      <c r="AD338" s="34"/>
      <c r="AE338" s="105"/>
      <c r="AF338" s="34"/>
      <c r="AG338" s="105"/>
      <c r="AH338" s="153"/>
      <c r="AI338" s="155"/>
      <c r="AJ338" s="155"/>
      <c r="AK338" s="155"/>
      <c r="AL338" s="155"/>
      <c r="AM338" s="155"/>
      <c r="AN338" s="155"/>
      <c r="AO338" s="155"/>
      <c r="AP338" s="224"/>
      <c r="AQ338" s="22"/>
      <c r="AR338" s="57"/>
      <c r="AS338" s="57"/>
      <c r="AT338" s="57"/>
      <c r="AU338" s="57"/>
      <c r="AV338" s="57"/>
      <c r="AW338" s="57"/>
      <c r="AX338" s="57"/>
      <c r="AY338" s="57"/>
      <c r="AZ338" s="57"/>
      <c r="BA338" s="57"/>
      <c r="BB338" s="57"/>
      <c r="BC338" s="338"/>
      <c r="BD338" s="1"/>
    </row>
    <row r="339" spans="2:56">
      <c r="B339" s="29"/>
      <c r="C339" s="55"/>
      <c r="D339" s="55"/>
      <c r="E339" s="55"/>
      <c r="F339" s="55"/>
      <c r="G339" s="55"/>
      <c r="H339" s="55"/>
      <c r="I339" s="55"/>
      <c r="J339" s="55"/>
      <c r="K339" s="55"/>
      <c r="L339" s="55"/>
      <c r="M339" s="120"/>
      <c r="N339" s="34"/>
      <c r="O339" s="2"/>
      <c r="P339" s="2"/>
      <c r="Q339" s="105"/>
      <c r="R339" s="34"/>
      <c r="S339" s="105"/>
      <c r="T339" s="34"/>
      <c r="U339" s="105"/>
      <c r="V339" s="34"/>
      <c r="W339" s="105"/>
      <c r="X339" s="34"/>
      <c r="Y339" s="105"/>
      <c r="Z339" s="34"/>
      <c r="AA339" s="105"/>
      <c r="AB339" s="34"/>
      <c r="AC339" s="105"/>
      <c r="AD339" s="34"/>
      <c r="AE339" s="105"/>
      <c r="AF339" s="34"/>
      <c r="AG339" s="105"/>
      <c r="AH339" s="168" t="str">
        <f>IFERROR(VLOOKUP($B337,D1_9!$E$5:$S$204,13,FALSE)&amp;"","")</f>
        <v/>
      </c>
      <c r="AI339" s="156"/>
      <c r="AJ339" s="156"/>
      <c r="AK339" s="156"/>
      <c r="AL339" s="156" t="s">
        <v>410</v>
      </c>
      <c r="AM339" s="207" t="str">
        <f>IFERROR(VLOOKUP($B337,D1_9!$E$5:$S$204,14,FALSE)&amp;"","")</f>
        <v/>
      </c>
      <c r="AN339" s="156"/>
      <c r="AO339" s="156"/>
      <c r="AP339" s="223"/>
      <c r="AQ339" s="22"/>
      <c r="AR339" s="57"/>
      <c r="AS339" s="57"/>
      <c r="AT339" s="57"/>
      <c r="AU339" s="57"/>
      <c r="AV339" s="57"/>
      <c r="AW339" s="57"/>
      <c r="AX339" s="57"/>
      <c r="AY339" s="57"/>
      <c r="AZ339" s="57"/>
      <c r="BA339" s="57"/>
      <c r="BB339" s="57"/>
      <c r="BC339" s="338"/>
      <c r="BD339" s="1"/>
    </row>
    <row r="340" spans="2:56">
      <c r="B340" s="18"/>
      <c r="C340" s="73"/>
      <c r="D340" s="73"/>
      <c r="E340" s="73"/>
      <c r="F340" s="73"/>
      <c r="G340" s="73"/>
      <c r="H340" s="73"/>
      <c r="I340" s="73"/>
      <c r="J340" s="73"/>
      <c r="K340" s="73"/>
      <c r="L340" s="73"/>
      <c r="M340" s="121"/>
      <c r="N340" s="25"/>
      <c r="O340" s="77"/>
      <c r="P340" s="77"/>
      <c r="Q340" s="106"/>
      <c r="R340" s="25"/>
      <c r="S340" s="106"/>
      <c r="T340" s="25"/>
      <c r="U340" s="106"/>
      <c r="V340" s="25"/>
      <c r="W340" s="106"/>
      <c r="X340" s="25"/>
      <c r="Y340" s="106"/>
      <c r="Z340" s="25"/>
      <c r="AA340" s="106"/>
      <c r="AB340" s="25"/>
      <c r="AC340" s="106"/>
      <c r="AD340" s="25"/>
      <c r="AE340" s="106"/>
      <c r="AF340" s="25"/>
      <c r="AG340" s="106"/>
      <c r="AH340" s="25"/>
      <c r="AI340" s="77"/>
      <c r="AJ340" s="77"/>
      <c r="AK340" s="77"/>
      <c r="AL340" s="77"/>
      <c r="AM340" s="77"/>
      <c r="AN340" s="77"/>
      <c r="AO340" s="77"/>
      <c r="AP340" s="106"/>
      <c r="AQ340" s="23"/>
      <c r="AR340" s="75"/>
      <c r="AS340" s="75"/>
      <c r="AT340" s="75"/>
      <c r="AU340" s="75"/>
      <c r="AV340" s="75"/>
      <c r="AW340" s="75"/>
      <c r="AX340" s="75"/>
      <c r="AY340" s="75"/>
      <c r="AZ340" s="75"/>
      <c r="BA340" s="75"/>
      <c r="BB340" s="75"/>
      <c r="BC340" s="339"/>
      <c r="BD340" s="1"/>
    </row>
    <row r="341" spans="2:56">
      <c r="B341" s="47" t="str">
        <f>D1_9!$E97&amp;""</f>
        <v/>
      </c>
      <c r="C341" s="72"/>
      <c r="D341" s="72"/>
      <c r="E341" s="72"/>
      <c r="F341" s="72"/>
      <c r="G341" s="72"/>
      <c r="H341" s="72"/>
      <c r="I341" s="72"/>
      <c r="J341" s="72"/>
      <c r="K341" s="72"/>
      <c r="L341" s="72"/>
      <c r="M341" s="119"/>
      <c r="N341" s="69" t="str">
        <f>IFERROR(VLOOKUP($B341,D1_9!$E$5:$S$204,2,FALSE)&amp;"","")</f>
        <v/>
      </c>
      <c r="O341" s="76"/>
      <c r="P341" s="76"/>
      <c r="Q341" s="104"/>
      <c r="R341" s="69" t="str">
        <f>IFERROR(VLOOKUP($B341,D1_9!$E$5:$S$204,3,FALSE)&amp;"","")</f>
        <v/>
      </c>
      <c r="S341" s="104"/>
      <c r="T341" s="69" t="str">
        <f>IFERROR(VLOOKUP($B341,D1_9!$E$5:$S$204,4,FALSE)&amp;"","")</f>
        <v/>
      </c>
      <c r="U341" s="104"/>
      <c r="V341" s="69" t="str">
        <f>IFERROR(VLOOKUP($B341,D1_9!$E$5:$S$204,5,FALSE)&amp;"","")</f>
        <v/>
      </c>
      <c r="W341" s="104"/>
      <c r="X341" s="69" t="str">
        <f>IFERROR(VLOOKUP($B341,D1_9!$E$5:$S$204,6,FALSE)&amp;"","")</f>
        <v/>
      </c>
      <c r="Y341" s="104"/>
      <c r="Z341" s="69" t="str">
        <f>IFERROR(VLOOKUP($B341,D1_9!$E$5:$S$204,7,FALSE)&amp;"","")</f>
        <v/>
      </c>
      <c r="AA341" s="104"/>
      <c r="AB341" s="69" t="str">
        <f>IFERROR(VLOOKUP($B341,D1_9!$E$5:$S$204,8,FALSE)&amp;"","")</f>
        <v/>
      </c>
      <c r="AC341" s="104"/>
      <c r="AD341" s="69" t="str">
        <f>IFERROR(VLOOKUP($B341,D1_9!$E$5:$S$204,9,FALSE)&amp;"","")</f>
        <v/>
      </c>
      <c r="AE341" s="104"/>
      <c r="AF341" s="69" t="str">
        <f>IFERROR(VLOOKUP($B341,D1_9!$E$5:$S$204,10,FALSE)&amp;"","")</f>
        <v/>
      </c>
      <c r="AG341" s="104"/>
      <c r="AH341" s="69" t="str">
        <f>IFERROR(VLOOKUP($B341,D1_9!$E$5:$S$204,11,FALSE)&amp;"","")</f>
        <v/>
      </c>
      <c r="AI341" s="76"/>
      <c r="AJ341" s="76"/>
      <c r="AK341" s="76"/>
      <c r="AL341" s="76" t="s">
        <v>410</v>
      </c>
      <c r="AM341" s="221" t="str">
        <f>IFERROR(VLOOKUP($B341,D1_9!$E$5:$S$204,12,FALSE)&amp;"","")</f>
        <v/>
      </c>
      <c r="AN341" s="76"/>
      <c r="AO341" s="76"/>
      <c r="AP341" s="104"/>
      <c r="AQ341" s="36" t="str">
        <f>IFERROR(VLOOKUP($B341,D1_9!$E$5:$S$204,15,FALSE)&amp;"","")</f>
        <v/>
      </c>
      <c r="AR341" s="74"/>
      <c r="AS341" s="74"/>
      <c r="AT341" s="74"/>
      <c r="AU341" s="74"/>
      <c r="AV341" s="74"/>
      <c r="AW341" s="74"/>
      <c r="AX341" s="74"/>
      <c r="AY341" s="74"/>
      <c r="AZ341" s="74"/>
      <c r="BA341" s="74"/>
      <c r="BB341" s="74"/>
      <c r="BC341" s="337"/>
      <c r="BD341" s="1"/>
    </row>
    <row r="342" spans="2:56">
      <c r="B342" s="29"/>
      <c r="C342" s="55"/>
      <c r="D342" s="55"/>
      <c r="E342" s="55"/>
      <c r="F342" s="55"/>
      <c r="G342" s="55"/>
      <c r="H342" s="55"/>
      <c r="I342" s="55"/>
      <c r="J342" s="55"/>
      <c r="K342" s="55"/>
      <c r="L342" s="55"/>
      <c r="M342" s="120"/>
      <c r="N342" s="34"/>
      <c r="O342" s="2"/>
      <c r="P342" s="2"/>
      <c r="Q342" s="105"/>
      <c r="R342" s="34"/>
      <c r="S342" s="105"/>
      <c r="T342" s="34"/>
      <c r="U342" s="105"/>
      <c r="V342" s="34"/>
      <c r="W342" s="105"/>
      <c r="X342" s="34"/>
      <c r="Y342" s="105"/>
      <c r="Z342" s="34"/>
      <c r="AA342" s="105"/>
      <c r="AB342" s="34"/>
      <c r="AC342" s="105"/>
      <c r="AD342" s="34"/>
      <c r="AE342" s="105"/>
      <c r="AF342" s="34"/>
      <c r="AG342" s="105"/>
      <c r="AH342" s="153"/>
      <c r="AI342" s="155"/>
      <c r="AJ342" s="155"/>
      <c r="AK342" s="155"/>
      <c r="AL342" s="155"/>
      <c r="AM342" s="155"/>
      <c r="AN342" s="155"/>
      <c r="AO342" s="155"/>
      <c r="AP342" s="224"/>
      <c r="AQ342" s="22"/>
      <c r="AR342" s="57"/>
      <c r="AS342" s="57"/>
      <c r="AT342" s="57"/>
      <c r="AU342" s="57"/>
      <c r="AV342" s="57"/>
      <c r="AW342" s="57"/>
      <c r="AX342" s="57"/>
      <c r="AY342" s="57"/>
      <c r="AZ342" s="57"/>
      <c r="BA342" s="57"/>
      <c r="BB342" s="57"/>
      <c r="BC342" s="338"/>
      <c r="BD342" s="1"/>
    </row>
    <row r="343" spans="2:56">
      <c r="B343" s="29"/>
      <c r="C343" s="55"/>
      <c r="D343" s="55"/>
      <c r="E343" s="55"/>
      <c r="F343" s="55"/>
      <c r="G343" s="55"/>
      <c r="H343" s="55"/>
      <c r="I343" s="55"/>
      <c r="J343" s="55"/>
      <c r="K343" s="55"/>
      <c r="L343" s="55"/>
      <c r="M343" s="120"/>
      <c r="N343" s="34"/>
      <c r="O343" s="2"/>
      <c r="P343" s="2"/>
      <c r="Q343" s="105"/>
      <c r="R343" s="34"/>
      <c r="S343" s="105"/>
      <c r="T343" s="34"/>
      <c r="U343" s="105"/>
      <c r="V343" s="34"/>
      <c r="W343" s="105"/>
      <c r="X343" s="34"/>
      <c r="Y343" s="105"/>
      <c r="Z343" s="34"/>
      <c r="AA343" s="105"/>
      <c r="AB343" s="34"/>
      <c r="AC343" s="105"/>
      <c r="AD343" s="34"/>
      <c r="AE343" s="105"/>
      <c r="AF343" s="34"/>
      <c r="AG343" s="105"/>
      <c r="AH343" s="168" t="str">
        <f>IFERROR(VLOOKUP($B341,D1_9!$E$5:$S$204,13,FALSE)&amp;"","")</f>
        <v/>
      </c>
      <c r="AI343" s="156"/>
      <c r="AJ343" s="156"/>
      <c r="AK343" s="156"/>
      <c r="AL343" s="156" t="s">
        <v>410</v>
      </c>
      <c r="AM343" s="207" t="str">
        <f>IFERROR(VLOOKUP($B341,D1_9!$E$5:$S$204,14,FALSE)&amp;"","")</f>
        <v/>
      </c>
      <c r="AN343" s="156"/>
      <c r="AO343" s="156"/>
      <c r="AP343" s="223"/>
      <c r="AQ343" s="22"/>
      <c r="AR343" s="57"/>
      <c r="AS343" s="57"/>
      <c r="AT343" s="57"/>
      <c r="AU343" s="57"/>
      <c r="AV343" s="57"/>
      <c r="AW343" s="57"/>
      <c r="AX343" s="57"/>
      <c r="AY343" s="57"/>
      <c r="AZ343" s="57"/>
      <c r="BA343" s="57"/>
      <c r="BB343" s="57"/>
      <c r="BC343" s="338"/>
      <c r="BD343" s="1"/>
    </row>
    <row r="344" spans="2:56">
      <c r="B344" s="18"/>
      <c r="C344" s="73"/>
      <c r="D344" s="73"/>
      <c r="E344" s="73"/>
      <c r="F344" s="73"/>
      <c r="G344" s="73"/>
      <c r="H344" s="73"/>
      <c r="I344" s="73"/>
      <c r="J344" s="73"/>
      <c r="K344" s="73"/>
      <c r="L344" s="73"/>
      <c r="M344" s="121"/>
      <c r="N344" s="25"/>
      <c r="O344" s="77"/>
      <c r="P344" s="77"/>
      <c r="Q344" s="106"/>
      <c r="R344" s="25"/>
      <c r="S344" s="106"/>
      <c r="T344" s="25"/>
      <c r="U344" s="106"/>
      <c r="V344" s="25"/>
      <c r="W344" s="106"/>
      <c r="X344" s="25"/>
      <c r="Y344" s="106"/>
      <c r="Z344" s="25"/>
      <c r="AA344" s="106"/>
      <c r="AB344" s="25"/>
      <c r="AC344" s="106"/>
      <c r="AD344" s="25"/>
      <c r="AE344" s="106"/>
      <c r="AF344" s="25"/>
      <c r="AG344" s="106"/>
      <c r="AH344" s="25"/>
      <c r="AI344" s="77"/>
      <c r="AJ344" s="77"/>
      <c r="AK344" s="77"/>
      <c r="AL344" s="77"/>
      <c r="AM344" s="77"/>
      <c r="AN344" s="77"/>
      <c r="AO344" s="77"/>
      <c r="AP344" s="106"/>
      <c r="AQ344" s="23"/>
      <c r="AR344" s="75"/>
      <c r="AS344" s="75"/>
      <c r="AT344" s="75"/>
      <c r="AU344" s="75"/>
      <c r="AV344" s="75"/>
      <c r="AW344" s="75"/>
      <c r="AX344" s="75"/>
      <c r="AY344" s="75"/>
      <c r="AZ344" s="75"/>
      <c r="BA344" s="75"/>
      <c r="BB344" s="75"/>
      <c r="BC344" s="339"/>
      <c r="BD344" s="1"/>
    </row>
    <row r="345" spans="2:56">
      <c r="B345" s="47" t="str">
        <f>D1_9!$E98&amp;""</f>
        <v/>
      </c>
      <c r="C345" s="72"/>
      <c r="D345" s="72"/>
      <c r="E345" s="72"/>
      <c r="F345" s="72"/>
      <c r="G345" s="72"/>
      <c r="H345" s="72"/>
      <c r="I345" s="72"/>
      <c r="J345" s="72"/>
      <c r="K345" s="72"/>
      <c r="L345" s="72"/>
      <c r="M345" s="119"/>
      <c r="N345" s="69" t="str">
        <f>IFERROR(VLOOKUP($B345,D1_9!$E$5:$S$204,2,FALSE)&amp;"","")</f>
        <v/>
      </c>
      <c r="O345" s="76"/>
      <c r="P345" s="76"/>
      <c r="Q345" s="104"/>
      <c r="R345" s="69" t="str">
        <f>IFERROR(VLOOKUP($B345,D1_9!$E$5:$S$204,3,FALSE)&amp;"","")</f>
        <v/>
      </c>
      <c r="S345" s="104"/>
      <c r="T345" s="69" t="str">
        <f>IFERROR(VLOOKUP($B345,D1_9!$E$5:$S$204,4,FALSE)&amp;"","")</f>
        <v/>
      </c>
      <c r="U345" s="104"/>
      <c r="V345" s="69" t="str">
        <f>IFERROR(VLOOKUP($B345,D1_9!$E$5:$S$204,5,FALSE)&amp;"","")</f>
        <v/>
      </c>
      <c r="W345" s="104"/>
      <c r="X345" s="69" t="str">
        <f>IFERROR(VLOOKUP($B345,D1_9!$E$5:$S$204,6,FALSE)&amp;"","")</f>
        <v/>
      </c>
      <c r="Y345" s="104"/>
      <c r="Z345" s="69" t="str">
        <f>IFERROR(VLOOKUP($B345,D1_9!$E$5:$S$204,7,FALSE)&amp;"","")</f>
        <v/>
      </c>
      <c r="AA345" s="104"/>
      <c r="AB345" s="69" t="str">
        <f>IFERROR(VLOOKUP($B345,D1_9!$E$5:$S$204,8,FALSE)&amp;"","")</f>
        <v/>
      </c>
      <c r="AC345" s="104"/>
      <c r="AD345" s="69" t="str">
        <f>IFERROR(VLOOKUP($B345,D1_9!$E$5:$S$204,9,FALSE)&amp;"","")</f>
        <v/>
      </c>
      <c r="AE345" s="104"/>
      <c r="AF345" s="69" t="str">
        <f>IFERROR(VLOOKUP($B345,D1_9!$E$5:$S$204,10,FALSE)&amp;"","")</f>
        <v/>
      </c>
      <c r="AG345" s="104"/>
      <c r="AH345" s="69" t="str">
        <f>IFERROR(VLOOKUP($B345,D1_9!$E$5:$S$204,11,FALSE)&amp;"","")</f>
        <v/>
      </c>
      <c r="AI345" s="76"/>
      <c r="AJ345" s="76"/>
      <c r="AK345" s="76"/>
      <c r="AL345" s="76" t="s">
        <v>410</v>
      </c>
      <c r="AM345" s="221" t="str">
        <f>IFERROR(VLOOKUP($B345,D1_9!$E$5:$S$204,12,FALSE)&amp;"","")</f>
        <v/>
      </c>
      <c r="AN345" s="76"/>
      <c r="AO345" s="76"/>
      <c r="AP345" s="104"/>
      <c r="AQ345" s="36" t="str">
        <f>IFERROR(VLOOKUP($B345,D1_9!$E$5:$S$204,15,FALSE)&amp;"","")</f>
        <v/>
      </c>
      <c r="AR345" s="74"/>
      <c r="AS345" s="74"/>
      <c r="AT345" s="74"/>
      <c r="AU345" s="74"/>
      <c r="AV345" s="74"/>
      <c r="AW345" s="74"/>
      <c r="AX345" s="74"/>
      <c r="AY345" s="74"/>
      <c r="AZ345" s="74"/>
      <c r="BA345" s="74"/>
      <c r="BB345" s="74"/>
      <c r="BC345" s="337"/>
      <c r="BD345" s="1"/>
    </row>
    <row r="346" spans="2:56">
      <c r="B346" s="29"/>
      <c r="C346" s="55"/>
      <c r="D346" s="55"/>
      <c r="E346" s="55"/>
      <c r="F346" s="55"/>
      <c r="G346" s="55"/>
      <c r="H346" s="55"/>
      <c r="I346" s="55"/>
      <c r="J346" s="55"/>
      <c r="K346" s="55"/>
      <c r="L346" s="55"/>
      <c r="M346" s="120"/>
      <c r="N346" s="34"/>
      <c r="O346" s="2"/>
      <c r="P346" s="2"/>
      <c r="Q346" s="105"/>
      <c r="R346" s="34"/>
      <c r="S346" s="105"/>
      <c r="T346" s="34"/>
      <c r="U346" s="105"/>
      <c r="V346" s="34"/>
      <c r="W346" s="105"/>
      <c r="X346" s="34"/>
      <c r="Y346" s="105"/>
      <c r="Z346" s="34"/>
      <c r="AA346" s="105"/>
      <c r="AB346" s="34"/>
      <c r="AC346" s="105"/>
      <c r="AD346" s="34"/>
      <c r="AE346" s="105"/>
      <c r="AF346" s="34"/>
      <c r="AG346" s="105"/>
      <c r="AH346" s="153"/>
      <c r="AI346" s="155"/>
      <c r="AJ346" s="155"/>
      <c r="AK346" s="155"/>
      <c r="AL346" s="155"/>
      <c r="AM346" s="155"/>
      <c r="AN346" s="155"/>
      <c r="AO346" s="155"/>
      <c r="AP346" s="224"/>
      <c r="AQ346" s="22"/>
      <c r="AR346" s="57"/>
      <c r="AS346" s="57"/>
      <c r="AT346" s="57"/>
      <c r="AU346" s="57"/>
      <c r="AV346" s="57"/>
      <c r="AW346" s="57"/>
      <c r="AX346" s="57"/>
      <c r="AY346" s="57"/>
      <c r="AZ346" s="57"/>
      <c r="BA346" s="57"/>
      <c r="BB346" s="57"/>
      <c r="BC346" s="338"/>
      <c r="BD346" s="1"/>
    </row>
    <row r="347" spans="2:56">
      <c r="B347" s="29"/>
      <c r="C347" s="55"/>
      <c r="D347" s="55"/>
      <c r="E347" s="55"/>
      <c r="F347" s="55"/>
      <c r="G347" s="55"/>
      <c r="H347" s="55"/>
      <c r="I347" s="55"/>
      <c r="J347" s="55"/>
      <c r="K347" s="55"/>
      <c r="L347" s="55"/>
      <c r="M347" s="120"/>
      <c r="N347" s="34"/>
      <c r="O347" s="2"/>
      <c r="P347" s="2"/>
      <c r="Q347" s="105"/>
      <c r="R347" s="34"/>
      <c r="S347" s="105"/>
      <c r="T347" s="34"/>
      <c r="U347" s="105"/>
      <c r="V347" s="34"/>
      <c r="W347" s="105"/>
      <c r="X347" s="34"/>
      <c r="Y347" s="105"/>
      <c r="Z347" s="34"/>
      <c r="AA347" s="105"/>
      <c r="AB347" s="34"/>
      <c r="AC347" s="105"/>
      <c r="AD347" s="34"/>
      <c r="AE347" s="105"/>
      <c r="AF347" s="34"/>
      <c r="AG347" s="105"/>
      <c r="AH347" s="168" t="str">
        <f>IFERROR(VLOOKUP($B345,D1_9!$E$5:$S$204,13,FALSE)&amp;"","")</f>
        <v/>
      </c>
      <c r="AI347" s="156"/>
      <c r="AJ347" s="156"/>
      <c r="AK347" s="156"/>
      <c r="AL347" s="156" t="s">
        <v>410</v>
      </c>
      <c r="AM347" s="207" t="str">
        <f>IFERROR(VLOOKUP($B345,D1_9!$E$5:$S$204,14,FALSE)&amp;"","")</f>
        <v/>
      </c>
      <c r="AN347" s="156"/>
      <c r="AO347" s="156"/>
      <c r="AP347" s="223"/>
      <c r="AQ347" s="22"/>
      <c r="AR347" s="57"/>
      <c r="AS347" s="57"/>
      <c r="AT347" s="57"/>
      <c r="AU347" s="57"/>
      <c r="AV347" s="57"/>
      <c r="AW347" s="57"/>
      <c r="AX347" s="57"/>
      <c r="AY347" s="57"/>
      <c r="AZ347" s="57"/>
      <c r="BA347" s="57"/>
      <c r="BB347" s="57"/>
      <c r="BC347" s="338"/>
      <c r="BD347" s="1"/>
    </row>
    <row r="348" spans="2:56">
      <c r="B348" s="18"/>
      <c r="C348" s="73"/>
      <c r="D348" s="73"/>
      <c r="E348" s="73"/>
      <c r="F348" s="73"/>
      <c r="G348" s="73"/>
      <c r="H348" s="73"/>
      <c r="I348" s="73"/>
      <c r="J348" s="73"/>
      <c r="K348" s="73"/>
      <c r="L348" s="73"/>
      <c r="M348" s="121"/>
      <c r="N348" s="25"/>
      <c r="O348" s="77"/>
      <c r="P348" s="77"/>
      <c r="Q348" s="106"/>
      <c r="R348" s="25"/>
      <c r="S348" s="106"/>
      <c r="T348" s="25"/>
      <c r="U348" s="106"/>
      <c r="V348" s="25"/>
      <c r="W348" s="106"/>
      <c r="X348" s="25"/>
      <c r="Y348" s="106"/>
      <c r="Z348" s="25"/>
      <c r="AA348" s="106"/>
      <c r="AB348" s="25"/>
      <c r="AC348" s="106"/>
      <c r="AD348" s="25"/>
      <c r="AE348" s="106"/>
      <c r="AF348" s="25"/>
      <c r="AG348" s="106"/>
      <c r="AH348" s="25"/>
      <c r="AI348" s="77"/>
      <c r="AJ348" s="77"/>
      <c r="AK348" s="77"/>
      <c r="AL348" s="77"/>
      <c r="AM348" s="77"/>
      <c r="AN348" s="77"/>
      <c r="AO348" s="77"/>
      <c r="AP348" s="106"/>
      <c r="AQ348" s="23"/>
      <c r="AR348" s="75"/>
      <c r="AS348" s="75"/>
      <c r="AT348" s="75"/>
      <c r="AU348" s="75"/>
      <c r="AV348" s="75"/>
      <c r="AW348" s="75"/>
      <c r="AX348" s="75"/>
      <c r="AY348" s="75"/>
      <c r="AZ348" s="75"/>
      <c r="BA348" s="75"/>
      <c r="BB348" s="75"/>
      <c r="BC348" s="339"/>
      <c r="BD348" s="1"/>
    </row>
    <row r="349" spans="2:56">
      <c r="B349" s="47" t="str">
        <f>D1_9!$E99&amp;""</f>
        <v/>
      </c>
      <c r="C349" s="72"/>
      <c r="D349" s="72"/>
      <c r="E349" s="72"/>
      <c r="F349" s="72"/>
      <c r="G349" s="72"/>
      <c r="H349" s="72"/>
      <c r="I349" s="72"/>
      <c r="J349" s="72"/>
      <c r="K349" s="72"/>
      <c r="L349" s="72"/>
      <c r="M349" s="119"/>
      <c r="N349" s="69" t="str">
        <f>IFERROR(VLOOKUP($B349,D1_9!$E$5:$S$204,2,FALSE)&amp;"","")</f>
        <v/>
      </c>
      <c r="O349" s="76"/>
      <c r="P349" s="76"/>
      <c r="Q349" s="104"/>
      <c r="R349" s="69" t="str">
        <f>IFERROR(VLOOKUP($B349,D1_9!$E$5:$S$204,3,FALSE)&amp;"","")</f>
        <v/>
      </c>
      <c r="S349" s="104"/>
      <c r="T349" s="69" t="str">
        <f>IFERROR(VLOOKUP($B349,D1_9!$E$5:$S$204,4,FALSE)&amp;"","")</f>
        <v/>
      </c>
      <c r="U349" s="104"/>
      <c r="V349" s="69" t="str">
        <f>IFERROR(VLOOKUP($B349,D1_9!$E$5:$S$204,5,FALSE)&amp;"","")</f>
        <v/>
      </c>
      <c r="W349" s="104"/>
      <c r="X349" s="69" t="str">
        <f>IFERROR(VLOOKUP($B349,D1_9!$E$5:$S$204,6,FALSE)&amp;"","")</f>
        <v/>
      </c>
      <c r="Y349" s="104"/>
      <c r="Z349" s="69" t="str">
        <f>IFERROR(VLOOKUP($B349,D1_9!$E$5:$S$204,7,FALSE)&amp;"","")</f>
        <v/>
      </c>
      <c r="AA349" s="104"/>
      <c r="AB349" s="69" t="str">
        <f>IFERROR(VLOOKUP($B349,D1_9!$E$5:$S$204,8,FALSE)&amp;"","")</f>
        <v/>
      </c>
      <c r="AC349" s="104"/>
      <c r="AD349" s="69" t="str">
        <f>IFERROR(VLOOKUP($B349,D1_9!$E$5:$S$204,9,FALSE)&amp;"","")</f>
        <v/>
      </c>
      <c r="AE349" s="104"/>
      <c r="AF349" s="69" t="str">
        <f>IFERROR(VLOOKUP($B349,D1_9!$E$5:$S$204,10,FALSE)&amp;"","")</f>
        <v/>
      </c>
      <c r="AG349" s="104"/>
      <c r="AH349" s="69" t="str">
        <f>IFERROR(VLOOKUP($B349,D1_9!$E$5:$S$204,11,FALSE)&amp;"","")</f>
        <v/>
      </c>
      <c r="AI349" s="76"/>
      <c r="AJ349" s="76"/>
      <c r="AK349" s="76"/>
      <c r="AL349" s="76" t="s">
        <v>410</v>
      </c>
      <c r="AM349" s="221" t="str">
        <f>IFERROR(VLOOKUP($B349,D1_9!$E$5:$S$204,12,FALSE)&amp;"","")</f>
        <v/>
      </c>
      <c r="AN349" s="76"/>
      <c r="AO349" s="76"/>
      <c r="AP349" s="104"/>
      <c r="AQ349" s="36" t="str">
        <f>IFERROR(VLOOKUP($B349,D1_9!$E$5:$S$204,15,FALSE)&amp;"","")</f>
        <v/>
      </c>
      <c r="AR349" s="74"/>
      <c r="AS349" s="74"/>
      <c r="AT349" s="74"/>
      <c r="AU349" s="74"/>
      <c r="AV349" s="74"/>
      <c r="AW349" s="74"/>
      <c r="AX349" s="74"/>
      <c r="AY349" s="74"/>
      <c r="AZ349" s="74"/>
      <c r="BA349" s="74"/>
      <c r="BB349" s="74"/>
      <c r="BC349" s="337"/>
      <c r="BD349" s="1"/>
    </row>
    <row r="350" spans="2:56">
      <c r="B350" s="29"/>
      <c r="C350" s="55"/>
      <c r="D350" s="55"/>
      <c r="E350" s="55"/>
      <c r="F350" s="55"/>
      <c r="G350" s="55"/>
      <c r="H350" s="55"/>
      <c r="I350" s="55"/>
      <c r="J350" s="55"/>
      <c r="K350" s="55"/>
      <c r="L350" s="55"/>
      <c r="M350" s="120"/>
      <c r="N350" s="34"/>
      <c r="O350" s="2"/>
      <c r="P350" s="2"/>
      <c r="Q350" s="105"/>
      <c r="R350" s="34"/>
      <c r="S350" s="105"/>
      <c r="T350" s="34"/>
      <c r="U350" s="105"/>
      <c r="V350" s="34"/>
      <c r="W350" s="105"/>
      <c r="X350" s="34"/>
      <c r="Y350" s="105"/>
      <c r="Z350" s="34"/>
      <c r="AA350" s="105"/>
      <c r="AB350" s="34"/>
      <c r="AC350" s="105"/>
      <c r="AD350" s="34"/>
      <c r="AE350" s="105"/>
      <c r="AF350" s="34"/>
      <c r="AG350" s="105"/>
      <c r="AH350" s="153"/>
      <c r="AI350" s="155"/>
      <c r="AJ350" s="155"/>
      <c r="AK350" s="155"/>
      <c r="AL350" s="155"/>
      <c r="AM350" s="155"/>
      <c r="AN350" s="155"/>
      <c r="AO350" s="155"/>
      <c r="AP350" s="224"/>
      <c r="AQ350" s="22"/>
      <c r="AR350" s="57"/>
      <c r="AS350" s="57"/>
      <c r="AT350" s="57"/>
      <c r="AU350" s="57"/>
      <c r="AV350" s="57"/>
      <c r="AW350" s="57"/>
      <c r="AX350" s="57"/>
      <c r="AY350" s="57"/>
      <c r="AZ350" s="57"/>
      <c r="BA350" s="57"/>
      <c r="BB350" s="57"/>
      <c r="BC350" s="338"/>
      <c r="BD350" s="1"/>
    </row>
    <row r="351" spans="2:56">
      <c r="B351" s="29"/>
      <c r="C351" s="55"/>
      <c r="D351" s="55"/>
      <c r="E351" s="55"/>
      <c r="F351" s="55"/>
      <c r="G351" s="55"/>
      <c r="H351" s="55"/>
      <c r="I351" s="55"/>
      <c r="J351" s="55"/>
      <c r="K351" s="55"/>
      <c r="L351" s="55"/>
      <c r="M351" s="120"/>
      <c r="N351" s="34"/>
      <c r="O351" s="2"/>
      <c r="P351" s="2"/>
      <c r="Q351" s="105"/>
      <c r="R351" s="34"/>
      <c r="S351" s="105"/>
      <c r="T351" s="34"/>
      <c r="U351" s="105"/>
      <c r="V351" s="34"/>
      <c r="W351" s="105"/>
      <c r="X351" s="34"/>
      <c r="Y351" s="105"/>
      <c r="Z351" s="34"/>
      <c r="AA351" s="105"/>
      <c r="AB351" s="34"/>
      <c r="AC351" s="105"/>
      <c r="AD351" s="34"/>
      <c r="AE351" s="105"/>
      <c r="AF351" s="34"/>
      <c r="AG351" s="105"/>
      <c r="AH351" s="168" t="str">
        <f>IFERROR(VLOOKUP($B349,D1_9!$E$5:$S$204,13,FALSE)&amp;"","")</f>
        <v/>
      </c>
      <c r="AI351" s="156"/>
      <c r="AJ351" s="156"/>
      <c r="AK351" s="156"/>
      <c r="AL351" s="156" t="s">
        <v>410</v>
      </c>
      <c r="AM351" s="207" t="str">
        <f>IFERROR(VLOOKUP($B349,D1_9!$E$5:$S$204,14,FALSE)&amp;"","")</f>
        <v/>
      </c>
      <c r="AN351" s="156"/>
      <c r="AO351" s="156"/>
      <c r="AP351" s="223"/>
      <c r="AQ351" s="22"/>
      <c r="AR351" s="57"/>
      <c r="AS351" s="57"/>
      <c r="AT351" s="57"/>
      <c r="AU351" s="57"/>
      <c r="AV351" s="57"/>
      <c r="AW351" s="57"/>
      <c r="AX351" s="57"/>
      <c r="AY351" s="57"/>
      <c r="AZ351" s="57"/>
      <c r="BA351" s="57"/>
      <c r="BB351" s="57"/>
      <c r="BC351" s="338"/>
      <c r="BD351" s="1"/>
    </row>
    <row r="352" spans="2:56">
      <c r="B352" s="18"/>
      <c r="C352" s="73"/>
      <c r="D352" s="73"/>
      <c r="E352" s="73"/>
      <c r="F352" s="73"/>
      <c r="G352" s="73"/>
      <c r="H352" s="73"/>
      <c r="I352" s="73"/>
      <c r="J352" s="73"/>
      <c r="K352" s="73"/>
      <c r="L352" s="73"/>
      <c r="M352" s="121"/>
      <c r="N352" s="25"/>
      <c r="O352" s="77"/>
      <c r="P352" s="77"/>
      <c r="Q352" s="106"/>
      <c r="R352" s="25"/>
      <c r="S352" s="106"/>
      <c r="T352" s="25"/>
      <c r="U352" s="106"/>
      <c r="V352" s="25"/>
      <c r="W352" s="106"/>
      <c r="X352" s="25"/>
      <c r="Y352" s="106"/>
      <c r="Z352" s="25"/>
      <c r="AA352" s="106"/>
      <c r="AB352" s="25"/>
      <c r="AC352" s="106"/>
      <c r="AD352" s="25"/>
      <c r="AE352" s="106"/>
      <c r="AF352" s="25"/>
      <c r="AG352" s="106"/>
      <c r="AH352" s="25"/>
      <c r="AI352" s="77"/>
      <c r="AJ352" s="77"/>
      <c r="AK352" s="77"/>
      <c r="AL352" s="77"/>
      <c r="AM352" s="77"/>
      <c r="AN352" s="77"/>
      <c r="AO352" s="77"/>
      <c r="AP352" s="106"/>
      <c r="AQ352" s="23"/>
      <c r="AR352" s="75"/>
      <c r="AS352" s="75"/>
      <c r="AT352" s="75"/>
      <c r="AU352" s="75"/>
      <c r="AV352" s="75"/>
      <c r="AW352" s="75"/>
      <c r="AX352" s="75"/>
      <c r="AY352" s="75"/>
      <c r="AZ352" s="75"/>
      <c r="BA352" s="75"/>
      <c r="BB352" s="75"/>
      <c r="BC352" s="339"/>
      <c r="BD352" s="1"/>
    </row>
    <row r="353" spans="2:56">
      <c r="B353" s="47" t="str">
        <f>D1_9!$E100&amp;""</f>
        <v/>
      </c>
      <c r="C353" s="72"/>
      <c r="D353" s="72"/>
      <c r="E353" s="72"/>
      <c r="F353" s="72"/>
      <c r="G353" s="72"/>
      <c r="H353" s="72"/>
      <c r="I353" s="72"/>
      <c r="J353" s="72"/>
      <c r="K353" s="72"/>
      <c r="L353" s="72"/>
      <c r="M353" s="119"/>
      <c r="N353" s="69" t="str">
        <f>IFERROR(VLOOKUP($B353,D1_9!$E$5:$S$204,2,FALSE)&amp;"","")</f>
        <v/>
      </c>
      <c r="O353" s="76"/>
      <c r="P353" s="76"/>
      <c r="Q353" s="104"/>
      <c r="R353" s="69" t="str">
        <f>IFERROR(VLOOKUP($B353,D1_9!$E$5:$S$204,3,FALSE)&amp;"","")</f>
        <v/>
      </c>
      <c r="S353" s="104"/>
      <c r="T353" s="69" t="str">
        <f>IFERROR(VLOOKUP($B353,D1_9!$E$5:$S$204,4,FALSE)&amp;"","")</f>
        <v/>
      </c>
      <c r="U353" s="104"/>
      <c r="V353" s="69" t="str">
        <f>IFERROR(VLOOKUP($B353,D1_9!$E$5:$S$204,5,FALSE)&amp;"","")</f>
        <v/>
      </c>
      <c r="W353" s="104"/>
      <c r="X353" s="69" t="str">
        <f>IFERROR(VLOOKUP($B353,D1_9!$E$5:$S$204,6,FALSE)&amp;"","")</f>
        <v/>
      </c>
      <c r="Y353" s="104"/>
      <c r="Z353" s="69" t="str">
        <f>IFERROR(VLOOKUP($B353,D1_9!$E$5:$S$204,7,FALSE)&amp;"","")</f>
        <v/>
      </c>
      <c r="AA353" s="104"/>
      <c r="AB353" s="69" t="str">
        <f>IFERROR(VLOOKUP($B353,D1_9!$E$5:$S$204,8,FALSE)&amp;"","")</f>
        <v/>
      </c>
      <c r="AC353" s="104"/>
      <c r="AD353" s="69" t="str">
        <f>IFERROR(VLOOKUP($B353,D1_9!$E$5:$S$204,9,FALSE)&amp;"","")</f>
        <v/>
      </c>
      <c r="AE353" s="104"/>
      <c r="AF353" s="69" t="str">
        <f>IFERROR(VLOOKUP($B353,D1_9!$E$5:$S$204,10,FALSE)&amp;"","")</f>
        <v/>
      </c>
      <c r="AG353" s="104"/>
      <c r="AH353" s="69" t="str">
        <f>IFERROR(VLOOKUP($B353,D1_9!$E$5:$S$204,11,FALSE)&amp;"","")</f>
        <v/>
      </c>
      <c r="AI353" s="76"/>
      <c r="AJ353" s="76"/>
      <c r="AK353" s="76"/>
      <c r="AL353" s="76" t="s">
        <v>410</v>
      </c>
      <c r="AM353" s="221" t="str">
        <f>IFERROR(VLOOKUP($B353,D1_9!$E$5:$S$204,12,FALSE)&amp;"","")</f>
        <v/>
      </c>
      <c r="AN353" s="76"/>
      <c r="AO353" s="76"/>
      <c r="AP353" s="104"/>
      <c r="AQ353" s="36" t="str">
        <f>IFERROR(VLOOKUP($B353,D1_9!$E$5:$S$204,15,FALSE)&amp;"","")</f>
        <v/>
      </c>
      <c r="AR353" s="74"/>
      <c r="AS353" s="74"/>
      <c r="AT353" s="74"/>
      <c r="AU353" s="74"/>
      <c r="AV353" s="74"/>
      <c r="AW353" s="74"/>
      <c r="AX353" s="74"/>
      <c r="AY353" s="74"/>
      <c r="AZ353" s="74"/>
      <c r="BA353" s="74"/>
      <c r="BB353" s="74"/>
      <c r="BC353" s="337"/>
      <c r="BD353" s="1"/>
    </row>
    <row r="354" spans="2:56">
      <c r="B354" s="29"/>
      <c r="C354" s="55"/>
      <c r="D354" s="55"/>
      <c r="E354" s="55"/>
      <c r="F354" s="55"/>
      <c r="G354" s="55"/>
      <c r="H354" s="55"/>
      <c r="I354" s="55"/>
      <c r="J354" s="55"/>
      <c r="K354" s="55"/>
      <c r="L354" s="55"/>
      <c r="M354" s="120"/>
      <c r="N354" s="34"/>
      <c r="O354" s="2"/>
      <c r="P354" s="2"/>
      <c r="Q354" s="105"/>
      <c r="R354" s="34"/>
      <c r="S354" s="105"/>
      <c r="T354" s="34"/>
      <c r="U354" s="105"/>
      <c r="V354" s="34"/>
      <c r="W354" s="105"/>
      <c r="X354" s="34"/>
      <c r="Y354" s="105"/>
      <c r="Z354" s="34"/>
      <c r="AA354" s="105"/>
      <c r="AB354" s="34"/>
      <c r="AC354" s="105"/>
      <c r="AD354" s="34"/>
      <c r="AE354" s="105"/>
      <c r="AF354" s="34"/>
      <c r="AG354" s="105"/>
      <c r="AH354" s="153"/>
      <c r="AI354" s="155"/>
      <c r="AJ354" s="155"/>
      <c r="AK354" s="155"/>
      <c r="AL354" s="155"/>
      <c r="AM354" s="155"/>
      <c r="AN354" s="155"/>
      <c r="AO354" s="155"/>
      <c r="AP354" s="224"/>
      <c r="AQ354" s="22"/>
      <c r="AR354" s="57"/>
      <c r="AS354" s="57"/>
      <c r="AT354" s="57"/>
      <c r="AU354" s="57"/>
      <c r="AV354" s="57"/>
      <c r="AW354" s="57"/>
      <c r="AX354" s="57"/>
      <c r="AY354" s="57"/>
      <c r="AZ354" s="57"/>
      <c r="BA354" s="57"/>
      <c r="BB354" s="57"/>
      <c r="BC354" s="338"/>
      <c r="BD354" s="1"/>
    </row>
    <row r="355" spans="2:56">
      <c r="B355" s="29"/>
      <c r="C355" s="55"/>
      <c r="D355" s="55"/>
      <c r="E355" s="55"/>
      <c r="F355" s="55"/>
      <c r="G355" s="55"/>
      <c r="H355" s="55"/>
      <c r="I355" s="55"/>
      <c r="J355" s="55"/>
      <c r="K355" s="55"/>
      <c r="L355" s="55"/>
      <c r="M355" s="120"/>
      <c r="N355" s="34"/>
      <c r="O355" s="2"/>
      <c r="P355" s="2"/>
      <c r="Q355" s="105"/>
      <c r="R355" s="34"/>
      <c r="S355" s="105"/>
      <c r="T355" s="34"/>
      <c r="U355" s="105"/>
      <c r="V355" s="34"/>
      <c r="W355" s="105"/>
      <c r="X355" s="34"/>
      <c r="Y355" s="105"/>
      <c r="Z355" s="34"/>
      <c r="AA355" s="105"/>
      <c r="AB355" s="34"/>
      <c r="AC355" s="105"/>
      <c r="AD355" s="34"/>
      <c r="AE355" s="105"/>
      <c r="AF355" s="34"/>
      <c r="AG355" s="105"/>
      <c r="AH355" s="168" t="str">
        <f>IFERROR(VLOOKUP($B353,D1_9!$E$5:$S$204,13,FALSE)&amp;"","")</f>
        <v/>
      </c>
      <c r="AI355" s="156"/>
      <c r="AJ355" s="156"/>
      <c r="AK355" s="156"/>
      <c r="AL355" s="156" t="s">
        <v>410</v>
      </c>
      <c r="AM355" s="207" t="str">
        <f>IFERROR(VLOOKUP($B353,D1_9!$E$5:$S$204,14,FALSE)&amp;"","")</f>
        <v/>
      </c>
      <c r="AN355" s="156"/>
      <c r="AO355" s="156"/>
      <c r="AP355" s="223"/>
      <c r="AQ355" s="22"/>
      <c r="AR355" s="57"/>
      <c r="AS355" s="57"/>
      <c r="AT355" s="57"/>
      <c r="AU355" s="57"/>
      <c r="AV355" s="57"/>
      <c r="AW355" s="57"/>
      <c r="AX355" s="57"/>
      <c r="AY355" s="57"/>
      <c r="AZ355" s="57"/>
      <c r="BA355" s="57"/>
      <c r="BB355" s="57"/>
      <c r="BC355" s="338"/>
      <c r="BD355" s="1"/>
    </row>
    <row r="356" spans="2:56">
      <c r="B356" s="18"/>
      <c r="C356" s="73"/>
      <c r="D356" s="73"/>
      <c r="E356" s="73"/>
      <c r="F356" s="73"/>
      <c r="G356" s="73"/>
      <c r="H356" s="73"/>
      <c r="I356" s="73"/>
      <c r="J356" s="73"/>
      <c r="K356" s="73"/>
      <c r="L356" s="73"/>
      <c r="M356" s="121"/>
      <c r="N356" s="25"/>
      <c r="O356" s="77"/>
      <c r="P356" s="77"/>
      <c r="Q356" s="106"/>
      <c r="R356" s="25"/>
      <c r="S356" s="106"/>
      <c r="T356" s="25"/>
      <c r="U356" s="106"/>
      <c r="V356" s="25"/>
      <c r="W356" s="106"/>
      <c r="X356" s="25"/>
      <c r="Y356" s="106"/>
      <c r="Z356" s="25"/>
      <c r="AA356" s="106"/>
      <c r="AB356" s="25"/>
      <c r="AC356" s="106"/>
      <c r="AD356" s="25"/>
      <c r="AE356" s="106"/>
      <c r="AF356" s="25"/>
      <c r="AG356" s="106"/>
      <c r="AH356" s="25"/>
      <c r="AI356" s="77"/>
      <c r="AJ356" s="77"/>
      <c r="AK356" s="77"/>
      <c r="AL356" s="77"/>
      <c r="AM356" s="77"/>
      <c r="AN356" s="77"/>
      <c r="AO356" s="77"/>
      <c r="AP356" s="106"/>
      <c r="AQ356" s="23"/>
      <c r="AR356" s="75"/>
      <c r="AS356" s="75"/>
      <c r="AT356" s="75"/>
      <c r="AU356" s="75"/>
      <c r="AV356" s="75"/>
      <c r="AW356" s="75"/>
      <c r="AX356" s="75"/>
      <c r="AY356" s="75"/>
      <c r="AZ356" s="75"/>
      <c r="BA356" s="75"/>
      <c r="BB356" s="75"/>
      <c r="BC356" s="339"/>
      <c r="BD356" s="1"/>
    </row>
    <row r="357" spans="2:56">
      <c r="B357" s="47" t="str">
        <f>D1_9!$E101&amp;""</f>
        <v/>
      </c>
      <c r="C357" s="72"/>
      <c r="D357" s="72"/>
      <c r="E357" s="72"/>
      <c r="F357" s="72"/>
      <c r="G357" s="72"/>
      <c r="H357" s="72"/>
      <c r="I357" s="72"/>
      <c r="J357" s="72"/>
      <c r="K357" s="72"/>
      <c r="L357" s="72"/>
      <c r="M357" s="119"/>
      <c r="N357" s="69" t="str">
        <f>IFERROR(VLOOKUP($B357,D1_9!$E$5:$S$204,2,FALSE)&amp;"","")</f>
        <v/>
      </c>
      <c r="O357" s="76"/>
      <c r="P357" s="76"/>
      <c r="Q357" s="104"/>
      <c r="R357" s="69" t="str">
        <f>IFERROR(VLOOKUP($B357,D1_9!$E$5:$S$204,3,FALSE)&amp;"","")</f>
        <v/>
      </c>
      <c r="S357" s="104"/>
      <c r="T357" s="69" t="str">
        <f>IFERROR(VLOOKUP($B357,D1_9!$E$5:$S$204,4,FALSE)&amp;"","")</f>
        <v/>
      </c>
      <c r="U357" s="104"/>
      <c r="V357" s="69" t="str">
        <f>IFERROR(VLOOKUP($B357,D1_9!$E$5:$S$204,5,FALSE)&amp;"","")</f>
        <v/>
      </c>
      <c r="W357" s="104"/>
      <c r="X357" s="69" t="str">
        <f>IFERROR(VLOOKUP($B357,D1_9!$E$5:$S$204,6,FALSE)&amp;"","")</f>
        <v/>
      </c>
      <c r="Y357" s="104"/>
      <c r="Z357" s="69" t="str">
        <f>IFERROR(VLOOKUP($B357,D1_9!$E$5:$S$204,7,FALSE)&amp;"","")</f>
        <v/>
      </c>
      <c r="AA357" s="104"/>
      <c r="AB357" s="69" t="str">
        <f>IFERROR(VLOOKUP($B357,D1_9!$E$5:$S$204,8,FALSE)&amp;"","")</f>
        <v/>
      </c>
      <c r="AC357" s="104"/>
      <c r="AD357" s="69" t="str">
        <f>IFERROR(VLOOKUP($B357,D1_9!$E$5:$S$204,9,FALSE)&amp;"","")</f>
        <v/>
      </c>
      <c r="AE357" s="104"/>
      <c r="AF357" s="69" t="str">
        <f>IFERROR(VLOOKUP($B357,D1_9!$E$5:$S$204,10,FALSE)&amp;"","")</f>
        <v/>
      </c>
      <c r="AG357" s="104"/>
      <c r="AH357" s="69" t="str">
        <f>IFERROR(VLOOKUP($B357,D1_9!$E$5:$S$204,11,FALSE)&amp;"","")</f>
        <v/>
      </c>
      <c r="AI357" s="76"/>
      <c r="AJ357" s="76"/>
      <c r="AK357" s="76"/>
      <c r="AL357" s="76" t="s">
        <v>410</v>
      </c>
      <c r="AM357" s="221" t="str">
        <f>IFERROR(VLOOKUP($B357,D1_9!$E$5:$S$204,12,FALSE)&amp;"","")</f>
        <v/>
      </c>
      <c r="AN357" s="76"/>
      <c r="AO357" s="76"/>
      <c r="AP357" s="104"/>
      <c r="AQ357" s="36" t="str">
        <f>IFERROR(VLOOKUP($B357,D1_9!$E$5:$S$204,15,FALSE)&amp;"","")</f>
        <v/>
      </c>
      <c r="AR357" s="74"/>
      <c r="AS357" s="74"/>
      <c r="AT357" s="74"/>
      <c r="AU357" s="74"/>
      <c r="AV357" s="74"/>
      <c r="AW357" s="74"/>
      <c r="AX357" s="74"/>
      <c r="AY357" s="74"/>
      <c r="AZ357" s="74"/>
      <c r="BA357" s="74"/>
      <c r="BB357" s="74"/>
      <c r="BC357" s="337"/>
      <c r="BD357" s="1"/>
    </row>
    <row r="358" spans="2:56">
      <c r="B358" s="29"/>
      <c r="C358" s="55"/>
      <c r="D358" s="55"/>
      <c r="E358" s="55"/>
      <c r="F358" s="55"/>
      <c r="G358" s="55"/>
      <c r="H358" s="55"/>
      <c r="I358" s="55"/>
      <c r="J358" s="55"/>
      <c r="K358" s="55"/>
      <c r="L358" s="55"/>
      <c r="M358" s="120"/>
      <c r="N358" s="34"/>
      <c r="O358" s="2"/>
      <c r="P358" s="2"/>
      <c r="Q358" s="105"/>
      <c r="R358" s="34"/>
      <c r="S358" s="105"/>
      <c r="T358" s="34"/>
      <c r="U358" s="105"/>
      <c r="V358" s="34"/>
      <c r="W358" s="105"/>
      <c r="X358" s="34"/>
      <c r="Y358" s="105"/>
      <c r="Z358" s="34"/>
      <c r="AA358" s="105"/>
      <c r="AB358" s="34"/>
      <c r="AC358" s="105"/>
      <c r="AD358" s="34"/>
      <c r="AE358" s="105"/>
      <c r="AF358" s="34"/>
      <c r="AG358" s="105"/>
      <c r="AH358" s="153"/>
      <c r="AI358" s="155"/>
      <c r="AJ358" s="155"/>
      <c r="AK358" s="155"/>
      <c r="AL358" s="155"/>
      <c r="AM358" s="155"/>
      <c r="AN358" s="155"/>
      <c r="AO358" s="155"/>
      <c r="AP358" s="224"/>
      <c r="AQ358" s="22"/>
      <c r="AR358" s="57"/>
      <c r="AS358" s="57"/>
      <c r="AT358" s="57"/>
      <c r="AU358" s="57"/>
      <c r="AV358" s="57"/>
      <c r="AW358" s="57"/>
      <c r="AX358" s="57"/>
      <c r="AY358" s="57"/>
      <c r="AZ358" s="57"/>
      <c r="BA358" s="57"/>
      <c r="BB358" s="57"/>
      <c r="BC358" s="338"/>
      <c r="BD358" s="1"/>
    </row>
    <row r="359" spans="2:56">
      <c r="B359" s="29"/>
      <c r="C359" s="55"/>
      <c r="D359" s="55"/>
      <c r="E359" s="55"/>
      <c r="F359" s="55"/>
      <c r="G359" s="55"/>
      <c r="H359" s="55"/>
      <c r="I359" s="55"/>
      <c r="J359" s="55"/>
      <c r="K359" s="55"/>
      <c r="L359" s="55"/>
      <c r="M359" s="120"/>
      <c r="N359" s="34"/>
      <c r="O359" s="2"/>
      <c r="P359" s="2"/>
      <c r="Q359" s="105"/>
      <c r="R359" s="34"/>
      <c r="S359" s="105"/>
      <c r="T359" s="34"/>
      <c r="U359" s="105"/>
      <c r="V359" s="34"/>
      <c r="W359" s="105"/>
      <c r="X359" s="34"/>
      <c r="Y359" s="105"/>
      <c r="Z359" s="34"/>
      <c r="AA359" s="105"/>
      <c r="AB359" s="34"/>
      <c r="AC359" s="105"/>
      <c r="AD359" s="34"/>
      <c r="AE359" s="105"/>
      <c r="AF359" s="34"/>
      <c r="AG359" s="105"/>
      <c r="AH359" s="168" t="str">
        <f>IFERROR(VLOOKUP($B357,D1_9!$E$5:$S$204,13,FALSE)&amp;"","")</f>
        <v/>
      </c>
      <c r="AI359" s="156"/>
      <c r="AJ359" s="156"/>
      <c r="AK359" s="156"/>
      <c r="AL359" s="156" t="s">
        <v>410</v>
      </c>
      <c r="AM359" s="207" t="str">
        <f>IFERROR(VLOOKUP($B357,D1_9!$E$5:$S$204,14,FALSE)&amp;"","")</f>
        <v/>
      </c>
      <c r="AN359" s="156"/>
      <c r="AO359" s="156"/>
      <c r="AP359" s="223"/>
      <c r="AQ359" s="22"/>
      <c r="AR359" s="57"/>
      <c r="AS359" s="57"/>
      <c r="AT359" s="57"/>
      <c r="AU359" s="57"/>
      <c r="AV359" s="57"/>
      <c r="AW359" s="57"/>
      <c r="AX359" s="57"/>
      <c r="AY359" s="57"/>
      <c r="AZ359" s="57"/>
      <c r="BA359" s="57"/>
      <c r="BB359" s="57"/>
      <c r="BC359" s="338"/>
      <c r="BD359" s="1"/>
    </row>
    <row r="360" spans="2:56">
      <c r="B360" s="18"/>
      <c r="C360" s="73"/>
      <c r="D360" s="73"/>
      <c r="E360" s="73"/>
      <c r="F360" s="73"/>
      <c r="G360" s="73"/>
      <c r="H360" s="73"/>
      <c r="I360" s="73"/>
      <c r="J360" s="73"/>
      <c r="K360" s="73"/>
      <c r="L360" s="73"/>
      <c r="M360" s="121"/>
      <c r="N360" s="25"/>
      <c r="O360" s="77"/>
      <c r="P360" s="77"/>
      <c r="Q360" s="106"/>
      <c r="R360" s="25"/>
      <c r="S360" s="106"/>
      <c r="T360" s="25"/>
      <c r="U360" s="106"/>
      <c r="V360" s="25"/>
      <c r="W360" s="106"/>
      <c r="X360" s="25"/>
      <c r="Y360" s="106"/>
      <c r="Z360" s="25"/>
      <c r="AA360" s="106"/>
      <c r="AB360" s="25"/>
      <c r="AC360" s="106"/>
      <c r="AD360" s="25"/>
      <c r="AE360" s="106"/>
      <c r="AF360" s="25"/>
      <c r="AG360" s="106"/>
      <c r="AH360" s="25"/>
      <c r="AI360" s="77"/>
      <c r="AJ360" s="77"/>
      <c r="AK360" s="77"/>
      <c r="AL360" s="77"/>
      <c r="AM360" s="77"/>
      <c r="AN360" s="77"/>
      <c r="AO360" s="77"/>
      <c r="AP360" s="106"/>
      <c r="AQ360" s="23"/>
      <c r="AR360" s="75"/>
      <c r="AS360" s="75"/>
      <c r="AT360" s="75"/>
      <c r="AU360" s="75"/>
      <c r="AV360" s="75"/>
      <c r="AW360" s="75"/>
      <c r="AX360" s="75"/>
      <c r="AY360" s="75"/>
      <c r="AZ360" s="75"/>
      <c r="BA360" s="75"/>
      <c r="BB360" s="75"/>
      <c r="BC360" s="339"/>
      <c r="BD360" s="1"/>
    </row>
    <row r="361" spans="2:56">
      <c r="B361" s="47" t="str">
        <f>D1_9!$E102&amp;""</f>
        <v/>
      </c>
      <c r="C361" s="72"/>
      <c r="D361" s="72"/>
      <c r="E361" s="72"/>
      <c r="F361" s="72"/>
      <c r="G361" s="72"/>
      <c r="H361" s="72"/>
      <c r="I361" s="72"/>
      <c r="J361" s="72"/>
      <c r="K361" s="72"/>
      <c r="L361" s="72"/>
      <c r="M361" s="119"/>
      <c r="N361" s="69" t="str">
        <f>IFERROR(VLOOKUP($B361,D1_9!$E$5:$S$204,2,FALSE)&amp;"","")</f>
        <v/>
      </c>
      <c r="O361" s="76"/>
      <c r="P361" s="76"/>
      <c r="Q361" s="104"/>
      <c r="R361" s="69" t="str">
        <f>IFERROR(VLOOKUP($B361,D1_9!$E$5:$S$204,3,FALSE)&amp;"","")</f>
        <v/>
      </c>
      <c r="S361" s="104"/>
      <c r="T361" s="69" t="str">
        <f>IFERROR(VLOOKUP($B361,D1_9!$E$5:$S$204,4,FALSE)&amp;"","")</f>
        <v/>
      </c>
      <c r="U361" s="104"/>
      <c r="V361" s="69" t="str">
        <f>IFERROR(VLOOKUP($B361,D1_9!$E$5:$S$204,5,FALSE)&amp;"","")</f>
        <v/>
      </c>
      <c r="W361" s="104"/>
      <c r="X361" s="69" t="str">
        <f>IFERROR(VLOOKUP($B361,D1_9!$E$5:$S$204,6,FALSE)&amp;"","")</f>
        <v/>
      </c>
      <c r="Y361" s="104"/>
      <c r="Z361" s="69" t="str">
        <f>IFERROR(VLOOKUP($B361,D1_9!$E$5:$S$204,7,FALSE)&amp;"","")</f>
        <v/>
      </c>
      <c r="AA361" s="104"/>
      <c r="AB361" s="69" t="str">
        <f>IFERROR(VLOOKUP($B361,D1_9!$E$5:$S$204,8,FALSE)&amp;"","")</f>
        <v/>
      </c>
      <c r="AC361" s="104"/>
      <c r="AD361" s="69" t="str">
        <f>IFERROR(VLOOKUP($B361,D1_9!$E$5:$S$204,9,FALSE)&amp;"","")</f>
        <v/>
      </c>
      <c r="AE361" s="104"/>
      <c r="AF361" s="69" t="str">
        <f>IFERROR(VLOOKUP($B361,D1_9!$E$5:$S$204,10,FALSE)&amp;"","")</f>
        <v/>
      </c>
      <c r="AG361" s="104"/>
      <c r="AH361" s="69" t="str">
        <f>IFERROR(VLOOKUP($B361,D1_9!$E$5:$S$204,11,FALSE)&amp;"","")</f>
        <v/>
      </c>
      <c r="AI361" s="76"/>
      <c r="AJ361" s="76"/>
      <c r="AK361" s="76"/>
      <c r="AL361" s="76" t="s">
        <v>410</v>
      </c>
      <c r="AM361" s="221" t="str">
        <f>IFERROR(VLOOKUP($B361,D1_9!$E$5:$S$204,12,FALSE)&amp;"","")</f>
        <v/>
      </c>
      <c r="AN361" s="76"/>
      <c r="AO361" s="76"/>
      <c r="AP361" s="104"/>
      <c r="AQ361" s="36" t="str">
        <f>IFERROR(VLOOKUP($B361,D1_9!$E$5:$S$204,15,FALSE)&amp;"","")</f>
        <v/>
      </c>
      <c r="AR361" s="74"/>
      <c r="AS361" s="74"/>
      <c r="AT361" s="74"/>
      <c r="AU361" s="74"/>
      <c r="AV361" s="74"/>
      <c r="AW361" s="74"/>
      <c r="AX361" s="74"/>
      <c r="AY361" s="74"/>
      <c r="AZ361" s="74"/>
      <c r="BA361" s="74"/>
      <c r="BB361" s="74"/>
      <c r="BC361" s="337"/>
      <c r="BD361" s="1"/>
    </row>
    <row r="362" spans="2:56">
      <c r="B362" s="29"/>
      <c r="C362" s="55"/>
      <c r="D362" s="55"/>
      <c r="E362" s="55"/>
      <c r="F362" s="55"/>
      <c r="G362" s="55"/>
      <c r="H362" s="55"/>
      <c r="I362" s="55"/>
      <c r="J362" s="55"/>
      <c r="K362" s="55"/>
      <c r="L362" s="55"/>
      <c r="M362" s="120"/>
      <c r="N362" s="34"/>
      <c r="O362" s="2"/>
      <c r="P362" s="2"/>
      <c r="Q362" s="105"/>
      <c r="R362" s="34"/>
      <c r="S362" s="105"/>
      <c r="T362" s="34"/>
      <c r="U362" s="105"/>
      <c r="V362" s="34"/>
      <c r="W362" s="105"/>
      <c r="X362" s="34"/>
      <c r="Y362" s="105"/>
      <c r="Z362" s="34"/>
      <c r="AA362" s="105"/>
      <c r="AB362" s="34"/>
      <c r="AC362" s="105"/>
      <c r="AD362" s="34"/>
      <c r="AE362" s="105"/>
      <c r="AF362" s="34"/>
      <c r="AG362" s="105"/>
      <c r="AH362" s="153"/>
      <c r="AI362" s="155"/>
      <c r="AJ362" s="155"/>
      <c r="AK362" s="155"/>
      <c r="AL362" s="155"/>
      <c r="AM362" s="155"/>
      <c r="AN362" s="155"/>
      <c r="AO362" s="155"/>
      <c r="AP362" s="224"/>
      <c r="AQ362" s="22"/>
      <c r="AR362" s="57"/>
      <c r="AS362" s="57"/>
      <c r="AT362" s="57"/>
      <c r="AU362" s="57"/>
      <c r="AV362" s="57"/>
      <c r="AW362" s="57"/>
      <c r="AX362" s="57"/>
      <c r="AY362" s="57"/>
      <c r="AZ362" s="57"/>
      <c r="BA362" s="57"/>
      <c r="BB362" s="57"/>
      <c r="BC362" s="338"/>
      <c r="BD362" s="1"/>
    </row>
    <row r="363" spans="2:56">
      <c r="B363" s="29"/>
      <c r="C363" s="55"/>
      <c r="D363" s="55"/>
      <c r="E363" s="55"/>
      <c r="F363" s="55"/>
      <c r="G363" s="55"/>
      <c r="H363" s="55"/>
      <c r="I363" s="55"/>
      <c r="J363" s="55"/>
      <c r="K363" s="55"/>
      <c r="L363" s="55"/>
      <c r="M363" s="120"/>
      <c r="N363" s="34"/>
      <c r="O363" s="2"/>
      <c r="P363" s="2"/>
      <c r="Q363" s="105"/>
      <c r="R363" s="34"/>
      <c r="S363" s="105"/>
      <c r="T363" s="34"/>
      <c r="U363" s="105"/>
      <c r="V363" s="34"/>
      <c r="W363" s="105"/>
      <c r="X363" s="34"/>
      <c r="Y363" s="105"/>
      <c r="Z363" s="34"/>
      <c r="AA363" s="105"/>
      <c r="AB363" s="34"/>
      <c r="AC363" s="105"/>
      <c r="AD363" s="34"/>
      <c r="AE363" s="105"/>
      <c r="AF363" s="34"/>
      <c r="AG363" s="105"/>
      <c r="AH363" s="168" t="str">
        <f>IFERROR(VLOOKUP($B361,D1_9!$E$5:$S$204,13,FALSE)&amp;"","")</f>
        <v/>
      </c>
      <c r="AI363" s="156"/>
      <c r="AJ363" s="156"/>
      <c r="AK363" s="156"/>
      <c r="AL363" s="156" t="s">
        <v>410</v>
      </c>
      <c r="AM363" s="207" t="str">
        <f>IFERROR(VLOOKUP($B361,D1_9!$E$5:$S$204,14,FALSE)&amp;"","")</f>
        <v/>
      </c>
      <c r="AN363" s="156"/>
      <c r="AO363" s="156"/>
      <c r="AP363" s="223"/>
      <c r="AQ363" s="22"/>
      <c r="AR363" s="57"/>
      <c r="AS363" s="57"/>
      <c r="AT363" s="57"/>
      <c r="AU363" s="57"/>
      <c r="AV363" s="57"/>
      <c r="AW363" s="57"/>
      <c r="AX363" s="57"/>
      <c r="AY363" s="57"/>
      <c r="AZ363" s="57"/>
      <c r="BA363" s="57"/>
      <c r="BB363" s="57"/>
      <c r="BC363" s="338"/>
      <c r="BD363" s="1"/>
    </row>
    <row r="364" spans="2:56">
      <c r="B364" s="18"/>
      <c r="C364" s="73"/>
      <c r="D364" s="73"/>
      <c r="E364" s="73"/>
      <c r="F364" s="73"/>
      <c r="G364" s="73"/>
      <c r="H364" s="73"/>
      <c r="I364" s="73"/>
      <c r="J364" s="73"/>
      <c r="K364" s="73"/>
      <c r="L364" s="73"/>
      <c r="M364" s="121"/>
      <c r="N364" s="25"/>
      <c r="O364" s="77"/>
      <c r="P364" s="77"/>
      <c r="Q364" s="106"/>
      <c r="R364" s="25"/>
      <c r="S364" s="106"/>
      <c r="T364" s="25"/>
      <c r="U364" s="106"/>
      <c r="V364" s="25"/>
      <c r="W364" s="106"/>
      <c r="X364" s="25"/>
      <c r="Y364" s="106"/>
      <c r="Z364" s="25"/>
      <c r="AA364" s="106"/>
      <c r="AB364" s="25"/>
      <c r="AC364" s="106"/>
      <c r="AD364" s="25"/>
      <c r="AE364" s="106"/>
      <c r="AF364" s="25"/>
      <c r="AG364" s="106"/>
      <c r="AH364" s="25"/>
      <c r="AI364" s="77"/>
      <c r="AJ364" s="77"/>
      <c r="AK364" s="77"/>
      <c r="AL364" s="77"/>
      <c r="AM364" s="77"/>
      <c r="AN364" s="77"/>
      <c r="AO364" s="77"/>
      <c r="AP364" s="106"/>
      <c r="AQ364" s="23"/>
      <c r="AR364" s="75"/>
      <c r="AS364" s="75"/>
      <c r="AT364" s="75"/>
      <c r="AU364" s="75"/>
      <c r="AV364" s="75"/>
      <c r="AW364" s="75"/>
      <c r="AX364" s="75"/>
      <c r="AY364" s="75"/>
      <c r="AZ364" s="75"/>
      <c r="BA364" s="75"/>
      <c r="BB364" s="75"/>
      <c r="BC364" s="339"/>
      <c r="BD364" s="1"/>
    </row>
    <row r="365" spans="2:56">
      <c r="B365" s="47" t="str">
        <f>D1_9!$E103&amp;""</f>
        <v/>
      </c>
      <c r="C365" s="72"/>
      <c r="D365" s="72"/>
      <c r="E365" s="72"/>
      <c r="F365" s="72"/>
      <c r="G365" s="72"/>
      <c r="H365" s="72"/>
      <c r="I365" s="72"/>
      <c r="J365" s="72"/>
      <c r="K365" s="72"/>
      <c r="L365" s="72"/>
      <c r="M365" s="119"/>
      <c r="N365" s="69" t="str">
        <f>IFERROR(VLOOKUP($B365,D1_9!$E$5:$S$204,2,FALSE)&amp;"","")</f>
        <v/>
      </c>
      <c r="O365" s="76"/>
      <c r="P365" s="76"/>
      <c r="Q365" s="104"/>
      <c r="R365" s="69" t="str">
        <f>IFERROR(VLOOKUP($B365,D1_9!$E$5:$S$204,3,FALSE)&amp;"","")</f>
        <v/>
      </c>
      <c r="S365" s="104"/>
      <c r="T365" s="69" t="str">
        <f>IFERROR(VLOOKUP($B365,D1_9!$E$5:$S$204,4,FALSE)&amp;"","")</f>
        <v/>
      </c>
      <c r="U365" s="104"/>
      <c r="V365" s="69" t="str">
        <f>IFERROR(VLOOKUP($B365,D1_9!$E$5:$S$204,5,FALSE)&amp;"","")</f>
        <v/>
      </c>
      <c r="W365" s="104"/>
      <c r="X365" s="69" t="str">
        <f>IFERROR(VLOOKUP($B365,D1_9!$E$5:$S$204,6,FALSE)&amp;"","")</f>
        <v/>
      </c>
      <c r="Y365" s="104"/>
      <c r="Z365" s="69" t="str">
        <f>IFERROR(VLOOKUP($B365,D1_9!$E$5:$S$204,7,FALSE)&amp;"","")</f>
        <v/>
      </c>
      <c r="AA365" s="104"/>
      <c r="AB365" s="69" t="str">
        <f>IFERROR(VLOOKUP($B365,D1_9!$E$5:$S$204,8,FALSE)&amp;"","")</f>
        <v/>
      </c>
      <c r="AC365" s="104"/>
      <c r="AD365" s="69" t="str">
        <f>IFERROR(VLOOKUP($B365,D1_9!$E$5:$S$204,9,FALSE)&amp;"","")</f>
        <v/>
      </c>
      <c r="AE365" s="104"/>
      <c r="AF365" s="69" t="str">
        <f>IFERROR(VLOOKUP($B365,D1_9!$E$5:$S$204,10,FALSE)&amp;"","")</f>
        <v/>
      </c>
      <c r="AG365" s="104"/>
      <c r="AH365" s="69" t="str">
        <f>IFERROR(VLOOKUP($B365,D1_9!$E$5:$S$204,11,FALSE)&amp;"","")</f>
        <v/>
      </c>
      <c r="AI365" s="76"/>
      <c r="AJ365" s="76"/>
      <c r="AK365" s="76"/>
      <c r="AL365" s="76" t="s">
        <v>410</v>
      </c>
      <c r="AM365" s="221" t="str">
        <f>IFERROR(VLOOKUP($B365,D1_9!$E$5:$S$204,12,FALSE)&amp;"","")</f>
        <v/>
      </c>
      <c r="AN365" s="76"/>
      <c r="AO365" s="76"/>
      <c r="AP365" s="104"/>
      <c r="AQ365" s="36" t="str">
        <f>IFERROR(VLOOKUP($B365,D1_9!$E$5:$S$204,15,FALSE)&amp;"","")</f>
        <v/>
      </c>
      <c r="AR365" s="74"/>
      <c r="AS365" s="74"/>
      <c r="AT365" s="74"/>
      <c r="AU365" s="74"/>
      <c r="AV365" s="74"/>
      <c r="AW365" s="74"/>
      <c r="AX365" s="74"/>
      <c r="AY365" s="74"/>
      <c r="AZ365" s="74"/>
      <c r="BA365" s="74"/>
      <c r="BB365" s="74"/>
      <c r="BC365" s="337"/>
      <c r="BD365" s="1"/>
    </row>
    <row r="366" spans="2:56">
      <c r="B366" s="29"/>
      <c r="C366" s="55"/>
      <c r="D366" s="55"/>
      <c r="E366" s="55"/>
      <c r="F366" s="55"/>
      <c r="G366" s="55"/>
      <c r="H366" s="55"/>
      <c r="I366" s="55"/>
      <c r="J366" s="55"/>
      <c r="K366" s="55"/>
      <c r="L366" s="55"/>
      <c r="M366" s="120"/>
      <c r="N366" s="34"/>
      <c r="O366" s="2"/>
      <c r="P366" s="2"/>
      <c r="Q366" s="105"/>
      <c r="R366" s="34"/>
      <c r="S366" s="105"/>
      <c r="T366" s="34"/>
      <c r="U366" s="105"/>
      <c r="V366" s="34"/>
      <c r="W366" s="105"/>
      <c r="X366" s="34"/>
      <c r="Y366" s="105"/>
      <c r="Z366" s="34"/>
      <c r="AA366" s="105"/>
      <c r="AB366" s="34"/>
      <c r="AC366" s="105"/>
      <c r="AD366" s="34"/>
      <c r="AE366" s="105"/>
      <c r="AF366" s="34"/>
      <c r="AG366" s="105"/>
      <c r="AH366" s="153"/>
      <c r="AI366" s="155"/>
      <c r="AJ366" s="155"/>
      <c r="AK366" s="155"/>
      <c r="AL366" s="155"/>
      <c r="AM366" s="155"/>
      <c r="AN366" s="155"/>
      <c r="AO366" s="155"/>
      <c r="AP366" s="224"/>
      <c r="AQ366" s="22"/>
      <c r="AR366" s="57"/>
      <c r="AS366" s="57"/>
      <c r="AT366" s="57"/>
      <c r="AU366" s="57"/>
      <c r="AV366" s="57"/>
      <c r="AW366" s="57"/>
      <c r="AX366" s="57"/>
      <c r="AY366" s="57"/>
      <c r="AZ366" s="57"/>
      <c r="BA366" s="57"/>
      <c r="BB366" s="57"/>
      <c r="BC366" s="338"/>
      <c r="BD366" s="1"/>
    </row>
    <row r="367" spans="2:56">
      <c r="B367" s="29"/>
      <c r="C367" s="55"/>
      <c r="D367" s="55"/>
      <c r="E367" s="55"/>
      <c r="F367" s="55"/>
      <c r="G367" s="55"/>
      <c r="H367" s="55"/>
      <c r="I367" s="55"/>
      <c r="J367" s="55"/>
      <c r="K367" s="55"/>
      <c r="L367" s="55"/>
      <c r="M367" s="120"/>
      <c r="N367" s="34"/>
      <c r="O367" s="2"/>
      <c r="P367" s="2"/>
      <c r="Q367" s="105"/>
      <c r="R367" s="34"/>
      <c r="S367" s="105"/>
      <c r="T367" s="34"/>
      <c r="U367" s="105"/>
      <c r="V367" s="34"/>
      <c r="W367" s="105"/>
      <c r="X367" s="34"/>
      <c r="Y367" s="105"/>
      <c r="Z367" s="34"/>
      <c r="AA367" s="105"/>
      <c r="AB367" s="34"/>
      <c r="AC367" s="105"/>
      <c r="AD367" s="34"/>
      <c r="AE367" s="105"/>
      <c r="AF367" s="34"/>
      <c r="AG367" s="105"/>
      <c r="AH367" s="168" t="str">
        <f>IFERROR(VLOOKUP($B365,D1_9!$E$5:$S$204,13,FALSE)&amp;"","")</f>
        <v/>
      </c>
      <c r="AI367" s="156"/>
      <c r="AJ367" s="156"/>
      <c r="AK367" s="156"/>
      <c r="AL367" s="156" t="s">
        <v>410</v>
      </c>
      <c r="AM367" s="207" t="str">
        <f>IFERROR(VLOOKUP($B365,D1_9!$E$5:$S$204,14,FALSE)&amp;"","")</f>
        <v/>
      </c>
      <c r="AN367" s="156"/>
      <c r="AO367" s="156"/>
      <c r="AP367" s="223"/>
      <c r="AQ367" s="22"/>
      <c r="AR367" s="57"/>
      <c r="AS367" s="57"/>
      <c r="AT367" s="57"/>
      <c r="AU367" s="57"/>
      <c r="AV367" s="57"/>
      <c r="AW367" s="57"/>
      <c r="AX367" s="57"/>
      <c r="AY367" s="57"/>
      <c r="AZ367" s="57"/>
      <c r="BA367" s="57"/>
      <c r="BB367" s="57"/>
      <c r="BC367" s="338"/>
      <c r="BD367" s="1"/>
    </row>
    <row r="368" spans="2:56">
      <c r="B368" s="18"/>
      <c r="C368" s="73"/>
      <c r="D368" s="73"/>
      <c r="E368" s="73"/>
      <c r="F368" s="73"/>
      <c r="G368" s="73"/>
      <c r="H368" s="73"/>
      <c r="I368" s="73"/>
      <c r="J368" s="73"/>
      <c r="K368" s="73"/>
      <c r="L368" s="73"/>
      <c r="M368" s="121"/>
      <c r="N368" s="25"/>
      <c r="O368" s="77"/>
      <c r="P368" s="77"/>
      <c r="Q368" s="106"/>
      <c r="R368" s="25"/>
      <c r="S368" s="106"/>
      <c r="T368" s="25"/>
      <c r="U368" s="106"/>
      <c r="V368" s="25"/>
      <c r="W368" s="106"/>
      <c r="X368" s="25"/>
      <c r="Y368" s="106"/>
      <c r="Z368" s="25"/>
      <c r="AA368" s="106"/>
      <c r="AB368" s="25"/>
      <c r="AC368" s="106"/>
      <c r="AD368" s="25"/>
      <c r="AE368" s="106"/>
      <c r="AF368" s="25"/>
      <c r="AG368" s="106"/>
      <c r="AH368" s="25"/>
      <c r="AI368" s="77"/>
      <c r="AJ368" s="77"/>
      <c r="AK368" s="77"/>
      <c r="AL368" s="77"/>
      <c r="AM368" s="77"/>
      <c r="AN368" s="77"/>
      <c r="AO368" s="77"/>
      <c r="AP368" s="106"/>
      <c r="AQ368" s="23"/>
      <c r="AR368" s="75"/>
      <c r="AS368" s="75"/>
      <c r="AT368" s="75"/>
      <c r="AU368" s="75"/>
      <c r="AV368" s="75"/>
      <c r="AW368" s="75"/>
      <c r="AX368" s="75"/>
      <c r="AY368" s="75"/>
      <c r="AZ368" s="75"/>
      <c r="BA368" s="75"/>
      <c r="BB368" s="75"/>
      <c r="BC368" s="339"/>
      <c r="BD368" s="1"/>
    </row>
    <row r="369" spans="2:56">
      <c r="B369" s="47" t="str">
        <f>D1_9!$E104&amp;""</f>
        <v/>
      </c>
      <c r="C369" s="72"/>
      <c r="D369" s="72"/>
      <c r="E369" s="72"/>
      <c r="F369" s="72"/>
      <c r="G369" s="72"/>
      <c r="H369" s="72"/>
      <c r="I369" s="72"/>
      <c r="J369" s="72"/>
      <c r="K369" s="72"/>
      <c r="L369" s="72"/>
      <c r="M369" s="119"/>
      <c r="N369" s="69" t="str">
        <f>IFERROR(VLOOKUP($B369,D1_9!$E$5:$S$204,2,FALSE)&amp;"","")</f>
        <v/>
      </c>
      <c r="O369" s="76"/>
      <c r="P369" s="76"/>
      <c r="Q369" s="104"/>
      <c r="R369" s="69" t="str">
        <f>IFERROR(VLOOKUP($B369,D1_9!$E$5:$S$204,3,FALSE)&amp;"","")</f>
        <v/>
      </c>
      <c r="S369" s="104"/>
      <c r="T369" s="69" t="str">
        <f>IFERROR(VLOOKUP($B369,D1_9!$E$5:$S$204,4,FALSE)&amp;"","")</f>
        <v/>
      </c>
      <c r="U369" s="104"/>
      <c r="V369" s="69" t="str">
        <f>IFERROR(VLOOKUP($B369,D1_9!$E$5:$S$204,5,FALSE)&amp;"","")</f>
        <v/>
      </c>
      <c r="W369" s="104"/>
      <c r="X369" s="69" t="str">
        <f>IFERROR(VLOOKUP($B369,D1_9!$E$5:$S$204,6,FALSE)&amp;"","")</f>
        <v/>
      </c>
      <c r="Y369" s="104"/>
      <c r="Z369" s="69" t="str">
        <f>IFERROR(VLOOKUP($B369,D1_9!$E$5:$S$204,7,FALSE)&amp;"","")</f>
        <v/>
      </c>
      <c r="AA369" s="104"/>
      <c r="AB369" s="69" t="str">
        <f>IFERROR(VLOOKUP($B369,D1_9!$E$5:$S$204,8,FALSE)&amp;"","")</f>
        <v/>
      </c>
      <c r="AC369" s="104"/>
      <c r="AD369" s="69" t="str">
        <f>IFERROR(VLOOKUP($B369,D1_9!$E$5:$S$204,9,FALSE)&amp;"","")</f>
        <v/>
      </c>
      <c r="AE369" s="104"/>
      <c r="AF369" s="69" t="str">
        <f>IFERROR(VLOOKUP($B369,D1_9!$E$5:$S$204,10,FALSE)&amp;"","")</f>
        <v/>
      </c>
      <c r="AG369" s="104"/>
      <c r="AH369" s="69" t="str">
        <f>IFERROR(VLOOKUP($B369,D1_9!$E$5:$S$204,11,FALSE)&amp;"","")</f>
        <v/>
      </c>
      <c r="AI369" s="76"/>
      <c r="AJ369" s="76"/>
      <c r="AK369" s="76"/>
      <c r="AL369" s="76" t="s">
        <v>410</v>
      </c>
      <c r="AM369" s="221" t="str">
        <f>IFERROR(VLOOKUP($B369,D1_9!$E$5:$S$204,12,FALSE)&amp;"","")</f>
        <v/>
      </c>
      <c r="AN369" s="76"/>
      <c r="AO369" s="76"/>
      <c r="AP369" s="104"/>
      <c r="AQ369" s="36" t="str">
        <f>IFERROR(VLOOKUP($B369,D1_9!$E$5:$S$204,15,FALSE)&amp;"","")</f>
        <v/>
      </c>
      <c r="AR369" s="74"/>
      <c r="AS369" s="74"/>
      <c r="AT369" s="74"/>
      <c r="AU369" s="74"/>
      <c r="AV369" s="74"/>
      <c r="AW369" s="74"/>
      <c r="AX369" s="74"/>
      <c r="AY369" s="74"/>
      <c r="AZ369" s="74"/>
      <c r="BA369" s="74"/>
      <c r="BB369" s="74"/>
      <c r="BC369" s="337"/>
      <c r="BD369" s="1"/>
    </row>
    <row r="370" spans="2:56">
      <c r="B370" s="29"/>
      <c r="C370" s="55"/>
      <c r="D370" s="55"/>
      <c r="E370" s="55"/>
      <c r="F370" s="55"/>
      <c r="G370" s="55"/>
      <c r="H370" s="55"/>
      <c r="I370" s="55"/>
      <c r="J370" s="55"/>
      <c r="K370" s="55"/>
      <c r="L370" s="55"/>
      <c r="M370" s="120"/>
      <c r="N370" s="34"/>
      <c r="O370" s="2"/>
      <c r="P370" s="2"/>
      <c r="Q370" s="105"/>
      <c r="R370" s="34"/>
      <c r="S370" s="105"/>
      <c r="T370" s="34"/>
      <c r="U370" s="105"/>
      <c r="V370" s="34"/>
      <c r="W370" s="105"/>
      <c r="X370" s="34"/>
      <c r="Y370" s="105"/>
      <c r="Z370" s="34"/>
      <c r="AA370" s="105"/>
      <c r="AB370" s="34"/>
      <c r="AC370" s="105"/>
      <c r="AD370" s="34"/>
      <c r="AE370" s="105"/>
      <c r="AF370" s="34"/>
      <c r="AG370" s="105"/>
      <c r="AH370" s="153"/>
      <c r="AI370" s="155"/>
      <c r="AJ370" s="155"/>
      <c r="AK370" s="155"/>
      <c r="AL370" s="155"/>
      <c r="AM370" s="155"/>
      <c r="AN370" s="155"/>
      <c r="AO370" s="155"/>
      <c r="AP370" s="224"/>
      <c r="AQ370" s="22"/>
      <c r="AR370" s="57"/>
      <c r="AS370" s="57"/>
      <c r="AT370" s="57"/>
      <c r="AU370" s="57"/>
      <c r="AV370" s="57"/>
      <c r="AW370" s="57"/>
      <c r="AX370" s="57"/>
      <c r="AY370" s="57"/>
      <c r="AZ370" s="57"/>
      <c r="BA370" s="57"/>
      <c r="BB370" s="57"/>
      <c r="BC370" s="338"/>
      <c r="BD370" s="1"/>
    </row>
    <row r="371" spans="2:56">
      <c r="B371" s="29"/>
      <c r="C371" s="55"/>
      <c r="D371" s="55"/>
      <c r="E371" s="55"/>
      <c r="F371" s="55"/>
      <c r="G371" s="55"/>
      <c r="H371" s="55"/>
      <c r="I371" s="55"/>
      <c r="J371" s="55"/>
      <c r="K371" s="55"/>
      <c r="L371" s="55"/>
      <c r="M371" s="120"/>
      <c r="N371" s="34"/>
      <c r="O371" s="2"/>
      <c r="P371" s="2"/>
      <c r="Q371" s="105"/>
      <c r="R371" s="34"/>
      <c r="S371" s="105"/>
      <c r="T371" s="34"/>
      <c r="U371" s="105"/>
      <c r="V371" s="34"/>
      <c r="W371" s="105"/>
      <c r="X371" s="34"/>
      <c r="Y371" s="105"/>
      <c r="Z371" s="34"/>
      <c r="AA371" s="105"/>
      <c r="AB371" s="34"/>
      <c r="AC371" s="105"/>
      <c r="AD371" s="34"/>
      <c r="AE371" s="105"/>
      <c r="AF371" s="34"/>
      <c r="AG371" s="105"/>
      <c r="AH371" s="168" t="str">
        <f>IFERROR(VLOOKUP($B369,D1_9!$E$5:$S$204,13,FALSE)&amp;"","")</f>
        <v/>
      </c>
      <c r="AI371" s="156"/>
      <c r="AJ371" s="156"/>
      <c r="AK371" s="156"/>
      <c r="AL371" s="156" t="s">
        <v>410</v>
      </c>
      <c r="AM371" s="207" t="str">
        <f>IFERROR(VLOOKUP($B369,D1_9!$E$5:$S$204,14,FALSE)&amp;"","")</f>
        <v/>
      </c>
      <c r="AN371" s="156"/>
      <c r="AO371" s="156"/>
      <c r="AP371" s="223"/>
      <c r="AQ371" s="22"/>
      <c r="AR371" s="57"/>
      <c r="AS371" s="57"/>
      <c r="AT371" s="57"/>
      <c r="AU371" s="57"/>
      <c r="AV371" s="57"/>
      <c r="AW371" s="57"/>
      <c r="AX371" s="57"/>
      <c r="AY371" s="57"/>
      <c r="AZ371" s="57"/>
      <c r="BA371" s="57"/>
      <c r="BB371" s="57"/>
      <c r="BC371" s="338"/>
      <c r="BD371" s="1"/>
    </row>
    <row r="372" spans="2:56">
      <c r="B372" s="18"/>
      <c r="C372" s="73"/>
      <c r="D372" s="73"/>
      <c r="E372" s="73"/>
      <c r="F372" s="73"/>
      <c r="G372" s="73"/>
      <c r="H372" s="73"/>
      <c r="I372" s="73"/>
      <c r="J372" s="73"/>
      <c r="K372" s="73"/>
      <c r="L372" s="73"/>
      <c r="M372" s="121"/>
      <c r="N372" s="25"/>
      <c r="O372" s="77"/>
      <c r="P372" s="77"/>
      <c r="Q372" s="106"/>
      <c r="R372" s="25"/>
      <c r="S372" s="106"/>
      <c r="T372" s="25"/>
      <c r="U372" s="106"/>
      <c r="V372" s="25"/>
      <c r="W372" s="106"/>
      <c r="X372" s="25"/>
      <c r="Y372" s="106"/>
      <c r="Z372" s="25"/>
      <c r="AA372" s="106"/>
      <c r="AB372" s="25"/>
      <c r="AC372" s="106"/>
      <c r="AD372" s="25"/>
      <c r="AE372" s="106"/>
      <c r="AF372" s="25"/>
      <c r="AG372" s="106"/>
      <c r="AH372" s="25"/>
      <c r="AI372" s="77"/>
      <c r="AJ372" s="77"/>
      <c r="AK372" s="77"/>
      <c r="AL372" s="77"/>
      <c r="AM372" s="77"/>
      <c r="AN372" s="77"/>
      <c r="AO372" s="77"/>
      <c r="AP372" s="106"/>
      <c r="AQ372" s="23"/>
      <c r="AR372" s="75"/>
      <c r="AS372" s="75"/>
      <c r="AT372" s="75"/>
      <c r="AU372" s="75"/>
      <c r="AV372" s="75"/>
      <c r="AW372" s="75"/>
      <c r="AX372" s="75"/>
      <c r="AY372" s="75"/>
      <c r="AZ372" s="75"/>
      <c r="BA372" s="75"/>
      <c r="BB372" s="75"/>
      <c r="BC372" s="339"/>
      <c r="BD372" s="1"/>
    </row>
    <row r="373" spans="2:56">
      <c r="B373" s="47" t="str">
        <f>D1_9!$E105&amp;""</f>
        <v/>
      </c>
      <c r="C373" s="72"/>
      <c r="D373" s="72"/>
      <c r="E373" s="72"/>
      <c r="F373" s="72"/>
      <c r="G373" s="72"/>
      <c r="H373" s="72"/>
      <c r="I373" s="72"/>
      <c r="J373" s="72"/>
      <c r="K373" s="72"/>
      <c r="L373" s="72"/>
      <c r="M373" s="119"/>
      <c r="N373" s="69" t="str">
        <f>IFERROR(VLOOKUP($B373,D1_9!$E$5:$S$204,2,FALSE)&amp;"","")</f>
        <v/>
      </c>
      <c r="O373" s="76"/>
      <c r="P373" s="76"/>
      <c r="Q373" s="104"/>
      <c r="R373" s="69" t="str">
        <f>IFERROR(VLOOKUP($B373,D1_9!$E$5:$S$204,3,FALSE)&amp;"","")</f>
        <v/>
      </c>
      <c r="S373" s="104"/>
      <c r="T373" s="69" t="str">
        <f>IFERROR(VLOOKUP($B373,D1_9!$E$5:$S$204,4,FALSE)&amp;"","")</f>
        <v/>
      </c>
      <c r="U373" s="104"/>
      <c r="V373" s="69" t="str">
        <f>IFERROR(VLOOKUP($B373,D1_9!$E$5:$S$204,5,FALSE)&amp;"","")</f>
        <v/>
      </c>
      <c r="W373" s="104"/>
      <c r="X373" s="69" t="str">
        <f>IFERROR(VLOOKUP($B373,D1_9!$E$5:$S$204,6,FALSE)&amp;"","")</f>
        <v/>
      </c>
      <c r="Y373" s="104"/>
      <c r="Z373" s="69" t="str">
        <f>IFERROR(VLOOKUP($B373,D1_9!$E$5:$S$204,7,FALSE)&amp;"","")</f>
        <v/>
      </c>
      <c r="AA373" s="104"/>
      <c r="AB373" s="69" t="str">
        <f>IFERROR(VLOOKUP($B373,D1_9!$E$5:$S$204,8,FALSE)&amp;"","")</f>
        <v/>
      </c>
      <c r="AC373" s="104"/>
      <c r="AD373" s="69" t="str">
        <f>IFERROR(VLOOKUP($B373,D1_9!$E$5:$S$204,9,FALSE)&amp;"","")</f>
        <v/>
      </c>
      <c r="AE373" s="104"/>
      <c r="AF373" s="69" t="str">
        <f>IFERROR(VLOOKUP($B373,D1_9!$E$5:$S$204,10,FALSE)&amp;"","")</f>
        <v/>
      </c>
      <c r="AG373" s="104"/>
      <c r="AH373" s="69" t="str">
        <f>IFERROR(VLOOKUP($B373,D1_9!$E$5:$S$204,11,FALSE)&amp;"","")</f>
        <v/>
      </c>
      <c r="AI373" s="76"/>
      <c r="AJ373" s="76"/>
      <c r="AK373" s="76"/>
      <c r="AL373" s="76" t="s">
        <v>410</v>
      </c>
      <c r="AM373" s="221" t="str">
        <f>IFERROR(VLOOKUP($B373,D1_9!$E$5:$S$204,12,FALSE)&amp;"","")</f>
        <v/>
      </c>
      <c r="AN373" s="76"/>
      <c r="AO373" s="76"/>
      <c r="AP373" s="104"/>
      <c r="AQ373" s="36" t="str">
        <f>IFERROR(VLOOKUP($B373,D1_9!$E$5:$S$204,15,FALSE)&amp;"","")</f>
        <v/>
      </c>
      <c r="AR373" s="74"/>
      <c r="AS373" s="74"/>
      <c r="AT373" s="74"/>
      <c r="AU373" s="74"/>
      <c r="AV373" s="74"/>
      <c r="AW373" s="74"/>
      <c r="AX373" s="74"/>
      <c r="AY373" s="74"/>
      <c r="AZ373" s="74"/>
      <c r="BA373" s="74"/>
      <c r="BB373" s="74"/>
      <c r="BC373" s="337"/>
      <c r="BD373" s="1"/>
    </row>
    <row r="374" spans="2:56">
      <c r="B374" s="29"/>
      <c r="C374" s="55"/>
      <c r="D374" s="55"/>
      <c r="E374" s="55"/>
      <c r="F374" s="55"/>
      <c r="G374" s="55"/>
      <c r="H374" s="55"/>
      <c r="I374" s="55"/>
      <c r="J374" s="55"/>
      <c r="K374" s="55"/>
      <c r="L374" s="55"/>
      <c r="M374" s="120"/>
      <c r="N374" s="34"/>
      <c r="O374" s="2"/>
      <c r="P374" s="2"/>
      <c r="Q374" s="105"/>
      <c r="R374" s="34"/>
      <c r="S374" s="105"/>
      <c r="T374" s="34"/>
      <c r="U374" s="105"/>
      <c r="V374" s="34"/>
      <c r="W374" s="105"/>
      <c r="X374" s="34"/>
      <c r="Y374" s="105"/>
      <c r="Z374" s="34"/>
      <c r="AA374" s="105"/>
      <c r="AB374" s="34"/>
      <c r="AC374" s="105"/>
      <c r="AD374" s="34"/>
      <c r="AE374" s="105"/>
      <c r="AF374" s="34"/>
      <c r="AG374" s="105"/>
      <c r="AH374" s="153"/>
      <c r="AI374" s="155"/>
      <c r="AJ374" s="155"/>
      <c r="AK374" s="155"/>
      <c r="AL374" s="155"/>
      <c r="AM374" s="155"/>
      <c r="AN374" s="155"/>
      <c r="AO374" s="155"/>
      <c r="AP374" s="224"/>
      <c r="AQ374" s="22"/>
      <c r="AR374" s="57"/>
      <c r="AS374" s="57"/>
      <c r="AT374" s="57"/>
      <c r="AU374" s="57"/>
      <c r="AV374" s="57"/>
      <c r="AW374" s="57"/>
      <c r="AX374" s="57"/>
      <c r="AY374" s="57"/>
      <c r="AZ374" s="57"/>
      <c r="BA374" s="57"/>
      <c r="BB374" s="57"/>
      <c r="BC374" s="338"/>
      <c r="BD374" s="1"/>
    </row>
    <row r="375" spans="2:56">
      <c r="B375" s="29"/>
      <c r="C375" s="55"/>
      <c r="D375" s="55"/>
      <c r="E375" s="55"/>
      <c r="F375" s="55"/>
      <c r="G375" s="55"/>
      <c r="H375" s="55"/>
      <c r="I375" s="55"/>
      <c r="J375" s="55"/>
      <c r="K375" s="55"/>
      <c r="L375" s="55"/>
      <c r="M375" s="120"/>
      <c r="N375" s="34"/>
      <c r="O375" s="2"/>
      <c r="P375" s="2"/>
      <c r="Q375" s="105"/>
      <c r="R375" s="34"/>
      <c r="S375" s="105"/>
      <c r="T375" s="34"/>
      <c r="U375" s="105"/>
      <c r="V375" s="34"/>
      <c r="W375" s="105"/>
      <c r="X375" s="34"/>
      <c r="Y375" s="105"/>
      <c r="Z375" s="34"/>
      <c r="AA375" s="105"/>
      <c r="AB375" s="34"/>
      <c r="AC375" s="105"/>
      <c r="AD375" s="34"/>
      <c r="AE375" s="105"/>
      <c r="AF375" s="34"/>
      <c r="AG375" s="105"/>
      <c r="AH375" s="168" t="str">
        <f>IFERROR(VLOOKUP($B373,D1_9!$E$5:$S$204,13,FALSE)&amp;"","")</f>
        <v/>
      </c>
      <c r="AI375" s="156"/>
      <c r="AJ375" s="156"/>
      <c r="AK375" s="156"/>
      <c r="AL375" s="156" t="s">
        <v>410</v>
      </c>
      <c r="AM375" s="207" t="str">
        <f>IFERROR(VLOOKUP($B373,D1_9!$E$5:$S$204,14,FALSE)&amp;"","")</f>
        <v/>
      </c>
      <c r="AN375" s="156"/>
      <c r="AO375" s="156"/>
      <c r="AP375" s="223"/>
      <c r="AQ375" s="22"/>
      <c r="AR375" s="57"/>
      <c r="AS375" s="57"/>
      <c r="AT375" s="57"/>
      <c r="AU375" s="57"/>
      <c r="AV375" s="57"/>
      <c r="AW375" s="57"/>
      <c r="AX375" s="57"/>
      <c r="AY375" s="57"/>
      <c r="AZ375" s="57"/>
      <c r="BA375" s="57"/>
      <c r="BB375" s="57"/>
      <c r="BC375" s="338"/>
      <c r="BD375" s="1"/>
    </row>
    <row r="376" spans="2:56">
      <c r="B376" s="18"/>
      <c r="C376" s="73"/>
      <c r="D376" s="73"/>
      <c r="E376" s="73"/>
      <c r="F376" s="73"/>
      <c r="G376" s="73"/>
      <c r="H376" s="73"/>
      <c r="I376" s="73"/>
      <c r="J376" s="73"/>
      <c r="K376" s="73"/>
      <c r="L376" s="73"/>
      <c r="M376" s="121"/>
      <c r="N376" s="25"/>
      <c r="O376" s="77"/>
      <c r="P376" s="77"/>
      <c r="Q376" s="106"/>
      <c r="R376" s="25"/>
      <c r="S376" s="106"/>
      <c r="T376" s="25"/>
      <c r="U376" s="106"/>
      <c r="V376" s="25"/>
      <c r="W376" s="106"/>
      <c r="X376" s="25"/>
      <c r="Y376" s="106"/>
      <c r="Z376" s="25"/>
      <c r="AA376" s="106"/>
      <c r="AB376" s="25"/>
      <c r="AC376" s="106"/>
      <c r="AD376" s="25"/>
      <c r="AE376" s="106"/>
      <c r="AF376" s="25"/>
      <c r="AG376" s="106"/>
      <c r="AH376" s="25"/>
      <c r="AI376" s="77"/>
      <c r="AJ376" s="77"/>
      <c r="AK376" s="77"/>
      <c r="AL376" s="77"/>
      <c r="AM376" s="77"/>
      <c r="AN376" s="77"/>
      <c r="AO376" s="77"/>
      <c r="AP376" s="106"/>
      <c r="AQ376" s="23"/>
      <c r="AR376" s="75"/>
      <c r="AS376" s="75"/>
      <c r="AT376" s="75"/>
      <c r="AU376" s="75"/>
      <c r="AV376" s="75"/>
      <c r="AW376" s="75"/>
      <c r="AX376" s="75"/>
      <c r="AY376" s="75"/>
      <c r="AZ376" s="75"/>
      <c r="BA376" s="75"/>
      <c r="BB376" s="75"/>
      <c r="BC376" s="339"/>
      <c r="BD376" s="1"/>
    </row>
    <row r="377" spans="2:56">
      <c r="B377" s="47" t="str">
        <f>D1_9!$E106&amp;""</f>
        <v/>
      </c>
      <c r="C377" s="72"/>
      <c r="D377" s="72"/>
      <c r="E377" s="72"/>
      <c r="F377" s="72"/>
      <c r="G377" s="72"/>
      <c r="H377" s="72"/>
      <c r="I377" s="72"/>
      <c r="J377" s="72"/>
      <c r="K377" s="72"/>
      <c r="L377" s="72"/>
      <c r="M377" s="119"/>
      <c r="N377" s="69" t="str">
        <f>IFERROR(VLOOKUP($B377,D1_9!$E$5:$S$204,2,FALSE)&amp;"","")</f>
        <v/>
      </c>
      <c r="O377" s="76"/>
      <c r="P377" s="76"/>
      <c r="Q377" s="104"/>
      <c r="R377" s="69" t="str">
        <f>IFERROR(VLOOKUP($B377,D1_9!$E$5:$S$204,3,FALSE)&amp;"","")</f>
        <v/>
      </c>
      <c r="S377" s="104"/>
      <c r="T377" s="69" t="str">
        <f>IFERROR(VLOOKUP($B377,D1_9!$E$5:$S$204,4,FALSE)&amp;"","")</f>
        <v/>
      </c>
      <c r="U377" s="104"/>
      <c r="V377" s="69" t="str">
        <f>IFERROR(VLOOKUP($B377,D1_9!$E$5:$S$204,5,FALSE)&amp;"","")</f>
        <v/>
      </c>
      <c r="W377" s="104"/>
      <c r="X377" s="69" t="str">
        <f>IFERROR(VLOOKUP($B377,D1_9!$E$5:$S$204,6,FALSE)&amp;"","")</f>
        <v/>
      </c>
      <c r="Y377" s="104"/>
      <c r="Z377" s="69" t="str">
        <f>IFERROR(VLOOKUP($B377,D1_9!$E$5:$S$204,7,FALSE)&amp;"","")</f>
        <v/>
      </c>
      <c r="AA377" s="104"/>
      <c r="AB377" s="69" t="str">
        <f>IFERROR(VLOOKUP($B377,D1_9!$E$5:$S$204,8,FALSE)&amp;"","")</f>
        <v/>
      </c>
      <c r="AC377" s="104"/>
      <c r="AD377" s="69" t="str">
        <f>IFERROR(VLOOKUP($B377,D1_9!$E$5:$S$204,9,FALSE)&amp;"","")</f>
        <v/>
      </c>
      <c r="AE377" s="104"/>
      <c r="AF377" s="69" t="str">
        <f>IFERROR(VLOOKUP($B377,D1_9!$E$5:$S$204,10,FALSE)&amp;"","")</f>
        <v/>
      </c>
      <c r="AG377" s="104"/>
      <c r="AH377" s="69" t="str">
        <f>IFERROR(VLOOKUP($B377,D1_9!$E$5:$S$204,11,FALSE)&amp;"","")</f>
        <v/>
      </c>
      <c r="AI377" s="76"/>
      <c r="AJ377" s="76"/>
      <c r="AK377" s="76"/>
      <c r="AL377" s="76" t="s">
        <v>410</v>
      </c>
      <c r="AM377" s="221" t="str">
        <f>IFERROR(VLOOKUP($B377,D1_9!$E$5:$S$204,12,FALSE)&amp;"","")</f>
        <v/>
      </c>
      <c r="AN377" s="76"/>
      <c r="AO377" s="76"/>
      <c r="AP377" s="104"/>
      <c r="AQ377" s="36" t="str">
        <f>IFERROR(VLOOKUP($B377,D1_9!$E$5:$S$204,15,FALSE)&amp;"","")</f>
        <v/>
      </c>
      <c r="AR377" s="74"/>
      <c r="AS377" s="74"/>
      <c r="AT377" s="74"/>
      <c r="AU377" s="74"/>
      <c r="AV377" s="74"/>
      <c r="AW377" s="74"/>
      <c r="AX377" s="74"/>
      <c r="AY377" s="74"/>
      <c r="AZ377" s="74"/>
      <c r="BA377" s="74"/>
      <c r="BB377" s="74"/>
      <c r="BC377" s="337"/>
      <c r="BD377" s="1"/>
    </row>
    <row r="378" spans="2:56">
      <c r="B378" s="29"/>
      <c r="C378" s="55"/>
      <c r="D378" s="55"/>
      <c r="E378" s="55"/>
      <c r="F378" s="55"/>
      <c r="G378" s="55"/>
      <c r="H378" s="55"/>
      <c r="I378" s="55"/>
      <c r="J378" s="55"/>
      <c r="K378" s="55"/>
      <c r="L378" s="55"/>
      <c r="M378" s="120"/>
      <c r="N378" s="34"/>
      <c r="O378" s="2"/>
      <c r="P378" s="2"/>
      <c r="Q378" s="105"/>
      <c r="R378" s="34"/>
      <c r="S378" s="105"/>
      <c r="T378" s="34"/>
      <c r="U378" s="105"/>
      <c r="V378" s="34"/>
      <c r="W378" s="105"/>
      <c r="X378" s="34"/>
      <c r="Y378" s="105"/>
      <c r="Z378" s="34"/>
      <c r="AA378" s="105"/>
      <c r="AB378" s="34"/>
      <c r="AC378" s="105"/>
      <c r="AD378" s="34"/>
      <c r="AE378" s="105"/>
      <c r="AF378" s="34"/>
      <c r="AG378" s="105"/>
      <c r="AH378" s="153"/>
      <c r="AI378" s="155"/>
      <c r="AJ378" s="155"/>
      <c r="AK378" s="155"/>
      <c r="AL378" s="155"/>
      <c r="AM378" s="155"/>
      <c r="AN378" s="155"/>
      <c r="AO378" s="155"/>
      <c r="AP378" s="224"/>
      <c r="AQ378" s="22"/>
      <c r="AR378" s="57"/>
      <c r="AS378" s="57"/>
      <c r="AT378" s="57"/>
      <c r="AU378" s="57"/>
      <c r="AV378" s="57"/>
      <c r="AW378" s="57"/>
      <c r="AX378" s="57"/>
      <c r="AY378" s="57"/>
      <c r="AZ378" s="57"/>
      <c r="BA378" s="57"/>
      <c r="BB378" s="57"/>
      <c r="BC378" s="338"/>
      <c r="BD378" s="1"/>
    </row>
    <row r="379" spans="2:56">
      <c r="B379" s="29"/>
      <c r="C379" s="55"/>
      <c r="D379" s="55"/>
      <c r="E379" s="55"/>
      <c r="F379" s="55"/>
      <c r="G379" s="55"/>
      <c r="H379" s="55"/>
      <c r="I379" s="55"/>
      <c r="J379" s="55"/>
      <c r="K379" s="55"/>
      <c r="L379" s="55"/>
      <c r="M379" s="120"/>
      <c r="N379" s="34"/>
      <c r="O379" s="2"/>
      <c r="P379" s="2"/>
      <c r="Q379" s="105"/>
      <c r="R379" s="34"/>
      <c r="S379" s="105"/>
      <c r="T379" s="34"/>
      <c r="U379" s="105"/>
      <c r="V379" s="34"/>
      <c r="W379" s="105"/>
      <c r="X379" s="34"/>
      <c r="Y379" s="105"/>
      <c r="Z379" s="34"/>
      <c r="AA379" s="105"/>
      <c r="AB379" s="34"/>
      <c r="AC379" s="105"/>
      <c r="AD379" s="34"/>
      <c r="AE379" s="105"/>
      <c r="AF379" s="34"/>
      <c r="AG379" s="105"/>
      <c r="AH379" s="168" t="str">
        <f>IFERROR(VLOOKUP($B377,D1_9!$E$5:$S$204,13,FALSE)&amp;"","")</f>
        <v/>
      </c>
      <c r="AI379" s="156"/>
      <c r="AJ379" s="156"/>
      <c r="AK379" s="156"/>
      <c r="AL379" s="156" t="s">
        <v>410</v>
      </c>
      <c r="AM379" s="207" t="str">
        <f>IFERROR(VLOOKUP($B377,D1_9!$E$5:$S$204,14,FALSE)&amp;"","")</f>
        <v/>
      </c>
      <c r="AN379" s="156"/>
      <c r="AO379" s="156"/>
      <c r="AP379" s="223"/>
      <c r="AQ379" s="22"/>
      <c r="AR379" s="57"/>
      <c r="AS379" s="57"/>
      <c r="AT379" s="57"/>
      <c r="AU379" s="57"/>
      <c r="AV379" s="57"/>
      <c r="AW379" s="57"/>
      <c r="AX379" s="57"/>
      <c r="AY379" s="57"/>
      <c r="AZ379" s="57"/>
      <c r="BA379" s="57"/>
      <c r="BB379" s="57"/>
      <c r="BC379" s="338"/>
      <c r="BD379" s="1"/>
    </row>
    <row r="380" spans="2:56">
      <c r="B380" s="18"/>
      <c r="C380" s="73"/>
      <c r="D380" s="73"/>
      <c r="E380" s="73"/>
      <c r="F380" s="73"/>
      <c r="G380" s="73"/>
      <c r="H380" s="73"/>
      <c r="I380" s="73"/>
      <c r="J380" s="73"/>
      <c r="K380" s="73"/>
      <c r="L380" s="73"/>
      <c r="M380" s="121"/>
      <c r="N380" s="25"/>
      <c r="O380" s="77"/>
      <c r="P380" s="77"/>
      <c r="Q380" s="106"/>
      <c r="R380" s="25"/>
      <c r="S380" s="106"/>
      <c r="T380" s="25"/>
      <c r="U380" s="106"/>
      <c r="V380" s="25"/>
      <c r="W380" s="106"/>
      <c r="X380" s="25"/>
      <c r="Y380" s="106"/>
      <c r="Z380" s="25"/>
      <c r="AA380" s="106"/>
      <c r="AB380" s="25"/>
      <c r="AC380" s="106"/>
      <c r="AD380" s="25"/>
      <c r="AE380" s="106"/>
      <c r="AF380" s="25"/>
      <c r="AG380" s="106"/>
      <c r="AH380" s="25"/>
      <c r="AI380" s="77"/>
      <c r="AJ380" s="77"/>
      <c r="AK380" s="77"/>
      <c r="AL380" s="77"/>
      <c r="AM380" s="77"/>
      <c r="AN380" s="77"/>
      <c r="AO380" s="77"/>
      <c r="AP380" s="106"/>
      <c r="AQ380" s="23"/>
      <c r="AR380" s="75"/>
      <c r="AS380" s="75"/>
      <c r="AT380" s="75"/>
      <c r="AU380" s="75"/>
      <c r="AV380" s="75"/>
      <c r="AW380" s="75"/>
      <c r="AX380" s="75"/>
      <c r="AY380" s="75"/>
      <c r="AZ380" s="75"/>
      <c r="BA380" s="75"/>
      <c r="BB380" s="75"/>
      <c r="BC380" s="339"/>
      <c r="BD380" s="1"/>
    </row>
    <row r="381" spans="2:56">
      <c r="B381" s="47" t="str">
        <f>D1_9!$E107&amp;""</f>
        <v/>
      </c>
      <c r="C381" s="72"/>
      <c r="D381" s="72"/>
      <c r="E381" s="72"/>
      <c r="F381" s="72"/>
      <c r="G381" s="72"/>
      <c r="H381" s="72"/>
      <c r="I381" s="72"/>
      <c r="J381" s="72"/>
      <c r="K381" s="72"/>
      <c r="L381" s="72"/>
      <c r="M381" s="119"/>
      <c r="N381" s="69" t="str">
        <f>IFERROR(VLOOKUP($B381,D1_9!$E$5:$S$204,2,FALSE)&amp;"","")</f>
        <v/>
      </c>
      <c r="O381" s="76"/>
      <c r="P381" s="76"/>
      <c r="Q381" s="104"/>
      <c r="R381" s="69" t="str">
        <f>IFERROR(VLOOKUP($B381,D1_9!$E$5:$S$204,3,FALSE)&amp;"","")</f>
        <v/>
      </c>
      <c r="S381" s="104"/>
      <c r="T381" s="69" t="str">
        <f>IFERROR(VLOOKUP($B381,D1_9!$E$5:$S$204,4,FALSE)&amp;"","")</f>
        <v/>
      </c>
      <c r="U381" s="104"/>
      <c r="V381" s="69" t="str">
        <f>IFERROR(VLOOKUP($B381,D1_9!$E$5:$S$204,5,FALSE)&amp;"","")</f>
        <v/>
      </c>
      <c r="W381" s="104"/>
      <c r="X381" s="69" t="str">
        <f>IFERROR(VLOOKUP($B381,D1_9!$E$5:$S$204,6,FALSE)&amp;"","")</f>
        <v/>
      </c>
      <c r="Y381" s="104"/>
      <c r="Z381" s="69" t="str">
        <f>IFERROR(VLOOKUP($B381,D1_9!$E$5:$S$204,7,FALSE)&amp;"","")</f>
        <v/>
      </c>
      <c r="AA381" s="104"/>
      <c r="AB381" s="69" t="str">
        <f>IFERROR(VLOOKUP($B381,D1_9!$E$5:$S$204,8,FALSE)&amp;"","")</f>
        <v/>
      </c>
      <c r="AC381" s="104"/>
      <c r="AD381" s="69" t="str">
        <f>IFERROR(VLOOKUP($B381,D1_9!$E$5:$S$204,9,FALSE)&amp;"","")</f>
        <v/>
      </c>
      <c r="AE381" s="104"/>
      <c r="AF381" s="69" t="str">
        <f>IFERROR(VLOOKUP($B381,D1_9!$E$5:$S$204,10,FALSE)&amp;"","")</f>
        <v/>
      </c>
      <c r="AG381" s="104"/>
      <c r="AH381" s="69" t="str">
        <f>IFERROR(VLOOKUP($B381,D1_9!$E$5:$S$204,11,FALSE)&amp;"","")</f>
        <v/>
      </c>
      <c r="AI381" s="76"/>
      <c r="AJ381" s="76"/>
      <c r="AK381" s="76"/>
      <c r="AL381" s="76" t="s">
        <v>410</v>
      </c>
      <c r="AM381" s="221" t="str">
        <f>IFERROR(VLOOKUP($B381,D1_9!$E$5:$S$204,12,FALSE)&amp;"","")</f>
        <v/>
      </c>
      <c r="AN381" s="76"/>
      <c r="AO381" s="76"/>
      <c r="AP381" s="104"/>
      <c r="AQ381" s="36" t="str">
        <f>IFERROR(VLOOKUP($B381,D1_9!$E$5:$S$204,15,FALSE)&amp;"","")</f>
        <v/>
      </c>
      <c r="AR381" s="74"/>
      <c r="AS381" s="74"/>
      <c r="AT381" s="74"/>
      <c r="AU381" s="74"/>
      <c r="AV381" s="74"/>
      <c r="AW381" s="74"/>
      <c r="AX381" s="74"/>
      <c r="AY381" s="74"/>
      <c r="AZ381" s="74"/>
      <c r="BA381" s="74"/>
      <c r="BB381" s="74"/>
      <c r="BC381" s="337"/>
      <c r="BD381" s="1"/>
    </row>
    <row r="382" spans="2:56">
      <c r="B382" s="29"/>
      <c r="C382" s="55"/>
      <c r="D382" s="55"/>
      <c r="E382" s="55"/>
      <c r="F382" s="55"/>
      <c r="G382" s="55"/>
      <c r="H382" s="55"/>
      <c r="I382" s="55"/>
      <c r="J382" s="55"/>
      <c r="K382" s="55"/>
      <c r="L382" s="55"/>
      <c r="M382" s="120"/>
      <c r="N382" s="34"/>
      <c r="O382" s="2"/>
      <c r="P382" s="2"/>
      <c r="Q382" s="105"/>
      <c r="R382" s="34"/>
      <c r="S382" s="105"/>
      <c r="T382" s="34"/>
      <c r="U382" s="105"/>
      <c r="V382" s="34"/>
      <c r="W382" s="105"/>
      <c r="X382" s="34"/>
      <c r="Y382" s="105"/>
      <c r="Z382" s="34"/>
      <c r="AA382" s="105"/>
      <c r="AB382" s="34"/>
      <c r="AC382" s="105"/>
      <c r="AD382" s="34"/>
      <c r="AE382" s="105"/>
      <c r="AF382" s="34"/>
      <c r="AG382" s="105"/>
      <c r="AH382" s="153"/>
      <c r="AI382" s="155"/>
      <c r="AJ382" s="155"/>
      <c r="AK382" s="155"/>
      <c r="AL382" s="155"/>
      <c r="AM382" s="155"/>
      <c r="AN382" s="155"/>
      <c r="AO382" s="155"/>
      <c r="AP382" s="224"/>
      <c r="AQ382" s="22"/>
      <c r="AR382" s="57"/>
      <c r="AS382" s="57"/>
      <c r="AT382" s="57"/>
      <c r="AU382" s="57"/>
      <c r="AV382" s="57"/>
      <c r="AW382" s="57"/>
      <c r="AX382" s="57"/>
      <c r="AY382" s="57"/>
      <c r="AZ382" s="57"/>
      <c r="BA382" s="57"/>
      <c r="BB382" s="57"/>
      <c r="BC382" s="338"/>
      <c r="BD382" s="1"/>
    </row>
    <row r="383" spans="2:56">
      <c r="B383" s="29"/>
      <c r="C383" s="55"/>
      <c r="D383" s="55"/>
      <c r="E383" s="55"/>
      <c r="F383" s="55"/>
      <c r="G383" s="55"/>
      <c r="H383" s="55"/>
      <c r="I383" s="55"/>
      <c r="J383" s="55"/>
      <c r="K383" s="55"/>
      <c r="L383" s="55"/>
      <c r="M383" s="120"/>
      <c r="N383" s="34"/>
      <c r="O383" s="2"/>
      <c r="P383" s="2"/>
      <c r="Q383" s="105"/>
      <c r="R383" s="34"/>
      <c r="S383" s="105"/>
      <c r="T383" s="34"/>
      <c r="U383" s="105"/>
      <c r="V383" s="34"/>
      <c r="W383" s="105"/>
      <c r="X383" s="34"/>
      <c r="Y383" s="105"/>
      <c r="Z383" s="34"/>
      <c r="AA383" s="105"/>
      <c r="AB383" s="34"/>
      <c r="AC383" s="105"/>
      <c r="AD383" s="34"/>
      <c r="AE383" s="105"/>
      <c r="AF383" s="34"/>
      <c r="AG383" s="105"/>
      <c r="AH383" s="168" t="str">
        <f>IFERROR(VLOOKUP($B381,D1_9!$E$5:$S$204,13,FALSE)&amp;"","")</f>
        <v/>
      </c>
      <c r="AI383" s="156"/>
      <c r="AJ383" s="156"/>
      <c r="AK383" s="156"/>
      <c r="AL383" s="156" t="s">
        <v>410</v>
      </c>
      <c r="AM383" s="207" t="str">
        <f>IFERROR(VLOOKUP($B381,D1_9!$E$5:$S$204,14,FALSE)&amp;"","")</f>
        <v/>
      </c>
      <c r="AN383" s="156"/>
      <c r="AO383" s="156"/>
      <c r="AP383" s="223"/>
      <c r="AQ383" s="22"/>
      <c r="AR383" s="57"/>
      <c r="AS383" s="57"/>
      <c r="AT383" s="57"/>
      <c r="AU383" s="57"/>
      <c r="AV383" s="57"/>
      <c r="AW383" s="57"/>
      <c r="AX383" s="57"/>
      <c r="AY383" s="57"/>
      <c r="AZ383" s="57"/>
      <c r="BA383" s="57"/>
      <c r="BB383" s="57"/>
      <c r="BC383" s="338"/>
      <c r="BD383" s="1"/>
    </row>
    <row r="384" spans="2:56">
      <c r="B384" s="18"/>
      <c r="C384" s="73"/>
      <c r="D384" s="73"/>
      <c r="E384" s="73"/>
      <c r="F384" s="73"/>
      <c r="G384" s="73"/>
      <c r="H384" s="73"/>
      <c r="I384" s="73"/>
      <c r="J384" s="73"/>
      <c r="K384" s="73"/>
      <c r="L384" s="73"/>
      <c r="M384" s="121"/>
      <c r="N384" s="25"/>
      <c r="O384" s="77"/>
      <c r="P384" s="77"/>
      <c r="Q384" s="106"/>
      <c r="R384" s="25"/>
      <c r="S384" s="106"/>
      <c r="T384" s="25"/>
      <c r="U384" s="106"/>
      <c r="V384" s="25"/>
      <c r="W384" s="106"/>
      <c r="X384" s="25"/>
      <c r="Y384" s="106"/>
      <c r="Z384" s="25"/>
      <c r="AA384" s="106"/>
      <c r="AB384" s="25"/>
      <c r="AC384" s="106"/>
      <c r="AD384" s="25"/>
      <c r="AE384" s="106"/>
      <c r="AF384" s="25"/>
      <c r="AG384" s="106"/>
      <c r="AH384" s="25"/>
      <c r="AI384" s="77"/>
      <c r="AJ384" s="77"/>
      <c r="AK384" s="77"/>
      <c r="AL384" s="77"/>
      <c r="AM384" s="77"/>
      <c r="AN384" s="77"/>
      <c r="AO384" s="77"/>
      <c r="AP384" s="106"/>
      <c r="AQ384" s="23"/>
      <c r="AR384" s="75"/>
      <c r="AS384" s="75"/>
      <c r="AT384" s="75"/>
      <c r="AU384" s="75"/>
      <c r="AV384" s="75"/>
      <c r="AW384" s="75"/>
      <c r="AX384" s="75"/>
      <c r="AY384" s="75"/>
      <c r="AZ384" s="75"/>
      <c r="BA384" s="75"/>
      <c r="BB384" s="75"/>
      <c r="BC384" s="339"/>
      <c r="BD384" s="1"/>
    </row>
    <row r="385" spans="2:56">
      <c r="B385" s="47" t="str">
        <f>D1_9!$E108&amp;""</f>
        <v/>
      </c>
      <c r="C385" s="72"/>
      <c r="D385" s="72"/>
      <c r="E385" s="72"/>
      <c r="F385" s="72"/>
      <c r="G385" s="72"/>
      <c r="H385" s="72"/>
      <c r="I385" s="72"/>
      <c r="J385" s="72"/>
      <c r="K385" s="72"/>
      <c r="L385" s="72"/>
      <c r="M385" s="119"/>
      <c r="N385" s="69" t="str">
        <f>IFERROR(VLOOKUP($B385,D1_9!$E$5:$S$204,2,FALSE)&amp;"","")</f>
        <v/>
      </c>
      <c r="O385" s="76"/>
      <c r="P385" s="76"/>
      <c r="Q385" s="104"/>
      <c r="R385" s="69" t="str">
        <f>IFERROR(VLOOKUP($B385,D1_9!$E$5:$S$204,3,FALSE)&amp;"","")</f>
        <v/>
      </c>
      <c r="S385" s="104"/>
      <c r="T385" s="69" t="str">
        <f>IFERROR(VLOOKUP($B385,D1_9!$E$5:$S$204,4,FALSE)&amp;"","")</f>
        <v/>
      </c>
      <c r="U385" s="104"/>
      <c r="V385" s="69" t="str">
        <f>IFERROR(VLOOKUP($B385,D1_9!$E$5:$S$204,5,FALSE)&amp;"","")</f>
        <v/>
      </c>
      <c r="W385" s="104"/>
      <c r="X385" s="69" t="str">
        <f>IFERROR(VLOOKUP($B385,D1_9!$E$5:$S$204,6,FALSE)&amp;"","")</f>
        <v/>
      </c>
      <c r="Y385" s="104"/>
      <c r="Z385" s="69" t="str">
        <f>IFERROR(VLOOKUP($B385,D1_9!$E$5:$S$204,7,FALSE)&amp;"","")</f>
        <v/>
      </c>
      <c r="AA385" s="104"/>
      <c r="AB385" s="69" t="str">
        <f>IFERROR(VLOOKUP($B385,D1_9!$E$5:$S$204,8,FALSE)&amp;"","")</f>
        <v/>
      </c>
      <c r="AC385" s="104"/>
      <c r="AD385" s="69" t="str">
        <f>IFERROR(VLOOKUP($B385,D1_9!$E$5:$S$204,9,FALSE)&amp;"","")</f>
        <v/>
      </c>
      <c r="AE385" s="104"/>
      <c r="AF385" s="69" t="str">
        <f>IFERROR(VLOOKUP($B385,D1_9!$E$5:$S$204,10,FALSE)&amp;"","")</f>
        <v/>
      </c>
      <c r="AG385" s="104"/>
      <c r="AH385" s="69" t="str">
        <f>IFERROR(VLOOKUP($B385,D1_9!$E$5:$S$204,11,FALSE)&amp;"","")</f>
        <v/>
      </c>
      <c r="AI385" s="76"/>
      <c r="AJ385" s="76"/>
      <c r="AK385" s="76"/>
      <c r="AL385" s="76" t="s">
        <v>410</v>
      </c>
      <c r="AM385" s="221" t="str">
        <f>IFERROR(VLOOKUP($B385,D1_9!$E$5:$S$204,12,FALSE)&amp;"","")</f>
        <v/>
      </c>
      <c r="AN385" s="76"/>
      <c r="AO385" s="76"/>
      <c r="AP385" s="104"/>
      <c r="AQ385" s="36" t="str">
        <f>IFERROR(VLOOKUP($B385,D1_9!$E$5:$S$204,15,FALSE)&amp;"","")</f>
        <v/>
      </c>
      <c r="AR385" s="74"/>
      <c r="AS385" s="74"/>
      <c r="AT385" s="74"/>
      <c r="AU385" s="74"/>
      <c r="AV385" s="74"/>
      <c r="AW385" s="74"/>
      <c r="AX385" s="74"/>
      <c r="AY385" s="74"/>
      <c r="AZ385" s="74"/>
      <c r="BA385" s="74"/>
      <c r="BB385" s="74"/>
      <c r="BC385" s="337"/>
      <c r="BD385" s="1"/>
    </row>
    <row r="386" spans="2:56">
      <c r="B386" s="29"/>
      <c r="C386" s="55"/>
      <c r="D386" s="55"/>
      <c r="E386" s="55"/>
      <c r="F386" s="55"/>
      <c r="G386" s="55"/>
      <c r="H386" s="55"/>
      <c r="I386" s="55"/>
      <c r="J386" s="55"/>
      <c r="K386" s="55"/>
      <c r="L386" s="55"/>
      <c r="M386" s="120"/>
      <c r="N386" s="34"/>
      <c r="O386" s="2"/>
      <c r="P386" s="2"/>
      <c r="Q386" s="105"/>
      <c r="R386" s="34"/>
      <c r="S386" s="105"/>
      <c r="T386" s="34"/>
      <c r="U386" s="105"/>
      <c r="V386" s="34"/>
      <c r="W386" s="105"/>
      <c r="X386" s="34"/>
      <c r="Y386" s="105"/>
      <c r="Z386" s="34"/>
      <c r="AA386" s="105"/>
      <c r="AB386" s="34"/>
      <c r="AC386" s="105"/>
      <c r="AD386" s="34"/>
      <c r="AE386" s="105"/>
      <c r="AF386" s="34"/>
      <c r="AG386" s="105"/>
      <c r="AH386" s="153"/>
      <c r="AI386" s="155"/>
      <c r="AJ386" s="155"/>
      <c r="AK386" s="155"/>
      <c r="AL386" s="155"/>
      <c r="AM386" s="155"/>
      <c r="AN386" s="155"/>
      <c r="AO386" s="155"/>
      <c r="AP386" s="224"/>
      <c r="AQ386" s="22"/>
      <c r="AR386" s="57"/>
      <c r="AS386" s="57"/>
      <c r="AT386" s="57"/>
      <c r="AU386" s="57"/>
      <c r="AV386" s="57"/>
      <c r="AW386" s="57"/>
      <c r="AX386" s="57"/>
      <c r="AY386" s="57"/>
      <c r="AZ386" s="57"/>
      <c r="BA386" s="57"/>
      <c r="BB386" s="57"/>
      <c r="BC386" s="338"/>
      <c r="BD386" s="1"/>
    </row>
    <row r="387" spans="2:56">
      <c r="B387" s="29"/>
      <c r="C387" s="55"/>
      <c r="D387" s="55"/>
      <c r="E387" s="55"/>
      <c r="F387" s="55"/>
      <c r="G387" s="55"/>
      <c r="H387" s="55"/>
      <c r="I387" s="55"/>
      <c r="J387" s="55"/>
      <c r="K387" s="55"/>
      <c r="L387" s="55"/>
      <c r="M387" s="120"/>
      <c r="N387" s="34"/>
      <c r="O387" s="2"/>
      <c r="P387" s="2"/>
      <c r="Q387" s="105"/>
      <c r="R387" s="34"/>
      <c r="S387" s="105"/>
      <c r="T387" s="34"/>
      <c r="U387" s="105"/>
      <c r="V387" s="34"/>
      <c r="W387" s="105"/>
      <c r="X387" s="34"/>
      <c r="Y387" s="105"/>
      <c r="Z387" s="34"/>
      <c r="AA387" s="105"/>
      <c r="AB387" s="34"/>
      <c r="AC387" s="105"/>
      <c r="AD387" s="34"/>
      <c r="AE387" s="105"/>
      <c r="AF387" s="34"/>
      <c r="AG387" s="105"/>
      <c r="AH387" s="168" t="str">
        <f>IFERROR(VLOOKUP($B385,D1_9!$E$5:$S$204,13,FALSE)&amp;"","")</f>
        <v/>
      </c>
      <c r="AI387" s="156"/>
      <c r="AJ387" s="156"/>
      <c r="AK387" s="156"/>
      <c r="AL387" s="156" t="s">
        <v>410</v>
      </c>
      <c r="AM387" s="207" t="str">
        <f>IFERROR(VLOOKUP($B385,D1_9!$E$5:$S$204,14,FALSE)&amp;"","")</f>
        <v/>
      </c>
      <c r="AN387" s="156"/>
      <c r="AO387" s="156"/>
      <c r="AP387" s="223"/>
      <c r="AQ387" s="22"/>
      <c r="AR387" s="57"/>
      <c r="AS387" s="57"/>
      <c r="AT387" s="57"/>
      <c r="AU387" s="57"/>
      <c r="AV387" s="57"/>
      <c r="AW387" s="57"/>
      <c r="AX387" s="57"/>
      <c r="AY387" s="57"/>
      <c r="AZ387" s="57"/>
      <c r="BA387" s="57"/>
      <c r="BB387" s="57"/>
      <c r="BC387" s="338"/>
      <c r="BD387" s="1"/>
    </row>
    <row r="388" spans="2:56">
      <c r="B388" s="18"/>
      <c r="C388" s="73"/>
      <c r="D388" s="73"/>
      <c r="E388" s="73"/>
      <c r="F388" s="73"/>
      <c r="G388" s="73"/>
      <c r="H388" s="73"/>
      <c r="I388" s="73"/>
      <c r="J388" s="73"/>
      <c r="K388" s="73"/>
      <c r="L388" s="73"/>
      <c r="M388" s="121"/>
      <c r="N388" s="25"/>
      <c r="O388" s="77"/>
      <c r="P388" s="77"/>
      <c r="Q388" s="106"/>
      <c r="R388" s="25"/>
      <c r="S388" s="106"/>
      <c r="T388" s="25"/>
      <c r="U388" s="106"/>
      <c r="V388" s="25"/>
      <c r="W388" s="106"/>
      <c r="X388" s="25"/>
      <c r="Y388" s="106"/>
      <c r="Z388" s="25"/>
      <c r="AA388" s="106"/>
      <c r="AB388" s="25"/>
      <c r="AC388" s="106"/>
      <c r="AD388" s="25"/>
      <c r="AE388" s="106"/>
      <c r="AF388" s="25"/>
      <c r="AG388" s="106"/>
      <c r="AH388" s="25"/>
      <c r="AI388" s="77"/>
      <c r="AJ388" s="77"/>
      <c r="AK388" s="77"/>
      <c r="AL388" s="77"/>
      <c r="AM388" s="77"/>
      <c r="AN388" s="77"/>
      <c r="AO388" s="77"/>
      <c r="AP388" s="106"/>
      <c r="AQ388" s="23"/>
      <c r="AR388" s="75"/>
      <c r="AS388" s="75"/>
      <c r="AT388" s="75"/>
      <c r="AU388" s="75"/>
      <c r="AV388" s="75"/>
      <c r="AW388" s="75"/>
      <c r="AX388" s="75"/>
      <c r="AY388" s="75"/>
      <c r="AZ388" s="75"/>
      <c r="BA388" s="75"/>
      <c r="BB388" s="75"/>
      <c r="BC388" s="339"/>
      <c r="BD388" s="1"/>
    </row>
    <row r="389" spans="2:56">
      <c r="B389" s="47" t="str">
        <f>D1_9!$E109&amp;""</f>
        <v/>
      </c>
      <c r="C389" s="72"/>
      <c r="D389" s="72"/>
      <c r="E389" s="72"/>
      <c r="F389" s="72"/>
      <c r="G389" s="72"/>
      <c r="H389" s="72"/>
      <c r="I389" s="72"/>
      <c r="J389" s="72"/>
      <c r="K389" s="72"/>
      <c r="L389" s="72"/>
      <c r="M389" s="119"/>
      <c r="N389" s="69" t="str">
        <f>IFERROR(VLOOKUP($B389,D1_9!$E$5:$S$204,2,FALSE)&amp;"","")</f>
        <v/>
      </c>
      <c r="O389" s="76"/>
      <c r="P389" s="76"/>
      <c r="Q389" s="104"/>
      <c r="R389" s="69" t="str">
        <f>IFERROR(VLOOKUP($B389,D1_9!$E$5:$S$204,3,FALSE)&amp;"","")</f>
        <v/>
      </c>
      <c r="S389" s="104"/>
      <c r="T389" s="69" t="str">
        <f>IFERROR(VLOOKUP($B389,D1_9!$E$5:$S$204,4,FALSE)&amp;"","")</f>
        <v/>
      </c>
      <c r="U389" s="104"/>
      <c r="V389" s="69" t="str">
        <f>IFERROR(VLOOKUP($B389,D1_9!$E$5:$S$204,5,FALSE)&amp;"","")</f>
        <v/>
      </c>
      <c r="W389" s="104"/>
      <c r="X389" s="69" t="str">
        <f>IFERROR(VLOOKUP($B389,D1_9!$E$5:$S$204,6,FALSE)&amp;"","")</f>
        <v/>
      </c>
      <c r="Y389" s="104"/>
      <c r="Z389" s="69" t="str">
        <f>IFERROR(VLOOKUP($B389,D1_9!$E$5:$S$204,7,FALSE)&amp;"","")</f>
        <v/>
      </c>
      <c r="AA389" s="104"/>
      <c r="AB389" s="69" t="str">
        <f>IFERROR(VLOOKUP($B389,D1_9!$E$5:$S$204,8,FALSE)&amp;"","")</f>
        <v/>
      </c>
      <c r="AC389" s="104"/>
      <c r="AD389" s="69" t="str">
        <f>IFERROR(VLOOKUP($B389,D1_9!$E$5:$S$204,9,FALSE)&amp;"","")</f>
        <v/>
      </c>
      <c r="AE389" s="104"/>
      <c r="AF389" s="69" t="str">
        <f>IFERROR(VLOOKUP($B389,D1_9!$E$5:$S$204,10,FALSE)&amp;"","")</f>
        <v/>
      </c>
      <c r="AG389" s="104"/>
      <c r="AH389" s="69" t="str">
        <f>IFERROR(VLOOKUP($B389,D1_9!$E$5:$S$204,11,FALSE)&amp;"","")</f>
        <v/>
      </c>
      <c r="AI389" s="76"/>
      <c r="AJ389" s="76"/>
      <c r="AK389" s="76"/>
      <c r="AL389" s="76" t="s">
        <v>410</v>
      </c>
      <c r="AM389" s="221" t="str">
        <f>IFERROR(VLOOKUP($B389,D1_9!$E$5:$S$204,12,FALSE)&amp;"","")</f>
        <v/>
      </c>
      <c r="AN389" s="76"/>
      <c r="AO389" s="76"/>
      <c r="AP389" s="104"/>
      <c r="AQ389" s="36" t="str">
        <f>IFERROR(VLOOKUP($B389,D1_9!$E$5:$S$204,15,FALSE)&amp;"","")</f>
        <v/>
      </c>
      <c r="AR389" s="74"/>
      <c r="AS389" s="74"/>
      <c r="AT389" s="74"/>
      <c r="AU389" s="74"/>
      <c r="AV389" s="74"/>
      <c r="AW389" s="74"/>
      <c r="AX389" s="74"/>
      <c r="AY389" s="74"/>
      <c r="AZ389" s="74"/>
      <c r="BA389" s="74"/>
      <c r="BB389" s="74"/>
      <c r="BC389" s="337"/>
      <c r="BD389" s="1"/>
    </row>
    <row r="390" spans="2:56">
      <c r="B390" s="29"/>
      <c r="C390" s="55"/>
      <c r="D390" s="55"/>
      <c r="E390" s="55"/>
      <c r="F390" s="55"/>
      <c r="G390" s="55"/>
      <c r="H390" s="55"/>
      <c r="I390" s="55"/>
      <c r="J390" s="55"/>
      <c r="K390" s="55"/>
      <c r="L390" s="55"/>
      <c r="M390" s="120"/>
      <c r="N390" s="34"/>
      <c r="O390" s="2"/>
      <c r="P390" s="2"/>
      <c r="Q390" s="105"/>
      <c r="R390" s="34"/>
      <c r="S390" s="105"/>
      <c r="T390" s="34"/>
      <c r="U390" s="105"/>
      <c r="V390" s="34"/>
      <c r="W390" s="105"/>
      <c r="X390" s="34"/>
      <c r="Y390" s="105"/>
      <c r="Z390" s="34"/>
      <c r="AA390" s="105"/>
      <c r="AB390" s="34"/>
      <c r="AC390" s="105"/>
      <c r="AD390" s="34"/>
      <c r="AE390" s="105"/>
      <c r="AF390" s="34"/>
      <c r="AG390" s="105"/>
      <c r="AH390" s="153"/>
      <c r="AI390" s="155"/>
      <c r="AJ390" s="155"/>
      <c r="AK390" s="155"/>
      <c r="AL390" s="155"/>
      <c r="AM390" s="155"/>
      <c r="AN390" s="155"/>
      <c r="AO390" s="155"/>
      <c r="AP390" s="224"/>
      <c r="AQ390" s="22"/>
      <c r="AR390" s="57"/>
      <c r="AS390" s="57"/>
      <c r="AT390" s="57"/>
      <c r="AU390" s="57"/>
      <c r="AV390" s="57"/>
      <c r="AW390" s="57"/>
      <c r="AX390" s="57"/>
      <c r="AY390" s="57"/>
      <c r="AZ390" s="57"/>
      <c r="BA390" s="57"/>
      <c r="BB390" s="57"/>
      <c r="BC390" s="338"/>
      <c r="BD390" s="1"/>
    </row>
    <row r="391" spans="2:56">
      <c r="B391" s="29"/>
      <c r="C391" s="55"/>
      <c r="D391" s="55"/>
      <c r="E391" s="55"/>
      <c r="F391" s="55"/>
      <c r="G391" s="55"/>
      <c r="H391" s="55"/>
      <c r="I391" s="55"/>
      <c r="J391" s="55"/>
      <c r="K391" s="55"/>
      <c r="L391" s="55"/>
      <c r="M391" s="120"/>
      <c r="N391" s="34"/>
      <c r="O391" s="2"/>
      <c r="P391" s="2"/>
      <c r="Q391" s="105"/>
      <c r="R391" s="34"/>
      <c r="S391" s="105"/>
      <c r="T391" s="34"/>
      <c r="U391" s="105"/>
      <c r="V391" s="34"/>
      <c r="W391" s="105"/>
      <c r="X391" s="34"/>
      <c r="Y391" s="105"/>
      <c r="Z391" s="34"/>
      <c r="AA391" s="105"/>
      <c r="AB391" s="34"/>
      <c r="AC391" s="105"/>
      <c r="AD391" s="34"/>
      <c r="AE391" s="105"/>
      <c r="AF391" s="34"/>
      <c r="AG391" s="105"/>
      <c r="AH391" s="168" t="str">
        <f>IFERROR(VLOOKUP($B389,D1_9!$E$5:$S$204,13,FALSE)&amp;"","")</f>
        <v/>
      </c>
      <c r="AI391" s="156"/>
      <c r="AJ391" s="156"/>
      <c r="AK391" s="156"/>
      <c r="AL391" s="156" t="s">
        <v>410</v>
      </c>
      <c r="AM391" s="207" t="str">
        <f>IFERROR(VLOOKUP($B389,D1_9!$E$5:$S$204,14,FALSE)&amp;"","")</f>
        <v/>
      </c>
      <c r="AN391" s="156"/>
      <c r="AO391" s="156"/>
      <c r="AP391" s="223"/>
      <c r="AQ391" s="22"/>
      <c r="AR391" s="57"/>
      <c r="AS391" s="57"/>
      <c r="AT391" s="57"/>
      <c r="AU391" s="57"/>
      <c r="AV391" s="57"/>
      <c r="AW391" s="57"/>
      <c r="AX391" s="57"/>
      <c r="AY391" s="57"/>
      <c r="AZ391" s="57"/>
      <c r="BA391" s="57"/>
      <c r="BB391" s="57"/>
      <c r="BC391" s="338"/>
      <c r="BD391" s="1"/>
    </row>
    <row r="392" spans="2:56">
      <c r="B392" s="18"/>
      <c r="C392" s="73"/>
      <c r="D392" s="73"/>
      <c r="E392" s="73"/>
      <c r="F392" s="73"/>
      <c r="G392" s="73"/>
      <c r="H392" s="73"/>
      <c r="I392" s="73"/>
      <c r="J392" s="73"/>
      <c r="K392" s="73"/>
      <c r="L392" s="73"/>
      <c r="M392" s="121"/>
      <c r="N392" s="25"/>
      <c r="O392" s="77"/>
      <c r="P392" s="77"/>
      <c r="Q392" s="106"/>
      <c r="R392" s="25"/>
      <c r="S392" s="106"/>
      <c r="T392" s="25"/>
      <c r="U392" s="106"/>
      <c r="V392" s="25"/>
      <c r="W392" s="106"/>
      <c r="X392" s="25"/>
      <c r="Y392" s="106"/>
      <c r="Z392" s="25"/>
      <c r="AA392" s="106"/>
      <c r="AB392" s="25"/>
      <c r="AC392" s="106"/>
      <c r="AD392" s="25"/>
      <c r="AE392" s="106"/>
      <c r="AF392" s="25"/>
      <c r="AG392" s="106"/>
      <c r="AH392" s="25"/>
      <c r="AI392" s="77"/>
      <c r="AJ392" s="77"/>
      <c r="AK392" s="77"/>
      <c r="AL392" s="77"/>
      <c r="AM392" s="77"/>
      <c r="AN392" s="77"/>
      <c r="AO392" s="77"/>
      <c r="AP392" s="106"/>
      <c r="AQ392" s="23"/>
      <c r="AR392" s="75"/>
      <c r="AS392" s="75"/>
      <c r="AT392" s="75"/>
      <c r="AU392" s="75"/>
      <c r="AV392" s="75"/>
      <c r="AW392" s="75"/>
      <c r="AX392" s="75"/>
      <c r="AY392" s="75"/>
      <c r="AZ392" s="75"/>
      <c r="BA392" s="75"/>
      <c r="BB392" s="75"/>
      <c r="BC392" s="339"/>
      <c r="BD392" s="1"/>
    </row>
    <row r="393" spans="2:56">
      <c r="B393" s="47" t="str">
        <f>D1_9!$E110&amp;""</f>
        <v/>
      </c>
      <c r="C393" s="72"/>
      <c r="D393" s="72"/>
      <c r="E393" s="72"/>
      <c r="F393" s="72"/>
      <c r="G393" s="72"/>
      <c r="H393" s="72"/>
      <c r="I393" s="72"/>
      <c r="J393" s="72"/>
      <c r="K393" s="72"/>
      <c r="L393" s="72"/>
      <c r="M393" s="119"/>
      <c r="N393" s="69" t="str">
        <f>IFERROR(VLOOKUP($B393,D1_9!$E$5:$S$204,2,FALSE)&amp;"","")</f>
        <v/>
      </c>
      <c r="O393" s="76"/>
      <c r="P393" s="76"/>
      <c r="Q393" s="104"/>
      <c r="R393" s="69" t="str">
        <f>IFERROR(VLOOKUP($B393,D1_9!$E$5:$S$204,3,FALSE)&amp;"","")</f>
        <v/>
      </c>
      <c r="S393" s="104"/>
      <c r="T393" s="69" t="str">
        <f>IFERROR(VLOOKUP($B393,D1_9!$E$5:$S$204,4,FALSE)&amp;"","")</f>
        <v/>
      </c>
      <c r="U393" s="104"/>
      <c r="V393" s="69" t="str">
        <f>IFERROR(VLOOKUP($B393,D1_9!$E$5:$S$204,5,FALSE)&amp;"","")</f>
        <v/>
      </c>
      <c r="W393" s="104"/>
      <c r="X393" s="69" t="str">
        <f>IFERROR(VLOOKUP($B393,D1_9!$E$5:$S$204,6,FALSE)&amp;"","")</f>
        <v/>
      </c>
      <c r="Y393" s="104"/>
      <c r="Z393" s="69" t="str">
        <f>IFERROR(VLOOKUP($B393,D1_9!$E$5:$S$204,7,FALSE)&amp;"","")</f>
        <v/>
      </c>
      <c r="AA393" s="104"/>
      <c r="AB393" s="69" t="str">
        <f>IFERROR(VLOOKUP($B393,D1_9!$E$5:$S$204,8,FALSE)&amp;"","")</f>
        <v/>
      </c>
      <c r="AC393" s="104"/>
      <c r="AD393" s="69" t="str">
        <f>IFERROR(VLOOKUP($B393,D1_9!$E$5:$S$204,9,FALSE)&amp;"","")</f>
        <v/>
      </c>
      <c r="AE393" s="104"/>
      <c r="AF393" s="69" t="str">
        <f>IFERROR(VLOOKUP($B393,D1_9!$E$5:$S$204,10,FALSE)&amp;"","")</f>
        <v/>
      </c>
      <c r="AG393" s="104"/>
      <c r="AH393" s="69" t="str">
        <f>IFERROR(VLOOKUP($B393,D1_9!$E$5:$S$204,11,FALSE)&amp;"","")</f>
        <v/>
      </c>
      <c r="AI393" s="76"/>
      <c r="AJ393" s="76"/>
      <c r="AK393" s="76"/>
      <c r="AL393" s="76" t="s">
        <v>410</v>
      </c>
      <c r="AM393" s="221" t="str">
        <f>IFERROR(VLOOKUP($B393,D1_9!$E$5:$S$204,12,FALSE)&amp;"","")</f>
        <v/>
      </c>
      <c r="AN393" s="76"/>
      <c r="AO393" s="76"/>
      <c r="AP393" s="104"/>
      <c r="AQ393" s="36" t="str">
        <f>IFERROR(VLOOKUP($B393,D1_9!$E$5:$S$204,15,FALSE)&amp;"","")</f>
        <v/>
      </c>
      <c r="AR393" s="74"/>
      <c r="AS393" s="74"/>
      <c r="AT393" s="74"/>
      <c r="AU393" s="74"/>
      <c r="AV393" s="74"/>
      <c r="AW393" s="74"/>
      <c r="AX393" s="74"/>
      <c r="AY393" s="74"/>
      <c r="AZ393" s="74"/>
      <c r="BA393" s="74"/>
      <c r="BB393" s="74"/>
      <c r="BC393" s="337"/>
      <c r="BD393" s="1"/>
    </row>
    <row r="394" spans="2:56">
      <c r="B394" s="29"/>
      <c r="C394" s="55"/>
      <c r="D394" s="55"/>
      <c r="E394" s="55"/>
      <c r="F394" s="55"/>
      <c r="G394" s="55"/>
      <c r="H394" s="55"/>
      <c r="I394" s="55"/>
      <c r="J394" s="55"/>
      <c r="K394" s="55"/>
      <c r="L394" s="55"/>
      <c r="M394" s="120"/>
      <c r="N394" s="34"/>
      <c r="O394" s="2"/>
      <c r="P394" s="2"/>
      <c r="Q394" s="105"/>
      <c r="R394" s="34"/>
      <c r="S394" s="105"/>
      <c r="T394" s="34"/>
      <c r="U394" s="105"/>
      <c r="V394" s="34"/>
      <c r="W394" s="105"/>
      <c r="X394" s="34"/>
      <c r="Y394" s="105"/>
      <c r="Z394" s="34"/>
      <c r="AA394" s="105"/>
      <c r="AB394" s="34"/>
      <c r="AC394" s="105"/>
      <c r="AD394" s="34"/>
      <c r="AE394" s="105"/>
      <c r="AF394" s="34"/>
      <c r="AG394" s="105"/>
      <c r="AH394" s="153"/>
      <c r="AI394" s="155"/>
      <c r="AJ394" s="155"/>
      <c r="AK394" s="155"/>
      <c r="AL394" s="155"/>
      <c r="AM394" s="155"/>
      <c r="AN394" s="155"/>
      <c r="AO394" s="155"/>
      <c r="AP394" s="224"/>
      <c r="AQ394" s="22"/>
      <c r="AR394" s="57"/>
      <c r="AS394" s="57"/>
      <c r="AT394" s="57"/>
      <c r="AU394" s="57"/>
      <c r="AV394" s="57"/>
      <c r="AW394" s="57"/>
      <c r="AX394" s="57"/>
      <c r="AY394" s="57"/>
      <c r="AZ394" s="57"/>
      <c r="BA394" s="57"/>
      <c r="BB394" s="57"/>
      <c r="BC394" s="338"/>
      <c r="BD394" s="1"/>
    </row>
    <row r="395" spans="2:56">
      <c r="B395" s="29"/>
      <c r="C395" s="55"/>
      <c r="D395" s="55"/>
      <c r="E395" s="55"/>
      <c r="F395" s="55"/>
      <c r="G395" s="55"/>
      <c r="H395" s="55"/>
      <c r="I395" s="55"/>
      <c r="J395" s="55"/>
      <c r="K395" s="55"/>
      <c r="L395" s="55"/>
      <c r="M395" s="120"/>
      <c r="N395" s="34"/>
      <c r="O395" s="2"/>
      <c r="P395" s="2"/>
      <c r="Q395" s="105"/>
      <c r="R395" s="34"/>
      <c r="S395" s="105"/>
      <c r="T395" s="34"/>
      <c r="U395" s="105"/>
      <c r="V395" s="34"/>
      <c r="W395" s="105"/>
      <c r="X395" s="34"/>
      <c r="Y395" s="105"/>
      <c r="Z395" s="34"/>
      <c r="AA395" s="105"/>
      <c r="AB395" s="34"/>
      <c r="AC395" s="105"/>
      <c r="AD395" s="34"/>
      <c r="AE395" s="105"/>
      <c r="AF395" s="34"/>
      <c r="AG395" s="105"/>
      <c r="AH395" s="168" t="str">
        <f>IFERROR(VLOOKUP($B393,D1_9!$E$5:$S$204,13,FALSE)&amp;"","")</f>
        <v/>
      </c>
      <c r="AI395" s="156"/>
      <c r="AJ395" s="156"/>
      <c r="AK395" s="156"/>
      <c r="AL395" s="156" t="s">
        <v>410</v>
      </c>
      <c r="AM395" s="207" t="str">
        <f>IFERROR(VLOOKUP($B393,D1_9!$E$5:$S$204,14,FALSE)&amp;"","")</f>
        <v/>
      </c>
      <c r="AN395" s="156"/>
      <c r="AO395" s="156"/>
      <c r="AP395" s="223"/>
      <c r="AQ395" s="22"/>
      <c r="AR395" s="57"/>
      <c r="AS395" s="57"/>
      <c r="AT395" s="57"/>
      <c r="AU395" s="57"/>
      <c r="AV395" s="57"/>
      <c r="AW395" s="57"/>
      <c r="AX395" s="57"/>
      <c r="AY395" s="57"/>
      <c r="AZ395" s="57"/>
      <c r="BA395" s="57"/>
      <c r="BB395" s="57"/>
      <c r="BC395" s="338"/>
      <c r="BD395" s="1"/>
    </row>
    <row r="396" spans="2:56">
      <c r="B396" s="18"/>
      <c r="C396" s="73"/>
      <c r="D396" s="73"/>
      <c r="E396" s="73"/>
      <c r="F396" s="73"/>
      <c r="G396" s="73"/>
      <c r="H396" s="73"/>
      <c r="I396" s="73"/>
      <c r="J396" s="73"/>
      <c r="K396" s="73"/>
      <c r="L396" s="73"/>
      <c r="M396" s="121"/>
      <c r="N396" s="25"/>
      <c r="O396" s="77"/>
      <c r="P396" s="77"/>
      <c r="Q396" s="106"/>
      <c r="R396" s="25"/>
      <c r="S396" s="106"/>
      <c r="T396" s="25"/>
      <c r="U396" s="106"/>
      <c r="V396" s="25"/>
      <c r="W396" s="106"/>
      <c r="X396" s="25"/>
      <c r="Y396" s="106"/>
      <c r="Z396" s="25"/>
      <c r="AA396" s="106"/>
      <c r="AB396" s="25"/>
      <c r="AC396" s="106"/>
      <c r="AD396" s="25"/>
      <c r="AE396" s="106"/>
      <c r="AF396" s="25"/>
      <c r="AG396" s="106"/>
      <c r="AH396" s="25"/>
      <c r="AI396" s="77"/>
      <c r="AJ396" s="77"/>
      <c r="AK396" s="77"/>
      <c r="AL396" s="77"/>
      <c r="AM396" s="77"/>
      <c r="AN396" s="77"/>
      <c r="AO396" s="77"/>
      <c r="AP396" s="106"/>
      <c r="AQ396" s="23"/>
      <c r="AR396" s="75"/>
      <c r="AS396" s="75"/>
      <c r="AT396" s="75"/>
      <c r="AU396" s="75"/>
      <c r="AV396" s="75"/>
      <c r="AW396" s="75"/>
      <c r="AX396" s="75"/>
      <c r="AY396" s="75"/>
      <c r="AZ396" s="75"/>
      <c r="BA396" s="75"/>
      <c r="BB396" s="75"/>
      <c r="BC396" s="339"/>
      <c r="BD396" s="1"/>
    </row>
    <row r="397" spans="2:56">
      <c r="B397" s="47" t="str">
        <f>D1_9!$E111&amp;""</f>
        <v/>
      </c>
      <c r="C397" s="72"/>
      <c r="D397" s="72"/>
      <c r="E397" s="72"/>
      <c r="F397" s="72"/>
      <c r="G397" s="72"/>
      <c r="H397" s="72"/>
      <c r="I397" s="72"/>
      <c r="J397" s="72"/>
      <c r="K397" s="72"/>
      <c r="L397" s="72"/>
      <c r="M397" s="119"/>
      <c r="N397" s="69" t="str">
        <f>IFERROR(VLOOKUP($B397,D1_9!$E$5:$S$204,2,FALSE)&amp;"","")</f>
        <v/>
      </c>
      <c r="O397" s="76"/>
      <c r="P397" s="76"/>
      <c r="Q397" s="104"/>
      <c r="R397" s="69" t="str">
        <f>IFERROR(VLOOKUP($B397,D1_9!$E$5:$S$204,3,FALSE)&amp;"","")</f>
        <v/>
      </c>
      <c r="S397" s="104"/>
      <c r="T397" s="69" t="str">
        <f>IFERROR(VLOOKUP($B397,D1_9!$E$5:$S$204,4,FALSE)&amp;"","")</f>
        <v/>
      </c>
      <c r="U397" s="104"/>
      <c r="V397" s="69" t="str">
        <f>IFERROR(VLOOKUP($B397,D1_9!$E$5:$S$204,5,FALSE)&amp;"","")</f>
        <v/>
      </c>
      <c r="W397" s="104"/>
      <c r="X397" s="69" t="str">
        <f>IFERROR(VLOOKUP($B397,D1_9!$E$5:$S$204,6,FALSE)&amp;"","")</f>
        <v/>
      </c>
      <c r="Y397" s="104"/>
      <c r="Z397" s="69" t="str">
        <f>IFERROR(VLOOKUP($B397,D1_9!$E$5:$S$204,7,FALSE)&amp;"","")</f>
        <v/>
      </c>
      <c r="AA397" s="104"/>
      <c r="AB397" s="69" t="str">
        <f>IFERROR(VLOOKUP($B397,D1_9!$E$5:$S$204,8,FALSE)&amp;"","")</f>
        <v/>
      </c>
      <c r="AC397" s="104"/>
      <c r="AD397" s="69" t="str">
        <f>IFERROR(VLOOKUP($B397,D1_9!$E$5:$S$204,9,FALSE)&amp;"","")</f>
        <v/>
      </c>
      <c r="AE397" s="104"/>
      <c r="AF397" s="69" t="str">
        <f>IFERROR(VLOOKUP($B397,D1_9!$E$5:$S$204,10,FALSE)&amp;"","")</f>
        <v/>
      </c>
      <c r="AG397" s="104"/>
      <c r="AH397" s="69" t="str">
        <f>IFERROR(VLOOKUP($B397,D1_9!$E$5:$S$204,11,FALSE)&amp;"","")</f>
        <v/>
      </c>
      <c r="AI397" s="76"/>
      <c r="AJ397" s="76"/>
      <c r="AK397" s="76"/>
      <c r="AL397" s="76" t="s">
        <v>410</v>
      </c>
      <c r="AM397" s="221" t="str">
        <f>IFERROR(VLOOKUP($B397,D1_9!$E$5:$S$204,12,FALSE)&amp;"","")</f>
        <v/>
      </c>
      <c r="AN397" s="76"/>
      <c r="AO397" s="76"/>
      <c r="AP397" s="104"/>
      <c r="AQ397" s="36" t="str">
        <f>IFERROR(VLOOKUP($B397,D1_9!$E$5:$S$204,15,FALSE)&amp;"","")</f>
        <v/>
      </c>
      <c r="AR397" s="74"/>
      <c r="AS397" s="74"/>
      <c r="AT397" s="74"/>
      <c r="AU397" s="74"/>
      <c r="AV397" s="74"/>
      <c r="AW397" s="74"/>
      <c r="AX397" s="74"/>
      <c r="AY397" s="74"/>
      <c r="AZ397" s="74"/>
      <c r="BA397" s="74"/>
      <c r="BB397" s="74"/>
      <c r="BC397" s="337"/>
      <c r="BD397" s="1"/>
    </row>
    <row r="398" spans="2:56">
      <c r="B398" s="29"/>
      <c r="C398" s="55"/>
      <c r="D398" s="55"/>
      <c r="E398" s="55"/>
      <c r="F398" s="55"/>
      <c r="G398" s="55"/>
      <c r="H398" s="55"/>
      <c r="I398" s="55"/>
      <c r="J398" s="55"/>
      <c r="K398" s="55"/>
      <c r="L398" s="55"/>
      <c r="M398" s="120"/>
      <c r="N398" s="34"/>
      <c r="O398" s="2"/>
      <c r="P398" s="2"/>
      <c r="Q398" s="105"/>
      <c r="R398" s="34"/>
      <c r="S398" s="105"/>
      <c r="T398" s="34"/>
      <c r="U398" s="105"/>
      <c r="V398" s="34"/>
      <c r="W398" s="105"/>
      <c r="X398" s="34"/>
      <c r="Y398" s="105"/>
      <c r="Z398" s="34"/>
      <c r="AA398" s="105"/>
      <c r="AB398" s="34"/>
      <c r="AC398" s="105"/>
      <c r="AD398" s="34"/>
      <c r="AE398" s="105"/>
      <c r="AF398" s="34"/>
      <c r="AG398" s="105"/>
      <c r="AH398" s="153"/>
      <c r="AI398" s="155"/>
      <c r="AJ398" s="155"/>
      <c r="AK398" s="155"/>
      <c r="AL398" s="155"/>
      <c r="AM398" s="155"/>
      <c r="AN398" s="155"/>
      <c r="AO398" s="155"/>
      <c r="AP398" s="224"/>
      <c r="AQ398" s="22"/>
      <c r="AR398" s="57"/>
      <c r="AS398" s="57"/>
      <c r="AT398" s="57"/>
      <c r="AU398" s="57"/>
      <c r="AV398" s="57"/>
      <c r="AW398" s="57"/>
      <c r="AX398" s="57"/>
      <c r="AY398" s="57"/>
      <c r="AZ398" s="57"/>
      <c r="BA398" s="57"/>
      <c r="BB398" s="57"/>
      <c r="BC398" s="338"/>
      <c r="BD398" s="1"/>
    </row>
    <row r="399" spans="2:56">
      <c r="B399" s="29"/>
      <c r="C399" s="55"/>
      <c r="D399" s="55"/>
      <c r="E399" s="55"/>
      <c r="F399" s="55"/>
      <c r="G399" s="55"/>
      <c r="H399" s="55"/>
      <c r="I399" s="55"/>
      <c r="J399" s="55"/>
      <c r="K399" s="55"/>
      <c r="L399" s="55"/>
      <c r="M399" s="120"/>
      <c r="N399" s="34"/>
      <c r="O399" s="2"/>
      <c r="P399" s="2"/>
      <c r="Q399" s="105"/>
      <c r="R399" s="34"/>
      <c r="S399" s="105"/>
      <c r="T399" s="34"/>
      <c r="U399" s="105"/>
      <c r="V399" s="34"/>
      <c r="W399" s="105"/>
      <c r="X399" s="34"/>
      <c r="Y399" s="105"/>
      <c r="Z399" s="34"/>
      <c r="AA399" s="105"/>
      <c r="AB399" s="34"/>
      <c r="AC399" s="105"/>
      <c r="AD399" s="34"/>
      <c r="AE399" s="105"/>
      <c r="AF399" s="34"/>
      <c r="AG399" s="105"/>
      <c r="AH399" s="168" t="str">
        <f>IFERROR(VLOOKUP($B397,D1_9!$E$5:$S$204,13,FALSE)&amp;"","")</f>
        <v/>
      </c>
      <c r="AI399" s="156"/>
      <c r="AJ399" s="156"/>
      <c r="AK399" s="156"/>
      <c r="AL399" s="156" t="s">
        <v>410</v>
      </c>
      <c r="AM399" s="207" t="str">
        <f>IFERROR(VLOOKUP($B397,D1_9!$E$5:$S$204,14,FALSE)&amp;"","")</f>
        <v/>
      </c>
      <c r="AN399" s="156"/>
      <c r="AO399" s="156"/>
      <c r="AP399" s="223"/>
      <c r="AQ399" s="22"/>
      <c r="AR399" s="57"/>
      <c r="AS399" s="57"/>
      <c r="AT399" s="57"/>
      <c r="AU399" s="57"/>
      <c r="AV399" s="57"/>
      <c r="AW399" s="57"/>
      <c r="AX399" s="57"/>
      <c r="AY399" s="57"/>
      <c r="AZ399" s="57"/>
      <c r="BA399" s="57"/>
      <c r="BB399" s="57"/>
      <c r="BC399" s="338"/>
      <c r="BD399" s="1"/>
    </row>
    <row r="400" spans="2:56">
      <c r="B400" s="18"/>
      <c r="C400" s="73"/>
      <c r="D400" s="73"/>
      <c r="E400" s="73"/>
      <c r="F400" s="73"/>
      <c r="G400" s="73"/>
      <c r="H400" s="73"/>
      <c r="I400" s="73"/>
      <c r="J400" s="73"/>
      <c r="K400" s="73"/>
      <c r="L400" s="73"/>
      <c r="M400" s="121"/>
      <c r="N400" s="25"/>
      <c r="O400" s="77"/>
      <c r="P400" s="77"/>
      <c r="Q400" s="106"/>
      <c r="R400" s="25"/>
      <c r="S400" s="106"/>
      <c r="T400" s="25"/>
      <c r="U400" s="106"/>
      <c r="V400" s="25"/>
      <c r="W400" s="106"/>
      <c r="X400" s="25"/>
      <c r="Y400" s="106"/>
      <c r="Z400" s="25"/>
      <c r="AA400" s="106"/>
      <c r="AB400" s="25"/>
      <c r="AC400" s="106"/>
      <c r="AD400" s="25"/>
      <c r="AE400" s="106"/>
      <c r="AF400" s="25"/>
      <c r="AG400" s="106"/>
      <c r="AH400" s="25"/>
      <c r="AI400" s="77"/>
      <c r="AJ400" s="77"/>
      <c r="AK400" s="77"/>
      <c r="AL400" s="77"/>
      <c r="AM400" s="77"/>
      <c r="AN400" s="77"/>
      <c r="AO400" s="77"/>
      <c r="AP400" s="106"/>
      <c r="AQ400" s="23"/>
      <c r="AR400" s="75"/>
      <c r="AS400" s="75"/>
      <c r="AT400" s="75"/>
      <c r="AU400" s="75"/>
      <c r="AV400" s="75"/>
      <c r="AW400" s="75"/>
      <c r="AX400" s="75"/>
      <c r="AY400" s="75"/>
      <c r="AZ400" s="75"/>
      <c r="BA400" s="75"/>
      <c r="BB400" s="75"/>
      <c r="BC400" s="339"/>
      <c r="BD400" s="1"/>
    </row>
    <row r="401" spans="2:56">
      <c r="B401" s="47" t="str">
        <f>D1_9!$E112&amp;""</f>
        <v/>
      </c>
      <c r="C401" s="72"/>
      <c r="D401" s="72"/>
      <c r="E401" s="72"/>
      <c r="F401" s="72"/>
      <c r="G401" s="72"/>
      <c r="H401" s="72"/>
      <c r="I401" s="72"/>
      <c r="J401" s="72"/>
      <c r="K401" s="72"/>
      <c r="L401" s="72"/>
      <c r="M401" s="119"/>
      <c r="N401" s="69" t="str">
        <f>IFERROR(VLOOKUP($B401,D1_9!$E$5:$S$204,2,FALSE)&amp;"","")</f>
        <v/>
      </c>
      <c r="O401" s="76"/>
      <c r="P401" s="76"/>
      <c r="Q401" s="104"/>
      <c r="R401" s="69" t="str">
        <f>IFERROR(VLOOKUP($B401,D1_9!$E$5:$S$204,3,FALSE)&amp;"","")</f>
        <v/>
      </c>
      <c r="S401" s="104"/>
      <c r="T401" s="69" t="str">
        <f>IFERROR(VLOOKUP($B401,D1_9!$E$5:$S$204,4,FALSE)&amp;"","")</f>
        <v/>
      </c>
      <c r="U401" s="104"/>
      <c r="V401" s="69" t="str">
        <f>IFERROR(VLOOKUP($B401,D1_9!$E$5:$S$204,5,FALSE)&amp;"","")</f>
        <v/>
      </c>
      <c r="W401" s="104"/>
      <c r="X401" s="69" t="str">
        <f>IFERROR(VLOOKUP($B401,D1_9!$E$5:$S$204,6,FALSE)&amp;"","")</f>
        <v/>
      </c>
      <c r="Y401" s="104"/>
      <c r="Z401" s="69" t="str">
        <f>IFERROR(VLOOKUP($B401,D1_9!$E$5:$S$204,7,FALSE)&amp;"","")</f>
        <v/>
      </c>
      <c r="AA401" s="104"/>
      <c r="AB401" s="69" t="str">
        <f>IFERROR(VLOOKUP($B401,D1_9!$E$5:$S$204,8,FALSE)&amp;"","")</f>
        <v/>
      </c>
      <c r="AC401" s="104"/>
      <c r="AD401" s="69" t="str">
        <f>IFERROR(VLOOKUP($B401,D1_9!$E$5:$S$204,9,FALSE)&amp;"","")</f>
        <v/>
      </c>
      <c r="AE401" s="104"/>
      <c r="AF401" s="69" t="str">
        <f>IFERROR(VLOOKUP($B401,D1_9!$E$5:$S$204,10,FALSE)&amp;"","")</f>
        <v/>
      </c>
      <c r="AG401" s="104"/>
      <c r="AH401" s="69" t="str">
        <f>IFERROR(VLOOKUP($B401,D1_9!$E$5:$S$204,11,FALSE)&amp;"","")</f>
        <v/>
      </c>
      <c r="AI401" s="76"/>
      <c r="AJ401" s="76"/>
      <c r="AK401" s="76"/>
      <c r="AL401" s="76" t="s">
        <v>410</v>
      </c>
      <c r="AM401" s="221" t="str">
        <f>IFERROR(VLOOKUP($B401,D1_9!$E$5:$S$204,12,FALSE)&amp;"","")</f>
        <v/>
      </c>
      <c r="AN401" s="76"/>
      <c r="AO401" s="76"/>
      <c r="AP401" s="104"/>
      <c r="AQ401" s="36" t="str">
        <f>IFERROR(VLOOKUP($B401,D1_9!$E$5:$S$204,15,FALSE)&amp;"","")</f>
        <v/>
      </c>
      <c r="AR401" s="74"/>
      <c r="AS401" s="74"/>
      <c r="AT401" s="74"/>
      <c r="AU401" s="74"/>
      <c r="AV401" s="74"/>
      <c r="AW401" s="74"/>
      <c r="AX401" s="74"/>
      <c r="AY401" s="74"/>
      <c r="AZ401" s="74"/>
      <c r="BA401" s="74"/>
      <c r="BB401" s="74"/>
      <c r="BC401" s="337"/>
      <c r="BD401" s="1"/>
    </row>
    <row r="402" spans="2:56">
      <c r="B402" s="29"/>
      <c r="C402" s="55"/>
      <c r="D402" s="55"/>
      <c r="E402" s="55"/>
      <c r="F402" s="55"/>
      <c r="G402" s="55"/>
      <c r="H402" s="55"/>
      <c r="I402" s="55"/>
      <c r="J402" s="55"/>
      <c r="K402" s="55"/>
      <c r="L402" s="55"/>
      <c r="M402" s="120"/>
      <c r="N402" s="34"/>
      <c r="O402" s="2"/>
      <c r="P402" s="2"/>
      <c r="Q402" s="105"/>
      <c r="R402" s="34"/>
      <c r="S402" s="105"/>
      <c r="T402" s="34"/>
      <c r="U402" s="105"/>
      <c r="V402" s="34"/>
      <c r="W402" s="105"/>
      <c r="X402" s="34"/>
      <c r="Y402" s="105"/>
      <c r="Z402" s="34"/>
      <c r="AA402" s="105"/>
      <c r="AB402" s="34"/>
      <c r="AC402" s="105"/>
      <c r="AD402" s="34"/>
      <c r="AE402" s="105"/>
      <c r="AF402" s="34"/>
      <c r="AG402" s="105"/>
      <c r="AH402" s="153"/>
      <c r="AI402" s="155"/>
      <c r="AJ402" s="155"/>
      <c r="AK402" s="155"/>
      <c r="AL402" s="155"/>
      <c r="AM402" s="155"/>
      <c r="AN402" s="155"/>
      <c r="AO402" s="155"/>
      <c r="AP402" s="224"/>
      <c r="AQ402" s="22"/>
      <c r="AR402" s="57"/>
      <c r="AS402" s="57"/>
      <c r="AT402" s="57"/>
      <c r="AU402" s="57"/>
      <c r="AV402" s="57"/>
      <c r="AW402" s="57"/>
      <c r="AX402" s="57"/>
      <c r="AY402" s="57"/>
      <c r="AZ402" s="57"/>
      <c r="BA402" s="57"/>
      <c r="BB402" s="57"/>
      <c r="BC402" s="338"/>
      <c r="BD402" s="1"/>
    </row>
    <row r="403" spans="2:56">
      <c r="B403" s="29"/>
      <c r="C403" s="55"/>
      <c r="D403" s="55"/>
      <c r="E403" s="55"/>
      <c r="F403" s="55"/>
      <c r="G403" s="55"/>
      <c r="H403" s="55"/>
      <c r="I403" s="55"/>
      <c r="J403" s="55"/>
      <c r="K403" s="55"/>
      <c r="L403" s="55"/>
      <c r="M403" s="120"/>
      <c r="N403" s="34"/>
      <c r="O403" s="2"/>
      <c r="P403" s="2"/>
      <c r="Q403" s="105"/>
      <c r="R403" s="34"/>
      <c r="S403" s="105"/>
      <c r="T403" s="34"/>
      <c r="U403" s="105"/>
      <c r="V403" s="34"/>
      <c r="W403" s="105"/>
      <c r="X403" s="34"/>
      <c r="Y403" s="105"/>
      <c r="Z403" s="34"/>
      <c r="AA403" s="105"/>
      <c r="AB403" s="34"/>
      <c r="AC403" s="105"/>
      <c r="AD403" s="34"/>
      <c r="AE403" s="105"/>
      <c r="AF403" s="34"/>
      <c r="AG403" s="105"/>
      <c r="AH403" s="168" t="str">
        <f>IFERROR(VLOOKUP($B401,D1_9!$E$5:$S$204,13,FALSE)&amp;"","")</f>
        <v/>
      </c>
      <c r="AI403" s="156"/>
      <c r="AJ403" s="156"/>
      <c r="AK403" s="156"/>
      <c r="AL403" s="156" t="s">
        <v>410</v>
      </c>
      <c r="AM403" s="207" t="str">
        <f>IFERROR(VLOOKUP($B401,D1_9!$E$5:$S$204,14,FALSE)&amp;"","")</f>
        <v/>
      </c>
      <c r="AN403" s="156"/>
      <c r="AO403" s="156"/>
      <c r="AP403" s="223"/>
      <c r="AQ403" s="22"/>
      <c r="AR403" s="57"/>
      <c r="AS403" s="57"/>
      <c r="AT403" s="57"/>
      <c r="AU403" s="57"/>
      <c r="AV403" s="57"/>
      <c r="AW403" s="57"/>
      <c r="AX403" s="57"/>
      <c r="AY403" s="57"/>
      <c r="AZ403" s="57"/>
      <c r="BA403" s="57"/>
      <c r="BB403" s="57"/>
      <c r="BC403" s="338"/>
      <c r="BD403" s="1"/>
    </row>
    <row r="404" spans="2:56">
      <c r="B404" s="18"/>
      <c r="C404" s="73"/>
      <c r="D404" s="73"/>
      <c r="E404" s="73"/>
      <c r="F404" s="73"/>
      <c r="G404" s="73"/>
      <c r="H404" s="73"/>
      <c r="I404" s="73"/>
      <c r="J404" s="73"/>
      <c r="K404" s="73"/>
      <c r="L404" s="73"/>
      <c r="M404" s="121"/>
      <c r="N404" s="25"/>
      <c r="O404" s="77"/>
      <c r="P404" s="77"/>
      <c r="Q404" s="106"/>
      <c r="R404" s="25"/>
      <c r="S404" s="106"/>
      <c r="T404" s="25"/>
      <c r="U404" s="106"/>
      <c r="V404" s="25"/>
      <c r="W404" s="106"/>
      <c r="X404" s="25"/>
      <c r="Y404" s="106"/>
      <c r="Z404" s="25"/>
      <c r="AA404" s="106"/>
      <c r="AB404" s="25"/>
      <c r="AC404" s="106"/>
      <c r="AD404" s="25"/>
      <c r="AE404" s="106"/>
      <c r="AF404" s="25"/>
      <c r="AG404" s="106"/>
      <c r="AH404" s="25"/>
      <c r="AI404" s="77"/>
      <c r="AJ404" s="77"/>
      <c r="AK404" s="77"/>
      <c r="AL404" s="77"/>
      <c r="AM404" s="77"/>
      <c r="AN404" s="77"/>
      <c r="AO404" s="77"/>
      <c r="AP404" s="106"/>
      <c r="AQ404" s="23"/>
      <c r="AR404" s="75"/>
      <c r="AS404" s="75"/>
      <c r="AT404" s="75"/>
      <c r="AU404" s="75"/>
      <c r="AV404" s="75"/>
      <c r="AW404" s="75"/>
      <c r="AX404" s="75"/>
      <c r="AY404" s="75"/>
      <c r="AZ404" s="75"/>
      <c r="BA404" s="75"/>
      <c r="BB404" s="75"/>
      <c r="BC404" s="339"/>
      <c r="BD404" s="1"/>
    </row>
    <row r="405" spans="2:56">
      <c r="B405" s="47" t="str">
        <f>D1_9!$E113&amp;""</f>
        <v/>
      </c>
      <c r="C405" s="72"/>
      <c r="D405" s="72"/>
      <c r="E405" s="72"/>
      <c r="F405" s="72"/>
      <c r="G405" s="72"/>
      <c r="H405" s="72"/>
      <c r="I405" s="72"/>
      <c r="J405" s="72"/>
      <c r="K405" s="72"/>
      <c r="L405" s="72"/>
      <c r="M405" s="119"/>
      <c r="N405" s="69" t="str">
        <f>IFERROR(VLOOKUP($B405,D1_9!$E$5:$S$204,2,FALSE)&amp;"","")</f>
        <v/>
      </c>
      <c r="O405" s="76"/>
      <c r="P405" s="76"/>
      <c r="Q405" s="104"/>
      <c r="R405" s="69" t="str">
        <f>IFERROR(VLOOKUP($B405,D1_9!$E$5:$S$204,3,FALSE)&amp;"","")</f>
        <v/>
      </c>
      <c r="S405" s="104"/>
      <c r="T405" s="69" t="str">
        <f>IFERROR(VLOOKUP($B405,D1_9!$E$5:$S$204,4,FALSE)&amp;"","")</f>
        <v/>
      </c>
      <c r="U405" s="104"/>
      <c r="V405" s="69" t="str">
        <f>IFERROR(VLOOKUP($B405,D1_9!$E$5:$S$204,5,FALSE)&amp;"","")</f>
        <v/>
      </c>
      <c r="W405" s="104"/>
      <c r="X405" s="69" t="str">
        <f>IFERROR(VLOOKUP($B405,D1_9!$E$5:$S$204,6,FALSE)&amp;"","")</f>
        <v/>
      </c>
      <c r="Y405" s="104"/>
      <c r="Z405" s="69" t="str">
        <f>IFERROR(VLOOKUP($B405,D1_9!$E$5:$S$204,7,FALSE)&amp;"","")</f>
        <v/>
      </c>
      <c r="AA405" s="104"/>
      <c r="AB405" s="69" t="str">
        <f>IFERROR(VLOOKUP($B405,D1_9!$E$5:$S$204,8,FALSE)&amp;"","")</f>
        <v/>
      </c>
      <c r="AC405" s="104"/>
      <c r="AD405" s="69" t="str">
        <f>IFERROR(VLOOKUP($B405,D1_9!$E$5:$S$204,9,FALSE)&amp;"","")</f>
        <v/>
      </c>
      <c r="AE405" s="104"/>
      <c r="AF405" s="69" t="str">
        <f>IFERROR(VLOOKUP($B405,D1_9!$E$5:$S$204,10,FALSE)&amp;"","")</f>
        <v/>
      </c>
      <c r="AG405" s="104"/>
      <c r="AH405" s="69" t="str">
        <f>IFERROR(VLOOKUP($B405,D1_9!$E$5:$S$204,11,FALSE)&amp;"","")</f>
        <v/>
      </c>
      <c r="AI405" s="76"/>
      <c r="AJ405" s="76"/>
      <c r="AK405" s="76"/>
      <c r="AL405" s="76" t="s">
        <v>410</v>
      </c>
      <c r="AM405" s="221" t="str">
        <f>IFERROR(VLOOKUP($B405,D1_9!$E$5:$S$204,12,FALSE)&amp;"","")</f>
        <v/>
      </c>
      <c r="AN405" s="76"/>
      <c r="AO405" s="76"/>
      <c r="AP405" s="104"/>
      <c r="AQ405" s="36" t="str">
        <f>IFERROR(VLOOKUP($B405,D1_9!$E$5:$S$204,15,FALSE)&amp;"","")</f>
        <v/>
      </c>
      <c r="AR405" s="74"/>
      <c r="AS405" s="74"/>
      <c r="AT405" s="74"/>
      <c r="AU405" s="74"/>
      <c r="AV405" s="74"/>
      <c r="AW405" s="74"/>
      <c r="AX405" s="74"/>
      <c r="AY405" s="74"/>
      <c r="AZ405" s="74"/>
      <c r="BA405" s="74"/>
      <c r="BB405" s="74"/>
      <c r="BC405" s="337"/>
      <c r="BD405" s="1"/>
    </row>
    <row r="406" spans="2:56">
      <c r="B406" s="29"/>
      <c r="C406" s="55"/>
      <c r="D406" s="55"/>
      <c r="E406" s="55"/>
      <c r="F406" s="55"/>
      <c r="G406" s="55"/>
      <c r="H406" s="55"/>
      <c r="I406" s="55"/>
      <c r="J406" s="55"/>
      <c r="K406" s="55"/>
      <c r="L406" s="55"/>
      <c r="M406" s="120"/>
      <c r="N406" s="34"/>
      <c r="O406" s="2"/>
      <c r="P406" s="2"/>
      <c r="Q406" s="105"/>
      <c r="R406" s="34"/>
      <c r="S406" s="105"/>
      <c r="T406" s="34"/>
      <c r="U406" s="105"/>
      <c r="V406" s="34"/>
      <c r="W406" s="105"/>
      <c r="X406" s="34"/>
      <c r="Y406" s="105"/>
      <c r="Z406" s="34"/>
      <c r="AA406" s="105"/>
      <c r="AB406" s="34"/>
      <c r="AC406" s="105"/>
      <c r="AD406" s="34"/>
      <c r="AE406" s="105"/>
      <c r="AF406" s="34"/>
      <c r="AG406" s="105"/>
      <c r="AH406" s="153"/>
      <c r="AI406" s="155"/>
      <c r="AJ406" s="155"/>
      <c r="AK406" s="155"/>
      <c r="AL406" s="155"/>
      <c r="AM406" s="155"/>
      <c r="AN406" s="155"/>
      <c r="AO406" s="155"/>
      <c r="AP406" s="224"/>
      <c r="AQ406" s="22"/>
      <c r="AR406" s="57"/>
      <c r="AS406" s="57"/>
      <c r="AT406" s="57"/>
      <c r="AU406" s="57"/>
      <c r="AV406" s="57"/>
      <c r="AW406" s="57"/>
      <c r="AX406" s="57"/>
      <c r="AY406" s="57"/>
      <c r="AZ406" s="57"/>
      <c r="BA406" s="57"/>
      <c r="BB406" s="57"/>
      <c r="BC406" s="338"/>
      <c r="BD406" s="1"/>
    </row>
    <row r="407" spans="2:56">
      <c r="B407" s="29"/>
      <c r="C407" s="55"/>
      <c r="D407" s="55"/>
      <c r="E407" s="55"/>
      <c r="F407" s="55"/>
      <c r="G407" s="55"/>
      <c r="H407" s="55"/>
      <c r="I407" s="55"/>
      <c r="J407" s="55"/>
      <c r="K407" s="55"/>
      <c r="L407" s="55"/>
      <c r="M407" s="120"/>
      <c r="N407" s="34"/>
      <c r="O407" s="2"/>
      <c r="P407" s="2"/>
      <c r="Q407" s="105"/>
      <c r="R407" s="34"/>
      <c r="S407" s="105"/>
      <c r="T407" s="34"/>
      <c r="U407" s="105"/>
      <c r="V407" s="34"/>
      <c r="W407" s="105"/>
      <c r="X407" s="34"/>
      <c r="Y407" s="105"/>
      <c r="Z407" s="34"/>
      <c r="AA407" s="105"/>
      <c r="AB407" s="34"/>
      <c r="AC407" s="105"/>
      <c r="AD407" s="34"/>
      <c r="AE407" s="105"/>
      <c r="AF407" s="34"/>
      <c r="AG407" s="105"/>
      <c r="AH407" s="168" t="str">
        <f>IFERROR(VLOOKUP($B405,D1_9!$E$5:$S$204,13,FALSE)&amp;"","")</f>
        <v/>
      </c>
      <c r="AI407" s="156"/>
      <c r="AJ407" s="156"/>
      <c r="AK407" s="156"/>
      <c r="AL407" s="156" t="s">
        <v>410</v>
      </c>
      <c r="AM407" s="207" t="str">
        <f>IFERROR(VLOOKUP($B405,D1_9!$E$5:$S$204,14,FALSE)&amp;"","")</f>
        <v/>
      </c>
      <c r="AN407" s="156"/>
      <c r="AO407" s="156"/>
      <c r="AP407" s="223"/>
      <c r="AQ407" s="22"/>
      <c r="AR407" s="57"/>
      <c r="AS407" s="57"/>
      <c r="AT407" s="57"/>
      <c r="AU407" s="57"/>
      <c r="AV407" s="57"/>
      <c r="AW407" s="57"/>
      <c r="AX407" s="57"/>
      <c r="AY407" s="57"/>
      <c r="AZ407" s="57"/>
      <c r="BA407" s="57"/>
      <c r="BB407" s="57"/>
      <c r="BC407" s="338"/>
      <c r="BD407" s="1"/>
    </row>
    <row r="408" spans="2:56">
      <c r="B408" s="18"/>
      <c r="C408" s="73"/>
      <c r="D408" s="73"/>
      <c r="E408" s="73"/>
      <c r="F408" s="73"/>
      <c r="G408" s="73"/>
      <c r="H408" s="73"/>
      <c r="I408" s="73"/>
      <c r="J408" s="73"/>
      <c r="K408" s="73"/>
      <c r="L408" s="73"/>
      <c r="M408" s="121"/>
      <c r="N408" s="25"/>
      <c r="O408" s="77"/>
      <c r="P408" s="77"/>
      <c r="Q408" s="106"/>
      <c r="R408" s="25"/>
      <c r="S408" s="106"/>
      <c r="T408" s="25"/>
      <c r="U408" s="106"/>
      <c r="V408" s="25"/>
      <c r="W408" s="106"/>
      <c r="X408" s="25"/>
      <c r="Y408" s="106"/>
      <c r="Z408" s="25"/>
      <c r="AA408" s="106"/>
      <c r="AB408" s="25"/>
      <c r="AC408" s="106"/>
      <c r="AD408" s="25"/>
      <c r="AE408" s="106"/>
      <c r="AF408" s="25"/>
      <c r="AG408" s="106"/>
      <c r="AH408" s="25"/>
      <c r="AI408" s="77"/>
      <c r="AJ408" s="77"/>
      <c r="AK408" s="77"/>
      <c r="AL408" s="77"/>
      <c r="AM408" s="77"/>
      <c r="AN408" s="77"/>
      <c r="AO408" s="77"/>
      <c r="AP408" s="106"/>
      <c r="AQ408" s="23"/>
      <c r="AR408" s="75"/>
      <c r="AS408" s="75"/>
      <c r="AT408" s="75"/>
      <c r="AU408" s="75"/>
      <c r="AV408" s="75"/>
      <c r="AW408" s="75"/>
      <c r="AX408" s="75"/>
      <c r="AY408" s="75"/>
      <c r="AZ408" s="75"/>
      <c r="BA408" s="75"/>
      <c r="BB408" s="75"/>
      <c r="BC408" s="339"/>
      <c r="BD408" s="1"/>
    </row>
    <row r="409" spans="2:56">
      <c r="B409" s="47" t="str">
        <f>D1_9!$E114&amp;""</f>
        <v/>
      </c>
      <c r="C409" s="72"/>
      <c r="D409" s="72"/>
      <c r="E409" s="72"/>
      <c r="F409" s="72"/>
      <c r="G409" s="72"/>
      <c r="H409" s="72"/>
      <c r="I409" s="72"/>
      <c r="J409" s="72"/>
      <c r="K409" s="72"/>
      <c r="L409" s="72"/>
      <c r="M409" s="119"/>
      <c r="N409" s="69" t="str">
        <f>IFERROR(VLOOKUP($B409,D1_9!$E$5:$S$204,2,FALSE)&amp;"","")</f>
        <v/>
      </c>
      <c r="O409" s="76"/>
      <c r="P409" s="76"/>
      <c r="Q409" s="104"/>
      <c r="R409" s="69" t="str">
        <f>IFERROR(VLOOKUP($B409,D1_9!$E$5:$S$204,3,FALSE)&amp;"","")</f>
        <v/>
      </c>
      <c r="S409" s="104"/>
      <c r="T409" s="69" t="str">
        <f>IFERROR(VLOOKUP($B409,D1_9!$E$5:$S$204,4,FALSE)&amp;"","")</f>
        <v/>
      </c>
      <c r="U409" s="104"/>
      <c r="V409" s="69" t="str">
        <f>IFERROR(VLOOKUP($B409,D1_9!$E$5:$S$204,5,FALSE)&amp;"","")</f>
        <v/>
      </c>
      <c r="W409" s="104"/>
      <c r="X409" s="69" t="str">
        <f>IFERROR(VLOOKUP($B409,D1_9!$E$5:$S$204,6,FALSE)&amp;"","")</f>
        <v/>
      </c>
      <c r="Y409" s="104"/>
      <c r="Z409" s="69" t="str">
        <f>IFERROR(VLOOKUP($B409,D1_9!$E$5:$S$204,7,FALSE)&amp;"","")</f>
        <v/>
      </c>
      <c r="AA409" s="104"/>
      <c r="AB409" s="69" t="str">
        <f>IFERROR(VLOOKUP($B409,D1_9!$E$5:$S$204,8,FALSE)&amp;"","")</f>
        <v/>
      </c>
      <c r="AC409" s="104"/>
      <c r="AD409" s="69" t="str">
        <f>IFERROR(VLOOKUP($B409,D1_9!$E$5:$S$204,9,FALSE)&amp;"","")</f>
        <v/>
      </c>
      <c r="AE409" s="104"/>
      <c r="AF409" s="69" t="str">
        <f>IFERROR(VLOOKUP($B409,D1_9!$E$5:$S$204,10,FALSE)&amp;"","")</f>
        <v/>
      </c>
      <c r="AG409" s="104"/>
      <c r="AH409" s="69" t="str">
        <f>IFERROR(VLOOKUP($B409,D1_9!$E$5:$S$204,11,FALSE)&amp;"","")</f>
        <v/>
      </c>
      <c r="AI409" s="76"/>
      <c r="AJ409" s="76"/>
      <c r="AK409" s="76"/>
      <c r="AL409" s="76" t="s">
        <v>410</v>
      </c>
      <c r="AM409" s="221" t="str">
        <f>IFERROR(VLOOKUP($B409,D1_9!$E$5:$S$204,12,FALSE)&amp;"","")</f>
        <v/>
      </c>
      <c r="AN409" s="76"/>
      <c r="AO409" s="76"/>
      <c r="AP409" s="104"/>
      <c r="AQ409" s="36" t="str">
        <f>IFERROR(VLOOKUP($B409,D1_9!$E$5:$S$204,15,FALSE)&amp;"","")</f>
        <v/>
      </c>
      <c r="AR409" s="74"/>
      <c r="AS409" s="74"/>
      <c r="AT409" s="74"/>
      <c r="AU409" s="74"/>
      <c r="AV409" s="74"/>
      <c r="AW409" s="74"/>
      <c r="AX409" s="74"/>
      <c r="AY409" s="74"/>
      <c r="AZ409" s="74"/>
      <c r="BA409" s="74"/>
      <c r="BB409" s="74"/>
      <c r="BC409" s="337"/>
      <c r="BD409" s="1"/>
    </row>
    <row r="410" spans="2:56">
      <c r="B410" s="29"/>
      <c r="C410" s="55"/>
      <c r="D410" s="55"/>
      <c r="E410" s="55"/>
      <c r="F410" s="55"/>
      <c r="G410" s="55"/>
      <c r="H410" s="55"/>
      <c r="I410" s="55"/>
      <c r="J410" s="55"/>
      <c r="K410" s="55"/>
      <c r="L410" s="55"/>
      <c r="M410" s="120"/>
      <c r="N410" s="34"/>
      <c r="O410" s="2"/>
      <c r="P410" s="2"/>
      <c r="Q410" s="105"/>
      <c r="R410" s="34"/>
      <c r="S410" s="105"/>
      <c r="T410" s="34"/>
      <c r="U410" s="105"/>
      <c r="V410" s="34"/>
      <c r="W410" s="105"/>
      <c r="X410" s="34"/>
      <c r="Y410" s="105"/>
      <c r="Z410" s="34"/>
      <c r="AA410" s="105"/>
      <c r="AB410" s="34"/>
      <c r="AC410" s="105"/>
      <c r="AD410" s="34"/>
      <c r="AE410" s="105"/>
      <c r="AF410" s="34"/>
      <c r="AG410" s="105"/>
      <c r="AH410" s="153"/>
      <c r="AI410" s="155"/>
      <c r="AJ410" s="155"/>
      <c r="AK410" s="155"/>
      <c r="AL410" s="155"/>
      <c r="AM410" s="155"/>
      <c r="AN410" s="155"/>
      <c r="AO410" s="155"/>
      <c r="AP410" s="224"/>
      <c r="AQ410" s="22"/>
      <c r="AR410" s="57"/>
      <c r="AS410" s="57"/>
      <c r="AT410" s="57"/>
      <c r="AU410" s="57"/>
      <c r="AV410" s="57"/>
      <c r="AW410" s="57"/>
      <c r="AX410" s="57"/>
      <c r="AY410" s="57"/>
      <c r="AZ410" s="57"/>
      <c r="BA410" s="57"/>
      <c r="BB410" s="57"/>
      <c r="BC410" s="338"/>
      <c r="BD410" s="1"/>
    </row>
    <row r="411" spans="2:56">
      <c r="B411" s="29"/>
      <c r="C411" s="55"/>
      <c r="D411" s="55"/>
      <c r="E411" s="55"/>
      <c r="F411" s="55"/>
      <c r="G411" s="55"/>
      <c r="H411" s="55"/>
      <c r="I411" s="55"/>
      <c r="J411" s="55"/>
      <c r="K411" s="55"/>
      <c r="L411" s="55"/>
      <c r="M411" s="120"/>
      <c r="N411" s="34"/>
      <c r="O411" s="2"/>
      <c r="P411" s="2"/>
      <c r="Q411" s="105"/>
      <c r="R411" s="34"/>
      <c r="S411" s="105"/>
      <c r="T411" s="34"/>
      <c r="U411" s="105"/>
      <c r="V411" s="34"/>
      <c r="W411" s="105"/>
      <c r="X411" s="34"/>
      <c r="Y411" s="105"/>
      <c r="Z411" s="34"/>
      <c r="AA411" s="105"/>
      <c r="AB411" s="34"/>
      <c r="AC411" s="105"/>
      <c r="AD411" s="34"/>
      <c r="AE411" s="105"/>
      <c r="AF411" s="34"/>
      <c r="AG411" s="105"/>
      <c r="AH411" s="168" t="str">
        <f>IFERROR(VLOOKUP($B409,D1_9!$E$5:$S$204,13,FALSE)&amp;"","")</f>
        <v/>
      </c>
      <c r="AI411" s="156"/>
      <c r="AJ411" s="156"/>
      <c r="AK411" s="156"/>
      <c r="AL411" s="156" t="s">
        <v>410</v>
      </c>
      <c r="AM411" s="207" t="str">
        <f>IFERROR(VLOOKUP($B409,D1_9!$E$5:$S$204,14,FALSE)&amp;"","")</f>
        <v/>
      </c>
      <c r="AN411" s="156"/>
      <c r="AO411" s="156"/>
      <c r="AP411" s="223"/>
      <c r="AQ411" s="22"/>
      <c r="AR411" s="57"/>
      <c r="AS411" s="57"/>
      <c r="AT411" s="57"/>
      <c r="AU411" s="57"/>
      <c r="AV411" s="57"/>
      <c r="AW411" s="57"/>
      <c r="AX411" s="57"/>
      <c r="AY411" s="57"/>
      <c r="AZ411" s="57"/>
      <c r="BA411" s="57"/>
      <c r="BB411" s="57"/>
      <c r="BC411" s="338"/>
      <c r="BD411" s="1"/>
    </row>
    <row r="412" spans="2:56">
      <c r="B412" s="18"/>
      <c r="C412" s="73"/>
      <c r="D412" s="73"/>
      <c r="E412" s="73"/>
      <c r="F412" s="73"/>
      <c r="G412" s="73"/>
      <c r="H412" s="73"/>
      <c r="I412" s="73"/>
      <c r="J412" s="73"/>
      <c r="K412" s="73"/>
      <c r="L412" s="73"/>
      <c r="M412" s="121"/>
      <c r="N412" s="25"/>
      <c r="O412" s="77"/>
      <c r="P412" s="77"/>
      <c r="Q412" s="106"/>
      <c r="R412" s="25"/>
      <c r="S412" s="106"/>
      <c r="T412" s="25"/>
      <c r="U412" s="106"/>
      <c r="V412" s="25"/>
      <c r="W412" s="106"/>
      <c r="X412" s="25"/>
      <c r="Y412" s="106"/>
      <c r="Z412" s="25"/>
      <c r="AA412" s="106"/>
      <c r="AB412" s="25"/>
      <c r="AC412" s="106"/>
      <c r="AD412" s="25"/>
      <c r="AE412" s="106"/>
      <c r="AF412" s="25"/>
      <c r="AG412" s="106"/>
      <c r="AH412" s="25"/>
      <c r="AI412" s="77"/>
      <c r="AJ412" s="77"/>
      <c r="AK412" s="77"/>
      <c r="AL412" s="77"/>
      <c r="AM412" s="77"/>
      <c r="AN412" s="77"/>
      <c r="AO412" s="77"/>
      <c r="AP412" s="106"/>
      <c r="AQ412" s="23"/>
      <c r="AR412" s="75"/>
      <c r="AS412" s="75"/>
      <c r="AT412" s="75"/>
      <c r="AU412" s="75"/>
      <c r="AV412" s="75"/>
      <c r="AW412" s="75"/>
      <c r="AX412" s="75"/>
      <c r="AY412" s="75"/>
      <c r="AZ412" s="75"/>
      <c r="BA412" s="75"/>
      <c r="BB412" s="75"/>
      <c r="BC412" s="339"/>
      <c r="BD412" s="1"/>
    </row>
    <row r="413" spans="2:56">
      <c r="B413" s="47" t="str">
        <f>D1_9!$E115&amp;""</f>
        <v/>
      </c>
      <c r="C413" s="72"/>
      <c r="D413" s="72"/>
      <c r="E413" s="72"/>
      <c r="F413" s="72"/>
      <c r="G413" s="72"/>
      <c r="H413" s="72"/>
      <c r="I413" s="72"/>
      <c r="J413" s="72"/>
      <c r="K413" s="72"/>
      <c r="L413" s="72"/>
      <c r="M413" s="119"/>
      <c r="N413" s="69" t="str">
        <f>IFERROR(VLOOKUP($B413,D1_9!$E$5:$S$204,2,FALSE)&amp;"","")</f>
        <v/>
      </c>
      <c r="O413" s="76"/>
      <c r="P413" s="76"/>
      <c r="Q413" s="104"/>
      <c r="R413" s="69" t="str">
        <f>IFERROR(VLOOKUP($B413,D1_9!$E$5:$S$204,3,FALSE)&amp;"","")</f>
        <v/>
      </c>
      <c r="S413" s="104"/>
      <c r="T413" s="69" t="str">
        <f>IFERROR(VLOOKUP($B413,D1_9!$E$5:$S$204,4,FALSE)&amp;"","")</f>
        <v/>
      </c>
      <c r="U413" s="104"/>
      <c r="V413" s="69" t="str">
        <f>IFERROR(VLOOKUP($B413,D1_9!$E$5:$S$204,5,FALSE)&amp;"","")</f>
        <v/>
      </c>
      <c r="W413" s="104"/>
      <c r="X413" s="69" t="str">
        <f>IFERROR(VLOOKUP($B413,D1_9!$E$5:$S$204,6,FALSE)&amp;"","")</f>
        <v/>
      </c>
      <c r="Y413" s="104"/>
      <c r="Z413" s="69" t="str">
        <f>IFERROR(VLOOKUP($B413,D1_9!$E$5:$S$204,7,FALSE)&amp;"","")</f>
        <v/>
      </c>
      <c r="AA413" s="104"/>
      <c r="AB413" s="69" t="str">
        <f>IFERROR(VLOOKUP($B413,D1_9!$E$5:$S$204,8,FALSE)&amp;"","")</f>
        <v/>
      </c>
      <c r="AC413" s="104"/>
      <c r="AD413" s="69" t="str">
        <f>IFERROR(VLOOKUP($B413,D1_9!$E$5:$S$204,9,FALSE)&amp;"","")</f>
        <v/>
      </c>
      <c r="AE413" s="104"/>
      <c r="AF413" s="69" t="str">
        <f>IFERROR(VLOOKUP($B413,D1_9!$E$5:$S$204,10,FALSE)&amp;"","")</f>
        <v/>
      </c>
      <c r="AG413" s="104"/>
      <c r="AH413" s="69" t="str">
        <f>IFERROR(VLOOKUP($B413,D1_9!$E$5:$S$204,11,FALSE)&amp;"","")</f>
        <v/>
      </c>
      <c r="AI413" s="76"/>
      <c r="AJ413" s="76"/>
      <c r="AK413" s="76"/>
      <c r="AL413" s="76" t="s">
        <v>410</v>
      </c>
      <c r="AM413" s="221" t="str">
        <f>IFERROR(VLOOKUP($B413,D1_9!$E$5:$S$204,12,FALSE)&amp;"","")</f>
        <v/>
      </c>
      <c r="AN413" s="76"/>
      <c r="AO413" s="76"/>
      <c r="AP413" s="104"/>
      <c r="AQ413" s="36" t="str">
        <f>IFERROR(VLOOKUP($B413,D1_9!$E$5:$S$204,15,FALSE)&amp;"","")</f>
        <v/>
      </c>
      <c r="AR413" s="74"/>
      <c r="AS413" s="74"/>
      <c r="AT413" s="74"/>
      <c r="AU413" s="74"/>
      <c r="AV413" s="74"/>
      <c r="AW413" s="74"/>
      <c r="AX413" s="74"/>
      <c r="AY413" s="74"/>
      <c r="AZ413" s="74"/>
      <c r="BA413" s="74"/>
      <c r="BB413" s="74"/>
      <c r="BC413" s="337"/>
      <c r="BD413" s="1"/>
    </row>
    <row r="414" spans="2:56">
      <c r="B414" s="29"/>
      <c r="C414" s="55"/>
      <c r="D414" s="55"/>
      <c r="E414" s="55"/>
      <c r="F414" s="55"/>
      <c r="G414" s="55"/>
      <c r="H414" s="55"/>
      <c r="I414" s="55"/>
      <c r="J414" s="55"/>
      <c r="K414" s="55"/>
      <c r="L414" s="55"/>
      <c r="M414" s="120"/>
      <c r="N414" s="34"/>
      <c r="O414" s="2"/>
      <c r="P414" s="2"/>
      <c r="Q414" s="105"/>
      <c r="R414" s="34"/>
      <c r="S414" s="105"/>
      <c r="T414" s="34"/>
      <c r="U414" s="105"/>
      <c r="V414" s="34"/>
      <c r="W414" s="105"/>
      <c r="X414" s="34"/>
      <c r="Y414" s="105"/>
      <c r="Z414" s="34"/>
      <c r="AA414" s="105"/>
      <c r="AB414" s="34"/>
      <c r="AC414" s="105"/>
      <c r="AD414" s="34"/>
      <c r="AE414" s="105"/>
      <c r="AF414" s="34"/>
      <c r="AG414" s="105"/>
      <c r="AH414" s="153"/>
      <c r="AI414" s="155"/>
      <c r="AJ414" s="155"/>
      <c r="AK414" s="155"/>
      <c r="AL414" s="155"/>
      <c r="AM414" s="155"/>
      <c r="AN414" s="155"/>
      <c r="AO414" s="155"/>
      <c r="AP414" s="224"/>
      <c r="AQ414" s="22"/>
      <c r="AR414" s="57"/>
      <c r="AS414" s="57"/>
      <c r="AT414" s="57"/>
      <c r="AU414" s="57"/>
      <c r="AV414" s="57"/>
      <c r="AW414" s="57"/>
      <c r="AX414" s="57"/>
      <c r="AY414" s="57"/>
      <c r="AZ414" s="57"/>
      <c r="BA414" s="57"/>
      <c r="BB414" s="57"/>
      <c r="BC414" s="338"/>
      <c r="BD414" s="1"/>
    </row>
    <row r="415" spans="2:56">
      <c r="B415" s="29"/>
      <c r="C415" s="55"/>
      <c r="D415" s="55"/>
      <c r="E415" s="55"/>
      <c r="F415" s="55"/>
      <c r="G415" s="55"/>
      <c r="H415" s="55"/>
      <c r="I415" s="55"/>
      <c r="J415" s="55"/>
      <c r="K415" s="55"/>
      <c r="L415" s="55"/>
      <c r="M415" s="120"/>
      <c r="N415" s="34"/>
      <c r="O415" s="2"/>
      <c r="P415" s="2"/>
      <c r="Q415" s="105"/>
      <c r="R415" s="34"/>
      <c r="S415" s="105"/>
      <c r="T415" s="34"/>
      <c r="U415" s="105"/>
      <c r="V415" s="34"/>
      <c r="W415" s="105"/>
      <c r="X415" s="34"/>
      <c r="Y415" s="105"/>
      <c r="Z415" s="34"/>
      <c r="AA415" s="105"/>
      <c r="AB415" s="34"/>
      <c r="AC415" s="105"/>
      <c r="AD415" s="34"/>
      <c r="AE415" s="105"/>
      <c r="AF415" s="34"/>
      <c r="AG415" s="105"/>
      <c r="AH415" s="168" t="str">
        <f>IFERROR(VLOOKUP($B413,D1_9!$E$5:$S$204,13,FALSE)&amp;"","")</f>
        <v/>
      </c>
      <c r="AI415" s="156"/>
      <c r="AJ415" s="156"/>
      <c r="AK415" s="156"/>
      <c r="AL415" s="156" t="s">
        <v>410</v>
      </c>
      <c r="AM415" s="207" t="str">
        <f>IFERROR(VLOOKUP($B413,D1_9!$E$5:$S$204,14,FALSE)&amp;"","")</f>
        <v/>
      </c>
      <c r="AN415" s="156"/>
      <c r="AO415" s="156"/>
      <c r="AP415" s="223"/>
      <c r="AQ415" s="22"/>
      <c r="AR415" s="57"/>
      <c r="AS415" s="57"/>
      <c r="AT415" s="57"/>
      <c r="AU415" s="57"/>
      <c r="AV415" s="57"/>
      <c r="AW415" s="57"/>
      <c r="AX415" s="57"/>
      <c r="AY415" s="57"/>
      <c r="AZ415" s="57"/>
      <c r="BA415" s="57"/>
      <c r="BB415" s="57"/>
      <c r="BC415" s="338"/>
      <c r="BD415" s="1"/>
    </row>
    <row r="416" spans="2:56">
      <c r="B416" s="18"/>
      <c r="C416" s="73"/>
      <c r="D416" s="73"/>
      <c r="E416" s="73"/>
      <c r="F416" s="73"/>
      <c r="G416" s="73"/>
      <c r="H416" s="73"/>
      <c r="I416" s="73"/>
      <c r="J416" s="73"/>
      <c r="K416" s="73"/>
      <c r="L416" s="73"/>
      <c r="M416" s="121"/>
      <c r="N416" s="25"/>
      <c r="O416" s="77"/>
      <c r="P416" s="77"/>
      <c r="Q416" s="106"/>
      <c r="R416" s="25"/>
      <c r="S416" s="106"/>
      <c r="T416" s="25"/>
      <c r="U416" s="106"/>
      <c r="V416" s="25"/>
      <c r="W416" s="106"/>
      <c r="X416" s="25"/>
      <c r="Y416" s="106"/>
      <c r="Z416" s="25"/>
      <c r="AA416" s="106"/>
      <c r="AB416" s="25"/>
      <c r="AC416" s="106"/>
      <c r="AD416" s="25"/>
      <c r="AE416" s="106"/>
      <c r="AF416" s="25"/>
      <c r="AG416" s="106"/>
      <c r="AH416" s="25"/>
      <c r="AI416" s="77"/>
      <c r="AJ416" s="77"/>
      <c r="AK416" s="77"/>
      <c r="AL416" s="77"/>
      <c r="AM416" s="77"/>
      <c r="AN416" s="77"/>
      <c r="AO416" s="77"/>
      <c r="AP416" s="106"/>
      <c r="AQ416" s="23"/>
      <c r="AR416" s="75"/>
      <c r="AS416" s="75"/>
      <c r="AT416" s="75"/>
      <c r="AU416" s="75"/>
      <c r="AV416" s="75"/>
      <c r="AW416" s="75"/>
      <c r="AX416" s="75"/>
      <c r="AY416" s="75"/>
      <c r="AZ416" s="75"/>
      <c r="BA416" s="75"/>
      <c r="BB416" s="75"/>
      <c r="BC416" s="339"/>
      <c r="BD416" s="1"/>
    </row>
    <row r="417" spans="2:56">
      <c r="B417" s="47" t="str">
        <f>D1_9!$E116&amp;""</f>
        <v/>
      </c>
      <c r="C417" s="72"/>
      <c r="D417" s="72"/>
      <c r="E417" s="72"/>
      <c r="F417" s="72"/>
      <c r="G417" s="72"/>
      <c r="H417" s="72"/>
      <c r="I417" s="72"/>
      <c r="J417" s="72"/>
      <c r="K417" s="72"/>
      <c r="L417" s="72"/>
      <c r="M417" s="119"/>
      <c r="N417" s="69" t="str">
        <f>IFERROR(VLOOKUP($B417,D1_9!$E$5:$S$204,2,FALSE)&amp;"","")</f>
        <v/>
      </c>
      <c r="O417" s="76"/>
      <c r="P417" s="76"/>
      <c r="Q417" s="104"/>
      <c r="R417" s="69" t="str">
        <f>IFERROR(VLOOKUP($B417,D1_9!$E$5:$S$204,3,FALSE)&amp;"","")</f>
        <v/>
      </c>
      <c r="S417" s="104"/>
      <c r="T417" s="69" t="str">
        <f>IFERROR(VLOOKUP($B417,D1_9!$E$5:$S$204,4,FALSE)&amp;"","")</f>
        <v/>
      </c>
      <c r="U417" s="104"/>
      <c r="V417" s="69" t="str">
        <f>IFERROR(VLOOKUP($B417,D1_9!$E$5:$S$204,5,FALSE)&amp;"","")</f>
        <v/>
      </c>
      <c r="W417" s="104"/>
      <c r="X417" s="69" t="str">
        <f>IFERROR(VLOOKUP($B417,D1_9!$E$5:$S$204,6,FALSE)&amp;"","")</f>
        <v/>
      </c>
      <c r="Y417" s="104"/>
      <c r="Z417" s="69" t="str">
        <f>IFERROR(VLOOKUP($B417,D1_9!$E$5:$S$204,7,FALSE)&amp;"","")</f>
        <v/>
      </c>
      <c r="AA417" s="104"/>
      <c r="AB417" s="69" t="str">
        <f>IFERROR(VLOOKUP($B417,D1_9!$E$5:$S$204,8,FALSE)&amp;"","")</f>
        <v/>
      </c>
      <c r="AC417" s="104"/>
      <c r="AD417" s="69" t="str">
        <f>IFERROR(VLOOKUP($B417,D1_9!$E$5:$S$204,9,FALSE)&amp;"","")</f>
        <v/>
      </c>
      <c r="AE417" s="104"/>
      <c r="AF417" s="69" t="str">
        <f>IFERROR(VLOOKUP($B417,D1_9!$E$5:$S$204,10,FALSE)&amp;"","")</f>
        <v/>
      </c>
      <c r="AG417" s="104"/>
      <c r="AH417" s="69" t="str">
        <f>IFERROR(VLOOKUP($B417,D1_9!$E$5:$S$204,11,FALSE)&amp;"","")</f>
        <v/>
      </c>
      <c r="AI417" s="76"/>
      <c r="AJ417" s="76"/>
      <c r="AK417" s="76"/>
      <c r="AL417" s="76" t="s">
        <v>410</v>
      </c>
      <c r="AM417" s="221" t="str">
        <f>IFERROR(VLOOKUP($B417,D1_9!$E$5:$S$204,12,FALSE)&amp;"","")</f>
        <v/>
      </c>
      <c r="AN417" s="76"/>
      <c r="AO417" s="76"/>
      <c r="AP417" s="104"/>
      <c r="AQ417" s="36" t="str">
        <f>IFERROR(VLOOKUP($B417,D1_9!$E$5:$S$204,15,FALSE)&amp;"","")</f>
        <v/>
      </c>
      <c r="AR417" s="74"/>
      <c r="AS417" s="74"/>
      <c r="AT417" s="74"/>
      <c r="AU417" s="74"/>
      <c r="AV417" s="74"/>
      <c r="AW417" s="74"/>
      <c r="AX417" s="74"/>
      <c r="AY417" s="74"/>
      <c r="AZ417" s="74"/>
      <c r="BA417" s="74"/>
      <c r="BB417" s="74"/>
      <c r="BC417" s="337"/>
      <c r="BD417" s="1"/>
    </row>
    <row r="418" spans="2:56">
      <c r="B418" s="29"/>
      <c r="C418" s="55"/>
      <c r="D418" s="55"/>
      <c r="E418" s="55"/>
      <c r="F418" s="55"/>
      <c r="G418" s="55"/>
      <c r="H418" s="55"/>
      <c r="I418" s="55"/>
      <c r="J418" s="55"/>
      <c r="K418" s="55"/>
      <c r="L418" s="55"/>
      <c r="M418" s="120"/>
      <c r="N418" s="34"/>
      <c r="O418" s="2"/>
      <c r="P418" s="2"/>
      <c r="Q418" s="105"/>
      <c r="R418" s="34"/>
      <c r="S418" s="105"/>
      <c r="T418" s="34"/>
      <c r="U418" s="105"/>
      <c r="V418" s="34"/>
      <c r="W418" s="105"/>
      <c r="X418" s="34"/>
      <c r="Y418" s="105"/>
      <c r="Z418" s="34"/>
      <c r="AA418" s="105"/>
      <c r="AB418" s="34"/>
      <c r="AC418" s="105"/>
      <c r="AD418" s="34"/>
      <c r="AE418" s="105"/>
      <c r="AF418" s="34"/>
      <c r="AG418" s="105"/>
      <c r="AH418" s="153"/>
      <c r="AI418" s="155"/>
      <c r="AJ418" s="155"/>
      <c r="AK418" s="155"/>
      <c r="AL418" s="155"/>
      <c r="AM418" s="155"/>
      <c r="AN418" s="155"/>
      <c r="AO418" s="155"/>
      <c r="AP418" s="224"/>
      <c r="AQ418" s="22"/>
      <c r="AR418" s="57"/>
      <c r="AS418" s="57"/>
      <c r="AT418" s="57"/>
      <c r="AU418" s="57"/>
      <c r="AV418" s="57"/>
      <c r="AW418" s="57"/>
      <c r="AX418" s="57"/>
      <c r="AY418" s="57"/>
      <c r="AZ418" s="57"/>
      <c r="BA418" s="57"/>
      <c r="BB418" s="57"/>
      <c r="BC418" s="338"/>
      <c r="BD418" s="1"/>
    </row>
    <row r="419" spans="2:56">
      <c r="B419" s="29"/>
      <c r="C419" s="55"/>
      <c r="D419" s="55"/>
      <c r="E419" s="55"/>
      <c r="F419" s="55"/>
      <c r="G419" s="55"/>
      <c r="H419" s="55"/>
      <c r="I419" s="55"/>
      <c r="J419" s="55"/>
      <c r="K419" s="55"/>
      <c r="L419" s="55"/>
      <c r="M419" s="120"/>
      <c r="N419" s="34"/>
      <c r="O419" s="2"/>
      <c r="P419" s="2"/>
      <c r="Q419" s="105"/>
      <c r="R419" s="34"/>
      <c r="S419" s="105"/>
      <c r="T419" s="34"/>
      <c r="U419" s="105"/>
      <c r="V419" s="34"/>
      <c r="W419" s="105"/>
      <c r="X419" s="34"/>
      <c r="Y419" s="105"/>
      <c r="Z419" s="34"/>
      <c r="AA419" s="105"/>
      <c r="AB419" s="34"/>
      <c r="AC419" s="105"/>
      <c r="AD419" s="34"/>
      <c r="AE419" s="105"/>
      <c r="AF419" s="34"/>
      <c r="AG419" s="105"/>
      <c r="AH419" s="168" t="str">
        <f>IFERROR(VLOOKUP($B417,D1_9!$E$5:$S$204,13,FALSE)&amp;"","")</f>
        <v/>
      </c>
      <c r="AI419" s="156"/>
      <c r="AJ419" s="156"/>
      <c r="AK419" s="156"/>
      <c r="AL419" s="156" t="s">
        <v>410</v>
      </c>
      <c r="AM419" s="207" t="str">
        <f>IFERROR(VLOOKUP($B417,D1_9!$E$5:$S$204,14,FALSE)&amp;"","")</f>
        <v/>
      </c>
      <c r="AN419" s="156"/>
      <c r="AO419" s="156"/>
      <c r="AP419" s="223"/>
      <c r="AQ419" s="22"/>
      <c r="AR419" s="57"/>
      <c r="AS419" s="57"/>
      <c r="AT419" s="57"/>
      <c r="AU419" s="57"/>
      <c r="AV419" s="57"/>
      <c r="AW419" s="57"/>
      <c r="AX419" s="57"/>
      <c r="AY419" s="57"/>
      <c r="AZ419" s="57"/>
      <c r="BA419" s="57"/>
      <c r="BB419" s="57"/>
      <c r="BC419" s="338"/>
      <c r="BD419" s="1"/>
    </row>
    <row r="420" spans="2:56">
      <c r="B420" s="18"/>
      <c r="C420" s="73"/>
      <c r="D420" s="73"/>
      <c r="E420" s="73"/>
      <c r="F420" s="73"/>
      <c r="G420" s="73"/>
      <c r="H420" s="73"/>
      <c r="I420" s="73"/>
      <c r="J420" s="73"/>
      <c r="K420" s="73"/>
      <c r="L420" s="73"/>
      <c r="M420" s="121"/>
      <c r="N420" s="25"/>
      <c r="O420" s="77"/>
      <c r="P420" s="77"/>
      <c r="Q420" s="106"/>
      <c r="R420" s="25"/>
      <c r="S420" s="106"/>
      <c r="T420" s="25"/>
      <c r="U420" s="106"/>
      <c r="V420" s="25"/>
      <c r="W420" s="106"/>
      <c r="X420" s="25"/>
      <c r="Y420" s="106"/>
      <c r="Z420" s="25"/>
      <c r="AA420" s="106"/>
      <c r="AB420" s="25"/>
      <c r="AC420" s="106"/>
      <c r="AD420" s="25"/>
      <c r="AE420" s="106"/>
      <c r="AF420" s="25"/>
      <c r="AG420" s="106"/>
      <c r="AH420" s="25"/>
      <c r="AI420" s="77"/>
      <c r="AJ420" s="77"/>
      <c r="AK420" s="77"/>
      <c r="AL420" s="77"/>
      <c r="AM420" s="77"/>
      <c r="AN420" s="77"/>
      <c r="AO420" s="77"/>
      <c r="AP420" s="106"/>
      <c r="AQ420" s="23"/>
      <c r="AR420" s="75"/>
      <c r="AS420" s="75"/>
      <c r="AT420" s="75"/>
      <c r="AU420" s="75"/>
      <c r="AV420" s="75"/>
      <c r="AW420" s="75"/>
      <c r="AX420" s="75"/>
      <c r="AY420" s="75"/>
      <c r="AZ420" s="75"/>
      <c r="BA420" s="75"/>
      <c r="BB420" s="75"/>
      <c r="BC420" s="339"/>
      <c r="BD420" s="1"/>
    </row>
    <row r="421" spans="2:56">
      <c r="B421" s="47" t="str">
        <f>D1_9!$E117&amp;""</f>
        <v/>
      </c>
      <c r="C421" s="72"/>
      <c r="D421" s="72"/>
      <c r="E421" s="72"/>
      <c r="F421" s="72"/>
      <c r="G421" s="72"/>
      <c r="H421" s="72"/>
      <c r="I421" s="72"/>
      <c r="J421" s="72"/>
      <c r="K421" s="72"/>
      <c r="L421" s="72"/>
      <c r="M421" s="119"/>
      <c r="N421" s="69" t="str">
        <f>IFERROR(VLOOKUP($B421,D1_9!$E$5:$S$204,2,FALSE)&amp;"","")</f>
        <v/>
      </c>
      <c r="O421" s="76"/>
      <c r="P421" s="76"/>
      <c r="Q421" s="104"/>
      <c r="R421" s="69" t="str">
        <f>IFERROR(VLOOKUP($B421,D1_9!$E$5:$S$204,3,FALSE)&amp;"","")</f>
        <v/>
      </c>
      <c r="S421" s="104"/>
      <c r="T421" s="69" t="str">
        <f>IFERROR(VLOOKUP($B421,D1_9!$E$5:$S$204,4,FALSE)&amp;"","")</f>
        <v/>
      </c>
      <c r="U421" s="104"/>
      <c r="V421" s="69" t="str">
        <f>IFERROR(VLOOKUP($B421,D1_9!$E$5:$S$204,5,FALSE)&amp;"","")</f>
        <v/>
      </c>
      <c r="W421" s="104"/>
      <c r="X421" s="69" t="str">
        <f>IFERROR(VLOOKUP($B421,D1_9!$E$5:$S$204,6,FALSE)&amp;"","")</f>
        <v/>
      </c>
      <c r="Y421" s="104"/>
      <c r="Z421" s="69" t="str">
        <f>IFERROR(VLOOKUP($B421,D1_9!$E$5:$S$204,7,FALSE)&amp;"","")</f>
        <v/>
      </c>
      <c r="AA421" s="104"/>
      <c r="AB421" s="69" t="str">
        <f>IFERROR(VLOOKUP($B421,D1_9!$E$5:$S$204,8,FALSE)&amp;"","")</f>
        <v/>
      </c>
      <c r="AC421" s="104"/>
      <c r="AD421" s="69" t="str">
        <f>IFERROR(VLOOKUP($B421,D1_9!$E$5:$S$204,9,FALSE)&amp;"","")</f>
        <v/>
      </c>
      <c r="AE421" s="104"/>
      <c r="AF421" s="69" t="str">
        <f>IFERROR(VLOOKUP($B421,D1_9!$E$5:$S$204,10,FALSE)&amp;"","")</f>
        <v/>
      </c>
      <c r="AG421" s="104"/>
      <c r="AH421" s="69" t="str">
        <f>IFERROR(VLOOKUP($B421,D1_9!$E$5:$S$204,11,FALSE)&amp;"","")</f>
        <v/>
      </c>
      <c r="AI421" s="76"/>
      <c r="AJ421" s="76"/>
      <c r="AK421" s="76"/>
      <c r="AL421" s="76" t="s">
        <v>410</v>
      </c>
      <c r="AM421" s="221" t="str">
        <f>IFERROR(VLOOKUP($B421,D1_9!$E$5:$S$204,12,FALSE)&amp;"","")</f>
        <v/>
      </c>
      <c r="AN421" s="76"/>
      <c r="AO421" s="76"/>
      <c r="AP421" s="104"/>
      <c r="AQ421" s="36" t="str">
        <f>IFERROR(VLOOKUP($B421,D1_9!$E$5:$S$204,15,FALSE)&amp;"","")</f>
        <v/>
      </c>
      <c r="AR421" s="74"/>
      <c r="AS421" s="74"/>
      <c r="AT421" s="74"/>
      <c r="AU421" s="74"/>
      <c r="AV421" s="74"/>
      <c r="AW421" s="74"/>
      <c r="AX421" s="74"/>
      <c r="AY421" s="74"/>
      <c r="AZ421" s="74"/>
      <c r="BA421" s="74"/>
      <c r="BB421" s="74"/>
      <c r="BC421" s="337"/>
      <c r="BD421" s="1"/>
    </row>
    <row r="422" spans="2:56">
      <c r="B422" s="29"/>
      <c r="C422" s="55"/>
      <c r="D422" s="55"/>
      <c r="E422" s="55"/>
      <c r="F422" s="55"/>
      <c r="G422" s="55"/>
      <c r="H422" s="55"/>
      <c r="I422" s="55"/>
      <c r="J422" s="55"/>
      <c r="K422" s="55"/>
      <c r="L422" s="55"/>
      <c r="M422" s="120"/>
      <c r="N422" s="34"/>
      <c r="O422" s="2"/>
      <c r="P422" s="2"/>
      <c r="Q422" s="105"/>
      <c r="R422" s="34"/>
      <c r="S422" s="105"/>
      <c r="T422" s="34"/>
      <c r="U422" s="105"/>
      <c r="V422" s="34"/>
      <c r="W422" s="105"/>
      <c r="X422" s="34"/>
      <c r="Y422" s="105"/>
      <c r="Z422" s="34"/>
      <c r="AA422" s="105"/>
      <c r="AB422" s="34"/>
      <c r="AC422" s="105"/>
      <c r="AD422" s="34"/>
      <c r="AE422" s="105"/>
      <c r="AF422" s="34"/>
      <c r="AG422" s="105"/>
      <c r="AH422" s="153"/>
      <c r="AI422" s="155"/>
      <c r="AJ422" s="155"/>
      <c r="AK422" s="155"/>
      <c r="AL422" s="155"/>
      <c r="AM422" s="155"/>
      <c r="AN422" s="155"/>
      <c r="AO422" s="155"/>
      <c r="AP422" s="224"/>
      <c r="AQ422" s="22"/>
      <c r="AR422" s="57"/>
      <c r="AS422" s="57"/>
      <c r="AT422" s="57"/>
      <c r="AU422" s="57"/>
      <c r="AV422" s="57"/>
      <c r="AW422" s="57"/>
      <c r="AX422" s="57"/>
      <c r="AY422" s="57"/>
      <c r="AZ422" s="57"/>
      <c r="BA422" s="57"/>
      <c r="BB422" s="57"/>
      <c r="BC422" s="338"/>
      <c r="BD422" s="1"/>
    </row>
    <row r="423" spans="2:56">
      <c r="B423" s="29"/>
      <c r="C423" s="55"/>
      <c r="D423" s="55"/>
      <c r="E423" s="55"/>
      <c r="F423" s="55"/>
      <c r="G423" s="55"/>
      <c r="H423" s="55"/>
      <c r="I423" s="55"/>
      <c r="J423" s="55"/>
      <c r="K423" s="55"/>
      <c r="L423" s="55"/>
      <c r="M423" s="120"/>
      <c r="N423" s="34"/>
      <c r="O423" s="2"/>
      <c r="P423" s="2"/>
      <c r="Q423" s="105"/>
      <c r="R423" s="34"/>
      <c r="S423" s="105"/>
      <c r="T423" s="34"/>
      <c r="U423" s="105"/>
      <c r="V423" s="34"/>
      <c r="W423" s="105"/>
      <c r="X423" s="34"/>
      <c r="Y423" s="105"/>
      <c r="Z423" s="34"/>
      <c r="AA423" s="105"/>
      <c r="AB423" s="34"/>
      <c r="AC423" s="105"/>
      <c r="AD423" s="34"/>
      <c r="AE423" s="105"/>
      <c r="AF423" s="34"/>
      <c r="AG423" s="105"/>
      <c r="AH423" s="168" t="str">
        <f>IFERROR(VLOOKUP($B421,D1_9!$E$5:$S$204,13,FALSE)&amp;"","")</f>
        <v/>
      </c>
      <c r="AI423" s="156"/>
      <c r="AJ423" s="156"/>
      <c r="AK423" s="156"/>
      <c r="AL423" s="156" t="s">
        <v>410</v>
      </c>
      <c r="AM423" s="207" t="str">
        <f>IFERROR(VLOOKUP($B421,D1_9!$E$5:$S$204,14,FALSE)&amp;"","")</f>
        <v/>
      </c>
      <c r="AN423" s="156"/>
      <c r="AO423" s="156"/>
      <c r="AP423" s="223"/>
      <c r="AQ423" s="22"/>
      <c r="AR423" s="57"/>
      <c r="AS423" s="57"/>
      <c r="AT423" s="57"/>
      <c r="AU423" s="57"/>
      <c r="AV423" s="57"/>
      <c r="AW423" s="57"/>
      <c r="AX423" s="57"/>
      <c r="AY423" s="57"/>
      <c r="AZ423" s="57"/>
      <c r="BA423" s="57"/>
      <c r="BB423" s="57"/>
      <c r="BC423" s="338"/>
      <c r="BD423" s="1"/>
    </row>
    <row r="424" spans="2:56">
      <c r="B424" s="18"/>
      <c r="C424" s="73"/>
      <c r="D424" s="73"/>
      <c r="E424" s="73"/>
      <c r="F424" s="73"/>
      <c r="G424" s="73"/>
      <c r="H424" s="73"/>
      <c r="I424" s="73"/>
      <c r="J424" s="73"/>
      <c r="K424" s="73"/>
      <c r="L424" s="73"/>
      <c r="M424" s="121"/>
      <c r="N424" s="25"/>
      <c r="O424" s="77"/>
      <c r="P424" s="77"/>
      <c r="Q424" s="106"/>
      <c r="R424" s="25"/>
      <c r="S424" s="106"/>
      <c r="T424" s="25"/>
      <c r="U424" s="106"/>
      <c r="V424" s="25"/>
      <c r="W424" s="106"/>
      <c r="X424" s="25"/>
      <c r="Y424" s="106"/>
      <c r="Z424" s="25"/>
      <c r="AA424" s="106"/>
      <c r="AB424" s="25"/>
      <c r="AC424" s="106"/>
      <c r="AD424" s="25"/>
      <c r="AE424" s="106"/>
      <c r="AF424" s="25"/>
      <c r="AG424" s="106"/>
      <c r="AH424" s="25"/>
      <c r="AI424" s="77"/>
      <c r="AJ424" s="77"/>
      <c r="AK424" s="77"/>
      <c r="AL424" s="77"/>
      <c r="AM424" s="77"/>
      <c r="AN424" s="77"/>
      <c r="AO424" s="77"/>
      <c r="AP424" s="106"/>
      <c r="AQ424" s="23"/>
      <c r="AR424" s="75"/>
      <c r="AS424" s="75"/>
      <c r="AT424" s="75"/>
      <c r="AU424" s="75"/>
      <c r="AV424" s="75"/>
      <c r="AW424" s="75"/>
      <c r="AX424" s="75"/>
      <c r="AY424" s="75"/>
      <c r="AZ424" s="75"/>
      <c r="BA424" s="75"/>
      <c r="BB424" s="75"/>
      <c r="BC424" s="339"/>
      <c r="BD424" s="1"/>
    </row>
    <row r="425" spans="2:56">
      <c r="B425" s="47" t="str">
        <f>D1_9!$E118&amp;""</f>
        <v/>
      </c>
      <c r="C425" s="72"/>
      <c r="D425" s="72"/>
      <c r="E425" s="72"/>
      <c r="F425" s="72"/>
      <c r="G425" s="72"/>
      <c r="H425" s="72"/>
      <c r="I425" s="72"/>
      <c r="J425" s="72"/>
      <c r="K425" s="72"/>
      <c r="L425" s="72"/>
      <c r="M425" s="119"/>
      <c r="N425" s="69" t="str">
        <f>IFERROR(VLOOKUP($B425,D1_9!$E$5:$S$204,2,FALSE)&amp;"","")</f>
        <v/>
      </c>
      <c r="O425" s="76"/>
      <c r="P425" s="76"/>
      <c r="Q425" s="104"/>
      <c r="R425" s="69" t="str">
        <f>IFERROR(VLOOKUP($B425,D1_9!$E$5:$S$204,3,FALSE)&amp;"","")</f>
        <v/>
      </c>
      <c r="S425" s="104"/>
      <c r="T425" s="69" t="str">
        <f>IFERROR(VLOOKUP($B425,D1_9!$E$5:$S$204,4,FALSE)&amp;"","")</f>
        <v/>
      </c>
      <c r="U425" s="104"/>
      <c r="V425" s="69" t="str">
        <f>IFERROR(VLOOKUP($B425,D1_9!$E$5:$S$204,5,FALSE)&amp;"","")</f>
        <v/>
      </c>
      <c r="W425" s="104"/>
      <c r="X425" s="69" t="str">
        <f>IFERROR(VLOOKUP($B425,D1_9!$E$5:$S$204,6,FALSE)&amp;"","")</f>
        <v/>
      </c>
      <c r="Y425" s="104"/>
      <c r="Z425" s="69" t="str">
        <f>IFERROR(VLOOKUP($B425,D1_9!$E$5:$S$204,7,FALSE)&amp;"","")</f>
        <v/>
      </c>
      <c r="AA425" s="104"/>
      <c r="AB425" s="69" t="str">
        <f>IFERROR(VLOOKUP($B425,D1_9!$E$5:$S$204,8,FALSE)&amp;"","")</f>
        <v/>
      </c>
      <c r="AC425" s="104"/>
      <c r="AD425" s="69" t="str">
        <f>IFERROR(VLOOKUP($B425,D1_9!$E$5:$S$204,9,FALSE)&amp;"","")</f>
        <v/>
      </c>
      <c r="AE425" s="104"/>
      <c r="AF425" s="69" t="str">
        <f>IFERROR(VLOOKUP($B425,D1_9!$E$5:$S$204,10,FALSE)&amp;"","")</f>
        <v/>
      </c>
      <c r="AG425" s="104"/>
      <c r="AH425" s="69" t="str">
        <f>IFERROR(VLOOKUP($B425,D1_9!$E$5:$S$204,11,FALSE)&amp;"","")</f>
        <v/>
      </c>
      <c r="AI425" s="76"/>
      <c r="AJ425" s="76"/>
      <c r="AK425" s="76"/>
      <c r="AL425" s="76" t="s">
        <v>410</v>
      </c>
      <c r="AM425" s="221" t="str">
        <f>IFERROR(VLOOKUP($B425,D1_9!$E$5:$S$204,12,FALSE)&amp;"","")</f>
        <v/>
      </c>
      <c r="AN425" s="76"/>
      <c r="AO425" s="76"/>
      <c r="AP425" s="104"/>
      <c r="AQ425" s="36" t="str">
        <f>IFERROR(VLOOKUP($B425,D1_9!$E$5:$S$204,15,FALSE)&amp;"","")</f>
        <v/>
      </c>
      <c r="AR425" s="74"/>
      <c r="AS425" s="74"/>
      <c r="AT425" s="74"/>
      <c r="AU425" s="74"/>
      <c r="AV425" s="74"/>
      <c r="AW425" s="74"/>
      <c r="AX425" s="74"/>
      <c r="AY425" s="74"/>
      <c r="AZ425" s="74"/>
      <c r="BA425" s="74"/>
      <c r="BB425" s="74"/>
      <c r="BC425" s="337"/>
      <c r="BD425" s="1"/>
    </row>
    <row r="426" spans="2:56">
      <c r="B426" s="29"/>
      <c r="C426" s="55"/>
      <c r="D426" s="55"/>
      <c r="E426" s="55"/>
      <c r="F426" s="55"/>
      <c r="G426" s="55"/>
      <c r="H426" s="55"/>
      <c r="I426" s="55"/>
      <c r="J426" s="55"/>
      <c r="K426" s="55"/>
      <c r="L426" s="55"/>
      <c r="M426" s="120"/>
      <c r="N426" s="34"/>
      <c r="O426" s="2"/>
      <c r="P426" s="2"/>
      <c r="Q426" s="105"/>
      <c r="R426" s="34"/>
      <c r="S426" s="105"/>
      <c r="T426" s="34"/>
      <c r="U426" s="105"/>
      <c r="V426" s="34"/>
      <c r="W426" s="105"/>
      <c r="X426" s="34"/>
      <c r="Y426" s="105"/>
      <c r="Z426" s="34"/>
      <c r="AA426" s="105"/>
      <c r="AB426" s="34"/>
      <c r="AC426" s="105"/>
      <c r="AD426" s="34"/>
      <c r="AE426" s="105"/>
      <c r="AF426" s="34"/>
      <c r="AG426" s="105"/>
      <c r="AH426" s="153"/>
      <c r="AI426" s="155"/>
      <c r="AJ426" s="155"/>
      <c r="AK426" s="155"/>
      <c r="AL426" s="155"/>
      <c r="AM426" s="155"/>
      <c r="AN426" s="155"/>
      <c r="AO426" s="155"/>
      <c r="AP426" s="224"/>
      <c r="AQ426" s="22"/>
      <c r="AR426" s="57"/>
      <c r="AS426" s="57"/>
      <c r="AT426" s="57"/>
      <c r="AU426" s="57"/>
      <c r="AV426" s="57"/>
      <c r="AW426" s="57"/>
      <c r="AX426" s="57"/>
      <c r="AY426" s="57"/>
      <c r="AZ426" s="57"/>
      <c r="BA426" s="57"/>
      <c r="BB426" s="57"/>
      <c r="BC426" s="338"/>
      <c r="BD426" s="1"/>
    </row>
    <row r="427" spans="2:56">
      <c r="B427" s="29"/>
      <c r="C427" s="55"/>
      <c r="D427" s="55"/>
      <c r="E427" s="55"/>
      <c r="F427" s="55"/>
      <c r="G427" s="55"/>
      <c r="H427" s="55"/>
      <c r="I427" s="55"/>
      <c r="J427" s="55"/>
      <c r="K427" s="55"/>
      <c r="L427" s="55"/>
      <c r="M427" s="120"/>
      <c r="N427" s="34"/>
      <c r="O427" s="2"/>
      <c r="P427" s="2"/>
      <c r="Q427" s="105"/>
      <c r="R427" s="34"/>
      <c r="S427" s="105"/>
      <c r="T427" s="34"/>
      <c r="U427" s="105"/>
      <c r="V427" s="34"/>
      <c r="W427" s="105"/>
      <c r="X427" s="34"/>
      <c r="Y427" s="105"/>
      <c r="Z427" s="34"/>
      <c r="AA427" s="105"/>
      <c r="AB427" s="34"/>
      <c r="AC427" s="105"/>
      <c r="AD427" s="34"/>
      <c r="AE427" s="105"/>
      <c r="AF427" s="34"/>
      <c r="AG427" s="105"/>
      <c r="AH427" s="168" t="str">
        <f>IFERROR(VLOOKUP($B425,D1_9!$E$5:$S$204,13,FALSE)&amp;"","")</f>
        <v/>
      </c>
      <c r="AI427" s="156"/>
      <c r="AJ427" s="156"/>
      <c r="AK427" s="156"/>
      <c r="AL427" s="156" t="s">
        <v>410</v>
      </c>
      <c r="AM427" s="207" t="str">
        <f>IFERROR(VLOOKUP($B425,D1_9!$E$5:$S$204,14,FALSE)&amp;"","")</f>
        <v/>
      </c>
      <c r="AN427" s="156"/>
      <c r="AO427" s="156"/>
      <c r="AP427" s="223"/>
      <c r="AQ427" s="22"/>
      <c r="AR427" s="57"/>
      <c r="AS427" s="57"/>
      <c r="AT427" s="57"/>
      <c r="AU427" s="57"/>
      <c r="AV427" s="57"/>
      <c r="AW427" s="57"/>
      <c r="AX427" s="57"/>
      <c r="AY427" s="57"/>
      <c r="AZ427" s="57"/>
      <c r="BA427" s="57"/>
      <c r="BB427" s="57"/>
      <c r="BC427" s="338"/>
      <c r="BD427" s="1"/>
    </row>
    <row r="428" spans="2:56">
      <c r="B428" s="18"/>
      <c r="C428" s="73"/>
      <c r="D428" s="73"/>
      <c r="E428" s="73"/>
      <c r="F428" s="73"/>
      <c r="G428" s="73"/>
      <c r="H428" s="73"/>
      <c r="I428" s="73"/>
      <c r="J428" s="73"/>
      <c r="K428" s="73"/>
      <c r="L428" s="73"/>
      <c r="M428" s="121"/>
      <c r="N428" s="25"/>
      <c r="O428" s="77"/>
      <c r="P428" s="77"/>
      <c r="Q428" s="106"/>
      <c r="R428" s="25"/>
      <c r="S428" s="106"/>
      <c r="T428" s="25"/>
      <c r="U428" s="106"/>
      <c r="V428" s="25"/>
      <c r="W428" s="106"/>
      <c r="X428" s="25"/>
      <c r="Y428" s="106"/>
      <c r="Z428" s="25"/>
      <c r="AA428" s="106"/>
      <c r="AB428" s="25"/>
      <c r="AC428" s="106"/>
      <c r="AD428" s="25"/>
      <c r="AE428" s="106"/>
      <c r="AF428" s="25"/>
      <c r="AG428" s="106"/>
      <c r="AH428" s="25"/>
      <c r="AI428" s="77"/>
      <c r="AJ428" s="77"/>
      <c r="AK428" s="77"/>
      <c r="AL428" s="77"/>
      <c r="AM428" s="77"/>
      <c r="AN428" s="77"/>
      <c r="AO428" s="77"/>
      <c r="AP428" s="106"/>
      <c r="AQ428" s="23"/>
      <c r="AR428" s="75"/>
      <c r="AS428" s="75"/>
      <c r="AT428" s="75"/>
      <c r="AU428" s="75"/>
      <c r="AV428" s="75"/>
      <c r="AW428" s="75"/>
      <c r="AX428" s="75"/>
      <c r="AY428" s="75"/>
      <c r="AZ428" s="75"/>
      <c r="BA428" s="75"/>
      <c r="BB428" s="75"/>
      <c r="BC428" s="339"/>
      <c r="BD428" s="1"/>
    </row>
    <row r="429" spans="2:56">
      <c r="B429" s="47" t="str">
        <f>D1_9!$E119&amp;""</f>
        <v/>
      </c>
      <c r="C429" s="72"/>
      <c r="D429" s="72"/>
      <c r="E429" s="72"/>
      <c r="F429" s="72"/>
      <c r="G429" s="72"/>
      <c r="H429" s="72"/>
      <c r="I429" s="72"/>
      <c r="J429" s="72"/>
      <c r="K429" s="72"/>
      <c r="L429" s="72"/>
      <c r="M429" s="119"/>
      <c r="N429" s="69" t="str">
        <f>IFERROR(VLOOKUP($B429,D1_9!$E$5:$S$204,2,FALSE)&amp;"","")</f>
        <v/>
      </c>
      <c r="O429" s="76"/>
      <c r="P429" s="76"/>
      <c r="Q429" s="104"/>
      <c r="R429" s="69" t="str">
        <f>IFERROR(VLOOKUP($B429,D1_9!$E$5:$S$204,3,FALSE)&amp;"","")</f>
        <v/>
      </c>
      <c r="S429" s="104"/>
      <c r="T429" s="69" t="str">
        <f>IFERROR(VLOOKUP($B429,D1_9!$E$5:$S$204,4,FALSE)&amp;"","")</f>
        <v/>
      </c>
      <c r="U429" s="104"/>
      <c r="V429" s="69" t="str">
        <f>IFERROR(VLOOKUP($B429,D1_9!$E$5:$S$204,5,FALSE)&amp;"","")</f>
        <v/>
      </c>
      <c r="W429" s="104"/>
      <c r="X429" s="69" t="str">
        <f>IFERROR(VLOOKUP($B429,D1_9!$E$5:$S$204,6,FALSE)&amp;"","")</f>
        <v/>
      </c>
      <c r="Y429" s="104"/>
      <c r="Z429" s="69" t="str">
        <f>IFERROR(VLOOKUP($B429,D1_9!$E$5:$S$204,7,FALSE)&amp;"","")</f>
        <v/>
      </c>
      <c r="AA429" s="104"/>
      <c r="AB429" s="69" t="str">
        <f>IFERROR(VLOOKUP($B429,D1_9!$E$5:$S$204,8,FALSE)&amp;"","")</f>
        <v/>
      </c>
      <c r="AC429" s="104"/>
      <c r="AD429" s="69" t="str">
        <f>IFERROR(VLOOKUP($B429,D1_9!$E$5:$S$204,9,FALSE)&amp;"","")</f>
        <v/>
      </c>
      <c r="AE429" s="104"/>
      <c r="AF429" s="69" t="str">
        <f>IFERROR(VLOOKUP($B429,D1_9!$E$5:$S$204,10,FALSE)&amp;"","")</f>
        <v/>
      </c>
      <c r="AG429" s="104"/>
      <c r="AH429" s="69" t="str">
        <f>IFERROR(VLOOKUP($B429,D1_9!$E$5:$S$204,11,FALSE)&amp;"","")</f>
        <v/>
      </c>
      <c r="AI429" s="76"/>
      <c r="AJ429" s="76"/>
      <c r="AK429" s="76"/>
      <c r="AL429" s="76" t="s">
        <v>410</v>
      </c>
      <c r="AM429" s="221" t="str">
        <f>IFERROR(VLOOKUP($B429,D1_9!$E$5:$S$204,12,FALSE)&amp;"","")</f>
        <v/>
      </c>
      <c r="AN429" s="76"/>
      <c r="AO429" s="76"/>
      <c r="AP429" s="104"/>
      <c r="AQ429" s="36" t="str">
        <f>IFERROR(VLOOKUP($B429,D1_9!$E$5:$S$204,15,FALSE)&amp;"","")</f>
        <v/>
      </c>
      <c r="AR429" s="74"/>
      <c r="AS429" s="74"/>
      <c r="AT429" s="74"/>
      <c r="AU429" s="74"/>
      <c r="AV429" s="74"/>
      <c r="AW429" s="74"/>
      <c r="AX429" s="74"/>
      <c r="AY429" s="74"/>
      <c r="AZ429" s="74"/>
      <c r="BA429" s="74"/>
      <c r="BB429" s="74"/>
      <c r="BC429" s="337"/>
      <c r="BD429" s="1"/>
    </row>
    <row r="430" spans="2:56">
      <c r="B430" s="29"/>
      <c r="C430" s="55"/>
      <c r="D430" s="55"/>
      <c r="E430" s="55"/>
      <c r="F430" s="55"/>
      <c r="G430" s="55"/>
      <c r="H430" s="55"/>
      <c r="I430" s="55"/>
      <c r="J430" s="55"/>
      <c r="K430" s="55"/>
      <c r="L430" s="55"/>
      <c r="M430" s="120"/>
      <c r="N430" s="34"/>
      <c r="O430" s="2"/>
      <c r="P430" s="2"/>
      <c r="Q430" s="105"/>
      <c r="R430" s="34"/>
      <c r="S430" s="105"/>
      <c r="T430" s="34"/>
      <c r="U430" s="105"/>
      <c r="V430" s="34"/>
      <c r="W430" s="105"/>
      <c r="X430" s="34"/>
      <c r="Y430" s="105"/>
      <c r="Z430" s="34"/>
      <c r="AA430" s="105"/>
      <c r="AB430" s="34"/>
      <c r="AC430" s="105"/>
      <c r="AD430" s="34"/>
      <c r="AE430" s="105"/>
      <c r="AF430" s="34"/>
      <c r="AG430" s="105"/>
      <c r="AH430" s="153"/>
      <c r="AI430" s="155"/>
      <c r="AJ430" s="155"/>
      <c r="AK430" s="155"/>
      <c r="AL430" s="155"/>
      <c r="AM430" s="155"/>
      <c r="AN430" s="155"/>
      <c r="AO430" s="155"/>
      <c r="AP430" s="224"/>
      <c r="AQ430" s="22"/>
      <c r="AR430" s="57"/>
      <c r="AS430" s="57"/>
      <c r="AT430" s="57"/>
      <c r="AU430" s="57"/>
      <c r="AV430" s="57"/>
      <c r="AW430" s="57"/>
      <c r="AX430" s="57"/>
      <c r="AY430" s="57"/>
      <c r="AZ430" s="57"/>
      <c r="BA430" s="57"/>
      <c r="BB430" s="57"/>
      <c r="BC430" s="338"/>
      <c r="BD430" s="1"/>
    </row>
    <row r="431" spans="2:56">
      <c r="B431" s="29"/>
      <c r="C431" s="55"/>
      <c r="D431" s="55"/>
      <c r="E431" s="55"/>
      <c r="F431" s="55"/>
      <c r="G431" s="55"/>
      <c r="H431" s="55"/>
      <c r="I431" s="55"/>
      <c r="J431" s="55"/>
      <c r="K431" s="55"/>
      <c r="L431" s="55"/>
      <c r="M431" s="120"/>
      <c r="N431" s="34"/>
      <c r="O431" s="2"/>
      <c r="P431" s="2"/>
      <c r="Q431" s="105"/>
      <c r="R431" s="34"/>
      <c r="S431" s="105"/>
      <c r="T431" s="34"/>
      <c r="U431" s="105"/>
      <c r="V431" s="34"/>
      <c r="W431" s="105"/>
      <c r="X431" s="34"/>
      <c r="Y431" s="105"/>
      <c r="Z431" s="34"/>
      <c r="AA431" s="105"/>
      <c r="AB431" s="34"/>
      <c r="AC431" s="105"/>
      <c r="AD431" s="34"/>
      <c r="AE431" s="105"/>
      <c r="AF431" s="34"/>
      <c r="AG431" s="105"/>
      <c r="AH431" s="168" t="str">
        <f>IFERROR(VLOOKUP($B429,D1_9!$E$5:$S$204,13,FALSE)&amp;"","")</f>
        <v/>
      </c>
      <c r="AI431" s="156"/>
      <c r="AJ431" s="156"/>
      <c r="AK431" s="156"/>
      <c r="AL431" s="156" t="s">
        <v>410</v>
      </c>
      <c r="AM431" s="207" t="str">
        <f>IFERROR(VLOOKUP($B429,D1_9!$E$5:$S$204,14,FALSE)&amp;"","")</f>
        <v/>
      </c>
      <c r="AN431" s="156"/>
      <c r="AO431" s="156"/>
      <c r="AP431" s="223"/>
      <c r="AQ431" s="22"/>
      <c r="AR431" s="57"/>
      <c r="AS431" s="57"/>
      <c r="AT431" s="57"/>
      <c r="AU431" s="57"/>
      <c r="AV431" s="57"/>
      <c r="AW431" s="57"/>
      <c r="AX431" s="57"/>
      <c r="AY431" s="57"/>
      <c r="AZ431" s="57"/>
      <c r="BA431" s="57"/>
      <c r="BB431" s="57"/>
      <c r="BC431" s="338"/>
      <c r="BD431" s="1"/>
    </row>
    <row r="432" spans="2:56">
      <c r="B432" s="18"/>
      <c r="C432" s="73"/>
      <c r="D432" s="73"/>
      <c r="E432" s="73"/>
      <c r="F432" s="73"/>
      <c r="G432" s="73"/>
      <c r="H432" s="73"/>
      <c r="I432" s="73"/>
      <c r="J432" s="73"/>
      <c r="K432" s="73"/>
      <c r="L432" s="73"/>
      <c r="M432" s="121"/>
      <c r="N432" s="25"/>
      <c r="O432" s="77"/>
      <c r="P432" s="77"/>
      <c r="Q432" s="106"/>
      <c r="R432" s="25"/>
      <c r="S432" s="106"/>
      <c r="T432" s="25"/>
      <c r="U432" s="106"/>
      <c r="V432" s="25"/>
      <c r="W432" s="106"/>
      <c r="X432" s="25"/>
      <c r="Y432" s="106"/>
      <c r="Z432" s="25"/>
      <c r="AA432" s="106"/>
      <c r="AB432" s="25"/>
      <c r="AC432" s="106"/>
      <c r="AD432" s="25"/>
      <c r="AE432" s="106"/>
      <c r="AF432" s="25"/>
      <c r="AG432" s="106"/>
      <c r="AH432" s="25"/>
      <c r="AI432" s="77"/>
      <c r="AJ432" s="77"/>
      <c r="AK432" s="77"/>
      <c r="AL432" s="77"/>
      <c r="AM432" s="77"/>
      <c r="AN432" s="77"/>
      <c r="AO432" s="77"/>
      <c r="AP432" s="106"/>
      <c r="AQ432" s="23"/>
      <c r="AR432" s="75"/>
      <c r="AS432" s="75"/>
      <c r="AT432" s="75"/>
      <c r="AU432" s="75"/>
      <c r="AV432" s="75"/>
      <c r="AW432" s="75"/>
      <c r="AX432" s="75"/>
      <c r="AY432" s="75"/>
      <c r="AZ432" s="75"/>
      <c r="BA432" s="75"/>
      <c r="BB432" s="75"/>
      <c r="BC432" s="339"/>
      <c r="BD432" s="1"/>
    </row>
    <row r="433" spans="2:56">
      <c r="B433" s="47" t="str">
        <f>D1_9!$E120&amp;""</f>
        <v/>
      </c>
      <c r="C433" s="72"/>
      <c r="D433" s="72"/>
      <c r="E433" s="72"/>
      <c r="F433" s="72"/>
      <c r="G433" s="72"/>
      <c r="H433" s="72"/>
      <c r="I433" s="72"/>
      <c r="J433" s="72"/>
      <c r="K433" s="72"/>
      <c r="L433" s="72"/>
      <c r="M433" s="119"/>
      <c r="N433" s="69" t="str">
        <f>IFERROR(VLOOKUP($B433,D1_9!$E$5:$S$204,2,FALSE)&amp;"","")</f>
        <v/>
      </c>
      <c r="O433" s="76"/>
      <c r="P433" s="76"/>
      <c r="Q433" s="104"/>
      <c r="R433" s="69" t="str">
        <f>IFERROR(VLOOKUP($B433,D1_9!$E$5:$S$204,3,FALSE)&amp;"","")</f>
        <v/>
      </c>
      <c r="S433" s="104"/>
      <c r="T433" s="69" t="str">
        <f>IFERROR(VLOOKUP($B433,D1_9!$E$5:$S$204,4,FALSE)&amp;"","")</f>
        <v/>
      </c>
      <c r="U433" s="104"/>
      <c r="V433" s="69" t="str">
        <f>IFERROR(VLOOKUP($B433,D1_9!$E$5:$S$204,5,FALSE)&amp;"","")</f>
        <v/>
      </c>
      <c r="W433" s="104"/>
      <c r="X433" s="69" t="str">
        <f>IFERROR(VLOOKUP($B433,D1_9!$E$5:$S$204,6,FALSE)&amp;"","")</f>
        <v/>
      </c>
      <c r="Y433" s="104"/>
      <c r="Z433" s="69" t="str">
        <f>IFERROR(VLOOKUP($B433,D1_9!$E$5:$S$204,7,FALSE)&amp;"","")</f>
        <v/>
      </c>
      <c r="AA433" s="104"/>
      <c r="AB433" s="69" t="str">
        <f>IFERROR(VLOOKUP($B433,D1_9!$E$5:$S$204,8,FALSE)&amp;"","")</f>
        <v/>
      </c>
      <c r="AC433" s="104"/>
      <c r="AD433" s="69" t="str">
        <f>IFERROR(VLOOKUP($B433,D1_9!$E$5:$S$204,9,FALSE)&amp;"","")</f>
        <v/>
      </c>
      <c r="AE433" s="104"/>
      <c r="AF433" s="69" t="str">
        <f>IFERROR(VLOOKUP($B433,D1_9!$E$5:$S$204,10,FALSE)&amp;"","")</f>
        <v/>
      </c>
      <c r="AG433" s="104"/>
      <c r="AH433" s="69" t="str">
        <f>IFERROR(VLOOKUP($B433,D1_9!$E$5:$S$204,11,FALSE)&amp;"","")</f>
        <v/>
      </c>
      <c r="AI433" s="76"/>
      <c r="AJ433" s="76"/>
      <c r="AK433" s="76"/>
      <c r="AL433" s="76" t="s">
        <v>410</v>
      </c>
      <c r="AM433" s="221" t="str">
        <f>IFERROR(VLOOKUP($B433,D1_9!$E$5:$S$204,12,FALSE)&amp;"","")</f>
        <v/>
      </c>
      <c r="AN433" s="76"/>
      <c r="AO433" s="76"/>
      <c r="AP433" s="104"/>
      <c r="AQ433" s="36" t="str">
        <f>IFERROR(VLOOKUP($B433,D1_9!$E$5:$S$204,15,FALSE)&amp;"","")</f>
        <v/>
      </c>
      <c r="AR433" s="74"/>
      <c r="AS433" s="74"/>
      <c r="AT433" s="74"/>
      <c r="AU433" s="74"/>
      <c r="AV433" s="74"/>
      <c r="AW433" s="74"/>
      <c r="AX433" s="74"/>
      <c r="AY433" s="74"/>
      <c r="AZ433" s="74"/>
      <c r="BA433" s="74"/>
      <c r="BB433" s="74"/>
      <c r="BC433" s="337"/>
      <c r="BD433" s="1"/>
    </row>
    <row r="434" spans="2:56">
      <c r="B434" s="29"/>
      <c r="C434" s="55"/>
      <c r="D434" s="55"/>
      <c r="E434" s="55"/>
      <c r="F434" s="55"/>
      <c r="G434" s="55"/>
      <c r="H434" s="55"/>
      <c r="I434" s="55"/>
      <c r="J434" s="55"/>
      <c r="K434" s="55"/>
      <c r="L434" s="55"/>
      <c r="M434" s="120"/>
      <c r="N434" s="34"/>
      <c r="O434" s="2"/>
      <c r="P434" s="2"/>
      <c r="Q434" s="105"/>
      <c r="R434" s="34"/>
      <c r="S434" s="105"/>
      <c r="T434" s="34"/>
      <c r="U434" s="105"/>
      <c r="V434" s="34"/>
      <c r="W434" s="105"/>
      <c r="X434" s="34"/>
      <c r="Y434" s="105"/>
      <c r="Z434" s="34"/>
      <c r="AA434" s="105"/>
      <c r="AB434" s="34"/>
      <c r="AC434" s="105"/>
      <c r="AD434" s="34"/>
      <c r="AE434" s="105"/>
      <c r="AF434" s="34"/>
      <c r="AG434" s="105"/>
      <c r="AH434" s="153"/>
      <c r="AI434" s="155"/>
      <c r="AJ434" s="155"/>
      <c r="AK434" s="155"/>
      <c r="AL434" s="155"/>
      <c r="AM434" s="155"/>
      <c r="AN434" s="155"/>
      <c r="AO434" s="155"/>
      <c r="AP434" s="224"/>
      <c r="AQ434" s="22"/>
      <c r="AR434" s="57"/>
      <c r="AS434" s="57"/>
      <c r="AT434" s="57"/>
      <c r="AU434" s="57"/>
      <c r="AV434" s="57"/>
      <c r="AW434" s="57"/>
      <c r="AX434" s="57"/>
      <c r="AY434" s="57"/>
      <c r="AZ434" s="57"/>
      <c r="BA434" s="57"/>
      <c r="BB434" s="57"/>
      <c r="BC434" s="338"/>
      <c r="BD434" s="1"/>
    </row>
    <row r="435" spans="2:56">
      <c r="B435" s="29"/>
      <c r="C435" s="55"/>
      <c r="D435" s="55"/>
      <c r="E435" s="55"/>
      <c r="F435" s="55"/>
      <c r="G435" s="55"/>
      <c r="H435" s="55"/>
      <c r="I435" s="55"/>
      <c r="J435" s="55"/>
      <c r="K435" s="55"/>
      <c r="L435" s="55"/>
      <c r="M435" s="120"/>
      <c r="N435" s="34"/>
      <c r="O435" s="2"/>
      <c r="P435" s="2"/>
      <c r="Q435" s="105"/>
      <c r="R435" s="34"/>
      <c r="S435" s="105"/>
      <c r="T435" s="34"/>
      <c r="U435" s="105"/>
      <c r="V435" s="34"/>
      <c r="W435" s="105"/>
      <c r="X435" s="34"/>
      <c r="Y435" s="105"/>
      <c r="Z435" s="34"/>
      <c r="AA435" s="105"/>
      <c r="AB435" s="34"/>
      <c r="AC435" s="105"/>
      <c r="AD435" s="34"/>
      <c r="AE435" s="105"/>
      <c r="AF435" s="34"/>
      <c r="AG435" s="105"/>
      <c r="AH435" s="168" t="str">
        <f>IFERROR(VLOOKUP($B433,D1_9!$E$5:$S$204,13,FALSE)&amp;"","")</f>
        <v/>
      </c>
      <c r="AI435" s="156"/>
      <c r="AJ435" s="156"/>
      <c r="AK435" s="156"/>
      <c r="AL435" s="156" t="s">
        <v>410</v>
      </c>
      <c r="AM435" s="207" t="str">
        <f>IFERROR(VLOOKUP($B433,D1_9!$E$5:$S$204,14,FALSE)&amp;"","")</f>
        <v/>
      </c>
      <c r="AN435" s="156"/>
      <c r="AO435" s="156"/>
      <c r="AP435" s="223"/>
      <c r="AQ435" s="22"/>
      <c r="AR435" s="57"/>
      <c r="AS435" s="57"/>
      <c r="AT435" s="57"/>
      <c r="AU435" s="57"/>
      <c r="AV435" s="57"/>
      <c r="AW435" s="57"/>
      <c r="AX435" s="57"/>
      <c r="AY435" s="57"/>
      <c r="AZ435" s="57"/>
      <c r="BA435" s="57"/>
      <c r="BB435" s="57"/>
      <c r="BC435" s="338"/>
      <c r="BD435" s="1"/>
    </row>
    <row r="436" spans="2:56">
      <c r="B436" s="18"/>
      <c r="C436" s="73"/>
      <c r="D436" s="73"/>
      <c r="E436" s="73"/>
      <c r="F436" s="73"/>
      <c r="G436" s="73"/>
      <c r="H436" s="73"/>
      <c r="I436" s="73"/>
      <c r="J436" s="73"/>
      <c r="K436" s="73"/>
      <c r="L436" s="73"/>
      <c r="M436" s="121"/>
      <c r="N436" s="25"/>
      <c r="O436" s="77"/>
      <c r="P436" s="77"/>
      <c r="Q436" s="106"/>
      <c r="R436" s="25"/>
      <c r="S436" s="106"/>
      <c r="T436" s="25"/>
      <c r="U436" s="106"/>
      <c r="V436" s="25"/>
      <c r="W436" s="106"/>
      <c r="X436" s="25"/>
      <c r="Y436" s="106"/>
      <c r="Z436" s="25"/>
      <c r="AA436" s="106"/>
      <c r="AB436" s="25"/>
      <c r="AC436" s="106"/>
      <c r="AD436" s="25"/>
      <c r="AE436" s="106"/>
      <c r="AF436" s="25"/>
      <c r="AG436" s="106"/>
      <c r="AH436" s="25"/>
      <c r="AI436" s="77"/>
      <c r="AJ436" s="77"/>
      <c r="AK436" s="77"/>
      <c r="AL436" s="77"/>
      <c r="AM436" s="77"/>
      <c r="AN436" s="77"/>
      <c r="AO436" s="77"/>
      <c r="AP436" s="106"/>
      <c r="AQ436" s="23"/>
      <c r="AR436" s="75"/>
      <c r="AS436" s="75"/>
      <c r="AT436" s="75"/>
      <c r="AU436" s="75"/>
      <c r="AV436" s="75"/>
      <c r="AW436" s="75"/>
      <c r="AX436" s="75"/>
      <c r="AY436" s="75"/>
      <c r="AZ436" s="75"/>
      <c r="BA436" s="75"/>
      <c r="BB436" s="75"/>
      <c r="BC436" s="339"/>
      <c r="BD436" s="1"/>
    </row>
    <row r="437" spans="2:56">
      <c r="B437" s="47" t="str">
        <f>D1_9!$E121&amp;""</f>
        <v/>
      </c>
      <c r="C437" s="72"/>
      <c r="D437" s="72"/>
      <c r="E437" s="72"/>
      <c r="F437" s="72"/>
      <c r="G437" s="72"/>
      <c r="H437" s="72"/>
      <c r="I437" s="72"/>
      <c r="J437" s="72"/>
      <c r="K437" s="72"/>
      <c r="L437" s="72"/>
      <c r="M437" s="119"/>
      <c r="N437" s="69" t="str">
        <f>IFERROR(VLOOKUP($B437,D1_9!$E$5:$S$204,2,FALSE)&amp;"","")</f>
        <v/>
      </c>
      <c r="O437" s="76"/>
      <c r="P437" s="76"/>
      <c r="Q437" s="104"/>
      <c r="R437" s="69" t="str">
        <f>IFERROR(VLOOKUP($B437,D1_9!$E$5:$S$204,3,FALSE)&amp;"","")</f>
        <v/>
      </c>
      <c r="S437" s="104"/>
      <c r="T437" s="69" t="str">
        <f>IFERROR(VLOOKUP($B437,D1_9!$E$5:$S$204,4,FALSE)&amp;"","")</f>
        <v/>
      </c>
      <c r="U437" s="104"/>
      <c r="V437" s="69" t="str">
        <f>IFERROR(VLOOKUP($B437,D1_9!$E$5:$S$204,5,FALSE)&amp;"","")</f>
        <v/>
      </c>
      <c r="W437" s="104"/>
      <c r="X437" s="69" t="str">
        <f>IFERROR(VLOOKUP($B437,D1_9!$E$5:$S$204,6,FALSE)&amp;"","")</f>
        <v/>
      </c>
      <c r="Y437" s="104"/>
      <c r="Z437" s="69" t="str">
        <f>IFERROR(VLOOKUP($B437,D1_9!$E$5:$S$204,7,FALSE)&amp;"","")</f>
        <v/>
      </c>
      <c r="AA437" s="104"/>
      <c r="AB437" s="69" t="str">
        <f>IFERROR(VLOOKUP($B437,D1_9!$E$5:$S$204,8,FALSE)&amp;"","")</f>
        <v/>
      </c>
      <c r="AC437" s="104"/>
      <c r="AD437" s="69" t="str">
        <f>IFERROR(VLOOKUP($B437,D1_9!$E$5:$S$204,9,FALSE)&amp;"","")</f>
        <v/>
      </c>
      <c r="AE437" s="104"/>
      <c r="AF437" s="69" t="str">
        <f>IFERROR(VLOOKUP($B437,D1_9!$E$5:$S$204,10,FALSE)&amp;"","")</f>
        <v/>
      </c>
      <c r="AG437" s="104"/>
      <c r="AH437" s="69" t="str">
        <f>IFERROR(VLOOKUP($B437,D1_9!$E$5:$S$204,11,FALSE)&amp;"","")</f>
        <v/>
      </c>
      <c r="AI437" s="76"/>
      <c r="AJ437" s="76"/>
      <c r="AK437" s="76"/>
      <c r="AL437" s="76" t="s">
        <v>410</v>
      </c>
      <c r="AM437" s="221" t="str">
        <f>IFERROR(VLOOKUP($B437,D1_9!$E$5:$S$204,12,FALSE)&amp;"","")</f>
        <v/>
      </c>
      <c r="AN437" s="76"/>
      <c r="AO437" s="76"/>
      <c r="AP437" s="104"/>
      <c r="AQ437" s="36" t="str">
        <f>IFERROR(VLOOKUP($B437,D1_9!$E$5:$S$204,15,FALSE)&amp;"","")</f>
        <v/>
      </c>
      <c r="AR437" s="74"/>
      <c r="AS437" s="74"/>
      <c r="AT437" s="74"/>
      <c r="AU437" s="74"/>
      <c r="AV437" s="74"/>
      <c r="AW437" s="74"/>
      <c r="AX437" s="74"/>
      <c r="AY437" s="74"/>
      <c r="AZ437" s="74"/>
      <c r="BA437" s="74"/>
      <c r="BB437" s="74"/>
      <c r="BC437" s="337"/>
      <c r="BD437" s="1"/>
    </row>
    <row r="438" spans="2:56">
      <c r="B438" s="29"/>
      <c r="C438" s="55"/>
      <c r="D438" s="55"/>
      <c r="E438" s="55"/>
      <c r="F438" s="55"/>
      <c r="G438" s="55"/>
      <c r="H438" s="55"/>
      <c r="I438" s="55"/>
      <c r="J438" s="55"/>
      <c r="K438" s="55"/>
      <c r="L438" s="55"/>
      <c r="M438" s="120"/>
      <c r="N438" s="34"/>
      <c r="O438" s="2"/>
      <c r="P438" s="2"/>
      <c r="Q438" s="105"/>
      <c r="R438" s="34"/>
      <c r="S438" s="105"/>
      <c r="T438" s="34"/>
      <c r="U438" s="105"/>
      <c r="V438" s="34"/>
      <c r="W438" s="105"/>
      <c r="X438" s="34"/>
      <c r="Y438" s="105"/>
      <c r="Z438" s="34"/>
      <c r="AA438" s="105"/>
      <c r="AB438" s="34"/>
      <c r="AC438" s="105"/>
      <c r="AD438" s="34"/>
      <c r="AE438" s="105"/>
      <c r="AF438" s="34"/>
      <c r="AG438" s="105"/>
      <c r="AH438" s="153"/>
      <c r="AI438" s="155"/>
      <c r="AJ438" s="155"/>
      <c r="AK438" s="155"/>
      <c r="AL438" s="155"/>
      <c r="AM438" s="155"/>
      <c r="AN438" s="155"/>
      <c r="AO438" s="155"/>
      <c r="AP438" s="224"/>
      <c r="AQ438" s="22"/>
      <c r="AR438" s="57"/>
      <c r="AS438" s="57"/>
      <c r="AT438" s="57"/>
      <c r="AU438" s="57"/>
      <c r="AV438" s="57"/>
      <c r="AW438" s="57"/>
      <c r="AX438" s="57"/>
      <c r="AY438" s="57"/>
      <c r="AZ438" s="57"/>
      <c r="BA438" s="57"/>
      <c r="BB438" s="57"/>
      <c r="BC438" s="338"/>
      <c r="BD438" s="1"/>
    </row>
    <row r="439" spans="2:56">
      <c r="B439" s="29"/>
      <c r="C439" s="55"/>
      <c r="D439" s="55"/>
      <c r="E439" s="55"/>
      <c r="F439" s="55"/>
      <c r="G439" s="55"/>
      <c r="H439" s="55"/>
      <c r="I439" s="55"/>
      <c r="J439" s="55"/>
      <c r="K439" s="55"/>
      <c r="L439" s="55"/>
      <c r="M439" s="120"/>
      <c r="N439" s="34"/>
      <c r="O439" s="2"/>
      <c r="P439" s="2"/>
      <c r="Q439" s="105"/>
      <c r="R439" s="34"/>
      <c r="S439" s="105"/>
      <c r="T439" s="34"/>
      <c r="U439" s="105"/>
      <c r="V439" s="34"/>
      <c r="W439" s="105"/>
      <c r="X439" s="34"/>
      <c r="Y439" s="105"/>
      <c r="Z439" s="34"/>
      <c r="AA439" s="105"/>
      <c r="AB439" s="34"/>
      <c r="AC439" s="105"/>
      <c r="AD439" s="34"/>
      <c r="AE439" s="105"/>
      <c r="AF439" s="34"/>
      <c r="AG439" s="105"/>
      <c r="AH439" s="168" t="str">
        <f>IFERROR(VLOOKUP($B437,D1_9!$E$5:$S$204,13,FALSE)&amp;"","")</f>
        <v/>
      </c>
      <c r="AI439" s="156"/>
      <c r="AJ439" s="156"/>
      <c r="AK439" s="156"/>
      <c r="AL439" s="156" t="s">
        <v>410</v>
      </c>
      <c r="AM439" s="207" t="str">
        <f>IFERROR(VLOOKUP($B437,D1_9!$E$5:$S$204,14,FALSE)&amp;"","")</f>
        <v/>
      </c>
      <c r="AN439" s="156"/>
      <c r="AO439" s="156"/>
      <c r="AP439" s="223"/>
      <c r="AQ439" s="22"/>
      <c r="AR439" s="57"/>
      <c r="AS439" s="57"/>
      <c r="AT439" s="57"/>
      <c r="AU439" s="57"/>
      <c r="AV439" s="57"/>
      <c r="AW439" s="57"/>
      <c r="AX439" s="57"/>
      <c r="AY439" s="57"/>
      <c r="AZ439" s="57"/>
      <c r="BA439" s="57"/>
      <c r="BB439" s="57"/>
      <c r="BC439" s="338"/>
      <c r="BD439" s="1"/>
    </row>
    <row r="440" spans="2:56">
      <c r="B440" s="18"/>
      <c r="C440" s="73"/>
      <c r="D440" s="73"/>
      <c r="E440" s="73"/>
      <c r="F440" s="73"/>
      <c r="G440" s="73"/>
      <c r="H440" s="73"/>
      <c r="I440" s="73"/>
      <c r="J440" s="73"/>
      <c r="K440" s="73"/>
      <c r="L440" s="73"/>
      <c r="M440" s="121"/>
      <c r="N440" s="25"/>
      <c r="O440" s="77"/>
      <c r="P440" s="77"/>
      <c r="Q440" s="106"/>
      <c r="R440" s="25"/>
      <c r="S440" s="106"/>
      <c r="T440" s="25"/>
      <c r="U440" s="106"/>
      <c r="V440" s="25"/>
      <c r="W440" s="106"/>
      <c r="X440" s="25"/>
      <c r="Y440" s="106"/>
      <c r="Z440" s="25"/>
      <c r="AA440" s="106"/>
      <c r="AB440" s="25"/>
      <c r="AC440" s="106"/>
      <c r="AD440" s="25"/>
      <c r="AE440" s="106"/>
      <c r="AF440" s="25"/>
      <c r="AG440" s="106"/>
      <c r="AH440" s="25"/>
      <c r="AI440" s="77"/>
      <c r="AJ440" s="77"/>
      <c r="AK440" s="77"/>
      <c r="AL440" s="77"/>
      <c r="AM440" s="77"/>
      <c r="AN440" s="77"/>
      <c r="AO440" s="77"/>
      <c r="AP440" s="106"/>
      <c r="AQ440" s="23"/>
      <c r="AR440" s="75"/>
      <c r="AS440" s="75"/>
      <c r="AT440" s="75"/>
      <c r="AU440" s="75"/>
      <c r="AV440" s="75"/>
      <c r="AW440" s="75"/>
      <c r="AX440" s="75"/>
      <c r="AY440" s="75"/>
      <c r="AZ440" s="75"/>
      <c r="BA440" s="75"/>
      <c r="BB440" s="75"/>
      <c r="BC440" s="339"/>
      <c r="BD440" s="1"/>
    </row>
    <row r="441" spans="2:56">
      <c r="B441" s="47" t="str">
        <f>D1_9!$E122&amp;""</f>
        <v/>
      </c>
      <c r="C441" s="72"/>
      <c r="D441" s="72"/>
      <c r="E441" s="72"/>
      <c r="F441" s="72"/>
      <c r="G441" s="72"/>
      <c r="H441" s="72"/>
      <c r="I441" s="72"/>
      <c r="J441" s="72"/>
      <c r="K441" s="72"/>
      <c r="L441" s="72"/>
      <c r="M441" s="119"/>
      <c r="N441" s="69" t="str">
        <f>IFERROR(VLOOKUP($B441,D1_9!$E$5:$S$204,2,FALSE)&amp;"","")</f>
        <v/>
      </c>
      <c r="O441" s="76"/>
      <c r="P441" s="76"/>
      <c r="Q441" s="104"/>
      <c r="R441" s="69" t="str">
        <f>IFERROR(VLOOKUP($B441,D1_9!$E$5:$S$204,3,FALSE)&amp;"","")</f>
        <v/>
      </c>
      <c r="S441" s="104"/>
      <c r="T441" s="69" t="str">
        <f>IFERROR(VLOOKUP($B441,D1_9!$E$5:$S$204,4,FALSE)&amp;"","")</f>
        <v/>
      </c>
      <c r="U441" s="104"/>
      <c r="V441" s="69" t="str">
        <f>IFERROR(VLOOKUP($B441,D1_9!$E$5:$S$204,5,FALSE)&amp;"","")</f>
        <v/>
      </c>
      <c r="W441" s="104"/>
      <c r="X441" s="69" t="str">
        <f>IFERROR(VLOOKUP($B441,D1_9!$E$5:$S$204,6,FALSE)&amp;"","")</f>
        <v/>
      </c>
      <c r="Y441" s="104"/>
      <c r="Z441" s="69" t="str">
        <f>IFERROR(VLOOKUP($B441,D1_9!$E$5:$S$204,7,FALSE)&amp;"","")</f>
        <v/>
      </c>
      <c r="AA441" s="104"/>
      <c r="AB441" s="69" t="str">
        <f>IFERROR(VLOOKUP($B441,D1_9!$E$5:$S$204,8,FALSE)&amp;"","")</f>
        <v/>
      </c>
      <c r="AC441" s="104"/>
      <c r="AD441" s="69" t="str">
        <f>IFERROR(VLOOKUP($B441,D1_9!$E$5:$S$204,9,FALSE)&amp;"","")</f>
        <v/>
      </c>
      <c r="AE441" s="104"/>
      <c r="AF441" s="69" t="str">
        <f>IFERROR(VLOOKUP($B441,D1_9!$E$5:$S$204,10,FALSE)&amp;"","")</f>
        <v/>
      </c>
      <c r="AG441" s="104"/>
      <c r="AH441" s="69" t="str">
        <f>IFERROR(VLOOKUP($B441,D1_9!$E$5:$S$204,11,FALSE)&amp;"","")</f>
        <v/>
      </c>
      <c r="AI441" s="76"/>
      <c r="AJ441" s="76"/>
      <c r="AK441" s="76"/>
      <c r="AL441" s="76" t="s">
        <v>410</v>
      </c>
      <c r="AM441" s="221" t="str">
        <f>IFERROR(VLOOKUP($B441,D1_9!$E$5:$S$204,12,FALSE)&amp;"","")</f>
        <v/>
      </c>
      <c r="AN441" s="76"/>
      <c r="AO441" s="76"/>
      <c r="AP441" s="104"/>
      <c r="AQ441" s="36" t="str">
        <f>IFERROR(VLOOKUP($B441,D1_9!$E$5:$S$204,15,FALSE)&amp;"","")</f>
        <v/>
      </c>
      <c r="AR441" s="74"/>
      <c r="AS441" s="74"/>
      <c r="AT441" s="74"/>
      <c r="AU441" s="74"/>
      <c r="AV441" s="74"/>
      <c r="AW441" s="74"/>
      <c r="AX441" s="74"/>
      <c r="AY441" s="74"/>
      <c r="AZ441" s="74"/>
      <c r="BA441" s="74"/>
      <c r="BB441" s="74"/>
      <c r="BC441" s="337"/>
      <c r="BD441" s="1"/>
    </row>
    <row r="442" spans="2:56">
      <c r="B442" s="29"/>
      <c r="C442" s="55"/>
      <c r="D442" s="55"/>
      <c r="E442" s="55"/>
      <c r="F442" s="55"/>
      <c r="G442" s="55"/>
      <c r="H442" s="55"/>
      <c r="I442" s="55"/>
      <c r="J442" s="55"/>
      <c r="K442" s="55"/>
      <c r="L442" s="55"/>
      <c r="M442" s="120"/>
      <c r="N442" s="34"/>
      <c r="O442" s="2"/>
      <c r="P442" s="2"/>
      <c r="Q442" s="105"/>
      <c r="R442" s="34"/>
      <c r="S442" s="105"/>
      <c r="T442" s="34"/>
      <c r="U442" s="105"/>
      <c r="V442" s="34"/>
      <c r="W442" s="105"/>
      <c r="X442" s="34"/>
      <c r="Y442" s="105"/>
      <c r="Z442" s="34"/>
      <c r="AA442" s="105"/>
      <c r="AB442" s="34"/>
      <c r="AC442" s="105"/>
      <c r="AD442" s="34"/>
      <c r="AE442" s="105"/>
      <c r="AF442" s="34"/>
      <c r="AG442" s="105"/>
      <c r="AH442" s="153"/>
      <c r="AI442" s="155"/>
      <c r="AJ442" s="155"/>
      <c r="AK442" s="155"/>
      <c r="AL442" s="155"/>
      <c r="AM442" s="155"/>
      <c r="AN442" s="155"/>
      <c r="AO442" s="155"/>
      <c r="AP442" s="224"/>
      <c r="AQ442" s="22"/>
      <c r="AR442" s="57"/>
      <c r="AS442" s="57"/>
      <c r="AT442" s="57"/>
      <c r="AU442" s="57"/>
      <c r="AV442" s="57"/>
      <c r="AW442" s="57"/>
      <c r="AX442" s="57"/>
      <c r="AY442" s="57"/>
      <c r="AZ442" s="57"/>
      <c r="BA442" s="57"/>
      <c r="BB442" s="57"/>
      <c r="BC442" s="338"/>
      <c r="BD442" s="1"/>
    </row>
    <row r="443" spans="2:56">
      <c r="B443" s="29"/>
      <c r="C443" s="55"/>
      <c r="D443" s="55"/>
      <c r="E443" s="55"/>
      <c r="F443" s="55"/>
      <c r="G443" s="55"/>
      <c r="H443" s="55"/>
      <c r="I443" s="55"/>
      <c r="J443" s="55"/>
      <c r="K443" s="55"/>
      <c r="L443" s="55"/>
      <c r="M443" s="120"/>
      <c r="N443" s="34"/>
      <c r="O443" s="2"/>
      <c r="P443" s="2"/>
      <c r="Q443" s="105"/>
      <c r="R443" s="34"/>
      <c r="S443" s="105"/>
      <c r="T443" s="34"/>
      <c r="U443" s="105"/>
      <c r="V443" s="34"/>
      <c r="W443" s="105"/>
      <c r="X443" s="34"/>
      <c r="Y443" s="105"/>
      <c r="Z443" s="34"/>
      <c r="AA443" s="105"/>
      <c r="AB443" s="34"/>
      <c r="AC443" s="105"/>
      <c r="AD443" s="34"/>
      <c r="AE443" s="105"/>
      <c r="AF443" s="34"/>
      <c r="AG443" s="105"/>
      <c r="AH443" s="168" t="str">
        <f>IFERROR(VLOOKUP($B441,D1_9!$E$5:$S$204,13,FALSE)&amp;"","")</f>
        <v/>
      </c>
      <c r="AI443" s="156"/>
      <c r="AJ443" s="156"/>
      <c r="AK443" s="156"/>
      <c r="AL443" s="156" t="s">
        <v>410</v>
      </c>
      <c r="AM443" s="207" t="str">
        <f>IFERROR(VLOOKUP($B441,D1_9!$E$5:$S$204,14,FALSE)&amp;"","")</f>
        <v/>
      </c>
      <c r="AN443" s="156"/>
      <c r="AO443" s="156"/>
      <c r="AP443" s="223"/>
      <c r="AQ443" s="22"/>
      <c r="AR443" s="57"/>
      <c r="AS443" s="57"/>
      <c r="AT443" s="57"/>
      <c r="AU443" s="57"/>
      <c r="AV443" s="57"/>
      <c r="AW443" s="57"/>
      <c r="AX443" s="57"/>
      <c r="AY443" s="57"/>
      <c r="AZ443" s="57"/>
      <c r="BA443" s="57"/>
      <c r="BB443" s="57"/>
      <c r="BC443" s="338"/>
      <c r="BD443" s="1"/>
    </row>
    <row r="444" spans="2:56">
      <c r="B444" s="18"/>
      <c r="C444" s="73"/>
      <c r="D444" s="73"/>
      <c r="E444" s="73"/>
      <c r="F444" s="73"/>
      <c r="G444" s="73"/>
      <c r="H444" s="73"/>
      <c r="I444" s="73"/>
      <c r="J444" s="73"/>
      <c r="K444" s="73"/>
      <c r="L444" s="73"/>
      <c r="M444" s="121"/>
      <c r="N444" s="25"/>
      <c r="O444" s="77"/>
      <c r="P444" s="77"/>
      <c r="Q444" s="106"/>
      <c r="R444" s="25"/>
      <c r="S444" s="106"/>
      <c r="T444" s="25"/>
      <c r="U444" s="106"/>
      <c r="V444" s="25"/>
      <c r="W444" s="106"/>
      <c r="X444" s="25"/>
      <c r="Y444" s="106"/>
      <c r="Z444" s="25"/>
      <c r="AA444" s="106"/>
      <c r="AB444" s="25"/>
      <c r="AC444" s="106"/>
      <c r="AD444" s="25"/>
      <c r="AE444" s="106"/>
      <c r="AF444" s="25"/>
      <c r="AG444" s="106"/>
      <c r="AH444" s="25"/>
      <c r="AI444" s="77"/>
      <c r="AJ444" s="77"/>
      <c r="AK444" s="77"/>
      <c r="AL444" s="77"/>
      <c r="AM444" s="77"/>
      <c r="AN444" s="77"/>
      <c r="AO444" s="77"/>
      <c r="AP444" s="106"/>
      <c r="AQ444" s="23"/>
      <c r="AR444" s="75"/>
      <c r="AS444" s="75"/>
      <c r="AT444" s="75"/>
      <c r="AU444" s="75"/>
      <c r="AV444" s="75"/>
      <c r="AW444" s="75"/>
      <c r="AX444" s="75"/>
      <c r="AY444" s="75"/>
      <c r="AZ444" s="75"/>
      <c r="BA444" s="75"/>
      <c r="BB444" s="75"/>
      <c r="BC444" s="339"/>
      <c r="BD444" s="1"/>
    </row>
    <row r="445" spans="2:56">
      <c r="B445" s="47" t="str">
        <f>D1_9!$E123&amp;""</f>
        <v/>
      </c>
      <c r="C445" s="72"/>
      <c r="D445" s="72"/>
      <c r="E445" s="72"/>
      <c r="F445" s="72"/>
      <c r="G445" s="72"/>
      <c r="H445" s="72"/>
      <c r="I445" s="72"/>
      <c r="J445" s="72"/>
      <c r="K445" s="72"/>
      <c r="L445" s="72"/>
      <c r="M445" s="119"/>
      <c r="N445" s="69" t="str">
        <f>IFERROR(VLOOKUP($B445,D1_9!$E$5:$S$204,2,FALSE)&amp;"","")</f>
        <v/>
      </c>
      <c r="O445" s="76"/>
      <c r="P445" s="76"/>
      <c r="Q445" s="104"/>
      <c r="R445" s="69" t="str">
        <f>IFERROR(VLOOKUP($B445,D1_9!$E$5:$S$204,3,FALSE)&amp;"","")</f>
        <v/>
      </c>
      <c r="S445" s="104"/>
      <c r="T445" s="69" t="str">
        <f>IFERROR(VLOOKUP($B445,D1_9!$E$5:$S$204,4,FALSE)&amp;"","")</f>
        <v/>
      </c>
      <c r="U445" s="104"/>
      <c r="V445" s="69" t="str">
        <f>IFERROR(VLOOKUP($B445,D1_9!$E$5:$S$204,5,FALSE)&amp;"","")</f>
        <v/>
      </c>
      <c r="W445" s="104"/>
      <c r="X445" s="69" t="str">
        <f>IFERROR(VLOOKUP($B445,D1_9!$E$5:$S$204,6,FALSE)&amp;"","")</f>
        <v/>
      </c>
      <c r="Y445" s="104"/>
      <c r="Z445" s="69" t="str">
        <f>IFERROR(VLOOKUP($B445,D1_9!$E$5:$S$204,7,FALSE)&amp;"","")</f>
        <v/>
      </c>
      <c r="AA445" s="104"/>
      <c r="AB445" s="69" t="str">
        <f>IFERROR(VLOOKUP($B445,D1_9!$E$5:$S$204,8,FALSE)&amp;"","")</f>
        <v/>
      </c>
      <c r="AC445" s="104"/>
      <c r="AD445" s="69" t="str">
        <f>IFERROR(VLOOKUP($B445,D1_9!$E$5:$S$204,9,FALSE)&amp;"","")</f>
        <v/>
      </c>
      <c r="AE445" s="104"/>
      <c r="AF445" s="69" t="str">
        <f>IFERROR(VLOOKUP($B445,D1_9!$E$5:$S$204,10,FALSE)&amp;"","")</f>
        <v/>
      </c>
      <c r="AG445" s="104"/>
      <c r="AH445" s="69" t="str">
        <f>IFERROR(VLOOKUP($B445,D1_9!$E$5:$S$204,11,FALSE)&amp;"","")</f>
        <v/>
      </c>
      <c r="AI445" s="76"/>
      <c r="AJ445" s="76"/>
      <c r="AK445" s="76"/>
      <c r="AL445" s="76" t="s">
        <v>410</v>
      </c>
      <c r="AM445" s="221" t="str">
        <f>IFERROR(VLOOKUP($B445,D1_9!$E$5:$S$204,12,FALSE)&amp;"","")</f>
        <v/>
      </c>
      <c r="AN445" s="76"/>
      <c r="AO445" s="76"/>
      <c r="AP445" s="104"/>
      <c r="AQ445" s="36" t="str">
        <f>IFERROR(VLOOKUP($B445,D1_9!$E$5:$S$204,15,FALSE)&amp;"","")</f>
        <v/>
      </c>
      <c r="AR445" s="74"/>
      <c r="AS445" s="74"/>
      <c r="AT445" s="74"/>
      <c r="AU445" s="74"/>
      <c r="AV445" s="74"/>
      <c r="AW445" s="74"/>
      <c r="AX445" s="74"/>
      <c r="AY445" s="74"/>
      <c r="AZ445" s="74"/>
      <c r="BA445" s="74"/>
      <c r="BB445" s="74"/>
      <c r="BC445" s="337"/>
      <c r="BD445" s="1"/>
    </row>
    <row r="446" spans="2:56">
      <c r="B446" s="29"/>
      <c r="C446" s="55"/>
      <c r="D446" s="55"/>
      <c r="E446" s="55"/>
      <c r="F446" s="55"/>
      <c r="G446" s="55"/>
      <c r="H446" s="55"/>
      <c r="I446" s="55"/>
      <c r="J446" s="55"/>
      <c r="K446" s="55"/>
      <c r="L446" s="55"/>
      <c r="M446" s="120"/>
      <c r="N446" s="34"/>
      <c r="O446" s="2"/>
      <c r="P446" s="2"/>
      <c r="Q446" s="105"/>
      <c r="R446" s="34"/>
      <c r="S446" s="105"/>
      <c r="T446" s="34"/>
      <c r="U446" s="105"/>
      <c r="V446" s="34"/>
      <c r="W446" s="105"/>
      <c r="X446" s="34"/>
      <c r="Y446" s="105"/>
      <c r="Z446" s="34"/>
      <c r="AA446" s="105"/>
      <c r="AB446" s="34"/>
      <c r="AC446" s="105"/>
      <c r="AD446" s="34"/>
      <c r="AE446" s="105"/>
      <c r="AF446" s="34"/>
      <c r="AG446" s="105"/>
      <c r="AH446" s="153"/>
      <c r="AI446" s="155"/>
      <c r="AJ446" s="155"/>
      <c r="AK446" s="155"/>
      <c r="AL446" s="155"/>
      <c r="AM446" s="155"/>
      <c r="AN446" s="155"/>
      <c r="AO446" s="155"/>
      <c r="AP446" s="224"/>
      <c r="AQ446" s="22"/>
      <c r="AR446" s="57"/>
      <c r="AS446" s="57"/>
      <c r="AT446" s="57"/>
      <c r="AU446" s="57"/>
      <c r="AV446" s="57"/>
      <c r="AW446" s="57"/>
      <c r="AX446" s="57"/>
      <c r="AY446" s="57"/>
      <c r="AZ446" s="57"/>
      <c r="BA446" s="57"/>
      <c r="BB446" s="57"/>
      <c r="BC446" s="338"/>
      <c r="BD446" s="1"/>
    </row>
    <row r="447" spans="2:56">
      <c r="B447" s="29"/>
      <c r="C447" s="55"/>
      <c r="D447" s="55"/>
      <c r="E447" s="55"/>
      <c r="F447" s="55"/>
      <c r="G447" s="55"/>
      <c r="H447" s="55"/>
      <c r="I447" s="55"/>
      <c r="J447" s="55"/>
      <c r="K447" s="55"/>
      <c r="L447" s="55"/>
      <c r="M447" s="120"/>
      <c r="N447" s="34"/>
      <c r="O447" s="2"/>
      <c r="P447" s="2"/>
      <c r="Q447" s="105"/>
      <c r="R447" s="34"/>
      <c r="S447" s="105"/>
      <c r="T447" s="34"/>
      <c r="U447" s="105"/>
      <c r="V447" s="34"/>
      <c r="W447" s="105"/>
      <c r="X447" s="34"/>
      <c r="Y447" s="105"/>
      <c r="Z447" s="34"/>
      <c r="AA447" s="105"/>
      <c r="AB447" s="34"/>
      <c r="AC447" s="105"/>
      <c r="AD447" s="34"/>
      <c r="AE447" s="105"/>
      <c r="AF447" s="34"/>
      <c r="AG447" s="105"/>
      <c r="AH447" s="168" t="str">
        <f>IFERROR(VLOOKUP($B445,D1_9!$E$5:$S$204,13,FALSE)&amp;"","")</f>
        <v/>
      </c>
      <c r="AI447" s="156"/>
      <c r="AJ447" s="156"/>
      <c r="AK447" s="156"/>
      <c r="AL447" s="156" t="s">
        <v>410</v>
      </c>
      <c r="AM447" s="207" t="str">
        <f>IFERROR(VLOOKUP($B445,D1_9!$E$5:$S$204,14,FALSE)&amp;"","")</f>
        <v/>
      </c>
      <c r="AN447" s="156"/>
      <c r="AO447" s="156"/>
      <c r="AP447" s="223"/>
      <c r="AQ447" s="22"/>
      <c r="AR447" s="57"/>
      <c r="AS447" s="57"/>
      <c r="AT447" s="57"/>
      <c r="AU447" s="57"/>
      <c r="AV447" s="57"/>
      <c r="AW447" s="57"/>
      <c r="AX447" s="57"/>
      <c r="AY447" s="57"/>
      <c r="AZ447" s="57"/>
      <c r="BA447" s="57"/>
      <c r="BB447" s="57"/>
      <c r="BC447" s="338"/>
      <c r="BD447" s="1"/>
    </row>
    <row r="448" spans="2:56">
      <c r="B448" s="18"/>
      <c r="C448" s="73"/>
      <c r="D448" s="73"/>
      <c r="E448" s="73"/>
      <c r="F448" s="73"/>
      <c r="G448" s="73"/>
      <c r="H448" s="73"/>
      <c r="I448" s="73"/>
      <c r="J448" s="73"/>
      <c r="K448" s="73"/>
      <c r="L448" s="73"/>
      <c r="M448" s="121"/>
      <c r="N448" s="25"/>
      <c r="O448" s="77"/>
      <c r="P448" s="77"/>
      <c r="Q448" s="106"/>
      <c r="R448" s="25"/>
      <c r="S448" s="106"/>
      <c r="T448" s="25"/>
      <c r="U448" s="106"/>
      <c r="V448" s="25"/>
      <c r="W448" s="106"/>
      <c r="X448" s="25"/>
      <c r="Y448" s="106"/>
      <c r="Z448" s="25"/>
      <c r="AA448" s="106"/>
      <c r="AB448" s="25"/>
      <c r="AC448" s="106"/>
      <c r="AD448" s="25"/>
      <c r="AE448" s="106"/>
      <c r="AF448" s="25"/>
      <c r="AG448" s="106"/>
      <c r="AH448" s="25"/>
      <c r="AI448" s="77"/>
      <c r="AJ448" s="77"/>
      <c r="AK448" s="77"/>
      <c r="AL448" s="77"/>
      <c r="AM448" s="77"/>
      <c r="AN448" s="77"/>
      <c r="AO448" s="77"/>
      <c r="AP448" s="106"/>
      <c r="AQ448" s="23"/>
      <c r="AR448" s="75"/>
      <c r="AS448" s="75"/>
      <c r="AT448" s="75"/>
      <c r="AU448" s="75"/>
      <c r="AV448" s="75"/>
      <c r="AW448" s="75"/>
      <c r="AX448" s="75"/>
      <c r="AY448" s="75"/>
      <c r="AZ448" s="75"/>
      <c r="BA448" s="75"/>
      <c r="BB448" s="75"/>
      <c r="BC448" s="339"/>
      <c r="BD448" s="1"/>
    </row>
    <row r="449" spans="2:56">
      <c r="B449" s="47" t="str">
        <f>D1_9!$E124&amp;""</f>
        <v/>
      </c>
      <c r="C449" s="72"/>
      <c r="D449" s="72"/>
      <c r="E449" s="72"/>
      <c r="F449" s="72"/>
      <c r="G449" s="72"/>
      <c r="H449" s="72"/>
      <c r="I449" s="72"/>
      <c r="J449" s="72"/>
      <c r="K449" s="72"/>
      <c r="L449" s="72"/>
      <c r="M449" s="119"/>
      <c r="N449" s="69" t="str">
        <f>IFERROR(VLOOKUP($B449,D1_9!$E$5:$S$204,2,FALSE)&amp;"","")</f>
        <v/>
      </c>
      <c r="O449" s="76"/>
      <c r="P449" s="76"/>
      <c r="Q449" s="104"/>
      <c r="R449" s="69" t="str">
        <f>IFERROR(VLOOKUP($B449,D1_9!$E$5:$S$204,3,FALSE)&amp;"","")</f>
        <v/>
      </c>
      <c r="S449" s="104"/>
      <c r="T449" s="69" t="str">
        <f>IFERROR(VLOOKUP($B449,D1_9!$E$5:$S$204,4,FALSE)&amp;"","")</f>
        <v/>
      </c>
      <c r="U449" s="104"/>
      <c r="V449" s="69" t="str">
        <f>IFERROR(VLOOKUP($B449,D1_9!$E$5:$S$204,5,FALSE)&amp;"","")</f>
        <v/>
      </c>
      <c r="W449" s="104"/>
      <c r="X449" s="69" t="str">
        <f>IFERROR(VLOOKUP($B449,D1_9!$E$5:$S$204,6,FALSE)&amp;"","")</f>
        <v/>
      </c>
      <c r="Y449" s="104"/>
      <c r="Z449" s="69" t="str">
        <f>IFERROR(VLOOKUP($B449,D1_9!$E$5:$S$204,7,FALSE)&amp;"","")</f>
        <v/>
      </c>
      <c r="AA449" s="104"/>
      <c r="AB449" s="69" t="str">
        <f>IFERROR(VLOOKUP($B449,D1_9!$E$5:$S$204,8,FALSE)&amp;"","")</f>
        <v/>
      </c>
      <c r="AC449" s="104"/>
      <c r="AD449" s="69" t="str">
        <f>IFERROR(VLOOKUP($B449,D1_9!$E$5:$S$204,9,FALSE)&amp;"","")</f>
        <v/>
      </c>
      <c r="AE449" s="104"/>
      <c r="AF449" s="69" t="str">
        <f>IFERROR(VLOOKUP($B449,D1_9!$E$5:$S$204,10,FALSE)&amp;"","")</f>
        <v/>
      </c>
      <c r="AG449" s="104"/>
      <c r="AH449" s="69" t="str">
        <f>IFERROR(VLOOKUP($B449,D1_9!$E$5:$S$204,11,FALSE)&amp;"","")</f>
        <v/>
      </c>
      <c r="AI449" s="76"/>
      <c r="AJ449" s="76"/>
      <c r="AK449" s="76"/>
      <c r="AL449" s="76" t="s">
        <v>410</v>
      </c>
      <c r="AM449" s="221" t="str">
        <f>IFERROR(VLOOKUP($B449,D1_9!$E$5:$S$204,12,FALSE)&amp;"","")</f>
        <v/>
      </c>
      <c r="AN449" s="76"/>
      <c r="AO449" s="76"/>
      <c r="AP449" s="104"/>
      <c r="AQ449" s="36" t="str">
        <f>IFERROR(VLOOKUP($B449,D1_9!$E$5:$S$204,15,FALSE)&amp;"","")</f>
        <v/>
      </c>
      <c r="AR449" s="74"/>
      <c r="AS449" s="74"/>
      <c r="AT449" s="74"/>
      <c r="AU449" s="74"/>
      <c r="AV449" s="74"/>
      <c r="AW449" s="74"/>
      <c r="AX449" s="74"/>
      <c r="AY449" s="74"/>
      <c r="AZ449" s="74"/>
      <c r="BA449" s="74"/>
      <c r="BB449" s="74"/>
      <c r="BC449" s="337"/>
      <c r="BD449" s="1"/>
    </row>
    <row r="450" spans="2:56">
      <c r="B450" s="29"/>
      <c r="C450" s="55"/>
      <c r="D450" s="55"/>
      <c r="E450" s="55"/>
      <c r="F450" s="55"/>
      <c r="G450" s="55"/>
      <c r="H450" s="55"/>
      <c r="I450" s="55"/>
      <c r="J450" s="55"/>
      <c r="K450" s="55"/>
      <c r="L450" s="55"/>
      <c r="M450" s="120"/>
      <c r="N450" s="34"/>
      <c r="O450" s="2"/>
      <c r="P450" s="2"/>
      <c r="Q450" s="105"/>
      <c r="R450" s="34"/>
      <c r="S450" s="105"/>
      <c r="T450" s="34"/>
      <c r="U450" s="105"/>
      <c r="V450" s="34"/>
      <c r="W450" s="105"/>
      <c r="X450" s="34"/>
      <c r="Y450" s="105"/>
      <c r="Z450" s="34"/>
      <c r="AA450" s="105"/>
      <c r="AB450" s="34"/>
      <c r="AC450" s="105"/>
      <c r="AD450" s="34"/>
      <c r="AE450" s="105"/>
      <c r="AF450" s="34"/>
      <c r="AG450" s="105"/>
      <c r="AH450" s="153"/>
      <c r="AI450" s="155"/>
      <c r="AJ450" s="155"/>
      <c r="AK450" s="155"/>
      <c r="AL450" s="155"/>
      <c r="AM450" s="155"/>
      <c r="AN450" s="155"/>
      <c r="AO450" s="155"/>
      <c r="AP450" s="224"/>
      <c r="AQ450" s="22"/>
      <c r="AR450" s="57"/>
      <c r="AS450" s="57"/>
      <c r="AT450" s="57"/>
      <c r="AU450" s="57"/>
      <c r="AV450" s="57"/>
      <c r="AW450" s="57"/>
      <c r="AX450" s="57"/>
      <c r="AY450" s="57"/>
      <c r="AZ450" s="57"/>
      <c r="BA450" s="57"/>
      <c r="BB450" s="57"/>
      <c r="BC450" s="338"/>
      <c r="BD450" s="1"/>
    </row>
    <row r="451" spans="2:56">
      <c r="B451" s="29"/>
      <c r="C451" s="55"/>
      <c r="D451" s="55"/>
      <c r="E451" s="55"/>
      <c r="F451" s="55"/>
      <c r="G451" s="55"/>
      <c r="H451" s="55"/>
      <c r="I451" s="55"/>
      <c r="J451" s="55"/>
      <c r="K451" s="55"/>
      <c r="L451" s="55"/>
      <c r="M451" s="120"/>
      <c r="N451" s="34"/>
      <c r="O451" s="2"/>
      <c r="P451" s="2"/>
      <c r="Q451" s="105"/>
      <c r="R451" s="34"/>
      <c r="S451" s="105"/>
      <c r="T451" s="34"/>
      <c r="U451" s="105"/>
      <c r="V451" s="34"/>
      <c r="W451" s="105"/>
      <c r="X451" s="34"/>
      <c r="Y451" s="105"/>
      <c r="Z451" s="34"/>
      <c r="AA451" s="105"/>
      <c r="AB451" s="34"/>
      <c r="AC451" s="105"/>
      <c r="AD451" s="34"/>
      <c r="AE451" s="105"/>
      <c r="AF451" s="34"/>
      <c r="AG451" s="105"/>
      <c r="AH451" s="168" t="str">
        <f>IFERROR(VLOOKUP($B449,D1_9!$E$5:$S$204,13,FALSE)&amp;"","")</f>
        <v/>
      </c>
      <c r="AI451" s="156"/>
      <c r="AJ451" s="156"/>
      <c r="AK451" s="156"/>
      <c r="AL451" s="156" t="s">
        <v>410</v>
      </c>
      <c r="AM451" s="207" t="str">
        <f>IFERROR(VLOOKUP($B449,D1_9!$E$5:$S$204,14,FALSE)&amp;"","")</f>
        <v/>
      </c>
      <c r="AN451" s="156"/>
      <c r="AO451" s="156"/>
      <c r="AP451" s="223"/>
      <c r="AQ451" s="22"/>
      <c r="AR451" s="57"/>
      <c r="AS451" s="57"/>
      <c r="AT451" s="57"/>
      <c r="AU451" s="57"/>
      <c r="AV451" s="57"/>
      <c r="AW451" s="57"/>
      <c r="AX451" s="57"/>
      <c r="AY451" s="57"/>
      <c r="AZ451" s="57"/>
      <c r="BA451" s="57"/>
      <c r="BB451" s="57"/>
      <c r="BC451" s="338"/>
      <c r="BD451" s="1"/>
    </row>
    <row r="452" spans="2:56">
      <c r="B452" s="18"/>
      <c r="C452" s="73"/>
      <c r="D452" s="73"/>
      <c r="E452" s="73"/>
      <c r="F452" s="73"/>
      <c r="G452" s="73"/>
      <c r="H452" s="73"/>
      <c r="I452" s="73"/>
      <c r="J452" s="73"/>
      <c r="K452" s="73"/>
      <c r="L452" s="73"/>
      <c r="M452" s="121"/>
      <c r="N452" s="25"/>
      <c r="O452" s="77"/>
      <c r="P452" s="77"/>
      <c r="Q452" s="106"/>
      <c r="R452" s="25"/>
      <c r="S452" s="106"/>
      <c r="T452" s="25"/>
      <c r="U452" s="106"/>
      <c r="V452" s="25"/>
      <c r="W452" s="106"/>
      <c r="X452" s="25"/>
      <c r="Y452" s="106"/>
      <c r="Z452" s="25"/>
      <c r="AA452" s="106"/>
      <c r="AB452" s="25"/>
      <c r="AC452" s="106"/>
      <c r="AD452" s="25"/>
      <c r="AE452" s="106"/>
      <c r="AF452" s="25"/>
      <c r="AG452" s="106"/>
      <c r="AH452" s="25"/>
      <c r="AI452" s="77"/>
      <c r="AJ452" s="77"/>
      <c r="AK452" s="77"/>
      <c r="AL452" s="77"/>
      <c r="AM452" s="77"/>
      <c r="AN452" s="77"/>
      <c r="AO452" s="77"/>
      <c r="AP452" s="106"/>
      <c r="AQ452" s="23"/>
      <c r="AR452" s="75"/>
      <c r="AS452" s="75"/>
      <c r="AT452" s="75"/>
      <c r="AU452" s="75"/>
      <c r="AV452" s="75"/>
      <c r="AW452" s="75"/>
      <c r="AX452" s="75"/>
      <c r="AY452" s="75"/>
      <c r="AZ452" s="75"/>
      <c r="BA452" s="75"/>
      <c r="BB452" s="75"/>
      <c r="BC452" s="339"/>
      <c r="BD452" s="1"/>
    </row>
    <row r="453" spans="2:56">
      <c r="B453" s="47" t="str">
        <f>D1_9!$E125&amp;""</f>
        <v/>
      </c>
      <c r="C453" s="72"/>
      <c r="D453" s="72"/>
      <c r="E453" s="72"/>
      <c r="F453" s="72"/>
      <c r="G453" s="72"/>
      <c r="H453" s="72"/>
      <c r="I453" s="72"/>
      <c r="J453" s="72"/>
      <c r="K453" s="72"/>
      <c r="L453" s="72"/>
      <c r="M453" s="119"/>
      <c r="N453" s="69" t="str">
        <f>IFERROR(VLOOKUP($B453,D1_9!$E$5:$S$204,2,FALSE)&amp;"","")</f>
        <v/>
      </c>
      <c r="O453" s="76"/>
      <c r="P453" s="76"/>
      <c r="Q453" s="104"/>
      <c r="R453" s="69" t="str">
        <f>IFERROR(VLOOKUP($B453,D1_9!$E$5:$S$204,3,FALSE)&amp;"","")</f>
        <v/>
      </c>
      <c r="S453" s="104"/>
      <c r="T453" s="69" t="str">
        <f>IFERROR(VLOOKUP($B453,D1_9!$E$5:$S$204,4,FALSE)&amp;"","")</f>
        <v/>
      </c>
      <c r="U453" s="104"/>
      <c r="V453" s="69" t="str">
        <f>IFERROR(VLOOKUP($B453,D1_9!$E$5:$S$204,5,FALSE)&amp;"","")</f>
        <v/>
      </c>
      <c r="W453" s="104"/>
      <c r="X453" s="69" t="str">
        <f>IFERROR(VLOOKUP($B453,D1_9!$E$5:$S$204,6,FALSE)&amp;"","")</f>
        <v/>
      </c>
      <c r="Y453" s="104"/>
      <c r="Z453" s="69" t="str">
        <f>IFERROR(VLOOKUP($B453,D1_9!$E$5:$S$204,7,FALSE)&amp;"","")</f>
        <v/>
      </c>
      <c r="AA453" s="104"/>
      <c r="AB453" s="69" t="str">
        <f>IFERROR(VLOOKUP($B453,D1_9!$E$5:$S$204,8,FALSE)&amp;"","")</f>
        <v/>
      </c>
      <c r="AC453" s="104"/>
      <c r="AD453" s="69" t="str">
        <f>IFERROR(VLOOKUP($B453,D1_9!$E$5:$S$204,9,FALSE)&amp;"","")</f>
        <v/>
      </c>
      <c r="AE453" s="104"/>
      <c r="AF453" s="69" t="str">
        <f>IFERROR(VLOOKUP($B453,D1_9!$E$5:$S$204,10,FALSE)&amp;"","")</f>
        <v/>
      </c>
      <c r="AG453" s="104"/>
      <c r="AH453" s="69" t="str">
        <f>IFERROR(VLOOKUP($B453,D1_9!$E$5:$S$204,11,FALSE)&amp;"","")</f>
        <v/>
      </c>
      <c r="AI453" s="76"/>
      <c r="AJ453" s="76"/>
      <c r="AK453" s="76"/>
      <c r="AL453" s="76" t="s">
        <v>410</v>
      </c>
      <c r="AM453" s="221" t="str">
        <f>IFERROR(VLOOKUP($B453,D1_9!$E$5:$S$204,12,FALSE)&amp;"","")</f>
        <v/>
      </c>
      <c r="AN453" s="76"/>
      <c r="AO453" s="76"/>
      <c r="AP453" s="104"/>
      <c r="AQ453" s="36" t="str">
        <f>IFERROR(VLOOKUP($B453,D1_9!$E$5:$S$204,15,FALSE)&amp;"","")</f>
        <v/>
      </c>
      <c r="AR453" s="74"/>
      <c r="AS453" s="74"/>
      <c r="AT453" s="74"/>
      <c r="AU453" s="74"/>
      <c r="AV453" s="74"/>
      <c r="AW453" s="74"/>
      <c r="AX453" s="74"/>
      <c r="AY453" s="74"/>
      <c r="AZ453" s="74"/>
      <c r="BA453" s="74"/>
      <c r="BB453" s="74"/>
      <c r="BC453" s="337"/>
      <c r="BD453" s="1"/>
    </row>
    <row r="454" spans="2:56">
      <c r="B454" s="29"/>
      <c r="C454" s="55"/>
      <c r="D454" s="55"/>
      <c r="E454" s="55"/>
      <c r="F454" s="55"/>
      <c r="G454" s="55"/>
      <c r="H454" s="55"/>
      <c r="I454" s="55"/>
      <c r="J454" s="55"/>
      <c r="K454" s="55"/>
      <c r="L454" s="55"/>
      <c r="M454" s="120"/>
      <c r="N454" s="34"/>
      <c r="O454" s="2"/>
      <c r="P454" s="2"/>
      <c r="Q454" s="105"/>
      <c r="R454" s="34"/>
      <c r="S454" s="105"/>
      <c r="T454" s="34"/>
      <c r="U454" s="105"/>
      <c r="V454" s="34"/>
      <c r="W454" s="105"/>
      <c r="X454" s="34"/>
      <c r="Y454" s="105"/>
      <c r="Z454" s="34"/>
      <c r="AA454" s="105"/>
      <c r="AB454" s="34"/>
      <c r="AC454" s="105"/>
      <c r="AD454" s="34"/>
      <c r="AE454" s="105"/>
      <c r="AF454" s="34"/>
      <c r="AG454" s="105"/>
      <c r="AH454" s="153"/>
      <c r="AI454" s="155"/>
      <c r="AJ454" s="155"/>
      <c r="AK454" s="155"/>
      <c r="AL454" s="155"/>
      <c r="AM454" s="155"/>
      <c r="AN454" s="155"/>
      <c r="AO454" s="155"/>
      <c r="AP454" s="224"/>
      <c r="AQ454" s="22"/>
      <c r="AR454" s="57"/>
      <c r="AS454" s="57"/>
      <c r="AT454" s="57"/>
      <c r="AU454" s="57"/>
      <c r="AV454" s="57"/>
      <c r="AW454" s="57"/>
      <c r="AX454" s="57"/>
      <c r="AY454" s="57"/>
      <c r="AZ454" s="57"/>
      <c r="BA454" s="57"/>
      <c r="BB454" s="57"/>
      <c r="BC454" s="338"/>
      <c r="BD454" s="1"/>
    </row>
    <row r="455" spans="2:56">
      <c r="B455" s="29"/>
      <c r="C455" s="55"/>
      <c r="D455" s="55"/>
      <c r="E455" s="55"/>
      <c r="F455" s="55"/>
      <c r="G455" s="55"/>
      <c r="H455" s="55"/>
      <c r="I455" s="55"/>
      <c r="J455" s="55"/>
      <c r="K455" s="55"/>
      <c r="L455" s="55"/>
      <c r="M455" s="120"/>
      <c r="N455" s="34"/>
      <c r="O455" s="2"/>
      <c r="P455" s="2"/>
      <c r="Q455" s="105"/>
      <c r="R455" s="34"/>
      <c r="S455" s="105"/>
      <c r="T455" s="34"/>
      <c r="U455" s="105"/>
      <c r="V455" s="34"/>
      <c r="W455" s="105"/>
      <c r="X455" s="34"/>
      <c r="Y455" s="105"/>
      <c r="Z455" s="34"/>
      <c r="AA455" s="105"/>
      <c r="AB455" s="34"/>
      <c r="AC455" s="105"/>
      <c r="AD455" s="34"/>
      <c r="AE455" s="105"/>
      <c r="AF455" s="34"/>
      <c r="AG455" s="105"/>
      <c r="AH455" s="168" t="str">
        <f>IFERROR(VLOOKUP($B453,D1_9!$E$5:$S$204,13,FALSE)&amp;"","")</f>
        <v/>
      </c>
      <c r="AI455" s="156"/>
      <c r="AJ455" s="156"/>
      <c r="AK455" s="156"/>
      <c r="AL455" s="156" t="s">
        <v>410</v>
      </c>
      <c r="AM455" s="207" t="str">
        <f>IFERROR(VLOOKUP($B453,D1_9!$E$5:$S$204,14,FALSE)&amp;"","")</f>
        <v/>
      </c>
      <c r="AN455" s="156"/>
      <c r="AO455" s="156"/>
      <c r="AP455" s="223"/>
      <c r="AQ455" s="22"/>
      <c r="AR455" s="57"/>
      <c r="AS455" s="57"/>
      <c r="AT455" s="57"/>
      <c r="AU455" s="57"/>
      <c r="AV455" s="57"/>
      <c r="AW455" s="57"/>
      <c r="AX455" s="57"/>
      <c r="AY455" s="57"/>
      <c r="AZ455" s="57"/>
      <c r="BA455" s="57"/>
      <c r="BB455" s="57"/>
      <c r="BC455" s="338"/>
      <c r="BD455" s="1"/>
    </row>
    <row r="456" spans="2:56">
      <c r="B456" s="18"/>
      <c r="C456" s="73"/>
      <c r="D456" s="73"/>
      <c r="E456" s="73"/>
      <c r="F456" s="73"/>
      <c r="G456" s="73"/>
      <c r="H456" s="73"/>
      <c r="I456" s="73"/>
      <c r="J456" s="73"/>
      <c r="K456" s="73"/>
      <c r="L456" s="73"/>
      <c r="M456" s="121"/>
      <c r="N456" s="25"/>
      <c r="O456" s="77"/>
      <c r="P456" s="77"/>
      <c r="Q456" s="106"/>
      <c r="R456" s="25"/>
      <c r="S456" s="106"/>
      <c r="T456" s="25"/>
      <c r="U456" s="106"/>
      <c r="V456" s="25"/>
      <c r="W456" s="106"/>
      <c r="X456" s="25"/>
      <c r="Y456" s="106"/>
      <c r="Z456" s="25"/>
      <c r="AA456" s="106"/>
      <c r="AB456" s="25"/>
      <c r="AC456" s="106"/>
      <c r="AD456" s="25"/>
      <c r="AE456" s="106"/>
      <c r="AF456" s="25"/>
      <c r="AG456" s="106"/>
      <c r="AH456" s="25"/>
      <c r="AI456" s="77"/>
      <c r="AJ456" s="77"/>
      <c r="AK456" s="77"/>
      <c r="AL456" s="77"/>
      <c r="AM456" s="77"/>
      <c r="AN456" s="77"/>
      <c r="AO456" s="77"/>
      <c r="AP456" s="106"/>
      <c r="AQ456" s="23"/>
      <c r="AR456" s="75"/>
      <c r="AS456" s="75"/>
      <c r="AT456" s="75"/>
      <c r="AU456" s="75"/>
      <c r="AV456" s="75"/>
      <c r="AW456" s="75"/>
      <c r="AX456" s="75"/>
      <c r="AY456" s="75"/>
      <c r="AZ456" s="75"/>
      <c r="BA456" s="75"/>
      <c r="BB456" s="75"/>
      <c r="BC456" s="339"/>
      <c r="BD456" s="1"/>
    </row>
    <row r="457" spans="2:56">
      <c r="B457" s="47" t="str">
        <f>D1_9!$E126&amp;""</f>
        <v/>
      </c>
      <c r="C457" s="72"/>
      <c r="D457" s="72"/>
      <c r="E457" s="72"/>
      <c r="F457" s="72"/>
      <c r="G457" s="72"/>
      <c r="H457" s="72"/>
      <c r="I457" s="72"/>
      <c r="J457" s="72"/>
      <c r="K457" s="72"/>
      <c r="L457" s="72"/>
      <c r="M457" s="119"/>
      <c r="N457" s="69" t="str">
        <f>IFERROR(VLOOKUP($B457,D1_9!$E$5:$S$204,2,FALSE)&amp;"","")</f>
        <v/>
      </c>
      <c r="O457" s="76"/>
      <c r="P457" s="76"/>
      <c r="Q457" s="104"/>
      <c r="R457" s="69" t="str">
        <f>IFERROR(VLOOKUP($B457,D1_9!$E$5:$S$204,3,FALSE)&amp;"","")</f>
        <v/>
      </c>
      <c r="S457" s="104"/>
      <c r="T457" s="69" t="str">
        <f>IFERROR(VLOOKUP($B457,D1_9!$E$5:$S$204,4,FALSE)&amp;"","")</f>
        <v/>
      </c>
      <c r="U457" s="104"/>
      <c r="V457" s="69" t="str">
        <f>IFERROR(VLOOKUP($B457,D1_9!$E$5:$S$204,5,FALSE)&amp;"","")</f>
        <v/>
      </c>
      <c r="W457" s="104"/>
      <c r="X457" s="69" t="str">
        <f>IFERROR(VLOOKUP($B457,D1_9!$E$5:$S$204,6,FALSE)&amp;"","")</f>
        <v/>
      </c>
      <c r="Y457" s="104"/>
      <c r="Z457" s="69" t="str">
        <f>IFERROR(VLOOKUP($B457,D1_9!$E$5:$S$204,7,FALSE)&amp;"","")</f>
        <v/>
      </c>
      <c r="AA457" s="104"/>
      <c r="AB457" s="69" t="str">
        <f>IFERROR(VLOOKUP($B457,D1_9!$E$5:$S$204,8,FALSE)&amp;"","")</f>
        <v/>
      </c>
      <c r="AC457" s="104"/>
      <c r="AD457" s="69" t="str">
        <f>IFERROR(VLOOKUP($B457,D1_9!$E$5:$S$204,9,FALSE)&amp;"","")</f>
        <v/>
      </c>
      <c r="AE457" s="104"/>
      <c r="AF457" s="69" t="str">
        <f>IFERROR(VLOOKUP($B457,D1_9!$E$5:$S$204,10,FALSE)&amp;"","")</f>
        <v/>
      </c>
      <c r="AG457" s="104"/>
      <c r="AH457" s="69" t="str">
        <f>IFERROR(VLOOKUP($B457,D1_9!$E$5:$S$204,11,FALSE)&amp;"","")</f>
        <v/>
      </c>
      <c r="AI457" s="76"/>
      <c r="AJ457" s="76"/>
      <c r="AK457" s="76"/>
      <c r="AL457" s="76" t="s">
        <v>410</v>
      </c>
      <c r="AM457" s="221" t="str">
        <f>IFERROR(VLOOKUP($B457,D1_9!$E$5:$S$204,12,FALSE)&amp;"","")</f>
        <v/>
      </c>
      <c r="AN457" s="76"/>
      <c r="AO457" s="76"/>
      <c r="AP457" s="104"/>
      <c r="AQ457" s="36" t="str">
        <f>IFERROR(VLOOKUP($B457,D1_9!$E$5:$S$204,15,FALSE)&amp;"","")</f>
        <v/>
      </c>
      <c r="AR457" s="74"/>
      <c r="AS457" s="74"/>
      <c r="AT457" s="74"/>
      <c r="AU457" s="74"/>
      <c r="AV457" s="74"/>
      <c r="AW457" s="74"/>
      <c r="AX457" s="74"/>
      <c r="AY457" s="74"/>
      <c r="AZ457" s="74"/>
      <c r="BA457" s="74"/>
      <c r="BB457" s="74"/>
      <c r="BC457" s="337"/>
      <c r="BD457" s="1"/>
    </row>
    <row r="458" spans="2:56">
      <c r="B458" s="29"/>
      <c r="C458" s="55"/>
      <c r="D458" s="55"/>
      <c r="E458" s="55"/>
      <c r="F458" s="55"/>
      <c r="G458" s="55"/>
      <c r="H458" s="55"/>
      <c r="I458" s="55"/>
      <c r="J458" s="55"/>
      <c r="K458" s="55"/>
      <c r="L458" s="55"/>
      <c r="M458" s="120"/>
      <c r="N458" s="34"/>
      <c r="O458" s="2"/>
      <c r="P458" s="2"/>
      <c r="Q458" s="105"/>
      <c r="R458" s="34"/>
      <c r="S458" s="105"/>
      <c r="T458" s="34"/>
      <c r="U458" s="105"/>
      <c r="V458" s="34"/>
      <c r="W458" s="105"/>
      <c r="X458" s="34"/>
      <c r="Y458" s="105"/>
      <c r="Z458" s="34"/>
      <c r="AA458" s="105"/>
      <c r="AB458" s="34"/>
      <c r="AC458" s="105"/>
      <c r="AD458" s="34"/>
      <c r="AE458" s="105"/>
      <c r="AF458" s="34"/>
      <c r="AG458" s="105"/>
      <c r="AH458" s="153"/>
      <c r="AI458" s="155"/>
      <c r="AJ458" s="155"/>
      <c r="AK458" s="155"/>
      <c r="AL458" s="155"/>
      <c r="AM458" s="155"/>
      <c r="AN458" s="155"/>
      <c r="AO458" s="155"/>
      <c r="AP458" s="224"/>
      <c r="AQ458" s="22"/>
      <c r="AR458" s="57"/>
      <c r="AS458" s="57"/>
      <c r="AT458" s="57"/>
      <c r="AU458" s="57"/>
      <c r="AV458" s="57"/>
      <c r="AW458" s="57"/>
      <c r="AX458" s="57"/>
      <c r="AY458" s="57"/>
      <c r="AZ458" s="57"/>
      <c r="BA458" s="57"/>
      <c r="BB458" s="57"/>
      <c r="BC458" s="338"/>
      <c r="BD458" s="1"/>
    </row>
    <row r="459" spans="2:56">
      <c r="B459" s="29"/>
      <c r="C459" s="55"/>
      <c r="D459" s="55"/>
      <c r="E459" s="55"/>
      <c r="F459" s="55"/>
      <c r="G459" s="55"/>
      <c r="H459" s="55"/>
      <c r="I459" s="55"/>
      <c r="J459" s="55"/>
      <c r="K459" s="55"/>
      <c r="L459" s="55"/>
      <c r="M459" s="120"/>
      <c r="N459" s="34"/>
      <c r="O459" s="2"/>
      <c r="P459" s="2"/>
      <c r="Q459" s="105"/>
      <c r="R459" s="34"/>
      <c r="S459" s="105"/>
      <c r="T459" s="34"/>
      <c r="U459" s="105"/>
      <c r="V459" s="34"/>
      <c r="W459" s="105"/>
      <c r="X459" s="34"/>
      <c r="Y459" s="105"/>
      <c r="Z459" s="34"/>
      <c r="AA459" s="105"/>
      <c r="AB459" s="34"/>
      <c r="AC459" s="105"/>
      <c r="AD459" s="34"/>
      <c r="AE459" s="105"/>
      <c r="AF459" s="34"/>
      <c r="AG459" s="105"/>
      <c r="AH459" s="168" t="str">
        <f>IFERROR(VLOOKUP($B457,D1_9!$E$5:$S$204,13,FALSE)&amp;"","")</f>
        <v/>
      </c>
      <c r="AI459" s="156"/>
      <c r="AJ459" s="156"/>
      <c r="AK459" s="156"/>
      <c r="AL459" s="156" t="s">
        <v>410</v>
      </c>
      <c r="AM459" s="207" t="str">
        <f>IFERROR(VLOOKUP($B457,D1_9!$E$5:$S$204,14,FALSE)&amp;"","")</f>
        <v/>
      </c>
      <c r="AN459" s="156"/>
      <c r="AO459" s="156"/>
      <c r="AP459" s="223"/>
      <c r="AQ459" s="22"/>
      <c r="AR459" s="57"/>
      <c r="AS459" s="57"/>
      <c r="AT459" s="57"/>
      <c r="AU459" s="57"/>
      <c r="AV459" s="57"/>
      <c r="AW459" s="57"/>
      <c r="AX459" s="57"/>
      <c r="AY459" s="57"/>
      <c r="AZ459" s="57"/>
      <c r="BA459" s="57"/>
      <c r="BB459" s="57"/>
      <c r="BC459" s="338"/>
      <c r="BD459" s="1"/>
    </row>
    <row r="460" spans="2:56">
      <c r="B460" s="18"/>
      <c r="C460" s="73"/>
      <c r="D460" s="73"/>
      <c r="E460" s="73"/>
      <c r="F460" s="73"/>
      <c r="G460" s="73"/>
      <c r="H460" s="73"/>
      <c r="I460" s="73"/>
      <c r="J460" s="73"/>
      <c r="K460" s="73"/>
      <c r="L460" s="73"/>
      <c r="M460" s="121"/>
      <c r="N460" s="25"/>
      <c r="O460" s="77"/>
      <c r="P460" s="77"/>
      <c r="Q460" s="106"/>
      <c r="R460" s="25"/>
      <c r="S460" s="106"/>
      <c r="T460" s="25"/>
      <c r="U460" s="106"/>
      <c r="V460" s="25"/>
      <c r="W460" s="106"/>
      <c r="X460" s="25"/>
      <c r="Y460" s="106"/>
      <c r="Z460" s="25"/>
      <c r="AA460" s="106"/>
      <c r="AB460" s="25"/>
      <c r="AC460" s="106"/>
      <c r="AD460" s="25"/>
      <c r="AE460" s="106"/>
      <c r="AF460" s="25"/>
      <c r="AG460" s="106"/>
      <c r="AH460" s="25"/>
      <c r="AI460" s="77"/>
      <c r="AJ460" s="77"/>
      <c r="AK460" s="77"/>
      <c r="AL460" s="77"/>
      <c r="AM460" s="77"/>
      <c r="AN460" s="77"/>
      <c r="AO460" s="77"/>
      <c r="AP460" s="106"/>
      <c r="AQ460" s="23"/>
      <c r="AR460" s="75"/>
      <c r="AS460" s="75"/>
      <c r="AT460" s="75"/>
      <c r="AU460" s="75"/>
      <c r="AV460" s="75"/>
      <c r="AW460" s="75"/>
      <c r="AX460" s="75"/>
      <c r="AY460" s="75"/>
      <c r="AZ460" s="75"/>
      <c r="BA460" s="75"/>
      <c r="BB460" s="75"/>
      <c r="BC460" s="339"/>
      <c r="BD460" s="1"/>
    </row>
    <row r="461" spans="2:56">
      <c r="B461" s="47" t="str">
        <f>D1_9!$E127&amp;""</f>
        <v/>
      </c>
      <c r="C461" s="72"/>
      <c r="D461" s="72"/>
      <c r="E461" s="72"/>
      <c r="F461" s="72"/>
      <c r="G461" s="72"/>
      <c r="H461" s="72"/>
      <c r="I461" s="72"/>
      <c r="J461" s="72"/>
      <c r="K461" s="72"/>
      <c r="L461" s="72"/>
      <c r="M461" s="119"/>
      <c r="N461" s="69" t="str">
        <f>IFERROR(VLOOKUP($B461,D1_9!$E$5:$S$204,2,FALSE)&amp;"","")</f>
        <v/>
      </c>
      <c r="O461" s="76"/>
      <c r="P461" s="76"/>
      <c r="Q461" s="104"/>
      <c r="R461" s="69" t="str">
        <f>IFERROR(VLOOKUP($B461,D1_9!$E$5:$S$204,3,FALSE)&amp;"","")</f>
        <v/>
      </c>
      <c r="S461" s="104"/>
      <c r="T461" s="69" t="str">
        <f>IFERROR(VLOOKUP($B461,D1_9!$E$5:$S$204,4,FALSE)&amp;"","")</f>
        <v/>
      </c>
      <c r="U461" s="104"/>
      <c r="V461" s="69" t="str">
        <f>IFERROR(VLOOKUP($B461,D1_9!$E$5:$S$204,5,FALSE)&amp;"","")</f>
        <v/>
      </c>
      <c r="W461" s="104"/>
      <c r="X461" s="69" t="str">
        <f>IFERROR(VLOOKUP($B461,D1_9!$E$5:$S$204,6,FALSE)&amp;"","")</f>
        <v/>
      </c>
      <c r="Y461" s="104"/>
      <c r="Z461" s="69" t="str">
        <f>IFERROR(VLOOKUP($B461,D1_9!$E$5:$S$204,7,FALSE)&amp;"","")</f>
        <v/>
      </c>
      <c r="AA461" s="104"/>
      <c r="AB461" s="69" t="str">
        <f>IFERROR(VLOOKUP($B461,D1_9!$E$5:$S$204,8,FALSE)&amp;"","")</f>
        <v/>
      </c>
      <c r="AC461" s="104"/>
      <c r="AD461" s="69" t="str">
        <f>IFERROR(VLOOKUP($B461,D1_9!$E$5:$S$204,9,FALSE)&amp;"","")</f>
        <v/>
      </c>
      <c r="AE461" s="104"/>
      <c r="AF461" s="69" t="str">
        <f>IFERROR(VLOOKUP($B461,D1_9!$E$5:$S$204,10,FALSE)&amp;"","")</f>
        <v/>
      </c>
      <c r="AG461" s="104"/>
      <c r="AH461" s="69" t="str">
        <f>IFERROR(VLOOKUP($B461,D1_9!$E$5:$S$204,11,FALSE)&amp;"","")</f>
        <v/>
      </c>
      <c r="AI461" s="76"/>
      <c r="AJ461" s="76"/>
      <c r="AK461" s="76"/>
      <c r="AL461" s="76" t="s">
        <v>410</v>
      </c>
      <c r="AM461" s="221" t="str">
        <f>IFERROR(VLOOKUP($B461,D1_9!$E$5:$S$204,12,FALSE)&amp;"","")</f>
        <v/>
      </c>
      <c r="AN461" s="76"/>
      <c r="AO461" s="76"/>
      <c r="AP461" s="104"/>
      <c r="AQ461" s="36" t="str">
        <f>IFERROR(VLOOKUP($B461,D1_9!$E$5:$S$204,15,FALSE)&amp;"","")</f>
        <v/>
      </c>
      <c r="AR461" s="74"/>
      <c r="AS461" s="74"/>
      <c r="AT461" s="74"/>
      <c r="AU461" s="74"/>
      <c r="AV461" s="74"/>
      <c r="AW461" s="74"/>
      <c r="AX461" s="74"/>
      <c r="AY461" s="74"/>
      <c r="AZ461" s="74"/>
      <c r="BA461" s="74"/>
      <c r="BB461" s="74"/>
      <c r="BC461" s="337"/>
      <c r="BD461" s="1"/>
    </row>
    <row r="462" spans="2:56">
      <c r="B462" s="29"/>
      <c r="C462" s="55"/>
      <c r="D462" s="55"/>
      <c r="E462" s="55"/>
      <c r="F462" s="55"/>
      <c r="G462" s="55"/>
      <c r="H462" s="55"/>
      <c r="I462" s="55"/>
      <c r="J462" s="55"/>
      <c r="K462" s="55"/>
      <c r="L462" s="55"/>
      <c r="M462" s="120"/>
      <c r="N462" s="34"/>
      <c r="O462" s="2"/>
      <c r="P462" s="2"/>
      <c r="Q462" s="105"/>
      <c r="R462" s="34"/>
      <c r="S462" s="105"/>
      <c r="T462" s="34"/>
      <c r="U462" s="105"/>
      <c r="V462" s="34"/>
      <c r="W462" s="105"/>
      <c r="X462" s="34"/>
      <c r="Y462" s="105"/>
      <c r="Z462" s="34"/>
      <c r="AA462" s="105"/>
      <c r="AB462" s="34"/>
      <c r="AC462" s="105"/>
      <c r="AD462" s="34"/>
      <c r="AE462" s="105"/>
      <c r="AF462" s="34"/>
      <c r="AG462" s="105"/>
      <c r="AH462" s="153"/>
      <c r="AI462" s="155"/>
      <c r="AJ462" s="155"/>
      <c r="AK462" s="155"/>
      <c r="AL462" s="155"/>
      <c r="AM462" s="155"/>
      <c r="AN462" s="155"/>
      <c r="AO462" s="155"/>
      <c r="AP462" s="224"/>
      <c r="AQ462" s="22"/>
      <c r="AR462" s="57"/>
      <c r="AS462" s="57"/>
      <c r="AT462" s="57"/>
      <c r="AU462" s="57"/>
      <c r="AV462" s="57"/>
      <c r="AW462" s="57"/>
      <c r="AX462" s="57"/>
      <c r="AY462" s="57"/>
      <c r="AZ462" s="57"/>
      <c r="BA462" s="57"/>
      <c r="BB462" s="57"/>
      <c r="BC462" s="338"/>
      <c r="BD462" s="1"/>
    </row>
    <row r="463" spans="2:56">
      <c r="B463" s="29"/>
      <c r="C463" s="55"/>
      <c r="D463" s="55"/>
      <c r="E463" s="55"/>
      <c r="F463" s="55"/>
      <c r="G463" s="55"/>
      <c r="H463" s="55"/>
      <c r="I463" s="55"/>
      <c r="J463" s="55"/>
      <c r="K463" s="55"/>
      <c r="L463" s="55"/>
      <c r="M463" s="120"/>
      <c r="N463" s="34"/>
      <c r="O463" s="2"/>
      <c r="P463" s="2"/>
      <c r="Q463" s="105"/>
      <c r="R463" s="34"/>
      <c r="S463" s="105"/>
      <c r="T463" s="34"/>
      <c r="U463" s="105"/>
      <c r="V463" s="34"/>
      <c r="W463" s="105"/>
      <c r="X463" s="34"/>
      <c r="Y463" s="105"/>
      <c r="Z463" s="34"/>
      <c r="AA463" s="105"/>
      <c r="AB463" s="34"/>
      <c r="AC463" s="105"/>
      <c r="AD463" s="34"/>
      <c r="AE463" s="105"/>
      <c r="AF463" s="34"/>
      <c r="AG463" s="105"/>
      <c r="AH463" s="168" t="str">
        <f>IFERROR(VLOOKUP($B461,D1_9!$E$5:$S$204,13,FALSE)&amp;"","")</f>
        <v/>
      </c>
      <c r="AI463" s="156"/>
      <c r="AJ463" s="156"/>
      <c r="AK463" s="156"/>
      <c r="AL463" s="156" t="s">
        <v>410</v>
      </c>
      <c r="AM463" s="207" t="str">
        <f>IFERROR(VLOOKUP($B461,D1_9!$E$5:$S$204,14,FALSE)&amp;"","")</f>
        <v/>
      </c>
      <c r="AN463" s="156"/>
      <c r="AO463" s="156"/>
      <c r="AP463" s="223"/>
      <c r="AQ463" s="22"/>
      <c r="AR463" s="57"/>
      <c r="AS463" s="57"/>
      <c r="AT463" s="57"/>
      <c r="AU463" s="57"/>
      <c r="AV463" s="57"/>
      <c r="AW463" s="57"/>
      <c r="AX463" s="57"/>
      <c r="AY463" s="57"/>
      <c r="AZ463" s="57"/>
      <c r="BA463" s="57"/>
      <c r="BB463" s="57"/>
      <c r="BC463" s="338"/>
      <c r="BD463" s="1"/>
    </row>
    <row r="464" spans="2:56">
      <c r="B464" s="18"/>
      <c r="C464" s="73"/>
      <c r="D464" s="73"/>
      <c r="E464" s="73"/>
      <c r="F464" s="73"/>
      <c r="G464" s="73"/>
      <c r="H464" s="73"/>
      <c r="I464" s="73"/>
      <c r="J464" s="73"/>
      <c r="K464" s="73"/>
      <c r="L464" s="73"/>
      <c r="M464" s="121"/>
      <c r="N464" s="25"/>
      <c r="O464" s="77"/>
      <c r="P464" s="77"/>
      <c r="Q464" s="106"/>
      <c r="R464" s="25"/>
      <c r="S464" s="106"/>
      <c r="T464" s="25"/>
      <c r="U464" s="106"/>
      <c r="V464" s="25"/>
      <c r="W464" s="106"/>
      <c r="X464" s="25"/>
      <c r="Y464" s="106"/>
      <c r="Z464" s="25"/>
      <c r="AA464" s="106"/>
      <c r="AB464" s="25"/>
      <c r="AC464" s="106"/>
      <c r="AD464" s="25"/>
      <c r="AE464" s="106"/>
      <c r="AF464" s="25"/>
      <c r="AG464" s="106"/>
      <c r="AH464" s="25"/>
      <c r="AI464" s="77"/>
      <c r="AJ464" s="77"/>
      <c r="AK464" s="77"/>
      <c r="AL464" s="77"/>
      <c r="AM464" s="77"/>
      <c r="AN464" s="77"/>
      <c r="AO464" s="77"/>
      <c r="AP464" s="106"/>
      <c r="AQ464" s="23"/>
      <c r="AR464" s="75"/>
      <c r="AS464" s="75"/>
      <c r="AT464" s="75"/>
      <c r="AU464" s="75"/>
      <c r="AV464" s="75"/>
      <c r="AW464" s="75"/>
      <c r="AX464" s="75"/>
      <c r="AY464" s="75"/>
      <c r="AZ464" s="75"/>
      <c r="BA464" s="75"/>
      <c r="BB464" s="75"/>
      <c r="BC464" s="339"/>
      <c r="BD464" s="1"/>
    </row>
    <row r="465" spans="2:56">
      <c r="B465" s="47" t="str">
        <f>D1_9!$E128&amp;""</f>
        <v/>
      </c>
      <c r="C465" s="72"/>
      <c r="D465" s="72"/>
      <c r="E465" s="72"/>
      <c r="F465" s="72"/>
      <c r="G465" s="72"/>
      <c r="H465" s="72"/>
      <c r="I465" s="72"/>
      <c r="J465" s="72"/>
      <c r="K465" s="72"/>
      <c r="L465" s="72"/>
      <c r="M465" s="119"/>
      <c r="N465" s="69" t="str">
        <f>IFERROR(VLOOKUP($B465,D1_9!$E$5:$S$204,2,FALSE)&amp;"","")</f>
        <v/>
      </c>
      <c r="O465" s="76"/>
      <c r="P465" s="76"/>
      <c r="Q465" s="104"/>
      <c r="R465" s="69" t="str">
        <f>IFERROR(VLOOKUP($B465,D1_9!$E$5:$S$204,3,FALSE)&amp;"","")</f>
        <v/>
      </c>
      <c r="S465" s="104"/>
      <c r="T465" s="69" t="str">
        <f>IFERROR(VLOOKUP($B465,D1_9!$E$5:$S$204,4,FALSE)&amp;"","")</f>
        <v/>
      </c>
      <c r="U465" s="104"/>
      <c r="V465" s="69" t="str">
        <f>IFERROR(VLOOKUP($B465,D1_9!$E$5:$S$204,5,FALSE)&amp;"","")</f>
        <v/>
      </c>
      <c r="W465" s="104"/>
      <c r="X465" s="69" t="str">
        <f>IFERROR(VLOOKUP($B465,D1_9!$E$5:$S$204,6,FALSE)&amp;"","")</f>
        <v/>
      </c>
      <c r="Y465" s="104"/>
      <c r="Z465" s="69" t="str">
        <f>IFERROR(VLOOKUP($B465,D1_9!$E$5:$S$204,7,FALSE)&amp;"","")</f>
        <v/>
      </c>
      <c r="AA465" s="104"/>
      <c r="AB465" s="69" t="str">
        <f>IFERROR(VLOOKUP($B465,D1_9!$E$5:$S$204,8,FALSE)&amp;"","")</f>
        <v/>
      </c>
      <c r="AC465" s="104"/>
      <c r="AD465" s="69" t="str">
        <f>IFERROR(VLOOKUP($B465,D1_9!$E$5:$S$204,9,FALSE)&amp;"","")</f>
        <v/>
      </c>
      <c r="AE465" s="104"/>
      <c r="AF465" s="69" t="str">
        <f>IFERROR(VLOOKUP($B465,D1_9!$E$5:$S$204,10,FALSE)&amp;"","")</f>
        <v/>
      </c>
      <c r="AG465" s="104"/>
      <c r="AH465" s="69" t="str">
        <f>IFERROR(VLOOKUP($B465,D1_9!$E$5:$S$204,11,FALSE)&amp;"","")</f>
        <v/>
      </c>
      <c r="AI465" s="76"/>
      <c r="AJ465" s="76"/>
      <c r="AK465" s="76"/>
      <c r="AL465" s="76" t="s">
        <v>410</v>
      </c>
      <c r="AM465" s="221" t="str">
        <f>IFERROR(VLOOKUP($B465,D1_9!$E$5:$S$204,12,FALSE)&amp;"","")</f>
        <v/>
      </c>
      <c r="AN465" s="76"/>
      <c r="AO465" s="76"/>
      <c r="AP465" s="104"/>
      <c r="AQ465" s="36" t="str">
        <f>IFERROR(VLOOKUP($B465,D1_9!$E$5:$S$204,15,FALSE)&amp;"","")</f>
        <v/>
      </c>
      <c r="AR465" s="74"/>
      <c r="AS465" s="74"/>
      <c r="AT465" s="74"/>
      <c r="AU465" s="74"/>
      <c r="AV465" s="74"/>
      <c r="AW465" s="74"/>
      <c r="AX465" s="74"/>
      <c r="AY465" s="74"/>
      <c r="AZ465" s="74"/>
      <c r="BA465" s="74"/>
      <c r="BB465" s="74"/>
      <c r="BC465" s="337"/>
      <c r="BD465" s="1"/>
    </row>
    <row r="466" spans="2:56">
      <c r="B466" s="29"/>
      <c r="C466" s="55"/>
      <c r="D466" s="55"/>
      <c r="E466" s="55"/>
      <c r="F466" s="55"/>
      <c r="G466" s="55"/>
      <c r="H466" s="55"/>
      <c r="I466" s="55"/>
      <c r="J466" s="55"/>
      <c r="K466" s="55"/>
      <c r="L466" s="55"/>
      <c r="M466" s="120"/>
      <c r="N466" s="34"/>
      <c r="O466" s="2"/>
      <c r="P466" s="2"/>
      <c r="Q466" s="105"/>
      <c r="R466" s="34"/>
      <c r="S466" s="105"/>
      <c r="T466" s="34"/>
      <c r="U466" s="105"/>
      <c r="V466" s="34"/>
      <c r="W466" s="105"/>
      <c r="X466" s="34"/>
      <c r="Y466" s="105"/>
      <c r="Z466" s="34"/>
      <c r="AA466" s="105"/>
      <c r="AB466" s="34"/>
      <c r="AC466" s="105"/>
      <c r="AD466" s="34"/>
      <c r="AE466" s="105"/>
      <c r="AF466" s="34"/>
      <c r="AG466" s="105"/>
      <c r="AH466" s="153"/>
      <c r="AI466" s="155"/>
      <c r="AJ466" s="155"/>
      <c r="AK466" s="155"/>
      <c r="AL466" s="155"/>
      <c r="AM466" s="155"/>
      <c r="AN466" s="155"/>
      <c r="AO466" s="155"/>
      <c r="AP466" s="224"/>
      <c r="AQ466" s="22"/>
      <c r="AR466" s="57"/>
      <c r="AS466" s="57"/>
      <c r="AT466" s="57"/>
      <c r="AU466" s="57"/>
      <c r="AV466" s="57"/>
      <c r="AW466" s="57"/>
      <c r="AX466" s="57"/>
      <c r="AY466" s="57"/>
      <c r="AZ466" s="57"/>
      <c r="BA466" s="57"/>
      <c r="BB466" s="57"/>
      <c r="BC466" s="338"/>
      <c r="BD466" s="1"/>
    </row>
    <row r="467" spans="2:56">
      <c r="B467" s="29"/>
      <c r="C467" s="55"/>
      <c r="D467" s="55"/>
      <c r="E467" s="55"/>
      <c r="F467" s="55"/>
      <c r="G467" s="55"/>
      <c r="H467" s="55"/>
      <c r="I467" s="55"/>
      <c r="J467" s="55"/>
      <c r="K467" s="55"/>
      <c r="L467" s="55"/>
      <c r="M467" s="120"/>
      <c r="N467" s="34"/>
      <c r="O467" s="2"/>
      <c r="P467" s="2"/>
      <c r="Q467" s="105"/>
      <c r="R467" s="34"/>
      <c r="S467" s="105"/>
      <c r="T467" s="34"/>
      <c r="U467" s="105"/>
      <c r="V467" s="34"/>
      <c r="W467" s="105"/>
      <c r="X467" s="34"/>
      <c r="Y467" s="105"/>
      <c r="Z467" s="34"/>
      <c r="AA467" s="105"/>
      <c r="AB467" s="34"/>
      <c r="AC467" s="105"/>
      <c r="AD467" s="34"/>
      <c r="AE467" s="105"/>
      <c r="AF467" s="34"/>
      <c r="AG467" s="105"/>
      <c r="AH467" s="168" t="str">
        <f>IFERROR(VLOOKUP($B465,D1_9!$E$5:$S$204,13,FALSE)&amp;"","")</f>
        <v/>
      </c>
      <c r="AI467" s="156"/>
      <c r="AJ467" s="156"/>
      <c r="AK467" s="156"/>
      <c r="AL467" s="156" t="s">
        <v>410</v>
      </c>
      <c r="AM467" s="207" t="str">
        <f>IFERROR(VLOOKUP($B465,D1_9!$E$5:$S$204,14,FALSE)&amp;"","")</f>
        <v/>
      </c>
      <c r="AN467" s="156"/>
      <c r="AO467" s="156"/>
      <c r="AP467" s="223"/>
      <c r="AQ467" s="22"/>
      <c r="AR467" s="57"/>
      <c r="AS467" s="57"/>
      <c r="AT467" s="57"/>
      <c r="AU467" s="57"/>
      <c r="AV467" s="57"/>
      <c r="AW467" s="57"/>
      <c r="AX467" s="57"/>
      <c r="AY467" s="57"/>
      <c r="AZ467" s="57"/>
      <c r="BA467" s="57"/>
      <c r="BB467" s="57"/>
      <c r="BC467" s="338"/>
      <c r="BD467" s="1"/>
    </row>
    <row r="468" spans="2:56">
      <c r="B468" s="18"/>
      <c r="C468" s="73"/>
      <c r="D468" s="73"/>
      <c r="E468" s="73"/>
      <c r="F468" s="73"/>
      <c r="G468" s="73"/>
      <c r="H468" s="73"/>
      <c r="I468" s="73"/>
      <c r="J468" s="73"/>
      <c r="K468" s="73"/>
      <c r="L468" s="73"/>
      <c r="M468" s="121"/>
      <c r="N468" s="25"/>
      <c r="O468" s="77"/>
      <c r="P468" s="77"/>
      <c r="Q468" s="106"/>
      <c r="R468" s="25"/>
      <c r="S468" s="106"/>
      <c r="T468" s="25"/>
      <c r="U468" s="106"/>
      <c r="V468" s="25"/>
      <c r="W468" s="106"/>
      <c r="X468" s="25"/>
      <c r="Y468" s="106"/>
      <c r="Z468" s="25"/>
      <c r="AA468" s="106"/>
      <c r="AB468" s="25"/>
      <c r="AC468" s="106"/>
      <c r="AD468" s="25"/>
      <c r="AE468" s="106"/>
      <c r="AF468" s="25"/>
      <c r="AG468" s="106"/>
      <c r="AH468" s="25"/>
      <c r="AI468" s="77"/>
      <c r="AJ468" s="77"/>
      <c r="AK468" s="77"/>
      <c r="AL468" s="77"/>
      <c r="AM468" s="77"/>
      <c r="AN468" s="77"/>
      <c r="AO468" s="77"/>
      <c r="AP468" s="106"/>
      <c r="AQ468" s="23"/>
      <c r="AR468" s="75"/>
      <c r="AS468" s="75"/>
      <c r="AT468" s="75"/>
      <c r="AU468" s="75"/>
      <c r="AV468" s="75"/>
      <c r="AW468" s="75"/>
      <c r="AX468" s="75"/>
      <c r="AY468" s="75"/>
      <c r="AZ468" s="75"/>
      <c r="BA468" s="75"/>
      <c r="BB468" s="75"/>
      <c r="BC468" s="339"/>
      <c r="BD468" s="1"/>
    </row>
    <row r="469" spans="2:56">
      <c r="B469" s="47" t="str">
        <f>D1_9!$E129&amp;""</f>
        <v/>
      </c>
      <c r="C469" s="72"/>
      <c r="D469" s="72"/>
      <c r="E469" s="72"/>
      <c r="F469" s="72"/>
      <c r="G469" s="72"/>
      <c r="H469" s="72"/>
      <c r="I469" s="72"/>
      <c r="J469" s="72"/>
      <c r="K469" s="72"/>
      <c r="L469" s="72"/>
      <c r="M469" s="119"/>
      <c r="N469" s="69" t="str">
        <f>IFERROR(VLOOKUP($B469,D1_9!$E$5:$S$204,2,FALSE)&amp;"","")</f>
        <v/>
      </c>
      <c r="O469" s="76"/>
      <c r="P469" s="76"/>
      <c r="Q469" s="104"/>
      <c r="R469" s="69" t="str">
        <f>IFERROR(VLOOKUP($B469,D1_9!$E$5:$S$204,3,FALSE)&amp;"","")</f>
        <v/>
      </c>
      <c r="S469" s="104"/>
      <c r="T469" s="69" t="str">
        <f>IFERROR(VLOOKUP($B469,D1_9!$E$5:$S$204,4,FALSE)&amp;"","")</f>
        <v/>
      </c>
      <c r="U469" s="104"/>
      <c r="V469" s="69" t="str">
        <f>IFERROR(VLOOKUP($B469,D1_9!$E$5:$S$204,5,FALSE)&amp;"","")</f>
        <v/>
      </c>
      <c r="W469" s="104"/>
      <c r="X469" s="69" t="str">
        <f>IFERROR(VLOOKUP($B469,D1_9!$E$5:$S$204,6,FALSE)&amp;"","")</f>
        <v/>
      </c>
      <c r="Y469" s="104"/>
      <c r="Z469" s="69" t="str">
        <f>IFERROR(VLOOKUP($B469,D1_9!$E$5:$S$204,7,FALSE)&amp;"","")</f>
        <v/>
      </c>
      <c r="AA469" s="104"/>
      <c r="AB469" s="69" t="str">
        <f>IFERROR(VLOOKUP($B469,D1_9!$E$5:$S$204,8,FALSE)&amp;"","")</f>
        <v/>
      </c>
      <c r="AC469" s="104"/>
      <c r="AD469" s="69" t="str">
        <f>IFERROR(VLOOKUP($B469,D1_9!$E$5:$S$204,9,FALSE)&amp;"","")</f>
        <v/>
      </c>
      <c r="AE469" s="104"/>
      <c r="AF469" s="69" t="str">
        <f>IFERROR(VLOOKUP($B469,D1_9!$E$5:$S$204,10,FALSE)&amp;"","")</f>
        <v/>
      </c>
      <c r="AG469" s="104"/>
      <c r="AH469" s="69" t="str">
        <f>IFERROR(VLOOKUP($B469,D1_9!$E$5:$S$204,11,FALSE)&amp;"","")</f>
        <v/>
      </c>
      <c r="AI469" s="76"/>
      <c r="AJ469" s="76"/>
      <c r="AK469" s="76"/>
      <c r="AL469" s="76" t="s">
        <v>410</v>
      </c>
      <c r="AM469" s="221" t="str">
        <f>IFERROR(VLOOKUP($B469,D1_9!$E$5:$S$204,12,FALSE)&amp;"","")</f>
        <v/>
      </c>
      <c r="AN469" s="76"/>
      <c r="AO469" s="76"/>
      <c r="AP469" s="104"/>
      <c r="AQ469" s="36" t="str">
        <f>IFERROR(VLOOKUP($B469,D1_9!$E$5:$S$204,15,FALSE)&amp;"","")</f>
        <v/>
      </c>
      <c r="AR469" s="74"/>
      <c r="AS469" s="74"/>
      <c r="AT469" s="74"/>
      <c r="AU469" s="74"/>
      <c r="AV469" s="74"/>
      <c r="AW469" s="74"/>
      <c r="AX469" s="74"/>
      <c r="AY469" s="74"/>
      <c r="AZ469" s="74"/>
      <c r="BA469" s="74"/>
      <c r="BB469" s="74"/>
      <c r="BC469" s="337"/>
      <c r="BD469" s="1"/>
    </row>
    <row r="470" spans="2:56">
      <c r="B470" s="29"/>
      <c r="C470" s="55"/>
      <c r="D470" s="55"/>
      <c r="E470" s="55"/>
      <c r="F470" s="55"/>
      <c r="G470" s="55"/>
      <c r="H470" s="55"/>
      <c r="I470" s="55"/>
      <c r="J470" s="55"/>
      <c r="K470" s="55"/>
      <c r="L470" s="55"/>
      <c r="M470" s="120"/>
      <c r="N470" s="34"/>
      <c r="O470" s="2"/>
      <c r="P470" s="2"/>
      <c r="Q470" s="105"/>
      <c r="R470" s="34"/>
      <c r="S470" s="105"/>
      <c r="T470" s="34"/>
      <c r="U470" s="105"/>
      <c r="V470" s="34"/>
      <c r="W470" s="105"/>
      <c r="X470" s="34"/>
      <c r="Y470" s="105"/>
      <c r="Z470" s="34"/>
      <c r="AA470" s="105"/>
      <c r="AB470" s="34"/>
      <c r="AC470" s="105"/>
      <c r="AD470" s="34"/>
      <c r="AE470" s="105"/>
      <c r="AF470" s="34"/>
      <c r="AG470" s="105"/>
      <c r="AH470" s="153"/>
      <c r="AI470" s="155"/>
      <c r="AJ470" s="155"/>
      <c r="AK470" s="155"/>
      <c r="AL470" s="155"/>
      <c r="AM470" s="155"/>
      <c r="AN470" s="155"/>
      <c r="AO470" s="155"/>
      <c r="AP470" s="224"/>
      <c r="AQ470" s="22"/>
      <c r="AR470" s="57"/>
      <c r="AS470" s="57"/>
      <c r="AT470" s="57"/>
      <c r="AU470" s="57"/>
      <c r="AV470" s="57"/>
      <c r="AW470" s="57"/>
      <c r="AX470" s="57"/>
      <c r="AY470" s="57"/>
      <c r="AZ470" s="57"/>
      <c r="BA470" s="57"/>
      <c r="BB470" s="57"/>
      <c r="BC470" s="338"/>
      <c r="BD470" s="1"/>
    </row>
    <row r="471" spans="2:56">
      <c r="B471" s="29"/>
      <c r="C471" s="55"/>
      <c r="D471" s="55"/>
      <c r="E471" s="55"/>
      <c r="F471" s="55"/>
      <c r="G471" s="55"/>
      <c r="H471" s="55"/>
      <c r="I471" s="55"/>
      <c r="J471" s="55"/>
      <c r="K471" s="55"/>
      <c r="L471" s="55"/>
      <c r="M471" s="120"/>
      <c r="N471" s="34"/>
      <c r="O471" s="2"/>
      <c r="P471" s="2"/>
      <c r="Q471" s="105"/>
      <c r="R471" s="34"/>
      <c r="S471" s="105"/>
      <c r="T471" s="34"/>
      <c r="U471" s="105"/>
      <c r="V471" s="34"/>
      <c r="W471" s="105"/>
      <c r="X471" s="34"/>
      <c r="Y471" s="105"/>
      <c r="Z471" s="34"/>
      <c r="AA471" s="105"/>
      <c r="AB471" s="34"/>
      <c r="AC471" s="105"/>
      <c r="AD471" s="34"/>
      <c r="AE471" s="105"/>
      <c r="AF471" s="34"/>
      <c r="AG471" s="105"/>
      <c r="AH471" s="168" t="str">
        <f>IFERROR(VLOOKUP($B469,D1_9!$E$5:$S$204,13,FALSE)&amp;"","")</f>
        <v/>
      </c>
      <c r="AI471" s="156"/>
      <c r="AJ471" s="156"/>
      <c r="AK471" s="156"/>
      <c r="AL471" s="156" t="s">
        <v>410</v>
      </c>
      <c r="AM471" s="207" t="str">
        <f>IFERROR(VLOOKUP($B469,D1_9!$E$5:$S$204,14,FALSE)&amp;"","")</f>
        <v/>
      </c>
      <c r="AN471" s="156"/>
      <c r="AO471" s="156"/>
      <c r="AP471" s="223"/>
      <c r="AQ471" s="22"/>
      <c r="AR471" s="57"/>
      <c r="AS471" s="57"/>
      <c r="AT471" s="57"/>
      <c r="AU471" s="57"/>
      <c r="AV471" s="57"/>
      <c r="AW471" s="57"/>
      <c r="AX471" s="57"/>
      <c r="AY471" s="57"/>
      <c r="AZ471" s="57"/>
      <c r="BA471" s="57"/>
      <c r="BB471" s="57"/>
      <c r="BC471" s="338"/>
      <c r="BD471" s="1"/>
    </row>
    <row r="472" spans="2:56">
      <c r="B472" s="18"/>
      <c r="C472" s="73"/>
      <c r="D472" s="73"/>
      <c r="E472" s="73"/>
      <c r="F472" s="73"/>
      <c r="G472" s="73"/>
      <c r="H472" s="73"/>
      <c r="I472" s="73"/>
      <c r="J472" s="73"/>
      <c r="K472" s="73"/>
      <c r="L472" s="73"/>
      <c r="M472" s="121"/>
      <c r="N472" s="25"/>
      <c r="O472" s="77"/>
      <c r="P472" s="77"/>
      <c r="Q472" s="106"/>
      <c r="R472" s="25"/>
      <c r="S472" s="106"/>
      <c r="T472" s="25"/>
      <c r="U472" s="106"/>
      <c r="V472" s="25"/>
      <c r="W472" s="106"/>
      <c r="X472" s="25"/>
      <c r="Y472" s="106"/>
      <c r="Z472" s="25"/>
      <c r="AA472" s="106"/>
      <c r="AB472" s="25"/>
      <c r="AC472" s="106"/>
      <c r="AD472" s="25"/>
      <c r="AE472" s="106"/>
      <c r="AF472" s="25"/>
      <c r="AG472" s="106"/>
      <c r="AH472" s="25"/>
      <c r="AI472" s="77"/>
      <c r="AJ472" s="77"/>
      <c r="AK472" s="77"/>
      <c r="AL472" s="77"/>
      <c r="AM472" s="77"/>
      <c r="AN472" s="77"/>
      <c r="AO472" s="77"/>
      <c r="AP472" s="106"/>
      <c r="AQ472" s="23"/>
      <c r="AR472" s="75"/>
      <c r="AS472" s="75"/>
      <c r="AT472" s="75"/>
      <c r="AU472" s="75"/>
      <c r="AV472" s="75"/>
      <c r="AW472" s="75"/>
      <c r="AX472" s="75"/>
      <c r="AY472" s="75"/>
      <c r="AZ472" s="75"/>
      <c r="BA472" s="75"/>
      <c r="BB472" s="75"/>
      <c r="BC472" s="339"/>
      <c r="BD472" s="1"/>
    </row>
    <row r="473" spans="2:56">
      <c r="B473" s="47" t="str">
        <f>D1_9!$E130&amp;""</f>
        <v/>
      </c>
      <c r="C473" s="72"/>
      <c r="D473" s="72"/>
      <c r="E473" s="72"/>
      <c r="F473" s="72"/>
      <c r="G473" s="72"/>
      <c r="H473" s="72"/>
      <c r="I473" s="72"/>
      <c r="J473" s="72"/>
      <c r="K473" s="72"/>
      <c r="L473" s="72"/>
      <c r="M473" s="119"/>
      <c r="N473" s="69" t="str">
        <f>IFERROR(VLOOKUP($B473,D1_9!$E$5:$S$204,2,FALSE)&amp;"","")</f>
        <v/>
      </c>
      <c r="O473" s="76"/>
      <c r="P473" s="76"/>
      <c r="Q473" s="104"/>
      <c r="R473" s="69" t="str">
        <f>IFERROR(VLOOKUP($B473,D1_9!$E$5:$S$204,3,FALSE)&amp;"","")</f>
        <v/>
      </c>
      <c r="S473" s="104"/>
      <c r="T473" s="69" t="str">
        <f>IFERROR(VLOOKUP($B473,D1_9!$E$5:$S$204,4,FALSE)&amp;"","")</f>
        <v/>
      </c>
      <c r="U473" s="104"/>
      <c r="V473" s="69" t="str">
        <f>IFERROR(VLOOKUP($B473,D1_9!$E$5:$S$204,5,FALSE)&amp;"","")</f>
        <v/>
      </c>
      <c r="W473" s="104"/>
      <c r="X473" s="69" t="str">
        <f>IFERROR(VLOOKUP($B473,D1_9!$E$5:$S$204,6,FALSE)&amp;"","")</f>
        <v/>
      </c>
      <c r="Y473" s="104"/>
      <c r="Z473" s="69" t="str">
        <f>IFERROR(VLOOKUP($B473,D1_9!$E$5:$S$204,7,FALSE)&amp;"","")</f>
        <v/>
      </c>
      <c r="AA473" s="104"/>
      <c r="AB473" s="69" t="str">
        <f>IFERROR(VLOOKUP($B473,D1_9!$E$5:$S$204,8,FALSE)&amp;"","")</f>
        <v/>
      </c>
      <c r="AC473" s="104"/>
      <c r="AD473" s="69" t="str">
        <f>IFERROR(VLOOKUP($B473,D1_9!$E$5:$S$204,9,FALSE)&amp;"","")</f>
        <v/>
      </c>
      <c r="AE473" s="104"/>
      <c r="AF473" s="69" t="str">
        <f>IFERROR(VLOOKUP($B473,D1_9!$E$5:$S$204,10,FALSE)&amp;"","")</f>
        <v/>
      </c>
      <c r="AG473" s="104"/>
      <c r="AH473" s="69" t="str">
        <f>IFERROR(VLOOKUP($B473,D1_9!$E$5:$S$204,11,FALSE)&amp;"","")</f>
        <v/>
      </c>
      <c r="AI473" s="76"/>
      <c r="AJ473" s="76"/>
      <c r="AK473" s="76"/>
      <c r="AL473" s="76" t="s">
        <v>410</v>
      </c>
      <c r="AM473" s="221" t="str">
        <f>IFERROR(VLOOKUP($B473,D1_9!$E$5:$S$204,12,FALSE)&amp;"","")</f>
        <v/>
      </c>
      <c r="AN473" s="76"/>
      <c r="AO473" s="76"/>
      <c r="AP473" s="104"/>
      <c r="AQ473" s="36" t="str">
        <f>IFERROR(VLOOKUP($B473,D1_9!$E$5:$S$204,15,FALSE)&amp;"","")</f>
        <v/>
      </c>
      <c r="AR473" s="74"/>
      <c r="AS473" s="74"/>
      <c r="AT473" s="74"/>
      <c r="AU473" s="74"/>
      <c r="AV473" s="74"/>
      <c r="AW473" s="74"/>
      <c r="AX473" s="74"/>
      <c r="AY473" s="74"/>
      <c r="AZ473" s="74"/>
      <c r="BA473" s="74"/>
      <c r="BB473" s="74"/>
      <c r="BC473" s="337"/>
      <c r="BD473" s="1"/>
    </row>
    <row r="474" spans="2:56">
      <c r="B474" s="29"/>
      <c r="C474" s="55"/>
      <c r="D474" s="55"/>
      <c r="E474" s="55"/>
      <c r="F474" s="55"/>
      <c r="G474" s="55"/>
      <c r="H474" s="55"/>
      <c r="I474" s="55"/>
      <c r="J474" s="55"/>
      <c r="K474" s="55"/>
      <c r="L474" s="55"/>
      <c r="M474" s="120"/>
      <c r="N474" s="34"/>
      <c r="O474" s="2"/>
      <c r="P474" s="2"/>
      <c r="Q474" s="105"/>
      <c r="R474" s="34"/>
      <c r="S474" s="105"/>
      <c r="T474" s="34"/>
      <c r="U474" s="105"/>
      <c r="V474" s="34"/>
      <c r="W474" s="105"/>
      <c r="X474" s="34"/>
      <c r="Y474" s="105"/>
      <c r="Z474" s="34"/>
      <c r="AA474" s="105"/>
      <c r="AB474" s="34"/>
      <c r="AC474" s="105"/>
      <c r="AD474" s="34"/>
      <c r="AE474" s="105"/>
      <c r="AF474" s="34"/>
      <c r="AG474" s="105"/>
      <c r="AH474" s="153"/>
      <c r="AI474" s="155"/>
      <c r="AJ474" s="155"/>
      <c r="AK474" s="155"/>
      <c r="AL474" s="155"/>
      <c r="AM474" s="155"/>
      <c r="AN474" s="155"/>
      <c r="AO474" s="155"/>
      <c r="AP474" s="224"/>
      <c r="AQ474" s="22"/>
      <c r="AR474" s="57"/>
      <c r="AS474" s="57"/>
      <c r="AT474" s="57"/>
      <c r="AU474" s="57"/>
      <c r="AV474" s="57"/>
      <c r="AW474" s="57"/>
      <c r="AX474" s="57"/>
      <c r="AY474" s="57"/>
      <c r="AZ474" s="57"/>
      <c r="BA474" s="57"/>
      <c r="BB474" s="57"/>
      <c r="BC474" s="338"/>
      <c r="BD474" s="1"/>
    </row>
    <row r="475" spans="2:56">
      <c r="B475" s="29"/>
      <c r="C475" s="55"/>
      <c r="D475" s="55"/>
      <c r="E475" s="55"/>
      <c r="F475" s="55"/>
      <c r="G475" s="55"/>
      <c r="H475" s="55"/>
      <c r="I475" s="55"/>
      <c r="J475" s="55"/>
      <c r="K475" s="55"/>
      <c r="L475" s="55"/>
      <c r="M475" s="120"/>
      <c r="N475" s="34"/>
      <c r="O475" s="2"/>
      <c r="P475" s="2"/>
      <c r="Q475" s="105"/>
      <c r="R475" s="34"/>
      <c r="S475" s="105"/>
      <c r="T475" s="34"/>
      <c r="U475" s="105"/>
      <c r="V475" s="34"/>
      <c r="W475" s="105"/>
      <c r="X475" s="34"/>
      <c r="Y475" s="105"/>
      <c r="Z475" s="34"/>
      <c r="AA475" s="105"/>
      <c r="AB475" s="34"/>
      <c r="AC475" s="105"/>
      <c r="AD475" s="34"/>
      <c r="AE475" s="105"/>
      <c r="AF475" s="34"/>
      <c r="AG475" s="105"/>
      <c r="AH475" s="168" t="str">
        <f>IFERROR(VLOOKUP($B473,D1_9!$E$5:$S$204,13,FALSE)&amp;"","")</f>
        <v/>
      </c>
      <c r="AI475" s="156"/>
      <c r="AJ475" s="156"/>
      <c r="AK475" s="156"/>
      <c r="AL475" s="156" t="s">
        <v>410</v>
      </c>
      <c r="AM475" s="207" t="str">
        <f>IFERROR(VLOOKUP($B473,D1_9!$E$5:$S$204,14,FALSE)&amp;"","")</f>
        <v/>
      </c>
      <c r="AN475" s="156"/>
      <c r="AO475" s="156"/>
      <c r="AP475" s="223"/>
      <c r="AQ475" s="22"/>
      <c r="AR475" s="57"/>
      <c r="AS475" s="57"/>
      <c r="AT475" s="57"/>
      <c r="AU475" s="57"/>
      <c r="AV475" s="57"/>
      <c r="AW475" s="57"/>
      <c r="AX475" s="57"/>
      <c r="AY475" s="57"/>
      <c r="AZ475" s="57"/>
      <c r="BA475" s="57"/>
      <c r="BB475" s="57"/>
      <c r="BC475" s="338"/>
      <c r="BD475" s="1"/>
    </row>
    <row r="476" spans="2:56">
      <c r="B476" s="18"/>
      <c r="C476" s="73"/>
      <c r="D476" s="73"/>
      <c r="E476" s="73"/>
      <c r="F476" s="73"/>
      <c r="G476" s="73"/>
      <c r="H476" s="73"/>
      <c r="I476" s="73"/>
      <c r="J476" s="73"/>
      <c r="K476" s="73"/>
      <c r="L476" s="73"/>
      <c r="M476" s="121"/>
      <c r="N476" s="25"/>
      <c r="O476" s="77"/>
      <c r="P476" s="77"/>
      <c r="Q476" s="106"/>
      <c r="R476" s="25"/>
      <c r="S476" s="106"/>
      <c r="T476" s="25"/>
      <c r="U476" s="106"/>
      <c r="V476" s="25"/>
      <c r="W476" s="106"/>
      <c r="X476" s="25"/>
      <c r="Y476" s="106"/>
      <c r="Z476" s="25"/>
      <c r="AA476" s="106"/>
      <c r="AB476" s="25"/>
      <c r="AC476" s="106"/>
      <c r="AD476" s="25"/>
      <c r="AE476" s="106"/>
      <c r="AF476" s="25"/>
      <c r="AG476" s="106"/>
      <c r="AH476" s="25"/>
      <c r="AI476" s="77"/>
      <c r="AJ476" s="77"/>
      <c r="AK476" s="77"/>
      <c r="AL476" s="77"/>
      <c r="AM476" s="77"/>
      <c r="AN476" s="77"/>
      <c r="AO476" s="77"/>
      <c r="AP476" s="106"/>
      <c r="AQ476" s="23"/>
      <c r="AR476" s="75"/>
      <c r="AS476" s="75"/>
      <c r="AT476" s="75"/>
      <c r="AU476" s="75"/>
      <c r="AV476" s="75"/>
      <c r="AW476" s="75"/>
      <c r="AX476" s="75"/>
      <c r="AY476" s="75"/>
      <c r="AZ476" s="75"/>
      <c r="BA476" s="75"/>
      <c r="BB476" s="75"/>
      <c r="BC476" s="339"/>
      <c r="BD476" s="1"/>
    </row>
    <row r="477" spans="2:56">
      <c r="B477" s="47" t="str">
        <f>D1_9!$E131&amp;""</f>
        <v/>
      </c>
      <c r="C477" s="72"/>
      <c r="D477" s="72"/>
      <c r="E477" s="72"/>
      <c r="F477" s="72"/>
      <c r="G477" s="72"/>
      <c r="H477" s="72"/>
      <c r="I477" s="72"/>
      <c r="J477" s="72"/>
      <c r="K477" s="72"/>
      <c r="L477" s="72"/>
      <c r="M477" s="119"/>
      <c r="N477" s="69" t="str">
        <f>IFERROR(VLOOKUP($B477,D1_9!$E$5:$S$204,2,FALSE)&amp;"","")</f>
        <v/>
      </c>
      <c r="O477" s="76"/>
      <c r="P477" s="76"/>
      <c r="Q477" s="104"/>
      <c r="R477" s="69" t="str">
        <f>IFERROR(VLOOKUP($B477,D1_9!$E$5:$S$204,3,FALSE)&amp;"","")</f>
        <v/>
      </c>
      <c r="S477" s="104"/>
      <c r="T477" s="69" t="str">
        <f>IFERROR(VLOOKUP($B477,D1_9!$E$5:$S$204,4,FALSE)&amp;"","")</f>
        <v/>
      </c>
      <c r="U477" s="104"/>
      <c r="V477" s="69" t="str">
        <f>IFERROR(VLOOKUP($B477,D1_9!$E$5:$S$204,5,FALSE)&amp;"","")</f>
        <v/>
      </c>
      <c r="W477" s="104"/>
      <c r="X477" s="69" t="str">
        <f>IFERROR(VLOOKUP($B477,D1_9!$E$5:$S$204,6,FALSE)&amp;"","")</f>
        <v/>
      </c>
      <c r="Y477" s="104"/>
      <c r="Z477" s="69" t="str">
        <f>IFERROR(VLOOKUP($B477,D1_9!$E$5:$S$204,7,FALSE)&amp;"","")</f>
        <v/>
      </c>
      <c r="AA477" s="104"/>
      <c r="AB477" s="69" t="str">
        <f>IFERROR(VLOOKUP($B477,D1_9!$E$5:$S$204,8,FALSE)&amp;"","")</f>
        <v/>
      </c>
      <c r="AC477" s="104"/>
      <c r="AD477" s="69" t="str">
        <f>IFERROR(VLOOKUP($B477,D1_9!$E$5:$S$204,9,FALSE)&amp;"","")</f>
        <v/>
      </c>
      <c r="AE477" s="104"/>
      <c r="AF477" s="69" t="str">
        <f>IFERROR(VLOOKUP($B477,D1_9!$E$5:$S$204,10,FALSE)&amp;"","")</f>
        <v/>
      </c>
      <c r="AG477" s="104"/>
      <c r="AH477" s="69" t="str">
        <f>IFERROR(VLOOKUP($B477,D1_9!$E$5:$S$204,11,FALSE)&amp;"","")</f>
        <v/>
      </c>
      <c r="AI477" s="76"/>
      <c r="AJ477" s="76"/>
      <c r="AK477" s="76"/>
      <c r="AL477" s="76" t="s">
        <v>410</v>
      </c>
      <c r="AM477" s="221" t="str">
        <f>IFERROR(VLOOKUP($B477,D1_9!$E$5:$S$204,12,FALSE)&amp;"","")</f>
        <v/>
      </c>
      <c r="AN477" s="76"/>
      <c r="AO477" s="76"/>
      <c r="AP477" s="104"/>
      <c r="AQ477" s="36" t="str">
        <f>IFERROR(VLOOKUP($B477,D1_9!$E$5:$S$204,15,FALSE)&amp;"","")</f>
        <v/>
      </c>
      <c r="AR477" s="74"/>
      <c r="AS477" s="74"/>
      <c r="AT477" s="74"/>
      <c r="AU477" s="74"/>
      <c r="AV477" s="74"/>
      <c r="AW477" s="74"/>
      <c r="AX477" s="74"/>
      <c r="AY477" s="74"/>
      <c r="AZ477" s="74"/>
      <c r="BA477" s="74"/>
      <c r="BB477" s="74"/>
      <c r="BC477" s="337"/>
      <c r="BD477" s="1"/>
    </row>
    <row r="478" spans="2:56">
      <c r="B478" s="29"/>
      <c r="C478" s="55"/>
      <c r="D478" s="55"/>
      <c r="E478" s="55"/>
      <c r="F478" s="55"/>
      <c r="G478" s="55"/>
      <c r="H478" s="55"/>
      <c r="I478" s="55"/>
      <c r="J478" s="55"/>
      <c r="K478" s="55"/>
      <c r="L478" s="55"/>
      <c r="M478" s="120"/>
      <c r="N478" s="34"/>
      <c r="O478" s="2"/>
      <c r="P478" s="2"/>
      <c r="Q478" s="105"/>
      <c r="R478" s="34"/>
      <c r="S478" s="105"/>
      <c r="T478" s="34"/>
      <c r="U478" s="105"/>
      <c r="V478" s="34"/>
      <c r="W478" s="105"/>
      <c r="X478" s="34"/>
      <c r="Y478" s="105"/>
      <c r="Z478" s="34"/>
      <c r="AA478" s="105"/>
      <c r="AB478" s="34"/>
      <c r="AC478" s="105"/>
      <c r="AD478" s="34"/>
      <c r="AE478" s="105"/>
      <c r="AF478" s="34"/>
      <c r="AG478" s="105"/>
      <c r="AH478" s="153"/>
      <c r="AI478" s="155"/>
      <c r="AJ478" s="155"/>
      <c r="AK478" s="155"/>
      <c r="AL478" s="155"/>
      <c r="AM478" s="155"/>
      <c r="AN478" s="155"/>
      <c r="AO478" s="155"/>
      <c r="AP478" s="224"/>
      <c r="AQ478" s="22"/>
      <c r="AR478" s="57"/>
      <c r="AS478" s="57"/>
      <c r="AT478" s="57"/>
      <c r="AU478" s="57"/>
      <c r="AV478" s="57"/>
      <c r="AW478" s="57"/>
      <c r="AX478" s="57"/>
      <c r="AY478" s="57"/>
      <c r="AZ478" s="57"/>
      <c r="BA478" s="57"/>
      <c r="BB478" s="57"/>
      <c r="BC478" s="338"/>
      <c r="BD478" s="1"/>
    </row>
    <row r="479" spans="2:56">
      <c r="B479" s="29"/>
      <c r="C479" s="55"/>
      <c r="D479" s="55"/>
      <c r="E479" s="55"/>
      <c r="F479" s="55"/>
      <c r="G479" s="55"/>
      <c r="H479" s="55"/>
      <c r="I479" s="55"/>
      <c r="J479" s="55"/>
      <c r="K479" s="55"/>
      <c r="L479" s="55"/>
      <c r="M479" s="120"/>
      <c r="N479" s="34"/>
      <c r="O479" s="2"/>
      <c r="P479" s="2"/>
      <c r="Q479" s="105"/>
      <c r="R479" s="34"/>
      <c r="S479" s="105"/>
      <c r="T479" s="34"/>
      <c r="U479" s="105"/>
      <c r="V479" s="34"/>
      <c r="W479" s="105"/>
      <c r="X479" s="34"/>
      <c r="Y479" s="105"/>
      <c r="Z479" s="34"/>
      <c r="AA479" s="105"/>
      <c r="AB479" s="34"/>
      <c r="AC479" s="105"/>
      <c r="AD479" s="34"/>
      <c r="AE479" s="105"/>
      <c r="AF479" s="34"/>
      <c r="AG479" s="105"/>
      <c r="AH479" s="168" t="str">
        <f>IFERROR(VLOOKUP($B477,D1_9!$E$5:$S$204,13,FALSE)&amp;"","")</f>
        <v/>
      </c>
      <c r="AI479" s="156"/>
      <c r="AJ479" s="156"/>
      <c r="AK479" s="156"/>
      <c r="AL479" s="156" t="s">
        <v>410</v>
      </c>
      <c r="AM479" s="207" t="str">
        <f>IFERROR(VLOOKUP($B477,D1_9!$E$5:$S$204,14,FALSE)&amp;"","")</f>
        <v/>
      </c>
      <c r="AN479" s="156"/>
      <c r="AO479" s="156"/>
      <c r="AP479" s="223"/>
      <c r="AQ479" s="22"/>
      <c r="AR479" s="57"/>
      <c r="AS479" s="57"/>
      <c r="AT479" s="57"/>
      <c r="AU479" s="57"/>
      <c r="AV479" s="57"/>
      <c r="AW479" s="57"/>
      <c r="AX479" s="57"/>
      <c r="AY479" s="57"/>
      <c r="AZ479" s="57"/>
      <c r="BA479" s="57"/>
      <c r="BB479" s="57"/>
      <c r="BC479" s="338"/>
      <c r="BD479" s="1"/>
    </row>
    <row r="480" spans="2:56">
      <c r="B480" s="18"/>
      <c r="C480" s="73"/>
      <c r="D480" s="73"/>
      <c r="E480" s="73"/>
      <c r="F480" s="73"/>
      <c r="G480" s="73"/>
      <c r="H480" s="73"/>
      <c r="I480" s="73"/>
      <c r="J480" s="73"/>
      <c r="K480" s="73"/>
      <c r="L480" s="73"/>
      <c r="M480" s="121"/>
      <c r="N480" s="25"/>
      <c r="O480" s="77"/>
      <c r="P480" s="77"/>
      <c r="Q480" s="106"/>
      <c r="R480" s="25"/>
      <c r="S480" s="106"/>
      <c r="T480" s="25"/>
      <c r="U480" s="106"/>
      <c r="V480" s="25"/>
      <c r="W480" s="106"/>
      <c r="X480" s="25"/>
      <c r="Y480" s="106"/>
      <c r="Z480" s="25"/>
      <c r="AA480" s="106"/>
      <c r="AB480" s="25"/>
      <c r="AC480" s="106"/>
      <c r="AD480" s="25"/>
      <c r="AE480" s="106"/>
      <c r="AF480" s="25"/>
      <c r="AG480" s="106"/>
      <c r="AH480" s="25"/>
      <c r="AI480" s="77"/>
      <c r="AJ480" s="77"/>
      <c r="AK480" s="77"/>
      <c r="AL480" s="77"/>
      <c r="AM480" s="77"/>
      <c r="AN480" s="77"/>
      <c r="AO480" s="77"/>
      <c r="AP480" s="106"/>
      <c r="AQ480" s="23"/>
      <c r="AR480" s="75"/>
      <c r="AS480" s="75"/>
      <c r="AT480" s="75"/>
      <c r="AU480" s="75"/>
      <c r="AV480" s="75"/>
      <c r="AW480" s="75"/>
      <c r="AX480" s="75"/>
      <c r="AY480" s="75"/>
      <c r="AZ480" s="75"/>
      <c r="BA480" s="75"/>
      <c r="BB480" s="75"/>
      <c r="BC480" s="339"/>
      <c r="BD480" s="1"/>
    </row>
    <row r="481" spans="2:56">
      <c r="B481" s="47" t="str">
        <f>D1_9!$E132&amp;""</f>
        <v/>
      </c>
      <c r="C481" s="72"/>
      <c r="D481" s="72"/>
      <c r="E481" s="72"/>
      <c r="F481" s="72"/>
      <c r="G481" s="72"/>
      <c r="H481" s="72"/>
      <c r="I481" s="72"/>
      <c r="J481" s="72"/>
      <c r="K481" s="72"/>
      <c r="L481" s="72"/>
      <c r="M481" s="119"/>
      <c r="N481" s="69" t="str">
        <f>IFERROR(VLOOKUP($B481,D1_9!$E$5:$S$204,2,FALSE)&amp;"","")</f>
        <v/>
      </c>
      <c r="O481" s="76"/>
      <c r="P481" s="76"/>
      <c r="Q481" s="104"/>
      <c r="R481" s="69" t="str">
        <f>IFERROR(VLOOKUP($B481,D1_9!$E$5:$S$204,3,FALSE)&amp;"","")</f>
        <v/>
      </c>
      <c r="S481" s="104"/>
      <c r="T481" s="69" t="str">
        <f>IFERROR(VLOOKUP($B481,D1_9!$E$5:$S$204,4,FALSE)&amp;"","")</f>
        <v/>
      </c>
      <c r="U481" s="104"/>
      <c r="V481" s="69" t="str">
        <f>IFERROR(VLOOKUP($B481,D1_9!$E$5:$S$204,5,FALSE)&amp;"","")</f>
        <v/>
      </c>
      <c r="W481" s="104"/>
      <c r="X481" s="69" t="str">
        <f>IFERROR(VLOOKUP($B481,D1_9!$E$5:$S$204,6,FALSE)&amp;"","")</f>
        <v/>
      </c>
      <c r="Y481" s="104"/>
      <c r="Z481" s="69" t="str">
        <f>IFERROR(VLOOKUP($B481,D1_9!$E$5:$S$204,7,FALSE)&amp;"","")</f>
        <v/>
      </c>
      <c r="AA481" s="104"/>
      <c r="AB481" s="69" t="str">
        <f>IFERROR(VLOOKUP($B481,D1_9!$E$5:$S$204,8,FALSE)&amp;"","")</f>
        <v/>
      </c>
      <c r="AC481" s="104"/>
      <c r="AD481" s="69" t="str">
        <f>IFERROR(VLOOKUP($B481,D1_9!$E$5:$S$204,9,FALSE)&amp;"","")</f>
        <v/>
      </c>
      <c r="AE481" s="104"/>
      <c r="AF481" s="69" t="str">
        <f>IFERROR(VLOOKUP($B481,D1_9!$E$5:$S$204,10,FALSE)&amp;"","")</f>
        <v/>
      </c>
      <c r="AG481" s="104"/>
      <c r="AH481" s="69" t="str">
        <f>IFERROR(VLOOKUP($B481,D1_9!$E$5:$S$204,11,FALSE)&amp;"","")</f>
        <v/>
      </c>
      <c r="AI481" s="76"/>
      <c r="AJ481" s="76"/>
      <c r="AK481" s="76"/>
      <c r="AL481" s="76" t="s">
        <v>410</v>
      </c>
      <c r="AM481" s="221" t="str">
        <f>IFERROR(VLOOKUP($B481,D1_9!$E$5:$S$204,12,FALSE)&amp;"","")</f>
        <v/>
      </c>
      <c r="AN481" s="76"/>
      <c r="AO481" s="76"/>
      <c r="AP481" s="104"/>
      <c r="AQ481" s="36" t="str">
        <f>IFERROR(VLOOKUP($B481,D1_9!$E$5:$S$204,15,FALSE)&amp;"","")</f>
        <v/>
      </c>
      <c r="AR481" s="74"/>
      <c r="AS481" s="74"/>
      <c r="AT481" s="74"/>
      <c r="AU481" s="74"/>
      <c r="AV481" s="74"/>
      <c r="AW481" s="74"/>
      <c r="AX481" s="74"/>
      <c r="AY481" s="74"/>
      <c r="AZ481" s="74"/>
      <c r="BA481" s="74"/>
      <c r="BB481" s="74"/>
      <c r="BC481" s="337"/>
      <c r="BD481" s="1"/>
    </row>
    <row r="482" spans="2:56">
      <c r="B482" s="29"/>
      <c r="C482" s="55"/>
      <c r="D482" s="55"/>
      <c r="E482" s="55"/>
      <c r="F482" s="55"/>
      <c r="G482" s="55"/>
      <c r="H482" s="55"/>
      <c r="I482" s="55"/>
      <c r="J482" s="55"/>
      <c r="K482" s="55"/>
      <c r="L482" s="55"/>
      <c r="M482" s="120"/>
      <c r="N482" s="34"/>
      <c r="O482" s="2"/>
      <c r="P482" s="2"/>
      <c r="Q482" s="105"/>
      <c r="R482" s="34"/>
      <c r="S482" s="105"/>
      <c r="T482" s="34"/>
      <c r="U482" s="105"/>
      <c r="V482" s="34"/>
      <c r="W482" s="105"/>
      <c r="X482" s="34"/>
      <c r="Y482" s="105"/>
      <c r="Z482" s="34"/>
      <c r="AA482" s="105"/>
      <c r="AB482" s="34"/>
      <c r="AC482" s="105"/>
      <c r="AD482" s="34"/>
      <c r="AE482" s="105"/>
      <c r="AF482" s="34"/>
      <c r="AG482" s="105"/>
      <c r="AH482" s="153"/>
      <c r="AI482" s="155"/>
      <c r="AJ482" s="155"/>
      <c r="AK482" s="155"/>
      <c r="AL482" s="155"/>
      <c r="AM482" s="155"/>
      <c r="AN482" s="155"/>
      <c r="AO482" s="155"/>
      <c r="AP482" s="224"/>
      <c r="AQ482" s="22"/>
      <c r="AR482" s="57"/>
      <c r="AS482" s="57"/>
      <c r="AT482" s="57"/>
      <c r="AU482" s="57"/>
      <c r="AV482" s="57"/>
      <c r="AW482" s="57"/>
      <c r="AX482" s="57"/>
      <c r="AY482" s="57"/>
      <c r="AZ482" s="57"/>
      <c r="BA482" s="57"/>
      <c r="BB482" s="57"/>
      <c r="BC482" s="338"/>
      <c r="BD482" s="1"/>
    </row>
    <row r="483" spans="2:56">
      <c r="B483" s="29"/>
      <c r="C483" s="55"/>
      <c r="D483" s="55"/>
      <c r="E483" s="55"/>
      <c r="F483" s="55"/>
      <c r="G483" s="55"/>
      <c r="H483" s="55"/>
      <c r="I483" s="55"/>
      <c r="J483" s="55"/>
      <c r="K483" s="55"/>
      <c r="L483" s="55"/>
      <c r="M483" s="120"/>
      <c r="N483" s="34"/>
      <c r="O483" s="2"/>
      <c r="P483" s="2"/>
      <c r="Q483" s="105"/>
      <c r="R483" s="34"/>
      <c r="S483" s="105"/>
      <c r="T483" s="34"/>
      <c r="U483" s="105"/>
      <c r="V483" s="34"/>
      <c r="W483" s="105"/>
      <c r="X483" s="34"/>
      <c r="Y483" s="105"/>
      <c r="Z483" s="34"/>
      <c r="AA483" s="105"/>
      <c r="AB483" s="34"/>
      <c r="AC483" s="105"/>
      <c r="AD483" s="34"/>
      <c r="AE483" s="105"/>
      <c r="AF483" s="34"/>
      <c r="AG483" s="105"/>
      <c r="AH483" s="168" t="str">
        <f>IFERROR(VLOOKUP($B481,D1_9!$E$5:$S$204,13,FALSE)&amp;"","")</f>
        <v/>
      </c>
      <c r="AI483" s="156"/>
      <c r="AJ483" s="156"/>
      <c r="AK483" s="156"/>
      <c r="AL483" s="156" t="s">
        <v>410</v>
      </c>
      <c r="AM483" s="207" t="str">
        <f>IFERROR(VLOOKUP($B481,D1_9!$E$5:$S$204,14,FALSE)&amp;"","")</f>
        <v/>
      </c>
      <c r="AN483" s="156"/>
      <c r="AO483" s="156"/>
      <c r="AP483" s="223"/>
      <c r="AQ483" s="22"/>
      <c r="AR483" s="57"/>
      <c r="AS483" s="57"/>
      <c r="AT483" s="57"/>
      <c r="AU483" s="57"/>
      <c r="AV483" s="57"/>
      <c r="AW483" s="57"/>
      <c r="AX483" s="57"/>
      <c r="AY483" s="57"/>
      <c r="AZ483" s="57"/>
      <c r="BA483" s="57"/>
      <c r="BB483" s="57"/>
      <c r="BC483" s="338"/>
      <c r="BD483" s="1"/>
    </row>
    <row r="484" spans="2:56">
      <c r="B484" s="18"/>
      <c r="C484" s="73"/>
      <c r="D484" s="73"/>
      <c r="E484" s="73"/>
      <c r="F484" s="73"/>
      <c r="G484" s="73"/>
      <c r="H484" s="73"/>
      <c r="I484" s="73"/>
      <c r="J484" s="73"/>
      <c r="K484" s="73"/>
      <c r="L484" s="73"/>
      <c r="M484" s="121"/>
      <c r="N484" s="25"/>
      <c r="O484" s="77"/>
      <c r="P484" s="77"/>
      <c r="Q484" s="106"/>
      <c r="R484" s="25"/>
      <c r="S484" s="106"/>
      <c r="T484" s="25"/>
      <c r="U484" s="106"/>
      <c r="V484" s="25"/>
      <c r="W484" s="106"/>
      <c r="X484" s="25"/>
      <c r="Y484" s="106"/>
      <c r="Z484" s="25"/>
      <c r="AA484" s="106"/>
      <c r="AB484" s="25"/>
      <c r="AC484" s="106"/>
      <c r="AD484" s="25"/>
      <c r="AE484" s="106"/>
      <c r="AF484" s="25"/>
      <c r="AG484" s="106"/>
      <c r="AH484" s="25"/>
      <c r="AI484" s="77"/>
      <c r="AJ484" s="77"/>
      <c r="AK484" s="77"/>
      <c r="AL484" s="77"/>
      <c r="AM484" s="77"/>
      <c r="AN484" s="77"/>
      <c r="AO484" s="77"/>
      <c r="AP484" s="106"/>
      <c r="AQ484" s="23"/>
      <c r="AR484" s="75"/>
      <c r="AS484" s="75"/>
      <c r="AT484" s="75"/>
      <c r="AU484" s="75"/>
      <c r="AV484" s="75"/>
      <c r="AW484" s="75"/>
      <c r="AX484" s="75"/>
      <c r="AY484" s="75"/>
      <c r="AZ484" s="75"/>
      <c r="BA484" s="75"/>
      <c r="BB484" s="75"/>
      <c r="BC484" s="339"/>
      <c r="BD484" s="1"/>
    </row>
    <row r="485" spans="2:56">
      <c r="B485" s="47" t="str">
        <f>D1_9!$E133&amp;""</f>
        <v/>
      </c>
      <c r="C485" s="72"/>
      <c r="D485" s="72"/>
      <c r="E485" s="72"/>
      <c r="F485" s="72"/>
      <c r="G485" s="72"/>
      <c r="H485" s="72"/>
      <c r="I485" s="72"/>
      <c r="J485" s="72"/>
      <c r="K485" s="72"/>
      <c r="L485" s="72"/>
      <c r="M485" s="119"/>
      <c r="N485" s="69" t="str">
        <f>IFERROR(VLOOKUP($B485,D1_9!$E$5:$S$204,2,FALSE)&amp;"","")</f>
        <v/>
      </c>
      <c r="O485" s="76"/>
      <c r="P485" s="76"/>
      <c r="Q485" s="104"/>
      <c r="R485" s="69" t="str">
        <f>IFERROR(VLOOKUP($B485,D1_9!$E$5:$S$204,3,FALSE)&amp;"","")</f>
        <v/>
      </c>
      <c r="S485" s="104"/>
      <c r="T485" s="69" t="str">
        <f>IFERROR(VLOOKUP($B485,D1_9!$E$5:$S$204,4,FALSE)&amp;"","")</f>
        <v/>
      </c>
      <c r="U485" s="104"/>
      <c r="V485" s="69" t="str">
        <f>IFERROR(VLOOKUP($B485,D1_9!$E$5:$S$204,5,FALSE)&amp;"","")</f>
        <v/>
      </c>
      <c r="W485" s="104"/>
      <c r="X485" s="69" t="str">
        <f>IFERROR(VLOOKUP($B485,D1_9!$E$5:$S$204,6,FALSE)&amp;"","")</f>
        <v/>
      </c>
      <c r="Y485" s="104"/>
      <c r="Z485" s="69" t="str">
        <f>IFERROR(VLOOKUP($B485,D1_9!$E$5:$S$204,7,FALSE)&amp;"","")</f>
        <v/>
      </c>
      <c r="AA485" s="104"/>
      <c r="AB485" s="69" t="str">
        <f>IFERROR(VLOOKUP($B485,D1_9!$E$5:$S$204,8,FALSE)&amp;"","")</f>
        <v/>
      </c>
      <c r="AC485" s="104"/>
      <c r="AD485" s="69" t="str">
        <f>IFERROR(VLOOKUP($B485,D1_9!$E$5:$S$204,9,FALSE)&amp;"","")</f>
        <v/>
      </c>
      <c r="AE485" s="104"/>
      <c r="AF485" s="69" t="str">
        <f>IFERROR(VLOOKUP($B485,D1_9!$E$5:$S$204,10,FALSE)&amp;"","")</f>
        <v/>
      </c>
      <c r="AG485" s="104"/>
      <c r="AH485" s="69" t="str">
        <f>IFERROR(VLOOKUP($B485,D1_9!$E$5:$S$204,11,FALSE)&amp;"","")</f>
        <v/>
      </c>
      <c r="AI485" s="76"/>
      <c r="AJ485" s="76"/>
      <c r="AK485" s="76"/>
      <c r="AL485" s="76" t="s">
        <v>410</v>
      </c>
      <c r="AM485" s="221" t="str">
        <f>IFERROR(VLOOKUP($B485,D1_9!$E$5:$S$204,12,FALSE)&amp;"","")</f>
        <v/>
      </c>
      <c r="AN485" s="76"/>
      <c r="AO485" s="76"/>
      <c r="AP485" s="104"/>
      <c r="AQ485" s="36" t="str">
        <f>IFERROR(VLOOKUP($B485,D1_9!$E$5:$S$204,15,FALSE)&amp;"","")</f>
        <v/>
      </c>
      <c r="AR485" s="74"/>
      <c r="AS485" s="74"/>
      <c r="AT485" s="74"/>
      <c r="AU485" s="74"/>
      <c r="AV485" s="74"/>
      <c r="AW485" s="74"/>
      <c r="AX485" s="74"/>
      <c r="AY485" s="74"/>
      <c r="AZ485" s="74"/>
      <c r="BA485" s="74"/>
      <c r="BB485" s="74"/>
      <c r="BC485" s="337"/>
      <c r="BD485" s="1"/>
    </row>
    <row r="486" spans="2:56">
      <c r="B486" s="29"/>
      <c r="C486" s="55"/>
      <c r="D486" s="55"/>
      <c r="E486" s="55"/>
      <c r="F486" s="55"/>
      <c r="G486" s="55"/>
      <c r="H486" s="55"/>
      <c r="I486" s="55"/>
      <c r="J486" s="55"/>
      <c r="K486" s="55"/>
      <c r="L486" s="55"/>
      <c r="M486" s="120"/>
      <c r="N486" s="34"/>
      <c r="O486" s="2"/>
      <c r="P486" s="2"/>
      <c r="Q486" s="105"/>
      <c r="R486" s="34"/>
      <c r="S486" s="105"/>
      <c r="T486" s="34"/>
      <c r="U486" s="105"/>
      <c r="V486" s="34"/>
      <c r="W486" s="105"/>
      <c r="X486" s="34"/>
      <c r="Y486" s="105"/>
      <c r="Z486" s="34"/>
      <c r="AA486" s="105"/>
      <c r="AB486" s="34"/>
      <c r="AC486" s="105"/>
      <c r="AD486" s="34"/>
      <c r="AE486" s="105"/>
      <c r="AF486" s="34"/>
      <c r="AG486" s="105"/>
      <c r="AH486" s="153"/>
      <c r="AI486" s="155"/>
      <c r="AJ486" s="155"/>
      <c r="AK486" s="155"/>
      <c r="AL486" s="155"/>
      <c r="AM486" s="155"/>
      <c r="AN486" s="155"/>
      <c r="AO486" s="155"/>
      <c r="AP486" s="224"/>
      <c r="AQ486" s="22"/>
      <c r="AR486" s="57"/>
      <c r="AS486" s="57"/>
      <c r="AT486" s="57"/>
      <c r="AU486" s="57"/>
      <c r="AV486" s="57"/>
      <c r="AW486" s="57"/>
      <c r="AX486" s="57"/>
      <c r="AY486" s="57"/>
      <c r="AZ486" s="57"/>
      <c r="BA486" s="57"/>
      <c r="BB486" s="57"/>
      <c r="BC486" s="338"/>
      <c r="BD486" s="1"/>
    </row>
    <row r="487" spans="2:56">
      <c r="B487" s="29"/>
      <c r="C487" s="55"/>
      <c r="D487" s="55"/>
      <c r="E487" s="55"/>
      <c r="F487" s="55"/>
      <c r="G487" s="55"/>
      <c r="H487" s="55"/>
      <c r="I487" s="55"/>
      <c r="J487" s="55"/>
      <c r="K487" s="55"/>
      <c r="L487" s="55"/>
      <c r="M487" s="120"/>
      <c r="N487" s="34"/>
      <c r="O487" s="2"/>
      <c r="P487" s="2"/>
      <c r="Q487" s="105"/>
      <c r="R487" s="34"/>
      <c r="S487" s="105"/>
      <c r="T487" s="34"/>
      <c r="U487" s="105"/>
      <c r="V487" s="34"/>
      <c r="W487" s="105"/>
      <c r="X487" s="34"/>
      <c r="Y487" s="105"/>
      <c r="Z487" s="34"/>
      <c r="AA487" s="105"/>
      <c r="AB487" s="34"/>
      <c r="AC487" s="105"/>
      <c r="AD487" s="34"/>
      <c r="AE487" s="105"/>
      <c r="AF487" s="34"/>
      <c r="AG487" s="105"/>
      <c r="AH487" s="168" t="str">
        <f>IFERROR(VLOOKUP($B485,D1_9!$E$5:$S$204,13,FALSE)&amp;"","")</f>
        <v/>
      </c>
      <c r="AI487" s="156"/>
      <c r="AJ487" s="156"/>
      <c r="AK487" s="156"/>
      <c r="AL487" s="156" t="s">
        <v>410</v>
      </c>
      <c r="AM487" s="207" t="str">
        <f>IFERROR(VLOOKUP($B485,D1_9!$E$5:$S$204,14,FALSE)&amp;"","")</f>
        <v/>
      </c>
      <c r="AN487" s="156"/>
      <c r="AO487" s="156"/>
      <c r="AP487" s="223"/>
      <c r="AQ487" s="22"/>
      <c r="AR487" s="57"/>
      <c r="AS487" s="57"/>
      <c r="AT487" s="57"/>
      <c r="AU487" s="57"/>
      <c r="AV487" s="57"/>
      <c r="AW487" s="57"/>
      <c r="AX487" s="57"/>
      <c r="AY487" s="57"/>
      <c r="AZ487" s="57"/>
      <c r="BA487" s="57"/>
      <c r="BB487" s="57"/>
      <c r="BC487" s="338"/>
      <c r="BD487" s="1"/>
    </row>
    <row r="488" spans="2:56">
      <c r="B488" s="18"/>
      <c r="C488" s="73"/>
      <c r="D488" s="73"/>
      <c r="E488" s="73"/>
      <c r="F488" s="73"/>
      <c r="G488" s="73"/>
      <c r="H488" s="73"/>
      <c r="I488" s="73"/>
      <c r="J488" s="73"/>
      <c r="K488" s="73"/>
      <c r="L488" s="73"/>
      <c r="M488" s="121"/>
      <c r="N488" s="25"/>
      <c r="O488" s="77"/>
      <c r="P488" s="77"/>
      <c r="Q488" s="106"/>
      <c r="R488" s="25"/>
      <c r="S488" s="106"/>
      <c r="T488" s="25"/>
      <c r="U488" s="106"/>
      <c r="V488" s="25"/>
      <c r="W488" s="106"/>
      <c r="X488" s="25"/>
      <c r="Y488" s="106"/>
      <c r="Z488" s="25"/>
      <c r="AA488" s="106"/>
      <c r="AB488" s="25"/>
      <c r="AC488" s="106"/>
      <c r="AD488" s="25"/>
      <c r="AE488" s="106"/>
      <c r="AF488" s="25"/>
      <c r="AG488" s="106"/>
      <c r="AH488" s="25"/>
      <c r="AI488" s="77"/>
      <c r="AJ488" s="77"/>
      <c r="AK488" s="77"/>
      <c r="AL488" s="77"/>
      <c r="AM488" s="77"/>
      <c r="AN488" s="77"/>
      <c r="AO488" s="77"/>
      <c r="AP488" s="106"/>
      <c r="AQ488" s="23"/>
      <c r="AR488" s="75"/>
      <c r="AS488" s="75"/>
      <c r="AT488" s="75"/>
      <c r="AU488" s="75"/>
      <c r="AV488" s="75"/>
      <c r="AW488" s="75"/>
      <c r="AX488" s="75"/>
      <c r="AY488" s="75"/>
      <c r="AZ488" s="75"/>
      <c r="BA488" s="75"/>
      <c r="BB488" s="75"/>
      <c r="BC488" s="339"/>
      <c r="BD488" s="1"/>
    </row>
    <row r="489" spans="2:56">
      <c r="B489" s="47" t="str">
        <f>D1_9!$E134&amp;""</f>
        <v/>
      </c>
      <c r="C489" s="72"/>
      <c r="D489" s="72"/>
      <c r="E489" s="72"/>
      <c r="F489" s="72"/>
      <c r="G489" s="72"/>
      <c r="H489" s="72"/>
      <c r="I489" s="72"/>
      <c r="J489" s="72"/>
      <c r="K489" s="72"/>
      <c r="L489" s="72"/>
      <c r="M489" s="119"/>
      <c r="N489" s="69" t="str">
        <f>IFERROR(VLOOKUP($B489,D1_9!$E$5:$S$204,2,FALSE)&amp;"","")</f>
        <v/>
      </c>
      <c r="O489" s="76"/>
      <c r="P489" s="76"/>
      <c r="Q489" s="104"/>
      <c r="R489" s="69" t="str">
        <f>IFERROR(VLOOKUP($B489,D1_9!$E$5:$S$204,3,FALSE)&amp;"","")</f>
        <v/>
      </c>
      <c r="S489" s="104"/>
      <c r="T489" s="69" t="str">
        <f>IFERROR(VLOOKUP($B489,D1_9!$E$5:$S$204,4,FALSE)&amp;"","")</f>
        <v/>
      </c>
      <c r="U489" s="104"/>
      <c r="V489" s="69" t="str">
        <f>IFERROR(VLOOKUP($B489,D1_9!$E$5:$S$204,5,FALSE)&amp;"","")</f>
        <v/>
      </c>
      <c r="W489" s="104"/>
      <c r="X489" s="69" t="str">
        <f>IFERROR(VLOOKUP($B489,D1_9!$E$5:$S$204,6,FALSE)&amp;"","")</f>
        <v/>
      </c>
      <c r="Y489" s="104"/>
      <c r="Z489" s="69" t="str">
        <f>IFERROR(VLOOKUP($B489,D1_9!$E$5:$S$204,7,FALSE)&amp;"","")</f>
        <v/>
      </c>
      <c r="AA489" s="104"/>
      <c r="AB489" s="69" t="str">
        <f>IFERROR(VLOOKUP($B489,D1_9!$E$5:$S$204,8,FALSE)&amp;"","")</f>
        <v/>
      </c>
      <c r="AC489" s="104"/>
      <c r="AD489" s="69" t="str">
        <f>IFERROR(VLOOKUP($B489,D1_9!$E$5:$S$204,9,FALSE)&amp;"","")</f>
        <v/>
      </c>
      <c r="AE489" s="104"/>
      <c r="AF489" s="69" t="str">
        <f>IFERROR(VLOOKUP($B489,D1_9!$E$5:$S$204,10,FALSE)&amp;"","")</f>
        <v/>
      </c>
      <c r="AG489" s="104"/>
      <c r="AH489" s="69" t="str">
        <f>IFERROR(VLOOKUP($B489,D1_9!$E$5:$S$204,11,FALSE)&amp;"","")</f>
        <v/>
      </c>
      <c r="AI489" s="76"/>
      <c r="AJ489" s="76"/>
      <c r="AK489" s="76"/>
      <c r="AL489" s="76" t="s">
        <v>410</v>
      </c>
      <c r="AM489" s="221" t="str">
        <f>IFERROR(VLOOKUP($B489,D1_9!$E$5:$S$204,12,FALSE)&amp;"","")</f>
        <v/>
      </c>
      <c r="AN489" s="76"/>
      <c r="AO489" s="76"/>
      <c r="AP489" s="104"/>
      <c r="AQ489" s="36" t="str">
        <f>IFERROR(VLOOKUP($B489,D1_9!$E$5:$S$204,15,FALSE)&amp;"","")</f>
        <v/>
      </c>
      <c r="AR489" s="74"/>
      <c r="AS489" s="74"/>
      <c r="AT489" s="74"/>
      <c r="AU489" s="74"/>
      <c r="AV489" s="74"/>
      <c r="AW489" s="74"/>
      <c r="AX489" s="74"/>
      <c r="AY489" s="74"/>
      <c r="AZ489" s="74"/>
      <c r="BA489" s="74"/>
      <c r="BB489" s="74"/>
      <c r="BC489" s="337"/>
      <c r="BD489" s="1"/>
    </row>
    <row r="490" spans="2:56">
      <c r="B490" s="29"/>
      <c r="C490" s="55"/>
      <c r="D490" s="55"/>
      <c r="E490" s="55"/>
      <c r="F490" s="55"/>
      <c r="G490" s="55"/>
      <c r="H490" s="55"/>
      <c r="I490" s="55"/>
      <c r="J490" s="55"/>
      <c r="K490" s="55"/>
      <c r="L490" s="55"/>
      <c r="M490" s="120"/>
      <c r="N490" s="34"/>
      <c r="O490" s="2"/>
      <c r="P490" s="2"/>
      <c r="Q490" s="105"/>
      <c r="R490" s="34"/>
      <c r="S490" s="105"/>
      <c r="T490" s="34"/>
      <c r="U490" s="105"/>
      <c r="V490" s="34"/>
      <c r="W490" s="105"/>
      <c r="X490" s="34"/>
      <c r="Y490" s="105"/>
      <c r="Z490" s="34"/>
      <c r="AA490" s="105"/>
      <c r="AB490" s="34"/>
      <c r="AC490" s="105"/>
      <c r="AD490" s="34"/>
      <c r="AE490" s="105"/>
      <c r="AF490" s="34"/>
      <c r="AG490" s="105"/>
      <c r="AH490" s="153"/>
      <c r="AI490" s="155"/>
      <c r="AJ490" s="155"/>
      <c r="AK490" s="155"/>
      <c r="AL490" s="155"/>
      <c r="AM490" s="155"/>
      <c r="AN490" s="155"/>
      <c r="AO490" s="155"/>
      <c r="AP490" s="224"/>
      <c r="AQ490" s="22"/>
      <c r="AR490" s="57"/>
      <c r="AS490" s="57"/>
      <c r="AT490" s="57"/>
      <c r="AU490" s="57"/>
      <c r="AV490" s="57"/>
      <c r="AW490" s="57"/>
      <c r="AX490" s="57"/>
      <c r="AY490" s="57"/>
      <c r="AZ490" s="57"/>
      <c r="BA490" s="57"/>
      <c r="BB490" s="57"/>
      <c r="BC490" s="338"/>
      <c r="BD490" s="1"/>
    </row>
    <row r="491" spans="2:56">
      <c r="B491" s="29"/>
      <c r="C491" s="55"/>
      <c r="D491" s="55"/>
      <c r="E491" s="55"/>
      <c r="F491" s="55"/>
      <c r="G491" s="55"/>
      <c r="H491" s="55"/>
      <c r="I491" s="55"/>
      <c r="J491" s="55"/>
      <c r="K491" s="55"/>
      <c r="L491" s="55"/>
      <c r="M491" s="120"/>
      <c r="N491" s="34"/>
      <c r="O491" s="2"/>
      <c r="P491" s="2"/>
      <c r="Q491" s="105"/>
      <c r="R491" s="34"/>
      <c r="S491" s="105"/>
      <c r="T491" s="34"/>
      <c r="U491" s="105"/>
      <c r="V491" s="34"/>
      <c r="W491" s="105"/>
      <c r="X491" s="34"/>
      <c r="Y491" s="105"/>
      <c r="Z491" s="34"/>
      <c r="AA491" s="105"/>
      <c r="AB491" s="34"/>
      <c r="AC491" s="105"/>
      <c r="AD491" s="34"/>
      <c r="AE491" s="105"/>
      <c r="AF491" s="34"/>
      <c r="AG491" s="105"/>
      <c r="AH491" s="168" t="str">
        <f>IFERROR(VLOOKUP($B489,D1_9!$E$5:$S$204,13,FALSE)&amp;"","")</f>
        <v/>
      </c>
      <c r="AI491" s="156"/>
      <c r="AJ491" s="156"/>
      <c r="AK491" s="156"/>
      <c r="AL491" s="156" t="s">
        <v>410</v>
      </c>
      <c r="AM491" s="207" t="str">
        <f>IFERROR(VLOOKUP($B489,D1_9!$E$5:$S$204,14,FALSE)&amp;"","")</f>
        <v/>
      </c>
      <c r="AN491" s="156"/>
      <c r="AO491" s="156"/>
      <c r="AP491" s="223"/>
      <c r="AQ491" s="22"/>
      <c r="AR491" s="57"/>
      <c r="AS491" s="57"/>
      <c r="AT491" s="57"/>
      <c r="AU491" s="57"/>
      <c r="AV491" s="57"/>
      <c r="AW491" s="57"/>
      <c r="AX491" s="57"/>
      <c r="AY491" s="57"/>
      <c r="AZ491" s="57"/>
      <c r="BA491" s="57"/>
      <c r="BB491" s="57"/>
      <c r="BC491" s="338"/>
      <c r="BD491" s="1"/>
    </row>
    <row r="492" spans="2:56">
      <c r="B492" s="18"/>
      <c r="C492" s="73"/>
      <c r="D492" s="73"/>
      <c r="E492" s="73"/>
      <c r="F492" s="73"/>
      <c r="G492" s="73"/>
      <c r="H492" s="73"/>
      <c r="I492" s="73"/>
      <c r="J492" s="73"/>
      <c r="K492" s="73"/>
      <c r="L492" s="73"/>
      <c r="M492" s="121"/>
      <c r="N492" s="25"/>
      <c r="O492" s="77"/>
      <c r="P492" s="77"/>
      <c r="Q492" s="106"/>
      <c r="R492" s="25"/>
      <c r="S492" s="106"/>
      <c r="T492" s="25"/>
      <c r="U492" s="106"/>
      <c r="V492" s="25"/>
      <c r="W492" s="106"/>
      <c r="X492" s="25"/>
      <c r="Y492" s="106"/>
      <c r="Z492" s="25"/>
      <c r="AA492" s="106"/>
      <c r="AB492" s="25"/>
      <c r="AC492" s="106"/>
      <c r="AD492" s="25"/>
      <c r="AE492" s="106"/>
      <c r="AF492" s="25"/>
      <c r="AG492" s="106"/>
      <c r="AH492" s="25"/>
      <c r="AI492" s="77"/>
      <c r="AJ492" s="77"/>
      <c r="AK492" s="77"/>
      <c r="AL492" s="77"/>
      <c r="AM492" s="77"/>
      <c r="AN492" s="77"/>
      <c r="AO492" s="77"/>
      <c r="AP492" s="106"/>
      <c r="AQ492" s="23"/>
      <c r="AR492" s="75"/>
      <c r="AS492" s="75"/>
      <c r="AT492" s="75"/>
      <c r="AU492" s="75"/>
      <c r="AV492" s="75"/>
      <c r="AW492" s="75"/>
      <c r="AX492" s="75"/>
      <c r="AY492" s="75"/>
      <c r="AZ492" s="75"/>
      <c r="BA492" s="75"/>
      <c r="BB492" s="75"/>
      <c r="BC492" s="339"/>
      <c r="BD492" s="1"/>
    </row>
    <row r="493" spans="2:56">
      <c r="B493" s="47" t="str">
        <f>D1_9!$E135&amp;""</f>
        <v/>
      </c>
      <c r="C493" s="72"/>
      <c r="D493" s="72"/>
      <c r="E493" s="72"/>
      <c r="F493" s="72"/>
      <c r="G493" s="72"/>
      <c r="H493" s="72"/>
      <c r="I493" s="72"/>
      <c r="J493" s="72"/>
      <c r="K493" s="72"/>
      <c r="L493" s="72"/>
      <c r="M493" s="119"/>
      <c r="N493" s="69" t="str">
        <f>IFERROR(VLOOKUP($B493,D1_9!$E$5:$S$204,2,FALSE)&amp;"","")</f>
        <v/>
      </c>
      <c r="O493" s="76"/>
      <c r="P493" s="76"/>
      <c r="Q493" s="104"/>
      <c r="R493" s="69" t="str">
        <f>IFERROR(VLOOKUP($B493,D1_9!$E$5:$S$204,3,FALSE)&amp;"","")</f>
        <v/>
      </c>
      <c r="S493" s="104"/>
      <c r="T493" s="69" t="str">
        <f>IFERROR(VLOOKUP($B493,D1_9!$E$5:$S$204,4,FALSE)&amp;"","")</f>
        <v/>
      </c>
      <c r="U493" s="104"/>
      <c r="V493" s="69" t="str">
        <f>IFERROR(VLOOKUP($B493,D1_9!$E$5:$S$204,5,FALSE)&amp;"","")</f>
        <v/>
      </c>
      <c r="W493" s="104"/>
      <c r="X493" s="69" t="str">
        <f>IFERROR(VLOOKUP($B493,D1_9!$E$5:$S$204,6,FALSE)&amp;"","")</f>
        <v/>
      </c>
      <c r="Y493" s="104"/>
      <c r="Z493" s="69" t="str">
        <f>IFERROR(VLOOKUP($B493,D1_9!$E$5:$S$204,7,FALSE)&amp;"","")</f>
        <v/>
      </c>
      <c r="AA493" s="104"/>
      <c r="AB493" s="69" t="str">
        <f>IFERROR(VLOOKUP($B493,D1_9!$E$5:$S$204,8,FALSE)&amp;"","")</f>
        <v/>
      </c>
      <c r="AC493" s="104"/>
      <c r="AD493" s="69" t="str">
        <f>IFERROR(VLOOKUP($B493,D1_9!$E$5:$S$204,9,FALSE)&amp;"","")</f>
        <v/>
      </c>
      <c r="AE493" s="104"/>
      <c r="AF493" s="69" t="str">
        <f>IFERROR(VLOOKUP($B493,D1_9!$E$5:$S$204,10,FALSE)&amp;"","")</f>
        <v/>
      </c>
      <c r="AG493" s="104"/>
      <c r="AH493" s="69" t="str">
        <f>IFERROR(VLOOKUP($B493,D1_9!$E$5:$S$204,11,FALSE)&amp;"","")</f>
        <v/>
      </c>
      <c r="AI493" s="76"/>
      <c r="AJ493" s="76"/>
      <c r="AK493" s="76"/>
      <c r="AL493" s="76" t="s">
        <v>410</v>
      </c>
      <c r="AM493" s="221" t="str">
        <f>IFERROR(VLOOKUP($B493,D1_9!$E$5:$S$204,12,FALSE)&amp;"","")</f>
        <v/>
      </c>
      <c r="AN493" s="76"/>
      <c r="AO493" s="76"/>
      <c r="AP493" s="104"/>
      <c r="AQ493" s="36" t="str">
        <f>IFERROR(VLOOKUP($B493,D1_9!$E$5:$S$204,15,FALSE)&amp;"","")</f>
        <v/>
      </c>
      <c r="AR493" s="74"/>
      <c r="AS493" s="74"/>
      <c r="AT493" s="74"/>
      <c r="AU493" s="74"/>
      <c r="AV493" s="74"/>
      <c r="AW493" s="74"/>
      <c r="AX493" s="74"/>
      <c r="AY493" s="74"/>
      <c r="AZ493" s="74"/>
      <c r="BA493" s="74"/>
      <c r="BB493" s="74"/>
      <c r="BC493" s="337"/>
      <c r="BD493" s="1"/>
    </row>
    <row r="494" spans="2:56">
      <c r="B494" s="29"/>
      <c r="C494" s="55"/>
      <c r="D494" s="55"/>
      <c r="E494" s="55"/>
      <c r="F494" s="55"/>
      <c r="G494" s="55"/>
      <c r="H494" s="55"/>
      <c r="I494" s="55"/>
      <c r="J494" s="55"/>
      <c r="K494" s="55"/>
      <c r="L494" s="55"/>
      <c r="M494" s="120"/>
      <c r="N494" s="34"/>
      <c r="O494" s="2"/>
      <c r="P494" s="2"/>
      <c r="Q494" s="105"/>
      <c r="R494" s="34"/>
      <c r="S494" s="105"/>
      <c r="T494" s="34"/>
      <c r="U494" s="105"/>
      <c r="V494" s="34"/>
      <c r="W494" s="105"/>
      <c r="X494" s="34"/>
      <c r="Y494" s="105"/>
      <c r="Z494" s="34"/>
      <c r="AA494" s="105"/>
      <c r="AB494" s="34"/>
      <c r="AC494" s="105"/>
      <c r="AD494" s="34"/>
      <c r="AE494" s="105"/>
      <c r="AF494" s="34"/>
      <c r="AG494" s="105"/>
      <c r="AH494" s="153"/>
      <c r="AI494" s="155"/>
      <c r="AJ494" s="155"/>
      <c r="AK494" s="155"/>
      <c r="AL494" s="155"/>
      <c r="AM494" s="155"/>
      <c r="AN494" s="155"/>
      <c r="AO494" s="155"/>
      <c r="AP494" s="224"/>
      <c r="AQ494" s="22"/>
      <c r="AR494" s="57"/>
      <c r="AS494" s="57"/>
      <c r="AT494" s="57"/>
      <c r="AU494" s="57"/>
      <c r="AV494" s="57"/>
      <c r="AW494" s="57"/>
      <c r="AX494" s="57"/>
      <c r="AY494" s="57"/>
      <c r="AZ494" s="57"/>
      <c r="BA494" s="57"/>
      <c r="BB494" s="57"/>
      <c r="BC494" s="338"/>
      <c r="BD494" s="1"/>
    </row>
    <row r="495" spans="2:56">
      <c r="B495" s="29"/>
      <c r="C495" s="55"/>
      <c r="D495" s="55"/>
      <c r="E495" s="55"/>
      <c r="F495" s="55"/>
      <c r="G495" s="55"/>
      <c r="H495" s="55"/>
      <c r="I495" s="55"/>
      <c r="J495" s="55"/>
      <c r="K495" s="55"/>
      <c r="L495" s="55"/>
      <c r="M495" s="120"/>
      <c r="N495" s="34"/>
      <c r="O495" s="2"/>
      <c r="P495" s="2"/>
      <c r="Q495" s="105"/>
      <c r="R495" s="34"/>
      <c r="S495" s="105"/>
      <c r="T495" s="34"/>
      <c r="U495" s="105"/>
      <c r="V495" s="34"/>
      <c r="W495" s="105"/>
      <c r="X495" s="34"/>
      <c r="Y495" s="105"/>
      <c r="Z495" s="34"/>
      <c r="AA495" s="105"/>
      <c r="AB495" s="34"/>
      <c r="AC495" s="105"/>
      <c r="AD495" s="34"/>
      <c r="AE495" s="105"/>
      <c r="AF495" s="34"/>
      <c r="AG495" s="105"/>
      <c r="AH495" s="168" t="str">
        <f>IFERROR(VLOOKUP($B493,D1_9!$E$5:$S$204,13,FALSE)&amp;"","")</f>
        <v/>
      </c>
      <c r="AI495" s="156"/>
      <c r="AJ495" s="156"/>
      <c r="AK495" s="156"/>
      <c r="AL495" s="156" t="s">
        <v>410</v>
      </c>
      <c r="AM495" s="207" t="str">
        <f>IFERROR(VLOOKUP($B493,D1_9!$E$5:$S$204,14,FALSE)&amp;"","")</f>
        <v/>
      </c>
      <c r="AN495" s="156"/>
      <c r="AO495" s="156"/>
      <c r="AP495" s="223"/>
      <c r="AQ495" s="22"/>
      <c r="AR495" s="57"/>
      <c r="AS495" s="57"/>
      <c r="AT495" s="57"/>
      <c r="AU495" s="57"/>
      <c r="AV495" s="57"/>
      <c r="AW495" s="57"/>
      <c r="AX495" s="57"/>
      <c r="AY495" s="57"/>
      <c r="AZ495" s="57"/>
      <c r="BA495" s="57"/>
      <c r="BB495" s="57"/>
      <c r="BC495" s="338"/>
      <c r="BD495" s="1"/>
    </row>
    <row r="496" spans="2:56">
      <c r="B496" s="18"/>
      <c r="C496" s="73"/>
      <c r="D496" s="73"/>
      <c r="E496" s="73"/>
      <c r="F496" s="73"/>
      <c r="G496" s="73"/>
      <c r="H496" s="73"/>
      <c r="I496" s="73"/>
      <c r="J496" s="73"/>
      <c r="K496" s="73"/>
      <c r="L496" s="73"/>
      <c r="M496" s="121"/>
      <c r="N496" s="25"/>
      <c r="O496" s="77"/>
      <c r="P496" s="77"/>
      <c r="Q496" s="106"/>
      <c r="R496" s="25"/>
      <c r="S496" s="106"/>
      <c r="T496" s="25"/>
      <c r="U496" s="106"/>
      <c r="V496" s="25"/>
      <c r="W496" s="106"/>
      <c r="X496" s="25"/>
      <c r="Y496" s="106"/>
      <c r="Z496" s="25"/>
      <c r="AA496" s="106"/>
      <c r="AB496" s="25"/>
      <c r="AC496" s="106"/>
      <c r="AD496" s="25"/>
      <c r="AE496" s="106"/>
      <c r="AF496" s="25"/>
      <c r="AG496" s="106"/>
      <c r="AH496" s="25"/>
      <c r="AI496" s="77"/>
      <c r="AJ496" s="77"/>
      <c r="AK496" s="77"/>
      <c r="AL496" s="77"/>
      <c r="AM496" s="77"/>
      <c r="AN496" s="77"/>
      <c r="AO496" s="77"/>
      <c r="AP496" s="106"/>
      <c r="AQ496" s="23"/>
      <c r="AR496" s="75"/>
      <c r="AS496" s="75"/>
      <c r="AT496" s="75"/>
      <c r="AU496" s="75"/>
      <c r="AV496" s="75"/>
      <c r="AW496" s="75"/>
      <c r="AX496" s="75"/>
      <c r="AY496" s="75"/>
      <c r="AZ496" s="75"/>
      <c r="BA496" s="75"/>
      <c r="BB496" s="75"/>
      <c r="BC496" s="339"/>
      <c r="BD496" s="1"/>
    </row>
    <row r="497" spans="2:56">
      <c r="B497" s="47" t="str">
        <f>D1_9!$E136&amp;""</f>
        <v/>
      </c>
      <c r="C497" s="72"/>
      <c r="D497" s="72"/>
      <c r="E497" s="72"/>
      <c r="F497" s="72"/>
      <c r="G497" s="72"/>
      <c r="H497" s="72"/>
      <c r="I497" s="72"/>
      <c r="J497" s="72"/>
      <c r="K497" s="72"/>
      <c r="L497" s="72"/>
      <c r="M497" s="119"/>
      <c r="N497" s="69" t="str">
        <f>IFERROR(VLOOKUP($B497,D1_9!$E$5:$S$204,2,FALSE)&amp;"","")</f>
        <v/>
      </c>
      <c r="O497" s="76"/>
      <c r="P497" s="76"/>
      <c r="Q497" s="104"/>
      <c r="R497" s="69" t="str">
        <f>IFERROR(VLOOKUP($B497,D1_9!$E$5:$S$204,3,FALSE)&amp;"","")</f>
        <v/>
      </c>
      <c r="S497" s="104"/>
      <c r="T497" s="69" t="str">
        <f>IFERROR(VLOOKUP($B497,D1_9!$E$5:$S$204,4,FALSE)&amp;"","")</f>
        <v/>
      </c>
      <c r="U497" s="104"/>
      <c r="V497" s="69" t="str">
        <f>IFERROR(VLOOKUP($B497,D1_9!$E$5:$S$204,5,FALSE)&amp;"","")</f>
        <v/>
      </c>
      <c r="W497" s="104"/>
      <c r="X497" s="69" t="str">
        <f>IFERROR(VLOOKUP($B497,D1_9!$E$5:$S$204,6,FALSE)&amp;"","")</f>
        <v/>
      </c>
      <c r="Y497" s="104"/>
      <c r="Z497" s="69" t="str">
        <f>IFERROR(VLOOKUP($B497,D1_9!$E$5:$S$204,7,FALSE)&amp;"","")</f>
        <v/>
      </c>
      <c r="AA497" s="104"/>
      <c r="AB497" s="69" t="str">
        <f>IFERROR(VLOOKUP($B497,D1_9!$E$5:$S$204,8,FALSE)&amp;"","")</f>
        <v/>
      </c>
      <c r="AC497" s="104"/>
      <c r="AD497" s="69" t="str">
        <f>IFERROR(VLOOKUP($B497,D1_9!$E$5:$S$204,9,FALSE)&amp;"","")</f>
        <v/>
      </c>
      <c r="AE497" s="104"/>
      <c r="AF497" s="69" t="str">
        <f>IFERROR(VLOOKUP($B497,D1_9!$E$5:$S$204,10,FALSE)&amp;"","")</f>
        <v/>
      </c>
      <c r="AG497" s="104"/>
      <c r="AH497" s="69" t="str">
        <f>IFERROR(VLOOKUP($B497,D1_9!$E$5:$S$204,11,FALSE)&amp;"","")</f>
        <v/>
      </c>
      <c r="AI497" s="76"/>
      <c r="AJ497" s="76"/>
      <c r="AK497" s="76"/>
      <c r="AL497" s="76" t="s">
        <v>410</v>
      </c>
      <c r="AM497" s="221" t="str">
        <f>IFERROR(VLOOKUP($B497,D1_9!$E$5:$S$204,12,FALSE)&amp;"","")</f>
        <v/>
      </c>
      <c r="AN497" s="76"/>
      <c r="AO497" s="76"/>
      <c r="AP497" s="104"/>
      <c r="AQ497" s="36" t="str">
        <f>IFERROR(VLOOKUP($B497,D1_9!$E$5:$S$204,15,FALSE)&amp;"","")</f>
        <v/>
      </c>
      <c r="AR497" s="74"/>
      <c r="AS497" s="74"/>
      <c r="AT497" s="74"/>
      <c r="AU497" s="74"/>
      <c r="AV497" s="74"/>
      <c r="AW497" s="74"/>
      <c r="AX497" s="74"/>
      <c r="AY497" s="74"/>
      <c r="AZ497" s="74"/>
      <c r="BA497" s="74"/>
      <c r="BB497" s="74"/>
      <c r="BC497" s="337"/>
      <c r="BD497" s="1"/>
    </row>
    <row r="498" spans="2:56">
      <c r="B498" s="29"/>
      <c r="C498" s="55"/>
      <c r="D498" s="55"/>
      <c r="E498" s="55"/>
      <c r="F498" s="55"/>
      <c r="G498" s="55"/>
      <c r="H498" s="55"/>
      <c r="I498" s="55"/>
      <c r="J498" s="55"/>
      <c r="K498" s="55"/>
      <c r="L498" s="55"/>
      <c r="M498" s="120"/>
      <c r="N498" s="34"/>
      <c r="O498" s="2"/>
      <c r="P498" s="2"/>
      <c r="Q498" s="105"/>
      <c r="R498" s="34"/>
      <c r="S498" s="105"/>
      <c r="T498" s="34"/>
      <c r="U498" s="105"/>
      <c r="V498" s="34"/>
      <c r="W498" s="105"/>
      <c r="X498" s="34"/>
      <c r="Y498" s="105"/>
      <c r="Z498" s="34"/>
      <c r="AA498" s="105"/>
      <c r="AB498" s="34"/>
      <c r="AC498" s="105"/>
      <c r="AD498" s="34"/>
      <c r="AE498" s="105"/>
      <c r="AF498" s="34"/>
      <c r="AG498" s="105"/>
      <c r="AH498" s="153"/>
      <c r="AI498" s="155"/>
      <c r="AJ498" s="155"/>
      <c r="AK498" s="155"/>
      <c r="AL498" s="155"/>
      <c r="AM498" s="155"/>
      <c r="AN498" s="155"/>
      <c r="AO498" s="155"/>
      <c r="AP498" s="224"/>
      <c r="AQ498" s="22"/>
      <c r="AR498" s="57"/>
      <c r="AS498" s="57"/>
      <c r="AT498" s="57"/>
      <c r="AU498" s="57"/>
      <c r="AV498" s="57"/>
      <c r="AW498" s="57"/>
      <c r="AX498" s="57"/>
      <c r="AY498" s="57"/>
      <c r="AZ498" s="57"/>
      <c r="BA498" s="57"/>
      <c r="BB498" s="57"/>
      <c r="BC498" s="338"/>
      <c r="BD498" s="1"/>
    </row>
    <row r="499" spans="2:56">
      <c r="B499" s="29"/>
      <c r="C499" s="55"/>
      <c r="D499" s="55"/>
      <c r="E499" s="55"/>
      <c r="F499" s="55"/>
      <c r="G499" s="55"/>
      <c r="H499" s="55"/>
      <c r="I499" s="55"/>
      <c r="J499" s="55"/>
      <c r="K499" s="55"/>
      <c r="L499" s="55"/>
      <c r="M499" s="120"/>
      <c r="N499" s="34"/>
      <c r="O499" s="2"/>
      <c r="P499" s="2"/>
      <c r="Q499" s="105"/>
      <c r="R499" s="34"/>
      <c r="S499" s="105"/>
      <c r="T499" s="34"/>
      <c r="U499" s="105"/>
      <c r="V499" s="34"/>
      <c r="W499" s="105"/>
      <c r="X499" s="34"/>
      <c r="Y499" s="105"/>
      <c r="Z499" s="34"/>
      <c r="AA499" s="105"/>
      <c r="AB499" s="34"/>
      <c r="AC499" s="105"/>
      <c r="AD499" s="34"/>
      <c r="AE499" s="105"/>
      <c r="AF499" s="34"/>
      <c r="AG499" s="105"/>
      <c r="AH499" s="168" t="str">
        <f>IFERROR(VLOOKUP($B497,D1_9!$E$5:$S$204,13,FALSE)&amp;"","")</f>
        <v/>
      </c>
      <c r="AI499" s="156"/>
      <c r="AJ499" s="156"/>
      <c r="AK499" s="156"/>
      <c r="AL499" s="156" t="s">
        <v>410</v>
      </c>
      <c r="AM499" s="207" t="str">
        <f>IFERROR(VLOOKUP($B497,D1_9!$E$5:$S$204,14,FALSE)&amp;"","")</f>
        <v/>
      </c>
      <c r="AN499" s="156"/>
      <c r="AO499" s="156"/>
      <c r="AP499" s="223"/>
      <c r="AQ499" s="22"/>
      <c r="AR499" s="57"/>
      <c r="AS499" s="57"/>
      <c r="AT499" s="57"/>
      <c r="AU499" s="57"/>
      <c r="AV499" s="57"/>
      <c r="AW499" s="57"/>
      <c r="AX499" s="57"/>
      <c r="AY499" s="57"/>
      <c r="AZ499" s="57"/>
      <c r="BA499" s="57"/>
      <c r="BB499" s="57"/>
      <c r="BC499" s="338"/>
      <c r="BD499" s="1"/>
    </row>
    <row r="500" spans="2:56">
      <c r="B500" s="18"/>
      <c r="C500" s="73"/>
      <c r="D500" s="73"/>
      <c r="E500" s="73"/>
      <c r="F500" s="73"/>
      <c r="G500" s="73"/>
      <c r="H500" s="73"/>
      <c r="I500" s="73"/>
      <c r="J500" s="73"/>
      <c r="K500" s="73"/>
      <c r="L500" s="73"/>
      <c r="M500" s="121"/>
      <c r="N500" s="25"/>
      <c r="O500" s="77"/>
      <c r="P500" s="77"/>
      <c r="Q500" s="106"/>
      <c r="R500" s="25"/>
      <c r="S500" s="106"/>
      <c r="T500" s="25"/>
      <c r="U500" s="106"/>
      <c r="V500" s="25"/>
      <c r="W500" s="106"/>
      <c r="X500" s="25"/>
      <c r="Y500" s="106"/>
      <c r="Z500" s="25"/>
      <c r="AA500" s="106"/>
      <c r="AB500" s="25"/>
      <c r="AC500" s="106"/>
      <c r="AD500" s="25"/>
      <c r="AE500" s="106"/>
      <c r="AF500" s="25"/>
      <c r="AG500" s="106"/>
      <c r="AH500" s="25"/>
      <c r="AI500" s="77"/>
      <c r="AJ500" s="77"/>
      <c r="AK500" s="77"/>
      <c r="AL500" s="77"/>
      <c r="AM500" s="77"/>
      <c r="AN500" s="77"/>
      <c r="AO500" s="77"/>
      <c r="AP500" s="106"/>
      <c r="AQ500" s="23"/>
      <c r="AR500" s="75"/>
      <c r="AS500" s="75"/>
      <c r="AT500" s="75"/>
      <c r="AU500" s="75"/>
      <c r="AV500" s="75"/>
      <c r="AW500" s="75"/>
      <c r="AX500" s="75"/>
      <c r="AY500" s="75"/>
      <c r="AZ500" s="75"/>
      <c r="BA500" s="75"/>
      <c r="BB500" s="75"/>
      <c r="BC500" s="339"/>
      <c r="BD500" s="1"/>
    </row>
    <row r="501" spans="2:56">
      <c r="B501" s="47" t="str">
        <f>D1_9!$E137&amp;""</f>
        <v/>
      </c>
      <c r="C501" s="72"/>
      <c r="D501" s="72"/>
      <c r="E501" s="72"/>
      <c r="F501" s="72"/>
      <c r="G501" s="72"/>
      <c r="H501" s="72"/>
      <c r="I501" s="72"/>
      <c r="J501" s="72"/>
      <c r="K501" s="72"/>
      <c r="L501" s="72"/>
      <c r="M501" s="119"/>
      <c r="N501" s="69" t="str">
        <f>IFERROR(VLOOKUP($B501,D1_9!$E$5:$S$204,2,FALSE)&amp;"","")</f>
        <v/>
      </c>
      <c r="O501" s="76"/>
      <c r="P501" s="76"/>
      <c r="Q501" s="104"/>
      <c r="R501" s="69" t="str">
        <f>IFERROR(VLOOKUP($B501,D1_9!$E$5:$S$204,3,FALSE)&amp;"","")</f>
        <v/>
      </c>
      <c r="S501" s="104"/>
      <c r="T501" s="69" t="str">
        <f>IFERROR(VLOOKUP($B501,D1_9!$E$5:$S$204,4,FALSE)&amp;"","")</f>
        <v/>
      </c>
      <c r="U501" s="104"/>
      <c r="V501" s="69" t="str">
        <f>IFERROR(VLOOKUP($B501,D1_9!$E$5:$S$204,5,FALSE)&amp;"","")</f>
        <v/>
      </c>
      <c r="W501" s="104"/>
      <c r="X501" s="69" t="str">
        <f>IFERROR(VLOOKUP($B501,D1_9!$E$5:$S$204,6,FALSE)&amp;"","")</f>
        <v/>
      </c>
      <c r="Y501" s="104"/>
      <c r="Z501" s="69" t="str">
        <f>IFERROR(VLOOKUP($B501,D1_9!$E$5:$S$204,7,FALSE)&amp;"","")</f>
        <v/>
      </c>
      <c r="AA501" s="104"/>
      <c r="AB501" s="69" t="str">
        <f>IFERROR(VLOOKUP($B501,D1_9!$E$5:$S$204,8,FALSE)&amp;"","")</f>
        <v/>
      </c>
      <c r="AC501" s="104"/>
      <c r="AD501" s="69" t="str">
        <f>IFERROR(VLOOKUP($B501,D1_9!$E$5:$S$204,9,FALSE)&amp;"","")</f>
        <v/>
      </c>
      <c r="AE501" s="104"/>
      <c r="AF501" s="69" t="str">
        <f>IFERROR(VLOOKUP($B501,D1_9!$E$5:$S$204,10,FALSE)&amp;"","")</f>
        <v/>
      </c>
      <c r="AG501" s="104"/>
      <c r="AH501" s="69" t="str">
        <f>IFERROR(VLOOKUP($B501,D1_9!$E$5:$S$204,11,FALSE)&amp;"","")</f>
        <v/>
      </c>
      <c r="AI501" s="76"/>
      <c r="AJ501" s="76"/>
      <c r="AK501" s="76"/>
      <c r="AL501" s="76" t="s">
        <v>410</v>
      </c>
      <c r="AM501" s="221" t="str">
        <f>IFERROR(VLOOKUP($B501,D1_9!$E$5:$S$204,12,FALSE)&amp;"","")</f>
        <v/>
      </c>
      <c r="AN501" s="76"/>
      <c r="AO501" s="76"/>
      <c r="AP501" s="104"/>
      <c r="AQ501" s="36" t="str">
        <f>IFERROR(VLOOKUP($B501,D1_9!$E$5:$S$204,15,FALSE)&amp;"","")</f>
        <v/>
      </c>
      <c r="AR501" s="74"/>
      <c r="AS501" s="74"/>
      <c r="AT501" s="74"/>
      <c r="AU501" s="74"/>
      <c r="AV501" s="74"/>
      <c r="AW501" s="74"/>
      <c r="AX501" s="74"/>
      <c r="AY501" s="74"/>
      <c r="AZ501" s="74"/>
      <c r="BA501" s="74"/>
      <c r="BB501" s="74"/>
      <c r="BC501" s="337"/>
      <c r="BD501" s="1"/>
    </row>
    <row r="502" spans="2:56">
      <c r="B502" s="29"/>
      <c r="C502" s="55"/>
      <c r="D502" s="55"/>
      <c r="E502" s="55"/>
      <c r="F502" s="55"/>
      <c r="G502" s="55"/>
      <c r="H502" s="55"/>
      <c r="I502" s="55"/>
      <c r="J502" s="55"/>
      <c r="K502" s="55"/>
      <c r="L502" s="55"/>
      <c r="M502" s="120"/>
      <c r="N502" s="34"/>
      <c r="O502" s="2"/>
      <c r="P502" s="2"/>
      <c r="Q502" s="105"/>
      <c r="R502" s="34"/>
      <c r="S502" s="105"/>
      <c r="T502" s="34"/>
      <c r="U502" s="105"/>
      <c r="V502" s="34"/>
      <c r="W502" s="105"/>
      <c r="X502" s="34"/>
      <c r="Y502" s="105"/>
      <c r="Z502" s="34"/>
      <c r="AA502" s="105"/>
      <c r="AB502" s="34"/>
      <c r="AC502" s="105"/>
      <c r="AD502" s="34"/>
      <c r="AE502" s="105"/>
      <c r="AF502" s="34"/>
      <c r="AG502" s="105"/>
      <c r="AH502" s="153"/>
      <c r="AI502" s="155"/>
      <c r="AJ502" s="155"/>
      <c r="AK502" s="155"/>
      <c r="AL502" s="155"/>
      <c r="AM502" s="155"/>
      <c r="AN502" s="155"/>
      <c r="AO502" s="155"/>
      <c r="AP502" s="224"/>
      <c r="AQ502" s="22"/>
      <c r="AR502" s="57"/>
      <c r="AS502" s="57"/>
      <c r="AT502" s="57"/>
      <c r="AU502" s="57"/>
      <c r="AV502" s="57"/>
      <c r="AW502" s="57"/>
      <c r="AX502" s="57"/>
      <c r="AY502" s="57"/>
      <c r="AZ502" s="57"/>
      <c r="BA502" s="57"/>
      <c r="BB502" s="57"/>
      <c r="BC502" s="338"/>
      <c r="BD502" s="1"/>
    </row>
    <row r="503" spans="2:56">
      <c r="B503" s="29"/>
      <c r="C503" s="55"/>
      <c r="D503" s="55"/>
      <c r="E503" s="55"/>
      <c r="F503" s="55"/>
      <c r="G503" s="55"/>
      <c r="H503" s="55"/>
      <c r="I503" s="55"/>
      <c r="J503" s="55"/>
      <c r="K503" s="55"/>
      <c r="L503" s="55"/>
      <c r="M503" s="120"/>
      <c r="N503" s="34"/>
      <c r="O503" s="2"/>
      <c r="P503" s="2"/>
      <c r="Q503" s="105"/>
      <c r="R503" s="34"/>
      <c r="S503" s="105"/>
      <c r="T503" s="34"/>
      <c r="U503" s="105"/>
      <c r="V503" s="34"/>
      <c r="W503" s="105"/>
      <c r="X503" s="34"/>
      <c r="Y503" s="105"/>
      <c r="Z503" s="34"/>
      <c r="AA503" s="105"/>
      <c r="AB503" s="34"/>
      <c r="AC503" s="105"/>
      <c r="AD503" s="34"/>
      <c r="AE503" s="105"/>
      <c r="AF503" s="34"/>
      <c r="AG503" s="105"/>
      <c r="AH503" s="168" t="str">
        <f>IFERROR(VLOOKUP($B501,D1_9!$E$5:$S$204,13,FALSE)&amp;"","")</f>
        <v/>
      </c>
      <c r="AI503" s="156"/>
      <c r="AJ503" s="156"/>
      <c r="AK503" s="156"/>
      <c r="AL503" s="156" t="s">
        <v>410</v>
      </c>
      <c r="AM503" s="207" t="str">
        <f>IFERROR(VLOOKUP($B501,D1_9!$E$5:$S$204,14,FALSE)&amp;"","")</f>
        <v/>
      </c>
      <c r="AN503" s="156"/>
      <c r="AO503" s="156"/>
      <c r="AP503" s="223"/>
      <c r="AQ503" s="22"/>
      <c r="AR503" s="57"/>
      <c r="AS503" s="57"/>
      <c r="AT503" s="57"/>
      <c r="AU503" s="57"/>
      <c r="AV503" s="57"/>
      <c r="AW503" s="57"/>
      <c r="AX503" s="57"/>
      <c r="AY503" s="57"/>
      <c r="AZ503" s="57"/>
      <c r="BA503" s="57"/>
      <c r="BB503" s="57"/>
      <c r="BC503" s="338"/>
      <c r="BD503" s="1"/>
    </row>
    <row r="504" spans="2:56">
      <c r="B504" s="18"/>
      <c r="C504" s="73"/>
      <c r="D504" s="73"/>
      <c r="E504" s="73"/>
      <c r="F504" s="73"/>
      <c r="G504" s="73"/>
      <c r="H504" s="73"/>
      <c r="I504" s="73"/>
      <c r="J504" s="73"/>
      <c r="K504" s="73"/>
      <c r="L504" s="73"/>
      <c r="M504" s="121"/>
      <c r="N504" s="25"/>
      <c r="O504" s="77"/>
      <c r="P504" s="77"/>
      <c r="Q504" s="106"/>
      <c r="R504" s="25"/>
      <c r="S504" s="106"/>
      <c r="T504" s="25"/>
      <c r="U504" s="106"/>
      <c r="V504" s="25"/>
      <c r="W504" s="106"/>
      <c r="X504" s="25"/>
      <c r="Y504" s="106"/>
      <c r="Z504" s="25"/>
      <c r="AA504" s="106"/>
      <c r="AB504" s="25"/>
      <c r="AC504" s="106"/>
      <c r="AD504" s="25"/>
      <c r="AE504" s="106"/>
      <c r="AF504" s="25"/>
      <c r="AG504" s="106"/>
      <c r="AH504" s="25"/>
      <c r="AI504" s="77"/>
      <c r="AJ504" s="77"/>
      <c r="AK504" s="77"/>
      <c r="AL504" s="77"/>
      <c r="AM504" s="77"/>
      <c r="AN504" s="77"/>
      <c r="AO504" s="77"/>
      <c r="AP504" s="106"/>
      <c r="AQ504" s="23"/>
      <c r="AR504" s="75"/>
      <c r="AS504" s="75"/>
      <c r="AT504" s="75"/>
      <c r="AU504" s="75"/>
      <c r="AV504" s="75"/>
      <c r="AW504" s="75"/>
      <c r="AX504" s="75"/>
      <c r="AY504" s="75"/>
      <c r="AZ504" s="75"/>
      <c r="BA504" s="75"/>
      <c r="BB504" s="75"/>
      <c r="BC504" s="339"/>
      <c r="BD504" s="1"/>
    </row>
    <row r="505" spans="2:56">
      <c r="B505" s="47" t="str">
        <f>D1_9!$E138&amp;""</f>
        <v/>
      </c>
      <c r="C505" s="72"/>
      <c r="D505" s="72"/>
      <c r="E505" s="72"/>
      <c r="F505" s="72"/>
      <c r="G505" s="72"/>
      <c r="H505" s="72"/>
      <c r="I505" s="72"/>
      <c r="J505" s="72"/>
      <c r="K505" s="72"/>
      <c r="L505" s="72"/>
      <c r="M505" s="119"/>
      <c r="N505" s="69" t="str">
        <f>IFERROR(VLOOKUP($B505,D1_9!$E$5:$S$204,2,FALSE)&amp;"","")</f>
        <v/>
      </c>
      <c r="O505" s="76"/>
      <c r="P505" s="76"/>
      <c r="Q505" s="104"/>
      <c r="R505" s="69" t="str">
        <f>IFERROR(VLOOKUP($B505,D1_9!$E$5:$S$204,3,FALSE)&amp;"","")</f>
        <v/>
      </c>
      <c r="S505" s="104"/>
      <c r="T505" s="69" t="str">
        <f>IFERROR(VLOOKUP($B505,D1_9!$E$5:$S$204,4,FALSE)&amp;"","")</f>
        <v/>
      </c>
      <c r="U505" s="104"/>
      <c r="V505" s="69" t="str">
        <f>IFERROR(VLOOKUP($B505,D1_9!$E$5:$S$204,5,FALSE)&amp;"","")</f>
        <v/>
      </c>
      <c r="W505" s="104"/>
      <c r="X505" s="69" t="str">
        <f>IFERROR(VLOOKUP($B505,D1_9!$E$5:$S$204,6,FALSE)&amp;"","")</f>
        <v/>
      </c>
      <c r="Y505" s="104"/>
      <c r="Z505" s="69" t="str">
        <f>IFERROR(VLOOKUP($B505,D1_9!$E$5:$S$204,7,FALSE)&amp;"","")</f>
        <v/>
      </c>
      <c r="AA505" s="104"/>
      <c r="AB505" s="69" t="str">
        <f>IFERROR(VLOOKUP($B505,D1_9!$E$5:$S$204,8,FALSE)&amp;"","")</f>
        <v/>
      </c>
      <c r="AC505" s="104"/>
      <c r="AD505" s="69" t="str">
        <f>IFERROR(VLOOKUP($B505,D1_9!$E$5:$S$204,9,FALSE)&amp;"","")</f>
        <v/>
      </c>
      <c r="AE505" s="104"/>
      <c r="AF505" s="69" t="str">
        <f>IFERROR(VLOOKUP($B505,D1_9!$E$5:$S$204,10,FALSE)&amp;"","")</f>
        <v/>
      </c>
      <c r="AG505" s="104"/>
      <c r="AH505" s="69" t="str">
        <f>IFERROR(VLOOKUP($B505,D1_9!$E$5:$S$204,11,FALSE)&amp;"","")</f>
        <v/>
      </c>
      <c r="AI505" s="76"/>
      <c r="AJ505" s="76"/>
      <c r="AK505" s="76"/>
      <c r="AL505" s="76" t="s">
        <v>410</v>
      </c>
      <c r="AM505" s="221" t="str">
        <f>IFERROR(VLOOKUP($B505,D1_9!$E$5:$S$204,12,FALSE)&amp;"","")</f>
        <v/>
      </c>
      <c r="AN505" s="76"/>
      <c r="AO505" s="76"/>
      <c r="AP505" s="104"/>
      <c r="AQ505" s="36" t="str">
        <f>IFERROR(VLOOKUP($B505,D1_9!$E$5:$S$204,15,FALSE)&amp;"","")</f>
        <v/>
      </c>
      <c r="AR505" s="74"/>
      <c r="AS505" s="74"/>
      <c r="AT505" s="74"/>
      <c r="AU505" s="74"/>
      <c r="AV505" s="74"/>
      <c r="AW505" s="74"/>
      <c r="AX505" s="74"/>
      <c r="AY505" s="74"/>
      <c r="AZ505" s="74"/>
      <c r="BA505" s="74"/>
      <c r="BB505" s="74"/>
      <c r="BC505" s="337"/>
      <c r="BD505" s="1"/>
    </row>
    <row r="506" spans="2:56">
      <c r="B506" s="29"/>
      <c r="C506" s="55"/>
      <c r="D506" s="55"/>
      <c r="E506" s="55"/>
      <c r="F506" s="55"/>
      <c r="G506" s="55"/>
      <c r="H506" s="55"/>
      <c r="I506" s="55"/>
      <c r="J506" s="55"/>
      <c r="K506" s="55"/>
      <c r="L506" s="55"/>
      <c r="M506" s="120"/>
      <c r="N506" s="34"/>
      <c r="O506" s="2"/>
      <c r="P506" s="2"/>
      <c r="Q506" s="105"/>
      <c r="R506" s="34"/>
      <c r="S506" s="105"/>
      <c r="T506" s="34"/>
      <c r="U506" s="105"/>
      <c r="V506" s="34"/>
      <c r="W506" s="105"/>
      <c r="X506" s="34"/>
      <c r="Y506" s="105"/>
      <c r="Z506" s="34"/>
      <c r="AA506" s="105"/>
      <c r="AB506" s="34"/>
      <c r="AC506" s="105"/>
      <c r="AD506" s="34"/>
      <c r="AE506" s="105"/>
      <c r="AF506" s="34"/>
      <c r="AG506" s="105"/>
      <c r="AH506" s="153"/>
      <c r="AI506" s="155"/>
      <c r="AJ506" s="155"/>
      <c r="AK506" s="155"/>
      <c r="AL506" s="155"/>
      <c r="AM506" s="155"/>
      <c r="AN506" s="155"/>
      <c r="AO506" s="155"/>
      <c r="AP506" s="224"/>
      <c r="AQ506" s="22"/>
      <c r="AR506" s="57"/>
      <c r="AS506" s="57"/>
      <c r="AT506" s="57"/>
      <c r="AU506" s="57"/>
      <c r="AV506" s="57"/>
      <c r="AW506" s="57"/>
      <c r="AX506" s="57"/>
      <c r="AY506" s="57"/>
      <c r="AZ506" s="57"/>
      <c r="BA506" s="57"/>
      <c r="BB506" s="57"/>
      <c r="BC506" s="338"/>
      <c r="BD506" s="1"/>
    </row>
    <row r="507" spans="2:56">
      <c r="B507" s="29"/>
      <c r="C507" s="55"/>
      <c r="D507" s="55"/>
      <c r="E507" s="55"/>
      <c r="F507" s="55"/>
      <c r="G507" s="55"/>
      <c r="H507" s="55"/>
      <c r="I507" s="55"/>
      <c r="J507" s="55"/>
      <c r="K507" s="55"/>
      <c r="L507" s="55"/>
      <c r="M507" s="120"/>
      <c r="N507" s="34"/>
      <c r="O507" s="2"/>
      <c r="P507" s="2"/>
      <c r="Q507" s="105"/>
      <c r="R507" s="34"/>
      <c r="S507" s="105"/>
      <c r="T507" s="34"/>
      <c r="U507" s="105"/>
      <c r="V507" s="34"/>
      <c r="W507" s="105"/>
      <c r="X507" s="34"/>
      <c r="Y507" s="105"/>
      <c r="Z507" s="34"/>
      <c r="AA507" s="105"/>
      <c r="AB507" s="34"/>
      <c r="AC507" s="105"/>
      <c r="AD507" s="34"/>
      <c r="AE507" s="105"/>
      <c r="AF507" s="34"/>
      <c r="AG507" s="105"/>
      <c r="AH507" s="168" t="str">
        <f>IFERROR(VLOOKUP($B505,D1_9!$E$5:$S$204,13,FALSE)&amp;"","")</f>
        <v/>
      </c>
      <c r="AI507" s="156"/>
      <c r="AJ507" s="156"/>
      <c r="AK507" s="156"/>
      <c r="AL507" s="156" t="s">
        <v>410</v>
      </c>
      <c r="AM507" s="207" t="str">
        <f>IFERROR(VLOOKUP($B505,D1_9!$E$5:$S$204,14,FALSE)&amp;"","")</f>
        <v/>
      </c>
      <c r="AN507" s="156"/>
      <c r="AO507" s="156"/>
      <c r="AP507" s="223"/>
      <c r="AQ507" s="22"/>
      <c r="AR507" s="57"/>
      <c r="AS507" s="57"/>
      <c r="AT507" s="57"/>
      <c r="AU507" s="57"/>
      <c r="AV507" s="57"/>
      <c r="AW507" s="57"/>
      <c r="AX507" s="57"/>
      <c r="AY507" s="57"/>
      <c r="AZ507" s="57"/>
      <c r="BA507" s="57"/>
      <c r="BB507" s="57"/>
      <c r="BC507" s="338"/>
      <c r="BD507" s="1"/>
    </row>
    <row r="508" spans="2:56">
      <c r="B508" s="18"/>
      <c r="C508" s="73"/>
      <c r="D508" s="73"/>
      <c r="E508" s="73"/>
      <c r="F508" s="73"/>
      <c r="G508" s="73"/>
      <c r="H508" s="73"/>
      <c r="I508" s="73"/>
      <c r="J508" s="73"/>
      <c r="K508" s="73"/>
      <c r="L508" s="73"/>
      <c r="M508" s="121"/>
      <c r="N508" s="25"/>
      <c r="O508" s="77"/>
      <c r="P508" s="77"/>
      <c r="Q508" s="106"/>
      <c r="R508" s="25"/>
      <c r="S508" s="106"/>
      <c r="T508" s="25"/>
      <c r="U508" s="106"/>
      <c r="V508" s="25"/>
      <c r="W508" s="106"/>
      <c r="X508" s="25"/>
      <c r="Y508" s="106"/>
      <c r="Z508" s="25"/>
      <c r="AA508" s="106"/>
      <c r="AB508" s="25"/>
      <c r="AC508" s="106"/>
      <c r="AD508" s="25"/>
      <c r="AE508" s="106"/>
      <c r="AF508" s="25"/>
      <c r="AG508" s="106"/>
      <c r="AH508" s="25"/>
      <c r="AI508" s="77"/>
      <c r="AJ508" s="77"/>
      <c r="AK508" s="77"/>
      <c r="AL508" s="77"/>
      <c r="AM508" s="77"/>
      <c r="AN508" s="77"/>
      <c r="AO508" s="77"/>
      <c r="AP508" s="106"/>
      <c r="AQ508" s="23"/>
      <c r="AR508" s="75"/>
      <c r="AS508" s="75"/>
      <c r="AT508" s="75"/>
      <c r="AU508" s="75"/>
      <c r="AV508" s="75"/>
      <c r="AW508" s="75"/>
      <c r="AX508" s="75"/>
      <c r="AY508" s="75"/>
      <c r="AZ508" s="75"/>
      <c r="BA508" s="75"/>
      <c r="BB508" s="75"/>
      <c r="BC508" s="339"/>
      <c r="BD508" s="1"/>
    </row>
    <row r="509" spans="2:56">
      <c r="B509" s="47" t="str">
        <f>D1_9!$E139&amp;""</f>
        <v/>
      </c>
      <c r="C509" s="72"/>
      <c r="D509" s="72"/>
      <c r="E509" s="72"/>
      <c r="F509" s="72"/>
      <c r="G509" s="72"/>
      <c r="H509" s="72"/>
      <c r="I509" s="72"/>
      <c r="J509" s="72"/>
      <c r="K509" s="72"/>
      <c r="L509" s="72"/>
      <c r="M509" s="119"/>
      <c r="N509" s="69" t="str">
        <f>IFERROR(VLOOKUP($B509,D1_9!$E$5:$S$204,2,FALSE)&amp;"","")</f>
        <v/>
      </c>
      <c r="O509" s="76"/>
      <c r="P509" s="76"/>
      <c r="Q509" s="104"/>
      <c r="R509" s="69" t="str">
        <f>IFERROR(VLOOKUP($B509,D1_9!$E$5:$S$204,3,FALSE)&amp;"","")</f>
        <v/>
      </c>
      <c r="S509" s="104"/>
      <c r="T509" s="69" t="str">
        <f>IFERROR(VLOOKUP($B509,D1_9!$E$5:$S$204,4,FALSE)&amp;"","")</f>
        <v/>
      </c>
      <c r="U509" s="104"/>
      <c r="V509" s="69" t="str">
        <f>IFERROR(VLOOKUP($B509,D1_9!$E$5:$S$204,5,FALSE)&amp;"","")</f>
        <v/>
      </c>
      <c r="W509" s="104"/>
      <c r="X509" s="69" t="str">
        <f>IFERROR(VLOOKUP($B509,D1_9!$E$5:$S$204,6,FALSE)&amp;"","")</f>
        <v/>
      </c>
      <c r="Y509" s="104"/>
      <c r="Z509" s="69" t="str">
        <f>IFERROR(VLOOKUP($B509,D1_9!$E$5:$S$204,7,FALSE)&amp;"","")</f>
        <v/>
      </c>
      <c r="AA509" s="104"/>
      <c r="AB509" s="69" t="str">
        <f>IFERROR(VLOOKUP($B509,D1_9!$E$5:$S$204,8,FALSE)&amp;"","")</f>
        <v/>
      </c>
      <c r="AC509" s="104"/>
      <c r="AD509" s="69" t="str">
        <f>IFERROR(VLOOKUP($B509,D1_9!$E$5:$S$204,9,FALSE)&amp;"","")</f>
        <v/>
      </c>
      <c r="AE509" s="104"/>
      <c r="AF509" s="69" t="str">
        <f>IFERROR(VLOOKUP($B509,D1_9!$E$5:$S$204,10,FALSE)&amp;"","")</f>
        <v/>
      </c>
      <c r="AG509" s="104"/>
      <c r="AH509" s="69" t="str">
        <f>IFERROR(VLOOKUP($B509,D1_9!$E$5:$S$204,11,FALSE)&amp;"","")</f>
        <v/>
      </c>
      <c r="AI509" s="76"/>
      <c r="AJ509" s="76"/>
      <c r="AK509" s="76"/>
      <c r="AL509" s="76" t="s">
        <v>410</v>
      </c>
      <c r="AM509" s="221" t="str">
        <f>IFERROR(VLOOKUP($B509,D1_9!$E$5:$S$204,12,FALSE)&amp;"","")</f>
        <v/>
      </c>
      <c r="AN509" s="76"/>
      <c r="AO509" s="76"/>
      <c r="AP509" s="104"/>
      <c r="AQ509" s="36" t="str">
        <f>IFERROR(VLOOKUP($B509,D1_9!$E$5:$S$204,15,FALSE)&amp;"","")</f>
        <v/>
      </c>
      <c r="AR509" s="74"/>
      <c r="AS509" s="74"/>
      <c r="AT509" s="74"/>
      <c r="AU509" s="74"/>
      <c r="AV509" s="74"/>
      <c r="AW509" s="74"/>
      <c r="AX509" s="74"/>
      <c r="AY509" s="74"/>
      <c r="AZ509" s="74"/>
      <c r="BA509" s="74"/>
      <c r="BB509" s="74"/>
      <c r="BC509" s="337"/>
      <c r="BD509" s="1"/>
    </row>
    <row r="510" spans="2:56">
      <c r="B510" s="29"/>
      <c r="C510" s="55"/>
      <c r="D510" s="55"/>
      <c r="E510" s="55"/>
      <c r="F510" s="55"/>
      <c r="G510" s="55"/>
      <c r="H510" s="55"/>
      <c r="I510" s="55"/>
      <c r="J510" s="55"/>
      <c r="K510" s="55"/>
      <c r="L510" s="55"/>
      <c r="M510" s="120"/>
      <c r="N510" s="34"/>
      <c r="O510" s="2"/>
      <c r="P510" s="2"/>
      <c r="Q510" s="105"/>
      <c r="R510" s="34"/>
      <c r="S510" s="105"/>
      <c r="T510" s="34"/>
      <c r="U510" s="105"/>
      <c r="V510" s="34"/>
      <c r="W510" s="105"/>
      <c r="X510" s="34"/>
      <c r="Y510" s="105"/>
      <c r="Z510" s="34"/>
      <c r="AA510" s="105"/>
      <c r="AB510" s="34"/>
      <c r="AC510" s="105"/>
      <c r="AD510" s="34"/>
      <c r="AE510" s="105"/>
      <c r="AF510" s="34"/>
      <c r="AG510" s="105"/>
      <c r="AH510" s="153"/>
      <c r="AI510" s="155"/>
      <c r="AJ510" s="155"/>
      <c r="AK510" s="155"/>
      <c r="AL510" s="155"/>
      <c r="AM510" s="155"/>
      <c r="AN510" s="155"/>
      <c r="AO510" s="155"/>
      <c r="AP510" s="224"/>
      <c r="AQ510" s="22"/>
      <c r="AR510" s="57"/>
      <c r="AS510" s="57"/>
      <c r="AT510" s="57"/>
      <c r="AU510" s="57"/>
      <c r="AV510" s="57"/>
      <c r="AW510" s="57"/>
      <c r="AX510" s="57"/>
      <c r="AY510" s="57"/>
      <c r="AZ510" s="57"/>
      <c r="BA510" s="57"/>
      <c r="BB510" s="57"/>
      <c r="BC510" s="338"/>
      <c r="BD510" s="1"/>
    </row>
    <row r="511" spans="2:56">
      <c r="B511" s="29"/>
      <c r="C511" s="55"/>
      <c r="D511" s="55"/>
      <c r="E511" s="55"/>
      <c r="F511" s="55"/>
      <c r="G511" s="55"/>
      <c r="H511" s="55"/>
      <c r="I511" s="55"/>
      <c r="J511" s="55"/>
      <c r="K511" s="55"/>
      <c r="L511" s="55"/>
      <c r="M511" s="120"/>
      <c r="N511" s="34"/>
      <c r="O511" s="2"/>
      <c r="P511" s="2"/>
      <c r="Q511" s="105"/>
      <c r="R511" s="34"/>
      <c r="S511" s="105"/>
      <c r="T511" s="34"/>
      <c r="U511" s="105"/>
      <c r="V511" s="34"/>
      <c r="W511" s="105"/>
      <c r="X511" s="34"/>
      <c r="Y511" s="105"/>
      <c r="Z511" s="34"/>
      <c r="AA511" s="105"/>
      <c r="AB511" s="34"/>
      <c r="AC511" s="105"/>
      <c r="AD511" s="34"/>
      <c r="AE511" s="105"/>
      <c r="AF511" s="34"/>
      <c r="AG511" s="105"/>
      <c r="AH511" s="168" t="str">
        <f>IFERROR(VLOOKUP($B509,D1_9!$E$5:$S$204,13,FALSE)&amp;"","")</f>
        <v/>
      </c>
      <c r="AI511" s="156"/>
      <c r="AJ511" s="156"/>
      <c r="AK511" s="156"/>
      <c r="AL511" s="156" t="s">
        <v>410</v>
      </c>
      <c r="AM511" s="207" t="str">
        <f>IFERROR(VLOOKUP($B509,D1_9!$E$5:$S$204,14,FALSE)&amp;"","")</f>
        <v/>
      </c>
      <c r="AN511" s="156"/>
      <c r="AO511" s="156"/>
      <c r="AP511" s="223"/>
      <c r="AQ511" s="22"/>
      <c r="AR511" s="57"/>
      <c r="AS511" s="57"/>
      <c r="AT511" s="57"/>
      <c r="AU511" s="57"/>
      <c r="AV511" s="57"/>
      <c r="AW511" s="57"/>
      <c r="AX511" s="57"/>
      <c r="AY511" s="57"/>
      <c r="AZ511" s="57"/>
      <c r="BA511" s="57"/>
      <c r="BB511" s="57"/>
      <c r="BC511" s="338"/>
      <c r="BD511" s="1"/>
    </row>
    <row r="512" spans="2:56">
      <c r="B512" s="18"/>
      <c r="C512" s="73"/>
      <c r="D512" s="73"/>
      <c r="E512" s="73"/>
      <c r="F512" s="73"/>
      <c r="G512" s="73"/>
      <c r="H512" s="73"/>
      <c r="I512" s="73"/>
      <c r="J512" s="73"/>
      <c r="K512" s="73"/>
      <c r="L512" s="73"/>
      <c r="M512" s="121"/>
      <c r="N512" s="25"/>
      <c r="O512" s="77"/>
      <c r="P512" s="77"/>
      <c r="Q512" s="106"/>
      <c r="R512" s="25"/>
      <c r="S512" s="106"/>
      <c r="T512" s="25"/>
      <c r="U512" s="106"/>
      <c r="V512" s="25"/>
      <c r="W512" s="106"/>
      <c r="X512" s="25"/>
      <c r="Y512" s="106"/>
      <c r="Z512" s="25"/>
      <c r="AA512" s="106"/>
      <c r="AB512" s="25"/>
      <c r="AC512" s="106"/>
      <c r="AD512" s="25"/>
      <c r="AE512" s="106"/>
      <c r="AF512" s="25"/>
      <c r="AG512" s="106"/>
      <c r="AH512" s="25"/>
      <c r="AI512" s="77"/>
      <c r="AJ512" s="77"/>
      <c r="AK512" s="77"/>
      <c r="AL512" s="77"/>
      <c r="AM512" s="77"/>
      <c r="AN512" s="77"/>
      <c r="AO512" s="77"/>
      <c r="AP512" s="106"/>
      <c r="AQ512" s="23"/>
      <c r="AR512" s="75"/>
      <c r="AS512" s="75"/>
      <c r="AT512" s="75"/>
      <c r="AU512" s="75"/>
      <c r="AV512" s="75"/>
      <c r="AW512" s="75"/>
      <c r="AX512" s="75"/>
      <c r="AY512" s="75"/>
      <c r="AZ512" s="75"/>
      <c r="BA512" s="75"/>
      <c r="BB512" s="75"/>
      <c r="BC512" s="339"/>
      <c r="BD512" s="1"/>
    </row>
    <row r="513" spans="2:56">
      <c r="B513" s="47" t="str">
        <f>D1_9!$E140&amp;""</f>
        <v/>
      </c>
      <c r="C513" s="72"/>
      <c r="D513" s="72"/>
      <c r="E513" s="72"/>
      <c r="F513" s="72"/>
      <c r="G513" s="72"/>
      <c r="H513" s="72"/>
      <c r="I513" s="72"/>
      <c r="J513" s="72"/>
      <c r="K513" s="72"/>
      <c r="L513" s="72"/>
      <c r="M513" s="119"/>
      <c r="N513" s="69" t="str">
        <f>IFERROR(VLOOKUP($B513,D1_9!$E$5:$S$204,2,FALSE)&amp;"","")</f>
        <v/>
      </c>
      <c r="O513" s="76"/>
      <c r="P513" s="76"/>
      <c r="Q513" s="104"/>
      <c r="R513" s="69" t="str">
        <f>IFERROR(VLOOKUP($B513,D1_9!$E$5:$S$204,3,FALSE)&amp;"","")</f>
        <v/>
      </c>
      <c r="S513" s="104"/>
      <c r="T513" s="69" t="str">
        <f>IFERROR(VLOOKUP($B513,D1_9!$E$5:$S$204,4,FALSE)&amp;"","")</f>
        <v/>
      </c>
      <c r="U513" s="104"/>
      <c r="V513" s="69" t="str">
        <f>IFERROR(VLOOKUP($B513,D1_9!$E$5:$S$204,5,FALSE)&amp;"","")</f>
        <v/>
      </c>
      <c r="W513" s="104"/>
      <c r="X513" s="69" t="str">
        <f>IFERROR(VLOOKUP($B513,D1_9!$E$5:$S$204,6,FALSE)&amp;"","")</f>
        <v/>
      </c>
      <c r="Y513" s="104"/>
      <c r="Z513" s="69" t="str">
        <f>IFERROR(VLOOKUP($B513,D1_9!$E$5:$S$204,7,FALSE)&amp;"","")</f>
        <v/>
      </c>
      <c r="AA513" s="104"/>
      <c r="AB513" s="69" t="str">
        <f>IFERROR(VLOOKUP($B513,D1_9!$E$5:$S$204,8,FALSE)&amp;"","")</f>
        <v/>
      </c>
      <c r="AC513" s="104"/>
      <c r="AD513" s="69" t="str">
        <f>IFERROR(VLOOKUP($B513,D1_9!$E$5:$S$204,9,FALSE)&amp;"","")</f>
        <v/>
      </c>
      <c r="AE513" s="104"/>
      <c r="AF513" s="69" t="str">
        <f>IFERROR(VLOOKUP($B513,D1_9!$E$5:$S$204,10,FALSE)&amp;"","")</f>
        <v/>
      </c>
      <c r="AG513" s="104"/>
      <c r="AH513" s="69" t="str">
        <f>IFERROR(VLOOKUP($B513,D1_9!$E$5:$S$204,11,FALSE)&amp;"","")</f>
        <v/>
      </c>
      <c r="AI513" s="76"/>
      <c r="AJ513" s="76"/>
      <c r="AK513" s="76"/>
      <c r="AL513" s="76" t="s">
        <v>410</v>
      </c>
      <c r="AM513" s="221" t="str">
        <f>IFERROR(VLOOKUP($B513,D1_9!$E$5:$S$204,12,FALSE)&amp;"","")</f>
        <v/>
      </c>
      <c r="AN513" s="76"/>
      <c r="AO513" s="76"/>
      <c r="AP513" s="104"/>
      <c r="AQ513" s="36" t="str">
        <f>IFERROR(VLOOKUP($B513,D1_9!$E$5:$S$204,15,FALSE)&amp;"","")</f>
        <v/>
      </c>
      <c r="AR513" s="74"/>
      <c r="AS513" s="74"/>
      <c r="AT513" s="74"/>
      <c r="AU513" s="74"/>
      <c r="AV513" s="74"/>
      <c r="AW513" s="74"/>
      <c r="AX513" s="74"/>
      <c r="AY513" s="74"/>
      <c r="AZ513" s="74"/>
      <c r="BA513" s="74"/>
      <c r="BB513" s="74"/>
      <c r="BC513" s="337"/>
      <c r="BD513" s="1"/>
    </row>
    <row r="514" spans="2:56">
      <c r="B514" s="29"/>
      <c r="C514" s="55"/>
      <c r="D514" s="55"/>
      <c r="E514" s="55"/>
      <c r="F514" s="55"/>
      <c r="G514" s="55"/>
      <c r="H514" s="55"/>
      <c r="I514" s="55"/>
      <c r="J514" s="55"/>
      <c r="K514" s="55"/>
      <c r="L514" s="55"/>
      <c r="M514" s="120"/>
      <c r="N514" s="34"/>
      <c r="O514" s="2"/>
      <c r="P514" s="2"/>
      <c r="Q514" s="105"/>
      <c r="R514" s="34"/>
      <c r="S514" s="105"/>
      <c r="T514" s="34"/>
      <c r="U514" s="105"/>
      <c r="V514" s="34"/>
      <c r="W514" s="105"/>
      <c r="X514" s="34"/>
      <c r="Y514" s="105"/>
      <c r="Z514" s="34"/>
      <c r="AA514" s="105"/>
      <c r="AB514" s="34"/>
      <c r="AC514" s="105"/>
      <c r="AD514" s="34"/>
      <c r="AE514" s="105"/>
      <c r="AF514" s="34"/>
      <c r="AG514" s="105"/>
      <c r="AH514" s="153"/>
      <c r="AI514" s="155"/>
      <c r="AJ514" s="155"/>
      <c r="AK514" s="155"/>
      <c r="AL514" s="155"/>
      <c r="AM514" s="155"/>
      <c r="AN514" s="155"/>
      <c r="AO514" s="155"/>
      <c r="AP514" s="224"/>
      <c r="AQ514" s="22"/>
      <c r="AR514" s="57"/>
      <c r="AS514" s="57"/>
      <c r="AT514" s="57"/>
      <c r="AU514" s="57"/>
      <c r="AV514" s="57"/>
      <c r="AW514" s="57"/>
      <c r="AX514" s="57"/>
      <c r="AY514" s="57"/>
      <c r="AZ514" s="57"/>
      <c r="BA514" s="57"/>
      <c r="BB514" s="57"/>
      <c r="BC514" s="338"/>
      <c r="BD514" s="1"/>
    </row>
    <row r="515" spans="2:56">
      <c r="B515" s="29"/>
      <c r="C515" s="55"/>
      <c r="D515" s="55"/>
      <c r="E515" s="55"/>
      <c r="F515" s="55"/>
      <c r="G515" s="55"/>
      <c r="H515" s="55"/>
      <c r="I515" s="55"/>
      <c r="J515" s="55"/>
      <c r="K515" s="55"/>
      <c r="L515" s="55"/>
      <c r="M515" s="120"/>
      <c r="N515" s="34"/>
      <c r="O515" s="2"/>
      <c r="P515" s="2"/>
      <c r="Q515" s="105"/>
      <c r="R515" s="34"/>
      <c r="S515" s="105"/>
      <c r="T515" s="34"/>
      <c r="U515" s="105"/>
      <c r="V515" s="34"/>
      <c r="W515" s="105"/>
      <c r="X515" s="34"/>
      <c r="Y515" s="105"/>
      <c r="Z515" s="34"/>
      <c r="AA515" s="105"/>
      <c r="AB515" s="34"/>
      <c r="AC515" s="105"/>
      <c r="AD515" s="34"/>
      <c r="AE515" s="105"/>
      <c r="AF515" s="34"/>
      <c r="AG515" s="105"/>
      <c r="AH515" s="168" t="str">
        <f>IFERROR(VLOOKUP($B513,D1_9!$E$5:$S$204,13,FALSE)&amp;"","")</f>
        <v/>
      </c>
      <c r="AI515" s="156"/>
      <c r="AJ515" s="156"/>
      <c r="AK515" s="156"/>
      <c r="AL515" s="156" t="s">
        <v>410</v>
      </c>
      <c r="AM515" s="207" t="str">
        <f>IFERROR(VLOOKUP($B513,D1_9!$E$5:$S$204,14,FALSE)&amp;"","")</f>
        <v/>
      </c>
      <c r="AN515" s="156"/>
      <c r="AO515" s="156"/>
      <c r="AP515" s="223"/>
      <c r="AQ515" s="22"/>
      <c r="AR515" s="57"/>
      <c r="AS515" s="57"/>
      <c r="AT515" s="57"/>
      <c r="AU515" s="57"/>
      <c r="AV515" s="57"/>
      <c r="AW515" s="57"/>
      <c r="AX515" s="57"/>
      <c r="AY515" s="57"/>
      <c r="AZ515" s="57"/>
      <c r="BA515" s="57"/>
      <c r="BB515" s="57"/>
      <c r="BC515" s="338"/>
      <c r="BD515" s="1"/>
    </row>
    <row r="516" spans="2:56">
      <c r="B516" s="18"/>
      <c r="C516" s="73"/>
      <c r="D516" s="73"/>
      <c r="E516" s="73"/>
      <c r="F516" s="73"/>
      <c r="G516" s="73"/>
      <c r="H516" s="73"/>
      <c r="I516" s="73"/>
      <c r="J516" s="73"/>
      <c r="K516" s="73"/>
      <c r="L516" s="73"/>
      <c r="M516" s="121"/>
      <c r="N516" s="25"/>
      <c r="O516" s="77"/>
      <c r="P516" s="77"/>
      <c r="Q516" s="106"/>
      <c r="R516" s="25"/>
      <c r="S516" s="106"/>
      <c r="T516" s="25"/>
      <c r="U516" s="106"/>
      <c r="V516" s="25"/>
      <c r="W516" s="106"/>
      <c r="X516" s="25"/>
      <c r="Y516" s="106"/>
      <c r="Z516" s="25"/>
      <c r="AA516" s="106"/>
      <c r="AB516" s="25"/>
      <c r="AC516" s="106"/>
      <c r="AD516" s="25"/>
      <c r="AE516" s="106"/>
      <c r="AF516" s="25"/>
      <c r="AG516" s="106"/>
      <c r="AH516" s="25"/>
      <c r="AI516" s="77"/>
      <c r="AJ516" s="77"/>
      <c r="AK516" s="77"/>
      <c r="AL516" s="77"/>
      <c r="AM516" s="77"/>
      <c r="AN516" s="77"/>
      <c r="AO516" s="77"/>
      <c r="AP516" s="106"/>
      <c r="AQ516" s="23"/>
      <c r="AR516" s="75"/>
      <c r="AS516" s="75"/>
      <c r="AT516" s="75"/>
      <c r="AU516" s="75"/>
      <c r="AV516" s="75"/>
      <c r="AW516" s="75"/>
      <c r="AX516" s="75"/>
      <c r="AY516" s="75"/>
      <c r="AZ516" s="75"/>
      <c r="BA516" s="75"/>
      <c r="BB516" s="75"/>
      <c r="BC516" s="339"/>
      <c r="BD516" s="1"/>
    </row>
    <row r="517" spans="2:56">
      <c r="B517" s="47" t="str">
        <f>D1_9!$E141&amp;""</f>
        <v/>
      </c>
      <c r="C517" s="72"/>
      <c r="D517" s="72"/>
      <c r="E517" s="72"/>
      <c r="F517" s="72"/>
      <c r="G517" s="72"/>
      <c r="H517" s="72"/>
      <c r="I517" s="72"/>
      <c r="J517" s="72"/>
      <c r="K517" s="72"/>
      <c r="L517" s="72"/>
      <c r="M517" s="119"/>
      <c r="N517" s="69" t="str">
        <f>IFERROR(VLOOKUP($B517,D1_9!$E$5:$S$204,2,FALSE)&amp;"","")</f>
        <v/>
      </c>
      <c r="O517" s="76"/>
      <c r="P517" s="76"/>
      <c r="Q517" s="104"/>
      <c r="R517" s="69" t="str">
        <f>IFERROR(VLOOKUP($B517,D1_9!$E$5:$S$204,3,FALSE)&amp;"","")</f>
        <v/>
      </c>
      <c r="S517" s="104"/>
      <c r="T517" s="69" t="str">
        <f>IFERROR(VLOOKUP($B517,D1_9!$E$5:$S$204,4,FALSE)&amp;"","")</f>
        <v/>
      </c>
      <c r="U517" s="104"/>
      <c r="V517" s="69" t="str">
        <f>IFERROR(VLOOKUP($B517,D1_9!$E$5:$S$204,5,FALSE)&amp;"","")</f>
        <v/>
      </c>
      <c r="W517" s="104"/>
      <c r="X517" s="69" t="str">
        <f>IFERROR(VLOOKUP($B517,D1_9!$E$5:$S$204,6,FALSE)&amp;"","")</f>
        <v/>
      </c>
      <c r="Y517" s="104"/>
      <c r="Z517" s="69" t="str">
        <f>IFERROR(VLOOKUP($B517,D1_9!$E$5:$S$204,7,FALSE)&amp;"","")</f>
        <v/>
      </c>
      <c r="AA517" s="104"/>
      <c r="AB517" s="69" t="str">
        <f>IFERROR(VLOOKUP($B517,D1_9!$E$5:$S$204,8,FALSE)&amp;"","")</f>
        <v/>
      </c>
      <c r="AC517" s="104"/>
      <c r="AD517" s="69" t="str">
        <f>IFERROR(VLOOKUP($B517,D1_9!$E$5:$S$204,9,FALSE)&amp;"","")</f>
        <v/>
      </c>
      <c r="AE517" s="104"/>
      <c r="AF517" s="69" t="str">
        <f>IFERROR(VLOOKUP($B517,D1_9!$E$5:$S$204,10,FALSE)&amp;"","")</f>
        <v/>
      </c>
      <c r="AG517" s="104"/>
      <c r="AH517" s="69" t="str">
        <f>IFERROR(VLOOKUP($B517,D1_9!$E$5:$S$204,11,FALSE)&amp;"","")</f>
        <v/>
      </c>
      <c r="AI517" s="76"/>
      <c r="AJ517" s="76"/>
      <c r="AK517" s="76"/>
      <c r="AL517" s="76" t="s">
        <v>410</v>
      </c>
      <c r="AM517" s="221" t="str">
        <f>IFERROR(VLOOKUP($B517,D1_9!$E$5:$S$204,12,FALSE)&amp;"","")</f>
        <v/>
      </c>
      <c r="AN517" s="76"/>
      <c r="AO517" s="76"/>
      <c r="AP517" s="104"/>
      <c r="AQ517" s="36" t="str">
        <f>IFERROR(VLOOKUP($B517,D1_9!$E$5:$S$204,15,FALSE)&amp;"","")</f>
        <v/>
      </c>
      <c r="AR517" s="74"/>
      <c r="AS517" s="74"/>
      <c r="AT517" s="74"/>
      <c r="AU517" s="74"/>
      <c r="AV517" s="74"/>
      <c r="AW517" s="74"/>
      <c r="AX517" s="74"/>
      <c r="AY517" s="74"/>
      <c r="AZ517" s="74"/>
      <c r="BA517" s="74"/>
      <c r="BB517" s="74"/>
      <c r="BC517" s="337"/>
      <c r="BD517" s="1"/>
    </row>
    <row r="518" spans="2:56">
      <c r="B518" s="29"/>
      <c r="C518" s="55"/>
      <c r="D518" s="55"/>
      <c r="E518" s="55"/>
      <c r="F518" s="55"/>
      <c r="G518" s="55"/>
      <c r="H518" s="55"/>
      <c r="I518" s="55"/>
      <c r="J518" s="55"/>
      <c r="K518" s="55"/>
      <c r="L518" s="55"/>
      <c r="M518" s="120"/>
      <c r="N518" s="34"/>
      <c r="O518" s="2"/>
      <c r="P518" s="2"/>
      <c r="Q518" s="105"/>
      <c r="R518" s="34"/>
      <c r="S518" s="105"/>
      <c r="T518" s="34"/>
      <c r="U518" s="105"/>
      <c r="V518" s="34"/>
      <c r="W518" s="105"/>
      <c r="X518" s="34"/>
      <c r="Y518" s="105"/>
      <c r="Z518" s="34"/>
      <c r="AA518" s="105"/>
      <c r="AB518" s="34"/>
      <c r="AC518" s="105"/>
      <c r="AD518" s="34"/>
      <c r="AE518" s="105"/>
      <c r="AF518" s="34"/>
      <c r="AG518" s="105"/>
      <c r="AH518" s="153"/>
      <c r="AI518" s="155"/>
      <c r="AJ518" s="155"/>
      <c r="AK518" s="155"/>
      <c r="AL518" s="155"/>
      <c r="AM518" s="155"/>
      <c r="AN518" s="155"/>
      <c r="AO518" s="155"/>
      <c r="AP518" s="224"/>
      <c r="AQ518" s="22"/>
      <c r="AR518" s="57"/>
      <c r="AS518" s="57"/>
      <c r="AT518" s="57"/>
      <c r="AU518" s="57"/>
      <c r="AV518" s="57"/>
      <c r="AW518" s="57"/>
      <c r="AX518" s="57"/>
      <c r="AY518" s="57"/>
      <c r="AZ518" s="57"/>
      <c r="BA518" s="57"/>
      <c r="BB518" s="57"/>
      <c r="BC518" s="338"/>
      <c r="BD518" s="1"/>
    </row>
    <row r="519" spans="2:56">
      <c r="B519" s="29"/>
      <c r="C519" s="55"/>
      <c r="D519" s="55"/>
      <c r="E519" s="55"/>
      <c r="F519" s="55"/>
      <c r="G519" s="55"/>
      <c r="H519" s="55"/>
      <c r="I519" s="55"/>
      <c r="J519" s="55"/>
      <c r="K519" s="55"/>
      <c r="L519" s="55"/>
      <c r="M519" s="120"/>
      <c r="N519" s="34"/>
      <c r="O519" s="2"/>
      <c r="P519" s="2"/>
      <c r="Q519" s="105"/>
      <c r="R519" s="34"/>
      <c r="S519" s="105"/>
      <c r="T519" s="34"/>
      <c r="U519" s="105"/>
      <c r="V519" s="34"/>
      <c r="W519" s="105"/>
      <c r="X519" s="34"/>
      <c r="Y519" s="105"/>
      <c r="Z519" s="34"/>
      <c r="AA519" s="105"/>
      <c r="AB519" s="34"/>
      <c r="AC519" s="105"/>
      <c r="AD519" s="34"/>
      <c r="AE519" s="105"/>
      <c r="AF519" s="34"/>
      <c r="AG519" s="105"/>
      <c r="AH519" s="168" t="str">
        <f>IFERROR(VLOOKUP($B517,D1_9!$E$5:$S$204,13,FALSE)&amp;"","")</f>
        <v/>
      </c>
      <c r="AI519" s="156"/>
      <c r="AJ519" s="156"/>
      <c r="AK519" s="156"/>
      <c r="AL519" s="156" t="s">
        <v>410</v>
      </c>
      <c r="AM519" s="207" t="str">
        <f>IFERROR(VLOOKUP($B517,D1_9!$E$5:$S$204,14,FALSE)&amp;"","")</f>
        <v/>
      </c>
      <c r="AN519" s="156"/>
      <c r="AO519" s="156"/>
      <c r="AP519" s="223"/>
      <c r="AQ519" s="22"/>
      <c r="AR519" s="57"/>
      <c r="AS519" s="57"/>
      <c r="AT519" s="57"/>
      <c r="AU519" s="57"/>
      <c r="AV519" s="57"/>
      <c r="AW519" s="57"/>
      <c r="AX519" s="57"/>
      <c r="AY519" s="57"/>
      <c r="AZ519" s="57"/>
      <c r="BA519" s="57"/>
      <c r="BB519" s="57"/>
      <c r="BC519" s="338"/>
      <c r="BD519" s="1"/>
    </row>
    <row r="520" spans="2:56">
      <c r="B520" s="18"/>
      <c r="C520" s="73"/>
      <c r="D520" s="73"/>
      <c r="E520" s="73"/>
      <c r="F520" s="73"/>
      <c r="G520" s="73"/>
      <c r="H520" s="73"/>
      <c r="I520" s="73"/>
      <c r="J520" s="73"/>
      <c r="K520" s="73"/>
      <c r="L520" s="73"/>
      <c r="M520" s="121"/>
      <c r="N520" s="25"/>
      <c r="O520" s="77"/>
      <c r="P520" s="77"/>
      <c r="Q520" s="106"/>
      <c r="R520" s="25"/>
      <c r="S520" s="106"/>
      <c r="T520" s="25"/>
      <c r="U520" s="106"/>
      <c r="V520" s="25"/>
      <c r="W520" s="106"/>
      <c r="X520" s="25"/>
      <c r="Y520" s="106"/>
      <c r="Z520" s="25"/>
      <c r="AA520" s="106"/>
      <c r="AB520" s="25"/>
      <c r="AC520" s="106"/>
      <c r="AD520" s="25"/>
      <c r="AE520" s="106"/>
      <c r="AF520" s="25"/>
      <c r="AG520" s="106"/>
      <c r="AH520" s="25"/>
      <c r="AI520" s="77"/>
      <c r="AJ520" s="77"/>
      <c r="AK520" s="77"/>
      <c r="AL520" s="77"/>
      <c r="AM520" s="77"/>
      <c r="AN520" s="77"/>
      <c r="AO520" s="77"/>
      <c r="AP520" s="106"/>
      <c r="AQ520" s="23"/>
      <c r="AR520" s="75"/>
      <c r="AS520" s="75"/>
      <c r="AT520" s="75"/>
      <c r="AU520" s="75"/>
      <c r="AV520" s="75"/>
      <c r="AW520" s="75"/>
      <c r="AX520" s="75"/>
      <c r="AY520" s="75"/>
      <c r="AZ520" s="75"/>
      <c r="BA520" s="75"/>
      <c r="BB520" s="75"/>
      <c r="BC520" s="339"/>
      <c r="BD520" s="1"/>
    </row>
    <row r="521" spans="2:56">
      <c r="B521" s="47" t="str">
        <f>D1_9!$E142&amp;""</f>
        <v/>
      </c>
      <c r="C521" s="72"/>
      <c r="D521" s="72"/>
      <c r="E521" s="72"/>
      <c r="F521" s="72"/>
      <c r="G521" s="72"/>
      <c r="H521" s="72"/>
      <c r="I521" s="72"/>
      <c r="J521" s="72"/>
      <c r="K521" s="72"/>
      <c r="L521" s="72"/>
      <c r="M521" s="119"/>
      <c r="N521" s="69" t="str">
        <f>IFERROR(VLOOKUP($B521,D1_9!$E$5:$S$204,2,FALSE)&amp;"","")</f>
        <v/>
      </c>
      <c r="O521" s="76"/>
      <c r="P521" s="76"/>
      <c r="Q521" s="104"/>
      <c r="R521" s="69" t="str">
        <f>IFERROR(VLOOKUP($B521,D1_9!$E$5:$S$204,3,FALSE)&amp;"","")</f>
        <v/>
      </c>
      <c r="S521" s="104"/>
      <c r="T521" s="69" t="str">
        <f>IFERROR(VLOOKUP($B521,D1_9!$E$5:$S$204,4,FALSE)&amp;"","")</f>
        <v/>
      </c>
      <c r="U521" s="104"/>
      <c r="V521" s="69" t="str">
        <f>IFERROR(VLOOKUP($B521,D1_9!$E$5:$S$204,5,FALSE)&amp;"","")</f>
        <v/>
      </c>
      <c r="W521" s="104"/>
      <c r="X521" s="69" t="str">
        <f>IFERROR(VLOOKUP($B521,D1_9!$E$5:$S$204,6,FALSE)&amp;"","")</f>
        <v/>
      </c>
      <c r="Y521" s="104"/>
      <c r="Z521" s="69" t="str">
        <f>IFERROR(VLOOKUP($B521,D1_9!$E$5:$S$204,7,FALSE)&amp;"","")</f>
        <v/>
      </c>
      <c r="AA521" s="104"/>
      <c r="AB521" s="69" t="str">
        <f>IFERROR(VLOOKUP($B521,D1_9!$E$5:$S$204,8,FALSE)&amp;"","")</f>
        <v/>
      </c>
      <c r="AC521" s="104"/>
      <c r="AD521" s="69" t="str">
        <f>IFERROR(VLOOKUP($B521,D1_9!$E$5:$S$204,9,FALSE)&amp;"","")</f>
        <v/>
      </c>
      <c r="AE521" s="104"/>
      <c r="AF521" s="69" t="str">
        <f>IFERROR(VLOOKUP($B521,D1_9!$E$5:$S$204,10,FALSE)&amp;"","")</f>
        <v/>
      </c>
      <c r="AG521" s="104"/>
      <c r="AH521" s="69" t="str">
        <f>IFERROR(VLOOKUP($B521,D1_9!$E$5:$S$204,11,FALSE)&amp;"","")</f>
        <v/>
      </c>
      <c r="AI521" s="76"/>
      <c r="AJ521" s="76"/>
      <c r="AK521" s="76"/>
      <c r="AL521" s="76" t="s">
        <v>410</v>
      </c>
      <c r="AM521" s="221" t="str">
        <f>IFERROR(VLOOKUP($B521,D1_9!$E$5:$S$204,12,FALSE)&amp;"","")</f>
        <v/>
      </c>
      <c r="AN521" s="76"/>
      <c r="AO521" s="76"/>
      <c r="AP521" s="104"/>
      <c r="AQ521" s="36" t="str">
        <f>IFERROR(VLOOKUP($B521,D1_9!$E$5:$S$204,15,FALSE)&amp;"","")</f>
        <v/>
      </c>
      <c r="AR521" s="74"/>
      <c r="AS521" s="74"/>
      <c r="AT521" s="74"/>
      <c r="AU521" s="74"/>
      <c r="AV521" s="74"/>
      <c r="AW521" s="74"/>
      <c r="AX521" s="74"/>
      <c r="AY521" s="74"/>
      <c r="AZ521" s="74"/>
      <c r="BA521" s="74"/>
      <c r="BB521" s="74"/>
      <c r="BC521" s="337"/>
      <c r="BD521" s="1"/>
    </row>
    <row r="522" spans="2:56">
      <c r="B522" s="29"/>
      <c r="C522" s="55"/>
      <c r="D522" s="55"/>
      <c r="E522" s="55"/>
      <c r="F522" s="55"/>
      <c r="G522" s="55"/>
      <c r="H522" s="55"/>
      <c r="I522" s="55"/>
      <c r="J522" s="55"/>
      <c r="K522" s="55"/>
      <c r="L522" s="55"/>
      <c r="M522" s="120"/>
      <c r="N522" s="34"/>
      <c r="O522" s="2"/>
      <c r="P522" s="2"/>
      <c r="Q522" s="105"/>
      <c r="R522" s="34"/>
      <c r="S522" s="105"/>
      <c r="T522" s="34"/>
      <c r="U522" s="105"/>
      <c r="V522" s="34"/>
      <c r="W522" s="105"/>
      <c r="X522" s="34"/>
      <c r="Y522" s="105"/>
      <c r="Z522" s="34"/>
      <c r="AA522" s="105"/>
      <c r="AB522" s="34"/>
      <c r="AC522" s="105"/>
      <c r="AD522" s="34"/>
      <c r="AE522" s="105"/>
      <c r="AF522" s="34"/>
      <c r="AG522" s="105"/>
      <c r="AH522" s="153"/>
      <c r="AI522" s="155"/>
      <c r="AJ522" s="155"/>
      <c r="AK522" s="155"/>
      <c r="AL522" s="155"/>
      <c r="AM522" s="155"/>
      <c r="AN522" s="155"/>
      <c r="AO522" s="155"/>
      <c r="AP522" s="224"/>
      <c r="AQ522" s="22"/>
      <c r="AR522" s="57"/>
      <c r="AS522" s="57"/>
      <c r="AT522" s="57"/>
      <c r="AU522" s="57"/>
      <c r="AV522" s="57"/>
      <c r="AW522" s="57"/>
      <c r="AX522" s="57"/>
      <c r="AY522" s="57"/>
      <c r="AZ522" s="57"/>
      <c r="BA522" s="57"/>
      <c r="BB522" s="57"/>
      <c r="BC522" s="338"/>
      <c r="BD522" s="1"/>
    </row>
    <row r="523" spans="2:56">
      <c r="B523" s="29"/>
      <c r="C523" s="55"/>
      <c r="D523" s="55"/>
      <c r="E523" s="55"/>
      <c r="F523" s="55"/>
      <c r="G523" s="55"/>
      <c r="H523" s="55"/>
      <c r="I523" s="55"/>
      <c r="J523" s="55"/>
      <c r="K523" s="55"/>
      <c r="L523" s="55"/>
      <c r="M523" s="120"/>
      <c r="N523" s="34"/>
      <c r="O523" s="2"/>
      <c r="P523" s="2"/>
      <c r="Q523" s="105"/>
      <c r="R523" s="34"/>
      <c r="S523" s="105"/>
      <c r="T523" s="34"/>
      <c r="U523" s="105"/>
      <c r="V523" s="34"/>
      <c r="W523" s="105"/>
      <c r="X523" s="34"/>
      <c r="Y523" s="105"/>
      <c r="Z523" s="34"/>
      <c r="AA523" s="105"/>
      <c r="AB523" s="34"/>
      <c r="AC523" s="105"/>
      <c r="AD523" s="34"/>
      <c r="AE523" s="105"/>
      <c r="AF523" s="34"/>
      <c r="AG523" s="105"/>
      <c r="AH523" s="168" t="str">
        <f>IFERROR(VLOOKUP($B521,D1_9!$E$5:$S$204,13,FALSE)&amp;"","")</f>
        <v/>
      </c>
      <c r="AI523" s="156"/>
      <c r="AJ523" s="156"/>
      <c r="AK523" s="156"/>
      <c r="AL523" s="156" t="s">
        <v>410</v>
      </c>
      <c r="AM523" s="207" t="str">
        <f>IFERROR(VLOOKUP($B521,D1_9!$E$5:$S$204,14,FALSE)&amp;"","")</f>
        <v/>
      </c>
      <c r="AN523" s="156"/>
      <c r="AO523" s="156"/>
      <c r="AP523" s="223"/>
      <c r="AQ523" s="22"/>
      <c r="AR523" s="57"/>
      <c r="AS523" s="57"/>
      <c r="AT523" s="57"/>
      <c r="AU523" s="57"/>
      <c r="AV523" s="57"/>
      <c r="AW523" s="57"/>
      <c r="AX523" s="57"/>
      <c r="AY523" s="57"/>
      <c r="AZ523" s="57"/>
      <c r="BA523" s="57"/>
      <c r="BB523" s="57"/>
      <c r="BC523" s="338"/>
      <c r="BD523" s="1"/>
    </row>
    <row r="524" spans="2:56">
      <c r="B524" s="18"/>
      <c r="C524" s="73"/>
      <c r="D524" s="73"/>
      <c r="E524" s="73"/>
      <c r="F524" s="73"/>
      <c r="G524" s="73"/>
      <c r="H524" s="73"/>
      <c r="I524" s="73"/>
      <c r="J524" s="73"/>
      <c r="K524" s="73"/>
      <c r="L524" s="73"/>
      <c r="M524" s="121"/>
      <c r="N524" s="25"/>
      <c r="O524" s="77"/>
      <c r="P524" s="77"/>
      <c r="Q524" s="106"/>
      <c r="R524" s="25"/>
      <c r="S524" s="106"/>
      <c r="T524" s="25"/>
      <c r="U524" s="106"/>
      <c r="V524" s="25"/>
      <c r="W524" s="106"/>
      <c r="X524" s="25"/>
      <c r="Y524" s="106"/>
      <c r="Z524" s="25"/>
      <c r="AA524" s="106"/>
      <c r="AB524" s="25"/>
      <c r="AC524" s="106"/>
      <c r="AD524" s="25"/>
      <c r="AE524" s="106"/>
      <c r="AF524" s="25"/>
      <c r="AG524" s="106"/>
      <c r="AH524" s="25"/>
      <c r="AI524" s="77"/>
      <c r="AJ524" s="77"/>
      <c r="AK524" s="77"/>
      <c r="AL524" s="77"/>
      <c r="AM524" s="77"/>
      <c r="AN524" s="77"/>
      <c r="AO524" s="77"/>
      <c r="AP524" s="106"/>
      <c r="AQ524" s="23"/>
      <c r="AR524" s="75"/>
      <c r="AS524" s="75"/>
      <c r="AT524" s="75"/>
      <c r="AU524" s="75"/>
      <c r="AV524" s="75"/>
      <c r="AW524" s="75"/>
      <c r="AX524" s="75"/>
      <c r="AY524" s="75"/>
      <c r="AZ524" s="75"/>
      <c r="BA524" s="75"/>
      <c r="BB524" s="75"/>
      <c r="BC524" s="339"/>
      <c r="BD524" s="1"/>
    </row>
    <row r="525" spans="2:56">
      <c r="B525" s="47" t="str">
        <f>D1_9!$E143&amp;""</f>
        <v/>
      </c>
      <c r="C525" s="72"/>
      <c r="D525" s="72"/>
      <c r="E525" s="72"/>
      <c r="F525" s="72"/>
      <c r="G525" s="72"/>
      <c r="H525" s="72"/>
      <c r="I525" s="72"/>
      <c r="J525" s="72"/>
      <c r="K525" s="72"/>
      <c r="L525" s="72"/>
      <c r="M525" s="119"/>
      <c r="N525" s="69" t="str">
        <f>IFERROR(VLOOKUP($B525,D1_9!$E$5:$S$204,2,FALSE)&amp;"","")</f>
        <v/>
      </c>
      <c r="O525" s="76"/>
      <c r="P525" s="76"/>
      <c r="Q525" s="104"/>
      <c r="R525" s="69" t="str">
        <f>IFERROR(VLOOKUP($B525,D1_9!$E$5:$S$204,3,FALSE)&amp;"","")</f>
        <v/>
      </c>
      <c r="S525" s="104"/>
      <c r="T525" s="69" t="str">
        <f>IFERROR(VLOOKUP($B525,D1_9!$E$5:$S$204,4,FALSE)&amp;"","")</f>
        <v/>
      </c>
      <c r="U525" s="104"/>
      <c r="V525" s="69" t="str">
        <f>IFERROR(VLOOKUP($B525,D1_9!$E$5:$S$204,5,FALSE)&amp;"","")</f>
        <v/>
      </c>
      <c r="W525" s="104"/>
      <c r="X525" s="69" t="str">
        <f>IFERROR(VLOOKUP($B525,D1_9!$E$5:$S$204,6,FALSE)&amp;"","")</f>
        <v/>
      </c>
      <c r="Y525" s="104"/>
      <c r="Z525" s="69" t="str">
        <f>IFERROR(VLOOKUP($B525,D1_9!$E$5:$S$204,7,FALSE)&amp;"","")</f>
        <v/>
      </c>
      <c r="AA525" s="104"/>
      <c r="AB525" s="69" t="str">
        <f>IFERROR(VLOOKUP($B525,D1_9!$E$5:$S$204,8,FALSE)&amp;"","")</f>
        <v/>
      </c>
      <c r="AC525" s="104"/>
      <c r="AD525" s="69" t="str">
        <f>IFERROR(VLOOKUP($B525,D1_9!$E$5:$S$204,9,FALSE)&amp;"","")</f>
        <v/>
      </c>
      <c r="AE525" s="104"/>
      <c r="AF525" s="69" t="str">
        <f>IFERROR(VLOOKUP($B525,D1_9!$E$5:$S$204,10,FALSE)&amp;"","")</f>
        <v/>
      </c>
      <c r="AG525" s="104"/>
      <c r="AH525" s="69" t="str">
        <f>IFERROR(VLOOKUP($B525,D1_9!$E$5:$S$204,11,FALSE)&amp;"","")</f>
        <v/>
      </c>
      <c r="AI525" s="76"/>
      <c r="AJ525" s="76"/>
      <c r="AK525" s="76"/>
      <c r="AL525" s="76" t="s">
        <v>410</v>
      </c>
      <c r="AM525" s="221" t="str">
        <f>IFERROR(VLOOKUP($B525,D1_9!$E$5:$S$204,12,FALSE)&amp;"","")</f>
        <v/>
      </c>
      <c r="AN525" s="76"/>
      <c r="AO525" s="76"/>
      <c r="AP525" s="104"/>
      <c r="AQ525" s="36" t="str">
        <f>IFERROR(VLOOKUP($B525,D1_9!$E$5:$S$204,15,FALSE)&amp;"","")</f>
        <v/>
      </c>
      <c r="AR525" s="74"/>
      <c r="AS525" s="74"/>
      <c r="AT525" s="74"/>
      <c r="AU525" s="74"/>
      <c r="AV525" s="74"/>
      <c r="AW525" s="74"/>
      <c r="AX525" s="74"/>
      <c r="AY525" s="74"/>
      <c r="AZ525" s="74"/>
      <c r="BA525" s="74"/>
      <c r="BB525" s="74"/>
      <c r="BC525" s="337"/>
      <c r="BD525" s="1"/>
    </row>
    <row r="526" spans="2:56">
      <c r="B526" s="29"/>
      <c r="C526" s="55"/>
      <c r="D526" s="55"/>
      <c r="E526" s="55"/>
      <c r="F526" s="55"/>
      <c r="G526" s="55"/>
      <c r="H526" s="55"/>
      <c r="I526" s="55"/>
      <c r="J526" s="55"/>
      <c r="K526" s="55"/>
      <c r="L526" s="55"/>
      <c r="M526" s="120"/>
      <c r="N526" s="34"/>
      <c r="O526" s="2"/>
      <c r="P526" s="2"/>
      <c r="Q526" s="105"/>
      <c r="R526" s="34"/>
      <c r="S526" s="105"/>
      <c r="T526" s="34"/>
      <c r="U526" s="105"/>
      <c r="V526" s="34"/>
      <c r="W526" s="105"/>
      <c r="X526" s="34"/>
      <c r="Y526" s="105"/>
      <c r="Z526" s="34"/>
      <c r="AA526" s="105"/>
      <c r="AB526" s="34"/>
      <c r="AC526" s="105"/>
      <c r="AD526" s="34"/>
      <c r="AE526" s="105"/>
      <c r="AF526" s="34"/>
      <c r="AG526" s="105"/>
      <c r="AH526" s="153"/>
      <c r="AI526" s="155"/>
      <c r="AJ526" s="155"/>
      <c r="AK526" s="155"/>
      <c r="AL526" s="155"/>
      <c r="AM526" s="155"/>
      <c r="AN526" s="155"/>
      <c r="AO526" s="155"/>
      <c r="AP526" s="224"/>
      <c r="AQ526" s="22"/>
      <c r="AR526" s="57"/>
      <c r="AS526" s="57"/>
      <c r="AT526" s="57"/>
      <c r="AU526" s="57"/>
      <c r="AV526" s="57"/>
      <c r="AW526" s="57"/>
      <c r="AX526" s="57"/>
      <c r="AY526" s="57"/>
      <c r="AZ526" s="57"/>
      <c r="BA526" s="57"/>
      <c r="BB526" s="57"/>
      <c r="BC526" s="338"/>
      <c r="BD526" s="1"/>
    </row>
    <row r="527" spans="2:56">
      <c r="B527" s="29"/>
      <c r="C527" s="55"/>
      <c r="D527" s="55"/>
      <c r="E527" s="55"/>
      <c r="F527" s="55"/>
      <c r="G527" s="55"/>
      <c r="H527" s="55"/>
      <c r="I527" s="55"/>
      <c r="J527" s="55"/>
      <c r="K527" s="55"/>
      <c r="L527" s="55"/>
      <c r="M527" s="120"/>
      <c r="N527" s="34"/>
      <c r="O527" s="2"/>
      <c r="P527" s="2"/>
      <c r="Q527" s="105"/>
      <c r="R527" s="34"/>
      <c r="S527" s="105"/>
      <c r="T527" s="34"/>
      <c r="U527" s="105"/>
      <c r="V527" s="34"/>
      <c r="W527" s="105"/>
      <c r="X527" s="34"/>
      <c r="Y527" s="105"/>
      <c r="Z527" s="34"/>
      <c r="AA527" s="105"/>
      <c r="AB527" s="34"/>
      <c r="AC527" s="105"/>
      <c r="AD527" s="34"/>
      <c r="AE527" s="105"/>
      <c r="AF527" s="34"/>
      <c r="AG527" s="105"/>
      <c r="AH527" s="168" t="str">
        <f>IFERROR(VLOOKUP($B525,D1_9!$E$5:$S$204,13,FALSE)&amp;"","")</f>
        <v/>
      </c>
      <c r="AI527" s="156"/>
      <c r="AJ527" s="156"/>
      <c r="AK527" s="156"/>
      <c r="AL527" s="156" t="s">
        <v>410</v>
      </c>
      <c r="AM527" s="207" t="str">
        <f>IFERROR(VLOOKUP($B525,D1_9!$E$5:$S$204,14,FALSE)&amp;"","")</f>
        <v/>
      </c>
      <c r="AN527" s="156"/>
      <c r="AO527" s="156"/>
      <c r="AP527" s="223"/>
      <c r="AQ527" s="22"/>
      <c r="AR527" s="57"/>
      <c r="AS527" s="57"/>
      <c r="AT527" s="57"/>
      <c r="AU527" s="57"/>
      <c r="AV527" s="57"/>
      <c r="AW527" s="57"/>
      <c r="AX527" s="57"/>
      <c r="AY527" s="57"/>
      <c r="AZ527" s="57"/>
      <c r="BA527" s="57"/>
      <c r="BB527" s="57"/>
      <c r="BC527" s="338"/>
      <c r="BD527" s="1"/>
    </row>
    <row r="528" spans="2:56">
      <c r="B528" s="18"/>
      <c r="C528" s="73"/>
      <c r="D528" s="73"/>
      <c r="E528" s="73"/>
      <c r="F528" s="73"/>
      <c r="G528" s="73"/>
      <c r="H528" s="73"/>
      <c r="I528" s="73"/>
      <c r="J528" s="73"/>
      <c r="K528" s="73"/>
      <c r="L528" s="73"/>
      <c r="M528" s="121"/>
      <c r="N528" s="25"/>
      <c r="O528" s="77"/>
      <c r="P528" s="77"/>
      <c r="Q528" s="106"/>
      <c r="R528" s="25"/>
      <c r="S528" s="106"/>
      <c r="T528" s="25"/>
      <c r="U528" s="106"/>
      <c r="V528" s="25"/>
      <c r="W528" s="106"/>
      <c r="X528" s="25"/>
      <c r="Y528" s="106"/>
      <c r="Z528" s="25"/>
      <c r="AA528" s="106"/>
      <c r="AB528" s="25"/>
      <c r="AC528" s="106"/>
      <c r="AD528" s="25"/>
      <c r="AE528" s="106"/>
      <c r="AF528" s="25"/>
      <c r="AG528" s="106"/>
      <c r="AH528" s="25"/>
      <c r="AI528" s="77"/>
      <c r="AJ528" s="77"/>
      <c r="AK528" s="77"/>
      <c r="AL528" s="77"/>
      <c r="AM528" s="77"/>
      <c r="AN528" s="77"/>
      <c r="AO528" s="77"/>
      <c r="AP528" s="106"/>
      <c r="AQ528" s="23"/>
      <c r="AR528" s="75"/>
      <c r="AS528" s="75"/>
      <c r="AT528" s="75"/>
      <c r="AU528" s="75"/>
      <c r="AV528" s="75"/>
      <c r="AW528" s="75"/>
      <c r="AX528" s="75"/>
      <c r="AY528" s="75"/>
      <c r="AZ528" s="75"/>
      <c r="BA528" s="75"/>
      <c r="BB528" s="75"/>
      <c r="BC528" s="339"/>
      <c r="BD528" s="1"/>
    </row>
    <row r="529" spans="2:56">
      <c r="B529" s="47" t="str">
        <f>D1_9!$E144&amp;""</f>
        <v/>
      </c>
      <c r="C529" s="72"/>
      <c r="D529" s="72"/>
      <c r="E529" s="72"/>
      <c r="F529" s="72"/>
      <c r="G529" s="72"/>
      <c r="H529" s="72"/>
      <c r="I529" s="72"/>
      <c r="J529" s="72"/>
      <c r="K529" s="72"/>
      <c r="L529" s="72"/>
      <c r="M529" s="119"/>
      <c r="N529" s="69" t="str">
        <f>IFERROR(VLOOKUP($B529,D1_9!$E$5:$S$204,2,FALSE)&amp;"","")</f>
        <v/>
      </c>
      <c r="O529" s="76"/>
      <c r="P529" s="76"/>
      <c r="Q529" s="104"/>
      <c r="R529" s="69" t="str">
        <f>IFERROR(VLOOKUP($B529,D1_9!$E$5:$S$204,3,FALSE)&amp;"","")</f>
        <v/>
      </c>
      <c r="S529" s="104"/>
      <c r="T529" s="69" t="str">
        <f>IFERROR(VLOOKUP($B529,D1_9!$E$5:$S$204,4,FALSE)&amp;"","")</f>
        <v/>
      </c>
      <c r="U529" s="104"/>
      <c r="V529" s="69" t="str">
        <f>IFERROR(VLOOKUP($B529,D1_9!$E$5:$S$204,5,FALSE)&amp;"","")</f>
        <v/>
      </c>
      <c r="W529" s="104"/>
      <c r="X529" s="69" t="str">
        <f>IFERROR(VLOOKUP($B529,D1_9!$E$5:$S$204,6,FALSE)&amp;"","")</f>
        <v/>
      </c>
      <c r="Y529" s="104"/>
      <c r="Z529" s="69" t="str">
        <f>IFERROR(VLOOKUP($B529,D1_9!$E$5:$S$204,7,FALSE)&amp;"","")</f>
        <v/>
      </c>
      <c r="AA529" s="104"/>
      <c r="AB529" s="69" t="str">
        <f>IFERROR(VLOOKUP($B529,D1_9!$E$5:$S$204,8,FALSE)&amp;"","")</f>
        <v/>
      </c>
      <c r="AC529" s="104"/>
      <c r="AD529" s="69" t="str">
        <f>IFERROR(VLOOKUP($B529,D1_9!$E$5:$S$204,9,FALSE)&amp;"","")</f>
        <v/>
      </c>
      <c r="AE529" s="104"/>
      <c r="AF529" s="69" t="str">
        <f>IFERROR(VLOOKUP($B529,D1_9!$E$5:$S$204,10,FALSE)&amp;"","")</f>
        <v/>
      </c>
      <c r="AG529" s="104"/>
      <c r="AH529" s="69" t="str">
        <f>IFERROR(VLOOKUP($B529,D1_9!$E$5:$S$204,11,FALSE)&amp;"","")</f>
        <v/>
      </c>
      <c r="AI529" s="76"/>
      <c r="AJ529" s="76"/>
      <c r="AK529" s="76"/>
      <c r="AL529" s="76" t="s">
        <v>410</v>
      </c>
      <c r="AM529" s="221" t="str">
        <f>IFERROR(VLOOKUP($B529,D1_9!$E$5:$S$204,12,FALSE)&amp;"","")</f>
        <v/>
      </c>
      <c r="AN529" s="76"/>
      <c r="AO529" s="76"/>
      <c r="AP529" s="104"/>
      <c r="AQ529" s="36" t="str">
        <f>IFERROR(VLOOKUP($B529,D1_9!$E$5:$S$204,15,FALSE)&amp;"","")</f>
        <v/>
      </c>
      <c r="AR529" s="74"/>
      <c r="AS529" s="74"/>
      <c r="AT529" s="74"/>
      <c r="AU529" s="74"/>
      <c r="AV529" s="74"/>
      <c r="AW529" s="74"/>
      <c r="AX529" s="74"/>
      <c r="AY529" s="74"/>
      <c r="AZ529" s="74"/>
      <c r="BA529" s="74"/>
      <c r="BB529" s="74"/>
      <c r="BC529" s="337"/>
      <c r="BD529" s="1"/>
    </row>
    <row r="530" spans="2:56">
      <c r="B530" s="29"/>
      <c r="C530" s="55"/>
      <c r="D530" s="55"/>
      <c r="E530" s="55"/>
      <c r="F530" s="55"/>
      <c r="G530" s="55"/>
      <c r="H530" s="55"/>
      <c r="I530" s="55"/>
      <c r="J530" s="55"/>
      <c r="K530" s="55"/>
      <c r="L530" s="55"/>
      <c r="M530" s="120"/>
      <c r="N530" s="34"/>
      <c r="O530" s="2"/>
      <c r="P530" s="2"/>
      <c r="Q530" s="105"/>
      <c r="R530" s="34"/>
      <c r="S530" s="105"/>
      <c r="T530" s="34"/>
      <c r="U530" s="105"/>
      <c r="V530" s="34"/>
      <c r="W530" s="105"/>
      <c r="X530" s="34"/>
      <c r="Y530" s="105"/>
      <c r="Z530" s="34"/>
      <c r="AA530" s="105"/>
      <c r="AB530" s="34"/>
      <c r="AC530" s="105"/>
      <c r="AD530" s="34"/>
      <c r="AE530" s="105"/>
      <c r="AF530" s="34"/>
      <c r="AG530" s="105"/>
      <c r="AH530" s="153"/>
      <c r="AI530" s="155"/>
      <c r="AJ530" s="155"/>
      <c r="AK530" s="155"/>
      <c r="AL530" s="155"/>
      <c r="AM530" s="155"/>
      <c r="AN530" s="155"/>
      <c r="AO530" s="155"/>
      <c r="AP530" s="224"/>
      <c r="AQ530" s="22"/>
      <c r="AR530" s="57"/>
      <c r="AS530" s="57"/>
      <c r="AT530" s="57"/>
      <c r="AU530" s="57"/>
      <c r="AV530" s="57"/>
      <c r="AW530" s="57"/>
      <c r="AX530" s="57"/>
      <c r="AY530" s="57"/>
      <c r="AZ530" s="57"/>
      <c r="BA530" s="57"/>
      <c r="BB530" s="57"/>
      <c r="BC530" s="338"/>
      <c r="BD530" s="1"/>
    </row>
    <row r="531" spans="2:56">
      <c r="B531" s="29"/>
      <c r="C531" s="55"/>
      <c r="D531" s="55"/>
      <c r="E531" s="55"/>
      <c r="F531" s="55"/>
      <c r="G531" s="55"/>
      <c r="H531" s="55"/>
      <c r="I531" s="55"/>
      <c r="J531" s="55"/>
      <c r="K531" s="55"/>
      <c r="L531" s="55"/>
      <c r="M531" s="120"/>
      <c r="N531" s="34"/>
      <c r="O531" s="2"/>
      <c r="P531" s="2"/>
      <c r="Q531" s="105"/>
      <c r="R531" s="34"/>
      <c r="S531" s="105"/>
      <c r="T531" s="34"/>
      <c r="U531" s="105"/>
      <c r="V531" s="34"/>
      <c r="W531" s="105"/>
      <c r="X531" s="34"/>
      <c r="Y531" s="105"/>
      <c r="Z531" s="34"/>
      <c r="AA531" s="105"/>
      <c r="AB531" s="34"/>
      <c r="AC531" s="105"/>
      <c r="AD531" s="34"/>
      <c r="AE531" s="105"/>
      <c r="AF531" s="34"/>
      <c r="AG531" s="105"/>
      <c r="AH531" s="168" t="str">
        <f>IFERROR(VLOOKUP($B529,D1_9!$E$5:$S$204,13,FALSE)&amp;"","")</f>
        <v/>
      </c>
      <c r="AI531" s="156"/>
      <c r="AJ531" s="156"/>
      <c r="AK531" s="156"/>
      <c r="AL531" s="156" t="s">
        <v>410</v>
      </c>
      <c r="AM531" s="207" t="str">
        <f>IFERROR(VLOOKUP($B529,D1_9!$E$5:$S$204,14,FALSE)&amp;"","")</f>
        <v/>
      </c>
      <c r="AN531" s="156"/>
      <c r="AO531" s="156"/>
      <c r="AP531" s="223"/>
      <c r="AQ531" s="22"/>
      <c r="AR531" s="57"/>
      <c r="AS531" s="57"/>
      <c r="AT531" s="57"/>
      <c r="AU531" s="57"/>
      <c r="AV531" s="57"/>
      <c r="AW531" s="57"/>
      <c r="AX531" s="57"/>
      <c r="AY531" s="57"/>
      <c r="AZ531" s="57"/>
      <c r="BA531" s="57"/>
      <c r="BB531" s="57"/>
      <c r="BC531" s="338"/>
      <c r="BD531" s="1"/>
    </row>
    <row r="532" spans="2:56">
      <c r="B532" s="18"/>
      <c r="C532" s="73"/>
      <c r="D532" s="73"/>
      <c r="E532" s="73"/>
      <c r="F532" s="73"/>
      <c r="G532" s="73"/>
      <c r="H532" s="73"/>
      <c r="I532" s="73"/>
      <c r="J532" s="73"/>
      <c r="K532" s="73"/>
      <c r="L532" s="73"/>
      <c r="M532" s="121"/>
      <c r="N532" s="25"/>
      <c r="O532" s="77"/>
      <c r="P532" s="77"/>
      <c r="Q532" s="106"/>
      <c r="R532" s="25"/>
      <c r="S532" s="106"/>
      <c r="T532" s="25"/>
      <c r="U532" s="106"/>
      <c r="V532" s="25"/>
      <c r="W532" s="106"/>
      <c r="X532" s="25"/>
      <c r="Y532" s="106"/>
      <c r="Z532" s="25"/>
      <c r="AA532" s="106"/>
      <c r="AB532" s="25"/>
      <c r="AC532" s="106"/>
      <c r="AD532" s="25"/>
      <c r="AE532" s="106"/>
      <c r="AF532" s="25"/>
      <c r="AG532" s="106"/>
      <c r="AH532" s="25"/>
      <c r="AI532" s="77"/>
      <c r="AJ532" s="77"/>
      <c r="AK532" s="77"/>
      <c r="AL532" s="77"/>
      <c r="AM532" s="77"/>
      <c r="AN532" s="77"/>
      <c r="AO532" s="77"/>
      <c r="AP532" s="106"/>
      <c r="AQ532" s="23"/>
      <c r="AR532" s="75"/>
      <c r="AS532" s="75"/>
      <c r="AT532" s="75"/>
      <c r="AU532" s="75"/>
      <c r="AV532" s="75"/>
      <c r="AW532" s="75"/>
      <c r="AX532" s="75"/>
      <c r="AY532" s="75"/>
      <c r="AZ532" s="75"/>
      <c r="BA532" s="75"/>
      <c r="BB532" s="75"/>
      <c r="BC532" s="339"/>
      <c r="BD532" s="1"/>
    </row>
    <row r="533" spans="2:56">
      <c r="B533" s="47" t="str">
        <f>D1_9!$E145&amp;""</f>
        <v/>
      </c>
      <c r="C533" s="72"/>
      <c r="D533" s="72"/>
      <c r="E533" s="72"/>
      <c r="F533" s="72"/>
      <c r="G533" s="72"/>
      <c r="H533" s="72"/>
      <c r="I533" s="72"/>
      <c r="J533" s="72"/>
      <c r="K533" s="72"/>
      <c r="L533" s="72"/>
      <c r="M533" s="119"/>
      <c r="N533" s="69" t="str">
        <f>IFERROR(VLOOKUP($B533,D1_9!$E$5:$S$204,2,FALSE)&amp;"","")</f>
        <v/>
      </c>
      <c r="O533" s="76"/>
      <c r="P533" s="76"/>
      <c r="Q533" s="104"/>
      <c r="R533" s="69" t="str">
        <f>IFERROR(VLOOKUP($B533,D1_9!$E$5:$S$204,3,FALSE)&amp;"","")</f>
        <v/>
      </c>
      <c r="S533" s="104"/>
      <c r="T533" s="69" t="str">
        <f>IFERROR(VLOOKUP($B533,D1_9!$E$5:$S$204,4,FALSE)&amp;"","")</f>
        <v/>
      </c>
      <c r="U533" s="104"/>
      <c r="V533" s="69" t="str">
        <f>IFERROR(VLOOKUP($B533,D1_9!$E$5:$S$204,5,FALSE)&amp;"","")</f>
        <v/>
      </c>
      <c r="W533" s="104"/>
      <c r="X533" s="69" t="str">
        <f>IFERROR(VLOOKUP($B533,D1_9!$E$5:$S$204,6,FALSE)&amp;"","")</f>
        <v/>
      </c>
      <c r="Y533" s="104"/>
      <c r="Z533" s="69" t="str">
        <f>IFERROR(VLOOKUP($B533,D1_9!$E$5:$S$204,7,FALSE)&amp;"","")</f>
        <v/>
      </c>
      <c r="AA533" s="104"/>
      <c r="AB533" s="69" t="str">
        <f>IFERROR(VLOOKUP($B533,D1_9!$E$5:$S$204,8,FALSE)&amp;"","")</f>
        <v/>
      </c>
      <c r="AC533" s="104"/>
      <c r="AD533" s="69" t="str">
        <f>IFERROR(VLOOKUP($B533,D1_9!$E$5:$S$204,9,FALSE)&amp;"","")</f>
        <v/>
      </c>
      <c r="AE533" s="104"/>
      <c r="AF533" s="69" t="str">
        <f>IFERROR(VLOOKUP($B533,D1_9!$E$5:$S$204,10,FALSE)&amp;"","")</f>
        <v/>
      </c>
      <c r="AG533" s="104"/>
      <c r="AH533" s="69" t="str">
        <f>IFERROR(VLOOKUP($B533,D1_9!$E$5:$S$204,11,FALSE)&amp;"","")</f>
        <v/>
      </c>
      <c r="AI533" s="76"/>
      <c r="AJ533" s="76"/>
      <c r="AK533" s="76"/>
      <c r="AL533" s="76" t="s">
        <v>410</v>
      </c>
      <c r="AM533" s="221" t="str">
        <f>IFERROR(VLOOKUP($B533,D1_9!$E$5:$S$204,12,FALSE)&amp;"","")</f>
        <v/>
      </c>
      <c r="AN533" s="76"/>
      <c r="AO533" s="76"/>
      <c r="AP533" s="104"/>
      <c r="AQ533" s="36" t="str">
        <f>IFERROR(VLOOKUP($B533,D1_9!$E$5:$S$204,15,FALSE)&amp;"","")</f>
        <v/>
      </c>
      <c r="AR533" s="74"/>
      <c r="AS533" s="74"/>
      <c r="AT533" s="74"/>
      <c r="AU533" s="74"/>
      <c r="AV533" s="74"/>
      <c r="AW533" s="74"/>
      <c r="AX533" s="74"/>
      <c r="AY533" s="74"/>
      <c r="AZ533" s="74"/>
      <c r="BA533" s="74"/>
      <c r="BB533" s="74"/>
      <c r="BC533" s="337"/>
      <c r="BD533" s="1"/>
    </row>
    <row r="534" spans="2:56">
      <c r="B534" s="29"/>
      <c r="C534" s="55"/>
      <c r="D534" s="55"/>
      <c r="E534" s="55"/>
      <c r="F534" s="55"/>
      <c r="G534" s="55"/>
      <c r="H534" s="55"/>
      <c r="I534" s="55"/>
      <c r="J534" s="55"/>
      <c r="K534" s="55"/>
      <c r="L534" s="55"/>
      <c r="M534" s="120"/>
      <c r="N534" s="34"/>
      <c r="O534" s="2"/>
      <c r="P534" s="2"/>
      <c r="Q534" s="105"/>
      <c r="R534" s="34"/>
      <c r="S534" s="105"/>
      <c r="T534" s="34"/>
      <c r="U534" s="105"/>
      <c r="V534" s="34"/>
      <c r="W534" s="105"/>
      <c r="X534" s="34"/>
      <c r="Y534" s="105"/>
      <c r="Z534" s="34"/>
      <c r="AA534" s="105"/>
      <c r="AB534" s="34"/>
      <c r="AC534" s="105"/>
      <c r="AD534" s="34"/>
      <c r="AE534" s="105"/>
      <c r="AF534" s="34"/>
      <c r="AG534" s="105"/>
      <c r="AH534" s="153"/>
      <c r="AI534" s="155"/>
      <c r="AJ534" s="155"/>
      <c r="AK534" s="155"/>
      <c r="AL534" s="155"/>
      <c r="AM534" s="155"/>
      <c r="AN534" s="155"/>
      <c r="AO534" s="155"/>
      <c r="AP534" s="224"/>
      <c r="AQ534" s="22"/>
      <c r="AR534" s="57"/>
      <c r="AS534" s="57"/>
      <c r="AT534" s="57"/>
      <c r="AU534" s="57"/>
      <c r="AV534" s="57"/>
      <c r="AW534" s="57"/>
      <c r="AX534" s="57"/>
      <c r="AY534" s="57"/>
      <c r="AZ534" s="57"/>
      <c r="BA534" s="57"/>
      <c r="BB534" s="57"/>
      <c r="BC534" s="338"/>
      <c r="BD534" s="1"/>
    </row>
    <row r="535" spans="2:56">
      <c r="B535" s="29"/>
      <c r="C535" s="55"/>
      <c r="D535" s="55"/>
      <c r="E535" s="55"/>
      <c r="F535" s="55"/>
      <c r="G535" s="55"/>
      <c r="H535" s="55"/>
      <c r="I535" s="55"/>
      <c r="J535" s="55"/>
      <c r="K535" s="55"/>
      <c r="L535" s="55"/>
      <c r="M535" s="120"/>
      <c r="N535" s="34"/>
      <c r="O535" s="2"/>
      <c r="P535" s="2"/>
      <c r="Q535" s="105"/>
      <c r="R535" s="34"/>
      <c r="S535" s="105"/>
      <c r="T535" s="34"/>
      <c r="U535" s="105"/>
      <c r="V535" s="34"/>
      <c r="W535" s="105"/>
      <c r="X535" s="34"/>
      <c r="Y535" s="105"/>
      <c r="Z535" s="34"/>
      <c r="AA535" s="105"/>
      <c r="AB535" s="34"/>
      <c r="AC535" s="105"/>
      <c r="AD535" s="34"/>
      <c r="AE535" s="105"/>
      <c r="AF535" s="34"/>
      <c r="AG535" s="105"/>
      <c r="AH535" s="168" t="str">
        <f>IFERROR(VLOOKUP($B533,D1_9!$E$5:$S$204,13,FALSE)&amp;"","")</f>
        <v/>
      </c>
      <c r="AI535" s="156"/>
      <c r="AJ535" s="156"/>
      <c r="AK535" s="156"/>
      <c r="AL535" s="156" t="s">
        <v>410</v>
      </c>
      <c r="AM535" s="207" t="str">
        <f>IFERROR(VLOOKUP($B533,D1_9!$E$5:$S$204,14,FALSE)&amp;"","")</f>
        <v/>
      </c>
      <c r="AN535" s="156"/>
      <c r="AO535" s="156"/>
      <c r="AP535" s="223"/>
      <c r="AQ535" s="22"/>
      <c r="AR535" s="57"/>
      <c r="AS535" s="57"/>
      <c r="AT535" s="57"/>
      <c r="AU535" s="57"/>
      <c r="AV535" s="57"/>
      <c r="AW535" s="57"/>
      <c r="AX535" s="57"/>
      <c r="AY535" s="57"/>
      <c r="AZ535" s="57"/>
      <c r="BA535" s="57"/>
      <c r="BB535" s="57"/>
      <c r="BC535" s="338"/>
      <c r="BD535" s="1"/>
    </row>
    <row r="536" spans="2:56">
      <c r="B536" s="18"/>
      <c r="C536" s="73"/>
      <c r="D536" s="73"/>
      <c r="E536" s="73"/>
      <c r="F536" s="73"/>
      <c r="G536" s="73"/>
      <c r="H536" s="73"/>
      <c r="I536" s="73"/>
      <c r="J536" s="73"/>
      <c r="K536" s="73"/>
      <c r="L536" s="73"/>
      <c r="M536" s="121"/>
      <c r="N536" s="25"/>
      <c r="O536" s="77"/>
      <c r="P536" s="77"/>
      <c r="Q536" s="106"/>
      <c r="R536" s="25"/>
      <c r="S536" s="106"/>
      <c r="T536" s="25"/>
      <c r="U536" s="106"/>
      <c r="V536" s="25"/>
      <c r="W536" s="106"/>
      <c r="X536" s="25"/>
      <c r="Y536" s="106"/>
      <c r="Z536" s="25"/>
      <c r="AA536" s="106"/>
      <c r="AB536" s="25"/>
      <c r="AC536" s="106"/>
      <c r="AD536" s="25"/>
      <c r="AE536" s="106"/>
      <c r="AF536" s="25"/>
      <c r="AG536" s="106"/>
      <c r="AH536" s="25"/>
      <c r="AI536" s="77"/>
      <c r="AJ536" s="77"/>
      <c r="AK536" s="77"/>
      <c r="AL536" s="77"/>
      <c r="AM536" s="77"/>
      <c r="AN536" s="77"/>
      <c r="AO536" s="77"/>
      <c r="AP536" s="106"/>
      <c r="AQ536" s="23"/>
      <c r="AR536" s="75"/>
      <c r="AS536" s="75"/>
      <c r="AT536" s="75"/>
      <c r="AU536" s="75"/>
      <c r="AV536" s="75"/>
      <c r="AW536" s="75"/>
      <c r="AX536" s="75"/>
      <c r="AY536" s="75"/>
      <c r="AZ536" s="75"/>
      <c r="BA536" s="75"/>
      <c r="BB536" s="75"/>
      <c r="BC536" s="339"/>
      <c r="BD536" s="1"/>
    </row>
    <row r="537" spans="2:56">
      <c r="B537" s="47" t="str">
        <f>D1_9!$E146&amp;""</f>
        <v/>
      </c>
      <c r="C537" s="72"/>
      <c r="D537" s="72"/>
      <c r="E537" s="72"/>
      <c r="F537" s="72"/>
      <c r="G537" s="72"/>
      <c r="H537" s="72"/>
      <c r="I537" s="72"/>
      <c r="J537" s="72"/>
      <c r="K537" s="72"/>
      <c r="L537" s="72"/>
      <c r="M537" s="119"/>
      <c r="N537" s="69" t="str">
        <f>IFERROR(VLOOKUP($B537,D1_9!$E$5:$S$204,2,FALSE)&amp;"","")</f>
        <v/>
      </c>
      <c r="O537" s="76"/>
      <c r="P537" s="76"/>
      <c r="Q537" s="104"/>
      <c r="R537" s="69" t="str">
        <f>IFERROR(VLOOKUP($B537,D1_9!$E$5:$S$204,3,FALSE)&amp;"","")</f>
        <v/>
      </c>
      <c r="S537" s="104"/>
      <c r="T537" s="69" t="str">
        <f>IFERROR(VLOOKUP($B537,D1_9!$E$5:$S$204,4,FALSE)&amp;"","")</f>
        <v/>
      </c>
      <c r="U537" s="104"/>
      <c r="V537" s="69" t="str">
        <f>IFERROR(VLOOKUP($B537,D1_9!$E$5:$S$204,5,FALSE)&amp;"","")</f>
        <v/>
      </c>
      <c r="W537" s="104"/>
      <c r="X537" s="69" t="str">
        <f>IFERROR(VLOOKUP($B537,D1_9!$E$5:$S$204,6,FALSE)&amp;"","")</f>
        <v/>
      </c>
      <c r="Y537" s="104"/>
      <c r="Z537" s="69" t="str">
        <f>IFERROR(VLOOKUP($B537,D1_9!$E$5:$S$204,7,FALSE)&amp;"","")</f>
        <v/>
      </c>
      <c r="AA537" s="104"/>
      <c r="AB537" s="69" t="str">
        <f>IFERROR(VLOOKUP($B537,D1_9!$E$5:$S$204,8,FALSE)&amp;"","")</f>
        <v/>
      </c>
      <c r="AC537" s="104"/>
      <c r="AD537" s="69" t="str">
        <f>IFERROR(VLOOKUP($B537,D1_9!$E$5:$S$204,9,FALSE)&amp;"","")</f>
        <v/>
      </c>
      <c r="AE537" s="104"/>
      <c r="AF537" s="69" t="str">
        <f>IFERROR(VLOOKUP($B537,D1_9!$E$5:$S$204,10,FALSE)&amp;"","")</f>
        <v/>
      </c>
      <c r="AG537" s="104"/>
      <c r="AH537" s="69" t="str">
        <f>IFERROR(VLOOKUP($B537,D1_9!$E$5:$S$204,11,FALSE)&amp;"","")</f>
        <v/>
      </c>
      <c r="AI537" s="76"/>
      <c r="AJ537" s="76"/>
      <c r="AK537" s="76"/>
      <c r="AL537" s="76" t="s">
        <v>410</v>
      </c>
      <c r="AM537" s="221" t="str">
        <f>IFERROR(VLOOKUP($B537,D1_9!$E$5:$S$204,12,FALSE)&amp;"","")</f>
        <v/>
      </c>
      <c r="AN537" s="76"/>
      <c r="AO537" s="76"/>
      <c r="AP537" s="104"/>
      <c r="AQ537" s="36" t="str">
        <f>IFERROR(VLOOKUP($B537,D1_9!$E$5:$S$204,15,FALSE)&amp;"","")</f>
        <v/>
      </c>
      <c r="AR537" s="74"/>
      <c r="AS537" s="74"/>
      <c r="AT537" s="74"/>
      <c r="AU537" s="74"/>
      <c r="AV537" s="74"/>
      <c r="AW537" s="74"/>
      <c r="AX537" s="74"/>
      <c r="AY537" s="74"/>
      <c r="AZ537" s="74"/>
      <c r="BA537" s="74"/>
      <c r="BB537" s="74"/>
      <c r="BC537" s="337"/>
      <c r="BD537" s="1"/>
    </row>
    <row r="538" spans="2:56">
      <c r="B538" s="29"/>
      <c r="C538" s="55"/>
      <c r="D538" s="55"/>
      <c r="E538" s="55"/>
      <c r="F538" s="55"/>
      <c r="G538" s="55"/>
      <c r="H538" s="55"/>
      <c r="I538" s="55"/>
      <c r="J538" s="55"/>
      <c r="K538" s="55"/>
      <c r="L538" s="55"/>
      <c r="M538" s="120"/>
      <c r="N538" s="34"/>
      <c r="O538" s="2"/>
      <c r="P538" s="2"/>
      <c r="Q538" s="105"/>
      <c r="R538" s="34"/>
      <c r="S538" s="105"/>
      <c r="T538" s="34"/>
      <c r="U538" s="105"/>
      <c r="V538" s="34"/>
      <c r="W538" s="105"/>
      <c r="X538" s="34"/>
      <c r="Y538" s="105"/>
      <c r="Z538" s="34"/>
      <c r="AA538" s="105"/>
      <c r="AB538" s="34"/>
      <c r="AC538" s="105"/>
      <c r="AD538" s="34"/>
      <c r="AE538" s="105"/>
      <c r="AF538" s="34"/>
      <c r="AG538" s="105"/>
      <c r="AH538" s="153"/>
      <c r="AI538" s="155"/>
      <c r="AJ538" s="155"/>
      <c r="AK538" s="155"/>
      <c r="AL538" s="155"/>
      <c r="AM538" s="155"/>
      <c r="AN538" s="155"/>
      <c r="AO538" s="155"/>
      <c r="AP538" s="224"/>
      <c r="AQ538" s="22"/>
      <c r="AR538" s="57"/>
      <c r="AS538" s="57"/>
      <c r="AT538" s="57"/>
      <c r="AU538" s="57"/>
      <c r="AV538" s="57"/>
      <c r="AW538" s="57"/>
      <c r="AX538" s="57"/>
      <c r="AY538" s="57"/>
      <c r="AZ538" s="57"/>
      <c r="BA538" s="57"/>
      <c r="BB538" s="57"/>
      <c r="BC538" s="338"/>
      <c r="BD538" s="1"/>
    </row>
    <row r="539" spans="2:56">
      <c r="B539" s="29"/>
      <c r="C539" s="55"/>
      <c r="D539" s="55"/>
      <c r="E539" s="55"/>
      <c r="F539" s="55"/>
      <c r="G539" s="55"/>
      <c r="H539" s="55"/>
      <c r="I539" s="55"/>
      <c r="J539" s="55"/>
      <c r="K539" s="55"/>
      <c r="L539" s="55"/>
      <c r="M539" s="120"/>
      <c r="N539" s="34"/>
      <c r="O539" s="2"/>
      <c r="P539" s="2"/>
      <c r="Q539" s="105"/>
      <c r="R539" s="34"/>
      <c r="S539" s="105"/>
      <c r="T539" s="34"/>
      <c r="U539" s="105"/>
      <c r="V539" s="34"/>
      <c r="W539" s="105"/>
      <c r="X539" s="34"/>
      <c r="Y539" s="105"/>
      <c r="Z539" s="34"/>
      <c r="AA539" s="105"/>
      <c r="AB539" s="34"/>
      <c r="AC539" s="105"/>
      <c r="AD539" s="34"/>
      <c r="AE539" s="105"/>
      <c r="AF539" s="34"/>
      <c r="AG539" s="105"/>
      <c r="AH539" s="168" t="str">
        <f>IFERROR(VLOOKUP($B537,D1_9!$E$5:$S$204,13,FALSE)&amp;"","")</f>
        <v/>
      </c>
      <c r="AI539" s="156"/>
      <c r="AJ539" s="156"/>
      <c r="AK539" s="156"/>
      <c r="AL539" s="156" t="s">
        <v>410</v>
      </c>
      <c r="AM539" s="207" t="str">
        <f>IFERROR(VLOOKUP($B537,D1_9!$E$5:$S$204,14,FALSE)&amp;"","")</f>
        <v/>
      </c>
      <c r="AN539" s="156"/>
      <c r="AO539" s="156"/>
      <c r="AP539" s="223"/>
      <c r="AQ539" s="22"/>
      <c r="AR539" s="57"/>
      <c r="AS539" s="57"/>
      <c r="AT539" s="57"/>
      <c r="AU539" s="57"/>
      <c r="AV539" s="57"/>
      <c r="AW539" s="57"/>
      <c r="AX539" s="57"/>
      <c r="AY539" s="57"/>
      <c r="AZ539" s="57"/>
      <c r="BA539" s="57"/>
      <c r="BB539" s="57"/>
      <c r="BC539" s="338"/>
      <c r="BD539" s="1"/>
    </row>
    <row r="540" spans="2:56">
      <c r="B540" s="18"/>
      <c r="C540" s="73"/>
      <c r="D540" s="73"/>
      <c r="E540" s="73"/>
      <c r="F540" s="73"/>
      <c r="G540" s="73"/>
      <c r="H540" s="73"/>
      <c r="I540" s="73"/>
      <c r="J540" s="73"/>
      <c r="K540" s="73"/>
      <c r="L540" s="73"/>
      <c r="M540" s="121"/>
      <c r="N540" s="25"/>
      <c r="O540" s="77"/>
      <c r="P540" s="77"/>
      <c r="Q540" s="106"/>
      <c r="R540" s="25"/>
      <c r="S540" s="106"/>
      <c r="T540" s="25"/>
      <c r="U540" s="106"/>
      <c r="V540" s="25"/>
      <c r="W540" s="106"/>
      <c r="X540" s="25"/>
      <c r="Y540" s="106"/>
      <c r="Z540" s="25"/>
      <c r="AA540" s="106"/>
      <c r="AB540" s="25"/>
      <c r="AC540" s="106"/>
      <c r="AD540" s="25"/>
      <c r="AE540" s="106"/>
      <c r="AF540" s="25"/>
      <c r="AG540" s="106"/>
      <c r="AH540" s="25"/>
      <c r="AI540" s="77"/>
      <c r="AJ540" s="77"/>
      <c r="AK540" s="77"/>
      <c r="AL540" s="77"/>
      <c r="AM540" s="77"/>
      <c r="AN540" s="77"/>
      <c r="AO540" s="77"/>
      <c r="AP540" s="106"/>
      <c r="AQ540" s="23"/>
      <c r="AR540" s="75"/>
      <c r="AS540" s="75"/>
      <c r="AT540" s="75"/>
      <c r="AU540" s="75"/>
      <c r="AV540" s="75"/>
      <c r="AW540" s="75"/>
      <c r="AX540" s="75"/>
      <c r="AY540" s="75"/>
      <c r="AZ540" s="75"/>
      <c r="BA540" s="75"/>
      <c r="BB540" s="75"/>
      <c r="BC540" s="339"/>
      <c r="BD540" s="1"/>
    </row>
    <row r="541" spans="2:56">
      <c r="B541" s="47" t="str">
        <f>D1_9!$E147&amp;""</f>
        <v/>
      </c>
      <c r="C541" s="72"/>
      <c r="D541" s="72"/>
      <c r="E541" s="72"/>
      <c r="F541" s="72"/>
      <c r="G541" s="72"/>
      <c r="H541" s="72"/>
      <c r="I541" s="72"/>
      <c r="J541" s="72"/>
      <c r="K541" s="72"/>
      <c r="L541" s="72"/>
      <c r="M541" s="119"/>
      <c r="N541" s="69" t="str">
        <f>IFERROR(VLOOKUP($B541,D1_9!$E$5:$S$204,2,FALSE)&amp;"","")</f>
        <v/>
      </c>
      <c r="O541" s="76"/>
      <c r="P541" s="76"/>
      <c r="Q541" s="104"/>
      <c r="R541" s="69" t="str">
        <f>IFERROR(VLOOKUP($B541,D1_9!$E$5:$S$204,3,FALSE)&amp;"","")</f>
        <v/>
      </c>
      <c r="S541" s="104"/>
      <c r="T541" s="69" t="str">
        <f>IFERROR(VLOOKUP($B541,D1_9!$E$5:$S$204,4,FALSE)&amp;"","")</f>
        <v/>
      </c>
      <c r="U541" s="104"/>
      <c r="V541" s="69" t="str">
        <f>IFERROR(VLOOKUP($B541,D1_9!$E$5:$S$204,5,FALSE)&amp;"","")</f>
        <v/>
      </c>
      <c r="W541" s="104"/>
      <c r="X541" s="69" t="str">
        <f>IFERROR(VLOOKUP($B541,D1_9!$E$5:$S$204,6,FALSE)&amp;"","")</f>
        <v/>
      </c>
      <c r="Y541" s="104"/>
      <c r="Z541" s="69" t="str">
        <f>IFERROR(VLOOKUP($B541,D1_9!$E$5:$S$204,7,FALSE)&amp;"","")</f>
        <v/>
      </c>
      <c r="AA541" s="104"/>
      <c r="AB541" s="69" t="str">
        <f>IFERROR(VLOOKUP($B541,D1_9!$E$5:$S$204,8,FALSE)&amp;"","")</f>
        <v/>
      </c>
      <c r="AC541" s="104"/>
      <c r="AD541" s="69" t="str">
        <f>IFERROR(VLOOKUP($B541,D1_9!$E$5:$S$204,9,FALSE)&amp;"","")</f>
        <v/>
      </c>
      <c r="AE541" s="104"/>
      <c r="AF541" s="69" t="str">
        <f>IFERROR(VLOOKUP($B541,D1_9!$E$5:$S$204,10,FALSE)&amp;"","")</f>
        <v/>
      </c>
      <c r="AG541" s="104"/>
      <c r="AH541" s="69" t="str">
        <f>IFERROR(VLOOKUP($B541,D1_9!$E$5:$S$204,11,FALSE)&amp;"","")</f>
        <v/>
      </c>
      <c r="AI541" s="76"/>
      <c r="AJ541" s="76"/>
      <c r="AK541" s="76"/>
      <c r="AL541" s="76" t="s">
        <v>410</v>
      </c>
      <c r="AM541" s="221" t="str">
        <f>IFERROR(VLOOKUP($B541,D1_9!$E$5:$S$204,12,FALSE)&amp;"","")</f>
        <v/>
      </c>
      <c r="AN541" s="76"/>
      <c r="AO541" s="76"/>
      <c r="AP541" s="104"/>
      <c r="AQ541" s="36" t="str">
        <f>IFERROR(VLOOKUP($B541,D1_9!$E$5:$S$204,15,FALSE)&amp;"","")</f>
        <v/>
      </c>
      <c r="AR541" s="74"/>
      <c r="AS541" s="74"/>
      <c r="AT541" s="74"/>
      <c r="AU541" s="74"/>
      <c r="AV541" s="74"/>
      <c r="AW541" s="74"/>
      <c r="AX541" s="74"/>
      <c r="AY541" s="74"/>
      <c r="AZ541" s="74"/>
      <c r="BA541" s="74"/>
      <c r="BB541" s="74"/>
      <c r="BC541" s="337"/>
      <c r="BD541" s="1"/>
    </row>
    <row r="542" spans="2:56">
      <c r="B542" s="29"/>
      <c r="C542" s="55"/>
      <c r="D542" s="55"/>
      <c r="E542" s="55"/>
      <c r="F542" s="55"/>
      <c r="G542" s="55"/>
      <c r="H542" s="55"/>
      <c r="I542" s="55"/>
      <c r="J542" s="55"/>
      <c r="K542" s="55"/>
      <c r="L542" s="55"/>
      <c r="M542" s="120"/>
      <c r="N542" s="34"/>
      <c r="O542" s="2"/>
      <c r="P542" s="2"/>
      <c r="Q542" s="105"/>
      <c r="R542" s="34"/>
      <c r="S542" s="105"/>
      <c r="T542" s="34"/>
      <c r="U542" s="105"/>
      <c r="V542" s="34"/>
      <c r="W542" s="105"/>
      <c r="X542" s="34"/>
      <c r="Y542" s="105"/>
      <c r="Z542" s="34"/>
      <c r="AA542" s="105"/>
      <c r="AB542" s="34"/>
      <c r="AC542" s="105"/>
      <c r="AD542" s="34"/>
      <c r="AE542" s="105"/>
      <c r="AF542" s="34"/>
      <c r="AG542" s="105"/>
      <c r="AH542" s="153"/>
      <c r="AI542" s="155"/>
      <c r="AJ542" s="155"/>
      <c r="AK542" s="155"/>
      <c r="AL542" s="155"/>
      <c r="AM542" s="155"/>
      <c r="AN542" s="155"/>
      <c r="AO542" s="155"/>
      <c r="AP542" s="224"/>
      <c r="AQ542" s="22"/>
      <c r="AR542" s="57"/>
      <c r="AS542" s="57"/>
      <c r="AT542" s="57"/>
      <c r="AU542" s="57"/>
      <c r="AV542" s="57"/>
      <c r="AW542" s="57"/>
      <c r="AX542" s="57"/>
      <c r="AY542" s="57"/>
      <c r="AZ542" s="57"/>
      <c r="BA542" s="57"/>
      <c r="BB542" s="57"/>
      <c r="BC542" s="338"/>
      <c r="BD542" s="1"/>
    </row>
    <row r="543" spans="2:56">
      <c r="B543" s="29"/>
      <c r="C543" s="55"/>
      <c r="D543" s="55"/>
      <c r="E543" s="55"/>
      <c r="F543" s="55"/>
      <c r="G543" s="55"/>
      <c r="H543" s="55"/>
      <c r="I543" s="55"/>
      <c r="J543" s="55"/>
      <c r="K543" s="55"/>
      <c r="L543" s="55"/>
      <c r="M543" s="120"/>
      <c r="N543" s="34"/>
      <c r="O543" s="2"/>
      <c r="P543" s="2"/>
      <c r="Q543" s="105"/>
      <c r="R543" s="34"/>
      <c r="S543" s="105"/>
      <c r="T543" s="34"/>
      <c r="U543" s="105"/>
      <c r="V543" s="34"/>
      <c r="W543" s="105"/>
      <c r="X543" s="34"/>
      <c r="Y543" s="105"/>
      <c r="Z543" s="34"/>
      <c r="AA543" s="105"/>
      <c r="AB543" s="34"/>
      <c r="AC543" s="105"/>
      <c r="AD543" s="34"/>
      <c r="AE543" s="105"/>
      <c r="AF543" s="34"/>
      <c r="AG543" s="105"/>
      <c r="AH543" s="168" t="str">
        <f>IFERROR(VLOOKUP($B541,D1_9!$E$5:$S$204,13,FALSE)&amp;"","")</f>
        <v/>
      </c>
      <c r="AI543" s="156"/>
      <c r="AJ543" s="156"/>
      <c r="AK543" s="156"/>
      <c r="AL543" s="156" t="s">
        <v>410</v>
      </c>
      <c r="AM543" s="207" t="str">
        <f>IFERROR(VLOOKUP($B541,D1_9!$E$5:$S$204,14,FALSE)&amp;"","")</f>
        <v/>
      </c>
      <c r="AN543" s="156"/>
      <c r="AO543" s="156"/>
      <c r="AP543" s="223"/>
      <c r="AQ543" s="22"/>
      <c r="AR543" s="57"/>
      <c r="AS543" s="57"/>
      <c r="AT543" s="57"/>
      <c r="AU543" s="57"/>
      <c r="AV543" s="57"/>
      <c r="AW543" s="57"/>
      <c r="AX543" s="57"/>
      <c r="AY543" s="57"/>
      <c r="AZ543" s="57"/>
      <c r="BA543" s="57"/>
      <c r="BB543" s="57"/>
      <c r="BC543" s="338"/>
      <c r="BD543" s="1"/>
    </row>
    <row r="544" spans="2:56">
      <c r="B544" s="18"/>
      <c r="C544" s="73"/>
      <c r="D544" s="73"/>
      <c r="E544" s="73"/>
      <c r="F544" s="73"/>
      <c r="G544" s="73"/>
      <c r="H544" s="73"/>
      <c r="I544" s="73"/>
      <c r="J544" s="73"/>
      <c r="K544" s="73"/>
      <c r="L544" s="73"/>
      <c r="M544" s="121"/>
      <c r="N544" s="25"/>
      <c r="O544" s="77"/>
      <c r="P544" s="77"/>
      <c r="Q544" s="106"/>
      <c r="R544" s="25"/>
      <c r="S544" s="106"/>
      <c r="T544" s="25"/>
      <c r="U544" s="106"/>
      <c r="V544" s="25"/>
      <c r="W544" s="106"/>
      <c r="X544" s="25"/>
      <c r="Y544" s="106"/>
      <c r="Z544" s="25"/>
      <c r="AA544" s="106"/>
      <c r="AB544" s="25"/>
      <c r="AC544" s="106"/>
      <c r="AD544" s="25"/>
      <c r="AE544" s="106"/>
      <c r="AF544" s="25"/>
      <c r="AG544" s="106"/>
      <c r="AH544" s="25"/>
      <c r="AI544" s="77"/>
      <c r="AJ544" s="77"/>
      <c r="AK544" s="77"/>
      <c r="AL544" s="77"/>
      <c r="AM544" s="77"/>
      <c r="AN544" s="77"/>
      <c r="AO544" s="77"/>
      <c r="AP544" s="106"/>
      <c r="AQ544" s="23"/>
      <c r="AR544" s="75"/>
      <c r="AS544" s="75"/>
      <c r="AT544" s="75"/>
      <c r="AU544" s="75"/>
      <c r="AV544" s="75"/>
      <c r="AW544" s="75"/>
      <c r="AX544" s="75"/>
      <c r="AY544" s="75"/>
      <c r="AZ544" s="75"/>
      <c r="BA544" s="75"/>
      <c r="BB544" s="75"/>
      <c r="BC544" s="339"/>
      <c r="BD544" s="1"/>
    </row>
    <row r="545" spans="2:56">
      <c r="B545" s="47" t="str">
        <f>D1_9!$E148&amp;""</f>
        <v/>
      </c>
      <c r="C545" s="72"/>
      <c r="D545" s="72"/>
      <c r="E545" s="72"/>
      <c r="F545" s="72"/>
      <c r="G545" s="72"/>
      <c r="H545" s="72"/>
      <c r="I545" s="72"/>
      <c r="J545" s="72"/>
      <c r="K545" s="72"/>
      <c r="L545" s="72"/>
      <c r="M545" s="119"/>
      <c r="N545" s="69" t="str">
        <f>IFERROR(VLOOKUP($B545,D1_9!$E$5:$S$204,2,FALSE)&amp;"","")</f>
        <v/>
      </c>
      <c r="O545" s="76"/>
      <c r="P545" s="76"/>
      <c r="Q545" s="104"/>
      <c r="R545" s="69" t="str">
        <f>IFERROR(VLOOKUP($B545,D1_9!$E$5:$S$204,3,FALSE)&amp;"","")</f>
        <v/>
      </c>
      <c r="S545" s="104"/>
      <c r="T545" s="69" t="str">
        <f>IFERROR(VLOOKUP($B545,D1_9!$E$5:$S$204,4,FALSE)&amp;"","")</f>
        <v/>
      </c>
      <c r="U545" s="104"/>
      <c r="V545" s="69" t="str">
        <f>IFERROR(VLOOKUP($B545,D1_9!$E$5:$S$204,5,FALSE)&amp;"","")</f>
        <v/>
      </c>
      <c r="W545" s="104"/>
      <c r="X545" s="69" t="str">
        <f>IFERROR(VLOOKUP($B545,D1_9!$E$5:$S$204,6,FALSE)&amp;"","")</f>
        <v/>
      </c>
      <c r="Y545" s="104"/>
      <c r="Z545" s="69" t="str">
        <f>IFERROR(VLOOKUP($B545,D1_9!$E$5:$S$204,7,FALSE)&amp;"","")</f>
        <v/>
      </c>
      <c r="AA545" s="104"/>
      <c r="AB545" s="69" t="str">
        <f>IFERROR(VLOOKUP($B545,D1_9!$E$5:$S$204,8,FALSE)&amp;"","")</f>
        <v/>
      </c>
      <c r="AC545" s="104"/>
      <c r="AD545" s="69" t="str">
        <f>IFERROR(VLOOKUP($B545,D1_9!$E$5:$S$204,9,FALSE)&amp;"","")</f>
        <v/>
      </c>
      <c r="AE545" s="104"/>
      <c r="AF545" s="69" t="str">
        <f>IFERROR(VLOOKUP($B545,D1_9!$E$5:$S$204,10,FALSE)&amp;"","")</f>
        <v/>
      </c>
      <c r="AG545" s="104"/>
      <c r="AH545" s="69" t="str">
        <f>IFERROR(VLOOKUP($B545,D1_9!$E$5:$S$204,11,FALSE)&amp;"","")</f>
        <v/>
      </c>
      <c r="AI545" s="76"/>
      <c r="AJ545" s="76"/>
      <c r="AK545" s="76"/>
      <c r="AL545" s="76" t="s">
        <v>410</v>
      </c>
      <c r="AM545" s="221" t="str">
        <f>IFERROR(VLOOKUP($B545,D1_9!$E$5:$S$204,12,FALSE)&amp;"","")</f>
        <v/>
      </c>
      <c r="AN545" s="76"/>
      <c r="AO545" s="76"/>
      <c r="AP545" s="104"/>
      <c r="AQ545" s="36" t="str">
        <f>IFERROR(VLOOKUP($B545,D1_9!$E$5:$S$204,15,FALSE)&amp;"","")</f>
        <v/>
      </c>
      <c r="AR545" s="74"/>
      <c r="AS545" s="74"/>
      <c r="AT545" s="74"/>
      <c r="AU545" s="74"/>
      <c r="AV545" s="74"/>
      <c r="AW545" s="74"/>
      <c r="AX545" s="74"/>
      <c r="AY545" s="74"/>
      <c r="AZ545" s="74"/>
      <c r="BA545" s="74"/>
      <c r="BB545" s="74"/>
      <c r="BC545" s="337"/>
      <c r="BD545" s="1"/>
    </row>
    <row r="546" spans="2:56">
      <c r="B546" s="29"/>
      <c r="C546" s="55"/>
      <c r="D546" s="55"/>
      <c r="E546" s="55"/>
      <c r="F546" s="55"/>
      <c r="G546" s="55"/>
      <c r="H546" s="55"/>
      <c r="I546" s="55"/>
      <c r="J546" s="55"/>
      <c r="K546" s="55"/>
      <c r="L546" s="55"/>
      <c r="M546" s="120"/>
      <c r="N546" s="34"/>
      <c r="O546" s="2"/>
      <c r="P546" s="2"/>
      <c r="Q546" s="105"/>
      <c r="R546" s="34"/>
      <c r="S546" s="105"/>
      <c r="T546" s="34"/>
      <c r="U546" s="105"/>
      <c r="V546" s="34"/>
      <c r="W546" s="105"/>
      <c r="X546" s="34"/>
      <c r="Y546" s="105"/>
      <c r="Z546" s="34"/>
      <c r="AA546" s="105"/>
      <c r="AB546" s="34"/>
      <c r="AC546" s="105"/>
      <c r="AD546" s="34"/>
      <c r="AE546" s="105"/>
      <c r="AF546" s="34"/>
      <c r="AG546" s="105"/>
      <c r="AH546" s="153"/>
      <c r="AI546" s="155"/>
      <c r="AJ546" s="155"/>
      <c r="AK546" s="155"/>
      <c r="AL546" s="155"/>
      <c r="AM546" s="155"/>
      <c r="AN546" s="155"/>
      <c r="AO546" s="155"/>
      <c r="AP546" s="224"/>
      <c r="AQ546" s="22"/>
      <c r="AR546" s="57"/>
      <c r="AS546" s="57"/>
      <c r="AT546" s="57"/>
      <c r="AU546" s="57"/>
      <c r="AV546" s="57"/>
      <c r="AW546" s="57"/>
      <c r="AX546" s="57"/>
      <c r="AY546" s="57"/>
      <c r="AZ546" s="57"/>
      <c r="BA546" s="57"/>
      <c r="BB546" s="57"/>
      <c r="BC546" s="338"/>
      <c r="BD546" s="1"/>
    </row>
    <row r="547" spans="2:56">
      <c r="B547" s="29"/>
      <c r="C547" s="55"/>
      <c r="D547" s="55"/>
      <c r="E547" s="55"/>
      <c r="F547" s="55"/>
      <c r="G547" s="55"/>
      <c r="H547" s="55"/>
      <c r="I547" s="55"/>
      <c r="J547" s="55"/>
      <c r="K547" s="55"/>
      <c r="L547" s="55"/>
      <c r="M547" s="120"/>
      <c r="N547" s="34"/>
      <c r="O547" s="2"/>
      <c r="P547" s="2"/>
      <c r="Q547" s="105"/>
      <c r="R547" s="34"/>
      <c r="S547" s="105"/>
      <c r="T547" s="34"/>
      <c r="U547" s="105"/>
      <c r="V547" s="34"/>
      <c r="W547" s="105"/>
      <c r="X547" s="34"/>
      <c r="Y547" s="105"/>
      <c r="Z547" s="34"/>
      <c r="AA547" s="105"/>
      <c r="AB547" s="34"/>
      <c r="AC547" s="105"/>
      <c r="AD547" s="34"/>
      <c r="AE547" s="105"/>
      <c r="AF547" s="34"/>
      <c r="AG547" s="105"/>
      <c r="AH547" s="168" t="str">
        <f>IFERROR(VLOOKUP($B545,D1_9!$E$5:$S$204,13,FALSE)&amp;"","")</f>
        <v/>
      </c>
      <c r="AI547" s="156"/>
      <c r="AJ547" s="156"/>
      <c r="AK547" s="156"/>
      <c r="AL547" s="156" t="s">
        <v>410</v>
      </c>
      <c r="AM547" s="207" t="str">
        <f>IFERROR(VLOOKUP($B545,D1_9!$E$5:$S$204,14,FALSE)&amp;"","")</f>
        <v/>
      </c>
      <c r="AN547" s="156"/>
      <c r="AO547" s="156"/>
      <c r="AP547" s="223"/>
      <c r="AQ547" s="22"/>
      <c r="AR547" s="57"/>
      <c r="AS547" s="57"/>
      <c r="AT547" s="57"/>
      <c r="AU547" s="57"/>
      <c r="AV547" s="57"/>
      <c r="AW547" s="57"/>
      <c r="AX547" s="57"/>
      <c r="AY547" s="57"/>
      <c r="AZ547" s="57"/>
      <c r="BA547" s="57"/>
      <c r="BB547" s="57"/>
      <c r="BC547" s="338"/>
      <c r="BD547" s="1"/>
    </row>
    <row r="548" spans="2:56">
      <c r="B548" s="18"/>
      <c r="C548" s="73"/>
      <c r="D548" s="73"/>
      <c r="E548" s="73"/>
      <c r="F548" s="73"/>
      <c r="G548" s="73"/>
      <c r="H548" s="73"/>
      <c r="I548" s="73"/>
      <c r="J548" s="73"/>
      <c r="K548" s="73"/>
      <c r="L548" s="73"/>
      <c r="M548" s="121"/>
      <c r="N548" s="25"/>
      <c r="O548" s="77"/>
      <c r="P548" s="77"/>
      <c r="Q548" s="106"/>
      <c r="R548" s="25"/>
      <c r="S548" s="106"/>
      <c r="T548" s="25"/>
      <c r="U548" s="106"/>
      <c r="V548" s="25"/>
      <c r="W548" s="106"/>
      <c r="X548" s="25"/>
      <c r="Y548" s="106"/>
      <c r="Z548" s="25"/>
      <c r="AA548" s="106"/>
      <c r="AB548" s="25"/>
      <c r="AC548" s="106"/>
      <c r="AD548" s="25"/>
      <c r="AE548" s="106"/>
      <c r="AF548" s="25"/>
      <c r="AG548" s="106"/>
      <c r="AH548" s="25"/>
      <c r="AI548" s="77"/>
      <c r="AJ548" s="77"/>
      <c r="AK548" s="77"/>
      <c r="AL548" s="77"/>
      <c r="AM548" s="77"/>
      <c r="AN548" s="77"/>
      <c r="AO548" s="77"/>
      <c r="AP548" s="106"/>
      <c r="AQ548" s="23"/>
      <c r="AR548" s="75"/>
      <c r="AS548" s="75"/>
      <c r="AT548" s="75"/>
      <c r="AU548" s="75"/>
      <c r="AV548" s="75"/>
      <c r="AW548" s="75"/>
      <c r="AX548" s="75"/>
      <c r="AY548" s="75"/>
      <c r="AZ548" s="75"/>
      <c r="BA548" s="75"/>
      <c r="BB548" s="75"/>
      <c r="BC548" s="339"/>
      <c r="BD548" s="1"/>
    </row>
    <row r="549" spans="2:56">
      <c r="B549" s="47" t="str">
        <f>D1_9!$E149&amp;""</f>
        <v/>
      </c>
      <c r="C549" s="72"/>
      <c r="D549" s="72"/>
      <c r="E549" s="72"/>
      <c r="F549" s="72"/>
      <c r="G549" s="72"/>
      <c r="H549" s="72"/>
      <c r="I549" s="72"/>
      <c r="J549" s="72"/>
      <c r="K549" s="72"/>
      <c r="L549" s="72"/>
      <c r="M549" s="119"/>
      <c r="N549" s="69" t="str">
        <f>IFERROR(VLOOKUP($B549,D1_9!$E$5:$S$204,2,FALSE)&amp;"","")</f>
        <v/>
      </c>
      <c r="O549" s="76"/>
      <c r="P549" s="76"/>
      <c r="Q549" s="104"/>
      <c r="R549" s="69" t="str">
        <f>IFERROR(VLOOKUP($B549,D1_9!$E$5:$S$204,3,FALSE)&amp;"","")</f>
        <v/>
      </c>
      <c r="S549" s="104"/>
      <c r="T549" s="69" t="str">
        <f>IFERROR(VLOOKUP($B549,D1_9!$E$5:$S$204,4,FALSE)&amp;"","")</f>
        <v/>
      </c>
      <c r="U549" s="104"/>
      <c r="V549" s="69" t="str">
        <f>IFERROR(VLOOKUP($B549,D1_9!$E$5:$S$204,5,FALSE)&amp;"","")</f>
        <v/>
      </c>
      <c r="W549" s="104"/>
      <c r="X549" s="69" t="str">
        <f>IFERROR(VLOOKUP($B549,D1_9!$E$5:$S$204,6,FALSE)&amp;"","")</f>
        <v/>
      </c>
      <c r="Y549" s="104"/>
      <c r="Z549" s="69" t="str">
        <f>IFERROR(VLOOKUP($B549,D1_9!$E$5:$S$204,7,FALSE)&amp;"","")</f>
        <v/>
      </c>
      <c r="AA549" s="104"/>
      <c r="AB549" s="69" t="str">
        <f>IFERROR(VLOOKUP($B549,D1_9!$E$5:$S$204,8,FALSE)&amp;"","")</f>
        <v/>
      </c>
      <c r="AC549" s="104"/>
      <c r="AD549" s="69" t="str">
        <f>IFERROR(VLOOKUP($B549,D1_9!$E$5:$S$204,9,FALSE)&amp;"","")</f>
        <v/>
      </c>
      <c r="AE549" s="104"/>
      <c r="AF549" s="69" t="str">
        <f>IFERROR(VLOOKUP($B549,D1_9!$E$5:$S$204,10,FALSE)&amp;"","")</f>
        <v/>
      </c>
      <c r="AG549" s="104"/>
      <c r="AH549" s="69" t="str">
        <f>IFERROR(VLOOKUP($B549,D1_9!$E$5:$S$204,11,FALSE)&amp;"","")</f>
        <v/>
      </c>
      <c r="AI549" s="76"/>
      <c r="AJ549" s="76"/>
      <c r="AK549" s="76"/>
      <c r="AL549" s="76" t="s">
        <v>410</v>
      </c>
      <c r="AM549" s="221" t="str">
        <f>IFERROR(VLOOKUP($B549,D1_9!$E$5:$S$204,12,FALSE)&amp;"","")</f>
        <v/>
      </c>
      <c r="AN549" s="76"/>
      <c r="AO549" s="76"/>
      <c r="AP549" s="104"/>
      <c r="AQ549" s="36" t="str">
        <f>IFERROR(VLOOKUP($B549,D1_9!$E$5:$S$204,15,FALSE)&amp;"","")</f>
        <v/>
      </c>
      <c r="AR549" s="74"/>
      <c r="AS549" s="74"/>
      <c r="AT549" s="74"/>
      <c r="AU549" s="74"/>
      <c r="AV549" s="74"/>
      <c r="AW549" s="74"/>
      <c r="AX549" s="74"/>
      <c r="AY549" s="74"/>
      <c r="AZ549" s="74"/>
      <c r="BA549" s="74"/>
      <c r="BB549" s="74"/>
      <c r="BC549" s="337"/>
      <c r="BD549" s="1"/>
    </row>
    <row r="550" spans="2:56">
      <c r="B550" s="29"/>
      <c r="C550" s="55"/>
      <c r="D550" s="55"/>
      <c r="E550" s="55"/>
      <c r="F550" s="55"/>
      <c r="G550" s="55"/>
      <c r="H550" s="55"/>
      <c r="I550" s="55"/>
      <c r="J550" s="55"/>
      <c r="K550" s="55"/>
      <c r="L550" s="55"/>
      <c r="M550" s="120"/>
      <c r="N550" s="34"/>
      <c r="O550" s="2"/>
      <c r="P550" s="2"/>
      <c r="Q550" s="105"/>
      <c r="R550" s="34"/>
      <c r="S550" s="105"/>
      <c r="T550" s="34"/>
      <c r="U550" s="105"/>
      <c r="V550" s="34"/>
      <c r="W550" s="105"/>
      <c r="X550" s="34"/>
      <c r="Y550" s="105"/>
      <c r="Z550" s="34"/>
      <c r="AA550" s="105"/>
      <c r="AB550" s="34"/>
      <c r="AC550" s="105"/>
      <c r="AD550" s="34"/>
      <c r="AE550" s="105"/>
      <c r="AF550" s="34"/>
      <c r="AG550" s="105"/>
      <c r="AH550" s="153"/>
      <c r="AI550" s="155"/>
      <c r="AJ550" s="155"/>
      <c r="AK550" s="155"/>
      <c r="AL550" s="155"/>
      <c r="AM550" s="155"/>
      <c r="AN550" s="155"/>
      <c r="AO550" s="155"/>
      <c r="AP550" s="224"/>
      <c r="AQ550" s="22"/>
      <c r="AR550" s="57"/>
      <c r="AS550" s="57"/>
      <c r="AT550" s="57"/>
      <c r="AU550" s="57"/>
      <c r="AV550" s="57"/>
      <c r="AW550" s="57"/>
      <c r="AX550" s="57"/>
      <c r="AY550" s="57"/>
      <c r="AZ550" s="57"/>
      <c r="BA550" s="57"/>
      <c r="BB550" s="57"/>
      <c r="BC550" s="338"/>
      <c r="BD550" s="1"/>
    </row>
    <row r="551" spans="2:56">
      <c r="B551" s="29"/>
      <c r="C551" s="55"/>
      <c r="D551" s="55"/>
      <c r="E551" s="55"/>
      <c r="F551" s="55"/>
      <c r="G551" s="55"/>
      <c r="H551" s="55"/>
      <c r="I551" s="55"/>
      <c r="J551" s="55"/>
      <c r="K551" s="55"/>
      <c r="L551" s="55"/>
      <c r="M551" s="120"/>
      <c r="N551" s="34"/>
      <c r="O551" s="2"/>
      <c r="P551" s="2"/>
      <c r="Q551" s="105"/>
      <c r="R551" s="34"/>
      <c r="S551" s="105"/>
      <c r="T551" s="34"/>
      <c r="U551" s="105"/>
      <c r="V551" s="34"/>
      <c r="W551" s="105"/>
      <c r="X551" s="34"/>
      <c r="Y551" s="105"/>
      <c r="Z551" s="34"/>
      <c r="AA551" s="105"/>
      <c r="AB551" s="34"/>
      <c r="AC551" s="105"/>
      <c r="AD551" s="34"/>
      <c r="AE551" s="105"/>
      <c r="AF551" s="34"/>
      <c r="AG551" s="105"/>
      <c r="AH551" s="168" t="str">
        <f>IFERROR(VLOOKUP($B549,D1_9!$E$5:$S$204,13,FALSE)&amp;"","")</f>
        <v/>
      </c>
      <c r="AI551" s="156"/>
      <c r="AJ551" s="156"/>
      <c r="AK551" s="156"/>
      <c r="AL551" s="156" t="s">
        <v>410</v>
      </c>
      <c r="AM551" s="207" t="str">
        <f>IFERROR(VLOOKUP($B549,D1_9!$E$5:$S$204,14,FALSE)&amp;"","")</f>
        <v/>
      </c>
      <c r="AN551" s="156"/>
      <c r="AO551" s="156"/>
      <c r="AP551" s="223"/>
      <c r="AQ551" s="22"/>
      <c r="AR551" s="57"/>
      <c r="AS551" s="57"/>
      <c r="AT551" s="57"/>
      <c r="AU551" s="57"/>
      <c r="AV551" s="57"/>
      <c r="AW551" s="57"/>
      <c r="AX551" s="57"/>
      <c r="AY551" s="57"/>
      <c r="AZ551" s="57"/>
      <c r="BA551" s="57"/>
      <c r="BB551" s="57"/>
      <c r="BC551" s="338"/>
      <c r="BD551" s="1"/>
    </row>
    <row r="552" spans="2:56">
      <c r="B552" s="18"/>
      <c r="C552" s="73"/>
      <c r="D552" s="73"/>
      <c r="E552" s="73"/>
      <c r="F552" s="73"/>
      <c r="G552" s="73"/>
      <c r="H552" s="73"/>
      <c r="I552" s="73"/>
      <c r="J552" s="73"/>
      <c r="K552" s="73"/>
      <c r="L552" s="73"/>
      <c r="M552" s="121"/>
      <c r="N552" s="25"/>
      <c r="O552" s="77"/>
      <c r="P552" s="77"/>
      <c r="Q552" s="106"/>
      <c r="R552" s="25"/>
      <c r="S552" s="106"/>
      <c r="T552" s="25"/>
      <c r="U552" s="106"/>
      <c r="V552" s="25"/>
      <c r="W552" s="106"/>
      <c r="X552" s="25"/>
      <c r="Y552" s="106"/>
      <c r="Z552" s="25"/>
      <c r="AA552" s="106"/>
      <c r="AB552" s="25"/>
      <c r="AC552" s="106"/>
      <c r="AD552" s="25"/>
      <c r="AE552" s="106"/>
      <c r="AF552" s="25"/>
      <c r="AG552" s="106"/>
      <c r="AH552" s="25"/>
      <c r="AI552" s="77"/>
      <c r="AJ552" s="77"/>
      <c r="AK552" s="77"/>
      <c r="AL552" s="77"/>
      <c r="AM552" s="77"/>
      <c r="AN552" s="77"/>
      <c r="AO552" s="77"/>
      <c r="AP552" s="106"/>
      <c r="AQ552" s="23"/>
      <c r="AR552" s="75"/>
      <c r="AS552" s="75"/>
      <c r="AT552" s="75"/>
      <c r="AU552" s="75"/>
      <c r="AV552" s="75"/>
      <c r="AW552" s="75"/>
      <c r="AX552" s="75"/>
      <c r="AY552" s="75"/>
      <c r="AZ552" s="75"/>
      <c r="BA552" s="75"/>
      <c r="BB552" s="75"/>
      <c r="BC552" s="339"/>
      <c r="BD552" s="1"/>
    </row>
    <row r="553" spans="2:56">
      <c r="B553" s="47" t="str">
        <f>D1_9!$E150&amp;""</f>
        <v/>
      </c>
      <c r="C553" s="72"/>
      <c r="D553" s="72"/>
      <c r="E553" s="72"/>
      <c r="F553" s="72"/>
      <c r="G553" s="72"/>
      <c r="H553" s="72"/>
      <c r="I553" s="72"/>
      <c r="J553" s="72"/>
      <c r="K553" s="72"/>
      <c r="L553" s="72"/>
      <c r="M553" s="119"/>
      <c r="N553" s="69" t="str">
        <f>IFERROR(VLOOKUP($B553,D1_9!$E$5:$S$204,2,FALSE)&amp;"","")</f>
        <v/>
      </c>
      <c r="O553" s="76"/>
      <c r="P553" s="76"/>
      <c r="Q553" s="104"/>
      <c r="R553" s="69" t="str">
        <f>IFERROR(VLOOKUP($B553,D1_9!$E$5:$S$204,3,FALSE)&amp;"","")</f>
        <v/>
      </c>
      <c r="S553" s="104"/>
      <c r="T553" s="69" t="str">
        <f>IFERROR(VLOOKUP($B553,D1_9!$E$5:$S$204,4,FALSE)&amp;"","")</f>
        <v/>
      </c>
      <c r="U553" s="104"/>
      <c r="V553" s="69" t="str">
        <f>IFERROR(VLOOKUP($B553,D1_9!$E$5:$S$204,5,FALSE)&amp;"","")</f>
        <v/>
      </c>
      <c r="W553" s="104"/>
      <c r="X553" s="69" t="str">
        <f>IFERROR(VLOOKUP($B553,D1_9!$E$5:$S$204,6,FALSE)&amp;"","")</f>
        <v/>
      </c>
      <c r="Y553" s="104"/>
      <c r="Z553" s="69" t="str">
        <f>IFERROR(VLOOKUP($B553,D1_9!$E$5:$S$204,7,FALSE)&amp;"","")</f>
        <v/>
      </c>
      <c r="AA553" s="104"/>
      <c r="AB553" s="69" t="str">
        <f>IFERROR(VLOOKUP($B553,D1_9!$E$5:$S$204,8,FALSE)&amp;"","")</f>
        <v/>
      </c>
      <c r="AC553" s="104"/>
      <c r="AD553" s="69" t="str">
        <f>IFERROR(VLOOKUP($B553,D1_9!$E$5:$S$204,9,FALSE)&amp;"","")</f>
        <v/>
      </c>
      <c r="AE553" s="104"/>
      <c r="AF553" s="69" t="str">
        <f>IFERROR(VLOOKUP($B553,D1_9!$E$5:$S$204,10,FALSE)&amp;"","")</f>
        <v/>
      </c>
      <c r="AG553" s="104"/>
      <c r="AH553" s="69" t="str">
        <f>IFERROR(VLOOKUP($B553,D1_9!$E$5:$S$204,11,FALSE)&amp;"","")</f>
        <v/>
      </c>
      <c r="AI553" s="76"/>
      <c r="AJ553" s="76"/>
      <c r="AK553" s="76"/>
      <c r="AL553" s="76" t="s">
        <v>410</v>
      </c>
      <c r="AM553" s="221" t="str">
        <f>IFERROR(VLOOKUP($B553,D1_9!$E$5:$S$204,12,FALSE)&amp;"","")</f>
        <v/>
      </c>
      <c r="AN553" s="76"/>
      <c r="AO553" s="76"/>
      <c r="AP553" s="104"/>
      <c r="AQ553" s="36" t="str">
        <f>IFERROR(VLOOKUP($B553,D1_9!$E$5:$S$204,15,FALSE)&amp;"","")</f>
        <v/>
      </c>
      <c r="AR553" s="74"/>
      <c r="AS553" s="74"/>
      <c r="AT553" s="74"/>
      <c r="AU553" s="74"/>
      <c r="AV553" s="74"/>
      <c r="AW553" s="74"/>
      <c r="AX553" s="74"/>
      <c r="AY553" s="74"/>
      <c r="AZ553" s="74"/>
      <c r="BA553" s="74"/>
      <c r="BB553" s="74"/>
      <c r="BC553" s="337"/>
      <c r="BD553" s="1"/>
    </row>
    <row r="554" spans="2:56">
      <c r="B554" s="29"/>
      <c r="C554" s="55"/>
      <c r="D554" s="55"/>
      <c r="E554" s="55"/>
      <c r="F554" s="55"/>
      <c r="G554" s="55"/>
      <c r="H554" s="55"/>
      <c r="I554" s="55"/>
      <c r="J554" s="55"/>
      <c r="K554" s="55"/>
      <c r="L554" s="55"/>
      <c r="M554" s="120"/>
      <c r="N554" s="34"/>
      <c r="O554" s="2"/>
      <c r="P554" s="2"/>
      <c r="Q554" s="105"/>
      <c r="R554" s="34"/>
      <c r="S554" s="105"/>
      <c r="T554" s="34"/>
      <c r="U554" s="105"/>
      <c r="V554" s="34"/>
      <c r="W554" s="105"/>
      <c r="X554" s="34"/>
      <c r="Y554" s="105"/>
      <c r="Z554" s="34"/>
      <c r="AA554" s="105"/>
      <c r="AB554" s="34"/>
      <c r="AC554" s="105"/>
      <c r="AD554" s="34"/>
      <c r="AE554" s="105"/>
      <c r="AF554" s="34"/>
      <c r="AG554" s="105"/>
      <c r="AH554" s="153"/>
      <c r="AI554" s="155"/>
      <c r="AJ554" s="155"/>
      <c r="AK554" s="155"/>
      <c r="AL554" s="155"/>
      <c r="AM554" s="155"/>
      <c r="AN554" s="155"/>
      <c r="AO554" s="155"/>
      <c r="AP554" s="224"/>
      <c r="AQ554" s="22"/>
      <c r="AR554" s="57"/>
      <c r="AS554" s="57"/>
      <c r="AT554" s="57"/>
      <c r="AU554" s="57"/>
      <c r="AV554" s="57"/>
      <c r="AW554" s="57"/>
      <c r="AX554" s="57"/>
      <c r="AY554" s="57"/>
      <c r="AZ554" s="57"/>
      <c r="BA554" s="57"/>
      <c r="BB554" s="57"/>
      <c r="BC554" s="338"/>
      <c r="BD554" s="1"/>
    </row>
    <row r="555" spans="2:56">
      <c r="B555" s="29"/>
      <c r="C555" s="55"/>
      <c r="D555" s="55"/>
      <c r="E555" s="55"/>
      <c r="F555" s="55"/>
      <c r="G555" s="55"/>
      <c r="H555" s="55"/>
      <c r="I555" s="55"/>
      <c r="J555" s="55"/>
      <c r="K555" s="55"/>
      <c r="L555" s="55"/>
      <c r="M555" s="120"/>
      <c r="N555" s="34"/>
      <c r="O555" s="2"/>
      <c r="P555" s="2"/>
      <c r="Q555" s="105"/>
      <c r="R555" s="34"/>
      <c r="S555" s="105"/>
      <c r="T555" s="34"/>
      <c r="U555" s="105"/>
      <c r="V555" s="34"/>
      <c r="W555" s="105"/>
      <c r="X555" s="34"/>
      <c r="Y555" s="105"/>
      <c r="Z555" s="34"/>
      <c r="AA555" s="105"/>
      <c r="AB555" s="34"/>
      <c r="AC555" s="105"/>
      <c r="AD555" s="34"/>
      <c r="AE555" s="105"/>
      <c r="AF555" s="34"/>
      <c r="AG555" s="105"/>
      <c r="AH555" s="168" t="str">
        <f>IFERROR(VLOOKUP($B553,D1_9!$E$5:$S$204,13,FALSE)&amp;"","")</f>
        <v/>
      </c>
      <c r="AI555" s="156"/>
      <c r="AJ555" s="156"/>
      <c r="AK555" s="156"/>
      <c r="AL555" s="156" t="s">
        <v>410</v>
      </c>
      <c r="AM555" s="207" t="str">
        <f>IFERROR(VLOOKUP($B553,D1_9!$E$5:$S$204,14,FALSE)&amp;"","")</f>
        <v/>
      </c>
      <c r="AN555" s="156"/>
      <c r="AO555" s="156"/>
      <c r="AP555" s="223"/>
      <c r="AQ555" s="22"/>
      <c r="AR555" s="57"/>
      <c r="AS555" s="57"/>
      <c r="AT555" s="57"/>
      <c r="AU555" s="57"/>
      <c r="AV555" s="57"/>
      <c r="AW555" s="57"/>
      <c r="AX555" s="57"/>
      <c r="AY555" s="57"/>
      <c r="AZ555" s="57"/>
      <c r="BA555" s="57"/>
      <c r="BB555" s="57"/>
      <c r="BC555" s="338"/>
      <c r="BD555" s="1"/>
    </row>
    <row r="556" spans="2:56">
      <c r="B556" s="18"/>
      <c r="C556" s="73"/>
      <c r="D556" s="73"/>
      <c r="E556" s="73"/>
      <c r="F556" s="73"/>
      <c r="G556" s="73"/>
      <c r="H556" s="73"/>
      <c r="I556" s="73"/>
      <c r="J556" s="73"/>
      <c r="K556" s="73"/>
      <c r="L556" s="73"/>
      <c r="M556" s="121"/>
      <c r="N556" s="25"/>
      <c r="O556" s="77"/>
      <c r="P556" s="77"/>
      <c r="Q556" s="106"/>
      <c r="R556" s="25"/>
      <c r="S556" s="106"/>
      <c r="T556" s="25"/>
      <c r="U556" s="106"/>
      <c r="V556" s="25"/>
      <c r="W556" s="106"/>
      <c r="X556" s="25"/>
      <c r="Y556" s="106"/>
      <c r="Z556" s="25"/>
      <c r="AA556" s="106"/>
      <c r="AB556" s="25"/>
      <c r="AC556" s="106"/>
      <c r="AD556" s="25"/>
      <c r="AE556" s="106"/>
      <c r="AF556" s="25"/>
      <c r="AG556" s="106"/>
      <c r="AH556" s="25"/>
      <c r="AI556" s="77"/>
      <c r="AJ556" s="77"/>
      <c r="AK556" s="77"/>
      <c r="AL556" s="77"/>
      <c r="AM556" s="77"/>
      <c r="AN556" s="77"/>
      <c r="AO556" s="77"/>
      <c r="AP556" s="106"/>
      <c r="AQ556" s="23"/>
      <c r="AR556" s="75"/>
      <c r="AS556" s="75"/>
      <c r="AT556" s="75"/>
      <c r="AU556" s="75"/>
      <c r="AV556" s="75"/>
      <c r="AW556" s="75"/>
      <c r="AX556" s="75"/>
      <c r="AY556" s="75"/>
      <c r="AZ556" s="75"/>
      <c r="BA556" s="75"/>
      <c r="BB556" s="75"/>
      <c r="BC556" s="339"/>
      <c r="BD556" s="1"/>
    </row>
    <row r="557" spans="2:56">
      <c r="B557" s="47" t="str">
        <f>D1_9!$E151&amp;""</f>
        <v/>
      </c>
      <c r="C557" s="72"/>
      <c r="D557" s="72"/>
      <c r="E557" s="72"/>
      <c r="F557" s="72"/>
      <c r="G557" s="72"/>
      <c r="H557" s="72"/>
      <c r="I557" s="72"/>
      <c r="J557" s="72"/>
      <c r="K557" s="72"/>
      <c r="L557" s="72"/>
      <c r="M557" s="119"/>
      <c r="N557" s="69" t="str">
        <f>IFERROR(VLOOKUP($B557,D1_9!$E$5:$S$204,2,FALSE)&amp;"","")</f>
        <v/>
      </c>
      <c r="O557" s="76"/>
      <c r="P557" s="76"/>
      <c r="Q557" s="104"/>
      <c r="R557" s="69" t="str">
        <f>IFERROR(VLOOKUP($B557,D1_9!$E$5:$S$204,3,FALSE)&amp;"","")</f>
        <v/>
      </c>
      <c r="S557" s="104"/>
      <c r="T557" s="69" t="str">
        <f>IFERROR(VLOOKUP($B557,D1_9!$E$5:$S$204,4,FALSE)&amp;"","")</f>
        <v/>
      </c>
      <c r="U557" s="104"/>
      <c r="V557" s="69" t="str">
        <f>IFERROR(VLOOKUP($B557,D1_9!$E$5:$S$204,5,FALSE)&amp;"","")</f>
        <v/>
      </c>
      <c r="W557" s="104"/>
      <c r="X557" s="69" t="str">
        <f>IFERROR(VLOOKUP($B557,D1_9!$E$5:$S$204,6,FALSE)&amp;"","")</f>
        <v/>
      </c>
      <c r="Y557" s="104"/>
      <c r="Z557" s="69" t="str">
        <f>IFERROR(VLOOKUP($B557,D1_9!$E$5:$S$204,7,FALSE)&amp;"","")</f>
        <v/>
      </c>
      <c r="AA557" s="104"/>
      <c r="AB557" s="69" t="str">
        <f>IFERROR(VLOOKUP($B557,D1_9!$E$5:$S$204,8,FALSE)&amp;"","")</f>
        <v/>
      </c>
      <c r="AC557" s="104"/>
      <c r="AD557" s="69" t="str">
        <f>IFERROR(VLOOKUP($B557,D1_9!$E$5:$S$204,9,FALSE)&amp;"","")</f>
        <v/>
      </c>
      <c r="AE557" s="104"/>
      <c r="AF557" s="69" t="str">
        <f>IFERROR(VLOOKUP($B557,D1_9!$E$5:$S$204,10,FALSE)&amp;"","")</f>
        <v/>
      </c>
      <c r="AG557" s="104"/>
      <c r="AH557" s="69" t="str">
        <f>IFERROR(VLOOKUP($B557,D1_9!$E$5:$S$204,11,FALSE)&amp;"","")</f>
        <v/>
      </c>
      <c r="AI557" s="76"/>
      <c r="AJ557" s="76"/>
      <c r="AK557" s="76"/>
      <c r="AL557" s="76" t="s">
        <v>410</v>
      </c>
      <c r="AM557" s="221" t="str">
        <f>IFERROR(VLOOKUP($B557,D1_9!$E$5:$S$204,12,FALSE)&amp;"","")</f>
        <v/>
      </c>
      <c r="AN557" s="76"/>
      <c r="AO557" s="76"/>
      <c r="AP557" s="104"/>
      <c r="AQ557" s="36" t="str">
        <f>IFERROR(VLOOKUP($B557,D1_9!$E$5:$S$204,15,FALSE)&amp;"","")</f>
        <v/>
      </c>
      <c r="AR557" s="74"/>
      <c r="AS557" s="74"/>
      <c r="AT557" s="74"/>
      <c r="AU557" s="74"/>
      <c r="AV557" s="74"/>
      <c r="AW557" s="74"/>
      <c r="AX557" s="74"/>
      <c r="AY557" s="74"/>
      <c r="AZ557" s="74"/>
      <c r="BA557" s="74"/>
      <c r="BB557" s="74"/>
      <c r="BC557" s="337"/>
      <c r="BD557" s="1"/>
    </row>
    <row r="558" spans="2:56">
      <c r="B558" s="29"/>
      <c r="C558" s="55"/>
      <c r="D558" s="55"/>
      <c r="E558" s="55"/>
      <c r="F558" s="55"/>
      <c r="G558" s="55"/>
      <c r="H558" s="55"/>
      <c r="I558" s="55"/>
      <c r="J558" s="55"/>
      <c r="K558" s="55"/>
      <c r="L558" s="55"/>
      <c r="M558" s="120"/>
      <c r="N558" s="34"/>
      <c r="O558" s="2"/>
      <c r="P558" s="2"/>
      <c r="Q558" s="105"/>
      <c r="R558" s="34"/>
      <c r="S558" s="105"/>
      <c r="T558" s="34"/>
      <c r="U558" s="105"/>
      <c r="V558" s="34"/>
      <c r="W558" s="105"/>
      <c r="X558" s="34"/>
      <c r="Y558" s="105"/>
      <c r="Z558" s="34"/>
      <c r="AA558" s="105"/>
      <c r="AB558" s="34"/>
      <c r="AC558" s="105"/>
      <c r="AD558" s="34"/>
      <c r="AE558" s="105"/>
      <c r="AF558" s="34"/>
      <c r="AG558" s="105"/>
      <c r="AH558" s="153"/>
      <c r="AI558" s="155"/>
      <c r="AJ558" s="155"/>
      <c r="AK558" s="155"/>
      <c r="AL558" s="155"/>
      <c r="AM558" s="155"/>
      <c r="AN558" s="155"/>
      <c r="AO558" s="155"/>
      <c r="AP558" s="224"/>
      <c r="AQ558" s="22"/>
      <c r="AR558" s="57"/>
      <c r="AS558" s="57"/>
      <c r="AT558" s="57"/>
      <c r="AU558" s="57"/>
      <c r="AV558" s="57"/>
      <c r="AW558" s="57"/>
      <c r="AX558" s="57"/>
      <c r="AY558" s="57"/>
      <c r="AZ558" s="57"/>
      <c r="BA558" s="57"/>
      <c r="BB558" s="57"/>
      <c r="BC558" s="338"/>
      <c r="BD558" s="1"/>
    </row>
    <row r="559" spans="2:56">
      <c r="B559" s="29"/>
      <c r="C559" s="55"/>
      <c r="D559" s="55"/>
      <c r="E559" s="55"/>
      <c r="F559" s="55"/>
      <c r="G559" s="55"/>
      <c r="H559" s="55"/>
      <c r="I559" s="55"/>
      <c r="J559" s="55"/>
      <c r="K559" s="55"/>
      <c r="L559" s="55"/>
      <c r="M559" s="120"/>
      <c r="N559" s="34"/>
      <c r="O559" s="2"/>
      <c r="P559" s="2"/>
      <c r="Q559" s="105"/>
      <c r="R559" s="34"/>
      <c r="S559" s="105"/>
      <c r="T559" s="34"/>
      <c r="U559" s="105"/>
      <c r="V559" s="34"/>
      <c r="W559" s="105"/>
      <c r="X559" s="34"/>
      <c r="Y559" s="105"/>
      <c r="Z559" s="34"/>
      <c r="AA559" s="105"/>
      <c r="AB559" s="34"/>
      <c r="AC559" s="105"/>
      <c r="AD559" s="34"/>
      <c r="AE559" s="105"/>
      <c r="AF559" s="34"/>
      <c r="AG559" s="105"/>
      <c r="AH559" s="168" t="str">
        <f>IFERROR(VLOOKUP($B557,D1_9!$E$5:$S$204,13,FALSE)&amp;"","")</f>
        <v/>
      </c>
      <c r="AI559" s="156"/>
      <c r="AJ559" s="156"/>
      <c r="AK559" s="156"/>
      <c r="AL559" s="156" t="s">
        <v>410</v>
      </c>
      <c r="AM559" s="207" t="str">
        <f>IFERROR(VLOOKUP($B557,D1_9!$E$5:$S$204,14,FALSE)&amp;"","")</f>
        <v/>
      </c>
      <c r="AN559" s="156"/>
      <c r="AO559" s="156"/>
      <c r="AP559" s="223"/>
      <c r="AQ559" s="22"/>
      <c r="AR559" s="57"/>
      <c r="AS559" s="57"/>
      <c r="AT559" s="57"/>
      <c r="AU559" s="57"/>
      <c r="AV559" s="57"/>
      <c r="AW559" s="57"/>
      <c r="AX559" s="57"/>
      <c r="AY559" s="57"/>
      <c r="AZ559" s="57"/>
      <c r="BA559" s="57"/>
      <c r="BB559" s="57"/>
      <c r="BC559" s="338"/>
      <c r="BD559" s="1"/>
    </row>
    <row r="560" spans="2:56">
      <c r="B560" s="18"/>
      <c r="C560" s="73"/>
      <c r="D560" s="73"/>
      <c r="E560" s="73"/>
      <c r="F560" s="73"/>
      <c r="G560" s="73"/>
      <c r="H560" s="73"/>
      <c r="I560" s="73"/>
      <c r="J560" s="73"/>
      <c r="K560" s="73"/>
      <c r="L560" s="73"/>
      <c r="M560" s="121"/>
      <c r="N560" s="25"/>
      <c r="O560" s="77"/>
      <c r="P560" s="77"/>
      <c r="Q560" s="106"/>
      <c r="R560" s="25"/>
      <c r="S560" s="106"/>
      <c r="T560" s="25"/>
      <c r="U560" s="106"/>
      <c r="V560" s="25"/>
      <c r="W560" s="106"/>
      <c r="X560" s="25"/>
      <c r="Y560" s="106"/>
      <c r="Z560" s="25"/>
      <c r="AA560" s="106"/>
      <c r="AB560" s="25"/>
      <c r="AC560" s="106"/>
      <c r="AD560" s="25"/>
      <c r="AE560" s="106"/>
      <c r="AF560" s="25"/>
      <c r="AG560" s="106"/>
      <c r="AH560" s="25"/>
      <c r="AI560" s="77"/>
      <c r="AJ560" s="77"/>
      <c r="AK560" s="77"/>
      <c r="AL560" s="77"/>
      <c r="AM560" s="77"/>
      <c r="AN560" s="77"/>
      <c r="AO560" s="77"/>
      <c r="AP560" s="106"/>
      <c r="AQ560" s="23"/>
      <c r="AR560" s="75"/>
      <c r="AS560" s="75"/>
      <c r="AT560" s="75"/>
      <c r="AU560" s="75"/>
      <c r="AV560" s="75"/>
      <c r="AW560" s="75"/>
      <c r="AX560" s="75"/>
      <c r="AY560" s="75"/>
      <c r="AZ560" s="75"/>
      <c r="BA560" s="75"/>
      <c r="BB560" s="75"/>
      <c r="BC560" s="339"/>
      <c r="BD560" s="1"/>
    </row>
    <row r="561" spans="2:56">
      <c r="B561" s="47" t="str">
        <f>D1_9!$E152&amp;""</f>
        <v/>
      </c>
      <c r="C561" s="72"/>
      <c r="D561" s="72"/>
      <c r="E561" s="72"/>
      <c r="F561" s="72"/>
      <c r="G561" s="72"/>
      <c r="H561" s="72"/>
      <c r="I561" s="72"/>
      <c r="J561" s="72"/>
      <c r="K561" s="72"/>
      <c r="L561" s="72"/>
      <c r="M561" s="119"/>
      <c r="N561" s="69" t="str">
        <f>IFERROR(VLOOKUP($B561,D1_9!$E$5:$S$204,2,FALSE)&amp;"","")</f>
        <v/>
      </c>
      <c r="O561" s="76"/>
      <c r="P561" s="76"/>
      <c r="Q561" s="104"/>
      <c r="R561" s="69" t="str">
        <f>IFERROR(VLOOKUP($B561,D1_9!$E$5:$S$204,3,FALSE)&amp;"","")</f>
        <v/>
      </c>
      <c r="S561" s="104"/>
      <c r="T561" s="69" t="str">
        <f>IFERROR(VLOOKUP($B561,D1_9!$E$5:$S$204,4,FALSE)&amp;"","")</f>
        <v/>
      </c>
      <c r="U561" s="104"/>
      <c r="V561" s="69" t="str">
        <f>IFERROR(VLOOKUP($B561,D1_9!$E$5:$S$204,5,FALSE)&amp;"","")</f>
        <v/>
      </c>
      <c r="W561" s="104"/>
      <c r="X561" s="69" t="str">
        <f>IFERROR(VLOOKUP($B561,D1_9!$E$5:$S$204,6,FALSE)&amp;"","")</f>
        <v/>
      </c>
      <c r="Y561" s="104"/>
      <c r="Z561" s="69" t="str">
        <f>IFERROR(VLOOKUP($B561,D1_9!$E$5:$S$204,7,FALSE)&amp;"","")</f>
        <v/>
      </c>
      <c r="AA561" s="104"/>
      <c r="AB561" s="69" t="str">
        <f>IFERROR(VLOOKUP($B561,D1_9!$E$5:$S$204,8,FALSE)&amp;"","")</f>
        <v/>
      </c>
      <c r="AC561" s="104"/>
      <c r="AD561" s="69" t="str">
        <f>IFERROR(VLOOKUP($B561,D1_9!$E$5:$S$204,9,FALSE)&amp;"","")</f>
        <v/>
      </c>
      <c r="AE561" s="104"/>
      <c r="AF561" s="69" t="str">
        <f>IFERROR(VLOOKUP($B561,D1_9!$E$5:$S$204,10,FALSE)&amp;"","")</f>
        <v/>
      </c>
      <c r="AG561" s="104"/>
      <c r="AH561" s="69" t="str">
        <f>IFERROR(VLOOKUP($B561,D1_9!$E$5:$S$204,11,FALSE)&amp;"","")</f>
        <v/>
      </c>
      <c r="AI561" s="76"/>
      <c r="AJ561" s="76"/>
      <c r="AK561" s="76"/>
      <c r="AL561" s="76" t="s">
        <v>410</v>
      </c>
      <c r="AM561" s="221" t="str">
        <f>IFERROR(VLOOKUP($B561,D1_9!$E$5:$S$204,12,FALSE)&amp;"","")</f>
        <v/>
      </c>
      <c r="AN561" s="76"/>
      <c r="AO561" s="76"/>
      <c r="AP561" s="104"/>
      <c r="AQ561" s="36" t="str">
        <f>IFERROR(VLOOKUP($B561,D1_9!$E$5:$S$204,15,FALSE)&amp;"","")</f>
        <v/>
      </c>
      <c r="AR561" s="74"/>
      <c r="AS561" s="74"/>
      <c r="AT561" s="74"/>
      <c r="AU561" s="74"/>
      <c r="AV561" s="74"/>
      <c r="AW561" s="74"/>
      <c r="AX561" s="74"/>
      <c r="AY561" s="74"/>
      <c r="AZ561" s="74"/>
      <c r="BA561" s="74"/>
      <c r="BB561" s="74"/>
      <c r="BC561" s="337"/>
      <c r="BD561" s="1"/>
    </row>
    <row r="562" spans="2:56">
      <c r="B562" s="29"/>
      <c r="C562" s="55"/>
      <c r="D562" s="55"/>
      <c r="E562" s="55"/>
      <c r="F562" s="55"/>
      <c r="G562" s="55"/>
      <c r="H562" s="55"/>
      <c r="I562" s="55"/>
      <c r="J562" s="55"/>
      <c r="K562" s="55"/>
      <c r="L562" s="55"/>
      <c r="M562" s="120"/>
      <c r="N562" s="34"/>
      <c r="O562" s="2"/>
      <c r="P562" s="2"/>
      <c r="Q562" s="105"/>
      <c r="R562" s="34"/>
      <c r="S562" s="105"/>
      <c r="T562" s="34"/>
      <c r="U562" s="105"/>
      <c r="V562" s="34"/>
      <c r="W562" s="105"/>
      <c r="X562" s="34"/>
      <c r="Y562" s="105"/>
      <c r="Z562" s="34"/>
      <c r="AA562" s="105"/>
      <c r="AB562" s="34"/>
      <c r="AC562" s="105"/>
      <c r="AD562" s="34"/>
      <c r="AE562" s="105"/>
      <c r="AF562" s="34"/>
      <c r="AG562" s="105"/>
      <c r="AH562" s="153"/>
      <c r="AI562" s="155"/>
      <c r="AJ562" s="155"/>
      <c r="AK562" s="155"/>
      <c r="AL562" s="155"/>
      <c r="AM562" s="155"/>
      <c r="AN562" s="155"/>
      <c r="AO562" s="155"/>
      <c r="AP562" s="224"/>
      <c r="AQ562" s="22"/>
      <c r="AR562" s="57"/>
      <c r="AS562" s="57"/>
      <c r="AT562" s="57"/>
      <c r="AU562" s="57"/>
      <c r="AV562" s="57"/>
      <c r="AW562" s="57"/>
      <c r="AX562" s="57"/>
      <c r="AY562" s="57"/>
      <c r="AZ562" s="57"/>
      <c r="BA562" s="57"/>
      <c r="BB562" s="57"/>
      <c r="BC562" s="338"/>
      <c r="BD562" s="1"/>
    </row>
    <row r="563" spans="2:56">
      <c r="B563" s="29"/>
      <c r="C563" s="55"/>
      <c r="D563" s="55"/>
      <c r="E563" s="55"/>
      <c r="F563" s="55"/>
      <c r="G563" s="55"/>
      <c r="H563" s="55"/>
      <c r="I563" s="55"/>
      <c r="J563" s="55"/>
      <c r="K563" s="55"/>
      <c r="L563" s="55"/>
      <c r="M563" s="120"/>
      <c r="N563" s="34"/>
      <c r="O563" s="2"/>
      <c r="P563" s="2"/>
      <c r="Q563" s="105"/>
      <c r="R563" s="34"/>
      <c r="S563" s="105"/>
      <c r="T563" s="34"/>
      <c r="U563" s="105"/>
      <c r="V563" s="34"/>
      <c r="W563" s="105"/>
      <c r="X563" s="34"/>
      <c r="Y563" s="105"/>
      <c r="Z563" s="34"/>
      <c r="AA563" s="105"/>
      <c r="AB563" s="34"/>
      <c r="AC563" s="105"/>
      <c r="AD563" s="34"/>
      <c r="AE563" s="105"/>
      <c r="AF563" s="34"/>
      <c r="AG563" s="105"/>
      <c r="AH563" s="168" t="str">
        <f>IFERROR(VLOOKUP($B561,D1_9!$E$5:$S$204,13,FALSE)&amp;"","")</f>
        <v/>
      </c>
      <c r="AI563" s="156"/>
      <c r="AJ563" s="156"/>
      <c r="AK563" s="156"/>
      <c r="AL563" s="156" t="s">
        <v>410</v>
      </c>
      <c r="AM563" s="207" t="str">
        <f>IFERROR(VLOOKUP($B561,D1_9!$E$5:$S$204,14,FALSE)&amp;"","")</f>
        <v/>
      </c>
      <c r="AN563" s="156"/>
      <c r="AO563" s="156"/>
      <c r="AP563" s="223"/>
      <c r="AQ563" s="22"/>
      <c r="AR563" s="57"/>
      <c r="AS563" s="57"/>
      <c r="AT563" s="57"/>
      <c r="AU563" s="57"/>
      <c r="AV563" s="57"/>
      <c r="AW563" s="57"/>
      <c r="AX563" s="57"/>
      <c r="AY563" s="57"/>
      <c r="AZ563" s="57"/>
      <c r="BA563" s="57"/>
      <c r="BB563" s="57"/>
      <c r="BC563" s="338"/>
      <c r="BD563" s="1"/>
    </row>
    <row r="564" spans="2:56">
      <c r="B564" s="18"/>
      <c r="C564" s="73"/>
      <c r="D564" s="73"/>
      <c r="E564" s="73"/>
      <c r="F564" s="73"/>
      <c r="G564" s="73"/>
      <c r="H564" s="73"/>
      <c r="I564" s="73"/>
      <c r="J564" s="73"/>
      <c r="K564" s="73"/>
      <c r="L564" s="73"/>
      <c r="M564" s="121"/>
      <c r="N564" s="25"/>
      <c r="O564" s="77"/>
      <c r="P564" s="77"/>
      <c r="Q564" s="106"/>
      <c r="R564" s="25"/>
      <c r="S564" s="106"/>
      <c r="T564" s="25"/>
      <c r="U564" s="106"/>
      <c r="V564" s="25"/>
      <c r="W564" s="106"/>
      <c r="X564" s="25"/>
      <c r="Y564" s="106"/>
      <c r="Z564" s="25"/>
      <c r="AA564" s="106"/>
      <c r="AB564" s="25"/>
      <c r="AC564" s="106"/>
      <c r="AD564" s="25"/>
      <c r="AE564" s="106"/>
      <c r="AF564" s="25"/>
      <c r="AG564" s="106"/>
      <c r="AH564" s="25"/>
      <c r="AI564" s="77"/>
      <c r="AJ564" s="77"/>
      <c r="AK564" s="77"/>
      <c r="AL564" s="77"/>
      <c r="AM564" s="77"/>
      <c r="AN564" s="77"/>
      <c r="AO564" s="77"/>
      <c r="AP564" s="106"/>
      <c r="AQ564" s="23"/>
      <c r="AR564" s="75"/>
      <c r="AS564" s="75"/>
      <c r="AT564" s="75"/>
      <c r="AU564" s="75"/>
      <c r="AV564" s="75"/>
      <c r="AW564" s="75"/>
      <c r="AX564" s="75"/>
      <c r="AY564" s="75"/>
      <c r="AZ564" s="75"/>
      <c r="BA564" s="75"/>
      <c r="BB564" s="75"/>
      <c r="BC564" s="339"/>
      <c r="BD564" s="1"/>
    </row>
    <row r="565" spans="2:56">
      <c r="B565" s="47" t="str">
        <f>D1_9!$E153&amp;""</f>
        <v/>
      </c>
      <c r="C565" s="72"/>
      <c r="D565" s="72"/>
      <c r="E565" s="72"/>
      <c r="F565" s="72"/>
      <c r="G565" s="72"/>
      <c r="H565" s="72"/>
      <c r="I565" s="72"/>
      <c r="J565" s="72"/>
      <c r="K565" s="72"/>
      <c r="L565" s="72"/>
      <c r="M565" s="119"/>
      <c r="N565" s="69" t="str">
        <f>IFERROR(VLOOKUP($B565,D1_9!$E$5:$S$204,2,FALSE)&amp;"","")</f>
        <v/>
      </c>
      <c r="O565" s="76"/>
      <c r="P565" s="76"/>
      <c r="Q565" s="104"/>
      <c r="R565" s="69" t="str">
        <f>IFERROR(VLOOKUP($B565,D1_9!$E$5:$S$204,3,FALSE)&amp;"","")</f>
        <v/>
      </c>
      <c r="S565" s="104"/>
      <c r="T565" s="69" t="str">
        <f>IFERROR(VLOOKUP($B565,D1_9!$E$5:$S$204,4,FALSE)&amp;"","")</f>
        <v/>
      </c>
      <c r="U565" s="104"/>
      <c r="V565" s="69" t="str">
        <f>IFERROR(VLOOKUP($B565,D1_9!$E$5:$S$204,5,FALSE)&amp;"","")</f>
        <v/>
      </c>
      <c r="W565" s="104"/>
      <c r="X565" s="69" t="str">
        <f>IFERROR(VLOOKUP($B565,D1_9!$E$5:$S$204,6,FALSE)&amp;"","")</f>
        <v/>
      </c>
      <c r="Y565" s="104"/>
      <c r="Z565" s="69" t="str">
        <f>IFERROR(VLOOKUP($B565,D1_9!$E$5:$S$204,7,FALSE)&amp;"","")</f>
        <v/>
      </c>
      <c r="AA565" s="104"/>
      <c r="AB565" s="69" t="str">
        <f>IFERROR(VLOOKUP($B565,D1_9!$E$5:$S$204,8,FALSE)&amp;"","")</f>
        <v/>
      </c>
      <c r="AC565" s="104"/>
      <c r="AD565" s="69" t="str">
        <f>IFERROR(VLOOKUP($B565,D1_9!$E$5:$S$204,9,FALSE)&amp;"","")</f>
        <v/>
      </c>
      <c r="AE565" s="104"/>
      <c r="AF565" s="69" t="str">
        <f>IFERROR(VLOOKUP($B565,D1_9!$E$5:$S$204,10,FALSE)&amp;"","")</f>
        <v/>
      </c>
      <c r="AG565" s="104"/>
      <c r="AH565" s="69" t="str">
        <f>IFERROR(VLOOKUP($B565,D1_9!$E$5:$S$204,11,FALSE)&amp;"","")</f>
        <v/>
      </c>
      <c r="AI565" s="76"/>
      <c r="AJ565" s="76"/>
      <c r="AK565" s="76"/>
      <c r="AL565" s="76" t="s">
        <v>410</v>
      </c>
      <c r="AM565" s="221" t="str">
        <f>IFERROR(VLOOKUP($B565,D1_9!$E$5:$S$204,12,FALSE)&amp;"","")</f>
        <v/>
      </c>
      <c r="AN565" s="76"/>
      <c r="AO565" s="76"/>
      <c r="AP565" s="104"/>
      <c r="AQ565" s="36" t="str">
        <f>IFERROR(VLOOKUP($B565,D1_9!$E$5:$S$204,15,FALSE)&amp;"","")</f>
        <v/>
      </c>
      <c r="AR565" s="74"/>
      <c r="AS565" s="74"/>
      <c r="AT565" s="74"/>
      <c r="AU565" s="74"/>
      <c r="AV565" s="74"/>
      <c r="AW565" s="74"/>
      <c r="AX565" s="74"/>
      <c r="AY565" s="74"/>
      <c r="AZ565" s="74"/>
      <c r="BA565" s="74"/>
      <c r="BB565" s="74"/>
      <c r="BC565" s="337"/>
      <c r="BD565" s="1"/>
    </row>
    <row r="566" spans="2:56">
      <c r="B566" s="29"/>
      <c r="C566" s="55"/>
      <c r="D566" s="55"/>
      <c r="E566" s="55"/>
      <c r="F566" s="55"/>
      <c r="G566" s="55"/>
      <c r="H566" s="55"/>
      <c r="I566" s="55"/>
      <c r="J566" s="55"/>
      <c r="K566" s="55"/>
      <c r="L566" s="55"/>
      <c r="M566" s="120"/>
      <c r="N566" s="34"/>
      <c r="O566" s="2"/>
      <c r="P566" s="2"/>
      <c r="Q566" s="105"/>
      <c r="R566" s="34"/>
      <c r="S566" s="105"/>
      <c r="T566" s="34"/>
      <c r="U566" s="105"/>
      <c r="V566" s="34"/>
      <c r="W566" s="105"/>
      <c r="X566" s="34"/>
      <c r="Y566" s="105"/>
      <c r="Z566" s="34"/>
      <c r="AA566" s="105"/>
      <c r="AB566" s="34"/>
      <c r="AC566" s="105"/>
      <c r="AD566" s="34"/>
      <c r="AE566" s="105"/>
      <c r="AF566" s="34"/>
      <c r="AG566" s="105"/>
      <c r="AH566" s="153"/>
      <c r="AI566" s="155"/>
      <c r="AJ566" s="155"/>
      <c r="AK566" s="155"/>
      <c r="AL566" s="155"/>
      <c r="AM566" s="155"/>
      <c r="AN566" s="155"/>
      <c r="AO566" s="155"/>
      <c r="AP566" s="224"/>
      <c r="AQ566" s="22"/>
      <c r="AR566" s="57"/>
      <c r="AS566" s="57"/>
      <c r="AT566" s="57"/>
      <c r="AU566" s="57"/>
      <c r="AV566" s="57"/>
      <c r="AW566" s="57"/>
      <c r="AX566" s="57"/>
      <c r="AY566" s="57"/>
      <c r="AZ566" s="57"/>
      <c r="BA566" s="57"/>
      <c r="BB566" s="57"/>
      <c r="BC566" s="338"/>
      <c r="BD566" s="1"/>
    </row>
    <row r="567" spans="2:56">
      <c r="B567" s="29"/>
      <c r="C567" s="55"/>
      <c r="D567" s="55"/>
      <c r="E567" s="55"/>
      <c r="F567" s="55"/>
      <c r="G567" s="55"/>
      <c r="H567" s="55"/>
      <c r="I567" s="55"/>
      <c r="J567" s="55"/>
      <c r="K567" s="55"/>
      <c r="L567" s="55"/>
      <c r="M567" s="120"/>
      <c r="N567" s="34"/>
      <c r="O567" s="2"/>
      <c r="P567" s="2"/>
      <c r="Q567" s="105"/>
      <c r="R567" s="34"/>
      <c r="S567" s="105"/>
      <c r="T567" s="34"/>
      <c r="U567" s="105"/>
      <c r="V567" s="34"/>
      <c r="W567" s="105"/>
      <c r="X567" s="34"/>
      <c r="Y567" s="105"/>
      <c r="Z567" s="34"/>
      <c r="AA567" s="105"/>
      <c r="AB567" s="34"/>
      <c r="AC567" s="105"/>
      <c r="AD567" s="34"/>
      <c r="AE567" s="105"/>
      <c r="AF567" s="34"/>
      <c r="AG567" s="105"/>
      <c r="AH567" s="168" t="str">
        <f>IFERROR(VLOOKUP($B565,D1_9!$E$5:$S$204,13,FALSE)&amp;"","")</f>
        <v/>
      </c>
      <c r="AI567" s="156"/>
      <c r="AJ567" s="156"/>
      <c r="AK567" s="156"/>
      <c r="AL567" s="156" t="s">
        <v>410</v>
      </c>
      <c r="AM567" s="207" t="str">
        <f>IFERROR(VLOOKUP($B565,D1_9!$E$5:$S$204,14,FALSE)&amp;"","")</f>
        <v/>
      </c>
      <c r="AN567" s="156"/>
      <c r="AO567" s="156"/>
      <c r="AP567" s="223"/>
      <c r="AQ567" s="22"/>
      <c r="AR567" s="57"/>
      <c r="AS567" s="57"/>
      <c r="AT567" s="57"/>
      <c r="AU567" s="57"/>
      <c r="AV567" s="57"/>
      <c r="AW567" s="57"/>
      <c r="AX567" s="57"/>
      <c r="AY567" s="57"/>
      <c r="AZ567" s="57"/>
      <c r="BA567" s="57"/>
      <c r="BB567" s="57"/>
      <c r="BC567" s="338"/>
      <c r="BD567" s="1"/>
    </row>
    <row r="568" spans="2:56">
      <c r="B568" s="18"/>
      <c r="C568" s="73"/>
      <c r="D568" s="73"/>
      <c r="E568" s="73"/>
      <c r="F568" s="73"/>
      <c r="G568" s="73"/>
      <c r="H568" s="73"/>
      <c r="I568" s="73"/>
      <c r="J568" s="73"/>
      <c r="K568" s="73"/>
      <c r="L568" s="73"/>
      <c r="M568" s="121"/>
      <c r="N568" s="25"/>
      <c r="O568" s="77"/>
      <c r="P568" s="77"/>
      <c r="Q568" s="106"/>
      <c r="R568" s="25"/>
      <c r="S568" s="106"/>
      <c r="T568" s="25"/>
      <c r="U568" s="106"/>
      <c r="V568" s="25"/>
      <c r="W568" s="106"/>
      <c r="X568" s="25"/>
      <c r="Y568" s="106"/>
      <c r="Z568" s="25"/>
      <c r="AA568" s="106"/>
      <c r="AB568" s="25"/>
      <c r="AC568" s="106"/>
      <c r="AD568" s="25"/>
      <c r="AE568" s="106"/>
      <c r="AF568" s="25"/>
      <c r="AG568" s="106"/>
      <c r="AH568" s="25"/>
      <c r="AI568" s="77"/>
      <c r="AJ568" s="77"/>
      <c r="AK568" s="77"/>
      <c r="AL568" s="77"/>
      <c r="AM568" s="77"/>
      <c r="AN568" s="77"/>
      <c r="AO568" s="77"/>
      <c r="AP568" s="106"/>
      <c r="AQ568" s="23"/>
      <c r="AR568" s="75"/>
      <c r="AS568" s="75"/>
      <c r="AT568" s="75"/>
      <c r="AU568" s="75"/>
      <c r="AV568" s="75"/>
      <c r="AW568" s="75"/>
      <c r="AX568" s="75"/>
      <c r="AY568" s="75"/>
      <c r="AZ568" s="75"/>
      <c r="BA568" s="75"/>
      <c r="BB568" s="75"/>
      <c r="BC568" s="339"/>
      <c r="BD568" s="1"/>
    </row>
    <row r="569" spans="2:56">
      <c r="B569" s="47" t="str">
        <f>D1_9!$E154&amp;""</f>
        <v/>
      </c>
      <c r="C569" s="72"/>
      <c r="D569" s="72"/>
      <c r="E569" s="72"/>
      <c r="F569" s="72"/>
      <c r="G569" s="72"/>
      <c r="H569" s="72"/>
      <c r="I569" s="72"/>
      <c r="J569" s="72"/>
      <c r="K569" s="72"/>
      <c r="L569" s="72"/>
      <c r="M569" s="119"/>
      <c r="N569" s="69" t="str">
        <f>IFERROR(VLOOKUP($B569,D1_9!$E$5:$S$204,2,FALSE)&amp;"","")</f>
        <v/>
      </c>
      <c r="O569" s="76"/>
      <c r="P569" s="76"/>
      <c r="Q569" s="104"/>
      <c r="R569" s="69" t="str">
        <f>IFERROR(VLOOKUP($B569,D1_9!$E$5:$S$204,3,FALSE)&amp;"","")</f>
        <v/>
      </c>
      <c r="S569" s="104"/>
      <c r="T569" s="69" t="str">
        <f>IFERROR(VLOOKUP($B569,D1_9!$E$5:$S$204,4,FALSE)&amp;"","")</f>
        <v/>
      </c>
      <c r="U569" s="104"/>
      <c r="V569" s="69" t="str">
        <f>IFERROR(VLOOKUP($B569,D1_9!$E$5:$S$204,5,FALSE)&amp;"","")</f>
        <v/>
      </c>
      <c r="W569" s="104"/>
      <c r="X569" s="69" t="str">
        <f>IFERROR(VLOOKUP($B569,D1_9!$E$5:$S$204,6,FALSE)&amp;"","")</f>
        <v/>
      </c>
      <c r="Y569" s="104"/>
      <c r="Z569" s="69" t="str">
        <f>IFERROR(VLOOKUP($B569,D1_9!$E$5:$S$204,7,FALSE)&amp;"","")</f>
        <v/>
      </c>
      <c r="AA569" s="104"/>
      <c r="AB569" s="69" t="str">
        <f>IFERROR(VLOOKUP($B569,D1_9!$E$5:$S$204,8,FALSE)&amp;"","")</f>
        <v/>
      </c>
      <c r="AC569" s="104"/>
      <c r="AD569" s="69" t="str">
        <f>IFERROR(VLOOKUP($B569,D1_9!$E$5:$S$204,9,FALSE)&amp;"","")</f>
        <v/>
      </c>
      <c r="AE569" s="104"/>
      <c r="AF569" s="69" t="str">
        <f>IFERROR(VLOOKUP($B569,D1_9!$E$5:$S$204,10,FALSE)&amp;"","")</f>
        <v/>
      </c>
      <c r="AG569" s="104"/>
      <c r="AH569" s="69" t="str">
        <f>IFERROR(VLOOKUP($B569,D1_9!$E$5:$S$204,11,FALSE)&amp;"","")</f>
        <v/>
      </c>
      <c r="AI569" s="76"/>
      <c r="AJ569" s="76"/>
      <c r="AK569" s="76"/>
      <c r="AL569" s="76" t="s">
        <v>410</v>
      </c>
      <c r="AM569" s="221" t="str">
        <f>IFERROR(VLOOKUP($B569,D1_9!$E$5:$S$204,12,FALSE)&amp;"","")</f>
        <v/>
      </c>
      <c r="AN569" s="76"/>
      <c r="AO569" s="76"/>
      <c r="AP569" s="104"/>
      <c r="AQ569" s="36" t="str">
        <f>IFERROR(VLOOKUP($B569,D1_9!$E$5:$S$204,15,FALSE)&amp;"","")</f>
        <v/>
      </c>
      <c r="AR569" s="74"/>
      <c r="AS569" s="74"/>
      <c r="AT569" s="74"/>
      <c r="AU569" s="74"/>
      <c r="AV569" s="74"/>
      <c r="AW569" s="74"/>
      <c r="AX569" s="74"/>
      <c r="AY569" s="74"/>
      <c r="AZ569" s="74"/>
      <c r="BA569" s="74"/>
      <c r="BB569" s="74"/>
      <c r="BC569" s="337"/>
      <c r="BD569" s="1"/>
    </row>
    <row r="570" spans="2:56">
      <c r="B570" s="29"/>
      <c r="C570" s="55"/>
      <c r="D570" s="55"/>
      <c r="E570" s="55"/>
      <c r="F570" s="55"/>
      <c r="G570" s="55"/>
      <c r="H570" s="55"/>
      <c r="I570" s="55"/>
      <c r="J570" s="55"/>
      <c r="K570" s="55"/>
      <c r="L570" s="55"/>
      <c r="M570" s="120"/>
      <c r="N570" s="34"/>
      <c r="O570" s="2"/>
      <c r="P570" s="2"/>
      <c r="Q570" s="105"/>
      <c r="R570" s="34"/>
      <c r="S570" s="105"/>
      <c r="T570" s="34"/>
      <c r="U570" s="105"/>
      <c r="V570" s="34"/>
      <c r="W570" s="105"/>
      <c r="X570" s="34"/>
      <c r="Y570" s="105"/>
      <c r="Z570" s="34"/>
      <c r="AA570" s="105"/>
      <c r="AB570" s="34"/>
      <c r="AC570" s="105"/>
      <c r="AD570" s="34"/>
      <c r="AE570" s="105"/>
      <c r="AF570" s="34"/>
      <c r="AG570" s="105"/>
      <c r="AH570" s="153"/>
      <c r="AI570" s="155"/>
      <c r="AJ570" s="155"/>
      <c r="AK570" s="155"/>
      <c r="AL570" s="155"/>
      <c r="AM570" s="155"/>
      <c r="AN570" s="155"/>
      <c r="AO570" s="155"/>
      <c r="AP570" s="224"/>
      <c r="AQ570" s="22"/>
      <c r="AR570" s="57"/>
      <c r="AS570" s="57"/>
      <c r="AT570" s="57"/>
      <c r="AU570" s="57"/>
      <c r="AV570" s="57"/>
      <c r="AW570" s="57"/>
      <c r="AX570" s="57"/>
      <c r="AY570" s="57"/>
      <c r="AZ570" s="57"/>
      <c r="BA570" s="57"/>
      <c r="BB570" s="57"/>
      <c r="BC570" s="338"/>
      <c r="BD570" s="1"/>
    </row>
    <row r="571" spans="2:56">
      <c r="B571" s="29"/>
      <c r="C571" s="55"/>
      <c r="D571" s="55"/>
      <c r="E571" s="55"/>
      <c r="F571" s="55"/>
      <c r="G571" s="55"/>
      <c r="H571" s="55"/>
      <c r="I571" s="55"/>
      <c r="J571" s="55"/>
      <c r="K571" s="55"/>
      <c r="L571" s="55"/>
      <c r="M571" s="120"/>
      <c r="N571" s="34"/>
      <c r="O571" s="2"/>
      <c r="P571" s="2"/>
      <c r="Q571" s="105"/>
      <c r="R571" s="34"/>
      <c r="S571" s="105"/>
      <c r="T571" s="34"/>
      <c r="U571" s="105"/>
      <c r="V571" s="34"/>
      <c r="W571" s="105"/>
      <c r="X571" s="34"/>
      <c r="Y571" s="105"/>
      <c r="Z571" s="34"/>
      <c r="AA571" s="105"/>
      <c r="AB571" s="34"/>
      <c r="AC571" s="105"/>
      <c r="AD571" s="34"/>
      <c r="AE571" s="105"/>
      <c r="AF571" s="34"/>
      <c r="AG571" s="105"/>
      <c r="AH571" s="168" t="str">
        <f>IFERROR(VLOOKUP($B569,D1_9!$E$5:$S$204,13,FALSE)&amp;"","")</f>
        <v/>
      </c>
      <c r="AI571" s="156"/>
      <c r="AJ571" s="156"/>
      <c r="AK571" s="156"/>
      <c r="AL571" s="156" t="s">
        <v>410</v>
      </c>
      <c r="AM571" s="207" t="str">
        <f>IFERROR(VLOOKUP($B569,D1_9!$E$5:$S$204,14,FALSE)&amp;"","")</f>
        <v/>
      </c>
      <c r="AN571" s="156"/>
      <c r="AO571" s="156"/>
      <c r="AP571" s="223"/>
      <c r="AQ571" s="22"/>
      <c r="AR571" s="57"/>
      <c r="AS571" s="57"/>
      <c r="AT571" s="57"/>
      <c r="AU571" s="57"/>
      <c r="AV571" s="57"/>
      <c r="AW571" s="57"/>
      <c r="AX571" s="57"/>
      <c r="AY571" s="57"/>
      <c r="AZ571" s="57"/>
      <c r="BA571" s="57"/>
      <c r="BB571" s="57"/>
      <c r="BC571" s="338"/>
      <c r="BD571" s="1"/>
    </row>
    <row r="572" spans="2:56">
      <c r="B572" s="18"/>
      <c r="C572" s="73"/>
      <c r="D572" s="73"/>
      <c r="E572" s="73"/>
      <c r="F572" s="73"/>
      <c r="G572" s="73"/>
      <c r="H572" s="73"/>
      <c r="I572" s="73"/>
      <c r="J572" s="73"/>
      <c r="K572" s="73"/>
      <c r="L572" s="73"/>
      <c r="M572" s="121"/>
      <c r="N572" s="25"/>
      <c r="O572" s="77"/>
      <c r="P572" s="77"/>
      <c r="Q572" s="106"/>
      <c r="R572" s="25"/>
      <c r="S572" s="106"/>
      <c r="T572" s="25"/>
      <c r="U572" s="106"/>
      <c r="V572" s="25"/>
      <c r="W572" s="106"/>
      <c r="X572" s="25"/>
      <c r="Y572" s="106"/>
      <c r="Z572" s="25"/>
      <c r="AA572" s="106"/>
      <c r="AB572" s="25"/>
      <c r="AC572" s="106"/>
      <c r="AD572" s="25"/>
      <c r="AE572" s="106"/>
      <c r="AF572" s="25"/>
      <c r="AG572" s="106"/>
      <c r="AH572" s="25"/>
      <c r="AI572" s="77"/>
      <c r="AJ572" s="77"/>
      <c r="AK572" s="77"/>
      <c r="AL572" s="77"/>
      <c r="AM572" s="77"/>
      <c r="AN572" s="77"/>
      <c r="AO572" s="77"/>
      <c r="AP572" s="106"/>
      <c r="AQ572" s="23"/>
      <c r="AR572" s="75"/>
      <c r="AS572" s="75"/>
      <c r="AT572" s="75"/>
      <c r="AU572" s="75"/>
      <c r="AV572" s="75"/>
      <c r="AW572" s="75"/>
      <c r="AX572" s="75"/>
      <c r="AY572" s="75"/>
      <c r="AZ572" s="75"/>
      <c r="BA572" s="75"/>
      <c r="BB572" s="75"/>
      <c r="BC572" s="339"/>
      <c r="BD572" s="1"/>
    </row>
    <row r="573" spans="2:56">
      <c r="B573" s="47" t="str">
        <f>D1_9!$E155&amp;""</f>
        <v/>
      </c>
      <c r="C573" s="72"/>
      <c r="D573" s="72"/>
      <c r="E573" s="72"/>
      <c r="F573" s="72"/>
      <c r="G573" s="72"/>
      <c r="H573" s="72"/>
      <c r="I573" s="72"/>
      <c r="J573" s="72"/>
      <c r="K573" s="72"/>
      <c r="L573" s="72"/>
      <c r="M573" s="119"/>
      <c r="N573" s="69" t="str">
        <f>IFERROR(VLOOKUP($B573,D1_9!$E$5:$S$204,2,FALSE)&amp;"","")</f>
        <v/>
      </c>
      <c r="O573" s="76"/>
      <c r="P573" s="76"/>
      <c r="Q573" s="104"/>
      <c r="R573" s="69" t="str">
        <f>IFERROR(VLOOKUP($B573,D1_9!$E$5:$S$204,3,FALSE)&amp;"","")</f>
        <v/>
      </c>
      <c r="S573" s="104"/>
      <c r="T573" s="69" t="str">
        <f>IFERROR(VLOOKUP($B573,D1_9!$E$5:$S$204,4,FALSE)&amp;"","")</f>
        <v/>
      </c>
      <c r="U573" s="104"/>
      <c r="V573" s="69" t="str">
        <f>IFERROR(VLOOKUP($B573,D1_9!$E$5:$S$204,5,FALSE)&amp;"","")</f>
        <v/>
      </c>
      <c r="W573" s="104"/>
      <c r="X573" s="69" t="str">
        <f>IFERROR(VLOOKUP($B573,D1_9!$E$5:$S$204,6,FALSE)&amp;"","")</f>
        <v/>
      </c>
      <c r="Y573" s="104"/>
      <c r="Z573" s="69" t="str">
        <f>IFERROR(VLOOKUP($B573,D1_9!$E$5:$S$204,7,FALSE)&amp;"","")</f>
        <v/>
      </c>
      <c r="AA573" s="104"/>
      <c r="AB573" s="69" t="str">
        <f>IFERROR(VLOOKUP($B573,D1_9!$E$5:$S$204,8,FALSE)&amp;"","")</f>
        <v/>
      </c>
      <c r="AC573" s="104"/>
      <c r="AD573" s="69" t="str">
        <f>IFERROR(VLOOKUP($B573,D1_9!$E$5:$S$204,9,FALSE)&amp;"","")</f>
        <v/>
      </c>
      <c r="AE573" s="104"/>
      <c r="AF573" s="69" t="str">
        <f>IFERROR(VLOOKUP($B573,D1_9!$E$5:$S$204,10,FALSE)&amp;"","")</f>
        <v/>
      </c>
      <c r="AG573" s="104"/>
      <c r="AH573" s="69" t="str">
        <f>IFERROR(VLOOKUP($B573,D1_9!$E$5:$S$204,11,FALSE)&amp;"","")</f>
        <v/>
      </c>
      <c r="AI573" s="76"/>
      <c r="AJ573" s="76"/>
      <c r="AK573" s="76"/>
      <c r="AL573" s="76" t="s">
        <v>410</v>
      </c>
      <c r="AM573" s="221" t="str">
        <f>IFERROR(VLOOKUP($B573,D1_9!$E$5:$S$204,12,FALSE)&amp;"","")</f>
        <v/>
      </c>
      <c r="AN573" s="76"/>
      <c r="AO573" s="76"/>
      <c r="AP573" s="104"/>
      <c r="AQ573" s="36" t="str">
        <f>IFERROR(VLOOKUP($B573,D1_9!$E$5:$S$204,15,FALSE)&amp;"","")</f>
        <v/>
      </c>
      <c r="AR573" s="74"/>
      <c r="AS573" s="74"/>
      <c r="AT573" s="74"/>
      <c r="AU573" s="74"/>
      <c r="AV573" s="74"/>
      <c r="AW573" s="74"/>
      <c r="AX573" s="74"/>
      <c r="AY573" s="74"/>
      <c r="AZ573" s="74"/>
      <c r="BA573" s="74"/>
      <c r="BB573" s="74"/>
      <c r="BC573" s="337"/>
      <c r="BD573" s="1"/>
    </row>
    <row r="574" spans="2:56">
      <c r="B574" s="29"/>
      <c r="C574" s="55"/>
      <c r="D574" s="55"/>
      <c r="E574" s="55"/>
      <c r="F574" s="55"/>
      <c r="G574" s="55"/>
      <c r="H574" s="55"/>
      <c r="I574" s="55"/>
      <c r="J574" s="55"/>
      <c r="K574" s="55"/>
      <c r="L574" s="55"/>
      <c r="M574" s="120"/>
      <c r="N574" s="34"/>
      <c r="O574" s="2"/>
      <c r="P574" s="2"/>
      <c r="Q574" s="105"/>
      <c r="R574" s="34"/>
      <c r="S574" s="105"/>
      <c r="T574" s="34"/>
      <c r="U574" s="105"/>
      <c r="V574" s="34"/>
      <c r="W574" s="105"/>
      <c r="X574" s="34"/>
      <c r="Y574" s="105"/>
      <c r="Z574" s="34"/>
      <c r="AA574" s="105"/>
      <c r="AB574" s="34"/>
      <c r="AC574" s="105"/>
      <c r="AD574" s="34"/>
      <c r="AE574" s="105"/>
      <c r="AF574" s="34"/>
      <c r="AG574" s="105"/>
      <c r="AH574" s="153"/>
      <c r="AI574" s="155"/>
      <c r="AJ574" s="155"/>
      <c r="AK574" s="155"/>
      <c r="AL574" s="155"/>
      <c r="AM574" s="155"/>
      <c r="AN574" s="155"/>
      <c r="AO574" s="155"/>
      <c r="AP574" s="224"/>
      <c r="AQ574" s="22"/>
      <c r="AR574" s="57"/>
      <c r="AS574" s="57"/>
      <c r="AT574" s="57"/>
      <c r="AU574" s="57"/>
      <c r="AV574" s="57"/>
      <c r="AW574" s="57"/>
      <c r="AX574" s="57"/>
      <c r="AY574" s="57"/>
      <c r="AZ574" s="57"/>
      <c r="BA574" s="57"/>
      <c r="BB574" s="57"/>
      <c r="BC574" s="338"/>
      <c r="BD574" s="1"/>
    </row>
    <row r="575" spans="2:56">
      <c r="B575" s="29"/>
      <c r="C575" s="55"/>
      <c r="D575" s="55"/>
      <c r="E575" s="55"/>
      <c r="F575" s="55"/>
      <c r="G575" s="55"/>
      <c r="H575" s="55"/>
      <c r="I575" s="55"/>
      <c r="J575" s="55"/>
      <c r="K575" s="55"/>
      <c r="L575" s="55"/>
      <c r="M575" s="120"/>
      <c r="N575" s="34"/>
      <c r="O575" s="2"/>
      <c r="P575" s="2"/>
      <c r="Q575" s="105"/>
      <c r="R575" s="34"/>
      <c r="S575" s="105"/>
      <c r="T575" s="34"/>
      <c r="U575" s="105"/>
      <c r="V575" s="34"/>
      <c r="W575" s="105"/>
      <c r="X575" s="34"/>
      <c r="Y575" s="105"/>
      <c r="Z575" s="34"/>
      <c r="AA575" s="105"/>
      <c r="AB575" s="34"/>
      <c r="AC575" s="105"/>
      <c r="AD575" s="34"/>
      <c r="AE575" s="105"/>
      <c r="AF575" s="34"/>
      <c r="AG575" s="105"/>
      <c r="AH575" s="168" t="str">
        <f>IFERROR(VLOOKUP($B573,D1_9!$E$5:$S$204,13,FALSE)&amp;"","")</f>
        <v/>
      </c>
      <c r="AI575" s="156"/>
      <c r="AJ575" s="156"/>
      <c r="AK575" s="156"/>
      <c r="AL575" s="156" t="s">
        <v>410</v>
      </c>
      <c r="AM575" s="207" t="str">
        <f>IFERROR(VLOOKUP($B573,D1_9!$E$5:$S$204,14,FALSE)&amp;"","")</f>
        <v/>
      </c>
      <c r="AN575" s="156"/>
      <c r="AO575" s="156"/>
      <c r="AP575" s="223"/>
      <c r="AQ575" s="22"/>
      <c r="AR575" s="57"/>
      <c r="AS575" s="57"/>
      <c r="AT575" s="57"/>
      <c r="AU575" s="57"/>
      <c r="AV575" s="57"/>
      <c r="AW575" s="57"/>
      <c r="AX575" s="57"/>
      <c r="AY575" s="57"/>
      <c r="AZ575" s="57"/>
      <c r="BA575" s="57"/>
      <c r="BB575" s="57"/>
      <c r="BC575" s="338"/>
      <c r="BD575" s="1"/>
    </row>
    <row r="576" spans="2:56">
      <c r="B576" s="18"/>
      <c r="C576" s="73"/>
      <c r="D576" s="73"/>
      <c r="E576" s="73"/>
      <c r="F576" s="73"/>
      <c r="G576" s="73"/>
      <c r="H576" s="73"/>
      <c r="I576" s="73"/>
      <c r="J576" s="73"/>
      <c r="K576" s="73"/>
      <c r="L576" s="73"/>
      <c r="M576" s="121"/>
      <c r="N576" s="25"/>
      <c r="O576" s="77"/>
      <c r="P576" s="77"/>
      <c r="Q576" s="106"/>
      <c r="R576" s="25"/>
      <c r="S576" s="106"/>
      <c r="T576" s="25"/>
      <c r="U576" s="106"/>
      <c r="V576" s="25"/>
      <c r="W576" s="106"/>
      <c r="X576" s="25"/>
      <c r="Y576" s="106"/>
      <c r="Z576" s="25"/>
      <c r="AA576" s="106"/>
      <c r="AB576" s="25"/>
      <c r="AC576" s="106"/>
      <c r="AD576" s="25"/>
      <c r="AE576" s="106"/>
      <c r="AF576" s="25"/>
      <c r="AG576" s="106"/>
      <c r="AH576" s="25"/>
      <c r="AI576" s="77"/>
      <c r="AJ576" s="77"/>
      <c r="AK576" s="77"/>
      <c r="AL576" s="77"/>
      <c r="AM576" s="77"/>
      <c r="AN576" s="77"/>
      <c r="AO576" s="77"/>
      <c r="AP576" s="106"/>
      <c r="AQ576" s="23"/>
      <c r="AR576" s="75"/>
      <c r="AS576" s="75"/>
      <c r="AT576" s="75"/>
      <c r="AU576" s="75"/>
      <c r="AV576" s="75"/>
      <c r="AW576" s="75"/>
      <c r="AX576" s="75"/>
      <c r="AY576" s="75"/>
      <c r="AZ576" s="75"/>
      <c r="BA576" s="75"/>
      <c r="BB576" s="75"/>
      <c r="BC576" s="339"/>
      <c r="BD576" s="1"/>
    </row>
    <row r="577" spans="2:56">
      <c r="B577" s="47" t="str">
        <f>D1_9!$E156&amp;""</f>
        <v/>
      </c>
      <c r="C577" s="72"/>
      <c r="D577" s="72"/>
      <c r="E577" s="72"/>
      <c r="F577" s="72"/>
      <c r="G577" s="72"/>
      <c r="H577" s="72"/>
      <c r="I577" s="72"/>
      <c r="J577" s="72"/>
      <c r="K577" s="72"/>
      <c r="L577" s="72"/>
      <c r="M577" s="119"/>
      <c r="N577" s="69" t="str">
        <f>IFERROR(VLOOKUP($B577,D1_9!$E$5:$S$204,2,FALSE)&amp;"","")</f>
        <v/>
      </c>
      <c r="O577" s="76"/>
      <c r="P577" s="76"/>
      <c r="Q577" s="104"/>
      <c r="R577" s="69" t="str">
        <f>IFERROR(VLOOKUP($B577,D1_9!$E$5:$S$204,3,FALSE)&amp;"","")</f>
        <v/>
      </c>
      <c r="S577" s="104"/>
      <c r="T577" s="69" t="str">
        <f>IFERROR(VLOOKUP($B577,D1_9!$E$5:$S$204,4,FALSE)&amp;"","")</f>
        <v/>
      </c>
      <c r="U577" s="104"/>
      <c r="V577" s="69" t="str">
        <f>IFERROR(VLOOKUP($B577,D1_9!$E$5:$S$204,5,FALSE)&amp;"","")</f>
        <v/>
      </c>
      <c r="W577" s="104"/>
      <c r="X577" s="69" t="str">
        <f>IFERROR(VLOOKUP($B577,D1_9!$E$5:$S$204,6,FALSE)&amp;"","")</f>
        <v/>
      </c>
      <c r="Y577" s="104"/>
      <c r="Z577" s="69" t="str">
        <f>IFERROR(VLOOKUP($B577,D1_9!$E$5:$S$204,7,FALSE)&amp;"","")</f>
        <v/>
      </c>
      <c r="AA577" s="104"/>
      <c r="AB577" s="69" t="str">
        <f>IFERROR(VLOOKUP($B577,D1_9!$E$5:$S$204,8,FALSE)&amp;"","")</f>
        <v/>
      </c>
      <c r="AC577" s="104"/>
      <c r="AD577" s="69" t="str">
        <f>IFERROR(VLOOKUP($B577,D1_9!$E$5:$S$204,9,FALSE)&amp;"","")</f>
        <v/>
      </c>
      <c r="AE577" s="104"/>
      <c r="AF577" s="69" t="str">
        <f>IFERROR(VLOOKUP($B577,D1_9!$E$5:$S$204,10,FALSE)&amp;"","")</f>
        <v/>
      </c>
      <c r="AG577" s="104"/>
      <c r="AH577" s="69" t="str">
        <f>IFERROR(VLOOKUP($B577,D1_9!$E$5:$S$204,11,FALSE)&amp;"","")</f>
        <v/>
      </c>
      <c r="AI577" s="76"/>
      <c r="AJ577" s="76"/>
      <c r="AK577" s="76"/>
      <c r="AL577" s="76" t="s">
        <v>410</v>
      </c>
      <c r="AM577" s="221" t="str">
        <f>IFERROR(VLOOKUP($B577,D1_9!$E$5:$S$204,12,FALSE)&amp;"","")</f>
        <v/>
      </c>
      <c r="AN577" s="76"/>
      <c r="AO577" s="76"/>
      <c r="AP577" s="104"/>
      <c r="AQ577" s="36" t="str">
        <f>IFERROR(VLOOKUP($B577,D1_9!$E$5:$S$204,15,FALSE)&amp;"","")</f>
        <v/>
      </c>
      <c r="AR577" s="74"/>
      <c r="AS577" s="74"/>
      <c r="AT577" s="74"/>
      <c r="AU577" s="74"/>
      <c r="AV577" s="74"/>
      <c r="AW577" s="74"/>
      <c r="AX577" s="74"/>
      <c r="AY577" s="74"/>
      <c r="AZ577" s="74"/>
      <c r="BA577" s="74"/>
      <c r="BB577" s="74"/>
      <c r="BC577" s="337"/>
      <c r="BD577" s="1"/>
    </row>
    <row r="578" spans="2:56">
      <c r="B578" s="29"/>
      <c r="C578" s="55"/>
      <c r="D578" s="55"/>
      <c r="E578" s="55"/>
      <c r="F578" s="55"/>
      <c r="G578" s="55"/>
      <c r="H578" s="55"/>
      <c r="I578" s="55"/>
      <c r="J578" s="55"/>
      <c r="K578" s="55"/>
      <c r="L578" s="55"/>
      <c r="M578" s="120"/>
      <c r="N578" s="34"/>
      <c r="O578" s="2"/>
      <c r="P578" s="2"/>
      <c r="Q578" s="105"/>
      <c r="R578" s="34"/>
      <c r="S578" s="105"/>
      <c r="T578" s="34"/>
      <c r="U578" s="105"/>
      <c r="V578" s="34"/>
      <c r="W578" s="105"/>
      <c r="X578" s="34"/>
      <c r="Y578" s="105"/>
      <c r="Z578" s="34"/>
      <c r="AA578" s="105"/>
      <c r="AB578" s="34"/>
      <c r="AC578" s="105"/>
      <c r="AD578" s="34"/>
      <c r="AE578" s="105"/>
      <c r="AF578" s="34"/>
      <c r="AG578" s="105"/>
      <c r="AH578" s="153"/>
      <c r="AI578" s="155"/>
      <c r="AJ578" s="155"/>
      <c r="AK578" s="155"/>
      <c r="AL578" s="155"/>
      <c r="AM578" s="155"/>
      <c r="AN578" s="155"/>
      <c r="AO578" s="155"/>
      <c r="AP578" s="224"/>
      <c r="AQ578" s="22"/>
      <c r="AR578" s="57"/>
      <c r="AS578" s="57"/>
      <c r="AT578" s="57"/>
      <c r="AU578" s="57"/>
      <c r="AV578" s="57"/>
      <c r="AW578" s="57"/>
      <c r="AX578" s="57"/>
      <c r="AY578" s="57"/>
      <c r="AZ578" s="57"/>
      <c r="BA578" s="57"/>
      <c r="BB578" s="57"/>
      <c r="BC578" s="338"/>
      <c r="BD578" s="1"/>
    </row>
    <row r="579" spans="2:56">
      <c r="B579" s="29"/>
      <c r="C579" s="55"/>
      <c r="D579" s="55"/>
      <c r="E579" s="55"/>
      <c r="F579" s="55"/>
      <c r="G579" s="55"/>
      <c r="H579" s="55"/>
      <c r="I579" s="55"/>
      <c r="J579" s="55"/>
      <c r="K579" s="55"/>
      <c r="L579" s="55"/>
      <c r="M579" s="120"/>
      <c r="N579" s="34"/>
      <c r="O579" s="2"/>
      <c r="P579" s="2"/>
      <c r="Q579" s="105"/>
      <c r="R579" s="34"/>
      <c r="S579" s="105"/>
      <c r="T579" s="34"/>
      <c r="U579" s="105"/>
      <c r="V579" s="34"/>
      <c r="W579" s="105"/>
      <c r="X579" s="34"/>
      <c r="Y579" s="105"/>
      <c r="Z579" s="34"/>
      <c r="AA579" s="105"/>
      <c r="AB579" s="34"/>
      <c r="AC579" s="105"/>
      <c r="AD579" s="34"/>
      <c r="AE579" s="105"/>
      <c r="AF579" s="34"/>
      <c r="AG579" s="105"/>
      <c r="AH579" s="168" t="str">
        <f>IFERROR(VLOOKUP($B577,D1_9!$E$5:$S$204,13,FALSE)&amp;"","")</f>
        <v/>
      </c>
      <c r="AI579" s="156"/>
      <c r="AJ579" s="156"/>
      <c r="AK579" s="156"/>
      <c r="AL579" s="156" t="s">
        <v>410</v>
      </c>
      <c r="AM579" s="207" t="str">
        <f>IFERROR(VLOOKUP($B577,D1_9!$E$5:$S$204,14,FALSE)&amp;"","")</f>
        <v/>
      </c>
      <c r="AN579" s="156"/>
      <c r="AO579" s="156"/>
      <c r="AP579" s="223"/>
      <c r="AQ579" s="22"/>
      <c r="AR579" s="57"/>
      <c r="AS579" s="57"/>
      <c r="AT579" s="57"/>
      <c r="AU579" s="57"/>
      <c r="AV579" s="57"/>
      <c r="AW579" s="57"/>
      <c r="AX579" s="57"/>
      <c r="AY579" s="57"/>
      <c r="AZ579" s="57"/>
      <c r="BA579" s="57"/>
      <c r="BB579" s="57"/>
      <c r="BC579" s="338"/>
      <c r="BD579" s="1"/>
    </row>
    <row r="580" spans="2:56">
      <c r="B580" s="18"/>
      <c r="C580" s="73"/>
      <c r="D580" s="73"/>
      <c r="E580" s="73"/>
      <c r="F580" s="73"/>
      <c r="G580" s="73"/>
      <c r="H580" s="73"/>
      <c r="I580" s="73"/>
      <c r="J580" s="73"/>
      <c r="K580" s="73"/>
      <c r="L580" s="73"/>
      <c r="M580" s="121"/>
      <c r="N580" s="25"/>
      <c r="O580" s="77"/>
      <c r="P580" s="77"/>
      <c r="Q580" s="106"/>
      <c r="R580" s="25"/>
      <c r="S580" s="106"/>
      <c r="T580" s="25"/>
      <c r="U580" s="106"/>
      <c r="V580" s="25"/>
      <c r="W580" s="106"/>
      <c r="X580" s="25"/>
      <c r="Y580" s="106"/>
      <c r="Z580" s="25"/>
      <c r="AA580" s="106"/>
      <c r="AB580" s="25"/>
      <c r="AC580" s="106"/>
      <c r="AD580" s="25"/>
      <c r="AE580" s="106"/>
      <c r="AF580" s="25"/>
      <c r="AG580" s="106"/>
      <c r="AH580" s="25"/>
      <c r="AI580" s="77"/>
      <c r="AJ580" s="77"/>
      <c r="AK580" s="77"/>
      <c r="AL580" s="77"/>
      <c r="AM580" s="77"/>
      <c r="AN580" s="77"/>
      <c r="AO580" s="77"/>
      <c r="AP580" s="106"/>
      <c r="AQ580" s="23"/>
      <c r="AR580" s="75"/>
      <c r="AS580" s="75"/>
      <c r="AT580" s="75"/>
      <c r="AU580" s="75"/>
      <c r="AV580" s="75"/>
      <c r="AW580" s="75"/>
      <c r="AX580" s="75"/>
      <c r="AY580" s="75"/>
      <c r="AZ580" s="75"/>
      <c r="BA580" s="75"/>
      <c r="BB580" s="75"/>
      <c r="BC580" s="339"/>
      <c r="BD580" s="1"/>
    </row>
    <row r="581" spans="2:56">
      <c r="B581" s="47" t="str">
        <f>D1_9!$E157&amp;""</f>
        <v/>
      </c>
      <c r="C581" s="72"/>
      <c r="D581" s="72"/>
      <c r="E581" s="72"/>
      <c r="F581" s="72"/>
      <c r="G581" s="72"/>
      <c r="H581" s="72"/>
      <c r="I581" s="72"/>
      <c r="J581" s="72"/>
      <c r="K581" s="72"/>
      <c r="L581" s="72"/>
      <c r="M581" s="119"/>
      <c r="N581" s="69" t="str">
        <f>IFERROR(VLOOKUP($B581,D1_9!$E$5:$S$204,2,FALSE)&amp;"","")</f>
        <v/>
      </c>
      <c r="O581" s="76"/>
      <c r="P581" s="76"/>
      <c r="Q581" s="104"/>
      <c r="R581" s="69" t="str">
        <f>IFERROR(VLOOKUP($B581,D1_9!$E$5:$S$204,3,FALSE)&amp;"","")</f>
        <v/>
      </c>
      <c r="S581" s="104"/>
      <c r="T581" s="69" t="str">
        <f>IFERROR(VLOOKUP($B581,D1_9!$E$5:$S$204,4,FALSE)&amp;"","")</f>
        <v/>
      </c>
      <c r="U581" s="104"/>
      <c r="V581" s="69" t="str">
        <f>IFERROR(VLOOKUP($B581,D1_9!$E$5:$S$204,5,FALSE)&amp;"","")</f>
        <v/>
      </c>
      <c r="W581" s="104"/>
      <c r="X581" s="69" t="str">
        <f>IFERROR(VLOOKUP($B581,D1_9!$E$5:$S$204,6,FALSE)&amp;"","")</f>
        <v/>
      </c>
      <c r="Y581" s="104"/>
      <c r="Z581" s="69" t="str">
        <f>IFERROR(VLOOKUP($B581,D1_9!$E$5:$S$204,7,FALSE)&amp;"","")</f>
        <v/>
      </c>
      <c r="AA581" s="104"/>
      <c r="AB581" s="69" t="str">
        <f>IFERROR(VLOOKUP($B581,D1_9!$E$5:$S$204,8,FALSE)&amp;"","")</f>
        <v/>
      </c>
      <c r="AC581" s="104"/>
      <c r="AD581" s="69" t="str">
        <f>IFERROR(VLOOKUP($B581,D1_9!$E$5:$S$204,9,FALSE)&amp;"","")</f>
        <v/>
      </c>
      <c r="AE581" s="104"/>
      <c r="AF581" s="69" t="str">
        <f>IFERROR(VLOOKUP($B581,D1_9!$E$5:$S$204,10,FALSE)&amp;"","")</f>
        <v/>
      </c>
      <c r="AG581" s="104"/>
      <c r="AH581" s="69" t="str">
        <f>IFERROR(VLOOKUP($B581,D1_9!$E$5:$S$204,11,FALSE)&amp;"","")</f>
        <v/>
      </c>
      <c r="AI581" s="76"/>
      <c r="AJ581" s="76"/>
      <c r="AK581" s="76"/>
      <c r="AL581" s="76" t="s">
        <v>410</v>
      </c>
      <c r="AM581" s="221" t="str">
        <f>IFERROR(VLOOKUP($B581,D1_9!$E$5:$S$204,12,FALSE)&amp;"","")</f>
        <v/>
      </c>
      <c r="AN581" s="76"/>
      <c r="AO581" s="76"/>
      <c r="AP581" s="104"/>
      <c r="AQ581" s="36" t="str">
        <f>IFERROR(VLOOKUP($B581,D1_9!$E$5:$S$204,15,FALSE)&amp;"","")</f>
        <v/>
      </c>
      <c r="AR581" s="74"/>
      <c r="AS581" s="74"/>
      <c r="AT581" s="74"/>
      <c r="AU581" s="74"/>
      <c r="AV581" s="74"/>
      <c r="AW581" s="74"/>
      <c r="AX581" s="74"/>
      <c r="AY581" s="74"/>
      <c r="AZ581" s="74"/>
      <c r="BA581" s="74"/>
      <c r="BB581" s="74"/>
      <c r="BC581" s="337"/>
      <c r="BD581" s="1"/>
    </row>
    <row r="582" spans="2:56">
      <c r="B582" s="29"/>
      <c r="C582" s="55"/>
      <c r="D582" s="55"/>
      <c r="E582" s="55"/>
      <c r="F582" s="55"/>
      <c r="G582" s="55"/>
      <c r="H582" s="55"/>
      <c r="I582" s="55"/>
      <c r="J582" s="55"/>
      <c r="K582" s="55"/>
      <c r="L582" s="55"/>
      <c r="M582" s="120"/>
      <c r="N582" s="34"/>
      <c r="O582" s="2"/>
      <c r="P582" s="2"/>
      <c r="Q582" s="105"/>
      <c r="R582" s="34"/>
      <c r="S582" s="105"/>
      <c r="T582" s="34"/>
      <c r="U582" s="105"/>
      <c r="V582" s="34"/>
      <c r="W582" s="105"/>
      <c r="X582" s="34"/>
      <c r="Y582" s="105"/>
      <c r="Z582" s="34"/>
      <c r="AA582" s="105"/>
      <c r="AB582" s="34"/>
      <c r="AC582" s="105"/>
      <c r="AD582" s="34"/>
      <c r="AE582" s="105"/>
      <c r="AF582" s="34"/>
      <c r="AG582" s="105"/>
      <c r="AH582" s="153"/>
      <c r="AI582" s="155"/>
      <c r="AJ582" s="155"/>
      <c r="AK582" s="155"/>
      <c r="AL582" s="155"/>
      <c r="AM582" s="155"/>
      <c r="AN582" s="155"/>
      <c r="AO582" s="155"/>
      <c r="AP582" s="224"/>
      <c r="AQ582" s="22"/>
      <c r="AR582" s="57"/>
      <c r="AS582" s="57"/>
      <c r="AT582" s="57"/>
      <c r="AU582" s="57"/>
      <c r="AV582" s="57"/>
      <c r="AW582" s="57"/>
      <c r="AX582" s="57"/>
      <c r="AY582" s="57"/>
      <c r="AZ582" s="57"/>
      <c r="BA582" s="57"/>
      <c r="BB582" s="57"/>
      <c r="BC582" s="338"/>
      <c r="BD582" s="1"/>
    </row>
    <row r="583" spans="2:56">
      <c r="B583" s="29"/>
      <c r="C583" s="55"/>
      <c r="D583" s="55"/>
      <c r="E583" s="55"/>
      <c r="F583" s="55"/>
      <c r="G583" s="55"/>
      <c r="H583" s="55"/>
      <c r="I583" s="55"/>
      <c r="J583" s="55"/>
      <c r="K583" s="55"/>
      <c r="L583" s="55"/>
      <c r="M583" s="120"/>
      <c r="N583" s="34"/>
      <c r="O583" s="2"/>
      <c r="P583" s="2"/>
      <c r="Q583" s="105"/>
      <c r="R583" s="34"/>
      <c r="S583" s="105"/>
      <c r="T583" s="34"/>
      <c r="U583" s="105"/>
      <c r="V583" s="34"/>
      <c r="W583" s="105"/>
      <c r="X583" s="34"/>
      <c r="Y583" s="105"/>
      <c r="Z583" s="34"/>
      <c r="AA583" s="105"/>
      <c r="AB583" s="34"/>
      <c r="AC583" s="105"/>
      <c r="AD583" s="34"/>
      <c r="AE583" s="105"/>
      <c r="AF583" s="34"/>
      <c r="AG583" s="105"/>
      <c r="AH583" s="168" t="str">
        <f>IFERROR(VLOOKUP($B581,D1_9!$E$5:$S$204,13,FALSE)&amp;"","")</f>
        <v/>
      </c>
      <c r="AI583" s="156"/>
      <c r="AJ583" s="156"/>
      <c r="AK583" s="156"/>
      <c r="AL583" s="156" t="s">
        <v>410</v>
      </c>
      <c r="AM583" s="207" t="str">
        <f>IFERROR(VLOOKUP($B581,D1_9!$E$5:$S$204,14,FALSE)&amp;"","")</f>
        <v/>
      </c>
      <c r="AN583" s="156"/>
      <c r="AO583" s="156"/>
      <c r="AP583" s="223"/>
      <c r="AQ583" s="22"/>
      <c r="AR583" s="57"/>
      <c r="AS583" s="57"/>
      <c r="AT583" s="57"/>
      <c r="AU583" s="57"/>
      <c r="AV583" s="57"/>
      <c r="AW583" s="57"/>
      <c r="AX583" s="57"/>
      <c r="AY583" s="57"/>
      <c r="AZ583" s="57"/>
      <c r="BA583" s="57"/>
      <c r="BB583" s="57"/>
      <c r="BC583" s="338"/>
      <c r="BD583" s="1"/>
    </row>
    <row r="584" spans="2:56">
      <c r="B584" s="18"/>
      <c r="C584" s="73"/>
      <c r="D584" s="73"/>
      <c r="E584" s="73"/>
      <c r="F584" s="73"/>
      <c r="G584" s="73"/>
      <c r="H584" s="73"/>
      <c r="I584" s="73"/>
      <c r="J584" s="73"/>
      <c r="K584" s="73"/>
      <c r="L584" s="73"/>
      <c r="M584" s="121"/>
      <c r="N584" s="25"/>
      <c r="O584" s="77"/>
      <c r="P584" s="77"/>
      <c r="Q584" s="106"/>
      <c r="R584" s="25"/>
      <c r="S584" s="106"/>
      <c r="T584" s="25"/>
      <c r="U584" s="106"/>
      <c r="V584" s="25"/>
      <c r="W584" s="106"/>
      <c r="X584" s="25"/>
      <c r="Y584" s="106"/>
      <c r="Z584" s="25"/>
      <c r="AA584" s="106"/>
      <c r="AB584" s="25"/>
      <c r="AC584" s="106"/>
      <c r="AD584" s="25"/>
      <c r="AE584" s="106"/>
      <c r="AF584" s="25"/>
      <c r="AG584" s="106"/>
      <c r="AH584" s="25"/>
      <c r="AI584" s="77"/>
      <c r="AJ584" s="77"/>
      <c r="AK584" s="77"/>
      <c r="AL584" s="77"/>
      <c r="AM584" s="77"/>
      <c r="AN584" s="77"/>
      <c r="AO584" s="77"/>
      <c r="AP584" s="106"/>
      <c r="AQ584" s="23"/>
      <c r="AR584" s="75"/>
      <c r="AS584" s="75"/>
      <c r="AT584" s="75"/>
      <c r="AU584" s="75"/>
      <c r="AV584" s="75"/>
      <c r="AW584" s="75"/>
      <c r="AX584" s="75"/>
      <c r="AY584" s="75"/>
      <c r="AZ584" s="75"/>
      <c r="BA584" s="75"/>
      <c r="BB584" s="75"/>
      <c r="BC584" s="339"/>
      <c r="BD584" s="1"/>
    </row>
    <row r="585" spans="2:56">
      <c r="B585" s="47" t="str">
        <f>D1_9!$E158&amp;""</f>
        <v/>
      </c>
      <c r="C585" s="72"/>
      <c r="D585" s="72"/>
      <c r="E585" s="72"/>
      <c r="F585" s="72"/>
      <c r="G585" s="72"/>
      <c r="H585" s="72"/>
      <c r="I585" s="72"/>
      <c r="J585" s="72"/>
      <c r="K585" s="72"/>
      <c r="L585" s="72"/>
      <c r="M585" s="119"/>
      <c r="N585" s="69" t="str">
        <f>IFERROR(VLOOKUP($B585,D1_9!$E$5:$S$204,2,FALSE)&amp;"","")</f>
        <v/>
      </c>
      <c r="O585" s="76"/>
      <c r="P585" s="76"/>
      <c r="Q585" s="104"/>
      <c r="R585" s="69" t="str">
        <f>IFERROR(VLOOKUP($B585,D1_9!$E$5:$S$204,3,FALSE)&amp;"","")</f>
        <v/>
      </c>
      <c r="S585" s="104"/>
      <c r="T585" s="69" t="str">
        <f>IFERROR(VLOOKUP($B585,D1_9!$E$5:$S$204,4,FALSE)&amp;"","")</f>
        <v/>
      </c>
      <c r="U585" s="104"/>
      <c r="V585" s="69" t="str">
        <f>IFERROR(VLOOKUP($B585,D1_9!$E$5:$S$204,5,FALSE)&amp;"","")</f>
        <v/>
      </c>
      <c r="W585" s="104"/>
      <c r="X585" s="69" t="str">
        <f>IFERROR(VLOOKUP($B585,D1_9!$E$5:$S$204,6,FALSE)&amp;"","")</f>
        <v/>
      </c>
      <c r="Y585" s="104"/>
      <c r="Z585" s="69" t="str">
        <f>IFERROR(VLOOKUP($B585,D1_9!$E$5:$S$204,7,FALSE)&amp;"","")</f>
        <v/>
      </c>
      <c r="AA585" s="104"/>
      <c r="AB585" s="69" t="str">
        <f>IFERROR(VLOOKUP($B585,D1_9!$E$5:$S$204,8,FALSE)&amp;"","")</f>
        <v/>
      </c>
      <c r="AC585" s="104"/>
      <c r="AD585" s="69" t="str">
        <f>IFERROR(VLOOKUP($B585,D1_9!$E$5:$S$204,9,FALSE)&amp;"","")</f>
        <v/>
      </c>
      <c r="AE585" s="104"/>
      <c r="AF585" s="69" t="str">
        <f>IFERROR(VLOOKUP($B585,D1_9!$E$5:$S$204,10,FALSE)&amp;"","")</f>
        <v/>
      </c>
      <c r="AG585" s="104"/>
      <c r="AH585" s="69" t="str">
        <f>IFERROR(VLOOKUP($B585,D1_9!$E$5:$S$204,11,FALSE)&amp;"","")</f>
        <v/>
      </c>
      <c r="AI585" s="76"/>
      <c r="AJ585" s="76"/>
      <c r="AK585" s="76"/>
      <c r="AL585" s="76" t="s">
        <v>410</v>
      </c>
      <c r="AM585" s="221" t="str">
        <f>IFERROR(VLOOKUP($B585,D1_9!$E$5:$S$204,12,FALSE)&amp;"","")</f>
        <v/>
      </c>
      <c r="AN585" s="76"/>
      <c r="AO585" s="76"/>
      <c r="AP585" s="104"/>
      <c r="AQ585" s="36" t="str">
        <f>IFERROR(VLOOKUP($B585,D1_9!$E$5:$S$204,15,FALSE)&amp;"","")</f>
        <v/>
      </c>
      <c r="AR585" s="74"/>
      <c r="AS585" s="74"/>
      <c r="AT585" s="74"/>
      <c r="AU585" s="74"/>
      <c r="AV585" s="74"/>
      <c r="AW585" s="74"/>
      <c r="AX585" s="74"/>
      <c r="AY585" s="74"/>
      <c r="AZ585" s="74"/>
      <c r="BA585" s="74"/>
      <c r="BB585" s="74"/>
      <c r="BC585" s="337"/>
      <c r="BD585" s="1"/>
    </row>
    <row r="586" spans="2:56">
      <c r="B586" s="29"/>
      <c r="C586" s="55"/>
      <c r="D586" s="55"/>
      <c r="E586" s="55"/>
      <c r="F586" s="55"/>
      <c r="G586" s="55"/>
      <c r="H586" s="55"/>
      <c r="I586" s="55"/>
      <c r="J586" s="55"/>
      <c r="K586" s="55"/>
      <c r="L586" s="55"/>
      <c r="M586" s="120"/>
      <c r="N586" s="34"/>
      <c r="O586" s="2"/>
      <c r="P586" s="2"/>
      <c r="Q586" s="105"/>
      <c r="R586" s="34"/>
      <c r="S586" s="105"/>
      <c r="T586" s="34"/>
      <c r="U586" s="105"/>
      <c r="V586" s="34"/>
      <c r="W586" s="105"/>
      <c r="X586" s="34"/>
      <c r="Y586" s="105"/>
      <c r="Z586" s="34"/>
      <c r="AA586" s="105"/>
      <c r="AB586" s="34"/>
      <c r="AC586" s="105"/>
      <c r="AD586" s="34"/>
      <c r="AE586" s="105"/>
      <c r="AF586" s="34"/>
      <c r="AG586" s="105"/>
      <c r="AH586" s="153"/>
      <c r="AI586" s="155"/>
      <c r="AJ586" s="155"/>
      <c r="AK586" s="155"/>
      <c r="AL586" s="155"/>
      <c r="AM586" s="155"/>
      <c r="AN586" s="155"/>
      <c r="AO586" s="155"/>
      <c r="AP586" s="224"/>
      <c r="AQ586" s="22"/>
      <c r="AR586" s="57"/>
      <c r="AS586" s="57"/>
      <c r="AT586" s="57"/>
      <c r="AU586" s="57"/>
      <c r="AV586" s="57"/>
      <c r="AW586" s="57"/>
      <c r="AX586" s="57"/>
      <c r="AY586" s="57"/>
      <c r="AZ586" s="57"/>
      <c r="BA586" s="57"/>
      <c r="BB586" s="57"/>
      <c r="BC586" s="338"/>
      <c r="BD586" s="1"/>
    </row>
    <row r="587" spans="2:56">
      <c r="B587" s="29"/>
      <c r="C587" s="55"/>
      <c r="D587" s="55"/>
      <c r="E587" s="55"/>
      <c r="F587" s="55"/>
      <c r="G587" s="55"/>
      <c r="H587" s="55"/>
      <c r="I587" s="55"/>
      <c r="J587" s="55"/>
      <c r="K587" s="55"/>
      <c r="L587" s="55"/>
      <c r="M587" s="120"/>
      <c r="N587" s="34"/>
      <c r="O587" s="2"/>
      <c r="P587" s="2"/>
      <c r="Q587" s="105"/>
      <c r="R587" s="34"/>
      <c r="S587" s="105"/>
      <c r="T587" s="34"/>
      <c r="U587" s="105"/>
      <c r="V587" s="34"/>
      <c r="W587" s="105"/>
      <c r="X587" s="34"/>
      <c r="Y587" s="105"/>
      <c r="Z587" s="34"/>
      <c r="AA587" s="105"/>
      <c r="AB587" s="34"/>
      <c r="AC587" s="105"/>
      <c r="AD587" s="34"/>
      <c r="AE587" s="105"/>
      <c r="AF587" s="34"/>
      <c r="AG587" s="105"/>
      <c r="AH587" s="168" t="str">
        <f>IFERROR(VLOOKUP($B585,D1_9!$E$5:$S$204,13,FALSE)&amp;"","")</f>
        <v/>
      </c>
      <c r="AI587" s="156"/>
      <c r="AJ587" s="156"/>
      <c r="AK587" s="156"/>
      <c r="AL587" s="156" t="s">
        <v>410</v>
      </c>
      <c r="AM587" s="207" t="str">
        <f>IFERROR(VLOOKUP($B585,D1_9!$E$5:$S$204,14,FALSE)&amp;"","")</f>
        <v/>
      </c>
      <c r="AN587" s="156"/>
      <c r="AO587" s="156"/>
      <c r="AP587" s="223"/>
      <c r="AQ587" s="22"/>
      <c r="AR587" s="57"/>
      <c r="AS587" s="57"/>
      <c r="AT587" s="57"/>
      <c r="AU587" s="57"/>
      <c r="AV587" s="57"/>
      <c r="AW587" s="57"/>
      <c r="AX587" s="57"/>
      <c r="AY587" s="57"/>
      <c r="AZ587" s="57"/>
      <c r="BA587" s="57"/>
      <c r="BB587" s="57"/>
      <c r="BC587" s="338"/>
      <c r="BD587" s="1"/>
    </row>
    <row r="588" spans="2:56">
      <c r="B588" s="18"/>
      <c r="C588" s="73"/>
      <c r="D588" s="73"/>
      <c r="E588" s="73"/>
      <c r="F588" s="73"/>
      <c r="G588" s="73"/>
      <c r="H588" s="73"/>
      <c r="I588" s="73"/>
      <c r="J588" s="73"/>
      <c r="K588" s="73"/>
      <c r="L588" s="73"/>
      <c r="M588" s="121"/>
      <c r="N588" s="25"/>
      <c r="O588" s="77"/>
      <c r="P588" s="77"/>
      <c r="Q588" s="106"/>
      <c r="R588" s="25"/>
      <c r="S588" s="106"/>
      <c r="T588" s="25"/>
      <c r="U588" s="106"/>
      <c r="V588" s="25"/>
      <c r="W588" s="106"/>
      <c r="X588" s="25"/>
      <c r="Y588" s="106"/>
      <c r="Z588" s="25"/>
      <c r="AA588" s="106"/>
      <c r="AB588" s="25"/>
      <c r="AC588" s="106"/>
      <c r="AD588" s="25"/>
      <c r="AE588" s="106"/>
      <c r="AF588" s="25"/>
      <c r="AG588" s="106"/>
      <c r="AH588" s="25"/>
      <c r="AI588" s="77"/>
      <c r="AJ588" s="77"/>
      <c r="AK588" s="77"/>
      <c r="AL588" s="77"/>
      <c r="AM588" s="77"/>
      <c r="AN588" s="77"/>
      <c r="AO588" s="77"/>
      <c r="AP588" s="106"/>
      <c r="AQ588" s="23"/>
      <c r="AR588" s="75"/>
      <c r="AS588" s="75"/>
      <c r="AT588" s="75"/>
      <c r="AU588" s="75"/>
      <c r="AV588" s="75"/>
      <c r="AW588" s="75"/>
      <c r="AX588" s="75"/>
      <c r="AY588" s="75"/>
      <c r="AZ588" s="75"/>
      <c r="BA588" s="75"/>
      <c r="BB588" s="75"/>
      <c r="BC588" s="339"/>
      <c r="BD588" s="1"/>
    </row>
    <row r="589" spans="2:56">
      <c r="B589" s="47" t="str">
        <f>D1_9!$E159&amp;""</f>
        <v/>
      </c>
      <c r="C589" s="72"/>
      <c r="D589" s="72"/>
      <c r="E589" s="72"/>
      <c r="F589" s="72"/>
      <c r="G589" s="72"/>
      <c r="H589" s="72"/>
      <c r="I589" s="72"/>
      <c r="J589" s="72"/>
      <c r="K589" s="72"/>
      <c r="L589" s="72"/>
      <c r="M589" s="119"/>
      <c r="N589" s="69" t="str">
        <f>IFERROR(VLOOKUP($B589,D1_9!$E$5:$S$204,2,FALSE)&amp;"","")</f>
        <v/>
      </c>
      <c r="O589" s="76"/>
      <c r="P589" s="76"/>
      <c r="Q589" s="104"/>
      <c r="R589" s="69" t="str">
        <f>IFERROR(VLOOKUP($B589,D1_9!$E$5:$S$204,3,FALSE)&amp;"","")</f>
        <v/>
      </c>
      <c r="S589" s="104"/>
      <c r="T589" s="69" t="str">
        <f>IFERROR(VLOOKUP($B589,D1_9!$E$5:$S$204,4,FALSE)&amp;"","")</f>
        <v/>
      </c>
      <c r="U589" s="104"/>
      <c r="V589" s="69" t="str">
        <f>IFERROR(VLOOKUP($B589,D1_9!$E$5:$S$204,5,FALSE)&amp;"","")</f>
        <v/>
      </c>
      <c r="W589" s="104"/>
      <c r="X589" s="69" t="str">
        <f>IFERROR(VLOOKUP($B589,D1_9!$E$5:$S$204,6,FALSE)&amp;"","")</f>
        <v/>
      </c>
      <c r="Y589" s="104"/>
      <c r="Z589" s="69" t="str">
        <f>IFERROR(VLOOKUP($B589,D1_9!$E$5:$S$204,7,FALSE)&amp;"","")</f>
        <v/>
      </c>
      <c r="AA589" s="104"/>
      <c r="AB589" s="69" t="str">
        <f>IFERROR(VLOOKUP($B589,D1_9!$E$5:$S$204,8,FALSE)&amp;"","")</f>
        <v/>
      </c>
      <c r="AC589" s="104"/>
      <c r="AD589" s="69" t="str">
        <f>IFERROR(VLOOKUP($B589,D1_9!$E$5:$S$204,9,FALSE)&amp;"","")</f>
        <v/>
      </c>
      <c r="AE589" s="104"/>
      <c r="AF589" s="69" t="str">
        <f>IFERROR(VLOOKUP($B589,D1_9!$E$5:$S$204,10,FALSE)&amp;"","")</f>
        <v/>
      </c>
      <c r="AG589" s="104"/>
      <c r="AH589" s="69" t="str">
        <f>IFERROR(VLOOKUP($B589,D1_9!$E$5:$S$204,11,FALSE)&amp;"","")</f>
        <v/>
      </c>
      <c r="AI589" s="76"/>
      <c r="AJ589" s="76"/>
      <c r="AK589" s="76"/>
      <c r="AL589" s="76" t="s">
        <v>410</v>
      </c>
      <c r="AM589" s="221" t="str">
        <f>IFERROR(VLOOKUP($B589,D1_9!$E$5:$S$204,12,FALSE)&amp;"","")</f>
        <v/>
      </c>
      <c r="AN589" s="76"/>
      <c r="AO589" s="76"/>
      <c r="AP589" s="104"/>
      <c r="AQ589" s="36" t="str">
        <f>IFERROR(VLOOKUP($B589,D1_9!$E$5:$S$204,15,FALSE)&amp;"","")</f>
        <v/>
      </c>
      <c r="AR589" s="74"/>
      <c r="AS589" s="74"/>
      <c r="AT589" s="74"/>
      <c r="AU589" s="74"/>
      <c r="AV589" s="74"/>
      <c r="AW589" s="74"/>
      <c r="AX589" s="74"/>
      <c r="AY589" s="74"/>
      <c r="AZ589" s="74"/>
      <c r="BA589" s="74"/>
      <c r="BB589" s="74"/>
      <c r="BC589" s="337"/>
      <c r="BD589" s="1"/>
    </row>
    <row r="590" spans="2:56">
      <c r="B590" s="29"/>
      <c r="C590" s="55"/>
      <c r="D590" s="55"/>
      <c r="E590" s="55"/>
      <c r="F590" s="55"/>
      <c r="G590" s="55"/>
      <c r="H590" s="55"/>
      <c r="I590" s="55"/>
      <c r="J590" s="55"/>
      <c r="K590" s="55"/>
      <c r="L590" s="55"/>
      <c r="M590" s="120"/>
      <c r="N590" s="34"/>
      <c r="O590" s="2"/>
      <c r="P590" s="2"/>
      <c r="Q590" s="105"/>
      <c r="R590" s="34"/>
      <c r="S590" s="105"/>
      <c r="T590" s="34"/>
      <c r="U590" s="105"/>
      <c r="V590" s="34"/>
      <c r="W590" s="105"/>
      <c r="X590" s="34"/>
      <c r="Y590" s="105"/>
      <c r="Z590" s="34"/>
      <c r="AA590" s="105"/>
      <c r="AB590" s="34"/>
      <c r="AC590" s="105"/>
      <c r="AD590" s="34"/>
      <c r="AE590" s="105"/>
      <c r="AF590" s="34"/>
      <c r="AG590" s="105"/>
      <c r="AH590" s="153"/>
      <c r="AI590" s="155"/>
      <c r="AJ590" s="155"/>
      <c r="AK590" s="155"/>
      <c r="AL590" s="155"/>
      <c r="AM590" s="155"/>
      <c r="AN590" s="155"/>
      <c r="AO590" s="155"/>
      <c r="AP590" s="224"/>
      <c r="AQ590" s="22"/>
      <c r="AR590" s="57"/>
      <c r="AS590" s="57"/>
      <c r="AT590" s="57"/>
      <c r="AU590" s="57"/>
      <c r="AV590" s="57"/>
      <c r="AW590" s="57"/>
      <c r="AX590" s="57"/>
      <c r="AY590" s="57"/>
      <c r="AZ590" s="57"/>
      <c r="BA590" s="57"/>
      <c r="BB590" s="57"/>
      <c r="BC590" s="338"/>
      <c r="BD590" s="1"/>
    </row>
    <row r="591" spans="2:56">
      <c r="B591" s="29"/>
      <c r="C591" s="55"/>
      <c r="D591" s="55"/>
      <c r="E591" s="55"/>
      <c r="F591" s="55"/>
      <c r="G591" s="55"/>
      <c r="H591" s="55"/>
      <c r="I591" s="55"/>
      <c r="J591" s="55"/>
      <c r="K591" s="55"/>
      <c r="L591" s="55"/>
      <c r="M591" s="120"/>
      <c r="N591" s="34"/>
      <c r="O591" s="2"/>
      <c r="P591" s="2"/>
      <c r="Q591" s="105"/>
      <c r="R591" s="34"/>
      <c r="S591" s="105"/>
      <c r="T591" s="34"/>
      <c r="U591" s="105"/>
      <c r="V591" s="34"/>
      <c r="W591" s="105"/>
      <c r="X591" s="34"/>
      <c r="Y591" s="105"/>
      <c r="Z591" s="34"/>
      <c r="AA591" s="105"/>
      <c r="AB591" s="34"/>
      <c r="AC591" s="105"/>
      <c r="AD591" s="34"/>
      <c r="AE591" s="105"/>
      <c r="AF591" s="34"/>
      <c r="AG591" s="105"/>
      <c r="AH591" s="168" t="str">
        <f>IFERROR(VLOOKUP($B589,D1_9!$E$5:$S$204,13,FALSE)&amp;"","")</f>
        <v/>
      </c>
      <c r="AI591" s="156"/>
      <c r="AJ591" s="156"/>
      <c r="AK591" s="156"/>
      <c r="AL591" s="156" t="s">
        <v>410</v>
      </c>
      <c r="AM591" s="207" t="str">
        <f>IFERROR(VLOOKUP($B589,D1_9!$E$5:$S$204,14,FALSE)&amp;"","")</f>
        <v/>
      </c>
      <c r="AN591" s="156"/>
      <c r="AO591" s="156"/>
      <c r="AP591" s="223"/>
      <c r="AQ591" s="22"/>
      <c r="AR591" s="57"/>
      <c r="AS591" s="57"/>
      <c r="AT591" s="57"/>
      <c r="AU591" s="57"/>
      <c r="AV591" s="57"/>
      <c r="AW591" s="57"/>
      <c r="AX591" s="57"/>
      <c r="AY591" s="57"/>
      <c r="AZ591" s="57"/>
      <c r="BA591" s="57"/>
      <c r="BB591" s="57"/>
      <c r="BC591" s="338"/>
      <c r="BD591" s="1"/>
    </row>
    <row r="592" spans="2:56">
      <c r="B592" s="18"/>
      <c r="C592" s="73"/>
      <c r="D592" s="73"/>
      <c r="E592" s="73"/>
      <c r="F592" s="73"/>
      <c r="G592" s="73"/>
      <c r="H592" s="73"/>
      <c r="I592" s="73"/>
      <c r="J592" s="73"/>
      <c r="K592" s="73"/>
      <c r="L592" s="73"/>
      <c r="M592" s="121"/>
      <c r="N592" s="25"/>
      <c r="O592" s="77"/>
      <c r="P592" s="77"/>
      <c r="Q592" s="106"/>
      <c r="R592" s="25"/>
      <c r="S592" s="106"/>
      <c r="T592" s="25"/>
      <c r="U592" s="106"/>
      <c r="V592" s="25"/>
      <c r="W592" s="106"/>
      <c r="X592" s="25"/>
      <c r="Y592" s="106"/>
      <c r="Z592" s="25"/>
      <c r="AA592" s="106"/>
      <c r="AB592" s="25"/>
      <c r="AC592" s="106"/>
      <c r="AD592" s="25"/>
      <c r="AE592" s="106"/>
      <c r="AF592" s="25"/>
      <c r="AG592" s="106"/>
      <c r="AH592" s="25"/>
      <c r="AI592" s="77"/>
      <c r="AJ592" s="77"/>
      <c r="AK592" s="77"/>
      <c r="AL592" s="77"/>
      <c r="AM592" s="77"/>
      <c r="AN592" s="77"/>
      <c r="AO592" s="77"/>
      <c r="AP592" s="106"/>
      <c r="AQ592" s="23"/>
      <c r="AR592" s="75"/>
      <c r="AS592" s="75"/>
      <c r="AT592" s="75"/>
      <c r="AU592" s="75"/>
      <c r="AV592" s="75"/>
      <c r="AW592" s="75"/>
      <c r="AX592" s="75"/>
      <c r="AY592" s="75"/>
      <c r="AZ592" s="75"/>
      <c r="BA592" s="75"/>
      <c r="BB592" s="75"/>
      <c r="BC592" s="339"/>
      <c r="BD592" s="1"/>
    </row>
    <row r="593" spans="2:56">
      <c r="B593" s="47" t="str">
        <f>D1_9!$E160&amp;""</f>
        <v/>
      </c>
      <c r="C593" s="72"/>
      <c r="D593" s="72"/>
      <c r="E593" s="72"/>
      <c r="F593" s="72"/>
      <c r="G593" s="72"/>
      <c r="H593" s="72"/>
      <c r="I593" s="72"/>
      <c r="J593" s="72"/>
      <c r="K593" s="72"/>
      <c r="L593" s="72"/>
      <c r="M593" s="119"/>
      <c r="N593" s="69" t="str">
        <f>IFERROR(VLOOKUP($B593,D1_9!$E$5:$S$204,2,FALSE)&amp;"","")</f>
        <v/>
      </c>
      <c r="O593" s="76"/>
      <c r="P593" s="76"/>
      <c r="Q593" s="104"/>
      <c r="R593" s="69" t="str">
        <f>IFERROR(VLOOKUP($B593,D1_9!$E$5:$S$204,3,FALSE)&amp;"","")</f>
        <v/>
      </c>
      <c r="S593" s="104"/>
      <c r="T593" s="69" t="str">
        <f>IFERROR(VLOOKUP($B593,D1_9!$E$5:$S$204,4,FALSE)&amp;"","")</f>
        <v/>
      </c>
      <c r="U593" s="104"/>
      <c r="V593" s="69" t="str">
        <f>IFERROR(VLOOKUP($B593,D1_9!$E$5:$S$204,5,FALSE)&amp;"","")</f>
        <v/>
      </c>
      <c r="W593" s="104"/>
      <c r="X593" s="69" t="str">
        <f>IFERROR(VLOOKUP($B593,D1_9!$E$5:$S$204,6,FALSE)&amp;"","")</f>
        <v/>
      </c>
      <c r="Y593" s="104"/>
      <c r="Z593" s="69" t="str">
        <f>IFERROR(VLOOKUP($B593,D1_9!$E$5:$S$204,7,FALSE)&amp;"","")</f>
        <v/>
      </c>
      <c r="AA593" s="104"/>
      <c r="AB593" s="69" t="str">
        <f>IFERROR(VLOOKUP($B593,D1_9!$E$5:$S$204,8,FALSE)&amp;"","")</f>
        <v/>
      </c>
      <c r="AC593" s="104"/>
      <c r="AD593" s="69" t="str">
        <f>IFERROR(VLOOKUP($B593,D1_9!$E$5:$S$204,9,FALSE)&amp;"","")</f>
        <v/>
      </c>
      <c r="AE593" s="104"/>
      <c r="AF593" s="69" t="str">
        <f>IFERROR(VLOOKUP($B593,D1_9!$E$5:$S$204,10,FALSE)&amp;"","")</f>
        <v/>
      </c>
      <c r="AG593" s="104"/>
      <c r="AH593" s="69" t="str">
        <f>IFERROR(VLOOKUP($B593,D1_9!$E$5:$S$204,11,FALSE)&amp;"","")</f>
        <v/>
      </c>
      <c r="AI593" s="76"/>
      <c r="AJ593" s="76"/>
      <c r="AK593" s="76"/>
      <c r="AL593" s="76" t="s">
        <v>410</v>
      </c>
      <c r="AM593" s="221" t="str">
        <f>IFERROR(VLOOKUP($B593,D1_9!$E$5:$S$204,12,FALSE)&amp;"","")</f>
        <v/>
      </c>
      <c r="AN593" s="76"/>
      <c r="AO593" s="76"/>
      <c r="AP593" s="104"/>
      <c r="AQ593" s="36" t="str">
        <f>IFERROR(VLOOKUP($B593,D1_9!$E$5:$S$204,15,FALSE)&amp;"","")</f>
        <v/>
      </c>
      <c r="AR593" s="74"/>
      <c r="AS593" s="74"/>
      <c r="AT593" s="74"/>
      <c r="AU593" s="74"/>
      <c r="AV593" s="74"/>
      <c r="AW593" s="74"/>
      <c r="AX593" s="74"/>
      <c r="AY593" s="74"/>
      <c r="AZ593" s="74"/>
      <c r="BA593" s="74"/>
      <c r="BB593" s="74"/>
      <c r="BC593" s="337"/>
      <c r="BD593" s="1"/>
    </row>
    <row r="594" spans="2:56">
      <c r="B594" s="29"/>
      <c r="C594" s="55"/>
      <c r="D594" s="55"/>
      <c r="E594" s="55"/>
      <c r="F594" s="55"/>
      <c r="G594" s="55"/>
      <c r="H594" s="55"/>
      <c r="I594" s="55"/>
      <c r="J594" s="55"/>
      <c r="K594" s="55"/>
      <c r="L594" s="55"/>
      <c r="M594" s="120"/>
      <c r="N594" s="34"/>
      <c r="O594" s="2"/>
      <c r="P594" s="2"/>
      <c r="Q594" s="105"/>
      <c r="R594" s="34"/>
      <c r="S594" s="105"/>
      <c r="T594" s="34"/>
      <c r="U594" s="105"/>
      <c r="V594" s="34"/>
      <c r="W594" s="105"/>
      <c r="X594" s="34"/>
      <c r="Y594" s="105"/>
      <c r="Z594" s="34"/>
      <c r="AA594" s="105"/>
      <c r="AB594" s="34"/>
      <c r="AC594" s="105"/>
      <c r="AD594" s="34"/>
      <c r="AE594" s="105"/>
      <c r="AF594" s="34"/>
      <c r="AG594" s="105"/>
      <c r="AH594" s="153"/>
      <c r="AI594" s="155"/>
      <c r="AJ594" s="155"/>
      <c r="AK594" s="155"/>
      <c r="AL594" s="155"/>
      <c r="AM594" s="155"/>
      <c r="AN594" s="155"/>
      <c r="AO594" s="155"/>
      <c r="AP594" s="224"/>
      <c r="AQ594" s="22"/>
      <c r="AR594" s="57"/>
      <c r="AS594" s="57"/>
      <c r="AT594" s="57"/>
      <c r="AU594" s="57"/>
      <c r="AV594" s="57"/>
      <c r="AW594" s="57"/>
      <c r="AX594" s="57"/>
      <c r="AY594" s="57"/>
      <c r="AZ594" s="57"/>
      <c r="BA594" s="57"/>
      <c r="BB594" s="57"/>
      <c r="BC594" s="338"/>
      <c r="BD594" s="1"/>
    </row>
    <row r="595" spans="2:56">
      <c r="B595" s="29"/>
      <c r="C595" s="55"/>
      <c r="D595" s="55"/>
      <c r="E595" s="55"/>
      <c r="F595" s="55"/>
      <c r="G595" s="55"/>
      <c r="H595" s="55"/>
      <c r="I595" s="55"/>
      <c r="J595" s="55"/>
      <c r="K595" s="55"/>
      <c r="L595" s="55"/>
      <c r="M595" s="120"/>
      <c r="N595" s="34"/>
      <c r="O595" s="2"/>
      <c r="P595" s="2"/>
      <c r="Q595" s="105"/>
      <c r="R595" s="34"/>
      <c r="S595" s="105"/>
      <c r="T595" s="34"/>
      <c r="U595" s="105"/>
      <c r="V595" s="34"/>
      <c r="W595" s="105"/>
      <c r="X595" s="34"/>
      <c r="Y595" s="105"/>
      <c r="Z595" s="34"/>
      <c r="AA595" s="105"/>
      <c r="AB595" s="34"/>
      <c r="AC595" s="105"/>
      <c r="AD595" s="34"/>
      <c r="AE595" s="105"/>
      <c r="AF595" s="34"/>
      <c r="AG595" s="105"/>
      <c r="AH595" s="168" t="str">
        <f>IFERROR(VLOOKUP($B593,D1_9!$E$5:$S$204,13,FALSE)&amp;"","")</f>
        <v/>
      </c>
      <c r="AI595" s="156"/>
      <c r="AJ595" s="156"/>
      <c r="AK595" s="156"/>
      <c r="AL595" s="156" t="s">
        <v>410</v>
      </c>
      <c r="AM595" s="207" t="str">
        <f>IFERROR(VLOOKUP($B593,D1_9!$E$5:$S$204,14,FALSE)&amp;"","")</f>
        <v/>
      </c>
      <c r="AN595" s="156"/>
      <c r="AO595" s="156"/>
      <c r="AP595" s="223"/>
      <c r="AQ595" s="22"/>
      <c r="AR595" s="57"/>
      <c r="AS595" s="57"/>
      <c r="AT595" s="57"/>
      <c r="AU595" s="57"/>
      <c r="AV595" s="57"/>
      <c r="AW595" s="57"/>
      <c r="AX595" s="57"/>
      <c r="AY595" s="57"/>
      <c r="AZ595" s="57"/>
      <c r="BA595" s="57"/>
      <c r="BB595" s="57"/>
      <c r="BC595" s="338"/>
      <c r="BD595" s="1"/>
    </row>
    <row r="596" spans="2:56">
      <c r="B596" s="18"/>
      <c r="C596" s="73"/>
      <c r="D596" s="73"/>
      <c r="E596" s="73"/>
      <c r="F596" s="73"/>
      <c r="G596" s="73"/>
      <c r="H596" s="73"/>
      <c r="I596" s="73"/>
      <c r="J596" s="73"/>
      <c r="K596" s="73"/>
      <c r="L596" s="73"/>
      <c r="M596" s="121"/>
      <c r="N596" s="25"/>
      <c r="O596" s="77"/>
      <c r="P596" s="77"/>
      <c r="Q596" s="106"/>
      <c r="R596" s="25"/>
      <c r="S596" s="106"/>
      <c r="T596" s="25"/>
      <c r="U596" s="106"/>
      <c r="V596" s="25"/>
      <c r="W596" s="106"/>
      <c r="X596" s="25"/>
      <c r="Y596" s="106"/>
      <c r="Z596" s="25"/>
      <c r="AA596" s="106"/>
      <c r="AB596" s="25"/>
      <c r="AC596" s="106"/>
      <c r="AD596" s="25"/>
      <c r="AE596" s="106"/>
      <c r="AF596" s="25"/>
      <c r="AG596" s="106"/>
      <c r="AH596" s="25"/>
      <c r="AI596" s="77"/>
      <c r="AJ596" s="77"/>
      <c r="AK596" s="77"/>
      <c r="AL596" s="77"/>
      <c r="AM596" s="77"/>
      <c r="AN596" s="77"/>
      <c r="AO596" s="77"/>
      <c r="AP596" s="106"/>
      <c r="AQ596" s="23"/>
      <c r="AR596" s="75"/>
      <c r="AS596" s="75"/>
      <c r="AT596" s="75"/>
      <c r="AU596" s="75"/>
      <c r="AV596" s="75"/>
      <c r="AW596" s="75"/>
      <c r="AX596" s="75"/>
      <c r="AY596" s="75"/>
      <c r="AZ596" s="75"/>
      <c r="BA596" s="75"/>
      <c r="BB596" s="75"/>
      <c r="BC596" s="339"/>
      <c r="BD596" s="1"/>
    </row>
    <row r="597" spans="2:56">
      <c r="B597" s="47" t="str">
        <f>D1_9!$E161&amp;""</f>
        <v/>
      </c>
      <c r="C597" s="72"/>
      <c r="D597" s="72"/>
      <c r="E597" s="72"/>
      <c r="F597" s="72"/>
      <c r="G597" s="72"/>
      <c r="H597" s="72"/>
      <c r="I597" s="72"/>
      <c r="J597" s="72"/>
      <c r="K597" s="72"/>
      <c r="L597" s="72"/>
      <c r="M597" s="119"/>
      <c r="N597" s="69" t="str">
        <f>IFERROR(VLOOKUP($B597,D1_9!$E$5:$S$204,2,FALSE)&amp;"","")</f>
        <v/>
      </c>
      <c r="O597" s="76"/>
      <c r="P597" s="76"/>
      <c r="Q597" s="104"/>
      <c r="R597" s="69" t="str">
        <f>IFERROR(VLOOKUP($B597,D1_9!$E$5:$S$204,3,FALSE)&amp;"","")</f>
        <v/>
      </c>
      <c r="S597" s="104"/>
      <c r="T597" s="69" t="str">
        <f>IFERROR(VLOOKUP($B597,D1_9!$E$5:$S$204,4,FALSE)&amp;"","")</f>
        <v/>
      </c>
      <c r="U597" s="104"/>
      <c r="V597" s="69" t="str">
        <f>IFERROR(VLOOKUP($B597,D1_9!$E$5:$S$204,5,FALSE)&amp;"","")</f>
        <v/>
      </c>
      <c r="W597" s="104"/>
      <c r="X597" s="69" t="str">
        <f>IFERROR(VLOOKUP($B597,D1_9!$E$5:$S$204,6,FALSE)&amp;"","")</f>
        <v/>
      </c>
      <c r="Y597" s="104"/>
      <c r="Z597" s="69" t="str">
        <f>IFERROR(VLOOKUP($B597,D1_9!$E$5:$S$204,7,FALSE)&amp;"","")</f>
        <v/>
      </c>
      <c r="AA597" s="104"/>
      <c r="AB597" s="69" t="str">
        <f>IFERROR(VLOOKUP($B597,D1_9!$E$5:$S$204,8,FALSE)&amp;"","")</f>
        <v/>
      </c>
      <c r="AC597" s="104"/>
      <c r="AD597" s="69" t="str">
        <f>IFERROR(VLOOKUP($B597,D1_9!$E$5:$S$204,9,FALSE)&amp;"","")</f>
        <v/>
      </c>
      <c r="AE597" s="104"/>
      <c r="AF597" s="69" t="str">
        <f>IFERROR(VLOOKUP($B597,D1_9!$E$5:$S$204,10,FALSE)&amp;"","")</f>
        <v/>
      </c>
      <c r="AG597" s="104"/>
      <c r="AH597" s="69" t="str">
        <f>IFERROR(VLOOKUP($B597,D1_9!$E$5:$S$204,11,FALSE)&amp;"","")</f>
        <v/>
      </c>
      <c r="AI597" s="76"/>
      <c r="AJ597" s="76"/>
      <c r="AK597" s="76"/>
      <c r="AL597" s="76" t="s">
        <v>410</v>
      </c>
      <c r="AM597" s="221" t="str">
        <f>IFERROR(VLOOKUP($B597,D1_9!$E$5:$S$204,12,FALSE)&amp;"","")</f>
        <v/>
      </c>
      <c r="AN597" s="76"/>
      <c r="AO597" s="76"/>
      <c r="AP597" s="104"/>
      <c r="AQ597" s="36" t="str">
        <f>IFERROR(VLOOKUP($B597,D1_9!$E$5:$S$204,15,FALSE)&amp;"","")</f>
        <v/>
      </c>
      <c r="AR597" s="74"/>
      <c r="AS597" s="74"/>
      <c r="AT597" s="74"/>
      <c r="AU597" s="74"/>
      <c r="AV597" s="74"/>
      <c r="AW597" s="74"/>
      <c r="AX597" s="74"/>
      <c r="AY597" s="74"/>
      <c r="AZ597" s="74"/>
      <c r="BA597" s="74"/>
      <c r="BB597" s="74"/>
      <c r="BC597" s="337"/>
      <c r="BD597" s="1"/>
    </row>
    <row r="598" spans="2:56">
      <c r="B598" s="29"/>
      <c r="C598" s="55"/>
      <c r="D598" s="55"/>
      <c r="E598" s="55"/>
      <c r="F598" s="55"/>
      <c r="G598" s="55"/>
      <c r="H598" s="55"/>
      <c r="I598" s="55"/>
      <c r="J598" s="55"/>
      <c r="K598" s="55"/>
      <c r="L598" s="55"/>
      <c r="M598" s="120"/>
      <c r="N598" s="34"/>
      <c r="O598" s="2"/>
      <c r="P598" s="2"/>
      <c r="Q598" s="105"/>
      <c r="R598" s="34"/>
      <c r="S598" s="105"/>
      <c r="T598" s="34"/>
      <c r="U598" s="105"/>
      <c r="V598" s="34"/>
      <c r="W598" s="105"/>
      <c r="X598" s="34"/>
      <c r="Y598" s="105"/>
      <c r="Z598" s="34"/>
      <c r="AA598" s="105"/>
      <c r="AB598" s="34"/>
      <c r="AC598" s="105"/>
      <c r="AD598" s="34"/>
      <c r="AE598" s="105"/>
      <c r="AF598" s="34"/>
      <c r="AG598" s="105"/>
      <c r="AH598" s="153"/>
      <c r="AI598" s="155"/>
      <c r="AJ598" s="155"/>
      <c r="AK598" s="155"/>
      <c r="AL598" s="155"/>
      <c r="AM598" s="155"/>
      <c r="AN598" s="155"/>
      <c r="AO598" s="155"/>
      <c r="AP598" s="224"/>
      <c r="AQ598" s="22"/>
      <c r="AR598" s="57"/>
      <c r="AS598" s="57"/>
      <c r="AT598" s="57"/>
      <c r="AU598" s="57"/>
      <c r="AV598" s="57"/>
      <c r="AW598" s="57"/>
      <c r="AX598" s="57"/>
      <c r="AY598" s="57"/>
      <c r="AZ598" s="57"/>
      <c r="BA598" s="57"/>
      <c r="BB598" s="57"/>
      <c r="BC598" s="338"/>
      <c r="BD598" s="1"/>
    </row>
    <row r="599" spans="2:56">
      <c r="B599" s="29"/>
      <c r="C599" s="55"/>
      <c r="D599" s="55"/>
      <c r="E599" s="55"/>
      <c r="F599" s="55"/>
      <c r="G599" s="55"/>
      <c r="H599" s="55"/>
      <c r="I599" s="55"/>
      <c r="J599" s="55"/>
      <c r="K599" s="55"/>
      <c r="L599" s="55"/>
      <c r="M599" s="120"/>
      <c r="N599" s="34"/>
      <c r="O599" s="2"/>
      <c r="P599" s="2"/>
      <c r="Q599" s="105"/>
      <c r="R599" s="34"/>
      <c r="S599" s="105"/>
      <c r="T599" s="34"/>
      <c r="U599" s="105"/>
      <c r="V599" s="34"/>
      <c r="W599" s="105"/>
      <c r="X599" s="34"/>
      <c r="Y599" s="105"/>
      <c r="Z599" s="34"/>
      <c r="AA599" s="105"/>
      <c r="AB599" s="34"/>
      <c r="AC599" s="105"/>
      <c r="AD599" s="34"/>
      <c r="AE599" s="105"/>
      <c r="AF599" s="34"/>
      <c r="AG599" s="105"/>
      <c r="AH599" s="168" t="str">
        <f>IFERROR(VLOOKUP($B597,D1_9!$E$5:$S$204,13,FALSE)&amp;"","")</f>
        <v/>
      </c>
      <c r="AI599" s="156"/>
      <c r="AJ599" s="156"/>
      <c r="AK599" s="156"/>
      <c r="AL599" s="156" t="s">
        <v>410</v>
      </c>
      <c r="AM599" s="207" t="str">
        <f>IFERROR(VLOOKUP($B597,D1_9!$E$5:$S$204,14,FALSE)&amp;"","")</f>
        <v/>
      </c>
      <c r="AN599" s="156"/>
      <c r="AO599" s="156"/>
      <c r="AP599" s="223"/>
      <c r="AQ599" s="22"/>
      <c r="AR599" s="57"/>
      <c r="AS599" s="57"/>
      <c r="AT599" s="57"/>
      <c r="AU599" s="57"/>
      <c r="AV599" s="57"/>
      <c r="AW599" s="57"/>
      <c r="AX599" s="57"/>
      <c r="AY599" s="57"/>
      <c r="AZ599" s="57"/>
      <c r="BA599" s="57"/>
      <c r="BB599" s="57"/>
      <c r="BC599" s="338"/>
      <c r="BD599" s="1"/>
    </row>
    <row r="600" spans="2:56">
      <c r="B600" s="18"/>
      <c r="C600" s="73"/>
      <c r="D600" s="73"/>
      <c r="E600" s="73"/>
      <c r="F600" s="73"/>
      <c r="G600" s="73"/>
      <c r="H600" s="73"/>
      <c r="I600" s="73"/>
      <c r="J600" s="73"/>
      <c r="K600" s="73"/>
      <c r="L600" s="73"/>
      <c r="M600" s="121"/>
      <c r="N600" s="25"/>
      <c r="O600" s="77"/>
      <c r="P600" s="77"/>
      <c r="Q600" s="106"/>
      <c r="R600" s="25"/>
      <c r="S600" s="106"/>
      <c r="T600" s="25"/>
      <c r="U600" s="106"/>
      <c r="V600" s="25"/>
      <c r="W600" s="106"/>
      <c r="X600" s="25"/>
      <c r="Y600" s="106"/>
      <c r="Z600" s="25"/>
      <c r="AA600" s="106"/>
      <c r="AB600" s="25"/>
      <c r="AC600" s="106"/>
      <c r="AD600" s="25"/>
      <c r="AE600" s="106"/>
      <c r="AF600" s="25"/>
      <c r="AG600" s="106"/>
      <c r="AH600" s="25"/>
      <c r="AI600" s="77"/>
      <c r="AJ600" s="77"/>
      <c r="AK600" s="77"/>
      <c r="AL600" s="77"/>
      <c r="AM600" s="77"/>
      <c r="AN600" s="77"/>
      <c r="AO600" s="77"/>
      <c r="AP600" s="106"/>
      <c r="AQ600" s="23"/>
      <c r="AR600" s="75"/>
      <c r="AS600" s="75"/>
      <c r="AT600" s="75"/>
      <c r="AU600" s="75"/>
      <c r="AV600" s="75"/>
      <c r="AW600" s="75"/>
      <c r="AX600" s="75"/>
      <c r="AY600" s="75"/>
      <c r="AZ600" s="75"/>
      <c r="BA600" s="75"/>
      <c r="BB600" s="75"/>
      <c r="BC600" s="339"/>
      <c r="BD600" s="1"/>
    </row>
    <row r="601" spans="2:56">
      <c r="B601" s="47" t="str">
        <f>D1_9!$E162&amp;""</f>
        <v/>
      </c>
      <c r="C601" s="72"/>
      <c r="D601" s="72"/>
      <c r="E601" s="72"/>
      <c r="F601" s="72"/>
      <c r="G601" s="72"/>
      <c r="H601" s="72"/>
      <c r="I601" s="72"/>
      <c r="J601" s="72"/>
      <c r="K601" s="72"/>
      <c r="L601" s="72"/>
      <c r="M601" s="119"/>
      <c r="N601" s="69" t="str">
        <f>IFERROR(VLOOKUP($B601,D1_9!$E$5:$S$204,2,FALSE)&amp;"","")</f>
        <v/>
      </c>
      <c r="O601" s="76"/>
      <c r="P601" s="76"/>
      <c r="Q601" s="104"/>
      <c r="R601" s="69" t="str">
        <f>IFERROR(VLOOKUP($B601,D1_9!$E$5:$S$204,3,FALSE)&amp;"","")</f>
        <v/>
      </c>
      <c r="S601" s="104"/>
      <c r="T601" s="69" t="str">
        <f>IFERROR(VLOOKUP($B601,D1_9!$E$5:$S$204,4,FALSE)&amp;"","")</f>
        <v/>
      </c>
      <c r="U601" s="104"/>
      <c r="V601" s="69" t="str">
        <f>IFERROR(VLOOKUP($B601,D1_9!$E$5:$S$204,5,FALSE)&amp;"","")</f>
        <v/>
      </c>
      <c r="W601" s="104"/>
      <c r="X601" s="69" t="str">
        <f>IFERROR(VLOOKUP($B601,D1_9!$E$5:$S$204,6,FALSE)&amp;"","")</f>
        <v/>
      </c>
      <c r="Y601" s="104"/>
      <c r="Z601" s="69" t="str">
        <f>IFERROR(VLOOKUP($B601,D1_9!$E$5:$S$204,7,FALSE)&amp;"","")</f>
        <v/>
      </c>
      <c r="AA601" s="104"/>
      <c r="AB601" s="69" t="str">
        <f>IFERROR(VLOOKUP($B601,D1_9!$E$5:$S$204,8,FALSE)&amp;"","")</f>
        <v/>
      </c>
      <c r="AC601" s="104"/>
      <c r="AD601" s="69" t="str">
        <f>IFERROR(VLOOKUP($B601,D1_9!$E$5:$S$204,9,FALSE)&amp;"","")</f>
        <v/>
      </c>
      <c r="AE601" s="104"/>
      <c r="AF601" s="69" t="str">
        <f>IFERROR(VLOOKUP($B601,D1_9!$E$5:$S$204,10,FALSE)&amp;"","")</f>
        <v/>
      </c>
      <c r="AG601" s="104"/>
      <c r="AH601" s="69" t="str">
        <f>IFERROR(VLOOKUP($B601,D1_9!$E$5:$S$204,11,FALSE)&amp;"","")</f>
        <v/>
      </c>
      <c r="AI601" s="76"/>
      <c r="AJ601" s="76"/>
      <c r="AK601" s="76"/>
      <c r="AL601" s="76" t="s">
        <v>410</v>
      </c>
      <c r="AM601" s="221" t="str">
        <f>IFERROR(VLOOKUP($B601,D1_9!$E$5:$S$204,12,FALSE)&amp;"","")</f>
        <v/>
      </c>
      <c r="AN601" s="76"/>
      <c r="AO601" s="76"/>
      <c r="AP601" s="104"/>
      <c r="AQ601" s="36" t="str">
        <f>IFERROR(VLOOKUP($B601,D1_9!$E$5:$S$204,15,FALSE)&amp;"","")</f>
        <v/>
      </c>
      <c r="AR601" s="74"/>
      <c r="AS601" s="74"/>
      <c r="AT601" s="74"/>
      <c r="AU601" s="74"/>
      <c r="AV601" s="74"/>
      <c r="AW601" s="74"/>
      <c r="AX601" s="74"/>
      <c r="AY601" s="74"/>
      <c r="AZ601" s="74"/>
      <c r="BA601" s="74"/>
      <c r="BB601" s="74"/>
      <c r="BC601" s="337"/>
      <c r="BD601" s="1"/>
    </row>
    <row r="602" spans="2:56">
      <c r="B602" s="29"/>
      <c r="C602" s="55"/>
      <c r="D602" s="55"/>
      <c r="E602" s="55"/>
      <c r="F602" s="55"/>
      <c r="G602" s="55"/>
      <c r="H602" s="55"/>
      <c r="I602" s="55"/>
      <c r="J602" s="55"/>
      <c r="K602" s="55"/>
      <c r="L602" s="55"/>
      <c r="M602" s="120"/>
      <c r="N602" s="34"/>
      <c r="O602" s="2"/>
      <c r="P602" s="2"/>
      <c r="Q602" s="105"/>
      <c r="R602" s="34"/>
      <c r="S602" s="105"/>
      <c r="T602" s="34"/>
      <c r="U602" s="105"/>
      <c r="V602" s="34"/>
      <c r="W602" s="105"/>
      <c r="X602" s="34"/>
      <c r="Y602" s="105"/>
      <c r="Z602" s="34"/>
      <c r="AA602" s="105"/>
      <c r="AB602" s="34"/>
      <c r="AC602" s="105"/>
      <c r="AD602" s="34"/>
      <c r="AE602" s="105"/>
      <c r="AF602" s="34"/>
      <c r="AG602" s="105"/>
      <c r="AH602" s="153"/>
      <c r="AI602" s="155"/>
      <c r="AJ602" s="155"/>
      <c r="AK602" s="155"/>
      <c r="AL602" s="155"/>
      <c r="AM602" s="155"/>
      <c r="AN602" s="155"/>
      <c r="AO602" s="155"/>
      <c r="AP602" s="224"/>
      <c r="AQ602" s="22"/>
      <c r="AR602" s="57"/>
      <c r="AS602" s="57"/>
      <c r="AT602" s="57"/>
      <c r="AU602" s="57"/>
      <c r="AV602" s="57"/>
      <c r="AW602" s="57"/>
      <c r="AX602" s="57"/>
      <c r="AY602" s="57"/>
      <c r="AZ602" s="57"/>
      <c r="BA602" s="57"/>
      <c r="BB602" s="57"/>
      <c r="BC602" s="338"/>
      <c r="BD602" s="1"/>
    </row>
    <row r="603" spans="2:56">
      <c r="B603" s="29"/>
      <c r="C603" s="55"/>
      <c r="D603" s="55"/>
      <c r="E603" s="55"/>
      <c r="F603" s="55"/>
      <c r="G603" s="55"/>
      <c r="H603" s="55"/>
      <c r="I603" s="55"/>
      <c r="J603" s="55"/>
      <c r="K603" s="55"/>
      <c r="L603" s="55"/>
      <c r="M603" s="120"/>
      <c r="N603" s="34"/>
      <c r="O603" s="2"/>
      <c r="P603" s="2"/>
      <c r="Q603" s="105"/>
      <c r="R603" s="34"/>
      <c r="S603" s="105"/>
      <c r="T603" s="34"/>
      <c r="U603" s="105"/>
      <c r="V603" s="34"/>
      <c r="W603" s="105"/>
      <c r="X603" s="34"/>
      <c r="Y603" s="105"/>
      <c r="Z603" s="34"/>
      <c r="AA603" s="105"/>
      <c r="AB603" s="34"/>
      <c r="AC603" s="105"/>
      <c r="AD603" s="34"/>
      <c r="AE603" s="105"/>
      <c r="AF603" s="34"/>
      <c r="AG603" s="105"/>
      <c r="AH603" s="168" t="str">
        <f>IFERROR(VLOOKUP($B601,D1_9!$E$5:$S$204,13,FALSE)&amp;"","")</f>
        <v/>
      </c>
      <c r="AI603" s="156"/>
      <c r="AJ603" s="156"/>
      <c r="AK603" s="156"/>
      <c r="AL603" s="156" t="s">
        <v>410</v>
      </c>
      <c r="AM603" s="207" t="str">
        <f>IFERROR(VLOOKUP($B601,D1_9!$E$5:$S$204,14,FALSE)&amp;"","")</f>
        <v/>
      </c>
      <c r="AN603" s="156"/>
      <c r="AO603" s="156"/>
      <c r="AP603" s="223"/>
      <c r="AQ603" s="22"/>
      <c r="AR603" s="57"/>
      <c r="AS603" s="57"/>
      <c r="AT603" s="57"/>
      <c r="AU603" s="57"/>
      <c r="AV603" s="57"/>
      <c r="AW603" s="57"/>
      <c r="AX603" s="57"/>
      <c r="AY603" s="57"/>
      <c r="AZ603" s="57"/>
      <c r="BA603" s="57"/>
      <c r="BB603" s="57"/>
      <c r="BC603" s="338"/>
      <c r="BD603" s="1"/>
    </row>
    <row r="604" spans="2:56">
      <c r="B604" s="18"/>
      <c r="C604" s="73"/>
      <c r="D604" s="73"/>
      <c r="E604" s="73"/>
      <c r="F604" s="73"/>
      <c r="G604" s="73"/>
      <c r="H604" s="73"/>
      <c r="I604" s="73"/>
      <c r="J604" s="73"/>
      <c r="K604" s="73"/>
      <c r="L604" s="73"/>
      <c r="M604" s="121"/>
      <c r="N604" s="25"/>
      <c r="O604" s="77"/>
      <c r="P604" s="77"/>
      <c r="Q604" s="106"/>
      <c r="R604" s="25"/>
      <c r="S604" s="106"/>
      <c r="T604" s="25"/>
      <c r="U604" s="106"/>
      <c r="V604" s="25"/>
      <c r="W604" s="106"/>
      <c r="X604" s="25"/>
      <c r="Y604" s="106"/>
      <c r="Z604" s="25"/>
      <c r="AA604" s="106"/>
      <c r="AB604" s="25"/>
      <c r="AC604" s="106"/>
      <c r="AD604" s="25"/>
      <c r="AE604" s="106"/>
      <c r="AF604" s="25"/>
      <c r="AG604" s="106"/>
      <c r="AH604" s="25"/>
      <c r="AI604" s="77"/>
      <c r="AJ604" s="77"/>
      <c r="AK604" s="77"/>
      <c r="AL604" s="77"/>
      <c r="AM604" s="77"/>
      <c r="AN604" s="77"/>
      <c r="AO604" s="77"/>
      <c r="AP604" s="106"/>
      <c r="AQ604" s="23"/>
      <c r="AR604" s="75"/>
      <c r="AS604" s="75"/>
      <c r="AT604" s="75"/>
      <c r="AU604" s="75"/>
      <c r="AV604" s="75"/>
      <c r="AW604" s="75"/>
      <c r="AX604" s="75"/>
      <c r="AY604" s="75"/>
      <c r="AZ604" s="75"/>
      <c r="BA604" s="75"/>
      <c r="BB604" s="75"/>
      <c r="BC604" s="339"/>
      <c r="BD604" s="1"/>
    </row>
    <row r="605" spans="2:56">
      <c r="B605" s="47" t="str">
        <f>D1_9!$E163&amp;""</f>
        <v/>
      </c>
      <c r="C605" s="72"/>
      <c r="D605" s="72"/>
      <c r="E605" s="72"/>
      <c r="F605" s="72"/>
      <c r="G605" s="72"/>
      <c r="H605" s="72"/>
      <c r="I605" s="72"/>
      <c r="J605" s="72"/>
      <c r="K605" s="72"/>
      <c r="L605" s="72"/>
      <c r="M605" s="119"/>
      <c r="N605" s="69" t="str">
        <f>IFERROR(VLOOKUP($B605,D1_9!$E$5:$S$204,2,FALSE)&amp;"","")</f>
        <v/>
      </c>
      <c r="O605" s="76"/>
      <c r="P605" s="76"/>
      <c r="Q605" s="104"/>
      <c r="R605" s="69" t="str">
        <f>IFERROR(VLOOKUP($B605,D1_9!$E$5:$S$204,3,FALSE)&amp;"","")</f>
        <v/>
      </c>
      <c r="S605" s="104"/>
      <c r="T605" s="69" t="str">
        <f>IFERROR(VLOOKUP($B605,D1_9!$E$5:$S$204,4,FALSE)&amp;"","")</f>
        <v/>
      </c>
      <c r="U605" s="104"/>
      <c r="V605" s="69" t="str">
        <f>IFERROR(VLOOKUP($B605,D1_9!$E$5:$S$204,5,FALSE)&amp;"","")</f>
        <v/>
      </c>
      <c r="W605" s="104"/>
      <c r="X605" s="69" t="str">
        <f>IFERROR(VLOOKUP($B605,D1_9!$E$5:$S$204,6,FALSE)&amp;"","")</f>
        <v/>
      </c>
      <c r="Y605" s="104"/>
      <c r="Z605" s="69" t="str">
        <f>IFERROR(VLOOKUP($B605,D1_9!$E$5:$S$204,7,FALSE)&amp;"","")</f>
        <v/>
      </c>
      <c r="AA605" s="104"/>
      <c r="AB605" s="69" t="str">
        <f>IFERROR(VLOOKUP($B605,D1_9!$E$5:$S$204,8,FALSE)&amp;"","")</f>
        <v/>
      </c>
      <c r="AC605" s="104"/>
      <c r="AD605" s="69" t="str">
        <f>IFERROR(VLOOKUP($B605,D1_9!$E$5:$S$204,9,FALSE)&amp;"","")</f>
        <v/>
      </c>
      <c r="AE605" s="104"/>
      <c r="AF605" s="69" t="str">
        <f>IFERROR(VLOOKUP($B605,D1_9!$E$5:$S$204,10,FALSE)&amp;"","")</f>
        <v/>
      </c>
      <c r="AG605" s="104"/>
      <c r="AH605" s="69" t="str">
        <f>IFERROR(VLOOKUP($B605,D1_9!$E$5:$S$204,11,FALSE)&amp;"","")</f>
        <v/>
      </c>
      <c r="AI605" s="76"/>
      <c r="AJ605" s="76"/>
      <c r="AK605" s="76"/>
      <c r="AL605" s="76" t="s">
        <v>410</v>
      </c>
      <c r="AM605" s="221" t="str">
        <f>IFERROR(VLOOKUP($B605,D1_9!$E$5:$S$204,12,FALSE)&amp;"","")</f>
        <v/>
      </c>
      <c r="AN605" s="76"/>
      <c r="AO605" s="76"/>
      <c r="AP605" s="104"/>
      <c r="AQ605" s="36" t="str">
        <f>IFERROR(VLOOKUP($B605,D1_9!$E$5:$S$204,15,FALSE)&amp;"","")</f>
        <v/>
      </c>
      <c r="AR605" s="74"/>
      <c r="AS605" s="74"/>
      <c r="AT605" s="74"/>
      <c r="AU605" s="74"/>
      <c r="AV605" s="74"/>
      <c r="AW605" s="74"/>
      <c r="AX605" s="74"/>
      <c r="AY605" s="74"/>
      <c r="AZ605" s="74"/>
      <c r="BA605" s="74"/>
      <c r="BB605" s="74"/>
      <c r="BC605" s="337"/>
      <c r="BD605" s="1"/>
    </row>
    <row r="606" spans="2:56">
      <c r="B606" s="29"/>
      <c r="C606" s="55"/>
      <c r="D606" s="55"/>
      <c r="E606" s="55"/>
      <c r="F606" s="55"/>
      <c r="G606" s="55"/>
      <c r="H606" s="55"/>
      <c r="I606" s="55"/>
      <c r="J606" s="55"/>
      <c r="K606" s="55"/>
      <c r="L606" s="55"/>
      <c r="M606" s="120"/>
      <c r="N606" s="34"/>
      <c r="O606" s="2"/>
      <c r="P606" s="2"/>
      <c r="Q606" s="105"/>
      <c r="R606" s="34"/>
      <c r="S606" s="105"/>
      <c r="T606" s="34"/>
      <c r="U606" s="105"/>
      <c r="V606" s="34"/>
      <c r="W606" s="105"/>
      <c r="X606" s="34"/>
      <c r="Y606" s="105"/>
      <c r="Z606" s="34"/>
      <c r="AA606" s="105"/>
      <c r="AB606" s="34"/>
      <c r="AC606" s="105"/>
      <c r="AD606" s="34"/>
      <c r="AE606" s="105"/>
      <c r="AF606" s="34"/>
      <c r="AG606" s="105"/>
      <c r="AH606" s="153"/>
      <c r="AI606" s="155"/>
      <c r="AJ606" s="155"/>
      <c r="AK606" s="155"/>
      <c r="AL606" s="155"/>
      <c r="AM606" s="155"/>
      <c r="AN606" s="155"/>
      <c r="AO606" s="155"/>
      <c r="AP606" s="224"/>
      <c r="AQ606" s="22"/>
      <c r="AR606" s="57"/>
      <c r="AS606" s="57"/>
      <c r="AT606" s="57"/>
      <c r="AU606" s="57"/>
      <c r="AV606" s="57"/>
      <c r="AW606" s="57"/>
      <c r="AX606" s="57"/>
      <c r="AY606" s="57"/>
      <c r="AZ606" s="57"/>
      <c r="BA606" s="57"/>
      <c r="BB606" s="57"/>
      <c r="BC606" s="338"/>
      <c r="BD606" s="1"/>
    </row>
    <row r="607" spans="2:56">
      <c r="B607" s="29"/>
      <c r="C607" s="55"/>
      <c r="D607" s="55"/>
      <c r="E607" s="55"/>
      <c r="F607" s="55"/>
      <c r="G607" s="55"/>
      <c r="H607" s="55"/>
      <c r="I607" s="55"/>
      <c r="J607" s="55"/>
      <c r="K607" s="55"/>
      <c r="L607" s="55"/>
      <c r="M607" s="120"/>
      <c r="N607" s="34"/>
      <c r="O607" s="2"/>
      <c r="P607" s="2"/>
      <c r="Q607" s="105"/>
      <c r="R607" s="34"/>
      <c r="S607" s="105"/>
      <c r="T607" s="34"/>
      <c r="U607" s="105"/>
      <c r="V607" s="34"/>
      <c r="W607" s="105"/>
      <c r="X607" s="34"/>
      <c r="Y607" s="105"/>
      <c r="Z607" s="34"/>
      <c r="AA607" s="105"/>
      <c r="AB607" s="34"/>
      <c r="AC607" s="105"/>
      <c r="AD607" s="34"/>
      <c r="AE607" s="105"/>
      <c r="AF607" s="34"/>
      <c r="AG607" s="105"/>
      <c r="AH607" s="168" t="str">
        <f>IFERROR(VLOOKUP($B605,D1_9!$E$5:$S$204,13,FALSE)&amp;"","")</f>
        <v/>
      </c>
      <c r="AI607" s="156"/>
      <c r="AJ607" s="156"/>
      <c r="AK607" s="156"/>
      <c r="AL607" s="156" t="s">
        <v>410</v>
      </c>
      <c r="AM607" s="207" t="str">
        <f>IFERROR(VLOOKUP($B605,D1_9!$E$5:$S$204,14,FALSE)&amp;"","")</f>
        <v/>
      </c>
      <c r="AN607" s="156"/>
      <c r="AO607" s="156"/>
      <c r="AP607" s="223"/>
      <c r="AQ607" s="22"/>
      <c r="AR607" s="57"/>
      <c r="AS607" s="57"/>
      <c r="AT607" s="57"/>
      <c r="AU607" s="57"/>
      <c r="AV607" s="57"/>
      <c r="AW607" s="57"/>
      <c r="AX607" s="57"/>
      <c r="AY607" s="57"/>
      <c r="AZ607" s="57"/>
      <c r="BA607" s="57"/>
      <c r="BB607" s="57"/>
      <c r="BC607" s="338"/>
      <c r="BD607" s="1"/>
    </row>
    <row r="608" spans="2:56">
      <c r="B608" s="18"/>
      <c r="C608" s="73"/>
      <c r="D608" s="73"/>
      <c r="E608" s="73"/>
      <c r="F608" s="73"/>
      <c r="G608" s="73"/>
      <c r="H608" s="73"/>
      <c r="I608" s="73"/>
      <c r="J608" s="73"/>
      <c r="K608" s="73"/>
      <c r="L608" s="73"/>
      <c r="M608" s="121"/>
      <c r="N608" s="25"/>
      <c r="O608" s="77"/>
      <c r="P608" s="77"/>
      <c r="Q608" s="106"/>
      <c r="R608" s="25"/>
      <c r="S608" s="106"/>
      <c r="T608" s="25"/>
      <c r="U608" s="106"/>
      <c r="V608" s="25"/>
      <c r="W608" s="106"/>
      <c r="X608" s="25"/>
      <c r="Y608" s="106"/>
      <c r="Z608" s="25"/>
      <c r="AA608" s="106"/>
      <c r="AB608" s="25"/>
      <c r="AC608" s="106"/>
      <c r="AD608" s="25"/>
      <c r="AE608" s="106"/>
      <c r="AF608" s="25"/>
      <c r="AG608" s="106"/>
      <c r="AH608" s="25"/>
      <c r="AI608" s="77"/>
      <c r="AJ608" s="77"/>
      <c r="AK608" s="77"/>
      <c r="AL608" s="77"/>
      <c r="AM608" s="77"/>
      <c r="AN608" s="77"/>
      <c r="AO608" s="77"/>
      <c r="AP608" s="106"/>
      <c r="AQ608" s="23"/>
      <c r="AR608" s="75"/>
      <c r="AS608" s="75"/>
      <c r="AT608" s="75"/>
      <c r="AU608" s="75"/>
      <c r="AV608" s="75"/>
      <c r="AW608" s="75"/>
      <c r="AX608" s="75"/>
      <c r="AY608" s="75"/>
      <c r="AZ608" s="75"/>
      <c r="BA608" s="75"/>
      <c r="BB608" s="75"/>
      <c r="BC608" s="339"/>
      <c r="BD608" s="1"/>
    </row>
    <row r="609" spans="2:56">
      <c r="B609" s="47" t="str">
        <f>D1_9!$E164&amp;""</f>
        <v/>
      </c>
      <c r="C609" s="72"/>
      <c r="D609" s="72"/>
      <c r="E609" s="72"/>
      <c r="F609" s="72"/>
      <c r="G609" s="72"/>
      <c r="H609" s="72"/>
      <c r="I609" s="72"/>
      <c r="J609" s="72"/>
      <c r="K609" s="72"/>
      <c r="L609" s="72"/>
      <c r="M609" s="119"/>
      <c r="N609" s="69" t="str">
        <f>IFERROR(VLOOKUP($B609,D1_9!$E$5:$S$204,2,FALSE)&amp;"","")</f>
        <v/>
      </c>
      <c r="O609" s="76"/>
      <c r="P609" s="76"/>
      <c r="Q609" s="104"/>
      <c r="R609" s="69" t="str">
        <f>IFERROR(VLOOKUP($B609,D1_9!$E$5:$S$204,3,FALSE)&amp;"","")</f>
        <v/>
      </c>
      <c r="S609" s="104"/>
      <c r="T609" s="69" t="str">
        <f>IFERROR(VLOOKUP($B609,D1_9!$E$5:$S$204,4,FALSE)&amp;"","")</f>
        <v/>
      </c>
      <c r="U609" s="104"/>
      <c r="V609" s="69" t="str">
        <f>IFERROR(VLOOKUP($B609,D1_9!$E$5:$S$204,5,FALSE)&amp;"","")</f>
        <v/>
      </c>
      <c r="W609" s="104"/>
      <c r="X609" s="69" t="str">
        <f>IFERROR(VLOOKUP($B609,D1_9!$E$5:$S$204,6,FALSE)&amp;"","")</f>
        <v/>
      </c>
      <c r="Y609" s="104"/>
      <c r="Z609" s="69" t="str">
        <f>IFERROR(VLOOKUP($B609,D1_9!$E$5:$S$204,7,FALSE)&amp;"","")</f>
        <v/>
      </c>
      <c r="AA609" s="104"/>
      <c r="AB609" s="69" t="str">
        <f>IFERROR(VLOOKUP($B609,D1_9!$E$5:$S$204,8,FALSE)&amp;"","")</f>
        <v/>
      </c>
      <c r="AC609" s="104"/>
      <c r="AD609" s="69" t="str">
        <f>IFERROR(VLOOKUP($B609,D1_9!$E$5:$S$204,9,FALSE)&amp;"","")</f>
        <v/>
      </c>
      <c r="AE609" s="104"/>
      <c r="AF609" s="69" t="str">
        <f>IFERROR(VLOOKUP($B609,D1_9!$E$5:$S$204,10,FALSE)&amp;"","")</f>
        <v/>
      </c>
      <c r="AG609" s="104"/>
      <c r="AH609" s="69" t="str">
        <f>IFERROR(VLOOKUP($B609,D1_9!$E$5:$S$204,11,FALSE)&amp;"","")</f>
        <v/>
      </c>
      <c r="AI609" s="76"/>
      <c r="AJ609" s="76"/>
      <c r="AK609" s="76"/>
      <c r="AL609" s="76" t="s">
        <v>410</v>
      </c>
      <c r="AM609" s="221" t="str">
        <f>IFERROR(VLOOKUP($B609,D1_9!$E$5:$S$204,12,FALSE)&amp;"","")</f>
        <v/>
      </c>
      <c r="AN609" s="76"/>
      <c r="AO609" s="76"/>
      <c r="AP609" s="104"/>
      <c r="AQ609" s="36" t="str">
        <f>IFERROR(VLOOKUP($B609,D1_9!$E$5:$S$204,15,FALSE)&amp;"","")</f>
        <v/>
      </c>
      <c r="AR609" s="74"/>
      <c r="AS609" s="74"/>
      <c r="AT609" s="74"/>
      <c r="AU609" s="74"/>
      <c r="AV609" s="74"/>
      <c r="AW609" s="74"/>
      <c r="AX609" s="74"/>
      <c r="AY609" s="74"/>
      <c r="AZ609" s="74"/>
      <c r="BA609" s="74"/>
      <c r="BB609" s="74"/>
      <c r="BC609" s="337"/>
      <c r="BD609" s="1"/>
    </row>
    <row r="610" spans="2:56">
      <c r="B610" s="29"/>
      <c r="C610" s="55"/>
      <c r="D610" s="55"/>
      <c r="E610" s="55"/>
      <c r="F610" s="55"/>
      <c r="G610" s="55"/>
      <c r="H610" s="55"/>
      <c r="I610" s="55"/>
      <c r="J610" s="55"/>
      <c r="K610" s="55"/>
      <c r="L610" s="55"/>
      <c r="M610" s="120"/>
      <c r="N610" s="34"/>
      <c r="O610" s="2"/>
      <c r="P610" s="2"/>
      <c r="Q610" s="105"/>
      <c r="R610" s="34"/>
      <c r="S610" s="105"/>
      <c r="T610" s="34"/>
      <c r="U610" s="105"/>
      <c r="V610" s="34"/>
      <c r="W610" s="105"/>
      <c r="X610" s="34"/>
      <c r="Y610" s="105"/>
      <c r="Z610" s="34"/>
      <c r="AA610" s="105"/>
      <c r="AB610" s="34"/>
      <c r="AC610" s="105"/>
      <c r="AD610" s="34"/>
      <c r="AE610" s="105"/>
      <c r="AF610" s="34"/>
      <c r="AG610" s="105"/>
      <c r="AH610" s="153"/>
      <c r="AI610" s="155"/>
      <c r="AJ610" s="155"/>
      <c r="AK610" s="155"/>
      <c r="AL610" s="155"/>
      <c r="AM610" s="155"/>
      <c r="AN610" s="155"/>
      <c r="AO610" s="155"/>
      <c r="AP610" s="224"/>
      <c r="AQ610" s="22"/>
      <c r="AR610" s="57"/>
      <c r="AS610" s="57"/>
      <c r="AT610" s="57"/>
      <c r="AU610" s="57"/>
      <c r="AV610" s="57"/>
      <c r="AW610" s="57"/>
      <c r="AX610" s="57"/>
      <c r="AY610" s="57"/>
      <c r="AZ610" s="57"/>
      <c r="BA610" s="57"/>
      <c r="BB610" s="57"/>
      <c r="BC610" s="338"/>
      <c r="BD610" s="1"/>
    </row>
    <row r="611" spans="2:56">
      <c r="B611" s="29"/>
      <c r="C611" s="55"/>
      <c r="D611" s="55"/>
      <c r="E611" s="55"/>
      <c r="F611" s="55"/>
      <c r="G611" s="55"/>
      <c r="H611" s="55"/>
      <c r="I611" s="55"/>
      <c r="J611" s="55"/>
      <c r="K611" s="55"/>
      <c r="L611" s="55"/>
      <c r="M611" s="120"/>
      <c r="N611" s="34"/>
      <c r="O611" s="2"/>
      <c r="P611" s="2"/>
      <c r="Q611" s="105"/>
      <c r="R611" s="34"/>
      <c r="S611" s="105"/>
      <c r="T611" s="34"/>
      <c r="U611" s="105"/>
      <c r="V611" s="34"/>
      <c r="W611" s="105"/>
      <c r="X611" s="34"/>
      <c r="Y611" s="105"/>
      <c r="Z611" s="34"/>
      <c r="AA611" s="105"/>
      <c r="AB611" s="34"/>
      <c r="AC611" s="105"/>
      <c r="AD611" s="34"/>
      <c r="AE611" s="105"/>
      <c r="AF611" s="34"/>
      <c r="AG611" s="105"/>
      <c r="AH611" s="168" t="str">
        <f>IFERROR(VLOOKUP($B609,D1_9!$E$5:$S$204,13,FALSE)&amp;"","")</f>
        <v/>
      </c>
      <c r="AI611" s="156"/>
      <c r="AJ611" s="156"/>
      <c r="AK611" s="156"/>
      <c r="AL611" s="156" t="s">
        <v>410</v>
      </c>
      <c r="AM611" s="207" t="str">
        <f>IFERROR(VLOOKUP($B609,D1_9!$E$5:$S$204,14,FALSE)&amp;"","")</f>
        <v/>
      </c>
      <c r="AN611" s="156"/>
      <c r="AO611" s="156"/>
      <c r="AP611" s="223"/>
      <c r="AQ611" s="22"/>
      <c r="AR611" s="57"/>
      <c r="AS611" s="57"/>
      <c r="AT611" s="57"/>
      <c r="AU611" s="57"/>
      <c r="AV611" s="57"/>
      <c r="AW611" s="57"/>
      <c r="AX611" s="57"/>
      <c r="AY611" s="57"/>
      <c r="AZ611" s="57"/>
      <c r="BA611" s="57"/>
      <c r="BB611" s="57"/>
      <c r="BC611" s="338"/>
      <c r="BD611" s="1"/>
    </row>
    <row r="612" spans="2:56">
      <c r="B612" s="18"/>
      <c r="C612" s="73"/>
      <c r="D612" s="73"/>
      <c r="E612" s="73"/>
      <c r="F612" s="73"/>
      <c r="G612" s="73"/>
      <c r="H612" s="73"/>
      <c r="I612" s="73"/>
      <c r="J612" s="73"/>
      <c r="K612" s="73"/>
      <c r="L612" s="73"/>
      <c r="M612" s="121"/>
      <c r="N612" s="25"/>
      <c r="O612" s="77"/>
      <c r="P612" s="77"/>
      <c r="Q612" s="106"/>
      <c r="R612" s="25"/>
      <c r="S612" s="106"/>
      <c r="T612" s="25"/>
      <c r="U612" s="106"/>
      <c r="V612" s="25"/>
      <c r="W612" s="106"/>
      <c r="X612" s="25"/>
      <c r="Y612" s="106"/>
      <c r="Z612" s="25"/>
      <c r="AA612" s="106"/>
      <c r="AB612" s="25"/>
      <c r="AC612" s="106"/>
      <c r="AD612" s="25"/>
      <c r="AE612" s="106"/>
      <c r="AF612" s="25"/>
      <c r="AG612" s="106"/>
      <c r="AH612" s="25"/>
      <c r="AI612" s="77"/>
      <c r="AJ612" s="77"/>
      <c r="AK612" s="77"/>
      <c r="AL612" s="77"/>
      <c r="AM612" s="77"/>
      <c r="AN612" s="77"/>
      <c r="AO612" s="77"/>
      <c r="AP612" s="106"/>
      <c r="AQ612" s="23"/>
      <c r="AR612" s="75"/>
      <c r="AS612" s="75"/>
      <c r="AT612" s="75"/>
      <c r="AU612" s="75"/>
      <c r="AV612" s="75"/>
      <c r="AW612" s="75"/>
      <c r="AX612" s="75"/>
      <c r="AY612" s="75"/>
      <c r="AZ612" s="75"/>
      <c r="BA612" s="75"/>
      <c r="BB612" s="75"/>
      <c r="BC612" s="339"/>
      <c r="BD612" s="1"/>
    </row>
    <row r="613" spans="2:56">
      <c r="B613" s="47" t="str">
        <f>D1_9!$E165&amp;""</f>
        <v/>
      </c>
      <c r="C613" s="72"/>
      <c r="D613" s="72"/>
      <c r="E613" s="72"/>
      <c r="F613" s="72"/>
      <c r="G613" s="72"/>
      <c r="H613" s="72"/>
      <c r="I613" s="72"/>
      <c r="J613" s="72"/>
      <c r="K613" s="72"/>
      <c r="L613" s="72"/>
      <c r="M613" s="119"/>
      <c r="N613" s="69" t="str">
        <f>IFERROR(VLOOKUP($B613,D1_9!$E$5:$S$204,2,FALSE)&amp;"","")</f>
        <v/>
      </c>
      <c r="O613" s="76"/>
      <c r="P613" s="76"/>
      <c r="Q613" s="104"/>
      <c r="R613" s="69" t="str">
        <f>IFERROR(VLOOKUP($B613,D1_9!$E$5:$S$204,3,FALSE)&amp;"","")</f>
        <v/>
      </c>
      <c r="S613" s="104"/>
      <c r="T613" s="69" t="str">
        <f>IFERROR(VLOOKUP($B613,D1_9!$E$5:$S$204,4,FALSE)&amp;"","")</f>
        <v/>
      </c>
      <c r="U613" s="104"/>
      <c r="V613" s="69" t="str">
        <f>IFERROR(VLOOKUP($B613,D1_9!$E$5:$S$204,5,FALSE)&amp;"","")</f>
        <v/>
      </c>
      <c r="W613" s="104"/>
      <c r="X613" s="69" t="str">
        <f>IFERROR(VLOOKUP($B613,D1_9!$E$5:$S$204,6,FALSE)&amp;"","")</f>
        <v/>
      </c>
      <c r="Y613" s="104"/>
      <c r="Z613" s="69" t="str">
        <f>IFERROR(VLOOKUP($B613,D1_9!$E$5:$S$204,7,FALSE)&amp;"","")</f>
        <v/>
      </c>
      <c r="AA613" s="104"/>
      <c r="AB613" s="69" t="str">
        <f>IFERROR(VLOOKUP($B613,D1_9!$E$5:$S$204,8,FALSE)&amp;"","")</f>
        <v/>
      </c>
      <c r="AC613" s="104"/>
      <c r="AD613" s="69" t="str">
        <f>IFERROR(VLOOKUP($B613,D1_9!$E$5:$S$204,9,FALSE)&amp;"","")</f>
        <v/>
      </c>
      <c r="AE613" s="104"/>
      <c r="AF613" s="69" t="str">
        <f>IFERROR(VLOOKUP($B613,D1_9!$E$5:$S$204,10,FALSE)&amp;"","")</f>
        <v/>
      </c>
      <c r="AG613" s="104"/>
      <c r="AH613" s="69" t="str">
        <f>IFERROR(VLOOKUP($B613,D1_9!$E$5:$S$204,11,FALSE)&amp;"","")</f>
        <v/>
      </c>
      <c r="AI613" s="76"/>
      <c r="AJ613" s="76"/>
      <c r="AK613" s="76"/>
      <c r="AL613" s="76" t="s">
        <v>410</v>
      </c>
      <c r="AM613" s="221" t="str">
        <f>IFERROR(VLOOKUP($B613,D1_9!$E$5:$S$204,12,FALSE)&amp;"","")</f>
        <v/>
      </c>
      <c r="AN613" s="76"/>
      <c r="AO613" s="76"/>
      <c r="AP613" s="104"/>
      <c r="AQ613" s="36" t="str">
        <f>IFERROR(VLOOKUP($B613,D1_9!$E$5:$S$204,15,FALSE)&amp;"","")</f>
        <v/>
      </c>
      <c r="AR613" s="74"/>
      <c r="AS613" s="74"/>
      <c r="AT613" s="74"/>
      <c r="AU613" s="74"/>
      <c r="AV613" s="74"/>
      <c r="AW613" s="74"/>
      <c r="AX613" s="74"/>
      <c r="AY613" s="74"/>
      <c r="AZ613" s="74"/>
      <c r="BA613" s="74"/>
      <c r="BB613" s="74"/>
      <c r="BC613" s="337"/>
      <c r="BD613" s="1"/>
    </row>
    <row r="614" spans="2:56">
      <c r="B614" s="29"/>
      <c r="C614" s="55"/>
      <c r="D614" s="55"/>
      <c r="E614" s="55"/>
      <c r="F614" s="55"/>
      <c r="G614" s="55"/>
      <c r="H614" s="55"/>
      <c r="I614" s="55"/>
      <c r="J614" s="55"/>
      <c r="K614" s="55"/>
      <c r="L614" s="55"/>
      <c r="M614" s="120"/>
      <c r="N614" s="34"/>
      <c r="O614" s="2"/>
      <c r="P614" s="2"/>
      <c r="Q614" s="105"/>
      <c r="R614" s="34"/>
      <c r="S614" s="105"/>
      <c r="T614" s="34"/>
      <c r="U614" s="105"/>
      <c r="V614" s="34"/>
      <c r="W614" s="105"/>
      <c r="X614" s="34"/>
      <c r="Y614" s="105"/>
      <c r="Z614" s="34"/>
      <c r="AA614" s="105"/>
      <c r="AB614" s="34"/>
      <c r="AC614" s="105"/>
      <c r="AD614" s="34"/>
      <c r="AE614" s="105"/>
      <c r="AF614" s="34"/>
      <c r="AG614" s="105"/>
      <c r="AH614" s="153"/>
      <c r="AI614" s="155"/>
      <c r="AJ614" s="155"/>
      <c r="AK614" s="155"/>
      <c r="AL614" s="155"/>
      <c r="AM614" s="155"/>
      <c r="AN614" s="155"/>
      <c r="AO614" s="155"/>
      <c r="AP614" s="224"/>
      <c r="AQ614" s="22"/>
      <c r="AR614" s="57"/>
      <c r="AS614" s="57"/>
      <c r="AT614" s="57"/>
      <c r="AU614" s="57"/>
      <c r="AV614" s="57"/>
      <c r="AW614" s="57"/>
      <c r="AX614" s="57"/>
      <c r="AY614" s="57"/>
      <c r="AZ614" s="57"/>
      <c r="BA614" s="57"/>
      <c r="BB614" s="57"/>
      <c r="BC614" s="338"/>
      <c r="BD614" s="1"/>
    </row>
    <row r="615" spans="2:56">
      <c r="B615" s="29"/>
      <c r="C615" s="55"/>
      <c r="D615" s="55"/>
      <c r="E615" s="55"/>
      <c r="F615" s="55"/>
      <c r="G615" s="55"/>
      <c r="H615" s="55"/>
      <c r="I615" s="55"/>
      <c r="J615" s="55"/>
      <c r="K615" s="55"/>
      <c r="L615" s="55"/>
      <c r="M615" s="120"/>
      <c r="N615" s="34"/>
      <c r="O615" s="2"/>
      <c r="P615" s="2"/>
      <c r="Q615" s="105"/>
      <c r="R615" s="34"/>
      <c r="S615" s="105"/>
      <c r="T615" s="34"/>
      <c r="U615" s="105"/>
      <c r="V615" s="34"/>
      <c r="W615" s="105"/>
      <c r="X615" s="34"/>
      <c r="Y615" s="105"/>
      <c r="Z615" s="34"/>
      <c r="AA615" s="105"/>
      <c r="AB615" s="34"/>
      <c r="AC615" s="105"/>
      <c r="AD615" s="34"/>
      <c r="AE615" s="105"/>
      <c r="AF615" s="34"/>
      <c r="AG615" s="105"/>
      <c r="AH615" s="168" t="str">
        <f>IFERROR(VLOOKUP($B613,D1_9!$E$5:$S$204,13,FALSE)&amp;"","")</f>
        <v/>
      </c>
      <c r="AI615" s="156"/>
      <c r="AJ615" s="156"/>
      <c r="AK615" s="156"/>
      <c r="AL615" s="156" t="s">
        <v>410</v>
      </c>
      <c r="AM615" s="207" t="str">
        <f>IFERROR(VLOOKUP($B613,D1_9!$E$5:$S$204,14,FALSE)&amp;"","")</f>
        <v/>
      </c>
      <c r="AN615" s="156"/>
      <c r="AO615" s="156"/>
      <c r="AP615" s="223"/>
      <c r="AQ615" s="22"/>
      <c r="AR615" s="57"/>
      <c r="AS615" s="57"/>
      <c r="AT615" s="57"/>
      <c r="AU615" s="57"/>
      <c r="AV615" s="57"/>
      <c r="AW615" s="57"/>
      <c r="AX615" s="57"/>
      <c r="AY615" s="57"/>
      <c r="AZ615" s="57"/>
      <c r="BA615" s="57"/>
      <c r="BB615" s="57"/>
      <c r="BC615" s="338"/>
      <c r="BD615" s="1"/>
    </row>
    <row r="616" spans="2:56">
      <c r="B616" s="18"/>
      <c r="C616" s="73"/>
      <c r="D616" s="73"/>
      <c r="E616" s="73"/>
      <c r="F616" s="73"/>
      <c r="G616" s="73"/>
      <c r="H616" s="73"/>
      <c r="I616" s="73"/>
      <c r="J616" s="73"/>
      <c r="K616" s="73"/>
      <c r="L616" s="73"/>
      <c r="M616" s="121"/>
      <c r="N616" s="25"/>
      <c r="O616" s="77"/>
      <c r="P616" s="77"/>
      <c r="Q616" s="106"/>
      <c r="R616" s="25"/>
      <c r="S616" s="106"/>
      <c r="T616" s="25"/>
      <c r="U616" s="106"/>
      <c r="V616" s="25"/>
      <c r="W616" s="106"/>
      <c r="X616" s="25"/>
      <c r="Y616" s="106"/>
      <c r="Z616" s="25"/>
      <c r="AA616" s="106"/>
      <c r="AB616" s="25"/>
      <c r="AC616" s="106"/>
      <c r="AD616" s="25"/>
      <c r="AE616" s="106"/>
      <c r="AF616" s="25"/>
      <c r="AG616" s="106"/>
      <c r="AH616" s="25"/>
      <c r="AI616" s="77"/>
      <c r="AJ616" s="77"/>
      <c r="AK616" s="77"/>
      <c r="AL616" s="77"/>
      <c r="AM616" s="77"/>
      <c r="AN616" s="77"/>
      <c r="AO616" s="77"/>
      <c r="AP616" s="106"/>
      <c r="AQ616" s="23"/>
      <c r="AR616" s="75"/>
      <c r="AS616" s="75"/>
      <c r="AT616" s="75"/>
      <c r="AU616" s="75"/>
      <c r="AV616" s="75"/>
      <c r="AW616" s="75"/>
      <c r="AX616" s="75"/>
      <c r="AY616" s="75"/>
      <c r="AZ616" s="75"/>
      <c r="BA616" s="75"/>
      <c r="BB616" s="75"/>
      <c r="BC616" s="339"/>
      <c r="BD616" s="1"/>
    </row>
    <row r="617" spans="2:56">
      <c r="B617" s="47" t="str">
        <f>D1_9!$E166&amp;""</f>
        <v/>
      </c>
      <c r="C617" s="72"/>
      <c r="D617" s="72"/>
      <c r="E617" s="72"/>
      <c r="F617" s="72"/>
      <c r="G617" s="72"/>
      <c r="H617" s="72"/>
      <c r="I617" s="72"/>
      <c r="J617" s="72"/>
      <c r="K617" s="72"/>
      <c r="L617" s="72"/>
      <c r="M617" s="119"/>
      <c r="N617" s="69" t="str">
        <f>IFERROR(VLOOKUP($B617,D1_9!$E$5:$S$204,2,FALSE)&amp;"","")</f>
        <v/>
      </c>
      <c r="O617" s="76"/>
      <c r="P617" s="76"/>
      <c r="Q617" s="104"/>
      <c r="R617" s="69" t="str">
        <f>IFERROR(VLOOKUP($B617,D1_9!$E$5:$S$204,3,FALSE)&amp;"","")</f>
        <v/>
      </c>
      <c r="S617" s="104"/>
      <c r="T617" s="69" t="str">
        <f>IFERROR(VLOOKUP($B617,D1_9!$E$5:$S$204,4,FALSE)&amp;"","")</f>
        <v/>
      </c>
      <c r="U617" s="104"/>
      <c r="V617" s="69" t="str">
        <f>IFERROR(VLOOKUP($B617,D1_9!$E$5:$S$204,5,FALSE)&amp;"","")</f>
        <v/>
      </c>
      <c r="W617" s="104"/>
      <c r="X617" s="69" t="str">
        <f>IFERROR(VLOOKUP($B617,D1_9!$E$5:$S$204,6,FALSE)&amp;"","")</f>
        <v/>
      </c>
      <c r="Y617" s="104"/>
      <c r="Z617" s="69" t="str">
        <f>IFERROR(VLOOKUP($B617,D1_9!$E$5:$S$204,7,FALSE)&amp;"","")</f>
        <v/>
      </c>
      <c r="AA617" s="104"/>
      <c r="AB617" s="69" t="str">
        <f>IFERROR(VLOOKUP($B617,D1_9!$E$5:$S$204,8,FALSE)&amp;"","")</f>
        <v/>
      </c>
      <c r="AC617" s="104"/>
      <c r="AD617" s="69" t="str">
        <f>IFERROR(VLOOKUP($B617,D1_9!$E$5:$S$204,9,FALSE)&amp;"","")</f>
        <v/>
      </c>
      <c r="AE617" s="104"/>
      <c r="AF617" s="69" t="str">
        <f>IFERROR(VLOOKUP($B617,D1_9!$E$5:$S$204,10,FALSE)&amp;"","")</f>
        <v/>
      </c>
      <c r="AG617" s="104"/>
      <c r="AH617" s="69" t="str">
        <f>IFERROR(VLOOKUP($B617,D1_9!$E$5:$S$204,11,FALSE)&amp;"","")</f>
        <v/>
      </c>
      <c r="AI617" s="76"/>
      <c r="AJ617" s="76"/>
      <c r="AK617" s="76"/>
      <c r="AL617" s="76" t="s">
        <v>410</v>
      </c>
      <c r="AM617" s="221" t="str">
        <f>IFERROR(VLOOKUP($B617,D1_9!$E$5:$S$204,12,FALSE)&amp;"","")</f>
        <v/>
      </c>
      <c r="AN617" s="76"/>
      <c r="AO617" s="76"/>
      <c r="AP617" s="104"/>
      <c r="AQ617" s="36" t="str">
        <f>IFERROR(VLOOKUP($B617,D1_9!$E$5:$S$204,15,FALSE)&amp;"","")</f>
        <v/>
      </c>
      <c r="AR617" s="74"/>
      <c r="AS617" s="74"/>
      <c r="AT617" s="74"/>
      <c r="AU617" s="74"/>
      <c r="AV617" s="74"/>
      <c r="AW617" s="74"/>
      <c r="AX617" s="74"/>
      <c r="AY617" s="74"/>
      <c r="AZ617" s="74"/>
      <c r="BA617" s="74"/>
      <c r="BB617" s="74"/>
      <c r="BC617" s="337"/>
      <c r="BD617" s="1"/>
    </row>
    <row r="618" spans="2:56">
      <c r="B618" s="29"/>
      <c r="C618" s="55"/>
      <c r="D618" s="55"/>
      <c r="E618" s="55"/>
      <c r="F618" s="55"/>
      <c r="G618" s="55"/>
      <c r="H618" s="55"/>
      <c r="I618" s="55"/>
      <c r="J618" s="55"/>
      <c r="K618" s="55"/>
      <c r="L618" s="55"/>
      <c r="M618" s="120"/>
      <c r="N618" s="34"/>
      <c r="O618" s="2"/>
      <c r="P618" s="2"/>
      <c r="Q618" s="105"/>
      <c r="R618" s="34"/>
      <c r="S618" s="105"/>
      <c r="T618" s="34"/>
      <c r="U618" s="105"/>
      <c r="V618" s="34"/>
      <c r="W618" s="105"/>
      <c r="X618" s="34"/>
      <c r="Y618" s="105"/>
      <c r="Z618" s="34"/>
      <c r="AA618" s="105"/>
      <c r="AB618" s="34"/>
      <c r="AC618" s="105"/>
      <c r="AD618" s="34"/>
      <c r="AE618" s="105"/>
      <c r="AF618" s="34"/>
      <c r="AG618" s="105"/>
      <c r="AH618" s="153"/>
      <c r="AI618" s="155"/>
      <c r="AJ618" s="155"/>
      <c r="AK618" s="155"/>
      <c r="AL618" s="155"/>
      <c r="AM618" s="155"/>
      <c r="AN618" s="155"/>
      <c r="AO618" s="155"/>
      <c r="AP618" s="224"/>
      <c r="AQ618" s="22"/>
      <c r="AR618" s="57"/>
      <c r="AS618" s="57"/>
      <c r="AT618" s="57"/>
      <c r="AU618" s="57"/>
      <c r="AV618" s="57"/>
      <c r="AW618" s="57"/>
      <c r="AX618" s="57"/>
      <c r="AY618" s="57"/>
      <c r="AZ618" s="57"/>
      <c r="BA618" s="57"/>
      <c r="BB618" s="57"/>
      <c r="BC618" s="338"/>
      <c r="BD618" s="1"/>
    </row>
    <row r="619" spans="2:56">
      <c r="B619" s="29"/>
      <c r="C619" s="55"/>
      <c r="D619" s="55"/>
      <c r="E619" s="55"/>
      <c r="F619" s="55"/>
      <c r="G619" s="55"/>
      <c r="H619" s="55"/>
      <c r="I619" s="55"/>
      <c r="J619" s="55"/>
      <c r="K619" s="55"/>
      <c r="L619" s="55"/>
      <c r="M619" s="120"/>
      <c r="N619" s="34"/>
      <c r="O619" s="2"/>
      <c r="P619" s="2"/>
      <c r="Q619" s="105"/>
      <c r="R619" s="34"/>
      <c r="S619" s="105"/>
      <c r="T619" s="34"/>
      <c r="U619" s="105"/>
      <c r="V619" s="34"/>
      <c r="W619" s="105"/>
      <c r="X619" s="34"/>
      <c r="Y619" s="105"/>
      <c r="Z619" s="34"/>
      <c r="AA619" s="105"/>
      <c r="AB619" s="34"/>
      <c r="AC619" s="105"/>
      <c r="AD619" s="34"/>
      <c r="AE619" s="105"/>
      <c r="AF619" s="34"/>
      <c r="AG619" s="105"/>
      <c r="AH619" s="168" t="str">
        <f>IFERROR(VLOOKUP($B617,D1_9!$E$5:$S$204,13,FALSE)&amp;"","")</f>
        <v/>
      </c>
      <c r="AI619" s="156"/>
      <c r="AJ619" s="156"/>
      <c r="AK619" s="156"/>
      <c r="AL619" s="156" t="s">
        <v>410</v>
      </c>
      <c r="AM619" s="207" t="str">
        <f>IFERROR(VLOOKUP($B617,D1_9!$E$5:$S$204,14,FALSE)&amp;"","")</f>
        <v/>
      </c>
      <c r="AN619" s="156"/>
      <c r="AO619" s="156"/>
      <c r="AP619" s="223"/>
      <c r="AQ619" s="22"/>
      <c r="AR619" s="57"/>
      <c r="AS619" s="57"/>
      <c r="AT619" s="57"/>
      <c r="AU619" s="57"/>
      <c r="AV619" s="57"/>
      <c r="AW619" s="57"/>
      <c r="AX619" s="57"/>
      <c r="AY619" s="57"/>
      <c r="AZ619" s="57"/>
      <c r="BA619" s="57"/>
      <c r="BB619" s="57"/>
      <c r="BC619" s="338"/>
      <c r="BD619" s="1"/>
    </row>
    <row r="620" spans="2:56">
      <c r="B620" s="18"/>
      <c r="C620" s="73"/>
      <c r="D620" s="73"/>
      <c r="E620" s="73"/>
      <c r="F620" s="73"/>
      <c r="G620" s="73"/>
      <c r="H620" s="73"/>
      <c r="I620" s="73"/>
      <c r="J620" s="73"/>
      <c r="K620" s="73"/>
      <c r="L620" s="73"/>
      <c r="M620" s="121"/>
      <c r="N620" s="25"/>
      <c r="O620" s="77"/>
      <c r="P620" s="77"/>
      <c r="Q620" s="106"/>
      <c r="R620" s="25"/>
      <c r="S620" s="106"/>
      <c r="T620" s="25"/>
      <c r="U620" s="106"/>
      <c r="V620" s="25"/>
      <c r="W620" s="106"/>
      <c r="X620" s="25"/>
      <c r="Y620" s="106"/>
      <c r="Z620" s="25"/>
      <c r="AA620" s="106"/>
      <c r="AB620" s="25"/>
      <c r="AC620" s="106"/>
      <c r="AD620" s="25"/>
      <c r="AE620" s="106"/>
      <c r="AF620" s="25"/>
      <c r="AG620" s="106"/>
      <c r="AH620" s="25"/>
      <c r="AI620" s="77"/>
      <c r="AJ620" s="77"/>
      <c r="AK620" s="77"/>
      <c r="AL620" s="77"/>
      <c r="AM620" s="77"/>
      <c r="AN620" s="77"/>
      <c r="AO620" s="77"/>
      <c r="AP620" s="106"/>
      <c r="AQ620" s="23"/>
      <c r="AR620" s="75"/>
      <c r="AS620" s="75"/>
      <c r="AT620" s="75"/>
      <c r="AU620" s="75"/>
      <c r="AV620" s="75"/>
      <c r="AW620" s="75"/>
      <c r="AX620" s="75"/>
      <c r="AY620" s="75"/>
      <c r="AZ620" s="75"/>
      <c r="BA620" s="75"/>
      <c r="BB620" s="75"/>
      <c r="BC620" s="339"/>
      <c r="BD620" s="1"/>
    </row>
    <row r="621" spans="2:56">
      <c r="B621" s="47" t="str">
        <f>D1_9!$E167&amp;""</f>
        <v/>
      </c>
      <c r="C621" s="72"/>
      <c r="D621" s="72"/>
      <c r="E621" s="72"/>
      <c r="F621" s="72"/>
      <c r="G621" s="72"/>
      <c r="H621" s="72"/>
      <c r="I621" s="72"/>
      <c r="J621" s="72"/>
      <c r="K621" s="72"/>
      <c r="L621" s="72"/>
      <c r="M621" s="119"/>
      <c r="N621" s="69" t="str">
        <f>IFERROR(VLOOKUP($B621,D1_9!$E$5:$S$204,2,FALSE)&amp;"","")</f>
        <v/>
      </c>
      <c r="O621" s="76"/>
      <c r="P621" s="76"/>
      <c r="Q621" s="104"/>
      <c r="R621" s="69" t="str">
        <f>IFERROR(VLOOKUP($B621,D1_9!$E$5:$S$204,3,FALSE)&amp;"","")</f>
        <v/>
      </c>
      <c r="S621" s="104"/>
      <c r="T621" s="69" t="str">
        <f>IFERROR(VLOOKUP($B621,D1_9!$E$5:$S$204,4,FALSE)&amp;"","")</f>
        <v/>
      </c>
      <c r="U621" s="104"/>
      <c r="V621" s="69" t="str">
        <f>IFERROR(VLOOKUP($B621,D1_9!$E$5:$S$204,5,FALSE)&amp;"","")</f>
        <v/>
      </c>
      <c r="W621" s="104"/>
      <c r="X621" s="69" t="str">
        <f>IFERROR(VLOOKUP($B621,D1_9!$E$5:$S$204,6,FALSE)&amp;"","")</f>
        <v/>
      </c>
      <c r="Y621" s="104"/>
      <c r="Z621" s="69" t="str">
        <f>IFERROR(VLOOKUP($B621,D1_9!$E$5:$S$204,7,FALSE)&amp;"","")</f>
        <v/>
      </c>
      <c r="AA621" s="104"/>
      <c r="AB621" s="69" t="str">
        <f>IFERROR(VLOOKUP($B621,D1_9!$E$5:$S$204,8,FALSE)&amp;"","")</f>
        <v/>
      </c>
      <c r="AC621" s="104"/>
      <c r="AD621" s="69" t="str">
        <f>IFERROR(VLOOKUP($B621,D1_9!$E$5:$S$204,9,FALSE)&amp;"","")</f>
        <v/>
      </c>
      <c r="AE621" s="104"/>
      <c r="AF621" s="69" t="str">
        <f>IFERROR(VLOOKUP($B621,D1_9!$E$5:$S$204,10,FALSE)&amp;"","")</f>
        <v/>
      </c>
      <c r="AG621" s="104"/>
      <c r="AH621" s="69" t="str">
        <f>IFERROR(VLOOKUP($B621,D1_9!$E$5:$S$204,11,FALSE)&amp;"","")</f>
        <v/>
      </c>
      <c r="AI621" s="76"/>
      <c r="AJ621" s="76"/>
      <c r="AK621" s="76"/>
      <c r="AL621" s="76" t="s">
        <v>410</v>
      </c>
      <c r="AM621" s="221" t="str">
        <f>IFERROR(VLOOKUP($B621,D1_9!$E$5:$S$204,12,FALSE)&amp;"","")</f>
        <v/>
      </c>
      <c r="AN621" s="76"/>
      <c r="AO621" s="76"/>
      <c r="AP621" s="104"/>
      <c r="AQ621" s="36" t="str">
        <f>IFERROR(VLOOKUP($B621,D1_9!$E$5:$S$204,15,FALSE)&amp;"","")</f>
        <v/>
      </c>
      <c r="AR621" s="74"/>
      <c r="AS621" s="74"/>
      <c r="AT621" s="74"/>
      <c r="AU621" s="74"/>
      <c r="AV621" s="74"/>
      <c r="AW621" s="74"/>
      <c r="AX621" s="74"/>
      <c r="AY621" s="74"/>
      <c r="AZ621" s="74"/>
      <c r="BA621" s="74"/>
      <c r="BB621" s="74"/>
      <c r="BC621" s="337"/>
      <c r="BD621" s="1"/>
    </row>
    <row r="622" spans="2:56">
      <c r="B622" s="29"/>
      <c r="C622" s="55"/>
      <c r="D622" s="55"/>
      <c r="E622" s="55"/>
      <c r="F622" s="55"/>
      <c r="G622" s="55"/>
      <c r="H622" s="55"/>
      <c r="I622" s="55"/>
      <c r="J622" s="55"/>
      <c r="K622" s="55"/>
      <c r="L622" s="55"/>
      <c r="M622" s="120"/>
      <c r="N622" s="34"/>
      <c r="O622" s="2"/>
      <c r="P622" s="2"/>
      <c r="Q622" s="105"/>
      <c r="R622" s="34"/>
      <c r="S622" s="105"/>
      <c r="T622" s="34"/>
      <c r="U622" s="105"/>
      <c r="V622" s="34"/>
      <c r="W622" s="105"/>
      <c r="X622" s="34"/>
      <c r="Y622" s="105"/>
      <c r="Z622" s="34"/>
      <c r="AA622" s="105"/>
      <c r="AB622" s="34"/>
      <c r="AC622" s="105"/>
      <c r="AD622" s="34"/>
      <c r="AE622" s="105"/>
      <c r="AF622" s="34"/>
      <c r="AG622" s="105"/>
      <c r="AH622" s="153"/>
      <c r="AI622" s="155"/>
      <c r="AJ622" s="155"/>
      <c r="AK622" s="155"/>
      <c r="AL622" s="155"/>
      <c r="AM622" s="155"/>
      <c r="AN622" s="155"/>
      <c r="AO622" s="155"/>
      <c r="AP622" s="224"/>
      <c r="AQ622" s="22"/>
      <c r="AR622" s="57"/>
      <c r="AS622" s="57"/>
      <c r="AT622" s="57"/>
      <c r="AU622" s="57"/>
      <c r="AV622" s="57"/>
      <c r="AW622" s="57"/>
      <c r="AX622" s="57"/>
      <c r="AY622" s="57"/>
      <c r="AZ622" s="57"/>
      <c r="BA622" s="57"/>
      <c r="BB622" s="57"/>
      <c r="BC622" s="338"/>
      <c r="BD622" s="1"/>
    </row>
    <row r="623" spans="2:56">
      <c r="B623" s="29"/>
      <c r="C623" s="55"/>
      <c r="D623" s="55"/>
      <c r="E623" s="55"/>
      <c r="F623" s="55"/>
      <c r="G623" s="55"/>
      <c r="H623" s="55"/>
      <c r="I623" s="55"/>
      <c r="J623" s="55"/>
      <c r="K623" s="55"/>
      <c r="L623" s="55"/>
      <c r="M623" s="120"/>
      <c r="N623" s="34"/>
      <c r="O623" s="2"/>
      <c r="P623" s="2"/>
      <c r="Q623" s="105"/>
      <c r="R623" s="34"/>
      <c r="S623" s="105"/>
      <c r="T623" s="34"/>
      <c r="U623" s="105"/>
      <c r="V623" s="34"/>
      <c r="W623" s="105"/>
      <c r="X623" s="34"/>
      <c r="Y623" s="105"/>
      <c r="Z623" s="34"/>
      <c r="AA623" s="105"/>
      <c r="AB623" s="34"/>
      <c r="AC623" s="105"/>
      <c r="AD623" s="34"/>
      <c r="AE623" s="105"/>
      <c r="AF623" s="34"/>
      <c r="AG623" s="105"/>
      <c r="AH623" s="168" t="str">
        <f>IFERROR(VLOOKUP($B621,D1_9!$E$5:$S$204,13,FALSE)&amp;"","")</f>
        <v/>
      </c>
      <c r="AI623" s="156"/>
      <c r="AJ623" s="156"/>
      <c r="AK623" s="156"/>
      <c r="AL623" s="156" t="s">
        <v>410</v>
      </c>
      <c r="AM623" s="207" t="str">
        <f>IFERROR(VLOOKUP($B621,D1_9!$E$5:$S$204,14,FALSE)&amp;"","")</f>
        <v/>
      </c>
      <c r="AN623" s="156"/>
      <c r="AO623" s="156"/>
      <c r="AP623" s="223"/>
      <c r="AQ623" s="22"/>
      <c r="AR623" s="57"/>
      <c r="AS623" s="57"/>
      <c r="AT623" s="57"/>
      <c r="AU623" s="57"/>
      <c r="AV623" s="57"/>
      <c r="AW623" s="57"/>
      <c r="AX623" s="57"/>
      <c r="AY623" s="57"/>
      <c r="AZ623" s="57"/>
      <c r="BA623" s="57"/>
      <c r="BB623" s="57"/>
      <c r="BC623" s="338"/>
      <c r="BD623" s="1"/>
    </row>
    <row r="624" spans="2:56">
      <c r="B624" s="18"/>
      <c r="C624" s="73"/>
      <c r="D624" s="73"/>
      <c r="E624" s="73"/>
      <c r="F624" s="73"/>
      <c r="G624" s="73"/>
      <c r="H624" s="73"/>
      <c r="I624" s="73"/>
      <c r="J624" s="73"/>
      <c r="K624" s="73"/>
      <c r="L624" s="73"/>
      <c r="M624" s="121"/>
      <c r="N624" s="25"/>
      <c r="O624" s="77"/>
      <c r="P624" s="77"/>
      <c r="Q624" s="106"/>
      <c r="R624" s="25"/>
      <c r="S624" s="106"/>
      <c r="T624" s="25"/>
      <c r="U624" s="106"/>
      <c r="V624" s="25"/>
      <c r="W624" s="106"/>
      <c r="X624" s="25"/>
      <c r="Y624" s="106"/>
      <c r="Z624" s="25"/>
      <c r="AA624" s="106"/>
      <c r="AB624" s="25"/>
      <c r="AC624" s="106"/>
      <c r="AD624" s="25"/>
      <c r="AE624" s="106"/>
      <c r="AF624" s="25"/>
      <c r="AG624" s="106"/>
      <c r="AH624" s="25"/>
      <c r="AI624" s="77"/>
      <c r="AJ624" s="77"/>
      <c r="AK624" s="77"/>
      <c r="AL624" s="77"/>
      <c r="AM624" s="77"/>
      <c r="AN624" s="77"/>
      <c r="AO624" s="77"/>
      <c r="AP624" s="106"/>
      <c r="AQ624" s="23"/>
      <c r="AR624" s="75"/>
      <c r="AS624" s="75"/>
      <c r="AT624" s="75"/>
      <c r="AU624" s="75"/>
      <c r="AV624" s="75"/>
      <c r="AW624" s="75"/>
      <c r="AX624" s="75"/>
      <c r="AY624" s="75"/>
      <c r="AZ624" s="75"/>
      <c r="BA624" s="75"/>
      <c r="BB624" s="75"/>
      <c r="BC624" s="339"/>
      <c r="BD624" s="1"/>
    </row>
    <row r="625" spans="2:56">
      <c r="B625" s="47" t="str">
        <f>D1_9!$E168&amp;""</f>
        <v/>
      </c>
      <c r="C625" s="72"/>
      <c r="D625" s="72"/>
      <c r="E625" s="72"/>
      <c r="F625" s="72"/>
      <c r="G625" s="72"/>
      <c r="H625" s="72"/>
      <c r="I625" s="72"/>
      <c r="J625" s="72"/>
      <c r="K625" s="72"/>
      <c r="L625" s="72"/>
      <c r="M625" s="119"/>
      <c r="N625" s="69" t="str">
        <f>IFERROR(VLOOKUP($B625,D1_9!$E$5:$S$204,2,FALSE)&amp;"","")</f>
        <v/>
      </c>
      <c r="O625" s="76"/>
      <c r="P625" s="76"/>
      <c r="Q625" s="104"/>
      <c r="R625" s="69" t="str">
        <f>IFERROR(VLOOKUP($B625,D1_9!$E$5:$S$204,3,FALSE)&amp;"","")</f>
        <v/>
      </c>
      <c r="S625" s="104"/>
      <c r="T625" s="69" t="str">
        <f>IFERROR(VLOOKUP($B625,D1_9!$E$5:$S$204,4,FALSE)&amp;"","")</f>
        <v/>
      </c>
      <c r="U625" s="104"/>
      <c r="V625" s="69" t="str">
        <f>IFERROR(VLOOKUP($B625,D1_9!$E$5:$S$204,5,FALSE)&amp;"","")</f>
        <v/>
      </c>
      <c r="W625" s="104"/>
      <c r="X625" s="69" t="str">
        <f>IFERROR(VLOOKUP($B625,D1_9!$E$5:$S$204,6,FALSE)&amp;"","")</f>
        <v/>
      </c>
      <c r="Y625" s="104"/>
      <c r="Z625" s="69" t="str">
        <f>IFERROR(VLOOKUP($B625,D1_9!$E$5:$S$204,7,FALSE)&amp;"","")</f>
        <v/>
      </c>
      <c r="AA625" s="104"/>
      <c r="AB625" s="69" t="str">
        <f>IFERROR(VLOOKUP($B625,D1_9!$E$5:$S$204,8,FALSE)&amp;"","")</f>
        <v/>
      </c>
      <c r="AC625" s="104"/>
      <c r="AD625" s="69" t="str">
        <f>IFERROR(VLOOKUP($B625,D1_9!$E$5:$S$204,9,FALSE)&amp;"","")</f>
        <v/>
      </c>
      <c r="AE625" s="104"/>
      <c r="AF625" s="69" t="str">
        <f>IFERROR(VLOOKUP($B625,D1_9!$E$5:$S$204,10,FALSE)&amp;"","")</f>
        <v/>
      </c>
      <c r="AG625" s="104"/>
      <c r="AH625" s="69" t="str">
        <f>IFERROR(VLOOKUP($B625,D1_9!$E$5:$S$204,11,FALSE)&amp;"","")</f>
        <v/>
      </c>
      <c r="AI625" s="76"/>
      <c r="AJ625" s="76"/>
      <c r="AK625" s="76"/>
      <c r="AL625" s="76" t="s">
        <v>410</v>
      </c>
      <c r="AM625" s="221" t="str">
        <f>IFERROR(VLOOKUP($B625,D1_9!$E$5:$S$204,12,FALSE)&amp;"","")</f>
        <v/>
      </c>
      <c r="AN625" s="76"/>
      <c r="AO625" s="76"/>
      <c r="AP625" s="104"/>
      <c r="AQ625" s="36" t="str">
        <f>IFERROR(VLOOKUP($B625,D1_9!$E$5:$S$204,15,FALSE)&amp;"","")</f>
        <v/>
      </c>
      <c r="AR625" s="74"/>
      <c r="AS625" s="74"/>
      <c r="AT625" s="74"/>
      <c r="AU625" s="74"/>
      <c r="AV625" s="74"/>
      <c r="AW625" s="74"/>
      <c r="AX625" s="74"/>
      <c r="AY625" s="74"/>
      <c r="AZ625" s="74"/>
      <c r="BA625" s="74"/>
      <c r="BB625" s="74"/>
      <c r="BC625" s="337"/>
      <c r="BD625" s="1"/>
    </row>
    <row r="626" spans="2:56">
      <c r="B626" s="29"/>
      <c r="C626" s="55"/>
      <c r="D626" s="55"/>
      <c r="E626" s="55"/>
      <c r="F626" s="55"/>
      <c r="G626" s="55"/>
      <c r="H626" s="55"/>
      <c r="I626" s="55"/>
      <c r="J626" s="55"/>
      <c r="K626" s="55"/>
      <c r="L626" s="55"/>
      <c r="M626" s="120"/>
      <c r="N626" s="34"/>
      <c r="O626" s="2"/>
      <c r="P626" s="2"/>
      <c r="Q626" s="105"/>
      <c r="R626" s="34"/>
      <c r="S626" s="105"/>
      <c r="T626" s="34"/>
      <c r="U626" s="105"/>
      <c r="V626" s="34"/>
      <c r="W626" s="105"/>
      <c r="X626" s="34"/>
      <c r="Y626" s="105"/>
      <c r="Z626" s="34"/>
      <c r="AA626" s="105"/>
      <c r="AB626" s="34"/>
      <c r="AC626" s="105"/>
      <c r="AD626" s="34"/>
      <c r="AE626" s="105"/>
      <c r="AF626" s="34"/>
      <c r="AG626" s="105"/>
      <c r="AH626" s="153"/>
      <c r="AI626" s="155"/>
      <c r="AJ626" s="155"/>
      <c r="AK626" s="155"/>
      <c r="AL626" s="155"/>
      <c r="AM626" s="155"/>
      <c r="AN626" s="155"/>
      <c r="AO626" s="155"/>
      <c r="AP626" s="224"/>
      <c r="AQ626" s="22"/>
      <c r="AR626" s="57"/>
      <c r="AS626" s="57"/>
      <c r="AT626" s="57"/>
      <c r="AU626" s="57"/>
      <c r="AV626" s="57"/>
      <c r="AW626" s="57"/>
      <c r="AX626" s="57"/>
      <c r="AY626" s="57"/>
      <c r="AZ626" s="57"/>
      <c r="BA626" s="57"/>
      <c r="BB626" s="57"/>
      <c r="BC626" s="338"/>
      <c r="BD626" s="1"/>
    </row>
    <row r="627" spans="2:56">
      <c r="B627" s="29"/>
      <c r="C627" s="55"/>
      <c r="D627" s="55"/>
      <c r="E627" s="55"/>
      <c r="F627" s="55"/>
      <c r="G627" s="55"/>
      <c r="H627" s="55"/>
      <c r="I627" s="55"/>
      <c r="J627" s="55"/>
      <c r="K627" s="55"/>
      <c r="L627" s="55"/>
      <c r="M627" s="120"/>
      <c r="N627" s="34"/>
      <c r="O627" s="2"/>
      <c r="P627" s="2"/>
      <c r="Q627" s="105"/>
      <c r="R627" s="34"/>
      <c r="S627" s="105"/>
      <c r="T627" s="34"/>
      <c r="U627" s="105"/>
      <c r="V627" s="34"/>
      <c r="W627" s="105"/>
      <c r="X627" s="34"/>
      <c r="Y627" s="105"/>
      <c r="Z627" s="34"/>
      <c r="AA627" s="105"/>
      <c r="AB627" s="34"/>
      <c r="AC627" s="105"/>
      <c r="AD627" s="34"/>
      <c r="AE627" s="105"/>
      <c r="AF627" s="34"/>
      <c r="AG627" s="105"/>
      <c r="AH627" s="168" t="str">
        <f>IFERROR(VLOOKUP($B625,D1_9!$E$5:$S$204,13,FALSE)&amp;"","")</f>
        <v/>
      </c>
      <c r="AI627" s="156"/>
      <c r="AJ627" s="156"/>
      <c r="AK627" s="156"/>
      <c r="AL627" s="156" t="s">
        <v>410</v>
      </c>
      <c r="AM627" s="207" t="str">
        <f>IFERROR(VLOOKUP($B625,D1_9!$E$5:$S$204,14,FALSE)&amp;"","")</f>
        <v/>
      </c>
      <c r="AN627" s="156"/>
      <c r="AO627" s="156"/>
      <c r="AP627" s="223"/>
      <c r="AQ627" s="22"/>
      <c r="AR627" s="57"/>
      <c r="AS627" s="57"/>
      <c r="AT627" s="57"/>
      <c r="AU627" s="57"/>
      <c r="AV627" s="57"/>
      <c r="AW627" s="57"/>
      <c r="AX627" s="57"/>
      <c r="AY627" s="57"/>
      <c r="AZ627" s="57"/>
      <c r="BA627" s="57"/>
      <c r="BB627" s="57"/>
      <c r="BC627" s="338"/>
      <c r="BD627" s="1"/>
    </row>
    <row r="628" spans="2:56">
      <c r="B628" s="18"/>
      <c r="C628" s="73"/>
      <c r="D628" s="73"/>
      <c r="E628" s="73"/>
      <c r="F628" s="73"/>
      <c r="G628" s="73"/>
      <c r="H628" s="73"/>
      <c r="I628" s="73"/>
      <c r="J628" s="73"/>
      <c r="K628" s="73"/>
      <c r="L628" s="73"/>
      <c r="M628" s="121"/>
      <c r="N628" s="25"/>
      <c r="O628" s="77"/>
      <c r="P628" s="77"/>
      <c r="Q628" s="106"/>
      <c r="R628" s="25"/>
      <c r="S628" s="106"/>
      <c r="T628" s="25"/>
      <c r="U628" s="106"/>
      <c r="V628" s="25"/>
      <c r="W628" s="106"/>
      <c r="X628" s="25"/>
      <c r="Y628" s="106"/>
      <c r="Z628" s="25"/>
      <c r="AA628" s="106"/>
      <c r="AB628" s="25"/>
      <c r="AC628" s="106"/>
      <c r="AD628" s="25"/>
      <c r="AE628" s="106"/>
      <c r="AF628" s="25"/>
      <c r="AG628" s="106"/>
      <c r="AH628" s="25"/>
      <c r="AI628" s="77"/>
      <c r="AJ628" s="77"/>
      <c r="AK628" s="77"/>
      <c r="AL628" s="77"/>
      <c r="AM628" s="77"/>
      <c r="AN628" s="77"/>
      <c r="AO628" s="77"/>
      <c r="AP628" s="106"/>
      <c r="AQ628" s="23"/>
      <c r="AR628" s="75"/>
      <c r="AS628" s="75"/>
      <c r="AT628" s="75"/>
      <c r="AU628" s="75"/>
      <c r="AV628" s="75"/>
      <c r="AW628" s="75"/>
      <c r="AX628" s="75"/>
      <c r="AY628" s="75"/>
      <c r="AZ628" s="75"/>
      <c r="BA628" s="75"/>
      <c r="BB628" s="75"/>
      <c r="BC628" s="339"/>
      <c r="BD628" s="1"/>
    </row>
    <row r="629" spans="2:56">
      <c r="B629" s="47" t="str">
        <f>D1_9!$E169&amp;""</f>
        <v/>
      </c>
      <c r="C629" s="72"/>
      <c r="D629" s="72"/>
      <c r="E629" s="72"/>
      <c r="F629" s="72"/>
      <c r="G629" s="72"/>
      <c r="H629" s="72"/>
      <c r="I629" s="72"/>
      <c r="J629" s="72"/>
      <c r="K629" s="72"/>
      <c r="L629" s="72"/>
      <c r="M629" s="119"/>
      <c r="N629" s="69" t="str">
        <f>IFERROR(VLOOKUP($B629,D1_9!$E$5:$S$204,2,FALSE)&amp;"","")</f>
        <v/>
      </c>
      <c r="O629" s="76"/>
      <c r="P629" s="76"/>
      <c r="Q629" s="104"/>
      <c r="R629" s="69" t="str">
        <f>IFERROR(VLOOKUP($B629,D1_9!$E$5:$S$204,3,FALSE)&amp;"","")</f>
        <v/>
      </c>
      <c r="S629" s="104"/>
      <c r="T629" s="69" t="str">
        <f>IFERROR(VLOOKUP($B629,D1_9!$E$5:$S$204,4,FALSE)&amp;"","")</f>
        <v/>
      </c>
      <c r="U629" s="104"/>
      <c r="V629" s="69" t="str">
        <f>IFERROR(VLOOKUP($B629,D1_9!$E$5:$S$204,5,FALSE)&amp;"","")</f>
        <v/>
      </c>
      <c r="W629" s="104"/>
      <c r="X629" s="69" t="str">
        <f>IFERROR(VLOOKUP($B629,D1_9!$E$5:$S$204,6,FALSE)&amp;"","")</f>
        <v/>
      </c>
      <c r="Y629" s="104"/>
      <c r="Z629" s="69" t="str">
        <f>IFERROR(VLOOKUP($B629,D1_9!$E$5:$S$204,7,FALSE)&amp;"","")</f>
        <v/>
      </c>
      <c r="AA629" s="104"/>
      <c r="AB629" s="69" t="str">
        <f>IFERROR(VLOOKUP($B629,D1_9!$E$5:$S$204,8,FALSE)&amp;"","")</f>
        <v/>
      </c>
      <c r="AC629" s="104"/>
      <c r="AD629" s="69" t="str">
        <f>IFERROR(VLOOKUP($B629,D1_9!$E$5:$S$204,9,FALSE)&amp;"","")</f>
        <v/>
      </c>
      <c r="AE629" s="104"/>
      <c r="AF629" s="69" t="str">
        <f>IFERROR(VLOOKUP($B629,D1_9!$E$5:$S$204,10,FALSE)&amp;"","")</f>
        <v/>
      </c>
      <c r="AG629" s="104"/>
      <c r="AH629" s="69" t="str">
        <f>IFERROR(VLOOKUP($B629,D1_9!$E$5:$S$204,11,FALSE)&amp;"","")</f>
        <v/>
      </c>
      <c r="AI629" s="76"/>
      <c r="AJ629" s="76"/>
      <c r="AK629" s="76"/>
      <c r="AL629" s="76" t="s">
        <v>410</v>
      </c>
      <c r="AM629" s="221" t="str">
        <f>IFERROR(VLOOKUP($B629,D1_9!$E$5:$S$204,12,FALSE)&amp;"","")</f>
        <v/>
      </c>
      <c r="AN629" s="76"/>
      <c r="AO629" s="76"/>
      <c r="AP629" s="104"/>
      <c r="AQ629" s="36" t="str">
        <f>IFERROR(VLOOKUP($B629,D1_9!$E$5:$S$204,15,FALSE)&amp;"","")</f>
        <v/>
      </c>
      <c r="AR629" s="74"/>
      <c r="AS629" s="74"/>
      <c r="AT629" s="74"/>
      <c r="AU629" s="74"/>
      <c r="AV629" s="74"/>
      <c r="AW629" s="74"/>
      <c r="AX629" s="74"/>
      <c r="AY629" s="74"/>
      <c r="AZ629" s="74"/>
      <c r="BA629" s="74"/>
      <c r="BB629" s="74"/>
      <c r="BC629" s="337"/>
      <c r="BD629" s="1"/>
    </row>
    <row r="630" spans="2:56">
      <c r="B630" s="29"/>
      <c r="C630" s="55"/>
      <c r="D630" s="55"/>
      <c r="E630" s="55"/>
      <c r="F630" s="55"/>
      <c r="G630" s="55"/>
      <c r="H630" s="55"/>
      <c r="I630" s="55"/>
      <c r="J630" s="55"/>
      <c r="K630" s="55"/>
      <c r="L630" s="55"/>
      <c r="M630" s="120"/>
      <c r="N630" s="34"/>
      <c r="O630" s="2"/>
      <c r="P630" s="2"/>
      <c r="Q630" s="105"/>
      <c r="R630" s="34"/>
      <c r="S630" s="105"/>
      <c r="T630" s="34"/>
      <c r="U630" s="105"/>
      <c r="V630" s="34"/>
      <c r="W630" s="105"/>
      <c r="X630" s="34"/>
      <c r="Y630" s="105"/>
      <c r="Z630" s="34"/>
      <c r="AA630" s="105"/>
      <c r="AB630" s="34"/>
      <c r="AC630" s="105"/>
      <c r="AD630" s="34"/>
      <c r="AE630" s="105"/>
      <c r="AF630" s="34"/>
      <c r="AG630" s="105"/>
      <c r="AH630" s="153"/>
      <c r="AI630" s="155"/>
      <c r="AJ630" s="155"/>
      <c r="AK630" s="155"/>
      <c r="AL630" s="155"/>
      <c r="AM630" s="155"/>
      <c r="AN630" s="155"/>
      <c r="AO630" s="155"/>
      <c r="AP630" s="224"/>
      <c r="AQ630" s="22"/>
      <c r="AR630" s="57"/>
      <c r="AS630" s="57"/>
      <c r="AT630" s="57"/>
      <c r="AU630" s="57"/>
      <c r="AV630" s="57"/>
      <c r="AW630" s="57"/>
      <c r="AX630" s="57"/>
      <c r="AY630" s="57"/>
      <c r="AZ630" s="57"/>
      <c r="BA630" s="57"/>
      <c r="BB630" s="57"/>
      <c r="BC630" s="338"/>
      <c r="BD630" s="1"/>
    </row>
    <row r="631" spans="2:56">
      <c r="B631" s="29"/>
      <c r="C631" s="55"/>
      <c r="D631" s="55"/>
      <c r="E631" s="55"/>
      <c r="F631" s="55"/>
      <c r="G631" s="55"/>
      <c r="H631" s="55"/>
      <c r="I631" s="55"/>
      <c r="J631" s="55"/>
      <c r="K631" s="55"/>
      <c r="L631" s="55"/>
      <c r="M631" s="120"/>
      <c r="N631" s="34"/>
      <c r="O631" s="2"/>
      <c r="P631" s="2"/>
      <c r="Q631" s="105"/>
      <c r="R631" s="34"/>
      <c r="S631" s="105"/>
      <c r="T631" s="34"/>
      <c r="U631" s="105"/>
      <c r="V631" s="34"/>
      <c r="W631" s="105"/>
      <c r="X631" s="34"/>
      <c r="Y631" s="105"/>
      <c r="Z631" s="34"/>
      <c r="AA631" s="105"/>
      <c r="AB631" s="34"/>
      <c r="AC631" s="105"/>
      <c r="AD631" s="34"/>
      <c r="AE631" s="105"/>
      <c r="AF631" s="34"/>
      <c r="AG631" s="105"/>
      <c r="AH631" s="168" t="str">
        <f>IFERROR(VLOOKUP($B629,D1_9!$E$5:$S$204,13,FALSE)&amp;"","")</f>
        <v/>
      </c>
      <c r="AI631" s="156"/>
      <c r="AJ631" s="156"/>
      <c r="AK631" s="156"/>
      <c r="AL631" s="156" t="s">
        <v>410</v>
      </c>
      <c r="AM631" s="207" t="str">
        <f>IFERROR(VLOOKUP($B629,D1_9!$E$5:$S$204,14,FALSE)&amp;"","")</f>
        <v/>
      </c>
      <c r="AN631" s="156"/>
      <c r="AO631" s="156"/>
      <c r="AP631" s="223"/>
      <c r="AQ631" s="22"/>
      <c r="AR631" s="57"/>
      <c r="AS631" s="57"/>
      <c r="AT631" s="57"/>
      <c r="AU631" s="57"/>
      <c r="AV631" s="57"/>
      <c r="AW631" s="57"/>
      <c r="AX631" s="57"/>
      <c r="AY631" s="57"/>
      <c r="AZ631" s="57"/>
      <c r="BA631" s="57"/>
      <c r="BB631" s="57"/>
      <c r="BC631" s="338"/>
      <c r="BD631" s="1"/>
    </row>
    <row r="632" spans="2:56">
      <c r="B632" s="18"/>
      <c r="C632" s="73"/>
      <c r="D632" s="73"/>
      <c r="E632" s="73"/>
      <c r="F632" s="73"/>
      <c r="G632" s="73"/>
      <c r="H632" s="73"/>
      <c r="I632" s="73"/>
      <c r="J632" s="73"/>
      <c r="K632" s="73"/>
      <c r="L632" s="73"/>
      <c r="M632" s="121"/>
      <c r="N632" s="25"/>
      <c r="O632" s="77"/>
      <c r="P632" s="77"/>
      <c r="Q632" s="106"/>
      <c r="R632" s="25"/>
      <c r="S632" s="106"/>
      <c r="T632" s="25"/>
      <c r="U632" s="106"/>
      <c r="V632" s="25"/>
      <c r="W632" s="106"/>
      <c r="X632" s="25"/>
      <c r="Y632" s="106"/>
      <c r="Z632" s="25"/>
      <c r="AA632" s="106"/>
      <c r="AB632" s="25"/>
      <c r="AC632" s="106"/>
      <c r="AD632" s="25"/>
      <c r="AE632" s="106"/>
      <c r="AF632" s="25"/>
      <c r="AG632" s="106"/>
      <c r="AH632" s="25"/>
      <c r="AI632" s="77"/>
      <c r="AJ632" s="77"/>
      <c r="AK632" s="77"/>
      <c r="AL632" s="77"/>
      <c r="AM632" s="77"/>
      <c r="AN632" s="77"/>
      <c r="AO632" s="77"/>
      <c r="AP632" s="106"/>
      <c r="AQ632" s="23"/>
      <c r="AR632" s="75"/>
      <c r="AS632" s="75"/>
      <c r="AT632" s="75"/>
      <c r="AU632" s="75"/>
      <c r="AV632" s="75"/>
      <c r="AW632" s="75"/>
      <c r="AX632" s="75"/>
      <c r="AY632" s="75"/>
      <c r="AZ632" s="75"/>
      <c r="BA632" s="75"/>
      <c r="BB632" s="75"/>
      <c r="BC632" s="339"/>
      <c r="BD632" s="1"/>
    </row>
    <row r="633" spans="2:56">
      <c r="B633" s="47" t="str">
        <f>D1_9!$E170&amp;""</f>
        <v/>
      </c>
      <c r="C633" s="72"/>
      <c r="D633" s="72"/>
      <c r="E633" s="72"/>
      <c r="F633" s="72"/>
      <c r="G633" s="72"/>
      <c r="H633" s="72"/>
      <c r="I633" s="72"/>
      <c r="J633" s="72"/>
      <c r="K633" s="72"/>
      <c r="L633" s="72"/>
      <c r="M633" s="119"/>
      <c r="N633" s="69" t="str">
        <f>IFERROR(VLOOKUP($B633,D1_9!$E$5:$S$204,2,FALSE)&amp;"","")</f>
        <v/>
      </c>
      <c r="O633" s="76"/>
      <c r="P633" s="76"/>
      <c r="Q633" s="104"/>
      <c r="R633" s="69" t="str">
        <f>IFERROR(VLOOKUP($B633,D1_9!$E$5:$S$204,3,FALSE)&amp;"","")</f>
        <v/>
      </c>
      <c r="S633" s="104"/>
      <c r="T633" s="69" t="str">
        <f>IFERROR(VLOOKUP($B633,D1_9!$E$5:$S$204,4,FALSE)&amp;"","")</f>
        <v/>
      </c>
      <c r="U633" s="104"/>
      <c r="V633" s="69" t="str">
        <f>IFERROR(VLOOKUP($B633,D1_9!$E$5:$S$204,5,FALSE)&amp;"","")</f>
        <v/>
      </c>
      <c r="W633" s="104"/>
      <c r="X633" s="69" t="str">
        <f>IFERROR(VLOOKUP($B633,D1_9!$E$5:$S$204,6,FALSE)&amp;"","")</f>
        <v/>
      </c>
      <c r="Y633" s="104"/>
      <c r="Z633" s="69" t="str">
        <f>IFERROR(VLOOKUP($B633,D1_9!$E$5:$S$204,7,FALSE)&amp;"","")</f>
        <v/>
      </c>
      <c r="AA633" s="104"/>
      <c r="AB633" s="69" t="str">
        <f>IFERROR(VLOOKUP($B633,D1_9!$E$5:$S$204,8,FALSE)&amp;"","")</f>
        <v/>
      </c>
      <c r="AC633" s="104"/>
      <c r="AD633" s="69" t="str">
        <f>IFERROR(VLOOKUP($B633,D1_9!$E$5:$S$204,9,FALSE)&amp;"","")</f>
        <v/>
      </c>
      <c r="AE633" s="104"/>
      <c r="AF633" s="69" t="str">
        <f>IFERROR(VLOOKUP($B633,D1_9!$E$5:$S$204,10,FALSE)&amp;"","")</f>
        <v/>
      </c>
      <c r="AG633" s="104"/>
      <c r="AH633" s="69" t="str">
        <f>IFERROR(VLOOKUP($B633,D1_9!$E$5:$S$204,11,FALSE)&amp;"","")</f>
        <v/>
      </c>
      <c r="AI633" s="76"/>
      <c r="AJ633" s="76"/>
      <c r="AK633" s="76"/>
      <c r="AL633" s="76" t="s">
        <v>410</v>
      </c>
      <c r="AM633" s="221" t="str">
        <f>IFERROR(VLOOKUP($B633,D1_9!$E$5:$S$204,12,FALSE)&amp;"","")</f>
        <v/>
      </c>
      <c r="AN633" s="76"/>
      <c r="AO633" s="76"/>
      <c r="AP633" s="104"/>
      <c r="AQ633" s="36" t="str">
        <f>IFERROR(VLOOKUP($B633,D1_9!$E$5:$S$204,15,FALSE)&amp;"","")</f>
        <v/>
      </c>
      <c r="AR633" s="74"/>
      <c r="AS633" s="74"/>
      <c r="AT633" s="74"/>
      <c r="AU633" s="74"/>
      <c r="AV633" s="74"/>
      <c r="AW633" s="74"/>
      <c r="AX633" s="74"/>
      <c r="AY633" s="74"/>
      <c r="AZ633" s="74"/>
      <c r="BA633" s="74"/>
      <c r="BB633" s="74"/>
      <c r="BC633" s="337"/>
      <c r="BD633" s="1"/>
    </row>
    <row r="634" spans="2:56">
      <c r="B634" s="29"/>
      <c r="C634" s="55"/>
      <c r="D634" s="55"/>
      <c r="E634" s="55"/>
      <c r="F634" s="55"/>
      <c r="G634" s="55"/>
      <c r="H634" s="55"/>
      <c r="I634" s="55"/>
      <c r="J634" s="55"/>
      <c r="K634" s="55"/>
      <c r="L634" s="55"/>
      <c r="M634" s="120"/>
      <c r="N634" s="34"/>
      <c r="O634" s="2"/>
      <c r="P634" s="2"/>
      <c r="Q634" s="105"/>
      <c r="R634" s="34"/>
      <c r="S634" s="105"/>
      <c r="T634" s="34"/>
      <c r="U634" s="105"/>
      <c r="V634" s="34"/>
      <c r="W634" s="105"/>
      <c r="X634" s="34"/>
      <c r="Y634" s="105"/>
      <c r="Z634" s="34"/>
      <c r="AA634" s="105"/>
      <c r="AB634" s="34"/>
      <c r="AC634" s="105"/>
      <c r="AD634" s="34"/>
      <c r="AE634" s="105"/>
      <c r="AF634" s="34"/>
      <c r="AG634" s="105"/>
      <c r="AH634" s="153"/>
      <c r="AI634" s="155"/>
      <c r="AJ634" s="155"/>
      <c r="AK634" s="155"/>
      <c r="AL634" s="155"/>
      <c r="AM634" s="155"/>
      <c r="AN634" s="155"/>
      <c r="AO634" s="155"/>
      <c r="AP634" s="224"/>
      <c r="AQ634" s="22"/>
      <c r="AR634" s="57"/>
      <c r="AS634" s="57"/>
      <c r="AT634" s="57"/>
      <c r="AU634" s="57"/>
      <c r="AV634" s="57"/>
      <c r="AW634" s="57"/>
      <c r="AX634" s="57"/>
      <c r="AY634" s="57"/>
      <c r="AZ634" s="57"/>
      <c r="BA634" s="57"/>
      <c r="BB634" s="57"/>
      <c r="BC634" s="338"/>
      <c r="BD634" s="1"/>
    </row>
    <row r="635" spans="2:56">
      <c r="B635" s="29"/>
      <c r="C635" s="55"/>
      <c r="D635" s="55"/>
      <c r="E635" s="55"/>
      <c r="F635" s="55"/>
      <c r="G635" s="55"/>
      <c r="H635" s="55"/>
      <c r="I635" s="55"/>
      <c r="J635" s="55"/>
      <c r="K635" s="55"/>
      <c r="L635" s="55"/>
      <c r="M635" s="120"/>
      <c r="N635" s="34"/>
      <c r="O635" s="2"/>
      <c r="P635" s="2"/>
      <c r="Q635" s="105"/>
      <c r="R635" s="34"/>
      <c r="S635" s="105"/>
      <c r="T635" s="34"/>
      <c r="U635" s="105"/>
      <c r="V635" s="34"/>
      <c r="W635" s="105"/>
      <c r="X635" s="34"/>
      <c r="Y635" s="105"/>
      <c r="Z635" s="34"/>
      <c r="AA635" s="105"/>
      <c r="AB635" s="34"/>
      <c r="AC635" s="105"/>
      <c r="AD635" s="34"/>
      <c r="AE635" s="105"/>
      <c r="AF635" s="34"/>
      <c r="AG635" s="105"/>
      <c r="AH635" s="168" t="str">
        <f>IFERROR(VLOOKUP($B633,D1_9!$E$5:$S$204,13,FALSE)&amp;"","")</f>
        <v/>
      </c>
      <c r="AI635" s="156"/>
      <c r="AJ635" s="156"/>
      <c r="AK635" s="156"/>
      <c r="AL635" s="156" t="s">
        <v>410</v>
      </c>
      <c r="AM635" s="207" t="str">
        <f>IFERROR(VLOOKUP($B633,D1_9!$E$5:$S$204,14,FALSE)&amp;"","")</f>
        <v/>
      </c>
      <c r="AN635" s="156"/>
      <c r="AO635" s="156"/>
      <c r="AP635" s="223"/>
      <c r="AQ635" s="22"/>
      <c r="AR635" s="57"/>
      <c r="AS635" s="57"/>
      <c r="AT635" s="57"/>
      <c r="AU635" s="57"/>
      <c r="AV635" s="57"/>
      <c r="AW635" s="57"/>
      <c r="AX635" s="57"/>
      <c r="AY635" s="57"/>
      <c r="AZ635" s="57"/>
      <c r="BA635" s="57"/>
      <c r="BB635" s="57"/>
      <c r="BC635" s="338"/>
      <c r="BD635" s="1"/>
    </row>
    <row r="636" spans="2:56">
      <c r="B636" s="18"/>
      <c r="C636" s="73"/>
      <c r="D636" s="73"/>
      <c r="E636" s="73"/>
      <c r="F636" s="73"/>
      <c r="G636" s="73"/>
      <c r="H636" s="73"/>
      <c r="I636" s="73"/>
      <c r="J636" s="73"/>
      <c r="K636" s="73"/>
      <c r="L636" s="73"/>
      <c r="M636" s="121"/>
      <c r="N636" s="25"/>
      <c r="O636" s="77"/>
      <c r="P636" s="77"/>
      <c r="Q636" s="106"/>
      <c r="R636" s="25"/>
      <c r="S636" s="106"/>
      <c r="T636" s="25"/>
      <c r="U636" s="106"/>
      <c r="V636" s="25"/>
      <c r="W636" s="106"/>
      <c r="X636" s="25"/>
      <c r="Y636" s="106"/>
      <c r="Z636" s="25"/>
      <c r="AA636" s="106"/>
      <c r="AB636" s="25"/>
      <c r="AC636" s="106"/>
      <c r="AD636" s="25"/>
      <c r="AE636" s="106"/>
      <c r="AF636" s="25"/>
      <c r="AG636" s="106"/>
      <c r="AH636" s="25"/>
      <c r="AI636" s="77"/>
      <c r="AJ636" s="77"/>
      <c r="AK636" s="77"/>
      <c r="AL636" s="77"/>
      <c r="AM636" s="77"/>
      <c r="AN636" s="77"/>
      <c r="AO636" s="77"/>
      <c r="AP636" s="106"/>
      <c r="AQ636" s="23"/>
      <c r="AR636" s="75"/>
      <c r="AS636" s="75"/>
      <c r="AT636" s="75"/>
      <c r="AU636" s="75"/>
      <c r="AV636" s="75"/>
      <c r="AW636" s="75"/>
      <c r="AX636" s="75"/>
      <c r="AY636" s="75"/>
      <c r="AZ636" s="75"/>
      <c r="BA636" s="75"/>
      <c r="BB636" s="75"/>
      <c r="BC636" s="339"/>
      <c r="BD636" s="1"/>
    </row>
    <row r="637" spans="2:56">
      <c r="B637" s="47" t="str">
        <f>D1_9!$E171&amp;""</f>
        <v/>
      </c>
      <c r="C637" s="72"/>
      <c r="D637" s="72"/>
      <c r="E637" s="72"/>
      <c r="F637" s="72"/>
      <c r="G637" s="72"/>
      <c r="H637" s="72"/>
      <c r="I637" s="72"/>
      <c r="J637" s="72"/>
      <c r="K637" s="72"/>
      <c r="L637" s="72"/>
      <c r="M637" s="119"/>
      <c r="N637" s="69" t="str">
        <f>IFERROR(VLOOKUP($B637,D1_9!$E$5:$S$204,2,FALSE)&amp;"","")</f>
        <v/>
      </c>
      <c r="O637" s="76"/>
      <c r="P637" s="76"/>
      <c r="Q637" s="104"/>
      <c r="R637" s="69" t="str">
        <f>IFERROR(VLOOKUP($B637,D1_9!$E$5:$S$204,3,FALSE)&amp;"","")</f>
        <v/>
      </c>
      <c r="S637" s="104"/>
      <c r="T637" s="69" t="str">
        <f>IFERROR(VLOOKUP($B637,D1_9!$E$5:$S$204,4,FALSE)&amp;"","")</f>
        <v/>
      </c>
      <c r="U637" s="104"/>
      <c r="V637" s="69" t="str">
        <f>IFERROR(VLOOKUP($B637,D1_9!$E$5:$S$204,5,FALSE)&amp;"","")</f>
        <v/>
      </c>
      <c r="W637" s="104"/>
      <c r="X637" s="69" t="str">
        <f>IFERROR(VLOOKUP($B637,D1_9!$E$5:$S$204,6,FALSE)&amp;"","")</f>
        <v/>
      </c>
      <c r="Y637" s="104"/>
      <c r="Z637" s="69" t="str">
        <f>IFERROR(VLOOKUP($B637,D1_9!$E$5:$S$204,7,FALSE)&amp;"","")</f>
        <v/>
      </c>
      <c r="AA637" s="104"/>
      <c r="AB637" s="69" t="str">
        <f>IFERROR(VLOOKUP($B637,D1_9!$E$5:$S$204,8,FALSE)&amp;"","")</f>
        <v/>
      </c>
      <c r="AC637" s="104"/>
      <c r="AD637" s="69" t="str">
        <f>IFERROR(VLOOKUP($B637,D1_9!$E$5:$S$204,9,FALSE)&amp;"","")</f>
        <v/>
      </c>
      <c r="AE637" s="104"/>
      <c r="AF637" s="69" t="str">
        <f>IFERROR(VLOOKUP($B637,D1_9!$E$5:$S$204,10,FALSE)&amp;"","")</f>
        <v/>
      </c>
      <c r="AG637" s="104"/>
      <c r="AH637" s="69" t="str">
        <f>IFERROR(VLOOKUP($B637,D1_9!$E$5:$S$204,11,FALSE)&amp;"","")</f>
        <v/>
      </c>
      <c r="AI637" s="76"/>
      <c r="AJ637" s="76"/>
      <c r="AK637" s="76"/>
      <c r="AL637" s="76" t="s">
        <v>410</v>
      </c>
      <c r="AM637" s="221" t="str">
        <f>IFERROR(VLOOKUP($B637,D1_9!$E$5:$S$204,12,FALSE)&amp;"","")</f>
        <v/>
      </c>
      <c r="AN637" s="76"/>
      <c r="AO637" s="76"/>
      <c r="AP637" s="104"/>
      <c r="AQ637" s="36" t="str">
        <f>IFERROR(VLOOKUP($B637,D1_9!$E$5:$S$204,15,FALSE)&amp;"","")</f>
        <v/>
      </c>
      <c r="AR637" s="74"/>
      <c r="AS637" s="74"/>
      <c r="AT637" s="74"/>
      <c r="AU637" s="74"/>
      <c r="AV637" s="74"/>
      <c r="AW637" s="74"/>
      <c r="AX637" s="74"/>
      <c r="AY637" s="74"/>
      <c r="AZ637" s="74"/>
      <c r="BA637" s="74"/>
      <c r="BB637" s="74"/>
      <c r="BC637" s="337"/>
      <c r="BD637" s="1"/>
    </row>
    <row r="638" spans="2:56">
      <c r="B638" s="29"/>
      <c r="C638" s="55"/>
      <c r="D638" s="55"/>
      <c r="E638" s="55"/>
      <c r="F638" s="55"/>
      <c r="G638" s="55"/>
      <c r="H638" s="55"/>
      <c r="I638" s="55"/>
      <c r="J638" s="55"/>
      <c r="K638" s="55"/>
      <c r="L638" s="55"/>
      <c r="M638" s="120"/>
      <c r="N638" s="34"/>
      <c r="O638" s="2"/>
      <c r="P638" s="2"/>
      <c r="Q638" s="105"/>
      <c r="R638" s="34"/>
      <c r="S638" s="105"/>
      <c r="T638" s="34"/>
      <c r="U638" s="105"/>
      <c r="V638" s="34"/>
      <c r="W638" s="105"/>
      <c r="X638" s="34"/>
      <c r="Y638" s="105"/>
      <c r="Z638" s="34"/>
      <c r="AA638" s="105"/>
      <c r="AB638" s="34"/>
      <c r="AC638" s="105"/>
      <c r="AD638" s="34"/>
      <c r="AE638" s="105"/>
      <c r="AF638" s="34"/>
      <c r="AG638" s="105"/>
      <c r="AH638" s="153"/>
      <c r="AI638" s="155"/>
      <c r="AJ638" s="155"/>
      <c r="AK638" s="155"/>
      <c r="AL638" s="155"/>
      <c r="AM638" s="155"/>
      <c r="AN638" s="155"/>
      <c r="AO638" s="155"/>
      <c r="AP638" s="224"/>
      <c r="AQ638" s="22"/>
      <c r="AR638" s="57"/>
      <c r="AS638" s="57"/>
      <c r="AT638" s="57"/>
      <c r="AU638" s="57"/>
      <c r="AV638" s="57"/>
      <c r="AW638" s="57"/>
      <c r="AX638" s="57"/>
      <c r="AY638" s="57"/>
      <c r="AZ638" s="57"/>
      <c r="BA638" s="57"/>
      <c r="BB638" s="57"/>
      <c r="BC638" s="338"/>
      <c r="BD638" s="1"/>
    </row>
    <row r="639" spans="2:56">
      <c r="B639" s="29"/>
      <c r="C639" s="55"/>
      <c r="D639" s="55"/>
      <c r="E639" s="55"/>
      <c r="F639" s="55"/>
      <c r="G639" s="55"/>
      <c r="H639" s="55"/>
      <c r="I639" s="55"/>
      <c r="J639" s="55"/>
      <c r="K639" s="55"/>
      <c r="L639" s="55"/>
      <c r="M639" s="120"/>
      <c r="N639" s="34"/>
      <c r="O639" s="2"/>
      <c r="P639" s="2"/>
      <c r="Q639" s="105"/>
      <c r="R639" s="34"/>
      <c r="S639" s="105"/>
      <c r="T639" s="34"/>
      <c r="U639" s="105"/>
      <c r="V639" s="34"/>
      <c r="W639" s="105"/>
      <c r="X639" s="34"/>
      <c r="Y639" s="105"/>
      <c r="Z639" s="34"/>
      <c r="AA639" s="105"/>
      <c r="AB639" s="34"/>
      <c r="AC639" s="105"/>
      <c r="AD639" s="34"/>
      <c r="AE639" s="105"/>
      <c r="AF639" s="34"/>
      <c r="AG639" s="105"/>
      <c r="AH639" s="168" t="str">
        <f>IFERROR(VLOOKUP($B637,D1_9!$E$5:$S$204,13,FALSE)&amp;"","")</f>
        <v/>
      </c>
      <c r="AI639" s="156"/>
      <c r="AJ639" s="156"/>
      <c r="AK639" s="156"/>
      <c r="AL639" s="156" t="s">
        <v>410</v>
      </c>
      <c r="AM639" s="207" t="str">
        <f>IFERROR(VLOOKUP($B637,D1_9!$E$5:$S$204,14,FALSE)&amp;"","")</f>
        <v/>
      </c>
      <c r="AN639" s="156"/>
      <c r="AO639" s="156"/>
      <c r="AP639" s="223"/>
      <c r="AQ639" s="22"/>
      <c r="AR639" s="57"/>
      <c r="AS639" s="57"/>
      <c r="AT639" s="57"/>
      <c r="AU639" s="57"/>
      <c r="AV639" s="57"/>
      <c r="AW639" s="57"/>
      <c r="AX639" s="57"/>
      <c r="AY639" s="57"/>
      <c r="AZ639" s="57"/>
      <c r="BA639" s="57"/>
      <c r="BB639" s="57"/>
      <c r="BC639" s="338"/>
      <c r="BD639" s="1"/>
    </row>
    <row r="640" spans="2:56">
      <c r="B640" s="18"/>
      <c r="C640" s="73"/>
      <c r="D640" s="73"/>
      <c r="E640" s="73"/>
      <c r="F640" s="73"/>
      <c r="G640" s="73"/>
      <c r="H640" s="73"/>
      <c r="I640" s="73"/>
      <c r="J640" s="73"/>
      <c r="K640" s="73"/>
      <c r="L640" s="73"/>
      <c r="M640" s="121"/>
      <c r="N640" s="25"/>
      <c r="O640" s="77"/>
      <c r="P640" s="77"/>
      <c r="Q640" s="106"/>
      <c r="R640" s="25"/>
      <c r="S640" s="106"/>
      <c r="T640" s="25"/>
      <c r="U640" s="106"/>
      <c r="V640" s="25"/>
      <c r="W640" s="106"/>
      <c r="X640" s="25"/>
      <c r="Y640" s="106"/>
      <c r="Z640" s="25"/>
      <c r="AA640" s="106"/>
      <c r="AB640" s="25"/>
      <c r="AC640" s="106"/>
      <c r="AD640" s="25"/>
      <c r="AE640" s="106"/>
      <c r="AF640" s="25"/>
      <c r="AG640" s="106"/>
      <c r="AH640" s="25"/>
      <c r="AI640" s="77"/>
      <c r="AJ640" s="77"/>
      <c r="AK640" s="77"/>
      <c r="AL640" s="77"/>
      <c r="AM640" s="77"/>
      <c r="AN640" s="77"/>
      <c r="AO640" s="77"/>
      <c r="AP640" s="106"/>
      <c r="AQ640" s="23"/>
      <c r="AR640" s="75"/>
      <c r="AS640" s="75"/>
      <c r="AT640" s="75"/>
      <c r="AU640" s="75"/>
      <c r="AV640" s="75"/>
      <c r="AW640" s="75"/>
      <c r="AX640" s="75"/>
      <c r="AY640" s="75"/>
      <c r="AZ640" s="75"/>
      <c r="BA640" s="75"/>
      <c r="BB640" s="75"/>
      <c r="BC640" s="339"/>
      <c r="BD640" s="1"/>
    </row>
    <row r="641" spans="2:56">
      <c r="B641" s="47" t="str">
        <f>D1_9!$E172&amp;""</f>
        <v/>
      </c>
      <c r="C641" s="72"/>
      <c r="D641" s="72"/>
      <c r="E641" s="72"/>
      <c r="F641" s="72"/>
      <c r="G641" s="72"/>
      <c r="H641" s="72"/>
      <c r="I641" s="72"/>
      <c r="J641" s="72"/>
      <c r="K641" s="72"/>
      <c r="L641" s="72"/>
      <c r="M641" s="119"/>
      <c r="N641" s="69" t="str">
        <f>IFERROR(VLOOKUP($B641,D1_9!$E$5:$S$204,2,FALSE)&amp;"","")</f>
        <v/>
      </c>
      <c r="O641" s="76"/>
      <c r="P641" s="76"/>
      <c r="Q641" s="104"/>
      <c r="R641" s="69" t="str">
        <f>IFERROR(VLOOKUP($B641,D1_9!$E$5:$S$204,3,FALSE)&amp;"","")</f>
        <v/>
      </c>
      <c r="S641" s="104"/>
      <c r="T641" s="69" t="str">
        <f>IFERROR(VLOOKUP($B641,D1_9!$E$5:$S$204,4,FALSE)&amp;"","")</f>
        <v/>
      </c>
      <c r="U641" s="104"/>
      <c r="V641" s="69" t="str">
        <f>IFERROR(VLOOKUP($B641,D1_9!$E$5:$S$204,5,FALSE)&amp;"","")</f>
        <v/>
      </c>
      <c r="W641" s="104"/>
      <c r="X641" s="69" t="str">
        <f>IFERROR(VLOOKUP($B641,D1_9!$E$5:$S$204,6,FALSE)&amp;"","")</f>
        <v/>
      </c>
      <c r="Y641" s="104"/>
      <c r="Z641" s="69" t="str">
        <f>IFERROR(VLOOKUP($B641,D1_9!$E$5:$S$204,7,FALSE)&amp;"","")</f>
        <v/>
      </c>
      <c r="AA641" s="104"/>
      <c r="AB641" s="69" t="str">
        <f>IFERROR(VLOOKUP($B641,D1_9!$E$5:$S$204,8,FALSE)&amp;"","")</f>
        <v/>
      </c>
      <c r="AC641" s="104"/>
      <c r="AD641" s="69" t="str">
        <f>IFERROR(VLOOKUP($B641,D1_9!$E$5:$S$204,9,FALSE)&amp;"","")</f>
        <v/>
      </c>
      <c r="AE641" s="104"/>
      <c r="AF641" s="69" t="str">
        <f>IFERROR(VLOOKUP($B641,D1_9!$E$5:$S$204,10,FALSE)&amp;"","")</f>
        <v/>
      </c>
      <c r="AG641" s="104"/>
      <c r="AH641" s="69" t="str">
        <f>IFERROR(VLOOKUP($B641,D1_9!$E$5:$S$204,11,FALSE)&amp;"","")</f>
        <v/>
      </c>
      <c r="AI641" s="76"/>
      <c r="AJ641" s="76"/>
      <c r="AK641" s="76"/>
      <c r="AL641" s="76" t="s">
        <v>410</v>
      </c>
      <c r="AM641" s="221" t="str">
        <f>IFERROR(VLOOKUP($B641,D1_9!$E$5:$S$204,12,FALSE)&amp;"","")</f>
        <v/>
      </c>
      <c r="AN641" s="76"/>
      <c r="AO641" s="76"/>
      <c r="AP641" s="104"/>
      <c r="AQ641" s="36" t="str">
        <f>IFERROR(VLOOKUP($B641,D1_9!$E$5:$S$204,15,FALSE)&amp;"","")</f>
        <v/>
      </c>
      <c r="AR641" s="74"/>
      <c r="AS641" s="74"/>
      <c r="AT641" s="74"/>
      <c r="AU641" s="74"/>
      <c r="AV641" s="74"/>
      <c r="AW641" s="74"/>
      <c r="AX641" s="74"/>
      <c r="AY641" s="74"/>
      <c r="AZ641" s="74"/>
      <c r="BA641" s="74"/>
      <c r="BB641" s="74"/>
      <c r="BC641" s="337"/>
      <c r="BD641" s="1"/>
    </row>
    <row r="642" spans="2:56">
      <c r="B642" s="29"/>
      <c r="C642" s="55"/>
      <c r="D642" s="55"/>
      <c r="E642" s="55"/>
      <c r="F642" s="55"/>
      <c r="G642" s="55"/>
      <c r="H642" s="55"/>
      <c r="I642" s="55"/>
      <c r="J642" s="55"/>
      <c r="K642" s="55"/>
      <c r="L642" s="55"/>
      <c r="M642" s="120"/>
      <c r="N642" s="34"/>
      <c r="O642" s="2"/>
      <c r="P642" s="2"/>
      <c r="Q642" s="105"/>
      <c r="R642" s="34"/>
      <c r="S642" s="105"/>
      <c r="T642" s="34"/>
      <c r="U642" s="105"/>
      <c r="V642" s="34"/>
      <c r="W642" s="105"/>
      <c r="X642" s="34"/>
      <c r="Y642" s="105"/>
      <c r="Z642" s="34"/>
      <c r="AA642" s="105"/>
      <c r="AB642" s="34"/>
      <c r="AC642" s="105"/>
      <c r="AD642" s="34"/>
      <c r="AE642" s="105"/>
      <c r="AF642" s="34"/>
      <c r="AG642" s="105"/>
      <c r="AH642" s="153"/>
      <c r="AI642" s="155"/>
      <c r="AJ642" s="155"/>
      <c r="AK642" s="155"/>
      <c r="AL642" s="155"/>
      <c r="AM642" s="155"/>
      <c r="AN642" s="155"/>
      <c r="AO642" s="155"/>
      <c r="AP642" s="224"/>
      <c r="AQ642" s="22"/>
      <c r="AR642" s="57"/>
      <c r="AS642" s="57"/>
      <c r="AT642" s="57"/>
      <c r="AU642" s="57"/>
      <c r="AV642" s="57"/>
      <c r="AW642" s="57"/>
      <c r="AX642" s="57"/>
      <c r="AY642" s="57"/>
      <c r="AZ642" s="57"/>
      <c r="BA642" s="57"/>
      <c r="BB642" s="57"/>
      <c r="BC642" s="338"/>
      <c r="BD642" s="1"/>
    </row>
    <row r="643" spans="2:56">
      <c r="B643" s="29"/>
      <c r="C643" s="55"/>
      <c r="D643" s="55"/>
      <c r="E643" s="55"/>
      <c r="F643" s="55"/>
      <c r="G643" s="55"/>
      <c r="H643" s="55"/>
      <c r="I643" s="55"/>
      <c r="J643" s="55"/>
      <c r="K643" s="55"/>
      <c r="L643" s="55"/>
      <c r="M643" s="120"/>
      <c r="N643" s="34"/>
      <c r="O643" s="2"/>
      <c r="P643" s="2"/>
      <c r="Q643" s="105"/>
      <c r="R643" s="34"/>
      <c r="S643" s="105"/>
      <c r="T643" s="34"/>
      <c r="U643" s="105"/>
      <c r="V643" s="34"/>
      <c r="W643" s="105"/>
      <c r="X643" s="34"/>
      <c r="Y643" s="105"/>
      <c r="Z643" s="34"/>
      <c r="AA643" s="105"/>
      <c r="AB643" s="34"/>
      <c r="AC643" s="105"/>
      <c r="AD643" s="34"/>
      <c r="AE643" s="105"/>
      <c r="AF643" s="34"/>
      <c r="AG643" s="105"/>
      <c r="AH643" s="168" t="str">
        <f>IFERROR(VLOOKUP($B641,D1_9!$E$5:$S$204,13,FALSE)&amp;"","")</f>
        <v/>
      </c>
      <c r="AI643" s="156"/>
      <c r="AJ643" s="156"/>
      <c r="AK643" s="156"/>
      <c r="AL643" s="156" t="s">
        <v>410</v>
      </c>
      <c r="AM643" s="207" t="str">
        <f>IFERROR(VLOOKUP($B641,D1_9!$E$5:$S$204,14,FALSE)&amp;"","")</f>
        <v/>
      </c>
      <c r="AN643" s="156"/>
      <c r="AO643" s="156"/>
      <c r="AP643" s="223"/>
      <c r="AQ643" s="22"/>
      <c r="AR643" s="57"/>
      <c r="AS643" s="57"/>
      <c r="AT643" s="57"/>
      <c r="AU643" s="57"/>
      <c r="AV643" s="57"/>
      <c r="AW643" s="57"/>
      <c r="AX643" s="57"/>
      <c r="AY643" s="57"/>
      <c r="AZ643" s="57"/>
      <c r="BA643" s="57"/>
      <c r="BB643" s="57"/>
      <c r="BC643" s="338"/>
      <c r="BD643" s="1"/>
    </row>
    <row r="644" spans="2:56">
      <c r="B644" s="18"/>
      <c r="C644" s="73"/>
      <c r="D644" s="73"/>
      <c r="E644" s="73"/>
      <c r="F644" s="73"/>
      <c r="G644" s="73"/>
      <c r="H644" s="73"/>
      <c r="I644" s="73"/>
      <c r="J644" s="73"/>
      <c r="K644" s="73"/>
      <c r="L644" s="73"/>
      <c r="M644" s="121"/>
      <c r="N644" s="25"/>
      <c r="O644" s="77"/>
      <c r="P644" s="77"/>
      <c r="Q644" s="106"/>
      <c r="R644" s="25"/>
      <c r="S644" s="106"/>
      <c r="T644" s="25"/>
      <c r="U644" s="106"/>
      <c r="V644" s="25"/>
      <c r="W644" s="106"/>
      <c r="X644" s="25"/>
      <c r="Y644" s="106"/>
      <c r="Z644" s="25"/>
      <c r="AA644" s="106"/>
      <c r="AB644" s="25"/>
      <c r="AC644" s="106"/>
      <c r="AD644" s="25"/>
      <c r="AE644" s="106"/>
      <c r="AF644" s="25"/>
      <c r="AG644" s="106"/>
      <c r="AH644" s="25"/>
      <c r="AI644" s="77"/>
      <c r="AJ644" s="77"/>
      <c r="AK644" s="77"/>
      <c r="AL644" s="77"/>
      <c r="AM644" s="77"/>
      <c r="AN644" s="77"/>
      <c r="AO644" s="77"/>
      <c r="AP644" s="106"/>
      <c r="AQ644" s="23"/>
      <c r="AR644" s="75"/>
      <c r="AS644" s="75"/>
      <c r="AT644" s="75"/>
      <c r="AU644" s="75"/>
      <c r="AV644" s="75"/>
      <c r="AW644" s="75"/>
      <c r="AX644" s="75"/>
      <c r="AY644" s="75"/>
      <c r="AZ644" s="75"/>
      <c r="BA644" s="75"/>
      <c r="BB644" s="75"/>
      <c r="BC644" s="339"/>
      <c r="BD644" s="1"/>
    </row>
    <row r="645" spans="2:56">
      <c r="B645" s="47" t="str">
        <f>D1_9!$E173&amp;""</f>
        <v/>
      </c>
      <c r="C645" s="72"/>
      <c r="D645" s="72"/>
      <c r="E645" s="72"/>
      <c r="F645" s="72"/>
      <c r="G645" s="72"/>
      <c r="H645" s="72"/>
      <c r="I645" s="72"/>
      <c r="J645" s="72"/>
      <c r="K645" s="72"/>
      <c r="L645" s="72"/>
      <c r="M645" s="119"/>
      <c r="N645" s="69" t="str">
        <f>IFERROR(VLOOKUP($B645,D1_9!$E$5:$S$204,2,FALSE)&amp;"","")</f>
        <v/>
      </c>
      <c r="O645" s="76"/>
      <c r="P645" s="76"/>
      <c r="Q645" s="104"/>
      <c r="R645" s="69" t="str">
        <f>IFERROR(VLOOKUP($B645,D1_9!$E$5:$S$204,3,FALSE)&amp;"","")</f>
        <v/>
      </c>
      <c r="S645" s="104"/>
      <c r="T645" s="69" t="str">
        <f>IFERROR(VLOOKUP($B645,D1_9!$E$5:$S$204,4,FALSE)&amp;"","")</f>
        <v/>
      </c>
      <c r="U645" s="104"/>
      <c r="V645" s="69" t="str">
        <f>IFERROR(VLOOKUP($B645,D1_9!$E$5:$S$204,5,FALSE)&amp;"","")</f>
        <v/>
      </c>
      <c r="W645" s="104"/>
      <c r="X645" s="69" t="str">
        <f>IFERROR(VLOOKUP($B645,D1_9!$E$5:$S$204,6,FALSE)&amp;"","")</f>
        <v/>
      </c>
      <c r="Y645" s="104"/>
      <c r="Z645" s="69" t="str">
        <f>IFERROR(VLOOKUP($B645,D1_9!$E$5:$S$204,7,FALSE)&amp;"","")</f>
        <v/>
      </c>
      <c r="AA645" s="104"/>
      <c r="AB645" s="69" t="str">
        <f>IFERROR(VLOOKUP($B645,D1_9!$E$5:$S$204,8,FALSE)&amp;"","")</f>
        <v/>
      </c>
      <c r="AC645" s="104"/>
      <c r="AD645" s="69" t="str">
        <f>IFERROR(VLOOKUP($B645,D1_9!$E$5:$S$204,9,FALSE)&amp;"","")</f>
        <v/>
      </c>
      <c r="AE645" s="104"/>
      <c r="AF645" s="69" t="str">
        <f>IFERROR(VLOOKUP($B645,D1_9!$E$5:$S$204,10,FALSE)&amp;"","")</f>
        <v/>
      </c>
      <c r="AG645" s="104"/>
      <c r="AH645" s="69" t="str">
        <f>IFERROR(VLOOKUP($B645,D1_9!$E$5:$S$204,11,FALSE)&amp;"","")</f>
        <v/>
      </c>
      <c r="AI645" s="76"/>
      <c r="AJ645" s="76"/>
      <c r="AK645" s="76"/>
      <c r="AL645" s="76" t="s">
        <v>410</v>
      </c>
      <c r="AM645" s="221" t="str">
        <f>IFERROR(VLOOKUP($B645,D1_9!$E$5:$S$204,12,FALSE)&amp;"","")</f>
        <v/>
      </c>
      <c r="AN645" s="76"/>
      <c r="AO645" s="76"/>
      <c r="AP645" s="104"/>
      <c r="AQ645" s="36" t="str">
        <f>IFERROR(VLOOKUP($B645,D1_9!$E$5:$S$204,15,FALSE)&amp;"","")</f>
        <v/>
      </c>
      <c r="AR645" s="74"/>
      <c r="AS645" s="74"/>
      <c r="AT645" s="74"/>
      <c r="AU645" s="74"/>
      <c r="AV645" s="74"/>
      <c r="AW645" s="74"/>
      <c r="AX645" s="74"/>
      <c r="AY645" s="74"/>
      <c r="AZ645" s="74"/>
      <c r="BA645" s="74"/>
      <c r="BB645" s="74"/>
      <c r="BC645" s="337"/>
      <c r="BD645" s="1"/>
    </row>
    <row r="646" spans="2:56">
      <c r="B646" s="29"/>
      <c r="C646" s="55"/>
      <c r="D646" s="55"/>
      <c r="E646" s="55"/>
      <c r="F646" s="55"/>
      <c r="G646" s="55"/>
      <c r="H646" s="55"/>
      <c r="I646" s="55"/>
      <c r="J646" s="55"/>
      <c r="K646" s="55"/>
      <c r="L646" s="55"/>
      <c r="M646" s="120"/>
      <c r="N646" s="34"/>
      <c r="O646" s="2"/>
      <c r="P646" s="2"/>
      <c r="Q646" s="105"/>
      <c r="R646" s="34"/>
      <c r="S646" s="105"/>
      <c r="T646" s="34"/>
      <c r="U646" s="105"/>
      <c r="V646" s="34"/>
      <c r="W646" s="105"/>
      <c r="X646" s="34"/>
      <c r="Y646" s="105"/>
      <c r="Z646" s="34"/>
      <c r="AA646" s="105"/>
      <c r="AB646" s="34"/>
      <c r="AC646" s="105"/>
      <c r="AD646" s="34"/>
      <c r="AE646" s="105"/>
      <c r="AF646" s="34"/>
      <c r="AG646" s="105"/>
      <c r="AH646" s="153"/>
      <c r="AI646" s="155"/>
      <c r="AJ646" s="155"/>
      <c r="AK646" s="155"/>
      <c r="AL646" s="155"/>
      <c r="AM646" s="155"/>
      <c r="AN646" s="155"/>
      <c r="AO646" s="155"/>
      <c r="AP646" s="224"/>
      <c r="AQ646" s="22"/>
      <c r="AR646" s="57"/>
      <c r="AS646" s="57"/>
      <c r="AT646" s="57"/>
      <c r="AU646" s="57"/>
      <c r="AV646" s="57"/>
      <c r="AW646" s="57"/>
      <c r="AX646" s="57"/>
      <c r="AY646" s="57"/>
      <c r="AZ646" s="57"/>
      <c r="BA646" s="57"/>
      <c r="BB646" s="57"/>
      <c r="BC646" s="338"/>
      <c r="BD646" s="1"/>
    </row>
    <row r="647" spans="2:56">
      <c r="B647" s="29"/>
      <c r="C647" s="55"/>
      <c r="D647" s="55"/>
      <c r="E647" s="55"/>
      <c r="F647" s="55"/>
      <c r="G647" s="55"/>
      <c r="H647" s="55"/>
      <c r="I647" s="55"/>
      <c r="J647" s="55"/>
      <c r="K647" s="55"/>
      <c r="L647" s="55"/>
      <c r="M647" s="120"/>
      <c r="N647" s="34"/>
      <c r="O647" s="2"/>
      <c r="P647" s="2"/>
      <c r="Q647" s="105"/>
      <c r="R647" s="34"/>
      <c r="S647" s="105"/>
      <c r="T647" s="34"/>
      <c r="U647" s="105"/>
      <c r="V647" s="34"/>
      <c r="W647" s="105"/>
      <c r="X647" s="34"/>
      <c r="Y647" s="105"/>
      <c r="Z647" s="34"/>
      <c r="AA647" s="105"/>
      <c r="AB647" s="34"/>
      <c r="AC647" s="105"/>
      <c r="AD647" s="34"/>
      <c r="AE647" s="105"/>
      <c r="AF647" s="34"/>
      <c r="AG647" s="105"/>
      <c r="AH647" s="168" t="str">
        <f>IFERROR(VLOOKUP($B645,D1_9!$E$5:$S$204,13,FALSE)&amp;"","")</f>
        <v/>
      </c>
      <c r="AI647" s="156"/>
      <c r="AJ647" s="156"/>
      <c r="AK647" s="156"/>
      <c r="AL647" s="156" t="s">
        <v>410</v>
      </c>
      <c r="AM647" s="207" t="str">
        <f>IFERROR(VLOOKUP($B645,D1_9!$E$5:$S$204,14,FALSE)&amp;"","")</f>
        <v/>
      </c>
      <c r="AN647" s="156"/>
      <c r="AO647" s="156"/>
      <c r="AP647" s="223"/>
      <c r="AQ647" s="22"/>
      <c r="AR647" s="57"/>
      <c r="AS647" s="57"/>
      <c r="AT647" s="57"/>
      <c r="AU647" s="57"/>
      <c r="AV647" s="57"/>
      <c r="AW647" s="57"/>
      <c r="AX647" s="57"/>
      <c r="AY647" s="57"/>
      <c r="AZ647" s="57"/>
      <c r="BA647" s="57"/>
      <c r="BB647" s="57"/>
      <c r="BC647" s="338"/>
      <c r="BD647" s="1"/>
    </row>
    <row r="648" spans="2:56">
      <c r="B648" s="18"/>
      <c r="C648" s="73"/>
      <c r="D648" s="73"/>
      <c r="E648" s="73"/>
      <c r="F648" s="73"/>
      <c r="G648" s="73"/>
      <c r="H648" s="73"/>
      <c r="I648" s="73"/>
      <c r="J648" s="73"/>
      <c r="K648" s="73"/>
      <c r="L648" s="73"/>
      <c r="M648" s="121"/>
      <c r="N648" s="25"/>
      <c r="O648" s="77"/>
      <c r="P648" s="77"/>
      <c r="Q648" s="106"/>
      <c r="R648" s="25"/>
      <c r="S648" s="106"/>
      <c r="T648" s="25"/>
      <c r="U648" s="106"/>
      <c r="V648" s="25"/>
      <c r="W648" s="106"/>
      <c r="X648" s="25"/>
      <c r="Y648" s="106"/>
      <c r="Z648" s="25"/>
      <c r="AA648" s="106"/>
      <c r="AB648" s="25"/>
      <c r="AC648" s="106"/>
      <c r="AD648" s="25"/>
      <c r="AE648" s="106"/>
      <c r="AF648" s="25"/>
      <c r="AG648" s="106"/>
      <c r="AH648" s="25"/>
      <c r="AI648" s="77"/>
      <c r="AJ648" s="77"/>
      <c r="AK648" s="77"/>
      <c r="AL648" s="77"/>
      <c r="AM648" s="77"/>
      <c r="AN648" s="77"/>
      <c r="AO648" s="77"/>
      <c r="AP648" s="106"/>
      <c r="AQ648" s="23"/>
      <c r="AR648" s="75"/>
      <c r="AS648" s="75"/>
      <c r="AT648" s="75"/>
      <c r="AU648" s="75"/>
      <c r="AV648" s="75"/>
      <c r="AW648" s="75"/>
      <c r="AX648" s="75"/>
      <c r="AY648" s="75"/>
      <c r="AZ648" s="75"/>
      <c r="BA648" s="75"/>
      <c r="BB648" s="75"/>
      <c r="BC648" s="339"/>
      <c r="BD648" s="1"/>
    </row>
    <row r="649" spans="2:56">
      <c r="B649" s="47" t="str">
        <f>D1_9!$E174&amp;""</f>
        <v/>
      </c>
      <c r="C649" s="72"/>
      <c r="D649" s="72"/>
      <c r="E649" s="72"/>
      <c r="F649" s="72"/>
      <c r="G649" s="72"/>
      <c r="H649" s="72"/>
      <c r="I649" s="72"/>
      <c r="J649" s="72"/>
      <c r="K649" s="72"/>
      <c r="L649" s="72"/>
      <c r="M649" s="119"/>
      <c r="N649" s="69" t="str">
        <f>IFERROR(VLOOKUP($B649,D1_9!$E$5:$S$204,2,FALSE)&amp;"","")</f>
        <v/>
      </c>
      <c r="O649" s="76"/>
      <c r="P649" s="76"/>
      <c r="Q649" s="104"/>
      <c r="R649" s="69" t="str">
        <f>IFERROR(VLOOKUP($B649,D1_9!$E$5:$S$204,3,FALSE)&amp;"","")</f>
        <v/>
      </c>
      <c r="S649" s="104"/>
      <c r="T649" s="69" t="str">
        <f>IFERROR(VLOOKUP($B649,D1_9!$E$5:$S$204,4,FALSE)&amp;"","")</f>
        <v/>
      </c>
      <c r="U649" s="104"/>
      <c r="V649" s="69" t="str">
        <f>IFERROR(VLOOKUP($B649,D1_9!$E$5:$S$204,5,FALSE)&amp;"","")</f>
        <v/>
      </c>
      <c r="W649" s="104"/>
      <c r="X649" s="69" t="str">
        <f>IFERROR(VLOOKUP($B649,D1_9!$E$5:$S$204,6,FALSE)&amp;"","")</f>
        <v/>
      </c>
      <c r="Y649" s="104"/>
      <c r="Z649" s="69" t="str">
        <f>IFERROR(VLOOKUP($B649,D1_9!$E$5:$S$204,7,FALSE)&amp;"","")</f>
        <v/>
      </c>
      <c r="AA649" s="104"/>
      <c r="AB649" s="69" t="str">
        <f>IFERROR(VLOOKUP($B649,D1_9!$E$5:$S$204,8,FALSE)&amp;"","")</f>
        <v/>
      </c>
      <c r="AC649" s="104"/>
      <c r="AD649" s="69" t="str">
        <f>IFERROR(VLOOKUP($B649,D1_9!$E$5:$S$204,9,FALSE)&amp;"","")</f>
        <v/>
      </c>
      <c r="AE649" s="104"/>
      <c r="AF649" s="69" t="str">
        <f>IFERROR(VLOOKUP($B649,D1_9!$E$5:$S$204,10,FALSE)&amp;"","")</f>
        <v/>
      </c>
      <c r="AG649" s="104"/>
      <c r="AH649" s="69" t="str">
        <f>IFERROR(VLOOKUP($B649,D1_9!$E$5:$S$204,11,FALSE)&amp;"","")</f>
        <v/>
      </c>
      <c r="AI649" s="76"/>
      <c r="AJ649" s="76"/>
      <c r="AK649" s="76"/>
      <c r="AL649" s="76" t="s">
        <v>410</v>
      </c>
      <c r="AM649" s="221" t="str">
        <f>IFERROR(VLOOKUP($B649,D1_9!$E$5:$S$204,12,FALSE)&amp;"","")</f>
        <v/>
      </c>
      <c r="AN649" s="76"/>
      <c r="AO649" s="76"/>
      <c r="AP649" s="104"/>
      <c r="AQ649" s="36" t="str">
        <f>IFERROR(VLOOKUP($B649,D1_9!$E$5:$S$204,15,FALSE)&amp;"","")</f>
        <v/>
      </c>
      <c r="AR649" s="74"/>
      <c r="AS649" s="74"/>
      <c r="AT649" s="74"/>
      <c r="AU649" s="74"/>
      <c r="AV649" s="74"/>
      <c r="AW649" s="74"/>
      <c r="AX649" s="74"/>
      <c r="AY649" s="74"/>
      <c r="AZ649" s="74"/>
      <c r="BA649" s="74"/>
      <c r="BB649" s="74"/>
      <c r="BC649" s="337"/>
      <c r="BD649" s="1"/>
    </row>
    <row r="650" spans="2:56">
      <c r="B650" s="29"/>
      <c r="C650" s="55"/>
      <c r="D650" s="55"/>
      <c r="E650" s="55"/>
      <c r="F650" s="55"/>
      <c r="G650" s="55"/>
      <c r="H650" s="55"/>
      <c r="I650" s="55"/>
      <c r="J650" s="55"/>
      <c r="K650" s="55"/>
      <c r="L650" s="55"/>
      <c r="M650" s="120"/>
      <c r="N650" s="34"/>
      <c r="O650" s="2"/>
      <c r="P650" s="2"/>
      <c r="Q650" s="105"/>
      <c r="R650" s="34"/>
      <c r="S650" s="105"/>
      <c r="T650" s="34"/>
      <c r="U650" s="105"/>
      <c r="V650" s="34"/>
      <c r="W650" s="105"/>
      <c r="X650" s="34"/>
      <c r="Y650" s="105"/>
      <c r="Z650" s="34"/>
      <c r="AA650" s="105"/>
      <c r="AB650" s="34"/>
      <c r="AC650" s="105"/>
      <c r="AD650" s="34"/>
      <c r="AE650" s="105"/>
      <c r="AF650" s="34"/>
      <c r="AG650" s="105"/>
      <c r="AH650" s="153"/>
      <c r="AI650" s="155"/>
      <c r="AJ650" s="155"/>
      <c r="AK650" s="155"/>
      <c r="AL650" s="155"/>
      <c r="AM650" s="155"/>
      <c r="AN650" s="155"/>
      <c r="AO650" s="155"/>
      <c r="AP650" s="224"/>
      <c r="AQ650" s="22"/>
      <c r="AR650" s="57"/>
      <c r="AS650" s="57"/>
      <c r="AT650" s="57"/>
      <c r="AU650" s="57"/>
      <c r="AV650" s="57"/>
      <c r="AW650" s="57"/>
      <c r="AX650" s="57"/>
      <c r="AY650" s="57"/>
      <c r="AZ650" s="57"/>
      <c r="BA650" s="57"/>
      <c r="BB650" s="57"/>
      <c r="BC650" s="338"/>
      <c r="BD650" s="1"/>
    </row>
    <row r="651" spans="2:56">
      <c r="B651" s="29"/>
      <c r="C651" s="55"/>
      <c r="D651" s="55"/>
      <c r="E651" s="55"/>
      <c r="F651" s="55"/>
      <c r="G651" s="55"/>
      <c r="H651" s="55"/>
      <c r="I651" s="55"/>
      <c r="J651" s="55"/>
      <c r="K651" s="55"/>
      <c r="L651" s="55"/>
      <c r="M651" s="120"/>
      <c r="N651" s="34"/>
      <c r="O651" s="2"/>
      <c r="P651" s="2"/>
      <c r="Q651" s="105"/>
      <c r="R651" s="34"/>
      <c r="S651" s="105"/>
      <c r="T651" s="34"/>
      <c r="U651" s="105"/>
      <c r="V651" s="34"/>
      <c r="W651" s="105"/>
      <c r="X651" s="34"/>
      <c r="Y651" s="105"/>
      <c r="Z651" s="34"/>
      <c r="AA651" s="105"/>
      <c r="AB651" s="34"/>
      <c r="AC651" s="105"/>
      <c r="AD651" s="34"/>
      <c r="AE651" s="105"/>
      <c r="AF651" s="34"/>
      <c r="AG651" s="105"/>
      <c r="AH651" s="168" t="str">
        <f>IFERROR(VLOOKUP($B649,D1_9!$E$5:$S$204,13,FALSE)&amp;"","")</f>
        <v/>
      </c>
      <c r="AI651" s="156"/>
      <c r="AJ651" s="156"/>
      <c r="AK651" s="156"/>
      <c r="AL651" s="156" t="s">
        <v>410</v>
      </c>
      <c r="AM651" s="207" t="str">
        <f>IFERROR(VLOOKUP($B649,D1_9!$E$5:$S$204,14,FALSE)&amp;"","")</f>
        <v/>
      </c>
      <c r="AN651" s="156"/>
      <c r="AO651" s="156"/>
      <c r="AP651" s="223"/>
      <c r="AQ651" s="22"/>
      <c r="AR651" s="57"/>
      <c r="AS651" s="57"/>
      <c r="AT651" s="57"/>
      <c r="AU651" s="57"/>
      <c r="AV651" s="57"/>
      <c r="AW651" s="57"/>
      <c r="AX651" s="57"/>
      <c r="AY651" s="57"/>
      <c r="AZ651" s="57"/>
      <c r="BA651" s="57"/>
      <c r="BB651" s="57"/>
      <c r="BC651" s="338"/>
      <c r="BD651" s="1"/>
    </row>
    <row r="652" spans="2:56">
      <c r="B652" s="18"/>
      <c r="C652" s="73"/>
      <c r="D652" s="73"/>
      <c r="E652" s="73"/>
      <c r="F652" s="73"/>
      <c r="G652" s="73"/>
      <c r="H652" s="73"/>
      <c r="I652" s="73"/>
      <c r="J652" s="73"/>
      <c r="K652" s="73"/>
      <c r="L652" s="73"/>
      <c r="M652" s="121"/>
      <c r="N652" s="25"/>
      <c r="O652" s="77"/>
      <c r="P652" s="77"/>
      <c r="Q652" s="106"/>
      <c r="R652" s="25"/>
      <c r="S652" s="106"/>
      <c r="T652" s="25"/>
      <c r="U652" s="106"/>
      <c r="V652" s="25"/>
      <c r="W652" s="106"/>
      <c r="X652" s="25"/>
      <c r="Y652" s="106"/>
      <c r="Z652" s="25"/>
      <c r="AA652" s="106"/>
      <c r="AB652" s="25"/>
      <c r="AC652" s="106"/>
      <c r="AD652" s="25"/>
      <c r="AE652" s="106"/>
      <c r="AF652" s="25"/>
      <c r="AG652" s="106"/>
      <c r="AH652" s="25"/>
      <c r="AI652" s="77"/>
      <c r="AJ652" s="77"/>
      <c r="AK652" s="77"/>
      <c r="AL652" s="77"/>
      <c r="AM652" s="77"/>
      <c r="AN652" s="77"/>
      <c r="AO652" s="77"/>
      <c r="AP652" s="106"/>
      <c r="AQ652" s="23"/>
      <c r="AR652" s="75"/>
      <c r="AS652" s="75"/>
      <c r="AT652" s="75"/>
      <c r="AU652" s="75"/>
      <c r="AV652" s="75"/>
      <c r="AW652" s="75"/>
      <c r="AX652" s="75"/>
      <c r="AY652" s="75"/>
      <c r="AZ652" s="75"/>
      <c r="BA652" s="75"/>
      <c r="BB652" s="75"/>
      <c r="BC652" s="339"/>
      <c r="BD652" s="1"/>
    </row>
    <row r="653" spans="2:56">
      <c r="B653" s="47" t="str">
        <f>D1_9!$E175&amp;""</f>
        <v/>
      </c>
      <c r="C653" s="72"/>
      <c r="D653" s="72"/>
      <c r="E653" s="72"/>
      <c r="F653" s="72"/>
      <c r="G653" s="72"/>
      <c r="H653" s="72"/>
      <c r="I653" s="72"/>
      <c r="J653" s="72"/>
      <c r="K653" s="72"/>
      <c r="L653" s="72"/>
      <c r="M653" s="119"/>
      <c r="N653" s="69" t="str">
        <f>IFERROR(VLOOKUP($B653,D1_9!$E$5:$S$204,2,FALSE)&amp;"","")</f>
        <v/>
      </c>
      <c r="O653" s="76"/>
      <c r="P653" s="76"/>
      <c r="Q653" s="104"/>
      <c r="R653" s="69" t="str">
        <f>IFERROR(VLOOKUP($B653,D1_9!$E$5:$S$204,3,FALSE)&amp;"","")</f>
        <v/>
      </c>
      <c r="S653" s="104"/>
      <c r="T653" s="69" t="str">
        <f>IFERROR(VLOOKUP($B653,D1_9!$E$5:$S$204,4,FALSE)&amp;"","")</f>
        <v/>
      </c>
      <c r="U653" s="104"/>
      <c r="V653" s="69" t="str">
        <f>IFERROR(VLOOKUP($B653,D1_9!$E$5:$S$204,5,FALSE)&amp;"","")</f>
        <v/>
      </c>
      <c r="W653" s="104"/>
      <c r="X653" s="69" t="str">
        <f>IFERROR(VLOOKUP($B653,D1_9!$E$5:$S$204,6,FALSE)&amp;"","")</f>
        <v/>
      </c>
      <c r="Y653" s="104"/>
      <c r="Z653" s="69" t="str">
        <f>IFERROR(VLOOKUP($B653,D1_9!$E$5:$S$204,7,FALSE)&amp;"","")</f>
        <v/>
      </c>
      <c r="AA653" s="104"/>
      <c r="AB653" s="69" t="str">
        <f>IFERROR(VLOOKUP($B653,D1_9!$E$5:$S$204,8,FALSE)&amp;"","")</f>
        <v/>
      </c>
      <c r="AC653" s="104"/>
      <c r="AD653" s="69" t="str">
        <f>IFERROR(VLOOKUP($B653,D1_9!$E$5:$S$204,9,FALSE)&amp;"","")</f>
        <v/>
      </c>
      <c r="AE653" s="104"/>
      <c r="AF653" s="69" t="str">
        <f>IFERROR(VLOOKUP($B653,D1_9!$E$5:$S$204,10,FALSE)&amp;"","")</f>
        <v/>
      </c>
      <c r="AG653" s="104"/>
      <c r="AH653" s="69" t="str">
        <f>IFERROR(VLOOKUP($B653,D1_9!$E$5:$S$204,11,FALSE)&amp;"","")</f>
        <v/>
      </c>
      <c r="AI653" s="76"/>
      <c r="AJ653" s="76"/>
      <c r="AK653" s="76"/>
      <c r="AL653" s="76" t="s">
        <v>410</v>
      </c>
      <c r="AM653" s="221" t="str">
        <f>IFERROR(VLOOKUP($B653,D1_9!$E$5:$S$204,12,FALSE)&amp;"","")</f>
        <v/>
      </c>
      <c r="AN653" s="76"/>
      <c r="AO653" s="76"/>
      <c r="AP653" s="104"/>
      <c r="AQ653" s="36" t="str">
        <f>IFERROR(VLOOKUP($B653,D1_9!$E$5:$S$204,15,FALSE)&amp;"","")</f>
        <v/>
      </c>
      <c r="AR653" s="74"/>
      <c r="AS653" s="74"/>
      <c r="AT653" s="74"/>
      <c r="AU653" s="74"/>
      <c r="AV653" s="74"/>
      <c r="AW653" s="74"/>
      <c r="AX653" s="74"/>
      <c r="AY653" s="74"/>
      <c r="AZ653" s="74"/>
      <c r="BA653" s="74"/>
      <c r="BB653" s="74"/>
      <c r="BC653" s="337"/>
      <c r="BD653" s="1"/>
    </row>
    <row r="654" spans="2:56">
      <c r="B654" s="29"/>
      <c r="C654" s="55"/>
      <c r="D654" s="55"/>
      <c r="E654" s="55"/>
      <c r="F654" s="55"/>
      <c r="G654" s="55"/>
      <c r="H654" s="55"/>
      <c r="I654" s="55"/>
      <c r="J654" s="55"/>
      <c r="K654" s="55"/>
      <c r="L654" s="55"/>
      <c r="M654" s="120"/>
      <c r="N654" s="34"/>
      <c r="O654" s="2"/>
      <c r="P654" s="2"/>
      <c r="Q654" s="105"/>
      <c r="R654" s="34"/>
      <c r="S654" s="105"/>
      <c r="T654" s="34"/>
      <c r="U654" s="105"/>
      <c r="V654" s="34"/>
      <c r="W654" s="105"/>
      <c r="X654" s="34"/>
      <c r="Y654" s="105"/>
      <c r="Z654" s="34"/>
      <c r="AA654" s="105"/>
      <c r="AB654" s="34"/>
      <c r="AC654" s="105"/>
      <c r="AD654" s="34"/>
      <c r="AE654" s="105"/>
      <c r="AF654" s="34"/>
      <c r="AG654" s="105"/>
      <c r="AH654" s="153"/>
      <c r="AI654" s="155"/>
      <c r="AJ654" s="155"/>
      <c r="AK654" s="155"/>
      <c r="AL654" s="155"/>
      <c r="AM654" s="155"/>
      <c r="AN654" s="155"/>
      <c r="AO654" s="155"/>
      <c r="AP654" s="224"/>
      <c r="AQ654" s="22"/>
      <c r="AR654" s="57"/>
      <c r="AS654" s="57"/>
      <c r="AT654" s="57"/>
      <c r="AU654" s="57"/>
      <c r="AV654" s="57"/>
      <c r="AW654" s="57"/>
      <c r="AX654" s="57"/>
      <c r="AY654" s="57"/>
      <c r="AZ654" s="57"/>
      <c r="BA654" s="57"/>
      <c r="BB654" s="57"/>
      <c r="BC654" s="338"/>
      <c r="BD654" s="1"/>
    </row>
    <row r="655" spans="2:56">
      <c r="B655" s="29"/>
      <c r="C655" s="55"/>
      <c r="D655" s="55"/>
      <c r="E655" s="55"/>
      <c r="F655" s="55"/>
      <c r="G655" s="55"/>
      <c r="H655" s="55"/>
      <c r="I655" s="55"/>
      <c r="J655" s="55"/>
      <c r="K655" s="55"/>
      <c r="L655" s="55"/>
      <c r="M655" s="120"/>
      <c r="N655" s="34"/>
      <c r="O655" s="2"/>
      <c r="P655" s="2"/>
      <c r="Q655" s="105"/>
      <c r="R655" s="34"/>
      <c r="S655" s="105"/>
      <c r="T655" s="34"/>
      <c r="U655" s="105"/>
      <c r="V655" s="34"/>
      <c r="W655" s="105"/>
      <c r="X655" s="34"/>
      <c r="Y655" s="105"/>
      <c r="Z655" s="34"/>
      <c r="AA655" s="105"/>
      <c r="AB655" s="34"/>
      <c r="AC655" s="105"/>
      <c r="AD655" s="34"/>
      <c r="AE655" s="105"/>
      <c r="AF655" s="34"/>
      <c r="AG655" s="105"/>
      <c r="AH655" s="168" t="str">
        <f>IFERROR(VLOOKUP($B653,D1_9!$E$5:$S$204,13,FALSE)&amp;"","")</f>
        <v/>
      </c>
      <c r="AI655" s="156"/>
      <c r="AJ655" s="156"/>
      <c r="AK655" s="156"/>
      <c r="AL655" s="156" t="s">
        <v>410</v>
      </c>
      <c r="AM655" s="207" t="str">
        <f>IFERROR(VLOOKUP($B653,D1_9!$E$5:$S$204,14,FALSE)&amp;"","")</f>
        <v/>
      </c>
      <c r="AN655" s="156"/>
      <c r="AO655" s="156"/>
      <c r="AP655" s="223"/>
      <c r="AQ655" s="22"/>
      <c r="AR655" s="57"/>
      <c r="AS655" s="57"/>
      <c r="AT655" s="57"/>
      <c r="AU655" s="57"/>
      <c r="AV655" s="57"/>
      <c r="AW655" s="57"/>
      <c r="AX655" s="57"/>
      <c r="AY655" s="57"/>
      <c r="AZ655" s="57"/>
      <c r="BA655" s="57"/>
      <c r="BB655" s="57"/>
      <c r="BC655" s="338"/>
      <c r="BD655" s="1"/>
    </row>
    <row r="656" spans="2:56">
      <c r="B656" s="18"/>
      <c r="C656" s="73"/>
      <c r="D656" s="73"/>
      <c r="E656" s="73"/>
      <c r="F656" s="73"/>
      <c r="G656" s="73"/>
      <c r="H656" s="73"/>
      <c r="I656" s="73"/>
      <c r="J656" s="73"/>
      <c r="K656" s="73"/>
      <c r="L656" s="73"/>
      <c r="M656" s="121"/>
      <c r="N656" s="25"/>
      <c r="O656" s="77"/>
      <c r="P656" s="77"/>
      <c r="Q656" s="106"/>
      <c r="R656" s="25"/>
      <c r="S656" s="106"/>
      <c r="T656" s="25"/>
      <c r="U656" s="106"/>
      <c r="V656" s="25"/>
      <c r="W656" s="106"/>
      <c r="X656" s="25"/>
      <c r="Y656" s="106"/>
      <c r="Z656" s="25"/>
      <c r="AA656" s="106"/>
      <c r="AB656" s="25"/>
      <c r="AC656" s="106"/>
      <c r="AD656" s="25"/>
      <c r="AE656" s="106"/>
      <c r="AF656" s="25"/>
      <c r="AG656" s="106"/>
      <c r="AH656" s="25"/>
      <c r="AI656" s="77"/>
      <c r="AJ656" s="77"/>
      <c r="AK656" s="77"/>
      <c r="AL656" s="77"/>
      <c r="AM656" s="77"/>
      <c r="AN656" s="77"/>
      <c r="AO656" s="77"/>
      <c r="AP656" s="106"/>
      <c r="AQ656" s="23"/>
      <c r="AR656" s="75"/>
      <c r="AS656" s="75"/>
      <c r="AT656" s="75"/>
      <c r="AU656" s="75"/>
      <c r="AV656" s="75"/>
      <c r="AW656" s="75"/>
      <c r="AX656" s="75"/>
      <c r="AY656" s="75"/>
      <c r="AZ656" s="75"/>
      <c r="BA656" s="75"/>
      <c r="BB656" s="75"/>
      <c r="BC656" s="339"/>
      <c r="BD656" s="1"/>
    </row>
    <row r="657" spans="2:56">
      <c r="B657" s="47" t="str">
        <f>D1_9!$E176&amp;""</f>
        <v/>
      </c>
      <c r="C657" s="72"/>
      <c r="D657" s="72"/>
      <c r="E657" s="72"/>
      <c r="F657" s="72"/>
      <c r="G657" s="72"/>
      <c r="H657" s="72"/>
      <c r="I657" s="72"/>
      <c r="J657" s="72"/>
      <c r="K657" s="72"/>
      <c r="L657" s="72"/>
      <c r="M657" s="119"/>
      <c r="N657" s="69" t="str">
        <f>IFERROR(VLOOKUP($B657,D1_9!$E$5:$S$204,2,FALSE)&amp;"","")</f>
        <v/>
      </c>
      <c r="O657" s="76"/>
      <c r="P657" s="76"/>
      <c r="Q657" s="104"/>
      <c r="R657" s="69" t="str">
        <f>IFERROR(VLOOKUP($B657,D1_9!$E$5:$S$204,3,FALSE)&amp;"","")</f>
        <v/>
      </c>
      <c r="S657" s="104"/>
      <c r="T657" s="69" t="str">
        <f>IFERROR(VLOOKUP($B657,D1_9!$E$5:$S$204,4,FALSE)&amp;"","")</f>
        <v/>
      </c>
      <c r="U657" s="104"/>
      <c r="V657" s="69" t="str">
        <f>IFERROR(VLOOKUP($B657,D1_9!$E$5:$S$204,5,FALSE)&amp;"","")</f>
        <v/>
      </c>
      <c r="W657" s="104"/>
      <c r="X657" s="69" t="str">
        <f>IFERROR(VLOOKUP($B657,D1_9!$E$5:$S$204,6,FALSE)&amp;"","")</f>
        <v/>
      </c>
      <c r="Y657" s="104"/>
      <c r="Z657" s="69" t="str">
        <f>IFERROR(VLOOKUP($B657,D1_9!$E$5:$S$204,7,FALSE)&amp;"","")</f>
        <v/>
      </c>
      <c r="AA657" s="104"/>
      <c r="AB657" s="69" t="str">
        <f>IFERROR(VLOOKUP($B657,D1_9!$E$5:$S$204,8,FALSE)&amp;"","")</f>
        <v/>
      </c>
      <c r="AC657" s="104"/>
      <c r="AD657" s="69" t="str">
        <f>IFERROR(VLOOKUP($B657,D1_9!$E$5:$S$204,9,FALSE)&amp;"","")</f>
        <v/>
      </c>
      <c r="AE657" s="104"/>
      <c r="AF657" s="69" t="str">
        <f>IFERROR(VLOOKUP($B657,D1_9!$E$5:$S$204,10,FALSE)&amp;"","")</f>
        <v/>
      </c>
      <c r="AG657" s="104"/>
      <c r="AH657" s="69" t="str">
        <f>IFERROR(VLOOKUP($B657,D1_9!$E$5:$S$204,11,FALSE)&amp;"","")</f>
        <v/>
      </c>
      <c r="AI657" s="76"/>
      <c r="AJ657" s="76"/>
      <c r="AK657" s="76"/>
      <c r="AL657" s="76" t="s">
        <v>410</v>
      </c>
      <c r="AM657" s="221" t="str">
        <f>IFERROR(VLOOKUP($B657,D1_9!$E$5:$S$204,12,FALSE)&amp;"","")</f>
        <v/>
      </c>
      <c r="AN657" s="76"/>
      <c r="AO657" s="76"/>
      <c r="AP657" s="104"/>
      <c r="AQ657" s="36" t="str">
        <f>IFERROR(VLOOKUP($B657,D1_9!$E$5:$S$204,15,FALSE)&amp;"","")</f>
        <v/>
      </c>
      <c r="AR657" s="74"/>
      <c r="AS657" s="74"/>
      <c r="AT657" s="74"/>
      <c r="AU657" s="74"/>
      <c r="AV657" s="74"/>
      <c r="AW657" s="74"/>
      <c r="AX657" s="74"/>
      <c r="AY657" s="74"/>
      <c r="AZ657" s="74"/>
      <c r="BA657" s="74"/>
      <c r="BB657" s="74"/>
      <c r="BC657" s="337"/>
      <c r="BD657" s="1"/>
    </row>
    <row r="658" spans="2:56">
      <c r="B658" s="29"/>
      <c r="C658" s="55"/>
      <c r="D658" s="55"/>
      <c r="E658" s="55"/>
      <c r="F658" s="55"/>
      <c r="G658" s="55"/>
      <c r="H658" s="55"/>
      <c r="I658" s="55"/>
      <c r="J658" s="55"/>
      <c r="K658" s="55"/>
      <c r="L658" s="55"/>
      <c r="M658" s="120"/>
      <c r="N658" s="34"/>
      <c r="O658" s="2"/>
      <c r="P658" s="2"/>
      <c r="Q658" s="105"/>
      <c r="R658" s="34"/>
      <c r="S658" s="105"/>
      <c r="T658" s="34"/>
      <c r="U658" s="105"/>
      <c r="V658" s="34"/>
      <c r="W658" s="105"/>
      <c r="X658" s="34"/>
      <c r="Y658" s="105"/>
      <c r="Z658" s="34"/>
      <c r="AA658" s="105"/>
      <c r="AB658" s="34"/>
      <c r="AC658" s="105"/>
      <c r="AD658" s="34"/>
      <c r="AE658" s="105"/>
      <c r="AF658" s="34"/>
      <c r="AG658" s="105"/>
      <c r="AH658" s="153"/>
      <c r="AI658" s="155"/>
      <c r="AJ658" s="155"/>
      <c r="AK658" s="155"/>
      <c r="AL658" s="155"/>
      <c r="AM658" s="155"/>
      <c r="AN658" s="155"/>
      <c r="AO658" s="155"/>
      <c r="AP658" s="224"/>
      <c r="AQ658" s="22"/>
      <c r="AR658" s="57"/>
      <c r="AS658" s="57"/>
      <c r="AT658" s="57"/>
      <c r="AU658" s="57"/>
      <c r="AV658" s="57"/>
      <c r="AW658" s="57"/>
      <c r="AX658" s="57"/>
      <c r="AY658" s="57"/>
      <c r="AZ658" s="57"/>
      <c r="BA658" s="57"/>
      <c r="BB658" s="57"/>
      <c r="BC658" s="338"/>
      <c r="BD658" s="1"/>
    </row>
    <row r="659" spans="2:56">
      <c r="B659" s="29"/>
      <c r="C659" s="55"/>
      <c r="D659" s="55"/>
      <c r="E659" s="55"/>
      <c r="F659" s="55"/>
      <c r="G659" s="55"/>
      <c r="H659" s="55"/>
      <c r="I659" s="55"/>
      <c r="J659" s="55"/>
      <c r="K659" s="55"/>
      <c r="L659" s="55"/>
      <c r="M659" s="120"/>
      <c r="N659" s="34"/>
      <c r="O659" s="2"/>
      <c r="P659" s="2"/>
      <c r="Q659" s="105"/>
      <c r="R659" s="34"/>
      <c r="S659" s="105"/>
      <c r="T659" s="34"/>
      <c r="U659" s="105"/>
      <c r="V659" s="34"/>
      <c r="W659" s="105"/>
      <c r="X659" s="34"/>
      <c r="Y659" s="105"/>
      <c r="Z659" s="34"/>
      <c r="AA659" s="105"/>
      <c r="AB659" s="34"/>
      <c r="AC659" s="105"/>
      <c r="AD659" s="34"/>
      <c r="AE659" s="105"/>
      <c r="AF659" s="34"/>
      <c r="AG659" s="105"/>
      <c r="AH659" s="168" t="str">
        <f>IFERROR(VLOOKUP($B657,D1_9!$E$5:$S$204,13,FALSE)&amp;"","")</f>
        <v/>
      </c>
      <c r="AI659" s="156"/>
      <c r="AJ659" s="156"/>
      <c r="AK659" s="156"/>
      <c r="AL659" s="156" t="s">
        <v>410</v>
      </c>
      <c r="AM659" s="207" t="str">
        <f>IFERROR(VLOOKUP($B657,D1_9!$E$5:$S$204,14,FALSE)&amp;"","")</f>
        <v/>
      </c>
      <c r="AN659" s="156"/>
      <c r="AO659" s="156"/>
      <c r="AP659" s="223"/>
      <c r="AQ659" s="22"/>
      <c r="AR659" s="57"/>
      <c r="AS659" s="57"/>
      <c r="AT659" s="57"/>
      <c r="AU659" s="57"/>
      <c r="AV659" s="57"/>
      <c r="AW659" s="57"/>
      <c r="AX659" s="57"/>
      <c r="AY659" s="57"/>
      <c r="AZ659" s="57"/>
      <c r="BA659" s="57"/>
      <c r="BB659" s="57"/>
      <c r="BC659" s="338"/>
      <c r="BD659" s="1"/>
    </row>
    <row r="660" spans="2:56">
      <c r="B660" s="18"/>
      <c r="C660" s="73"/>
      <c r="D660" s="73"/>
      <c r="E660" s="73"/>
      <c r="F660" s="73"/>
      <c r="G660" s="73"/>
      <c r="H660" s="73"/>
      <c r="I660" s="73"/>
      <c r="J660" s="73"/>
      <c r="K660" s="73"/>
      <c r="L660" s="73"/>
      <c r="M660" s="121"/>
      <c r="N660" s="25"/>
      <c r="O660" s="77"/>
      <c r="P660" s="77"/>
      <c r="Q660" s="106"/>
      <c r="R660" s="25"/>
      <c r="S660" s="106"/>
      <c r="T660" s="25"/>
      <c r="U660" s="106"/>
      <c r="V660" s="25"/>
      <c r="W660" s="106"/>
      <c r="X660" s="25"/>
      <c r="Y660" s="106"/>
      <c r="Z660" s="25"/>
      <c r="AA660" s="106"/>
      <c r="AB660" s="25"/>
      <c r="AC660" s="106"/>
      <c r="AD660" s="25"/>
      <c r="AE660" s="106"/>
      <c r="AF660" s="25"/>
      <c r="AG660" s="106"/>
      <c r="AH660" s="25"/>
      <c r="AI660" s="77"/>
      <c r="AJ660" s="77"/>
      <c r="AK660" s="77"/>
      <c r="AL660" s="77"/>
      <c r="AM660" s="77"/>
      <c r="AN660" s="77"/>
      <c r="AO660" s="77"/>
      <c r="AP660" s="106"/>
      <c r="AQ660" s="23"/>
      <c r="AR660" s="75"/>
      <c r="AS660" s="75"/>
      <c r="AT660" s="75"/>
      <c r="AU660" s="75"/>
      <c r="AV660" s="75"/>
      <c r="AW660" s="75"/>
      <c r="AX660" s="75"/>
      <c r="AY660" s="75"/>
      <c r="AZ660" s="75"/>
      <c r="BA660" s="75"/>
      <c r="BB660" s="75"/>
      <c r="BC660" s="339"/>
      <c r="BD660" s="1"/>
    </row>
    <row r="661" spans="2:56">
      <c r="B661" s="47" t="str">
        <f>D1_9!$E177&amp;""</f>
        <v/>
      </c>
      <c r="C661" s="72"/>
      <c r="D661" s="72"/>
      <c r="E661" s="72"/>
      <c r="F661" s="72"/>
      <c r="G661" s="72"/>
      <c r="H661" s="72"/>
      <c r="I661" s="72"/>
      <c r="J661" s="72"/>
      <c r="K661" s="72"/>
      <c r="L661" s="72"/>
      <c r="M661" s="119"/>
      <c r="N661" s="69" t="str">
        <f>IFERROR(VLOOKUP($B661,D1_9!$E$5:$S$204,2,FALSE)&amp;"","")</f>
        <v/>
      </c>
      <c r="O661" s="76"/>
      <c r="P661" s="76"/>
      <c r="Q661" s="104"/>
      <c r="R661" s="69" t="str">
        <f>IFERROR(VLOOKUP($B661,D1_9!$E$5:$S$204,3,FALSE)&amp;"","")</f>
        <v/>
      </c>
      <c r="S661" s="104"/>
      <c r="T661" s="69" t="str">
        <f>IFERROR(VLOOKUP($B661,D1_9!$E$5:$S$204,4,FALSE)&amp;"","")</f>
        <v/>
      </c>
      <c r="U661" s="104"/>
      <c r="V661" s="69" t="str">
        <f>IFERROR(VLOOKUP($B661,D1_9!$E$5:$S$204,5,FALSE)&amp;"","")</f>
        <v/>
      </c>
      <c r="W661" s="104"/>
      <c r="X661" s="69" t="str">
        <f>IFERROR(VLOOKUP($B661,D1_9!$E$5:$S$204,6,FALSE)&amp;"","")</f>
        <v/>
      </c>
      <c r="Y661" s="104"/>
      <c r="Z661" s="69" t="str">
        <f>IFERROR(VLOOKUP($B661,D1_9!$E$5:$S$204,7,FALSE)&amp;"","")</f>
        <v/>
      </c>
      <c r="AA661" s="104"/>
      <c r="AB661" s="69" t="str">
        <f>IFERROR(VLOOKUP($B661,D1_9!$E$5:$S$204,8,FALSE)&amp;"","")</f>
        <v/>
      </c>
      <c r="AC661" s="104"/>
      <c r="AD661" s="69" t="str">
        <f>IFERROR(VLOOKUP($B661,D1_9!$E$5:$S$204,9,FALSE)&amp;"","")</f>
        <v/>
      </c>
      <c r="AE661" s="104"/>
      <c r="AF661" s="69" t="str">
        <f>IFERROR(VLOOKUP($B661,D1_9!$E$5:$S$204,10,FALSE)&amp;"","")</f>
        <v/>
      </c>
      <c r="AG661" s="104"/>
      <c r="AH661" s="69" t="str">
        <f>IFERROR(VLOOKUP($B661,D1_9!$E$5:$S$204,11,FALSE)&amp;"","")</f>
        <v/>
      </c>
      <c r="AI661" s="76"/>
      <c r="AJ661" s="76"/>
      <c r="AK661" s="76"/>
      <c r="AL661" s="76" t="s">
        <v>410</v>
      </c>
      <c r="AM661" s="221" t="str">
        <f>IFERROR(VLOOKUP($B661,D1_9!$E$5:$S$204,12,FALSE)&amp;"","")</f>
        <v/>
      </c>
      <c r="AN661" s="76"/>
      <c r="AO661" s="76"/>
      <c r="AP661" s="104"/>
      <c r="AQ661" s="36" t="str">
        <f>IFERROR(VLOOKUP($B661,D1_9!$E$5:$S$204,15,FALSE)&amp;"","")</f>
        <v/>
      </c>
      <c r="AR661" s="74"/>
      <c r="AS661" s="74"/>
      <c r="AT661" s="74"/>
      <c r="AU661" s="74"/>
      <c r="AV661" s="74"/>
      <c r="AW661" s="74"/>
      <c r="AX661" s="74"/>
      <c r="AY661" s="74"/>
      <c r="AZ661" s="74"/>
      <c r="BA661" s="74"/>
      <c r="BB661" s="74"/>
      <c r="BC661" s="337"/>
      <c r="BD661" s="1"/>
    </row>
    <row r="662" spans="2:56">
      <c r="B662" s="29"/>
      <c r="C662" s="55"/>
      <c r="D662" s="55"/>
      <c r="E662" s="55"/>
      <c r="F662" s="55"/>
      <c r="G662" s="55"/>
      <c r="H662" s="55"/>
      <c r="I662" s="55"/>
      <c r="J662" s="55"/>
      <c r="K662" s="55"/>
      <c r="L662" s="55"/>
      <c r="M662" s="120"/>
      <c r="N662" s="34"/>
      <c r="O662" s="2"/>
      <c r="P662" s="2"/>
      <c r="Q662" s="105"/>
      <c r="R662" s="34"/>
      <c r="S662" s="105"/>
      <c r="T662" s="34"/>
      <c r="U662" s="105"/>
      <c r="V662" s="34"/>
      <c r="W662" s="105"/>
      <c r="X662" s="34"/>
      <c r="Y662" s="105"/>
      <c r="Z662" s="34"/>
      <c r="AA662" s="105"/>
      <c r="AB662" s="34"/>
      <c r="AC662" s="105"/>
      <c r="AD662" s="34"/>
      <c r="AE662" s="105"/>
      <c r="AF662" s="34"/>
      <c r="AG662" s="105"/>
      <c r="AH662" s="153"/>
      <c r="AI662" s="155"/>
      <c r="AJ662" s="155"/>
      <c r="AK662" s="155"/>
      <c r="AL662" s="155"/>
      <c r="AM662" s="155"/>
      <c r="AN662" s="155"/>
      <c r="AO662" s="155"/>
      <c r="AP662" s="224"/>
      <c r="AQ662" s="22"/>
      <c r="AR662" s="57"/>
      <c r="AS662" s="57"/>
      <c r="AT662" s="57"/>
      <c r="AU662" s="57"/>
      <c r="AV662" s="57"/>
      <c r="AW662" s="57"/>
      <c r="AX662" s="57"/>
      <c r="AY662" s="57"/>
      <c r="AZ662" s="57"/>
      <c r="BA662" s="57"/>
      <c r="BB662" s="57"/>
      <c r="BC662" s="338"/>
      <c r="BD662" s="1"/>
    </row>
    <row r="663" spans="2:56">
      <c r="B663" s="29"/>
      <c r="C663" s="55"/>
      <c r="D663" s="55"/>
      <c r="E663" s="55"/>
      <c r="F663" s="55"/>
      <c r="G663" s="55"/>
      <c r="H663" s="55"/>
      <c r="I663" s="55"/>
      <c r="J663" s="55"/>
      <c r="K663" s="55"/>
      <c r="L663" s="55"/>
      <c r="M663" s="120"/>
      <c r="N663" s="34"/>
      <c r="O663" s="2"/>
      <c r="P663" s="2"/>
      <c r="Q663" s="105"/>
      <c r="R663" s="34"/>
      <c r="S663" s="105"/>
      <c r="T663" s="34"/>
      <c r="U663" s="105"/>
      <c r="V663" s="34"/>
      <c r="W663" s="105"/>
      <c r="X663" s="34"/>
      <c r="Y663" s="105"/>
      <c r="Z663" s="34"/>
      <c r="AA663" s="105"/>
      <c r="AB663" s="34"/>
      <c r="AC663" s="105"/>
      <c r="AD663" s="34"/>
      <c r="AE663" s="105"/>
      <c r="AF663" s="34"/>
      <c r="AG663" s="105"/>
      <c r="AH663" s="168" t="str">
        <f>IFERROR(VLOOKUP($B661,D1_9!$E$5:$S$204,13,FALSE)&amp;"","")</f>
        <v/>
      </c>
      <c r="AI663" s="156"/>
      <c r="AJ663" s="156"/>
      <c r="AK663" s="156"/>
      <c r="AL663" s="156" t="s">
        <v>410</v>
      </c>
      <c r="AM663" s="207" t="str">
        <f>IFERROR(VLOOKUP($B661,D1_9!$E$5:$S$204,14,FALSE)&amp;"","")</f>
        <v/>
      </c>
      <c r="AN663" s="156"/>
      <c r="AO663" s="156"/>
      <c r="AP663" s="223"/>
      <c r="AQ663" s="22"/>
      <c r="AR663" s="57"/>
      <c r="AS663" s="57"/>
      <c r="AT663" s="57"/>
      <c r="AU663" s="57"/>
      <c r="AV663" s="57"/>
      <c r="AW663" s="57"/>
      <c r="AX663" s="57"/>
      <c r="AY663" s="57"/>
      <c r="AZ663" s="57"/>
      <c r="BA663" s="57"/>
      <c r="BB663" s="57"/>
      <c r="BC663" s="338"/>
      <c r="BD663" s="1"/>
    </row>
    <row r="664" spans="2:56">
      <c r="B664" s="18"/>
      <c r="C664" s="73"/>
      <c r="D664" s="73"/>
      <c r="E664" s="73"/>
      <c r="F664" s="73"/>
      <c r="G664" s="73"/>
      <c r="H664" s="73"/>
      <c r="I664" s="73"/>
      <c r="J664" s="73"/>
      <c r="K664" s="73"/>
      <c r="L664" s="73"/>
      <c r="M664" s="121"/>
      <c r="N664" s="25"/>
      <c r="O664" s="77"/>
      <c r="P664" s="77"/>
      <c r="Q664" s="106"/>
      <c r="R664" s="25"/>
      <c r="S664" s="106"/>
      <c r="T664" s="25"/>
      <c r="U664" s="106"/>
      <c r="V664" s="25"/>
      <c r="W664" s="106"/>
      <c r="X664" s="25"/>
      <c r="Y664" s="106"/>
      <c r="Z664" s="25"/>
      <c r="AA664" s="106"/>
      <c r="AB664" s="25"/>
      <c r="AC664" s="106"/>
      <c r="AD664" s="25"/>
      <c r="AE664" s="106"/>
      <c r="AF664" s="25"/>
      <c r="AG664" s="106"/>
      <c r="AH664" s="25"/>
      <c r="AI664" s="77"/>
      <c r="AJ664" s="77"/>
      <c r="AK664" s="77"/>
      <c r="AL664" s="77"/>
      <c r="AM664" s="77"/>
      <c r="AN664" s="77"/>
      <c r="AO664" s="77"/>
      <c r="AP664" s="106"/>
      <c r="AQ664" s="23"/>
      <c r="AR664" s="75"/>
      <c r="AS664" s="75"/>
      <c r="AT664" s="75"/>
      <c r="AU664" s="75"/>
      <c r="AV664" s="75"/>
      <c r="AW664" s="75"/>
      <c r="AX664" s="75"/>
      <c r="AY664" s="75"/>
      <c r="AZ664" s="75"/>
      <c r="BA664" s="75"/>
      <c r="BB664" s="75"/>
      <c r="BC664" s="339"/>
      <c r="BD664" s="1"/>
    </row>
    <row r="665" spans="2:56">
      <c r="B665" s="47" t="str">
        <f>D1_9!$E178&amp;""</f>
        <v/>
      </c>
      <c r="C665" s="72"/>
      <c r="D665" s="72"/>
      <c r="E665" s="72"/>
      <c r="F665" s="72"/>
      <c r="G665" s="72"/>
      <c r="H665" s="72"/>
      <c r="I665" s="72"/>
      <c r="J665" s="72"/>
      <c r="K665" s="72"/>
      <c r="L665" s="72"/>
      <c r="M665" s="119"/>
      <c r="N665" s="69" t="str">
        <f>IFERROR(VLOOKUP($B665,D1_9!$E$5:$S$204,2,FALSE)&amp;"","")</f>
        <v/>
      </c>
      <c r="O665" s="76"/>
      <c r="P665" s="76"/>
      <c r="Q665" s="104"/>
      <c r="R665" s="69" t="str">
        <f>IFERROR(VLOOKUP($B665,D1_9!$E$5:$S$204,3,FALSE)&amp;"","")</f>
        <v/>
      </c>
      <c r="S665" s="104"/>
      <c r="T665" s="69" t="str">
        <f>IFERROR(VLOOKUP($B665,D1_9!$E$5:$S$204,4,FALSE)&amp;"","")</f>
        <v/>
      </c>
      <c r="U665" s="104"/>
      <c r="V665" s="69" t="str">
        <f>IFERROR(VLOOKUP($B665,D1_9!$E$5:$S$204,5,FALSE)&amp;"","")</f>
        <v/>
      </c>
      <c r="W665" s="104"/>
      <c r="X665" s="69" t="str">
        <f>IFERROR(VLOOKUP($B665,D1_9!$E$5:$S$204,6,FALSE)&amp;"","")</f>
        <v/>
      </c>
      <c r="Y665" s="104"/>
      <c r="Z665" s="69" t="str">
        <f>IFERROR(VLOOKUP($B665,D1_9!$E$5:$S$204,7,FALSE)&amp;"","")</f>
        <v/>
      </c>
      <c r="AA665" s="104"/>
      <c r="AB665" s="69" t="str">
        <f>IFERROR(VLOOKUP($B665,D1_9!$E$5:$S$204,8,FALSE)&amp;"","")</f>
        <v/>
      </c>
      <c r="AC665" s="104"/>
      <c r="AD665" s="69" t="str">
        <f>IFERROR(VLOOKUP($B665,D1_9!$E$5:$S$204,9,FALSE)&amp;"","")</f>
        <v/>
      </c>
      <c r="AE665" s="104"/>
      <c r="AF665" s="69" t="str">
        <f>IFERROR(VLOOKUP($B665,D1_9!$E$5:$S$204,10,FALSE)&amp;"","")</f>
        <v/>
      </c>
      <c r="AG665" s="104"/>
      <c r="AH665" s="69" t="str">
        <f>IFERROR(VLOOKUP($B665,D1_9!$E$5:$S$204,11,FALSE)&amp;"","")</f>
        <v/>
      </c>
      <c r="AI665" s="76"/>
      <c r="AJ665" s="76"/>
      <c r="AK665" s="76"/>
      <c r="AL665" s="76" t="s">
        <v>410</v>
      </c>
      <c r="AM665" s="221" t="str">
        <f>IFERROR(VLOOKUP($B665,D1_9!$E$5:$S$204,12,FALSE)&amp;"","")</f>
        <v/>
      </c>
      <c r="AN665" s="76"/>
      <c r="AO665" s="76"/>
      <c r="AP665" s="104"/>
      <c r="AQ665" s="36" t="str">
        <f>IFERROR(VLOOKUP($B665,D1_9!$E$5:$S$204,15,FALSE)&amp;"","")</f>
        <v/>
      </c>
      <c r="AR665" s="74"/>
      <c r="AS665" s="74"/>
      <c r="AT665" s="74"/>
      <c r="AU665" s="74"/>
      <c r="AV665" s="74"/>
      <c r="AW665" s="74"/>
      <c r="AX665" s="74"/>
      <c r="AY665" s="74"/>
      <c r="AZ665" s="74"/>
      <c r="BA665" s="74"/>
      <c r="BB665" s="74"/>
      <c r="BC665" s="337"/>
      <c r="BD665" s="1"/>
    </row>
    <row r="666" spans="2:56">
      <c r="B666" s="29"/>
      <c r="C666" s="55"/>
      <c r="D666" s="55"/>
      <c r="E666" s="55"/>
      <c r="F666" s="55"/>
      <c r="G666" s="55"/>
      <c r="H666" s="55"/>
      <c r="I666" s="55"/>
      <c r="J666" s="55"/>
      <c r="K666" s="55"/>
      <c r="L666" s="55"/>
      <c r="M666" s="120"/>
      <c r="N666" s="34"/>
      <c r="O666" s="2"/>
      <c r="P666" s="2"/>
      <c r="Q666" s="105"/>
      <c r="R666" s="34"/>
      <c r="S666" s="105"/>
      <c r="T666" s="34"/>
      <c r="U666" s="105"/>
      <c r="V666" s="34"/>
      <c r="W666" s="105"/>
      <c r="X666" s="34"/>
      <c r="Y666" s="105"/>
      <c r="Z666" s="34"/>
      <c r="AA666" s="105"/>
      <c r="AB666" s="34"/>
      <c r="AC666" s="105"/>
      <c r="AD666" s="34"/>
      <c r="AE666" s="105"/>
      <c r="AF666" s="34"/>
      <c r="AG666" s="105"/>
      <c r="AH666" s="153"/>
      <c r="AI666" s="155"/>
      <c r="AJ666" s="155"/>
      <c r="AK666" s="155"/>
      <c r="AL666" s="155"/>
      <c r="AM666" s="155"/>
      <c r="AN666" s="155"/>
      <c r="AO666" s="155"/>
      <c r="AP666" s="224"/>
      <c r="AQ666" s="22"/>
      <c r="AR666" s="57"/>
      <c r="AS666" s="57"/>
      <c r="AT666" s="57"/>
      <c r="AU666" s="57"/>
      <c r="AV666" s="57"/>
      <c r="AW666" s="57"/>
      <c r="AX666" s="57"/>
      <c r="AY666" s="57"/>
      <c r="AZ666" s="57"/>
      <c r="BA666" s="57"/>
      <c r="BB666" s="57"/>
      <c r="BC666" s="338"/>
      <c r="BD666" s="1"/>
    </row>
    <row r="667" spans="2:56">
      <c r="B667" s="29"/>
      <c r="C667" s="55"/>
      <c r="D667" s="55"/>
      <c r="E667" s="55"/>
      <c r="F667" s="55"/>
      <c r="G667" s="55"/>
      <c r="H667" s="55"/>
      <c r="I667" s="55"/>
      <c r="J667" s="55"/>
      <c r="K667" s="55"/>
      <c r="L667" s="55"/>
      <c r="M667" s="120"/>
      <c r="N667" s="34"/>
      <c r="O667" s="2"/>
      <c r="P667" s="2"/>
      <c r="Q667" s="105"/>
      <c r="R667" s="34"/>
      <c r="S667" s="105"/>
      <c r="T667" s="34"/>
      <c r="U667" s="105"/>
      <c r="V667" s="34"/>
      <c r="W667" s="105"/>
      <c r="X667" s="34"/>
      <c r="Y667" s="105"/>
      <c r="Z667" s="34"/>
      <c r="AA667" s="105"/>
      <c r="AB667" s="34"/>
      <c r="AC667" s="105"/>
      <c r="AD667" s="34"/>
      <c r="AE667" s="105"/>
      <c r="AF667" s="34"/>
      <c r="AG667" s="105"/>
      <c r="AH667" s="168" t="str">
        <f>IFERROR(VLOOKUP($B665,D1_9!$E$5:$S$204,13,FALSE)&amp;"","")</f>
        <v/>
      </c>
      <c r="AI667" s="156"/>
      <c r="AJ667" s="156"/>
      <c r="AK667" s="156"/>
      <c r="AL667" s="156" t="s">
        <v>410</v>
      </c>
      <c r="AM667" s="207" t="str">
        <f>IFERROR(VLOOKUP($B665,D1_9!$E$5:$S$204,14,FALSE)&amp;"","")</f>
        <v/>
      </c>
      <c r="AN667" s="156"/>
      <c r="AO667" s="156"/>
      <c r="AP667" s="223"/>
      <c r="AQ667" s="22"/>
      <c r="AR667" s="57"/>
      <c r="AS667" s="57"/>
      <c r="AT667" s="57"/>
      <c r="AU667" s="57"/>
      <c r="AV667" s="57"/>
      <c r="AW667" s="57"/>
      <c r="AX667" s="57"/>
      <c r="AY667" s="57"/>
      <c r="AZ667" s="57"/>
      <c r="BA667" s="57"/>
      <c r="BB667" s="57"/>
      <c r="BC667" s="338"/>
      <c r="BD667" s="1"/>
    </row>
    <row r="668" spans="2:56">
      <c r="B668" s="18"/>
      <c r="C668" s="73"/>
      <c r="D668" s="73"/>
      <c r="E668" s="73"/>
      <c r="F668" s="73"/>
      <c r="G668" s="73"/>
      <c r="H668" s="73"/>
      <c r="I668" s="73"/>
      <c r="J668" s="73"/>
      <c r="K668" s="73"/>
      <c r="L668" s="73"/>
      <c r="M668" s="121"/>
      <c r="N668" s="25"/>
      <c r="O668" s="77"/>
      <c r="P668" s="77"/>
      <c r="Q668" s="106"/>
      <c r="R668" s="25"/>
      <c r="S668" s="106"/>
      <c r="T668" s="25"/>
      <c r="U668" s="106"/>
      <c r="V668" s="25"/>
      <c r="W668" s="106"/>
      <c r="X668" s="25"/>
      <c r="Y668" s="106"/>
      <c r="Z668" s="25"/>
      <c r="AA668" s="106"/>
      <c r="AB668" s="25"/>
      <c r="AC668" s="106"/>
      <c r="AD668" s="25"/>
      <c r="AE668" s="106"/>
      <c r="AF668" s="25"/>
      <c r="AG668" s="106"/>
      <c r="AH668" s="25"/>
      <c r="AI668" s="77"/>
      <c r="AJ668" s="77"/>
      <c r="AK668" s="77"/>
      <c r="AL668" s="77"/>
      <c r="AM668" s="77"/>
      <c r="AN668" s="77"/>
      <c r="AO668" s="77"/>
      <c r="AP668" s="106"/>
      <c r="AQ668" s="23"/>
      <c r="AR668" s="75"/>
      <c r="AS668" s="75"/>
      <c r="AT668" s="75"/>
      <c r="AU668" s="75"/>
      <c r="AV668" s="75"/>
      <c r="AW668" s="75"/>
      <c r="AX668" s="75"/>
      <c r="AY668" s="75"/>
      <c r="AZ668" s="75"/>
      <c r="BA668" s="75"/>
      <c r="BB668" s="75"/>
      <c r="BC668" s="339"/>
      <c r="BD668" s="1"/>
    </row>
    <row r="669" spans="2:56">
      <c r="B669" s="47" t="str">
        <f>D1_9!$E179&amp;""</f>
        <v/>
      </c>
      <c r="C669" s="72"/>
      <c r="D669" s="72"/>
      <c r="E669" s="72"/>
      <c r="F669" s="72"/>
      <c r="G669" s="72"/>
      <c r="H669" s="72"/>
      <c r="I669" s="72"/>
      <c r="J669" s="72"/>
      <c r="K669" s="72"/>
      <c r="L669" s="72"/>
      <c r="M669" s="119"/>
      <c r="N669" s="69" t="str">
        <f>IFERROR(VLOOKUP($B669,D1_9!$E$5:$S$204,2,FALSE)&amp;"","")</f>
        <v/>
      </c>
      <c r="O669" s="76"/>
      <c r="P669" s="76"/>
      <c r="Q669" s="104"/>
      <c r="R669" s="69" t="str">
        <f>IFERROR(VLOOKUP($B669,D1_9!$E$5:$S$204,3,FALSE)&amp;"","")</f>
        <v/>
      </c>
      <c r="S669" s="104"/>
      <c r="T669" s="69" t="str">
        <f>IFERROR(VLOOKUP($B669,D1_9!$E$5:$S$204,4,FALSE)&amp;"","")</f>
        <v/>
      </c>
      <c r="U669" s="104"/>
      <c r="V669" s="69" t="str">
        <f>IFERROR(VLOOKUP($B669,D1_9!$E$5:$S$204,5,FALSE)&amp;"","")</f>
        <v/>
      </c>
      <c r="W669" s="104"/>
      <c r="X669" s="69" t="str">
        <f>IFERROR(VLOOKUP($B669,D1_9!$E$5:$S$204,6,FALSE)&amp;"","")</f>
        <v/>
      </c>
      <c r="Y669" s="104"/>
      <c r="Z669" s="69" t="str">
        <f>IFERROR(VLOOKUP($B669,D1_9!$E$5:$S$204,7,FALSE)&amp;"","")</f>
        <v/>
      </c>
      <c r="AA669" s="104"/>
      <c r="AB669" s="69" t="str">
        <f>IFERROR(VLOOKUP($B669,D1_9!$E$5:$S$204,8,FALSE)&amp;"","")</f>
        <v/>
      </c>
      <c r="AC669" s="104"/>
      <c r="AD669" s="69" t="str">
        <f>IFERROR(VLOOKUP($B669,D1_9!$E$5:$S$204,9,FALSE)&amp;"","")</f>
        <v/>
      </c>
      <c r="AE669" s="104"/>
      <c r="AF669" s="69" t="str">
        <f>IFERROR(VLOOKUP($B669,D1_9!$E$5:$S$204,10,FALSE)&amp;"","")</f>
        <v/>
      </c>
      <c r="AG669" s="104"/>
      <c r="AH669" s="69" t="str">
        <f>IFERROR(VLOOKUP($B669,D1_9!$E$5:$S$204,11,FALSE)&amp;"","")</f>
        <v/>
      </c>
      <c r="AI669" s="76"/>
      <c r="AJ669" s="76"/>
      <c r="AK669" s="76"/>
      <c r="AL669" s="76" t="s">
        <v>410</v>
      </c>
      <c r="AM669" s="221" t="str">
        <f>IFERROR(VLOOKUP($B669,D1_9!$E$5:$S$204,12,FALSE)&amp;"","")</f>
        <v/>
      </c>
      <c r="AN669" s="76"/>
      <c r="AO669" s="76"/>
      <c r="AP669" s="104"/>
      <c r="AQ669" s="36" t="str">
        <f>IFERROR(VLOOKUP($B669,D1_9!$E$5:$S$204,15,FALSE)&amp;"","")</f>
        <v/>
      </c>
      <c r="AR669" s="74"/>
      <c r="AS669" s="74"/>
      <c r="AT669" s="74"/>
      <c r="AU669" s="74"/>
      <c r="AV669" s="74"/>
      <c r="AW669" s="74"/>
      <c r="AX669" s="74"/>
      <c r="AY669" s="74"/>
      <c r="AZ669" s="74"/>
      <c r="BA669" s="74"/>
      <c r="BB669" s="74"/>
      <c r="BC669" s="337"/>
      <c r="BD669" s="1"/>
    </row>
    <row r="670" spans="2:56">
      <c r="B670" s="29"/>
      <c r="C670" s="55"/>
      <c r="D670" s="55"/>
      <c r="E670" s="55"/>
      <c r="F670" s="55"/>
      <c r="G670" s="55"/>
      <c r="H670" s="55"/>
      <c r="I670" s="55"/>
      <c r="J670" s="55"/>
      <c r="K670" s="55"/>
      <c r="L670" s="55"/>
      <c r="M670" s="120"/>
      <c r="N670" s="34"/>
      <c r="O670" s="2"/>
      <c r="P670" s="2"/>
      <c r="Q670" s="105"/>
      <c r="R670" s="34"/>
      <c r="S670" s="105"/>
      <c r="T670" s="34"/>
      <c r="U670" s="105"/>
      <c r="V670" s="34"/>
      <c r="W670" s="105"/>
      <c r="X670" s="34"/>
      <c r="Y670" s="105"/>
      <c r="Z670" s="34"/>
      <c r="AA670" s="105"/>
      <c r="AB670" s="34"/>
      <c r="AC670" s="105"/>
      <c r="AD670" s="34"/>
      <c r="AE670" s="105"/>
      <c r="AF670" s="34"/>
      <c r="AG670" s="105"/>
      <c r="AH670" s="153"/>
      <c r="AI670" s="155"/>
      <c r="AJ670" s="155"/>
      <c r="AK670" s="155"/>
      <c r="AL670" s="155"/>
      <c r="AM670" s="155"/>
      <c r="AN670" s="155"/>
      <c r="AO670" s="155"/>
      <c r="AP670" s="224"/>
      <c r="AQ670" s="22"/>
      <c r="AR670" s="57"/>
      <c r="AS670" s="57"/>
      <c r="AT670" s="57"/>
      <c r="AU670" s="57"/>
      <c r="AV670" s="57"/>
      <c r="AW670" s="57"/>
      <c r="AX670" s="57"/>
      <c r="AY670" s="57"/>
      <c r="AZ670" s="57"/>
      <c r="BA670" s="57"/>
      <c r="BB670" s="57"/>
      <c r="BC670" s="338"/>
      <c r="BD670" s="1"/>
    </row>
    <row r="671" spans="2:56">
      <c r="B671" s="29"/>
      <c r="C671" s="55"/>
      <c r="D671" s="55"/>
      <c r="E671" s="55"/>
      <c r="F671" s="55"/>
      <c r="G671" s="55"/>
      <c r="H671" s="55"/>
      <c r="I671" s="55"/>
      <c r="J671" s="55"/>
      <c r="K671" s="55"/>
      <c r="L671" s="55"/>
      <c r="M671" s="120"/>
      <c r="N671" s="34"/>
      <c r="O671" s="2"/>
      <c r="P671" s="2"/>
      <c r="Q671" s="105"/>
      <c r="R671" s="34"/>
      <c r="S671" s="105"/>
      <c r="T671" s="34"/>
      <c r="U671" s="105"/>
      <c r="V671" s="34"/>
      <c r="W671" s="105"/>
      <c r="X671" s="34"/>
      <c r="Y671" s="105"/>
      <c r="Z671" s="34"/>
      <c r="AA671" s="105"/>
      <c r="AB671" s="34"/>
      <c r="AC671" s="105"/>
      <c r="AD671" s="34"/>
      <c r="AE671" s="105"/>
      <c r="AF671" s="34"/>
      <c r="AG671" s="105"/>
      <c r="AH671" s="168" t="str">
        <f>IFERROR(VLOOKUP($B669,D1_9!$E$5:$S$204,13,FALSE)&amp;"","")</f>
        <v/>
      </c>
      <c r="AI671" s="156"/>
      <c r="AJ671" s="156"/>
      <c r="AK671" s="156"/>
      <c r="AL671" s="156" t="s">
        <v>410</v>
      </c>
      <c r="AM671" s="207" t="str">
        <f>IFERROR(VLOOKUP($B669,D1_9!$E$5:$S$204,14,FALSE)&amp;"","")</f>
        <v/>
      </c>
      <c r="AN671" s="156"/>
      <c r="AO671" s="156"/>
      <c r="AP671" s="223"/>
      <c r="AQ671" s="22"/>
      <c r="AR671" s="57"/>
      <c r="AS671" s="57"/>
      <c r="AT671" s="57"/>
      <c r="AU671" s="57"/>
      <c r="AV671" s="57"/>
      <c r="AW671" s="57"/>
      <c r="AX671" s="57"/>
      <c r="AY671" s="57"/>
      <c r="AZ671" s="57"/>
      <c r="BA671" s="57"/>
      <c r="BB671" s="57"/>
      <c r="BC671" s="338"/>
      <c r="BD671" s="1"/>
    </row>
    <row r="672" spans="2:56">
      <c r="B672" s="18"/>
      <c r="C672" s="73"/>
      <c r="D672" s="73"/>
      <c r="E672" s="73"/>
      <c r="F672" s="73"/>
      <c r="G672" s="73"/>
      <c r="H672" s="73"/>
      <c r="I672" s="73"/>
      <c r="J672" s="73"/>
      <c r="K672" s="73"/>
      <c r="L672" s="73"/>
      <c r="M672" s="121"/>
      <c r="N672" s="25"/>
      <c r="O672" s="77"/>
      <c r="P672" s="77"/>
      <c r="Q672" s="106"/>
      <c r="R672" s="25"/>
      <c r="S672" s="106"/>
      <c r="T672" s="25"/>
      <c r="U672" s="106"/>
      <c r="V672" s="25"/>
      <c r="W672" s="106"/>
      <c r="X672" s="25"/>
      <c r="Y672" s="106"/>
      <c r="Z672" s="25"/>
      <c r="AA672" s="106"/>
      <c r="AB672" s="25"/>
      <c r="AC672" s="106"/>
      <c r="AD672" s="25"/>
      <c r="AE672" s="106"/>
      <c r="AF672" s="25"/>
      <c r="AG672" s="106"/>
      <c r="AH672" s="25"/>
      <c r="AI672" s="77"/>
      <c r="AJ672" s="77"/>
      <c r="AK672" s="77"/>
      <c r="AL672" s="77"/>
      <c r="AM672" s="77"/>
      <c r="AN672" s="77"/>
      <c r="AO672" s="77"/>
      <c r="AP672" s="106"/>
      <c r="AQ672" s="23"/>
      <c r="AR672" s="75"/>
      <c r="AS672" s="75"/>
      <c r="AT672" s="75"/>
      <c r="AU672" s="75"/>
      <c r="AV672" s="75"/>
      <c r="AW672" s="75"/>
      <c r="AX672" s="75"/>
      <c r="AY672" s="75"/>
      <c r="AZ672" s="75"/>
      <c r="BA672" s="75"/>
      <c r="BB672" s="75"/>
      <c r="BC672" s="339"/>
      <c r="BD672" s="1"/>
    </row>
    <row r="673" spans="2:56">
      <c r="B673" s="47" t="str">
        <f>D1_9!$E180&amp;""</f>
        <v/>
      </c>
      <c r="C673" s="72"/>
      <c r="D673" s="72"/>
      <c r="E673" s="72"/>
      <c r="F673" s="72"/>
      <c r="G673" s="72"/>
      <c r="H673" s="72"/>
      <c r="I673" s="72"/>
      <c r="J673" s="72"/>
      <c r="K673" s="72"/>
      <c r="L673" s="72"/>
      <c r="M673" s="119"/>
      <c r="N673" s="69" t="str">
        <f>IFERROR(VLOOKUP($B673,D1_9!$E$5:$S$204,2,FALSE)&amp;"","")</f>
        <v/>
      </c>
      <c r="O673" s="76"/>
      <c r="P673" s="76"/>
      <c r="Q673" s="104"/>
      <c r="R673" s="69" t="str">
        <f>IFERROR(VLOOKUP($B673,D1_9!$E$5:$S$204,3,FALSE)&amp;"","")</f>
        <v/>
      </c>
      <c r="S673" s="104"/>
      <c r="T673" s="69" t="str">
        <f>IFERROR(VLOOKUP($B673,D1_9!$E$5:$S$204,4,FALSE)&amp;"","")</f>
        <v/>
      </c>
      <c r="U673" s="104"/>
      <c r="V673" s="69" t="str">
        <f>IFERROR(VLOOKUP($B673,D1_9!$E$5:$S$204,5,FALSE)&amp;"","")</f>
        <v/>
      </c>
      <c r="W673" s="104"/>
      <c r="X673" s="69" t="str">
        <f>IFERROR(VLOOKUP($B673,D1_9!$E$5:$S$204,6,FALSE)&amp;"","")</f>
        <v/>
      </c>
      <c r="Y673" s="104"/>
      <c r="Z673" s="69" t="str">
        <f>IFERROR(VLOOKUP($B673,D1_9!$E$5:$S$204,7,FALSE)&amp;"","")</f>
        <v/>
      </c>
      <c r="AA673" s="104"/>
      <c r="AB673" s="69" t="str">
        <f>IFERROR(VLOOKUP($B673,D1_9!$E$5:$S$204,8,FALSE)&amp;"","")</f>
        <v/>
      </c>
      <c r="AC673" s="104"/>
      <c r="AD673" s="69" t="str">
        <f>IFERROR(VLOOKUP($B673,D1_9!$E$5:$S$204,9,FALSE)&amp;"","")</f>
        <v/>
      </c>
      <c r="AE673" s="104"/>
      <c r="AF673" s="69" t="str">
        <f>IFERROR(VLOOKUP($B673,D1_9!$E$5:$S$204,10,FALSE)&amp;"","")</f>
        <v/>
      </c>
      <c r="AG673" s="104"/>
      <c r="AH673" s="69" t="str">
        <f>IFERROR(VLOOKUP($B673,D1_9!$E$5:$S$204,11,FALSE)&amp;"","")</f>
        <v/>
      </c>
      <c r="AI673" s="76"/>
      <c r="AJ673" s="76"/>
      <c r="AK673" s="76"/>
      <c r="AL673" s="76" t="s">
        <v>410</v>
      </c>
      <c r="AM673" s="221" t="str">
        <f>IFERROR(VLOOKUP($B673,D1_9!$E$5:$S$204,12,FALSE)&amp;"","")</f>
        <v/>
      </c>
      <c r="AN673" s="76"/>
      <c r="AO673" s="76"/>
      <c r="AP673" s="104"/>
      <c r="AQ673" s="36" t="str">
        <f>IFERROR(VLOOKUP($B673,D1_9!$E$5:$S$204,15,FALSE)&amp;"","")</f>
        <v/>
      </c>
      <c r="AR673" s="74"/>
      <c r="AS673" s="74"/>
      <c r="AT673" s="74"/>
      <c r="AU673" s="74"/>
      <c r="AV673" s="74"/>
      <c r="AW673" s="74"/>
      <c r="AX673" s="74"/>
      <c r="AY673" s="74"/>
      <c r="AZ673" s="74"/>
      <c r="BA673" s="74"/>
      <c r="BB673" s="74"/>
      <c r="BC673" s="337"/>
      <c r="BD673" s="1"/>
    </row>
    <row r="674" spans="2:56">
      <c r="B674" s="29"/>
      <c r="C674" s="55"/>
      <c r="D674" s="55"/>
      <c r="E674" s="55"/>
      <c r="F674" s="55"/>
      <c r="G674" s="55"/>
      <c r="H674" s="55"/>
      <c r="I674" s="55"/>
      <c r="J674" s="55"/>
      <c r="K674" s="55"/>
      <c r="L674" s="55"/>
      <c r="M674" s="120"/>
      <c r="N674" s="34"/>
      <c r="O674" s="2"/>
      <c r="P674" s="2"/>
      <c r="Q674" s="105"/>
      <c r="R674" s="34"/>
      <c r="S674" s="105"/>
      <c r="T674" s="34"/>
      <c r="U674" s="105"/>
      <c r="V674" s="34"/>
      <c r="W674" s="105"/>
      <c r="X674" s="34"/>
      <c r="Y674" s="105"/>
      <c r="Z674" s="34"/>
      <c r="AA674" s="105"/>
      <c r="AB674" s="34"/>
      <c r="AC674" s="105"/>
      <c r="AD674" s="34"/>
      <c r="AE674" s="105"/>
      <c r="AF674" s="34"/>
      <c r="AG674" s="105"/>
      <c r="AH674" s="153"/>
      <c r="AI674" s="155"/>
      <c r="AJ674" s="155"/>
      <c r="AK674" s="155"/>
      <c r="AL674" s="155"/>
      <c r="AM674" s="155"/>
      <c r="AN674" s="155"/>
      <c r="AO674" s="155"/>
      <c r="AP674" s="224"/>
      <c r="AQ674" s="22"/>
      <c r="AR674" s="57"/>
      <c r="AS674" s="57"/>
      <c r="AT674" s="57"/>
      <c r="AU674" s="57"/>
      <c r="AV674" s="57"/>
      <c r="AW674" s="57"/>
      <c r="AX674" s="57"/>
      <c r="AY674" s="57"/>
      <c r="AZ674" s="57"/>
      <c r="BA674" s="57"/>
      <c r="BB674" s="57"/>
      <c r="BC674" s="338"/>
      <c r="BD674" s="1"/>
    </row>
    <row r="675" spans="2:56">
      <c r="B675" s="29"/>
      <c r="C675" s="55"/>
      <c r="D675" s="55"/>
      <c r="E675" s="55"/>
      <c r="F675" s="55"/>
      <c r="G675" s="55"/>
      <c r="H675" s="55"/>
      <c r="I675" s="55"/>
      <c r="J675" s="55"/>
      <c r="K675" s="55"/>
      <c r="L675" s="55"/>
      <c r="M675" s="120"/>
      <c r="N675" s="34"/>
      <c r="O675" s="2"/>
      <c r="P675" s="2"/>
      <c r="Q675" s="105"/>
      <c r="R675" s="34"/>
      <c r="S675" s="105"/>
      <c r="T675" s="34"/>
      <c r="U675" s="105"/>
      <c r="V675" s="34"/>
      <c r="W675" s="105"/>
      <c r="X675" s="34"/>
      <c r="Y675" s="105"/>
      <c r="Z675" s="34"/>
      <c r="AA675" s="105"/>
      <c r="AB675" s="34"/>
      <c r="AC675" s="105"/>
      <c r="AD675" s="34"/>
      <c r="AE675" s="105"/>
      <c r="AF675" s="34"/>
      <c r="AG675" s="105"/>
      <c r="AH675" s="168" t="str">
        <f>IFERROR(VLOOKUP($B673,D1_9!$E$5:$S$204,13,FALSE)&amp;"","")</f>
        <v/>
      </c>
      <c r="AI675" s="156"/>
      <c r="AJ675" s="156"/>
      <c r="AK675" s="156"/>
      <c r="AL675" s="156" t="s">
        <v>410</v>
      </c>
      <c r="AM675" s="207" t="str">
        <f>IFERROR(VLOOKUP($B673,D1_9!$E$5:$S$204,14,FALSE)&amp;"","")</f>
        <v/>
      </c>
      <c r="AN675" s="156"/>
      <c r="AO675" s="156"/>
      <c r="AP675" s="223"/>
      <c r="AQ675" s="22"/>
      <c r="AR675" s="57"/>
      <c r="AS675" s="57"/>
      <c r="AT675" s="57"/>
      <c r="AU675" s="57"/>
      <c r="AV675" s="57"/>
      <c r="AW675" s="57"/>
      <c r="AX675" s="57"/>
      <c r="AY675" s="57"/>
      <c r="AZ675" s="57"/>
      <c r="BA675" s="57"/>
      <c r="BB675" s="57"/>
      <c r="BC675" s="338"/>
      <c r="BD675" s="1"/>
    </row>
    <row r="676" spans="2:56">
      <c r="B676" s="18"/>
      <c r="C676" s="73"/>
      <c r="D676" s="73"/>
      <c r="E676" s="73"/>
      <c r="F676" s="73"/>
      <c r="G676" s="73"/>
      <c r="H676" s="73"/>
      <c r="I676" s="73"/>
      <c r="J676" s="73"/>
      <c r="K676" s="73"/>
      <c r="L676" s="73"/>
      <c r="M676" s="121"/>
      <c r="N676" s="25"/>
      <c r="O676" s="77"/>
      <c r="P676" s="77"/>
      <c r="Q676" s="106"/>
      <c r="R676" s="25"/>
      <c r="S676" s="106"/>
      <c r="T676" s="25"/>
      <c r="U676" s="106"/>
      <c r="V676" s="25"/>
      <c r="W676" s="106"/>
      <c r="X676" s="25"/>
      <c r="Y676" s="106"/>
      <c r="Z676" s="25"/>
      <c r="AA676" s="106"/>
      <c r="AB676" s="25"/>
      <c r="AC676" s="106"/>
      <c r="AD676" s="25"/>
      <c r="AE676" s="106"/>
      <c r="AF676" s="25"/>
      <c r="AG676" s="106"/>
      <c r="AH676" s="25"/>
      <c r="AI676" s="77"/>
      <c r="AJ676" s="77"/>
      <c r="AK676" s="77"/>
      <c r="AL676" s="77"/>
      <c r="AM676" s="77"/>
      <c r="AN676" s="77"/>
      <c r="AO676" s="77"/>
      <c r="AP676" s="106"/>
      <c r="AQ676" s="23"/>
      <c r="AR676" s="75"/>
      <c r="AS676" s="75"/>
      <c r="AT676" s="75"/>
      <c r="AU676" s="75"/>
      <c r="AV676" s="75"/>
      <c r="AW676" s="75"/>
      <c r="AX676" s="75"/>
      <c r="AY676" s="75"/>
      <c r="AZ676" s="75"/>
      <c r="BA676" s="75"/>
      <c r="BB676" s="75"/>
      <c r="BC676" s="339"/>
      <c r="BD676" s="1"/>
    </row>
    <row r="677" spans="2:56">
      <c r="B677" s="47" t="str">
        <f>D1_9!$E181&amp;""</f>
        <v/>
      </c>
      <c r="C677" s="72"/>
      <c r="D677" s="72"/>
      <c r="E677" s="72"/>
      <c r="F677" s="72"/>
      <c r="G677" s="72"/>
      <c r="H677" s="72"/>
      <c r="I677" s="72"/>
      <c r="J677" s="72"/>
      <c r="K677" s="72"/>
      <c r="L677" s="72"/>
      <c r="M677" s="119"/>
      <c r="N677" s="69" t="str">
        <f>IFERROR(VLOOKUP($B677,D1_9!$E$5:$S$204,2,FALSE)&amp;"","")</f>
        <v/>
      </c>
      <c r="O677" s="76"/>
      <c r="P677" s="76"/>
      <c r="Q677" s="104"/>
      <c r="R677" s="69" t="str">
        <f>IFERROR(VLOOKUP($B677,D1_9!$E$5:$S$204,3,FALSE)&amp;"","")</f>
        <v/>
      </c>
      <c r="S677" s="104"/>
      <c r="T677" s="69" t="str">
        <f>IFERROR(VLOOKUP($B677,D1_9!$E$5:$S$204,4,FALSE)&amp;"","")</f>
        <v/>
      </c>
      <c r="U677" s="104"/>
      <c r="V677" s="69" t="str">
        <f>IFERROR(VLOOKUP($B677,D1_9!$E$5:$S$204,5,FALSE)&amp;"","")</f>
        <v/>
      </c>
      <c r="W677" s="104"/>
      <c r="X677" s="69" t="str">
        <f>IFERROR(VLOOKUP($B677,D1_9!$E$5:$S$204,6,FALSE)&amp;"","")</f>
        <v/>
      </c>
      <c r="Y677" s="104"/>
      <c r="Z677" s="69" t="str">
        <f>IFERROR(VLOOKUP($B677,D1_9!$E$5:$S$204,7,FALSE)&amp;"","")</f>
        <v/>
      </c>
      <c r="AA677" s="104"/>
      <c r="AB677" s="69" t="str">
        <f>IFERROR(VLOOKUP($B677,D1_9!$E$5:$S$204,8,FALSE)&amp;"","")</f>
        <v/>
      </c>
      <c r="AC677" s="104"/>
      <c r="AD677" s="69" t="str">
        <f>IFERROR(VLOOKUP($B677,D1_9!$E$5:$S$204,9,FALSE)&amp;"","")</f>
        <v/>
      </c>
      <c r="AE677" s="104"/>
      <c r="AF677" s="69" t="str">
        <f>IFERROR(VLOOKUP($B677,D1_9!$E$5:$S$204,10,FALSE)&amp;"","")</f>
        <v/>
      </c>
      <c r="AG677" s="104"/>
      <c r="AH677" s="69" t="str">
        <f>IFERROR(VLOOKUP($B677,D1_9!$E$5:$S$204,11,FALSE)&amp;"","")</f>
        <v/>
      </c>
      <c r="AI677" s="76"/>
      <c r="AJ677" s="76"/>
      <c r="AK677" s="76"/>
      <c r="AL677" s="76" t="s">
        <v>410</v>
      </c>
      <c r="AM677" s="221" t="str">
        <f>IFERROR(VLOOKUP($B677,D1_9!$E$5:$S$204,12,FALSE)&amp;"","")</f>
        <v/>
      </c>
      <c r="AN677" s="76"/>
      <c r="AO677" s="76"/>
      <c r="AP677" s="104"/>
      <c r="AQ677" s="36" t="str">
        <f>IFERROR(VLOOKUP($B677,D1_9!$E$5:$S$204,15,FALSE)&amp;"","")</f>
        <v/>
      </c>
      <c r="AR677" s="74"/>
      <c r="AS677" s="74"/>
      <c r="AT677" s="74"/>
      <c r="AU677" s="74"/>
      <c r="AV677" s="74"/>
      <c r="AW677" s="74"/>
      <c r="AX677" s="74"/>
      <c r="AY677" s="74"/>
      <c r="AZ677" s="74"/>
      <c r="BA677" s="74"/>
      <c r="BB677" s="74"/>
      <c r="BC677" s="337"/>
      <c r="BD677" s="1"/>
    </row>
    <row r="678" spans="2:56">
      <c r="B678" s="29"/>
      <c r="C678" s="55"/>
      <c r="D678" s="55"/>
      <c r="E678" s="55"/>
      <c r="F678" s="55"/>
      <c r="G678" s="55"/>
      <c r="H678" s="55"/>
      <c r="I678" s="55"/>
      <c r="J678" s="55"/>
      <c r="K678" s="55"/>
      <c r="L678" s="55"/>
      <c r="M678" s="120"/>
      <c r="N678" s="34"/>
      <c r="O678" s="2"/>
      <c r="P678" s="2"/>
      <c r="Q678" s="105"/>
      <c r="R678" s="34"/>
      <c r="S678" s="105"/>
      <c r="T678" s="34"/>
      <c r="U678" s="105"/>
      <c r="V678" s="34"/>
      <c r="W678" s="105"/>
      <c r="X678" s="34"/>
      <c r="Y678" s="105"/>
      <c r="Z678" s="34"/>
      <c r="AA678" s="105"/>
      <c r="AB678" s="34"/>
      <c r="AC678" s="105"/>
      <c r="AD678" s="34"/>
      <c r="AE678" s="105"/>
      <c r="AF678" s="34"/>
      <c r="AG678" s="105"/>
      <c r="AH678" s="153"/>
      <c r="AI678" s="155"/>
      <c r="AJ678" s="155"/>
      <c r="AK678" s="155"/>
      <c r="AL678" s="155"/>
      <c r="AM678" s="155"/>
      <c r="AN678" s="155"/>
      <c r="AO678" s="155"/>
      <c r="AP678" s="224"/>
      <c r="AQ678" s="22"/>
      <c r="AR678" s="57"/>
      <c r="AS678" s="57"/>
      <c r="AT678" s="57"/>
      <c r="AU678" s="57"/>
      <c r="AV678" s="57"/>
      <c r="AW678" s="57"/>
      <c r="AX678" s="57"/>
      <c r="AY678" s="57"/>
      <c r="AZ678" s="57"/>
      <c r="BA678" s="57"/>
      <c r="BB678" s="57"/>
      <c r="BC678" s="338"/>
      <c r="BD678" s="1"/>
    </row>
    <row r="679" spans="2:56">
      <c r="B679" s="29"/>
      <c r="C679" s="55"/>
      <c r="D679" s="55"/>
      <c r="E679" s="55"/>
      <c r="F679" s="55"/>
      <c r="G679" s="55"/>
      <c r="H679" s="55"/>
      <c r="I679" s="55"/>
      <c r="J679" s="55"/>
      <c r="K679" s="55"/>
      <c r="L679" s="55"/>
      <c r="M679" s="120"/>
      <c r="N679" s="34"/>
      <c r="O679" s="2"/>
      <c r="P679" s="2"/>
      <c r="Q679" s="105"/>
      <c r="R679" s="34"/>
      <c r="S679" s="105"/>
      <c r="T679" s="34"/>
      <c r="U679" s="105"/>
      <c r="V679" s="34"/>
      <c r="W679" s="105"/>
      <c r="X679" s="34"/>
      <c r="Y679" s="105"/>
      <c r="Z679" s="34"/>
      <c r="AA679" s="105"/>
      <c r="AB679" s="34"/>
      <c r="AC679" s="105"/>
      <c r="AD679" s="34"/>
      <c r="AE679" s="105"/>
      <c r="AF679" s="34"/>
      <c r="AG679" s="105"/>
      <c r="AH679" s="168" t="str">
        <f>IFERROR(VLOOKUP($B677,D1_9!$E$5:$S$204,13,FALSE)&amp;"","")</f>
        <v/>
      </c>
      <c r="AI679" s="156"/>
      <c r="AJ679" s="156"/>
      <c r="AK679" s="156"/>
      <c r="AL679" s="156" t="s">
        <v>410</v>
      </c>
      <c r="AM679" s="207" t="str">
        <f>IFERROR(VLOOKUP($B677,D1_9!$E$5:$S$204,14,FALSE)&amp;"","")</f>
        <v/>
      </c>
      <c r="AN679" s="156"/>
      <c r="AO679" s="156"/>
      <c r="AP679" s="223"/>
      <c r="AQ679" s="22"/>
      <c r="AR679" s="57"/>
      <c r="AS679" s="57"/>
      <c r="AT679" s="57"/>
      <c r="AU679" s="57"/>
      <c r="AV679" s="57"/>
      <c r="AW679" s="57"/>
      <c r="AX679" s="57"/>
      <c r="AY679" s="57"/>
      <c r="AZ679" s="57"/>
      <c r="BA679" s="57"/>
      <c r="BB679" s="57"/>
      <c r="BC679" s="338"/>
      <c r="BD679" s="1"/>
    </row>
    <row r="680" spans="2:56">
      <c r="B680" s="18"/>
      <c r="C680" s="73"/>
      <c r="D680" s="73"/>
      <c r="E680" s="73"/>
      <c r="F680" s="73"/>
      <c r="G680" s="73"/>
      <c r="H680" s="73"/>
      <c r="I680" s="73"/>
      <c r="J680" s="73"/>
      <c r="K680" s="73"/>
      <c r="L680" s="73"/>
      <c r="M680" s="121"/>
      <c r="N680" s="25"/>
      <c r="O680" s="77"/>
      <c r="P680" s="77"/>
      <c r="Q680" s="106"/>
      <c r="R680" s="25"/>
      <c r="S680" s="106"/>
      <c r="T680" s="25"/>
      <c r="U680" s="106"/>
      <c r="V680" s="25"/>
      <c r="W680" s="106"/>
      <c r="X680" s="25"/>
      <c r="Y680" s="106"/>
      <c r="Z680" s="25"/>
      <c r="AA680" s="106"/>
      <c r="AB680" s="25"/>
      <c r="AC680" s="106"/>
      <c r="AD680" s="25"/>
      <c r="AE680" s="106"/>
      <c r="AF680" s="25"/>
      <c r="AG680" s="106"/>
      <c r="AH680" s="25"/>
      <c r="AI680" s="77"/>
      <c r="AJ680" s="77"/>
      <c r="AK680" s="77"/>
      <c r="AL680" s="77"/>
      <c r="AM680" s="77"/>
      <c r="AN680" s="77"/>
      <c r="AO680" s="77"/>
      <c r="AP680" s="106"/>
      <c r="AQ680" s="23"/>
      <c r="AR680" s="75"/>
      <c r="AS680" s="75"/>
      <c r="AT680" s="75"/>
      <c r="AU680" s="75"/>
      <c r="AV680" s="75"/>
      <c r="AW680" s="75"/>
      <c r="AX680" s="75"/>
      <c r="AY680" s="75"/>
      <c r="AZ680" s="75"/>
      <c r="BA680" s="75"/>
      <c r="BB680" s="75"/>
      <c r="BC680" s="339"/>
      <c r="BD680" s="1"/>
    </row>
    <row r="681" spans="2:56">
      <c r="B681" s="47" t="str">
        <f>D1_9!$E182&amp;""</f>
        <v/>
      </c>
      <c r="C681" s="72"/>
      <c r="D681" s="72"/>
      <c r="E681" s="72"/>
      <c r="F681" s="72"/>
      <c r="G681" s="72"/>
      <c r="H681" s="72"/>
      <c r="I681" s="72"/>
      <c r="J681" s="72"/>
      <c r="K681" s="72"/>
      <c r="L681" s="72"/>
      <c r="M681" s="119"/>
      <c r="N681" s="69" t="str">
        <f>IFERROR(VLOOKUP($B681,D1_9!$E$5:$S$204,2,FALSE)&amp;"","")</f>
        <v/>
      </c>
      <c r="O681" s="76"/>
      <c r="P681" s="76"/>
      <c r="Q681" s="104"/>
      <c r="R681" s="69" t="str">
        <f>IFERROR(VLOOKUP($B681,D1_9!$E$5:$S$204,3,FALSE)&amp;"","")</f>
        <v/>
      </c>
      <c r="S681" s="104"/>
      <c r="T681" s="69" t="str">
        <f>IFERROR(VLOOKUP($B681,D1_9!$E$5:$S$204,4,FALSE)&amp;"","")</f>
        <v/>
      </c>
      <c r="U681" s="104"/>
      <c r="V681" s="69" t="str">
        <f>IFERROR(VLOOKUP($B681,D1_9!$E$5:$S$204,5,FALSE)&amp;"","")</f>
        <v/>
      </c>
      <c r="W681" s="104"/>
      <c r="X681" s="69" t="str">
        <f>IFERROR(VLOOKUP($B681,D1_9!$E$5:$S$204,6,FALSE)&amp;"","")</f>
        <v/>
      </c>
      <c r="Y681" s="104"/>
      <c r="Z681" s="69" t="str">
        <f>IFERROR(VLOOKUP($B681,D1_9!$E$5:$S$204,7,FALSE)&amp;"","")</f>
        <v/>
      </c>
      <c r="AA681" s="104"/>
      <c r="AB681" s="69" t="str">
        <f>IFERROR(VLOOKUP($B681,D1_9!$E$5:$S$204,8,FALSE)&amp;"","")</f>
        <v/>
      </c>
      <c r="AC681" s="104"/>
      <c r="AD681" s="69" t="str">
        <f>IFERROR(VLOOKUP($B681,D1_9!$E$5:$S$204,9,FALSE)&amp;"","")</f>
        <v/>
      </c>
      <c r="AE681" s="104"/>
      <c r="AF681" s="69" t="str">
        <f>IFERROR(VLOOKUP($B681,D1_9!$E$5:$S$204,10,FALSE)&amp;"","")</f>
        <v/>
      </c>
      <c r="AG681" s="104"/>
      <c r="AH681" s="69" t="str">
        <f>IFERROR(VLOOKUP($B681,D1_9!$E$5:$S$204,11,FALSE)&amp;"","")</f>
        <v/>
      </c>
      <c r="AI681" s="76"/>
      <c r="AJ681" s="76"/>
      <c r="AK681" s="76"/>
      <c r="AL681" s="76" t="s">
        <v>410</v>
      </c>
      <c r="AM681" s="221" t="str">
        <f>IFERROR(VLOOKUP($B681,D1_9!$E$5:$S$204,12,FALSE)&amp;"","")</f>
        <v/>
      </c>
      <c r="AN681" s="76"/>
      <c r="AO681" s="76"/>
      <c r="AP681" s="104"/>
      <c r="AQ681" s="36" t="str">
        <f>IFERROR(VLOOKUP($B681,D1_9!$E$5:$S$204,15,FALSE)&amp;"","")</f>
        <v/>
      </c>
      <c r="AR681" s="74"/>
      <c r="AS681" s="74"/>
      <c r="AT681" s="74"/>
      <c r="AU681" s="74"/>
      <c r="AV681" s="74"/>
      <c r="AW681" s="74"/>
      <c r="AX681" s="74"/>
      <c r="AY681" s="74"/>
      <c r="AZ681" s="74"/>
      <c r="BA681" s="74"/>
      <c r="BB681" s="74"/>
      <c r="BC681" s="337"/>
      <c r="BD681" s="1"/>
    </row>
    <row r="682" spans="2:56">
      <c r="B682" s="29"/>
      <c r="C682" s="55"/>
      <c r="D682" s="55"/>
      <c r="E682" s="55"/>
      <c r="F682" s="55"/>
      <c r="G682" s="55"/>
      <c r="H682" s="55"/>
      <c r="I682" s="55"/>
      <c r="J682" s="55"/>
      <c r="K682" s="55"/>
      <c r="L682" s="55"/>
      <c r="M682" s="120"/>
      <c r="N682" s="34"/>
      <c r="O682" s="2"/>
      <c r="P682" s="2"/>
      <c r="Q682" s="105"/>
      <c r="R682" s="34"/>
      <c r="S682" s="105"/>
      <c r="T682" s="34"/>
      <c r="U682" s="105"/>
      <c r="V682" s="34"/>
      <c r="W682" s="105"/>
      <c r="X682" s="34"/>
      <c r="Y682" s="105"/>
      <c r="Z682" s="34"/>
      <c r="AA682" s="105"/>
      <c r="AB682" s="34"/>
      <c r="AC682" s="105"/>
      <c r="AD682" s="34"/>
      <c r="AE682" s="105"/>
      <c r="AF682" s="34"/>
      <c r="AG682" s="105"/>
      <c r="AH682" s="153"/>
      <c r="AI682" s="155"/>
      <c r="AJ682" s="155"/>
      <c r="AK682" s="155"/>
      <c r="AL682" s="155"/>
      <c r="AM682" s="155"/>
      <c r="AN682" s="155"/>
      <c r="AO682" s="155"/>
      <c r="AP682" s="224"/>
      <c r="AQ682" s="22"/>
      <c r="AR682" s="57"/>
      <c r="AS682" s="57"/>
      <c r="AT682" s="57"/>
      <c r="AU682" s="57"/>
      <c r="AV682" s="57"/>
      <c r="AW682" s="57"/>
      <c r="AX682" s="57"/>
      <c r="AY682" s="57"/>
      <c r="AZ682" s="57"/>
      <c r="BA682" s="57"/>
      <c r="BB682" s="57"/>
      <c r="BC682" s="338"/>
      <c r="BD682" s="1"/>
    </row>
    <row r="683" spans="2:56">
      <c r="B683" s="29"/>
      <c r="C683" s="55"/>
      <c r="D683" s="55"/>
      <c r="E683" s="55"/>
      <c r="F683" s="55"/>
      <c r="G683" s="55"/>
      <c r="H683" s="55"/>
      <c r="I683" s="55"/>
      <c r="J683" s="55"/>
      <c r="K683" s="55"/>
      <c r="L683" s="55"/>
      <c r="M683" s="120"/>
      <c r="N683" s="34"/>
      <c r="O683" s="2"/>
      <c r="P683" s="2"/>
      <c r="Q683" s="105"/>
      <c r="R683" s="34"/>
      <c r="S683" s="105"/>
      <c r="T683" s="34"/>
      <c r="U683" s="105"/>
      <c r="V683" s="34"/>
      <c r="W683" s="105"/>
      <c r="X683" s="34"/>
      <c r="Y683" s="105"/>
      <c r="Z683" s="34"/>
      <c r="AA683" s="105"/>
      <c r="AB683" s="34"/>
      <c r="AC683" s="105"/>
      <c r="AD683" s="34"/>
      <c r="AE683" s="105"/>
      <c r="AF683" s="34"/>
      <c r="AG683" s="105"/>
      <c r="AH683" s="168" t="str">
        <f>IFERROR(VLOOKUP($B681,D1_9!$E$5:$S$204,13,FALSE)&amp;"","")</f>
        <v/>
      </c>
      <c r="AI683" s="156"/>
      <c r="AJ683" s="156"/>
      <c r="AK683" s="156"/>
      <c r="AL683" s="156" t="s">
        <v>410</v>
      </c>
      <c r="AM683" s="207" t="str">
        <f>IFERROR(VLOOKUP($B681,D1_9!$E$5:$S$204,14,FALSE)&amp;"","")</f>
        <v/>
      </c>
      <c r="AN683" s="156"/>
      <c r="AO683" s="156"/>
      <c r="AP683" s="223"/>
      <c r="AQ683" s="22"/>
      <c r="AR683" s="57"/>
      <c r="AS683" s="57"/>
      <c r="AT683" s="57"/>
      <c r="AU683" s="57"/>
      <c r="AV683" s="57"/>
      <c r="AW683" s="57"/>
      <c r="AX683" s="57"/>
      <c r="AY683" s="57"/>
      <c r="AZ683" s="57"/>
      <c r="BA683" s="57"/>
      <c r="BB683" s="57"/>
      <c r="BC683" s="338"/>
      <c r="BD683" s="1"/>
    </row>
    <row r="684" spans="2:56">
      <c r="B684" s="18"/>
      <c r="C684" s="73"/>
      <c r="D684" s="73"/>
      <c r="E684" s="73"/>
      <c r="F684" s="73"/>
      <c r="G684" s="73"/>
      <c r="H684" s="73"/>
      <c r="I684" s="73"/>
      <c r="J684" s="73"/>
      <c r="K684" s="73"/>
      <c r="L684" s="73"/>
      <c r="M684" s="121"/>
      <c r="N684" s="25"/>
      <c r="O684" s="77"/>
      <c r="P684" s="77"/>
      <c r="Q684" s="106"/>
      <c r="R684" s="25"/>
      <c r="S684" s="106"/>
      <c r="T684" s="25"/>
      <c r="U684" s="106"/>
      <c r="V684" s="25"/>
      <c r="W684" s="106"/>
      <c r="X684" s="25"/>
      <c r="Y684" s="106"/>
      <c r="Z684" s="25"/>
      <c r="AA684" s="106"/>
      <c r="AB684" s="25"/>
      <c r="AC684" s="106"/>
      <c r="AD684" s="25"/>
      <c r="AE684" s="106"/>
      <c r="AF684" s="25"/>
      <c r="AG684" s="106"/>
      <c r="AH684" s="25"/>
      <c r="AI684" s="77"/>
      <c r="AJ684" s="77"/>
      <c r="AK684" s="77"/>
      <c r="AL684" s="77"/>
      <c r="AM684" s="77"/>
      <c r="AN684" s="77"/>
      <c r="AO684" s="77"/>
      <c r="AP684" s="106"/>
      <c r="AQ684" s="23"/>
      <c r="AR684" s="75"/>
      <c r="AS684" s="75"/>
      <c r="AT684" s="75"/>
      <c r="AU684" s="75"/>
      <c r="AV684" s="75"/>
      <c r="AW684" s="75"/>
      <c r="AX684" s="75"/>
      <c r="AY684" s="75"/>
      <c r="AZ684" s="75"/>
      <c r="BA684" s="75"/>
      <c r="BB684" s="75"/>
      <c r="BC684" s="339"/>
      <c r="BD684" s="1"/>
    </row>
    <row r="685" spans="2:56">
      <c r="B685" s="47" t="str">
        <f>D1_9!$E183&amp;""</f>
        <v/>
      </c>
      <c r="C685" s="72"/>
      <c r="D685" s="72"/>
      <c r="E685" s="72"/>
      <c r="F685" s="72"/>
      <c r="G685" s="72"/>
      <c r="H685" s="72"/>
      <c r="I685" s="72"/>
      <c r="J685" s="72"/>
      <c r="K685" s="72"/>
      <c r="L685" s="72"/>
      <c r="M685" s="119"/>
      <c r="N685" s="69" t="str">
        <f>IFERROR(VLOOKUP($B685,D1_9!$E$5:$S$204,2,FALSE)&amp;"","")</f>
        <v/>
      </c>
      <c r="O685" s="76"/>
      <c r="P685" s="76"/>
      <c r="Q685" s="104"/>
      <c r="R685" s="69" t="str">
        <f>IFERROR(VLOOKUP($B685,D1_9!$E$5:$S$204,3,FALSE)&amp;"","")</f>
        <v/>
      </c>
      <c r="S685" s="104"/>
      <c r="T685" s="69" t="str">
        <f>IFERROR(VLOOKUP($B685,D1_9!$E$5:$S$204,4,FALSE)&amp;"","")</f>
        <v/>
      </c>
      <c r="U685" s="104"/>
      <c r="V685" s="69" t="str">
        <f>IFERROR(VLOOKUP($B685,D1_9!$E$5:$S$204,5,FALSE)&amp;"","")</f>
        <v/>
      </c>
      <c r="W685" s="104"/>
      <c r="X685" s="69" t="str">
        <f>IFERROR(VLOOKUP($B685,D1_9!$E$5:$S$204,6,FALSE)&amp;"","")</f>
        <v/>
      </c>
      <c r="Y685" s="104"/>
      <c r="Z685" s="69" t="str">
        <f>IFERROR(VLOOKUP($B685,D1_9!$E$5:$S$204,7,FALSE)&amp;"","")</f>
        <v/>
      </c>
      <c r="AA685" s="104"/>
      <c r="AB685" s="69" t="str">
        <f>IFERROR(VLOOKUP($B685,D1_9!$E$5:$S$204,8,FALSE)&amp;"","")</f>
        <v/>
      </c>
      <c r="AC685" s="104"/>
      <c r="AD685" s="69" t="str">
        <f>IFERROR(VLOOKUP($B685,D1_9!$E$5:$S$204,9,FALSE)&amp;"","")</f>
        <v/>
      </c>
      <c r="AE685" s="104"/>
      <c r="AF685" s="69" t="str">
        <f>IFERROR(VLOOKUP($B685,D1_9!$E$5:$S$204,10,FALSE)&amp;"","")</f>
        <v/>
      </c>
      <c r="AG685" s="104"/>
      <c r="AH685" s="69" t="str">
        <f>IFERROR(VLOOKUP($B685,D1_9!$E$5:$S$204,11,FALSE)&amp;"","")</f>
        <v/>
      </c>
      <c r="AI685" s="76"/>
      <c r="AJ685" s="76"/>
      <c r="AK685" s="76"/>
      <c r="AL685" s="76" t="s">
        <v>410</v>
      </c>
      <c r="AM685" s="221" t="str">
        <f>IFERROR(VLOOKUP($B685,D1_9!$E$5:$S$204,12,FALSE)&amp;"","")</f>
        <v/>
      </c>
      <c r="AN685" s="76"/>
      <c r="AO685" s="76"/>
      <c r="AP685" s="104"/>
      <c r="AQ685" s="36" t="str">
        <f>IFERROR(VLOOKUP($B685,D1_9!$E$5:$S$204,15,FALSE)&amp;"","")</f>
        <v/>
      </c>
      <c r="AR685" s="74"/>
      <c r="AS685" s="74"/>
      <c r="AT685" s="74"/>
      <c r="AU685" s="74"/>
      <c r="AV685" s="74"/>
      <c r="AW685" s="74"/>
      <c r="AX685" s="74"/>
      <c r="AY685" s="74"/>
      <c r="AZ685" s="74"/>
      <c r="BA685" s="74"/>
      <c r="BB685" s="74"/>
      <c r="BC685" s="337"/>
      <c r="BD685" s="1"/>
    </row>
    <row r="686" spans="2:56">
      <c r="B686" s="29"/>
      <c r="C686" s="55"/>
      <c r="D686" s="55"/>
      <c r="E686" s="55"/>
      <c r="F686" s="55"/>
      <c r="G686" s="55"/>
      <c r="H686" s="55"/>
      <c r="I686" s="55"/>
      <c r="J686" s="55"/>
      <c r="K686" s="55"/>
      <c r="L686" s="55"/>
      <c r="M686" s="120"/>
      <c r="N686" s="34"/>
      <c r="O686" s="2"/>
      <c r="P686" s="2"/>
      <c r="Q686" s="105"/>
      <c r="R686" s="34"/>
      <c r="S686" s="105"/>
      <c r="T686" s="34"/>
      <c r="U686" s="105"/>
      <c r="V686" s="34"/>
      <c r="W686" s="105"/>
      <c r="X686" s="34"/>
      <c r="Y686" s="105"/>
      <c r="Z686" s="34"/>
      <c r="AA686" s="105"/>
      <c r="AB686" s="34"/>
      <c r="AC686" s="105"/>
      <c r="AD686" s="34"/>
      <c r="AE686" s="105"/>
      <c r="AF686" s="34"/>
      <c r="AG686" s="105"/>
      <c r="AH686" s="153"/>
      <c r="AI686" s="155"/>
      <c r="AJ686" s="155"/>
      <c r="AK686" s="155"/>
      <c r="AL686" s="155"/>
      <c r="AM686" s="155"/>
      <c r="AN686" s="155"/>
      <c r="AO686" s="155"/>
      <c r="AP686" s="224"/>
      <c r="AQ686" s="22"/>
      <c r="AR686" s="57"/>
      <c r="AS686" s="57"/>
      <c r="AT686" s="57"/>
      <c r="AU686" s="57"/>
      <c r="AV686" s="57"/>
      <c r="AW686" s="57"/>
      <c r="AX686" s="57"/>
      <c r="AY686" s="57"/>
      <c r="AZ686" s="57"/>
      <c r="BA686" s="57"/>
      <c r="BB686" s="57"/>
      <c r="BC686" s="338"/>
      <c r="BD686" s="1"/>
    </row>
    <row r="687" spans="2:56">
      <c r="B687" s="29"/>
      <c r="C687" s="55"/>
      <c r="D687" s="55"/>
      <c r="E687" s="55"/>
      <c r="F687" s="55"/>
      <c r="G687" s="55"/>
      <c r="H687" s="55"/>
      <c r="I687" s="55"/>
      <c r="J687" s="55"/>
      <c r="K687" s="55"/>
      <c r="L687" s="55"/>
      <c r="M687" s="120"/>
      <c r="N687" s="34"/>
      <c r="O687" s="2"/>
      <c r="P687" s="2"/>
      <c r="Q687" s="105"/>
      <c r="R687" s="34"/>
      <c r="S687" s="105"/>
      <c r="T687" s="34"/>
      <c r="U687" s="105"/>
      <c r="V687" s="34"/>
      <c r="W687" s="105"/>
      <c r="X687" s="34"/>
      <c r="Y687" s="105"/>
      <c r="Z687" s="34"/>
      <c r="AA687" s="105"/>
      <c r="AB687" s="34"/>
      <c r="AC687" s="105"/>
      <c r="AD687" s="34"/>
      <c r="AE687" s="105"/>
      <c r="AF687" s="34"/>
      <c r="AG687" s="105"/>
      <c r="AH687" s="168" t="str">
        <f>IFERROR(VLOOKUP($B685,D1_9!$E$5:$S$204,13,FALSE)&amp;"","")</f>
        <v/>
      </c>
      <c r="AI687" s="156"/>
      <c r="AJ687" s="156"/>
      <c r="AK687" s="156"/>
      <c r="AL687" s="156" t="s">
        <v>410</v>
      </c>
      <c r="AM687" s="207" t="str">
        <f>IFERROR(VLOOKUP($B685,D1_9!$E$5:$S$204,14,FALSE)&amp;"","")</f>
        <v/>
      </c>
      <c r="AN687" s="156"/>
      <c r="AO687" s="156"/>
      <c r="AP687" s="223"/>
      <c r="AQ687" s="22"/>
      <c r="AR687" s="57"/>
      <c r="AS687" s="57"/>
      <c r="AT687" s="57"/>
      <c r="AU687" s="57"/>
      <c r="AV687" s="57"/>
      <c r="AW687" s="57"/>
      <c r="AX687" s="57"/>
      <c r="AY687" s="57"/>
      <c r="AZ687" s="57"/>
      <c r="BA687" s="57"/>
      <c r="BB687" s="57"/>
      <c r="BC687" s="338"/>
      <c r="BD687" s="1"/>
    </row>
    <row r="688" spans="2:56">
      <c r="B688" s="18"/>
      <c r="C688" s="73"/>
      <c r="D688" s="73"/>
      <c r="E688" s="73"/>
      <c r="F688" s="73"/>
      <c r="G688" s="73"/>
      <c r="H688" s="73"/>
      <c r="I688" s="73"/>
      <c r="J688" s="73"/>
      <c r="K688" s="73"/>
      <c r="L688" s="73"/>
      <c r="M688" s="121"/>
      <c r="N688" s="25"/>
      <c r="O688" s="77"/>
      <c r="P688" s="77"/>
      <c r="Q688" s="106"/>
      <c r="R688" s="25"/>
      <c r="S688" s="106"/>
      <c r="T688" s="25"/>
      <c r="U688" s="106"/>
      <c r="V688" s="25"/>
      <c r="W688" s="106"/>
      <c r="X688" s="25"/>
      <c r="Y688" s="106"/>
      <c r="Z688" s="25"/>
      <c r="AA688" s="106"/>
      <c r="AB688" s="25"/>
      <c r="AC688" s="106"/>
      <c r="AD688" s="25"/>
      <c r="AE688" s="106"/>
      <c r="AF688" s="25"/>
      <c r="AG688" s="106"/>
      <c r="AH688" s="25"/>
      <c r="AI688" s="77"/>
      <c r="AJ688" s="77"/>
      <c r="AK688" s="77"/>
      <c r="AL688" s="77"/>
      <c r="AM688" s="77"/>
      <c r="AN688" s="77"/>
      <c r="AO688" s="77"/>
      <c r="AP688" s="106"/>
      <c r="AQ688" s="23"/>
      <c r="AR688" s="75"/>
      <c r="AS688" s="75"/>
      <c r="AT688" s="75"/>
      <c r="AU688" s="75"/>
      <c r="AV688" s="75"/>
      <c r="AW688" s="75"/>
      <c r="AX688" s="75"/>
      <c r="AY688" s="75"/>
      <c r="AZ688" s="75"/>
      <c r="BA688" s="75"/>
      <c r="BB688" s="75"/>
      <c r="BC688" s="339"/>
      <c r="BD688" s="1"/>
    </row>
    <row r="689" spans="2:56">
      <c r="B689" s="47" t="str">
        <f>D1_9!$E184&amp;""</f>
        <v/>
      </c>
      <c r="C689" s="72"/>
      <c r="D689" s="72"/>
      <c r="E689" s="72"/>
      <c r="F689" s="72"/>
      <c r="G689" s="72"/>
      <c r="H689" s="72"/>
      <c r="I689" s="72"/>
      <c r="J689" s="72"/>
      <c r="K689" s="72"/>
      <c r="L689" s="72"/>
      <c r="M689" s="119"/>
      <c r="N689" s="69" t="str">
        <f>IFERROR(VLOOKUP($B689,D1_9!$E$5:$S$204,2,FALSE)&amp;"","")</f>
        <v/>
      </c>
      <c r="O689" s="76"/>
      <c r="P689" s="76"/>
      <c r="Q689" s="104"/>
      <c r="R689" s="69" t="str">
        <f>IFERROR(VLOOKUP($B689,D1_9!$E$5:$S$204,3,FALSE)&amp;"","")</f>
        <v/>
      </c>
      <c r="S689" s="104"/>
      <c r="T689" s="69" t="str">
        <f>IFERROR(VLOOKUP($B689,D1_9!$E$5:$S$204,4,FALSE)&amp;"","")</f>
        <v/>
      </c>
      <c r="U689" s="104"/>
      <c r="V689" s="69" t="str">
        <f>IFERROR(VLOOKUP($B689,D1_9!$E$5:$S$204,5,FALSE)&amp;"","")</f>
        <v/>
      </c>
      <c r="W689" s="104"/>
      <c r="X689" s="69" t="str">
        <f>IFERROR(VLOOKUP($B689,D1_9!$E$5:$S$204,6,FALSE)&amp;"","")</f>
        <v/>
      </c>
      <c r="Y689" s="104"/>
      <c r="Z689" s="69" t="str">
        <f>IFERROR(VLOOKUP($B689,D1_9!$E$5:$S$204,7,FALSE)&amp;"","")</f>
        <v/>
      </c>
      <c r="AA689" s="104"/>
      <c r="AB689" s="69" t="str">
        <f>IFERROR(VLOOKUP($B689,D1_9!$E$5:$S$204,8,FALSE)&amp;"","")</f>
        <v/>
      </c>
      <c r="AC689" s="104"/>
      <c r="AD689" s="69" t="str">
        <f>IFERROR(VLOOKUP($B689,D1_9!$E$5:$S$204,9,FALSE)&amp;"","")</f>
        <v/>
      </c>
      <c r="AE689" s="104"/>
      <c r="AF689" s="69" t="str">
        <f>IFERROR(VLOOKUP($B689,D1_9!$E$5:$S$204,10,FALSE)&amp;"","")</f>
        <v/>
      </c>
      <c r="AG689" s="104"/>
      <c r="AH689" s="69" t="str">
        <f>IFERROR(VLOOKUP($B689,D1_9!$E$5:$S$204,11,FALSE)&amp;"","")</f>
        <v/>
      </c>
      <c r="AI689" s="76"/>
      <c r="AJ689" s="76"/>
      <c r="AK689" s="76"/>
      <c r="AL689" s="76" t="s">
        <v>410</v>
      </c>
      <c r="AM689" s="221" t="str">
        <f>IFERROR(VLOOKUP($B689,D1_9!$E$5:$S$204,12,FALSE)&amp;"","")</f>
        <v/>
      </c>
      <c r="AN689" s="76"/>
      <c r="AO689" s="76"/>
      <c r="AP689" s="104"/>
      <c r="AQ689" s="36" t="str">
        <f>IFERROR(VLOOKUP($B689,D1_9!$E$5:$S$204,15,FALSE)&amp;"","")</f>
        <v/>
      </c>
      <c r="AR689" s="74"/>
      <c r="AS689" s="74"/>
      <c r="AT689" s="74"/>
      <c r="AU689" s="74"/>
      <c r="AV689" s="74"/>
      <c r="AW689" s="74"/>
      <c r="AX689" s="74"/>
      <c r="AY689" s="74"/>
      <c r="AZ689" s="74"/>
      <c r="BA689" s="74"/>
      <c r="BB689" s="74"/>
      <c r="BC689" s="337"/>
      <c r="BD689" s="1"/>
    </row>
    <row r="690" spans="2:56">
      <c r="B690" s="29"/>
      <c r="C690" s="55"/>
      <c r="D690" s="55"/>
      <c r="E690" s="55"/>
      <c r="F690" s="55"/>
      <c r="G690" s="55"/>
      <c r="H690" s="55"/>
      <c r="I690" s="55"/>
      <c r="J690" s="55"/>
      <c r="K690" s="55"/>
      <c r="L690" s="55"/>
      <c r="M690" s="120"/>
      <c r="N690" s="34"/>
      <c r="O690" s="2"/>
      <c r="P690" s="2"/>
      <c r="Q690" s="105"/>
      <c r="R690" s="34"/>
      <c r="S690" s="105"/>
      <c r="T690" s="34"/>
      <c r="U690" s="105"/>
      <c r="V690" s="34"/>
      <c r="W690" s="105"/>
      <c r="X690" s="34"/>
      <c r="Y690" s="105"/>
      <c r="Z690" s="34"/>
      <c r="AA690" s="105"/>
      <c r="AB690" s="34"/>
      <c r="AC690" s="105"/>
      <c r="AD690" s="34"/>
      <c r="AE690" s="105"/>
      <c r="AF690" s="34"/>
      <c r="AG690" s="105"/>
      <c r="AH690" s="153"/>
      <c r="AI690" s="155"/>
      <c r="AJ690" s="155"/>
      <c r="AK690" s="155"/>
      <c r="AL690" s="155"/>
      <c r="AM690" s="155"/>
      <c r="AN690" s="155"/>
      <c r="AO690" s="155"/>
      <c r="AP690" s="224"/>
      <c r="AQ690" s="22"/>
      <c r="AR690" s="57"/>
      <c r="AS690" s="57"/>
      <c r="AT690" s="57"/>
      <c r="AU690" s="57"/>
      <c r="AV690" s="57"/>
      <c r="AW690" s="57"/>
      <c r="AX690" s="57"/>
      <c r="AY690" s="57"/>
      <c r="AZ690" s="57"/>
      <c r="BA690" s="57"/>
      <c r="BB690" s="57"/>
      <c r="BC690" s="338"/>
      <c r="BD690" s="1"/>
    </row>
    <row r="691" spans="2:56">
      <c r="B691" s="29"/>
      <c r="C691" s="55"/>
      <c r="D691" s="55"/>
      <c r="E691" s="55"/>
      <c r="F691" s="55"/>
      <c r="G691" s="55"/>
      <c r="H691" s="55"/>
      <c r="I691" s="55"/>
      <c r="J691" s="55"/>
      <c r="K691" s="55"/>
      <c r="L691" s="55"/>
      <c r="M691" s="120"/>
      <c r="N691" s="34"/>
      <c r="O691" s="2"/>
      <c r="P691" s="2"/>
      <c r="Q691" s="105"/>
      <c r="R691" s="34"/>
      <c r="S691" s="105"/>
      <c r="T691" s="34"/>
      <c r="U691" s="105"/>
      <c r="V691" s="34"/>
      <c r="W691" s="105"/>
      <c r="X691" s="34"/>
      <c r="Y691" s="105"/>
      <c r="Z691" s="34"/>
      <c r="AA691" s="105"/>
      <c r="AB691" s="34"/>
      <c r="AC691" s="105"/>
      <c r="AD691" s="34"/>
      <c r="AE691" s="105"/>
      <c r="AF691" s="34"/>
      <c r="AG691" s="105"/>
      <c r="AH691" s="168" t="str">
        <f>IFERROR(VLOOKUP($B689,D1_9!$E$5:$S$204,13,FALSE)&amp;"","")</f>
        <v/>
      </c>
      <c r="AI691" s="156"/>
      <c r="AJ691" s="156"/>
      <c r="AK691" s="156"/>
      <c r="AL691" s="156" t="s">
        <v>410</v>
      </c>
      <c r="AM691" s="207" t="str">
        <f>IFERROR(VLOOKUP($B689,D1_9!$E$5:$S$204,14,FALSE)&amp;"","")</f>
        <v/>
      </c>
      <c r="AN691" s="156"/>
      <c r="AO691" s="156"/>
      <c r="AP691" s="223"/>
      <c r="AQ691" s="22"/>
      <c r="AR691" s="57"/>
      <c r="AS691" s="57"/>
      <c r="AT691" s="57"/>
      <c r="AU691" s="57"/>
      <c r="AV691" s="57"/>
      <c r="AW691" s="57"/>
      <c r="AX691" s="57"/>
      <c r="AY691" s="57"/>
      <c r="AZ691" s="57"/>
      <c r="BA691" s="57"/>
      <c r="BB691" s="57"/>
      <c r="BC691" s="338"/>
      <c r="BD691" s="1"/>
    </row>
    <row r="692" spans="2:56">
      <c r="B692" s="18"/>
      <c r="C692" s="73"/>
      <c r="D692" s="73"/>
      <c r="E692" s="73"/>
      <c r="F692" s="73"/>
      <c r="G692" s="73"/>
      <c r="H692" s="73"/>
      <c r="I692" s="73"/>
      <c r="J692" s="73"/>
      <c r="K692" s="73"/>
      <c r="L692" s="73"/>
      <c r="M692" s="121"/>
      <c r="N692" s="25"/>
      <c r="O692" s="77"/>
      <c r="P692" s="77"/>
      <c r="Q692" s="106"/>
      <c r="R692" s="25"/>
      <c r="S692" s="106"/>
      <c r="T692" s="25"/>
      <c r="U692" s="106"/>
      <c r="V692" s="25"/>
      <c r="W692" s="106"/>
      <c r="X692" s="25"/>
      <c r="Y692" s="106"/>
      <c r="Z692" s="25"/>
      <c r="AA692" s="106"/>
      <c r="AB692" s="25"/>
      <c r="AC692" s="106"/>
      <c r="AD692" s="25"/>
      <c r="AE692" s="106"/>
      <c r="AF692" s="25"/>
      <c r="AG692" s="106"/>
      <c r="AH692" s="25"/>
      <c r="AI692" s="77"/>
      <c r="AJ692" s="77"/>
      <c r="AK692" s="77"/>
      <c r="AL692" s="77"/>
      <c r="AM692" s="77"/>
      <c r="AN692" s="77"/>
      <c r="AO692" s="77"/>
      <c r="AP692" s="106"/>
      <c r="AQ692" s="23"/>
      <c r="AR692" s="75"/>
      <c r="AS692" s="75"/>
      <c r="AT692" s="75"/>
      <c r="AU692" s="75"/>
      <c r="AV692" s="75"/>
      <c r="AW692" s="75"/>
      <c r="AX692" s="75"/>
      <c r="AY692" s="75"/>
      <c r="AZ692" s="75"/>
      <c r="BA692" s="75"/>
      <c r="BB692" s="75"/>
      <c r="BC692" s="339"/>
      <c r="BD692" s="1"/>
    </row>
    <row r="693" spans="2:56">
      <c r="B693" s="47" t="str">
        <f>D1_9!$E185&amp;""</f>
        <v/>
      </c>
      <c r="C693" s="72"/>
      <c r="D693" s="72"/>
      <c r="E693" s="72"/>
      <c r="F693" s="72"/>
      <c r="G693" s="72"/>
      <c r="H693" s="72"/>
      <c r="I693" s="72"/>
      <c r="J693" s="72"/>
      <c r="K693" s="72"/>
      <c r="L693" s="72"/>
      <c r="M693" s="119"/>
      <c r="N693" s="69" t="str">
        <f>IFERROR(VLOOKUP($B693,D1_9!$E$5:$S$204,2,FALSE)&amp;"","")</f>
        <v/>
      </c>
      <c r="O693" s="76"/>
      <c r="P693" s="76"/>
      <c r="Q693" s="104"/>
      <c r="R693" s="69" t="str">
        <f>IFERROR(VLOOKUP($B693,D1_9!$E$5:$S$204,3,FALSE)&amp;"","")</f>
        <v/>
      </c>
      <c r="S693" s="104"/>
      <c r="T693" s="69" t="str">
        <f>IFERROR(VLOOKUP($B693,D1_9!$E$5:$S$204,4,FALSE)&amp;"","")</f>
        <v/>
      </c>
      <c r="U693" s="104"/>
      <c r="V693" s="69" t="str">
        <f>IFERROR(VLOOKUP($B693,D1_9!$E$5:$S$204,5,FALSE)&amp;"","")</f>
        <v/>
      </c>
      <c r="W693" s="104"/>
      <c r="X693" s="69" t="str">
        <f>IFERROR(VLOOKUP($B693,D1_9!$E$5:$S$204,6,FALSE)&amp;"","")</f>
        <v/>
      </c>
      <c r="Y693" s="104"/>
      <c r="Z693" s="69" t="str">
        <f>IFERROR(VLOOKUP($B693,D1_9!$E$5:$S$204,7,FALSE)&amp;"","")</f>
        <v/>
      </c>
      <c r="AA693" s="104"/>
      <c r="AB693" s="69" t="str">
        <f>IFERROR(VLOOKUP($B693,D1_9!$E$5:$S$204,8,FALSE)&amp;"","")</f>
        <v/>
      </c>
      <c r="AC693" s="104"/>
      <c r="AD693" s="69" t="str">
        <f>IFERROR(VLOOKUP($B693,D1_9!$E$5:$S$204,9,FALSE)&amp;"","")</f>
        <v/>
      </c>
      <c r="AE693" s="104"/>
      <c r="AF693" s="69" t="str">
        <f>IFERROR(VLOOKUP($B693,D1_9!$E$5:$S$204,10,FALSE)&amp;"","")</f>
        <v/>
      </c>
      <c r="AG693" s="104"/>
      <c r="AH693" s="69" t="str">
        <f>IFERROR(VLOOKUP($B693,D1_9!$E$5:$S$204,11,FALSE)&amp;"","")</f>
        <v/>
      </c>
      <c r="AI693" s="76"/>
      <c r="AJ693" s="76"/>
      <c r="AK693" s="76"/>
      <c r="AL693" s="76" t="s">
        <v>410</v>
      </c>
      <c r="AM693" s="221" t="str">
        <f>IFERROR(VLOOKUP($B693,D1_9!$E$5:$S$204,12,FALSE)&amp;"","")</f>
        <v/>
      </c>
      <c r="AN693" s="76"/>
      <c r="AO693" s="76"/>
      <c r="AP693" s="104"/>
      <c r="AQ693" s="36" t="str">
        <f>IFERROR(VLOOKUP($B693,D1_9!$E$5:$S$204,15,FALSE)&amp;"","")</f>
        <v/>
      </c>
      <c r="AR693" s="74"/>
      <c r="AS693" s="74"/>
      <c r="AT693" s="74"/>
      <c r="AU693" s="74"/>
      <c r="AV693" s="74"/>
      <c r="AW693" s="74"/>
      <c r="AX693" s="74"/>
      <c r="AY693" s="74"/>
      <c r="AZ693" s="74"/>
      <c r="BA693" s="74"/>
      <c r="BB693" s="74"/>
      <c r="BC693" s="337"/>
      <c r="BD693" s="1"/>
    </row>
    <row r="694" spans="2:56">
      <c r="B694" s="29"/>
      <c r="C694" s="55"/>
      <c r="D694" s="55"/>
      <c r="E694" s="55"/>
      <c r="F694" s="55"/>
      <c r="G694" s="55"/>
      <c r="H694" s="55"/>
      <c r="I694" s="55"/>
      <c r="J694" s="55"/>
      <c r="K694" s="55"/>
      <c r="L694" s="55"/>
      <c r="M694" s="120"/>
      <c r="N694" s="34"/>
      <c r="O694" s="2"/>
      <c r="P694" s="2"/>
      <c r="Q694" s="105"/>
      <c r="R694" s="34"/>
      <c r="S694" s="105"/>
      <c r="T694" s="34"/>
      <c r="U694" s="105"/>
      <c r="V694" s="34"/>
      <c r="W694" s="105"/>
      <c r="X694" s="34"/>
      <c r="Y694" s="105"/>
      <c r="Z694" s="34"/>
      <c r="AA694" s="105"/>
      <c r="AB694" s="34"/>
      <c r="AC694" s="105"/>
      <c r="AD694" s="34"/>
      <c r="AE694" s="105"/>
      <c r="AF694" s="34"/>
      <c r="AG694" s="105"/>
      <c r="AH694" s="153"/>
      <c r="AI694" s="155"/>
      <c r="AJ694" s="155"/>
      <c r="AK694" s="155"/>
      <c r="AL694" s="155"/>
      <c r="AM694" s="155"/>
      <c r="AN694" s="155"/>
      <c r="AO694" s="155"/>
      <c r="AP694" s="224"/>
      <c r="AQ694" s="22"/>
      <c r="AR694" s="57"/>
      <c r="AS694" s="57"/>
      <c r="AT694" s="57"/>
      <c r="AU694" s="57"/>
      <c r="AV694" s="57"/>
      <c r="AW694" s="57"/>
      <c r="AX694" s="57"/>
      <c r="AY694" s="57"/>
      <c r="AZ694" s="57"/>
      <c r="BA694" s="57"/>
      <c r="BB694" s="57"/>
      <c r="BC694" s="338"/>
      <c r="BD694" s="1"/>
    </row>
    <row r="695" spans="2:56">
      <c r="B695" s="29"/>
      <c r="C695" s="55"/>
      <c r="D695" s="55"/>
      <c r="E695" s="55"/>
      <c r="F695" s="55"/>
      <c r="G695" s="55"/>
      <c r="H695" s="55"/>
      <c r="I695" s="55"/>
      <c r="J695" s="55"/>
      <c r="K695" s="55"/>
      <c r="L695" s="55"/>
      <c r="M695" s="120"/>
      <c r="N695" s="34"/>
      <c r="O695" s="2"/>
      <c r="P695" s="2"/>
      <c r="Q695" s="105"/>
      <c r="R695" s="34"/>
      <c r="S695" s="105"/>
      <c r="T695" s="34"/>
      <c r="U695" s="105"/>
      <c r="V695" s="34"/>
      <c r="W695" s="105"/>
      <c r="X695" s="34"/>
      <c r="Y695" s="105"/>
      <c r="Z695" s="34"/>
      <c r="AA695" s="105"/>
      <c r="AB695" s="34"/>
      <c r="AC695" s="105"/>
      <c r="AD695" s="34"/>
      <c r="AE695" s="105"/>
      <c r="AF695" s="34"/>
      <c r="AG695" s="105"/>
      <c r="AH695" s="168" t="str">
        <f>IFERROR(VLOOKUP($B693,D1_9!$E$5:$S$204,13,FALSE)&amp;"","")</f>
        <v/>
      </c>
      <c r="AI695" s="156"/>
      <c r="AJ695" s="156"/>
      <c r="AK695" s="156"/>
      <c r="AL695" s="156" t="s">
        <v>410</v>
      </c>
      <c r="AM695" s="207" t="str">
        <f>IFERROR(VLOOKUP($B693,D1_9!$E$5:$S$204,14,FALSE)&amp;"","")</f>
        <v/>
      </c>
      <c r="AN695" s="156"/>
      <c r="AO695" s="156"/>
      <c r="AP695" s="223"/>
      <c r="AQ695" s="22"/>
      <c r="AR695" s="57"/>
      <c r="AS695" s="57"/>
      <c r="AT695" s="57"/>
      <c r="AU695" s="57"/>
      <c r="AV695" s="57"/>
      <c r="AW695" s="57"/>
      <c r="AX695" s="57"/>
      <c r="AY695" s="57"/>
      <c r="AZ695" s="57"/>
      <c r="BA695" s="57"/>
      <c r="BB695" s="57"/>
      <c r="BC695" s="338"/>
      <c r="BD695" s="1"/>
    </row>
    <row r="696" spans="2:56">
      <c r="B696" s="18"/>
      <c r="C696" s="73"/>
      <c r="D696" s="73"/>
      <c r="E696" s="73"/>
      <c r="F696" s="73"/>
      <c r="G696" s="73"/>
      <c r="H696" s="73"/>
      <c r="I696" s="73"/>
      <c r="J696" s="73"/>
      <c r="K696" s="73"/>
      <c r="L696" s="73"/>
      <c r="M696" s="121"/>
      <c r="N696" s="25"/>
      <c r="O696" s="77"/>
      <c r="P696" s="77"/>
      <c r="Q696" s="106"/>
      <c r="R696" s="25"/>
      <c r="S696" s="106"/>
      <c r="T696" s="25"/>
      <c r="U696" s="106"/>
      <c r="V696" s="25"/>
      <c r="W696" s="106"/>
      <c r="X696" s="25"/>
      <c r="Y696" s="106"/>
      <c r="Z696" s="25"/>
      <c r="AA696" s="106"/>
      <c r="AB696" s="25"/>
      <c r="AC696" s="106"/>
      <c r="AD696" s="25"/>
      <c r="AE696" s="106"/>
      <c r="AF696" s="25"/>
      <c r="AG696" s="106"/>
      <c r="AH696" s="25"/>
      <c r="AI696" s="77"/>
      <c r="AJ696" s="77"/>
      <c r="AK696" s="77"/>
      <c r="AL696" s="77"/>
      <c r="AM696" s="77"/>
      <c r="AN696" s="77"/>
      <c r="AO696" s="77"/>
      <c r="AP696" s="106"/>
      <c r="AQ696" s="23"/>
      <c r="AR696" s="75"/>
      <c r="AS696" s="75"/>
      <c r="AT696" s="75"/>
      <c r="AU696" s="75"/>
      <c r="AV696" s="75"/>
      <c r="AW696" s="75"/>
      <c r="AX696" s="75"/>
      <c r="AY696" s="75"/>
      <c r="AZ696" s="75"/>
      <c r="BA696" s="75"/>
      <c r="BB696" s="75"/>
      <c r="BC696" s="339"/>
      <c r="BD696" s="1"/>
    </row>
    <row r="697" spans="2:56">
      <c r="B697" s="47" t="str">
        <f>D1_9!$E186&amp;""</f>
        <v/>
      </c>
      <c r="C697" s="72"/>
      <c r="D697" s="72"/>
      <c r="E697" s="72"/>
      <c r="F697" s="72"/>
      <c r="G697" s="72"/>
      <c r="H697" s="72"/>
      <c r="I697" s="72"/>
      <c r="J697" s="72"/>
      <c r="K697" s="72"/>
      <c r="L697" s="72"/>
      <c r="M697" s="119"/>
      <c r="N697" s="69" t="str">
        <f>IFERROR(VLOOKUP($B697,D1_9!$E$5:$S$204,2,FALSE)&amp;"","")</f>
        <v/>
      </c>
      <c r="O697" s="76"/>
      <c r="P697" s="76"/>
      <c r="Q697" s="104"/>
      <c r="R697" s="69" t="str">
        <f>IFERROR(VLOOKUP($B697,D1_9!$E$5:$S$204,3,FALSE)&amp;"","")</f>
        <v/>
      </c>
      <c r="S697" s="104"/>
      <c r="T697" s="69" t="str">
        <f>IFERROR(VLOOKUP($B697,D1_9!$E$5:$S$204,4,FALSE)&amp;"","")</f>
        <v/>
      </c>
      <c r="U697" s="104"/>
      <c r="V697" s="69" t="str">
        <f>IFERROR(VLOOKUP($B697,D1_9!$E$5:$S$204,5,FALSE)&amp;"","")</f>
        <v/>
      </c>
      <c r="W697" s="104"/>
      <c r="X697" s="69" t="str">
        <f>IFERROR(VLOOKUP($B697,D1_9!$E$5:$S$204,6,FALSE)&amp;"","")</f>
        <v/>
      </c>
      <c r="Y697" s="104"/>
      <c r="Z697" s="69" t="str">
        <f>IFERROR(VLOOKUP($B697,D1_9!$E$5:$S$204,7,FALSE)&amp;"","")</f>
        <v/>
      </c>
      <c r="AA697" s="104"/>
      <c r="AB697" s="69" t="str">
        <f>IFERROR(VLOOKUP($B697,D1_9!$E$5:$S$204,8,FALSE)&amp;"","")</f>
        <v/>
      </c>
      <c r="AC697" s="104"/>
      <c r="AD697" s="69" t="str">
        <f>IFERROR(VLOOKUP($B697,D1_9!$E$5:$S$204,9,FALSE)&amp;"","")</f>
        <v/>
      </c>
      <c r="AE697" s="104"/>
      <c r="AF697" s="69" t="str">
        <f>IFERROR(VLOOKUP($B697,D1_9!$E$5:$S$204,10,FALSE)&amp;"","")</f>
        <v/>
      </c>
      <c r="AG697" s="104"/>
      <c r="AH697" s="69" t="str">
        <f>IFERROR(VLOOKUP($B697,D1_9!$E$5:$S$204,11,FALSE)&amp;"","")</f>
        <v/>
      </c>
      <c r="AI697" s="76"/>
      <c r="AJ697" s="76"/>
      <c r="AK697" s="76"/>
      <c r="AL697" s="76" t="s">
        <v>410</v>
      </c>
      <c r="AM697" s="221" t="str">
        <f>IFERROR(VLOOKUP($B697,D1_9!$E$5:$S$204,12,FALSE)&amp;"","")</f>
        <v/>
      </c>
      <c r="AN697" s="76"/>
      <c r="AO697" s="76"/>
      <c r="AP697" s="104"/>
      <c r="AQ697" s="36" t="str">
        <f>IFERROR(VLOOKUP($B697,D1_9!$E$5:$S$204,15,FALSE)&amp;"","")</f>
        <v/>
      </c>
      <c r="AR697" s="74"/>
      <c r="AS697" s="74"/>
      <c r="AT697" s="74"/>
      <c r="AU697" s="74"/>
      <c r="AV697" s="74"/>
      <c r="AW697" s="74"/>
      <c r="AX697" s="74"/>
      <c r="AY697" s="74"/>
      <c r="AZ697" s="74"/>
      <c r="BA697" s="74"/>
      <c r="BB697" s="74"/>
      <c r="BC697" s="337"/>
      <c r="BD697" s="1"/>
    </row>
    <row r="698" spans="2:56">
      <c r="B698" s="29"/>
      <c r="C698" s="55"/>
      <c r="D698" s="55"/>
      <c r="E698" s="55"/>
      <c r="F698" s="55"/>
      <c r="G698" s="55"/>
      <c r="H698" s="55"/>
      <c r="I698" s="55"/>
      <c r="J698" s="55"/>
      <c r="K698" s="55"/>
      <c r="L698" s="55"/>
      <c r="M698" s="120"/>
      <c r="N698" s="34"/>
      <c r="O698" s="2"/>
      <c r="P698" s="2"/>
      <c r="Q698" s="105"/>
      <c r="R698" s="34"/>
      <c r="S698" s="105"/>
      <c r="T698" s="34"/>
      <c r="U698" s="105"/>
      <c r="V698" s="34"/>
      <c r="W698" s="105"/>
      <c r="X698" s="34"/>
      <c r="Y698" s="105"/>
      <c r="Z698" s="34"/>
      <c r="AA698" s="105"/>
      <c r="AB698" s="34"/>
      <c r="AC698" s="105"/>
      <c r="AD698" s="34"/>
      <c r="AE698" s="105"/>
      <c r="AF698" s="34"/>
      <c r="AG698" s="105"/>
      <c r="AH698" s="153"/>
      <c r="AI698" s="155"/>
      <c r="AJ698" s="155"/>
      <c r="AK698" s="155"/>
      <c r="AL698" s="155"/>
      <c r="AM698" s="155"/>
      <c r="AN698" s="155"/>
      <c r="AO698" s="155"/>
      <c r="AP698" s="224"/>
      <c r="AQ698" s="22"/>
      <c r="AR698" s="57"/>
      <c r="AS698" s="57"/>
      <c r="AT698" s="57"/>
      <c r="AU698" s="57"/>
      <c r="AV698" s="57"/>
      <c r="AW698" s="57"/>
      <c r="AX698" s="57"/>
      <c r="AY698" s="57"/>
      <c r="AZ698" s="57"/>
      <c r="BA698" s="57"/>
      <c r="BB698" s="57"/>
      <c r="BC698" s="338"/>
      <c r="BD698" s="1"/>
    </row>
    <row r="699" spans="2:56">
      <c r="B699" s="29"/>
      <c r="C699" s="55"/>
      <c r="D699" s="55"/>
      <c r="E699" s="55"/>
      <c r="F699" s="55"/>
      <c r="G699" s="55"/>
      <c r="H699" s="55"/>
      <c r="I699" s="55"/>
      <c r="J699" s="55"/>
      <c r="K699" s="55"/>
      <c r="L699" s="55"/>
      <c r="M699" s="120"/>
      <c r="N699" s="34"/>
      <c r="O699" s="2"/>
      <c r="P699" s="2"/>
      <c r="Q699" s="105"/>
      <c r="R699" s="34"/>
      <c r="S699" s="105"/>
      <c r="T699" s="34"/>
      <c r="U699" s="105"/>
      <c r="V699" s="34"/>
      <c r="W699" s="105"/>
      <c r="X699" s="34"/>
      <c r="Y699" s="105"/>
      <c r="Z699" s="34"/>
      <c r="AA699" s="105"/>
      <c r="AB699" s="34"/>
      <c r="AC699" s="105"/>
      <c r="AD699" s="34"/>
      <c r="AE699" s="105"/>
      <c r="AF699" s="34"/>
      <c r="AG699" s="105"/>
      <c r="AH699" s="168" t="str">
        <f>IFERROR(VLOOKUP($B697,D1_9!$E$5:$S$204,13,FALSE)&amp;"","")</f>
        <v/>
      </c>
      <c r="AI699" s="156"/>
      <c r="AJ699" s="156"/>
      <c r="AK699" s="156"/>
      <c r="AL699" s="156" t="s">
        <v>410</v>
      </c>
      <c r="AM699" s="207" t="str">
        <f>IFERROR(VLOOKUP($B697,D1_9!$E$5:$S$204,14,FALSE)&amp;"","")</f>
        <v/>
      </c>
      <c r="AN699" s="156"/>
      <c r="AO699" s="156"/>
      <c r="AP699" s="223"/>
      <c r="AQ699" s="22"/>
      <c r="AR699" s="57"/>
      <c r="AS699" s="57"/>
      <c r="AT699" s="57"/>
      <c r="AU699" s="57"/>
      <c r="AV699" s="57"/>
      <c r="AW699" s="57"/>
      <c r="AX699" s="57"/>
      <c r="AY699" s="57"/>
      <c r="AZ699" s="57"/>
      <c r="BA699" s="57"/>
      <c r="BB699" s="57"/>
      <c r="BC699" s="338"/>
      <c r="BD699" s="1"/>
    </row>
    <row r="700" spans="2:56">
      <c r="B700" s="18"/>
      <c r="C700" s="73"/>
      <c r="D700" s="73"/>
      <c r="E700" s="73"/>
      <c r="F700" s="73"/>
      <c r="G700" s="73"/>
      <c r="H700" s="73"/>
      <c r="I700" s="73"/>
      <c r="J700" s="73"/>
      <c r="K700" s="73"/>
      <c r="L700" s="73"/>
      <c r="M700" s="121"/>
      <c r="N700" s="25"/>
      <c r="O700" s="77"/>
      <c r="P700" s="77"/>
      <c r="Q700" s="106"/>
      <c r="R700" s="25"/>
      <c r="S700" s="106"/>
      <c r="T700" s="25"/>
      <c r="U700" s="106"/>
      <c r="V700" s="25"/>
      <c r="W700" s="106"/>
      <c r="X700" s="25"/>
      <c r="Y700" s="106"/>
      <c r="Z700" s="25"/>
      <c r="AA700" s="106"/>
      <c r="AB700" s="25"/>
      <c r="AC700" s="106"/>
      <c r="AD700" s="25"/>
      <c r="AE700" s="106"/>
      <c r="AF700" s="25"/>
      <c r="AG700" s="106"/>
      <c r="AH700" s="25"/>
      <c r="AI700" s="77"/>
      <c r="AJ700" s="77"/>
      <c r="AK700" s="77"/>
      <c r="AL700" s="77"/>
      <c r="AM700" s="77"/>
      <c r="AN700" s="77"/>
      <c r="AO700" s="77"/>
      <c r="AP700" s="106"/>
      <c r="AQ700" s="23"/>
      <c r="AR700" s="75"/>
      <c r="AS700" s="75"/>
      <c r="AT700" s="75"/>
      <c r="AU700" s="75"/>
      <c r="AV700" s="75"/>
      <c r="AW700" s="75"/>
      <c r="AX700" s="75"/>
      <c r="AY700" s="75"/>
      <c r="AZ700" s="75"/>
      <c r="BA700" s="75"/>
      <c r="BB700" s="75"/>
      <c r="BC700" s="339"/>
      <c r="BD700" s="1"/>
    </row>
    <row r="701" spans="2:56">
      <c r="B701" s="47" t="str">
        <f>D1_9!$E187&amp;""</f>
        <v/>
      </c>
      <c r="C701" s="72"/>
      <c r="D701" s="72"/>
      <c r="E701" s="72"/>
      <c r="F701" s="72"/>
      <c r="G701" s="72"/>
      <c r="H701" s="72"/>
      <c r="I701" s="72"/>
      <c r="J701" s="72"/>
      <c r="K701" s="72"/>
      <c r="L701" s="72"/>
      <c r="M701" s="119"/>
      <c r="N701" s="69" t="str">
        <f>IFERROR(VLOOKUP($B701,D1_9!$E$5:$S$204,2,FALSE)&amp;"","")</f>
        <v/>
      </c>
      <c r="O701" s="76"/>
      <c r="P701" s="76"/>
      <c r="Q701" s="104"/>
      <c r="R701" s="69" t="str">
        <f>IFERROR(VLOOKUP($B701,D1_9!$E$5:$S$204,3,FALSE)&amp;"","")</f>
        <v/>
      </c>
      <c r="S701" s="104"/>
      <c r="T701" s="69" t="str">
        <f>IFERROR(VLOOKUP($B701,D1_9!$E$5:$S$204,4,FALSE)&amp;"","")</f>
        <v/>
      </c>
      <c r="U701" s="104"/>
      <c r="V701" s="69" t="str">
        <f>IFERROR(VLOOKUP($B701,D1_9!$E$5:$S$204,5,FALSE)&amp;"","")</f>
        <v/>
      </c>
      <c r="W701" s="104"/>
      <c r="X701" s="69" t="str">
        <f>IFERROR(VLOOKUP($B701,D1_9!$E$5:$S$204,6,FALSE)&amp;"","")</f>
        <v/>
      </c>
      <c r="Y701" s="104"/>
      <c r="Z701" s="69" t="str">
        <f>IFERROR(VLOOKUP($B701,D1_9!$E$5:$S$204,7,FALSE)&amp;"","")</f>
        <v/>
      </c>
      <c r="AA701" s="104"/>
      <c r="AB701" s="69" t="str">
        <f>IFERROR(VLOOKUP($B701,D1_9!$E$5:$S$204,8,FALSE)&amp;"","")</f>
        <v/>
      </c>
      <c r="AC701" s="104"/>
      <c r="AD701" s="69" t="str">
        <f>IFERROR(VLOOKUP($B701,D1_9!$E$5:$S$204,9,FALSE)&amp;"","")</f>
        <v/>
      </c>
      <c r="AE701" s="104"/>
      <c r="AF701" s="69" t="str">
        <f>IFERROR(VLOOKUP($B701,D1_9!$E$5:$S$204,10,FALSE)&amp;"","")</f>
        <v/>
      </c>
      <c r="AG701" s="104"/>
      <c r="AH701" s="69" t="str">
        <f>IFERROR(VLOOKUP($B701,D1_9!$E$5:$S$204,11,FALSE)&amp;"","")</f>
        <v/>
      </c>
      <c r="AI701" s="76"/>
      <c r="AJ701" s="76"/>
      <c r="AK701" s="76"/>
      <c r="AL701" s="76" t="s">
        <v>410</v>
      </c>
      <c r="AM701" s="221" t="str">
        <f>IFERROR(VLOOKUP($B701,D1_9!$E$5:$S$204,12,FALSE)&amp;"","")</f>
        <v/>
      </c>
      <c r="AN701" s="76"/>
      <c r="AO701" s="76"/>
      <c r="AP701" s="104"/>
      <c r="AQ701" s="36" t="str">
        <f>IFERROR(VLOOKUP($B701,D1_9!$E$5:$S$204,15,FALSE)&amp;"","")</f>
        <v/>
      </c>
      <c r="AR701" s="74"/>
      <c r="AS701" s="74"/>
      <c r="AT701" s="74"/>
      <c r="AU701" s="74"/>
      <c r="AV701" s="74"/>
      <c r="AW701" s="74"/>
      <c r="AX701" s="74"/>
      <c r="AY701" s="74"/>
      <c r="AZ701" s="74"/>
      <c r="BA701" s="74"/>
      <c r="BB701" s="74"/>
      <c r="BC701" s="337"/>
      <c r="BD701" s="1"/>
    </row>
    <row r="702" spans="2:56">
      <c r="B702" s="29"/>
      <c r="C702" s="55"/>
      <c r="D702" s="55"/>
      <c r="E702" s="55"/>
      <c r="F702" s="55"/>
      <c r="G702" s="55"/>
      <c r="H702" s="55"/>
      <c r="I702" s="55"/>
      <c r="J702" s="55"/>
      <c r="K702" s="55"/>
      <c r="L702" s="55"/>
      <c r="M702" s="120"/>
      <c r="N702" s="34"/>
      <c r="O702" s="2"/>
      <c r="P702" s="2"/>
      <c r="Q702" s="105"/>
      <c r="R702" s="34"/>
      <c r="S702" s="105"/>
      <c r="T702" s="34"/>
      <c r="U702" s="105"/>
      <c r="V702" s="34"/>
      <c r="W702" s="105"/>
      <c r="X702" s="34"/>
      <c r="Y702" s="105"/>
      <c r="Z702" s="34"/>
      <c r="AA702" s="105"/>
      <c r="AB702" s="34"/>
      <c r="AC702" s="105"/>
      <c r="AD702" s="34"/>
      <c r="AE702" s="105"/>
      <c r="AF702" s="34"/>
      <c r="AG702" s="105"/>
      <c r="AH702" s="153"/>
      <c r="AI702" s="155"/>
      <c r="AJ702" s="155"/>
      <c r="AK702" s="155"/>
      <c r="AL702" s="155"/>
      <c r="AM702" s="155"/>
      <c r="AN702" s="155"/>
      <c r="AO702" s="155"/>
      <c r="AP702" s="224"/>
      <c r="AQ702" s="22"/>
      <c r="AR702" s="57"/>
      <c r="AS702" s="57"/>
      <c r="AT702" s="57"/>
      <c r="AU702" s="57"/>
      <c r="AV702" s="57"/>
      <c r="AW702" s="57"/>
      <c r="AX702" s="57"/>
      <c r="AY702" s="57"/>
      <c r="AZ702" s="57"/>
      <c r="BA702" s="57"/>
      <c r="BB702" s="57"/>
      <c r="BC702" s="338"/>
      <c r="BD702" s="1"/>
    </row>
    <row r="703" spans="2:56">
      <c r="B703" s="29"/>
      <c r="C703" s="55"/>
      <c r="D703" s="55"/>
      <c r="E703" s="55"/>
      <c r="F703" s="55"/>
      <c r="G703" s="55"/>
      <c r="H703" s="55"/>
      <c r="I703" s="55"/>
      <c r="J703" s="55"/>
      <c r="K703" s="55"/>
      <c r="L703" s="55"/>
      <c r="M703" s="120"/>
      <c r="N703" s="34"/>
      <c r="O703" s="2"/>
      <c r="P703" s="2"/>
      <c r="Q703" s="105"/>
      <c r="R703" s="34"/>
      <c r="S703" s="105"/>
      <c r="T703" s="34"/>
      <c r="U703" s="105"/>
      <c r="V703" s="34"/>
      <c r="W703" s="105"/>
      <c r="X703" s="34"/>
      <c r="Y703" s="105"/>
      <c r="Z703" s="34"/>
      <c r="AA703" s="105"/>
      <c r="AB703" s="34"/>
      <c r="AC703" s="105"/>
      <c r="AD703" s="34"/>
      <c r="AE703" s="105"/>
      <c r="AF703" s="34"/>
      <c r="AG703" s="105"/>
      <c r="AH703" s="168" t="str">
        <f>IFERROR(VLOOKUP($B701,D1_9!$E$5:$S$204,13,FALSE)&amp;"","")</f>
        <v/>
      </c>
      <c r="AI703" s="156"/>
      <c r="AJ703" s="156"/>
      <c r="AK703" s="156"/>
      <c r="AL703" s="156" t="s">
        <v>410</v>
      </c>
      <c r="AM703" s="207" t="str">
        <f>IFERROR(VLOOKUP($B701,D1_9!$E$5:$S$204,14,FALSE)&amp;"","")</f>
        <v/>
      </c>
      <c r="AN703" s="156"/>
      <c r="AO703" s="156"/>
      <c r="AP703" s="223"/>
      <c r="AQ703" s="22"/>
      <c r="AR703" s="57"/>
      <c r="AS703" s="57"/>
      <c r="AT703" s="57"/>
      <c r="AU703" s="57"/>
      <c r="AV703" s="57"/>
      <c r="AW703" s="57"/>
      <c r="AX703" s="57"/>
      <c r="AY703" s="57"/>
      <c r="AZ703" s="57"/>
      <c r="BA703" s="57"/>
      <c r="BB703" s="57"/>
      <c r="BC703" s="338"/>
      <c r="BD703" s="1"/>
    </row>
    <row r="704" spans="2:56">
      <c r="B704" s="18"/>
      <c r="C704" s="73"/>
      <c r="D704" s="73"/>
      <c r="E704" s="73"/>
      <c r="F704" s="73"/>
      <c r="G704" s="73"/>
      <c r="H704" s="73"/>
      <c r="I704" s="73"/>
      <c r="J704" s="73"/>
      <c r="K704" s="73"/>
      <c r="L704" s="73"/>
      <c r="M704" s="121"/>
      <c r="N704" s="25"/>
      <c r="O704" s="77"/>
      <c r="P704" s="77"/>
      <c r="Q704" s="106"/>
      <c r="R704" s="25"/>
      <c r="S704" s="106"/>
      <c r="T704" s="25"/>
      <c r="U704" s="106"/>
      <c r="V704" s="25"/>
      <c r="W704" s="106"/>
      <c r="X704" s="25"/>
      <c r="Y704" s="106"/>
      <c r="Z704" s="25"/>
      <c r="AA704" s="106"/>
      <c r="AB704" s="25"/>
      <c r="AC704" s="106"/>
      <c r="AD704" s="25"/>
      <c r="AE704" s="106"/>
      <c r="AF704" s="25"/>
      <c r="AG704" s="106"/>
      <c r="AH704" s="25"/>
      <c r="AI704" s="77"/>
      <c r="AJ704" s="77"/>
      <c r="AK704" s="77"/>
      <c r="AL704" s="77"/>
      <c r="AM704" s="77"/>
      <c r="AN704" s="77"/>
      <c r="AO704" s="77"/>
      <c r="AP704" s="106"/>
      <c r="AQ704" s="23"/>
      <c r="AR704" s="75"/>
      <c r="AS704" s="75"/>
      <c r="AT704" s="75"/>
      <c r="AU704" s="75"/>
      <c r="AV704" s="75"/>
      <c r="AW704" s="75"/>
      <c r="AX704" s="75"/>
      <c r="AY704" s="75"/>
      <c r="AZ704" s="75"/>
      <c r="BA704" s="75"/>
      <c r="BB704" s="75"/>
      <c r="BC704" s="339"/>
      <c r="BD704" s="1"/>
    </row>
    <row r="705" spans="2:56">
      <c r="B705" s="47" t="str">
        <f>D1_9!$E188&amp;""</f>
        <v/>
      </c>
      <c r="C705" s="72"/>
      <c r="D705" s="72"/>
      <c r="E705" s="72"/>
      <c r="F705" s="72"/>
      <c r="G705" s="72"/>
      <c r="H705" s="72"/>
      <c r="I705" s="72"/>
      <c r="J705" s="72"/>
      <c r="K705" s="72"/>
      <c r="L705" s="72"/>
      <c r="M705" s="119"/>
      <c r="N705" s="69" t="str">
        <f>IFERROR(VLOOKUP($B705,D1_9!$E$5:$S$204,2,FALSE)&amp;"","")</f>
        <v/>
      </c>
      <c r="O705" s="76"/>
      <c r="P705" s="76"/>
      <c r="Q705" s="104"/>
      <c r="R705" s="69" t="str">
        <f>IFERROR(VLOOKUP($B705,D1_9!$E$5:$S$204,3,FALSE)&amp;"","")</f>
        <v/>
      </c>
      <c r="S705" s="104"/>
      <c r="T705" s="69" t="str">
        <f>IFERROR(VLOOKUP($B705,D1_9!$E$5:$S$204,4,FALSE)&amp;"","")</f>
        <v/>
      </c>
      <c r="U705" s="104"/>
      <c r="V705" s="69" t="str">
        <f>IFERROR(VLOOKUP($B705,D1_9!$E$5:$S$204,5,FALSE)&amp;"","")</f>
        <v/>
      </c>
      <c r="W705" s="104"/>
      <c r="X705" s="69" t="str">
        <f>IFERROR(VLOOKUP($B705,D1_9!$E$5:$S$204,6,FALSE)&amp;"","")</f>
        <v/>
      </c>
      <c r="Y705" s="104"/>
      <c r="Z705" s="69" t="str">
        <f>IFERROR(VLOOKUP($B705,D1_9!$E$5:$S$204,7,FALSE)&amp;"","")</f>
        <v/>
      </c>
      <c r="AA705" s="104"/>
      <c r="AB705" s="69" t="str">
        <f>IFERROR(VLOOKUP($B705,D1_9!$E$5:$S$204,8,FALSE)&amp;"","")</f>
        <v/>
      </c>
      <c r="AC705" s="104"/>
      <c r="AD705" s="69" t="str">
        <f>IFERROR(VLOOKUP($B705,D1_9!$E$5:$S$204,9,FALSE)&amp;"","")</f>
        <v/>
      </c>
      <c r="AE705" s="104"/>
      <c r="AF705" s="69" t="str">
        <f>IFERROR(VLOOKUP($B705,D1_9!$E$5:$S$204,10,FALSE)&amp;"","")</f>
        <v/>
      </c>
      <c r="AG705" s="104"/>
      <c r="AH705" s="69" t="str">
        <f>IFERROR(VLOOKUP($B705,D1_9!$E$5:$S$204,11,FALSE)&amp;"","")</f>
        <v/>
      </c>
      <c r="AI705" s="76"/>
      <c r="AJ705" s="76"/>
      <c r="AK705" s="76"/>
      <c r="AL705" s="76" t="s">
        <v>410</v>
      </c>
      <c r="AM705" s="221" t="str">
        <f>IFERROR(VLOOKUP($B705,D1_9!$E$5:$S$204,12,FALSE)&amp;"","")</f>
        <v/>
      </c>
      <c r="AN705" s="76"/>
      <c r="AO705" s="76"/>
      <c r="AP705" s="104"/>
      <c r="AQ705" s="36" t="str">
        <f>IFERROR(VLOOKUP($B705,D1_9!$E$5:$S$204,15,FALSE)&amp;"","")</f>
        <v/>
      </c>
      <c r="AR705" s="74"/>
      <c r="AS705" s="74"/>
      <c r="AT705" s="74"/>
      <c r="AU705" s="74"/>
      <c r="AV705" s="74"/>
      <c r="AW705" s="74"/>
      <c r="AX705" s="74"/>
      <c r="AY705" s="74"/>
      <c r="AZ705" s="74"/>
      <c r="BA705" s="74"/>
      <c r="BB705" s="74"/>
      <c r="BC705" s="337"/>
      <c r="BD705" s="1"/>
    </row>
    <row r="706" spans="2:56">
      <c r="B706" s="29"/>
      <c r="C706" s="55"/>
      <c r="D706" s="55"/>
      <c r="E706" s="55"/>
      <c r="F706" s="55"/>
      <c r="G706" s="55"/>
      <c r="H706" s="55"/>
      <c r="I706" s="55"/>
      <c r="J706" s="55"/>
      <c r="K706" s="55"/>
      <c r="L706" s="55"/>
      <c r="M706" s="120"/>
      <c r="N706" s="34"/>
      <c r="O706" s="2"/>
      <c r="P706" s="2"/>
      <c r="Q706" s="105"/>
      <c r="R706" s="34"/>
      <c r="S706" s="105"/>
      <c r="T706" s="34"/>
      <c r="U706" s="105"/>
      <c r="V706" s="34"/>
      <c r="W706" s="105"/>
      <c r="X706" s="34"/>
      <c r="Y706" s="105"/>
      <c r="Z706" s="34"/>
      <c r="AA706" s="105"/>
      <c r="AB706" s="34"/>
      <c r="AC706" s="105"/>
      <c r="AD706" s="34"/>
      <c r="AE706" s="105"/>
      <c r="AF706" s="34"/>
      <c r="AG706" s="105"/>
      <c r="AH706" s="153"/>
      <c r="AI706" s="155"/>
      <c r="AJ706" s="155"/>
      <c r="AK706" s="155"/>
      <c r="AL706" s="155"/>
      <c r="AM706" s="155"/>
      <c r="AN706" s="155"/>
      <c r="AO706" s="155"/>
      <c r="AP706" s="224"/>
      <c r="AQ706" s="22"/>
      <c r="AR706" s="57"/>
      <c r="AS706" s="57"/>
      <c r="AT706" s="57"/>
      <c r="AU706" s="57"/>
      <c r="AV706" s="57"/>
      <c r="AW706" s="57"/>
      <c r="AX706" s="57"/>
      <c r="AY706" s="57"/>
      <c r="AZ706" s="57"/>
      <c r="BA706" s="57"/>
      <c r="BB706" s="57"/>
      <c r="BC706" s="338"/>
      <c r="BD706" s="1"/>
    </row>
    <row r="707" spans="2:56">
      <c r="B707" s="29"/>
      <c r="C707" s="55"/>
      <c r="D707" s="55"/>
      <c r="E707" s="55"/>
      <c r="F707" s="55"/>
      <c r="G707" s="55"/>
      <c r="H707" s="55"/>
      <c r="I707" s="55"/>
      <c r="J707" s="55"/>
      <c r="K707" s="55"/>
      <c r="L707" s="55"/>
      <c r="M707" s="120"/>
      <c r="N707" s="34"/>
      <c r="O707" s="2"/>
      <c r="P707" s="2"/>
      <c r="Q707" s="105"/>
      <c r="R707" s="34"/>
      <c r="S707" s="105"/>
      <c r="T707" s="34"/>
      <c r="U707" s="105"/>
      <c r="V707" s="34"/>
      <c r="W707" s="105"/>
      <c r="X707" s="34"/>
      <c r="Y707" s="105"/>
      <c r="Z707" s="34"/>
      <c r="AA707" s="105"/>
      <c r="AB707" s="34"/>
      <c r="AC707" s="105"/>
      <c r="AD707" s="34"/>
      <c r="AE707" s="105"/>
      <c r="AF707" s="34"/>
      <c r="AG707" s="105"/>
      <c r="AH707" s="168" t="str">
        <f>IFERROR(VLOOKUP($B705,D1_9!$E$5:$S$204,13,FALSE)&amp;"","")</f>
        <v/>
      </c>
      <c r="AI707" s="156"/>
      <c r="AJ707" s="156"/>
      <c r="AK707" s="156"/>
      <c r="AL707" s="156" t="s">
        <v>410</v>
      </c>
      <c r="AM707" s="207" t="str">
        <f>IFERROR(VLOOKUP($B705,D1_9!$E$5:$S$204,14,FALSE)&amp;"","")</f>
        <v/>
      </c>
      <c r="AN707" s="156"/>
      <c r="AO707" s="156"/>
      <c r="AP707" s="223"/>
      <c r="AQ707" s="22"/>
      <c r="AR707" s="57"/>
      <c r="AS707" s="57"/>
      <c r="AT707" s="57"/>
      <c r="AU707" s="57"/>
      <c r="AV707" s="57"/>
      <c r="AW707" s="57"/>
      <c r="AX707" s="57"/>
      <c r="AY707" s="57"/>
      <c r="AZ707" s="57"/>
      <c r="BA707" s="57"/>
      <c r="BB707" s="57"/>
      <c r="BC707" s="338"/>
      <c r="BD707" s="1"/>
    </row>
    <row r="708" spans="2:56">
      <c r="B708" s="18"/>
      <c r="C708" s="73"/>
      <c r="D708" s="73"/>
      <c r="E708" s="73"/>
      <c r="F708" s="73"/>
      <c r="G708" s="73"/>
      <c r="H708" s="73"/>
      <c r="I708" s="73"/>
      <c r="J708" s="73"/>
      <c r="K708" s="73"/>
      <c r="L708" s="73"/>
      <c r="M708" s="121"/>
      <c r="N708" s="25"/>
      <c r="O708" s="77"/>
      <c r="P708" s="77"/>
      <c r="Q708" s="106"/>
      <c r="R708" s="25"/>
      <c r="S708" s="106"/>
      <c r="T708" s="25"/>
      <c r="U708" s="106"/>
      <c r="V708" s="25"/>
      <c r="W708" s="106"/>
      <c r="X708" s="25"/>
      <c r="Y708" s="106"/>
      <c r="Z708" s="25"/>
      <c r="AA708" s="106"/>
      <c r="AB708" s="25"/>
      <c r="AC708" s="106"/>
      <c r="AD708" s="25"/>
      <c r="AE708" s="106"/>
      <c r="AF708" s="25"/>
      <c r="AG708" s="106"/>
      <c r="AH708" s="25"/>
      <c r="AI708" s="77"/>
      <c r="AJ708" s="77"/>
      <c r="AK708" s="77"/>
      <c r="AL708" s="77"/>
      <c r="AM708" s="77"/>
      <c r="AN708" s="77"/>
      <c r="AO708" s="77"/>
      <c r="AP708" s="106"/>
      <c r="AQ708" s="23"/>
      <c r="AR708" s="75"/>
      <c r="AS708" s="75"/>
      <c r="AT708" s="75"/>
      <c r="AU708" s="75"/>
      <c r="AV708" s="75"/>
      <c r="AW708" s="75"/>
      <c r="AX708" s="75"/>
      <c r="AY708" s="75"/>
      <c r="AZ708" s="75"/>
      <c r="BA708" s="75"/>
      <c r="BB708" s="75"/>
      <c r="BC708" s="339"/>
      <c r="BD708" s="1"/>
    </row>
    <row r="709" spans="2:56">
      <c r="B709" s="47" t="str">
        <f>D1_9!$E189&amp;""</f>
        <v/>
      </c>
      <c r="C709" s="72"/>
      <c r="D709" s="72"/>
      <c r="E709" s="72"/>
      <c r="F709" s="72"/>
      <c r="G709" s="72"/>
      <c r="H709" s="72"/>
      <c r="I709" s="72"/>
      <c r="J709" s="72"/>
      <c r="K709" s="72"/>
      <c r="L709" s="72"/>
      <c r="M709" s="119"/>
      <c r="N709" s="69" t="str">
        <f>IFERROR(VLOOKUP($B709,D1_9!$E$5:$S$204,2,FALSE)&amp;"","")</f>
        <v/>
      </c>
      <c r="O709" s="76"/>
      <c r="P709" s="76"/>
      <c r="Q709" s="104"/>
      <c r="R709" s="69" t="str">
        <f>IFERROR(VLOOKUP($B709,D1_9!$E$5:$S$204,3,FALSE)&amp;"","")</f>
        <v/>
      </c>
      <c r="S709" s="104"/>
      <c r="T709" s="69" t="str">
        <f>IFERROR(VLOOKUP($B709,D1_9!$E$5:$S$204,4,FALSE)&amp;"","")</f>
        <v/>
      </c>
      <c r="U709" s="104"/>
      <c r="V709" s="69" t="str">
        <f>IFERROR(VLOOKUP($B709,D1_9!$E$5:$S$204,5,FALSE)&amp;"","")</f>
        <v/>
      </c>
      <c r="W709" s="104"/>
      <c r="X709" s="69" t="str">
        <f>IFERROR(VLOOKUP($B709,D1_9!$E$5:$S$204,6,FALSE)&amp;"","")</f>
        <v/>
      </c>
      <c r="Y709" s="104"/>
      <c r="Z709" s="69" t="str">
        <f>IFERROR(VLOOKUP($B709,D1_9!$E$5:$S$204,7,FALSE)&amp;"","")</f>
        <v/>
      </c>
      <c r="AA709" s="104"/>
      <c r="AB709" s="69" t="str">
        <f>IFERROR(VLOOKUP($B709,D1_9!$E$5:$S$204,8,FALSE)&amp;"","")</f>
        <v/>
      </c>
      <c r="AC709" s="104"/>
      <c r="AD709" s="69" t="str">
        <f>IFERROR(VLOOKUP($B709,D1_9!$E$5:$S$204,9,FALSE)&amp;"","")</f>
        <v/>
      </c>
      <c r="AE709" s="104"/>
      <c r="AF709" s="69" t="str">
        <f>IFERROR(VLOOKUP($B709,D1_9!$E$5:$S$204,10,FALSE)&amp;"","")</f>
        <v/>
      </c>
      <c r="AG709" s="104"/>
      <c r="AH709" s="69" t="str">
        <f>IFERROR(VLOOKUP($B709,D1_9!$E$5:$S$204,11,FALSE)&amp;"","")</f>
        <v/>
      </c>
      <c r="AI709" s="76"/>
      <c r="AJ709" s="76"/>
      <c r="AK709" s="76"/>
      <c r="AL709" s="76" t="s">
        <v>410</v>
      </c>
      <c r="AM709" s="221" t="str">
        <f>IFERROR(VLOOKUP($B709,D1_9!$E$5:$S$204,12,FALSE)&amp;"","")</f>
        <v/>
      </c>
      <c r="AN709" s="76"/>
      <c r="AO709" s="76"/>
      <c r="AP709" s="104"/>
      <c r="AQ709" s="36" t="str">
        <f>IFERROR(VLOOKUP($B709,D1_9!$E$5:$S$204,15,FALSE)&amp;"","")</f>
        <v/>
      </c>
      <c r="AR709" s="74"/>
      <c r="AS709" s="74"/>
      <c r="AT709" s="74"/>
      <c r="AU709" s="74"/>
      <c r="AV709" s="74"/>
      <c r="AW709" s="74"/>
      <c r="AX709" s="74"/>
      <c r="AY709" s="74"/>
      <c r="AZ709" s="74"/>
      <c r="BA709" s="74"/>
      <c r="BB709" s="74"/>
      <c r="BC709" s="337"/>
      <c r="BD709" s="1"/>
    </row>
    <row r="710" spans="2:56">
      <c r="B710" s="29"/>
      <c r="C710" s="55"/>
      <c r="D710" s="55"/>
      <c r="E710" s="55"/>
      <c r="F710" s="55"/>
      <c r="G710" s="55"/>
      <c r="H710" s="55"/>
      <c r="I710" s="55"/>
      <c r="J710" s="55"/>
      <c r="K710" s="55"/>
      <c r="L710" s="55"/>
      <c r="M710" s="120"/>
      <c r="N710" s="34"/>
      <c r="O710" s="2"/>
      <c r="P710" s="2"/>
      <c r="Q710" s="105"/>
      <c r="R710" s="34"/>
      <c r="S710" s="105"/>
      <c r="T710" s="34"/>
      <c r="U710" s="105"/>
      <c r="V710" s="34"/>
      <c r="W710" s="105"/>
      <c r="X710" s="34"/>
      <c r="Y710" s="105"/>
      <c r="Z710" s="34"/>
      <c r="AA710" s="105"/>
      <c r="AB710" s="34"/>
      <c r="AC710" s="105"/>
      <c r="AD710" s="34"/>
      <c r="AE710" s="105"/>
      <c r="AF710" s="34"/>
      <c r="AG710" s="105"/>
      <c r="AH710" s="153"/>
      <c r="AI710" s="155"/>
      <c r="AJ710" s="155"/>
      <c r="AK710" s="155"/>
      <c r="AL710" s="155"/>
      <c r="AM710" s="155"/>
      <c r="AN710" s="155"/>
      <c r="AO710" s="155"/>
      <c r="AP710" s="224"/>
      <c r="AQ710" s="22"/>
      <c r="AR710" s="57"/>
      <c r="AS710" s="57"/>
      <c r="AT710" s="57"/>
      <c r="AU710" s="57"/>
      <c r="AV710" s="57"/>
      <c r="AW710" s="57"/>
      <c r="AX710" s="57"/>
      <c r="AY710" s="57"/>
      <c r="AZ710" s="57"/>
      <c r="BA710" s="57"/>
      <c r="BB710" s="57"/>
      <c r="BC710" s="338"/>
      <c r="BD710" s="1"/>
    </row>
    <row r="711" spans="2:56">
      <c r="B711" s="29"/>
      <c r="C711" s="55"/>
      <c r="D711" s="55"/>
      <c r="E711" s="55"/>
      <c r="F711" s="55"/>
      <c r="G711" s="55"/>
      <c r="H711" s="55"/>
      <c r="I711" s="55"/>
      <c r="J711" s="55"/>
      <c r="K711" s="55"/>
      <c r="L711" s="55"/>
      <c r="M711" s="120"/>
      <c r="N711" s="34"/>
      <c r="O711" s="2"/>
      <c r="P711" s="2"/>
      <c r="Q711" s="105"/>
      <c r="R711" s="34"/>
      <c r="S711" s="105"/>
      <c r="T711" s="34"/>
      <c r="U711" s="105"/>
      <c r="V711" s="34"/>
      <c r="W711" s="105"/>
      <c r="X711" s="34"/>
      <c r="Y711" s="105"/>
      <c r="Z711" s="34"/>
      <c r="AA711" s="105"/>
      <c r="AB711" s="34"/>
      <c r="AC711" s="105"/>
      <c r="AD711" s="34"/>
      <c r="AE711" s="105"/>
      <c r="AF711" s="34"/>
      <c r="AG711" s="105"/>
      <c r="AH711" s="168" t="str">
        <f>IFERROR(VLOOKUP($B709,D1_9!$E$5:$S$204,13,FALSE)&amp;"","")</f>
        <v/>
      </c>
      <c r="AI711" s="156"/>
      <c r="AJ711" s="156"/>
      <c r="AK711" s="156"/>
      <c r="AL711" s="156" t="s">
        <v>410</v>
      </c>
      <c r="AM711" s="207" t="str">
        <f>IFERROR(VLOOKUP($B709,D1_9!$E$5:$S$204,14,FALSE)&amp;"","")</f>
        <v/>
      </c>
      <c r="AN711" s="156"/>
      <c r="AO711" s="156"/>
      <c r="AP711" s="223"/>
      <c r="AQ711" s="22"/>
      <c r="AR711" s="57"/>
      <c r="AS711" s="57"/>
      <c r="AT711" s="57"/>
      <c r="AU711" s="57"/>
      <c r="AV711" s="57"/>
      <c r="AW711" s="57"/>
      <c r="AX711" s="57"/>
      <c r="AY711" s="57"/>
      <c r="AZ711" s="57"/>
      <c r="BA711" s="57"/>
      <c r="BB711" s="57"/>
      <c r="BC711" s="338"/>
      <c r="BD711" s="1"/>
    </row>
    <row r="712" spans="2:56">
      <c r="B712" s="18"/>
      <c r="C712" s="73"/>
      <c r="D712" s="73"/>
      <c r="E712" s="73"/>
      <c r="F712" s="73"/>
      <c r="G712" s="73"/>
      <c r="H712" s="73"/>
      <c r="I712" s="73"/>
      <c r="J712" s="73"/>
      <c r="K712" s="73"/>
      <c r="L712" s="73"/>
      <c r="M712" s="121"/>
      <c r="N712" s="25"/>
      <c r="O712" s="77"/>
      <c r="P712" s="77"/>
      <c r="Q712" s="106"/>
      <c r="R712" s="25"/>
      <c r="S712" s="106"/>
      <c r="T712" s="25"/>
      <c r="U712" s="106"/>
      <c r="V712" s="25"/>
      <c r="W712" s="106"/>
      <c r="X712" s="25"/>
      <c r="Y712" s="106"/>
      <c r="Z712" s="25"/>
      <c r="AA712" s="106"/>
      <c r="AB712" s="25"/>
      <c r="AC712" s="106"/>
      <c r="AD712" s="25"/>
      <c r="AE712" s="106"/>
      <c r="AF712" s="25"/>
      <c r="AG712" s="106"/>
      <c r="AH712" s="25"/>
      <c r="AI712" s="77"/>
      <c r="AJ712" s="77"/>
      <c r="AK712" s="77"/>
      <c r="AL712" s="77"/>
      <c r="AM712" s="77"/>
      <c r="AN712" s="77"/>
      <c r="AO712" s="77"/>
      <c r="AP712" s="106"/>
      <c r="AQ712" s="23"/>
      <c r="AR712" s="75"/>
      <c r="AS712" s="75"/>
      <c r="AT712" s="75"/>
      <c r="AU712" s="75"/>
      <c r="AV712" s="75"/>
      <c r="AW712" s="75"/>
      <c r="AX712" s="75"/>
      <c r="AY712" s="75"/>
      <c r="AZ712" s="75"/>
      <c r="BA712" s="75"/>
      <c r="BB712" s="75"/>
      <c r="BC712" s="339"/>
      <c r="BD712" s="1"/>
    </row>
    <row r="713" spans="2:56">
      <c r="B713" s="47" t="str">
        <f>D1_9!$E190&amp;""</f>
        <v/>
      </c>
      <c r="C713" s="72"/>
      <c r="D713" s="72"/>
      <c r="E713" s="72"/>
      <c r="F713" s="72"/>
      <c r="G713" s="72"/>
      <c r="H713" s="72"/>
      <c r="I713" s="72"/>
      <c r="J713" s="72"/>
      <c r="K713" s="72"/>
      <c r="L713" s="72"/>
      <c r="M713" s="119"/>
      <c r="N713" s="69" t="str">
        <f>IFERROR(VLOOKUP($B713,D1_9!$E$5:$S$204,2,FALSE)&amp;"","")</f>
        <v/>
      </c>
      <c r="O713" s="76"/>
      <c r="P713" s="76"/>
      <c r="Q713" s="104"/>
      <c r="R713" s="69" t="str">
        <f>IFERROR(VLOOKUP($B713,D1_9!$E$5:$S$204,3,FALSE)&amp;"","")</f>
        <v/>
      </c>
      <c r="S713" s="104"/>
      <c r="T713" s="69" t="str">
        <f>IFERROR(VLOOKUP($B713,D1_9!$E$5:$S$204,4,FALSE)&amp;"","")</f>
        <v/>
      </c>
      <c r="U713" s="104"/>
      <c r="V713" s="69" t="str">
        <f>IFERROR(VLOOKUP($B713,D1_9!$E$5:$S$204,5,FALSE)&amp;"","")</f>
        <v/>
      </c>
      <c r="W713" s="104"/>
      <c r="X713" s="69" t="str">
        <f>IFERROR(VLOOKUP($B713,D1_9!$E$5:$S$204,6,FALSE)&amp;"","")</f>
        <v/>
      </c>
      <c r="Y713" s="104"/>
      <c r="Z713" s="69" t="str">
        <f>IFERROR(VLOOKUP($B713,D1_9!$E$5:$S$204,7,FALSE)&amp;"","")</f>
        <v/>
      </c>
      <c r="AA713" s="104"/>
      <c r="AB713" s="69" t="str">
        <f>IFERROR(VLOOKUP($B713,D1_9!$E$5:$S$204,8,FALSE)&amp;"","")</f>
        <v/>
      </c>
      <c r="AC713" s="104"/>
      <c r="AD713" s="69" t="str">
        <f>IFERROR(VLOOKUP($B713,D1_9!$E$5:$S$204,9,FALSE)&amp;"","")</f>
        <v/>
      </c>
      <c r="AE713" s="104"/>
      <c r="AF713" s="69" t="str">
        <f>IFERROR(VLOOKUP($B713,D1_9!$E$5:$S$204,10,FALSE)&amp;"","")</f>
        <v/>
      </c>
      <c r="AG713" s="104"/>
      <c r="AH713" s="69" t="str">
        <f>IFERROR(VLOOKUP($B713,D1_9!$E$5:$S$204,11,FALSE)&amp;"","")</f>
        <v/>
      </c>
      <c r="AI713" s="76"/>
      <c r="AJ713" s="76"/>
      <c r="AK713" s="76"/>
      <c r="AL713" s="76" t="s">
        <v>410</v>
      </c>
      <c r="AM713" s="221" t="str">
        <f>IFERROR(VLOOKUP($B713,D1_9!$E$5:$S$204,12,FALSE)&amp;"","")</f>
        <v/>
      </c>
      <c r="AN713" s="76"/>
      <c r="AO713" s="76"/>
      <c r="AP713" s="104"/>
      <c r="AQ713" s="36" t="str">
        <f>IFERROR(VLOOKUP($B713,D1_9!$E$5:$S$204,15,FALSE)&amp;"","")</f>
        <v/>
      </c>
      <c r="AR713" s="74"/>
      <c r="AS713" s="74"/>
      <c r="AT713" s="74"/>
      <c r="AU713" s="74"/>
      <c r="AV713" s="74"/>
      <c r="AW713" s="74"/>
      <c r="AX713" s="74"/>
      <c r="AY713" s="74"/>
      <c r="AZ713" s="74"/>
      <c r="BA713" s="74"/>
      <c r="BB713" s="74"/>
      <c r="BC713" s="337"/>
      <c r="BD713" s="1"/>
    </row>
    <row r="714" spans="2:56">
      <c r="B714" s="29"/>
      <c r="C714" s="55"/>
      <c r="D714" s="55"/>
      <c r="E714" s="55"/>
      <c r="F714" s="55"/>
      <c r="G714" s="55"/>
      <c r="H714" s="55"/>
      <c r="I714" s="55"/>
      <c r="J714" s="55"/>
      <c r="K714" s="55"/>
      <c r="L714" s="55"/>
      <c r="M714" s="120"/>
      <c r="N714" s="34"/>
      <c r="O714" s="2"/>
      <c r="P714" s="2"/>
      <c r="Q714" s="105"/>
      <c r="R714" s="34"/>
      <c r="S714" s="105"/>
      <c r="T714" s="34"/>
      <c r="U714" s="105"/>
      <c r="V714" s="34"/>
      <c r="W714" s="105"/>
      <c r="X714" s="34"/>
      <c r="Y714" s="105"/>
      <c r="Z714" s="34"/>
      <c r="AA714" s="105"/>
      <c r="AB714" s="34"/>
      <c r="AC714" s="105"/>
      <c r="AD714" s="34"/>
      <c r="AE714" s="105"/>
      <c r="AF714" s="34"/>
      <c r="AG714" s="105"/>
      <c r="AH714" s="153"/>
      <c r="AI714" s="155"/>
      <c r="AJ714" s="155"/>
      <c r="AK714" s="155"/>
      <c r="AL714" s="155"/>
      <c r="AM714" s="155"/>
      <c r="AN714" s="155"/>
      <c r="AO714" s="155"/>
      <c r="AP714" s="224"/>
      <c r="AQ714" s="22"/>
      <c r="AR714" s="57"/>
      <c r="AS714" s="57"/>
      <c r="AT714" s="57"/>
      <c r="AU714" s="57"/>
      <c r="AV714" s="57"/>
      <c r="AW714" s="57"/>
      <c r="AX714" s="57"/>
      <c r="AY714" s="57"/>
      <c r="AZ714" s="57"/>
      <c r="BA714" s="57"/>
      <c r="BB714" s="57"/>
      <c r="BC714" s="338"/>
      <c r="BD714" s="1"/>
    </row>
    <row r="715" spans="2:56">
      <c r="B715" s="29"/>
      <c r="C715" s="55"/>
      <c r="D715" s="55"/>
      <c r="E715" s="55"/>
      <c r="F715" s="55"/>
      <c r="G715" s="55"/>
      <c r="H715" s="55"/>
      <c r="I715" s="55"/>
      <c r="J715" s="55"/>
      <c r="K715" s="55"/>
      <c r="L715" s="55"/>
      <c r="M715" s="120"/>
      <c r="N715" s="34"/>
      <c r="O715" s="2"/>
      <c r="P715" s="2"/>
      <c r="Q715" s="105"/>
      <c r="R715" s="34"/>
      <c r="S715" s="105"/>
      <c r="T715" s="34"/>
      <c r="U715" s="105"/>
      <c r="V715" s="34"/>
      <c r="W715" s="105"/>
      <c r="X715" s="34"/>
      <c r="Y715" s="105"/>
      <c r="Z715" s="34"/>
      <c r="AA715" s="105"/>
      <c r="AB715" s="34"/>
      <c r="AC715" s="105"/>
      <c r="AD715" s="34"/>
      <c r="AE715" s="105"/>
      <c r="AF715" s="34"/>
      <c r="AG715" s="105"/>
      <c r="AH715" s="168" t="str">
        <f>IFERROR(VLOOKUP($B713,D1_9!$E$5:$S$204,13,FALSE)&amp;"","")</f>
        <v/>
      </c>
      <c r="AI715" s="156"/>
      <c r="AJ715" s="156"/>
      <c r="AK715" s="156"/>
      <c r="AL715" s="156" t="s">
        <v>410</v>
      </c>
      <c r="AM715" s="207" t="str">
        <f>IFERROR(VLOOKUP($B713,D1_9!$E$5:$S$204,14,FALSE)&amp;"","")</f>
        <v/>
      </c>
      <c r="AN715" s="156"/>
      <c r="AO715" s="156"/>
      <c r="AP715" s="223"/>
      <c r="AQ715" s="22"/>
      <c r="AR715" s="57"/>
      <c r="AS715" s="57"/>
      <c r="AT715" s="57"/>
      <c r="AU715" s="57"/>
      <c r="AV715" s="57"/>
      <c r="AW715" s="57"/>
      <c r="AX715" s="57"/>
      <c r="AY715" s="57"/>
      <c r="AZ715" s="57"/>
      <c r="BA715" s="57"/>
      <c r="BB715" s="57"/>
      <c r="BC715" s="338"/>
      <c r="BD715" s="1"/>
    </row>
    <row r="716" spans="2:56">
      <c r="B716" s="18"/>
      <c r="C716" s="73"/>
      <c r="D716" s="73"/>
      <c r="E716" s="73"/>
      <c r="F716" s="73"/>
      <c r="G716" s="73"/>
      <c r="H716" s="73"/>
      <c r="I716" s="73"/>
      <c r="J716" s="73"/>
      <c r="K716" s="73"/>
      <c r="L716" s="73"/>
      <c r="M716" s="121"/>
      <c r="N716" s="25"/>
      <c r="O716" s="77"/>
      <c r="P716" s="77"/>
      <c r="Q716" s="106"/>
      <c r="R716" s="25"/>
      <c r="S716" s="106"/>
      <c r="T716" s="25"/>
      <c r="U716" s="106"/>
      <c r="V716" s="25"/>
      <c r="W716" s="106"/>
      <c r="X716" s="25"/>
      <c r="Y716" s="106"/>
      <c r="Z716" s="25"/>
      <c r="AA716" s="106"/>
      <c r="AB716" s="25"/>
      <c r="AC716" s="106"/>
      <c r="AD716" s="25"/>
      <c r="AE716" s="106"/>
      <c r="AF716" s="25"/>
      <c r="AG716" s="106"/>
      <c r="AH716" s="25"/>
      <c r="AI716" s="77"/>
      <c r="AJ716" s="77"/>
      <c r="AK716" s="77"/>
      <c r="AL716" s="77"/>
      <c r="AM716" s="77"/>
      <c r="AN716" s="77"/>
      <c r="AO716" s="77"/>
      <c r="AP716" s="106"/>
      <c r="AQ716" s="23"/>
      <c r="AR716" s="75"/>
      <c r="AS716" s="75"/>
      <c r="AT716" s="75"/>
      <c r="AU716" s="75"/>
      <c r="AV716" s="75"/>
      <c r="AW716" s="75"/>
      <c r="AX716" s="75"/>
      <c r="AY716" s="75"/>
      <c r="AZ716" s="75"/>
      <c r="BA716" s="75"/>
      <c r="BB716" s="75"/>
      <c r="BC716" s="339"/>
      <c r="BD716" s="1"/>
    </row>
    <row r="717" spans="2:56">
      <c r="B717" s="47" t="str">
        <f>D1_9!$E191&amp;""</f>
        <v/>
      </c>
      <c r="C717" s="72"/>
      <c r="D717" s="72"/>
      <c r="E717" s="72"/>
      <c r="F717" s="72"/>
      <c r="G717" s="72"/>
      <c r="H717" s="72"/>
      <c r="I717" s="72"/>
      <c r="J717" s="72"/>
      <c r="K717" s="72"/>
      <c r="L717" s="72"/>
      <c r="M717" s="119"/>
      <c r="N717" s="69" t="str">
        <f>IFERROR(VLOOKUP($B717,D1_9!$E$5:$S$204,2,FALSE)&amp;"","")</f>
        <v/>
      </c>
      <c r="O717" s="76"/>
      <c r="P717" s="76"/>
      <c r="Q717" s="104"/>
      <c r="R717" s="69" t="str">
        <f>IFERROR(VLOOKUP($B717,D1_9!$E$5:$S$204,3,FALSE)&amp;"","")</f>
        <v/>
      </c>
      <c r="S717" s="104"/>
      <c r="T717" s="69" t="str">
        <f>IFERROR(VLOOKUP($B717,D1_9!$E$5:$S$204,4,FALSE)&amp;"","")</f>
        <v/>
      </c>
      <c r="U717" s="104"/>
      <c r="V717" s="69" t="str">
        <f>IFERROR(VLOOKUP($B717,D1_9!$E$5:$S$204,5,FALSE)&amp;"","")</f>
        <v/>
      </c>
      <c r="W717" s="104"/>
      <c r="X717" s="69" t="str">
        <f>IFERROR(VLOOKUP($B717,D1_9!$E$5:$S$204,6,FALSE)&amp;"","")</f>
        <v/>
      </c>
      <c r="Y717" s="104"/>
      <c r="Z717" s="69" t="str">
        <f>IFERROR(VLOOKUP($B717,D1_9!$E$5:$S$204,7,FALSE)&amp;"","")</f>
        <v/>
      </c>
      <c r="AA717" s="104"/>
      <c r="AB717" s="69" t="str">
        <f>IFERROR(VLOOKUP($B717,D1_9!$E$5:$S$204,8,FALSE)&amp;"","")</f>
        <v/>
      </c>
      <c r="AC717" s="104"/>
      <c r="AD717" s="69" t="str">
        <f>IFERROR(VLOOKUP($B717,D1_9!$E$5:$S$204,9,FALSE)&amp;"","")</f>
        <v/>
      </c>
      <c r="AE717" s="104"/>
      <c r="AF717" s="69" t="str">
        <f>IFERROR(VLOOKUP($B717,D1_9!$E$5:$S$204,10,FALSE)&amp;"","")</f>
        <v/>
      </c>
      <c r="AG717" s="104"/>
      <c r="AH717" s="69" t="str">
        <f>IFERROR(VLOOKUP($B717,D1_9!$E$5:$S$204,11,FALSE)&amp;"","")</f>
        <v/>
      </c>
      <c r="AI717" s="76"/>
      <c r="AJ717" s="76"/>
      <c r="AK717" s="76"/>
      <c r="AL717" s="76" t="s">
        <v>410</v>
      </c>
      <c r="AM717" s="221" t="str">
        <f>IFERROR(VLOOKUP($B717,D1_9!$E$5:$S$204,12,FALSE)&amp;"","")</f>
        <v/>
      </c>
      <c r="AN717" s="76"/>
      <c r="AO717" s="76"/>
      <c r="AP717" s="104"/>
      <c r="AQ717" s="36" t="str">
        <f>IFERROR(VLOOKUP($B717,D1_9!$E$5:$S$204,15,FALSE)&amp;"","")</f>
        <v/>
      </c>
      <c r="AR717" s="74"/>
      <c r="AS717" s="74"/>
      <c r="AT717" s="74"/>
      <c r="AU717" s="74"/>
      <c r="AV717" s="74"/>
      <c r="AW717" s="74"/>
      <c r="AX717" s="74"/>
      <c r="AY717" s="74"/>
      <c r="AZ717" s="74"/>
      <c r="BA717" s="74"/>
      <c r="BB717" s="74"/>
      <c r="BC717" s="337"/>
      <c r="BD717" s="1"/>
    </row>
    <row r="718" spans="2:56">
      <c r="B718" s="29"/>
      <c r="C718" s="55"/>
      <c r="D718" s="55"/>
      <c r="E718" s="55"/>
      <c r="F718" s="55"/>
      <c r="G718" s="55"/>
      <c r="H718" s="55"/>
      <c r="I718" s="55"/>
      <c r="J718" s="55"/>
      <c r="K718" s="55"/>
      <c r="L718" s="55"/>
      <c r="M718" s="120"/>
      <c r="N718" s="34"/>
      <c r="O718" s="2"/>
      <c r="P718" s="2"/>
      <c r="Q718" s="105"/>
      <c r="R718" s="34"/>
      <c r="S718" s="105"/>
      <c r="T718" s="34"/>
      <c r="U718" s="105"/>
      <c r="V718" s="34"/>
      <c r="W718" s="105"/>
      <c r="X718" s="34"/>
      <c r="Y718" s="105"/>
      <c r="Z718" s="34"/>
      <c r="AA718" s="105"/>
      <c r="AB718" s="34"/>
      <c r="AC718" s="105"/>
      <c r="AD718" s="34"/>
      <c r="AE718" s="105"/>
      <c r="AF718" s="34"/>
      <c r="AG718" s="105"/>
      <c r="AH718" s="153"/>
      <c r="AI718" s="155"/>
      <c r="AJ718" s="155"/>
      <c r="AK718" s="155"/>
      <c r="AL718" s="155"/>
      <c r="AM718" s="155"/>
      <c r="AN718" s="155"/>
      <c r="AO718" s="155"/>
      <c r="AP718" s="224"/>
      <c r="AQ718" s="22"/>
      <c r="AR718" s="57"/>
      <c r="AS718" s="57"/>
      <c r="AT718" s="57"/>
      <c r="AU718" s="57"/>
      <c r="AV718" s="57"/>
      <c r="AW718" s="57"/>
      <c r="AX718" s="57"/>
      <c r="AY718" s="57"/>
      <c r="AZ718" s="57"/>
      <c r="BA718" s="57"/>
      <c r="BB718" s="57"/>
      <c r="BC718" s="338"/>
      <c r="BD718" s="1"/>
    </row>
    <row r="719" spans="2:56">
      <c r="B719" s="29"/>
      <c r="C719" s="55"/>
      <c r="D719" s="55"/>
      <c r="E719" s="55"/>
      <c r="F719" s="55"/>
      <c r="G719" s="55"/>
      <c r="H719" s="55"/>
      <c r="I719" s="55"/>
      <c r="J719" s="55"/>
      <c r="K719" s="55"/>
      <c r="L719" s="55"/>
      <c r="M719" s="120"/>
      <c r="N719" s="34"/>
      <c r="O719" s="2"/>
      <c r="P719" s="2"/>
      <c r="Q719" s="105"/>
      <c r="R719" s="34"/>
      <c r="S719" s="105"/>
      <c r="T719" s="34"/>
      <c r="U719" s="105"/>
      <c r="V719" s="34"/>
      <c r="W719" s="105"/>
      <c r="X719" s="34"/>
      <c r="Y719" s="105"/>
      <c r="Z719" s="34"/>
      <c r="AA719" s="105"/>
      <c r="AB719" s="34"/>
      <c r="AC719" s="105"/>
      <c r="AD719" s="34"/>
      <c r="AE719" s="105"/>
      <c r="AF719" s="34"/>
      <c r="AG719" s="105"/>
      <c r="AH719" s="168" t="str">
        <f>IFERROR(VLOOKUP($B717,D1_9!$E$5:$S$204,13,FALSE)&amp;"","")</f>
        <v/>
      </c>
      <c r="AI719" s="156"/>
      <c r="AJ719" s="156"/>
      <c r="AK719" s="156"/>
      <c r="AL719" s="156" t="s">
        <v>410</v>
      </c>
      <c r="AM719" s="207" t="str">
        <f>IFERROR(VLOOKUP($B717,D1_9!$E$5:$S$204,14,FALSE)&amp;"","")</f>
        <v/>
      </c>
      <c r="AN719" s="156"/>
      <c r="AO719" s="156"/>
      <c r="AP719" s="223"/>
      <c r="AQ719" s="22"/>
      <c r="AR719" s="57"/>
      <c r="AS719" s="57"/>
      <c r="AT719" s="57"/>
      <c r="AU719" s="57"/>
      <c r="AV719" s="57"/>
      <c r="AW719" s="57"/>
      <c r="AX719" s="57"/>
      <c r="AY719" s="57"/>
      <c r="AZ719" s="57"/>
      <c r="BA719" s="57"/>
      <c r="BB719" s="57"/>
      <c r="BC719" s="338"/>
      <c r="BD719" s="1"/>
    </row>
    <row r="720" spans="2:56">
      <c r="B720" s="18"/>
      <c r="C720" s="73"/>
      <c r="D720" s="73"/>
      <c r="E720" s="73"/>
      <c r="F720" s="73"/>
      <c r="G720" s="73"/>
      <c r="H720" s="73"/>
      <c r="I720" s="73"/>
      <c r="J720" s="73"/>
      <c r="K720" s="73"/>
      <c r="L720" s="73"/>
      <c r="M720" s="121"/>
      <c r="N720" s="25"/>
      <c r="O720" s="77"/>
      <c r="P720" s="77"/>
      <c r="Q720" s="106"/>
      <c r="R720" s="25"/>
      <c r="S720" s="106"/>
      <c r="T720" s="25"/>
      <c r="U720" s="106"/>
      <c r="V720" s="25"/>
      <c r="W720" s="106"/>
      <c r="X720" s="25"/>
      <c r="Y720" s="106"/>
      <c r="Z720" s="25"/>
      <c r="AA720" s="106"/>
      <c r="AB720" s="25"/>
      <c r="AC720" s="106"/>
      <c r="AD720" s="25"/>
      <c r="AE720" s="106"/>
      <c r="AF720" s="25"/>
      <c r="AG720" s="106"/>
      <c r="AH720" s="25"/>
      <c r="AI720" s="77"/>
      <c r="AJ720" s="77"/>
      <c r="AK720" s="77"/>
      <c r="AL720" s="77"/>
      <c r="AM720" s="77"/>
      <c r="AN720" s="77"/>
      <c r="AO720" s="77"/>
      <c r="AP720" s="106"/>
      <c r="AQ720" s="23"/>
      <c r="AR720" s="75"/>
      <c r="AS720" s="75"/>
      <c r="AT720" s="75"/>
      <c r="AU720" s="75"/>
      <c r="AV720" s="75"/>
      <c r="AW720" s="75"/>
      <c r="AX720" s="75"/>
      <c r="AY720" s="75"/>
      <c r="AZ720" s="75"/>
      <c r="BA720" s="75"/>
      <c r="BB720" s="75"/>
      <c r="BC720" s="339"/>
      <c r="BD720" s="1"/>
    </row>
    <row r="721" spans="2:56">
      <c r="B721" s="47" t="str">
        <f>D1_9!$E192&amp;""</f>
        <v/>
      </c>
      <c r="C721" s="72"/>
      <c r="D721" s="72"/>
      <c r="E721" s="72"/>
      <c r="F721" s="72"/>
      <c r="G721" s="72"/>
      <c r="H721" s="72"/>
      <c r="I721" s="72"/>
      <c r="J721" s="72"/>
      <c r="K721" s="72"/>
      <c r="L721" s="72"/>
      <c r="M721" s="119"/>
      <c r="N721" s="69" t="str">
        <f>IFERROR(VLOOKUP($B721,D1_9!$E$5:$S$204,2,FALSE)&amp;"","")</f>
        <v/>
      </c>
      <c r="O721" s="76"/>
      <c r="P721" s="76"/>
      <c r="Q721" s="104"/>
      <c r="R721" s="69" t="str">
        <f>IFERROR(VLOOKUP($B721,D1_9!$E$5:$S$204,3,FALSE)&amp;"","")</f>
        <v/>
      </c>
      <c r="S721" s="104"/>
      <c r="T721" s="69" t="str">
        <f>IFERROR(VLOOKUP($B721,D1_9!$E$5:$S$204,4,FALSE)&amp;"","")</f>
        <v/>
      </c>
      <c r="U721" s="104"/>
      <c r="V721" s="69" t="str">
        <f>IFERROR(VLOOKUP($B721,D1_9!$E$5:$S$204,5,FALSE)&amp;"","")</f>
        <v/>
      </c>
      <c r="W721" s="104"/>
      <c r="X721" s="69" t="str">
        <f>IFERROR(VLOOKUP($B721,D1_9!$E$5:$S$204,6,FALSE)&amp;"","")</f>
        <v/>
      </c>
      <c r="Y721" s="104"/>
      <c r="Z721" s="69" t="str">
        <f>IFERROR(VLOOKUP($B721,D1_9!$E$5:$S$204,7,FALSE)&amp;"","")</f>
        <v/>
      </c>
      <c r="AA721" s="104"/>
      <c r="AB721" s="69" t="str">
        <f>IFERROR(VLOOKUP($B721,D1_9!$E$5:$S$204,8,FALSE)&amp;"","")</f>
        <v/>
      </c>
      <c r="AC721" s="104"/>
      <c r="AD721" s="69" t="str">
        <f>IFERROR(VLOOKUP($B721,D1_9!$E$5:$S$204,9,FALSE)&amp;"","")</f>
        <v/>
      </c>
      <c r="AE721" s="104"/>
      <c r="AF721" s="69" t="str">
        <f>IFERROR(VLOOKUP($B721,D1_9!$E$5:$S$204,10,FALSE)&amp;"","")</f>
        <v/>
      </c>
      <c r="AG721" s="104"/>
      <c r="AH721" s="69" t="str">
        <f>IFERROR(VLOOKUP($B721,D1_9!$E$5:$S$204,11,FALSE)&amp;"","")</f>
        <v/>
      </c>
      <c r="AI721" s="76"/>
      <c r="AJ721" s="76"/>
      <c r="AK721" s="76"/>
      <c r="AL721" s="76" t="s">
        <v>410</v>
      </c>
      <c r="AM721" s="221" t="str">
        <f>IFERROR(VLOOKUP($B721,D1_9!$E$5:$S$204,12,FALSE)&amp;"","")</f>
        <v/>
      </c>
      <c r="AN721" s="76"/>
      <c r="AO721" s="76"/>
      <c r="AP721" s="104"/>
      <c r="AQ721" s="36" t="str">
        <f>IFERROR(VLOOKUP($B721,D1_9!$E$5:$S$204,15,FALSE)&amp;"","")</f>
        <v/>
      </c>
      <c r="AR721" s="74"/>
      <c r="AS721" s="74"/>
      <c r="AT721" s="74"/>
      <c r="AU721" s="74"/>
      <c r="AV721" s="74"/>
      <c r="AW721" s="74"/>
      <c r="AX721" s="74"/>
      <c r="AY721" s="74"/>
      <c r="AZ721" s="74"/>
      <c r="BA721" s="74"/>
      <c r="BB721" s="74"/>
      <c r="BC721" s="337"/>
      <c r="BD721" s="1"/>
    </row>
    <row r="722" spans="2:56">
      <c r="B722" s="29"/>
      <c r="C722" s="55"/>
      <c r="D722" s="55"/>
      <c r="E722" s="55"/>
      <c r="F722" s="55"/>
      <c r="G722" s="55"/>
      <c r="H722" s="55"/>
      <c r="I722" s="55"/>
      <c r="J722" s="55"/>
      <c r="K722" s="55"/>
      <c r="L722" s="55"/>
      <c r="M722" s="120"/>
      <c r="N722" s="34"/>
      <c r="O722" s="2"/>
      <c r="P722" s="2"/>
      <c r="Q722" s="105"/>
      <c r="R722" s="34"/>
      <c r="S722" s="105"/>
      <c r="T722" s="34"/>
      <c r="U722" s="105"/>
      <c r="V722" s="34"/>
      <c r="W722" s="105"/>
      <c r="X722" s="34"/>
      <c r="Y722" s="105"/>
      <c r="Z722" s="34"/>
      <c r="AA722" s="105"/>
      <c r="AB722" s="34"/>
      <c r="AC722" s="105"/>
      <c r="AD722" s="34"/>
      <c r="AE722" s="105"/>
      <c r="AF722" s="34"/>
      <c r="AG722" s="105"/>
      <c r="AH722" s="153"/>
      <c r="AI722" s="155"/>
      <c r="AJ722" s="155"/>
      <c r="AK722" s="155"/>
      <c r="AL722" s="155"/>
      <c r="AM722" s="155"/>
      <c r="AN722" s="155"/>
      <c r="AO722" s="155"/>
      <c r="AP722" s="224"/>
      <c r="AQ722" s="22"/>
      <c r="AR722" s="57"/>
      <c r="AS722" s="57"/>
      <c r="AT722" s="57"/>
      <c r="AU722" s="57"/>
      <c r="AV722" s="57"/>
      <c r="AW722" s="57"/>
      <c r="AX722" s="57"/>
      <c r="AY722" s="57"/>
      <c r="AZ722" s="57"/>
      <c r="BA722" s="57"/>
      <c r="BB722" s="57"/>
      <c r="BC722" s="338"/>
      <c r="BD722" s="1"/>
    </row>
    <row r="723" spans="2:56">
      <c r="B723" s="29"/>
      <c r="C723" s="55"/>
      <c r="D723" s="55"/>
      <c r="E723" s="55"/>
      <c r="F723" s="55"/>
      <c r="G723" s="55"/>
      <c r="H723" s="55"/>
      <c r="I723" s="55"/>
      <c r="J723" s="55"/>
      <c r="K723" s="55"/>
      <c r="L723" s="55"/>
      <c r="M723" s="120"/>
      <c r="N723" s="34"/>
      <c r="O723" s="2"/>
      <c r="P723" s="2"/>
      <c r="Q723" s="105"/>
      <c r="R723" s="34"/>
      <c r="S723" s="105"/>
      <c r="T723" s="34"/>
      <c r="U723" s="105"/>
      <c r="V723" s="34"/>
      <c r="W723" s="105"/>
      <c r="X723" s="34"/>
      <c r="Y723" s="105"/>
      <c r="Z723" s="34"/>
      <c r="AA723" s="105"/>
      <c r="AB723" s="34"/>
      <c r="AC723" s="105"/>
      <c r="AD723" s="34"/>
      <c r="AE723" s="105"/>
      <c r="AF723" s="34"/>
      <c r="AG723" s="105"/>
      <c r="AH723" s="168" t="str">
        <f>IFERROR(VLOOKUP($B721,D1_9!$E$5:$S$204,13,FALSE)&amp;"","")</f>
        <v/>
      </c>
      <c r="AI723" s="156"/>
      <c r="AJ723" s="156"/>
      <c r="AK723" s="156"/>
      <c r="AL723" s="156" t="s">
        <v>410</v>
      </c>
      <c r="AM723" s="207" t="str">
        <f>IFERROR(VLOOKUP($B721,D1_9!$E$5:$S$204,14,FALSE)&amp;"","")</f>
        <v/>
      </c>
      <c r="AN723" s="156"/>
      <c r="AO723" s="156"/>
      <c r="AP723" s="223"/>
      <c r="AQ723" s="22"/>
      <c r="AR723" s="57"/>
      <c r="AS723" s="57"/>
      <c r="AT723" s="57"/>
      <c r="AU723" s="57"/>
      <c r="AV723" s="57"/>
      <c r="AW723" s="57"/>
      <c r="AX723" s="57"/>
      <c r="AY723" s="57"/>
      <c r="AZ723" s="57"/>
      <c r="BA723" s="57"/>
      <c r="BB723" s="57"/>
      <c r="BC723" s="338"/>
      <c r="BD723" s="1"/>
    </row>
    <row r="724" spans="2:56">
      <c r="B724" s="18"/>
      <c r="C724" s="73"/>
      <c r="D724" s="73"/>
      <c r="E724" s="73"/>
      <c r="F724" s="73"/>
      <c r="G724" s="73"/>
      <c r="H724" s="73"/>
      <c r="I724" s="73"/>
      <c r="J724" s="73"/>
      <c r="K724" s="73"/>
      <c r="L724" s="73"/>
      <c r="M724" s="121"/>
      <c r="N724" s="25"/>
      <c r="O724" s="77"/>
      <c r="P724" s="77"/>
      <c r="Q724" s="106"/>
      <c r="R724" s="25"/>
      <c r="S724" s="106"/>
      <c r="T724" s="25"/>
      <c r="U724" s="106"/>
      <c r="V724" s="25"/>
      <c r="W724" s="106"/>
      <c r="X724" s="25"/>
      <c r="Y724" s="106"/>
      <c r="Z724" s="25"/>
      <c r="AA724" s="106"/>
      <c r="AB724" s="25"/>
      <c r="AC724" s="106"/>
      <c r="AD724" s="25"/>
      <c r="AE724" s="106"/>
      <c r="AF724" s="25"/>
      <c r="AG724" s="106"/>
      <c r="AH724" s="25"/>
      <c r="AI724" s="77"/>
      <c r="AJ724" s="77"/>
      <c r="AK724" s="77"/>
      <c r="AL724" s="77"/>
      <c r="AM724" s="77"/>
      <c r="AN724" s="77"/>
      <c r="AO724" s="77"/>
      <c r="AP724" s="106"/>
      <c r="AQ724" s="23"/>
      <c r="AR724" s="75"/>
      <c r="AS724" s="75"/>
      <c r="AT724" s="75"/>
      <c r="AU724" s="75"/>
      <c r="AV724" s="75"/>
      <c r="AW724" s="75"/>
      <c r="AX724" s="75"/>
      <c r="AY724" s="75"/>
      <c r="AZ724" s="75"/>
      <c r="BA724" s="75"/>
      <c r="BB724" s="75"/>
      <c r="BC724" s="339"/>
      <c r="BD724" s="1"/>
    </row>
    <row r="725" spans="2:56">
      <c r="B725" s="47" t="str">
        <f>D1_9!$E193&amp;""</f>
        <v/>
      </c>
      <c r="C725" s="72"/>
      <c r="D725" s="72"/>
      <c r="E725" s="72"/>
      <c r="F725" s="72"/>
      <c r="G725" s="72"/>
      <c r="H725" s="72"/>
      <c r="I725" s="72"/>
      <c r="J725" s="72"/>
      <c r="K725" s="72"/>
      <c r="L725" s="72"/>
      <c r="M725" s="119"/>
      <c r="N725" s="69" t="str">
        <f>IFERROR(VLOOKUP($B725,D1_9!$E$5:$S$204,2,FALSE)&amp;"","")</f>
        <v/>
      </c>
      <c r="O725" s="76"/>
      <c r="P725" s="76"/>
      <c r="Q725" s="104"/>
      <c r="R725" s="69" t="str">
        <f>IFERROR(VLOOKUP($B725,D1_9!$E$5:$S$204,3,FALSE)&amp;"","")</f>
        <v/>
      </c>
      <c r="S725" s="104"/>
      <c r="T725" s="69" t="str">
        <f>IFERROR(VLOOKUP($B725,D1_9!$E$5:$S$204,4,FALSE)&amp;"","")</f>
        <v/>
      </c>
      <c r="U725" s="104"/>
      <c r="V725" s="69" t="str">
        <f>IFERROR(VLOOKUP($B725,D1_9!$E$5:$S$204,5,FALSE)&amp;"","")</f>
        <v/>
      </c>
      <c r="W725" s="104"/>
      <c r="X725" s="69" t="str">
        <f>IFERROR(VLOOKUP($B725,D1_9!$E$5:$S$204,6,FALSE)&amp;"","")</f>
        <v/>
      </c>
      <c r="Y725" s="104"/>
      <c r="Z725" s="69" t="str">
        <f>IFERROR(VLOOKUP($B725,D1_9!$E$5:$S$204,7,FALSE)&amp;"","")</f>
        <v/>
      </c>
      <c r="AA725" s="104"/>
      <c r="AB725" s="69" t="str">
        <f>IFERROR(VLOOKUP($B725,D1_9!$E$5:$S$204,8,FALSE)&amp;"","")</f>
        <v/>
      </c>
      <c r="AC725" s="104"/>
      <c r="AD725" s="69" t="str">
        <f>IFERROR(VLOOKUP($B725,D1_9!$E$5:$S$204,9,FALSE)&amp;"","")</f>
        <v/>
      </c>
      <c r="AE725" s="104"/>
      <c r="AF725" s="69" t="str">
        <f>IFERROR(VLOOKUP($B725,D1_9!$E$5:$S$204,10,FALSE)&amp;"","")</f>
        <v/>
      </c>
      <c r="AG725" s="104"/>
      <c r="AH725" s="69" t="str">
        <f>IFERROR(VLOOKUP($B725,D1_9!$E$5:$S$204,11,FALSE)&amp;"","")</f>
        <v/>
      </c>
      <c r="AI725" s="76"/>
      <c r="AJ725" s="76"/>
      <c r="AK725" s="76"/>
      <c r="AL725" s="76" t="s">
        <v>410</v>
      </c>
      <c r="AM725" s="221" t="str">
        <f>IFERROR(VLOOKUP($B725,D1_9!$E$5:$S$204,12,FALSE)&amp;"","")</f>
        <v/>
      </c>
      <c r="AN725" s="76"/>
      <c r="AO725" s="76"/>
      <c r="AP725" s="104"/>
      <c r="AQ725" s="36" t="str">
        <f>IFERROR(VLOOKUP($B725,D1_9!$E$5:$S$204,15,FALSE)&amp;"","")</f>
        <v/>
      </c>
      <c r="AR725" s="74"/>
      <c r="AS725" s="74"/>
      <c r="AT725" s="74"/>
      <c r="AU725" s="74"/>
      <c r="AV725" s="74"/>
      <c r="AW725" s="74"/>
      <c r="AX725" s="74"/>
      <c r="AY725" s="74"/>
      <c r="AZ725" s="74"/>
      <c r="BA725" s="74"/>
      <c r="BB725" s="74"/>
      <c r="BC725" s="337"/>
      <c r="BD725" s="1"/>
    </row>
    <row r="726" spans="2:56">
      <c r="B726" s="29"/>
      <c r="C726" s="55"/>
      <c r="D726" s="55"/>
      <c r="E726" s="55"/>
      <c r="F726" s="55"/>
      <c r="G726" s="55"/>
      <c r="H726" s="55"/>
      <c r="I726" s="55"/>
      <c r="J726" s="55"/>
      <c r="K726" s="55"/>
      <c r="L726" s="55"/>
      <c r="M726" s="120"/>
      <c r="N726" s="34"/>
      <c r="O726" s="2"/>
      <c r="P726" s="2"/>
      <c r="Q726" s="105"/>
      <c r="R726" s="34"/>
      <c r="S726" s="105"/>
      <c r="T726" s="34"/>
      <c r="U726" s="105"/>
      <c r="V726" s="34"/>
      <c r="W726" s="105"/>
      <c r="X726" s="34"/>
      <c r="Y726" s="105"/>
      <c r="Z726" s="34"/>
      <c r="AA726" s="105"/>
      <c r="AB726" s="34"/>
      <c r="AC726" s="105"/>
      <c r="AD726" s="34"/>
      <c r="AE726" s="105"/>
      <c r="AF726" s="34"/>
      <c r="AG726" s="105"/>
      <c r="AH726" s="153"/>
      <c r="AI726" s="155"/>
      <c r="AJ726" s="155"/>
      <c r="AK726" s="155"/>
      <c r="AL726" s="155"/>
      <c r="AM726" s="155"/>
      <c r="AN726" s="155"/>
      <c r="AO726" s="155"/>
      <c r="AP726" s="224"/>
      <c r="AQ726" s="22"/>
      <c r="AR726" s="57"/>
      <c r="AS726" s="57"/>
      <c r="AT726" s="57"/>
      <c r="AU726" s="57"/>
      <c r="AV726" s="57"/>
      <c r="AW726" s="57"/>
      <c r="AX726" s="57"/>
      <c r="AY726" s="57"/>
      <c r="AZ726" s="57"/>
      <c r="BA726" s="57"/>
      <c r="BB726" s="57"/>
      <c r="BC726" s="338"/>
      <c r="BD726" s="1"/>
    </row>
    <row r="727" spans="2:56">
      <c r="B727" s="29"/>
      <c r="C727" s="55"/>
      <c r="D727" s="55"/>
      <c r="E727" s="55"/>
      <c r="F727" s="55"/>
      <c r="G727" s="55"/>
      <c r="H727" s="55"/>
      <c r="I727" s="55"/>
      <c r="J727" s="55"/>
      <c r="K727" s="55"/>
      <c r="L727" s="55"/>
      <c r="M727" s="120"/>
      <c r="N727" s="34"/>
      <c r="O727" s="2"/>
      <c r="P727" s="2"/>
      <c r="Q727" s="105"/>
      <c r="R727" s="34"/>
      <c r="S727" s="105"/>
      <c r="T727" s="34"/>
      <c r="U727" s="105"/>
      <c r="V727" s="34"/>
      <c r="W727" s="105"/>
      <c r="X727" s="34"/>
      <c r="Y727" s="105"/>
      <c r="Z727" s="34"/>
      <c r="AA727" s="105"/>
      <c r="AB727" s="34"/>
      <c r="AC727" s="105"/>
      <c r="AD727" s="34"/>
      <c r="AE727" s="105"/>
      <c r="AF727" s="34"/>
      <c r="AG727" s="105"/>
      <c r="AH727" s="168" t="str">
        <f>IFERROR(VLOOKUP($B725,D1_9!$E$5:$S$204,13,FALSE)&amp;"","")</f>
        <v/>
      </c>
      <c r="AI727" s="156"/>
      <c r="AJ727" s="156"/>
      <c r="AK727" s="156"/>
      <c r="AL727" s="156" t="s">
        <v>410</v>
      </c>
      <c r="AM727" s="207" t="str">
        <f>IFERROR(VLOOKUP($B725,D1_9!$E$5:$S$204,14,FALSE)&amp;"","")</f>
        <v/>
      </c>
      <c r="AN727" s="156"/>
      <c r="AO727" s="156"/>
      <c r="AP727" s="223"/>
      <c r="AQ727" s="22"/>
      <c r="AR727" s="57"/>
      <c r="AS727" s="57"/>
      <c r="AT727" s="57"/>
      <c r="AU727" s="57"/>
      <c r="AV727" s="57"/>
      <c r="AW727" s="57"/>
      <c r="AX727" s="57"/>
      <c r="AY727" s="57"/>
      <c r="AZ727" s="57"/>
      <c r="BA727" s="57"/>
      <c r="BB727" s="57"/>
      <c r="BC727" s="338"/>
      <c r="BD727" s="1"/>
    </row>
    <row r="728" spans="2:56">
      <c r="B728" s="18"/>
      <c r="C728" s="73"/>
      <c r="D728" s="73"/>
      <c r="E728" s="73"/>
      <c r="F728" s="73"/>
      <c r="G728" s="73"/>
      <c r="H728" s="73"/>
      <c r="I728" s="73"/>
      <c r="J728" s="73"/>
      <c r="K728" s="73"/>
      <c r="L728" s="73"/>
      <c r="M728" s="121"/>
      <c r="N728" s="25"/>
      <c r="O728" s="77"/>
      <c r="P728" s="77"/>
      <c r="Q728" s="106"/>
      <c r="R728" s="25"/>
      <c r="S728" s="106"/>
      <c r="T728" s="25"/>
      <c r="U728" s="106"/>
      <c r="V728" s="25"/>
      <c r="W728" s="106"/>
      <c r="X728" s="25"/>
      <c r="Y728" s="106"/>
      <c r="Z728" s="25"/>
      <c r="AA728" s="106"/>
      <c r="AB728" s="25"/>
      <c r="AC728" s="106"/>
      <c r="AD728" s="25"/>
      <c r="AE728" s="106"/>
      <c r="AF728" s="25"/>
      <c r="AG728" s="106"/>
      <c r="AH728" s="25"/>
      <c r="AI728" s="77"/>
      <c r="AJ728" s="77"/>
      <c r="AK728" s="77"/>
      <c r="AL728" s="77"/>
      <c r="AM728" s="77"/>
      <c r="AN728" s="77"/>
      <c r="AO728" s="77"/>
      <c r="AP728" s="106"/>
      <c r="AQ728" s="23"/>
      <c r="AR728" s="75"/>
      <c r="AS728" s="75"/>
      <c r="AT728" s="75"/>
      <c r="AU728" s="75"/>
      <c r="AV728" s="75"/>
      <c r="AW728" s="75"/>
      <c r="AX728" s="75"/>
      <c r="AY728" s="75"/>
      <c r="AZ728" s="75"/>
      <c r="BA728" s="75"/>
      <c r="BB728" s="75"/>
      <c r="BC728" s="339"/>
      <c r="BD728" s="1"/>
    </row>
    <row r="729" spans="2:56">
      <c r="B729" s="47" t="str">
        <f>D1_9!$E194&amp;""</f>
        <v/>
      </c>
      <c r="C729" s="72"/>
      <c r="D729" s="72"/>
      <c r="E729" s="72"/>
      <c r="F729" s="72"/>
      <c r="G729" s="72"/>
      <c r="H729" s="72"/>
      <c r="I729" s="72"/>
      <c r="J729" s="72"/>
      <c r="K729" s="72"/>
      <c r="L729" s="72"/>
      <c r="M729" s="119"/>
      <c r="N729" s="69" t="str">
        <f>IFERROR(VLOOKUP($B729,D1_9!$E$5:$S$204,2,FALSE)&amp;"","")</f>
        <v/>
      </c>
      <c r="O729" s="76"/>
      <c r="P729" s="76"/>
      <c r="Q729" s="104"/>
      <c r="R729" s="69" t="str">
        <f>IFERROR(VLOOKUP($B729,D1_9!$E$5:$S$204,3,FALSE)&amp;"","")</f>
        <v/>
      </c>
      <c r="S729" s="104"/>
      <c r="T729" s="69" t="str">
        <f>IFERROR(VLOOKUP($B729,D1_9!$E$5:$S$204,4,FALSE)&amp;"","")</f>
        <v/>
      </c>
      <c r="U729" s="104"/>
      <c r="V729" s="69" t="str">
        <f>IFERROR(VLOOKUP($B729,D1_9!$E$5:$S$204,5,FALSE)&amp;"","")</f>
        <v/>
      </c>
      <c r="W729" s="104"/>
      <c r="X729" s="69" t="str">
        <f>IFERROR(VLOOKUP($B729,D1_9!$E$5:$S$204,6,FALSE)&amp;"","")</f>
        <v/>
      </c>
      <c r="Y729" s="104"/>
      <c r="Z729" s="69" t="str">
        <f>IFERROR(VLOOKUP($B729,D1_9!$E$5:$S$204,7,FALSE)&amp;"","")</f>
        <v/>
      </c>
      <c r="AA729" s="104"/>
      <c r="AB729" s="69" t="str">
        <f>IFERROR(VLOOKUP($B729,D1_9!$E$5:$S$204,8,FALSE)&amp;"","")</f>
        <v/>
      </c>
      <c r="AC729" s="104"/>
      <c r="AD729" s="69" t="str">
        <f>IFERROR(VLOOKUP($B729,D1_9!$E$5:$S$204,9,FALSE)&amp;"","")</f>
        <v/>
      </c>
      <c r="AE729" s="104"/>
      <c r="AF729" s="69" t="str">
        <f>IFERROR(VLOOKUP($B729,D1_9!$E$5:$S$204,10,FALSE)&amp;"","")</f>
        <v/>
      </c>
      <c r="AG729" s="104"/>
      <c r="AH729" s="69" t="str">
        <f>IFERROR(VLOOKUP($B729,D1_9!$E$5:$S$204,11,FALSE)&amp;"","")</f>
        <v/>
      </c>
      <c r="AI729" s="76"/>
      <c r="AJ729" s="76"/>
      <c r="AK729" s="76"/>
      <c r="AL729" s="76" t="s">
        <v>410</v>
      </c>
      <c r="AM729" s="221" t="str">
        <f>IFERROR(VLOOKUP($B729,D1_9!$E$5:$S$204,12,FALSE)&amp;"","")</f>
        <v/>
      </c>
      <c r="AN729" s="76"/>
      <c r="AO729" s="76"/>
      <c r="AP729" s="104"/>
      <c r="AQ729" s="36" t="str">
        <f>IFERROR(VLOOKUP($B729,D1_9!$E$5:$S$204,15,FALSE)&amp;"","")</f>
        <v/>
      </c>
      <c r="AR729" s="74"/>
      <c r="AS729" s="74"/>
      <c r="AT729" s="74"/>
      <c r="AU729" s="74"/>
      <c r="AV729" s="74"/>
      <c r="AW729" s="74"/>
      <c r="AX729" s="74"/>
      <c r="AY729" s="74"/>
      <c r="AZ729" s="74"/>
      <c r="BA729" s="74"/>
      <c r="BB729" s="74"/>
      <c r="BC729" s="337"/>
      <c r="BD729" s="1"/>
    </row>
    <row r="730" spans="2:56">
      <c r="B730" s="29"/>
      <c r="C730" s="55"/>
      <c r="D730" s="55"/>
      <c r="E730" s="55"/>
      <c r="F730" s="55"/>
      <c r="G730" s="55"/>
      <c r="H730" s="55"/>
      <c r="I730" s="55"/>
      <c r="J730" s="55"/>
      <c r="K730" s="55"/>
      <c r="L730" s="55"/>
      <c r="M730" s="120"/>
      <c r="N730" s="34"/>
      <c r="O730" s="2"/>
      <c r="P730" s="2"/>
      <c r="Q730" s="105"/>
      <c r="R730" s="34"/>
      <c r="S730" s="105"/>
      <c r="T730" s="34"/>
      <c r="U730" s="105"/>
      <c r="V730" s="34"/>
      <c r="W730" s="105"/>
      <c r="X730" s="34"/>
      <c r="Y730" s="105"/>
      <c r="Z730" s="34"/>
      <c r="AA730" s="105"/>
      <c r="AB730" s="34"/>
      <c r="AC730" s="105"/>
      <c r="AD730" s="34"/>
      <c r="AE730" s="105"/>
      <c r="AF730" s="34"/>
      <c r="AG730" s="105"/>
      <c r="AH730" s="153"/>
      <c r="AI730" s="155"/>
      <c r="AJ730" s="155"/>
      <c r="AK730" s="155"/>
      <c r="AL730" s="155"/>
      <c r="AM730" s="155"/>
      <c r="AN730" s="155"/>
      <c r="AO730" s="155"/>
      <c r="AP730" s="224"/>
      <c r="AQ730" s="22"/>
      <c r="AR730" s="57"/>
      <c r="AS730" s="57"/>
      <c r="AT730" s="57"/>
      <c r="AU730" s="57"/>
      <c r="AV730" s="57"/>
      <c r="AW730" s="57"/>
      <c r="AX730" s="57"/>
      <c r="AY730" s="57"/>
      <c r="AZ730" s="57"/>
      <c r="BA730" s="57"/>
      <c r="BB730" s="57"/>
      <c r="BC730" s="338"/>
      <c r="BD730" s="1"/>
    </row>
    <row r="731" spans="2:56">
      <c r="B731" s="29"/>
      <c r="C731" s="55"/>
      <c r="D731" s="55"/>
      <c r="E731" s="55"/>
      <c r="F731" s="55"/>
      <c r="G731" s="55"/>
      <c r="H731" s="55"/>
      <c r="I731" s="55"/>
      <c r="J731" s="55"/>
      <c r="K731" s="55"/>
      <c r="L731" s="55"/>
      <c r="M731" s="120"/>
      <c r="N731" s="34"/>
      <c r="O731" s="2"/>
      <c r="P731" s="2"/>
      <c r="Q731" s="105"/>
      <c r="R731" s="34"/>
      <c r="S731" s="105"/>
      <c r="T731" s="34"/>
      <c r="U731" s="105"/>
      <c r="V731" s="34"/>
      <c r="W731" s="105"/>
      <c r="X731" s="34"/>
      <c r="Y731" s="105"/>
      <c r="Z731" s="34"/>
      <c r="AA731" s="105"/>
      <c r="AB731" s="34"/>
      <c r="AC731" s="105"/>
      <c r="AD731" s="34"/>
      <c r="AE731" s="105"/>
      <c r="AF731" s="34"/>
      <c r="AG731" s="105"/>
      <c r="AH731" s="168" t="str">
        <f>IFERROR(VLOOKUP($B729,D1_9!$E$5:$S$204,13,FALSE)&amp;"","")</f>
        <v/>
      </c>
      <c r="AI731" s="156"/>
      <c r="AJ731" s="156"/>
      <c r="AK731" s="156"/>
      <c r="AL731" s="156" t="s">
        <v>410</v>
      </c>
      <c r="AM731" s="207" t="str">
        <f>IFERROR(VLOOKUP($B729,D1_9!$E$5:$S$204,14,FALSE)&amp;"","")</f>
        <v/>
      </c>
      <c r="AN731" s="156"/>
      <c r="AO731" s="156"/>
      <c r="AP731" s="223"/>
      <c r="AQ731" s="22"/>
      <c r="AR731" s="57"/>
      <c r="AS731" s="57"/>
      <c r="AT731" s="57"/>
      <c r="AU731" s="57"/>
      <c r="AV731" s="57"/>
      <c r="AW731" s="57"/>
      <c r="AX731" s="57"/>
      <c r="AY731" s="57"/>
      <c r="AZ731" s="57"/>
      <c r="BA731" s="57"/>
      <c r="BB731" s="57"/>
      <c r="BC731" s="338"/>
      <c r="BD731" s="1"/>
    </row>
    <row r="732" spans="2:56">
      <c r="B732" s="18"/>
      <c r="C732" s="73"/>
      <c r="D732" s="73"/>
      <c r="E732" s="73"/>
      <c r="F732" s="73"/>
      <c r="G732" s="73"/>
      <c r="H732" s="73"/>
      <c r="I732" s="73"/>
      <c r="J732" s="73"/>
      <c r="K732" s="73"/>
      <c r="L732" s="73"/>
      <c r="M732" s="121"/>
      <c r="N732" s="25"/>
      <c r="O732" s="77"/>
      <c r="P732" s="77"/>
      <c r="Q732" s="106"/>
      <c r="R732" s="25"/>
      <c r="S732" s="106"/>
      <c r="T732" s="25"/>
      <c r="U732" s="106"/>
      <c r="V732" s="25"/>
      <c r="W732" s="106"/>
      <c r="X732" s="25"/>
      <c r="Y732" s="106"/>
      <c r="Z732" s="25"/>
      <c r="AA732" s="106"/>
      <c r="AB732" s="25"/>
      <c r="AC732" s="106"/>
      <c r="AD732" s="25"/>
      <c r="AE732" s="106"/>
      <c r="AF732" s="25"/>
      <c r="AG732" s="106"/>
      <c r="AH732" s="25"/>
      <c r="AI732" s="77"/>
      <c r="AJ732" s="77"/>
      <c r="AK732" s="77"/>
      <c r="AL732" s="77"/>
      <c r="AM732" s="77"/>
      <c r="AN732" s="77"/>
      <c r="AO732" s="77"/>
      <c r="AP732" s="106"/>
      <c r="AQ732" s="23"/>
      <c r="AR732" s="75"/>
      <c r="AS732" s="75"/>
      <c r="AT732" s="75"/>
      <c r="AU732" s="75"/>
      <c r="AV732" s="75"/>
      <c r="AW732" s="75"/>
      <c r="AX732" s="75"/>
      <c r="AY732" s="75"/>
      <c r="AZ732" s="75"/>
      <c r="BA732" s="75"/>
      <c r="BB732" s="75"/>
      <c r="BC732" s="339"/>
      <c r="BD732" s="1"/>
    </row>
    <row r="733" spans="2:56">
      <c r="B733" s="47" t="str">
        <f>D1_9!$E195&amp;""</f>
        <v/>
      </c>
      <c r="C733" s="72"/>
      <c r="D733" s="72"/>
      <c r="E733" s="72"/>
      <c r="F733" s="72"/>
      <c r="G733" s="72"/>
      <c r="H733" s="72"/>
      <c r="I733" s="72"/>
      <c r="J733" s="72"/>
      <c r="K733" s="72"/>
      <c r="L733" s="72"/>
      <c r="M733" s="119"/>
      <c r="N733" s="69" t="str">
        <f>IFERROR(VLOOKUP($B733,D1_9!$E$5:$S$204,2,FALSE)&amp;"","")</f>
        <v/>
      </c>
      <c r="O733" s="76"/>
      <c r="P733" s="76"/>
      <c r="Q733" s="104"/>
      <c r="R733" s="69" t="str">
        <f>IFERROR(VLOOKUP($B733,D1_9!$E$5:$S$204,3,FALSE)&amp;"","")</f>
        <v/>
      </c>
      <c r="S733" s="104"/>
      <c r="T733" s="69" t="str">
        <f>IFERROR(VLOOKUP($B733,D1_9!$E$5:$S$204,4,FALSE)&amp;"","")</f>
        <v/>
      </c>
      <c r="U733" s="104"/>
      <c r="V733" s="69" t="str">
        <f>IFERROR(VLOOKUP($B733,D1_9!$E$5:$S$204,5,FALSE)&amp;"","")</f>
        <v/>
      </c>
      <c r="W733" s="104"/>
      <c r="X733" s="69" t="str">
        <f>IFERROR(VLOOKUP($B733,D1_9!$E$5:$S$204,6,FALSE)&amp;"","")</f>
        <v/>
      </c>
      <c r="Y733" s="104"/>
      <c r="Z733" s="69" t="str">
        <f>IFERROR(VLOOKUP($B733,D1_9!$E$5:$S$204,7,FALSE)&amp;"","")</f>
        <v/>
      </c>
      <c r="AA733" s="104"/>
      <c r="AB733" s="69" t="str">
        <f>IFERROR(VLOOKUP($B733,D1_9!$E$5:$S$204,8,FALSE)&amp;"","")</f>
        <v/>
      </c>
      <c r="AC733" s="104"/>
      <c r="AD733" s="69" t="str">
        <f>IFERROR(VLOOKUP($B733,D1_9!$E$5:$S$204,9,FALSE)&amp;"","")</f>
        <v/>
      </c>
      <c r="AE733" s="104"/>
      <c r="AF733" s="69" t="str">
        <f>IFERROR(VLOOKUP($B733,D1_9!$E$5:$S$204,10,FALSE)&amp;"","")</f>
        <v/>
      </c>
      <c r="AG733" s="104"/>
      <c r="AH733" s="69" t="str">
        <f>IFERROR(VLOOKUP($B733,D1_9!$E$5:$S$204,11,FALSE)&amp;"","")</f>
        <v/>
      </c>
      <c r="AI733" s="76"/>
      <c r="AJ733" s="76"/>
      <c r="AK733" s="76"/>
      <c r="AL733" s="76" t="s">
        <v>410</v>
      </c>
      <c r="AM733" s="221" t="str">
        <f>IFERROR(VLOOKUP($B733,D1_9!$E$5:$S$204,12,FALSE)&amp;"","")</f>
        <v/>
      </c>
      <c r="AN733" s="76"/>
      <c r="AO733" s="76"/>
      <c r="AP733" s="104"/>
      <c r="AQ733" s="36" t="str">
        <f>IFERROR(VLOOKUP($B733,D1_9!$E$5:$S$204,15,FALSE)&amp;"","")</f>
        <v/>
      </c>
      <c r="AR733" s="74"/>
      <c r="AS733" s="74"/>
      <c r="AT733" s="74"/>
      <c r="AU733" s="74"/>
      <c r="AV733" s="74"/>
      <c r="AW733" s="74"/>
      <c r="AX733" s="74"/>
      <c r="AY733" s="74"/>
      <c r="AZ733" s="74"/>
      <c r="BA733" s="74"/>
      <c r="BB733" s="74"/>
      <c r="BC733" s="337"/>
      <c r="BD733" s="1"/>
    </row>
    <row r="734" spans="2:56">
      <c r="B734" s="29"/>
      <c r="C734" s="55"/>
      <c r="D734" s="55"/>
      <c r="E734" s="55"/>
      <c r="F734" s="55"/>
      <c r="G734" s="55"/>
      <c r="H734" s="55"/>
      <c r="I734" s="55"/>
      <c r="J734" s="55"/>
      <c r="K734" s="55"/>
      <c r="L734" s="55"/>
      <c r="M734" s="120"/>
      <c r="N734" s="34"/>
      <c r="O734" s="2"/>
      <c r="P734" s="2"/>
      <c r="Q734" s="105"/>
      <c r="R734" s="34"/>
      <c r="S734" s="105"/>
      <c r="T734" s="34"/>
      <c r="U734" s="105"/>
      <c r="V734" s="34"/>
      <c r="W734" s="105"/>
      <c r="X734" s="34"/>
      <c r="Y734" s="105"/>
      <c r="Z734" s="34"/>
      <c r="AA734" s="105"/>
      <c r="AB734" s="34"/>
      <c r="AC734" s="105"/>
      <c r="AD734" s="34"/>
      <c r="AE734" s="105"/>
      <c r="AF734" s="34"/>
      <c r="AG734" s="105"/>
      <c r="AH734" s="153"/>
      <c r="AI734" s="155"/>
      <c r="AJ734" s="155"/>
      <c r="AK734" s="155"/>
      <c r="AL734" s="155"/>
      <c r="AM734" s="155"/>
      <c r="AN734" s="155"/>
      <c r="AO734" s="155"/>
      <c r="AP734" s="224"/>
      <c r="AQ734" s="22"/>
      <c r="AR734" s="57"/>
      <c r="AS734" s="57"/>
      <c r="AT734" s="57"/>
      <c r="AU734" s="57"/>
      <c r="AV734" s="57"/>
      <c r="AW734" s="57"/>
      <c r="AX734" s="57"/>
      <c r="AY734" s="57"/>
      <c r="AZ734" s="57"/>
      <c r="BA734" s="57"/>
      <c r="BB734" s="57"/>
      <c r="BC734" s="338"/>
      <c r="BD734" s="1"/>
    </row>
    <row r="735" spans="2:56">
      <c r="B735" s="29"/>
      <c r="C735" s="55"/>
      <c r="D735" s="55"/>
      <c r="E735" s="55"/>
      <c r="F735" s="55"/>
      <c r="G735" s="55"/>
      <c r="H735" s="55"/>
      <c r="I735" s="55"/>
      <c r="J735" s="55"/>
      <c r="K735" s="55"/>
      <c r="L735" s="55"/>
      <c r="M735" s="120"/>
      <c r="N735" s="34"/>
      <c r="O735" s="2"/>
      <c r="P735" s="2"/>
      <c r="Q735" s="105"/>
      <c r="R735" s="34"/>
      <c r="S735" s="105"/>
      <c r="T735" s="34"/>
      <c r="U735" s="105"/>
      <c r="V735" s="34"/>
      <c r="W735" s="105"/>
      <c r="X735" s="34"/>
      <c r="Y735" s="105"/>
      <c r="Z735" s="34"/>
      <c r="AA735" s="105"/>
      <c r="AB735" s="34"/>
      <c r="AC735" s="105"/>
      <c r="AD735" s="34"/>
      <c r="AE735" s="105"/>
      <c r="AF735" s="34"/>
      <c r="AG735" s="105"/>
      <c r="AH735" s="168" t="str">
        <f>IFERROR(VLOOKUP($B733,D1_9!$E$5:$S$204,13,FALSE)&amp;"","")</f>
        <v/>
      </c>
      <c r="AI735" s="156"/>
      <c r="AJ735" s="156"/>
      <c r="AK735" s="156"/>
      <c r="AL735" s="156" t="s">
        <v>410</v>
      </c>
      <c r="AM735" s="207" t="str">
        <f>IFERROR(VLOOKUP($B733,D1_9!$E$5:$S$204,14,FALSE)&amp;"","")</f>
        <v/>
      </c>
      <c r="AN735" s="156"/>
      <c r="AO735" s="156"/>
      <c r="AP735" s="223"/>
      <c r="AQ735" s="22"/>
      <c r="AR735" s="57"/>
      <c r="AS735" s="57"/>
      <c r="AT735" s="57"/>
      <c r="AU735" s="57"/>
      <c r="AV735" s="57"/>
      <c r="AW735" s="57"/>
      <c r="AX735" s="57"/>
      <c r="AY735" s="57"/>
      <c r="AZ735" s="57"/>
      <c r="BA735" s="57"/>
      <c r="BB735" s="57"/>
      <c r="BC735" s="338"/>
      <c r="BD735" s="1"/>
    </row>
    <row r="736" spans="2:56">
      <c r="B736" s="18"/>
      <c r="C736" s="73"/>
      <c r="D736" s="73"/>
      <c r="E736" s="73"/>
      <c r="F736" s="73"/>
      <c r="G736" s="73"/>
      <c r="H736" s="73"/>
      <c r="I736" s="73"/>
      <c r="J736" s="73"/>
      <c r="K736" s="73"/>
      <c r="L736" s="73"/>
      <c r="M736" s="121"/>
      <c r="N736" s="25"/>
      <c r="O736" s="77"/>
      <c r="P736" s="77"/>
      <c r="Q736" s="106"/>
      <c r="R736" s="25"/>
      <c r="S736" s="106"/>
      <c r="T736" s="25"/>
      <c r="U736" s="106"/>
      <c r="V736" s="25"/>
      <c r="W736" s="106"/>
      <c r="X736" s="25"/>
      <c r="Y736" s="106"/>
      <c r="Z736" s="25"/>
      <c r="AA736" s="106"/>
      <c r="AB736" s="25"/>
      <c r="AC736" s="106"/>
      <c r="AD736" s="25"/>
      <c r="AE736" s="106"/>
      <c r="AF736" s="25"/>
      <c r="AG736" s="106"/>
      <c r="AH736" s="25"/>
      <c r="AI736" s="77"/>
      <c r="AJ736" s="77"/>
      <c r="AK736" s="77"/>
      <c r="AL736" s="77"/>
      <c r="AM736" s="77"/>
      <c r="AN736" s="77"/>
      <c r="AO736" s="77"/>
      <c r="AP736" s="106"/>
      <c r="AQ736" s="23"/>
      <c r="AR736" s="75"/>
      <c r="AS736" s="75"/>
      <c r="AT736" s="75"/>
      <c r="AU736" s="75"/>
      <c r="AV736" s="75"/>
      <c r="AW736" s="75"/>
      <c r="AX736" s="75"/>
      <c r="AY736" s="75"/>
      <c r="AZ736" s="75"/>
      <c r="BA736" s="75"/>
      <c r="BB736" s="75"/>
      <c r="BC736" s="339"/>
      <c r="BD736" s="1"/>
    </row>
    <row r="737" spans="2:56">
      <c r="B737" s="47" t="str">
        <f>D1_9!$E196&amp;""</f>
        <v/>
      </c>
      <c r="C737" s="72"/>
      <c r="D737" s="72"/>
      <c r="E737" s="72"/>
      <c r="F737" s="72"/>
      <c r="G737" s="72"/>
      <c r="H737" s="72"/>
      <c r="I737" s="72"/>
      <c r="J737" s="72"/>
      <c r="K737" s="72"/>
      <c r="L737" s="72"/>
      <c r="M737" s="119"/>
      <c r="N737" s="69" t="str">
        <f>IFERROR(VLOOKUP($B737,D1_9!$E$5:$S$204,2,FALSE)&amp;"","")</f>
        <v/>
      </c>
      <c r="O737" s="76"/>
      <c r="P737" s="76"/>
      <c r="Q737" s="104"/>
      <c r="R737" s="69" t="str">
        <f>IFERROR(VLOOKUP($B737,D1_9!$E$5:$S$204,3,FALSE)&amp;"","")</f>
        <v/>
      </c>
      <c r="S737" s="104"/>
      <c r="T737" s="69" t="str">
        <f>IFERROR(VLOOKUP($B737,D1_9!$E$5:$S$204,4,FALSE)&amp;"","")</f>
        <v/>
      </c>
      <c r="U737" s="104"/>
      <c r="V737" s="69" t="str">
        <f>IFERROR(VLOOKUP($B737,D1_9!$E$5:$S$204,5,FALSE)&amp;"","")</f>
        <v/>
      </c>
      <c r="W737" s="104"/>
      <c r="X737" s="69" t="str">
        <f>IFERROR(VLOOKUP($B737,D1_9!$E$5:$S$204,6,FALSE)&amp;"","")</f>
        <v/>
      </c>
      <c r="Y737" s="104"/>
      <c r="Z737" s="69" t="str">
        <f>IFERROR(VLOOKUP($B737,D1_9!$E$5:$S$204,7,FALSE)&amp;"","")</f>
        <v/>
      </c>
      <c r="AA737" s="104"/>
      <c r="AB737" s="69" t="str">
        <f>IFERROR(VLOOKUP($B737,D1_9!$E$5:$S$204,8,FALSE)&amp;"","")</f>
        <v/>
      </c>
      <c r="AC737" s="104"/>
      <c r="AD737" s="69" t="str">
        <f>IFERROR(VLOOKUP($B737,D1_9!$E$5:$S$204,9,FALSE)&amp;"","")</f>
        <v/>
      </c>
      <c r="AE737" s="104"/>
      <c r="AF737" s="69" t="str">
        <f>IFERROR(VLOOKUP($B737,D1_9!$E$5:$S$204,10,FALSE)&amp;"","")</f>
        <v/>
      </c>
      <c r="AG737" s="104"/>
      <c r="AH737" s="69" t="str">
        <f>IFERROR(VLOOKUP($B737,D1_9!$E$5:$S$204,11,FALSE)&amp;"","")</f>
        <v/>
      </c>
      <c r="AI737" s="76"/>
      <c r="AJ737" s="76"/>
      <c r="AK737" s="76"/>
      <c r="AL737" s="76" t="s">
        <v>410</v>
      </c>
      <c r="AM737" s="221" t="str">
        <f>IFERROR(VLOOKUP($B737,D1_9!$E$5:$S$204,12,FALSE)&amp;"","")</f>
        <v/>
      </c>
      <c r="AN737" s="76"/>
      <c r="AO737" s="76"/>
      <c r="AP737" s="104"/>
      <c r="AQ737" s="36" t="str">
        <f>IFERROR(VLOOKUP($B737,D1_9!$E$5:$S$204,15,FALSE)&amp;"","")</f>
        <v/>
      </c>
      <c r="AR737" s="74"/>
      <c r="AS737" s="74"/>
      <c r="AT737" s="74"/>
      <c r="AU737" s="74"/>
      <c r="AV737" s="74"/>
      <c r="AW737" s="74"/>
      <c r="AX737" s="74"/>
      <c r="AY737" s="74"/>
      <c r="AZ737" s="74"/>
      <c r="BA737" s="74"/>
      <c r="BB737" s="74"/>
      <c r="BC737" s="337"/>
      <c r="BD737" s="1"/>
    </row>
    <row r="738" spans="2:56">
      <c r="B738" s="29"/>
      <c r="C738" s="55"/>
      <c r="D738" s="55"/>
      <c r="E738" s="55"/>
      <c r="F738" s="55"/>
      <c r="G738" s="55"/>
      <c r="H738" s="55"/>
      <c r="I738" s="55"/>
      <c r="J738" s="55"/>
      <c r="K738" s="55"/>
      <c r="L738" s="55"/>
      <c r="M738" s="120"/>
      <c r="N738" s="34"/>
      <c r="O738" s="2"/>
      <c r="P738" s="2"/>
      <c r="Q738" s="105"/>
      <c r="R738" s="34"/>
      <c r="S738" s="105"/>
      <c r="T738" s="34"/>
      <c r="U738" s="105"/>
      <c r="V738" s="34"/>
      <c r="W738" s="105"/>
      <c r="X738" s="34"/>
      <c r="Y738" s="105"/>
      <c r="Z738" s="34"/>
      <c r="AA738" s="105"/>
      <c r="AB738" s="34"/>
      <c r="AC738" s="105"/>
      <c r="AD738" s="34"/>
      <c r="AE738" s="105"/>
      <c r="AF738" s="34"/>
      <c r="AG738" s="105"/>
      <c r="AH738" s="153"/>
      <c r="AI738" s="155"/>
      <c r="AJ738" s="155"/>
      <c r="AK738" s="155"/>
      <c r="AL738" s="155"/>
      <c r="AM738" s="155"/>
      <c r="AN738" s="155"/>
      <c r="AO738" s="155"/>
      <c r="AP738" s="224"/>
      <c r="AQ738" s="22"/>
      <c r="AR738" s="57"/>
      <c r="AS738" s="57"/>
      <c r="AT738" s="57"/>
      <c r="AU738" s="57"/>
      <c r="AV738" s="57"/>
      <c r="AW738" s="57"/>
      <c r="AX738" s="57"/>
      <c r="AY738" s="57"/>
      <c r="AZ738" s="57"/>
      <c r="BA738" s="57"/>
      <c r="BB738" s="57"/>
      <c r="BC738" s="338"/>
      <c r="BD738" s="1"/>
    </row>
    <row r="739" spans="2:56">
      <c r="B739" s="29"/>
      <c r="C739" s="55"/>
      <c r="D739" s="55"/>
      <c r="E739" s="55"/>
      <c r="F739" s="55"/>
      <c r="G739" s="55"/>
      <c r="H739" s="55"/>
      <c r="I739" s="55"/>
      <c r="J739" s="55"/>
      <c r="K739" s="55"/>
      <c r="L739" s="55"/>
      <c r="M739" s="120"/>
      <c r="N739" s="34"/>
      <c r="O739" s="2"/>
      <c r="P739" s="2"/>
      <c r="Q739" s="105"/>
      <c r="R739" s="34"/>
      <c r="S739" s="105"/>
      <c r="T739" s="34"/>
      <c r="U739" s="105"/>
      <c r="V739" s="34"/>
      <c r="W739" s="105"/>
      <c r="X739" s="34"/>
      <c r="Y739" s="105"/>
      <c r="Z739" s="34"/>
      <c r="AA739" s="105"/>
      <c r="AB739" s="34"/>
      <c r="AC739" s="105"/>
      <c r="AD739" s="34"/>
      <c r="AE739" s="105"/>
      <c r="AF739" s="34"/>
      <c r="AG739" s="105"/>
      <c r="AH739" s="168" t="str">
        <f>IFERROR(VLOOKUP($B737,D1_9!$E$5:$S$204,13,FALSE)&amp;"","")</f>
        <v/>
      </c>
      <c r="AI739" s="156"/>
      <c r="AJ739" s="156"/>
      <c r="AK739" s="156"/>
      <c r="AL739" s="156" t="s">
        <v>410</v>
      </c>
      <c r="AM739" s="207" t="str">
        <f>IFERROR(VLOOKUP($B737,D1_9!$E$5:$S$204,14,FALSE)&amp;"","")</f>
        <v/>
      </c>
      <c r="AN739" s="156"/>
      <c r="AO739" s="156"/>
      <c r="AP739" s="223"/>
      <c r="AQ739" s="22"/>
      <c r="AR739" s="57"/>
      <c r="AS739" s="57"/>
      <c r="AT739" s="57"/>
      <c r="AU739" s="57"/>
      <c r="AV739" s="57"/>
      <c r="AW739" s="57"/>
      <c r="AX739" s="57"/>
      <c r="AY739" s="57"/>
      <c r="AZ739" s="57"/>
      <c r="BA739" s="57"/>
      <c r="BB739" s="57"/>
      <c r="BC739" s="338"/>
      <c r="BD739" s="1"/>
    </row>
    <row r="740" spans="2:56">
      <c r="B740" s="18"/>
      <c r="C740" s="73"/>
      <c r="D740" s="73"/>
      <c r="E740" s="73"/>
      <c r="F740" s="73"/>
      <c r="G740" s="73"/>
      <c r="H740" s="73"/>
      <c r="I740" s="73"/>
      <c r="J740" s="73"/>
      <c r="K740" s="73"/>
      <c r="L740" s="73"/>
      <c r="M740" s="121"/>
      <c r="N740" s="25"/>
      <c r="O740" s="77"/>
      <c r="P740" s="77"/>
      <c r="Q740" s="106"/>
      <c r="R740" s="25"/>
      <c r="S740" s="106"/>
      <c r="T740" s="25"/>
      <c r="U740" s="106"/>
      <c r="V740" s="25"/>
      <c r="W740" s="106"/>
      <c r="X740" s="25"/>
      <c r="Y740" s="106"/>
      <c r="Z740" s="25"/>
      <c r="AA740" s="106"/>
      <c r="AB740" s="25"/>
      <c r="AC740" s="106"/>
      <c r="AD740" s="25"/>
      <c r="AE740" s="106"/>
      <c r="AF740" s="25"/>
      <c r="AG740" s="106"/>
      <c r="AH740" s="25"/>
      <c r="AI740" s="77"/>
      <c r="AJ740" s="77"/>
      <c r="AK740" s="77"/>
      <c r="AL740" s="77"/>
      <c r="AM740" s="77"/>
      <c r="AN740" s="77"/>
      <c r="AO740" s="77"/>
      <c r="AP740" s="106"/>
      <c r="AQ740" s="23"/>
      <c r="AR740" s="75"/>
      <c r="AS740" s="75"/>
      <c r="AT740" s="75"/>
      <c r="AU740" s="75"/>
      <c r="AV740" s="75"/>
      <c r="AW740" s="75"/>
      <c r="AX740" s="75"/>
      <c r="AY740" s="75"/>
      <c r="AZ740" s="75"/>
      <c r="BA740" s="75"/>
      <c r="BB740" s="75"/>
      <c r="BC740" s="339"/>
      <c r="BD740" s="1"/>
    </row>
    <row r="741" spans="2:56">
      <c r="B741" s="47" t="str">
        <f>D1_9!$E197&amp;""</f>
        <v/>
      </c>
      <c r="C741" s="72"/>
      <c r="D741" s="72"/>
      <c r="E741" s="72"/>
      <c r="F741" s="72"/>
      <c r="G741" s="72"/>
      <c r="H741" s="72"/>
      <c r="I741" s="72"/>
      <c r="J741" s="72"/>
      <c r="K741" s="72"/>
      <c r="L741" s="72"/>
      <c r="M741" s="119"/>
      <c r="N741" s="69" t="str">
        <f>IFERROR(VLOOKUP($B741,D1_9!$E$5:$S$204,2,FALSE)&amp;"","")</f>
        <v/>
      </c>
      <c r="O741" s="76"/>
      <c r="P741" s="76"/>
      <c r="Q741" s="104"/>
      <c r="R741" s="69" t="str">
        <f>IFERROR(VLOOKUP($B741,D1_9!$E$5:$S$204,3,FALSE)&amp;"","")</f>
        <v/>
      </c>
      <c r="S741" s="104"/>
      <c r="T741" s="69" t="str">
        <f>IFERROR(VLOOKUP($B741,D1_9!$E$5:$S$204,4,FALSE)&amp;"","")</f>
        <v/>
      </c>
      <c r="U741" s="104"/>
      <c r="V741" s="69" t="str">
        <f>IFERROR(VLOOKUP($B741,D1_9!$E$5:$S$204,5,FALSE)&amp;"","")</f>
        <v/>
      </c>
      <c r="W741" s="104"/>
      <c r="X741" s="69" t="str">
        <f>IFERROR(VLOOKUP($B741,D1_9!$E$5:$S$204,6,FALSE)&amp;"","")</f>
        <v/>
      </c>
      <c r="Y741" s="104"/>
      <c r="Z741" s="69" t="str">
        <f>IFERROR(VLOOKUP($B741,D1_9!$E$5:$S$204,7,FALSE)&amp;"","")</f>
        <v/>
      </c>
      <c r="AA741" s="104"/>
      <c r="AB741" s="69" t="str">
        <f>IFERROR(VLOOKUP($B741,D1_9!$E$5:$S$204,8,FALSE)&amp;"","")</f>
        <v/>
      </c>
      <c r="AC741" s="104"/>
      <c r="AD741" s="69" t="str">
        <f>IFERROR(VLOOKUP($B741,D1_9!$E$5:$S$204,9,FALSE)&amp;"","")</f>
        <v/>
      </c>
      <c r="AE741" s="104"/>
      <c r="AF741" s="69" t="str">
        <f>IFERROR(VLOOKUP($B741,D1_9!$E$5:$S$204,10,FALSE)&amp;"","")</f>
        <v/>
      </c>
      <c r="AG741" s="104"/>
      <c r="AH741" s="69" t="str">
        <f>IFERROR(VLOOKUP($B741,D1_9!$E$5:$S$204,11,FALSE)&amp;"","")</f>
        <v/>
      </c>
      <c r="AI741" s="76"/>
      <c r="AJ741" s="76"/>
      <c r="AK741" s="76"/>
      <c r="AL741" s="76" t="s">
        <v>410</v>
      </c>
      <c r="AM741" s="221" t="str">
        <f>IFERROR(VLOOKUP($B741,D1_9!$E$5:$S$204,12,FALSE)&amp;"","")</f>
        <v/>
      </c>
      <c r="AN741" s="76"/>
      <c r="AO741" s="76"/>
      <c r="AP741" s="104"/>
      <c r="AQ741" s="36" t="str">
        <f>IFERROR(VLOOKUP($B741,D1_9!$E$5:$S$204,15,FALSE)&amp;"","")</f>
        <v/>
      </c>
      <c r="AR741" s="74"/>
      <c r="AS741" s="74"/>
      <c r="AT741" s="74"/>
      <c r="AU741" s="74"/>
      <c r="AV741" s="74"/>
      <c r="AW741" s="74"/>
      <c r="AX741" s="74"/>
      <c r="AY741" s="74"/>
      <c r="AZ741" s="74"/>
      <c r="BA741" s="74"/>
      <c r="BB741" s="74"/>
      <c r="BC741" s="337"/>
      <c r="BD741" s="1"/>
    </row>
    <row r="742" spans="2:56">
      <c r="B742" s="29"/>
      <c r="C742" s="55"/>
      <c r="D742" s="55"/>
      <c r="E742" s="55"/>
      <c r="F742" s="55"/>
      <c r="G742" s="55"/>
      <c r="H742" s="55"/>
      <c r="I742" s="55"/>
      <c r="J742" s="55"/>
      <c r="K742" s="55"/>
      <c r="L742" s="55"/>
      <c r="M742" s="120"/>
      <c r="N742" s="34"/>
      <c r="O742" s="2"/>
      <c r="P742" s="2"/>
      <c r="Q742" s="105"/>
      <c r="R742" s="34"/>
      <c r="S742" s="105"/>
      <c r="T742" s="34"/>
      <c r="U742" s="105"/>
      <c r="V742" s="34"/>
      <c r="W742" s="105"/>
      <c r="X742" s="34"/>
      <c r="Y742" s="105"/>
      <c r="Z742" s="34"/>
      <c r="AA742" s="105"/>
      <c r="AB742" s="34"/>
      <c r="AC742" s="105"/>
      <c r="AD742" s="34"/>
      <c r="AE742" s="105"/>
      <c r="AF742" s="34"/>
      <c r="AG742" s="105"/>
      <c r="AH742" s="153"/>
      <c r="AI742" s="155"/>
      <c r="AJ742" s="155"/>
      <c r="AK742" s="155"/>
      <c r="AL742" s="155"/>
      <c r="AM742" s="155"/>
      <c r="AN742" s="155"/>
      <c r="AO742" s="155"/>
      <c r="AP742" s="224"/>
      <c r="AQ742" s="22"/>
      <c r="AR742" s="57"/>
      <c r="AS742" s="57"/>
      <c r="AT742" s="57"/>
      <c r="AU742" s="57"/>
      <c r="AV742" s="57"/>
      <c r="AW742" s="57"/>
      <c r="AX742" s="57"/>
      <c r="AY742" s="57"/>
      <c r="AZ742" s="57"/>
      <c r="BA742" s="57"/>
      <c r="BB742" s="57"/>
      <c r="BC742" s="338"/>
      <c r="BD742" s="1"/>
    </row>
    <row r="743" spans="2:56">
      <c r="B743" s="29"/>
      <c r="C743" s="55"/>
      <c r="D743" s="55"/>
      <c r="E743" s="55"/>
      <c r="F743" s="55"/>
      <c r="G743" s="55"/>
      <c r="H743" s="55"/>
      <c r="I743" s="55"/>
      <c r="J743" s="55"/>
      <c r="K743" s="55"/>
      <c r="L743" s="55"/>
      <c r="M743" s="120"/>
      <c r="N743" s="34"/>
      <c r="O743" s="2"/>
      <c r="P743" s="2"/>
      <c r="Q743" s="105"/>
      <c r="R743" s="34"/>
      <c r="S743" s="105"/>
      <c r="T743" s="34"/>
      <c r="U743" s="105"/>
      <c r="V743" s="34"/>
      <c r="W743" s="105"/>
      <c r="X743" s="34"/>
      <c r="Y743" s="105"/>
      <c r="Z743" s="34"/>
      <c r="AA743" s="105"/>
      <c r="AB743" s="34"/>
      <c r="AC743" s="105"/>
      <c r="AD743" s="34"/>
      <c r="AE743" s="105"/>
      <c r="AF743" s="34"/>
      <c r="AG743" s="105"/>
      <c r="AH743" s="168" t="str">
        <f>IFERROR(VLOOKUP($B741,D1_9!$E$5:$S$204,13,FALSE)&amp;"","")</f>
        <v/>
      </c>
      <c r="AI743" s="156"/>
      <c r="AJ743" s="156"/>
      <c r="AK743" s="156"/>
      <c r="AL743" s="156" t="s">
        <v>410</v>
      </c>
      <c r="AM743" s="207" t="str">
        <f>IFERROR(VLOOKUP($B741,D1_9!$E$5:$S$204,14,FALSE)&amp;"","")</f>
        <v/>
      </c>
      <c r="AN743" s="156"/>
      <c r="AO743" s="156"/>
      <c r="AP743" s="223"/>
      <c r="AQ743" s="22"/>
      <c r="AR743" s="57"/>
      <c r="AS743" s="57"/>
      <c r="AT743" s="57"/>
      <c r="AU743" s="57"/>
      <c r="AV743" s="57"/>
      <c r="AW743" s="57"/>
      <c r="AX743" s="57"/>
      <c r="AY743" s="57"/>
      <c r="AZ743" s="57"/>
      <c r="BA743" s="57"/>
      <c r="BB743" s="57"/>
      <c r="BC743" s="338"/>
      <c r="BD743" s="1"/>
    </row>
    <row r="744" spans="2:56">
      <c r="B744" s="18"/>
      <c r="C744" s="73"/>
      <c r="D744" s="73"/>
      <c r="E744" s="73"/>
      <c r="F744" s="73"/>
      <c r="G744" s="73"/>
      <c r="H744" s="73"/>
      <c r="I744" s="73"/>
      <c r="J744" s="73"/>
      <c r="K744" s="73"/>
      <c r="L744" s="73"/>
      <c r="M744" s="121"/>
      <c r="N744" s="25"/>
      <c r="O744" s="77"/>
      <c r="P744" s="77"/>
      <c r="Q744" s="106"/>
      <c r="R744" s="25"/>
      <c r="S744" s="106"/>
      <c r="T744" s="25"/>
      <c r="U744" s="106"/>
      <c r="V744" s="25"/>
      <c r="W744" s="106"/>
      <c r="X744" s="25"/>
      <c r="Y744" s="106"/>
      <c r="Z744" s="25"/>
      <c r="AA744" s="106"/>
      <c r="AB744" s="25"/>
      <c r="AC744" s="106"/>
      <c r="AD744" s="25"/>
      <c r="AE744" s="106"/>
      <c r="AF744" s="25"/>
      <c r="AG744" s="106"/>
      <c r="AH744" s="25"/>
      <c r="AI744" s="77"/>
      <c r="AJ744" s="77"/>
      <c r="AK744" s="77"/>
      <c r="AL744" s="77"/>
      <c r="AM744" s="77"/>
      <c r="AN744" s="77"/>
      <c r="AO744" s="77"/>
      <c r="AP744" s="106"/>
      <c r="AQ744" s="23"/>
      <c r="AR744" s="75"/>
      <c r="AS744" s="75"/>
      <c r="AT744" s="75"/>
      <c r="AU744" s="75"/>
      <c r="AV744" s="75"/>
      <c r="AW744" s="75"/>
      <c r="AX744" s="75"/>
      <c r="AY744" s="75"/>
      <c r="AZ744" s="75"/>
      <c r="BA744" s="75"/>
      <c r="BB744" s="75"/>
      <c r="BC744" s="339"/>
      <c r="BD744" s="1"/>
    </row>
    <row r="745" spans="2:56">
      <c r="B745" s="47" t="str">
        <f>D1_9!$E198&amp;""</f>
        <v/>
      </c>
      <c r="C745" s="72"/>
      <c r="D745" s="72"/>
      <c r="E745" s="72"/>
      <c r="F745" s="72"/>
      <c r="G745" s="72"/>
      <c r="H745" s="72"/>
      <c r="I745" s="72"/>
      <c r="J745" s="72"/>
      <c r="K745" s="72"/>
      <c r="L745" s="72"/>
      <c r="M745" s="119"/>
      <c r="N745" s="69" t="str">
        <f>IFERROR(VLOOKUP($B745,D1_9!$E$5:$S$204,2,FALSE)&amp;"","")</f>
        <v/>
      </c>
      <c r="O745" s="76"/>
      <c r="P745" s="76"/>
      <c r="Q745" s="104"/>
      <c r="R745" s="69" t="str">
        <f>IFERROR(VLOOKUP($B745,D1_9!$E$5:$S$204,3,FALSE)&amp;"","")</f>
        <v/>
      </c>
      <c r="S745" s="104"/>
      <c r="T745" s="69" t="str">
        <f>IFERROR(VLOOKUP($B745,D1_9!$E$5:$S$204,4,FALSE)&amp;"","")</f>
        <v/>
      </c>
      <c r="U745" s="104"/>
      <c r="V745" s="69" t="str">
        <f>IFERROR(VLOOKUP($B745,D1_9!$E$5:$S$204,5,FALSE)&amp;"","")</f>
        <v/>
      </c>
      <c r="W745" s="104"/>
      <c r="X745" s="69" t="str">
        <f>IFERROR(VLOOKUP($B745,D1_9!$E$5:$S$204,6,FALSE)&amp;"","")</f>
        <v/>
      </c>
      <c r="Y745" s="104"/>
      <c r="Z745" s="69" t="str">
        <f>IFERROR(VLOOKUP($B745,D1_9!$E$5:$S$204,7,FALSE)&amp;"","")</f>
        <v/>
      </c>
      <c r="AA745" s="104"/>
      <c r="AB745" s="69" t="str">
        <f>IFERROR(VLOOKUP($B745,D1_9!$E$5:$S$204,8,FALSE)&amp;"","")</f>
        <v/>
      </c>
      <c r="AC745" s="104"/>
      <c r="AD745" s="69" t="str">
        <f>IFERROR(VLOOKUP($B745,D1_9!$E$5:$S$204,9,FALSE)&amp;"","")</f>
        <v/>
      </c>
      <c r="AE745" s="104"/>
      <c r="AF745" s="69" t="str">
        <f>IFERROR(VLOOKUP($B745,D1_9!$E$5:$S$204,10,FALSE)&amp;"","")</f>
        <v/>
      </c>
      <c r="AG745" s="104"/>
      <c r="AH745" s="69" t="str">
        <f>IFERROR(VLOOKUP($B745,D1_9!$E$5:$S$204,11,FALSE)&amp;"","")</f>
        <v/>
      </c>
      <c r="AI745" s="76"/>
      <c r="AJ745" s="76"/>
      <c r="AK745" s="76"/>
      <c r="AL745" s="76" t="s">
        <v>410</v>
      </c>
      <c r="AM745" s="221" t="str">
        <f>IFERROR(VLOOKUP($B745,D1_9!$E$5:$S$204,12,FALSE)&amp;"","")</f>
        <v/>
      </c>
      <c r="AN745" s="76"/>
      <c r="AO745" s="76"/>
      <c r="AP745" s="104"/>
      <c r="AQ745" s="36" t="str">
        <f>IFERROR(VLOOKUP($B745,D1_9!$E$5:$S$204,15,FALSE)&amp;"","")</f>
        <v/>
      </c>
      <c r="AR745" s="74"/>
      <c r="AS745" s="74"/>
      <c r="AT745" s="74"/>
      <c r="AU745" s="74"/>
      <c r="AV745" s="74"/>
      <c r="AW745" s="74"/>
      <c r="AX745" s="74"/>
      <c r="AY745" s="74"/>
      <c r="AZ745" s="74"/>
      <c r="BA745" s="74"/>
      <c r="BB745" s="74"/>
      <c r="BC745" s="337"/>
      <c r="BD745" s="1"/>
    </row>
    <row r="746" spans="2:56">
      <c r="B746" s="29"/>
      <c r="C746" s="55"/>
      <c r="D746" s="55"/>
      <c r="E746" s="55"/>
      <c r="F746" s="55"/>
      <c r="G746" s="55"/>
      <c r="H746" s="55"/>
      <c r="I746" s="55"/>
      <c r="J746" s="55"/>
      <c r="K746" s="55"/>
      <c r="L746" s="55"/>
      <c r="M746" s="120"/>
      <c r="N746" s="34"/>
      <c r="O746" s="2"/>
      <c r="P746" s="2"/>
      <c r="Q746" s="105"/>
      <c r="R746" s="34"/>
      <c r="S746" s="105"/>
      <c r="T746" s="34"/>
      <c r="U746" s="105"/>
      <c r="V746" s="34"/>
      <c r="W746" s="105"/>
      <c r="X746" s="34"/>
      <c r="Y746" s="105"/>
      <c r="Z746" s="34"/>
      <c r="AA746" s="105"/>
      <c r="AB746" s="34"/>
      <c r="AC746" s="105"/>
      <c r="AD746" s="34"/>
      <c r="AE746" s="105"/>
      <c r="AF746" s="34"/>
      <c r="AG746" s="105"/>
      <c r="AH746" s="153"/>
      <c r="AI746" s="155"/>
      <c r="AJ746" s="155"/>
      <c r="AK746" s="155"/>
      <c r="AL746" s="155"/>
      <c r="AM746" s="155"/>
      <c r="AN746" s="155"/>
      <c r="AO746" s="155"/>
      <c r="AP746" s="224"/>
      <c r="AQ746" s="22"/>
      <c r="AR746" s="57"/>
      <c r="AS746" s="57"/>
      <c r="AT746" s="57"/>
      <c r="AU746" s="57"/>
      <c r="AV746" s="57"/>
      <c r="AW746" s="57"/>
      <c r="AX746" s="57"/>
      <c r="AY746" s="57"/>
      <c r="AZ746" s="57"/>
      <c r="BA746" s="57"/>
      <c r="BB746" s="57"/>
      <c r="BC746" s="338"/>
      <c r="BD746" s="1"/>
    </row>
    <row r="747" spans="2:56">
      <c r="B747" s="29"/>
      <c r="C747" s="55"/>
      <c r="D747" s="55"/>
      <c r="E747" s="55"/>
      <c r="F747" s="55"/>
      <c r="G747" s="55"/>
      <c r="H747" s="55"/>
      <c r="I747" s="55"/>
      <c r="J747" s="55"/>
      <c r="K747" s="55"/>
      <c r="L747" s="55"/>
      <c r="M747" s="120"/>
      <c r="N747" s="34"/>
      <c r="O747" s="2"/>
      <c r="P747" s="2"/>
      <c r="Q747" s="105"/>
      <c r="R747" s="34"/>
      <c r="S747" s="105"/>
      <c r="T747" s="34"/>
      <c r="U747" s="105"/>
      <c r="V747" s="34"/>
      <c r="W747" s="105"/>
      <c r="X747" s="34"/>
      <c r="Y747" s="105"/>
      <c r="Z747" s="34"/>
      <c r="AA747" s="105"/>
      <c r="AB747" s="34"/>
      <c r="AC747" s="105"/>
      <c r="AD747" s="34"/>
      <c r="AE747" s="105"/>
      <c r="AF747" s="34"/>
      <c r="AG747" s="105"/>
      <c r="AH747" s="168" t="str">
        <f>IFERROR(VLOOKUP($B745,D1_9!$E$5:$S$204,13,FALSE)&amp;"","")</f>
        <v/>
      </c>
      <c r="AI747" s="156"/>
      <c r="AJ747" s="156"/>
      <c r="AK747" s="156"/>
      <c r="AL747" s="156" t="s">
        <v>410</v>
      </c>
      <c r="AM747" s="207" t="str">
        <f>IFERROR(VLOOKUP($B745,D1_9!$E$5:$S$204,14,FALSE)&amp;"","")</f>
        <v/>
      </c>
      <c r="AN747" s="156"/>
      <c r="AO747" s="156"/>
      <c r="AP747" s="223"/>
      <c r="AQ747" s="22"/>
      <c r="AR747" s="57"/>
      <c r="AS747" s="57"/>
      <c r="AT747" s="57"/>
      <c r="AU747" s="57"/>
      <c r="AV747" s="57"/>
      <c r="AW747" s="57"/>
      <c r="AX747" s="57"/>
      <c r="AY747" s="57"/>
      <c r="AZ747" s="57"/>
      <c r="BA747" s="57"/>
      <c r="BB747" s="57"/>
      <c r="BC747" s="338"/>
      <c r="BD747" s="1"/>
    </row>
    <row r="748" spans="2:56">
      <c r="B748" s="18"/>
      <c r="C748" s="73"/>
      <c r="D748" s="73"/>
      <c r="E748" s="73"/>
      <c r="F748" s="73"/>
      <c r="G748" s="73"/>
      <c r="H748" s="73"/>
      <c r="I748" s="73"/>
      <c r="J748" s="73"/>
      <c r="K748" s="73"/>
      <c r="L748" s="73"/>
      <c r="M748" s="121"/>
      <c r="N748" s="25"/>
      <c r="O748" s="77"/>
      <c r="P748" s="77"/>
      <c r="Q748" s="106"/>
      <c r="R748" s="25"/>
      <c r="S748" s="106"/>
      <c r="T748" s="25"/>
      <c r="U748" s="106"/>
      <c r="V748" s="25"/>
      <c r="W748" s="106"/>
      <c r="X748" s="25"/>
      <c r="Y748" s="106"/>
      <c r="Z748" s="25"/>
      <c r="AA748" s="106"/>
      <c r="AB748" s="25"/>
      <c r="AC748" s="106"/>
      <c r="AD748" s="25"/>
      <c r="AE748" s="106"/>
      <c r="AF748" s="25"/>
      <c r="AG748" s="106"/>
      <c r="AH748" s="25"/>
      <c r="AI748" s="77"/>
      <c r="AJ748" s="77"/>
      <c r="AK748" s="77"/>
      <c r="AL748" s="77"/>
      <c r="AM748" s="77"/>
      <c r="AN748" s="77"/>
      <c r="AO748" s="77"/>
      <c r="AP748" s="106"/>
      <c r="AQ748" s="23"/>
      <c r="AR748" s="75"/>
      <c r="AS748" s="75"/>
      <c r="AT748" s="75"/>
      <c r="AU748" s="75"/>
      <c r="AV748" s="75"/>
      <c r="AW748" s="75"/>
      <c r="AX748" s="75"/>
      <c r="AY748" s="75"/>
      <c r="AZ748" s="75"/>
      <c r="BA748" s="75"/>
      <c r="BB748" s="75"/>
      <c r="BC748" s="339"/>
      <c r="BD748" s="1"/>
    </row>
    <row r="749" spans="2:56">
      <c r="B749" s="47" t="str">
        <f>D1_9!$E199&amp;""</f>
        <v/>
      </c>
      <c r="C749" s="72"/>
      <c r="D749" s="72"/>
      <c r="E749" s="72"/>
      <c r="F749" s="72"/>
      <c r="G749" s="72"/>
      <c r="H749" s="72"/>
      <c r="I749" s="72"/>
      <c r="J749" s="72"/>
      <c r="K749" s="72"/>
      <c r="L749" s="72"/>
      <c r="M749" s="119"/>
      <c r="N749" s="69" t="str">
        <f>IFERROR(VLOOKUP($B749,D1_9!$E$5:$S$204,2,FALSE)&amp;"","")</f>
        <v/>
      </c>
      <c r="O749" s="76"/>
      <c r="P749" s="76"/>
      <c r="Q749" s="104"/>
      <c r="R749" s="69" t="str">
        <f>IFERROR(VLOOKUP($B749,D1_9!$E$5:$S$204,3,FALSE)&amp;"","")</f>
        <v/>
      </c>
      <c r="S749" s="104"/>
      <c r="T749" s="69" t="str">
        <f>IFERROR(VLOOKUP($B749,D1_9!$E$5:$S$204,4,FALSE)&amp;"","")</f>
        <v/>
      </c>
      <c r="U749" s="104"/>
      <c r="V749" s="69" t="str">
        <f>IFERROR(VLOOKUP($B749,D1_9!$E$5:$S$204,5,FALSE)&amp;"","")</f>
        <v/>
      </c>
      <c r="W749" s="104"/>
      <c r="X749" s="69" t="str">
        <f>IFERROR(VLOOKUP($B749,D1_9!$E$5:$S$204,6,FALSE)&amp;"","")</f>
        <v/>
      </c>
      <c r="Y749" s="104"/>
      <c r="Z749" s="69" t="str">
        <f>IFERROR(VLOOKUP($B749,D1_9!$E$5:$S$204,7,FALSE)&amp;"","")</f>
        <v/>
      </c>
      <c r="AA749" s="104"/>
      <c r="AB749" s="69" t="str">
        <f>IFERROR(VLOOKUP($B749,D1_9!$E$5:$S$204,8,FALSE)&amp;"","")</f>
        <v/>
      </c>
      <c r="AC749" s="104"/>
      <c r="AD749" s="69" t="str">
        <f>IFERROR(VLOOKUP($B749,D1_9!$E$5:$S$204,9,FALSE)&amp;"","")</f>
        <v/>
      </c>
      <c r="AE749" s="104"/>
      <c r="AF749" s="69" t="str">
        <f>IFERROR(VLOOKUP($B749,D1_9!$E$5:$S$204,10,FALSE)&amp;"","")</f>
        <v/>
      </c>
      <c r="AG749" s="104"/>
      <c r="AH749" s="69" t="str">
        <f>IFERROR(VLOOKUP($B749,D1_9!$E$5:$S$204,11,FALSE)&amp;"","")</f>
        <v/>
      </c>
      <c r="AI749" s="76"/>
      <c r="AJ749" s="76"/>
      <c r="AK749" s="76"/>
      <c r="AL749" s="76" t="s">
        <v>410</v>
      </c>
      <c r="AM749" s="221" t="str">
        <f>IFERROR(VLOOKUP($B749,D1_9!$E$5:$S$204,12,FALSE)&amp;"","")</f>
        <v/>
      </c>
      <c r="AN749" s="76"/>
      <c r="AO749" s="76"/>
      <c r="AP749" s="104"/>
      <c r="AQ749" s="36" t="str">
        <f>IFERROR(VLOOKUP($B749,D1_9!$E$5:$S$204,15,FALSE)&amp;"","")</f>
        <v/>
      </c>
      <c r="AR749" s="74"/>
      <c r="AS749" s="74"/>
      <c r="AT749" s="74"/>
      <c r="AU749" s="74"/>
      <c r="AV749" s="74"/>
      <c r="AW749" s="74"/>
      <c r="AX749" s="74"/>
      <c r="AY749" s="74"/>
      <c r="AZ749" s="74"/>
      <c r="BA749" s="74"/>
      <c r="BB749" s="74"/>
      <c r="BC749" s="337"/>
      <c r="BD749" s="1"/>
    </row>
    <row r="750" spans="2:56">
      <c r="B750" s="29"/>
      <c r="C750" s="55"/>
      <c r="D750" s="55"/>
      <c r="E750" s="55"/>
      <c r="F750" s="55"/>
      <c r="G750" s="55"/>
      <c r="H750" s="55"/>
      <c r="I750" s="55"/>
      <c r="J750" s="55"/>
      <c r="K750" s="55"/>
      <c r="L750" s="55"/>
      <c r="M750" s="120"/>
      <c r="N750" s="34"/>
      <c r="O750" s="2"/>
      <c r="P750" s="2"/>
      <c r="Q750" s="105"/>
      <c r="R750" s="34"/>
      <c r="S750" s="105"/>
      <c r="T750" s="34"/>
      <c r="U750" s="105"/>
      <c r="V750" s="34"/>
      <c r="W750" s="105"/>
      <c r="X750" s="34"/>
      <c r="Y750" s="105"/>
      <c r="Z750" s="34"/>
      <c r="AA750" s="105"/>
      <c r="AB750" s="34"/>
      <c r="AC750" s="105"/>
      <c r="AD750" s="34"/>
      <c r="AE750" s="105"/>
      <c r="AF750" s="34"/>
      <c r="AG750" s="105"/>
      <c r="AH750" s="153"/>
      <c r="AI750" s="155"/>
      <c r="AJ750" s="155"/>
      <c r="AK750" s="155"/>
      <c r="AL750" s="155"/>
      <c r="AM750" s="155"/>
      <c r="AN750" s="155"/>
      <c r="AO750" s="155"/>
      <c r="AP750" s="224"/>
      <c r="AQ750" s="22"/>
      <c r="AR750" s="57"/>
      <c r="AS750" s="57"/>
      <c r="AT750" s="57"/>
      <c r="AU750" s="57"/>
      <c r="AV750" s="57"/>
      <c r="AW750" s="57"/>
      <c r="AX750" s="57"/>
      <c r="AY750" s="57"/>
      <c r="AZ750" s="57"/>
      <c r="BA750" s="57"/>
      <c r="BB750" s="57"/>
      <c r="BC750" s="338"/>
      <c r="BD750" s="1"/>
    </row>
    <row r="751" spans="2:56">
      <c r="B751" s="29"/>
      <c r="C751" s="55"/>
      <c r="D751" s="55"/>
      <c r="E751" s="55"/>
      <c r="F751" s="55"/>
      <c r="G751" s="55"/>
      <c r="H751" s="55"/>
      <c r="I751" s="55"/>
      <c r="J751" s="55"/>
      <c r="K751" s="55"/>
      <c r="L751" s="55"/>
      <c r="M751" s="120"/>
      <c r="N751" s="34"/>
      <c r="O751" s="2"/>
      <c r="P751" s="2"/>
      <c r="Q751" s="105"/>
      <c r="R751" s="34"/>
      <c r="S751" s="105"/>
      <c r="T751" s="34"/>
      <c r="U751" s="105"/>
      <c r="V751" s="34"/>
      <c r="W751" s="105"/>
      <c r="X751" s="34"/>
      <c r="Y751" s="105"/>
      <c r="Z751" s="34"/>
      <c r="AA751" s="105"/>
      <c r="AB751" s="34"/>
      <c r="AC751" s="105"/>
      <c r="AD751" s="34"/>
      <c r="AE751" s="105"/>
      <c r="AF751" s="34"/>
      <c r="AG751" s="105"/>
      <c r="AH751" s="168" t="str">
        <f>IFERROR(VLOOKUP($B749,D1_9!$E$5:$S$204,13,FALSE)&amp;"","")</f>
        <v/>
      </c>
      <c r="AI751" s="156"/>
      <c r="AJ751" s="156"/>
      <c r="AK751" s="156"/>
      <c r="AL751" s="156" t="s">
        <v>410</v>
      </c>
      <c r="AM751" s="207" t="str">
        <f>IFERROR(VLOOKUP($B749,D1_9!$E$5:$S$204,14,FALSE)&amp;"","")</f>
        <v/>
      </c>
      <c r="AN751" s="156"/>
      <c r="AO751" s="156"/>
      <c r="AP751" s="223"/>
      <c r="AQ751" s="22"/>
      <c r="AR751" s="57"/>
      <c r="AS751" s="57"/>
      <c r="AT751" s="57"/>
      <c r="AU751" s="57"/>
      <c r="AV751" s="57"/>
      <c r="AW751" s="57"/>
      <c r="AX751" s="57"/>
      <c r="AY751" s="57"/>
      <c r="AZ751" s="57"/>
      <c r="BA751" s="57"/>
      <c r="BB751" s="57"/>
      <c r="BC751" s="338"/>
      <c r="BD751" s="1"/>
    </row>
    <row r="752" spans="2:56">
      <c r="B752" s="18"/>
      <c r="C752" s="73"/>
      <c r="D752" s="73"/>
      <c r="E752" s="73"/>
      <c r="F752" s="73"/>
      <c r="G752" s="73"/>
      <c r="H752" s="73"/>
      <c r="I752" s="73"/>
      <c r="J752" s="73"/>
      <c r="K752" s="73"/>
      <c r="L752" s="73"/>
      <c r="M752" s="121"/>
      <c r="N752" s="25"/>
      <c r="O752" s="77"/>
      <c r="P752" s="77"/>
      <c r="Q752" s="106"/>
      <c r="R752" s="25"/>
      <c r="S752" s="106"/>
      <c r="T752" s="25"/>
      <c r="U752" s="106"/>
      <c r="V752" s="25"/>
      <c r="W752" s="106"/>
      <c r="X752" s="25"/>
      <c r="Y752" s="106"/>
      <c r="Z752" s="25"/>
      <c r="AA752" s="106"/>
      <c r="AB752" s="25"/>
      <c r="AC752" s="106"/>
      <c r="AD752" s="25"/>
      <c r="AE752" s="106"/>
      <c r="AF752" s="25"/>
      <c r="AG752" s="106"/>
      <c r="AH752" s="25"/>
      <c r="AI752" s="77"/>
      <c r="AJ752" s="77"/>
      <c r="AK752" s="77"/>
      <c r="AL752" s="77"/>
      <c r="AM752" s="77"/>
      <c r="AN752" s="77"/>
      <c r="AO752" s="77"/>
      <c r="AP752" s="106"/>
      <c r="AQ752" s="23"/>
      <c r="AR752" s="75"/>
      <c r="AS752" s="75"/>
      <c r="AT752" s="75"/>
      <c r="AU752" s="75"/>
      <c r="AV752" s="75"/>
      <c r="AW752" s="75"/>
      <c r="AX752" s="75"/>
      <c r="AY752" s="75"/>
      <c r="AZ752" s="75"/>
      <c r="BA752" s="75"/>
      <c r="BB752" s="75"/>
      <c r="BC752" s="339"/>
      <c r="BD752" s="1"/>
    </row>
    <row r="753" spans="2:56">
      <c r="B753" s="47" t="str">
        <f>D1_9!$E200&amp;""</f>
        <v/>
      </c>
      <c r="C753" s="72"/>
      <c r="D753" s="72"/>
      <c r="E753" s="72"/>
      <c r="F753" s="72"/>
      <c r="G753" s="72"/>
      <c r="H753" s="72"/>
      <c r="I753" s="72"/>
      <c r="J753" s="72"/>
      <c r="K753" s="72"/>
      <c r="L753" s="72"/>
      <c r="M753" s="119"/>
      <c r="N753" s="69" t="str">
        <f>IFERROR(VLOOKUP($B753,D1_9!$E$5:$S$204,2,FALSE)&amp;"","")</f>
        <v/>
      </c>
      <c r="O753" s="76"/>
      <c r="P753" s="76"/>
      <c r="Q753" s="104"/>
      <c r="R753" s="69" t="str">
        <f>IFERROR(VLOOKUP($B753,D1_9!$E$5:$S$204,3,FALSE)&amp;"","")</f>
        <v/>
      </c>
      <c r="S753" s="104"/>
      <c r="T753" s="69" t="str">
        <f>IFERROR(VLOOKUP($B753,D1_9!$E$5:$S$204,4,FALSE)&amp;"","")</f>
        <v/>
      </c>
      <c r="U753" s="104"/>
      <c r="V753" s="69" t="str">
        <f>IFERROR(VLOOKUP($B753,D1_9!$E$5:$S$204,5,FALSE)&amp;"","")</f>
        <v/>
      </c>
      <c r="W753" s="104"/>
      <c r="X753" s="69" t="str">
        <f>IFERROR(VLOOKUP($B753,D1_9!$E$5:$S$204,6,FALSE)&amp;"","")</f>
        <v/>
      </c>
      <c r="Y753" s="104"/>
      <c r="Z753" s="69" t="str">
        <f>IFERROR(VLOOKUP($B753,D1_9!$E$5:$S$204,7,FALSE)&amp;"","")</f>
        <v/>
      </c>
      <c r="AA753" s="104"/>
      <c r="AB753" s="69" t="str">
        <f>IFERROR(VLOOKUP($B753,D1_9!$E$5:$S$204,8,FALSE)&amp;"","")</f>
        <v/>
      </c>
      <c r="AC753" s="104"/>
      <c r="AD753" s="69" t="str">
        <f>IFERROR(VLOOKUP($B753,D1_9!$E$5:$S$204,9,FALSE)&amp;"","")</f>
        <v/>
      </c>
      <c r="AE753" s="104"/>
      <c r="AF753" s="69" t="str">
        <f>IFERROR(VLOOKUP($B753,D1_9!$E$5:$S$204,10,FALSE)&amp;"","")</f>
        <v/>
      </c>
      <c r="AG753" s="104"/>
      <c r="AH753" s="69" t="str">
        <f>IFERROR(VLOOKUP($B753,D1_9!$E$5:$S$204,11,FALSE)&amp;"","")</f>
        <v/>
      </c>
      <c r="AI753" s="76"/>
      <c r="AJ753" s="76"/>
      <c r="AK753" s="76"/>
      <c r="AL753" s="76" t="s">
        <v>410</v>
      </c>
      <c r="AM753" s="221" t="str">
        <f>IFERROR(VLOOKUP($B753,D1_9!$E$5:$S$204,12,FALSE)&amp;"","")</f>
        <v/>
      </c>
      <c r="AN753" s="76"/>
      <c r="AO753" s="76"/>
      <c r="AP753" s="104"/>
      <c r="AQ753" s="36" t="str">
        <f>IFERROR(VLOOKUP($B753,D1_9!$E$5:$S$204,15,FALSE)&amp;"","")</f>
        <v/>
      </c>
      <c r="AR753" s="74"/>
      <c r="AS753" s="74"/>
      <c r="AT753" s="74"/>
      <c r="AU753" s="74"/>
      <c r="AV753" s="74"/>
      <c r="AW753" s="74"/>
      <c r="AX753" s="74"/>
      <c r="AY753" s="74"/>
      <c r="AZ753" s="74"/>
      <c r="BA753" s="74"/>
      <c r="BB753" s="74"/>
      <c r="BC753" s="337"/>
      <c r="BD753" s="1"/>
    </row>
    <row r="754" spans="2:56">
      <c r="B754" s="29"/>
      <c r="C754" s="55"/>
      <c r="D754" s="55"/>
      <c r="E754" s="55"/>
      <c r="F754" s="55"/>
      <c r="G754" s="55"/>
      <c r="H754" s="55"/>
      <c r="I754" s="55"/>
      <c r="J754" s="55"/>
      <c r="K754" s="55"/>
      <c r="L754" s="55"/>
      <c r="M754" s="120"/>
      <c r="N754" s="34"/>
      <c r="O754" s="2"/>
      <c r="P754" s="2"/>
      <c r="Q754" s="105"/>
      <c r="R754" s="34"/>
      <c r="S754" s="105"/>
      <c r="T754" s="34"/>
      <c r="U754" s="105"/>
      <c r="V754" s="34"/>
      <c r="W754" s="105"/>
      <c r="X754" s="34"/>
      <c r="Y754" s="105"/>
      <c r="Z754" s="34"/>
      <c r="AA754" s="105"/>
      <c r="AB754" s="34"/>
      <c r="AC754" s="105"/>
      <c r="AD754" s="34"/>
      <c r="AE754" s="105"/>
      <c r="AF754" s="34"/>
      <c r="AG754" s="105"/>
      <c r="AH754" s="153"/>
      <c r="AI754" s="155"/>
      <c r="AJ754" s="155"/>
      <c r="AK754" s="155"/>
      <c r="AL754" s="155"/>
      <c r="AM754" s="155"/>
      <c r="AN754" s="155"/>
      <c r="AO754" s="155"/>
      <c r="AP754" s="224"/>
      <c r="AQ754" s="22"/>
      <c r="AR754" s="57"/>
      <c r="AS754" s="57"/>
      <c r="AT754" s="57"/>
      <c r="AU754" s="57"/>
      <c r="AV754" s="57"/>
      <c r="AW754" s="57"/>
      <c r="AX754" s="57"/>
      <c r="AY754" s="57"/>
      <c r="AZ754" s="57"/>
      <c r="BA754" s="57"/>
      <c r="BB754" s="57"/>
      <c r="BC754" s="338"/>
      <c r="BD754" s="1"/>
    </row>
    <row r="755" spans="2:56">
      <c r="B755" s="29"/>
      <c r="C755" s="55"/>
      <c r="D755" s="55"/>
      <c r="E755" s="55"/>
      <c r="F755" s="55"/>
      <c r="G755" s="55"/>
      <c r="H755" s="55"/>
      <c r="I755" s="55"/>
      <c r="J755" s="55"/>
      <c r="K755" s="55"/>
      <c r="L755" s="55"/>
      <c r="M755" s="120"/>
      <c r="N755" s="34"/>
      <c r="O755" s="2"/>
      <c r="P755" s="2"/>
      <c r="Q755" s="105"/>
      <c r="R755" s="34"/>
      <c r="S755" s="105"/>
      <c r="T755" s="34"/>
      <c r="U755" s="105"/>
      <c r="V755" s="34"/>
      <c r="W755" s="105"/>
      <c r="X755" s="34"/>
      <c r="Y755" s="105"/>
      <c r="Z755" s="34"/>
      <c r="AA755" s="105"/>
      <c r="AB755" s="34"/>
      <c r="AC755" s="105"/>
      <c r="AD755" s="34"/>
      <c r="AE755" s="105"/>
      <c r="AF755" s="34"/>
      <c r="AG755" s="105"/>
      <c r="AH755" s="168" t="str">
        <f>IFERROR(VLOOKUP($B753,D1_9!$E$5:$S$204,13,FALSE)&amp;"","")</f>
        <v/>
      </c>
      <c r="AI755" s="156"/>
      <c r="AJ755" s="156"/>
      <c r="AK755" s="156"/>
      <c r="AL755" s="156" t="s">
        <v>410</v>
      </c>
      <c r="AM755" s="207" t="str">
        <f>IFERROR(VLOOKUP($B753,D1_9!$E$5:$S$204,14,FALSE)&amp;"","")</f>
        <v/>
      </c>
      <c r="AN755" s="156"/>
      <c r="AO755" s="156"/>
      <c r="AP755" s="223"/>
      <c r="AQ755" s="22"/>
      <c r="AR755" s="57"/>
      <c r="AS755" s="57"/>
      <c r="AT755" s="57"/>
      <c r="AU755" s="57"/>
      <c r="AV755" s="57"/>
      <c r="AW755" s="57"/>
      <c r="AX755" s="57"/>
      <c r="AY755" s="57"/>
      <c r="AZ755" s="57"/>
      <c r="BA755" s="57"/>
      <c r="BB755" s="57"/>
      <c r="BC755" s="338"/>
      <c r="BD755" s="1"/>
    </row>
    <row r="756" spans="2:56">
      <c r="B756" s="18"/>
      <c r="C756" s="73"/>
      <c r="D756" s="73"/>
      <c r="E756" s="73"/>
      <c r="F756" s="73"/>
      <c r="G756" s="73"/>
      <c r="H756" s="73"/>
      <c r="I756" s="73"/>
      <c r="J756" s="73"/>
      <c r="K756" s="73"/>
      <c r="L756" s="73"/>
      <c r="M756" s="121"/>
      <c r="N756" s="25"/>
      <c r="O756" s="77"/>
      <c r="P756" s="77"/>
      <c r="Q756" s="106"/>
      <c r="R756" s="25"/>
      <c r="S756" s="106"/>
      <c r="T756" s="25"/>
      <c r="U756" s="106"/>
      <c r="V756" s="25"/>
      <c r="W756" s="106"/>
      <c r="X756" s="25"/>
      <c r="Y756" s="106"/>
      <c r="Z756" s="25"/>
      <c r="AA756" s="106"/>
      <c r="AB756" s="25"/>
      <c r="AC756" s="106"/>
      <c r="AD756" s="25"/>
      <c r="AE756" s="106"/>
      <c r="AF756" s="25"/>
      <c r="AG756" s="106"/>
      <c r="AH756" s="25"/>
      <c r="AI756" s="77"/>
      <c r="AJ756" s="77"/>
      <c r="AK756" s="77"/>
      <c r="AL756" s="77"/>
      <c r="AM756" s="77"/>
      <c r="AN756" s="77"/>
      <c r="AO756" s="77"/>
      <c r="AP756" s="106"/>
      <c r="AQ756" s="23"/>
      <c r="AR756" s="75"/>
      <c r="AS756" s="75"/>
      <c r="AT756" s="75"/>
      <c r="AU756" s="75"/>
      <c r="AV756" s="75"/>
      <c r="AW756" s="75"/>
      <c r="AX756" s="75"/>
      <c r="AY756" s="75"/>
      <c r="AZ756" s="75"/>
      <c r="BA756" s="75"/>
      <c r="BB756" s="75"/>
      <c r="BC756" s="339"/>
      <c r="BD756" s="1"/>
    </row>
    <row r="757" spans="2:56">
      <c r="B757" s="47" t="str">
        <f>D1_9!$E201&amp;""</f>
        <v/>
      </c>
      <c r="C757" s="72"/>
      <c r="D757" s="72"/>
      <c r="E757" s="72"/>
      <c r="F757" s="72"/>
      <c r="G757" s="72"/>
      <c r="H757" s="72"/>
      <c r="I757" s="72"/>
      <c r="J757" s="72"/>
      <c r="K757" s="72"/>
      <c r="L757" s="72"/>
      <c r="M757" s="119"/>
      <c r="N757" s="69" t="str">
        <f>IFERROR(VLOOKUP($B757,D1_9!$E$5:$S$204,2,FALSE)&amp;"","")</f>
        <v/>
      </c>
      <c r="O757" s="76"/>
      <c r="P757" s="76"/>
      <c r="Q757" s="104"/>
      <c r="R757" s="69" t="str">
        <f>IFERROR(VLOOKUP($B757,D1_9!$E$5:$S$204,3,FALSE)&amp;"","")</f>
        <v/>
      </c>
      <c r="S757" s="104"/>
      <c r="T757" s="69" t="str">
        <f>IFERROR(VLOOKUP($B757,D1_9!$E$5:$S$204,4,FALSE)&amp;"","")</f>
        <v/>
      </c>
      <c r="U757" s="104"/>
      <c r="V757" s="69" t="str">
        <f>IFERROR(VLOOKUP($B757,D1_9!$E$5:$S$204,5,FALSE)&amp;"","")</f>
        <v/>
      </c>
      <c r="W757" s="104"/>
      <c r="X757" s="69" t="str">
        <f>IFERROR(VLOOKUP($B757,D1_9!$E$5:$S$204,6,FALSE)&amp;"","")</f>
        <v/>
      </c>
      <c r="Y757" s="104"/>
      <c r="Z757" s="69" t="str">
        <f>IFERROR(VLOOKUP($B757,D1_9!$E$5:$S$204,7,FALSE)&amp;"","")</f>
        <v/>
      </c>
      <c r="AA757" s="104"/>
      <c r="AB757" s="69" t="str">
        <f>IFERROR(VLOOKUP($B757,D1_9!$E$5:$S$204,8,FALSE)&amp;"","")</f>
        <v/>
      </c>
      <c r="AC757" s="104"/>
      <c r="AD757" s="69" t="str">
        <f>IFERROR(VLOOKUP($B757,D1_9!$E$5:$S$204,9,FALSE)&amp;"","")</f>
        <v/>
      </c>
      <c r="AE757" s="104"/>
      <c r="AF757" s="69" t="str">
        <f>IFERROR(VLOOKUP($B757,D1_9!$E$5:$S$204,10,FALSE)&amp;"","")</f>
        <v/>
      </c>
      <c r="AG757" s="104"/>
      <c r="AH757" s="69" t="str">
        <f>IFERROR(VLOOKUP($B757,D1_9!$E$5:$S$204,11,FALSE)&amp;"","")</f>
        <v/>
      </c>
      <c r="AI757" s="76"/>
      <c r="AJ757" s="76"/>
      <c r="AK757" s="76"/>
      <c r="AL757" s="76" t="s">
        <v>410</v>
      </c>
      <c r="AM757" s="221" t="str">
        <f>IFERROR(VLOOKUP($B757,D1_9!$E$5:$S$204,12,FALSE)&amp;"","")</f>
        <v/>
      </c>
      <c r="AN757" s="76"/>
      <c r="AO757" s="76"/>
      <c r="AP757" s="104"/>
      <c r="AQ757" s="36" t="str">
        <f>IFERROR(VLOOKUP($B757,D1_9!$E$5:$S$204,15,FALSE)&amp;"","")</f>
        <v/>
      </c>
      <c r="AR757" s="74"/>
      <c r="AS757" s="74"/>
      <c r="AT757" s="74"/>
      <c r="AU757" s="74"/>
      <c r="AV757" s="74"/>
      <c r="AW757" s="74"/>
      <c r="AX757" s="74"/>
      <c r="AY757" s="74"/>
      <c r="AZ757" s="74"/>
      <c r="BA757" s="74"/>
      <c r="BB757" s="74"/>
      <c r="BC757" s="337"/>
      <c r="BD757" s="1"/>
    </row>
    <row r="758" spans="2:56">
      <c r="B758" s="29"/>
      <c r="C758" s="55"/>
      <c r="D758" s="55"/>
      <c r="E758" s="55"/>
      <c r="F758" s="55"/>
      <c r="G758" s="55"/>
      <c r="H758" s="55"/>
      <c r="I758" s="55"/>
      <c r="J758" s="55"/>
      <c r="K758" s="55"/>
      <c r="L758" s="55"/>
      <c r="M758" s="120"/>
      <c r="N758" s="34"/>
      <c r="O758" s="2"/>
      <c r="P758" s="2"/>
      <c r="Q758" s="105"/>
      <c r="R758" s="34"/>
      <c r="S758" s="105"/>
      <c r="T758" s="34"/>
      <c r="U758" s="105"/>
      <c r="V758" s="34"/>
      <c r="W758" s="105"/>
      <c r="X758" s="34"/>
      <c r="Y758" s="105"/>
      <c r="Z758" s="34"/>
      <c r="AA758" s="105"/>
      <c r="AB758" s="34"/>
      <c r="AC758" s="105"/>
      <c r="AD758" s="34"/>
      <c r="AE758" s="105"/>
      <c r="AF758" s="34"/>
      <c r="AG758" s="105"/>
      <c r="AH758" s="153"/>
      <c r="AI758" s="155"/>
      <c r="AJ758" s="155"/>
      <c r="AK758" s="155"/>
      <c r="AL758" s="155"/>
      <c r="AM758" s="155"/>
      <c r="AN758" s="155"/>
      <c r="AO758" s="155"/>
      <c r="AP758" s="224"/>
      <c r="AQ758" s="22"/>
      <c r="AR758" s="57"/>
      <c r="AS758" s="57"/>
      <c r="AT758" s="57"/>
      <c r="AU758" s="57"/>
      <c r="AV758" s="57"/>
      <c r="AW758" s="57"/>
      <c r="AX758" s="57"/>
      <c r="AY758" s="57"/>
      <c r="AZ758" s="57"/>
      <c r="BA758" s="57"/>
      <c r="BB758" s="57"/>
      <c r="BC758" s="338"/>
      <c r="BD758" s="1"/>
    </row>
    <row r="759" spans="2:56">
      <c r="B759" s="29"/>
      <c r="C759" s="55"/>
      <c r="D759" s="55"/>
      <c r="E759" s="55"/>
      <c r="F759" s="55"/>
      <c r="G759" s="55"/>
      <c r="H759" s="55"/>
      <c r="I759" s="55"/>
      <c r="J759" s="55"/>
      <c r="K759" s="55"/>
      <c r="L759" s="55"/>
      <c r="M759" s="120"/>
      <c r="N759" s="34"/>
      <c r="O759" s="2"/>
      <c r="P759" s="2"/>
      <c r="Q759" s="105"/>
      <c r="R759" s="34"/>
      <c r="S759" s="105"/>
      <c r="T759" s="34"/>
      <c r="U759" s="105"/>
      <c r="V759" s="34"/>
      <c r="W759" s="105"/>
      <c r="X759" s="34"/>
      <c r="Y759" s="105"/>
      <c r="Z759" s="34"/>
      <c r="AA759" s="105"/>
      <c r="AB759" s="34"/>
      <c r="AC759" s="105"/>
      <c r="AD759" s="34"/>
      <c r="AE759" s="105"/>
      <c r="AF759" s="34"/>
      <c r="AG759" s="105"/>
      <c r="AH759" s="168" t="str">
        <f>IFERROR(VLOOKUP($B757,D1_9!$E$5:$S$204,13,FALSE)&amp;"","")</f>
        <v/>
      </c>
      <c r="AI759" s="156"/>
      <c r="AJ759" s="156"/>
      <c r="AK759" s="156"/>
      <c r="AL759" s="156" t="s">
        <v>410</v>
      </c>
      <c r="AM759" s="207" t="str">
        <f>IFERROR(VLOOKUP($B757,D1_9!$E$5:$S$204,14,FALSE)&amp;"","")</f>
        <v/>
      </c>
      <c r="AN759" s="156"/>
      <c r="AO759" s="156"/>
      <c r="AP759" s="223"/>
      <c r="AQ759" s="22"/>
      <c r="AR759" s="57"/>
      <c r="AS759" s="57"/>
      <c r="AT759" s="57"/>
      <c r="AU759" s="57"/>
      <c r="AV759" s="57"/>
      <c r="AW759" s="57"/>
      <c r="AX759" s="57"/>
      <c r="AY759" s="57"/>
      <c r="AZ759" s="57"/>
      <c r="BA759" s="57"/>
      <c r="BB759" s="57"/>
      <c r="BC759" s="338"/>
      <c r="BD759" s="1"/>
    </row>
    <row r="760" spans="2:56">
      <c r="B760" s="18"/>
      <c r="C760" s="73"/>
      <c r="D760" s="73"/>
      <c r="E760" s="73"/>
      <c r="F760" s="73"/>
      <c r="G760" s="73"/>
      <c r="H760" s="73"/>
      <c r="I760" s="73"/>
      <c r="J760" s="73"/>
      <c r="K760" s="73"/>
      <c r="L760" s="73"/>
      <c r="M760" s="121"/>
      <c r="N760" s="25"/>
      <c r="O760" s="77"/>
      <c r="P760" s="77"/>
      <c r="Q760" s="106"/>
      <c r="R760" s="25"/>
      <c r="S760" s="106"/>
      <c r="T760" s="25"/>
      <c r="U760" s="106"/>
      <c r="V760" s="25"/>
      <c r="W760" s="106"/>
      <c r="X760" s="25"/>
      <c r="Y760" s="106"/>
      <c r="Z760" s="25"/>
      <c r="AA760" s="106"/>
      <c r="AB760" s="25"/>
      <c r="AC760" s="106"/>
      <c r="AD760" s="25"/>
      <c r="AE760" s="106"/>
      <c r="AF760" s="25"/>
      <c r="AG760" s="106"/>
      <c r="AH760" s="25"/>
      <c r="AI760" s="77"/>
      <c r="AJ760" s="77"/>
      <c r="AK760" s="77"/>
      <c r="AL760" s="77"/>
      <c r="AM760" s="77"/>
      <c r="AN760" s="77"/>
      <c r="AO760" s="77"/>
      <c r="AP760" s="106"/>
      <c r="AQ760" s="23"/>
      <c r="AR760" s="75"/>
      <c r="AS760" s="75"/>
      <c r="AT760" s="75"/>
      <c r="AU760" s="75"/>
      <c r="AV760" s="75"/>
      <c r="AW760" s="75"/>
      <c r="AX760" s="75"/>
      <c r="AY760" s="75"/>
      <c r="AZ760" s="75"/>
      <c r="BA760" s="75"/>
      <c r="BB760" s="75"/>
      <c r="BC760" s="339"/>
      <c r="BD760" s="1"/>
    </row>
    <row r="761" spans="2:56">
      <c r="B761" s="47" t="str">
        <f>D1_9!$E202&amp;""</f>
        <v/>
      </c>
      <c r="C761" s="72"/>
      <c r="D761" s="72"/>
      <c r="E761" s="72"/>
      <c r="F761" s="72"/>
      <c r="G761" s="72"/>
      <c r="H761" s="72"/>
      <c r="I761" s="72"/>
      <c r="J761" s="72"/>
      <c r="K761" s="72"/>
      <c r="L761" s="72"/>
      <c r="M761" s="119"/>
      <c r="N761" s="69" t="str">
        <f>IFERROR(VLOOKUP($B761,D1_9!$E$5:$S$204,2,FALSE)&amp;"","")</f>
        <v/>
      </c>
      <c r="O761" s="76"/>
      <c r="P761" s="76"/>
      <c r="Q761" s="104"/>
      <c r="R761" s="69" t="str">
        <f>IFERROR(VLOOKUP($B761,D1_9!$E$5:$S$204,3,FALSE)&amp;"","")</f>
        <v/>
      </c>
      <c r="S761" s="104"/>
      <c r="T761" s="69" t="str">
        <f>IFERROR(VLOOKUP($B761,D1_9!$E$5:$S$204,4,FALSE)&amp;"","")</f>
        <v/>
      </c>
      <c r="U761" s="104"/>
      <c r="V761" s="69" t="str">
        <f>IFERROR(VLOOKUP($B761,D1_9!$E$5:$S$204,5,FALSE)&amp;"","")</f>
        <v/>
      </c>
      <c r="W761" s="104"/>
      <c r="X761" s="69" t="str">
        <f>IFERROR(VLOOKUP($B761,D1_9!$E$5:$S$204,6,FALSE)&amp;"","")</f>
        <v/>
      </c>
      <c r="Y761" s="104"/>
      <c r="Z761" s="69" t="str">
        <f>IFERROR(VLOOKUP($B761,D1_9!$E$5:$S$204,7,FALSE)&amp;"","")</f>
        <v/>
      </c>
      <c r="AA761" s="104"/>
      <c r="AB761" s="69" t="str">
        <f>IFERROR(VLOOKUP($B761,D1_9!$E$5:$S$204,8,FALSE)&amp;"","")</f>
        <v/>
      </c>
      <c r="AC761" s="104"/>
      <c r="AD761" s="69" t="str">
        <f>IFERROR(VLOOKUP($B761,D1_9!$E$5:$S$204,9,FALSE)&amp;"","")</f>
        <v/>
      </c>
      <c r="AE761" s="104"/>
      <c r="AF761" s="69" t="str">
        <f>IFERROR(VLOOKUP($B761,D1_9!$E$5:$S$204,10,FALSE)&amp;"","")</f>
        <v/>
      </c>
      <c r="AG761" s="104"/>
      <c r="AH761" s="69" t="str">
        <f>IFERROR(VLOOKUP($B761,D1_9!$E$5:$S$204,11,FALSE)&amp;"","")</f>
        <v/>
      </c>
      <c r="AI761" s="76"/>
      <c r="AJ761" s="76"/>
      <c r="AK761" s="76"/>
      <c r="AL761" s="76" t="s">
        <v>410</v>
      </c>
      <c r="AM761" s="221" t="str">
        <f>IFERROR(VLOOKUP($B761,D1_9!$E$5:$S$204,12,FALSE)&amp;"","")</f>
        <v/>
      </c>
      <c r="AN761" s="76"/>
      <c r="AO761" s="76"/>
      <c r="AP761" s="104"/>
      <c r="AQ761" s="36" t="str">
        <f>IFERROR(VLOOKUP($B761,D1_9!$E$5:$S$204,15,FALSE)&amp;"","")</f>
        <v/>
      </c>
      <c r="AR761" s="74"/>
      <c r="AS761" s="74"/>
      <c r="AT761" s="74"/>
      <c r="AU761" s="74"/>
      <c r="AV761" s="74"/>
      <c r="AW761" s="74"/>
      <c r="AX761" s="74"/>
      <c r="AY761" s="74"/>
      <c r="AZ761" s="74"/>
      <c r="BA761" s="74"/>
      <c r="BB761" s="74"/>
      <c r="BC761" s="337"/>
      <c r="BD761" s="1"/>
    </row>
    <row r="762" spans="2:56">
      <c r="B762" s="29"/>
      <c r="C762" s="55"/>
      <c r="D762" s="55"/>
      <c r="E762" s="55"/>
      <c r="F762" s="55"/>
      <c r="G762" s="55"/>
      <c r="H762" s="55"/>
      <c r="I762" s="55"/>
      <c r="J762" s="55"/>
      <c r="K762" s="55"/>
      <c r="L762" s="55"/>
      <c r="M762" s="120"/>
      <c r="N762" s="34"/>
      <c r="O762" s="2"/>
      <c r="P762" s="2"/>
      <c r="Q762" s="105"/>
      <c r="R762" s="34"/>
      <c r="S762" s="105"/>
      <c r="T762" s="34"/>
      <c r="U762" s="105"/>
      <c r="V762" s="34"/>
      <c r="W762" s="105"/>
      <c r="X762" s="34"/>
      <c r="Y762" s="105"/>
      <c r="Z762" s="34"/>
      <c r="AA762" s="105"/>
      <c r="AB762" s="34"/>
      <c r="AC762" s="105"/>
      <c r="AD762" s="34"/>
      <c r="AE762" s="105"/>
      <c r="AF762" s="34"/>
      <c r="AG762" s="105"/>
      <c r="AH762" s="153"/>
      <c r="AI762" s="155"/>
      <c r="AJ762" s="155"/>
      <c r="AK762" s="155"/>
      <c r="AL762" s="155"/>
      <c r="AM762" s="155"/>
      <c r="AN762" s="155"/>
      <c r="AO762" s="155"/>
      <c r="AP762" s="224"/>
      <c r="AQ762" s="22"/>
      <c r="AR762" s="57"/>
      <c r="AS762" s="57"/>
      <c r="AT762" s="57"/>
      <c r="AU762" s="57"/>
      <c r="AV762" s="57"/>
      <c r="AW762" s="57"/>
      <c r="AX762" s="57"/>
      <c r="AY762" s="57"/>
      <c r="AZ762" s="57"/>
      <c r="BA762" s="57"/>
      <c r="BB762" s="57"/>
      <c r="BC762" s="338"/>
      <c r="BD762" s="1"/>
    </row>
    <row r="763" spans="2:56">
      <c r="B763" s="29"/>
      <c r="C763" s="55"/>
      <c r="D763" s="55"/>
      <c r="E763" s="55"/>
      <c r="F763" s="55"/>
      <c r="G763" s="55"/>
      <c r="H763" s="55"/>
      <c r="I763" s="55"/>
      <c r="J763" s="55"/>
      <c r="K763" s="55"/>
      <c r="L763" s="55"/>
      <c r="M763" s="120"/>
      <c r="N763" s="34"/>
      <c r="O763" s="2"/>
      <c r="P763" s="2"/>
      <c r="Q763" s="105"/>
      <c r="R763" s="34"/>
      <c r="S763" s="105"/>
      <c r="T763" s="34"/>
      <c r="U763" s="105"/>
      <c r="V763" s="34"/>
      <c r="W763" s="105"/>
      <c r="X763" s="34"/>
      <c r="Y763" s="105"/>
      <c r="Z763" s="34"/>
      <c r="AA763" s="105"/>
      <c r="AB763" s="34"/>
      <c r="AC763" s="105"/>
      <c r="AD763" s="34"/>
      <c r="AE763" s="105"/>
      <c r="AF763" s="34"/>
      <c r="AG763" s="105"/>
      <c r="AH763" s="168" t="str">
        <f>IFERROR(VLOOKUP($B761,D1_9!$E$5:$S$204,13,FALSE)&amp;"","")</f>
        <v/>
      </c>
      <c r="AI763" s="156"/>
      <c r="AJ763" s="156"/>
      <c r="AK763" s="156"/>
      <c r="AL763" s="156" t="s">
        <v>410</v>
      </c>
      <c r="AM763" s="207" t="str">
        <f>IFERROR(VLOOKUP($B761,D1_9!$E$5:$S$204,14,FALSE)&amp;"","")</f>
        <v/>
      </c>
      <c r="AN763" s="156"/>
      <c r="AO763" s="156"/>
      <c r="AP763" s="223"/>
      <c r="AQ763" s="22"/>
      <c r="AR763" s="57"/>
      <c r="AS763" s="57"/>
      <c r="AT763" s="57"/>
      <c r="AU763" s="57"/>
      <c r="AV763" s="57"/>
      <c r="AW763" s="57"/>
      <c r="AX763" s="57"/>
      <c r="AY763" s="57"/>
      <c r="AZ763" s="57"/>
      <c r="BA763" s="57"/>
      <c r="BB763" s="57"/>
      <c r="BC763" s="338"/>
      <c r="BD763" s="1"/>
    </row>
    <row r="764" spans="2:56">
      <c r="B764" s="18"/>
      <c r="C764" s="73"/>
      <c r="D764" s="73"/>
      <c r="E764" s="73"/>
      <c r="F764" s="73"/>
      <c r="G764" s="73"/>
      <c r="H764" s="73"/>
      <c r="I764" s="73"/>
      <c r="J764" s="73"/>
      <c r="K764" s="73"/>
      <c r="L764" s="73"/>
      <c r="M764" s="121"/>
      <c r="N764" s="25"/>
      <c r="O764" s="77"/>
      <c r="P764" s="77"/>
      <c r="Q764" s="106"/>
      <c r="R764" s="25"/>
      <c r="S764" s="106"/>
      <c r="T764" s="25"/>
      <c r="U764" s="106"/>
      <c r="V764" s="25"/>
      <c r="W764" s="106"/>
      <c r="X764" s="25"/>
      <c r="Y764" s="106"/>
      <c r="Z764" s="25"/>
      <c r="AA764" s="106"/>
      <c r="AB764" s="25"/>
      <c r="AC764" s="106"/>
      <c r="AD764" s="25"/>
      <c r="AE764" s="106"/>
      <c r="AF764" s="25"/>
      <c r="AG764" s="106"/>
      <c r="AH764" s="25"/>
      <c r="AI764" s="77"/>
      <c r="AJ764" s="77"/>
      <c r="AK764" s="77"/>
      <c r="AL764" s="77"/>
      <c r="AM764" s="77"/>
      <c r="AN764" s="77"/>
      <c r="AO764" s="77"/>
      <c r="AP764" s="106"/>
      <c r="AQ764" s="23"/>
      <c r="AR764" s="75"/>
      <c r="AS764" s="75"/>
      <c r="AT764" s="75"/>
      <c r="AU764" s="75"/>
      <c r="AV764" s="75"/>
      <c r="AW764" s="75"/>
      <c r="AX764" s="75"/>
      <c r="AY764" s="75"/>
      <c r="AZ764" s="75"/>
      <c r="BA764" s="75"/>
      <c r="BB764" s="75"/>
      <c r="BC764" s="339"/>
      <c r="BD764" s="1"/>
    </row>
    <row r="765" spans="2:56">
      <c r="B765" s="47" t="str">
        <f>D1_9!$E203&amp;""</f>
        <v/>
      </c>
      <c r="C765" s="72"/>
      <c r="D765" s="72"/>
      <c r="E765" s="72"/>
      <c r="F765" s="72"/>
      <c r="G765" s="72"/>
      <c r="H765" s="72"/>
      <c r="I765" s="72"/>
      <c r="J765" s="72"/>
      <c r="K765" s="72"/>
      <c r="L765" s="72"/>
      <c r="M765" s="119"/>
      <c r="N765" s="69" t="str">
        <f>IFERROR(VLOOKUP($B765,D1_9!$E$5:$S$204,2,FALSE)&amp;"","")</f>
        <v/>
      </c>
      <c r="O765" s="76"/>
      <c r="P765" s="76"/>
      <c r="Q765" s="104"/>
      <c r="R765" s="69" t="str">
        <f>IFERROR(VLOOKUP($B765,D1_9!$E$5:$S$204,3,FALSE)&amp;"","")</f>
        <v/>
      </c>
      <c r="S765" s="104"/>
      <c r="T765" s="69" t="str">
        <f>IFERROR(VLOOKUP($B765,D1_9!$E$5:$S$204,4,FALSE)&amp;"","")</f>
        <v/>
      </c>
      <c r="U765" s="104"/>
      <c r="V765" s="69" t="str">
        <f>IFERROR(VLOOKUP($B765,D1_9!$E$5:$S$204,5,FALSE)&amp;"","")</f>
        <v/>
      </c>
      <c r="W765" s="104"/>
      <c r="X765" s="69" t="str">
        <f>IFERROR(VLOOKUP($B765,D1_9!$E$5:$S$204,6,FALSE)&amp;"","")</f>
        <v/>
      </c>
      <c r="Y765" s="104"/>
      <c r="Z765" s="69" t="str">
        <f>IFERROR(VLOOKUP($B765,D1_9!$E$5:$S$204,7,FALSE)&amp;"","")</f>
        <v/>
      </c>
      <c r="AA765" s="104"/>
      <c r="AB765" s="69" t="str">
        <f>IFERROR(VLOOKUP($B765,D1_9!$E$5:$S$204,8,FALSE)&amp;"","")</f>
        <v/>
      </c>
      <c r="AC765" s="104"/>
      <c r="AD765" s="69" t="str">
        <f>IFERROR(VLOOKUP($B765,D1_9!$E$5:$S$204,9,FALSE)&amp;"","")</f>
        <v/>
      </c>
      <c r="AE765" s="104"/>
      <c r="AF765" s="69" t="str">
        <f>IFERROR(VLOOKUP($B765,D1_9!$E$5:$S$204,10,FALSE)&amp;"","")</f>
        <v/>
      </c>
      <c r="AG765" s="104"/>
      <c r="AH765" s="69" t="str">
        <f>IFERROR(VLOOKUP($B765,D1_9!$E$5:$S$204,11,FALSE)&amp;"","")</f>
        <v/>
      </c>
      <c r="AI765" s="76"/>
      <c r="AJ765" s="76"/>
      <c r="AK765" s="76"/>
      <c r="AL765" s="76" t="s">
        <v>410</v>
      </c>
      <c r="AM765" s="221" t="str">
        <f>IFERROR(VLOOKUP($B765,D1_9!$E$5:$S$204,12,FALSE)&amp;"","")</f>
        <v/>
      </c>
      <c r="AN765" s="76"/>
      <c r="AO765" s="76"/>
      <c r="AP765" s="104"/>
      <c r="AQ765" s="36" t="str">
        <f>IFERROR(VLOOKUP($B765,D1_9!$E$5:$S$204,15,FALSE)&amp;"","")</f>
        <v/>
      </c>
      <c r="AR765" s="74"/>
      <c r="AS765" s="74"/>
      <c r="AT765" s="74"/>
      <c r="AU765" s="74"/>
      <c r="AV765" s="74"/>
      <c r="AW765" s="74"/>
      <c r="AX765" s="74"/>
      <c r="AY765" s="74"/>
      <c r="AZ765" s="74"/>
      <c r="BA765" s="74"/>
      <c r="BB765" s="74"/>
      <c r="BC765" s="337"/>
      <c r="BD765" s="1"/>
    </row>
    <row r="766" spans="2:56">
      <c r="B766" s="29"/>
      <c r="C766" s="55"/>
      <c r="D766" s="55"/>
      <c r="E766" s="55"/>
      <c r="F766" s="55"/>
      <c r="G766" s="55"/>
      <c r="H766" s="55"/>
      <c r="I766" s="55"/>
      <c r="J766" s="55"/>
      <c r="K766" s="55"/>
      <c r="L766" s="55"/>
      <c r="M766" s="120"/>
      <c r="N766" s="34"/>
      <c r="O766" s="2"/>
      <c r="P766" s="2"/>
      <c r="Q766" s="105"/>
      <c r="R766" s="34"/>
      <c r="S766" s="105"/>
      <c r="T766" s="34"/>
      <c r="U766" s="105"/>
      <c r="V766" s="34"/>
      <c r="W766" s="105"/>
      <c r="X766" s="34"/>
      <c r="Y766" s="105"/>
      <c r="Z766" s="34"/>
      <c r="AA766" s="105"/>
      <c r="AB766" s="34"/>
      <c r="AC766" s="105"/>
      <c r="AD766" s="34"/>
      <c r="AE766" s="105"/>
      <c r="AF766" s="34"/>
      <c r="AG766" s="105"/>
      <c r="AH766" s="153"/>
      <c r="AI766" s="155"/>
      <c r="AJ766" s="155"/>
      <c r="AK766" s="155"/>
      <c r="AL766" s="155"/>
      <c r="AM766" s="155"/>
      <c r="AN766" s="155"/>
      <c r="AO766" s="155"/>
      <c r="AP766" s="224"/>
      <c r="AQ766" s="22"/>
      <c r="AR766" s="57"/>
      <c r="AS766" s="57"/>
      <c r="AT766" s="57"/>
      <c r="AU766" s="57"/>
      <c r="AV766" s="57"/>
      <c r="AW766" s="57"/>
      <c r="AX766" s="57"/>
      <c r="AY766" s="57"/>
      <c r="AZ766" s="57"/>
      <c r="BA766" s="57"/>
      <c r="BB766" s="57"/>
      <c r="BC766" s="338"/>
      <c r="BD766" s="1"/>
    </row>
    <row r="767" spans="2:56">
      <c r="B767" s="29"/>
      <c r="C767" s="55"/>
      <c r="D767" s="55"/>
      <c r="E767" s="55"/>
      <c r="F767" s="55"/>
      <c r="G767" s="55"/>
      <c r="H767" s="55"/>
      <c r="I767" s="55"/>
      <c r="J767" s="55"/>
      <c r="K767" s="55"/>
      <c r="L767" s="55"/>
      <c r="M767" s="120"/>
      <c r="N767" s="34"/>
      <c r="O767" s="2"/>
      <c r="P767" s="2"/>
      <c r="Q767" s="105"/>
      <c r="R767" s="34"/>
      <c r="S767" s="105"/>
      <c r="T767" s="34"/>
      <c r="U767" s="105"/>
      <c r="V767" s="34"/>
      <c r="W767" s="105"/>
      <c r="X767" s="34"/>
      <c r="Y767" s="105"/>
      <c r="Z767" s="34"/>
      <c r="AA767" s="105"/>
      <c r="AB767" s="34"/>
      <c r="AC767" s="105"/>
      <c r="AD767" s="34"/>
      <c r="AE767" s="105"/>
      <c r="AF767" s="34"/>
      <c r="AG767" s="105"/>
      <c r="AH767" s="168" t="str">
        <f>IFERROR(VLOOKUP($B765,D1_9!$E$5:$S$204,13,FALSE)&amp;"","")</f>
        <v/>
      </c>
      <c r="AI767" s="156"/>
      <c r="AJ767" s="156"/>
      <c r="AK767" s="156"/>
      <c r="AL767" s="156" t="s">
        <v>410</v>
      </c>
      <c r="AM767" s="207" t="str">
        <f>IFERROR(VLOOKUP($B765,D1_9!$E$5:$S$204,14,FALSE)&amp;"","")</f>
        <v/>
      </c>
      <c r="AN767" s="156"/>
      <c r="AO767" s="156"/>
      <c r="AP767" s="223"/>
      <c r="AQ767" s="22"/>
      <c r="AR767" s="57"/>
      <c r="AS767" s="57"/>
      <c r="AT767" s="57"/>
      <c r="AU767" s="57"/>
      <c r="AV767" s="57"/>
      <c r="AW767" s="57"/>
      <c r="AX767" s="57"/>
      <c r="AY767" s="57"/>
      <c r="AZ767" s="57"/>
      <c r="BA767" s="57"/>
      <c r="BB767" s="57"/>
      <c r="BC767" s="338"/>
      <c r="BD767" s="1"/>
    </row>
    <row r="768" spans="2:56">
      <c r="B768" s="18"/>
      <c r="C768" s="73"/>
      <c r="D768" s="73"/>
      <c r="E768" s="73"/>
      <c r="F768" s="73"/>
      <c r="G768" s="73"/>
      <c r="H768" s="73"/>
      <c r="I768" s="73"/>
      <c r="J768" s="73"/>
      <c r="K768" s="73"/>
      <c r="L768" s="73"/>
      <c r="M768" s="121"/>
      <c r="N768" s="25"/>
      <c r="O768" s="77"/>
      <c r="P768" s="77"/>
      <c r="Q768" s="106"/>
      <c r="R768" s="25"/>
      <c r="S768" s="106"/>
      <c r="T768" s="25"/>
      <c r="U768" s="106"/>
      <c r="V768" s="25"/>
      <c r="W768" s="106"/>
      <c r="X768" s="25"/>
      <c r="Y768" s="106"/>
      <c r="Z768" s="25"/>
      <c r="AA768" s="106"/>
      <c r="AB768" s="25"/>
      <c r="AC768" s="106"/>
      <c r="AD768" s="25"/>
      <c r="AE768" s="106"/>
      <c r="AF768" s="25"/>
      <c r="AG768" s="106"/>
      <c r="AH768" s="25"/>
      <c r="AI768" s="77"/>
      <c r="AJ768" s="77"/>
      <c r="AK768" s="77"/>
      <c r="AL768" s="77"/>
      <c r="AM768" s="77"/>
      <c r="AN768" s="77"/>
      <c r="AO768" s="77"/>
      <c r="AP768" s="106"/>
      <c r="AQ768" s="23"/>
      <c r="AR768" s="75"/>
      <c r="AS768" s="75"/>
      <c r="AT768" s="75"/>
      <c r="AU768" s="75"/>
      <c r="AV768" s="75"/>
      <c r="AW768" s="75"/>
      <c r="AX768" s="75"/>
      <c r="AY768" s="75"/>
      <c r="AZ768" s="75"/>
      <c r="BA768" s="75"/>
      <c r="BB768" s="75"/>
      <c r="BC768" s="339"/>
      <c r="BD768" s="1"/>
    </row>
    <row r="769" spans="2:56">
      <c r="B769" s="47" t="str">
        <f>D1_9!$E204&amp;""</f>
        <v/>
      </c>
      <c r="C769" s="72"/>
      <c r="D769" s="72"/>
      <c r="E769" s="72"/>
      <c r="F769" s="72"/>
      <c r="G769" s="72"/>
      <c r="H769" s="72"/>
      <c r="I769" s="72"/>
      <c r="J769" s="72"/>
      <c r="K769" s="72"/>
      <c r="L769" s="72"/>
      <c r="M769" s="119"/>
      <c r="N769" s="69" t="str">
        <f>IFERROR(VLOOKUP($B769,D1_9!$E$5:$S$204,2,FALSE)&amp;"","")</f>
        <v/>
      </c>
      <c r="O769" s="76"/>
      <c r="P769" s="76"/>
      <c r="Q769" s="104"/>
      <c r="R769" s="69" t="str">
        <f>IFERROR(VLOOKUP($B769,D1_9!$E$5:$S$204,3,FALSE)&amp;"","")</f>
        <v/>
      </c>
      <c r="S769" s="104"/>
      <c r="T769" s="69" t="str">
        <f>IFERROR(VLOOKUP($B769,D1_9!$E$5:$S$204,4,FALSE)&amp;"","")</f>
        <v/>
      </c>
      <c r="U769" s="104"/>
      <c r="V769" s="69" t="str">
        <f>IFERROR(VLOOKUP($B769,D1_9!$E$5:$S$204,5,FALSE)&amp;"","")</f>
        <v/>
      </c>
      <c r="W769" s="104"/>
      <c r="X769" s="69" t="str">
        <f>IFERROR(VLOOKUP($B769,D1_9!$E$5:$S$204,6,FALSE)&amp;"","")</f>
        <v/>
      </c>
      <c r="Y769" s="104"/>
      <c r="Z769" s="69" t="str">
        <f>IFERROR(VLOOKUP($B769,D1_9!$E$5:$S$204,7,FALSE)&amp;"","")</f>
        <v/>
      </c>
      <c r="AA769" s="104"/>
      <c r="AB769" s="69" t="str">
        <f>IFERROR(VLOOKUP($B769,D1_9!$E$5:$S$204,8,FALSE)&amp;"","")</f>
        <v/>
      </c>
      <c r="AC769" s="104"/>
      <c r="AD769" s="69" t="str">
        <f>IFERROR(VLOOKUP($B769,D1_9!$E$5:$S$204,9,FALSE)&amp;"","")</f>
        <v/>
      </c>
      <c r="AE769" s="104"/>
      <c r="AF769" s="69" t="str">
        <f>IFERROR(VLOOKUP($B769,D1_9!$E$5:$S$204,10,FALSE)&amp;"","")</f>
        <v/>
      </c>
      <c r="AG769" s="104"/>
      <c r="AH769" s="69" t="str">
        <f>IFERROR(VLOOKUP($B769,D1_9!$E$5:$S$204,11,FALSE)&amp;"","")</f>
        <v/>
      </c>
      <c r="AI769" s="76"/>
      <c r="AJ769" s="76"/>
      <c r="AK769" s="76"/>
      <c r="AL769" s="76" t="s">
        <v>410</v>
      </c>
      <c r="AM769" s="221" t="str">
        <f>IFERROR(VLOOKUP($B769,D1_9!$E$5:$S$204,12,FALSE)&amp;"","")</f>
        <v/>
      </c>
      <c r="AN769" s="76"/>
      <c r="AO769" s="76"/>
      <c r="AP769" s="104"/>
      <c r="AQ769" s="36" t="str">
        <f>IFERROR(VLOOKUP($B769,D1_9!$E$5:$S$204,15,FALSE)&amp;"","")</f>
        <v/>
      </c>
      <c r="AR769" s="74"/>
      <c r="AS769" s="74"/>
      <c r="AT769" s="74"/>
      <c r="AU769" s="74"/>
      <c r="AV769" s="74"/>
      <c r="AW769" s="74"/>
      <c r="AX769" s="74"/>
      <c r="AY769" s="74"/>
      <c r="AZ769" s="74"/>
      <c r="BA769" s="74"/>
      <c r="BB769" s="74"/>
      <c r="BC769" s="337"/>
      <c r="BD769" s="1"/>
    </row>
    <row r="770" spans="2:56">
      <c r="B770" s="29"/>
      <c r="C770" s="55"/>
      <c r="D770" s="55"/>
      <c r="E770" s="55"/>
      <c r="F770" s="55"/>
      <c r="G770" s="55"/>
      <c r="H770" s="55"/>
      <c r="I770" s="55"/>
      <c r="J770" s="55"/>
      <c r="K770" s="55"/>
      <c r="L770" s="55"/>
      <c r="M770" s="120"/>
      <c r="N770" s="34"/>
      <c r="O770" s="2"/>
      <c r="P770" s="2"/>
      <c r="Q770" s="105"/>
      <c r="R770" s="34"/>
      <c r="S770" s="105"/>
      <c r="T770" s="34"/>
      <c r="U770" s="105"/>
      <c r="V770" s="34"/>
      <c r="W770" s="105"/>
      <c r="X770" s="34"/>
      <c r="Y770" s="105"/>
      <c r="Z770" s="34"/>
      <c r="AA770" s="105"/>
      <c r="AB770" s="34"/>
      <c r="AC770" s="105"/>
      <c r="AD770" s="34"/>
      <c r="AE770" s="105"/>
      <c r="AF770" s="34"/>
      <c r="AG770" s="105"/>
      <c r="AH770" s="153"/>
      <c r="AI770" s="155"/>
      <c r="AJ770" s="155"/>
      <c r="AK770" s="155"/>
      <c r="AL770" s="155"/>
      <c r="AM770" s="155"/>
      <c r="AN770" s="155"/>
      <c r="AO770" s="155"/>
      <c r="AP770" s="224"/>
      <c r="AQ770" s="22"/>
      <c r="AR770" s="57"/>
      <c r="AS770" s="57"/>
      <c r="AT770" s="57"/>
      <c r="AU770" s="57"/>
      <c r="AV770" s="57"/>
      <c r="AW770" s="57"/>
      <c r="AX770" s="57"/>
      <c r="AY770" s="57"/>
      <c r="AZ770" s="57"/>
      <c r="BA770" s="57"/>
      <c r="BB770" s="57"/>
      <c r="BC770" s="338"/>
      <c r="BD770" s="1"/>
    </row>
    <row r="771" spans="2:56">
      <c r="B771" s="29"/>
      <c r="C771" s="55"/>
      <c r="D771" s="55"/>
      <c r="E771" s="55"/>
      <c r="F771" s="55"/>
      <c r="G771" s="55"/>
      <c r="H771" s="55"/>
      <c r="I771" s="55"/>
      <c r="J771" s="55"/>
      <c r="K771" s="55"/>
      <c r="L771" s="55"/>
      <c r="M771" s="120"/>
      <c r="N771" s="34"/>
      <c r="O771" s="2"/>
      <c r="P771" s="2"/>
      <c r="Q771" s="105"/>
      <c r="R771" s="34"/>
      <c r="S771" s="105"/>
      <c r="T771" s="34"/>
      <c r="U771" s="105"/>
      <c r="V771" s="34"/>
      <c r="W771" s="105"/>
      <c r="X771" s="34"/>
      <c r="Y771" s="105"/>
      <c r="Z771" s="34"/>
      <c r="AA771" s="105"/>
      <c r="AB771" s="34"/>
      <c r="AC771" s="105"/>
      <c r="AD771" s="34"/>
      <c r="AE771" s="105"/>
      <c r="AF771" s="34"/>
      <c r="AG771" s="105"/>
      <c r="AH771" s="168" t="str">
        <f>IFERROR(VLOOKUP($B769,D1_9!$E$5:$S$204,13,FALSE)&amp;"","")</f>
        <v/>
      </c>
      <c r="AI771" s="156"/>
      <c r="AJ771" s="156"/>
      <c r="AK771" s="156"/>
      <c r="AL771" s="156" t="s">
        <v>410</v>
      </c>
      <c r="AM771" s="207" t="str">
        <f>IFERROR(VLOOKUP($B769,D1_9!$E$5:$S$204,14,FALSE)&amp;"","")</f>
        <v/>
      </c>
      <c r="AN771" s="156"/>
      <c r="AO771" s="156"/>
      <c r="AP771" s="223"/>
      <c r="AQ771" s="22"/>
      <c r="AR771" s="57"/>
      <c r="AS771" s="57"/>
      <c r="AT771" s="57"/>
      <c r="AU771" s="57"/>
      <c r="AV771" s="57"/>
      <c r="AW771" s="57"/>
      <c r="AX771" s="57"/>
      <c r="AY771" s="57"/>
      <c r="AZ771" s="57"/>
      <c r="BA771" s="57"/>
      <c r="BB771" s="57"/>
      <c r="BC771" s="338"/>
      <c r="BD771" s="1"/>
    </row>
    <row r="772" spans="2:56">
      <c r="B772" s="18"/>
      <c r="C772" s="73"/>
      <c r="D772" s="73"/>
      <c r="E772" s="73"/>
      <c r="F772" s="73"/>
      <c r="G772" s="73"/>
      <c r="H772" s="73"/>
      <c r="I772" s="73"/>
      <c r="J772" s="73"/>
      <c r="K772" s="73"/>
      <c r="L772" s="73"/>
      <c r="M772" s="121"/>
      <c r="N772" s="25"/>
      <c r="O772" s="77"/>
      <c r="P772" s="77"/>
      <c r="Q772" s="106"/>
      <c r="R772" s="25"/>
      <c r="S772" s="106"/>
      <c r="T772" s="25"/>
      <c r="U772" s="106"/>
      <c r="V772" s="25"/>
      <c r="W772" s="106"/>
      <c r="X772" s="25"/>
      <c r="Y772" s="106"/>
      <c r="Z772" s="25"/>
      <c r="AA772" s="106"/>
      <c r="AB772" s="25"/>
      <c r="AC772" s="106"/>
      <c r="AD772" s="25"/>
      <c r="AE772" s="106"/>
      <c r="AF772" s="25"/>
      <c r="AG772" s="106"/>
      <c r="AH772" s="25"/>
      <c r="AI772" s="77"/>
      <c r="AJ772" s="77"/>
      <c r="AK772" s="77"/>
      <c r="AL772" s="77"/>
      <c r="AM772" s="77"/>
      <c r="AN772" s="77"/>
      <c r="AO772" s="77"/>
      <c r="AP772" s="106"/>
      <c r="AQ772" s="23"/>
      <c r="AR772" s="75"/>
      <c r="AS772" s="75"/>
      <c r="AT772" s="75"/>
      <c r="AU772" s="75"/>
      <c r="AV772" s="75"/>
      <c r="AW772" s="75"/>
      <c r="AX772" s="75"/>
      <c r="AY772" s="75"/>
      <c r="AZ772" s="75"/>
      <c r="BA772" s="75"/>
      <c r="BB772" s="75"/>
      <c r="BC772" s="339"/>
      <c r="BD772" s="1"/>
    </row>
    <row r="773" spans="2:56">
      <c r="B773" s="1" t="s">
        <v>7717</v>
      </c>
      <c r="AJ773" s="1"/>
      <c r="AL773" s="2"/>
      <c r="BB773" s="1"/>
      <c r="BC773" s="1"/>
      <c r="BD773" s="1"/>
    </row>
    <row r="774" spans="2:56">
      <c r="AJ774" s="1"/>
      <c r="AL774" s="2"/>
      <c r="BB774" s="1"/>
      <c r="BC774" s="1"/>
      <c r="BD774" s="1"/>
    </row>
    <row r="775" spans="2:56">
      <c r="AJ775" s="1"/>
      <c r="AL775" s="2"/>
      <c r="BB775" s="1"/>
      <c r="BC775" s="1"/>
      <c r="BD775" s="1"/>
    </row>
    <row r="776" spans="2:56">
      <c r="AJ776" s="1"/>
      <c r="AL776" s="2"/>
      <c r="BB776" s="1"/>
      <c r="BC776" s="1"/>
      <c r="BD776" s="1"/>
    </row>
    <row r="777" spans="2:56">
      <c r="AJ777" s="1"/>
      <c r="AL777" s="2"/>
      <c r="BB777" s="1"/>
      <c r="BC777" s="1"/>
      <c r="BD777" s="1"/>
    </row>
    <row r="778" spans="2:56">
      <c r="AJ778" s="1"/>
      <c r="AL778" s="2"/>
      <c r="BB778" s="1"/>
      <c r="BC778" s="1"/>
      <c r="BD778" s="1"/>
    </row>
    <row r="779" spans="2:56">
      <c r="AJ779" s="1"/>
      <c r="AL779" s="2"/>
      <c r="BB779" s="1"/>
      <c r="BC779" s="1"/>
      <c r="BD779" s="1"/>
    </row>
  </sheetData>
  <mergeCells count="3247">
    <mergeCell ref="R11:AG11"/>
    <mergeCell ref="R12:S12"/>
    <mergeCell ref="T12:U12"/>
    <mergeCell ref="V12:W12"/>
    <mergeCell ref="X12:Y12"/>
    <mergeCell ref="Z12:AA12"/>
    <mergeCell ref="AB12:AC12"/>
    <mergeCell ref="AD12:AE12"/>
    <mergeCell ref="AF12:AG12"/>
    <mergeCell ref="B3:J4"/>
    <mergeCell ref="K3:BC4"/>
    <mergeCell ref="B5:J6"/>
    <mergeCell ref="K5:BC6"/>
    <mergeCell ref="B11:M12"/>
    <mergeCell ref="N11:Q12"/>
    <mergeCell ref="AH11:AP12"/>
    <mergeCell ref="AQ11:BC12"/>
    <mergeCell ref="B13:M16"/>
    <mergeCell ref="N13:Q16"/>
    <mergeCell ref="R13:S16"/>
    <mergeCell ref="T13:U16"/>
    <mergeCell ref="V13:W16"/>
    <mergeCell ref="X13:Y16"/>
    <mergeCell ref="Z13:AA16"/>
    <mergeCell ref="AB13:AC16"/>
    <mergeCell ref="AD13:AE16"/>
    <mergeCell ref="AF13:AG16"/>
    <mergeCell ref="AH13:AK14"/>
    <mergeCell ref="AL13:AL14"/>
    <mergeCell ref="AM13:AP14"/>
    <mergeCell ref="AQ13:BC16"/>
    <mergeCell ref="AH15:AK16"/>
    <mergeCell ref="AL15:AL16"/>
    <mergeCell ref="AM15:AP16"/>
    <mergeCell ref="B17:M20"/>
    <mergeCell ref="N17:Q20"/>
    <mergeCell ref="R17:S20"/>
    <mergeCell ref="T17:U20"/>
    <mergeCell ref="V17:W20"/>
    <mergeCell ref="X17:Y20"/>
    <mergeCell ref="Z17:AA20"/>
    <mergeCell ref="AB17:AC20"/>
    <mergeCell ref="AD17:AE20"/>
    <mergeCell ref="AF17:AG20"/>
    <mergeCell ref="AH17:AK18"/>
    <mergeCell ref="AL17:AL18"/>
    <mergeCell ref="AM17:AP18"/>
    <mergeCell ref="AQ17:BC20"/>
    <mergeCell ref="AH19:AK20"/>
    <mergeCell ref="AL19:AL20"/>
    <mergeCell ref="AM19:AP20"/>
    <mergeCell ref="B21:M24"/>
    <mergeCell ref="N21:Q24"/>
    <mergeCell ref="R21:S24"/>
    <mergeCell ref="T21:U24"/>
    <mergeCell ref="V21:W24"/>
    <mergeCell ref="X21:Y24"/>
    <mergeCell ref="Z21:AA24"/>
    <mergeCell ref="AB21:AC24"/>
    <mergeCell ref="AD21:AE24"/>
    <mergeCell ref="AF21:AG24"/>
    <mergeCell ref="AH21:AK22"/>
    <mergeCell ref="AL21:AL22"/>
    <mergeCell ref="AM21:AP22"/>
    <mergeCell ref="AQ21:BC24"/>
    <mergeCell ref="AH23:AK24"/>
    <mergeCell ref="AL23:AL24"/>
    <mergeCell ref="AM23:AP24"/>
    <mergeCell ref="B25:M28"/>
    <mergeCell ref="N25:Q28"/>
    <mergeCell ref="R25:S28"/>
    <mergeCell ref="T25:U28"/>
    <mergeCell ref="V25:W28"/>
    <mergeCell ref="X25:Y28"/>
    <mergeCell ref="Z25:AA28"/>
    <mergeCell ref="AB25:AC28"/>
    <mergeCell ref="AD25:AE28"/>
    <mergeCell ref="AF25:AG28"/>
    <mergeCell ref="AH25:AK26"/>
    <mergeCell ref="AL25:AL26"/>
    <mergeCell ref="AM25:AP26"/>
    <mergeCell ref="AQ25:BC28"/>
    <mergeCell ref="AH27:AK28"/>
    <mergeCell ref="AL27:AL28"/>
    <mergeCell ref="AM27:AP28"/>
    <mergeCell ref="B29:M32"/>
    <mergeCell ref="N29:Q32"/>
    <mergeCell ref="R29:S32"/>
    <mergeCell ref="T29:U32"/>
    <mergeCell ref="V29:W32"/>
    <mergeCell ref="X29:Y32"/>
    <mergeCell ref="Z29:AA32"/>
    <mergeCell ref="AB29:AC32"/>
    <mergeCell ref="AD29:AE32"/>
    <mergeCell ref="AF29:AG32"/>
    <mergeCell ref="AH29:AK30"/>
    <mergeCell ref="AL29:AL30"/>
    <mergeCell ref="AM29:AP30"/>
    <mergeCell ref="AQ29:BC32"/>
    <mergeCell ref="AH31:AK32"/>
    <mergeCell ref="AL31:AL32"/>
    <mergeCell ref="AM31:AP32"/>
    <mergeCell ref="B33:M36"/>
    <mergeCell ref="N33:Q36"/>
    <mergeCell ref="R33:S36"/>
    <mergeCell ref="T33:U36"/>
    <mergeCell ref="V33:W36"/>
    <mergeCell ref="X33:Y36"/>
    <mergeCell ref="Z33:AA36"/>
    <mergeCell ref="AB33:AC36"/>
    <mergeCell ref="AD33:AE36"/>
    <mergeCell ref="AF33:AG36"/>
    <mergeCell ref="AH33:AK34"/>
    <mergeCell ref="AL33:AL34"/>
    <mergeCell ref="AM33:AP34"/>
    <mergeCell ref="AQ33:BC36"/>
    <mergeCell ref="AH35:AK36"/>
    <mergeCell ref="AL35:AL36"/>
    <mergeCell ref="AM35:AP36"/>
    <mergeCell ref="B37:M40"/>
    <mergeCell ref="N37:Q40"/>
    <mergeCell ref="R37:S40"/>
    <mergeCell ref="T37:U40"/>
    <mergeCell ref="V37:W40"/>
    <mergeCell ref="X37:Y40"/>
    <mergeCell ref="Z37:AA40"/>
    <mergeCell ref="AB37:AC40"/>
    <mergeCell ref="AD37:AE40"/>
    <mergeCell ref="AF37:AG40"/>
    <mergeCell ref="AH37:AK38"/>
    <mergeCell ref="AL37:AL38"/>
    <mergeCell ref="AM37:AP38"/>
    <mergeCell ref="AQ37:BC40"/>
    <mergeCell ref="AH39:AK40"/>
    <mergeCell ref="AL39:AL40"/>
    <mergeCell ref="AM39:AP40"/>
    <mergeCell ref="B41:M44"/>
    <mergeCell ref="N41:Q44"/>
    <mergeCell ref="R41:S44"/>
    <mergeCell ref="T41:U44"/>
    <mergeCell ref="V41:W44"/>
    <mergeCell ref="X41:Y44"/>
    <mergeCell ref="Z41:AA44"/>
    <mergeCell ref="AB41:AC44"/>
    <mergeCell ref="AD41:AE44"/>
    <mergeCell ref="AF41:AG44"/>
    <mergeCell ref="AH41:AK42"/>
    <mergeCell ref="AL41:AL42"/>
    <mergeCell ref="AM41:AP42"/>
    <mergeCell ref="AQ41:BC44"/>
    <mergeCell ref="AH43:AK44"/>
    <mergeCell ref="AL43:AL44"/>
    <mergeCell ref="AM43:AP44"/>
    <mergeCell ref="B45:M48"/>
    <mergeCell ref="N45:Q48"/>
    <mergeCell ref="R45:S48"/>
    <mergeCell ref="T45:U48"/>
    <mergeCell ref="V45:W48"/>
    <mergeCell ref="X45:Y48"/>
    <mergeCell ref="Z45:AA48"/>
    <mergeCell ref="AB45:AC48"/>
    <mergeCell ref="AD45:AE48"/>
    <mergeCell ref="AF45:AG48"/>
    <mergeCell ref="AH45:AK46"/>
    <mergeCell ref="AL45:AL46"/>
    <mergeCell ref="AM45:AP46"/>
    <mergeCell ref="AQ45:BC48"/>
    <mergeCell ref="AH47:AK48"/>
    <mergeCell ref="AL47:AL48"/>
    <mergeCell ref="AM47:AP48"/>
    <mergeCell ref="B49:M52"/>
    <mergeCell ref="N49:Q52"/>
    <mergeCell ref="R49:S52"/>
    <mergeCell ref="T49:U52"/>
    <mergeCell ref="V49:W52"/>
    <mergeCell ref="X49:Y52"/>
    <mergeCell ref="Z49:AA52"/>
    <mergeCell ref="AB49:AC52"/>
    <mergeCell ref="AD49:AE52"/>
    <mergeCell ref="AF49:AG52"/>
    <mergeCell ref="AH49:AK50"/>
    <mergeCell ref="AL49:AL50"/>
    <mergeCell ref="AM49:AP50"/>
    <mergeCell ref="AQ49:BC52"/>
    <mergeCell ref="AH51:AK52"/>
    <mergeCell ref="AL51:AL52"/>
    <mergeCell ref="AM51:AP52"/>
    <mergeCell ref="B53:M56"/>
    <mergeCell ref="N53:Q56"/>
    <mergeCell ref="R53:S56"/>
    <mergeCell ref="T53:U56"/>
    <mergeCell ref="V53:W56"/>
    <mergeCell ref="X53:Y56"/>
    <mergeCell ref="Z53:AA56"/>
    <mergeCell ref="AB53:AC56"/>
    <mergeCell ref="AD53:AE56"/>
    <mergeCell ref="AF53:AG56"/>
    <mergeCell ref="AH53:AK54"/>
    <mergeCell ref="AL53:AL54"/>
    <mergeCell ref="AM53:AP54"/>
    <mergeCell ref="AQ53:BC56"/>
    <mergeCell ref="AH55:AK56"/>
    <mergeCell ref="AL55:AL56"/>
    <mergeCell ref="AM55:AP56"/>
    <mergeCell ref="B57:M60"/>
    <mergeCell ref="N57:Q60"/>
    <mergeCell ref="R57:S60"/>
    <mergeCell ref="T57:U60"/>
    <mergeCell ref="V57:W60"/>
    <mergeCell ref="X57:Y60"/>
    <mergeCell ref="Z57:AA60"/>
    <mergeCell ref="AB57:AC60"/>
    <mergeCell ref="AD57:AE60"/>
    <mergeCell ref="AF57:AG60"/>
    <mergeCell ref="AH57:AK58"/>
    <mergeCell ref="AL57:AL58"/>
    <mergeCell ref="AM57:AP58"/>
    <mergeCell ref="AQ57:BC60"/>
    <mergeCell ref="AH59:AK60"/>
    <mergeCell ref="AL59:AL60"/>
    <mergeCell ref="AM59:AP60"/>
    <mergeCell ref="B61:M64"/>
    <mergeCell ref="N61:Q64"/>
    <mergeCell ref="R61:S64"/>
    <mergeCell ref="T61:U64"/>
    <mergeCell ref="V61:W64"/>
    <mergeCell ref="X61:Y64"/>
    <mergeCell ref="Z61:AA64"/>
    <mergeCell ref="AB61:AC64"/>
    <mergeCell ref="AD61:AE64"/>
    <mergeCell ref="AF61:AG64"/>
    <mergeCell ref="AH61:AK62"/>
    <mergeCell ref="AL61:AL62"/>
    <mergeCell ref="AM61:AP62"/>
    <mergeCell ref="AQ61:BC64"/>
    <mergeCell ref="AH63:AK64"/>
    <mergeCell ref="AL63:AL64"/>
    <mergeCell ref="AM63:AP64"/>
    <mergeCell ref="B65:M68"/>
    <mergeCell ref="N65:Q68"/>
    <mergeCell ref="R65:S68"/>
    <mergeCell ref="T65:U68"/>
    <mergeCell ref="V65:W68"/>
    <mergeCell ref="X65:Y68"/>
    <mergeCell ref="Z65:AA68"/>
    <mergeCell ref="AB65:AC68"/>
    <mergeCell ref="AD65:AE68"/>
    <mergeCell ref="AF65:AG68"/>
    <mergeCell ref="AH65:AK66"/>
    <mergeCell ref="AL65:AL66"/>
    <mergeCell ref="AM65:AP66"/>
    <mergeCell ref="AQ65:BC68"/>
    <mergeCell ref="AH67:AK68"/>
    <mergeCell ref="AL67:AL68"/>
    <mergeCell ref="AM67:AP68"/>
    <mergeCell ref="B69:M72"/>
    <mergeCell ref="N69:Q72"/>
    <mergeCell ref="R69:S72"/>
    <mergeCell ref="T69:U72"/>
    <mergeCell ref="V69:W72"/>
    <mergeCell ref="X69:Y72"/>
    <mergeCell ref="Z69:AA72"/>
    <mergeCell ref="AB69:AC72"/>
    <mergeCell ref="AD69:AE72"/>
    <mergeCell ref="AF69:AG72"/>
    <mergeCell ref="AH69:AK70"/>
    <mergeCell ref="AL69:AL70"/>
    <mergeCell ref="AM69:AP70"/>
    <mergeCell ref="AQ69:BC72"/>
    <mergeCell ref="AH71:AK72"/>
    <mergeCell ref="AL71:AL72"/>
    <mergeCell ref="AM71:AP72"/>
    <mergeCell ref="B73:M76"/>
    <mergeCell ref="N73:Q76"/>
    <mergeCell ref="R73:S76"/>
    <mergeCell ref="T73:U76"/>
    <mergeCell ref="V73:W76"/>
    <mergeCell ref="X73:Y76"/>
    <mergeCell ref="Z73:AA76"/>
    <mergeCell ref="AB73:AC76"/>
    <mergeCell ref="AD73:AE76"/>
    <mergeCell ref="AF73:AG76"/>
    <mergeCell ref="AH73:AK74"/>
    <mergeCell ref="AL73:AL74"/>
    <mergeCell ref="AM73:AP74"/>
    <mergeCell ref="AQ73:BC76"/>
    <mergeCell ref="AH75:AK76"/>
    <mergeCell ref="AL75:AL76"/>
    <mergeCell ref="AM75:AP76"/>
    <mergeCell ref="B77:M80"/>
    <mergeCell ref="N77:Q80"/>
    <mergeCell ref="R77:S80"/>
    <mergeCell ref="T77:U80"/>
    <mergeCell ref="V77:W80"/>
    <mergeCell ref="X77:Y80"/>
    <mergeCell ref="Z77:AA80"/>
    <mergeCell ref="AB77:AC80"/>
    <mergeCell ref="AD77:AE80"/>
    <mergeCell ref="AF77:AG80"/>
    <mergeCell ref="AH77:AK78"/>
    <mergeCell ref="AL77:AL78"/>
    <mergeCell ref="AM77:AP78"/>
    <mergeCell ref="AQ77:BC80"/>
    <mergeCell ref="AH79:AK80"/>
    <mergeCell ref="AL79:AL80"/>
    <mergeCell ref="AM79:AP80"/>
    <mergeCell ref="B81:M84"/>
    <mergeCell ref="N81:Q84"/>
    <mergeCell ref="R81:S84"/>
    <mergeCell ref="T81:U84"/>
    <mergeCell ref="V81:W84"/>
    <mergeCell ref="X81:Y84"/>
    <mergeCell ref="Z81:AA84"/>
    <mergeCell ref="AB81:AC84"/>
    <mergeCell ref="AD81:AE84"/>
    <mergeCell ref="AF81:AG84"/>
    <mergeCell ref="AH81:AK82"/>
    <mergeCell ref="AL81:AL82"/>
    <mergeCell ref="AM81:AP82"/>
    <mergeCell ref="AQ81:BC84"/>
    <mergeCell ref="AH83:AK84"/>
    <mergeCell ref="AL83:AL84"/>
    <mergeCell ref="AM83:AP84"/>
    <mergeCell ref="B85:M88"/>
    <mergeCell ref="N85:Q88"/>
    <mergeCell ref="R85:S88"/>
    <mergeCell ref="T85:U88"/>
    <mergeCell ref="V85:W88"/>
    <mergeCell ref="X85:Y88"/>
    <mergeCell ref="Z85:AA88"/>
    <mergeCell ref="AB85:AC88"/>
    <mergeCell ref="AD85:AE88"/>
    <mergeCell ref="AF85:AG88"/>
    <mergeCell ref="AH85:AK86"/>
    <mergeCell ref="AL85:AL86"/>
    <mergeCell ref="AM85:AP86"/>
    <mergeCell ref="AQ85:BC88"/>
    <mergeCell ref="AH87:AK88"/>
    <mergeCell ref="AL87:AL88"/>
    <mergeCell ref="AM87:AP88"/>
    <mergeCell ref="B89:M92"/>
    <mergeCell ref="N89:Q92"/>
    <mergeCell ref="R89:S92"/>
    <mergeCell ref="T89:U92"/>
    <mergeCell ref="V89:W92"/>
    <mergeCell ref="X89:Y92"/>
    <mergeCell ref="Z89:AA92"/>
    <mergeCell ref="AB89:AC92"/>
    <mergeCell ref="AD89:AE92"/>
    <mergeCell ref="AF89:AG92"/>
    <mergeCell ref="AH89:AK90"/>
    <mergeCell ref="AL89:AL90"/>
    <mergeCell ref="AM89:AP90"/>
    <mergeCell ref="AQ89:BC92"/>
    <mergeCell ref="AH91:AK92"/>
    <mergeCell ref="AL91:AL92"/>
    <mergeCell ref="AM91:AP92"/>
    <mergeCell ref="B93:M96"/>
    <mergeCell ref="N93:Q96"/>
    <mergeCell ref="R93:S96"/>
    <mergeCell ref="T93:U96"/>
    <mergeCell ref="V93:W96"/>
    <mergeCell ref="X93:Y96"/>
    <mergeCell ref="Z93:AA96"/>
    <mergeCell ref="AB93:AC96"/>
    <mergeCell ref="AD93:AE96"/>
    <mergeCell ref="AF93:AG96"/>
    <mergeCell ref="AH93:AK94"/>
    <mergeCell ref="AL93:AL94"/>
    <mergeCell ref="AM93:AP94"/>
    <mergeCell ref="AQ93:BC96"/>
    <mergeCell ref="AH95:AK96"/>
    <mergeCell ref="AL95:AL96"/>
    <mergeCell ref="AM95:AP96"/>
    <mergeCell ref="B97:M100"/>
    <mergeCell ref="N97:Q100"/>
    <mergeCell ref="R97:S100"/>
    <mergeCell ref="T97:U100"/>
    <mergeCell ref="V97:W100"/>
    <mergeCell ref="X97:Y100"/>
    <mergeCell ref="Z97:AA100"/>
    <mergeCell ref="AB97:AC100"/>
    <mergeCell ref="AD97:AE100"/>
    <mergeCell ref="AF97:AG100"/>
    <mergeCell ref="AH97:AK98"/>
    <mergeCell ref="AL97:AL98"/>
    <mergeCell ref="AM97:AP98"/>
    <mergeCell ref="AQ97:BC100"/>
    <mergeCell ref="AH99:AK100"/>
    <mergeCell ref="AL99:AL100"/>
    <mergeCell ref="AM99:AP100"/>
    <mergeCell ref="B101:M104"/>
    <mergeCell ref="N101:Q104"/>
    <mergeCell ref="R101:S104"/>
    <mergeCell ref="T101:U104"/>
    <mergeCell ref="V101:W104"/>
    <mergeCell ref="X101:Y104"/>
    <mergeCell ref="Z101:AA104"/>
    <mergeCell ref="AB101:AC104"/>
    <mergeCell ref="AD101:AE104"/>
    <mergeCell ref="AF101:AG104"/>
    <mergeCell ref="AH101:AK102"/>
    <mergeCell ref="AL101:AL102"/>
    <mergeCell ref="AM101:AP102"/>
    <mergeCell ref="AQ101:BC104"/>
    <mergeCell ref="AH103:AK104"/>
    <mergeCell ref="AL103:AL104"/>
    <mergeCell ref="AM103:AP104"/>
    <mergeCell ref="B105:M108"/>
    <mergeCell ref="N105:Q108"/>
    <mergeCell ref="R105:S108"/>
    <mergeCell ref="T105:U108"/>
    <mergeCell ref="V105:W108"/>
    <mergeCell ref="X105:Y108"/>
    <mergeCell ref="Z105:AA108"/>
    <mergeCell ref="AB105:AC108"/>
    <mergeCell ref="AD105:AE108"/>
    <mergeCell ref="AF105:AG108"/>
    <mergeCell ref="AH105:AK106"/>
    <mergeCell ref="AL105:AL106"/>
    <mergeCell ref="AM105:AP106"/>
    <mergeCell ref="AQ105:BC108"/>
    <mergeCell ref="AH107:AK108"/>
    <mergeCell ref="AL107:AL108"/>
    <mergeCell ref="AM107:AP108"/>
    <mergeCell ref="B109:M112"/>
    <mergeCell ref="N109:Q112"/>
    <mergeCell ref="R109:S112"/>
    <mergeCell ref="T109:U112"/>
    <mergeCell ref="V109:W112"/>
    <mergeCell ref="X109:Y112"/>
    <mergeCell ref="Z109:AA112"/>
    <mergeCell ref="AB109:AC112"/>
    <mergeCell ref="AD109:AE112"/>
    <mergeCell ref="AF109:AG112"/>
    <mergeCell ref="AH109:AK110"/>
    <mergeCell ref="AL109:AL110"/>
    <mergeCell ref="AM109:AP110"/>
    <mergeCell ref="AQ109:BC112"/>
    <mergeCell ref="AH111:AK112"/>
    <mergeCell ref="AL111:AL112"/>
    <mergeCell ref="AM111:AP112"/>
    <mergeCell ref="B113:M116"/>
    <mergeCell ref="N113:Q116"/>
    <mergeCell ref="R113:S116"/>
    <mergeCell ref="T113:U116"/>
    <mergeCell ref="V113:W116"/>
    <mergeCell ref="X113:Y116"/>
    <mergeCell ref="Z113:AA116"/>
    <mergeCell ref="AB113:AC116"/>
    <mergeCell ref="AD113:AE116"/>
    <mergeCell ref="AF113:AG116"/>
    <mergeCell ref="AH113:AK114"/>
    <mergeCell ref="AL113:AL114"/>
    <mergeCell ref="AM113:AP114"/>
    <mergeCell ref="AQ113:BC116"/>
    <mergeCell ref="AH115:AK116"/>
    <mergeCell ref="AL115:AL116"/>
    <mergeCell ref="AM115:AP116"/>
    <mergeCell ref="B117:M120"/>
    <mergeCell ref="N117:Q120"/>
    <mergeCell ref="R117:S120"/>
    <mergeCell ref="T117:U120"/>
    <mergeCell ref="V117:W120"/>
    <mergeCell ref="X117:Y120"/>
    <mergeCell ref="Z117:AA120"/>
    <mergeCell ref="AB117:AC120"/>
    <mergeCell ref="AD117:AE120"/>
    <mergeCell ref="AF117:AG120"/>
    <mergeCell ref="AH117:AK118"/>
    <mergeCell ref="AL117:AL118"/>
    <mergeCell ref="AM117:AP118"/>
    <mergeCell ref="AQ117:BC120"/>
    <mergeCell ref="AH119:AK120"/>
    <mergeCell ref="AL119:AL120"/>
    <mergeCell ref="AM119:AP120"/>
    <mergeCell ref="B121:M124"/>
    <mergeCell ref="N121:Q124"/>
    <mergeCell ref="R121:S124"/>
    <mergeCell ref="T121:U124"/>
    <mergeCell ref="V121:W124"/>
    <mergeCell ref="X121:Y124"/>
    <mergeCell ref="Z121:AA124"/>
    <mergeCell ref="AB121:AC124"/>
    <mergeCell ref="AD121:AE124"/>
    <mergeCell ref="AF121:AG124"/>
    <mergeCell ref="AH121:AK122"/>
    <mergeCell ref="AL121:AL122"/>
    <mergeCell ref="AM121:AP122"/>
    <mergeCell ref="AQ121:BC124"/>
    <mergeCell ref="AH123:AK124"/>
    <mergeCell ref="AL123:AL124"/>
    <mergeCell ref="AM123:AP124"/>
    <mergeCell ref="B125:M128"/>
    <mergeCell ref="N125:Q128"/>
    <mergeCell ref="R125:S128"/>
    <mergeCell ref="T125:U128"/>
    <mergeCell ref="V125:W128"/>
    <mergeCell ref="X125:Y128"/>
    <mergeCell ref="Z125:AA128"/>
    <mergeCell ref="AB125:AC128"/>
    <mergeCell ref="AD125:AE128"/>
    <mergeCell ref="AF125:AG128"/>
    <mergeCell ref="AH125:AK126"/>
    <mergeCell ref="AL125:AL126"/>
    <mergeCell ref="AM125:AP126"/>
    <mergeCell ref="AQ125:BC128"/>
    <mergeCell ref="AH127:AK128"/>
    <mergeCell ref="AL127:AL128"/>
    <mergeCell ref="AM127:AP128"/>
    <mergeCell ref="B129:M132"/>
    <mergeCell ref="N129:Q132"/>
    <mergeCell ref="R129:S132"/>
    <mergeCell ref="T129:U132"/>
    <mergeCell ref="V129:W132"/>
    <mergeCell ref="X129:Y132"/>
    <mergeCell ref="Z129:AA132"/>
    <mergeCell ref="AB129:AC132"/>
    <mergeCell ref="AD129:AE132"/>
    <mergeCell ref="AF129:AG132"/>
    <mergeCell ref="AH129:AK130"/>
    <mergeCell ref="AL129:AL130"/>
    <mergeCell ref="AM129:AP130"/>
    <mergeCell ref="AQ129:BC132"/>
    <mergeCell ref="AH131:AK132"/>
    <mergeCell ref="AL131:AL132"/>
    <mergeCell ref="AM131:AP132"/>
    <mergeCell ref="B133:M136"/>
    <mergeCell ref="N133:Q136"/>
    <mergeCell ref="R133:S136"/>
    <mergeCell ref="T133:U136"/>
    <mergeCell ref="V133:W136"/>
    <mergeCell ref="X133:Y136"/>
    <mergeCell ref="Z133:AA136"/>
    <mergeCell ref="AB133:AC136"/>
    <mergeCell ref="AD133:AE136"/>
    <mergeCell ref="AF133:AG136"/>
    <mergeCell ref="AH133:AK134"/>
    <mergeCell ref="AL133:AL134"/>
    <mergeCell ref="AM133:AP134"/>
    <mergeCell ref="AQ133:BC136"/>
    <mergeCell ref="AH135:AK136"/>
    <mergeCell ref="AL135:AL136"/>
    <mergeCell ref="AM135:AP136"/>
    <mergeCell ref="B137:M140"/>
    <mergeCell ref="N137:Q140"/>
    <mergeCell ref="R137:S140"/>
    <mergeCell ref="T137:U140"/>
    <mergeCell ref="V137:W140"/>
    <mergeCell ref="X137:Y140"/>
    <mergeCell ref="Z137:AA140"/>
    <mergeCell ref="AB137:AC140"/>
    <mergeCell ref="AD137:AE140"/>
    <mergeCell ref="AF137:AG140"/>
    <mergeCell ref="AH137:AK138"/>
    <mergeCell ref="AL137:AL138"/>
    <mergeCell ref="AM137:AP138"/>
    <mergeCell ref="AQ137:BC140"/>
    <mergeCell ref="AH139:AK140"/>
    <mergeCell ref="AL139:AL140"/>
    <mergeCell ref="AM139:AP140"/>
    <mergeCell ref="B141:M144"/>
    <mergeCell ref="N141:Q144"/>
    <mergeCell ref="R141:S144"/>
    <mergeCell ref="T141:U144"/>
    <mergeCell ref="V141:W144"/>
    <mergeCell ref="X141:Y144"/>
    <mergeCell ref="Z141:AA144"/>
    <mergeCell ref="AB141:AC144"/>
    <mergeCell ref="AD141:AE144"/>
    <mergeCell ref="AF141:AG144"/>
    <mergeCell ref="AH141:AK142"/>
    <mergeCell ref="AL141:AL142"/>
    <mergeCell ref="AM141:AP142"/>
    <mergeCell ref="AQ141:BC144"/>
    <mergeCell ref="AH143:AK144"/>
    <mergeCell ref="AL143:AL144"/>
    <mergeCell ref="AM143:AP144"/>
    <mergeCell ref="B145:M148"/>
    <mergeCell ref="N145:Q148"/>
    <mergeCell ref="R145:S148"/>
    <mergeCell ref="T145:U148"/>
    <mergeCell ref="V145:W148"/>
    <mergeCell ref="X145:Y148"/>
    <mergeCell ref="Z145:AA148"/>
    <mergeCell ref="AB145:AC148"/>
    <mergeCell ref="AD145:AE148"/>
    <mergeCell ref="AF145:AG148"/>
    <mergeCell ref="AH145:AK146"/>
    <mergeCell ref="AL145:AL146"/>
    <mergeCell ref="AM145:AP146"/>
    <mergeCell ref="AQ145:BC148"/>
    <mergeCell ref="AH147:AK148"/>
    <mergeCell ref="AL147:AL148"/>
    <mergeCell ref="AM147:AP148"/>
    <mergeCell ref="B149:M152"/>
    <mergeCell ref="N149:Q152"/>
    <mergeCell ref="R149:S152"/>
    <mergeCell ref="T149:U152"/>
    <mergeCell ref="V149:W152"/>
    <mergeCell ref="X149:Y152"/>
    <mergeCell ref="Z149:AA152"/>
    <mergeCell ref="AB149:AC152"/>
    <mergeCell ref="AD149:AE152"/>
    <mergeCell ref="AF149:AG152"/>
    <mergeCell ref="AH149:AK150"/>
    <mergeCell ref="AL149:AL150"/>
    <mergeCell ref="AM149:AP150"/>
    <mergeCell ref="AQ149:BC152"/>
    <mergeCell ref="AH151:AK152"/>
    <mergeCell ref="AL151:AL152"/>
    <mergeCell ref="AM151:AP152"/>
    <mergeCell ref="B153:M156"/>
    <mergeCell ref="N153:Q156"/>
    <mergeCell ref="R153:S156"/>
    <mergeCell ref="T153:U156"/>
    <mergeCell ref="V153:W156"/>
    <mergeCell ref="X153:Y156"/>
    <mergeCell ref="Z153:AA156"/>
    <mergeCell ref="AB153:AC156"/>
    <mergeCell ref="AD153:AE156"/>
    <mergeCell ref="AF153:AG156"/>
    <mergeCell ref="AH153:AK154"/>
    <mergeCell ref="AL153:AL154"/>
    <mergeCell ref="AM153:AP154"/>
    <mergeCell ref="AQ153:BC156"/>
    <mergeCell ref="AH155:AK156"/>
    <mergeCell ref="AL155:AL156"/>
    <mergeCell ref="AM155:AP156"/>
    <mergeCell ref="B157:M160"/>
    <mergeCell ref="N157:Q160"/>
    <mergeCell ref="R157:S160"/>
    <mergeCell ref="T157:U160"/>
    <mergeCell ref="V157:W160"/>
    <mergeCell ref="X157:Y160"/>
    <mergeCell ref="Z157:AA160"/>
    <mergeCell ref="AB157:AC160"/>
    <mergeCell ref="AD157:AE160"/>
    <mergeCell ref="AF157:AG160"/>
    <mergeCell ref="AH157:AK158"/>
    <mergeCell ref="AL157:AL158"/>
    <mergeCell ref="AM157:AP158"/>
    <mergeCell ref="AQ157:BC160"/>
    <mergeCell ref="AH159:AK160"/>
    <mergeCell ref="AL159:AL160"/>
    <mergeCell ref="AM159:AP160"/>
    <mergeCell ref="B161:M164"/>
    <mergeCell ref="N161:Q164"/>
    <mergeCell ref="R161:S164"/>
    <mergeCell ref="T161:U164"/>
    <mergeCell ref="V161:W164"/>
    <mergeCell ref="X161:Y164"/>
    <mergeCell ref="Z161:AA164"/>
    <mergeCell ref="AB161:AC164"/>
    <mergeCell ref="AD161:AE164"/>
    <mergeCell ref="AF161:AG164"/>
    <mergeCell ref="AH161:AK162"/>
    <mergeCell ref="AL161:AL162"/>
    <mergeCell ref="AM161:AP162"/>
    <mergeCell ref="AQ161:BC164"/>
    <mergeCell ref="AH163:AK164"/>
    <mergeCell ref="AL163:AL164"/>
    <mergeCell ref="AM163:AP164"/>
    <mergeCell ref="B165:M168"/>
    <mergeCell ref="N165:Q168"/>
    <mergeCell ref="R165:S168"/>
    <mergeCell ref="T165:U168"/>
    <mergeCell ref="V165:W168"/>
    <mergeCell ref="X165:Y168"/>
    <mergeCell ref="Z165:AA168"/>
    <mergeCell ref="AB165:AC168"/>
    <mergeCell ref="AD165:AE168"/>
    <mergeCell ref="AF165:AG168"/>
    <mergeCell ref="AH165:AK166"/>
    <mergeCell ref="AL165:AL166"/>
    <mergeCell ref="AM165:AP166"/>
    <mergeCell ref="AQ165:BC168"/>
    <mergeCell ref="AH167:AK168"/>
    <mergeCell ref="AL167:AL168"/>
    <mergeCell ref="AM167:AP168"/>
    <mergeCell ref="B169:M172"/>
    <mergeCell ref="N169:Q172"/>
    <mergeCell ref="R169:S172"/>
    <mergeCell ref="T169:U172"/>
    <mergeCell ref="V169:W172"/>
    <mergeCell ref="X169:Y172"/>
    <mergeCell ref="Z169:AA172"/>
    <mergeCell ref="AB169:AC172"/>
    <mergeCell ref="AD169:AE172"/>
    <mergeCell ref="AF169:AG172"/>
    <mergeCell ref="AH169:AK170"/>
    <mergeCell ref="AL169:AL170"/>
    <mergeCell ref="AM169:AP170"/>
    <mergeCell ref="AQ169:BC172"/>
    <mergeCell ref="AH171:AK172"/>
    <mergeCell ref="AL171:AL172"/>
    <mergeCell ref="AM171:AP172"/>
    <mergeCell ref="B173:M176"/>
    <mergeCell ref="N173:Q176"/>
    <mergeCell ref="R173:S176"/>
    <mergeCell ref="T173:U176"/>
    <mergeCell ref="V173:W176"/>
    <mergeCell ref="X173:Y176"/>
    <mergeCell ref="Z173:AA176"/>
    <mergeCell ref="AB173:AC176"/>
    <mergeCell ref="AD173:AE176"/>
    <mergeCell ref="AF173:AG176"/>
    <mergeCell ref="AH173:AK174"/>
    <mergeCell ref="AL173:AL174"/>
    <mergeCell ref="AM173:AP174"/>
    <mergeCell ref="AQ173:BC176"/>
    <mergeCell ref="AH175:AK176"/>
    <mergeCell ref="AL175:AL176"/>
    <mergeCell ref="AM175:AP176"/>
    <mergeCell ref="B177:M180"/>
    <mergeCell ref="N177:Q180"/>
    <mergeCell ref="R177:S180"/>
    <mergeCell ref="T177:U180"/>
    <mergeCell ref="V177:W180"/>
    <mergeCell ref="X177:Y180"/>
    <mergeCell ref="Z177:AA180"/>
    <mergeCell ref="AB177:AC180"/>
    <mergeCell ref="AD177:AE180"/>
    <mergeCell ref="AF177:AG180"/>
    <mergeCell ref="AH177:AK178"/>
    <mergeCell ref="AL177:AL178"/>
    <mergeCell ref="AM177:AP178"/>
    <mergeCell ref="AQ177:BC180"/>
    <mergeCell ref="AH179:AK180"/>
    <mergeCell ref="AL179:AL180"/>
    <mergeCell ref="AM179:AP180"/>
    <mergeCell ref="B181:M184"/>
    <mergeCell ref="N181:Q184"/>
    <mergeCell ref="R181:S184"/>
    <mergeCell ref="T181:U184"/>
    <mergeCell ref="V181:W184"/>
    <mergeCell ref="X181:Y184"/>
    <mergeCell ref="Z181:AA184"/>
    <mergeCell ref="AB181:AC184"/>
    <mergeCell ref="AD181:AE184"/>
    <mergeCell ref="AF181:AG184"/>
    <mergeCell ref="AH181:AK182"/>
    <mergeCell ref="AL181:AL182"/>
    <mergeCell ref="AM181:AP182"/>
    <mergeCell ref="AQ181:BC184"/>
    <mergeCell ref="AH183:AK184"/>
    <mergeCell ref="AL183:AL184"/>
    <mergeCell ref="AM183:AP184"/>
    <mergeCell ref="B185:M188"/>
    <mergeCell ref="N185:Q188"/>
    <mergeCell ref="R185:S188"/>
    <mergeCell ref="T185:U188"/>
    <mergeCell ref="V185:W188"/>
    <mergeCell ref="X185:Y188"/>
    <mergeCell ref="Z185:AA188"/>
    <mergeCell ref="AB185:AC188"/>
    <mergeCell ref="AD185:AE188"/>
    <mergeCell ref="AF185:AG188"/>
    <mergeCell ref="AH185:AK186"/>
    <mergeCell ref="AL185:AL186"/>
    <mergeCell ref="AM185:AP186"/>
    <mergeCell ref="AQ185:BC188"/>
    <mergeCell ref="AH187:AK188"/>
    <mergeCell ref="AL187:AL188"/>
    <mergeCell ref="AM187:AP188"/>
    <mergeCell ref="B189:M192"/>
    <mergeCell ref="N189:Q192"/>
    <mergeCell ref="R189:S192"/>
    <mergeCell ref="T189:U192"/>
    <mergeCell ref="V189:W192"/>
    <mergeCell ref="X189:Y192"/>
    <mergeCell ref="Z189:AA192"/>
    <mergeCell ref="AB189:AC192"/>
    <mergeCell ref="AD189:AE192"/>
    <mergeCell ref="AF189:AG192"/>
    <mergeCell ref="AH189:AK190"/>
    <mergeCell ref="AL189:AL190"/>
    <mergeCell ref="AM189:AP190"/>
    <mergeCell ref="AQ189:BC192"/>
    <mergeCell ref="AH191:AK192"/>
    <mergeCell ref="AL191:AL192"/>
    <mergeCell ref="AM191:AP192"/>
    <mergeCell ref="B193:M196"/>
    <mergeCell ref="N193:Q196"/>
    <mergeCell ref="R193:S196"/>
    <mergeCell ref="T193:U196"/>
    <mergeCell ref="V193:W196"/>
    <mergeCell ref="X193:Y196"/>
    <mergeCell ref="Z193:AA196"/>
    <mergeCell ref="AB193:AC196"/>
    <mergeCell ref="AD193:AE196"/>
    <mergeCell ref="AF193:AG196"/>
    <mergeCell ref="AH193:AK194"/>
    <mergeCell ref="AL193:AL194"/>
    <mergeCell ref="AM193:AP194"/>
    <mergeCell ref="AQ193:BC196"/>
    <mergeCell ref="AH195:AK196"/>
    <mergeCell ref="AL195:AL196"/>
    <mergeCell ref="AM195:AP196"/>
    <mergeCell ref="B197:M200"/>
    <mergeCell ref="N197:Q200"/>
    <mergeCell ref="R197:S200"/>
    <mergeCell ref="T197:U200"/>
    <mergeCell ref="V197:W200"/>
    <mergeCell ref="X197:Y200"/>
    <mergeCell ref="Z197:AA200"/>
    <mergeCell ref="AB197:AC200"/>
    <mergeCell ref="AD197:AE200"/>
    <mergeCell ref="AF197:AG200"/>
    <mergeCell ref="AH197:AK198"/>
    <mergeCell ref="AL197:AL198"/>
    <mergeCell ref="AM197:AP198"/>
    <mergeCell ref="AQ197:BC200"/>
    <mergeCell ref="AH199:AK200"/>
    <mergeCell ref="AL199:AL200"/>
    <mergeCell ref="AM199:AP200"/>
    <mergeCell ref="B201:M204"/>
    <mergeCell ref="N201:Q204"/>
    <mergeCell ref="R201:S204"/>
    <mergeCell ref="T201:U204"/>
    <mergeCell ref="V201:W204"/>
    <mergeCell ref="X201:Y204"/>
    <mergeCell ref="Z201:AA204"/>
    <mergeCell ref="AB201:AC204"/>
    <mergeCell ref="AD201:AE204"/>
    <mergeCell ref="AF201:AG204"/>
    <mergeCell ref="AH201:AK202"/>
    <mergeCell ref="AL201:AL202"/>
    <mergeCell ref="AM201:AP202"/>
    <mergeCell ref="AQ201:BC204"/>
    <mergeCell ref="AH203:AK204"/>
    <mergeCell ref="AL203:AL204"/>
    <mergeCell ref="AM203:AP204"/>
    <mergeCell ref="B205:M208"/>
    <mergeCell ref="N205:Q208"/>
    <mergeCell ref="R205:S208"/>
    <mergeCell ref="T205:U208"/>
    <mergeCell ref="V205:W208"/>
    <mergeCell ref="X205:Y208"/>
    <mergeCell ref="Z205:AA208"/>
    <mergeCell ref="AB205:AC208"/>
    <mergeCell ref="AD205:AE208"/>
    <mergeCell ref="AF205:AG208"/>
    <mergeCell ref="AH205:AK206"/>
    <mergeCell ref="AL205:AL206"/>
    <mergeCell ref="AM205:AP206"/>
    <mergeCell ref="AQ205:BC208"/>
    <mergeCell ref="AH207:AK208"/>
    <mergeCell ref="AL207:AL208"/>
    <mergeCell ref="AM207:AP208"/>
    <mergeCell ref="B209:M212"/>
    <mergeCell ref="N209:Q212"/>
    <mergeCell ref="R209:S212"/>
    <mergeCell ref="T209:U212"/>
    <mergeCell ref="V209:W212"/>
    <mergeCell ref="X209:Y212"/>
    <mergeCell ref="Z209:AA212"/>
    <mergeCell ref="AB209:AC212"/>
    <mergeCell ref="AD209:AE212"/>
    <mergeCell ref="AF209:AG212"/>
    <mergeCell ref="AH209:AK210"/>
    <mergeCell ref="AL209:AL210"/>
    <mergeCell ref="AM209:AP210"/>
    <mergeCell ref="AQ209:BC212"/>
    <mergeCell ref="AH211:AK212"/>
    <mergeCell ref="AL211:AL212"/>
    <mergeCell ref="AM211:AP212"/>
    <mergeCell ref="B213:M216"/>
    <mergeCell ref="N213:Q216"/>
    <mergeCell ref="R213:S216"/>
    <mergeCell ref="T213:U216"/>
    <mergeCell ref="V213:W216"/>
    <mergeCell ref="X213:Y216"/>
    <mergeCell ref="Z213:AA216"/>
    <mergeCell ref="AB213:AC216"/>
    <mergeCell ref="AD213:AE216"/>
    <mergeCell ref="AF213:AG216"/>
    <mergeCell ref="AH213:AK214"/>
    <mergeCell ref="AL213:AL214"/>
    <mergeCell ref="AM213:AP214"/>
    <mergeCell ref="AQ213:BC216"/>
    <mergeCell ref="AH215:AK216"/>
    <mergeCell ref="AL215:AL216"/>
    <mergeCell ref="AM215:AP216"/>
    <mergeCell ref="B217:M220"/>
    <mergeCell ref="N217:Q220"/>
    <mergeCell ref="R217:S220"/>
    <mergeCell ref="T217:U220"/>
    <mergeCell ref="V217:W220"/>
    <mergeCell ref="X217:Y220"/>
    <mergeCell ref="Z217:AA220"/>
    <mergeCell ref="AB217:AC220"/>
    <mergeCell ref="AD217:AE220"/>
    <mergeCell ref="AF217:AG220"/>
    <mergeCell ref="AH217:AK218"/>
    <mergeCell ref="AL217:AL218"/>
    <mergeCell ref="AM217:AP218"/>
    <mergeCell ref="AQ217:BC220"/>
    <mergeCell ref="AH219:AK220"/>
    <mergeCell ref="AL219:AL220"/>
    <mergeCell ref="AM219:AP220"/>
    <mergeCell ref="B221:M224"/>
    <mergeCell ref="N221:Q224"/>
    <mergeCell ref="R221:S224"/>
    <mergeCell ref="T221:U224"/>
    <mergeCell ref="V221:W224"/>
    <mergeCell ref="X221:Y224"/>
    <mergeCell ref="Z221:AA224"/>
    <mergeCell ref="AB221:AC224"/>
    <mergeCell ref="AD221:AE224"/>
    <mergeCell ref="AF221:AG224"/>
    <mergeCell ref="AH221:AK222"/>
    <mergeCell ref="AL221:AL222"/>
    <mergeCell ref="AM221:AP222"/>
    <mergeCell ref="AQ221:BC224"/>
    <mergeCell ref="AH223:AK224"/>
    <mergeCell ref="AL223:AL224"/>
    <mergeCell ref="AM223:AP224"/>
    <mergeCell ref="B225:M228"/>
    <mergeCell ref="N225:Q228"/>
    <mergeCell ref="R225:S228"/>
    <mergeCell ref="T225:U228"/>
    <mergeCell ref="V225:W228"/>
    <mergeCell ref="X225:Y228"/>
    <mergeCell ref="Z225:AA228"/>
    <mergeCell ref="AB225:AC228"/>
    <mergeCell ref="AD225:AE228"/>
    <mergeCell ref="AF225:AG228"/>
    <mergeCell ref="AH225:AK226"/>
    <mergeCell ref="AL225:AL226"/>
    <mergeCell ref="AM225:AP226"/>
    <mergeCell ref="AQ225:BC228"/>
    <mergeCell ref="AH227:AK228"/>
    <mergeCell ref="AL227:AL228"/>
    <mergeCell ref="AM227:AP228"/>
    <mergeCell ref="B229:M232"/>
    <mergeCell ref="N229:Q232"/>
    <mergeCell ref="R229:S232"/>
    <mergeCell ref="T229:U232"/>
    <mergeCell ref="V229:W232"/>
    <mergeCell ref="X229:Y232"/>
    <mergeCell ref="Z229:AA232"/>
    <mergeCell ref="AB229:AC232"/>
    <mergeCell ref="AD229:AE232"/>
    <mergeCell ref="AF229:AG232"/>
    <mergeCell ref="AH229:AK230"/>
    <mergeCell ref="AL229:AL230"/>
    <mergeCell ref="AM229:AP230"/>
    <mergeCell ref="AQ229:BC232"/>
    <mergeCell ref="AH231:AK232"/>
    <mergeCell ref="AL231:AL232"/>
    <mergeCell ref="AM231:AP232"/>
    <mergeCell ref="B233:M236"/>
    <mergeCell ref="N233:Q236"/>
    <mergeCell ref="R233:S236"/>
    <mergeCell ref="T233:U236"/>
    <mergeCell ref="V233:W236"/>
    <mergeCell ref="X233:Y236"/>
    <mergeCell ref="Z233:AA236"/>
    <mergeCell ref="AB233:AC236"/>
    <mergeCell ref="AD233:AE236"/>
    <mergeCell ref="AF233:AG236"/>
    <mergeCell ref="AH233:AK234"/>
    <mergeCell ref="AL233:AL234"/>
    <mergeCell ref="AM233:AP234"/>
    <mergeCell ref="AQ233:BC236"/>
    <mergeCell ref="AH235:AK236"/>
    <mergeCell ref="AL235:AL236"/>
    <mergeCell ref="AM235:AP236"/>
    <mergeCell ref="B237:M240"/>
    <mergeCell ref="N237:Q240"/>
    <mergeCell ref="R237:S240"/>
    <mergeCell ref="T237:U240"/>
    <mergeCell ref="V237:W240"/>
    <mergeCell ref="X237:Y240"/>
    <mergeCell ref="Z237:AA240"/>
    <mergeCell ref="AB237:AC240"/>
    <mergeCell ref="AD237:AE240"/>
    <mergeCell ref="AF237:AG240"/>
    <mergeCell ref="AH237:AK238"/>
    <mergeCell ref="AL237:AL238"/>
    <mergeCell ref="AM237:AP238"/>
    <mergeCell ref="AQ237:BC240"/>
    <mergeCell ref="AH239:AK240"/>
    <mergeCell ref="AL239:AL240"/>
    <mergeCell ref="AM239:AP240"/>
    <mergeCell ref="B241:M244"/>
    <mergeCell ref="N241:Q244"/>
    <mergeCell ref="R241:S244"/>
    <mergeCell ref="T241:U244"/>
    <mergeCell ref="V241:W244"/>
    <mergeCell ref="X241:Y244"/>
    <mergeCell ref="Z241:AA244"/>
    <mergeCell ref="AB241:AC244"/>
    <mergeCell ref="AD241:AE244"/>
    <mergeCell ref="AF241:AG244"/>
    <mergeCell ref="AH241:AK242"/>
    <mergeCell ref="AL241:AL242"/>
    <mergeCell ref="AM241:AP242"/>
    <mergeCell ref="AQ241:BC244"/>
    <mergeCell ref="AH243:AK244"/>
    <mergeCell ref="AL243:AL244"/>
    <mergeCell ref="AM243:AP244"/>
    <mergeCell ref="B245:M248"/>
    <mergeCell ref="N245:Q248"/>
    <mergeCell ref="R245:S248"/>
    <mergeCell ref="T245:U248"/>
    <mergeCell ref="V245:W248"/>
    <mergeCell ref="X245:Y248"/>
    <mergeCell ref="Z245:AA248"/>
    <mergeCell ref="AB245:AC248"/>
    <mergeCell ref="AD245:AE248"/>
    <mergeCell ref="AF245:AG248"/>
    <mergeCell ref="AH245:AK246"/>
    <mergeCell ref="AL245:AL246"/>
    <mergeCell ref="AM245:AP246"/>
    <mergeCell ref="AQ245:BC248"/>
    <mergeCell ref="AH247:AK248"/>
    <mergeCell ref="AL247:AL248"/>
    <mergeCell ref="AM247:AP248"/>
    <mergeCell ref="B249:M252"/>
    <mergeCell ref="N249:Q252"/>
    <mergeCell ref="R249:S252"/>
    <mergeCell ref="T249:U252"/>
    <mergeCell ref="V249:W252"/>
    <mergeCell ref="X249:Y252"/>
    <mergeCell ref="Z249:AA252"/>
    <mergeCell ref="AB249:AC252"/>
    <mergeCell ref="AD249:AE252"/>
    <mergeCell ref="AF249:AG252"/>
    <mergeCell ref="AH249:AK250"/>
    <mergeCell ref="AL249:AL250"/>
    <mergeCell ref="AM249:AP250"/>
    <mergeCell ref="AQ249:BC252"/>
    <mergeCell ref="AH251:AK252"/>
    <mergeCell ref="AL251:AL252"/>
    <mergeCell ref="AM251:AP252"/>
    <mergeCell ref="B253:M256"/>
    <mergeCell ref="N253:Q256"/>
    <mergeCell ref="R253:S256"/>
    <mergeCell ref="T253:U256"/>
    <mergeCell ref="V253:W256"/>
    <mergeCell ref="X253:Y256"/>
    <mergeCell ref="Z253:AA256"/>
    <mergeCell ref="AB253:AC256"/>
    <mergeCell ref="AD253:AE256"/>
    <mergeCell ref="AF253:AG256"/>
    <mergeCell ref="AH253:AK254"/>
    <mergeCell ref="AL253:AL254"/>
    <mergeCell ref="AM253:AP254"/>
    <mergeCell ref="AQ253:BC256"/>
    <mergeCell ref="AH255:AK256"/>
    <mergeCell ref="AL255:AL256"/>
    <mergeCell ref="AM255:AP256"/>
    <mergeCell ref="B257:M260"/>
    <mergeCell ref="N257:Q260"/>
    <mergeCell ref="R257:S260"/>
    <mergeCell ref="T257:U260"/>
    <mergeCell ref="V257:W260"/>
    <mergeCell ref="X257:Y260"/>
    <mergeCell ref="Z257:AA260"/>
    <mergeCell ref="AB257:AC260"/>
    <mergeCell ref="AD257:AE260"/>
    <mergeCell ref="AF257:AG260"/>
    <mergeCell ref="AH257:AK258"/>
    <mergeCell ref="AL257:AL258"/>
    <mergeCell ref="AM257:AP258"/>
    <mergeCell ref="AQ257:BC260"/>
    <mergeCell ref="AH259:AK260"/>
    <mergeCell ref="AL259:AL260"/>
    <mergeCell ref="AM259:AP260"/>
    <mergeCell ref="B261:M264"/>
    <mergeCell ref="N261:Q264"/>
    <mergeCell ref="R261:S264"/>
    <mergeCell ref="T261:U264"/>
    <mergeCell ref="V261:W264"/>
    <mergeCell ref="X261:Y264"/>
    <mergeCell ref="Z261:AA264"/>
    <mergeCell ref="AB261:AC264"/>
    <mergeCell ref="AD261:AE264"/>
    <mergeCell ref="AF261:AG264"/>
    <mergeCell ref="AH261:AK262"/>
    <mergeCell ref="AL261:AL262"/>
    <mergeCell ref="AM261:AP262"/>
    <mergeCell ref="AQ261:BC264"/>
    <mergeCell ref="AH263:AK264"/>
    <mergeCell ref="AL263:AL264"/>
    <mergeCell ref="AM263:AP264"/>
    <mergeCell ref="B265:M268"/>
    <mergeCell ref="N265:Q268"/>
    <mergeCell ref="R265:S268"/>
    <mergeCell ref="T265:U268"/>
    <mergeCell ref="V265:W268"/>
    <mergeCell ref="X265:Y268"/>
    <mergeCell ref="Z265:AA268"/>
    <mergeCell ref="AB265:AC268"/>
    <mergeCell ref="AD265:AE268"/>
    <mergeCell ref="AF265:AG268"/>
    <mergeCell ref="AH265:AK266"/>
    <mergeCell ref="AL265:AL266"/>
    <mergeCell ref="AM265:AP266"/>
    <mergeCell ref="AQ265:BC268"/>
    <mergeCell ref="AH267:AK268"/>
    <mergeCell ref="AL267:AL268"/>
    <mergeCell ref="AM267:AP268"/>
    <mergeCell ref="B269:M272"/>
    <mergeCell ref="N269:Q272"/>
    <mergeCell ref="R269:S272"/>
    <mergeCell ref="T269:U272"/>
    <mergeCell ref="V269:W272"/>
    <mergeCell ref="X269:Y272"/>
    <mergeCell ref="Z269:AA272"/>
    <mergeCell ref="AB269:AC272"/>
    <mergeCell ref="AD269:AE272"/>
    <mergeCell ref="AF269:AG272"/>
    <mergeCell ref="AH269:AK270"/>
    <mergeCell ref="AL269:AL270"/>
    <mergeCell ref="AM269:AP270"/>
    <mergeCell ref="AQ269:BC272"/>
    <mergeCell ref="AH271:AK272"/>
    <mergeCell ref="AL271:AL272"/>
    <mergeCell ref="AM271:AP272"/>
    <mergeCell ref="B273:M276"/>
    <mergeCell ref="N273:Q276"/>
    <mergeCell ref="R273:S276"/>
    <mergeCell ref="T273:U276"/>
    <mergeCell ref="V273:W276"/>
    <mergeCell ref="X273:Y276"/>
    <mergeCell ref="Z273:AA276"/>
    <mergeCell ref="AB273:AC276"/>
    <mergeCell ref="AD273:AE276"/>
    <mergeCell ref="AF273:AG276"/>
    <mergeCell ref="AH273:AK274"/>
    <mergeCell ref="AL273:AL274"/>
    <mergeCell ref="AM273:AP274"/>
    <mergeCell ref="AQ273:BC276"/>
    <mergeCell ref="AH275:AK276"/>
    <mergeCell ref="AL275:AL276"/>
    <mergeCell ref="AM275:AP276"/>
    <mergeCell ref="B277:M280"/>
    <mergeCell ref="N277:Q280"/>
    <mergeCell ref="R277:S280"/>
    <mergeCell ref="T277:U280"/>
    <mergeCell ref="V277:W280"/>
    <mergeCell ref="X277:Y280"/>
    <mergeCell ref="Z277:AA280"/>
    <mergeCell ref="AB277:AC280"/>
    <mergeCell ref="AD277:AE280"/>
    <mergeCell ref="AF277:AG280"/>
    <mergeCell ref="AH277:AK278"/>
    <mergeCell ref="AL277:AL278"/>
    <mergeCell ref="AM277:AP278"/>
    <mergeCell ref="AQ277:BC280"/>
    <mergeCell ref="AH279:AK280"/>
    <mergeCell ref="AL279:AL280"/>
    <mergeCell ref="AM279:AP280"/>
    <mergeCell ref="B281:M284"/>
    <mergeCell ref="N281:Q284"/>
    <mergeCell ref="R281:S284"/>
    <mergeCell ref="T281:U284"/>
    <mergeCell ref="V281:W284"/>
    <mergeCell ref="X281:Y284"/>
    <mergeCell ref="Z281:AA284"/>
    <mergeCell ref="AB281:AC284"/>
    <mergeCell ref="AD281:AE284"/>
    <mergeCell ref="AF281:AG284"/>
    <mergeCell ref="AH281:AK282"/>
    <mergeCell ref="AL281:AL282"/>
    <mergeCell ref="AM281:AP282"/>
    <mergeCell ref="AQ281:BC284"/>
    <mergeCell ref="AH283:AK284"/>
    <mergeCell ref="AL283:AL284"/>
    <mergeCell ref="AM283:AP284"/>
    <mergeCell ref="B285:M288"/>
    <mergeCell ref="N285:Q288"/>
    <mergeCell ref="R285:S288"/>
    <mergeCell ref="T285:U288"/>
    <mergeCell ref="V285:W288"/>
    <mergeCell ref="X285:Y288"/>
    <mergeCell ref="Z285:AA288"/>
    <mergeCell ref="AB285:AC288"/>
    <mergeCell ref="AD285:AE288"/>
    <mergeCell ref="AF285:AG288"/>
    <mergeCell ref="AH285:AK286"/>
    <mergeCell ref="AL285:AL286"/>
    <mergeCell ref="AM285:AP286"/>
    <mergeCell ref="AQ285:BC288"/>
    <mergeCell ref="AH287:AK288"/>
    <mergeCell ref="AL287:AL288"/>
    <mergeCell ref="AM287:AP288"/>
    <mergeCell ref="B289:M292"/>
    <mergeCell ref="N289:Q292"/>
    <mergeCell ref="R289:S292"/>
    <mergeCell ref="T289:U292"/>
    <mergeCell ref="V289:W292"/>
    <mergeCell ref="X289:Y292"/>
    <mergeCell ref="Z289:AA292"/>
    <mergeCell ref="AB289:AC292"/>
    <mergeCell ref="AD289:AE292"/>
    <mergeCell ref="AF289:AG292"/>
    <mergeCell ref="AH289:AK290"/>
    <mergeCell ref="AL289:AL290"/>
    <mergeCell ref="AM289:AP290"/>
    <mergeCell ref="AQ289:BC292"/>
    <mergeCell ref="AH291:AK292"/>
    <mergeCell ref="AL291:AL292"/>
    <mergeCell ref="AM291:AP292"/>
    <mergeCell ref="B293:M296"/>
    <mergeCell ref="N293:Q296"/>
    <mergeCell ref="R293:S296"/>
    <mergeCell ref="T293:U296"/>
    <mergeCell ref="V293:W296"/>
    <mergeCell ref="X293:Y296"/>
    <mergeCell ref="Z293:AA296"/>
    <mergeCell ref="AB293:AC296"/>
    <mergeCell ref="AD293:AE296"/>
    <mergeCell ref="AF293:AG296"/>
    <mergeCell ref="AH293:AK294"/>
    <mergeCell ref="AL293:AL294"/>
    <mergeCell ref="AM293:AP294"/>
    <mergeCell ref="AQ293:BC296"/>
    <mergeCell ref="AH295:AK296"/>
    <mergeCell ref="AL295:AL296"/>
    <mergeCell ref="AM295:AP296"/>
    <mergeCell ref="B297:M300"/>
    <mergeCell ref="N297:Q300"/>
    <mergeCell ref="R297:S300"/>
    <mergeCell ref="T297:U300"/>
    <mergeCell ref="V297:W300"/>
    <mergeCell ref="X297:Y300"/>
    <mergeCell ref="Z297:AA300"/>
    <mergeCell ref="AB297:AC300"/>
    <mergeCell ref="AD297:AE300"/>
    <mergeCell ref="AF297:AG300"/>
    <mergeCell ref="AH297:AK298"/>
    <mergeCell ref="AL297:AL298"/>
    <mergeCell ref="AM297:AP298"/>
    <mergeCell ref="AQ297:BC300"/>
    <mergeCell ref="AH299:AK300"/>
    <mergeCell ref="AL299:AL300"/>
    <mergeCell ref="AM299:AP300"/>
    <mergeCell ref="B301:M304"/>
    <mergeCell ref="N301:Q304"/>
    <mergeCell ref="R301:S304"/>
    <mergeCell ref="T301:U304"/>
    <mergeCell ref="V301:W304"/>
    <mergeCell ref="X301:Y304"/>
    <mergeCell ref="Z301:AA304"/>
    <mergeCell ref="AB301:AC304"/>
    <mergeCell ref="AD301:AE304"/>
    <mergeCell ref="AF301:AG304"/>
    <mergeCell ref="AH301:AK302"/>
    <mergeCell ref="AL301:AL302"/>
    <mergeCell ref="AM301:AP302"/>
    <mergeCell ref="AQ301:BC304"/>
    <mergeCell ref="AH303:AK304"/>
    <mergeCell ref="AL303:AL304"/>
    <mergeCell ref="AM303:AP304"/>
    <mergeCell ref="B305:M308"/>
    <mergeCell ref="N305:Q308"/>
    <mergeCell ref="R305:S308"/>
    <mergeCell ref="T305:U308"/>
    <mergeCell ref="V305:W308"/>
    <mergeCell ref="X305:Y308"/>
    <mergeCell ref="Z305:AA308"/>
    <mergeCell ref="AB305:AC308"/>
    <mergeCell ref="AD305:AE308"/>
    <mergeCell ref="AF305:AG308"/>
    <mergeCell ref="AH305:AK306"/>
    <mergeCell ref="AL305:AL306"/>
    <mergeCell ref="AM305:AP306"/>
    <mergeCell ref="AQ305:BC308"/>
    <mergeCell ref="AH307:AK308"/>
    <mergeCell ref="AL307:AL308"/>
    <mergeCell ref="AM307:AP308"/>
    <mergeCell ref="B309:M312"/>
    <mergeCell ref="N309:Q312"/>
    <mergeCell ref="R309:S312"/>
    <mergeCell ref="T309:U312"/>
    <mergeCell ref="V309:W312"/>
    <mergeCell ref="X309:Y312"/>
    <mergeCell ref="Z309:AA312"/>
    <mergeCell ref="AB309:AC312"/>
    <mergeCell ref="AD309:AE312"/>
    <mergeCell ref="AF309:AG312"/>
    <mergeCell ref="AH309:AK310"/>
    <mergeCell ref="AL309:AL310"/>
    <mergeCell ref="AM309:AP310"/>
    <mergeCell ref="AQ309:BC312"/>
    <mergeCell ref="AH311:AK312"/>
    <mergeCell ref="AL311:AL312"/>
    <mergeCell ref="AM311:AP312"/>
    <mergeCell ref="B313:M316"/>
    <mergeCell ref="N313:Q316"/>
    <mergeCell ref="R313:S316"/>
    <mergeCell ref="T313:U316"/>
    <mergeCell ref="V313:W316"/>
    <mergeCell ref="X313:Y316"/>
    <mergeCell ref="Z313:AA316"/>
    <mergeCell ref="AB313:AC316"/>
    <mergeCell ref="AD313:AE316"/>
    <mergeCell ref="AF313:AG316"/>
    <mergeCell ref="AH313:AK314"/>
    <mergeCell ref="AL313:AL314"/>
    <mergeCell ref="AM313:AP314"/>
    <mergeCell ref="AQ313:BC316"/>
    <mergeCell ref="AH315:AK316"/>
    <mergeCell ref="AL315:AL316"/>
    <mergeCell ref="AM315:AP316"/>
    <mergeCell ref="B317:M320"/>
    <mergeCell ref="N317:Q320"/>
    <mergeCell ref="R317:S320"/>
    <mergeCell ref="T317:U320"/>
    <mergeCell ref="V317:W320"/>
    <mergeCell ref="X317:Y320"/>
    <mergeCell ref="Z317:AA320"/>
    <mergeCell ref="AB317:AC320"/>
    <mergeCell ref="AD317:AE320"/>
    <mergeCell ref="AF317:AG320"/>
    <mergeCell ref="AH317:AK318"/>
    <mergeCell ref="AL317:AL318"/>
    <mergeCell ref="AM317:AP318"/>
    <mergeCell ref="AQ317:BC320"/>
    <mergeCell ref="AH319:AK320"/>
    <mergeCell ref="AL319:AL320"/>
    <mergeCell ref="AM319:AP320"/>
    <mergeCell ref="B321:M324"/>
    <mergeCell ref="N321:Q324"/>
    <mergeCell ref="R321:S324"/>
    <mergeCell ref="T321:U324"/>
    <mergeCell ref="V321:W324"/>
    <mergeCell ref="X321:Y324"/>
    <mergeCell ref="Z321:AA324"/>
    <mergeCell ref="AB321:AC324"/>
    <mergeCell ref="AD321:AE324"/>
    <mergeCell ref="AF321:AG324"/>
    <mergeCell ref="AH321:AK322"/>
    <mergeCell ref="AL321:AL322"/>
    <mergeCell ref="AM321:AP322"/>
    <mergeCell ref="AQ321:BC324"/>
    <mergeCell ref="AH323:AK324"/>
    <mergeCell ref="AL323:AL324"/>
    <mergeCell ref="AM323:AP324"/>
    <mergeCell ref="B325:M328"/>
    <mergeCell ref="N325:Q328"/>
    <mergeCell ref="R325:S328"/>
    <mergeCell ref="T325:U328"/>
    <mergeCell ref="V325:W328"/>
    <mergeCell ref="X325:Y328"/>
    <mergeCell ref="Z325:AA328"/>
    <mergeCell ref="AB325:AC328"/>
    <mergeCell ref="AD325:AE328"/>
    <mergeCell ref="AF325:AG328"/>
    <mergeCell ref="AH325:AK326"/>
    <mergeCell ref="AL325:AL326"/>
    <mergeCell ref="AM325:AP326"/>
    <mergeCell ref="AQ325:BC328"/>
    <mergeCell ref="AH327:AK328"/>
    <mergeCell ref="AL327:AL328"/>
    <mergeCell ref="AM327:AP328"/>
    <mergeCell ref="B329:M332"/>
    <mergeCell ref="N329:Q332"/>
    <mergeCell ref="R329:S332"/>
    <mergeCell ref="T329:U332"/>
    <mergeCell ref="V329:W332"/>
    <mergeCell ref="X329:Y332"/>
    <mergeCell ref="Z329:AA332"/>
    <mergeCell ref="AB329:AC332"/>
    <mergeCell ref="AD329:AE332"/>
    <mergeCell ref="AF329:AG332"/>
    <mergeCell ref="AH329:AK330"/>
    <mergeCell ref="AL329:AL330"/>
    <mergeCell ref="AM329:AP330"/>
    <mergeCell ref="AQ329:BC332"/>
    <mergeCell ref="AH331:AK332"/>
    <mergeCell ref="AL331:AL332"/>
    <mergeCell ref="AM331:AP332"/>
    <mergeCell ref="B333:M336"/>
    <mergeCell ref="N333:Q336"/>
    <mergeCell ref="R333:S336"/>
    <mergeCell ref="T333:U336"/>
    <mergeCell ref="V333:W336"/>
    <mergeCell ref="X333:Y336"/>
    <mergeCell ref="Z333:AA336"/>
    <mergeCell ref="AB333:AC336"/>
    <mergeCell ref="AD333:AE336"/>
    <mergeCell ref="AF333:AG336"/>
    <mergeCell ref="AH333:AK334"/>
    <mergeCell ref="AL333:AL334"/>
    <mergeCell ref="AM333:AP334"/>
    <mergeCell ref="AQ333:BC336"/>
    <mergeCell ref="AH335:AK336"/>
    <mergeCell ref="AL335:AL336"/>
    <mergeCell ref="AM335:AP336"/>
    <mergeCell ref="B337:M340"/>
    <mergeCell ref="N337:Q340"/>
    <mergeCell ref="R337:S340"/>
    <mergeCell ref="T337:U340"/>
    <mergeCell ref="V337:W340"/>
    <mergeCell ref="X337:Y340"/>
    <mergeCell ref="Z337:AA340"/>
    <mergeCell ref="AB337:AC340"/>
    <mergeCell ref="AD337:AE340"/>
    <mergeCell ref="AF337:AG340"/>
    <mergeCell ref="AH337:AK338"/>
    <mergeCell ref="AL337:AL338"/>
    <mergeCell ref="AM337:AP338"/>
    <mergeCell ref="AQ337:BC340"/>
    <mergeCell ref="AH339:AK340"/>
    <mergeCell ref="AL339:AL340"/>
    <mergeCell ref="AM339:AP340"/>
    <mergeCell ref="B341:M344"/>
    <mergeCell ref="N341:Q344"/>
    <mergeCell ref="R341:S344"/>
    <mergeCell ref="T341:U344"/>
    <mergeCell ref="V341:W344"/>
    <mergeCell ref="X341:Y344"/>
    <mergeCell ref="Z341:AA344"/>
    <mergeCell ref="AB341:AC344"/>
    <mergeCell ref="AD341:AE344"/>
    <mergeCell ref="AF341:AG344"/>
    <mergeCell ref="AH341:AK342"/>
    <mergeCell ref="AL341:AL342"/>
    <mergeCell ref="AM341:AP342"/>
    <mergeCell ref="AQ341:BC344"/>
    <mergeCell ref="AH343:AK344"/>
    <mergeCell ref="AL343:AL344"/>
    <mergeCell ref="AM343:AP344"/>
    <mergeCell ref="B345:M348"/>
    <mergeCell ref="N345:Q348"/>
    <mergeCell ref="R345:S348"/>
    <mergeCell ref="T345:U348"/>
    <mergeCell ref="V345:W348"/>
    <mergeCell ref="X345:Y348"/>
    <mergeCell ref="Z345:AA348"/>
    <mergeCell ref="AB345:AC348"/>
    <mergeCell ref="AD345:AE348"/>
    <mergeCell ref="AF345:AG348"/>
    <mergeCell ref="AH345:AK346"/>
    <mergeCell ref="AL345:AL346"/>
    <mergeCell ref="AM345:AP346"/>
    <mergeCell ref="AQ345:BC348"/>
    <mergeCell ref="AH347:AK348"/>
    <mergeCell ref="AL347:AL348"/>
    <mergeCell ref="AM347:AP348"/>
    <mergeCell ref="B349:M352"/>
    <mergeCell ref="N349:Q352"/>
    <mergeCell ref="R349:S352"/>
    <mergeCell ref="T349:U352"/>
    <mergeCell ref="V349:W352"/>
    <mergeCell ref="X349:Y352"/>
    <mergeCell ref="Z349:AA352"/>
    <mergeCell ref="AB349:AC352"/>
    <mergeCell ref="AD349:AE352"/>
    <mergeCell ref="AF349:AG352"/>
    <mergeCell ref="AH349:AK350"/>
    <mergeCell ref="AL349:AL350"/>
    <mergeCell ref="AM349:AP350"/>
    <mergeCell ref="AQ349:BC352"/>
    <mergeCell ref="AH351:AK352"/>
    <mergeCell ref="AL351:AL352"/>
    <mergeCell ref="AM351:AP352"/>
    <mergeCell ref="B353:M356"/>
    <mergeCell ref="N353:Q356"/>
    <mergeCell ref="R353:S356"/>
    <mergeCell ref="T353:U356"/>
    <mergeCell ref="V353:W356"/>
    <mergeCell ref="X353:Y356"/>
    <mergeCell ref="Z353:AA356"/>
    <mergeCell ref="AB353:AC356"/>
    <mergeCell ref="AD353:AE356"/>
    <mergeCell ref="AF353:AG356"/>
    <mergeCell ref="AH353:AK354"/>
    <mergeCell ref="AL353:AL354"/>
    <mergeCell ref="AM353:AP354"/>
    <mergeCell ref="AQ353:BC356"/>
    <mergeCell ref="AH355:AK356"/>
    <mergeCell ref="AL355:AL356"/>
    <mergeCell ref="AM355:AP356"/>
    <mergeCell ref="B357:M360"/>
    <mergeCell ref="N357:Q360"/>
    <mergeCell ref="R357:S360"/>
    <mergeCell ref="T357:U360"/>
    <mergeCell ref="V357:W360"/>
    <mergeCell ref="X357:Y360"/>
    <mergeCell ref="Z357:AA360"/>
    <mergeCell ref="AB357:AC360"/>
    <mergeCell ref="AD357:AE360"/>
    <mergeCell ref="AF357:AG360"/>
    <mergeCell ref="AH357:AK358"/>
    <mergeCell ref="AL357:AL358"/>
    <mergeCell ref="AM357:AP358"/>
    <mergeCell ref="AQ357:BC360"/>
    <mergeCell ref="AH359:AK360"/>
    <mergeCell ref="AL359:AL360"/>
    <mergeCell ref="AM359:AP360"/>
    <mergeCell ref="B361:M364"/>
    <mergeCell ref="N361:Q364"/>
    <mergeCell ref="R361:S364"/>
    <mergeCell ref="T361:U364"/>
    <mergeCell ref="V361:W364"/>
    <mergeCell ref="X361:Y364"/>
    <mergeCell ref="Z361:AA364"/>
    <mergeCell ref="AB361:AC364"/>
    <mergeCell ref="AD361:AE364"/>
    <mergeCell ref="AF361:AG364"/>
    <mergeCell ref="AH361:AK362"/>
    <mergeCell ref="AL361:AL362"/>
    <mergeCell ref="AM361:AP362"/>
    <mergeCell ref="AQ361:BC364"/>
    <mergeCell ref="AH363:AK364"/>
    <mergeCell ref="AL363:AL364"/>
    <mergeCell ref="AM363:AP364"/>
    <mergeCell ref="B365:M368"/>
    <mergeCell ref="N365:Q368"/>
    <mergeCell ref="R365:S368"/>
    <mergeCell ref="T365:U368"/>
    <mergeCell ref="V365:W368"/>
    <mergeCell ref="X365:Y368"/>
    <mergeCell ref="Z365:AA368"/>
    <mergeCell ref="AB365:AC368"/>
    <mergeCell ref="AD365:AE368"/>
    <mergeCell ref="AF365:AG368"/>
    <mergeCell ref="AH365:AK366"/>
    <mergeCell ref="AL365:AL366"/>
    <mergeCell ref="AM365:AP366"/>
    <mergeCell ref="AQ365:BC368"/>
    <mergeCell ref="AH367:AK368"/>
    <mergeCell ref="AL367:AL368"/>
    <mergeCell ref="AM367:AP368"/>
    <mergeCell ref="B369:M372"/>
    <mergeCell ref="N369:Q372"/>
    <mergeCell ref="R369:S372"/>
    <mergeCell ref="T369:U372"/>
    <mergeCell ref="V369:W372"/>
    <mergeCell ref="X369:Y372"/>
    <mergeCell ref="Z369:AA372"/>
    <mergeCell ref="AB369:AC372"/>
    <mergeCell ref="AD369:AE372"/>
    <mergeCell ref="AF369:AG372"/>
    <mergeCell ref="AH369:AK370"/>
    <mergeCell ref="AL369:AL370"/>
    <mergeCell ref="AM369:AP370"/>
    <mergeCell ref="AQ369:BC372"/>
    <mergeCell ref="AH371:AK372"/>
    <mergeCell ref="AL371:AL372"/>
    <mergeCell ref="AM371:AP372"/>
    <mergeCell ref="B373:M376"/>
    <mergeCell ref="N373:Q376"/>
    <mergeCell ref="R373:S376"/>
    <mergeCell ref="T373:U376"/>
    <mergeCell ref="V373:W376"/>
    <mergeCell ref="X373:Y376"/>
    <mergeCell ref="Z373:AA376"/>
    <mergeCell ref="AB373:AC376"/>
    <mergeCell ref="AD373:AE376"/>
    <mergeCell ref="AF373:AG376"/>
    <mergeCell ref="AH373:AK374"/>
    <mergeCell ref="AL373:AL374"/>
    <mergeCell ref="AM373:AP374"/>
    <mergeCell ref="AQ373:BC376"/>
    <mergeCell ref="AH375:AK376"/>
    <mergeCell ref="AL375:AL376"/>
    <mergeCell ref="AM375:AP376"/>
    <mergeCell ref="B377:M380"/>
    <mergeCell ref="N377:Q380"/>
    <mergeCell ref="R377:S380"/>
    <mergeCell ref="T377:U380"/>
    <mergeCell ref="V377:W380"/>
    <mergeCell ref="X377:Y380"/>
    <mergeCell ref="Z377:AA380"/>
    <mergeCell ref="AB377:AC380"/>
    <mergeCell ref="AD377:AE380"/>
    <mergeCell ref="AF377:AG380"/>
    <mergeCell ref="AH377:AK378"/>
    <mergeCell ref="AL377:AL378"/>
    <mergeCell ref="AM377:AP378"/>
    <mergeCell ref="AQ377:BC380"/>
    <mergeCell ref="AH379:AK380"/>
    <mergeCell ref="AL379:AL380"/>
    <mergeCell ref="AM379:AP380"/>
    <mergeCell ref="B381:M384"/>
    <mergeCell ref="N381:Q384"/>
    <mergeCell ref="R381:S384"/>
    <mergeCell ref="T381:U384"/>
    <mergeCell ref="V381:W384"/>
    <mergeCell ref="X381:Y384"/>
    <mergeCell ref="Z381:AA384"/>
    <mergeCell ref="AB381:AC384"/>
    <mergeCell ref="AD381:AE384"/>
    <mergeCell ref="AF381:AG384"/>
    <mergeCell ref="AH381:AK382"/>
    <mergeCell ref="AL381:AL382"/>
    <mergeCell ref="AM381:AP382"/>
    <mergeCell ref="AQ381:BC384"/>
    <mergeCell ref="AH383:AK384"/>
    <mergeCell ref="AL383:AL384"/>
    <mergeCell ref="AM383:AP384"/>
    <mergeCell ref="B385:M388"/>
    <mergeCell ref="N385:Q388"/>
    <mergeCell ref="R385:S388"/>
    <mergeCell ref="T385:U388"/>
    <mergeCell ref="V385:W388"/>
    <mergeCell ref="X385:Y388"/>
    <mergeCell ref="Z385:AA388"/>
    <mergeCell ref="AB385:AC388"/>
    <mergeCell ref="AD385:AE388"/>
    <mergeCell ref="AF385:AG388"/>
    <mergeCell ref="AH385:AK386"/>
    <mergeCell ref="AL385:AL386"/>
    <mergeCell ref="AM385:AP386"/>
    <mergeCell ref="AQ385:BC388"/>
    <mergeCell ref="AH387:AK388"/>
    <mergeCell ref="AL387:AL388"/>
    <mergeCell ref="AM387:AP388"/>
    <mergeCell ref="B389:M392"/>
    <mergeCell ref="N389:Q392"/>
    <mergeCell ref="R389:S392"/>
    <mergeCell ref="T389:U392"/>
    <mergeCell ref="V389:W392"/>
    <mergeCell ref="X389:Y392"/>
    <mergeCell ref="Z389:AA392"/>
    <mergeCell ref="AB389:AC392"/>
    <mergeCell ref="AD389:AE392"/>
    <mergeCell ref="AF389:AG392"/>
    <mergeCell ref="AH389:AK390"/>
    <mergeCell ref="AL389:AL390"/>
    <mergeCell ref="AM389:AP390"/>
    <mergeCell ref="AQ389:BC392"/>
    <mergeCell ref="AH391:AK392"/>
    <mergeCell ref="AL391:AL392"/>
    <mergeCell ref="AM391:AP392"/>
    <mergeCell ref="B393:M396"/>
    <mergeCell ref="N393:Q396"/>
    <mergeCell ref="R393:S396"/>
    <mergeCell ref="T393:U396"/>
    <mergeCell ref="V393:W396"/>
    <mergeCell ref="X393:Y396"/>
    <mergeCell ref="Z393:AA396"/>
    <mergeCell ref="AB393:AC396"/>
    <mergeCell ref="AD393:AE396"/>
    <mergeCell ref="AF393:AG396"/>
    <mergeCell ref="AH393:AK394"/>
    <mergeCell ref="AL393:AL394"/>
    <mergeCell ref="AM393:AP394"/>
    <mergeCell ref="AQ393:BC396"/>
    <mergeCell ref="AH395:AK396"/>
    <mergeCell ref="AL395:AL396"/>
    <mergeCell ref="AM395:AP396"/>
    <mergeCell ref="B397:M400"/>
    <mergeCell ref="N397:Q400"/>
    <mergeCell ref="R397:S400"/>
    <mergeCell ref="T397:U400"/>
    <mergeCell ref="V397:W400"/>
    <mergeCell ref="X397:Y400"/>
    <mergeCell ref="Z397:AA400"/>
    <mergeCell ref="AB397:AC400"/>
    <mergeCell ref="AD397:AE400"/>
    <mergeCell ref="AF397:AG400"/>
    <mergeCell ref="AH397:AK398"/>
    <mergeCell ref="AL397:AL398"/>
    <mergeCell ref="AM397:AP398"/>
    <mergeCell ref="AQ397:BC400"/>
    <mergeCell ref="AH399:AK400"/>
    <mergeCell ref="AL399:AL400"/>
    <mergeCell ref="AM399:AP400"/>
    <mergeCell ref="B401:M404"/>
    <mergeCell ref="N401:Q404"/>
    <mergeCell ref="R401:S404"/>
    <mergeCell ref="T401:U404"/>
    <mergeCell ref="V401:W404"/>
    <mergeCell ref="X401:Y404"/>
    <mergeCell ref="Z401:AA404"/>
    <mergeCell ref="AB401:AC404"/>
    <mergeCell ref="AD401:AE404"/>
    <mergeCell ref="AF401:AG404"/>
    <mergeCell ref="AH401:AK402"/>
    <mergeCell ref="AL401:AL402"/>
    <mergeCell ref="AM401:AP402"/>
    <mergeCell ref="AQ401:BC404"/>
    <mergeCell ref="AH403:AK404"/>
    <mergeCell ref="AL403:AL404"/>
    <mergeCell ref="AM403:AP404"/>
    <mergeCell ref="B405:M408"/>
    <mergeCell ref="N405:Q408"/>
    <mergeCell ref="R405:S408"/>
    <mergeCell ref="T405:U408"/>
    <mergeCell ref="V405:W408"/>
    <mergeCell ref="X405:Y408"/>
    <mergeCell ref="Z405:AA408"/>
    <mergeCell ref="AB405:AC408"/>
    <mergeCell ref="AD405:AE408"/>
    <mergeCell ref="AF405:AG408"/>
    <mergeCell ref="AH405:AK406"/>
    <mergeCell ref="AL405:AL406"/>
    <mergeCell ref="AM405:AP406"/>
    <mergeCell ref="AQ405:BC408"/>
    <mergeCell ref="AH407:AK408"/>
    <mergeCell ref="AL407:AL408"/>
    <mergeCell ref="AM407:AP408"/>
    <mergeCell ref="B409:M412"/>
    <mergeCell ref="N409:Q412"/>
    <mergeCell ref="R409:S412"/>
    <mergeCell ref="T409:U412"/>
    <mergeCell ref="V409:W412"/>
    <mergeCell ref="X409:Y412"/>
    <mergeCell ref="Z409:AA412"/>
    <mergeCell ref="AB409:AC412"/>
    <mergeCell ref="AD409:AE412"/>
    <mergeCell ref="AF409:AG412"/>
    <mergeCell ref="AH409:AK410"/>
    <mergeCell ref="AL409:AL410"/>
    <mergeCell ref="AM409:AP410"/>
    <mergeCell ref="AQ409:BC412"/>
    <mergeCell ref="AH411:AK412"/>
    <mergeCell ref="AL411:AL412"/>
    <mergeCell ref="AM411:AP412"/>
    <mergeCell ref="B413:M416"/>
    <mergeCell ref="N413:Q416"/>
    <mergeCell ref="R413:S416"/>
    <mergeCell ref="T413:U416"/>
    <mergeCell ref="V413:W416"/>
    <mergeCell ref="X413:Y416"/>
    <mergeCell ref="Z413:AA416"/>
    <mergeCell ref="AB413:AC416"/>
    <mergeCell ref="AD413:AE416"/>
    <mergeCell ref="AF413:AG416"/>
    <mergeCell ref="AH413:AK414"/>
    <mergeCell ref="AL413:AL414"/>
    <mergeCell ref="AM413:AP414"/>
    <mergeCell ref="AQ413:BC416"/>
    <mergeCell ref="AH415:AK416"/>
    <mergeCell ref="AL415:AL416"/>
    <mergeCell ref="AM415:AP416"/>
    <mergeCell ref="B417:M420"/>
    <mergeCell ref="N417:Q420"/>
    <mergeCell ref="R417:S420"/>
    <mergeCell ref="T417:U420"/>
    <mergeCell ref="V417:W420"/>
    <mergeCell ref="X417:Y420"/>
    <mergeCell ref="Z417:AA420"/>
    <mergeCell ref="AB417:AC420"/>
    <mergeCell ref="AD417:AE420"/>
    <mergeCell ref="AF417:AG420"/>
    <mergeCell ref="AH417:AK418"/>
    <mergeCell ref="AL417:AL418"/>
    <mergeCell ref="AM417:AP418"/>
    <mergeCell ref="AQ417:BC420"/>
    <mergeCell ref="AH419:AK420"/>
    <mergeCell ref="AL419:AL420"/>
    <mergeCell ref="AM419:AP420"/>
    <mergeCell ref="B421:M424"/>
    <mergeCell ref="N421:Q424"/>
    <mergeCell ref="R421:S424"/>
    <mergeCell ref="T421:U424"/>
    <mergeCell ref="V421:W424"/>
    <mergeCell ref="X421:Y424"/>
    <mergeCell ref="Z421:AA424"/>
    <mergeCell ref="AB421:AC424"/>
    <mergeCell ref="AD421:AE424"/>
    <mergeCell ref="AF421:AG424"/>
    <mergeCell ref="AH421:AK422"/>
    <mergeCell ref="AL421:AL422"/>
    <mergeCell ref="AM421:AP422"/>
    <mergeCell ref="AQ421:BC424"/>
    <mergeCell ref="AH423:AK424"/>
    <mergeCell ref="AL423:AL424"/>
    <mergeCell ref="AM423:AP424"/>
    <mergeCell ref="B425:M428"/>
    <mergeCell ref="N425:Q428"/>
    <mergeCell ref="R425:S428"/>
    <mergeCell ref="T425:U428"/>
    <mergeCell ref="V425:W428"/>
    <mergeCell ref="X425:Y428"/>
    <mergeCell ref="Z425:AA428"/>
    <mergeCell ref="AB425:AC428"/>
    <mergeCell ref="AD425:AE428"/>
    <mergeCell ref="AF425:AG428"/>
    <mergeCell ref="AH425:AK426"/>
    <mergeCell ref="AL425:AL426"/>
    <mergeCell ref="AM425:AP426"/>
    <mergeCell ref="AQ425:BC428"/>
    <mergeCell ref="AH427:AK428"/>
    <mergeCell ref="AL427:AL428"/>
    <mergeCell ref="AM427:AP428"/>
    <mergeCell ref="B429:M432"/>
    <mergeCell ref="N429:Q432"/>
    <mergeCell ref="R429:S432"/>
    <mergeCell ref="T429:U432"/>
    <mergeCell ref="V429:W432"/>
    <mergeCell ref="X429:Y432"/>
    <mergeCell ref="Z429:AA432"/>
    <mergeCell ref="AB429:AC432"/>
    <mergeCell ref="AD429:AE432"/>
    <mergeCell ref="AF429:AG432"/>
    <mergeCell ref="AH429:AK430"/>
    <mergeCell ref="AL429:AL430"/>
    <mergeCell ref="AM429:AP430"/>
    <mergeCell ref="AQ429:BC432"/>
    <mergeCell ref="AH431:AK432"/>
    <mergeCell ref="AL431:AL432"/>
    <mergeCell ref="AM431:AP432"/>
    <mergeCell ref="B433:M436"/>
    <mergeCell ref="N433:Q436"/>
    <mergeCell ref="R433:S436"/>
    <mergeCell ref="T433:U436"/>
    <mergeCell ref="V433:W436"/>
    <mergeCell ref="X433:Y436"/>
    <mergeCell ref="Z433:AA436"/>
    <mergeCell ref="AB433:AC436"/>
    <mergeCell ref="AD433:AE436"/>
    <mergeCell ref="AF433:AG436"/>
    <mergeCell ref="AH433:AK434"/>
    <mergeCell ref="AL433:AL434"/>
    <mergeCell ref="AM433:AP434"/>
    <mergeCell ref="AQ433:BC436"/>
    <mergeCell ref="AH435:AK436"/>
    <mergeCell ref="AL435:AL436"/>
    <mergeCell ref="AM435:AP436"/>
    <mergeCell ref="B437:M440"/>
    <mergeCell ref="N437:Q440"/>
    <mergeCell ref="R437:S440"/>
    <mergeCell ref="T437:U440"/>
    <mergeCell ref="V437:W440"/>
    <mergeCell ref="X437:Y440"/>
    <mergeCell ref="Z437:AA440"/>
    <mergeCell ref="AB437:AC440"/>
    <mergeCell ref="AD437:AE440"/>
    <mergeCell ref="AF437:AG440"/>
    <mergeCell ref="AH437:AK438"/>
    <mergeCell ref="AL437:AL438"/>
    <mergeCell ref="AM437:AP438"/>
    <mergeCell ref="AQ437:BC440"/>
    <mergeCell ref="AH439:AK440"/>
    <mergeCell ref="AL439:AL440"/>
    <mergeCell ref="AM439:AP440"/>
    <mergeCell ref="B441:M444"/>
    <mergeCell ref="N441:Q444"/>
    <mergeCell ref="R441:S444"/>
    <mergeCell ref="T441:U444"/>
    <mergeCell ref="V441:W444"/>
    <mergeCell ref="X441:Y444"/>
    <mergeCell ref="Z441:AA444"/>
    <mergeCell ref="AB441:AC444"/>
    <mergeCell ref="AD441:AE444"/>
    <mergeCell ref="AF441:AG444"/>
    <mergeCell ref="AH441:AK442"/>
    <mergeCell ref="AL441:AL442"/>
    <mergeCell ref="AM441:AP442"/>
    <mergeCell ref="AQ441:BC444"/>
    <mergeCell ref="AH443:AK444"/>
    <mergeCell ref="AL443:AL444"/>
    <mergeCell ref="AM443:AP444"/>
    <mergeCell ref="B445:M448"/>
    <mergeCell ref="N445:Q448"/>
    <mergeCell ref="R445:S448"/>
    <mergeCell ref="T445:U448"/>
    <mergeCell ref="V445:W448"/>
    <mergeCell ref="X445:Y448"/>
    <mergeCell ref="Z445:AA448"/>
    <mergeCell ref="AB445:AC448"/>
    <mergeCell ref="AD445:AE448"/>
    <mergeCell ref="AF445:AG448"/>
    <mergeCell ref="AH445:AK446"/>
    <mergeCell ref="AL445:AL446"/>
    <mergeCell ref="AM445:AP446"/>
    <mergeCell ref="AQ445:BC448"/>
    <mergeCell ref="AH447:AK448"/>
    <mergeCell ref="AL447:AL448"/>
    <mergeCell ref="AM447:AP448"/>
    <mergeCell ref="B449:M452"/>
    <mergeCell ref="N449:Q452"/>
    <mergeCell ref="R449:S452"/>
    <mergeCell ref="T449:U452"/>
    <mergeCell ref="V449:W452"/>
    <mergeCell ref="X449:Y452"/>
    <mergeCell ref="Z449:AA452"/>
    <mergeCell ref="AB449:AC452"/>
    <mergeCell ref="AD449:AE452"/>
    <mergeCell ref="AF449:AG452"/>
    <mergeCell ref="AH449:AK450"/>
    <mergeCell ref="AL449:AL450"/>
    <mergeCell ref="AM449:AP450"/>
    <mergeCell ref="AQ449:BC452"/>
    <mergeCell ref="AH451:AK452"/>
    <mergeCell ref="AL451:AL452"/>
    <mergeCell ref="AM451:AP452"/>
    <mergeCell ref="B453:M456"/>
    <mergeCell ref="N453:Q456"/>
    <mergeCell ref="R453:S456"/>
    <mergeCell ref="T453:U456"/>
    <mergeCell ref="V453:W456"/>
    <mergeCell ref="X453:Y456"/>
    <mergeCell ref="Z453:AA456"/>
    <mergeCell ref="AB453:AC456"/>
    <mergeCell ref="AD453:AE456"/>
    <mergeCell ref="AF453:AG456"/>
    <mergeCell ref="AH453:AK454"/>
    <mergeCell ref="AL453:AL454"/>
    <mergeCell ref="AM453:AP454"/>
    <mergeCell ref="AQ453:BC456"/>
    <mergeCell ref="AH455:AK456"/>
    <mergeCell ref="AL455:AL456"/>
    <mergeCell ref="AM455:AP456"/>
    <mergeCell ref="B457:M460"/>
    <mergeCell ref="N457:Q460"/>
    <mergeCell ref="R457:S460"/>
    <mergeCell ref="T457:U460"/>
    <mergeCell ref="V457:W460"/>
    <mergeCell ref="X457:Y460"/>
    <mergeCell ref="Z457:AA460"/>
    <mergeCell ref="AB457:AC460"/>
    <mergeCell ref="AD457:AE460"/>
    <mergeCell ref="AF457:AG460"/>
    <mergeCell ref="AH457:AK458"/>
    <mergeCell ref="AL457:AL458"/>
    <mergeCell ref="AM457:AP458"/>
    <mergeCell ref="AQ457:BC460"/>
    <mergeCell ref="AH459:AK460"/>
    <mergeCell ref="AL459:AL460"/>
    <mergeCell ref="AM459:AP460"/>
    <mergeCell ref="B461:M464"/>
    <mergeCell ref="N461:Q464"/>
    <mergeCell ref="R461:S464"/>
    <mergeCell ref="T461:U464"/>
    <mergeCell ref="V461:W464"/>
    <mergeCell ref="X461:Y464"/>
    <mergeCell ref="Z461:AA464"/>
    <mergeCell ref="AB461:AC464"/>
    <mergeCell ref="AD461:AE464"/>
    <mergeCell ref="AF461:AG464"/>
    <mergeCell ref="AH461:AK462"/>
    <mergeCell ref="AL461:AL462"/>
    <mergeCell ref="AM461:AP462"/>
    <mergeCell ref="AQ461:BC464"/>
    <mergeCell ref="AH463:AK464"/>
    <mergeCell ref="AL463:AL464"/>
    <mergeCell ref="AM463:AP464"/>
    <mergeCell ref="B465:M468"/>
    <mergeCell ref="N465:Q468"/>
    <mergeCell ref="R465:S468"/>
    <mergeCell ref="T465:U468"/>
    <mergeCell ref="V465:W468"/>
    <mergeCell ref="X465:Y468"/>
    <mergeCell ref="Z465:AA468"/>
    <mergeCell ref="AB465:AC468"/>
    <mergeCell ref="AD465:AE468"/>
    <mergeCell ref="AF465:AG468"/>
    <mergeCell ref="AH465:AK466"/>
    <mergeCell ref="AL465:AL466"/>
    <mergeCell ref="AM465:AP466"/>
    <mergeCell ref="AQ465:BC468"/>
    <mergeCell ref="AH467:AK468"/>
    <mergeCell ref="AL467:AL468"/>
    <mergeCell ref="AM467:AP468"/>
    <mergeCell ref="B469:M472"/>
    <mergeCell ref="N469:Q472"/>
    <mergeCell ref="R469:S472"/>
    <mergeCell ref="T469:U472"/>
    <mergeCell ref="V469:W472"/>
    <mergeCell ref="X469:Y472"/>
    <mergeCell ref="Z469:AA472"/>
    <mergeCell ref="AB469:AC472"/>
    <mergeCell ref="AD469:AE472"/>
    <mergeCell ref="AF469:AG472"/>
    <mergeCell ref="AH469:AK470"/>
    <mergeCell ref="AL469:AL470"/>
    <mergeCell ref="AM469:AP470"/>
    <mergeCell ref="AQ469:BC472"/>
    <mergeCell ref="AH471:AK472"/>
    <mergeCell ref="AL471:AL472"/>
    <mergeCell ref="AM471:AP472"/>
    <mergeCell ref="B473:M476"/>
    <mergeCell ref="N473:Q476"/>
    <mergeCell ref="R473:S476"/>
    <mergeCell ref="T473:U476"/>
    <mergeCell ref="V473:W476"/>
    <mergeCell ref="X473:Y476"/>
    <mergeCell ref="Z473:AA476"/>
    <mergeCell ref="AB473:AC476"/>
    <mergeCell ref="AD473:AE476"/>
    <mergeCell ref="AF473:AG476"/>
    <mergeCell ref="AH473:AK474"/>
    <mergeCell ref="AL473:AL474"/>
    <mergeCell ref="AM473:AP474"/>
    <mergeCell ref="AQ473:BC476"/>
    <mergeCell ref="AH475:AK476"/>
    <mergeCell ref="AL475:AL476"/>
    <mergeCell ref="AM475:AP476"/>
    <mergeCell ref="B477:M480"/>
    <mergeCell ref="N477:Q480"/>
    <mergeCell ref="R477:S480"/>
    <mergeCell ref="T477:U480"/>
    <mergeCell ref="V477:W480"/>
    <mergeCell ref="X477:Y480"/>
    <mergeCell ref="Z477:AA480"/>
    <mergeCell ref="AB477:AC480"/>
    <mergeCell ref="AD477:AE480"/>
    <mergeCell ref="AF477:AG480"/>
    <mergeCell ref="AH477:AK478"/>
    <mergeCell ref="AL477:AL478"/>
    <mergeCell ref="AM477:AP478"/>
    <mergeCell ref="AQ477:BC480"/>
    <mergeCell ref="AH479:AK480"/>
    <mergeCell ref="AL479:AL480"/>
    <mergeCell ref="AM479:AP480"/>
    <mergeCell ref="B481:M484"/>
    <mergeCell ref="N481:Q484"/>
    <mergeCell ref="R481:S484"/>
    <mergeCell ref="T481:U484"/>
    <mergeCell ref="V481:W484"/>
    <mergeCell ref="X481:Y484"/>
    <mergeCell ref="Z481:AA484"/>
    <mergeCell ref="AB481:AC484"/>
    <mergeCell ref="AD481:AE484"/>
    <mergeCell ref="AF481:AG484"/>
    <mergeCell ref="AH481:AK482"/>
    <mergeCell ref="AL481:AL482"/>
    <mergeCell ref="AM481:AP482"/>
    <mergeCell ref="AQ481:BC484"/>
    <mergeCell ref="AH483:AK484"/>
    <mergeCell ref="AL483:AL484"/>
    <mergeCell ref="AM483:AP484"/>
    <mergeCell ref="B485:M488"/>
    <mergeCell ref="N485:Q488"/>
    <mergeCell ref="R485:S488"/>
    <mergeCell ref="T485:U488"/>
    <mergeCell ref="V485:W488"/>
    <mergeCell ref="X485:Y488"/>
    <mergeCell ref="Z485:AA488"/>
    <mergeCell ref="AB485:AC488"/>
    <mergeCell ref="AD485:AE488"/>
    <mergeCell ref="AF485:AG488"/>
    <mergeCell ref="AH485:AK486"/>
    <mergeCell ref="AL485:AL486"/>
    <mergeCell ref="AM485:AP486"/>
    <mergeCell ref="AQ485:BC488"/>
    <mergeCell ref="AH487:AK488"/>
    <mergeCell ref="AL487:AL488"/>
    <mergeCell ref="AM487:AP488"/>
    <mergeCell ref="B489:M492"/>
    <mergeCell ref="N489:Q492"/>
    <mergeCell ref="R489:S492"/>
    <mergeCell ref="T489:U492"/>
    <mergeCell ref="V489:W492"/>
    <mergeCell ref="X489:Y492"/>
    <mergeCell ref="Z489:AA492"/>
    <mergeCell ref="AB489:AC492"/>
    <mergeCell ref="AD489:AE492"/>
    <mergeCell ref="AF489:AG492"/>
    <mergeCell ref="AH489:AK490"/>
    <mergeCell ref="AL489:AL490"/>
    <mergeCell ref="AM489:AP490"/>
    <mergeCell ref="AQ489:BC492"/>
    <mergeCell ref="AH491:AK492"/>
    <mergeCell ref="AL491:AL492"/>
    <mergeCell ref="AM491:AP492"/>
    <mergeCell ref="B493:M496"/>
    <mergeCell ref="N493:Q496"/>
    <mergeCell ref="R493:S496"/>
    <mergeCell ref="T493:U496"/>
    <mergeCell ref="V493:W496"/>
    <mergeCell ref="X493:Y496"/>
    <mergeCell ref="Z493:AA496"/>
    <mergeCell ref="AB493:AC496"/>
    <mergeCell ref="AD493:AE496"/>
    <mergeCell ref="AF493:AG496"/>
    <mergeCell ref="AH493:AK494"/>
    <mergeCell ref="AL493:AL494"/>
    <mergeCell ref="AM493:AP494"/>
    <mergeCell ref="AQ493:BC496"/>
    <mergeCell ref="AH495:AK496"/>
    <mergeCell ref="AL495:AL496"/>
    <mergeCell ref="AM495:AP496"/>
    <mergeCell ref="B497:M500"/>
    <mergeCell ref="N497:Q500"/>
    <mergeCell ref="R497:S500"/>
    <mergeCell ref="T497:U500"/>
    <mergeCell ref="V497:W500"/>
    <mergeCell ref="X497:Y500"/>
    <mergeCell ref="Z497:AA500"/>
    <mergeCell ref="AB497:AC500"/>
    <mergeCell ref="AD497:AE500"/>
    <mergeCell ref="AF497:AG500"/>
    <mergeCell ref="AH497:AK498"/>
    <mergeCell ref="AL497:AL498"/>
    <mergeCell ref="AM497:AP498"/>
    <mergeCell ref="AQ497:BC500"/>
    <mergeCell ref="AH499:AK500"/>
    <mergeCell ref="AL499:AL500"/>
    <mergeCell ref="AM499:AP500"/>
    <mergeCell ref="B501:M504"/>
    <mergeCell ref="N501:Q504"/>
    <mergeCell ref="R501:S504"/>
    <mergeCell ref="T501:U504"/>
    <mergeCell ref="V501:W504"/>
    <mergeCell ref="X501:Y504"/>
    <mergeCell ref="Z501:AA504"/>
    <mergeCell ref="AB501:AC504"/>
    <mergeCell ref="AD501:AE504"/>
    <mergeCell ref="AF501:AG504"/>
    <mergeCell ref="AH501:AK502"/>
    <mergeCell ref="AL501:AL502"/>
    <mergeCell ref="AM501:AP502"/>
    <mergeCell ref="AQ501:BC504"/>
    <mergeCell ref="AH503:AK504"/>
    <mergeCell ref="AL503:AL504"/>
    <mergeCell ref="AM503:AP504"/>
    <mergeCell ref="B505:M508"/>
    <mergeCell ref="N505:Q508"/>
    <mergeCell ref="R505:S508"/>
    <mergeCell ref="T505:U508"/>
    <mergeCell ref="V505:W508"/>
    <mergeCell ref="X505:Y508"/>
    <mergeCell ref="Z505:AA508"/>
    <mergeCell ref="AB505:AC508"/>
    <mergeCell ref="AD505:AE508"/>
    <mergeCell ref="AF505:AG508"/>
    <mergeCell ref="AH505:AK506"/>
    <mergeCell ref="AL505:AL506"/>
    <mergeCell ref="AM505:AP506"/>
    <mergeCell ref="AQ505:BC508"/>
    <mergeCell ref="AH507:AK508"/>
    <mergeCell ref="AL507:AL508"/>
    <mergeCell ref="AM507:AP508"/>
    <mergeCell ref="B509:M512"/>
    <mergeCell ref="N509:Q512"/>
    <mergeCell ref="R509:S512"/>
    <mergeCell ref="T509:U512"/>
    <mergeCell ref="V509:W512"/>
    <mergeCell ref="X509:Y512"/>
    <mergeCell ref="Z509:AA512"/>
    <mergeCell ref="AB509:AC512"/>
    <mergeCell ref="AD509:AE512"/>
    <mergeCell ref="AF509:AG512"/>
    <mergeCell ref="AH509:AK510"/>
    <mergeCell ref="AL509:AL510"/>
    <mergeCell ref="AM509:AP510"/>
    <mergeCell ref="AQ509:BC512"/>
    <mergeCell ref="AH511:AK512"/>
    <mergeCell ref="AL511:AL512"/>
    <mergeCell ref="AM511:AP512"/>
    <mergeCell ref="B513:M516"/>
    <mergeCell ref="N513:Q516"/>
    <mergeCell ref="R513:S516"/>
    <mergeCell ref="T513:U516"/>
    <mergeCell ref="V513:W516"/>
    <mergeCell ref="X513:Y516"/>
    <mergeCell ref="Z513:AA516"/>
    <mergeCell ref="AB513:AC516"/>
    <mergeCell ref="AD513:AE516"/>
    <mergeCell ref="AF513:AG516"/>
    <mergeCell ref="AH513:AK514"/>
    <mergeCell ref="AL513:AL514"/>
    <mergeCell ref="AM513:AP514"/>
    <mergeCell ref="AQ513:BC516"/>
    <mergeCell ref="AH515:AK516"/>
    <mergeCell ref="AL515:AL516"/>
    <mergeCell ref="AM515:AP516"/>
    <mergeCell ref="B517:M520"/>
    <mergeCell ref="N517:Q520"/>
    <mergeCell ref="R517:S520"/>
    <mergeCell ref="T517:U520"/>
    <mergeCell ref="V517:W520"/>
    <mergeCell ref="X517:Y520"/>
    <mergeCell ref="Z517:AA520"/>
    <mergeCell ref="AB517:AC520"/>
    <mergeCell ref="AD517:AE520"/>
    <mergeCell ref="AF517:AG520"/>
    <mergeCell ref="AH517:AK518"/>
    <mergeCell ref="AL517:AL518"/>
    <mergeCell ref="AM517:AP518"/>
    <mergeCell ref="AQ517:BC520"/>
    <mergeCell ref="AH519:AK520"/>
    <mergeCell ref="AL519:AL520"/>
    <mergeCell ref="AM519:AP520"/>
    <mergeCell ref="B521:M524"/>
    <mergeCell ref="N521:Q524"/>
    <mergeCell ref="R521:S524"/>
    <mergeCell ref="T521:U524"/>
    <mergeCell ref="V521:W524"/>
    <mergeCell ref="X521:Y524"/>
    <mergeCell ref="Z521:AA524"/>
    <mergeCell ref="AB521:AC524"/>
    <mergeCell ref="AD521:AE524"/>
    <mergeCell ref="AF521:AG524"/>
    <mergeCell ref="AH521:AK522"/>
    <mergeCell ref="AL521:AL522"/>
    <mergeCell ref="AM521:AP522"/>
    <mergeCell ref="AQ521:BC524"/>
    <mergeCell ref="AH523:AK524"/>
    <mergeCell ref="AL523:AL524"/>
    <mergeCell ref="AM523:AP524"/>
    <mergeCell ref="B525:M528"/>
    <mergeCell ref="N525:Q528"/>
    <mergeCell ref="R525:S528"/>
    <mergeCell ref="T525:U528"/>
    <mergeCell ref="V525:W528"/>
    <mergeCell ref="X525:Y528"/>
    <mergeCell ref="Z525:AA528"/>
    <mergeCell ref="AB525:AC528"/>
    <mergeCell ref="AD525:AE528"/>
    <mergeCell ref="AF525:AG528"/>
    <mergeCell ref="AH525:AK526"/>
    <mergeCell ref="AL525:AL526"/>
    <mergeCell ref="AM525:AP526"/>
    <mergeCell ref="AQ525:BC528"/>
    <mergeCell ref="AH527:AK528"/>
    <mergeCell ref="AL527:AL528"/>
    <mergeCell ref="AM527:AP528"/>
    <mergeCell ref="B529:M532"/>
    <mergeCell ref="N529:Q532"/>
    <mergeCell ref="R529:S532"/>
    <mergeCell ref="T529:U532"/>
    <mergeCell ref="V529:W532"/>
    <mergeCell ref="X529:Y532"/>
    <mergeCell ref="Z529:AA532"/>
    <mergeCell ref="AB529:AC532"/>
    <mergeCell ref="AD529:AE532"/>
    <mergeCell ref="AF529:AG532"/>
    <mergeCell ref="AH529:AK530"/>
    <mergeCell ref="AL529:AL530"/>
    <mergeCell ref="AM529:AP530"/>
    <mergeCell ref="AQ529:BC532"/>
    <mergeCell ref="AH531:AK532"/>
    <mergeCell ref="AL531:AL532"/>
    <mergeCell ref="AM531:AP532"/>
    <mergeCell ref="B533:M536"/>
    <mergeCell ref="N533:Q536"/>
    <mergeCell ref="R533:S536"/>
    <mergeCell ref="T533:U536"/>
    <mergeCell ref="V533:W536"/>
    <mergeCell ref="X533:Y536"/>
    <mergeCell ref="Z533:AA536"/>
    <mergeCell ref="AB533:AC536"/>
    <mergeCell ref="AD533:AE536"/>
    <mergeCell ref="AF533:AG536"/>
    <mergeCell ref="AH533:AK534"/>
    <mergeCell ref="AL533:AL534"/>
    <mergeCell ref="AM533:AP534"/>
    <mergeCell ref="AQ533:BC536"/>
    <mergeCell ref="AH535:AK536"/>
    <mergeCell ref="AL535:AL536"/>
    <mergeCell ref="AM535:AP536"/>
    <mergeCell ref="B537:M540"/>
    <mergeCell ref="N537:Q540"/>
    <mergeCell ref="R537:S540"/>
    <mergeCell ref="T537:U540"/>
    <mergeCell ref="V537:W540"/>
    <mergeCell ref="X537:Y540"/>
    <mergeCell ref="Z537:AA540"/>
    <mergeCell ref="AB537:AC540"/>
    <mergeCell ref="AD537:AE540"/>
    <mergeCell ref="AF537:AG540"/>
    <mergeCell ref="AH537:AK538"/>
    <mergeCell ref="AL537:AL538"/>
    <mergeCell ref="AM537:AP538"/>
    <mergeCell ref="AQ537:BC540"/>
    <mergeCell ref="AH539:AK540"/>
    <mergeCell ref="AL539:AL540"/>
    <mergeCell ref="AM539:AP540"/>
    <mergeCell ref="B541:M544"/>
    <mergeCell ref="N541:Q544"/>
    <mergeCell ref="R541:S544"/>
    <mergeCell ref="T541:U544"/>
    <mergeCell ref="V541:W544"/>
    <mergeCell ref="X541:Y544"/>
    <mergeCell ref="Z541:AA544"/>
    <mergeCell ref="AB541:AC544"/>
    <mergeCell ref="AD541:AE544"/>
    <mergeCell ref="AF541:AG544"/>
    <mergeCell ref="AH541:AK542"/>
    <mergeCell ref="AL541:AL542"/>
    <mergeCell ref="AM541:AP542"/>
    <mergeCell ref="AQ541:BC544"/>
    <mergeCell ref="AH543:AK544"/>
    <mergeCell ref="AL543:AL544"/>
    <mergeCell ref="AM543:AP544"/>
    <mergeCell ref="B545:M548"/>
    <mergeCell ref="N545:Q548"/>
    <mergeCell ref="R545:S548"/>
    <mergeCell ref="T545:U548"/>
    <mergeCell ref="V545:W548"/>
    <mergeCell ref="X545:Y548"/>
    <mergeCell ref="Z545:AA548"/>
    <mergeCell ref="AB545:AC548"/>
    <mergeCell ref="AD545:AE548"/>
    <mergeCell ref="AF545:AG548"/>
    <mergeCell ref="AH545:AK546"/>
    <mergeCell ref="AL545:AL546"/>
    <mergeCell ref="AM545:AP546"/>
    <mergeCell ref="AQ545:BC548"/>
    <mergeCell ref="AH547:AK548"/>
    <mergeCell ref="AL547:AL548"/>
    <mergeCell ref="AM547:AP548"/>
    <mergeCell ref="B549:M552"/>
    <mergeCell ref="N549:Q552"/>
    <mergeCell ref="R549:S552"/>
    <mergeCell ref="T549:U552"/>
    <mergeCell ref="V549:W552"/>
    <mergeCell ref="X549:Y552"/>
    <mergeCell ref="Z549:AA552"/>
    <mergeCell ref="AB549:AC552"/>
    <mergeCell ref="AD549:AE552"/>
    <mergeCell ref="AF549:AG552"/>
    <mergeCell ref="AH549:AK550"/>
    <mergeCell ref="AL549:AL550"/>
    <mergeCell ref="AM549:AP550"/>
    <mergeCell ref="AQ549:BC552"/>
    <mergeCell ref="AH551:AK552"/>
    <mergeCell ref="AL551:AL552"/>
    <mergeCell ref="AM551:AP552"/>
    <mergeCell ref="B553:M556"/>
    <mergeCell ref="N553:Q556"/>
    <mergeCell ref="R553:S556"/>
    <mergeCell ref="T553:U556"/>
    <mergeCell ref="V553:W556"/>
    <mergeCell ref="X553:Y556"/>
    <mergeCell ref="Z553:AA556"/>
    <mergeCell ref="AB553:AC556"/>
    <mergeCell ref="AD553:AE556"/>
    <mergeCell ref="AF553:AG556"/>
    <mergeCell ref="AH553:AK554"/>
    <mergeCell ref="AL553:AL554"/>
    <mergeCell ref="AM553:AP554"/>
    <mergeCell ref="AQ553:BC556"/>
    <mergeCell ref="AH555:AK556"/>
    <mergeCell ref="AL555:AL556"/>
    <mergeCell ref="AM555:AP556"/>
    <mergeCell ref="B557:M560"/>
    <mergeCell ref="N557:Q560"/>
    <mergeCell ref="R557:S560"/>
    <mergeCell ref="T557:U560"/>
    <mergeCell ref="V557:W560"/>
    <mergeCell ref="X557:Y560"/>
    <mergeCell ref="Z557:AA560"/>
    <mergeCell ref="AB557:AC560"/>
    <mergeCell ref="AD557:AE560"/>
    <mergeCell ref="AF557:AG560"/>
    <mergeCell ref="AH557:AK558"/>
    <mergeCell ref="AL557:AL558"/>
    <mergeCell ref="AM557:AP558"/>
    <mergeCell ref="AQ557:BC560"/>
    <mergeCell ref="AH559:AK560"/>
    <mergeCell ref="AL559:AL560"/>
    <mergeCell ref="AM559:AP560"/>
    <mergeCell ref="B561:M564"/>
    <mergeCell ref="N561:Q564"/>
    <mergeCell ref="R561:S564"/>
    <mergeCell ref="T561:U564"/>
    <mergeCell ref="V561:W564"/>
    <mergeCell ref="X561:Y564"/>
    <mergeCell ref="Z561:AA564"/>
    <mergeCell ref="AB561:AC564"/>
    <mergeCell ref="AD561:AE564"/>
    <mergeCell ref="AF561:AG564"/>
    <mergeCell ref="AH561:AK562"/>
    <mergeCell ref="AL561:AL562"/>
    <mergeCell ref="AM561:AP562"/>
    <mergeCell ref="AQ561:BC564"/>
    <mergeCell ref="AH563:AK564"/>
    <mergeCell ref="AL563:AL564"/>
    <mergeCell ref="AM563:AP564"/>
    <mergeCell ref="B565:M568"/>
    <mergeCell ref="N565:Q568"/>
    <mergeCell ref="R565:S568"/>
    <mergeCell ref="T565:U568"/>
    <mergeCell ref="V565:W568"/>
    <mergeCell ref="X565:Y568"/>
    <mergeCell ref="Z565:AA568"/>
    <mergeCell ref="AB565:AC568"/>
    <mergeCell ref="AD565:AE568"/>
    <mergeCell ref="AF565:AG568"/>
    <mergeCell ref="AH565:AK566"/>
    <mergeCell ref="AL565:AL566"/>
    <mergeCell ref="AM565:AP566"/>
    <mergeCell ref="AQ565:BC568"/>
    <mergeCell ref="AH567:AK568"/>
    <mergeCell ref="AL567:AL568"/>
    <mergeCell ref="AM567:AP568"/>
    <mergeCell ref="B569:M572"/>
    <mergeCell ref="N569:Q572"/>
    <mergeCell ref="R569:S572"/>
    <mergeCell ref="T569:U572"/>
    <mergeCell ref="V569:W572"/>
    <mergeCell ref="X569:Y572"/>
    <mergeCell ref="Z569:AA572"/>
    <mergeCell ref="AB569:AC572"/>
    <mergeCell ref="AD569:AE572"/>
    <mergeCell ref="AF569:AG572"/>
    <mergeCell ref="AH569:AK570"/>
    <mergeCell ref="AL569:AL570"/>
    <mergeCell ref="AM569:AP570"/>
    <mergeCell ref="AQ569:BC572"/>
    <mergeCell ref="AH571:AK572"/>
    <mergeCell ref="AL571:AL572"/>
    <mergeCell ref="AM571:AP572"/>
    <mergeCell ref="B573:M576"/>
    <mergeCell ref="N573:Q576"/>
    <mergeCell ref="R573:S576"/>
    <mergeCell ref="T573:U576"/>
    <mergeCell ref="V573:W576"/>
    <mergeCell ref="X573:Y576"/>
    <mergeCell ref="Z573:AA576"/>
    <mergeCell ref="AB573:AC576"/>
    <mergeCell ref="AD573:AE576"/>
    <mergeCell ref="AF573:AG576"/>
    <mergeCell ref="AH573:AK574"/>
    <mergeCell ref="AL573:AL574"/>
    <mergeCell ref="AM573:AP574"/>
    <mergeCell ref="AQ573:BC576"/>
    <mergeCell ref="AH575:AK576"/>
    <mergeCell ref="AL575:AL576"/>
    <mergeCell ref="AM575:AP576"/>
    <mergeCell ref="B577:M580"/>
    <mergeCell ref="N577:Q580"/>
    <mergeCell ref="R577:S580"/>
    <mergeCell ref="T577:U580"/>
    <mergeCell ref="V577:W580"/>
    <mergeCell ref="X577:Y580"/>
    <mergeCell ref="Z577:AA580"/>
    <mergeCell ref="AB577:AC580"/>
    <mergeCell ref="AD577:AE580"/>
    <mergeCell ref="AF577:AG580"/>
    <mergeCell ref="AH577:AK578"/>
    <mergeCell ref="AL577:AL578"/>
    <mergeCell ref="AM577:AP578"/>
    <mergeCell ref="AQ577:BC580"/>
    <mergeCell ref="AH579:AK580"/>
    <mergeCell ref="AL579:AL580"/>
    <mergeCell ref="AM579:AP580"/>
    <mergeCell ref="B581:M584"/>
    <mergeCell ref="N581:Q584"/>
    <mergeCell ref="R581:S584"/>
    <mergeCell ref="T581:U584"/>
    <mergeCell ref="V581:W584"/>
    <mergeCell ref="X581:Y584"/>
    <mergeCell ref="Z581:AA584"/>
    <mergeCell ref="AB581:AC584"/>
    <mergeCell ref="AD581:AE584"/>
    <mergeCell ref="AF581:AG584"/>
    <mergeCell ref="AH581:AK582"/>
    <mergeCell ref="AL581:AL582"/>
    <mergeCell ref="AM581:AP582"/>
    <mergeCell ref="AQ581:BC584"/>
    <mergeCell ref="AH583:AK584"/>
    <mergeCell ref="AL583:AL584"/>
    <mergeCell ref="AM583:AP584"/>
    <mergeCell ref="B585:M588"/>
    <mergeCell ref="N585:Q588"/>
    <mergeCell ref="R585:S588"/>
    <mergeCell ref="T585:U588"/>
    <mergeCell ref="V585:W588"/>
    <mergeCell ref="X585:Y588"/>
    <mergeCell ref="Z585:AA588"/>
    <mergeCell ref="AB585:AC588"/>
    <mergeCell ref="AD585:AE588"/>
    <mergeCell ref="AF585:AG588"/>
    <mergeCell ref="AH585:AK586"/>
    <mergeCell ref="AL585:AL586"/>
    <mergeCell ref="AM585:AP586"/>
    <mergeCell ref="AQ585:BC588"/>
    <mergeCell ref="AH587:AK588"/>
    <mergeCell ref="AL587:AL588"/>
    <mergeCell ref="AM587:AP588"/>
    <mergeCell ref="B589:M592"/>
    <mergeCell ref="N589:Q592"/>
    <mergeCell ref="R589:S592"/>
    <mergeCell ref="T589:U592"/>
    <mergeCell ref="V589:W592"/>
    <mergeCell ref="X589:Y592"/>
    <mergeCell ref="Z589:AA592"/>
    <mergeCell ref="AB589:AC592"/>
    <mergeCell ref="AD589:AE592"/>
    <mergeCell ref="AF589:AG592"/>
    <mergeCell ref="AH589:AK590"/>
    <mergeCell ref="AL589:AL590"/>
    <mergeCell ref="AM589:AP590"/>
    <mergeCell ref="AQ589:BC592"/>
    <mergeCell ref="AH591:AK592"/>
    <mergeCell ref="AL591:AL592"/>
    <mergeCell ref="AM591:AP592"/>
    <mergeCell ref="B593:M596"/>
    <mergeCell ref="N593:Q596"/>
    <mergeCell ref="R593:S596"/>
    <mergeCell ref="T593:U596"/>
    <mergeCell ref="V593:W596"/>
    <mergeCell ref="X593:Y596"/>
    <mergeCell ref="Z593:AA596"/>
    <mergeCell ref="AB593:AC596"/>
    <mergeCell ref="AD593:AE596"/>
    <mergeCell ref="AF593:AG596"/>
    <mergeCell ref="AH593:AK594"/>
    <mergeCell ref="AL593:AL594"/>
    <mergeCell ref="AM593:AP594"/>
    <mergeCell ref="AQ593:BC596"/>
    <mergeCell ref="AH595:AK596"/>
    <mergeCell ref="AL595:AL596"/>
    <mergeCell ref="AM595:AP596"/>
    <mergeCell ref="B597:M600"/>
    <mergeCell ref="N597:Q600"/>
    <mergeCell ref="R597:S600"/>
    <mergeCell ref="T597:U600"/>
    <mergeCell ref="V597:W600"/>
    <mergeCell ref="X597:Y600"/>
    <mergeCell ref="Z597:AA600"/>
    <mergeCell ref="AB597:AC600"/>
    <mergeCell ref="AD597:AE600"/>
    <mergeCell ref="AF597:AG600"/>
    <mergeCell ref="AH597:AK598"/>
    <mergeCell ref="AL597:AL598"/>
    <mergeCell ref="AM597:AP598"/>
    <mergeCell ref="AQ597:BC600"/>
    <mergeCell ref="AH599:AK600"/>
    <mergeCell ref="AL599:AL600"/>
    <mergeCell ref="AM599:AP600"/>
    <mergeCell ref="B601:M604"/>
    <mergeCell ref="N601:Q604"/>
    <mergeCell ref="R601:S604"/>
    <mergeCell ref="T601:U604"/>
    <mergeCell ref="V601:W604"/>
    <mergeCell ref="X601:Y604"/>
    <mergeCell ref="Z601:AA604"/>
    <mergeCell ref="AB601:AC604"/>
    <mergeCell ref="AD601:AE604"/>
    <mergeCell ref="AF601:AG604"/>
    <mergeCell ref="AH601:AK602"/>
    <mergeCell ref="AL601:AL602"/>
    <mergeCell ref="AM601:AP602"/>
    <mergeCell ref="AQ601:BC604"/>
    <mergeCell ref="AH603:AK604"/>
    <mergeCell ref="AL603:AL604"/>
    <mergeCell ref="AM603:AP604"/>
    <mergeCell ref="B605:M608"/>
    <mergeCell ref="N605:Q608"/>
    <mergeCell ref="R605:S608"/>
    <mergeCell ref="T605:U608"/>
    <mergeCell ref="V605:W608"/>
    <mergeCell ref="X605:Y608"/>
    <mergeCell ref="Z605:AA608"/>
    <mergeCell ref="AB605:AC608"/>
    <mergeCell ref="AD605:AE608"/>
    <mergeCell ref="AF605:AG608"/>
    <mergeCell ref="AH605:AK606"/>
    <mergeCell ref="AL605:AL606"/>
    <mergeCell ref="AM605:AP606"/>
    <mergeCell ref="AQ605:BC608"/>
    <mergeCell ref="AH607:AK608"/>
    <mergeCell ref="AL607:AL608"/>
    <mergeCell ref="AM607:AP608"/>
    <mergeCell ref="B609:M612"/>
    <mergeCell ref="N609:Q612"/>
    <mergeCell ref="R609:S612"/>
    <mergeCell ref="T609:U612"/>
    <mergeCell ref="V609:W612"/>
    <mergeCell ref="X609:Y612"/>
    <mergeCell ref="Z609:AA612"/>
    <mergeCell ref="AB609:AC612"/>
    <mergeCell ref="AD609:AE612"/>
    <mergeCell ref="AF609:AG612"/>
    <mergeCell ref="AH609:AK610"/>
    <mergeCell ref="AL609:AL610"/>
    <mergeCell ref="AM609:AP610"/>
    <mergeCell ref="AQ609:BC612"/>
    <mergeCell ref="AH611:AK612"/>
    <mergeCell ref="AL611:AL612"/>
    <mergeCell ref="AM611:AP612"/>
    <mergeCell ref="B613:M616"/>
    <mergeCell ref="N613:Q616"/>
    <mergeCell ref="R613:S616"/>
    <mergeCell ref="T613:U616"/>
    <mergeCell ref="V613:W616"/>
    <mergeCell ref="X613:Y616"/>
    <mergeCell ref="Z613:AA616"/>
    <mergeCell ref="AB613:AC616"/>
    <mergeCell ref="AD613:AE616"/>
    <mergeCell ref="AF613:AG616"/>
    <mergeCell ref="AH613:AK614"/>
    <mergeCell ref="AL613:AL614"/>
    <mergeCell ref="AM613:AP614"/>
    <mergeCell ref="AQ613:BC616"/>
    <mergeCell ref="AH615:AK616"/>
    <mergeCell ref="AL615:AL616"/>
    <mergeCell ref="AM615:AP616"/>
    <mergeCell ref="B617:M620"/>
    <mergeCell ref="N617:Q620"/>
    <mergeCell ref="R617:S620"/>
    <mergeCell ref="T617:U620"/>
    <mergeCell ref="V617:W620"/>
    <mergeCell ref="X617:Y620"/>
    <mergeCell ref="Z617:AA620"/>
    <mergeCell ref="AB617:AC620"/>
    <mergeCell ref="AD617:AE620"/>
    <mergeCell ref="AF617:AG620"/>
    <mergeCell ref="AH617:AK618"/>
    <mergeCell ref="AL617:AL618"/>
    <mergeCell ref="AM617:AP618"/>
    <mergeCell ref="AQ617:BC620"/>
    <mergeCell ref="AH619:AK620"/>
    <mergeCell ref="AL619:AL620"/>
    <mergeCell ref="AM619:AP620"/>
    <mergeCell ref="B621:M624"/>
    <mergeCell ref="N621:Q624"/>
    <mergeCell ref="R621:S624"/>
    <mergeCell ref="T621:U624"/>
    <mergeCell ref="V621:W624"/>
    <mergeCell ref="X621:Y624"/>
    <mergeCell ref="Z621:AA624"/>
    <mergeCell ref="AB621:AC624"/>
    <mergeCell ref="AD621:AE624"/>
    <mergeCell ref="AF621:AG624"/>
    <mergeCell ref="AH621:AK622"/>
    <mergeCell ref="AL621:AL622"/>
    <mergeCell ref="AM621:AP622"/>
    <mergeCell ref="AQ621:BC624"/>
    <mergeCell ref="AH623:AK624"/>
    <mergeCell ref="AL623:AL624"/>
    <mergeCell ref="AM623:AP624"/>
    <mergeCell ref="B625:M628"/>
    <mergeCell ref="N625:Q628"/>
    <mergeCell ref="R625:S628"/>
    <mergeCell ref="T625:U628"/>
    <mergeCell ref="V625:W628"/>
    <mergeCell ref="X625:Y628"/>
    <mergeCell ref="Z625:AA628"/>
    <mergeCell ref="AB625:AC628"/>
    <mergeCell ref="AD625:AE628"/>
    <mergeCell ref="AF625:AG628"/>
    <mergeCell ref="AH625:AK626"/>
    <mergeCell ref="AL625:AL626"/>
    <mergeCell ref="AM625:AP626"/>
    <mergeCell ref="AQ625:BC628"/>
    <mergeCell ref="AH627:AK628"/>
    <mergeCell ref="AL627:AL628"/>
    <mergeCell ref="AM627:AP628"/>
    <mergeCell ref="B629:M632"/>
    <mergeCell ref="N629:Q632"/>
    <mergeCell ref="R629:S632"/>
    <mergeCell ref="T629:U632"/>
    <mergeCell ref="V629:W632"/>
    <mergeCell ref="X629:Y632"/>
    <mergeCell ref="Z629:AA632"/>
    <mergeCell ref="AB629:AC632"/>
    <mergeCell ref="AD629:AE632"/>
    <mergeCell ref="AF629:AG632"/>
    <mergeCell ref="AH629:AK630"/>
    <mergeCell ref="AL629:AL630"/>
    <mergeCell ref="AM629:AP630"/>
    <mergeCell ref="AQ629:BC632"/>
    <mergeCell ref="AH631:AK632"/>
    <mergeCell ref="AL631:AL632"/>
    <mergeCell ref="AM631:AP632"/>
    <mergeCell ref="B633:M636"/>
    <mergeCell ref="N633:Q636"/>
    <mergeCell ref="R633:S636"/>
    <mergeCell ref="T633:U636"/>
    <mergeCell ref="V633:W636"/>
    <mergeCell ref="X633:Y636"/>
    <mergeCell ref="Z633:AA636"/>
    <mergeCell ref="AB633:AC636"/>
    <mergeCell ref="AD633:AE636"/>
    <mergeCell ref="AF633:AG636"/>
    <mergeCell ref="AH633:AK634"/>
    <mergeCell ref="AL633:AL634"/>
    <mergeCell ref="AM633:AP634"/>
    <mergeCell ref="AQ633:BC636"/>
    <mergeCell ref="AH635:AK636"/>
    <mergeCell ref="AL635:AL636"/>
    <mergeCell ref="AM635:AP636"/>
    <mergeCell ref="B637:M640"/>
    <mergeCell ref="N637:Q640"/>
    <mergeCell ref="R637:S640"/>
    <mergeCell ref="T637:U640"/>
    <mergeCell ref="V637:W640"/>
    <mergeCell ref="X637:Y640"/>
    <mergeCell ref="Z637:AA640"/>
    <mergeCell ref="AB637:AC640"/>
    <mergeCell ref="AD637:AE640"/>
    <mergeCell ref="AF637:AG640"/>
    <mergeCell ref="AH637:AK638"/>
    <mergeCell ref="AL637:AL638"/>
    <mergeCell ref="AM637:AP638"/>
    <mergeCell ref="AQ637:BC640"/>
    <mergeCell ref="AH639:AK640"/>
    <mergeCell ref="AL639:AL640"/>
    <mergeCell ref="AM639:AP640"/>
    <mergeCell ref="B641:M644"/>
    <mergeCell ref="N641:Q644"/>
    <mergeCell ref="R641:S644"/>
    <mergeCell ref="T641:U644"/>
    <mergeCell ref="V641:W644"/>
    <mergeCell ref="X641:Y644"/>
    <mergeCell ref="Z641:AA644"/>
    <mergeCell ref="AB641:AC644"/>
    <mergeCell ref="AD641:AE644"/>
    <mergeCell ref="AF641:AG644"/>
    <mergeCell ref="AH641:AK642"/>
    <mergeCell ref="AL641:AL642"/>
    <mergeCell ref="AM641:AP642"/>
    <mergeCell ref="AQ641:BC644"/>
    <mergeCell ref="AH643:AK644"/>
    <mergeCell ref="AL643:AL644"/>
    <mergeCell ref="AM643:AP644"/>
    <mergeCell ref="B645:M648"/>
    <mergeCell ref="N645:Q648"/>
    <mergeCell ref="R645:S648"/>
    <mergeCell ref="T645:U648"/>
    <mergeCell ref="V645:W648"/>
    <mergeCell ref="X645:Y648"/>
    <mergeCell ref="Z645:AA648"/>
    <mergeCell ref="AB645:AC648"/>
    <mergeCell ref="AD645:AE648"/>
    <mergeCell ref="AF645:AG648"/>
    <mergeCell ref="AH645:AK646"/>
    <mergeCell ref="AL645:AL646"/>
    <mergeCell ref="AM645:AP646"/>
    <mergeCell ref="AQ645:BC648"/>
    <mergeCell ref="AH647:AK648"/>
    <mergeCell ref="AL647:AL648"/>
    <mergeCell ref="AM647:AP648"/>
    <mergeCell ref="B649:M652"/>
    <mergeCell ref="N649:Q652"/>
    <mergeCell ref="R649:S652"/>
    <mergeCell ref="T649:U652"/>
    <mergeCell ref="V649:W652"/>
    <mergeCell ref="X649:Y652"/>
    <mergeCell ref="Z649:AA652"/>
    <mergeCell ref="AB649:AC652"/>
    <mergeCell ref="AD649:AE652"/>
    <mergeCell ref="AF649:AG652"/>
    <mergeCell ref="AH649:AK650"/>
    <mergeCell ref="AL649:AL650"/>
    <mergeCell ref="AM649:AP650"/>
    <mergeCell ref="AQ649:BC652"/>
    <mergeCell ref="AH651:AK652"/>
    <mergeCell ref="AL651:AL652"/>
    <mergeCell ref="AM651:AP652"/>
    <mergeCell ref="B653:M656"/>
    <mergeCell ref="N653:Q656"/>
    <mergeCell ref="R653:S656"/>
    <mergeCell ref="T653:U656"/>
    <mergeCell ref="V653:W656"/>
    <mergeCell ref="X653:Y656"/>
    <mergeCell ref="Z653:AA656"/>
    <mergeCell ref="AB653:AC656"/>
    <mergeCell ref="AD653:AE656"/>
    <mergeCell ref="AF653:AG656"/>
    <mergeCell ref="AH653:AK654"/>
    <mergeCell ref="AL653:AL654"/>
    <mergeCell ref="AM653:AP654"/>
    <mergeCell ref="AQ653:BC656"/>
    <mergeCell ref="AH655:AK656"/>
    <mergeCell ref="AL655:AL656"/>
    <mergeCell ref="AM655:AP656"/>
    <mergeCell ref="B657:M660"/>
    <mergeCell ref="N657:Q660"/>
    <mergeCell ref="R657:S660"/>
    <mergeCell ref="T657:U660"/>
    <mergeCell ref="V657:W660"/>
    <mergeCell ref="X657:Y660"/>
    <mergeCell ref="Z657:AA660"/>
    <mergeCell ref="AB657:AC660"/>
    <mergeCell ref="AD657:AE660"/>
    <mergeCell ref="AF657:AG660"/>
    <mergeCell ref="AH657:AK658"/>
    <mergeCell ref="AL657:AL658"/>
    <mergeCell ref="AM657:AP658"/>
    <mergeCell ref="AQ657:BC660"/>
    <mergeCell ref="AH659:AK660"/>
    <mergeCell ref="AL659:AL660"/>
    <mergeCell ref="AM659:AP660"/>
    <mergeCell ref="B661:M664"/>
    <mergeCell ref="N661:Q664"/>
    <mergeCell ref="R661:S664"/>
    <mergeCell ref="T661:U664"/>
    <mergeCell ref="V661:W664"/>
    <mergeCell ref="X661:Y664"/>
    <mergeCell ref="Z661:AA664"/>
    <mergeCell ref="AB661:AC664"/>
    <mergeCell ref="AD661:AE664"/>
    <mergeCell ref="AF661:AG664"/>
    <mergeCell ref="AH661:AK662"/>
    <mergeCell ref="AL661:AL662"/>
    <mergeCell ref="AM661:AP662"/>
    <mergeCell ref="AQ661:BC664"/>
    <mergeCell ref="AH663:AK664"/>
    <mergeCell ref="AL663:AL664"/>
    <mergeCell ref="AM663:AP664"/>
    <mergeCell ref="B665:M668"/>
    <mergeCell ref="N665:Q668"/>
    <mergeCell ref="R665:S668"/>
    <mergeCell ref="T665:U668"/>
    <mergeCell ref="V665:W668"/>
    <mergeCell ref="X665:Y668"/>
    <mergeCell ref="Z665:AA668"/>
    <mergeCell ref="AB665:AC668"/>
    <mergeCell ref="AD665:AE668"/>
    <mergeCell ref="AF665:AG668"/>
    <mergeCell ref="AH665:AK666"/>
    <mergeCell ref="AL665:AL666"/>
    <mergeCell ref="AM665:AP666"/>
    <mergeCell ref="AQ665:BC668"/>
    <mergeCell ref="AH667:AK668"/>
    <mergeCell ref="AL667:AL668"/>
    <mergeCell ref="AM667:AP668"/>
    <mergeCell ref="B669:M672"/>
    <mergeCell ref="N669:Q672"/>
    <mergeCell ref="R669:S672"/>
    <mergeCell ref="T669:U672"/>
    <mergeCell ref="V669:W672"/>
    <mergeCell ref="X669:Y672"/>
    <mergeCell ref="Z669:AA672"/>
    <mergeCell ref="AB669:AC672"/>
    <mergeCell ref="AD669:AE672"/>
    <mergeCell ref="AF669:AG672"/>
    <mergeCell ref="AH669:AK670"/>
    <mergeCell ref="AL669:AL670"/>
    <mergeCell ref="AM669:AP670"/>
    <mergeCell ref="AQ669:BC672"/>
    <mergeCell ref="AH671:AK672"/>
    <mergeCell ref="AL671:AL672"/>
    <mergeCell ref="AM671:AP672"/>
    <mergeCell ref="B673:M676"/>
    <mergeCell ref="N673:Q676"/>
    <mergeCell ref="R673:S676"/>
    <mergeCell ref="T673:U676"/>
    <mergeCell ref="V673:W676"/>
    <mergeCell ref="X673:Y676"/>
    <mergeCell ref="Z673:AA676"/>
    <mergeCell ref="AB673:AC676"/>
    <mergeCell ref="AD673:AE676"/>
    <mergeCell ref="AF673:AG676"/>
    <mergeCell ref="AH673:AK674"/>
    <mergeCell ref="AL673:AL674"/>
    <mergeCell ref="AM673:AP674"/>
    <mergeCell ref="AQ673:BC676"/>
    <mergeCell ref="AH675:AK676"/>
    <mergeCell ref="AL675:AL676"/>
    <mergeCell ref="AM675:AP676"/>
    <mergeCell ref="B677:M680"/>
    <mergeCell ref="N677:Q680"/>
    <mergeCell ref="R677:S680"/>
    <mergeCell ref="T677:U680"/>
    <mergeCell ref="V677:W680"/>
    <mergeCell ref="X677:Y680"/>
    <mergeCell ref="Z677:AA680"/>
    <mergeCell ref="AB677:AC680"/>
    <mergeCell ref="AD677:AE680"/>
    <mergeCell ref="AF677:AG680"/>
    <mergeCell ref="AH677:AK678"/>
    <mergeCell ref="AL677:AL678"/>
    <mergeCell ref="AM677:AP678"/>
    <mergeCell ref="AQ677:BC680"/>
    <mergeCell ref="AH679:AK680"/>
    <mergeCell ref="AL679:AL680"/>
    <mergeCell ref="AM679:AP680"/>
    <mergeCell ref="B681:M684"/>
    <mergeCell ref="N681:Q684"/>
    <mergeCell ref="R681:S684"/>
    <mergeCell ref="T681:U684"/>
    <mergeCell ref="V681:W684"/>
    <mergeCell ref="X681:Y684"/>
    <mergeCell ref="Z681:AA684"/>
    <mergeCell ref="AB681:AC684"/>
    <mergeCell ref="AD681:AE684"/>
    <mergeCell ref="AF681:AG684"/>
    <mergeCell ref="AH681:AK682"/>
    <mergeCell ref="AL681:AL682"/>
    <mergeCell ref="AM681:AP682"/>
    <mergeCell ref="AQ681:BC684"/>
    <mergeCell ref="AH683:AK684"/>
    <mergeCell ref="AL683:AL684"/>
    <mergeCell ref="AM683:AP684"/>
    <mergeCell ref="B685:M688"/>
    <mergeCell ref="N685:Q688"/>
    <mergeCell ref="R685:S688"/>
    <mergeCell ref="T685:U688"/>
    <mergeCell ref="V685:W688"/>
    <mergeCell ref="X685:Y688"/>
    <mergeCell ref="Z685:AA688"/>
    <mergeCell ref="AB685:AC688"/>
    <mergeCell ref="AD685:AE688"/>
    <mergeCell ref="AF685:AG688"/>
    <mergeCell ref="AH685:AK686"/>
    <mergeCell ref="AL685:AL686"/>
    <mergeCell ref="AM685:AP686"/>
    <mergeCell ref="AQ685:BC688"/>
    <mergeCell ref="AH687:AK688"/>
    <mergeCell ref="AL687:AL688"/>
    <mergeCell ref="AM687:AP688"/>
    <mergeCell ref="B689:M692"/>
    <mergeCell ref="N689:Q692"/>
    <mergeCell ref="R689:S692"/>
    <mergeCell ref="T689:U692"/>
    <mergeCell ref="V689:W692"/>
    <mergeCell ref="X689:Y692"/>
    <mergeCell ref="Z689:AA692"/>
    <mergeCell ref="AB689:AC692"/>
    <mergeCell ref="AD689:AE692"/>
    <mergeCell ref="AF689:AG692"/>
    <mergeCell ref="AH689:AK690"/>
    <mergeCell ref="AL689:AL690"/>
    <mergeCell ref="AM689:AP690"/>
    <mergeCell ref="AQ689:BC692"/>
    <mergeCell ref="AH691:AK692"/>
    <mergeCell ref="AL691:AL692"/>
    <mergeCell ref="AM691:AP692"/>
    <mergeCell ref="B693:M696"/>
    <mergeCell ref="N693:Q696"/>
    <mergeCell ref="R693:S696"/>
    <mergeCell ref="T693:U696"/>
    <mergeCell ref="V693:W696"/>
    <mergeCell ref="X693:Y696"/>
    <mergeCell ref="Z693:AA696"/>
    <mergeCell ref="AB693:AC696"/>
    <mergeCell ref="AD693:AE696"/>
    <mergeCell ref="AF693:AG696"/>
    <mergeCell ref="AH693:AK694"/>
    <mergeCell ref="AL693:AL694"/>
    <mergeCell ref="AM693:AP694"/>
    <mergeCell ref="AQ693:BC696"/>
    <mergeCell ref="AH695:AK696"/>
    <mergeCell ref="AL695:AL696"/>
    <mergeCell ref="AM695:AP696"/>
    <mergeCell ref="B697:M700"/>
    <mergeCell ref="N697:Q700"/>
    <mergeCell ref="R697:S700"/>
    <mergeCell ref="T697:U700"/>
    <mergeCell ref="V697:W700"/>
    <mergeCell ref="X697:Y700"/>
    <mergeCell ref="Z697:AA700"/>
    <mergeCell ref="AB697:AC700"/>
    <mergeCell ref="AD697:AE700"/>
    <mergeCell ref="AF697:AG700"/>
    <mergeCell ref="AH697:AK698"/>
    <mergeCell ref="AL697:AL698"/>
    <mergeCell ref="AM697:AP698"/>
    <mergeCell ref="AQ697:BC700"/>
    <mergeCell ref="AH699:AK700"/>
    <mergeCell ref="AL699:AL700"/>
    <mergeCell ref="AM699:AP700"/>
    <mergeCell ref="B701:M704"/>
    <mergeCell ref="N701:Q704"/>
    <mergeCell ref="R701:S704"/>
    <mergeCell ref="T701:U704"/>
    <mergeCell ref="V701:W704"/>
    <mergeCell ref="X701:Y704"/>
    <mergeCell ref="Z701:AA704"/>
    <mergeCell ref="AB701:AC704"/>
    <mergeCell ref="AD701:AE704"/>
    <mergeCell ref="AF701:AG704"/>
    <mergeCell ref="AH701:AK702"/>
    <mergeCell ref="AL701:AL702"/>
    <mergeCell ref="AM701:AP702"/>
    <mergeCell ref="AQ701:BC704"/>
    <mergeCell ref="AH703:AK704"/>
    <mergeCell ref="AL703:AL704"/>
    <mergeCell ref="AM703:AP704"/>
    <mergeCell ref="B705:M708"/>
    <mergeCell ref="N705:Q708"/>
    <mergeCell ref="R705:S708"/>
    <mergeCell ref="T705:U708"/>
    <mergeCell ref="V705:W708"/>
    <mergeCell ref="X705:Y708"/>
    <mergeCell ref="Z705:AA708"/>
    <mergeCell ref="AB705:AC708"/>
    <mergeCell ref="AD705:AE708"/>
    <mergeCell ref="AF705:AG708"/>
    <mergeCell ref="AH705:AK706"/>
    <mergeCell ref="AL705:AL706"/>
    <mergeCell ref="AM705:AP706"/>
    <mergeCell ref="AQ705:BC708"/>
    <mergeCell ref="AH707:AK708"/>
    <mergeCell ref="AL707:AL708"/>
    <mergeCell ref="AM707:AP708"/>
    <mergeCell ref="B709:M712"/>
    <mergeCell ref="N709:Q712"/>
    <mergeCell ref="R709:S712"/>
    <mergeCell ref="T709:U712"/>
    <mergeCell ref="V709:W712"/>
    <mergeCell ref="X709:Y712"/>
    <mergeCell ref="Z709:AA712"/>
    <mergeCell ref="AB709:AC712"/>
    <mergeCell ref="AD709:AE712"/>
    <mergeCell ref="AF709:AG712"/>
    <mergeCell ref="AH709:AK710"/>
    <mergeCell ref="AL709:AL710"/>
    <mergeCell ref="AM709:AP710"/>
    <mergeCell ref="AQ709:BC712"/>
    <mergeCell ref="AH711:AK712"/>
    <mergeCell ref="AL711:AL712"/>
    <mergeCell ref="AM711:AP712"/>
    <mergeCell ref="B713:M716"/>
    <mergeCell ref="N713:Q716"/>
    <mergeCell ref="R713:S716"/>
    <mergeCell ref="T713:U716"/>
    <mergeCell ref="V713:W716"/>
    <mergeCell ref="X713:Y716"/>
    <mergeCell ref="Z713:AA716"/>
    <mergeCell ref="AB713:AC716"/>
    <mergeCell ref="AD713:AE716"/>
    <mergeCell ref="AF713:AG716"/>
    <mergeCell ref="AH713:AK714"/>
    <mergeCell ref="AL713:AL714"/>
    <mergeCell ref="AM713:AP714"/>
    <mergeCell ref="AQ713:BC716"/>
    <mergeCell ref="AH715:AK716"/>
    <mergeCell ref="AL715:AL716"/>
    <mergeCell ref="AM715:AP716"/>
    <mergeCell ref="B717:M720"/>
    <mergeCell ref="N717:Q720"/>
    <mergeCell ref="R717:S720"/>
    <mergeCell ref="T717:U720"/>
    <mergeCell ref="V717:W720"/>
    <mergeCell ref="X717:Y720"/>
    <mergeCell ref="Z717:AA720"/>
    <mergeCell ref="AB717:AC720"/>
    <mergeCell ref="AD717:AE720"/>
    <mergeCell ref="AF717:AG720"/>
    <mergeCell ref="AH717:AK718"/>
    <mergeCell ref="AL717:AL718"/>
    <mergeCell ref="AM717:AP718"/>
    <mergeCell ref="AQ717:BC720"/>
    <mergeCell ref="AH719:AK720"/>
    <mergeCell ref="AL719:AL720"/>
    <mergeCell ref="AM719:AP720"/>
    <mergeCell ref="B721:M724"/>
    <mergeCell ref="N721:Q724"/>
    <mergeCell ref="R721:S724"/>
    <mergeCell ref="T721:U724"/>
    <mergeCell ref="V721:W724"/>
    <mergeCell ref="X721:Y724"/>
    <mergeCell ref="Z721:AA724"/>
    <mergeCell ref="AB721:AC724"/>
    <mergeCell ref="AD721:AE724"/>
    <mergeCell ref="AF721:AG724"/>
    <mergeCell ref="AH721:AK722"/>
    <mergeCell ref="AL721:AL722"/>
    <mergeCell ref="AM721:AP722"/>
    <mergeCell ref="AQ721:BC724"/>
    <mergeCell ref="AH723:AK724"/>
    <mergeCell ref="AL723:AL724"/>
    <mergeCell ref="AM723:AP724"/>
    <mergeCell ref="B725:M728"/>
    <mergeCell ref="N725:Q728"/>
    <mergeCell ref="R725:S728"/>
    <mergeCell ref="T725:U728"/>
    <mergeCell ref="V725:W728"/>
    <mergeCell ref="X725:Y728"/>
    <mergeCell ref="Z725:AA728"/>
    <mergeCell ref="AB725:AC728"/>
    <mergeCell ref="AD725:AE728"/>
    <mergeCell ref="AF725:AG728"/>
    <mergeCell ref="AH725:AK726"/>
    <mergeCell ref="AL725:AL726"/>
    <mergeCell ref="AM725:AP726"/>
    <mergeCell ref="AQ725:BC728"/>
    <mergeCell ref="AH727:AK728"/>
    <mergeCell ref="AL727:AL728"/>
    <mergeCell ref="AM727:AP728"/>
    <mergeCell ref="B729:M732"/>
    <mergeCell ref="N729:Q732"/>
    <mergeCell ref="R729:S732"/>
    <mergeCell ref="T729:U732"/>
    <mergeCell ref="V729:W732"/>
    <mergeCell ref="X729:Y732"/>
    <mergeCell ref="Z729:AA732"/>
    <mergeCell ref="AB729:AC732"/>
    <mergeCell ref="AD729:AE732"/>
    <mergeCell ref="AF729:AG732"/>
    <mergeCell ref="AH729:AK730"/>
    <mergeCell ref="AL729:AL730"/>
    <mergeCell ref="AM729:AP730"/>
    <mergeCell ref="AQ729:BC732"/>
    <mergeCell ref="AH731:AK732"/>
    <mergeCell ref="AL731:AL732"/>
    <mergeCell ref="AM731:AP732"/>
    <mergeCell ref="B733:M736"/>
    <mergeCell ref="N733:Q736"/>
    <mergeCell ref="R733:S736"/>
    <mergeCell ref="T733:U736"/>
    <mergeCell ref="V733:W736"/>
    <mergeCell ref="X733:Y736"/>
    <mergeCell ref="Z733:AA736"/>
    <mergeCell ref="AB733:AC736"/>
    <mergeCell ref="AD733:AE736"/>
    <mergeCell ref="AF733:AG736"/>
    <mergeCell ref="AH733:AK734"/>
    <mergeCell ref="AL733:AL734"/>
    <mergeCell ref="AM733:AP734"/>
    <mergeCell ref="AQ733:BC736"/>
    <mergeCell ref="AH735:AK736"/>
    <mergeCell ref="AL735:AL736"/>
    <mergeCell ref="AM735:AP736"/>
    <mergeCell ref="B737:M740"/>
    <mergeCell ref="N737:Q740"/>
    <mergeCell ref="R737:S740"/>
    <mergeCell ref="T737:U740"/>
    <mergeCell ref="V737:W740"/>
    <mergeCell ref="X737:Y740"/>
    <mergeCell ref="Z737:AA740"/>
    <mergeCell ref="AB737:AC740"/>
    <mergeCell ref="AD737:AE740"/>
    <mergeCell ref="AF737:AG740"/>
    <mergeCell ref="AH737:AK738"/>
    <mergeCell ref="AL737:AL738"/>
    <mergeCell ref="AM737:AP738"/>
    <mergeCell ref="AQ737:BC740"/>
    <mergeCell ref="AH739:AK740"/>
    <mergeCell ref="AL739:AL740"/>
    <mergeCell ref="AM739:AP740"/>
    <mergeCell ref="B741:M744"/>
    <mergeCell ref="N741:Q744"/>
    <mergeCell ref="R741:S744"/>
    <mergeCell ref="T741:U744"/>
    <mergeCell ref="V741:W744"/>
    <mergeCell ref="X741:Y744"/>
    <mergeCell ref="Z741:AA744"/>
    <mergeCell ref="AB741:AC744"/>
    <mergeCell ref="AD741:AE744"/>
    <mergeCell ref="AF741:AG744"/>
    <mergeCell ref="AH741:AK742"/>
    <mergeCell ref="AL741:AL742"/>
    <mergeCell ref="AM741:AP742"/>
    <mergeCell ref="AQ741:BC744"/>
    <mergeCell ref="AH743:AK744"/>
    <mergeCell ref="AL743:AL744"/>
    <mergeCell ref="AM743:AP744"/>
    <mergeCell ref="B745:M748"/>
    <mergeCell ref="N745:Q748"/>
    <mergeCell ref="R745:S748"/>
    <mergeCell ref="T745:U748"/>
    <mergeCell ref="V745:W748"/>
    <mergeCell ref="X745:Y748"/>
    <mergeCell ref="Z745:AA748"/>
    <mergeCell ref="AB745:AC748"/>
    <mergeCell ref="AD745:AE748"/>
    <mergeCell ref="AF745:AG748"/>
    <mergeCell ref="AH745:AK746"/>
    <mergeCell ref="AL745:AL746"/>
    <mergeCell ref="AM745:AP746"/>
    <mergeCell ref="AQ745:BC748"/>
    <mergeCell ref="AH747:AK748"/>
    <mergeCell ref="AL747:AL748"/>
    <mergeCell ref="AM747:AP748"/>
    <mergeCell ref="B749:M752"/>
    <mergeCell ref="N749:Q752"/>
    <mergeCell ref="R749:S752"/>
    <mergeCell ref="T749:U752"/>
    <mergeCell ref="V749:W752"/>
    <mergeCell ref="X749:Y752"/>
    <mergeCell ref="Z749:AA752"/>
    <mergeCell ref="AB749:AC752"/>
    <mergeCell ref="AD749:AE752"/>
    <mergeCell ref="AF749:AG752"/>
    <mergeCell ref="AH749:AK750"/>
    <mergeCell ref="AL749:AL750"/>
    <mergeCell ref="AM749:AP750"/>
    <mergeCell ref="AQ749:BC752"/>
    <mergeCell ref="AH751:AK752"/>
    <mergeCell ref="AL751:AL752"/>
    <mergeCell ref="AM751:AP752"/>
    <mergeCell ref="B753:M756"/>
    <mergeCell ref="N753:Q756"/>
    <mergeCell ref="R753:S756"/>
    <mergeCell ref="T753:U756"/>
    <mergeCell ref="V753:W756"/>
    <mergeCell ref="X753:Y756"/>
    <mergeCell ref="Z753:AA756"/>
    <mergeCell ref="AB753:AC756"/>
    <mergeCell ref="AD753:AE756"/>
    <mergeCell ref="AF753:AG756"/>
    <mergeCell ref="AH753:AK754"/>
    <mergeCell ref="AL753:AL754"/>
    <mergeCell ref="AM753:AP754"/>
    <mergeCell ref="AQ753:BC756"/>
    <mergeCell ref="AH755:AK756"/>
    <mergeCell ref="AL755:AL756"/>
    <mergeCell ref="AM755:AP756"/>
    <mergeCell ref="B757:M760"/>
    <mergeCell ref="N757:Q760"/>
    <mergeCell ref="R757:S760"/>
    <mergeCell ref="T757:U760"/>
    <mergeCell ref="V757:W760"/>
    <mergeCell ref="X757:Y760"/>
    <mergeCell ref="Z757:AA760"/>
    <mergeCell ref="AB757:AC760"/>
    <mergeCell ref="AD757:AE760"/>
    <mergeCell ref="AF757:AG760"/>
    <mergeCell ref="AH757:AK758"/>
    <mergeCell ref="AL757:AL758"/>
    <mergeCell ref="AM757:AP758"/>
    <mergeCell ref="AQ757:BC760"/>
    <mergeCell ref="AH759:AK760"/>
    <mergeCell ref="AL759:AL760"/>
    <mergeCell ref="AM759:AP760"/>
    <mergeCell ref="B761:M764"/>
    <mergeCell ref="N761:Q764"/>
    <mergeCell ref="R761:S764"/>
    <mergeCell ref="T761:U764"/>
    <mergeCell ref="V761:W764"/>
    <mergeCell ref="X761:Y764"/>
    <mergeCell ref="Z761:AA764"/>
    <mergeCell ref="AB761:AC764"/>
    <mergeCell ref="AD761:AE764"/>
    <mergeCell ref="AF761:AG764"/>
    <mergeCell ref="AH761:AK762"/>
    <mergeCell ref="AL761:AL762"/>
    <mergeCell ref="AM761:AP762"/>
    <mergeCell ref="AQ761:BC764"/>
    <mergeCell ref="AH763:AK764"/>
    <mergeCell ref="AL763:AL764"/>
    <mergeCell ref="AM763:AP764"/>
    <mergeCell ref="B765:M768"/>
    <mergeCell ref="N765:Q768"/>
    <mergeCell ref="R765:S768"/>
    <mergeCell ref="T765:U768"/>
    <mergeCell ref="V765:W768"/>
    <mergeCell ref="X765:Y768"/>
    <mergeCell ref="Z765:AA768"/>
    <mergeCell ref="AB765:AC768"/>
    <mergeCell ref="AD765:AE768"/>
    <mergeCell ref="AF765:AG768"/>
    <mergeCell ref="AH765:AK766"/>
    <mergeCell ref="AL765:AL766"/>
    <mergeCell ref="AM765:AP766"/>
    <mergeCell ref="AQ765:BC768"/>
    <mergeCell ref="AH767:AK768"/>
    <mergeCell ref="AL767:AL768"/>
    <mergeCell ref="AM767:AP768"/>
    <mergeCell ref="B769:M772"/>
    <mergeCell ref="N769:Q772"/>
    <mergeCell ref="R769:S772"/>
    <mergeCell ref="T769:U772"/>
    <mergeCell ref="V769:W772"/>
    <mergeCell ref="X769:Y772"/>
    <mergeCell ref="Z769:AA772"/>
    <mergeCell ref="AB769:AC772"/>
    <mergeCell ref="AD769:AE772"/>
    <mergeCell ref="AF769:AG772"/>
    <mergeCell ref="AH769:AK770"/>
    <mergeCell ref="AL769:AL770"/>
    <mergeCell ref="AM769:AP770"/>
    <mergeCell ref="AQ769:BC772"/>
    <mergeCell ref="AH771:AK772"/>
    <mergeCell ref="AL771:AL772"/>
    <mergeCell ref="AM771:AP772"/>
  </mergeCells>
  <phoneticPr fontId="22"/>
  <pageMargins left="0.39370078740157483" right="0.39370078740157483" top="0.78740157480314965" bottom="0.78740157480314965" header="0.31496062992125984" footer="0.31496062992125984"/>
  <pageSetup paperSize="9" scale="60" fitToWidth="1" fitToHeight="0" orientation="portrait" usePrinterDefaults="1" r:id="rId1"/>
  <headerFooter>
    <oddFooter>&amp;C&amp;"HGｺﾞｼｯｸM,ﾒﾃﾞｨｳﾑ"&amp;11- &amp;P -</oddFooter>
  </headerFooter>
  <rowBreaks count="9" manualBreakCount="9">
    <brk id="84" max="55" man="1"/>
    <brk id="168" max="55" man="1"/>
    <brk id="252" max="55" man="1"/>
    <brk id="336" max="55" man="1"/>
    <brk id="420" max="55" man="1"/>
    <brk id="504" max="55" man="1"/>
    <brk id="588" max="55" man="1"/>
    <brk id="672" max="55" man="1"/>
    <brk id="756" max="5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18"/>
  <dimension ref="A1:G2294"/>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3.81640625" bestFit="1" customWidth="1"/>
    <col min="4" max="4" width="8.54296875" customWidth="1"/>
    <col min="5" max="5" width="50.54296875" customWidth="1"/>
    <col min="6" max="6" width="7.453125" style="353" bestFit="1" customWidth="1"/>
    <col min="7" max="7" width="29.54296875" customWidth="1"/>
    <col min="8" max="8" width="38.36328125" bestFit="1" customWidth="1"/>
    <col min="9" max="9" width="6.36328125" bestFit="1" customWidth="1"/>
  </cols>
  <sheetData>
    <row r="1" spans="1:7">
      <c r="A1" s="354">
        <f t="shared" ref="A1:G1" si="0">COLUMN()</f>
        <v>1</v>
      </c>
      <c r="B1" s="354">
        <f t="shared" si="0"/>
        <v>2</v>
      </c>
      <c r="C1" s="354">
        <f t="shared" si="0"/>
        <v>3</v>
      </c>
      <c r="D1" s="354">
        <f t="shared" si="0"/>
        <v>4</v>
      </c>
      <c r="E1" s="354">
        <f t="shared" si="0"/>
        <v>5</v>
      </c>
      <c r="F1" s="354">
        <f t="shared" si="0"/>
        <v>6</v>
      </c>
      <c r="G1" s="354">
        <f t="shared" si="0"/>
        <v>7</v>
      </c>
    </row>
    <row r="2" spans="1:7">
      <c r="E2" s="392"/>
      <c r="F2" s="362"/>
      <c r="G2" s="364"/>
    </row>
    <row r="4" spans="1:7">
      <c r="B4" s="355" t="s">
        <v>17</v>
      </c>
      <c r="C4" s="355" t="s">
        <v>1576</v>
      </c>
      <c r="D4" s="355" t="s">
        <v>323</v>
      </c>
      <c r="E4" s="355" t="s">
        <v>1662</v>
      </c>
      <c r="F4" s="355" t="s">
        <v>7265</v>
      </c>
      <c r="G4" s="365" t="s">
        <v>2277</v>
      </c>
    </row>
    <row r="5" spans="1:7">
      <c r="B5" s="356" t="s">
        <v>819</v>
      </c>
      <c r="C5" s="356" t="s">
        <v>2777</v>
      </c>
      <c r="D5" s="356">
        <v>1</v>
      </c>
      <c r="E5" s="358" t="s">
        <v>76</v>
      </c>
      <c r="F5" s="363"/>
      <c r="G5" s="356"/>
    </row>
    <row r="6" spans="1:7">
      <c r="B6" s="356" t="s">
        <v>819</v>
      </c>
      <c r="C6" s="356" t="s">
        <v>2777</v>
      </c>
      <c r="D6" s="356">
        <v>2</v>
      </c>
      <c r="E6" s="358" t="s">
        <v>71</v>
      </c>
      <c r="F6" s="363"/>
      <c r="G6" s="356"/>
    </row>
    <row r="7" spans="1:7">
      <c r="B7" s="356" t="s">
        <v>819</v>
      </c>
      <c r="C7" s="356" t="s">
        <v>2777</v>
      </c>
      <c r="D7" s="356">
        <v>3</v>
      </c>
      <c r="E7" s="356" t="s">
        <v>46</v>
      </c>
      <c r="F7" s="363"/>
      <c r="G7" s="356"/>
    </row>
    <row r="8" spans="1:7">
      <c r="B8" s="356" t="s">
        <v>819</v>
      </c>
      <c r="C8" s="356" t="s">
        <v>2777</v>
      </c>
      <c r="D8" s="356">
        <v>4</v>
      </c>
      <c r="E8" s="358" t="s">
        <v>700</v>
      </c>
      <c r="F8" s="363"/>
      <c r="G8" s="356"/>
    </row>
    <row r="9" spans="1:7">
      <c r="B9" s="356" t="s">
        <v>819</v>
      </c>
      <c r="C9" s="356" t="s">
        <v>2777</v>
      </c>
      <c r="D9" s="356">
        <v>5</v>
      </c>
      <c r="E9" s="356" t="s">
        <v>31</v>
      </c>
      <c r="F9" s="363"/>
      <c r="G9" s="356"/>
    </row>
    <row r="10" spans="1:7">
      <c r="B10" s="356" t="s">
        <v>819</v>
      </c>
      <c r="C10" s="356" t="s">
        <v>2777</v>
      </c>
      <c r="D10" s="356">
        <v>6</v>
      </c>
      <c r="E10" s="356" t="s">
        <v>12</v>
      </c>
      <c r="F10" s="363"/>
      <c r="G10" s="356"/>
    </row>
    <row r="11" spans="1:7">
      <c r="B11" s="356" t="s">
        <v>819</v>
      </c>
      <c r="C11" s="356" t="s">
        <v>2777</v>
      </c>
      <c r="D11" s="356">
        <v>7</v>
      </c>
      <c r="E11" s="356" t="s">
        <v>79</v>
      </c>
      <c r="F11" s="363"/>
      <c r="G11" s="356"/>
    </row>
    <row r="12" spans="1:7">
      <c r="B12" s="356" t="s">
        <v>819</v>
      </c>
      <c r="C12" s="356" t="s">
        <v>2777</v>
      </c>
      <c r="D12" s="356">
        <v>8</v>
      </c>
      <c r="E12" s="356" t="s">
        <v>67</v>
      </c>
      <c r="F12" s="363"/>
      <c r="G12" s="356"/>
    </row>
    <row r="13" spans="1:7">
      <c r="B13" s="356" t="s">
        <v>819</v>
      </c>
      <c r="C13" s="356" t="s">
        <v>2777</v>
      </c>
      <c r="D13" s="356">
        <v>9</v>
      </c>
      <c r="E13" s="356" t="s">
        <v>545</v>
      </c>
      <c r="F13" s="363"/>
      <c r="G13" s="356"/>
    </row>
    <row r="14" spans="1:7">
      <c r="B14" s="356" t="s">
        <v>819</v>
      </c>
      <c r="C14" s="356" t="s">
        <v>2777</v>
      </c>
      <c r="D14" s="356">
        <v>10</v>
      </c>
      <c r="E14" s="358" t="s">
        <v>69</v>
      </c>
      <c r="F14" s="363"/>
      <c r="G14" s="356"/>
    </row>
    <row r="15" spans="1:7">
      <c r="B15" s="356" t="s">
        <v>819</v>
      </c>
      <c r="C15" s="356" t="s">
        <v>2777</v>
      </c>
      <c r="D15" s="356">
        <v>11</v>
      </c>
      <c r="E15" s="356" t="s">
        <v>1365</v>
      </c>
      <c r="F15" s="363"/>
      <c r="G15" s="356"/>
    </row>
    <row r="16" spans="1:7">
      <c r="B16" s="356" t="s">
        <v>819</v>
      </c>
      <c r="C16" s="356" t="s">
        <v>2777</v>
      </c>
      <c r="D16" s="356">
        <v>12</v>
      </c>
      <c r="E16" s="356" t="s">
        <v>93</v>
      </c>
      <c r="F16" s="363"/>
      <c r="G16" s="356"/>
    </row>
    <row r="17" spans="2:7">
      <c r="B17" s="356" t="s">
        <v>819</v>
      </c>
      <c r="C17" s="356" t="s">
        <v>2777</v>
      </c>
      <c r="D17" s="356">
        <v>13</v>
      </c>
      <c r="E17" s="356" t="s">
        <v>106</v>
      </c>
      <c r="F17" s="363"/>
      <c r="G17" s="356"/>
    </row>
    <row r="18" spans="2:7">
      <c r="B18" s="356" t="s">
        <v>819</v>
      </c>
      <c r="C18" s="356" t="s">
        <v>2777</v>
      </c>
      <c r="D18" s="356">
        <v>14</v>
      </c>
      <c r="E18" s="356" t="s">
        <v>92</v>
      </c>
      <c r="F18" s="363"/>
      <c r="G18" s="356"/>
    </row>
    <row r="19" spans="2:7">
      <c r="B19" s="356" t="s">
        <v>819</v>
      </c>
      <c r="C19" s="356" t="s">
        <v>2777</v>
      </c>
      <c r="D19" s="356">
        <v>15</v>
      </c>
      <c r="E19" s="356" t="s">
        <v>131</v>
      </c>
      <c r="F19" s="363" t="s">
        <v>7266</v>
      </c>
      <c r="G19" s="356"/>
    </row>
    <row r="20" spans="2:7">
      <c r="B20" s="356" t="s">
        <v>819</v>
      </c>
      <c r="C20" s="356" t="s">
        <v>2777</v>
      </c>
      <c r="D20" s="356">
        <v>16</v>
      </c>
      <c r="E20" s="356" t="s">
        <v>140</v>
      </c>
      <c r="F20" s="363"/>
      <c r="G20" s="356"/>
    </row>
    <row r="21" spans="2:7">
      <c r="B21" s="356" t="s">
        <v>819</v>
      </c>
      <c r="C21" s="356" t="s">
        <v>2777</v>
      </c>
      <c r="D21" s="356">
        <v>17</v>
      </c>
      <c r="E21" s="356" t="s">
        <v>148</v>
      </c>
      <c r="F21" s="363" t="s">
        <v>7266</v>
      </c>
      <c r="G21" s="366"/>
    </row>
    <row r="22" spans="2:7">
      <c r="B22" s="356" t="s">
        <v>819</v>
      </c>
      <c r="C22" s="356" t="s">
        <v>2777</v>
      </c>
      <c r="D22" s="356">
        <v>18</v>
      </c>
      <c r="E22" s="356" t="s">
        <v>153</v>
      </c>
      <c r="F22" s="363" t="s">
        <v>7266</v>
      </c>
      <c r="G22" s="356"/>
    </row>
    <row r="23" spans="2:7">
      <c r="B23" s="356" t="s">
        <v>819</v>
      </c>
      <c r="C23" s="356" t="s">
        <v>2777</v>
      </c>
      <c r="D23" s="356">
        <v>19</v>
      </c>
      <c r="E23" s="356" t="s">
        <v>161</v>
      </c>
      <c r="F23" s="363" t="s">
        <v>7266</v>
      </c>
      <c r="G23" s="356"/>
    </row>
    <row r="24" spans="2:7">
      <c r="B24" s="356" t="s">
        <v>819</v>
      </c>
      <c r="C24" s="356" t="s">
        <v>2777</v>
      </c>
      <c r="D24" s="356">
        <v>20</v>
      </c>
      <c r="E24" s="356" t="s">
        <v>165</v>
      </c>
      <c r="F24" s="363" t="s">
        <v>7266</v>
      </c>
      <c r="G24" s="356"/>
    </row>
    <row r="25" spans="2:7">
      <c r="B25" s="356" t="s">
        <v>819</v>
      </c>
      <c r="C25" s="356" t="s">
        <v>2777</v>
      </c>
      <c r="D25" s="356">
        <v>21</v>
      </c>
      <c r="E25" s="356" t="s">
        <v>2193</v>
      </c>
      <c r="F25" s="363"/>
      <c r="G25" s="356"/>
    </row>
    <row r="26" spans="2:7">
      <c r="B26" s="356" t="s">
        <v>819</v>
      </c>
      <c r="C26" s="356" t="s">
        <v>2777</v>
      </c>
      <c r="D26" s="356">
        <v>22</v>
      </c>
      <c r="E26" s="356" t="s">
        <v>2439</v>
      </c>
      <c r="F26" s="363" t="s">
        <v>7266</v>
      </c>
      <c r="G26" s="356"/>
    </row>
    <row r="27" spans="2:7">
      <c r="B27" s="356" t="s">
        <v>819</v>
      </c>
      <c r="C27" s="356" t="s">
        <v>2777</v>
      </c>
      <c r="D27" s="356">
        <v>23</v>
      </c>
      <c r="E27" s="356" t="s">
        <v>2778</v>
      </c>
      <c r="F27" s="363"/>
      <c r="G27" s="356"/>
    </row>
    <row r="28" spans="2:7">
      <c r="B28" s="356" t="s">
        <v>819</v>
      </c>
      <c r="C28" s="356" t="s">
        <v>2777</v>
      </c>
      <c r="D28" s="356">
        <v>24</v>
      </c>
      <c r="E28" s="356" t="s">
        <v>171</v>
      </c>
      <c r="F28" s="363"/>
      <c r="G28" s="356"/>
    </row>
    <row r="29" spans="2:7">
      <c r="B29" s="356" t="s">
        <v>819</v>
      </c>
      <c r="C29" s="356" t="s">
        <v>2777</v>
      </c>
      <c r="D29" s="356">
        <v>25</v>
      </c>
      <c r="E29" s="356" t="s">
        <v>185</v>
      </c>
      <c r="F29" s="363"/>
      <c r="G29" s="356"/>
    </row>
    <row r="30" spans="2:7">
      <c r="B30" s="356" t="s">
        <v>819</v>
      </c>
      <c r="C30" s="356" t="s">
        <v>2777</v>
      </c>
      <c r="D30" s="356">
        <v>26</v>
      </c>
      <c r="E30" s="356" t="s">
        <v>188</v>
      </c>
      <c r="F30" s="363"/>
      <c r="G30" s="356"/>
    </row>
    <row r="31" spans="2:7">
      <c r="B31" s="356" t="s">
        <v>819</v>
      </c>
      <c r="C31" s="356" t="s">
        <v>2777</v>
      </c>
      <c r="D31" s="356">
        <v>27</v>
      </c>
      <c r="E31" s="356" t="s">
        <v>193</v>
      </c>
      <c r="F31" s="363"/>
      <c r="G31" s="356"/>
    </row>
    <row r="32" spans="2:7">
      <c r="B32" s="356" t="s">
        <v>819</v>
      </c>
      <c r="C32" s="356" t="s">
        <v>2777</v>
      </c>
      <c r="D32" s="356">
        <v>28</v>
      </c>
      <c r="E32" s="356" t="s">
        <v>1495</v>
      </c>
      <c r="F32" s="363"/>
      <c r="G32" s="356"/>
    </row>
    <row r="33" spans="2:7">
      <c r="B33" s="356" t="s">
        <v>819</v>
      </c>
      <c r="C33" s="356" t="s">
        <v>2777</v>
      </c>
      <c r="D33" s="356">
        <v>29</v>
      </c>
      <c r="E33" s="356" t="s">
        <v>2779</v>
      </c>
      <c r="F33" s="363"/>
      <c r="G33" s="356"/>
    </row>
    <row r="34" spans="2:7">
      <c r="B34" s="356" t="s">
        <v>819</v>
      </c>
      <c r="C34" s="356" t="s">
        <v>2777</v>
      </c>
      <c r="D34" s="356">
        <v>30</v>
      </c>
      <c r="E34" s="356" t="s">
        <v>488</v>
      </c>
      <c r="F34" s="363"/>
      <c r="G34" s="356"/>
    </row>
    <row r="35" spans="2:7">
      <c r="B35" s="356" t="s">
        <v>819</v>
      </c>
      <c r="C35" s="356" t="s">
        <v>2777</v>
      </c>
      <c r="D35" s="356">
        <v>31</v>
      </c>
      <c r="E35" s="356" t="s">
        <v>2138</v>
      </c>
      <c r="F35" s="363"/>
      <c r="G35" s="356"/>
    </row>
    <row r="36" spans="2:7">
      <c r="B36" s="356" t="s">
        <v>819</v>
      </c>
      <c r="C36" s="356" t="s">
        <v>2777</v>
      </c>
      <c r="D36" s="356">
        <v>32</v>
      </c>
      <c r="E36" s="356" t="s">
        <v>1284</v>
      </c>
      <c r="F36" s="363"/>
      <c r="G36" s="356"/>
    </row>
    <row r="37" spans="2:7">
      <c r="B37" s="356" t="s">
        <v>819</v>
      </c>
      <c r="C37" s="356" t="s">
        <v>2777</v>
      </c>
      <c r="D37" s="356">
        <v>33</v>
      </c>
      <c r="E37" s="356" t="s">
        <v>2780</v>
      </c>
      <c r="F37" s="363"/>
      <c r="G37" s="356"/>
    </row>
    <row r="38" spans="2:7">
      <c r="B38" s="356" t="s">
        <v>819</v>
      </c>
      <c r="C38" s="356" t="s">
        <v>2777</v>
      </c>
      <c r="D38" s="356">
        <v>34</v>
      </c>
      <c r="E38" s="356" t="s">
        <v>2785</v>
      </c>
      <c r="F38" s="363"/>
      <c r="G38" s="356"/>
    </row>
    <row r="39" spans="2:7">
      <c r="B39" s="356" t="s">
        <v>819</v>
      </c>
      <c r="C39" s="356" t="s">
        <v>2777</v>
      </c>
      <c r="D39" s="356">
        <v>35</v>
      </c>
      <c r="E39" s="356" t="s">
        <v>2787</v>
      </c>
      <c r="F39" s="363"/>
      <c r="G39" s="356"/>
    </row>
    <row r="40" spans="2:7">
      <c r="B40" s="356" t="s">
        <v>819</v>
      </c>
      <c r="C40" s="356" t="s">
        <v>2777</v>
      </c>
      <c r="D40" s="356">
        <v>36</v>
      </c>
      <c r="E40" s="356" t="s">
        <v>2789</v>
      </c>
      <c r="F40" s="363"/>
      <c r="G40" s="356"/>
    </row>
    <row r="41" spans="2:7">
      <c r="B41" s="356" t="s">
        <v>819</v>
      </c>
      <c r="C41" s="356" t="s">
        <v>2777</v>
      </c>
      <c r="D41" s="356">
        <v>37</v>
      </c>
      <c r="E41" s="356" t="s">
        <v>2526</v>
      </c>
      <c r="F41" s="363"/>
      <c r="G41" s="356"/>
    </row>
    <row r="42" spans="2:7">
      <c r="B42" s="356" t="s">
        <v>819</v>
      </c>
      <c r="C42" s="356" t="s">
        <v>2777</v>
      </c>
      <c r="D42" s="356">
        <v>38</v>
      </c>
      <c r="E42" s="356" t="s">
        <v>2790</v>
      </c>
      <c r="F42" s="363"/>
      <c r="G42" s="356"/>
    </row>
    <row r="43" spans="2:7">
      <c r="B43" s="356" t="s">
        <v>819</v>
      </c>
      <c r="C43" s="356" t="s">
        <v>2777</v>
      </c>
      <c r="D43" s="356">
        <v>39</v>
      </c>
      <c r="E43" s="356" t="s">
        <v>216</v>
      </c>
      <c r="F43" s="363"/>
      <c r="G43" s="356"/>
    </row>
    <row r="44" spans="2:7">
      <c r="B44" s="356" t="s">
        <v>819</v>
      </c>
      <c r="C44" s="356" t="s">
        <v>2777</v>
      </c>
      <c r="D44" s="356">
        <v>40</v>
      </c>
      <c r="E44" s="356" t="s">
        <v>224</v>
      </c>
      <c r="F44" s="363"/>
      <c r="G44" s="356"/>
    </row>
    <row r="45" spans="2:7">
      <c r="B45" s="356" t="s">
        <v>819</v>
      </c>
      <c r="C45" s="356" t="s">
        <v>2777</v>
      </c>
      <c r="D45" s="356">
        <v>41</v>
      </c>
      <c r="E45" s="356" t="s">
        <v>2245</v>
      </c>
      <c r="F45" s="363"/>
      <c r="G45" s="356"/>
    </row>
    <row r="46" spans="2:7">
      <c r="B46" s="356" t="s">
        <v>819</v>
      </c>
      <c r="C46" s="356" t="s">
        <v>2777</v>
      </c>
      <c r="D46" s="356">
        <v>42</v>
      </c>
      <c r="E46" s="356" t="s">
        <v>231</v>
      </c>
      <c r="F46" s="363"/>
      <c r="G46" s="356"/>
    </row>
    <row r="47" spans="2:7">
      <c r="B47" s="356" t="s">
        <v>819</v>
      </c>
      <c r="C47" s="356" t="s">
        <v>2777</v>
      </c>
      <c r="D47" s="356">
        <v>43</v>
      </c>
      <c r="E47" s="356" t="s">
        <v>235</v>
      </c>
      <c r="F47" s="363"/>
      <c r="G47" s="356"/>
    </row>
    <row r="48" spans="2:7">
      <c r="B48" s="356" t="s">
        <v>819</v>
      </c>
      <c r="C48" s="356" t="s">
        <v>2777</v>
      </c>
      <c r="D48" s="356">
        <v>44</v>
      </c>
      <c r="E48" s="356" t="s">
        <v>237</v>
      </c>
      <c r="F48" s="363"/>
      <c r="G48" s="356"/>
    </row>
    <row r="49" spans="2:7">
      <c r="B49" s="356" t="s">
        <v>819</v>
      </c>
      <c r="C49" s="356" t="s">
        <v>2777</v>
      </c>
      <c r="D49" s="356">
        <v>45</v>
      </c>
      <c r="E49" s="356" t="s">
        <v>40</v>
      </c>
      <c r="F49" s="363"/>
      <c r="G49" s="356"/>
    </row>
    <row r="50" spans="2:7">
      <c r="B50" s="356" t="s">
        <v>819</v>
      </c>
      <c r="C50" s="356" t="s">
        <v>2777</v>
      </c>
      <c r="D50" s="356">
        <v>46</v>
      </c>
      <c r="E50" s="356" t="s">
        <v>244</v>
      </c>
      <c r="F50" s="363"/>
      <c r="G50" s="356"/>
    </row>
    <row r="51" spans="2:7">
      <c r="B51" s="356" t="s">
        <v>819</v>
      </c>
      <c r="C51" s="356" t="s">
        <v>2777</v>
      </c>
      <c r="D51" s="356">
        <v>47</v>
      </c>
      <c r="E51" s="356" t="s">
        <v>263</v>
      </c>
      <c r="F51" s="363"/>
      <c r="G51" s="356"/>
    </row>
    <row r="52" spans="2:7">
      <c r="B52" s="356" t="s">
        <v>819</v>
      </c>
      <c r="C52" s="356" t="s">
        <v>2777</v>
      </c>
      <c r="D52" s="356">
        <v>48</v>
      </c>
      <c r="E52" s="356" t="s">
        <v>101</v>
      </c>
      <c r="F52" s="363"/>
      <c r="G52" s="356"/>
    </row>
    <row r="53" spans="2:7">
      <c r="B53" s="356" t="s">
        <v>819</v>
      </c>
      <c r="C53" s="356" t="s">
        <v>2777</v>
      </c>
      <c r="D53" s="356">
        <v>49</v>
      </c>
      <c r="E53" s="356" t="s">
        <v>267</v>
      </c>
      <c r="F53" s="363"/>
      <c r="G53" s="356"/>
    </row>
    <row r="54" spans="2:7">
      <c r="B54" s="356" t="s">
        <v>819</v>
      </c>
      <c r="C54" s="356" t="s">
        <v>2777</v>
      </c>
      <c r="D54" s="356">
        <v>50</v>
      </c>
      <c r="E54" s="356" t="s">
        <v>56</v>
      </c>
      <c r="F54" s="363"/>
      <c r="G54" s="356"/>
    </row>
    <row r="55" spans="2:7">
      <c r="B55" s="356" t="s">
        <v>819</v>
      </c>
      <c r="C55" s="356" t="s">
        <v>2777</v>
      </c>
      <c r="D55" s="356">
        <v>51</v>
      </c>
      <c r="E55" s="356" t="s">
        <v>1678</v>
      </c>
      <c r="F55" s="363" t="s">
        <v>7266</v>
      </c>
      <c r="G55" s="356"/>
    </row>
    <row r="56" spans="2:7">
      <c r="B56" s="356" t="s">
        <v>819</v>
      </c>
      <c r="C56" s="356" t="s">
        <v>2777</v>
      </c>
      <c r="D56" s="356">
        <v>52</v>
      </c>
      <c r="E56" s="356" t="s">
        <v>182</v>
      </c>
      <c r="F56" s="363"/>
      <c r="G56" s="356"/>
    </row>
    <row r="57" spans="2:7">
      <c r="B57" s="356" t="s">
        <v>819</v>
      </c>
      <c r="C57" s="356" t="s">
        <v>2777</v>
      </c>
      <c r="D57" s="356">
        <v>53</v>
      </c>
      <c r="E57" s="356" t="s">
        <v>1038</v>
      </c>
      <c r="F57" s="363"/>
      <c r="G57" s="356"/>
    </row>
    <row r="58" spans="2:7">
      <c r="B58" s="356" t="s">
        <v>819</v>
      </c>
      <c r="C58" s="356" t="s">
        <v>2777</v>
      </c>
      <c r="D58" s="356">
        <v>54</v>
      </c>
      <c r="E58" s="356" t="s">
        <v>1886</v>
      </c>
      <c r="F58" s="363"/>
      <c r="G58" s="356"/>
    </row>
    <row r="59" spans="2:7">
      <c r="B59" s="356" t="s">
        <v>819</v>
      </c>
      <c r="C59" s="356" t="s">
        <v>2777</v>
      </c>
      <c r="D59" s="356">
        <v>55</v>
      </c>
      <c r="E59" s="356" t="s">
        <v>2793</v>
      </c>
      <c r="F59" s="363" t="s">
        <v>7266</v>
      </c>
      <c r="G59" s="356"/>
    </row>
    <row r="60" spans="2:7">
      <c r="B60" s="356" t="s">
        <v>819</v>
      </c>
      <c r="C60" s="356" t="s">
        <v>2777</v>
      </c>
      <c r="D60" s="356">
        <v>56</v>
      </c>
      <c r="E60" s="356" t="s">
        <v>2796</v>
      </c>
      <c r="F60" s="363"/>
      <c r="G60" s="356"/>
    </row>
    <row r="61" spans="2:7">
      <c r="B61" s="356" t="s">
        <v>819</v>
      </c>
      <c r="C61" s="356" t="s">
        <v>2777</v>
      </c>
      <c r="D61" s="356">
        <v>57</v>
      </c>
      <c r="E61" s="356" t="s">
        <v>2798</v>
      </c>
      <c r="F61" s="363"/>
      <c r="G61" s="356"/>
    </row>
    <row r="62" spans="2:7">
      <c r="B62" s="356" t="s">
        <v>819</v>
      </c>
      <c r="C62" s="356" t="s">
        <v>2777</v>
      </c>
      <c r="D62" s="356">
        <v>58</v>
      </c>
      <c r="E62" s="356" t="s">
        <v>2799</v>
      </c>
      <c r="F62" s="363"/>
      <c r="G62" s="356"/>
    </row>
    <row r="63" spans="2:7">
      <c r="B63" s="356" t="s">
        <v>819</v>
      </c>
      <c r="C63" s="356" t="s">
        <v>2777</v>
      </c>
      <c r="D63" s="356">
        <v>59</v>
      </c>
      <c r="E63" s="356" t="s">
        <v>2540</v>
      </c>
      <c r="F63" s="363"/>
      <c r="G63" s="356"/>
    </row>
    <row r="64" spans="2:7">
      <c r="B64" s="356" t="s">
        <v>819</v>
      </c>
      <c r="C64" s="356" t="s">
        <v>2777</v>
      </c>
      <c r="D64" s="356">
        <v>60</v>
      </c>
      <c r="E64" s="356" t="s">
        <v>2803</v>
      </c>
      <c r="F64" s="363"/>
      <c r="G64" s="356"/>
    </row>
    <row r="65" spans="2:7">
      <c r="B65" s="356" t="s">
        <v>819</v>
      </c>
      <c r="C65" s="356" t="s">
        <v>2777</v>
      </c>
      <c r="D65" s="356">
        <v>61</v>
      </c>
      <c r="E65" s="356" t="s">
        <v>36</v>
      </c>
      <c r="F65" s="363"/>
      <c r="G65" s="356"/>
    </row>
    <row r="66" spans="2:7">
      <c r="B66" s="356" t="s">
        <v>819</v>
      </c>
      <c r="C66" s="356" t="s">
        <v>2777</v>
      </c>
      <c r="D66" s="356">
        <v>62</v>
      </c>
      <c r="E66" s="356" t="s">
        <v>2812</v>
      </c>
      <c r="F66" s="363"/>
      <c r="G66" s="356"/>
    </row>
    <row r="67" spans="2:7">
      <c r="B67" s="356" t="s">
        <v>819</v>
      </c>
      <c r="C67" s="356" t="s">
        <v>2777</v>
      </c>
      <c r="D67" s="356">
        <v>63</v>
      </c>
      <c r="E67" s="356" t="s">
        <v>2814</v>
      </c>
      <c r="F67" s="363"/>
      <c r="G67" s="356"/>
    </row>
    <row r="68" spans="2:7">
      <c r="B68" s="356" t="s">
        <v>819</v>
      </c>
      <c r="C68" s="356" t="s">
        <v>2777</v>
      </c>
      <c r="D68" s="356">
        <v>64</v>
      </c>
      <c r="E68" s="356" t="s">
        <v>2816</v>
      </c>
      <c r="F68" s="363"/>
      <c r="G68" s="356"/>
    </row>
    <row r="69" spans="2:7">
      <c r="B69" s="356" t="s">
        <v>819</v>
      </c>
      <c r="C69" s="356" t="s">
        <v>2777</v>
      </c>
      <c r="D69" s="356">
        <v>65</v>
      </c>
      <c r="E69" s="356" t="s">
        <v>2819</v>
      </c>
      <c r="F69" s="363"/>
      <c r="G69" s="356"/>
    </row>
    <row r="70" spans="2:7">
      <c r="B70" s="356" t="s">
        <v>819</v>
      </c>
      <c r="C70" s="356" t="s">
        <v>2777</v>
      </c>
      <c r="D70" s="356">
        <v>66</v>
      </c>
      <c r="E70" s="356" t="s">
        <v>2821</v>
      </c>
      <c r="F70" s="363"/>
      <c r="G70" s="356"/>
    </row>
    <row r="71" spans="2:7">
      <c r="B71" s="356" t="s">
        <v>819</v>
      </c>
      <c r="C71" s="356" t="s">
        <v>2777</v>
      </c>
      <c r="D71" s="356">
        <v>67</v>
      </c>
      <c r="E71" s="356" t="s">
        <v>2827</v>
      </c>
      <c r="F71" s="363"/>
      <c r="G71" s="356"/>
    </row>
    <row r="72" spans="2:7">
      <c r="B72" s="356" t="s">
        <v>819</v>
      </c>
      <c r="C72" s="356" t="s">
        <v>2777</v>
      </c>
      <c r="D72" s="356">
        <v>68</v>
      </c>
      <c r="E72" s="356" t="s">
        <v>2828</v>
      </c>
      <c r="F72" s="363"/>
      <c r="G72" s="356"/>
    </row>
    <row r="73" spans="2:7">
      <c r="B73" s="356" t="s">
        <v>819</v>
      </c>
      <c r="C73" s="356" t="s">
        <v>2777</v>
      </c>
      <c r="D73" s="356">
        <v>69</v>
      </c>
      <c r="E73" s="356" t="s">
        <v>1510</v>
      </c>
      <c r="F73" s="363"/>
      <c r="G73" s="356"/>
    </row>
    <row r="74" spans="2:7">
      <c r="B74" s="356" t="s">
        <v>819</v>
      </c>
      <c r="C74" s="356" t="s">
        <v>2777</v>
      </c>
      <c r="D74" s="356">
        <v>70</v>
      </c>
      <c r="E74" s="356" t="s">
        <v>2832</v>
      </c>
      <c r="F74" s="363" t="s">
        <v>7266</v>
      </c>
      <c r="G74" s="356"/>
    </row>
    <row r="75" spans="2:7">
      <c r="B75" s="356" t="s">
        <v>819</v>
      </c>
      <c r="C75" s="356" t="s">
        <v>2777</v>
      </c>
      <c r="D75" s="356">
        <v>71</v>
      </c>
      <c r="E75" s="356" t="s">
        <v>2809</v>
      </c>
      <c r="F75" s="363" t="s">
        <v>7266</v>
      </c>
      <c r="G75" s="356"/>
    </row>
    <row r="76" spans="2:7">
      <c r="B76" s="356" t="s">
        <v>819</v>
      </c>
      <c r="C76" s="356" t="s">
        <v>2777</v>
      </c>
      <c r="D76" s="356">
        <v>72</v>
      </c>
      <c r="E76" s="356" t="s">
        <v>2834</v>
      </c>
      <c r="F76" s="363" t="s">
        <v>7266</v>
      </c>
      <c r="G76" s="356"/>
    </row>
    <row r="77" spans="2:7">
      <c r="B77" s="356" t="s">
        <v>819</v>
      </c>
      <c r="C77" s="356" t="s">
        <v>2777</v>
      </c>
      <c r="D77" s="356">
        <v>73</v>
      </c>
      <c r="E77" s="356" t="s">
        <v>2837</v>
      </c>
      <c r="F77" s="363" t="s">
        <v>7266</v>
      </c>
      <c r="G77" s="356"/>
    </row>
    <row r="78" spans="2:7">
      <c r="B78" s="356" t="s">
        <v>819</v>
      </c>
      <c r="C78" s="356" t="s">
        <v>2777</v>
      </c>
      <c r="D78" s="356">
        <v>74</v>
      </c>
      <c r="E78" s="356" t="s">
        <v>351</v>
      </c>
      <c r="F78" s="363" t="s">
        <v>7266</v>
      </c>
      <c r="G78" s="356"/>
    </row>
    <row r="79" spans="2:7">
      <c r="B79" s="356" t="s">
        <v>819</v>
      </c>
      <c r="C79" s="356" t="s">
        <v>2777</v>
      </c>
      <c r="D79" s="356">
        <v>75</v>
      </c>
      <c r="E79" s="356" t="s">
        <v>2840</v>
      </c>
      <c r="F79" s="363" t="s">
        <v>7266</v>
      </c>
      <c r="G79" s="356"/>
    </row>
    <row r="80" spans="2:7">
      <c r="B80" s="356" t="s">
        <v>819</v>
      </c>
      <c r="C80" s="356" t="s">
        <v>2777</v>
      </c>
      <c r="D80" s="356">
        <v>76</v>
      </c>
      <c r="E80" s="356" t="s">
        <v>871</v>
      </c>
      <c r="F80" s="363" t="s">
        <v>7266</v>
      </c>
      <c r="G80" s="356"/>
    </row>
    <row r="81" spans="2:7">
      <c r="B81" s="356" t="s">
        <v>819</v>
      </c>
      <c r="C81" s="356" t="s">
        <v>2777</v>
      </c>
      <c r="D81" s="356">
        <v>77</v>
      </c>
      <c r="E81" s="356" t="s">
        <v>2842</v>
      </c>
      <c r="F81" s="363"/>
      <c r="G81" s="366"/>
    </row>
    <row r="82" spans="2:7">
      <c r="B82" s="356" t="s">
        <v>819</v>
      </c>
      <c r="C82" s="356" t="s">
        <v>2777</v>
      </c>
      <c r="D82" s="356">
        <v>78</v>
      </c>
      <c r="E82" s="356" t="s">
        <v>2844</v>
      </c>
      <c r="F82" s="363"/>
      <c r="G82" s="356"/>
    </row>
    <row r="83" spans="2:7">
      <c r="B83" s="356" t="s">
        <v>819</v>
      </c>
      <c r="C83" s="356" t="s">
        <v>2777</v>
      </c>
      <c r="D83" s="356">
        <v>79</v>
      </c>
      <c r="E83" s="356" t="s">
        <v>2846</v>
      </c>
      <c r="F83" s="363"/>
      <c r="G83" s="356"/>
    </row>
    <row r="84" spans="2:7">
      <c r="B84" s="356" t="s">
        <v>819</v>
      </c>
      <c r="C84" s="356" t="s">
        <v>2777</v>
      </c>
      <c r="D84" s="356">
        <v>80</v>
      </c>
      <c r="E84" s="356" t="s">
        <v>2378</v>
      </c>
      <c r="F84" s="363"/>
      <c r="G84" s="356"/>
    </row>
    <row r="85" spans="2:7">
      <c r="B85" s="356" t="s">
        <v>819</v>
      </c>
      <c r="C85" s="356" t="s">
        <v>2777</v>
      </c>
      <c r="D85" s="356">
        <v>81</v>
      </c>
      <c r="E85" s="356" t="s">
        <v>2188</v>
      </c>
      <c r="F85" s="363"/>
      <c r="G85" s="356"/>
    </row>
    <row r="86" spans="2:7">
      <c r="B86" s="356" t="s">
        <v>819</v>
      </c>
      <c r="C86" s="356" t="s">
        <v>2777</v>
      </c>
      <c r="D86" s="356">
        <v>82</v>
      </c>
      <c r="E86" s="356" t="s">
        <v>2847</v>
      </c>
      <c r="F86" s="363"/>
      <c r="G86" s="356"/>
    </row>
    <row r="87" spans="2:7">
      <c r="B87" s="356" t="s">
        <v>819</v>
      </c>
      <c r="C87" s="356" t="s">
        <v>2777</v>
      </c>
      <c r="D87" s="356">
        <v>83</v>
      </c>
      <c r="E87" s="356" t="s">
        <v>2725</v>
      </c>
      <c r="F87" s="363"/>
      <c r="G87" s="356"/>
    </row>
    <row r="88" spans="2:7">
      <c r="B88" s="356" t="s">
        <v>819</v>
      </c>
      <c r="C88" s="356" t="s">
        <v>2777</v>
      </c>
      <c r="D88" s="356">
        <v>84</v>
      </c>
      <c r="E88" s="356" t="s">
        <v>1304</v>
      </c>
      <c r="F88" s="363"/>
      <c r="G88" s="356"/>
    </row>
    <row r="89" spans="2:7">
      <c r="B89" s="356" t="s">
        <v>819</v>
      </c>
      <c r="C89" s="356" t="s">
        <v>2777</v>
      </c>
      <c r="D89" s="356">
        <v>85</v>
      </c>
      <c r="E89" s="356" t="s">
        <v>2851</v>
      </c>
      <c r="F89" s="363"/>
      <c r="G89" s="356"/>
    </row>
    <row r="90" spans="2:7">
      <c r="B90" s="356" t="s">
        <v>819</v>
      </c>
      <c r="C90" s="356" t="s">
        <v>2777</v>
      </c>
      <c r="D90" s="356">
        <v>86</v>
      </c>
      <c r="E90" s="356" t="s">
        <v>2853</v>
      </c>
      <c r="F90" s="363"/>
      <c r="G90" s="356"/>
    </row>
    <row r="91" spans="2:7">
      <c r="B91" s="356" t="s">
        <v>819</v>
      </c>
      <c r="C91" s="356" t="s">
        <v>2777</v>
      </c>
      <c r="D91" s="356">
        <v>87</v>
      </c>
      <c r="E91" s="356" t="s">
        <v>1445</v>
      </c>
      <c r="F91" s="363"/>
      <c r="G91" s="356"/>
    </row>
    <row r="92" spans="2:7">
      <c r="B92" s="356" t="s">
        <v>819</v>
      </c>
      <c r="C92" s="356" t="s">
        <v>2777</v>
      </c>
      <c r="D92" s="356">
        <v>88</v>
      </c>
      <c r="E92" s="356" t="s">
        <v>2823</v>
      </c>
      <c r="F92" s="363"/>
      <c r="G92" s="356"/>
    </row>
    <row r="93" spans="2:7">
      <c r="B93" s="356" t="s">
        <v>819</v>
      </c>
      <c r="C93" s="356" t="s">
        <v>2777</v>
      </c>
      <c r="D93" s="356">
        <v>89</v>
      </c>
      <c r="E93" s="356" t="s">
        <v>2855</v>
      </c>
      <c r="F93" s="363"/>
      <c r="G93" s="356"/>
    </row>
    <row r="94" spans="2:7">
      <c r="B94" s="356" t="s">
        <v>819</v>
      </c>
      <c r="C94" s="356" t="s">
        <v>2777</v>
      </c>
      <c r="D94" s="356">
        <v>90</v>
      </c>
      <c r="E94" s="356" t="s">
        <v>2859</v>
      </c>
      <c r="F94" s="363"/>
      <c r="G94" s="356"/>
    </row>
    <row r="95" spans="2:7">
      <c r="B95" s="356" t="s">
        <v>819</v>
      </c>
      <c r="C95" s="356" t="s">
        <v>2777</v>
      </c>
      <c r="D95" s="356">
        <v>91</v>
      </c>
      <c r="E95" s="356" t="s">
        <v>2861</v>
      </c>
      <c r="F95" s="363"/>
      <c r="G95" s="356"/>
    </row>
    <row r="96" spans="2:7">
      <c r="B96" s="356" t="s">
        <v>819</v>
      </c>
      <c r="C96" s="356" t="s">
        <v>2777</v>
      </c>
      <c r="D96" s="356">
        <v>92</v>
      </c>
      <c r="E96" s="356" t="s">
        <v>1918</v>
      </c>
      <c r="F96" s="363"/>
      <c r="G96" s="356"/>
    </row>
    <row r="97" spans="2:7">
      <c r="B97" s="356" t="s">
        <v>819</v>
      </c>
      <c r="C97" s="356" t="s">
        <v>2777</v>
      </c>
      <c r="D97" s="356">
        <v>93</v>
      </c>
      <c r="E97" s="356" t="s">
        <v>1851</v>
      </c>
      <c r="F97" s="363"/>
      <c r="G97" s="356"/>
    </row>
    <row r="98" spans="2:7">
      <c r="B98" s="356" t="s">
        <v>819</v>
      </c>
      <c r="C98" s="356" t="s">
        <v>2777</v>
      </c>
      <c r="D98" s="356">
        <v>94</v>
      </c>
      <c r="E98" s="356" t="s">
        <v>2081</v>
      </c>
      <c r="F98" s="363"/>
      <c r="G98" s="356"/>
    </row>
    <row r="99" spans="2:7">
      <c r="B99" s="356" t="s">
        <v>819</v>
      </c>
      <c r="C99" s="356" t="s">
        <v>2777</v>
      </c>
      <c r="D99" s="356">
        <v>95</v>
      </c>
      <c r="E99" s="356" t="s">
        <v>2862</v>
      </c>
      <c r="F99" s="363"/>
      <c r="G99" s="356"/>
    </row>
    <row r="100" spans="2:7">
      <c r="B100" s="356" t="s">
        <v>819</v>
      </c>
      <c r="C100" s="356" t="s">
        <v>2777</v>
      </c>
      <c r="D100" s="356">
        <v>96</v>
      </c>
      <c r="E100" s="356" t="s">
        <v>2863</v>
      </c>
      <c r="F100" s="363"/>
      <c r="G100" s="356"/>
    </row>
    <row r="101" spans="2:7">
      <c r="B101" s="356" t="s">
        <v>819</v>
      </c>
      <c r="C101" s="356" t="s">
        <v>2777</v>
      </c>
      <c r="D101" s="356">
        <v>97</v>
      </c>
      <c r="E101" s="356" t="s">
        <v>2866</v>
      </c>
      <c r="F101" s="363"/>
      <c r="G101" s="356"/>
    </row>
    <row r="102" spans="2:7">
      <c r="B102" s="356" t="s">
        <v>819</v>
      </c>
      <c r="C102" s="356" t="s">
        <v>2777</v>
      </c>
      <c r="D102" s="356">
        <v>98</v>
      </c>
      <c r="E102" s="356" t="s">
        <v>2868</v>
      </c>
      <c r="F102" s="363"/>
      <c r="G102" s="356"/>
    </row>
    <row r="103" spans="2:7">
      <c r="B103" s="356" t="s">
        <v>819</v>
      </c>
      <c r="C103" s="356" t="s">
        <v>2777</v>
      </c>
      <c r="D103" s="356">
        <v>99</v>
      </c>
      <c r="E103" s="356" t="s">
        <v>798</v>
      </c>
      <c r="F103" s="363"/>
      <c r="G103" s="356"/>
    </row>
    <row r="104" spans="2:7">
      <c r="B104" s="356" t="s">
        <v>819</v>
      </c>
      <c r="C104" s="356" t="s">
        <v>2777</v>
      </c>
      <c r="D104" s="356">
        <v>100</v>
      </c>
      <c r="E104" s="356" t="s">
        <v>2873</v>
      </c>
      <c r="F104" s="363"/>
      <c r="G104" s="356"/>
    </row>
    <row r="105" spans="2:7">
      <c r="B105" s="356" t="s">
        <v>819</v>
      </c>
      <c r="C105" s="356" t="s">
        <v>2777</v>
      </c>
      <c r="D105" s="356">
        <v>101</v>
      </c>
      <c r="E105" s="356" t="s">
        <v>2875</v>
      </c>
      <c r="F105" s="363"/>
      <c r="G105" s="356"/>
    </row>
    <row r="106" spans="2:7">
      <c r="B106" s="356" t="s">
        <v>819</v>
      </c>
      <c r="C106" s="356" t="s">
        <v>2777</v>
      </c>
      <c r="D106" s="356">
        <v>102</v>
      </c>
      <c r="E106" s="356" t="s">
        <v>2877</v>
      </c>
      <c r="F106" s="363"/>
      <c r="G106" s="356"/>
    </row>
    <row r="107" spans="2:7">
      <c r="B107" s="356" t="s">
        <v>819</v>
      </c>
      <c r="C107" s="356" t="s">
        <v>2777</v>
      </c>
      <c r="D107" s="356">
        <v>103</v>
      </c>
      <c r="E107" s="356" t="s">
        <v>1774</v>
      </c>
      <c r="F107" s="363"/>
      <c r="G107" s="356"/>
    </row>
    <row r="108" spans="2:7">
      <c r="B108" s="356" t="s">
        <v>819</v>
      </c>
      <c r="C108" s="356" t="s">
        <v>2777</v>
      </c>
      <c r="D108" s="356">
        <v>104</v>
      </c>
      <c r="E108" s="356" t="s">
        <v>2878</v>
      </c>
      <c r="F108" s="363"/>
      <c r="G108" s="356"/>
    </row>
    <row r="109" spans="2:7">
      <c r="B109" s="356" t="s">
        <v>819</v>
      </c>
      <c r="C109" s="356" t="s">
        <v>2777</v>
      </c>
      <c r="D109" s="356">
        <v>105</v>
      </c>
      <c r="E109" s="356" t="s">
        <v>2880</v>
      </c>
      <c r="F109" s="363"/>
      <c r="G109" s="356"/>
    </row>
    <row r="110" spans="2:7">
      <c r="B110" s="356" t="s">
        <v>819</v>
      </c>
      <c r="C110" s="356" t="s">
        <v>2777</v>
      </c>
      <c r="D110" s="356">
        <v>106</v>
      </c>
      <c r="E110" s="356" t="s">
        <v>2881</v>
      </c>
      <c r="F110" s="363"/>
      <c r="G110" s="356"/>
    </row>
    <row r="111" spans="2:7">
      <c r="B111" s="356" t="s">
        <v>819</v>
      </c>
      <c r="C111" s="356" t="s">
        <v>2777</v>
      </c>
      <c r="D111" s="356">
        <v>107</v>
      </c>
      <c r="E111" s="356" t="s">
        <v>1222</v>
      </c>
      <c r="F111" s="363"/>
      <c r="G111" s="356"/>
    </row>
    <row r="112" spans="2:7">
      <c r="B112" s="356" t="s">
        <v>819</v>
      </c>
      <c r="C112" s="356" t="s">
        <v>2777</v>
      </c>
      <c r="D112" s="356">
        <v>108</v>
      </c>
      <c r="E112" s="356" t="s">
        <v>1867</v>
      </c>
      <c r="F112" s="363"/>
      <c r="G112" s="356"/>
    </row>
    <row r="113" spans="2:7">
      <c r="B113" s="356" t="s">
        <v>819</v>
      </c>
      <c r="C113" s="356" t="s">
        <v>2777</v>
      </c>
      <c r="D113" s="356">
        <v>109</v>
      </c>
      <c r="E113" s="356" t="s">
        <v>2883</v>
      </c>
      <c r="F113" s="363"/>
      <c r="G113" s="356"/>
    </row>
    <row r="114" spans="2:7">
      <c r="B114" s="356" t="s">
        <v>819</v>
      </c>
      <c r="C114" s="356" t="s">
        <v>2777</v>
      </c>
      <c r="D114" s="356">
        <v>110</v>
      </c>
      <c r="E114" s="356" t="s">
        <v>1134</v>
      </c>
      <c r="F114" s="363"/>
      <c r="G114" s="356"/>
    </row>
    <row r="115" spans="2:7">
      <c r="B115" s="356" t="s">
        <v>819</v>
      </c>
      <c r="C115" s="356" t="s">
        <v>2777</v>
      </c>
      <c r="D115" s="356">
        <v>111</v>
      </c>
      <c r="E115" s="356" t="s">
        <v>2889</v>
      </c>
      <c r="F115" s="363"/>
      <c r="G115" s="356"/>
    </row>
    <row r="116" spans="2:7">
      <c r="B116" s="356" t="s">
        <v>819</v>
      </c>
      <c r="C116" s="356" t="s">
        <v>2777</v>
      </c>
      <c r="D116" s="356">
        <v>112</v>
      </c>
      <c r="E116" s="356" t="s">
        <v>2891</v>
      </c>
      <c r="F116" s="363"/>
      <c r="G116" s="356"/>
    </row>
    <row r="117" spans="2:7">
      <c r="B117" s="356" t="s">
        <v>819</v>
      </c>
      <c r="C117" s="356" t="s">
        <v>2777</v>
      </c>
      <c r="D117" s="356">
        <v>113</v>
      </c>
      <c r="E117" s="356" t="s">
        <v>2788</v>
      </c>
      <c r="F117" s="363"/>
      <c r="G117" s="356"/>
    </row>
    <row r="118" spans="2:7">
      <c r="B118" s="356" t="s">
        <v>819</v>
      </c>
      <c r="C118" s="356" t="s">
        <v>2777</v>
      </c>
      <c r="D118" s="356">
        <v>114</v>
      </c>
      <c r="E118" s="356" t="s">
        <v>2082</v>
      </c>
      <c r="F118" s="363"/>
      <c r="G118" s="356"/>
    </row>
    <row r="119" spans="2:7">
      <c r="B119" s="356" t="s">
        <v>819</v>
      </c>
      <c r="C119" s="356" t="s">
        <v>2777</v>
      </c>
      <c r="D119" s="356">
        <v>115</v>
      </c>
      <c r="E119" s="356" t="s">
        <v>652</v>
      </c>
      <c r="F119" s="363"/>
      <c r="G119" s="356"/>
    </row>
    <row r="120" spans="2:7">
      <c r="B120" s="356" t="s">
        <v>819</v>
      </c>
      <c r="C120" s="356" t="s">
        <v>2777</v>
      </c>
      <c r="D120" s="356">
        <v>116</v>
      </c>
      <c r="E120" s="356" t="s">
        <v>163</v>
      </c>
      <c r="F120" s="363"/>
      <c r="G120" s="356"/>
    </row>
    <row r="121" spans="2:7">
      <c r="B121" s="356" t="s">
        <v>819</v>
      </c>
      <c r="C121" s="356" t="s">
        <v>2777</v>
      </c>
      <c r="D121" s="356">
        <v>117</v>
      </c>
      <c r="E121" s="356" t="s">
        <v>2899</v>
      </c>
      <c r="F121" s="363"/>
      <c r="G121" s="356"/>
    </row>
    <row r="122" spans="2:7">
      <c r="B122" s="356" t="s">
        <v>819</v>
      </c>
      <c r="C122" s="356" t="s">
        <v>2777</v>
      </c>
      <c r="D122" s="356">
        <v>118</v>
      </c>
      <c r="E122" s="356" t="s">
        <v>397</v>
      </c>
      <c r="F122" s="363"/>
      <c r="G122" s="356"/>
    </row>
    <row r="123" spans="2:7">
      <c r="B123" s="356" t="s">
        <v>819</v>
      </c>
      <c r="C123" s="356" t="s">
        <v>2777</v>
      </c>
      <c r="D123" s="356">
        <v>119</v>
      </c>
      <c r="E123" s="356" t="s">
        <v>2022</v>
      </c>
      <c r="F123" s="363"/>
      <c r="G123" s="356"/>
    </row>
    <row r="124" spans="2:7">
      <c r="B124" s="356" t="s">
        <v>819</v>
      </c>
      <c r="C124" s="356" t="s">
        <v>2777</v>
      </c>
      <c r="D124" s="356">
        <v>120</v>
      </c>
      <c r="E124" s="356" t="s">
        <v>999</v>
      </c>
      <c r="F124" s="363"/>
      <c r="G124" s="356"/>
    </row>
    <row r="125" spans="2:7">
      <c r="B125" s="356" t="s">
        <v>819</v>
      </c>
      <c r="C125" s="356" t="s">
        <v>2777</v>
      </c>
      <c r="D125" s="356">
        <v>121</v>
      </c>
      <c r="E125" s="356" t="s">
        <v>692</v>
      </c>
      <c r="F125" s="363"/>
      <c r="G125" s="356"/>
    </row>
    <row r="126" spans="2:7">
      <c r="B126" s="356" t="s">
        <v>819</v>
      </c>
      <c r="C126" s="356" t="s">
        <v>2777</v>
      </c>
      <c r="D126" s="356">
        <v>122</v>
      </c>
      <c r="E126" s="356" t="s">
        <v>2902</v>
      </c>
      <c r="F126" s="363"/>
      <c r="G126" s="356"/>
    </row>
    <row r="127" spans="2:7">
      <c r="B127" s="356" t="s">
        <v>819</v>
      </c>
      <c r="C127" s="356" t="s">
        <v>2777</v>
      </c>
      <c r="D127" s="356">
        <v>123</v>
      </c>
      <c r="E127" s="356" t="s">
        <v>2904</v>
      </c>
      <c r="F127" s="363"/>
      <c r="G127" s="356"/>
    </row>
    <row r="128" spans="2:7">
      <c r="B128" s="356" t="s">
        <v>819</v>
      </c>
      <c r="C128" s="356" t="s">
        <v>2777</v>
      </c>
      <c r="D128" s="356">
        <v>124</v>
      </c>
      <c r="E128" s="356" t="s">
        <v>1097</v>
      </c>
      <c r="F128" s="363"/>
      <c r="G128" s="356"/>
    </row>
    <row r="129" spans="2:7">
      <c r="B129" s="356" t="s">
        <v>819</v>
      </c>
      <c r="C129" s="356" t="s">
        <v>2777</v>
      </c>
      <c r="D129" s="356">
        <v>125</v>
      </c>
      <c r="E129" s="356" t="s">
        <v>2907</v>
      </c>
      <c r="F129" s="363"/>
      <c r="G129" s="356"/>
    </row>
    <row r="130" spans="2:7">
      <c r="B130" s="356" t="s">
        <v>819</v>
      </c>
      <c r="C130" s="356" t="s">
        <v>2777</v>
      </c>
      <c r="D130" s="356">
        <v>126</v>
      </c>
      <c r="E130" s="359" t="s">
        <v>2910</v>
      </c>
      <c r="F130" s="363"/>
      <c r="G130" s="356"/>
    </row>
    <row r="131" spans="2:7">
      <c r="B131" s="356" t="s">
        <v>819</v>
      </c>
      <c r="C131" s="356" t="s">
        <v>2777</v>
      </c>
      <c r="D131" s="356">
        <v>127</v>
      </c>
      <c r="E131" s="356" t="s">
        <v>2914</v>
      </c>
      <c r="F131" s="363" t="s">
        <v>7266</v>
      </c>
      <c r="G131" s="356"/>
    </row>
    <row r="132" spans="2:7">
      <c r="B132" s="356" t="s">
        <v>819</v>
      </c>
      <c r="C132" s="356" t="s">
        <v>2777</v>
      </c>
      <c r="D132" s="356">
        <v>128</v>
      </c>
      <c r="E132" s="359" t="s">
        <v>2916</v>
      </c>
      <c r="F132" s="363"/>
      <c r="G132" s="356"/>
    </row>
    <row r="133" spans="2:7">
      <c r="B133" s="356" t="s">
        <v>819</v>
      </c>
      <c r="C133" s="356" t="s">
        <v>2777</v>
      </c>
      <c r="D133" s="356">
        <v>129</v>
      </c>
      <c r="E133" s="359" t="s">
        <v>2150</v>
      </c>
      <c r="F133" s="363"/>
      <c r="G133" s="356"/>
    </row>
    <row r="134" spans="2:7">
      <c r="B134" s="356" t="s">
        <v>819</v>
      </c>
      <c r="C134" s="356" t="s">
        <v>2777</v>
      </c>
      <c r="D134" s="356">
        <v>130</v>
      </c>
      <c r="E134" s="356" t="s">
        <v>2919</v>
      </c>
      <c r="F134" s="363"/>
      <c r="G134" s="356"/>
    </row>
    <row r="135" spans="2:7">
      <c r="B135" s="356" t="s">
        <v>819</v>
      </c>
      <c r="C135" s="356" t="s">
        <v>2777</v>
      </c>
      <c r="D135" s="356">
        <v>131</v>
      </c>
      <c r="E135" s="359" t="s">
        <v>2924</v>
      </c>
      <c r="F135" s="363"/>
      <c r="G135" s="356"/>
    </row>
    <row r="136" spans="2:7">
      <c r="B136" s="356" t="s">
        <v>819</v>
      </c>
      <c r="C136" s="356" t="s">
        <v>2777</v>
      </c>
      <c r="D136" s="356">
        <v>132</v>
      </c>
      <c r="E136" s="359" t="s">
        <v>2926</v>
      </c>
      <c r="F136" s="363"/>
      <c r="G136" s="356"/>
    </row>
    <row r="137" spans="2:7">
      <c r="B137" s="356" t="s">
        <v>819</v>
      </c>
      <c r="C137" s="356" t="s">
        <v>2777</v>
      </c>
      <c r="D137" s="356">
        <v>133</v>
      </c>
      <c r="E137" s="359" t="s">
        <v>2597</v>
      </c>
      <c r="F137" s="363"/>
      <c r="G137" s="356"/>
    </row>
    <row r="138" spans="2:7">
      <c r="B138" s="356" t="s">
        <v>819</v>
      </c>
      <c r="C138" s="356" t="s">
        <v>2777</v>
      </c>
      <c r="D138" s="356">
        <v>134</v>
      </c>
      <c r="E138" s="359" t="s">
        <v>2927</v>
      </c>
      <c r="F138" s="363"/>
      <c r="G138" s="356"/>
    </row>
    <row r="139" spans="2:7">
      <c r="B139" s="356" t="s">
        <v>819</v>
      </c>
      <c r="C139" s="356" t="s">
        <v>2777</v>
      </c>
      <c r="D139" s="356">
        <v>135</v>
      </c>
      <c r="E139" s="359" t="s">
        <v>2930</v>
      </c>
      <c r="F139" s="363"/>
      <c r="G139" s="356"/>
    </row>
    <row r="140" spans="2:7">
      <c r="B140" s="356" t="s">
        <v>819</v>
      </c>
      <c r="C140" s="356" t="s">
        <v>2777</v>
      </c>
      <c r="D140" s="356">
        <v>136</v>
      </c>
      <c r="E140" s="359" t="s">
        <v>2932</v>
      </c>
      <c r="F140" s="363"/>
      <c r="G140" s="356"/>
    </row>
    <row r="141" spans="2:7">
      <c r="B141" s="356" t="s">
        <v>819</v>
      </c>
      <c r="C141" s="356" t="s">
        <v>2777</v>
      </c>
      <c r="D141" s="356">
        <v>137</v>
      </c>
      <c r="E141" s="359" t="s">
        <v>2938</v>
      </c>
      <c r="F141" s="363"/>
      <c r="G141" s="356"/>
    </row>
    <row r="142" spans="2:7">
      <c r="B142" s="356" t="s">
        <v>819</v>
      </c>
      <c r="C142" s="356" t="s">
        <v>2777</v>
      </c>
      <c r="D142" s="356">
        <v>138</v>
      </c>
      <c r="E142" s="359" t="s">
        <v>1162</v>
      </c>
      <c r="F142" s="363"/>
      <c r="G142" s="356"/>
    </row>
    <row r="143" spans="2:7">
      <c r="B143" s="356" t="s">
        <v>819</v>
      </c>
      <c r="C143" s="356" t="s">
        <v>2777</v>
      </c>
      <c r="D143" s="356">
        <v>139</v>
      </c>
      <c r="E143" s="359" t="s">
        <v>1805</v>
      </c>
      <c r="F143" s="363"/>
      <c r="G143" s="356"/>
    </row>
    <row r="144" spans="2:7">
      <c r="B144" s="356" t="s">
        <v>819</v>
      </c>
      <c r="C144" s="356" t="s">
        <v>2777</v>
      </c>
      <c r="D144" s="356">
        <v>140</v>
      </c>
      <c r="E144" s="359" t="s">
        <v>2839</v>
      </c>
      <c r="F144" s="363"/>
      <c r="G144" s="356"/>
    </row>
    <row r="145" spans="2:7">
      <c r="B145" s="356" t="s">
        <v>819</v>
      </c>
      <c r="C145" s="356" t="s">
        <v>2777</v>
      </c>
      <c r="D145" s="356">
        <v>141</v>
      </c>
      <c r="E145" s="359" t="s">
        <v>764</v>
      </c>
      <c r="F145" s="363"/>
      <c r="G145" s="356"/>
    </row>
    <row r="146" spans="2:7">
      <c r="B146" s="356" t="s">
        <v>819</v>
      </c>
      <c r="C146" s="356" t="s">
        <v>2777</v>
      </c>
      <c r="D146" s="356">
        <v>142</v>
      </c>
      <c r="E146" s="356" t="s">
        <v>2940</v>
      </c>
      <c r="F146" s="363" t="s">
        <v>7266</v>
      </c>
      <c r="G146" s="356"/>
    </row>
    <row r="147" spans="2:7">
      <c r="B147" s="356" t="s">
        <v>819</v>
      </c>
      <c r="C147" s="356" t="s">
        <v>2777</v>
      </c>
      <c r="D147" s="356">
        <v>143</v>
      </c>
      <c r="E147" s="356" t="s">
        <v>519</v>
      </c>
      <c r="F147" s="363" t="s">
        <v>7266</v>
      </c>
      <c r="G147" s="356"/>
    </row>
    <row r="148" spans="2:7">
      <c r="B148" s="356" t="s">
        <v>819</v>
      </c>
      <c r="C148" s="356" t="s">
        <v>2777</v>
      </c>
      <c r="D148" s="356">
        <v>144</v>
      </c>
      <c r="E148" s="356" t="s">
        <v>2943</v>
      </c>
      <c r="F148" s="363" t="s">
        <v>7266</v>
      </c>
      <c r="G148" s="356"/>
    </row>
    <row r="149" spans="2:7">
      <c r="B149" s="356" t="s">
        <v>819</v>
      </c>
      <c r="C149" s="356" t="s">
        <v>2777</v>
      </c>
      <c r="D149" s="356">
        <v>145</v>
      </c>
      <c r="E149" s="356" t="s">
        <v>2944</v>
      </c>
      <c r="F149" s="363" t="s">
        <v>7266</v>
      </c>
      <c r="G149" s="356"/>
    </row>
    <row r="150" spans="2:7">
      <c r="B150" s="356" t="s">
        <v>819</v>
      </c>
      <c r="C150" s="356" t="s">
        <v>2777</v>
      </c>
      <c r="D150" s="356">
        <v>146</v>
      </c>
      <c r="E150" s="356" t="s">
        <v>2034</v>
      </c>
      <c r="F150" s="363" t="s">
        <v>7266</v>
      </c>
      <c r="G150" s="356"/>
    </row>
    <row r="151" spans="2:7">
      <c r="B151" s="356" t="s">
        <v>819</v>
      </c>
      <c r="C151" s="356" t="s">
        <v>2777</v>
      </c>
      <c r="D151" s="356">
        <v>147</v>
      </c>
      <c r="E151" s="356" t="s">
        <v>2947</v>
      </c>
      <c r="F151" s="363" t="s">
        <v>7266</v>
      </c>
      <c r="G151" s="356"/>
    </row>
    <row r="152" spans="2:7">
      <c r="B152" s="356" t="s">
        <v>819</v>
      </c>
      <c r="C152" s="356" t="s">
        <v>2777</v>
      </c>
      <c r="D152" s="356">
        <v>148</v>
      </c>
      <c r="E152" s="356" t="s">
        <v>2948</v>
      </c>
      <c r="F152" s="363" t="s">
        <v>7266</v>
      </c>
      <c r="G152" s="356"/>
    </row>
    <row r="153" spans="2:7">
      <c r="B153" s="356" t="s">
        <v>819</v>
      </c>
      <c r="C153" s="356" t="s">
        <v>2777</v>
      </c>
      <c r="D153" s="356">
        <v>149</v>
      </c>
      <c r="E153" s="356" t="s">
        <v>2949</v>
      </c>
      <c r="F153" s="363" t="s">
        <v>7266</v>
      </c>
      <c r="G153" s="356"/>
    </row>
    <row r="154" spans="2:7">
      <c r="B154" s="356" t="s">
        <v>819</v>
      </c>
      <c r="C154" s="356" t="s">
        <v>2777</v>
      </c>
      <c r="D154" s="356">
        <v>150</v>
      </c>
      <c r="E154" s="360" t="s">
        <v>118</v>
      </c>
      <c r="F154" s="363"/>
      <c r="G154" s="356"/>
    </row>
    <row r="155" spans="2:7">
      <c r="B155" s="356" t="s">
        <v>819</v>
      </c>
      <c r="C155" s="356" t="s">
        <v>2777</v>
      </c>
      <c r="D155" s="356">
        <v>151</v>
      </c>
      <c r="E155" s="360" t="s">
        <v>2951</v>
      </c>
      <c r="F155" s="363"/>
      <c r="G155" s="356"/>
    </row>
    <row r="156" spans="2:7">
      <c r="B156" s="356" t="s">
        <v>819</v>
      </c>
      <c r="C156" s="356" t="s">
        <v>2777</v>
      </c>
      <c r="D156" s="356">
        <v>152</v>
      </c>
      <c r="E156" s="356" t="s">
        <v>2952</v>
      </c>
      <c r="F156" s="363" t="s">
        <v>7266</v>
      </c>
      <c r="G156" s="356"/>
    </row>
    <row r="157" spans="2:7">
      <c r="B157" s="356" t="s">
        <v>819</v>
      </c>
      <c r="C157" s="356" t="s">
        <v>2777</v>
      </c>
      <c r="D157" s="356">
        <v>153</v>
      </c>
      <c r="E157" s="356" t="s">
        <v>1066</v>
      </c>
      <c r="F157" s="363" t="s">
        <v>7266</v>
      </c>
      <c r="G157" s="356"/>
    </row>
    <row r="158" spans="2:7">
      <c r="B158" s="356" t="s">
        <v>819</v>
      </c>
      <c r="C158" s="356" t="s">
        <v>2777</v>
      </c>
      <c r="D158" s="356">
        <v>154</v>
      </c>
      <c r="E158" s="359" t="s">
        <v>1261</v>
      </c>
      <c r="F158" s="363"/>
      <c r="G158" s="356"/>
    </row>
    <row r="159" spans="2:7">
      <c r="B159" s="356" t="s">
        <v>819</v>
      </c>
      <c r="C159" s="356" t="s">
        <v>2777</v>
      </c>
      <c r="D159" s="356">
        <v>155</v>
      </c>
      <c r="E159" s="359" t="s">
        <v>2953</v>
      </c>
      <c r="F159" s="363"/>
      <c r="G159" s="356"/>
    </row>
    <row r="160" spans="2:7">
      <c r="B160" s="356" t="s">
        <v>819</v>
      </c>
      <c r="C160" s="356" t="s">
        <v>2777</v>
      </c>
      <c r="D160" s="356">
        <v>156</v>
      </c>
      <c r="E160" s="359" t="s">
        <v>2493</v>
      </c>
      <c r="F160" s="363"/>
      <c r="G160" s="356"/>
    </row>
    <row r="161" spans="2:7">
      <c r="B161" s="356" t="s">
        <v>819</v>
      </c>
      <c r="C161" s="356" t="s">
        <v>2777</v>
      </c>
      <c r="D161" s="356">
        <v>157</v>
      </c>
      <c r="E161" s="358" t="s">
        <v>286</v>
      </c>
      <c r="F161" s="363"/>
      <c r="G161" s="356"/>
    </row>
    <row r="162" spans="2:7">
      <c r="B162" s="356" t="s">
        <v>819</v>
      </c>
      <c r="C162" s="356" t="s">
        <v>2777</v>
      </c>
      <c r="D162" s="356">
        <v>158</v>
      </c>
      <c r="E162" s="358" t="s">
        <v>241</v>
      </c>
      <c r="F162" s="363"/>
      <c r="G162" s="356"/>
    </row>
    <row r="163" spans="2:7">
      <c r="B163" s="356" t="s">
        <v>819</v>
      </c>
      <c r="C163" s="356" t="s">
        <v>2777</v>
      </c>
      <c r="D163" s="356">
        <v>159</v>
      </c>
      <c r="E163" s="358" t="s">
        <v>299</v>
      </c>
      <c r="F163" s="363"/>
      <c r="G163" s="356"/>
    </row>
    <row r="164" spans="2:7">
      <c r="B164" s="356" t="s">
        <v>819</v>
      </c>
      <c r="C164" s="356" t="s">
        <v>2777</v>
      </c>
      <c r="D164" s="356">
        <v>160</v>
      </c>
      <c r="E164" s="358" t="s">
        <v>103</v>
      </c>
      <c r="F164" s="363"/>
      <c r="G164" s="356"/>
    </row>
    <row r="165" spans="2:7">
      <c r="B165" s="356" t="s">
        <v>819</v>
      </c>
      <c r="C165" s="356" t="s">
        <v>2777</v>
      </c>
      <c r="D165" s="356">
        <v>161</v>
      </c>
      <c r="E165" s="358" t="s">
        <v>303</v>
      </c>
      <c r="F165" s="363"/>
      <c r="G165" s="356"/>
    </row>
    <row r="166" spans="2:7">
      <c r="B166" s="356" t="s">
        <v>819</v>
      </c>
      <c r="C166" s="356" t="s">
        <v>2777</v>
      </c>
      <c r="D166" s="356">
        <v>162</v>
      </c>
      <c r="E166" s="358" t="s">
        <v>306</v>
      </c>
      <c r="F166" s="363"/>
      <c r="G166" s="356"/>
    </row>
    <row r="167" spans="2:7">
      <c r="B167" s="356" t="s">
        <v>3022</v>
      </c>
      <c r="C167" s="356" t="s">
        <v>3024</v>
      </c>
      <c r="D167" s="356">
        <v>1</v>
      </c>
      <c r="E167" s="358" t="s">
        <v>76</v>
      </c>
      <c r="F167" s="363"/>
      <c r="G167" s="356"/>
    </row>
    <row r="168" spans="2:7">
      <c r="B168" s="356" t="s">
        <v>3022</v>
      </c>
      <c r="C168" s="356" t="s">
        <v>3024</v>
      </c>
      <c r="D168" s="356">
        <v>2</v>
      </c>
      <c r="E168" s="358" t="s">
        <v>71</v>
      </c>
      <c r="F168" s="363"/>
      <c r="G168" s="356"/>
    </row>
    <row r="169" spans="2:7">
      <c r="B169" s="356" t="s">
        <v>3022</v>
      </c>
      <c r="C169" s="356" t="s">
        <v>3024</v>
      </c>
      <c r="D169" s="356">
        <v>3</v>
      </c>
      <c r="E169" s="358" t="s">
        <v>46</v>
      </c>
      <c r="F169" s="363"/>
      <c r="G169" s="356"/>
    </row>
    <row r="170" spans="2:7">
      <c r="B170" s="356" t="s">
        <v>3022</v>
      </c>
      <c r="C170" s="356" t="s">
        <v>3024</v>
      </c>
      <c r="D170" s="356">
        <v>4</v>
      </c>
      <c r="E170" s="358" t="s">
        <v>700</v>
      </c>
      <c r="F170" s="363"/>
      <c r="G170" s="356"/>
    </row>
    <row r="171" spans="2:7">
      <c r="B171" s="356" t="s">
        <v>3022</v>
      </c>
      <c r="C171" s="356" t="s">
        <v>3024</v>
      </c>
      <c r="D171" s="356">
        <v>5</v>
      </c>
      <c r="E171" s="356" t="s">
        <v>2286</v>
      </c>
      <c r="F171" s="363"/>
      <c r="G171" s="356"/>
    </row>
    <row r="172" spans="2:7">
      <c r="B172" s="356" t="s">
        <v>3022</v>
      </c>
      <c r="C172" s="356" t="s">
        <v>3024</v>
      </c>
      <c r="D172" s="356">
        <v>6</v>
      </c>
      <c r="E172" s="356" t="s">
        <v>2289</v>
      </c>
      <c r="F172" s="363"/>
      <c r="G172" s="356"/>
    </row>
    <row r="173" spans="2:7">
      <c r="B173" s="356" t="s">
        <v>3022</v>
      </c>
      <c r="C173" s="356" t="s">
        <v>3024</v>
      </c>
      <c r="D173" s="356">
        <v>7</v>
      </c>
      <c r="E173" s="356" t="s">
        <v>2278</v>
      </c>
      <c r="F173" s="363"/>
      <c r="G173" s="356"/>
    </row>
    <row r="174" spans="2:7">
      <c r="B174" s="356" t="s">
        <v>3022</v>
      </c>
      <c r="C174" s="356" t="s">
        <v>3024</v>
      </c>
      <c r="D174" s="356">
        <v>8</v>
      </c>
      <c r="E174" s="356" t="s">
        <v>3026</v>
      </c>
      <c r="F174" s="363" t="s">
        <v>7266</v>
      </c>
      <c r="G174" s="356"/>
    </row>
    <row r="175" spans="2:7">
      <c r="B175" s="356" t="s">
        <v>3022</v>
      </c>
      <c r="C175" s="356" t="s">
        <v>3024</v>
      </c>
      <c r="D175" s="356">
        <v>9</v>
      </c>
      <c r="E175" s="356" t="s">
        <v>3029</v>
      </c>
      <c r="F175" s="363"/>
      <c r="G175" s="356"/>
    </row>
    <row r="176" spans="2:7">
      <c r="B176" s="356" t="s">
        <v>3022</v>
      </c>
      <c r="C176" s="356" t="s">
        <v>3024</v>
      </c>
      <c r="D176" s="356">
        <v>10</v>
      </c>
      <c r="E176" s="356" t="s">
        <v>3032</v>
      </c>
      <c r="F176" s="363"/>
      <c r="G176" s="356"/>
    </row>
    <row r="177" spans="2:7">
      <c r="B177" s="356" t="s">
        <v>3022</v>
      </c>
      <c r="C177" s="356" t="s">
        <v>3024</v>
      </c>
      <c r="D177" s="356">
        <v>11</v>
      </c>
      <c r="E177" s="356" t="s">
        <v>464</v>
      </c>
      <c r="F177" s="363"/>
      <c r="G177" s="356"/>
    </row>
    <row r="178" spans="2:7">
      <c r="B178" s="356" t="s">
        <v>3022</v>
      </c>
      <c r="C178" s="356" t="s">
        <v>3024</v>
      </c>
      <c r="D178" s="356">
        <v>12</v>
      </c>
      <c r="E178" s="356" t="s">
        <v>2304</v>
      </c>
      <c r="F178" s="363"/>
      <c r="G178" s="356"/>
    </row>
    <row r="179" spans="2:7">
      <c r="B179" s="356" t="s">
        <v>3022</v>
      </c>
      <c r="C179" s="356" t="s">
        <v>3024</v>
      </c>
      <c r="D179" s="356">
        <v>13</v>
      </c>
      <c r="E179" s="356" t="s">
        <v>985</v>
      </c>
      <c r="F179" s="363"/>
      <c r="G179" s="356"/>
    </row>
    <row r="180" spans="2:7">
      <c r="B180" s="356" t="s">
        <v>3022</v>
      </c>
      <c r="C180" s="356" t="s">
        <v>3024</v>
      </c>
      <c r="D180" s="356">
        <v>14</v>
      </c>
      <c r="E180" s="356" t="s">
        <v>3033</v>
      </c>
      <c r="F180" s="363"/>
      <c r="G180" s="356"/>
    </row>
    <row r="181" spans="2:7">
      <c r="B181" s="356" t="s">
        <v>3022</v>
      </c>
      <c r="C181" s="356" t="s">
        <v>3024</v>
      </c>
      <c r="D181" s="356">
        <v>15</v>
      </c>
      <c r="E181" s="356" t="s">
        <v>2945</v>
      </c>
      <c r="F181" s="363" t="s">
        <v>7266</v>
      </c>
      <c r="G181" s="356"/>
    </row>
    <row r="182" spans="2:7">
      <c r="B182" s="356" t="s">
        <v>3022</v>
      </c>
      <c r="C182" s="356" t="s">
        <v>3024</v>
      </c>
      <c r="D182" s="356">
        <v>16</v>
      </c>
      <c r="E182" s="356" t="s">
        <v>3034</v>
      </c>
      <c r="F182" s="363"/>
      <c r="G182" s="356"/>
    </row>
    <row r="183" spans="2:7">
      <c r="B183" s="356" t="s">
        <v>3022</v>
      </c>
      <c r="C183" s="356" t="s">
        <v>3024</v>
      </c>
      <c r="D183" s="356">
        <v>17</v>
      </c>
      <c r="E183" s="356" t="s">
        <v>1668</v>
      </c>
      <c r="F183" s="363"/>
      <c r="G183" s="356"/>
    </row>
    <row r="184" spans="2:7">
      <c r="B184" s="356" t="s">
        <v>3022</v>
      </c>
      <c r="C184" s="356" t="s">
        <v>3024</v>
      </c>
      <c r="D184" s="356">
        <v>18</v>
      </c>
      <c r="E184" s="356" t="s">
        <v>3037</v>
      </c>
      <c r="F184" s="363"/>
      <c r="G184" s="356"/>
    </row>
    <row r="185" spans="2:7">
      <c r="B185" s="356" t="s">
        <v>3022</v>
      </c>
      <c r="C185" s="356" t="s">
        <v>3024</v>
      </c>
      <c r="D185" s="356">
        <v>19</v>
      </c>
      <c r="E185" s="356" t="s">
        <v>2659</v>
      </c>
      <c r="F185" s="363"/>
      <c r="G185" s="356"/>
    </row>
    <row r="186" spans="2:7">
      <c r="B186" s="356" t="s">
        <v>3022</v>
      </c>
      <c r="C186" s="356" t="s">
        <v>3024</v>
      </c>
      <c r="D186" s="356">
        <v>20</v>
      </c>
      <c r="E186" s="356" t="s">
        <v>2797</v>
      </c>
      <c r="F186" s="363"/>
      <c r="G186" s="356"/>
    </row>
    <row r="187" spans="2:7">
      <c r="B187" s="356" t="s">
        <v>3022</v>
      </c>
      <c r="C187" s="356" t="s">
        <v>3024</v>
      </c>
      <c r="D187" s="356">
        <v>21</v>
      </c>
      <c r="E187" s="356" t="s">
        <v>3040</v>
      </c>
      <c r="F187" s="363"/>
      <c r="G187" s="356"/>
    </row>
    <row r="188" spans="2:7">
      <c r="B188" s="356" t="s">
        <v>3022</v>
      </c>
      <c r="C188" s="356" t="s">
        <v>3024</v>
      </c>
      <c r="D188" s="356">
        <v>22</v>
      </c>
      <c r="E188" s="356" t="s">
        <v>1064</v>
      </c>
      <c r="F188" s="363" t="s">
        <v>7266</v>
      </c>
      <c r="G188" s="356"/>
    </row>
    <row r="189" spans="2:7">
      <c r="B189" s="356" t="s">
        <v>3022</v>
      </c>
      <c r="C189" s="356" t="s">
        <v>3024</v>
      </c>
      <c r="D189" s="356">
        <v>23</v>
      </c>
      <c r="E189" s="356" t="s">
        <v>3041</v>
      </c>
      <c r="F189" s="363"/>
      <c r="G189" s="356"/>
    </row>
    <row r="190" spans="2:7">
      <c r="B190" s="356" t="s">
        <v>3022</v>
      </c>
      <c r="C190" s="356" t="s">
        <v>3024</v>
      </c>
      <c r="D190" s="356">
        <v>24</v>
      </c>
      <c r="E190" s="356" t="s">
        <v>3043</v>
      </c>
      <c r="F190" s="363"/>
      <c r="G190" s="356"/>
    </row>
    <row r="191" spans="2:7">
      <c r="B191" s="356" t="s">
        <v>3022</v>
      </c>
      <c r="C191" s="356" t="s">
        <v>3024</v>
      </c>
      <c r="D191" s="356">
        <v>25</v>
      </c>
      <c r="E191" s="356" t="s">
        <v>3044</v>
      </c>
      <c r="F191" s="363"/>
      <c r="G191" s="356"/>
    </row>
    <row r="192" spans="2:7">
      <c r="B192" s="356" t="s">
        <v>3022</v>
      </c>
      <c r="C192" s="356" t="s">
        <v>3024</v>
      </c>
      <c r="D192" s="356">
        <v>26</v>
      </c>
      <c r="E192" s="356" t="s">
        <v>821</v>
      </c>
      <c r="F192" s="363"/>
      <c r="G192" s="356"/>
    </row>
    <row r="193" spans="2:7">
      <c r="B193" s="356" t="s">
        <v>3022</v>
      </c>
      <c r="C193" s="356" t="s">
        <v>3024</v>
      </c>
      <c r="D193" s="356">
        <v>27</v>
      </c>
      <c r="E193" s="356" t="s">
        <v>691</v>
      </c>
      <c r="F193" s="363"/>
      <c r="G193" s="356"/>
    </row>
    <row r="194" spans="2:7">
      <c r="B194" s="356" t="s">
        <v>3022</v>
      </c>
      <c r="C194" s="356" t="s">
        <v>3024</v>
      </c>
      <c r="D194" s="356">
        <v>28</v>
      </c>
      <c r="E194" s="356" t="s">
        <v>853</v>
      </c>
      <c r="F194" s="363"/>
      <c r="G194" s="356"/>
    </row>
    <row r="195" spans="2:7">
      <c r="B195" s="356" t="s">
        <v>3022</v>
      </c>
      <c r="C195" s="356" t="s">
        <v>3024</v>
      </c>
      <c r="D195" s="356">
        <v>29</v>
      </c>
      <c r="E195" s="356" t="s">
        <v>2309</v>
      </c>
      <c r="F195" s="363"/>
      <c r="G195" s="356"/>
    </row>
    <row r="196" spans="2:7">
      <c r="B196" s="356" t="s">
        <v>3022</v>
      </c>
      <c r="C196" s="356" t="s">
        <v>3024</v>
      </c>
      <c r="D196" s="356">
        <v>30</v>
      </c>
      <c r="E196" s="356" t="s">
        <v>1861</v>
      </c>
      <c r="F196" s="363"/>
      <c r="G196" s="356"/>
    </row>
    <row r="197" spans="2:7">
      <c r="B197" s="356" t="s">
        <v>3022</v>
      </c>
      <c r="C197" s="356" t="s">
        <v>3024</v>
      </c>
      <c r="D197" s="356">
        <v>31</v>
      </c>
      <c r="E197" s="356" t="s">
        <v>3045</v>
      </c>
      <c r="F197" s="363"/>
      <c r="G197" s="356"/>
    </row>
    <row r="198" spans="2:7">
      <c r="B198" s="356" t="s">
        <v>3022</v>
      </c>
      <c r="C198" s="356" t="s">
        <v>3024</v>
      </c>
      <c r="D198" s="356">
        <v>32</v>
      </c>
      <c r="E198" s="356" t="s">
        <v>3051</v>
      </c>
      <c r="F198" s="363"/>
      <c r="G198" s="356"/>
    </row>
    <row r="199" spans="2:7">
      <c r="B199" s="356" t="s">
        <v>3022</v>
      </c>
      <c r="C199" s="356" t="s">
        <v>3024</v>
      </c>
      <c r="D199" s="356">
        <v>33</v>
      </c>
      <c r="E199" s="356" t="s">
        <v>3055</v>
      </c>
      <c r="F199" s="363"/>
      <c r="G199" s="356"/>
    </row>
    <row r="200" spans="2:7">
      <c r="B200" s="356" t="s">
        <v>3022</v>
      </c>
      <c r="C200" s="356" t="s">
        <v>3024</v>
      </c>
      <c r="D200" s="356">
        <v>34</v>
      </c>
      <c r="E200" s="356" t="s">
        <v>3058</v>
      </c>
      <c r="F200" s="363"/>
      <c r="G200" s="356"/>
    </row>
    <row r="201" spans="2:7">
      <c r="B201" s="356" t="s">
        <v>3022</v>
      </c>
      <c r="C201" s="356" t="s">
        <v>3024</v>
      </c>
      <c r="D201" s="356">
        <v>35</v>
      </c>
      <c r="E201" s="356" t="s">
        <v>1356</v>
      </c>
      <c r="F201" s="363"/>
      <c r="G201" s="356"/>
    </row>
    <row r="202" spans="2:7">
      <c r="B202" s="356" t="s">
        <v>3022</v>
      </c>
      <c r="C202" s="356" t="s">
        <v>3024</v>
      </c>
      <c r="D202" s="356">
        <v>36</v>
      </c>
      <c r="E202" s="356" t="s">
        <v>3064</v>
      </c>
      <c r="F202" s="363"/>
      <c r="G202" s="356"/>
    </row>
    <row r="203" spans="2:7">
      <c r="B203" s="356" t="s">
        <v>3022</v>
      </c>
      <c r="C203" s="356" t="s">
        <v>3024</v>
      </c>
      <c r="D203" s="356">
        <v>37</v>
      </c>
      <c r="E203" s="356" t="s">
        <v>2391</v>
      </c>
      <c r="F203" s="363" t="s">
        <v>7266</v>
      </c>
      <c r="G203" s="356"/>
    </row>
    <row r="204" spans="2:7">
      <c r="B204" s="356" t="s">
        <v>3022</v>
      </c>
      <c r="C204" s="356" t="s">
        <v>3024</v>
      </c>
      <c r="D204" s="356">
        <v>38</v>
      </c>
      <c r="E204" s="356" t="s">
        <v>3065</v>
      </c>
      <c r="F204" s="363" t="s">
        <v>7266</v>
      </c>
      <c r="G204" s="356"/>
    </row>
    <row r="205" spans="2:7">
      <c r="B205" s="356" t="s">
        <v>3022</v>
      </c>
      <c r="C205" s="356" t="s">
        <v>3024</v>
      </c>
      <c r="D205" s="356">
        <v>39</v>
      </c>
      <c r="E205" s="356" t="s">
        <v>573</v>
      </c>
      <c r="F205" s="363" t="s">
        <v>7266</v>
      </c>
      <c r="G205" s="356"/>
    </row>
    <row r="206" spans="2:7">
      <c r="B206" s="356" t="s">
        <v>3022</v>
      </c>
      <c r="C206" s="356" t="s">
        <v>3024</v>
      </c>
      <c r="D206" s="356">
        <v>40</v>
      </c>
      <c r="E206" s="359" t="s">
        <v>524</v>
      </c>
      <c r="F206" s="363"/>
      <c r="G206" s="356"/>
    </row>
    <row r="207" spans="2:7">
      <c r="B207" s="356" t="s">
        <v>3022</v>
      </c>
      <c r="C207" s="356" t="s">
        <v>3024</v>
      </c>
      <c r="D207" s="356">
        <v>41</v>
      </c>
      <c r="E207" s="359" t="s">
        <v>3071</v>
      </c>
      <c r="F207" s="363"/>
      <c r="G207" s="356"/>
    </row>
    <row r="208" spans="2:7">
      <c r="B208" s="356" t="s">
        <v>3022</v>
      </c>
      <c r="C208" s="356" t="s">
        <v>3024</v>
      </c>
      <c r="D208" s="356">
        <v>42</v>
      </c>
      <c r="E208" s="356" t="s">
        <v>822</v>
      </c>
      <c r="F208" s="363"/>
      <c r="G208" s="356"/>
    </row>
    <row r="209" spans="2:7">
      <c r="B209" s="356" t="s">
        <v>3022</v>
      </c>
      <c r="C209" s="356" t="s">
        <v>3024</v>
      </c>
      <c r="D209" s="356">
        <v>43</v>
      </c>
      <c r="E209" s="356" t="s">
        <v>3072</v>
      </c>
      <c r="F209" s="363"/>
      <c r="G209" s="356"/>
    </row>
    <row r="210" spans="2:7">
      <c r="B210" s="356" t="s">
        <v>3022</v>
      </c>
      <c r="C210" s="356" t="s">
        <v>3024</v>
      </c>
      <c r="D210" s="356">
        <v>44</v>
      </c>
      <c r="E210" s="356" t="s">
        <v>3073</v>
      </c>
      <c r="F210" s="363"/>
      <c r="G210" s="356"/>
    </row>
    <row r="211" spans="2:7">
      <c r="B211" s="356" t="s">
        <v>3022</v>
      </c>
      <c r="C211" s="356" t="s">
        <v>3024</v>
      </c>
      <c r="D211" s="356">
        <v>45</v>
      </c>
      <c r="E211" s="356" t="s">
        <v>3075</v>
      </c>
      <c r="F211" s="363"/>
      <c r="G211" s="356"/>
    </row>
    <row r="212" spans="2:7">
      <c r="B212" s="356" t="s">
        <v>3022</v>
      </c>
      <c r="C212" s="356" t="s">
        <v>3024</v>
      </c>
      <c r="D212" s="356">
        <v>46</v>
      </c>
      <c r="E212" s="356" t="s">
        <v>838</v>
      </c>
      <c r="F212" s="363"/>
      <c r="G212" s="356"/>
    </row>
    <row r="213" spans="2:7">
      <c r="B213" s="356" t="s">
        <v>3022</v>
      </c>
      <c r="C213" s="356" t="s">
        <v>3024</v>
      </c>
      <c r="D213" s="356">
        <v>47</v>
      </c>
      <c r="E213" s="356" t="s">
        <v>2332</v>
      </c>
      <c r="F213" s="363"/>
      <c r="G213" s="356"/>
    </row>
    <row r="214" spans="2:7">
      <c r="B214" s="356" t="s">
        <v>3022</v>
      </c>
      <c r="C214" s="356" t="s">
        <v>3024</v>
      </c>
      <c r="D214" s="356">
        <v>48</v>
      </c>
      <c r="E214" s="356" t="s">
        <v>3079</v>
      </c>
      <c r="F214" s="363"/>
      <c r="G214" s="356"/>
    </row>
    <row r="215" spans="2:7">
      <c r="B215" s="356" t="s">
        <v>3022</v>
      </c>
      <c r="C215" s="356" t="s">
        <v>3024</v>
      </c>
      <c r="D215" s="356">
        <v>49</v>
      </c>
      <c r="E215" s="356" t="s">
        <v>912</v>
      </c>
      <c r="F215" s="363"/>
      <c r="G215" s="356"/>
    </row>
    <row r="216" spans="2:7">
      <c r="B216" s="356" t="s">
        <v>3022</v>
      </c>
      <c r="C216" s="356" t="s">
        <v>3024</v>
      </c>
      <c r="D216" s="356">
        <v>50</v>
      </c>
      <c r="E216" s="356" t="s">
        <v>3082</v>
      </c>
      <c r="F216" s="363"/>
      <c r="G216" s="356"/>
    </row>
    <row r="217" spans="2:7">
      <c r="B217" s="356" t="s">
        <v>3022</v>
      </c>
      <c r="C217" s="356" t="s">
        <v>3024</v>
      </c>
      <c r="D217" s="356">
        <v>51</v>
      </c>
      <c r="E217" s="356" t="s">
        <v>3084</v>
      </c>
      <c r="F217" s="363"/>
      <c r="G217" s="356"/>
    </row>
    <row r="218" spans="2:7">
      <c r="B218" s="356" t="s">
        <v>3022</v>
      </c>
      <c r="C218" s="356" t="s">
        <v>3024</v>
      </c>
      <c r="D218" s="356">
        <v>52</v>
      </c>
      <c r="E218" s="356" t="s">
        <v>2040</v>
      </c>
      <c r="F218" s="363"/>
      <c r="G218" s="356"/>
    </row>
    <row r="219" spans="2:7">
      <c r="B219" s="356" t="s">
        <v>3022</v>
      </c>
      <c r="C219" s="356" t="s">
        <v>3024</v>
      </c>
      <c r="D219" s="356">
        <v>53</v>
      </c>
      <c r="E219" s="356" t="s">
        <v>222</v>
      </c>
      <c r="F219" s="363"/>
      <c r="G219" s="356"/>
    </row>
    <row r="220" spans="2:7">
      <c r="B220" s="356" t="s">
        <v>3022</v>
      </c>
      <c r="C220" s="356" t="s">
        <v>3024</v>
      </c>
      <c r="D220" s="356">
        <v>54</v>
      </c>
      <c r="E220" s="356" t="s">
        <v>3090</v>
      </c>
      <c r="F220" s="363"/>
      <c r="G220" s="356"/>
    </row>
    <row r="221" spans="2:7">
      <c r="B221" s="356" t="s">
        <v>3022</v>
      </c>
      <c r="C221" s="356" t="s">
        <v>3024</v>
      </c>
      <c r="D221" s="356">
        <v>55</v>
      </c>
      <c r="E221" s="356" t="s">
        <v>3094</v>
      </c>
      <c r="F221" s="363"/>
      <c r="G221" s="356"/>
    </row>
    <row r="222" spans="2:7">
      <c r="B222" s="356" t="s">
        <v>3022</v>
      </c>
      <c r="C222" s="356" t="s">
        <v>3024</v>
      </c>
      <c r="D222" s="356">
        <v>56</v>
      </c>
      <c r="E222" s="356" t="s">
        <v>2941</v>
      </c>
      <c r="F222" s="363"/>
      <c r="G222" s="356"/>
    </row>
    <row r="223" spans="2:7">
      <c r="B223" s="356" t="s">
        <v>3022</v>
      </c>
      <c r="C223" s="356" t="s">
        <v>3024</v>
      </c>
      <c r="D223" s="356">
        <v>57</v>
      </c>
      <c r="E223" s="356" t="s">
        <v>3098</v>
      </c>
      <c r="F223" s="363"/>
      <c r="G223" s="356"/>
    </row>
    <row r="224" spans="2:7">
      <c r="B224" s="356" t="s">
        <v>3022</v>
      </c>
      <c r="C224" s="356" t="s">
        <v>3024</v>
      </c>
      <c r="D224" s="356">
        <v>58</v>
      </c>
      <c r="E224" s="356" t="s">
        <v>1295</v>
      </c>
      <c r="F224" s="363"/>
      <c r="G224" s="356"/>
    </row>
    <row r="225" spans="2:7">
      <c r="B225" s="356" t="s">
        <v>3022</v>
      </c>
      <c r="C225" s="356" t="s">
        <v>3024</v>
      </c>
      <c r="D225" s="356">
        <v>59</v>
      </c>
      <c r="E225" s="356" t="s">
        <v>3099</v>
      </c>
      <c r="F225" s="363"/>
      <c r="G225" s="356"/>
    </row>
    <row r="226" spans="2:7">
      <c r="B226" s="356" t="s">
        <v>3022</v>
      </c>
      <c r="C226" s="356" t="s">
        <v>3024</v>
      </c>
      <c r="D226" s="356">
        <v>60</v>
      </c>
      <c r="E226" s="356" t="s">
        <v>877</v>
      </c>
      <c r="F226" s="363"/>
      <c r="G226" s="356"/>
    </row>
    <row r="227" spans="2:7">
      <c r="B227" s="356" t="s">
        <v>3022</v>
      </c>
      <c r="C227" s="356" t="s">
        <v>3024</v>
      </c>
      <c r="D227" s="356">
        <v>61</v>
      </c>
      <c r="E227" s="356" t="s">
        <v>3101</v>
      </c>
      <c r="F227" s="363"/>
      <c r="G227" s="356"/>
    </row>
    <row r="228" spans="2:7">
      <c r="B228" s="356" t="s">
        <v>3022</v>
      </c>
      <c r="C228" s="356" t="s">
        <v>3024</v>
      </c>
      <c r="D228" s="356">
        <v>62</v>
      </c>
      <c r="E228" s="356" t="s">
        <v>3104</v>
      </c>
      <c r="F228" s="363"/>
      <c r="G228" s="356"/>
    </row>
    <row r="229" spans="2:7">
      <c r="B229" s="356" t="s">
        <v>3022</v>
      </c>
      <c r="C229" s="356" t="s">
        <v>3024</v>
      </c>
      <c r="D229" s="356">
        <v>63</v>
      </c>
      <c r="E229" s="356" t="s">
        <v>3107</v>
      </c>
      <c r="F229" s="363"/>
      <c r="G229" s="356"/>
    </row>
    <row r="230" spans="2:7">
      <c r="B230" s="356" t="s">
        <v>3022</v>
      </c>
      <c r="C230" s="356" t="s">
        <v>3024</v>
      </c>
      <c r="D230" s="356">
        <v>64</v>
      </c>
      <c r="E230" s="356" t="s">
        <v>3109</v>
      </c>
      <c r="F230" s="363"/>
      <c r="G230" s="356"/>
    </row>
    <row r="231" spans="2:7">
      <c r="B231" s="356" t="s">
        <v>3022</v>
      </c>
      <c r="C231" s="356" t="s">
        <v>3024</v>
      </c>
      <c r="D231" s="356">
        <v>65</v>
      </c>
      <c r="E231" s="356" t="s">
        <v>2459</v>
      </c>
      <c r="F231" s="363"/>
      <c r="G231" s="356"/>
    </row>
    <row r="232" spans="2:7">
      <c r="B232" s="356" t="s">
        <v>3022</v>
      </c>
      <c r="C232" s="356" t="s">
        <v>3024</v>
      </c>
      <c r="D232" s="356">
        <v>66</v>
      </c>
      <c r="E232" s="356" t="s">
        <v>3110</v>
      </c>
      <c r="F232" s="363"/>
      <c r="G232" s="356"/>
    </row>
    <row r="233" spans="2:7">
      <c r="B233" s="356" t="s">
        <v>3022</v>
      </c>
      <c r="C233" s="356" t="s">
        <v>3024</v>
      </c>
      <c r="D233" s="356">
        <v>67</v>
      </c>
      <c r="E233" s="356" t="s">
        <v>248</v>
      </c>
      <c r="F233" s="363"/>
      <c r="G233" s="356"/>
    </row>
    <row r="234" spans="2:7">
      <c r="B234" s="356" t="s">
        <v>3022</v>
      </c>
      <c r="C234" s="356" t="s">
        <v>3024</v>
      </c>
      <c r="D234" s="356">
        <v>68</v>
      </c>
      <c r="E234" s="356" t="s">
        <v>785</v>
      </c>
      <c r="F234" s="363"/>
      <c r="G234" s="356"/>
    </row>
    <row r="235" spans="2:7">
      <c r="B235" s="356" t="s">
        <v>3022</v>
      </c>
      <c r="C235" s="356" t="s">
        <v>3024</v>
      </c>
      <c r="D235" s="356">
        <v>69</v>
      </c>
      <c r="E235" s="356" t="s">
        <v>3114</v>
      </c>
      <c r="F235" s="363"/>
      <c r="G235" s="356"/>
    </row>
    <row r="236" spans="2:7">
      <c r="B236" s="356" t="s">
        <v>3022</v>
      </c>
      <c r="C236" s="356" t="s">
        <v>3024</v>
      </c>
      <c r="D236" s="356">
        <v>70</v>
      </c>
      <c r="E236" s="356" t="s">
        <v>585</v>
      </c>
      <c r="F236" s="363"/>
      <c r="G236" s="356"/>
    </row>
    <row r="237" spans="2:7">
      <c r="B237" s="356" t="s">
        <v>3022</v>
      </c>
      <c r="C237" s="356" t="s">
        <v>3024</v>
      </c>
      <c r="D237" s="356">
        <v>71</v>
      </c>
      <c r="E237" s="356" t="s">
        <v>3115</v>
      </c>
      <c r="F237" s="363"/>
      <c r="G237" s="356"/>
    </row>
    <row r="238" spans="2:7">
      <c r="B238" s="356" t="s">
        <v>3022</v>
      </c>
      <c r="C238" s="356" t="s">
        <v>3024</v>
      </c>
      <c r="D238" s="356">
        <v>72</v>
      </c>
      <c r="E238" s="356" t="s">
        <v>2737</v>
      </c>
      <c r="F238" s="363"/>
      <c r="G238" s="356"/>
    </row>
    <row r="239" spans="2:7">
      <c r="B239" s="356" t="s">
        <v>3022</v>
      </c>
      <c r="C239" s="356" t="s">
        <v>3024</v>
      </c>
      <c r="D239" s="356">
        <v>73</v>
      </c>
      <c r="E239" s="356" t="s">
        <v>2320</v>
      </c>
      <c r="F239" s="363"/>
      <c r="G239" s="356"/>
    </row>
    <row r="240" spans="2:7">
      <c r="B240" s="356" t="s">
        <v>3022</v>
      </c>
      <c r="C240" s="356" t="s">
        <v>3024</v>
      </c>
      <c r="D240" s="356">
        <v>74</v>
      </c>
      <c r="E240" s="356" t="s">
        <v>2693</v>
      </c>
      <c r="F240" s="363"/>
      <c r="G240" s="356"/>
    </row>
    <row r="241" spans="2:7">
      <c r="B241" s="356" t="s">
        <v>3022</v>
      </c>
      <c r="C241" s="356" t="s">
        <v>3024</v>
      </c>
      <c r="D241" s="356">
        <v>75</v>
      </c>
      <c r="E241" s="356" t="s">
        <v>83</v>
      </c>
      <c r="F241" s="363"/>
      <c r="G241" s="356"/>
    </row>
    <row r="242" spans="2:7">
      <c r="B242" s="356" t="s">
        <v>3022</v>
      </c>
      <c r="C242" s="356" t="s">
        <v>3024</v>
      </c>
      <c r="D242" s="356">
        <v>76</v>
      </c>
      <c r="E242" s="356" t="s">
        <v>3116</v>
      </c>
      <c r="F242" s="363"/>
      <c r="G242" s="356"/>
    </row>
    <row r="243" spans="2:7">
      <c r="B243" s="356" t="s">
        <v>3022</v>
      </c>
      <c r="C243" s="356" t="s">
        <v>3024</v>
      </c>
      <c r="D243" s="356">
        <v>77</v>
      </c>
      <c r="E243" s="356" t="s">
        <v>2543</v>
      </c>
      <c r="F243" s="363"/>
      <c r="G243" s="356"/>
    </row>
    <row r="244" spans="2:7">
      <c r="B244" s="356" t="s">
        <v>3022</v>
      </c>
      <c r="C244" s="356" t="s">
        <v>3024</v>
      </c>
      <c r="D244" s="356">
        <v>78</v>
      </c>
      <c r="E244" s="356" t="s">
        <v>3118</v>
      </c>
      <c r="F244" s="363"/>
      <c r="G244" s="356"/>
    </row>
    <row r="245" spans="2:7">
      <c r="B245" s="356" t="s">
        <v>3022</v>
      </c>
      <c r="C245" s="356" t="s">
        <v>3024</v>
      </c>
      <c r="D245" s="356">
        <v>79</v>
      </c>
      <c r="E245" s="356" t="s">
        <v>3121</v>
      </c>
      <c r="F245" s="363"/>
      <c r="G245" s="356"/>
    </row>
    <row r="246" spans="2:7">
      <c r="B246" s="356" t="s">
        <v>3022</v>
      </c>
      <c r="C246" s="356" t="s">
        <v>3024</v>
      </c>
      <c r="D246" s="356">
        <v>80</v>
      </c>
      <c r="E246" s="356" t="s">
        <v>3123</v>
      </c>
      <c r="F246" s="363"/>
      <c r="G246" s="356"/>
    </row>
    <row r="247" spans="2:7">
      <c r="B247" s="356" t="s">
        <v>3022</v>
      </c>
      <c r="C247" s="356" t="s">
        <v>3024</v>
      </c>
      <c r="D247" s="356">
        <v>81</v>
      </c>
      <c r="E247" s="356" t="s">
        <v>931</v>
      </c>
      <c r="F247" s="363"/>
      <c r="G247" s="356"/>
    </row>
    <row r="248" spans="2:7">
      <c r="B248" s="356" t="s">
        <v>3022</v>
      </c>
      <c r="C248" s="356" t="s">
        <v>3024</v>
      </c>
      <c r="D248" s="356">
        <v>82</v>
      </c>
      <c r="E248" s="356" t="s">
        <v>3124</v>
      </c>
      <c r="F248" s="363"/>
      <c r="G248" s="356"/>
    </row>
    <row r="249" spans="2:7">
      <c r="B249" s="356" t="s">
        <v>3022</v>
      </c>
      <c r="C249" s="356" t="s">
        <v>3024</v>
      </c>
      <c r="D249" s="356">
        <v>83</v>
      </c>
      <c r="E249" s="356" t="s">
        <v>3126</v>
      </c>
      <c r="F249" s="363"/>
      <c r="G249" s="356"/>
    </row>
    <row r="250" spans="2:7">
      <c r="B250" s="356" t="s">
        <v>3022</v>
      </c>
      <c r="C250" s="356" t="s">
        <v>3024</v>
      </c>
      <c r="D250" s="356">
        <v>84</v>
      </c>
      <c r="E250" s="356" t="s">
        <v>3128</v>
      </c>
      <c r="F250" s="363"/>
      <c r="G250" s="356"/>
    </row>
    <row r="251" spans="2:7">
      <c r="B251" s="356" t="s">
        <v>3022</v>
      </c>
      <c r="C251" s="356" t="s">
        <v>3024</v>
      </c>
      <c r="D251" s="356">
        <v>85</v>
      </c>
      <c r="E251" s="356" t="s">
        <v>3131</v>
      </c>
      <c r="F251" s="363"/>
      <c r="G251" s="356"/>
    </row>
    <row r="252" spans="2:7">
      <c r="B252" s="356" t="s">
        <v>3022</v>
      </c>
      <c r="C252" s="356" t="s">
        <v>3024</v>
      </c>
      <c r="D252" s="356">
        <v>86</v>
      </c>
      <c r="E252" s="356" t="s">
        <v>3133</v>
      </c>
      <c r="F252" s="363"/>
      <c r="G252" s="356"/>
    </row>
    <row r="253" spans="2:7">
      <c r="B253" s="356" t="s">
        <v>3022</v>
      </c>
      <c r="C253" s="356" t="s">
        <v>3024</v>
      </c>
      <c r="D253" s="356">
        <v>87</v>
      </c>
      <c r="E253" s="356" t="s">
        <v>3135</v>
      </c>
      <c r="F253" s="363"/>
      <c r="G253" s="356"/>
    </row>
    <row r="254" spans="2:7">
      <c r="B254" s="356" t="s">
        <v>3022</v>
      </c>
      <c r="C254" s="356" t="s">
        <v>3024</v>
      </c>
      <c r="D254" s="356">
        <v>88</v>
      </c>
      <c r="E254" s="356" t="s">
        <v>3136</v>
      </c>
      <c r="F254" s="363"/>
      <c r="G254" s="356"/>
    </row>
    <row r="255" spans="2:7">
      <c r="B255" s="356" t="s">
        <v>3022</v>
      </c>
      <c r="C255" s="356" t="s">
        <v>3024</v>
      </c>
      <c r="D255" s="356">
        <v>89</v>
      </c>
      <c r="E255" s="356" t="s">
        <v>3139</v>
      </c>
      <c r="F255" s="363"/>
      <c r="G255" s="356"/>
    </row>
    <row r="256" spans="2:7">
      <c r="B256" s="356" t="s">
        <v>3022</v>
      </c>
      <c r="C256" s="356" t="s">
        <v>3024</v>
      </c>
      <c r="D256" s="356">
        <v>90</v>
      </c>
      <c r="E256" s="356" t="s">
        <v>3140</v>
      </c>
      <c r="F256" s="363"/>
      <c r="G256" s="356"/>
    </row>
    <row r="257" spans="2:7">
      <c r="B257" s="356" t="s">
        <v>3022</v>
      </c>
      <c r="C257" s="356" t="s">
        <v>3024</v>
      </c>
      <c r="D257" s="356">
        <v>91</v>
      </c>
      <c r="E257" s="356" t="s">
        <v>407</v>
      </c>
      <c r="F257" s="363"/>
      <c r="G257" s="356"/>
    </row>
    <row r="258" spans="2:7">
      <c r="B258" s="356" t="s">
        <v>3022</v>
      </c>
      <c r="C258" s="356" t="s">
        <v>3024</v>
      </c>
      <c r="D258" s="356">
        <v>92</v>
      </c>
      <c r="E258" s="356" t="s">
        <v>3142</v>
      </c>
      <c r="F258" s="363"/>
      <c r="G258" s="356"/>
    </row>
    <row r="259" spans="2:7">
      <c r="B259" s="356" t="s">
        <v>3022</v>
      </c>
      <c r="C259" s="356" t="s">
        <v>3024</v>
      </c>
      <c r="D259" s="356">
        <v>93</v>
      </c>
      <c r="E259" s="356" t="s">
        <v>3146</v>
      </c>
      <c r="F259" s="363"/>
      <c r="G259" s="356"/>
    </row>
    <row r="260" spans="2:7">
      <c r="B260" s="356" t="s">
        <v>3022</v>
      </c>
      <c r="C260" s="356" t="s">
        <v>3024</v>
      </c>
      <c r="D260" s="356">
        <v>94</v>
      </c>
      <c r="E260" s="356" t="s">
        <v>3154</v>
      </c>
      <c r="F260" s="363"/>
      <c r="G260" s="356"/>
    </row>
    <row r="261" spans="2:7">
      <c r="B261" s="356" t="s">
        <v>3022</v>
      </c>
      <c r="C261" s="356" t="s">
        <v>3024</v>
      </c>
      <c r="D261" s="356">
        <v>95</v>
      </c>
      <c r="E261" s="356" t="s">
        <v>1530</v>
      </c>
      <c r="F261" s="363"/>
      <c r="G261" s="356"/>
    </row>
    <row r="262" spans="2:7">
      <c r="B262" s="356" t="s">
        <v>3022</v>
      </c>
      <c r="C262" s="356" t="s">
        <v>3024</v>
      </c>
      <c r="D262" s="356">
        <v>96</v>
      </c>
      <c r="E262" s="356" t="s">
        <v>2870</v>
      </c>
      <c r="F262" s="363"/>
      <c r="G262" s="356"/>
    </row>
    <row r="263" spans="2:7">
      <c r="B263" s="356" t="s">
        <v>3022</v>
      </c>
      <c r="C263" s="356" t="s">
        <v>3024</v>
      </c>
      <c r="D263" s="356">
        <v>97</v>
      </c>
      <c r="E263" s="356" t="s">
        <v>3155</v>
      </c>
      <c r="F263" s="363" t="s">
        <v>7266</v>
      </c>
      <c r="G263" s="356"/>
    </row>
    <row r="264" spans="2:7">
      <c r="B264" s="356" t="s">
        <v>3022</v>
      </c>
      <c r="C264" s="356" t="s">
        <v>3024</v>
      </c>
      <c r="D264" s="356">
        <v>98</v>
      </c>
      <c r="E264" s="356" t="s">
        <v>2801</v>
      </c>
      <c r="F264" s="363" t="s">
        <v>7266</v>
      </c>
      <c r="G264" s="356"/>
    </row>
    <row r="265" spans="2:7">
      <c r="B265" s="356" t="s">
        <v>3022</v>
      </c>
      <c r="C265" s="356" t="s">
        <v>3024</v>
      </c>
      <c r="D265" s="356">
        <v>99</v>
      </c>
      <c r="E265" s="356" t="s">
        <v>3157</v>
      </c>
      <c r="F265" s="363" t="s">
        <v>7266</v>
      </c>
      <c r="G265" s="356"/>
    </row>
    <row r="266" spans="2:7">
      <c r="B266" s="356" t="s">
        <v>3022</v>
      </c>
      <c r="C266" s="356" t="s">
        <v>3024</v>
      </c>
      <c r="D266" s="356">
        <v>100</v>
      </c>
      <c r="E266" s="356" t="s">
        <v>136</v>
      </c>
      <c r="F266" s="363" t="s">
        <v>7266</v>
      </c>
      <c r="G266" s="356"/>
    </row>
    <row r="267" spans="2:7">
      <c r="B267" s="356" t="s">
        <v>3022</v>
      </c>
      <c r="C267" s="356" t="s">
        <v>3024</v>
      </c>
      <c r="D267" s="356">
        <v>101</v>
      </c>
      <c r="E267" s="356" t="s">
        <v>2833</v>
      </c>
      <c r="F267" s="363" t="s">
        <v>7266</v>
      </c>
      <c r="G267" s="356"/>
    </row>
    <row r="268" spans="2:7">
      <c r="B268" s="356" t="s">
        <v>3022</v>
      </c>
      <c r="C268" s="356" t="s">
        <v>3024</v>
      </c>
      <c r="D268" s="356">
        <v>102</v>
      </c>
      <c r="E268" s="356" t="s">
        <v>1079</v>
      </c>
      <c r="F268" s="363" t="s">
        <v>7266</v>
      </c>
      <c r="G268" s="356"/>
    </row>
    <row r="269" spans="2:7">
      <c r="B269" s="356" t="s">
        <v>3022</v>
      </c>
      <c r="C269" s="356" t="s">
        <v>3024</v>
      </c>
      <c r="D269" s="356">
        <v>103</v>
      </c>
      <c r="E269" s="356" t="s">
        <v>2049</v>
      </c>
      <c r="F269" s="363" t="s">
        <v>7266</v>
      </c>
      <c r="G269" s="356"/>
    </row>
    <row r="270" spans="2:7">
      <c r="B270" s="356" t="s">
        <v>3022</v>
      </c>
      <c r="C270" s="356" t="s">
        <v>3024</v>
      </c>
      <c r="D270" s="356">
        <v>104</v>
      </c>
      <c r="E270" s="356" t="s">
        <v>3160</v>
      </c>
      <c r="F270" s="363" t="s">
        <v>7266</v>
      </c>
      <c r="G270" s="356"/>
    </row>
    <row r="271" spans="2:7">
      <c r="B271" s="356" t="s">
        <v>3022</v>
      </c>
      <c r="C271" s="356" t="s">
        <v>3024</v>
      </c>
      <c r="D271" s="356">
        <v>105</v>
      </c>
      <c r="E271" s="356" t="s">
        <v>1200</v>
      </c>
      <c r="F271" s="363" t="s">
        <v>7266</v>
      </c>
      <c r="G271" s="356"/>
    </row>
    <row r="272" spans="2:7">
      <c r="B272" s="356" t="s">
        <v>3022</v>
      </c>
      <c r="C272" s="356" t="s">
        <v>3024</v>
      </c>
      <c r="D272" s="356">
        <v>106</v>
      </c>
      <c r="E272" s="356" t="s">
        <v>3162</v>
      </c>
      <c r="F272" s="363" t="s">
        <v>7266</v>
      </c>
      <c r="G272" s="356"/>
    </row>
    <row r="273" spans="2:7">
      <c r="B273" s="356" t="s">
        <v>3022</v>
      </c>
      <c r="C273" s="356" t="s">
        <v>3024</v>
      </c>
      <c r="D273" s="356">
        <v>107</v>
      </c>
      <c r="E273" s="356" t="s">
        <v>3166</v>
      </c>
      <c r="F273" s="363" t="s">
        <v>7266</v>
      </c>
      <c r="G273" s="356"/>
    </row>
    <row r="274" spans="2:7">
      <c r="B274" s="356" t="s">
        <v>3022</v>
      </c>
      <c r="C274" s="356" t="s">
        <v>3024</v>
      </c>
      <c r="D274" s="356">
        <v>108</v>
      </c>
      <c r="E274" s="356" t="s">
        <v>1330</v>
      </c>
      <c r="F274" s="363" t="s">
        <v>7266</v>
      </c>
      <c r="G274" s="356"/>
    </row>
    <row r="275" spans="2:7">
      <c r="B275" s="356" t="s">
        <v>3022</v>
      </c>
      <c r="C275" s="356" t="s">
        <v>3024</v>
      </c>
      <c r="D275" s="356">
        <v>109</v>
      </c>
      <c r="E275" s="356" t="s">
        <v>1498</v>
      </c>
      <c r="F275" s="363" t="s">
        <v>7266</v>
      </c>
      <c r="G275" s="356"/>
    </row>
    <row r="276" spans="2:7">
      <c r="B276" s="356" t="s">
        <v>3022</v>
      </c>
      <c r="C276" s="356" t="s">
        <v>3024</v>
      </c>
      <c r="D276" s="356">
        <v>110</v>
      </c>
      <c r="E276" s="356" t="s">
        <v>601</v>
      </c>
      <c r="F276" s="363" t="s">
        <v>7266</v>
      </c>
      <c r="G276" s="356"/>
    </row>
    <row r="277" spans="2:7">
      <c r="B277" s="356" t="s">
        <v>3022</v>
      </c>
      <c r="C277" s="356" t="s">
        <v>3024</v>
      </c>
      <c r="D277" s="356">
        <v>111</v>
      </c>
      <c r="E277" s="358" t="s">
        <v>286</v>
      </c>
      <c r="F277" s="363"/>
      <c r="G277" s="356"/>
    </row>
    <row r="278" spans="2:7">
      <c r="B278" s="356" t="s">
        <v>3022</v>
      </c>
      <c r="C278" s="356" t="s">
        <v>3024</v>
      </c>
      <c r="D278" s="356">
        <v>112</v>
      </c>
      <c r="E278" s="358" t="s">
        <v>241</v>
      </c>
      <c r="F278" s="363"/>
      <c r="G278" s="356"/>
    </row>
    <row r="279" spans="2:7">
      <c r="B279" s="356" t="s">
        <v>3022</v>
      </c>
      <c r="C279" s="356" t="s">
        <v>3024</v>
      </c>
      <c r="D279" s="356">
        <v>113</v>
      </c>
      <c r="E279" s="358" t="s">
        <v>299</v>
      </c>
      <c r="F279" s="363"/>
      <c r="G279" s="356"/>
    </row>
    <row r="280" spans="2:7">
      <c r="B280" s="356" t="s">
        <v>3022</v>
      </c>
      <c r="C280" s="356" t="s">
        <v>3024</v>
      </c>
      <c r="D280" s="356">
        <v>114</v>
      </c>
      <c r="E280" s="358" t="s">
        <v>103</v>
      </c>
      <c r="F280" s="363"/>
      <c r="G280" s="356"/>
    </row>
    <row r="281" spans="2:7">
      <c r="B281" s="356" t="s">
        <v>3022</v>
      </c>
      <c r="C281" s="356" t="s">
        <v>3024</v>
      </c>
      <c r="D281" s="356">
        <v>115</v>
      </c>
      <c r="E281" s="358" t="s">
        <v>303</v>
      </c>
      <c r="F281" s="363"/>
      <c r="G281" s="356"/>
    </row>
    <row r="282" spans="2:7">
      <c r="B282" s="356" t="s">
        <v>3022</v>
      </c>
      <c r="C282" s="356" t="s">
        <v>3024</v>
      </c>
      <c r="D282" s="356">
        <v>116</v>
      </c>
      <c r="E282" s="358" t="s">
        <v>306</v>
      </c>
      <c r="F282" s="363"/>
      <c r="G282" s="356"/>
    </row>
    <row r="283" spans="2:7">
      <c r="B283" s="356" t="s">
        <v>1964</v>
      </c>
      <c r="C283" s="356" t="s">
        <v>3171</v>
      </c>
      <c r="D283" s="356">
        <v>1</v>
      </c>
      <c r="E283" s="358" t="s">
        <v>76</v>
      </c>
      <c r="F283" s="363"/>
      <c r="G283" s="356"/>
    </row>
    <row r="284" spans="2:7">
      <c r="B284" s="356" t="s">
        <v>1964</v>
      </c>
      <c r="C284" s="356" t="s">
        <v>3171</v>
      </c>
      <c r="D284" s="356">
        <v>2</v>
      </c>
      <c r="E284" s="358" t="s">
        <v>71</v>
      </c>
      <c r="F284" s="363"/>
      <c r="G284" s="356"/>
    </row>
    <row r="285" spans="2:7">
      <c r="B285" s="356" t="s">
        <v>1964</v>
      </c>
      <c r="C285" s="356" t="s">
        <v>3171</v>
      </c>
      <c r="D285" s="356">
        <v>3</v>
      </c>
      <c r="E285" s="358" t="s">
        <v>46</v>
      </c>
      <c r="F285" s="363"/>
      <c r="G285" s="356"/>
    </row>
    <row r="286" spans="2:7">
      <c r="B286" s="356" t="s">
        <v>1964</v>
      </c>
      <c r="C286" s="356" t="s">
        <v>3171</v>
      </c>
      <c r="D286" s="356">
        <v>4</v>
      </c>
      <c r="E286" s="358" t="s">
        <v>700</v>
      </c>
      <c r="F286" s="363"/>
      <c r="G286" s="356"/>
    </row>
    <row r="287" spans="2:7">
      <c r="B287" s="356" t="s">
        <v>1964</v>
      </c>
      <c r="C287" s="356" t="s">
        <v>3171</v>
      </c>
      <c r="D287" s="356">
        <v>5</v>
      </c>
      <c r="E287" s="356" t="s">
        <v>1036</v>
      </c>
      <c r="F287" s="363"/>
      <c r="G287" s="356"/>
    </row>
    <row r="288" spans="2:7">
      <c r="B288" s="356" t="s">
        <v>1964</v>
      </c>
      <c r="C288" s="356" t="s">
        <v>3171</v>
      </c>
      <c r="D288" s="356">
        <v>6</v>
      </c>
      <c r="E288" s="356" t="s">
        <v>974</v>
      </c>
      <c r="F288" s="363"/>
      <c r="G288" s="356"/>
    </row>
    <row r="289" spans="2:7">
      <c r="B289" s="356" t="s">
        <v>1964</v>
      </c>
      <c r="C289" s="356" t="s">
        <v>3171</v>
      </c>
      <c r="D289" s="356">
        <v>7</v>
      </c>
      <c r="E289" s="356" t="s">
        <v>3176</v>
      </c>
      <c r="F289" s="363" t="s">
        <v>7266</v>
      </c>
      <c r="G289" s="356"/>
    </row>
    <row r="290" spans="2:7">
      <c r="B290" s="356" t="s">
        <v>1964</v>
      </c>
      <c r="C290" s="356" t="s">
        <v>3171</v>
      </c>
      <c r="D290" s="356">
        <v>8</v>
      </c>
      <c r="E290" s="356" t="s">
        <v>3178</v>
      </c>
      <c r="F290" s="363"/>
      <c r="G290" s="356"/>
    </row>
    <row r="291" spans="2:7">
      <c r="B291" s="356" t="s">
        <v>1964</v>
      </c>
      <c r="C291" s="356" t="s">
        <v>3171</v>
      </c>
      <c r="D291" s="356">
        <v>9</v>
      </c>
      <c r="E291" s="356" t="s">
        <v>3182</v>
      </c>
      <c r="F291" s="363"/>
      <c r="G291" s="356"/>
    </row>
    <row r="292" spans="2:7">
      <c r="B292" s="356" t="s">
        <v>1964</v>
      </c>
      <c r="C292" s="356" t="s">
        <v>3171</v>
      </c>
      <c r="D292" s="356">
        <v>10</v>
      </c>
      <c r="E292" s="359" t="s">
        <v>3184</v>
      </c>
      <c r="F292" s="363"/>
      <c r="G292" s="356"/>
    </row>
    <row r="293" spans="2:7">
      <c r="B293" s="356" t="s">
        <v>1964</v>
      </c>
      <c r="C293" s="356" t="s">
        <v>3171</v>
      </c>
      <c r="D293" s="356">
        <v>11</v>
      </c>
      <c r="E293" s="359" t="s">
        <v>2800</v>
      </c>
      <c r="F293" s="363"/>
      <c r="G293" s="356"/>
    </row>
    <row r="294" spans="2:7">
      <c r="B294" s="356" t="s">
        <v>1964</v>
      </c>
      <c r="C294" s="356" t="s">
        <v>3171</v>
      </c>
      <c r="D294" s="356">
        <v>12</v>
      </c>
      <c r="E294" s="356" t="s">
        <v>1740</v>
      </c>
      <c r="F294" s="363" t="s">
        <v>7266</v>
      </c>
      <c r="G294" s="356"/>
    </row>
    <row r="295" spans="2:7">
      <c r="B295" s="356" t="s">
        <v>1964</v>
      </c>
      <c r="C295" s="356" t="s">
        <v>3171</v>
      </c>
      <c r="D295" s="356">
        <v>13</v>
      </c>
      <c r="E295" s="356" t="s">
        <v>2835</v>
      </c>
      <c r="F295" s="363" t="s">
        <v>7266</v>
      </c>
      <c r="G295" s="356"/>
    </row>
    <row r="296" spans="2:7">
      <c r="B296" s="356" t="s">
        <v>1964</v>
      </c>
      <c r="C296" s="356" t="s">
        <v>3171</v>
      </c>
      <c r="D296" s="356">
        <v>14</v>
      </c>
      <c r="E296" s="359" t="s">
        <v>300</v>
      </c>
      <c r="F296" s="363"/>
      <c r="G296" s="356"/>
    </row>
    <row r="297" spans="2:7">
      <c r="B297" s="356" t="s">
        <v>1964</v>
      </c>
      <c r="C297" s="356" t="s">
        <v>3171</v>
      </c>
      <c r="D297" s="356">
        <v>15</v>
      </c>
      <c r="E297" s="356" t="s">
        <v>3187</v>
      </c>
      <c r="F297" s="363" t="s">
        <v>7266</v>
      </c>
      <c r="G297" s="356"/>
    </row>
    <row r="298" spans="2:7">
      <c r="B298" s="356" t="s">
        <v>1964</v>
      </c>
      <c r="C298" s="356" t="s">
        <v>3171</v>
      </c>
      <c r="D298" s="356">
        <v>16</v>
      </c>
      <c r="E298" s="359" t="s">
        <v>3191</v>
      </c>
      <c r="F298" s="363"/>
      <c r="G298" s="356"/>
    </row>
    <row r="299" spans="2:7">
      <c r="B299" s="356" t="s">
        <v>1964</v>
      </c>
      <c r="C299" s="356" t="s">
        <v>3171</v>
      </c>
      <c r="D299" s="356">
        <v>17</v>
      </c>
      <c r="E299" s="356" t="s">
        <v>955</v>
      </c>
      <c r="F299" s="363" t="s">
        <v>7266</v>
      </c>
      <c r="G299" s="356"/>
    </row>
    <row r="300" spans="2:7">
      <c r="B300" s="356" t="s">
        <v>1964</v>
      </c>
      <c r="C300" s="356" t="s">
        <v>3171</v>
      </c>
      <c r="D300" s="356">
        <v>18</v>
      </c>
      <c r="E300" s="356" t="s">
        <v>1589</v>
      </c>
      <c r="F300" s="363" t="s">
        <v>7266</v>
      </c>
      <c r="G300" s="356"/>
    </row>
    <row r="301" spans="2:7">
      <c r="B301" s="356" t="s">
        <v>1964</v>
      </c>
      <c r="C301" s="356" t="s">
        <v>3171</v>
      </c>
      <c r="D301" s="356">
        <v>19</v>
      </c>
      <c r="E301" s="359" t="s">
        <v>2925</v>
      </c>
      <c r="F301" s="363"/>
      <c r="G301" s="356"/>
    </row>
    <row r="302" spans="2:7">
      <c r="B302" s="356" t="s">
        <v>1964</v>
      </c>
      <c r="C302" s="356" t="s">
        <v>3171</v>
      </c>
      <c r="D302" s="356">
        <v>20</v>
      </c>
      <c r="E302" s="359" t="s">
        <v>3192</v>
      </c>
      <c r="F302" s="363"/>
      <c r="G302" s="356"/>
    </row>
    <row r="303" spans="2:7">
      <c r="B303" s="356" t="s">
        <v>1964</v>
      </c>
      <c r="C303" s="356" t="s">
        <v>3171</v>
      </c>
      <c r="D303" s="356">
        <v>21</v>
      </c>
      <c r="E303" s="359" t="s">
        <v>2972</v>
      </c>
      <c r="F303" s="363"/>
      <c r="G303" s="356"/>
    </row>
    <row r="304" spans="2:7">
      <c r="B304" s="356" t="s">
        <v>1964</v>
      </c>
      <c r="C304" s="356" t="s">
        <v>3171</v>
      </c>
      <c r="D304" s="356">
        <v>22</v>
      </c>
      <c r="E304" s="359" t="s">
        <v>3198</v>
      </c>
      <c r="F304" s="363"/>
      <c r="G304" s="356"/>
    </row>
    <row r="305" spans="2:7">
      <c r="B305" s="356" t="s">
        <v>1964</v>
      </c>
      <c r="C305" s="356" t="s">
        <v>3171</v>
      </c>
      <c r="D305" s="356">
        <v>23</v>
      </c>
      <c r="E305" s="359" t="s">
        <v>663</v>
      </c>
      <c r="F305" s="363"/>
      <c r="G305" s="356"/>
    </row>
    <row r="306" spans="2:7">
      <c r="B306" s="356" t="s">
        <v>1964</v>
      </c>
      <c r="C306" s="356" t="s">
        <v>3171</v>
      </c>
      <c r="D306" s="356">
        <v>24</v>
      </c>
      <c r="E306" s="359" t="s">
        <v>3200</v>
      </c>
      <c r="F306" s="363"/>
      <c r="G306" s="356"/>
    </row>
    <row r="307" spans="2:7">
      <c r="B307" s="356" t="s">
        <v>1964</v>
      </c>
      <c r="C307" s="356" t="s">
        <v>3171</v>
      </c>
      <c r="D307" s="356">
        <v>25</v>
      </c>
      <c r="E307" s="356" t="s">
        <v>3203</v>
      </c>
      <c r="F307" s="363"/>
      <c r="G307" s="356"/>
    </row>
    <row r="308" spans="2:7">
      <c r="B308" s="356" t="s">
        <v>1964</v>
      </c>
      <c r="C308" s="356" t="s">
        <v>3171</v>
      </c>
      <c r="D308" s="356">
        <v>26</v>
      </c>
      <c r="E308" s="356" t="s">
        <v>3205</v>
      </c>
      <c r="F308" s="363"/>
      <c r="G308" s="356"/>
    </row>
    <row r="309" spans="2:7">
      <c r="B309" s="356" t="s">
        <v>1964</v>
      </c>
      <c r="C309" s="356" t="s">
        <v>3171</v>
      </c>
      <c r="D309" s="356">
        <v>27</v>
      </c>
      <c r="E309" s="356" t="s">
        <v>3208</v>
      </c>
      <c r="F309" s="363"/>
      <c r="G309" s="356"/>
    </row>
    <row r="310" spans="2:7">
      <c r="B310" s="356" t="s">
        <v>1964</v>
      </c>
      <c r="C310" s="356" t="s">
        <v>3171</v>
      </c>
      <c r="D310" s="356">
        <v>28</v>
      </c>
      <c r="E310" s="356" t="s">
        <v>3210</v>
      </c>
      <c r="F310" s="363"/>
      <c r="G310" s="356"/>
    </row>
    <row r="311" spans="2:7">
      <c r="B311" s="356" t="s">
        <v>1964</v>
      </c>
      <c r="C311" s="356" t="s">
        <v>3171</v>
      </c>
      <c r="D311" s="356">
        <v>29</v>
      </c>
      <c r="E311" s="356" t="s">
        <v>3211</v>
      </c>
      <c r="F311" s="363"/>
      <c r="G311" s="356"/>
    </row>
    <row r="312" spans="2:7">
      <c r="B312" s="356" t="s">
        <v>1964</v>
      </c>
      <c r="C312" s="356" t="s">
        <v>3171</v>
      </c>
      <c r="D312" s="356">
        <v>30</v>
      </c>
      <c r="E312" s="356" t="s">
        <v>2679</v>
      </c>
      <c r="F312" s="363"/>
      <c r="G312" s="356"/>
    </row>
    <row r="313" spans="2:7">
      <c r="B313" s="356" t="s">
        <v>1964</v>
      </c>
      <c r="C313" s="356" t="s">
        <v>3171</v>
      </c>
      <c r="D313" s="356">
        <v>31</v>
      </c>
      <c r="E313" s="359" t="s">
        <v>3212</v>
      </c>
      <c r="F313" s="363"/>
      <c r="G313" s="356"/>
    </row>
    <row r="314" spans="2:7">
      <c r="B314" s="356" t="s">
        <v>1964</v>
      </c>
      <c r="C314" s="356" t="s">
        <v>3171</v>
      </c>
      <c r="D314" s="356">
        <v>32</v>
      </c>
      <c r="E314" s="359" t="s">
        <v>968</v>
      </c>
      <c r="F314" s="363"/>
      <c r="G314" s="356"/>
    </row>
    <row r="315" spans="2:7">
      <c r="B315" s="356" t="s">
        <v>1964</v>
      </c>
      <c r="C315" s="356" t="s">
        <v>3171</v>
      </c>
      <c r="D315" s="356">
        <v>33</v>
      </c>
      <c r="E315" s="359" t="s">
        <v>189</v>
      </c>
      <c r="F315" s="363"/>
      <c r="G315" s="356"/>
    </row>
    <row r="316" spans="2:7">
      <c r="B316" s="356" t="s">
        <v>1964</v>
      </c>
      <c r="C316" s="356" t="s">
        <v>3171</v>
      </c>
      <c r="D316" s="356">
        <v>34</v>
      </c>
      <c r="E316" s="359" t="s">
        <v>3088</v>
      </c>
      <c r="F316" s="363"/>
      <c r="G316" s="356"/>
    </row>
    <row r="317" spans="2:7">
      <c r="B317" s="356" t="s">
        <v>1964</v>
      </c>
      <c r="C317" s="356" t="s">
        <v>3171</v>
      </c>
      <c r="D317" s="356">
        <v>35</v>
      </c>
      <c r="E317" s="359" t="s">
        <v>3144</v>
      </c>
      <c r="F317" s="363"/>
      <c r="G317" s="356"/>
    </row>
    <row r="318" spans="2:7">
      <c r="B318" s="356" t="s">
        <v>1964</v>
      </c>
      <c r="C318" s="356" t="s">
        <v>3171</v>
      </c>
      <c r="D318" s="356">
        <v>36</v>
      </c>
      <c r="E318" s="359" t="s">
        <v>3215</v>
      </c>
      <c r="F318" s="363"/>
      <c r="G318" s="356"/>
    </row>
    <row r="319" spans="2:7">
      <c r="B319" s="356" t="s">
        <v>1964</v>
      </c>
      <c r="C319" s="356" t="s">
        <v>3171</v>
      </c>
      <c r="D319" s="356">
        <v>37</v>
      </c>
      <c r="E319" s="359" t="s">
        <v>2805</v>
      </c>
      <c r="F319" s="363"/>
      <c r="G319" s="356"/>
    </row>
    <row r="320" spans="2:7">
      <c r="B320" s="356" t="s">
        <v>1964</v>
      </c>
      <c r="C320" s="356" t="s">
        <v>3171</v>
      </c>
      <c r="D320" s="356">
        <v>38</v>
      </c>
      <c r="E320" s="359" t="s">
        <v>3217</v>
      </c>
      <c r="F320" s="363"/>
      <c r="G320" s="356"/>
    </row>
    <row r="321" spans="2:7">
      <c r="B321" s="356" t="s">
        <v>1964</v>
      </c>
      <c r="C321" s="356" t="s">
        <v>3171</v>
      </c>
      <c r="D321" s="356">
        <v>39</v>
      </c>
      <c r="E321" s="359" t="s">
        <v>952</v>
      </c>
      <c r="F321" s="363"/>
      <c r="G321" s="356"/>
    </row>
    <row r="322" spans="2:7">
      <c r="B322" s="356" t="s">
        <v>1964</v>
      </c>
      <c r="C322" s="356" t="s">
        <v>3171</v>
      </c>
      <c r="D322" s="356">
        <v>40</v>
      </c>
      <c r="E322" s="359" t="s">
        <v>1527</v>
      </c>
      <c r="F322" s="363"/>
      <c r="G322" s="356"/>
    </row>
    <row r="323" spans="2:7">
      <c r="B323" s="356" t="s">
        <v>1964</v>
      </c>
      <c r="C323" s="356" t="s">
        <v>3171</v>
      </c>
      <c r="D323" s="356">
        <v>41</v>
      </c>
      <c r="E323" s="359" t="s">
        <v>3220</v>
      </c>
      <c r="F323" s="363"/>
      <c r="G323" s="356"/>
    </row>
    <row r="324" spans="2:7">
      <c r="B324" s="356" t="s">
        <v>1964</v>
      </c>
      <c r="C324" s="356" t="s">
        <v>3171</v>
      </c>
      <c r="D324" s="356">
        <v>42</v>
      </c>
      <c r="E324" s="359" t="s">
        <v>3222</v>
      </c>
      <c r="F324" s="363"/>
      <c r="G324" s="356"/>
    </row>
    <row r="325" spans="2:7">
      <c r="B325" s="356" t="s">
        <v>1964</v>
      </c>
      <c r="C325" s="356" t="s">
        <v>3171</v>
      </c>
      <c r="D325" s="356">
        <v>43</v>
      </c>
      <c r="E325" s="359" t="s">
        <v>3224</v>
      </c>
      <c r="F325" s="363"/>
      <c r="G325" s="356"/>
    </row>
    <row r="326" spans="2:7">
      <c r="B326" s="356" t="s">
        <v>1964</v>
      </c>
      <c r="C326" s="356" t="s">
        <v>3171</v>
      </c>
      <c r="D326" s="356">
        <v>44</v>
      </c>
      <c r="E326" s="359" t="s">
        <v>3225</v>
      </c>
      <c r="F326" s="363"/>
      <c r="G326" s="356"/>
    </row>
    <row r="327" spans="2:7">
      <c r="B327" s="356" t="s">
        <v>1964</v>
      </c>
      <c r="C327" s="356" t="s">
        <v>3171</v>
      </c>
      <c r="D327" s="356">
        <v>45</v>
      </c>
      <c r="E327" s="359" t="s">
        <v>3226</v>
      </c>
      <c r="F327" s="363"/>
      <c r="G327" s="356"/>
    </row>
    <row r="328" spans="2:7">
      <c r="B328" s="356" t="s">
        <v>1964</v>
      </c>
      <c r="C328" s="356" t="s">
        <v>3171</v>
      </c>
      <c r="D328" s="356">
        <v>46</v>
      </c>
      <c r="E328" s="359" t="s">
        <v>3227</v>
      </c>
      <c r="F328" s="363"/>
      <c r="G328" s="356"/>
    </row>
    <row r="329" spans="2:7">
      <c r="B329" s="356" t="s">
        <v>1964</v>
      </c>
      <c r="C329" s="356" t="s">
        <v>3171</v>
      </c>
      <c r="D329" s="356">
        <v>47</v>
      </c>
      <c r="E329" s="359" t="s">
        <v>1083</v>
      </c>
      <c r="F329" s="363"/>
      <c r="G329" s="356"/>
    </row>
    <row r="330" spans="2:7">
      <c r="B330" s="356" t="s">
        <v>1964</v>
      </c>
      <c r="C330" s="356" t="s">
        <v>3171</v>
      </c>
      <c r="D330" s="356">
        <v>48</v>
      </c>
      <c r="E330" s="359" t="s">
        <v>1586</v>
      </c>
      <c r="F330" s="363"/>
      <c r="G330" s="356"/>
    </row>
    <row r="331" spans="2:7">
      <c r="B331" s="356" t="s">
        <v>1964</v>
      </c>
      <c r="C331" s="356" t="s">
        <v>3171</v>
      </c>
      <c r="D331" s="356">
        <v>49</v>
      </c>
      <c r="E331" s="359" t="s">
        <v>3229</v>
      </c>
      <c r="F331" s="363"/>
      <c r="G331" s="356"/>
    </row>
    <row r="332" spans="2:7">
      <c r="B332" s="356" t="s">
        <v>1964</v>
      </c>
      <c r="C332" s="356" t="s">
        <v>3171</v>
      </c>
      <c r="D332" s="356">
        <v>50</v>
      </c>
      <c r="E332" s="359" t="s">
        <v>3231</v>
      </c>
      <c r="F332" s="363"/>
      <c r="G332" s="356"/>
    </row>
    <row r="333" spans="2:7">
      <c r="B333" s="356" t="s">
        <v>1964</v>
      </c>
      <c r="C333" s="356" t="s">
        <v>3171</v>
      </c>
      <c r="D333" s="356">
        <v>51</v>
      </c>
      <c r="E333" s="359" t="s">
        <v>3232</v>
      </c>
      <c r="F333" s="363"/>
      <c r="G333" s="356"/>
    </row>
    <row r="334" spans="2:7">
      <c r="B334" s="356" t="s">
        <v>1964</v>
      </c>
      <c r="C334" s="356" t="s">
        <v>3171</v>
      </c>
      <c r="D334" s="356">
        <v>52</v>
      </c>
      <c r="E334" s="359" t="s">
        <v>560</v>
      </c>
      <c r="F334" s="363"/>
      <c r="G334" s="356"/>
    </row>
    <row r="335" spans="2:7">
      <c r="B335" s="356" t="s">
        <v>1964</v>
      </c>
      <c r="C335" s="356" t="s">
        <v>3171</v>
      </c>
      <c r="D335" s="356">
        <v>53</v>
      </c>
      <c r="E335" s="356" t="s">
        <v>3233</v>
      </c>
      <c r="F335" s="363" t="s">
        <v>7266</v>
      </c>
      <c r="G335" s="356"/>
    </row>
    <row r="336" spans="2:7">
      <c r="B336" s="356" t="s">
        <v>1964</v>
      </c>
      <c r="C336" s="356" t="s">
        <v>3171</v>
      </c>
      <c r="D336" s="356">
        <v>54</v>
      </c>
      <c r="E336" s="360" t="s">
        <v>5293</v>
      </c>
      <c r="F336" s="363"/>
      <c r="G336" s="356"/>
    </row>
    <row r="337" spans="2:7">
      <c r="B337" s="356" t="s">
        <v>1964</v>
      </c>
      <c r="C337" s="356" t="s">
        <v>3171</v>
      </c>
      <c r="D337" s="356">
        <v>55</v>
      </c>
      <c r="E337" s="360" t="s">
        <v>7422</v>
      </c>
      <c r="F337" s="363"/>
      <c r="G337" s="356"/>
    </row>
    <row r="338" spans="2:7">
      <c r="B338" s="356" t="s">
        <v>1964</v>
      </c>
      <c r="C338" s="356" t="s">
        <v>3171</v>
      </c>
      <c r="D338" s="356">
        <v>56</v>
      </c>
      <c r="E338" s="356" t="s">
        <v>3239</v>
      </c>
      <c r="F338" s="363" t="s">
        <v>7266</v>
      </c>
      <c r="G338" s="356"/>
    </row>
    <row r="339" spans="2:7">
      <c r="B339" s="356" t="s">
        <v>1964</v>
      </c>
      <c r="C339" s="356" t="s">
        <v>3171</v>
      </c>
      <c r="D339" s="356">
        <v>57</v>
      </c>
      <c r="E339" s="359" t="s">
        <v>3241</v>
      </c>
      <c r="F339" s="363"/>
      <c r="G339" s="356"/>
    </row>
    <row r="340" spans="2:7">
      <c r="B340" s="356" t="s">
        <v>1964</v>
      </c>
      <c r="C340" s="356" t="s">
        <v>3171</v>
      </c>
      <c r="D340" s="356">
        <v>58</v>
      </c>
      <c r="E340" s="359" t="s">
        <v>3213</v>
      </c>
      <c r="F340" s="363"/>
      <c r="G340" s="356"/>
    </row>
    <row r="341" spans="2:7">
      <c r="B341" s="356" t="s">
        <v>1964</v>
      </c>
      <c r="C341" s="356" t="s">
        <v>3171</v>
      </c>
      <c r="D341" s="356">
        <v>59</v>
      </c>
      <c r="E341" s="356" t="s">
        <v>588</v>
      </c>
      <c r="F341" s="363" t="s">
        <v>7266</v>
      </c>
      <c r="G341" s="356"/>
    </row>
    <row r="342" spans="2:7">
      <c r="B342" s="356" t="s">
        <v>1964</v>
      </c>
      <c r="C342" s="356" t="s">
        <v>3171</v>
      </c>
      <c r="D342" s="356">
        <v>60</v>
      </c>
      <c r="E342" s="359" t="s">
        <v>2934</v>
      </c>
      <c r="F342" s="363"/>
      <c r="G342" s="356"/>
    </row>
    <row r="343" spans="2:7">
      <c r="B343" s="356" t="s">
        <v>1964</v>
      </c>
      <c r="C343" s="356" t="s">
        <v>3171</v>
      </c>
      <c r="D343" s="356">
        <v>61</v>
      </c>
      <c r="E343" s="359" t="s">
        <v>2096</v>
      </c>
      <c r="F343" s="363"/>
      <c r="G343" s="356"/>
    </row>
    <row r="344" spans="2:7">
      <c r="B344" s="356" t="s">
        <v>1964</v>
      </c>
      <c r="C344" s="356" t="s">
        <v>3171</v>
      </c>
      <c r="D344" s="356">
        <v>62</v>
      </c>
      <c r="E344" s="356" t="s">
        <v>162</v>
      </c>
      <c r="F344" s="363" t="s">
        <v>7266</v>
      </c>
      <c r="G344" s="356"/>
    </row>
    <row r="345" spans="2:7">
      <c r="B345" s="356" t="s">
        <v>1964</v>
      </c>
      <c r="C345" s="356" t="s">
        <v>3171</v>
      </c>
      <c r="D345" s="356">
        <v>63</v>
      </c>
      <c r="E345" s="359" t="s">
        <v>3244</v>
      </c>
      <c r="F345" s="363"/>
      <c r="G345" s="356"/>
    </row>
    <row r="346" spans="2:7">
      <c r="B346" s="356" t="s">
        <v>1964</v>
      </c>
      <c r="C346" s="356" t="s">
        <v>3171</v>
      </c>
      <c r="D346" s="356">
        <v>64</v>
      </c>
      <c r="E346" s="359" t="s">
        <v>3245</v>
      </c>
      <c r="F346" s="363"/>
      <c r="G346" s="356"/>
    </row>
    <row r="347" spans="2:7">
      <c r="B347" s="356" t="s">
        <v>1964</v>
      </c>
      <c r="C347" s="356" t="s">
        <v>3171</v>
      </c>
      <c r="D347" s="356">
        <v>65</v>
      </c>
      <c r="E347" s="359" t="s">
        <v>1466</v>
      </c>
      <c r="F347" s="363"/>
      <c r="G347" s="356"/>
    </row>
    <row r="348" spans="2:7">
      <c r="B348" s="356" t="s">
        <v>1964</v>
      </c>
      <c r="C348" s="356" t="s">
        <v>3171</v>
      </c>
      <c r="D348" s="356">
        <v>66</v>
      </c>
      <c r="E348" s="359" t="s">
        <v>3248</v>
      </c>
      <c r="F348" s="363"/>
      <c r="G348" s="356"/>
    </row>
    <row r="349" spans="2:7">
      <c r="B349" s="356" t="s">
        <v>1964</v>
      </c>
      <c r="C349" s="356" t="s">
        <v>3171</v>
      </c>
      <c r="D349" s="356">
        <v>67</v>
      </c>
      <c r="E349" s="359" t="s">
        <v>3251</v>
      </c>
      <c r="F349" s="363"/>
      <c r="G349" s="356"/>
    </row>
    <row r="350" spans="2:7">
      <c r="B350" s="356" t="s">
        <v>1964</v>
      </c>
      <c r="C350" s="356" t="s">
        <v>3171</v>
      </c>
      <c r="D350" s="356">
        <v>68</v>
      </c>
      <c r="E350" s="359" t="s">
        <v>1050</v>
      </c>
      <c r="F350" s="363"/>
      <c r="G350" s="356"/>
    </row>
    <row r="351" spans="2:7">
      <c r="B351" s="356" t="s">
        <v>1964</v>
      </c>
      <c r="C351" s="356" t="s">
        <v>3171</v>
      </c>
      <c r="D351" s="356">
        <v>69</v>
      </c>
      <c r="E351" s="356" t="s">
        <v>783</v>
      </c>
      <c r="F351" s="363"/>
      <c r="G351" s="356"/>
    </row>
    <row r="352" spans="2:7">
      <c r="B352" s="356" t="s">
        <v>1964</v>
      </c>
      <c r="C352" s="356" t="s">
        <v>3171</v>
      </c>
      <c r="D352" s="356">
        <v>70</v>
      </c>
      <c r="E352" s="356" t="s">
        <v>174</v>
      </c>
      <c r="F352" s="363"/>
      <c r="G352" s="356"/>
    </row>
    <row r="353" spans="2:7">
      <c r="B353" s="356" t="s">
        <v>1964</v>
      </c>
      <c r="C353" s="356" t="s">
        <v>3171</v>
      </c>
      <c r="D353" s="356">
        <v>71</v>
      </c>
      <c r="E353" s="356" t="s">
        <v>3164</v>
      </c>
      <c r="F353" s="363"/>
      <c r="G353" s="356"/>
    </row>
    <row r="354" spans="2:7">
      <c r="B354" s="356" t="s">
        <v>1964</v>
      </c>
      <c r="C354" s="356" t="s">
        <v>3171</v>
      </c>
      <c r="D354" s="356">
        <v>72</v>
      </c>
      <c r="E354" s="359" t="s">
        <v>3252</v>
      </c>
      <c r="F354" s="363"/>
      <c r="G354" s="356"/>
    </row>
    <row r="355" spans="2:7">
      <c r="B355" s="356" t="s">
        <v>1964</v>
      </c>
      <c r="C355" s="356" t="s">
        <v>3171</v>
      </c>
      <c r="D355" s="356">
        <v>73</v>
      </c>
      <c r="E355" s="359" t="s">
        <v>2896</v>
      </c>
      <c r="F355" s="363"/>
      <c r="G355" s="356"/>
    </row>
    <row r="356" spans="2:7">
      <c r="B356" s="356" t="s">
        <v>1964</v>
      </c>
      <c r="C356" s="356" t="s">
        <v>3171</v>
      </c>
      <c r="D356" s="356">
        <v>74</v>
      </c>
      <c r="E356" s="359" t="s">
        <v>3253</v>
      </c>
      <c r="F356" s="363"/>
      <c r="G356" s="356"/>
    </row>
    <row r="357" spans="2:7">
      <c r="B357" s="356" t="s">
        <v>1964</v>
      </c>
      <c r="C357" s="356" t="s">
        <v>3171</v>
      </c>
      <c r="D357" s="356">
        <v>75</v>
      </c>
      <c r="E357" s="359" t="s">
        <v>1184</v>
      </c>
      <c r="F357" s="363"/>
      <c r="G357" s="356"/>
    </row>
    <row r="358" spans="2:7">
      <c r="B358" s="356" t="s">
        <v>1964</v>
      </c>
      <c r="C358" s="356" t="s">
        <v>3171</v>
      </c>
      <c r="D358" s="356">
        <v>76</v>
      </c>
      <c r="E358" s="359" t="s">
        <v>3254</v>
      </c>
      <c r="F358" s="363"/>
      <c r="G358" s="356"/>
    </row>
    <row r="359" spans="2:7">
      <c r="B359" s="356" t="s">
        <v>1964</v>
      </c>
      <c r="C359" s="356" t="s">
        <v>3171</v>
      </c>
      <c r="D359" s="356">
        <v>77</v>
      </c>
      <c r="E359" s="356" t="s">
        <v>3260</v>
      </c>
      <c r="F359" s="363"/>
      <c r="G359" s="356"/>
    </row>
    <row r="360" spans="2:7">
      <c r="B360" s="356" t="s">
        <v>1964</v>
      </c>
      <c r="C360" s="356" t="s">
        <v>3171</v>
      </c>
      <c r="D360" s="356">
        <v>78</v>
      </c>
      <c r="E360" s="356" t="s">
        <v>383</v>
      </c>
      <c r="F360" s="363" t="s">
        <v>7266</v>
      </c>
      <c r="G360" s="356"/>
    </row>
    <row r="361" spans="2:7">
      <c r="B361" s="356" t="s">
        <v>1964</v>
      </c>
      <c r="C361" s="356" t="s">
        <v>3171</v>
      </c>
      <c r="D361" s="356">
        <v>79</v>
      </c>
      <c r="E361" s="356" t="s">
        <v>3266</v>
      </c>
      <c r="F361" s="363"/>
      <c r="G361" s="356"/>
    </row>
    <row r="362" spans="2:7">
      <c r="B362" s="356" t="s">
        <v>1964</v>
      </c>
      <c r="C362" s="356" t="s">
        <v>3171</v>
      </c>
      <c r="D362" s="356">
        <v>80</v>
      </c>
      <c r="E362" s="356" t="s">
        <v>3270</v>
      </c>
      <c r="F362" s="363"/>
      <c r="G362" s="356"/>
    </row>
    <row r="363" spans="2:7">
      <c r="B363" s="356" t="s">
        <v>1964</v>
      </c>
      <c r="C363" s="356" t="s">
        <v>3171</v>
      </c>
      <c r="D363" s="356">
        <v>81</v>
      </c>
      <c r="E363" s="356" t="s">
        <v>19</v>
      </c>
      <c r="F363" s="363" t="s">
        <v>7266</v>
      </c>
      <c r="G363" s="356"/>
    </row>
    <row r="364" spans="2:7">
      <c r="B364" s="356" t="s">
        <v>1964</v>
      </c>
      <c r="C364" s="356" t="s">
        <v>3171</v>
      </c>
      <c r="D364" s="356">
        <v>82</v>
      </c>
      <c r="E364" s="356" t="s">
        <v>2142</v>
      </c>
      <c r="F364" s="363" t="s">
        <v>7266</v>
      </c>
      <c r="G364" s="356"/>
    </row>
    <row r="365" spans="2:7">
      <c r="B365" s="356" t="s">
        <v>1964</v>
      </c>
      <c r="C365" s="356" t="s">
        <v>3171</v>
      </c>
      <c r="D365" s="356">
        <v>83</v>
      </c>
      <c r="E365" s="356" t="s">
        <v>3271</v>
      </c>
      <c r="F365" s="363" t="s">
        <v>7266</v>
      </c>
      <c r="G365" s="356"/>
    </row>
    <row r="366" spans="2:7">
      <c r="B366" s="356" t="s">
        <v>1964</v>
      </c>
      <c r="C366" s="356" t="s">
        <v>3171</v>
      </c>
      <c r="D366" s="356">
        <v>84</v>
      </c>
      <c r="E366" s="359" t="s">
        <v>3234</v>
      </c>
      <c r="F366" s="363"/>
      <c r="G366" s="356"/>
    </row>
    <row r="367" spans="2:7">
      <c r="B367" s="356" t="s">
        <v>1964</v>
      </c>
      <c r="C367" s="356" t="s">
        <v>3171</v>
      </c>
      <c r="D367" s="356">
        <v>85</v>
      </c>
      <c r="E367" s="359" t="s">
        <v>3238</v>
      </c>
      <c r="F367" s="363"/>
      <c r="G367" s="356"/>
    </row>
    <row r="368" spans="2:7">
      <c r="B368" s="356" t="s">
        <v>1964</v>
      </c>
      <c r="C368" s="356" t="s">
        <v>3171</v>
      </c>
      <c r="D368" s="356">
        <v>86</v>
      </c>
      <c r="E368" s="356" t="s">
        <v>1244</v>
      </c>
      <c r="F368" s="363" t="s">
        <v>7266</v>
      </c>
      <c r="G368" s="356"/>
    </row>
    <row r="369" spans="2:7">
      <c r="B369" s="356" t="s">
        <v>1964</v>
      </c>
      <c r="C369" s="356" t="s">
        <v>3171</v>
      </c>
      <c r="D369" s="356">
        <v>87</v>
      </c>
      <c r="E369" s="356" t="s">
        <v>3273</v>
      </c>
      <c r="F369" s="363" t="s">
        <v>7266</v>
      </c>
      <c r="G369" s="356"/>
    </row>
    <row r="370" spans="2:7">
      <c r="B370" s="356" t="s">
        <v>1964</v>
      </c>
      <c r="C370" s="356" t="s">
        <v>3171</v>
      </c>
      <c r="D370" s="356">
        <v>88</v>
      </c>
      <c r="E370" s="359" t="s">
        <v>2239</v>
      </c>
      <c r="F370" s="363"/>
      <c r="G370" s="356"/>
    </row>
    <row r="371" spans="2:7">
      <c r="B371" s="356" t="s">
        <v>1964</v>
      </c>
      <c r="C371" s="356" t="s">
        <v>3171</v>
      </c>
      <c r="D371" s="356">
        <v>89</v>
      </c>
      <c r="E371" s="359" t="s">
        <v>3276</v>
      </c>
      <c r="F371" s="363"/>
      <c r="G371" s="356"/>
    </row>
    <row r="372" spans="2:7">
      <c r="B372" s="356" t="s">
        <v>1964</v>
      </c>
      <c r="C372" s="356" t="s">
        <v>3171</v>
      </c>
      <c r="D372" s="356">
        <v>90</v>
      </c>
      <c r="E372" s="359" t="s">
        <v>2436</v>
      </c>
      <c r="F372" s="363"/>
      <c r="G372" s="356"/>
    </row>
    <row r="373" spans="2:7">
      <c r="B373" s="356" t="s">
        <v>1964</v>
      </c>
      <c r="C373" s="356" t="s">
        <v>3171</v>
      </c>
      <c r="D373" s="356">
        <v>91</v>
      </c>
      <c r="E373" s="359" t="s">
        <v>1114</v>
      </c>
      <c r="F373" s="363"/>
      <c r="G373" s="356"/>
    </row>
    <row r="374" spans="2:7">
      <c r="B374" s="356" t="s">
        <v>1964</v>
      </c>
      <c r="C374" s="356" t="s">
        <v>3171</v>
      </c>
      <c r="D374" s="356">
        <v>92</v>
      </c>
      <c r="E374" s="359" t="s">
        <v>893</v>
      </c>
      <c r="F374" s="363"/>
      <c r="G374" s="356"/>
    </row>
    <row r="375" spans="2:7">
      <c r="B375" s="356" t="s">
        <v>1964</v>
      </c>
      <c r="C375" s="356" t="s">
        <v>3171</v>
      </c>
      <c r="D375" s="356">
        <v>93</v>
      </c>
      <c r="E375" s="356" t="s">
        <v>3277</v>
      </c>
      <c r="F375" s="363"/>
      <c r="G375" s="356"/>
    </row>
    <row r="376" spans="2:7">
      <c r="B376" s="356" t="s">
        <v>1964</v>
      </c>
      <c r="C376" s="356" t="s">
        <v>3171</v>
      </c>
      <c r="D376" s="356">
        <v>94</v>
      </c>
      <c r="E376" s="359" t="s">
        <v>1432</v>
      </c>
      <c r="F376" s="363"/>
      <c r="G376" s="356"/>
    </row>
    <row r="377" spans="2:7">
      <c r="B377" s="356" t="s">
        <v>1964</v>
      </c>
      <c r="C377" s="356" t="s">
        <v>3171</v>
      </c>
      <c r="D377" s="356">
        <v>95</v>
      </c>
      <c r="E377" s="359" t="s">
        <v>929</v>
      </c>
      <c r="F377" s="363"/>
      <c r="G377" s="356"/>
    </row>
    <row r="378" spans="2:7">
      <c r="B378" s="356" t="s">
        <v>1964</v>
      </c>
      <c r="C378" s="356" t="s">
        <v>3171</v>
      </c>
      <c r="D378" s="356">
        <v>96</v>
      </c>
      <c r="E378" s="356" t="s">
        <v>2269</v>
      </c>
      <c r="F378" s="363" t="s">
        <v>7266</v>
      </c>
      <c r="G378" s="356"/>
    </row>
    <row r="379" spans="2:7">
      <c r="B379" s="356" t="s">
        <v>1964</v>
      </c>
      <c r="C379" s="356" t="s">
        <v>3171</v>
      </c>
      <c r="D379" s="356">
        <v>97</v>
      </c>
      <c r="E379" s="356" t="s">
        <v>3279</v>
      </c>
      <c r="F379" s="363" t="s">
        <v>7266</v>
      </c>
      <c r="G379" s="356"/>
    </row>
    <row r="380" spans="2:7">
      <c r="B380" s="356" t="s">
        <v>1964</v>
      </c>
      <c r="C380" s="356" t="s">
        <v>3171</v>
      </c>
      <c r="D380" s="356">
        <v>98</v>
      </c>
      <c r="E380" s="356" t="s">
        <v>3281</v>
      </c>
      <c r="F380" s="363" t="s">
        <v>7266</v>
      </c>
      <c r="G380" s="356"/>
    </row>
    <row r="381" spans="2:7">
      <c r="B381" s="356" t="s">
        <v>1964</v>
      </c>
      <c r="C381" s="356" t="s">
        <v>3171</v>
      </c>
      <c r="D381" s="356">
        <v>99</v>
      </c>
      <c r="E381" s="356" t="s">
        <v>3287</v>
      </c>
      <c r="F381" s="363" t="s">
        <v>7266</v>
      </c>
      <c r="G381" s="356"/>
    </row>
    <row r="382" spans="2:7">
      <c r="B382" s="356" t="s">
        <v>1964</v>
      </c>
      <c r="C382" s="356" t="s">
        <v>3171</v>
      </c>
      <c r="D382" s="356">
        <v>100</v>
      </c>
      <c r="E382" s="356" t="s">
        <v>3288</v>
      </c>
      <c r="F382" s="363" t="s">
        <v>7266</v>
      </c>
      <c r="G382" s="356"/>
    </row>
    <row r="383" spans="2:7">
      <c r="B383" s="356" t="s">
        <v>1964</v>
      </c>
      <c r="C383" s="356" t="s">
        <v>3171</v>
      </c>
      <c r="D383" s="356">
        <v>101</v>
      </c>
      <c r="E383" s="356" t="s">
        <v>2642</v>
      </c>
      <c r="F383" s="363" t="s">
        <v>7266</v>
      </c>
      <c r="G383" s="356"/>
    </row>
    <row r="384" spans="2:7">
      <c r="B384" s="356" t="s">
        <v>1964</v>
      </c>
      <c r="C384" s="356" t="s">
        <v>3171</v>
      </c>
      <c r="D384" s="356">
        <v>102</v>
      </c>
      <c r="E384" s="356" t="s">
        <v>3289</v>
      </c>
      <c r="F384" s="363" t="s">
        <v>7266</v>
      </c>
      <c r="G384" s="356"/>
    </row>
    <row r="385" spans="2:7">
      <c r="B385" s="356" t="s">
        <v>1964</v>
      </c>
      <c r="C385" s="356" t="s">
        <v>3171</v>
      </c>
      <c r="D385" s="356">
        <v>103</v>
      </c>
      <c r="E385" s="356" t="s">
        <v>2312</v>
      </c>
      <c r="F385" s="363" t="s">
        <v>7266</v>
      </c>
      <c r="G385" s="356"/>
    </row>
    <row r="386" spans="2:7">
      <c r="B386" s="356" t="s">
        <v>1964</v>
      </c>
      <c r="C386" s="356" t="s">
        <v>3171</v>
      </c>
      <c r="D386" s="356">
        <v>104</v>
      </c>
      <c r="E386" s="356" t="s">
        <v>3290</v>
      </c>
      <c r="F386" s="363" t="s">
        <v>7266</v>
      </c>
      <c r="G386" s="356"/>
    </row>
    <row r="387" spans="2:7">
      <c r="B387" s="356" t="s">
        <v>1964</v>
      </c>
      <c r="C387" s="356" t="s">
        <v>3171</v>
      </c>
      <c r="D387" s="356">
        <v>105</v>
      </c>
      <c r="E387" s="356" t="s">
        <v>3292</v>
      </c>
      <c r="F387" s="363" t="s">
        <v>7266</v>
      </c>
      <c r="G387" s="356"/>
    </row>
    <row r="388" spans="2:7">
      <c r="B388" s="356" t="s">
        <v>1964</v>
      </c>
      <c r="C388" s="356" t="s">
        <v>3171</v>
      </c>
      <c r="D388" s="356">
        <v>106</v>
      </c>
      <c r="E388" s="356" t="s">
        <v>1287</v>
      </c>
      <c r="F388" s="363" t="s">
        <v>7266</v>
      </c>
      <c r="G388" s="356"/>
    </row>
    <row r="389" spans="2:7">
      <c r="B389" s="356" t="s">
        <v>1964</v>
      </c>
      <c r="C389" s="356" t="s">
        <v>3171</v>
      </c>
      <c r="D389" s="356">
        <v>107</v>
      </c>
      <c r="E389" s="359" t="s">
        <v>1507</v>
      </c>
      <c r="F389" s="363"/>
      <c r="G389" s="356"/>
    </row>
    <row r="390" spans="2:7">
      <c r="B390" s="356" t="s">
        <v>1964</v>
      </c>
      <c r="C390" s="356" t="s">
        <v>3171</v>
      </c>
      <c r="D390" s="356">
        <v>108</v>
      </c>
      <c r="E390" s="359" t="s">
        <v>14</v>
      </c>
      <c r="F390" s="363"/>
      <c r="G390" s="356"/>
    </row>
    <row r="391" spans="2:7">
      <c r="B391" s="356" t="s">
        <v>1964</v>
      </c>
      <c r="C391" s="356" t="s">
        <v>3171</v>
      </c>
      <c r="D391" s="356">
        <v>109</v>
      </c>
      <c r="E391" s="359" t="s">
        <v>3295</v>
      </c>
      <c r="F391" s="363"/>
      <c r="G391" s="356"/>
    </row>
    <row r="392" spans="2:7">
      <c r="B392" s="356" t="s">
        <v>1964</v>
      </c>
      <c r="C392" s="356" t="s">
        <v>3171</v>
      </c>
      <c r="D392" s="356">
        <v>110</v>
      </c>
      <c r="E392" s="359" t="s">
        <v>3296</v>
      </c>
      <c r="F392" s="363"/>
      <c r="G392" s="356"/>
    </row>
    <row r="393" spans="2:7">
      <c r="B393" s="356" t="s">
        <v>1964</v>
      </c>
      <c r="C393" s="356" t="s">
        <v>3171</v>
      </c>
      <c r="D393" s="356">
        <v>111</v>
      </c>
      <c r="E393" s="356" t="s">
        <v>3298</v>
      </c>
      <c r="F393" s="363" t="s">
        <v>7266</v>
      </c>
      <c r="G393" s="356"/>
    </row>
    <row r="394" spans="2:7">
      <c r="B394" s="356" t="s">
        <v>1964</v>
      </c>
      <c r="C394" s="356" t="s">
        <v>3171</v>
      </c>
      <c r="D394" s="356">
        <v>112</v>
      </c>
      <c r="E394" s="356" t="s">
        <v>3300</v>
      </c>
      <c r="F394" s="363" t="s">
        <v>7266</v>
      </c>
      <c r="G394" s="356"/>
    </row>
    <row r="395" spans="2:7">
      <c r="B395" s="356" t="s">
        <v>1964</v>
      </c>
      <c r="C395" s="356" t="s">
        <v>3171</v>
      </c>
      <c r="D395" s="356">
        <v>113</v>
      </c>
      <c r="E395" s="356" t="s">
        <v>3302</v>
      </c>
      <c r="F395" s="363" t="s">
        <v>7266</v>
      </c>
      <c r="G395" s="356"/>
    </row>
    <row r="396" spans="2:7">
      <c r="B396" s="356" t="s">
        <v>1964</v>
      </c>
      <c r="C396" s="356" t="s">
        <v>3171</v>
      </c>
      <c r="D396" s="356">
        <v>114</v>
      </c>
      <c r="E396" s="356" t="s">
        <v>1085</v>
      </c>
      <c r="F396" s="363" t="s">
        <v>7266</v>
      </c>
      <c r="G396" s="356"/>
    </row>
    <row r="397" spans="2:7">
      <c r="B397" s="356" t="s">
        <v>1964</v>
      </c>
      <c r="C397" s="356" t="s">
        <v>3171</v>
      </c>
      <c r="D397" s="356">
        <v>115</v>
      </c>
      <c r="E397" s="356" t="s">
        <v>1575</v>
      </c>
      <c r="F397" s="363" t="s">
        <v>7266</v>
      </c>
      <c r="G397" s="356"/>
    </row>
    <row r="398" spans="2:7">
      <c r="B398" s="356" t="s">
        <v>1964</v>
      </c>
      <c r="C398" s="356" t="s">
        <v>3171</v>
      </c>
      <c r="D398" s="356">
        <v>116</v>
      </c>
      <c r="E398" s="359" t="s">
        <v>3308</v>
      </c>
      <c r="F398" s="363"/>
      <c r="G398" s="356"/>
    </row>
    <row r="399" spans="2:7">
      <c r="B399" s="356" t="s">
        <v>1964</v>
      </c>
      <c r="C399" s="356" t="s">
        <v>3171</v>
      </c>
      <c r="D399" s="356">
        <v>117</v>
      </c>
      <c r="E399" s="356" t="s">
        <v>3310</v>
      </c>
      <c r="F399" s="363" t="s">
        <v>7266</v>
      </c>
      <c r="G399" s="356"/>
    </row>
    <row r="400" spans="2:7">
      <c r="B400" s="356" t="s">
        <v>1964</v>
      </c>
      <c r="C400" s="356" t="s">
        <v>3171</v>
      </c>
      <c r="D400" s="356">
        <v>118</v>
      </c>
      <c r="E400" s="359" t="s">
        <v>3311</v>
      </c>
      <c r="F400" s="363"/>
      <c r="G400" s="356"/>
    </row>
    <row r="401" spans="2:7">
      <c r="B401" s="356" t="s">
        <v>1964</v>
      </c>
      <c r="C401" s="356" t="s">
        <v>3171</v>
      </c>
      <c r="D401" s="356">
        <v>119</v>
      </c>
      <c r="E401" s="356" t="s">
        <v>728</v>
      </c>
      <c r="F401" s="363" t="s">
        <v>7266</v>
      </c>
      <c r="G401" s="356"/>
    </row>
    <row r="402" spans="2:7">
      <c r="B402" s="356" t="s">
        <v>1964</v>
      </c>
      <c r="C402" s="356" t="s">
        <v>3171</v>
      </c>
      <c r="D402" s="356">
        <v>120</v>
      </c>
      <c r="E402" s="359" t="s">
        <v>3306</v>
      </c>
      <c r="F402" s="363"/>
      <c r="G402" s="356"/>
    </row>
    <row r="403" spans="2:7">
      <c r="B403" s="356" t="s">
        <v>1964</v>
      </c>
      <c r="C403" s="356" t="s">
        <v>3171</v>
      </c>
      <c r="D403" s="356">
        <v>121</v>
      </c>
      <c r="E403" s="359" t="s">
        <v>3315</v>
      </c>
      <c r="F403" s="363"/>
      <c r="G403" s="356"/>
    </row>
    <row r="404" spans="2:7">
      <c r="B404" s="356" t="s">
        <v>1964</v>
      </c>
      <c r="C404" s="356" t="s">
        <v>3171</v>
      </c>
      <c r="D404" s="356">
        <v>122</v>
      </c>
      <c r="E404" s="356" t="s">
        <v>3319</v>
      </c>
      <c r="F404" s="363" t="s">
        <v>7266</v>
      </c>
      <c r="G404" s="356"/>
    </row>
    <row r="405" spans="2:7">
      <c r="B405" s="356" t="s">
        <v>1964</v>
      </c>
      <c r="C405" s="356" t="s">
        <v>3171</v>
      </c>
      <c r="D405" s="356">
        <v>123</v>
      </c>
      <c r="E405" s="359" t="s">
        <v>3322</v>
      </c>
      <c r="F405" s="363"/>
      <c r="G405" s="356"/>
    </row>
    <row r="406" spans="2:7">
      <c r="B406" s="356" t="s">
        <v>1964</v>
      </c>
      <c r="C406" s="356" t="s">
        <v>3171</v>
      </c>
      <c r="D406" s="356">
        <v>124</v>
      </c>
      <c r="E406" s="359" t="s">
        <v>3323</v>
      </c>
      <c r="F406" s="363"/>
      <c r="G406" s="356"/>
    </row>
    <row r="407" spans="2:7">
      <c r="B407" s="356" t="s">
        <v>1964</v>
      </c>
      <c r="C407" s="356" t="s">
        <v>3171</v>
      </c>
      <c r="D407" s="356">
        <v>125</v>
      </c>
      <c r="E407" s="356" t="s">
        <v>3324</v>
      </c>
      <c r="F407" s="363" t="s">
        <v>7266</v>
      </c>
      <c r="G407" s="356"/>
    </row>
    <row r="408" spans="2:7">
      <c r="B408" s="356" t="s">
        <v>1964</v>
      </c>
      <c r="C408" s="356" t="s">
        <v>3171</v>
      </c>
      <c r="D408" s="356">
        <v>126</v>
      </c>
      <c r="E408" s="359" t="s">
        <v>3059</v>
      </c>
      <c r="F408" s="363"/>
      <c r="G408" s="356"/>
    </row>
    <row r="409" spans="2:7">
      <c r="B409" s="356" t="s">
        <v>1964</v>
      </c>
      <c r="C409" s="356" t="s">
        <v>3171</v>
      </c>
      <c r="D409" s="356">
        <v>127</v>
      </c>
      <c r="E409" s="359" t="s">
        <v>3326</v>
      </c>
      <c r="F409" s="363"/>
      <c r="G409" s="356"/>
    </row>
    <row r="410" spans="2:7">
      <c r="B410" s="356" t="s">
        <v>1964</v>
      </c>
      <c r="C410" s="356" t="s">
        <v>3171</v>
      </c>
      <c r="D410" s="356">
        <v>128</v>
      </c>
      <c r="E410" s="359" t="s">
        <v>1675</v>
      </c>
      <c r="F410" s="363"/>
      <c r="G410" s="356"/>
    </row>
    <row r="411" spans="2:7">
      <c r="B411" s="356" t="s">
        <v>1964</v>
      </c>
      <c r="C411" s="356" t="s">
        <v>3171</v>
      </c>
      <c r="D411" s="356">
        <v>129</v>
      </c>
      <c r="E411" s="359" t="s">
        <v>3327</v>
      </c>
      <c r="F411" s="363"/>
      <c r="G411" s="356"/>
    </row>
    <row r="412" spans="2:7">
      <c r="B412" s="356" t="s">
        <v>1964</v>
      </c>
      <c r="C412" s="356" t="s">
        <v>3171</v>
      </c>
      <c r="D412" s="356">
        <v>130</v>
      </c>
      <c r="E412" s="356" t="s">
        <v>808</v>
      </c>
      <c r="F412" s="363" t="s">
        <v>7266</v>
      </c>
      <c r="G412" s="356"/>
    </row>
    <row r="413" spans="2:7">
      <c r="B413" s="356" t="s">
        <v>1964</v>
      </c>
      <c r="C413" s="356" t="s">
        <v>3171</v>
      </c>
      <c r="D413" s="356">
        <v>131</v>
      </c>
      <c r="E413" s="356" t="s">
        <v>191</v>
      </c>
      <c r="F413" s="363" t="s">
        <v>7266</v>
      </c>
      <c r="G413" s="356"/>
    </row>
    <row r="414" spans="2:7">
      <c r="B414" s="356" t="s">
        <v>1964</v>
      </c>
      <c r="C414" s="356" t="s">
        <v>3171</v>
      </c>
      <c r="D414" s="356">
        <v>132</v>
      </c>
      <c r="E414" s="356" t="s">
        <v>690</v>
      </c>
      <c r="F414" s="363" t="s">
        <v>7266</v>
      </c>
      <c r="G414" s="356"/>
    </row>
    <row r="415" spans="2:7">
      <c r="B415" s="356" t="s">
        <v>1964</v>
      </c>
      <c r="C415" s="356" t="s">
        <v>3171</v>
      </c>
      <c r="D415" s="356">
        <v>133</v>
      </c>
      <c r="E415" s="356" t="s">
        <v>3331</v>
      </c>
      <c r="F415" s="363" t="s">
        <v>7266</v>
      </c>
      <c r="G415" s="356"/>
    </row>
    <row r="416" spans="2:7">
      <c r="B416" s="356" t="s">
        <v>1964</v>
      </c>
      <c r="C416" s="356" t="s">
        <v>3171</v>
      </c>
      <c r="D416" s="356">
        <v>134</v>
      </c>
      <c r="E416" s="356" t="s">
        <v>3334</v>
      </c>
      <c r="F416" s="363" t="s">
        <v>7266</v>
      </c>
      <c r="G416" s="356"/>
    </row>
    <row r="417" spans="2:7">
      <c r="B417" s="356" t="s">
        <v>1964</v>
      </c>
      <c r="C417" s="356" t="s">
        <v>3171</v>
      </c>
      <c r="D417" s="356">
        <v>135</v>
      </c>
      <c r="E417" s="356" t="s">
        <v>1280</v>
      </c>
      <c r="F417" s="363" t="s">
        <v>7266</v>
      </c>
      <c r="G417" s="356"/>
    </row>
    <row r="418" spans="2:7">
      <c r="B418" s="356" t="s">
        <v>1964</v>
      </c>
      <c r="C418" s="356" t="s">
        <v>3171</v>
      </c>
      <c r="D418" s="356">
        <v>136</v>
      </c>
      <c r="E418" s="356" t="s">
        <v>3285</v>
      </c>
      <c r="F418" s="363" t="s">
        <v>7266</v>
      </c>
      <c r="G418" s="356"/>
    </row>
    <row r="419" spans="2:7">
      <c r="B419" s="356" t="s">
        <v>1964</v>
      </c>
      <c r="C419" s="356" t="s">
        <v>3171</v>
      </c>
      <c r="D419" s="356">
        <v>137</v>
      </c>
      <c r="E419" s="356" t="s">
        <v>2874</v>
      </c>
      <c r="F419" s="363" t="s">
        <v>7266</v>
      </c>
      <c r="G419" s="356"/>
    </row>
    <row r="420" spans="2:7">
      <c r="B420" s="356" t="s">
        <v>1964</v>
      </c>
      <c r="C420" s="356" t="s">
        <v>3171</v>
      </c>
      <c r="D420" s="356">
        <v>138</v>
      </c>
      <c r="E420" s="356" t="s">
        <v>3336</v>
      </c>
      <c r="F420" s="363" t="s">
        <v>7266</v>
      </c>
      <c r="G420" s="356"/>
    </row>
    <row r="421" spans="2:7">
      <c r="B421" s="356" t="s">
        <v>1964</v>
      </c>
      <c r="C421" s="356" t="s">
        <v>3171</v>
      </c>
      <c r="D421" s="356">
        <v>139</v>
      </c>
      <c r="E421" s="356" t="s">
        <v>3337</v>
      </c>
      <c r="F421" s="363" t="s">
        <v>7266</v>
      </c>
      <c r="G421" s="356"/>
    </row>
    <row r="422" spans="2:7">
      <c r="B422" s="356" t="s">
        <v>1964</v>
      </c>
      <c r="C422" s="356" t="s">
        <v>3171</v>
      </c>
      <c r="D422" s="356">
        <v>140</v>
      </c>
      <c r="E422" s="356" t="s">
        <v>3340</v>
      </c>
      <c r="F422" s="363" t="s">
        <v>7266</v>
      </c>
      <c r="G422" s="356"/>
    </row>
    <row r="423" spans="2:7">
      <c r="B423" s="356" t="s">
        <v>1964</v>
      </c>
      <c r="C423" s="356" t="s">
        <v>3171</v>
      </c>
      <c r="D423" s="356">
        <v>141</v>
      </c>
      <c r="E423" s="358" t="s">
        <v>286</v>
      </c>
      <c r="F423" s="363"/>
      <c r="G423" s="356"/>
    </row>
    <row r="424" spans="2:7">
      <c r="B424" s="356" t="s">
        <v>1964</v>
      </c>
      <c r="C424" s="356" t="s">
        <v>3171</v>
      </c>
      <c r="D424" s="356">
        <v>142</v>
      </c>
      <c r="E424" s="358" t="s">
        <v>241</v>
      </c>
      <c r="F424" s="363"/>
      <c r="G424" s="356"/>
    </row>
    <row r="425" spans="2:7">
      <c r="B425" s="356" t="s">
        <v>1964</v>
      </c>
      <c r="C425" s="356" t="s">
        <v>3171</v>
      </c>
      <c r="D425" s="356">
        <v>143</v>
      </c>
      <c r="E425" s="358" t="s">
        <v>299</v>
      </c>
      <c r="F425" s="363"/>
      <c r="G425" s="356"/>
    </row>
    <row r="426" spans="2:7">
      <c r="B426" s="356" t="s">
        <v>1964</v>
      </c>
      <c r="C426" s="356" t="s">
        <v>3171</v>
      </c>
      <c r="D426" s="356">
        <v>144</v>
      </c>
      <c r="E426" s="358" t="s">
        <v>103</v>
      </c>
      <c r="F426" s="363"/>
      <c r="G426" s="356"/>
    </row>
    <row r="427" spans="2:7">
      <c r="B427" s="356" t="s">
        <v>1964</v>
      </c>
      <c r="C427" s="356" t="s">
        <v>3171</v>
      </c>
      <c r="D427" s="356">
        <v>145</v>
      </c>
      <c r="E427" s="358" t="s">
        <v>303</v>
      </c>
      <c r="F427" s="363"/>
      <c r="G427" s="356"/>
    </row>
    <row r="428" spans="2:7">
      <c r="B428" s="356" t="s">
        <v>1964</v>
      </c>
      <c r="C428" s="356" t="s">
        <v>3171</v>
      </c>
      <c r="D428" s="356">
        <v>146</v>
      </c>
      <c r="E428" s="358" t="s">
        <v>306</v>
      </c>
      <c r="F428" s="363"/>
      <c r="G428" s="356"/>
    </row>
    <row r="429" spans="2:7">
      <c r="B429" s="356" t="s">
        <v>3344</v>
      </c>
      <c r="C429" s="356" t="s">
        <v>3345</v>
      </c>
      <c r="D429" s="356">
        <v>1</v>
      </c>
      <c r="E429" s="358" t="s">
        <v>76</v>
      </c>
      <c r="F429" s="363"/>
      <c r="G429" s="356"/>
    </row>
    <row r="430" spans="2:7">
      <c r="B430" s="356" t="s">
        <v>3344</v>
      </c>
      <c r="C430" s="356" t="s">
        <v>3345</v>
      </c>
      <c r="D430" s="356">
        <v>2</v>
      </c>
      <c r="E430" s="358" t="s">
        <v>71</v>
      </c>
      <c r="F430" s="363"/>
      <c r="G430" s="356"/>
    </row>
    <row r="431" spans="2:7">
      <c r="B431" s="356" t="s">
        <v>3344</v>
      </c>
      <c r="C431" s="356" t="s">
        <v>3345</v>
      </c>
      <c r="D431" s="356">
        <v>3</v>
      </c>
      <c r="E431" s="358" t="s">
        <v>46</v>
      </c>
      <c r="F431" s="363"/>
      <c r="G431" s="356"/>
    </row>
    <row r="432" spans="2:7">
      <c r="B432" s="356" t="s">
        <v>3344</v>
      </c>
      <c r="C432" s="356" t="s">
        <v>3345</v>
      </c>
      <c r="D432" s="356">
        <v>4</v>
      </c>
      <c r="E432" s="358" t="s">
        <v>700</v>
      </c>
      <c r="F432" s="363"/>
      <c r="G432" s="356"/>
    </row>
    <row r="433" spans="2:7">
      <c r="B433" s="356" t="s">
        <v>3344</v>
      </c>
      <c r="C433" s="356" t="s">
        <v>3345</v>
      </c>
      <c r="D433" s="356">
        <v>5</v>
      </c>
      <c r="E433" s="356" t="s">
        <v>660</v>
      </c>
      <c r="F433" s="363"/>
      <c r="G433" s="356"/>
    </row>
    <row r="434" spans="2:7">
      <c r="B434" s="356" t="s">
        <v>3344</v>
      </c>
      <c r="C434" s="356" t="s">
        <v>3345</v>
      </c>
      <c r="D434" s="356">
        <v>6</v>
      </c>
      <c r="E434" s="356" t="s">
        <v>1825</v>
      </c>
      <c r="F434" s="363" t="s">
        <v>7266</v>
      </c>
      <c r="G434" s="356"/>
    </row>
    <row r="435" spans="2:7">
      <c r="B435" s="356" t="s">
        <v>3344</v>
      </c>
      <c r="C435" s="356" t="s">
        <v>3345</v>
      </c>
      <c r="D435" s="356">
        <v>7</v>
      </c>
      <c r="E435" s="356" t="s">
        <v>3346</v>
      </c>
      <c r="F435" s="363" t="s">
        <v>7266</v>
      </c>
      <c r="G435" s="356"/>
    </row>
    <row r="436" spans="2:7">
      <c r="B436" s="356" t="s">
        <v>3344</v>
      </c>
      <c r="C436" s="356" t="s">
        <v>3345</v>
      </c>
      <c r="D436" s="356">
        <v>8</v>
      </c>
      <c r="E436" s="356" t="s">
        <v>1058</v>
      </c>
      <c r="F436" s="363" t="s">
        <v>7266</v>
      </c>
      <c r="G436" s="356"/>
    </row>
    <row r="437" spans="2:7">
      <c r="B437" s="356" t="s">
        <v>3344</v>
      </c>
      <c r="C437" s="356" t="s">
        <v>3345</v>
      </c>
      <c r="D437" s="356">
        <v>9</v>
      </c>
      <c r="E437" s="356" t="s">
        <v>3348</v>
      </c>
      <c r="F437" s="363" t="s">
        <v>7266</v>
      </c>
      <c r="G437" s="356"/>
    </row>
    <row r="438" spans="2:7">
      <c r="B438" s="356" t="s">
        <v>3344</v>
      </c>
      <c r="C438" s="356" t="s">
        <v>3345</v>
      </c>
      <c r="D438" s="356">
        <v>10</v>
      </c>
      <c r="E438" s="356" t="s">
        <v>3349</v>
      </c>
      <c r="F438" s="363" t="s">
        <v>7266</v>
      </c>
      <c r="G438" s="356"/>
    </row>
    <row r="439" spans="2:7">
      <c r="B439" s="356" t="s">
        <v>3344</v>
      </c>
      <c r="C439" s="356" t="s">
        <v>3345</v>
      </c>
      <c r="D439" s="356">
        <v>11</v>
      </c>
      <c r="E439" s="356" t="s">
        <v>3350</v>
      </c>
      <c r="F439" s="363" t="s">
        <v>7266</v>
      </c>
      <c r="G439" s="356"/>
    </row>
    <row r="440" spans="2:7">
      <c r="B440" s="356" t="s">
        <v>3344</v>
      </c>
      <c r="C440" s="356" t="s">
        <v>3345</v>
      </c>
      <c r="D440" s="356">
        <v>12</v>
      </c>
      <c r="E440" s="356" t="s">
        <v>3351</v>
      </c>
      <c r="F440" s="363" t="s">
        <v>7266</v>
      </c>
      <c r="G440" s="356"/>
    </row>
    <row r="441" spans="2:7">
      <c r="B441" s="356" t="s">
        <v>3344</v>
      </c>
      <c r="C441" s="356" t="s">
        <v>3345</v>
      </c>
      <c r="D441" s="356">
        <v>13</v>
      </c>
      <c r="E441" s="356" t="s">
        <v>1796</v>
      </c>
      <c r="F441" s="363" t="s">
        <v>7266</v>
      </c>
      <c r="G441" s="356"/>
    </row>
    <row r="442" spans="2:7">
      <c r="B442" s="356" t="s">
        <v>3344</v>
      </c>
      <c r="C442" s="356" t="s">
        <v>3345</v>
      </c>
      <c r="D442" s="356">
        <v>14</v>
      </c>
      <c r="E442" s="356" t="s">
        <v>3352</v>
      </c>
      <c r="F442" s="363" t="s">
        <v>7266</v>
      </c>
      <c r="G442" s="356"/>
    </row>
    <row r="443" spans="2:7">
      <c r="B443" s="356" t="s">
        <v>3344</v>
      </c>
      <c r="C443" s="356" t="s">
        <v>3345</v>
      </c>
      <c r="D443" s="356">
        <v>15</v>
      </c>
      <c r="E443" s="356" t="s">
        <v>1554</v>
      </c>
      <c r="F443" s="363" t="s">
        <v>7266</v>
      </c>
      <c r="G443" s="356"/>
    </row>
    <row r="444" spans="2:7">
      <c r="B444" s="356" t="s">
        <v>3344</v>
      </c>
      <c r="C444" s="356" t="s">
        <v>3345</v>
      </c>
      <c r="D444" s="356">
        <v>16</v>
      </c>
      <c r="E444" s="356" t="s">
        <v>564</v>
      </c>
      <c r="F444" s="363" t="s">
        <v>7266</v>
      </c>
      <c r="G444" s="356"/>
    </row>
    <row r="445" spans="2:7">
      <c r="B445" s="356" t="s">
        <v>3344</v>
      </c>
      <c r="C445" s="356" t="s">
        <v>3345</v>
      </c>
      <c r="D445" s="356">
        <v>17</v>
      </c>
      <c r="E445" s="356" t="s">
        <v>3353</v>
      </c>
      <c r="F445" s="363" t="s">
        <v>7266</v>
      </c>
      <c r="G445" s="356"/>
    </row>
    <row r="446" spans="2:7">
      <c r="B446" s="356" t="s">
        <v>3344</v>
      </c>
      <c r="C446" s="356" t="s">
        <v>3345</v>
      </c>
      <c r="D446" s="356">
        <v>18</v>
      </c>
      <c r="E446" s="356" t="s">
        <v>825</v>
      </c>
      <c r="F446" s="363" t="s">
        <v>7266</v>
      </c>
      <c r="G446" s="356"/>
    </row>
    <row r="447" spans="2:7">
      <c r="B447" s="356" t="s">
        <v>3344</v>
      </c>
      <c r="C447" s="356" t="s">
        <v>3345</v>
      </c>
      <c r="D447" s="356">
        <v>19</v>
      </c>
      <c r="E447" s="359" t="s">
        <v>3354</v>
      </c>
      <c r="F447" s="363"/>
      <c r="G447" s="356"/>
    </row>
    <row r="448" spans="2:7">
      <c r="B448" s="356" t="s">
        <v>3344</v>
      </c>
      <c r="C448" s="356" t="s">
        <v>3345</v>
      </c>
      <c r="D448" s="356">
        <v>20</v>
      </c>
      <c r="E448" s="356" t="s">
        <v>2230</v>
      </c>
      <c r="F448" s="363" t="s">
        <v>7266</v>
      </c>
      <c r="G448" s="356"/>
    </row>
    <row r="449" spans="2:7">
      <c r="B449" s="356" t="s">
        <v>3344</v>
      </c>
      <c r="C449" s="356" t="s">
        <v>3345</v>
      </c>
      <c r="D449" s="356">
        <v>21</v>
      </c>
      <c r="E449" s="356" t="s">
        <v>3085</v>
      </c>
      <c r="F449" s="363" t="s">
        <v>7266</v>
      </c>
      <c r="G449" s="356"/>
    </row>
    <row r="450" spans="2:7">
      <c r="B450" s="356" t="s">
        <v>3344</v>
      </c>
      <c r="C450" s="356" t="s">
        <v>3345</v>
      </c>
      <c r="D450" s="356">
        <v>22</v>
      </c>
      <c r="E450" s="356" t="s">
        <v>3355</v>
      </c>
      <c r="F450" s="363" t="s">
        <v>7266</v>
      </c>
      <c r="G450" s="356"/>
    </row>
    <row r="451" spans="2:7">
      <c r="B451" s="356" t="s">
        <v>3344</v>
      </c>
      <c r="C451" s="356" t="s">
        <v>3345</v>
      </c>
      <c r="D451" s="356">
        <v>23</v>
      </c>
      <c r="E451" s="356" t="s">
        <v>3357</v>
      </c>
      <c r="F451" s="363" t="s">
        <v>7266</v>
      </c>
      <c r="G451" s="356"/>
    </row>
    <row r="452" spans="2:7">
      <c r="B452" s="356" t="s">
        <v>3344</v>
      </c>
      <c r="C452" s="356" t="s">
        <v>3345</v>
      </c>
      <c r="D452" s="356">
        <v>24</v>
      </c>
      <c r="E452" s="356" t="s">
        <v>610</v>
      </c>
      <c r="F452" s="363" t="s">
        <v>7266</v>
      </c>
      <c r="G452" s="356"/>
    </row>
    <row r="453" spans="2:7">
      <c r="B453" s="356" t="s">
        <v>3344</v>
      </c>
      <c r="C453" s="356" t="s">
        <v>3345</v>
      </c>
      <c r="D453" s="356">
        <v>25</v>
      </c>
      <c r="E453" s="356" t="s">
        <v>1613</v>
      </c>
      <c r="F453" s="363" t="s">
        <v>7266</v>
      </c>
      <c r="G453" s="356"/>
    </row>
    <row r="454" spans="2:7">
      <c r="B454" s="356" t="s">
        <v>3344</v>
      </c>
      <c r="C454" s="356" t="s">
        <v>3345</v>
      </c>
      <c r="D454" s="356">
        <v>26</v>
      </c>
      <c r="E454" s="356" t="s">
        <v>270</v>
      </c>
      <c r="F454" s="363" t="s">
        <v>7266</v>
      </c>
      <c r="G454" s="356"/>
    </row>
    <row r="455" spans="2:7">
      <c r="B455" s="356" t="s">
        <v>3344</v>
      </c>
      <c r="C455" s="356" t="s">
        <v>3345</v>
      </c>
      <c r="D455" s="356">
        <v>27</v>
      </c>
      <c r="E455" s="356" t="s">
        <v>3363</v>
      </c>
      <c r="F455" s="363" t="s">
        <v>7266</v>
      </c>
      <c r="G455" s="356"/>
    </row>
    <row r="456" spans="2:7">
      <c r="B456" s="356" t="s">
        <v>3344</v>
      </c>
      <c r="C456" s="356" t="s">
        <v>3345</v>
      </c>
      <c r="D456" s="356">
        <v>28</v>
      </c>
      <c r="E456" s="356" t="s">
        <v>293</v>
      </c>
      <c r="F456" s="363" t="s">
        <v>7266</v>
      </c>
      <c r="G456" s="356"/>
    </row>
    <row r="457" spans="2:7">
      <c r="B457" s="356" t="s">
        <v>3344</v>
      </c>
      <c r="C457" s="356" t="s">
        <v>3345</v>
      </c>
      <c r="D457" s="356">
        <v>29</v>
      </c>
      <c r="E457" s="356" t="s">
        <v>3364</v>
      </c>
      <c r="F457" s="363" t="s">
        <v>7266</v>
      </c>
      <c r="G457" s="356"/>
    </row>
    <row r="458" spans="2:7">
      <c r="B458" s="356" t="s">
        <v>3344</v>
      </c>
      <c r="C458" s="356" t="s">
        <v>3345</v>
      </c>
      <c r="D458" s="356">
        <v>30</v>
      </c>
      <c r="E458" s="356" t="s">
        <v>3368</v>
      </c>
      <c r="F458" s="363" t="s">
        <v>7266</v>
      </c>
      <c r="G458" s="356"/>
    </row>
    <row r="459" spans="2:7">
      <c r="B459" s="356" t="s">
        <v>3344</v>
      </c>
      <c r="C459" s="356" t="s">
        <v>3345</v>
      </c>
      <c r="D459" s="356">
        <v>31</v>
      </c>
      <c r="E459" s="356" t="s">
        <v>3369</v>
      </c>
      <c r="F459" s="363" t="s">
        <v>7266</v>
      </c>
      <c r="G459" s="356"/>
    </row>
    <row r="460" spans="2:7">
      <c r="B460" s="356" t="s">
        <v>3344</v>
      </c>
      <c r="C460" s="356" t="s">
        <v>3345</v>
      </c>
      <c r="D460" s="356">
        <v>32</v>
      </c>
      <c r="E460" s="356" t="s">
        <v>432</v>
      </c>
      <c r="F460" s="363" t="s">
        <v>7266</v>
      </c>
      <c r="G460" s="356"/>
    </row>
    <row r="461" spans="2:7">
      <c r="B461" s="356" t="s">
        <v>3344</v>
      </c>
      <c r="C461" s="356" t="s">
        <v>3345</v>
      </c>
      <c r="D461" s="356">
        <v>33</v>
      </c>
      <c r="E461" s="359" t="s">
        <v>3371</v>
      </c>
      <c r="F461" s="363"/>
      <c r="G461" s="356"/>
    </row>
    <row r="462" spans="2:7">
      <c r="B462" s="356" t="s">
        <v>3344</v>
      </c>
      <c r="C462" s="356" t="s">
        <v>3345</v>
      </c>
      <c r="D462" s="356">
        <v>34</v>
      </c>
      <c r="E462" s="356" t="s">
        <v>2854</v>
      </c>
      <c r="F462" s="363" t="s">
        <v>7266</v>
      </c>
      <c r="G462" s="356"/>
    </row>
    <row r="463" spans="2:7">
      <c r="B463" s="356" t="s">
        <v>3344</v>
      </c>
      <c r="C463" s="356" t="s">
        <v>3345</v>
      </c>
      <c r="D463" s="356">
        <v>35</v>
      </c>
      <c r="E463" s="356" t="s">
        <v>3375</v>
      </c>
      <c r="F463" s="363" t="s">
        <v>7266</v>
      </c>
      <c r="G463" s="356"/>
    </row>
    <row r="464" spans="2:7">
      <c r="B464" s="356" t="s">
        <v>3344</v>
      </c>
      <c r="C464" s="356" t="s">
        <v>3345</v>
      </c>
      <c r="D464" s="356">
        <v>36</v>
      </c>
      <c r="E464" s="356" t="s">
        <v>3180</v>
      </c>
      <c r="F464" s="363" t="s">
        <v>7266</v>
      </c>
      <c r="G464" s="356"/>
    </row>
    <row r="465" spans="2:7">
      <c r="B465" s="356" t="s">
        <v>3344</v>
      </c>
      <c r="C465" s="356" t="s">
        <v>3345</v>
      </c>
      <c r="D465" s="356">
        <v>37</v>
      </c>
      <c r="E465" s="356" t="s">
        <v>2152</v>
      </c>
      <c r="F465" s="363" t="s">
        <v>7266</v>
      </c>
      <c r="G465" s="356"/>
    </row>
    <row r="466" spans="2:7">
      <c r="B466" s="356" t="s">
        <v>3344</v>
      </c>
      <c r="C466" s="356" t="s">
        <v>3345</v>
      </c>
      <c r="D466" s="356">
        <v>38</v>
      </c>
      <c r="E466" s="356" t="s">
        <v>2443</v>
      </c>
      <c r="F466" s="363" t="s">
        <v>7266</v>
      </c>
      <c r="G466" s="356"/>
    </row>
    <row r="467" spans="2:7">
      <c r="B467" s="356" t="s">
        <v>3344</v>
      </c>
      <c r="C467" s="356" t="s">
        <v>3345</v>
      </c>
      <c r="D467" s="356">
        <v>39</v>
      </c>
      <c r="E467" s="356" t="s">
        <v>3376</v>
      </c>
      <c r="F467" s="363" t="s">
        <v>7266</v>
      </c>
      <c r="G467" s="356"/>
    </row>
    <row r="468" spans="2:7">
      <c r="B468" s="356" t="s">
        <v>3344</v>
      </c>
      <c r="C468" s="356" t="s">
        <v>3345</v>
      </c>
      <c r="D468" s="356">
        <v>40</v>
      </c>
      <c r="E468" s="356" t="s">
        <v>3378</v>
      </c>
      <c r="F468" s="363" t="s">
        <v>7266</v>
      </c>
      <c r="G468" s="356"/>
    </row>
    <row r="469" spans="2:7">
      <c r="B469" s="356" t="s">
        <v>3344</v>
      </c>
      <c r="C469" s="356" t="s">
        <v>3345</v>
      </c>
      <c r="D469" s="356">
        <v>41</v>
      </c>
      <c r="E469" s="356" t="s">
        <v>1940</v>
      </c>
      <c r="F469" s="363" t="s">
        <v>7266</v>
      </c>
      <c r="G469" s="356"/>
    </row>
    <row r="470" spans="2:7">
      <c r="B470" s="356" t="s">
        <v>3344</v>
      </c>
      <c r="C470" s="356" t="s">
        <v>3345</v>
      </c>
      <c r="D470" s="356">
        <v>42</v>
      </c>
      <c r="E470" s="356" t="s">
        <v>3381</v>
      </c>
      <c r="F470" s="363" t="s">
        <v>7266</v>
      </c>
      <c r="G470" s="356"/>
    </row>
    <row r="471" spans="2:7">
      <c r="B471" s="356" t="s">
        <v>3344</v>
      </c>
      <c r="C471" s="356" t="s">
        <v>3345</v>
      </c>
      <c r="D471" s="356">
        <v>43</v>
      </c>
      <c r="E471" s="356" t="s">
        <v>342</v>
      </c>
      <c r="F471" s="363" t="s">
        <v>7266</v>
      </c>
      <c r="G471" s="356"/>
    </row>
    <row r="472" spans="2:7">
      <c r="B472" s="356" t="s">
        <v>3344</v>
      </c>
      <c r="C472" s="356" t="s">
        <v>3345</v>
      </c>
      <c r="D472" s="356">
        <v>44</v>
      </c>
      <c r="E472" s="356" t="s">
        <v>3382</v>
      </c>
      <c r="F472" s="363" t="s">
        <v>7266</v>
      </c>
      <c r="G472" s="356"/>
    </row>
    <row r="473" spans="2:7">
      <c r="B473" s="356" t="s">
        <v>3344</v>
      </c>
      <c r="C473" s="356" t="s">
        <v>3345</v>
      </c>
      <c r="D473" s="356">
        <v>45</v>
      </c>
      <c r="E473" s="356" t="s">
        <v>1878</v>
      </c>
      <c r="F473" s="363" t="s">
        <v>7266</v>
      </c>
      <c r="G473" s="356"/>
    </row>
    <row r="474" spans="2:7">
      <c r="B474" s="356" t="s">
        <v>3344</v>
      </c>
      <c r="C474" s="356" t="s">
        <v>3345</v>
      </c>
      <c r="D474" s="356">
        <v>46</v>
      </c>
      <c r="E474" s="356" t="s">
        <v>3386</v>
      </c>
      <c r="F474" s="363" t="s">
        <v>7266</v>
      </c>
      <c r="G474" s="356"/>
    </row>
    <row r="475" spans="2:7">
      <c r="B475" s="356" t="s">
        <v>3344</v>
      </c>
      <c r="C475" s="356" t="s">
        <v>3345</v>
      </c>
      <c r="D475" s="356">
        <v>47</v>
      </c>
      <c r="E475" s="356" t="s">
        <v>3390</v>
      </c>
      <c r="F475" s="363" t="s">
        <v>7266</v>
      </c>
      <c r="G475" s="356"/>
    </row>
    <row r="476" spans="2:7">
      <c r="B476" s="356" t="s">
        <v>3344</v>
      </c>
      <c r="C476" s="356" t="s">
        <v>3345</v>
      </c>
      <c r="D476" s="356">
        <v>48</v>
      </c>
      <c r="E476" s="356" t="s">
        <v>3391</v>
      </c>
      <c r="F476" s="363"/>
      <c r="G476" s="356"/>
    </row>
    <row r="477" spans="2:7">
      <c r="B477" s="356" t="s">
        <v>3344</v>
      </c>
      <c r="C477" s="356" t="s">
        <v>3345</v>
      </c>
      <c r="D477" s="356">
        <v>49</v>
      </c>
      <c r="E477" s="356" t="s">
        <v>2017</v>
      </c>
      <c r="F477" s="363"/>
      <c r="G477" s="356"/>
    </row>
    <row r="478" spans="2:7">
      <c r="B478" s="356" t="s">
        <v>3344</v>
      </c>
      <c r="C478" s="356" t="s">
        <v>3345</v>
      </c>
      <c r="D478" s="356">
        <v>50</v>
      </c>
      <c r="E478" s="356" t="s">
        <v>3392</v>
      </c>
      <c r="F478" s="363" t="s">
        <v>7266</v>
      </c>
      <c r="G478" s="356"/>
    </row>
    <row r="479" spans="2:7">
      <c r="B479" s="356" t="s">
        <v>3344</v>
      </c>
      <c r="C479" s="356" t="s">
        <v>3345</v>
      </c>
      <c r="D479" s="356">
        <v>51</v>
      </c>
      <c r="E479" s="360" t="s">
        <v>2036</v>
      </c>
      <c r="F479" s="363"/>
      <c r="G479" s="356"/>
    </row>
    <row r="480" spans="2:7">
      <c r="B480" s="356" t="s">
        <v>3344</v>
      </c>
      <c r="C480" s="356" t="s">
        <v>3345</v>
      </c>
      <c r="D480" s="356">
        <v>52</v>
      </c>
      <c r="E480" s="356" t="s">
        <v>3396</v>
      </c>
      <c r="F480" s="363"/>
      <c r="G480" s="356"/>
    </row>
    <row r="481" spans="2:7">
      <c r="B481" s="356" t="s">
        <v>3344</v>
      </c>
      <c r="C481" s="356" t="s">
        <v>3345</v>
      </c>
      <c r="D481" s="356">
        <v>53</v>
      </c>
      <c r="E481" s="356" t="s">
        <v>3398</v>
      </c>
      <c r="F481" s="363"/>
      <c r="G481" s="356"/>
    </row>
    <row r="482" spans="2:7">
      <c r="B482" s="356" t="s">
        <v>3344</v>
      </c>
      <c r="C482" s="356" t="s">
        <v>3345</v>
      </c>
      <c r="D482" s="356">
        <v>54</v>
      </c>
      <c r="E482" s="356" t="s">
        <v>863</v>
      </c>
      <c r="F482" s="363" t="s">
        <v>7266</v>
      </c>
      <c r="G482" s="356"/>
    </row>
    <row r="483" spans="2:7">
      <c r="B483" s="356" t="s">
        <v>3344</v>
      </c>
      <c r="C483" s="356" t="s">
        <v>3345</v>
      </c>
      <c r="D483" s="356">
        <v>55</v>
      </c>
      <c r="E483" s="360" t="s">
        <v>3402</v>
      </c>
      <c r="F483" s="363"/>
      <c r="G483" s="356"/>
    </row>
    <row r="484" spans="2:7">
      <c r="B484" s="356" t="s">
        <v>3344</v>
      </c>
      <c r="C484" s="356" t="s">
        <v>3345</v>
      </c>
      <c r="D484" s="356">
        <v>56</v>
      </c>
      <c r="E484" s="356" t="s">
        <v>3405</v>
      </c>
      <c r="F484" s="363"/>
      <c r="G484" s="356"/>
    </row>
    <row r="485" spans="2:7">
      <c r="B485" s="356" t="s">
        <v>3344</v>
      </c>
      <c r="C485" s="356" t="s">
        <v>3345</v>
      </c>
      <c r="D485" s="356">
        <v>57</v>
      </c>
      <c r="E485" s="356" t="s">
        <v>3407</v>
      </c>
      <c r="F485" s="363"/>
      <c r="G485" s="356"/>
    </row>
    <row r="486" spans="2:7">
      <c r="B486" s="356" t="s">
        <v>3344</v>
      </c>
      <c r="C486" s="356" t="s">
        <v>3345</v>
      </c>
      <c r="D486" s="356">
        <v>58</v>
      </c>
      <c r="E486" s="356" t="s">
        <v>653</v>
      </c>
      <c r="F486" s="363" t="s">
        <v>7266</v>
      </c>
      <c r="G486" s="356"/>
    </row>
    <row r="487" spans="2:7">
      <c r="B487" s="356" t="s">
        <v>3344</v>
      </c>
      <c r="C487" s="356" t="s">
        <v>3345</v>
      </c>
      <c r="D487" s="356">
        <v>59</v>
      </c>
      <c r="E487" s="360" t="s">
        <v>3272</v>
      </c>
      <c r="F487" s="363"/>
      <c r="G487" s="356"/>
    </row>
    <row r="488" spans="2:7">
      <c r="B488" s="356" t="s">
        <v>3344</v>
      </c>
      <c r="C488" s="356" t="s">
        <v>3345</v>
      </c>
      <c r="D488" s="356">
        <v>60</v>
      </c>
      <c r="E488" s="356" t="s">
        <v>3408</v>
      </c>
      <c r="F488" s="363"/>
      <c r="G488" s="356"/>
    </row>
    <row r="489" spans="2:7">
      <c r="B489" s="356" t="s">
        <v>3344</v>
      </c>
      <c r="C489" s="356" t="s">
        <v>3345</v>
      </c>
      <c r="D489" s="356">
        <v>61</v>
      </c>
      <c r="E489" s="356" t="s">
        <v>1549</v>
      </c>
      <c r="F489" s="363"/>
      <c r="G489" s="356"/>
    </row>
    <row r="490" spans="2:7">
      <c r="B490" s="356" t="s">
        <v>3344</v>
      </c>
      <c r="C490" s="356" t="s">
        <v>3345</v>
      </c>
      <c r="D490" s="356">
        <v>62</v>
      </c>
      <c r="E490" s="356" t="s">
        <v>3409</v>
      </c>
      <c r="F490" s="363" t="s">
        <v>7266</v>
      </c>
      <c r="G490" s="356"/>
    </row>
    <row r="491" spans="2:7">
      <c r="B491" s="356" t="s">
        <v>3344</v>
      </c>
      <c r="C491" s="356" t="s">
        <v>3345</v>
      </c>
      <c r="D491" s="356">
        <v>63</v>
      </c>
      <c r="E491" s="360" t="s">
        <v>3411</v>
      </c>
      <c r="F491" s="363"/>
      <c r="G491" s="356"/>
    </row>
    <row r="492" spans="2:7">
      <c r="B492" s="356" t="s">
        <v>3344</v>
      </c>
      <c r="C492" s="356" t="s">
        <v>3345</v>
      </c>
      <c r="D492" s="356">
        <v>64</v>
      </c>
      <c r="E492" s="356" t="s">
        <v>1693</v>
      </c>
      <c r="F492" s="363"/>
      <c r="G492" s="356"/>
    </row>
    <row r="493" spans="2:7">
      <c r="B493" s="356" t="s">
        <v>3344</v>
      </c>
      <c r="C493" s="356" t="s">
        <v>3345</v>
      </c>
      <c r="D493" s="356">
        <v>65</v>
      </c>
      <c r="E493" s="356" t="s">
        <v>3412</v>
      </c>
      <c r="F493" s="363"/>
      <c r="G493" s="356"/>
    </row>
    <row r="494" spans="2:7">
      <c r="B494" s="356" t="s">
        <v>3344</v>
      </c>
      <c r="C494" s="356" t="s">
        <v>3345</v>
      </c>
      <c r="D494" s="356">
        <v>66</v>
      </c>
      <c r="E494" s="356" t="s">
        <v>478</v>
      </c>
      <c r="F494" s="363" t="s">
        <v>7266</v>
      </c>
      <c r="G494" s="356"/>
    </row>
    <row r="495" spans="2:7">
      <c r="B495" s="356" t="s">
        <v>3344</v>
      </c>
      <c r="C495" s="356" t="s">
        <v>3345</v>
      </c>
      <c r="D495" s="356">
        <v>67</v>
      </c>
      <c r="E495" s="360" t="s">
        <v>2461</v>
      </c>
      <c r="F495" s="363"/>
      <c r="G495" s="356"/>
    </row>
    <row r="496" spans="2:7">
      <c r="B496" s="356" t="s">
        <v>3344</v>
      </c>
      <c r="C496" s="356" t="s">
        <v>3345</v>
      </c>
      <c r="D496" s="356">
        <v>68</v>
      </c>
      <c r="E496" s="356" t="s">
        <v>990</v>
      </c>
      <c r="F496" s="363"/>
      <c r="G496" s="356"/>
    </row>
    <row r="497" spans="2:7">
      <c r="B497" s="356" t="s">
        <v>3344</v>
      </c>
      <c r="C497" s="356" t="s">
        <v>3345</v>
      </c>
      <c r="D497" s="356">
        <v>69</v>
      </c>
      <c r="E497" s="356" t="s">
        <v>94</v>
      </c>
      <c r="F497" s="363"/>
      <c r="G497" s="356"/>
    </row>
    <row r="498" spans="2:7">
      <c r="B498" s="356" t="s">
        <v>3344</v>
      </c>
      <c r="C498" s="356" t="s">
        <v>3345</v>
      </c>
      <c r="D498" s="356">
        <v>70</v>
      </c>
      <c r="E498" s="360" t="s">
        <v>2481</v>
      </c>
      <c r="F498" s="363"/>
      <c r="G498" s="356"/>
    </row>
    <row r="499" spans="2:7">
      <c r="B499" s="356" t="s">
        <v>3344</v>
      </c>
      <c r="C499" s="356" t="s">
        <v>3345</v>
      </c>
      <c r="D499" s="356">
        <v>71</v>
      </c>
      <c r="E499" s="356" t="s">
        <v>3415</v>
      </c>
      <c r="F499" s="363"/>
      <c r="G499" s="356"/>
    </row>
    <row r="500" spans="2:7">
      <c r="B500" s="356" t="s">
        <v>3344</v>
      </c>
      <c r="C500" s="356" t="s">
        <v>3345</v>
      </c>
      <c r="D500" s="356">
        <v>72</v>
      </c>
      <c r="E500" s="356" t="s">
        <v>705</v>
      </c>
      <c r="F500" s="363"/>
      <c r="G500" s="356"/>
    </row>
    <row r="501" spans="2:7">
      <c r="B501" s="356" t="s">
        <v>3344</v>
      </c>
      <c r="C501" s="356" t="s">
        <v>3345</v>
      </c>
      <c r="D501" s="356">
        <v>73</v>
      </c>
      <c r="E501" s="359" t="s">
        <v>2820</v>
      </c>
      <c r="F501" s="363"/>
      <c r="G501" s="356"/>
    </row>
    <row r="502" spans="2:7">
      <c r="B502" s="356" t="s">
        <v>3344</v>
      </c>
      <c r="C502" s="356" t="s">
        <v>3345</v>
      </c>
      <c r="D502" s="356">
        <v>74</v>
      </c>
      <c r="E502" s="359" t="s">
        <v>3419</v>
      </c>
      <c r="F502" s="363"/>
      <c r="G502" s="356"/>
    </row>
    <row r="503" spans="2:7">
      <c r="B503" s="356" t="s">
        <v>3344</v>
      </c>
      <c r="C503" s="356" t="s">
        <v>3345</v>
      </c>
      <c r="D503" s="356">
        <v>75</v>
      </c>
      <c r="E503" s="359" t="s">
        <v>3420</v>
      </c>
      <c r="F503" s="363"/>
      <c r="G503" s="356"/>
    </row>
    <row r="504" spans="2:7">
      <c r="B504" s="356" t="s">
        <v>3344</v>
      </c>
      <c r="C504" s="356" t="s">
        <v>3345</v>
      </c>
      <c r="D504" s="356">
        <v>76</v>
      </c>
      <c r="E504" s="359" t="s">
        <v>3421</v>
      </c>
      <c r="F504" s="363"/>
      <c r="G504" s="356"/>
    </row>
    <row r="505" spans="2:7">
      <c r="B505" s="356" t="s">
        <v>3344</v>
      </c>
      <c r="C505" s="356" t="s">
        <v>3345</v>
      </c>
      <c r="D505" s="356">
        <v>77</v>
      </c>
      <c r="E505" s="359" t="s">
        <v>2137</v>
      </c>
      <c r="F505" s="363"/>
      <c r="G505" s="356"/>
    </row>
    <row r="506" spans="2:7">
      <c r="B506" s="356" t="s">
        <v>3344</v>
      </c>
      <c r="C506" s="356" t="s">
        <v>3345</v>
      </c>
      <c r="D506" s="356">
        <v>78</v>
      </c>
      <c r="E506" s="359" t="s">
        <v>1139</v>
      </c>
      <c r="F506" s="363"/>
      <c r="G506" s="356"/>
    </row>
    <row r="507" spans="2:7">
      <c r="B507" s="356" t="s">
        <v>3344</v>
      </c>
      <c r="C507" s="356" t="s">
        <v>3345</v>
      </c>
      <c r="D507" s="356">
        <v>79</v>
      </c>
      <c r="E507" s="359" t="s">
        <v>3010</v>
      </c>
      <c r="F507" s="363"/>
      <c r="G507" s="356"/>
    </row>
    <row r="508" spans="2:7">
      <c r="B508" s="356" t="s">
        <v>3344</v>
      </c>
      <c r="C508" s="356" t="s">
        <v>3345</v>
      </c>
      <c r="D508" s="356">
        <v>80</v>
      </c>
      <c r="E508" s="356" t="s">
        <v>3320</v>
      </c>
      <c r="F508" s="363" t="s">
        <v>7266</v>
      </c>
      <c r="G508" s="356"/>
    </row>
    <row r="509" spans="2:7">
      <c r="B509" s="356" t="s">
        <v>3344</v>
      </c>
      <c r="C509" s="356" t="s">
        <v>3345</v>
      </c>
      <c r="D509" s="356">
        <v>81</v>
      </c>
      <c r="E509" s="356" t="s">
        <v>3426</v>
      </c>
      <c r="F509" s="363" t="s">
        <v>7266</v>
      </c>
      <c r="G509" s="356"/>
    </row>
    <row r="510" spans="2:7">
      <c r="B510" s="356" t="s">
        <v>3344</v>
      </c>
      <c r="C510" s="356" t="s">
        <v>3345</v>
      </c>
      <c r="D510" s="356">
        <v>82</v>
      </c>
      <c r="E510" s="359" t="s">
        <v>3427</v>
      </c>
      <c r="F510" s="363"/>
      <c r="G510" s="356"/>
    </row>
    <row r="511" spans="2:7">
      <c r="B511" s="356" t="s">
        <v>3344</v>
      </c>
      <c r="C511" s="356" t="s">
        <v>3345</v>
      </c>
      <c r="D511" s="356">
        <v>83</v>
      </c>
      <c r="E511" s="356" t="s">
        <v>3358</v>
      </c>
      <c r="F511" s="363" t="s">
        <v>7266</v>
      </c>
      <c r="G511" s="356"/>
    </row>
    <row r="512" spans="2:7">
      <c r="B512" s="356" t="s">
        <v>3344</v>
      </c>
      <c r="C512" s="356" t="s">
        <v>3345</v>
      </c>
      <c r="D512" s="356">
        <v>84</v>
      </c>
      <c r="E512" s="356" t="s">
        <v>3428</v>
      </c>
      <c r="F512" s="363" t="s">
        <v>7266</v>
      </c>
      <c r="G512" s="356"/>
    </row>
    <row r="513" spans="2:7">
      <c r="B513" s="356" t="s">
        <v>3344</v>
      </c>
      <c r="C513" s="356" t="s">
        <v>3345</v>
      </c>
      <c r="D513" s="356">
        <v>85</v>
      </c>
      <c r="E513" s="356" t="s">
        <v>3433</v>
      </c>
      <c r="F513" s="363"/>
      <c r="G513" s="356"/>
    </row>
    <row r="514" spans="2:7">
      <c r="B514" s="356" t="s">
        <v>3344</v>
      </c>
      <c r="C514" s="356" t="s">
        <v>3345</v>
      </c>
      <c r="D514" s="356">
        <v>86</v>
      </c>
      <c r="E514" s="356" t="s">
        <v>3436</v>
      </c>
      <c r="F514" s="363"/>
      <c r="G514" s="356"/>
    </row>
    <row r="515" spans="2:7">
      <c r="B515" s="356" t="s">
        <v>3344</v>
      </c>
      <c r="C515" s="356" t="s">
        <v>3345</v>
      </c>
      <c r="D515" s="356">
        <v>87</v>
      </c>
      <c r="E515" s="356" t="s">
        <v>221</v>
      </c>
      <c r="F515" s="363"/>
      <c r="G515" s="356"/>
    </row>
    <row r="516" spans="2:7">
      <c r="B516" s="356" t="s">
        <v>3344</v>
      </c>
      <c r="C516" s="356" t="s">
        <v>3345</v>
      </c>
      <c r="D516" s="356">
        <v>88</v>
      </c>
      <c r="E516" s="356" t="s">
        <v>3439</v>
      </c>
      <c r="F516" s="363"/>
      <c r="G516" s="356"/>
    </row>
    <row r="517" spans="2:7">
      <c r="B517" s="356" t="s">
        <v>3344</v>
      </c>
      <c r="C517" s="356" t="s">
        <v>3345</v>
      </c>
      <c r="D517" s="356">
        <v>89</v>
      </c>
      <c r="E517" s="356" t="s">
        <v>919</v>
      </c>
      <c r="F517" s="363"/>
      <c r="G517" s="356"/>
    </row>
    <row r="518" spans="2:7">
      <c r="B518" s="356" t="s">
        <v>3344</v>
      </c>
      <c r="C518" s="356" t="s">
        <v>3345</v>
      </c>
      <c r="D518" s="356">
        <v>90</v>
      </c>
      <c r="E518" s="356" t="s">
        <v>3442</v>
      </c>
      <c r="F518" s="363"/>
      <c r="G518" s="356"/>
    </row>
    <row r="519" spans="2:7">
      <c r="B519" s="356" t="s">
        <v>3344</v>
      </c>
      <c r="C519" s="356" t="s">
        <v>3345</v>
      </c>
      <c r="D519" s="356">
        <v>91</v>
      </c>
      <c r="E519" s="356" t="s">
        <v>2513</v>
      </c>
      <c r="F519" s="363"/>
      <c r="G519" s="356"/>
    </row>
    <row r="520" spans="2:7">
      <c r="B520" s="356" t="s">
        <v>3344</v>
      </c>
      <c r="C520" s="356" t="s">
        <v>3345</v>
      </c>
      <c r="D520" s="356">
        <v>92</v>
      </c>
      <c r="E520" s="356" t="s">
        <v>2515</v>
      </c>
      <c r="F520" s="363"/>
      <c r="G520" s="356"/>
    </row>
    <row r="521" spans="2:7">
      <c r="B521" s="356" t="s">
        <v>3344</v>
      </c>
      <c r="C521" s="356" t="s">
        <v>3345</v>
      </c>
      <c r="D521" s="356">
        <v>93</v>
      </c>
      <c r="E521" s="356" t="s">
        <v>2522</v>
      </c>
      <c r="F521" s="363"/>
      <c r="G521" s="356"/>
    </row>
    <row r="522" spans="2:7">
      <c r="B522" s="356" t="s">
        <v>3344</v>
      </c>
      <c r="C522" s="356" t="s">
        <v>3345</v>
      </c>
      <c r="D522" s="356">
        <v>94</v>
      </c>
      <c r="E522" s="356" t="s">
        <v>6</v>
      </c>
      <c r="F522" s="363"/>
      <c r="G522" s="356"/>
    </row>
    <row r="523" spans="2:7">
      <c r="B523" s="356" t="s">
        <v>3344</v>
      </c>
      <c r="C523" s="356" t="s">
        <v>3345</v>
      </c>
      <c r="D523" s="356">
        <v>95</v>
      </c>
      <c r="E523" s="356" t="s">
        <v>124</v>
      </c>
      <c r="F523" s="363"/>
      <c r="G523" s="356"/>
    </row>
    <row r="524" spans="2:7">
      <c r="B524" s="356" t="s">
        <v>3344</v>
      </c>
      <c r="C524" s="356" t="s">
        <v>3345</v>
      </c>
      <c r="D524" s="356">
        <v>96</v>
      </c>
      <c r="E524" s="356" t="s">
        <v>20</v>
      </c>
      <c r="F524" s="363"/>
      <c r="G524" s="356"/>
    </row>
    <row r="525" spans="2:7">
      <c r="B525" s="356" t="s">
        <v>3344</v>
      </c>
      <c r="C525" s="356" t="s">
        <v>3345</v>
      </c>
      <c r="D525" s="356">
        <v>97</v>
      </c>
      <c r="E525" s="356" t="s">
        <v>607</v>
      </c>
      <c r="F525" s="363"/>
      <c r="G525" s="356"/>
    </row>
    <row r="526" spans="2:7">
      <c r="B526" s="356" t="s">
        <v>3344</v>
      </c>
      <c r="C526" s="356" t="s">
        <v>3345</v>
      </c>
      <c r="D526" s="356">
        <v>98</v>
      </c>
      <c r="E526" s="356" t="s">
        <v>1183</v>
      </c>
      <c r="F526" s="363"/>
      <c r="G526" s="356"/>
    </row>
    <row r="527" spans="2:7">
      <c r="B527" s="356" t="s">
        <v>3344</v>
      </c>
      <c r="C527" s="356" t="s">
        <v>3345</v>
      </c>
      <c r="D527" s="356">
        <v>99</v>
      </c>
      <c r="E527" s="356" t="s">
        <v>1457</v>
      </c>
      <c r="F527" s="363"/>
      <c r="G527" s="356"/>
    </row>
    <row r="528" spans="2:7">
      <c r="B528" s="356" t="s">
        <v>3344</v>
      </c>
      <c r="C528" s="356" t="s">
        <v>3345</v>
      </c>
      <c r="D528" s="356">
        <v>100</v>
      </c>
      <c r="E528" s="356" t="s">
        <v>2524</v>
      </c>
      <c r="F528" s="363"/>
      <c r="G528" s="356"/>
    </row>
    <row r="529" spans="2:7">
      <c r="B529" s="356" t="s">
        <v>3344</v>
      </c>
      <c r="C529" s="356" t="s">
        <v>3345</v>
      </c>
      <c r="D529" s="356">
        <v>101</v>
      </c>
      <c r="E529" s="356" t="s">
        <v>2190</v>
      </c>
      <c r="F529" s="363"/>
      <c r="G529" s="356"/>
    </row>
    <row r="530" spans="2:7">
      <c r="B530" s="356" t="s">
        <v>3344</v>
      </c>
      <c r="C530" s="356" t="s">
        <v>3345</v>
      </c>
      <c r="D530" s="356">
        <v>102</v>
      </c>
      <c r="E530" s="356" t="s">
        <v>639</v>
      </c>
      <c r="F530" s="363"/>
      <c r="G530" s="356"/>
    </row>
    <row r="531" spans="2:7">
      <c r="B531" s="356" t="s">
        <v>3344</v>
      </c>
      <c r="C531" s="356" t="s">
        <v>3345</v>
      </c>
      <c r="D531" s="356">
        <v>103</v>
      </c>
      <c r="E531" s="356" t="s">
        <v>646</v>
      </c>
      <c r="F531" s="363"/>
      <c r="G531" s="356"/>
    </row>
    <row r="532" spans="2:7">
      <c r="B532" s="356" t="s">
        <v>3344</v>
      </c>
      <c r="C532" s="356" t="s">
        <v>3345</v>
      </c>
      <c r="D532" s="356">
        <v>104</v>
      </c>
      <c r="E532" s="356" t="s">
        <v>650</v>
      </c>
      <c r="F532" s="363"/>
      <c r="G532" s="356"/>
    </row>
    <row r="533" spans="2:7">
      <c r="B533" s="356" t="s">
        <v>3344</v>
      </c>
      <c r="C533" s="356" t="s">
        <v>3345</v>
      </c>
      <c r="D533" s="356">
        <v>105</v>
      </c>
      <c r="E533" s="356" t="s">
        <v>657</v>
      </c>
      <c r="F533" s="363"/>
      <c r="G533" s="356"/>
    </row>
    <row r="534" spans="2:7">
      <c r="B534" s="356" t="s">
        <v>3344</v>
      </c>
      <c r="C534" s="356" t="s">
        <v>3345</v>
      </c>
      <c r="D534" s="356">
        <v>106</v>
      </c>
      <c r="E534" s="356" t="s">
        <v>2963</v>
      </c>
      <c r="F534" s="363"/>
      <c r="G534" s="356"/>
    </row>
    <row r="535" spans="2:7">
      <c r="B535" s="356" t="s">
        <v>3344</v>
      </c>
      <c r="C535" s="356" t="s">
        <v>3345</v>
      </c>
      <c r="D535" s="356">
        <v>107</v>
      </c>
      <c r="E535" s="359" t="s">
        <v>755</v>
      </c>
      <c r="F535" s="363"/>
      <c r="G535" s="356"/>
    </row>
    <row r="536" spans="2:7">
      <c r="B536" s="356" t="s">
        <v>3344</v>
      </c>
      <c r="C536" s="356" t="s">
        <v>3345</v>
      </c>
      <c r="D536" s="356">
        <v>108</v>
      </c>
      <c r="E536" s="359" t="s">
        <v>3443</v>
      </c>
      <c r="F536" s="363"/>
      <c r="G536" s="356"/>
    </row>
    <row r="537" spans="2:7">
      <c r="B537" s="356" t="s">
        <v>3344</v>
      </c>
      <c r="C537" s="356" t="s">
        <v>3345</v>
      </c>
      <c r="D537" s="356">
        <v>109</v>
      </c>
      <c r="E537" s="359" t="s">
        <v>3328</v>
      </c>
      <c r="F537" s="363"/>
      <c r="G537" s="356"/>
    </row>
    <row r="538" spans="2:7">
      <c r="B538" s="356" t="s">
        <v>3344</v>
      </c>
      <c r="C538" s="356" t="s">
        <v>3345</v>
      </c>
      <c r="D538" s="356">
        <v>110</v>
      </c>
      <c r="E538" s="359" t="s">
        <v>3449</v>
      </c>
      <c r="F538" s="363"/>
      <c r="G538" s="356"/>
    </row>
    <row r="539" spans="2:7">
      <c r="B539" s="356" t="s">
        <v>3344</v>
      </c>
      <c r="C539" s="356" t="s">
        <v>3345</v>
      </c>
      <c r="D539" s="356">
        <v>111</v>
      </c>
      <c r="E539" s="359" t="s">
        <v>115</v>
      </c>
      <c r="F539" s="363"/>
      <c r="G539" s="356"/>
    </row>
    <row r="540" spans="2:7">
      <c r="B540" s="356" t="s">
        <v>3344</v>
      </c>
      <c r="C540" s="356" t="s">
        <v>3345</v>
      </c>
      <c r="D540" s="356">
        <v>112</v>
      </c>
      <c r="E540" s="359" t="s">
        <v>1683</v>
      </c>
      <c r="F540" s="363"/>
      <c r="G540" s="356"/>
    </row>
    <row r="541" spans="2:7">
      <c r="B541" s="356" t="s">
        <v>3344</v>
      </c>
      <c r="C541" s="356" t="s">
        <v>3345</v>
      </c>
      <c r="D541" s="356">
        <v>113</v>
      </c>
      <c r="E541" s="359" t="s">
        <v>1215</v>
      </c>
      <c r="F541" s="363"/>
      <c r="G541" s="356"/>
    </row>
    <row r="542" spans="2:7">
      <c r="B542" s="356" t="s">
        <v>3344</v>
      </c>
      <c r="C542" s="356" t="s">
        <v>3345</v>
      </c>
      <c r="D542" s="356">
        <v>114</v>
      </c>
      <c r="E542" s="359" t="s">
        <v>2504</v>
      </c>
      <c r="F542" s="363"/>
      <c r="G542" s="356"/>
    </row>
    <row r="543" spans="2:7">
      <c r="B543" s="356" t="s">
        <v>3344</v>
      </c>
      <c r="C543" s="356" t="s">
        <v>3345</v>
      </c>
      <c r="D543" s="356">
        <v>115</v>
      </c>
      <c r="E543" s="359" t="s">
        <v>2182</v>
      </c>
      <c r="F543" s="363"/>
      <c r="G543" s="356"/>
    </row>
    <row r="544" spans="2:7">
      <c r="B544" s="356" t="s">
        <v>3344</v>
      </c>
      <c r="C544" s="356" t="s">
        <v>3345</v>
      </c>
      <c r="D544" s="356">
        <v>116</v>
      </c>
      <c r="E544" s="359" t="s">
        <v>820</v>
      </c>
      <c r="F544" s="363"/>
      <c r="G544" s="356"/>
    </row>
    <row r="545" spans="2:7">
      <c r="B545" s="356" t="s">
        <v>3344</v>
      </c>
      <c r="C545" s="356" t="s">
        <v>3345</v>
      </c>
      <c r="D545" s="356">
        <v>117</v>
      </c>
      <c r="E545" s="359" t="s">
        <v>1100</v>
      </c>
      <c r="F545" s="363"/>
      <c r="G545" s="356"/>
    </row>
    <row r="546" spans="2:7">
      <c r="B546" s="356" t="s">
        <v>3344</v>
      </c>
      <c r="C546" s="356" t="s">
        <v>3345</v>
      </c>
      <c r="D546" s="356">
        <v>118</v>
      </c>
      <c r="E546" s="359" t="s">
        <v>3385</v>
      </c>
      <c r="F546" s="363"/>
      <c r="G546" s="356"/>
    </row>
    <row r="547" spans="2:7">
      <c r="B547" s="356" t="s">
        <v>3344</v>
      </c>
      <c r="C547" s="356" t="s">
        <v>3345</v>
      </c>
      <c r="D547" s="356">
        <v>119</v>
      </c>
      <c r="E547" s="359" t="s">
        <v>3049</v>
      </c>
      <c r="F547" s="363"/>
      <c r="G547" s="356"/>
    </row>
    <row r="548" spans="2:7">
      <c r="B548" s="356" t="s">
        <v>3344</v>
      </c>
      <c r="C548" s="356" t="s">
        <v>3345</v>
      </c>
      <c r="D548" s="356">
        <v>120</v>
      </c>
      <c r="E548" s="359" t="s">
        <v>1472</v>
      </c>
      <c r="F548" s="363"/>
      <c r="G548" s="356"/>
    </row>
    <row r="549" spans="2:7">
      <c r="B549" s="356" t="s">
        <v>3344</v>
      </c>
      <c r="C549" s="356" t="s">
        <v>3345</v>
      </c>
      <c r="D549" s="356">
        <v>121</v>
      </c>
      <c r="E549" s="359" t="s">
        <v>3452</v>
      </c>
      <c r="F549" s="363"/>
      <c r="G549" s="356"/>
    </row>
    <row r="550" spans="2:7">
      <c r="B550" s="356" t="s">
        <v>3344</v>
      </c>
      <c r="C550" s="356" t="s">
        <v>3345</v>
      </c>
      <c r="D550" s="356">
        <v>122</v>
      </c>
      <c r="E550" s="359" t="s">
        <v>2639</v>
      </c>
      <c r="F550" s="363"/>
      <c r="G550" s="356"/>
    </row>
    <row r="551" spans="2:7">
      <c r="B551" s="356" t="s">
        <v>3344</v>
      </c>
      <c r="C551" s="356" t="s">
        <v>3345</v>
      </c>
      <c r="D551" s="356">
        <v>123</v>
      </c>
      <c r="E551" s="359" t="s">
        <v>1372</v>
      </c>
      <c r="F551" s="363"/>
      <c r="G551" s="356"/>
    </row>
    <row r="552" spans="2:7">
      <c r="B552" s="356" t="s">
        <v>3344</v>
      </c>
      <c r="C552" s="356" t="s">
        <v>3345</v>
      </c>
      <c r="D552" s="356">
        <v>124</v>
      </c>
      <c r="E552" s="359" t="s">
        <v>1570</v>
      </c>
      <c r="F552" s="363"/>
      <c r="G552" s="356"/>
    </row>
    <row r="553" spans="2:7">
      <c r="B553" s="356" t="s">
        <v>3344</v>
      </c>
      <c r="C553" s="356" t="s">
        <v>3345</v>
      </c>
      <c r="D553" s="356">
        <v>125</v>
      </c>
      <c r="E553" s="358" t="s">
        <v>286</v>
      </c>
      <c r="F553" s="363"/>
      <c r="G553" s="356"/>
    </row>
    <row r="554" spans="2:7">
      <c r="B554" s="356" t="s">
        <v>3344</v>
      </c>
      <c r="C554" s="356" t="s">
        <v>3345</v>
      </c>
      <c r="D554" s="356">
        <v>126</v>
      </c>
      <c r="E554" s="358" t="s">
        <v>241</v>
      </c>
      <c r="F554" s="363"/>
      <c r="G554" s="356"/>
    </row>
    <row r="555" spans="2:7">
      <c r="B555" s="356" t="s">
        <v>3344</v>
      </c>
      <c r="C555" s="356" t="s">
        <v>3345</v>
      </c>
      <c r="D555" s="356">
        <v>127</v>
      </c>
      <c r="E555" s="358" t="s">
        <v>299</v>
      </c>
      <c r="F555" s="363"/>
      <c r="G555" s="356"/>
    </row>
    <row r="556" spans="2:7">
      <c r="B556" s="356" t="s">
        <v>3344</v>
      </c>
      <c r="C556" s="356" t="s">
        <v>3345</v>
      </c>
      <c r="D556" s="356">
        <v>128</v>
      </c>
      <c r="E556" s="358" t="s">
        <v>103</v>
      </c>
      <c r="F556" s="363"/>
      <c r="G556" s="356"/>
    </row>
    <row r="557" spans="2:7">
      <c r="B557" s="356" t="s">
        <v>3344</v>
      </c>
      <c r="C557" s="356" t="s">
        <v>3345</v>
      </c>
      <c r="D557" s="356">
        <v>129</v>
      </c>
      <c r="E557" s="358" t="s">
        <v>303</v>
      </c>
      <c r="F557" s="363"/>
      <c r="G557" s="356"/>
    </row>
    <row r="558" spans="2:7">
      <c r="B558" s="356" t="s">
        <v>3344</v>
      </c>
      <c r="C558" s="356" t="s">
        <v>3345</v>
      </c>
      <c r="D558" s="356">
        <v>130</v>
      </c>
      <c r="E558" s="358" t="s">
        <v>306</v>
      </c>
      <c r="F558" s="363"/>
      <c r="G558" s="356"/>
    </row>
    <row r="559" spans="2:7">
      <c r="B559" s="356" t="s">
        <v>3122</v>
      </c>
      <c r="C559" s="356" t="s">
        <v>2715</v>
      </c>
      <c r="D559" s="356">
        <v>1</v>
      </c>
      <c r="E559" s="358" t="s">
        <v>76</v>
      </c>
      <c r="F559" s="363"/>
      <c r="G559" s="356"/>
    </row>
    <row r="560" spans="2:7">
      <c r="B560" s="356" t="s">
        <v>3122</v>
      </c>
      <c r="C560" s="356" t="s">
        <v>2715</v>
      </c>
      <c r="D560" s="356">
        <v>2</v>
      </c>
      <c r="E560" s="358" t="s">
        <v>71</v>
      </c>
      <c r="F560" s="363"/>
      <c r="G560" s="356"/>
    </row>
    <row r="561" spans="2:7">
      <c r="B561" s="356" t="s">
        <v>3122</v>
      </c>
      <c r="C561" s="356" t="s">
        <v>2715</v>
      </c>
      <c r="D561" s="356">
        <v>3</v>
      </c>
      <c r="E561" s="358" t="s">
        <v>46</v>
      </c>
      <c r="F561" s="363"/>
      <c r="G561" s="356"/>
    </row>
    <row r="562" spans="2:7">
      <c r="B562" s="356" t="s">
        <v>3122</v>
      </c>
      <c r="C562" s="356" t="s">
        <v>2715</v>
      </c>
      <c r="D562" s="356">
        <v>4</v>
      </c>
      <c r="E562" s="358" t="s">
        <v>700</v>
      </c>
      <c r="F562" s="363"/>
      <c r="G562" s="356"/>
    </row>
    <row r="563" spans="2:7">
      <c r="B563" s="356" t="s">
        <v>3122</v>
      </c>
      <c r="C563" s="356" t="s">
        <v>2715</v>
      </c>
      <c r="D563" s="356">
        <v>5</v>
      </c>
      <c r="E563" s="356" t="s">
        <v>1730</v>
      </c>
      <c r="F563" s="363" t="s">
        <v>7266</v>
      </c>
      <c r="G563" s="356"/>
    </row>
    <row r="564" spans="2:7">
      <c r="B564" s="356" t="s">
        <v>3122</v>
      </c>
      <c r="C564" s="356" t="s">
        <v>2715</v>
      </c>
      <c r="D564" s="356">
        <v>6</v>
      </c>
      <c r="E564" s="356" t="s">
        <v>3170</v>
      </c>
      <c r="F564" s="363" t="s">
        <v>7266</v>
      </c>
      <c r="G564" s="356"/>
    </row>
    <row r="565" spans="2:7">
      <c r="B565" s="356" t="s">
        <v>3122</v>
      </c>
      <c r="C565" s="356" t="s">
        <v>2715</v>
      </c>
      <c r="D565" s="356">
        <v>7</v>
      </c>
      <c r="E565" s="356" t="s">
        <v>729</v>
      </c>
      <c r="F565" s="363" t="s">
        <v>7266</v>
      </c>
      <c r="G565" s="356"/>
    </row>
    <row r="566" spans="2:7">
      <c r="B566" s="356" t="s">
        <v>3122</v>
      </c>
      <c r="C566" s="356" t="s">
        <v>2715</v>
      </c>
      <c r="D566" s="356">
        <v>8</v>
      </c>
      <c r="E566" s="356" t="s">
        <v>3068</v>
      </c>
      <c r="F566" s="363" t="s">
        <v>7266</v>
      </c>
      <c r="G566" s="356"/>
    </row>
    <row r="567" spans="2:7">
      <c r="B567" s="356" t="s">
        <v>3122</v>
      </c>
      <c r="C567" s="356" t="s">
        <v>2715</v>
      </c>
      <c r="D567" s="356">
        <v>9</v>
      </c>
      <c r="E567" s="356" t="s">
        <v>3453</v>
      </c>
      <c r="F567" s="363" t="s">
        <v>7266</v>
      </c>
      <c r="G567" s="356"/>
    </row>
    <row r="568" spans="2:7">
      <c r="B568" s="356" t="s">
        <v>3122</v>
      </c>
      <c r="C568" s="356" t="s">
        <v>2715</v>
      </c>
      <c r="D568" s="356">
        <v>10</v>
      </c>
      <c r="E568" s="356" t="s">
        <v>207</v>
      </c>
      <c r="F568" s="363" t="s">
        <v>7266</v>
      </c>
      <c r="G568" s="356"/>
    </row>
    <row r="569" spans="2:7">
      <c r="B569" s="356" t="s">
        <v>3122</v>
      </c>
      <c r="C569" s="356" t="s">
        <v>2715</v>
      </c>
      <c r="D569" s="356">
        <v>11</v>
      </c>
      <c r="E569" s="356" t="s">
        <v>3158</v>
      </c>
      <c r="F569" s="363" t="s">
        <v>7266</v>
      </c>
      <c r="G569" s="356"/>
    </row>
    <row r="570" spans="2:7">
      <c r="B570" s="356" t="s">
        <v>3122</v>
      </c>
      <c r="C570" s="356" t="s">
        <v>2715</v>
      </c>
      <c r="D570" s="356">
        <v>12</v>
      </c>
      <c r="E570" s="356" t="s">
        <v>516</v>
      </c>
      <c r="F570" s="363" t="s">
        <v>7266</v>
      </c>
      <c r="G570" s="356"/>
    </row>
    <row r="571" spans="2:7">
      <c r="B571" s="356" t="s">
        <v>3122</v>
      </c>
      <c r="C571" s="356" t="s">
        <v>2715</v>
      </c>
      <c r="D571" s="356">
        <v>13</v>
      </c>
      <c r="E571" s="356" t="s">
        <v>3455</v>
      </c>
      <c r="F571" s="363" t="s">
        <v>7266</v>
      </c>
      <c r="G571" s="356"/>
    </row>
    <row r="572" spans="2:7">
      <c r="B572" s="356" t="s">
        <v>3122</v>
      </c>
      <c r="C572" s="356" t="s">
        <v>2715</v>
      </c>
      <c r="D572" s="356">
        <v>14</v>
      </c>
      <c r="E572" s="356" t="s">
        <v>3457</v>
      </c>
      <c r="F572" s="363"/>
      <c r="G572" s="356"/>
    </row>
    <row r="573" spans="2:7">
      <c r="B573" s="356" t="s">
        <v>3122</v>
      </c>
      <c r="C573" s="356" t="s">
        <v>2715</v>
      </c>
      <c r="D573" s="356">
        <v>15</v>
      </c>
      <c r="E573" s="356" t="s">
        <v>1622</v>
      </c>
      <c r="F573" s="363"/>
      <c r="G573" s="356"/>
    </row>
    <row r="574" spans="2:7">
      <c r="B574" s="356" t="s">
        <v>3122</v>
      </c>
      <c r="C574" s="356" t="s">
        <v>2715</v>
      </c>
      <c r="D574" s="356">
        <v>16</v>
      </c>
      <c r="E574" s="356" t="s">
        <v>392</v>
      </c>
      <c r="F574" s="363"/>
      <c r="G574" s="356"/>
    </row>
    <row r="575" spans="2:7">
      <c r="B575" s="356" t="s">
        <v>3122</v>
      </c>
      <c r="C575" s="356" t="s">
        <v>2715</v>
      </c>
      <c r="D575" s="356">
        <v>17</v>
      </c>
      <c r="E575" s="356" t="s">
        <v>3459</v>
      </c>
      <c r="F575" s="363"/>
      <c r="G575" s="356"/>
    </row>
    <row r="576" spans="2:7">
      <c r="B576" s="356" t="s">
        <v>3122</v>
      </c>
      <c r="C576" s="356" t="s">
        <v>2715</v>
      </c>
      <c r="D576" s="356">
        <v>18</v>
      </c>
      <c r="E576" s="356" t="s">
        <v>3461</v>
      </c>
      <c r="F576" s="363"/>
      <c r="G576" s="356"/>
    </row>
    <row r="577" spans="2:7">
      <c r="B577" s="356" t="s">
        <v>3122</v>
      </c>
      <c r="C577" s="356" t="s">
        <v>2715</v>
      </c>
      <c r="D577" s="356">
        <v>19</v>
      </c>
      <c r="E577" s="356" t="s">
        <v>901</v>
      </c>
      <c r="F577" s="363"/>
      <c r="G577" s="356"/>
    </row>
    <row r="578" spans="2:7">
      <c r="B578" s="356" t="s">
        <v>3122</v>
      </c>
      <c r="C578" s="356" t="s">
        <v>2715</v>
      </c>
      <c r="D578" s="356">
        <v>20</v>
      </c>
      <c r="E578" s="356" t="s">
        <v>186</v>
      </c>
      <c r="F578" s="363"/>
      <c r="G578" s="356"/>
    </row>
    <row r="579" spans="2:7">
      <c r="B579" s="356" t="s">
        <v>3122</v>
      </c>
      <c r="C579" s="356" t="s">
        <v>2715</v>
      </c>
      <c r="D579" s="356">
        <v>21</v>
      </c>
      <c r="E579" s="356" t="s">
        <v>3379</v>
      </c>
      <c r="F579" s="363"/>
      <c r="G579" s="356"/>
    </row>
    <row r="580" spans="2:7">
      <c r="B580" s="356" t="s">
        <v>3122</v>
      </c>
      <c r="C580" s="356" t="s">
        <v>2715</v>
      </c>
      <c r="D580" s="356">
        <v>22</v>
      </c>
      <c r="E580" s="356" t="s">
        <v>909</v>
      </c>
      <c r="F580" s="363"/>
      <c r="G580" s="356"/>
    </row>
    <row r="581" spans="2:7">
      <c r="B581" s="356" t="s">
        <v>3122</v>
      </c>
      <c r="C581" s="356" t="s">
        <v>2715</v>
      </c>
      <c r="D581" s="356">
        <v>23</v>
      </c>
      <c r="E581" s="356" t="s">
        <v>623</v>
      </c>
      <c r="F581" s="363"/>
      <c r="G581" s="356"/>
    </row>
    <row r="582" spans="2:7">
      <c r="B582" s="356" t="s">
        <v>3122</v>
      </c>
      <c r="C582" s="356" t="s">
        <v>2715</v>
      </c>
      <c r="D582" s="356">
        <v>24</v>
      </c>
      <c r="E582" s="356" t="s">
        <v>1151</v>
      </c>
      <c r="F582" s="363"/>
      <c r="G582" s="356"/>
    </row>
    <row r="583" spans="2:7">
      <c r="B583" s="356" t="s">
        <v>3122</v>
      </c>
      <c r="C583" s="356" t="s">
        <v>2715</v>
      </c>
      <c r="D583" s="356">
        <v>25</v>
      </c>
      <c r="E583" s="356" t="s">
        <v>2340</v>
      </c>
      <c r="F583" s="363"/>
      <c r="G583" s="356"/>
    </row>
    <row r="584" spans="2:7">
      <c r="B584" s="356" t="s">
        <v>3122</v>
      </c>
      <c r="C584" s="356" t="s">
        <v>2715</v>
      </c>
      <c r="D584" s="356">
        <v>26</v>
      </c>
      <c r="E584" s="356" t="s">
        <v>882</v>
      </c>
      <c r="F584" s="363"/>
      <c r="G584" s="356"/>
    </row>
    <row r="585" spans="2:7">
      <c r="B585" s="356" t="s">
        <v>3122</v>
      </c>
      <c r="C585" s="356" t="s">
        <v>2715</v>
      </c>
      <c r="D585" s="356">
        <v>27</v>
      </c>
      <c r="E585" s="356" t="s">
        <v>1225</v>
      </c>
      <c r="F585" s="363"/>
      <c r="G585" s="356"/>
    </row>
    <row r="586" spans="2:7">
      <c r="B586" s="356" t="s">
        <v>3122</v>
      </c>
      <c r="C586" s="356" t="s">
        <v>2715</v>
      </c>
      <c r="D586" s="356">
        <v>28</v>
      </c>
      <c r="E586" s="356" t="s">
        <v>2591</v>
      </c>
      <c r="F586" s="363"/>
      <c r="G586" s="356"/>
    </row>
    <row r="587" spans="2:7">
      <c r="B587" s="356" t="s">
        <v>3122</v>
      </c>
      <c r="C587" s="356" t="s">
        <v>2715</v>
      </c>
      <c r="D587" s="356">
        <v>29</v>
      </c>
      <c r="E587" s="356" t="s">
        <v>3465</v>
      </c>
      <c r="F587" s="363" t="s">
        <v>7266</v>
      </c>
      <c r="G587" s="356"/>
    </row>
    <row r="588" spans="2:7">
      <c r="B588" s="356" t="s">
        <v>3122</v>
      </c>
      <c r="C588" s="356" t="s">
        <v>2715</v>
      </c>
      <c r="D588" s="356">
        <v>30</v>
      </c>
      <c r="E588" s="356" t="s">
        <v>3469</v>
      </c>
      <c r="F588" s="363" t="s">
        <v>7266</v>
      </c>
      <c r="G588" s="356"/>
    </row>
    <row r="589" spans="2:7">
      <c r="B589" s="356" t="s">
        <v>3122</v>
      </c>
      <c r="C589" s="356" t="s">
        <v>2715</v>
      </c>
      <c r="D589" s="356">
        <v>31</v>
      </c>
      <c r="E589" s="356" t="s">
        <v>3470</v>
      </c>
      <c r="F589" s="363" t="s">
        <v>7266</v>
      </c>
      <c r="G589" s="356"/>
    </row>
    <row r="590" spans="2:7">
      <c r="B590" s="356" t="s">
        <v>3122</v>
      </c>
      <c r="C590" s="356" t="s">
        <v>2715</v>
      </c>
      <c r="D590" s="356">
        <v>32</v>
      </c>
      <c r="E590" s="356" t="s">
        <v>3475</v>
      </c>
      <c r="F590" s="363" t="s">
        <v>7266</v>
      </c>
      <c r="G590" s="356"/>
    </row>
    <row r="591" spans="2:7">
      <c r="B591" s="356" t="s">
        <v>3122</v>
      </c>
      <c r="C591" s="356" t="s">
        <v>2715</v>
      </c>
      <c r="D591" s="356">
        <v>33</v>
      </c>
      <c r="E591" s="356" t="s">
        <v>3476</v>
      </c>
      <c r="F591" s="363" t="s">
        <v>7266</v>
      </c>
      <c r="G591" s="356"/>
    </row>
    <row r="592" spans="2:7">
      <c r="B592" s="356" t="s">
        <v>3122</v>
      </c>
      <c r="C592" s="356" t="s">
        <v>2715</v>
      </c>
      <c r="D592" s="356">
        <v>34</v>
      </c>
      <c r="E592" s="356" t="s">
        <v>3147</v>
      </c>
      <c r="F592" s="363" t="s">
        <v>7266</v>
      </c>
      <c r="G592" s="356"/>
    </row>
    <row r="593" spans="2:7">
      <c r="B593" s="356" t="s">
        <v>3122</v>
      </c>
      <c r="C593" s="356" t="s">
        <v>2715</v>
      </c>
      <c r="D593" s="356">
        <v>35</v>
      </c>
      <c r="E593" s="356" t="s">
        <v>1553</v>
      </c>
      <c r="F593" s="363" t="s">
        <v>7266</v>
      </c>
      <c r="G593" s="356"/>
    </row>
    <row r="594" spans="2:7">
      <c r="B594" s="356" t="s">
        <v>3122</v>
      </c>
      <c r="C594" s="356" t="s">
        <v>2715</v>
      </c>
      <c r="D594" s="356">
        <v>36</v>
      </c>
      <c r="E594" s="356" t="s">
        <v>3479</v>
      </c>
      <c r="F594" s="363" t="s">
        <v>7266</v>
      </c>
      <c r="G594" s="356"/>
    </row>
    <row r="595" spans="2:7">
      <c r="B595" s="356" t="s">
        <v>3122</v>
      </c>
      <c r="C595" s="356" t="s">
        <v>2715</v>
      </c>
      <c r="D595" s="356">
        <v>37</v>
      </c>
      <c r="E595" s="356" t="s">
        <v>1634</v>
      </c>
      <c r="F595" s="363" t="s">
        <v>7266</v>
      </c>
      <c r="G595" s="356"/>
    </row>
    <row r="596" spans="2:7">
      <c r="B596" s="356" t="s">
        <v>3122</v>
      </c>
      <c r="C596" s="356" t="s">
        <v>2715</v>
      </c>
      <c r="D596" s="356">
        <v>38</v>
      </c>
      <c r="E596" s="356" t="s">
        <v>1852</v>
      </c>
      <c r="F596" s="363" t="s">
        <v>7266</v>
      </c>
      <c r="G596" s="356"/>
    </row>
    <row r="597" spans="2:7">
      <c r="B597" s="356" t="s">
        <v>3122</v>
      </c>
      <c r="C597" s="356" t="s">
        <v>2715</v>
      </c>
      <c r="D597" s="356">
        <v>39</v>
      </c>
      <c r="E597" s="356" t="s">
        <v>3482</v>
      </c>
      <c r="F597" s="363" t="s">
        <v>7266</v>
      </c>
      <c r="G597" s="356"/>
    </row>
    <row r="598" spans="2:7">
      <c r="B598" s="356" t="s">
        <v>3122</v>
      </c>
      <c r="C598" s="356" t="s">
        <v>2715</v>
      </c>
      <c r="D598" s="356">
        <v>40</v>
      </c>
      <c r="E598" s="356" t="s">
        <v>1054</v>
      </c>
      <c r="F598" s="363" t="s">
        <v>7266</v>
      </c>
      <c r="G598" s="356"/>
    </row>
    <row r="599" spans="2:7">
      <c r="B599" s="356" t="s">
        <v>3122</v>
      </c>
      <c r="C599" s="356" t="s">
        <v>2715</v>
      </c>
      <c r="D599" s="356">
        <v>41</v>
      </c>
      <c r="E599" s="356" t="s">
        <v>1061</v>
      </c>
      <c r="F599" s="363" t="s">
        <v>7266</v>
      </c>
      <c r="G599" s="356"/>
    </row>
    <row r="600" spans="2:7">
      <c r="B600" s="356" t="s">
        <v>3122</v>
      </c>
      <c r="C600" s="356" t="s">
        <v>2715</v>
      </c>
      <c r="D600" s="356">
        <v>42</v>
      </c>
      <c r="E600" s="356" t="s">
        <v>2643</v>
      </c>
      <c r="F600" s="363" t="s">
        <v>7266</v>
      </c>
      <c r="G600" s="356"/>
    </row>
    <row r="601" spans="2:7">
      <c r="B601" s="356" t="s">
        <v>3122</v>
      </c>
      <c r="C601" s="356" t="s">
        <v>2715</v>
      </c>
      <c r="D601" s="356">
        <v>43</v>
      </c>
      <c r="E601" s="356" t="s">
        <v>2981</v>
      </c>
      <c r="F601" s="363" t="s">
        <v>7266</v>
      </c>
      <c r="G601" s="356"/>
    </row>
    <row r="602" spans="2:7">
      <c r="B602" s="356" t="s">
        <v>3122</v>
      </c>
      <c r="C602" s="356" t="s">
        <v>2715</v>
      </c>
      <c r="D602" s="356">
        <v>44</v>
      </c>
      <c r="E602" s="356" t="s">
        <v>3484</v>
      </c>
      <c r="F602" s="363" t="s">
        <v>7266</v>
      </c>
      <c r="G602" s="356"/>
    </row>
    <row r="603" spans="2:7">
      <c r="B603" s="356" t="s">
        <v>3122</v>
      </c>
      <c r="C603" s="356" t="s">
        <v>2715</v>
      </c>
      <c r="D603" s="356">
        <v>45</v>
      </c>
      <c r="E603" s="356" t="s">
        <v>3486</v>
      </c>
      <c r="F603" s="363" t="s">
        <v>7266</v>
      </c>
      <c r="G603" s="356"/>
    </row>
    <row r="604" spans="2:7">
      <c r="B604" s="356" t="s">
        <v>3122</v>
      </c>
      <c r="C604" s="356" t="s">
        <v>2715</v>
      </c>
      <c r="D604" s="356">
        <v>46</v>
      </c>
      <c r="E604" s="356" t="s">
        <v>3489</v>
      </c>
      <c r="F604" s="363" t="s">
        <v>7266</v>
      </c>
      <c r="G604" s="356"/>
    </row>
    <row r="605" spans="2:7">
      <c r="B605" s="356" t="s">
        <v>3122</v>
      </c>
      <c r="C605" s="356" t="s">
        <v>2715</v>
      </c>
      <c r="D605" s="356">
        <v>47</v>
      </c>
      <c r="E605" s="356" t="s">
        <v>3490</v>
      </c>
      <c r="F605" s="363" t="s">
        <v>7266</v>
      </c>
      <c r="G605" s="356"/>
    </row>
    <row r="606" spans="2:7">
      <c r="B606" s="356" t="s">
        <v>3122</v>
      </c>
      <c r="C606" s="356" t="s">
        <v>2715</v>
      </c>
      <c r="D606" s="356">
        <v>48</v>
      </c>
      <c r="E606" s="356" t="s">
        <v>3491</v>
      </c>
      <c r="F606" s="363" t="s">
        <v>7266</v>
      </c>
      <c r="G606" s="356"/>
    </row>
    <row r="607" spans="2:7">
      <c r="B607" s="356" t="s">
        <v>3122</v>
      </c>
      <c r="C607" s="356" t="s">
        <v>2715</v>
      </c>
      <c r="D607" s="356">
        <v>49</v>
      </c>
      <c r="E607" s="356" t="s">
        <v>3492</v>
      </c>
      <c r="F607" s="363" t="s">
        <v>7266</v>
      </c>
      <c r="G607" s="356"/>
    </row>
    <row r="608" spans="2:7">
      <c r="B608" s="356" t="s">
        <v>3122</v>
      </c>
      <c r="C608" s="356" t="s">
        <v>2715</v>
      </c>
      <c r="D608" s="356">
        <v>50</v>
      </c>
      <c r="E608" s="356" t="s">
        <v>3230</v>
      </c>
      <c r="F608" s="363" t="s">
        <v>7266</v>
      </c>
      <c r="G608" s="356"/>
    </row>
    <row r="609" spans="2:7">
      <c r="B609" s="356" t="s">
        <v>3122</v>
      </c>
      <c r="C609" s="356" t="s">
        <v>2715</v>
      </c>
      <c r="D609" s="356">
        <v>51</v>
      </c>
      <c r="E609" s="356" t="s">
        <v>3496</v>
      </c>
      <c r="F609" s="363" t="s">
        <v>7266</v>
      </c>
      <c r="G609" s="356"/>
    </row>
    <row r="610" spans="2:7">
      <c r="B610" s="356" t="s">
        <v>3122</v>
      </c>
      <c r="C610" s="356" t="s">
        <v>2715</v>
      </c>
      <c r="D610" s="356">
        <v>52</v>
      </c>
      <c r="E610" s="356" t="s">
        <v>2516</v>
      </c>
      <c r="F610" s="363" t="s">
        <v>7266</v>
      </c>
      <c r="G610" s="356"/>
    </row>
    <row r="611" spans="2:7">
      <c r="B611" s="356" t="s">
        <v>3122</v>
      </c>
      <c r="C611" s="356" t="s">
        <v>2715</v>
      </c>
      <c r="D611" s="356">
        <v>53</v>
      </c>
      <c r="E611" s="356" t="s">
        <v>3432</v>
      </c>
      <c r="F611" s="363" t="s">
        <v>7266</v>
      </c>
      <c r="G611" s="356"/>
    </row>
    <row r="612" spans="2:7">
      <c r="B612" s="356" t="s">
        <v>3122</v>
      </c>
      <c r="C612" s="356" t="s">
        <v>2715</v>
      </c>
      <c r="D612" s="356">
        <v>54</v>
      </c>
      <c r="E612" s="356" t="s">
        <v>1053</v>
      </c>
      <c r="F612" s="363" t="s">
        <v>7266</v>
      </c>
      <c r="G612" s="356"/>
    </row>
    <row r="613" spans="2:7">
      <c r="B613" s="356" t="s">
        <v>3122</v>
      </c>
      <c r="C613" s="356" t="s">
        <v>2715</v>
      </c>
      <c r="D613" s="356">
        <v>55</v>
      </c>
      <c r="E613" s="356" t="s">
        <v>3497</v>
      </c>
      <c r="F613" s="363" t="s">
        <v>7266</v>
      </c>
      <c r="G613" s="356"/>
    </row>
    <row r="614" spans="2:7">
      <c r="B614" s="356" t="s">
        <v>3122</v>
      </c>
      <c r="C614" s="356" t="s">
        <v>2715</v>
      </c>
      <c r="D614" s="356">
        <v>56</v>
      </c>
      <c r="E614" s="356" t="s">
        <v>3499</v>
      </c>
      <c r="F614" s="363" t="s">
        <v>7266</v>
      </c>
      <c r="G614" s="356"/>
    </row>
    <row r="615" spans="2:7">
      <c r="B615" s="356" t="s">
        <v>3122</v>
      </c>
      <c r="C615" s="356" t="s">
        <v>2715</v>
      </c>
      <c r="D615" s="356">
        <v>57</v>
      </c>
      <c r="E615" s="356" t="s">
        <v>3181</v>
      </c>
      <c r="F615" s="363" t="s">
        <v>7266</v>
      </c>
      <c r="G615" s="356"/>
    </row>
    <row r="616" spans="2:7">
      <c r="B616" s="356" t="s">
        <v>3122</v>
      </c>
      <c r="C616" s="356" t="s">
        <v>2715</v>
      </c>
      <c r="D616" s="356">
        <v>58</v>
      </c>
      <c r="E616" s="356" t="s">
        <v>3501</v>
      </c>
      <c r="F616" s="363" t="s">
        <v>7266</v>
      </c>
      <c r="G616" s="356"/>
    </row>
    <row r="617" spans="2:7">
      <c r="B617" s="356" t="s">
        <v>3122</v>
      </c>
      <c r="C617" s="356" t="s">
        <v>2715</v>
      </c>
      <c r="D617" s="356">
        <v>59</v>
      </c>
      <c r="E617" s="356" t="s">
        <v>1905</v>
      </c>
      <c r="F617" s="363" t="s">
        <v>7266</v>
      </c>
      <c r="G617" s="356"/>
    </row>
    <row r="618" spans="2:7">
      <c r="B618" s="356" t="s">
        <v>3122</v>
      </c>
      <c r="C618" s="356" t="s">
        <v>2715</v>
      </c>
      <c r="D618" s="356">
        <v>60</v>
      </c>
      <c r="E618" s="356" t="s">
        <v>1260</v>
      </c>
      <c r="F618" s="363" t="s">
        <v>7266</v>
      </c>
      <c r="G618" s="356"/>
    </row>
    <row r="619" spans="2:7">
      <c r="B619" s="356" t="s">
        <v>3122</v>
      </c>
      <c r="C619" s="356" t="s">
        <v>2715</v>
      </c>
      <c r="D619" s="356">
        <v>61</v>
      </c>
      <c r="E619" s="356" t="s">
        <v>3359</v>
      </c>
      <c r="F619" s="363" t="s">
        <v>7266</v>
      </c>
      <c r="G619" s="356"/>
    </row>
    <row r="620" spans="2:7">
      <c r="B620" s="356" t="s">
        <v>3122</v>
      </c>
      <c r="C620" s="356" t="s">
        <v>2715</v>
      </c>
      <c r="D620" s="356">
        <v>62</v>
      </c>
      <c r="E620" s="356" t="s">
        <v>3502</v>
      </c>
      <c r="F620" s="363" t="s">
        <v>7266</v>
      </c>
      <c r="G620" s="356"/>
    </row>
    <row r="621" spans="2:7">
      <c r="B621" s="356" t="s">
        <v>3122</v>
      </c>
      <c r="C621" s="356" t="s">
        <v>2715</v>
      </c>
      <c r="D621" s="356">
        <v>63</v>
      </c>
      <c r="E621" s="356" t="s">
        <v>3503</v>
      </c>
      <c r="F621" s="363" t="s">
        <v>7266</v>
      </c>
      <c r="G621" s="356"/>
    </row>
    <row r="622" spans="2:7">
      <c r="B622" s="356" t="s">
        <v>3122</v>
      </c>
      <c r="C622" s="356" t="s">
        <v>2715</v>
      </c>
      <c r="D622" s="356">
        <v>64</v>
      </c>
      <c r="E622" s="356" t="s">
        <v>3505</v>
      </c>
      <c r="F622" s="363" t="s">
        <v>7266</v>
      </c>
      <c r="G622" s="356"/>
    </row>
    <row r="623" spans="2:7">
      <c r="B623" s="356" t="s">
        <v>3122</v>
      </c>
      <c r="C623" s="356" t="s">
        <v>2715</v>
      </c>
      <c r="D623" s="356">
        <v>65</v>
      </c>
      <c r="E623" s="356" t="s">
        <v>3506</v>
      </c>
      <c r="F623" s="363" t="s">
        <v>7266</v>
      </c>
      <c r="G623" s="356"/>
    </row>
    <row r="624" spans="2:7">
      <c r="B624" s="356" t="s">
        <v>3122</v>
      </c>
      <c r="C624" s="356" t="s">
        <v>2715</v>
      </c>
      <c r="D624" s="356">
        <v>66</v>
      </c>
      <c r="E624" s="356" t="s">
        <v>2236</v>
      </c>
      <c r="F624" s="363" t="s">
        <v>7266</v>
      </c>
      <c r="G624" s="356"/>
    </row>
    <row r="625" spans="2:7">
      <c r="B625" s="356" t="s">
        <v>3122</v>
      </c>
      <c r="C625" s="356" t="s">
        <v>2715</v>
      </c>
      <c r="D625" s="356">
        <v>67</v>
      </c>
      <c r="E625" s="356" t="s">
        <v>3508</v>
      </c>
      <c r="F625" s="363" t="s">
        <v>7266</v>
      </c>
      <c r="G625" s="356"/>
    </row>
    <row r="626" spans="2:7">
      <c r="B626" s="356" t="s">
        <v>3122</v>
      </c>
      <c r="C626" s="356" t="s">
        <v>2715</v>
      </c>
      <c r="D626" s="356">
        <v>68</v>
      </c>
      <c r="E626" s="356" t="s">
        <v>2749</v>
      </c>
      <c r="F626" s="363" t="s">
        <v>7266</v>
      </c>
      <c r="G626" s="356"/>
    </row>
    <row r="627" spans="2:7">
      <c r="B627" s="356" t="s">
        <v>3122</v>
      </c>
      <c r="C627" s="356" t="s">
        <v>2715</v>
      </c>
      <c r="D627" s="356">
        <v>69</v>
      </c>
      <c r="E627" s="356" t="s">
        <v>3514</v>
      </c>
      <c r="F627" s="363" t="s">
        <v>7266</v>
      </c>
      <c r="G627" s="356"/>
    </row>
    <row r="628" spans="2:7">
      <c r="B628" s="356" t="s">
        <v>3122</v>
      </c>
      <c r="C628" s="356" t="s">
        <v>2715</v>
      </c>
      <c r="D628" s="356">
        <v>70</v>
      </c>
      <c r="E628" s="356" t="s">
        <v>1460</v>
      </c>
      <c r="F628" s="363" t="s">
        <v>7266</v>
      </c>
      <c r="G628" s="356"/>
    </row>
    <row r="629" spans="2:7">
      <c r="B629" s="356" t="s">
        <v>3122</v>
      </c>
      <c r="C629" s="356" t="s">
        <v>2715</v>
      </c>
      <c r="D629" s="356">
        <v>71</v>
      </c>
      <c r="E629" s="356" t="s">
        <v>1943</v>
      </c>
      <c r="F629" s="363" t="s">
        <v>7266</v>
      </c>
      <c r="G629" s="356"/>
    </row>
    <row r="630" spans="2:7">
      <c r="B630" s="356" t="s">
        <v>3122</v>
      </c>
      <c r="C630" s="356" t="s">
        <v>2715</v>
      </c>
      <c r="D630" s="356">
        <v>72</v>
      </c>
      <c r="E630" s="356" t="s">
        <v>3516</v>
      </c>
      <c r="F630" s="363" t="s">
        <v>7266</v>
      </c>
      <c r="G630" s="356"/>
    </row>
    <row r="631" spans="2:7">
      <c r="B631" s="356" t="s">
        <v>3122</v>
      </c>
      <c r="C631" s="356" t="s">
        <v>2715</v>
      </c>
      <c r="D631" s="356">
        <v>73</v>
      </c>
      <c r="E631" s="356" t="s">
        <v>3518</v>
      </c>
      <c r="F631" s="363" t="s">
        <v>7266</v>
      </c>
      <c r="G631" s="356"/>
    </row>
    <row r="632" spans="2:7">
      <c r="B632" s="356" t="s">
        <v>3122</v>
      </c>
      <c r="C632" s="356" t="s">
        <v>2715</v>
      </c>
      <c r="D632" s="356">
        <v>74</v>
      </c>
      <c r="E632" s="356" t="s">
        <v>3069</v>
      </c>
      <c r="F632" s="363" t="s">
        <v>7266</v>
      </c>
      <c r="G632" s="356"/>
    </row>
    <row r="633" spans="2:7">
      <c r="B633" s="356" t="s">
        <v>3122</v>
      </c>
      <c r="C633" s="356" t="s">
        <v>2715</v>
      </c>
      <c r="D633" s="356">
        <v>75</v>
      </c>
      <c r="E633" s="356" t="s">
        <v>1391</v>
      </c>
      <c r="F633" s="363" t="s">
        <v>7266</v>
      </c>
      <c r="G633" s="356"/>
    </row>
    <row r="634" spans="2:7">
      <c r="B634" s="356" t="s">
        <v>3122</v>
      </c>
      <c r="C634" s="356" t="s">
        <v>2715</v>
      </c>
      <c r="D634" s="356">
        <v>76</v>
      </c>
      <c r="E634" s="356" t="s">
        <v>3519</v>
      </c>
      <c r="F634" s="363" t="s">
        <v>7266</v>
      </c>
      <c r="G634" s="356"/>
    </row>
    <row r="635" spans="2:7">
      <c r="B635" s="356" t="s">
        <v>3122</v>
      </c>
      <c r="C635" s="356" t="s">
        <v>2715</v>
      </c>
      <c r="D635" s="356">
        <v>77</v>
      </c>
      <c r="E635" s="356" t="s">
        <v>938</v>
      </c>
      <c r="F635" s="363" t="s">
        <v>7266</v>
      </c>
      <c r="G635" s="356"/>
    </row>
    <row r="636" spans="2:7">
      <c r="B636" s="356" t="s">
        <v>3122</v>
      </c>
      <c r="C636" s="356" t="s">
        <v>2715</v>
      </c>
      <c r="D636" s="356">
        <v>78</v>
      </c>
      <c r="E636" s="356" t="s">
        <v>3520</v>
      </c>
      <c r="F636" s="363" t="s">
        <v>7266</v>
      </c>
      <c r="G636" s="356"/>
    </row>
    <row r="637" spans="2:7">
      <c r="B637" s="356" t="s">
        <v>3122</v>
      </c>
      <c r="C637" s="356" t="s">
        <v>2715</v>
      </c>
      <c r="D637" s="356">
        <v>79</v>
      </c>
      <c r="E637" s="356" t="s">
        <v>3523</v>
      </c>
      <c r="F637" s="363" t="s">
        <v>7266</v>
      </c>
      <c r="G637" s="356"/>
    </row>
    <row r="638" spans="2:7">
      <c r="B638" s="356" t="s">
        <v>3122</v>
      </c>
      <c r="C638" s="356" t="s">
        <v>2715</v>
      </c>
      <c r="D638" s="356">
        <v>80</v>
      </c>
      <c r="E638" s="356" t="s">
        <v>599</v>
      </c>
      <c r="F638" s="363" t="s">
        <v>7266</v>
      </c>
      <c r="G638" s="356"/>
    </row>
    <row r="639" spans="2:7">
      <c r="B639" s="356" t="s">
        <v>3122</v>
      </c>
      <c r="C639" s="356" t="s">
        <v>2715</v>
      </c>
      <c r="D639" s="356">
        <v>81</v>
      </c>
      <c r="E639" s="356" t="s">
        <v>3526</v>
      </c>
      <c r="F639" s="363" t="s">
        <v>7266</v>
      </c>
      <c r="G639" s="356"/>
    </row>
    <row r="640" spans="2:7">
      <c r="B640" s="356" t="s">
        <v>3122</v>
      </c>
      <c r="C640" s="356" t="s">
        <v>2715</v>
      </c>
      <c r="D640" s="356">
        <v>82</v>
      </c>
      <c r="E640" s="356" t="s">
        <v>3531</v>
      </c>
      <c r="F640" s="363" t="s">
        <v>7266</v>
      </c>
      <c r="G640" s="356"/>
    </row>
    <row r="641" spans="2:7">
      <c r="B641" s="356" t="s">
        <v>3122</v>
      </c>
      <c r="C641" s="356" t="s">
        <v>2715</v>
      </c>
      <c r="D641" s="356">
        <v>83</v>
      </c>
      <c r="E641" s="356" t="s">
        <v>538</v>
      </c>
      <c r="F641" s="363" t="s">
        <v>7266</v>
      </c>
      <c r="G641" s="356"/>
    </row>
    <row r="642" spans="2:7">
      <c r="B642" s="356" t="s">
        <v>3122</v>
      </c>
      <c r="C642" s="356" t="s">
        <v>2715</v>
      </c>
      <c r="D642" s="356">
        <v>84</v>
      </c>
      <c r="E642" s="356" t="s">
        <v>1251</v>
      </c>
      <c r="F642" s="363" t="s">
        <v>7266</v>
      </c>
      <c r="G642" s="356"/>
    </row>
    <row r="643" spans="2:7">
      <c r="B643" s="356" t="s">
        <v>3122</v>
      </c>
      <c r="C643" s="356" t="s">
        <v>2715</v>
      </c>
      <c r="D643" s="356">
        <v>85</v>
      </c>
      <c r="E643" s="356" t="s">
        <v>2453</v>
      </c>
      <c r="F643" s="363" t="s">
        <v>7266</v>
      </c>
      <c r="G643" s="356"/>
    </row>
    <row r="644" spans="2:7">
      <c r="B644" s="356" t="s">
        <v>3122</v>
      </c>
      <c r="C644" s="356" t="s">
        <v>2715</v>
      </c>
      <c r="D644" s="356">
        <v>86</v>
      </c>
      <c r="E644" s="356" t="s">
        <v>3532</v>
      </c>
      <c r="F644" s="363" t="s">
        <v>7266</v>
      </c>
      <c r="G644" s="356"/>
    </row>
    <row r="645" spans="2:7">
      <c r="B645" s="356" t="s">
        <v>3122</v>
      </c>
      <c r="C645" s="356" t="s">
        <v>2715</v>
      </c>
      <c r="D645" s="356">
        <v>87</v>
      </c>
      <c r="E645" s="356" t="s">
        <v>3535</v>
      </c>
      <c r="F645" s="363" t="s">
        <v>7266</v>
      </c>
      <c r="G645" s="356"/>
    </row>
    <row r="646" spans="2:7">
      <c r="B646" s="356" t="s">
        <v>3122</v>
      </c>
      <c r="C646" s="356" t="s">
        <v>2715</v>
      </c>
      <c r="D646" s="356">
        <v>88</v>
      </c>
      <c r="E646" s="356" t="s">
        <v>3536</v>
      </c>
      <c r="F646" s="363" t="s">
        <v>7266</v>
      </c>
      <c r="G646" s="356"/>
    </row>
    <row r="647" spans="2:7">
      <c r="B647" s="356" t="s">
        <v>3122</v>
      </c>
      <c r="C647" s="356" t="s">
        <v>2715</v>
      </c>
      <c r="D647" s="356">
        <v>89</v>
      </c>
      <c r="E647" s="356" t="s">
        <v>3539</v>
      </c>
      <c r="F647" s="363" t="s">
        <v>7266</v>
      </c>
      <c r="G647" s="356"/>
    </row>
    <row r="648" spans="2:7">
      <c r="B648" s="356" t="s">
        <v>3122</v>
      </c>
      <c r="C648" s="356" t="s">
        <v>2715</v>
      </c>
      <c r="D648" s="356">
        <v>90</v>
      </c>
      <c r="E648" s="356" t="s">
        <v>3541</v>
      </c>
      <c r="F648" s="363" t="s">
        <v>7266</v>
      </c>
      <c r="G648" s="356"/>
    </row>
    <row r="649" spans="2:7">
      <c r="B649" s="356" t="s">
        <v>3122</v>
      </c>
      <c r="C649" s="356" t="s">
        <v>2715</v>
      </c>
      <c r="D649" s="356">
        <v>91</v>
      </c>
      <c r="E649" s="356" t="s">
        <v>3547</v>
      </c>
      <c r="F649" s="363" t="s">
        <v>7266</v>
      </c>
      <c r="G649" s="356"/>
    </row>
    <row r="650" spans="2:7">
      <c r="B650" s="356" t="s">
        <v>3122</v>
      </c>
      <c r="C650" s="356" t="s">
        <v>2715</v>
      </c>
      <c r="D650" s="356">
        <v>92</v>
      </c>
      <c r="E650" s="356" t="s">
        <v>803</v>
      </c>
      <c r="F650" s="363" t="s">
        <v>7266</v>
      </c>
      <c r="G650" s="356"/>
    </row>
    <row r="651" spans="2:7">
      <c r="B651" s="356" t="s">
        <v>3122</v>
      </c>
      <c r="C651" s="356" t="s">
        <v>2715</v>
      </c>
      <c r="D651" s="356">
        <v>93</v>
      </c>
      <c r="E651" s="356" t="s">
        <v>2246</v>
      </c>
      <c r="F651" s="363" t="s">
        <v>7266</v>
      </c>
      <c r="G651" s="356"/>
    </row>
    <row r="652" spans="2:7">
      <c r="B652" s="356" t="s">
        <v>3122</v>
      </c>
      <c r="C652" s="356" t="s">
        <v>2715</v>
      </c>
      <c r="D652" s="356">
        <v>94</v>
      </c>
      <c r="E652" s="356" t="s">
        <v>1980</v>
      </c>
      <c r="F652" s="363" t="s">
        <v>7266</v>
      </c>
      <c r="G652" s="356"/>
    </row>
    <row r="653" spans="2:7">
      <c r="B653" s="356" t="s">
        <v>3122</v>
      </c>
      <c r="C653" s="356" t="s">
        <v>2715</v>
      </c>
      <c r="D653" s="356">
        <v>95</v>
      </c>
      <c r="E653" s="356" t="s">
        <v>476</v>
      </c>
      <c r="F653" s="363" t="s">
        <v>7266</v>
      </c>
      <c r="G653" s="356"/>
    </row>
    <row r="654" spans="2:7">
      <c r="B654" s="356" t="s">
        <v>3122</v>
      </c>
      <c r="C654" s="356" t="s">
        <v>2715</v>
      </c>
      <c r="D654" s="356">
        <v>96</v>
      </c>
      <c r="E654" s="356" t="s">
        <v>2196</v>
      </c>
      <c r="F654" s="363" t="s">
        <v>7266</v>
      </c>
      <c r="G654" s="356"/>
    </row>
    <row r="655" spans="2:7">
      <c r="B655" s="356" t="s">
        <v>3122</v>
      </c>
      <c r="C655" s="356" t="s">
        <v>2715</v>
      </c>
      <c r="D655" s="356">
        <v>97</v>
      </c>
      <c r="E655" s="356" t="s">
        <v>2666</v>
      </c>
      <c r="F655" s="363" t="s">
        <v>7266</v>
      </c>
      <c r="G655" s="356"/>
    </row>
    <row r="656" spans="2:7">
      <c r="B656" s="356" t="s">
        <v>3122</v>
      </c>
      <c r="C656" s="356" t="s">
        <v>2715</v>
      </c>
      <c r="D656" s="356">
        <v>98</v>
      </c>
      <c r="E656" s="356" t="s">
        <v>3550</v>
      </c>
      <c r="F656" s="363" t="s">
        <v>7266</v>
      </c>
      <c r="G656" s="356"/>
    </row>
    <row r="657" spans="2:7">
      <c r="B657" s="356" t="s">
        <v>3122</v>
      </c>
      <c r="C657" s="356" t="s">
        <v>2715</v>
      </c>
      <c r="D657" s="356">
        <v>99</v>
      </c>
      <c r="E657" s="356" t="s">
        <v>2347</v>
      </c>
      <c r="F657" s="363" t="s">
        <v>7266</v>
      </c>
      <c r="G657" s="356"/>
    </row>
    <row r="658" spans="2:7">
      <c r="B658" s="356" t="s">
        <v>3122</v>
      </c>
      <c r="C658" s="356" t="s">
        <v>2715</v>
      </c>
      <c r="D658" s="356">
        <v>100</v>
      </c>
      <c r="E658" s="356" t="s">
        <v>107</v>
      </c>
      <c r="F658" s="363" t="s">
        <v>7266</v>
      </c>
      <c r="G658" s="356"/>
    </row>
    <row r="659" spans="2:7">
      <c r="B659" s="356" t="s">
        <v>3122</v>
      </c>
      <c r="C659" s="356" t="s">
        <v>2715</v>
      </c>
      <c r="D659" s="356">
        <v>101</v>
      </c>
      <c r="E659" s="356" t="s">
        <v>3216</v>
      </c>
      <c r="F659" s="363" t="s">
        <v>7266</v>
      </c>
      <c r="G659" s="356"/>
    </row>
    <row r="660" spans="2:7">
      <c r="B660" s="356" t="s">
        <v>3122</v>
      </c>
      <c r="C660" s="356" t="s">
        <v>2715</v>
      </c>
      <c r="D660" s="356">
        <v>102</v>
      </c>
      <c r="E660" s="356" t="s">
        <v>1248</v>
      </c>
      <c r="F660" s="363" t="s">
        <v>7266</v>
      </c>
      <c r="G660" s="356"/>
    </row>
    <row r="661" spans="2:7">
      <c r="B661" s="356" t="s">
        <v>3122</v>
      </c>
      <c r="C661" s="356" t="s">
        <v>2715</v>
      </c>
      <c r="D661" s="356">
        <v>103</v>
      </c>
      <c r="E661" s="356" t="s">
        <v>2485</v>
      </c>
      <c r="F661" s="363" t="s">
        <v>7266</v>
      </c>
      <c r="G661" s="356"/>
    </row>
    <row r="662" spans="2:7">
      <c r="B662" s="356" t="s">
        <v>3122</v>
      </c>
      <c r="C662" s="356" t="s">
        <v>2715</v>
      </c>
      <c r="D662" s="356">
        <v>104</v>
      </c>
      <c r="E662" s="356" t="s">
        <v>3553</v>
      </c>
      <c r="F662" s="363" t="s">
        <v>7266</v>
      </c>
      <c r="G662" s="356"/>
    </row>
    <row r="663" spans="2:7">
      <c r="B663" s="356" t="s">
        <v>3122</v>
      </c>
      <c r="C663" s="356" t="s">
        <v>2715</v>
      </c>
      <c r="D663" s="356">
        <v>105</v>
      </c>
      <c r="E663" s="356" t="s">
        <v>458</v>
      </c>
      <c r="F663" s="363" t="s">
        <v>7266</v>
      </c>
      <c r="G663" s="356"/>
    </row>
    <row r="664" spans="2:7">
      <c r="B664" s="356" t="s">
        <v>3122</v>
      </c>
      <c r="C664" s="356" t="s">
        <v>2715</v>
      </c>
      <c r="D664" s="356">
        <v>106</v>
      </c>
      <c r="E664" s="356" t="s">
        <v>356</v>
      </c>
      <c r="F664" s="363" t="s">
        <v>7266</v>
      </c>
      <c r="G664" s="356"/>
    </row>
    <row r="665" spans="2:7">
      <c r="B665" s="356" t="s">
        <v>3122</v>
      </c>
      <c r="C665" s="356" t="s">
        <v>2715</v>
      </c>
      <c r="D665" s="356">
        <v>107</v>
      </c>
      <c r="E665" s="356" t="s">
        <v>2508</v>
      </c>
      <c r="F665" s="363" t="s">
        <v>7266</v>
      </c>
      <c r="G665" s="356"/>
    </row>
    <row r="666" spans="2:7">
      <c r="B666" s="356" t="s">
        <v>3122</v>
      </c>
      <c r="C666" s="356" t="s">
        <v>2715</v>
      </c>
      <c r="D666" s="356">
        <v>108</v>
      </c>
      <c r="E666" s="356" t="s">
        <v>358</v>
      </c>
      <c r="F666" s="363" t="s">
        <v>7266</v>
      </c>
      <c r="G666" s="356"/>
    </row>
    <row r="667" spans="2:7">
      <c r="B667" s="356" t="s">
        <v>3122</v>
      </c>
      <c r="C667" s="356" t="s">
        <v>2715</v>
      </c>
      <c r="D667" s="356">
        <v>109</v>
      </c>
      <c r="E667" s="356" t="s">
        <v>3554</v>
      </c>
      <c r="F667" s="363" t="s">
        <v>7266</v>
      </c>
      <c r="G667" s="356"/>
    </row>
    <row r="668" spans="2:7">
      <c r="B668" s="356" t="s">
        <v>3122</v>
      </c>
      <c r="C668" s="356" t="s">
        <v>2715</v>
      </c>
      <c r="D668" s="356">
        <v>110</v>
      </c>
      <c r="E668" s="356" t="s">
        <v>1997</v>
      </c>
      <c r="F668" s="363" t="s">
        <v>7266</v>
      </c>
      <c r="G668" s="356"/>
    </row>
    <row r="669" spans="2:7">
      <c r="B669" s="356" t="s">
        <v>3122</v>
      </c>
      <c r="C669" s="356" t="s">
        <v>2715</v>
      </c>
      <c r="D669" s="356">
        <v>111</v>
      </c>
      <c r="E669" s="356" t="s">
        <v>1758</v>
      </c>
      <c r="F669" s="363" t="s">
        <v>7266</v>
      </c>
      <c r="G669" s="356"/>
    </row>
    <row r="670" spans="2:7">
      <c r="B670" s="356" t="s">
        <v>3122</v>
      </c>
      <c r="C670" s="356" t="s">
        <v>2715</v>
      </c>
      <c r="D670" s="356">
        <v>112</v>
      </c>
      <c r="E670" s="356" t="s">
        <v>3559</v>
      </c>
      <c r="F670" s="363" t="s">
        <v>7266</v>
      </c>
      <c r="G670" s="356"/>
    </row>
    <row r="671" spans="2:7">
      <c r="B671" s="356" t="s">
        <v>3122</v>
      </c>
      <c r="C671" s="356" t="s">
        <v>2715</v>
      </c>
      <c r="D671" s="356">
        <v>113</v>
      </c>
      <c r="E671" s="356" t="s">
        <v>3560</v>
      </c>
      <c r="F671" s="363" t="s">
        <v>7266</v>
      </c>
      <c r="G671" s="356"/>
    </row>
    <row r="672" spans="2:7">
      <c r="B672" s="356" t="s">
        <v>3122</v>
      </c>
      <c r="C672" s="356" t="s">
        <v>2715</v>
      </c>
      <c r="D672" s="356">
        <v>114</v>
      </c>
      <c r="E672" s="356" t="s">
        <v>2731</v>
      </c>
      <c r="F672" s="363" t="s">
        <v>7266</v>
      </c>
      <c r="G672" s="356"/>
    </row>
    <row r="673" spans="2:7">
      <c r="B673" s="356" t="s">
        <v>3122</v>
      </c>
      <c r="C673" s="356" t="s">
        <v>2715</v>
      </c>
      <c r="D673" s="356">
        <v>115</v>
      </c>
      <c r="E673" s="356" t="s">
        <v>3561</v>
      </c>
      <c r="F673" s="363" t="s">
        <v>7266</v>
      </c>
      <c r="G673" s="356"/>
    </row>
    <row r="674" spans="2:7">
      <c r="B674" s="356" t="s">
        <v>3122</v>
      </c>
      <c r="C674" s="356" t="s">
        <v>2715</v>
      </c>
      <c r="D674" s="356">
        <v>116</v>
      </c>
      <c r="E674" s="356" t="s">
        <v>3562</v>
      </c>
      <c r="F674" s="363" t="s">
        <v>7266</v>
      </c>
      <c r="G674" s="356"/>
    </row>
    <row r="675" spans="2:7">
      <c r="B675" s="356" t="s">
        <v>3122</v>
      </c>
      <c r="C675" s="356" t="s">
        <v>2715</v>
      </c>
      <c r="D675" s="356">
        <v>117</v>
      </c>
      <c r="E675" s="356" t="s">
        <v>3565</v>
      </c>
      <c r="F675" s="363" t="s">
        <v>7266</v>
      </c>
      <c r="G675" s="356"/>
    </row>
    <row r="676" spans="2:7">
      <c r="B676" s="356" t="s">
        <v>3122</v>
      </c>
      <c r="C676" s="356" t="s">
        <v>2715</v>
      </c>
      <c r="D676" s="356">
        <v>118</v>
      </c>
      <c r="E676" s="356" t="s">
        <v>3261</v>
      </c>
      <c r="F676" s="363" t="s">
        <v>7266</v>
      </c>
      <c r="G676" s="356"/>
    </row>
    <row r="677" spans="2:7">
      <c r="B677" s="356" t="s">
        <v>3122</v>
      </c>
      <c r="C677" s="356" t="s">
        <v>2715</v>
      </c>
      <c r="D677" s="356">
        <v>119</v>
      </c>
      <c r="E677" s="356" t="s">
        <v>768</v>
      </c>
      <c r="F677" s="363" t="s">
        <v>7266</v>
      </c>
      <c r="G677" s="356"/>
    </row>
    <row r="678" spans="2:7">
      <c r="B678" s="356" t="s">
        <v>3122</v>
      </c>
      <c r="C678" s="356" t="s">
        <v>2715</v>
      </c>
      <c r="D678" s="356">
        <v>120</v>
      </c>
      <c r="E678" s="356" t="s">
        <v>3566</v>
      </c>
      <c r="F678" s="363" t="s">
        <v>7266</v>
      </c>
      <c r="G678" s="356"/>
    </row>
    <row r="679" spans="2:7">
      <c r="B679" s="356" t="s">
        <v>3122</v>
      </c>
      <c r="C679" s="356" t="s">
        <v>2715</v>
      </c>
      <c r="D679" s="356">
        <v>121</v>
      </c>
      <c r="E679" s="356" t="s">
        <v>159</v>
      </c>
      <c r="F679" s="363" t="s">
        <v>7266</v>
      </c>
      <c r="G679" s="356"/>
    </row>
    <row r="680" spans="2:7">
      <c r="B680" s="356" t="s">
        <v>3122</v>
      </c>
      <c r="C680" s="356" t="s">
        <v>2715</v>
      </c>
      <c r="D680" s="356">
        <v>122</v>
      </c>
      <c r="E680" s="356" t="s">
        <v>3569</v>
      </c>
      <c r="F680" s="363" t="s">
        <v>7266</v>
      </c>
      <c r="G680" s="356"/>
    </row>
    <row r="681" spans="2:7">
      <c r="B681" s="356" t="s">
        <v>3122</v>
      </c>
      <c r="C681" s="356" t="s">
        <v>2715</v>
      </c>
      <c r="D681" s="356">
        <v>123</v>
      </c>
      <c r="E681" s="356" t="s">
        <v>3571</v>
      </c>
      <c r="F681" s="363" t="s">
        <v>7266</v>
      </c>
      <c r="G681" s="356"/>
    </row>
    <row r="682" spans="2:7">
      <c r="B682" s="356" t="s">
        <v>3122</v>
      </c>
      <c r="C682" s="356" t="s">
        <v>2715</v>
      </c>
      <c r="D682" s="356">
        <v>124</v>
      </c>
      <c r="E682" s="356" t="s">
        <v>1914</v>
      </c>
      <c r="F682" s="363" t="s">
        <v>7266</v>
      </c>
      <c r="G682" s="356"/>
    </row>
    <row r="683" spans="2:7">
      <c r="B683" s="356" t="s">
        <v>3122</v>
      </c>
      <c r="C683" s="356" t="s">
        <v>2715</v>
      </c>
      <c r="D683" s="356">
        <v>125</v>
      </c>
      <c r="E683" s="356" t="s">
        <v>3500</v>
      </c>
      <c r="F683" s="363" t="s">
        <v>7266</v>
      </c>
      <c r="G683" s="356"/>
    </row>
    <row r="684" spans="2:7">
      <c r="B684" s="356" t="s">
        <v>3122</v>
      </c>
      <c r="C684" s="356" t="s">
        <v>2715</v>
      </c>
      <c r="D684" s="356">
        <v>126</v>
      </c>
      <c r="E684" s="356" t="s">
        <v>3573</v>
      </c>
      <c r="F684" s="363" t="s">
        <v>7266</v>
      </c>
      <c r="G684" s="356"/>
    </row>
    <row r="685" spans="2:7">
      <c r="B685" s="356" t="s">
        <v>3122</v>
      </c>
      <c r="C685" s="356" t="s">
        <v>2715</v>
      </c>
      <c r="D685" s="356">
        <v>127</v>
      </c>
      <c r="E685" s="356" t="s">
        <v>2189</v>
      </c>
      <c r="F685" s="363" t="s">
        <v>7266</v>
      </c>
      <c r="G685" s="356"/>
    </row>
    <row r="686" spans="2:7">
      <c r="B686" s="356" t="s">
        <v>3122</v>
      </c>
      <c r="C686" s="356" t="s">
        <v>2715</v>
      </c>
      <c r="D686" s="356">
        <v>128</v>
      </c>
      <c r="E686" s="356" t="s">
        <v>3577</v>
      </c>
      <c r="F686" s="363" t="s">
        <v>7266</v>
      </c>
      <c r="G686" s="356"/>
    </row>
    <row r="687" spans="2:7">
      <c r="B687" s="356" t="s">
        <v>3122</v>
      </c>
      <c r="C687" s="356" t="s">
        <v>2715</v>
      </c>
      <c r="D687" s="356">
        <v>129</v>
      </c>
      <c r="E687" s="356" t="s">
        <v>406</v>
      </c>
      <c r="F687" s="363" t="s">
        <v>7266</v>
      </c>
      <c r="G687" s="356"/>
    </row>
    <row r="688" spans="2:7">
      <c r="B688" s="356" t="s">
        <v>3122</v>
      </c>
      <c r="C688" s="356" t="s">
        <v>2715</v>
      </c>
      <c r="D688" s="356">
        <v>130</v>
      </c>
      <c r="E688" s="356" t="s">
        <v>3262</v>
      </c>
      <c r="F688" s="363" t="s">
        <v>7266</v>
      </c>
      <c r="G688" s="356"/>
    </row>
    <row r="689" spans="2:7">
      <c r="B689" s="356" t="s">
        <v>3122</v>
      </c>
      <c r="C689" s="356" t="s">
        <v>2715</v>
      </c>
      <c r="D689" s="356">
        <v>131</v>
      </c>
      <c r="E689" s="356" t="s">
        <v>1454</v>
      </c>
      <c r="F689" s="363" t="s">
        <v>7266</v>
      </c>
      <c r="G689" s="356"/>
    </row>
    <row r="690" spans="2:7">
      <c r="B690" s="356" t="s">
        <v>3122</v>
      </c>
      <c r="C690" s="356" t="s">
        <v>2715</v>
      </c>
      <c r="D690" s="356">
        <v>132</v>
      </c>
      <c r="E690" s="356" t="s">
        <v>3581</v>
      </c>
      <c r="F690" s="363" t="s">
        <v>7266</v>
      </c>
      <c r="G690" s="356"/>
    </row>
    <row r="691" spans="2:7">
      <c r="B691" s="356" t="s">
        <v>3122</v>
      </c>
      <c r="C691" s="356" t="s">
        <v>2715</v>
      </c>
      <c r="D691" s="356">
        <v>133</v>
      </c>
      <c r="E691" s="356" t="s">
        <v>3498</v>
      </c>
      <c r="F691" s="363" t="s">
        <v>7266</v>
      </c>
      <c r="G691" s="356"/>
    </row>
    <row r="692" spans="2:7">
      <c r="B692" s="356" t="s">
        <v>3122</v>
      </c>
      <c r="C692" s="356" t="s">
        <v>2715</v>
      </c>
      <c r="D692" s="356">
        <v>134</v>
      </c>
      <c r="E692" s="356" t="s">
        <v>3365</v>
      </c>
      <c r="F692" s="363" t="s">
        <v>7266</v>
      </c>
      <c r="G692" s="356"/>
    </row>
    <row r="693" spans="2:7">
      <c r="B693" s="356" t="s">
        <v>3122</v>
      </c>
      <c r="C693" s="356" t="s">
        <v>2715</v>
      </c>
      <c r="D693" s="356">
        <v>135</v>
      </c>
      <c r="E693" s="356" t="s">
        <v>3193</v>
      </c>
      <c r="F693" s="363" t="s">
        <v>7266</v>
      </c>
      <c r="G693" s="356"/>
    </row>
    <row r="694" spans="2:7">
      <c r="B694" s="356" t="s">
        <v>3122</v>
      </c>
      <c r="C694" s="356" t="s">
        <v>2715</v>
      </c>
      <c r="D694" s="356">
        <v>136</v>
      </c>
      <c r="E694" s="356" t="s">
        <v>2272</v>
      </c>
      <c r="F694" s="363" t="s">
        <v>7266</v>
      </c>
      <c r="G694" s="356"/>
    </row>
    <row r="695" spans="2:7">
      <c r="B695" s="356" t="s">
        <v>3122</v>
      </c>
      <c r="C695" s="356" t="s">
        <v>2715</v>
      </c>
      <c r="D695" s="356">
        <v>137</v>
      </c>
      <c r="E695" s="356" t="s">
        <v>2876</v>
      </c>
      <c r="F695" s="363" t="s">
        <v>7266</v>
      </c>
      <c r="G695" s="356"/>
    </row>
    <row r="696" spans="2:7">
      <c r="B696" s="356" t="s">
        <v>3122</v>
      </c>
      <c r="C696" s="356" t="s">
        <v>2715</v>
      </c>
      <c r="D696" s="356">
        <v>138</v>
      </c>
      <c r="E696" s="356" t="s">
        <v>3092</v>
      </c>
      <c r="F696" s="363" t="s">
        <v>7266</v>
      </c>
      <c r="G696" s="356"/>
    </row>
    <row r="697" spans="2:7">
      <c r="B697" s="356" t="s">
        <v>3122</v>
      </c>
      <c r="C697" s="356" t="s">
        <v>2715</v>
      </c>
      <c r="D697" s="356">
        <v>139</v>
      </c>
      <c r="E697" s="356" t="s">
        <v>3175</v>
      </c>
      <c r="F697" s="363" t="s">
        <v>7266</v>
      </c>
      <c r="G697" s="356"/>
    </row>
    <row r="698" spans="2:7">
      <c r="B698" s="356" t="s">
        <v>3122</v>
      </c>
      <c r="C698" s="356" t="s">
        <v>2715</v>
      </c>
      <c r="D698" s="356">
        <v>140</v>
      </c>
      <c r="E698" s="356" t="s">
        <v>1361</v>
      </c>
      <c r="F698" s="363" t="s">
        <v>7266</v>
      </c>
      <c r="G698" s="356"/>
    </row>
    <row r="699" spans="2:7">
      <c r="B699" s="356" t="s">
        <v>3122</v>
      </c>
      <c r="C699" s="356" t="s">
        <v>2715</v>
      </c>
      <c r="D699" s="356">
        <v>141</v>
      </c>
      <c r="E699" s="356" t="s">
        <v>3582</v>
      </c>
      <c r="F699" s="363"/>
      <c r="G699" s="356"/>
    </row>
    <row r="700" spans="2:7">
      <c r="B700" s="356" t="s">
        <v>3122</v>
      </c>
      <c r="C700" s="356" t="s">
        <v>2715</v>
      </c>
      <c r="D700" s="356">
        <v>142</v>
      </c>
      <c r="E700" s="356" t="s">
        <v>1789</v>
      </c>
      <c r="F700" s="363"/>
      <c r="G700" s="356"/>
    </row>
    <row r="701" spans="2:7">
      <c r="B701" s="356" t="s">
        <v>3122</v>
      </c>
      <c r="C701" s="356" t="s">
        <v>2715</v>
      </c>
      <c r="D701" s="356">
        <v>143</v>
      </c>
      <c r="E701" s="356" t="s">
        <v>3269</v>
      </c>
      <c r="F701" s="363"/>
      <c r="G701" s="356"/>
    </row>
    <row r="702" spans="2:7">
      <c r="B702" s="356" t="s">
        <v>3122</v>
      </c>
      <c r="C702" s="356" t="s">
        <v>2715</v>
      </c>
      <c r="D702" s="356">
        <v>144</v>
      </c>
      <c r="E702" s="356" t="s">
        <v>4671</v>
      </c>
      <c r="F702" s="363"/>
      <c r="G702" s="356"/>
    </row>
    <row r="703" spans="2:7">
      <c r="B703" s="356" t="s">
        <v>3122</v>
      </c>
      <c r="C703" s="356" t="s">
        <v>2715</v>
      </c>
      <c r="D703" s="356">
        <v>145</v>
      </c>
      <c r="E703" s="356" t="s">
        <v>1283</v>
      </c>
      <c r="F703" s="363"/>
      <c r="G703" s="356"/>
    </row>
    <row r="704" spans="2:7">
      <c r="B704" s="356" t="s">
        <v>3122</v>
      </c>
      <c r="C704" s="356" t="s">
        <v>2715</v>
      </c>
      <c r="D704" s="356">
        <v>146</v>
      </c>
      <c r="E704" s="356" t="s">
        <v>3583</v>
      </c>
      <c r="F704" s="363" t="s">
        <v>7266</v>
      </c>
      <c r="G704" s="356"/>
    </row>
    <row r="705" spans="2:7">
      <c r="B705" s="356" t="s">
        <v>3122</v>
      </c>
      <c r="C705" s="356" t="s">
        <v>2715</v>
      </c>
      <c r="D705" s="356">
        <v>147</v>
      </c>
      <c r="E705" s="356" t="s">
        <v>3585</v>
      </c>
      <c r="F705" s="363"/>
      <c r="G705" s="356"/>
    </row>
    <row r="706" spans="2:7">
      <c r="B706" s="356" t="s">
        <v>3122</v>
      </c>
      <c r="C706" s="356" t="s">
        <v>2715</v>
      </c>
      <c r="D706" s="356">
        <v>148</v>
      </c>
      <c r="E706" s="356" t="s">
        <v>470</v>
      </c>
      <c r="F706" s="363"/>
      <c r="G706" s="356"/>
    </row>
    <row r="707" spans="2:7">
      <c r="B707" s="356" t="s">
        <v>3122</v>
      </c>
      <c r="C707" s="356" t="s">
        <v>2715</v>
      </c>
      <c r="D707" s="356">
        <v>149</v>
      </c>
      <c r="E707" s="356" t="s">
        <v>3586</v>
      </c>
      <c r="F707" s="363" t="s">
        <v>7266</v>
      </c>
      <c r="G707" s="356"/>
    </row>
    <row r="708" spans="2:7">
      <c r="B708" s="356" t="s">
        <v>3122</v>
      </c>
      <c r="C708" s="356" t="s">
        <v>2715</v>
      </c>
      <c r="D708" s="356">
        <v>150</v>
      </c>
      <c r="E708" s="356" t="s">
        <v>309</v>
      </c>
      <c r="F708" s="363" t="s">
        <v>7266</v>
      </c>
      <c r="G708" s="356"/>
    </row>
    <row r="709" spans="2:7">
      <c r="B709" s="356" t="s">
        <v>3122</v>
      </c>
      <c r="C709" s="356" t="s">
        <v>2715</v>
      </c>
      <c r="D709" s="356">
        <v>151</v>
      </c>
      <c r="E709" s="356" t="s">
        <v>3591</v>
      </c>
      <c r="F709" s="363" t="s">
        <v>7266</v>
      </c>
      <c r="G709" s="356"/>
    </row>
    <row r="710" spans="2:7">
      <c r="B710" s="356" t="s">
        <v>3122</v>
      </c>
      <c r="C710" s="356" t="s">
        <v>2715</v>
      </c>
      <c r="D710" s="356">
        <v>152</v>
      </c>
      <c r="E710" s="356" t="s">
        <v>3595</v>
      </c>
      <c r="F710" s="363" t="s">
        <v>7266</v>
      </c>
      <c r="G710" s="356"/>
    </row>
    <row r="711" spans="2:7">
      <c r="B711" s="356" t="s">
        <v>3122</v>
      </c>
      <c r="C711" s="356" t="s">
        <v>2715</v>
      </c>
      <c r="D711" s="356">
        <v>153</v>
      </c>
      <c r="E711" s="356" t="s">
        <v>2869</v>
      </c>
      <c r="F711" s="363" t="s">
        <v>7266</v>
      </c>
      <c r="G711" s="356"/>
    </row>
    <row r="712" spans="2:7">
      <c r="B712" s="356" t="s">
        <v>3122</v>
      </c>
      <c r="C712" s="356" t="s">
        <v>2715</v>
      </c>
      <c r="D712" s="356">
        <v>154</v>
      </c>
      <c r="E712" s="356" t="s">
        <v>3596</v>
      </c>
      <c r="F712" s="363" t="s">
        <v>7266</v>
      </c>
      <c r="G712" s="356"/>
    </row>
    <row r="713" spans="2:7">
      <c r="B713" s="356" t="s">
        <v>3122</v>
      </c>
      <c r="C713" s="356" t="s">
        <v>2715</v>
      </c>
      <c r="D713" s="356">
        <v>155</v>
      </c>
      <c r="E713" s="356" t="s">
        <v>1195</v>
      </c>
      <c r="F713" s="363"/>
      <c r="G713" s="356"/>
    </row>
    <row r="714" spans="2:7">
      <c r="B714" s="356" t="s">
        <v>3122</v>
      </c>
      <c r="C714" s="356" t="s">
        <v>2715</v>
      </c>
      <c r="D714" s="356">
        <v>156</v>
      </c>
      <c r="E714" s="356" t="s">
        <v>2404</v>
      </c>
      <c r="F714" s="363" t="s">
        <v>7266</v>
      </c>
      <c r="G714" s="356"/>
    </row>
    <row r="715" spans="2:7">
      <c r="B715" s="356" t="s">
        <v>3122</v>
      </c>
      <c r="C715" s="356" t="s">
        <v>2715</v>
      </c>
      <c r="D715" s="356">
        <v>157</v>
      </c>
      <c r="E715" s="356" t="s">
        <v>3530</v>
      </c>
      <c r="F715" s="363" t="s">
        <v>7266</v>
      </c>
      <c r="G715" s="356"/>
    </row>
    <row r="716" spans="2:7">
      <c r="B716" s="356" t="s">
        <v>3122</v>
      </c>
      <c r="C716" s="356" t="s">
        <v>2715</v>
      </c>
      <c r="D716" s="356">
        <v>158</v>
      </c>
      <c r="E716" s="356" t="s">
        <v>2525</v>
      </c>
      <c r="F716" s="363" t="s">
        <v>7266</v>
      </c>
      <c r="G716" s="356"/>
    </row>
    <row r="717" spans="2:7">
      <c r="B717" s="356" t="s">
        <v>3122</v>
      </c>
      <c r="C717" s="356" t="s">
        <v>2715</v>
      </c>
      <c r="D717" s="356">
        <v>159</v>
      </c>
      <c r="E717" s="356" t="s">
        <v>3600</v>
      </c>
      <c r="F717" s="363" t="s">
        <v>7266</v>
      </c>
      <c r="G717" s="356"/>
    </row>
    <row r="718" spans="2:7">
      <c r="B718" s="356" t="s">
        <v>3122</v>
      </c>
      <c r="C718" s="356" t="s">
        <v>2715</v>
      </c>
      <c r="D718" s="356">
        <v>160</v>
      </c>
      <c r="E718" s="360" t="s">
        <v>3601</v>
      </c>
      <c r="F718" s="363"/>
      <c r="G718" s="356"/>
    </row>
    <row r="719" spans="2:7">
      <c r="B719" s="356" t="s">
        <v>3122</v>
      </c>
      <c r="C719" s="356" t="s">
        <v>2715</v>
      </c>
      <c r="D719" s="356">
        <v>161</v>
      </c>
      <c r="E719" s="359" t="s">
        <v>1759</v>
      </c>
      <c r="F719" s="363"/>
      <c r="G719" s="356"/>
    </row>
    <row r="720" spans="2:7">
      <c r="B720" s="356" t="s">
        <v>3122</v>
      </c>
      <c r="C720" s="356" t="s">
        <v>2715</v>
      </c>
      <c r="D720" s="356">
        <v>162</v>
      </c>
      <c r="E720" s="359" t="s">
        <v>3605</v>
      </c>
      <c r="F720" s="363"/>
      <c r="G720" s="356"/>
    </row>
    <row r="721" spans="2:7">
      <c r="B721" s="356" t="s">
        <v>3122</v>
      </c>
      <c r="C721" s="356" t="s">
        <v>2715</v>
      </c>
      <c r="D721" s="356">
        <v>163</v>
      </c>
      <c r="E721" s="359" t="s">
        <v>966</v>
      </c>
      <c r="F721" s="363"/>
      <c r="G721" s="356"/>
    </row>
    <row r="722" spans="2:7">
      <c r="B722" s="356" t="s">
        <v>3122</v>
      </c>
      <c r="C722" s="356" t="s">
        <v>2715</v>
      </c>
      <c r="D722" s="356">
        <v>164</v>
      </c>
      <c r="E722" s="359" t="s">
        <v>2692</v>
      </c>
      <c r="F722" s="363"/>
      <c r="G722" s="356"/>
    </row>
    <row r="723" spans="2:7">
      <c r="B723" s="356" t="s">
        <v>3122</v>
      </c>
      <c r="C723" s="356" t="s">
        <v>2715</v>
      </c>
      <c r="D723" s="356">
        <v>165</v>
      </c>
      <c r="E723" s="359" t="s">
        <v>1144</v>
      </c>
      <c r="F723" s="363"/>
      <c r="G723" s="356"/>
    </row>
    <row r="724" spans="2:7">
      <c r="B724" s="356" t="s">
        <v>3122</v>
      </c>
      <c r="C724" s="356" t="s">
        <v>2715</v>
      </c>
      <c r="D724" s="356">
        <v>166</v>
      </c>
      <c r="E724" s="359" t="s">
        <v>3609</v>
      </c>
      <c r="F724" s="363"/>
      <c r="G724" s="356"/>
    </row>
    <row r="725" spans="2:7">
      <c r="B725" s="356" t="s">
        <v>3122</v>
      </c>
      <c r="C725" s="356" t="s">
        <v>2715</v>
      </c>
      <c r="D725" s="356">
        <v>167</v>
      </c>
      <c r="E725" s="359" t="s">
        <v>2433</v>
      </c>
      <c r="F725" s="363"/>
      <c r="G725" s="356"/>
    </row>
    <row r="726" spans="2:7">
      <c r="B726" s="356" t="s">
        <v>3122</v>
      </c>
      <c r="C726" s="356" t="s">
        <v>2715</v>
      </c>
      <c r="D726" s="356">
        <v>168</v>
      </c>
      <c r="E726" s="359" t="s">
        <v>3610</v>
      </c>
      <c r="F726" s="363"/>
      <c r="G726" s="356"/>
    </row>
    <row r="727" spans="2:7">
      <c r="B727" s="356" t="s">
        <v>3122</v>
      </c>
      <c r="C727" s="356" t="s">
        <v>2715</v>
      </c>
      <c r="D727" s="356">
        <v>169</v>
      </c>
      <c r="E727" s="359" t="s">
        <v>1387</v>
      </c>
      <c r="F727" s="363"/>
      <c r="G727" s="356"/>
    </row>
    <row r="728" spans="2:7">
      <c r="B728" s="356" t="s">
        <v>3122</v>
      </c>
      <c r="C728" s="356" t="s">
        <v>2715</v>
      </c>
      <c r="D728" s="356">
        <v>170</v>
      </c>
      <c r="E728" s="359" t="s">
        <v>456</v>
      </c>
      <c r="F728" s="363"/>
      <c r="G728" s="356"/>
    </row>
    <row r="729" spans="2:7">
      <c r="B729" s="356" t="s">
        <v>3122</v>
      </c>
      <c r="C729" s="356" t="s">
        <v>2715</v>
      </c>
      <c r="D729" s="356">
        <v>171</v>
      </c>
      <c r="E729" s="359" t="s">
        <v>3611</v>
      </c>
      <c r="F729" s="363"/>
      <c r="G729" s="356"/>
    </row>
    <row r="730" spans="2:7">
      <c r="B730" s="356" t="s">
        <v>3122</v>
      </c>
      <c r="C730" s="356" t="s">
        <v>2715</v>
      </c>
      <c r="D730" s="356">
        <v>172</v>
      </c>
      <c r="E730" s="359" t="s">
        <v>3615</v>
      </c>
      <c r="F730" s="363"/>
      <c r="G730" s="356"/>
    </row>
    <row r="731" spans="2:7">
      <c r="B731" s="356" t="s">
        <v>3122</v>
      </c>
      <c r="C731" s="356" t="s">
        <v>2715</v>
      </c>
      <c r="D731" s="356">
        <v>173</v>
      </c>
      <c r="E731" s="359" t="s">
        <v>261</v>
      </c>
      <c r="F731" s="363"/>
      <c r="G731" s="356"/>
    </row>
    <row r="732" spans="2:7">
      <c r="B732" s="356" t="s">
        <v>3122</v>
      </c>
      <c r="C732" s="356" t="s">
        <v>2715</v>
      </c>
      <c r="D732" s="356">
        <v>174</v>
      </c>
      <c r="E732" s="359" t="s">
        <v>3579</v>
      </c>
      <c r="F732" s="363"/>
      <c r="G732" s="356"/>
    </row>
    <row r="733" spans="2:7">
      <c r="B733" s="356" t="s">
        <v>3122</v>
      </c>
      <c r="C733" s="356" t="s">
        <v>2715</v>
      </c>
      <c r="D733" s="356">
        <v>175</v>
      </c>
      <c r="E733" s="359" t="s">
        <v>1539</v>
      </c>
      <c r="F733" s="363"/>
      <c r="G733" s="356"/>
    </row>
    <row r="734" spans="2:7">
      <c r="B734" s="356" t="s">
        <v>3122</v>
      </c>
      <c r="C734" s="356" t="s">
        <v>2715</v>
      </c>
      <c r="D734" s="356">
        <v>176</v>
      </c>
      <c r="E734" s="359" t="s">
        <v>3616</v>
      </c>
      <c r="F734" s="363"/>
      <c r="G734" s="356"/>
    </row>
    <row r="735" spans="2:7">
      <c r="B735" s="356" t="s">
        <v>3122</v>
      </c>
      <c r="C735" s="356" t="s">
        <v>2715</v>
      </c>
      <c r="D735" s="356">
        <v>177</v>
      </c>
      <c r="E735" s="359" t="s">
        <v>1081</v>
      </c>
      <c r="F735" s="363"/>
      <c r="G735" s="356"/>
    </row>
    <row r="736" spans="2:7">
      <c r="B736" s="356" t="s">
        <v>3122</v>
      </c>
      <c r="C736" s="356" t="s">
        <v>2715</v>
      </c>
      <c r="D736" s="356">
        <v>178</v>
      </c>
      <c r="E736" s="359" t="s">
        <v>3618</v>
      </c>
      <c r="F736" s="363"/>
      <c r="G736" s="356"/>
    </row>
    <row r="737" spans="2:7">
      <c r="B737" s="356" t="s">
        <v>3122</v>
      </c>
      <c r="C737" s="356" t="s">
        <v>2715</v>
      </c>
      <c r="D737" s="356">
        <v>179</v>
      </c>
      <c r="E737" s="359" t="s">
        <v>1296</v>
      </c>
      <c r="F737" s="363"/>
      <c r="G737" s="356"/>
    </row>
    <row r="738" spans="2:7">
      <c r="B738" s="356" t="s">
        <v>3122</v>
      </c>
      <c r="C738" s="356" t="s">
        <v>2715</v>
      </c>
      <c r="D738" s="356">
        <v>180</v>
      </c>
      <c r="E738" s="359" t="s">
        <v>642</v>
      </c>
      <c r="F738" s="363"/>
      <c r="G738" s="356"/>
    </row>
    <row r="739" spans="2:7">
      <c r="B739" s="356" t="s">
        <v>3122</v>
      </c>
      <c r="C739" s="356" t="s">
        <v>2715</v>
      </c>
      <c r="D739" s="356">
        <v>181</v>
      </c>
      <c r="E739" s="359" t="s">
        <v>389</v>
      </c>
      <c r="F739" s="363"/>
      <c r="G739" s="356"/>
    </row>
    <row r="740" spans="2:7">
      <c r="B740" s="356" t="s">
        <v>3122</v>
      </c>
      <c r="C740" s="356" t="s">
        <v>2715</v>
      </c>
      <c r="D740" s="356">
        <v>182</v>
      </c>
      <c r="E740" s="359" t="s">
        <v>3458</v>
      </c>
      <c r="F740" s="363"/>
      <c r="G740" s="356"/>
    </row>
    <row r="741" spans="2:7">
      <c r="B741" s="356" t="s">
        <v>3122</v>
      </c>
      <c r="C741" s="356" t="s">
        <v>2715</v>
      </c>
      <c r="D741" s="356">
        <v>183</v>
      </c>
      <c r="E741" s="359" t="s">
        <v>3622</v>
      </c>
      <c r="F741" s="363"/>
      <c r="G741" s="356"/>
    </row>
    <row r="742" spans="2:7">
      <c r="B742" s="356" t="s">
        <v>3122</v>
      </c>
      <c r="C742" s="356" t="s">
        <v>2715</v>
      </c>
      <c r="D742" s="356">
        <v>184</v>
      </c>
      <c r="E742" s="359" t="s">
        <v>3623</v>
      </c>
      <c r="F742" s="363"/>
      <c r="G742" s="356"/>
    </row>
    <row r="743" spans="2:7">
      <c r="B743" s="356" t="s">
        <v>3122</v>
      </c>
      <c r="C743" s="356" t="s">
        <v>2715</v>
      </c>
      <c r="D743" s="356">
        <v>185</v>
      </c>
      <c r="E743" s="359" t="s">
        <v>3258</v>
      </c>
      <c r="F743" s="363"/>
      <c r="G743" s="356"/>
    </row>
    <row r="744" spans="2:7">
      <c r="B744" s="356" t="s">
        <v>3122</v>
      </c>
      <c r="C744" s="356" t="s">
        <v>2715</v>
      </c>
      <c r="D744" s="356">
        <v>186</v>
      </c>
      <c r="E744" s="359" t="s">
        <v>1876</v>
      </c>
      <c r="F744" s="363"/>
      <c r="G744" s="356"/>
    </row>
    <row r="745" spans="2:7">
      <c r="B745" s="356" t="s">
        <v>3122</v>
      </c>
      <c r="C745" s="356" t="s">
        <v>2715</v>
      </c>
      <c r="D745" s="356">
        <v>187</v>
      </c>
      <c r="E745" s="359" t="s">
        <v>3625</v>
      </c>
      <c r="F745" s="363"/>
      <c r="G745" s="356"/>
    </row>
    <row r="746" spans="2:7">
      <c r="B746" s="356" t="s">
        <v>3122</v>
      </c>
      <c r="C746" s="356" t="s">
        <v>2715</v>
      </c>
      <c r="D746" s="356">
        <v>188</v>
      </c>
      <c r="E746" s="359" t="s">
        <v>1779</v>
      </c>
      <c r="F746" s="363"/>
      <c r="G746" s="356"/>
    </row>
    <row r="747" spans="2:7">
      <c r="B747" s="356" t="s">
        <v>3122</v>
      </c>
      <c r="C747" s="356" t="s">
        <v>2715</v>
      </c>
      <c r="D747" s="356">
        <v>189</v>
      </c>
      <c r="E747" s="359" t="s">
        <v>696</v>
      </c>
      <c r="F747" s="363"/>
      <c r="G747" s="356"/>
    </row>
    <row r="748" spans="2:7">
      <c r="B748" s="356" t="s">
        <v>3122</v>
      </c>
      <c r="C748" s="356" t="s">
        <v>2715</v>
      </c>
      <c r="D748" s="356">
        <v>190</v>
      </c>
      <c r="E748" s="359" t="s">
        <v>3316</v>
      </c>
      <c r="F748" s="363"/>
      <c r="G748" s="356"/>
    </row>
    <row r="749" spans="2:7">
      <c r="B749" s="356" t="s">
        <v>3122</v>
      </c>
      <c r="C749" s="356" t="s">
        <v>2715</v>
      </c>
      <c r="D749" s="356">
        <v>191</v>
      </c>
      <c r="E749" s="359" t="s">
        <v>10</v>
      </c>
      <c r="F749" s="363"/>
      <c r="G749" s="356"/>
    </row>
    <row r="750" spans="2:7">
      <c r="B750" s="356" t="s">
        <v>3122</v>
      </c>
      <c r="C750" s="356" t="s">
        <v>2715</v>
      </c>
      <c r="D750" s="356">
        <v>192</v>
      </c>
      <c r="E750" s="359" t="s">
        <v>3626</v>
      </c>
      <c r="F750" s="363"/>
      <c r="G750" s="356"/>
    </row>
    <row r="751" spans="2:7">
      <c r="B751" s="356" t="s">
        <v>3122</v>
      </c>
      <c r="C751" s="356" t="s">
        <v>2715</v>
      </c>
      <c r="D751" s="356">
        <v>193</v>
      </c>
      <c r="E751" s="359" t="s">
        <v>1063</v>
      </c>
      <c r="F751" s="363"/>
      <c r="G751" s="356"/>
    </row>
    <row r="752" spans="2:7">
      <c r="B752" s="356" t="s">
        <v>3122</v>
      </c>
      <c r="C752" s="356" t="s">
        <v>2715</v>
      </c>
      <c r="D752" s="356">
        <v>194</v>
      </c>
      <c r="E752" s="359" t="s">
        <v>1380</v>
      </c>
      <c r="F752" s="363"/>
      <c r="G752" s="356"/>
    </row>
    <row r="753" spans="2:7">
      <c r="B753" s="356" t="s">
        <v>3122</v>
      </c>
      <c r="C753" s="356" t="s">
        <v>2715</v>
      </c>
      <c r="D753" s="356">
        <v>195</v>
      </c>
      <c r="E753" s="359" t="s">
        <v>3628</v>
      </c>
      <c r="F753" s="363"/>
      <c r="G753" s="356"/>
    </row>
    <row r="754" spans="2:7">
      <c r="B754" s="356" t="s">
        <v>3122</v>
      </c>
      <c r="C754" s="356" t="s">
        <v>2715</v>
      </c>
      <c r="D754" s="356">
        <v>196</v>
      </c>
      <c r="E754" s="359" t="s">
        <v>25</v>
      </c>
      <c r="F754" s="363"/>
      <c r="G754" s="356"/>
    </row>
    <row r="755" spans="2:7">
      <c r="B755" s="356" t="s">
        <v>3122</v>
      </c>
      <c r="C755" s="356" t="s">
        <v>2715</v>
      </c>
      <c r="D755" s="356">
        <v>197</v>
      </c>
      <c r="E755" s="359" t="s">
        <v>587</v>
      </c>
      <c r="F755" s="363"/>
      <c r="G755" s="356"/>
    </row>
    <row r="756" spans="2:7">
      <c r="B756" s="356" t="s">
        <v>3122</v>
      </c>
      <c r="C756" s="356" t="s">
        <v>2715</v>
      </c>
      <c r="D756" s="356">
        <v>198</v>
      </c>
      <c r="E756" s="359" t="s">
        <v>1776</v>
      </c>
      <c r="F756" s="363"/>
      <c r="G756" s="356"/>
    </row>
    <row r="757" spans="2:7">
      <c r="B757" s="356" t="s">
        <v>3122</v>
      </c>
      <c r="C757" s="356" t="s">
        <v>2715</v>
      </c>
      <c r="D757" s="356">
        <v>199</v>
      </c>
      <c r="E757" s="359" t="s">
        <v>3629</v>
      </c>
      <c r="F757" s="363"/>
      <c r="G757" s="356"/>
    </row>
    <row r="758" spans="2:7">
      <c r="B758" s="356" t="s">
        <v>3122</v>
      </c>
      <c r="C758" s="356" t="s">
        <v>2715</v>
      </c>
      <c r="D758" s="356">
        <v>200</v>
      </c>
      <c r="E758" s="359" t="s">
        <v>265</v>
      </c>
      <c r="F758" s="363"/>
      <c r="G758" s="356"/>
    </row>
    <row r="759" spans="2:7">
      <c r="B759" s="356" t="s">
        <v>3122</v>
      </c>
      <c r="C759" s="356" t="s">
        <v>2715</v>
      </c>
      <c r="D759" s="356">
        <v>201</v>
      </c>
      <c r="E759" s="359" t="s">
        <v>3546</v>
      </c>
      <c r="F759" s="363"/>
      <c r="G759" s="356"/>
    </row>
    <row r="760" spans="2:7">
      <c r="B760" s="356" t="s">
        <v>3122</v>
      </c>
      <c r="C760" s="356" t="s">
        <v>2715</v>
      </c>
      <c r="D760" s="356">
        <v>202</v>
      </c>
      <c r="E760" s="359" t="s">
        <v>1881</v>
      </c>
      <c r="F760" s="363"/>
      <c r="G760" s="356"/>
    </row>
    <row r="761" spans="2:7">
      <c r="B761" s="356" t="s">
        <v>3122</v>
      </c>
      <c r="C761" s="356" t="s">
        <v>2715</v>
      </c>
      <c r="D761" s="356">
        <v>203</v>
      </c>
      <c r="E761" s="359" t="s">
        <v>3630</v>
      </c>
      <c r="F761" s="363"/>
      <c r="G761" s="356"/>
    </row>
    <row r="762" spans="2:7">
      <c r="B762" s="356" t="s">
        <v>3122</v>
      </c>
      <c r="C762" s="356" t="s">
        <v>2715</v>
      </c>
      <c r="D762" s="356">
        <v>204</v>
      </c>
      <c r="E762" s="359" t="s">
        <v>575</v>
      </c>
      <c r="F762" s="363"/>
      <c r="G762" s="356"/>
    </row>
    <row r="763" spans="2:7">
      <c r="B763" s="356" t="s">
        <v>3122</v>
      </c>
      <c r="C763" s="356" t="s">
        <v>2715</v>
      </c>
      <c r="D763" s="356">
        <v>205</v>
      </c>
      <c r="E763" s="359" t="s">
        <v>3635</v>
      </c>
      <c r="F763" s="363"/>
      <c r="G763" s="356"/>
    </row>
    <row r="764" spans="2:7">
      <c r="B764" s="356" t="s">
        <v>3122</v>
      </c>
      <c r="C764" s="356" t="s">
        <v>2715</v>
      </c>
      <c r="D764" s="356">
        <v>206</v>
      </c>
      <c r="E764" s="359" t="s">
        <v>3377</v>
      </c>
      <c r="F764" s="363"/>
      <c r="G764" s="356"/>
    </row>
    <row r="765" spans="2:7">
      <c r="B765" s="356" t="s">
        <v>3122</v>
      </c>
      <c r="C765" s="356" t="s">
        <v>2715</v>
      </c>
      <c r="D765" s="356">
        <v>207</v>
      </c>
      <c r="E765" s="359" t="s">
        <v>3638</v>
      </c>
      <c r="F765" s="363"/>
      <c r="G765" s="356"/>
    </row>
    <row r="766" spans="2:7">
      <c r="B766" s="356" t="s">
        <v>3122</v>
      </c>
      <c r="C766" s="356" t="s">
        <v>2715</v>
      </c>
      <c r="D766" s="356">
        <v>208</v>
      </c>
      <c r="E766" s="359" t="s">
        <v>1934</v>
      </c>
      <c r="F766" s="363"/>
      <c r="G766" s="356"/>
    </row>
    <row r="767" spans="2:7">
      <c r="B767" s="356" t="s">
        <v>3122</v>
      </c>
      <c r="C767" s="356" t="s">
        <v>2715</v>
      </c>
      <c r="D767" s="356">
        <v>209</v>
      </c>
      <c r="E767" s="359" t="s">
        <v>3640</v>
      </c>
      <c r="F767" s="363"/>
      <c r="G767" s="356"/>
    </row>
    <row r="768" spans="2:7">
      <c r="B768" s="356" t="s">
        <v>3122</v>
      </c>
      <c r="C768" s="356" t="s">
        <v>2715</v>
      </c>
      <c r="D768" s="356">
        <v>210</v>
      </c>
      <c r="E768" s="359" t="s">
        <v>884</v>
      </c>
      <c r="F768" s="363"/>
      <c r="G768" s="356"/>
    </row>
    <row r="769" spans="2:7">
      <c r="B769" s="356" t="s">
        <v>3122</v>
      </c>
      <c r="C769" s="356" t="s">
        <v>2715</v>
      </c>
      <c r="D769" s="356">
        <v>211</v>
      </c>
      <c r="E769" s="356" t="s">
        <v>3643</v>
      </c>
      <c r="F769" s="363"/>
      <c r="G769" s="356"/>
    </row>
    <row r="770" spans="2:7">
      <c r="B770" s="356" t="s">
        <v>3122</v>
      </c>
      <c r="C770" s="356" t="s">
        <v>2715</v>
      </c>
      <c r="D770" s="356">
        <v>212</v>
      </c>
      <c r="E770" s="356" t="s">
        <v>2259</v>
      </c>
      <c r="F770" s="363"/>
      <c r="G770" s="356"/>
    </row>
    <row r="771" spans="2:7">
      <c r="B771" s="356" t="s">
        <v>3122</v>
      </c>
      <c r="C771" s="356" t="s">
        <v>2715</v>
      </c>
      <c r="D771" s="356">
        <v>213</v>
      </c>
      <c r="E771" s="356" t="s">
        <v>3645</v>
      </c>
      <c r="F771" s="363"/>
      <c r="G771" s="356"/>
    </row>
    <row r="772" spans="2:7">
      <c r="B772" s="356" t="s">
        <v>3122</v>
      </c>
      <c r="C772" s="356" t="s">
        <v>2715</v>
      </c>
      <c r="D772" s="356">
        <v>214</v>
      </c>
      <c r="E772" s="356" t="s">
        <v>3646</v>
      </c>
      <c r="F772" s="363"/>
      <c r="G772" s="356"/>
    </row>
    <row r="773" spans="2:7">
      <c r="B773" s="356" t="s">
        <v>3122</v>
      </c>
      <c r="C773" s="356" t="s">
        <v>2715</v>
      </c>
      <c r="D773" s="356">
        <v>215</v>
      </c>
      <c r="E773" s="356" t="s">
        <v>2093</v>
      </c>
      <c r="F773" s="363"/>
      <c r="G773" s="356"/>
    </row>
    <row r="774" spans="2:7">
      <c r="B774" s="356" t="s">
        <v>3122</v>
      </c>
      <c r="C774" s="356" t="s">
        <v>2715</v>
      </c>
      <c r="D774" s="356">
        <v>216</v>
      </c>
      <c r="E774" s="356" t="s">
        <v>3111</v>
      </c>
      <c r="F774" s="363"/>
      <c r="G774" s="356"/>
    </row>
    <row r="775" spans="2:7">
      <c r="B775" s="356" t="s">
        <v>3122</v>
      </c>
      <c r="C775" s="356" t="s">
        <v>2715</v>
      </c>
      <c r="D775" s="356">
        <v>217</v>
      </c>
      <c r="E775" s="356" t="s">
        <v>3649</v>
      </c>
      <c r="F775" s="363"/>
      <c r="G775" s="356"/>
    </row>
    <row r="776" spans="2:7">
      <c r="B776" s="356" t="s">
        <v>3122</v>
      </c>
      <c r="C776" s="356" t="s">
        <v>2715</v>
      </c>
      <c r="D776" s="356">
        <v>218</v>
      </c>
      <c r="E776" s="356" t="s">
        <v>3651</v>
      </c>
      <c r="F776" s="363"/>
      <c r="G776" s="356"/>
    </row>
    <row r="777" spans="2:7">
      <c r="B777" s="356" t="s">
        <v>3122</v>
      </c>
      <c r="C777" s="356" t="s">
        <v>2715</v>
      </c>
      <c r="D777" s="356">
        <v>219</v>
      </c>
      <c r="E777" s="356" t="s">
        <v>3652</v>
      </c>
      <c r="F777" s="363"/>
      <c r="G777" s="356"/>
    </row>
    <row r="778" spans="2:7">
      <c r="B778" s="356" t="s">
        <v>3122</v>
      </c>
      <c r="C778" s="356" t="s">
        <v>2715</v>
      </c>
      <c r="D778" s="356">
        <v>220</v>
      </c>
      <c r="E778" s="356" t="s">
        <v>3653</v>
      </c>
      <c r="F778" s="363"/>
      <c r="G778" s="356"/>
    </row>
    <row r="779" spans="2:7">
      <c r="B779" s="356" t="s">
        <v>3122</v>
      </c>
      <c r="C779" s="356" t="s">
        <v>2715</v>
      </c>
      <c r="D779" s="356">
        <v>221</v>
      </c>
      <c r="E779" s="356" t="s">
        <v>2089</v>
      </c>
      <c r="F779" s="363"/>
      <c r="G779" s="356"/>
    </row>
    <row r="780" spans="2:7">
      <c r="B780" s="356" t="s">
        <v>3122</v>
      </c>
      <c r="C780" s="356" t="s">
        <v>2715</v>
      </c>
      <c r="D780" s="356">
        <v>222</v>
      </c>
      <c r="E780" s="356" t="s">
        <v>3654</v>
      </c>
      <c r="F780" s="363"/>
      <c r="G780" s="356"/>
    </row>
    <row r="781" spans="2:7">
      <c r="B781" s="356" t="s">
        <v>3122</v>
      </c>
      <c r="C781" s="356" t="s">
        <v>2715</v>
      </c>
      <c r="D781" s="356">
        <v>223</v>
      </c>
      <c r="E781" s="356" t="s">
        <v>1950</v>
      </c>
      <c r="F781" s="363"/>
      <c r="G781" s="356"/>
    </row>
    <row r="782" spans="2:7">
      <c r="B782" s="356" t="s">
        <v>3122</v>
      </c>
      <c r="C782" s="356" t="s">
        <v>2715</v>
      </c>
      <c r="D782" s="356">
        <v>224</v>
      </c>
      <c r="E782" s="356" t="s">
        <v>3305</v>
      </c>
      <c r="F782" s="363"/>
      <c r="G782" s="356"/>
    </row>
    <row r="783" spans="2:7">
      <c r="B783" s="356" t="s">
        <v>3122</v>
      </c>
      <c r="C783" s="356" t="s">
        <v>2715</v>
      </c>
      <c r="D783" s="356">
        <v>225</v>
      </c>
      <c r="E783" s="356" t="s">
        <v>3657</v>
      </c>
      <c r="F783" s="363"/>
      <c r="G783" s="356"/>
    </row>
    <row r="784" spans="2:7">
      <c r="B784" s="356" t="s">
        <v>3122</v>
      </c>
      <c r="C784" s="356" t="s">
        <v>2715</v>
      </c>
      <c r="D784" s="356">
        <v>226</v>
      </c>
      <c r="E784" s="356" t="s">
        <v>3658</v>
      </c>
      <c r="F784" s="363"/>
      <c r="G784" s="356"/>
    </row>
    <row r="785" spans="2:7">
      <c r="B785" s="356" t="s">
        <v>3122</v>
      </c>
      <c r="C785" s="356" t="s">
        <v>2715</v>
      </c>
      <c r="D785" s="356">
        <v>227</v>
      </c>
      <c r="E785" s="356" t="s">
        <v>1266</v>
      </c>
      <c r="F785" s="363"/>
      <c r="G785" s="356"/>
    </row>
    <row r="786" spans="2:7">
      <c r="B786" s="356" t="s">
        <v>3122</v>
      </c>
      <c r="C786" s="356" t="s">
        <v>2715</v>
      </c>
      <c r="D786" s="356">
        <v>228</v>
      </c>
      <c r="E786" s="356" t="s">
        <v>1170</v>
      </c>
      <c r="F786" s="363" t="s">
        <v>7266</v>
      </c>
      <c r="G786" s="356"/>
    </row>
    <row r="787" spans="2:7">
      <c r="B787" s="356" t="s">
        <v>3122</v>
      </c>
      <c r="C787" s="356" t="s">
        <v>2715</v>
      </c>
      <c r="D787" s="356">
        <v>229</v>
      </c>
      <c r="E787" s="356" t="s">
        <v>1052</v>
      </c>
      <c r="F787" s="363"/>
      <c r="G787" s="356"/>
    </row>
    <row r="788" spans="2:7">
      <c r="B788" s="356" t="s">
        <v>3122</v>
      </c>
      <c r="C788" s="356" t="s">
        <v>2715</v>
      </c>
      <c r="D788" s="356">
        <v>230</v>
      </c>
      <c r="E788" s="356" t="s">
        <v>2130</v>
      </c>
      <c r="F788" s="363"/>
      <c r="G788" s="356"/>
    </row>
    <row r="789" spans="2:7">
      <c r="B789" s="356" t="s">
        <v>3122</v>
      </c>
      <c r="C789" s="356" t="s">
        <v>2715</v>
      </c>
      <c r="D789" s="356">
        <v>231</v>
      </c>
      <c r="E789" s="356" t="s">
        <v>60</v>
      </c>
      <c r="F789" s="363"/>
      <c r="G789" s="356"/>
    </row>
    <row r="790" spans="2:7">
      <c r="B790" s="356" t="s">
        <v>3122</v>
      </c>
      <c r="C790" s="356" t="s">
        <v>2715</v>
      </c>
      <c r="D790" s="356">
        <v>232</v>
      </c>
      <c r="E790" s="356" t="s">
        <v>3662</v>
      </c>
      <c r="F790" s="363"/>
      <c r="G790" s="356"/>
    </row>
    <row r="791" spans="2:7">
      <c r="B791" s="356" t="s">
        <v>3122</v>
      </c>
      <c r="C791" s="356" t="s">
        <v>2715</v>
      </c>
      <c r="D791" s="356">
        <v>233</v>
      </c>
      <c r="E791" s="356" t="s">
        <v>3664</v>
      </c>
      <c r="F791" s="363"/>
      <c r="G791" s="356"/>
    </row>
    <row r="792" spans="2:7">
      <c r="B792" s="356" t="s">
        <v>3122</v>
      </c>
      <c r="C792" s="356" t="s">
        <v>2715</v>
      </c>
      <c r="D792" s="356">
        <v>234</v>
      </c>
      <c r="E792" s="356" t="s">
        <v>3666</v>
      </c>
      <c r="F792" s="363"/>
      <c r="G792" s="356"/>
    </row>
    <row r="793" spans="2:7">
      <c r="B793" s="356" t="s">
        <v>3122</v>
      </c>
      <c r="C793" s="356" t="s">
        <v>2715</v>
      </c>
      <c r="D793" s="356">
        <v>235</v>
      </c>
      <c r="E793" s="356" t="s">
        <v>2478</v>
      </c>
      <c r="F793" s="363"/>
      <c r="G793" s="356"/>
    </row>
    <row r="794" spans="2:7">
      <c r="B794" s="356" t="s">
        <v>3122</v>
      </c>
      <c r="C794" s="356" t="s">
        <v>2715</v>
      </c>
      <c r="D794" s="356">
        <v>236</v>
      </c>
      <c r="E794" s="356" t="s">
        <v>1400</v>
      </c>
      <c r="F794" s="363"/>
      <c r="G794" s="356"/>
    </row>
    <row r="795" spans="2:7">
      <c r="B795" s="356" t="s">
        <v>3122</v>
      </c>
      <c r="C795" s="356" t="s">
        <v>2715</v>
      </c>
      <c r="D795" s="356">
        <v>237</v>
      </c>
      <c r="E795" s="356" t="s">
        <v>889</v>
      </c>
      <c r="F795" s="363"/>
      <c r="G795" s="356"/>
    </row>
    <row r="796" spans="2:7">
      <c r="B796" s="356" t="s">
        <v>3122</v>
      </c>
      <c r="C796" s="356" t="s">
        <v>2715</v>
      </c>
      <c r="D796" s="356">
        <v>238</v>
      </c>
      <c r="E796" s="359" t="s">
        <v>70</v>
      </c>
      <c r="F796" s="363"/>
      <c r="G796" s="356"/>
    </row>
    <row r="797" spans="2:7">
      <c r="B797" s="356" t="s">
        <v>3122</v>
      </c>
      <c r="C797" s="356" t="s">
        <v>2715</v>
      </c>
      <c r="D797" s="356">
        <v>239</v>
      </c>
      <c r="E797" s="360" t="s">
        <v>1958</v>
      </c>
      <c r="F797" s="363"/>
      <c r="G797" s="356"/>
    </row>
    <row r="798" spans="2:7">
      <c r="B798" s="356" t="s">
        <v>3122</v>
      </c>
      <c r="C798" s="356" t="s">
        <v>2715</v>
      </c>
      <c r="D798" s="356">
        <v>240</v>
      </c>
      <c r="E798" s="360" t="s">
        <v>3668</v>
      </c>
      <c r="F798" s="363"/>
      <c r="G798" s="356"/>
    </row>
    <row r="799" spans="2:7">
      <c r="B799" s="356" t="s">
        <v>3122</v>
      </c>
      <c r="C799" s="356" t="s">
        <v>2715</v>
      </c>
      <c r="D799" s="356">
        <v>241</v>
      </c>
      <c r="E799" s="360" t="s">
        <v>1689</v>
      </c>
      <c r="F799" s="363"/>
      <c r="G799" s="356"/>
    </row>
    <row r="800" spans="2:7">
      <c r="B800" s="356" t="s">
        <v>3122</v>
      </c>
      <c r="C800" s="356" t="s">
        <v>2715</v>
      </c>
      <c r="D800" s="356">
        <v>242</v>
      </c>
      <c r="E800" s="360" t="s">
        <v>1655</v>
      </c>
      <c r="F800" s="363"/>
      <c r="G800" s="356"/>
    </row>
    <row r="801" spans="2:7">
      <c r="B801" s="356" t="s">
        <v>3122</v>
      </c>
      <c r="C801" s="356" t="s">
        <v>2715</v>
      </c>
      <c r="D801" s="356">
        <v>243</v>
      </c>
      <c r="E801" s="360" t="s">
        <v>698</v>
      </c>
      <c r="F801" s="363"/>
      <c r="G801" s="356"/>
    </row>
    <row r="802" spans="2:7">
      <c r="B802" s="356" t="s">
        <v>3122</v>
      </c>
      <c r="C802" s="356" t="s">
        <v>2715</v>
      </c>
      <c r="D802" s="356">
        <v>244</v>
      </c>
      <c r="E802" s="360" t="s">
        <v>3670</v>
      </c>
      <c r="F802" s="363"/>
      <c r="G802" s="356"/>
    </row>
    <row r="803" spans="2:7">
      <c r="B803" s="356" t="s">
        <v>3122</v>
      </c>
      <c r="C803" s="356" t="s">
        <v>2715</v>
      </c>
      <c r="D803" s="356">
        <v>245</v>
      </c>
      <c r="E803" s="360" t="s">
        <v>3671</v>
      </c>
      <c r="F803" s="363"/>
      <c r="G803" s="356"/>
    </row>
    <row r="804" spans="2:7">
      <c r="B804" s="356" t="s">
        <v>3122</v>
      </c>
      <c r="C804" s="356" t="s">
        <v>2715</v>
      </c>
      <c r="D804" s="356">
        <v>246</v>
      </c>
      <c r="E804" s="356" t="s">
        <v>3674</v>
      </c>
      <c r="F804" s="363"/>
      <c r="G804" s="356"/>
    </row>
    <row r="805" spans="2:7">
      <c r="B805" s="356" t="s">
        <v>3122</v>
      </c>
      <c r="C805" s="356" t="s">
        <v>2715</v>
      </c>
      <c r="D805" s="356">
        <v>247</v>
      </c>
      <c r="E805" s="356" t="s">
        <v>1947</v>
      </c>
      <c r="F805" s="363"/>
      <c r="G805" s="356"/>
    </row>
    <row r="806" spans="2:7">
      <c r="B806" s="356" t="s">
        <v>3122</v>
      </c>
      <c r="C806" s="356" t="s">
        <v>2715</v>
      </c>
      <c r="D806" s="356">
        <v>248</v>
      </c>
      <c r="E806" s="356" t="s">
        <v>2996</v>
      </c>
      <c r="F806" s="363"/>
      <c r="G806" s="356"/>
    </row>
    <row r="807" spans="2:7">
      <c r="B807" s="356" t="s">
        <v>3122</v>
      </c>
      <c r="C807" s="356" t="s">
        <v>2715</v>
      </c>
      <c r="D807" s="356">
        <v>249</v>
      </c>
      <c r="E807" s="356" t="s">
        <v>3677</v>
      </c>
      <c r="F807" s="363"/>
      <c r="G807" s="356"/>
    </row>
    <row r="808" spans="2:7">
      <c r="B808" s="356" t="s">
        <v>3122</v>
      </c>
      <c r="C808" s="356" t="s">
        <v>2715</v>
      </c>
      <c r="D808" s="356">
        <v>250</v>
      </c>
      <c r="E808" s="356" t="s">
        <v>0</v>
      </c>
      <c r="F808" s="363"/>
      <c r="G808" s="356"/>
    </row>
    <row r="809" spans="2:7">
      <c r="B809" s="356" t="s">
        <v>3122</v>
      </c>
      <c r="C809" s="356" t="s">
        <v>2715</v>
      </c>
      <c r="D809" s="356">
        <v>251</v>
      </c>
      <c r="E809" s="356" t="s">
        <v>3679</v>
      </c>
      <c r="F809" s="363"/>
      <c r="G809" s="356"/>
    </row>
    <row r="810" spans="2:7">
      <c r="B810" s="356" t="s">
        <v>3122</v>
      </c>
      <c r="C810" s="356" t="s">
        <v>2715</v>
      </c>
      <c r="D810" s="356">
        <v>252</v>
      </c>
      <c r="E810" s="356" t="s">
        <v>2888</v>
      </c>
      <c r="F810" s="363"/>
      <c r="G810" s="356"/>
    </row>
    <row r="811" spans="2:7">
      <c r="B811" s="356" t="s">
        <v>3122</v>
      </c>
      <c r="C811" s="356" t="s">
        <v>2715</v>
      </c>
      <c r="D811" s="356">
        <v>253</v>
      </c>
      <c r="E811" s="356" t="s">
        <v>3683</v>
      </c>
      <c r="F811" s="363"/>
      <c r="G811" s="356"/>
    </row>
    <row r="812" spans="2:7">
      <c r="B812" s="356" t="s">
        <v>3122</v>
      </c>
      <c r="C812" s="356" t="s">
        <v>2715</v>
      </c>
      <c r="D812" s="356">
        <v>254</v>
      </c>
      <c r="E812" s="356" t="s">
        <v>3684</v>
      </c>
      <c r="F812" s="363"/>
      <c r="G812" s="356"/>
    </row>
    <row r="813" spans="2:7">
      <c r="B813" s="356" t="s">
        <v>3122</v>
      </c>
      <c r="C813" s="356" t="s">
        <v>2715</v>
      </c>
      <c r="D813" s="356">
        <v>255</v>
      </c>
      <c r="E813" s="356" t="s">
        <v>3686</v>
      </c>
      <c r="F813" s="363"/>
      <c r="G813" s="356"/>
    </row>
    <row r="814" spans="2:7">
      <c r="B814" s="356" t="s">
        <v>3122</v>
      </c>
      <c r="C814" s="356" t="s">
        <v>2715</v>
      </c>
      <c r="D814" s="356">
        <v>256</v>
      </c>
      <c r="E814" s="356" t="s">
        <v>3395</v>
      </c>
      <c r="F814" s="363"/>
      <c r="G814" s="356"/>
    </row>
    <row r="815" spans="2:7">
      <c r="B815" s="356" t="s">
        <v>3122</v>
      </c>
      <c r="C815" s="356" t="s">
        <v>2715</v>
      </c>
      <c r="D815" s="356">
        <v>257</v>
      </c>
      <c r="E815" s="356" t="s">
        <v>3690</v>
      </c>
      <c r="F815" s="363"/>
      <c r="G815" s="356"/>
    </row>
    <row r="816" spans="2:7">
      <c r="B816" s="356" t="s">
        <v>3122</v>
      </c>
      <c r="C816" s="356" t="s">
        <v>2715</v>
      </c>
      <c r="D816" s="356">
        <v>258</v>
      </c>
      <c r="E816" s="356" t="s">
        <v>2712</v>
      </c>
      <c r="F816" s="363"/>
      <c r="G816" s="356"/>
    </row>
    <row r="817" spans="2:7">
      <c r="B817" s="356" t="s">
        <v>3122</v>
      </c>
      <c r="C817" s="356" t="s">
        <v>2715</v>
      </c>
      <c r="D817" s="356">
        <v>259</v>
      </c>
      <c r="E817" s="356" t="s">
        <v>3691</v>
      </c>
      <c r="F817" s="363"/>
      <c r="G817" s="356"/>
    </row>
    <row r="818" spans="2:7">
      <c r="B818" s="356" t="s">
        <v>3122</v>
      </c>
      <c r="C818" s="356" t="s">
        <v>2715</v>
      </c>
      <c r="D818" s="356">
        <v>260</v>
      </c>
      <c r="E818" s="356" t="s">
        <v>2962</v>
      </c>
      <c r="F818" s="363"/>
      <c r="G818" s="356"/>
    </row>
    <row r="819" spans="2:7">
      <c r="B819" s="356" t="s">
        <v>3122</v>
      </c>
      <c r="C819" s="356" t="s">
        <v>2715</v>
      </c>
      <c r="D819" s="356">
        <v>261</v>
      </c>
      <c r="E819" s="356" t="s">
        <v>2582</v>
      </c>
      <c r="F819" s="363"/>
      <c r="G819" s="356"/>
    </row>
    <row r="820" spans="2:7">
      <c r="B820" s="356" t="s">
        <v>3122</v>
      </c>
      <c r="C820" s="356" t="s">
        <v>2715</v>
      </c>
      <c r="D820" s="356">
        <v>262</v>
      </c>
      <c r="E820" s="356" t="s">
        <v>638</v>
      </c>
      <c r="F820" s="363" t="s">
        <v>7266</v>
      </c>
      <c r="G820" s="356"/>
    </row>
    <row r="821" spans="2:7">
      <c r="B821" s="356" t="s">
        <v>3122</v>
      </c>
      <c r="C821" s="356" t="s">
        <v>2715</v>
      </c>
      <c r="D821" s="356">
        <v>263</v>
      </c>
      <c r="E821" s="356" t="s">
        <v>480</v>
      </c>
      <c r="F821" s="363" t="s">
        <v>7266</v>
      </c>
      <c r="G821" s="356"/>
    </row>
    <row r="822" spans="2:7">
      <c r="B822" s="356" t="s">
        <v>3122</v>
      </c>
      <c r="C822" s="356" t="s">
        <v>2715</v>
      </c>
      <c r="D822" s="356">
        <v>264</v>
      </c>
      <c r="E822" s="356" t="s">
        <v>82</v>
      </c>
      <c r="F822" s="363"/>
      <c r="G822" s="356"/>
    </row>
    <row r="823" spans="2:7">
      <c r="B823" s="356" t="s">
        <v>3122</v>
      </c>
      <c r="C823" s="356" t="s">
        <v>2715</v>
      </c>
      <c r="D823" s="356">
        <v>265</v>
      </c>
      <c r="E823" s="356" t="s">
        <v>3517</v>
      </c>
      <c r="F823" s="363"/>
      <c r="G823" s="356"/>
    </row>
    <row r="824" spans="2:7">
      <c r="B824" s="356" t="s">
        <v>3122</v>
      </c>
      <c r="C824" s="356" t="s">
        <v>2715</v>
      </c>
      <c r="D824" s="356">
        <v>266</v>
      </c>
      <c r="E824" s="356" t="s">
        <v>2831</v>
      </c>
      <c r="F824" s="363"/>
      <c r="G824" s="356"/>
    </row>
    <row r="825" spans="2:7">
      <c r="B825" s="356" t="s">
        <v>3122</v>
      </c>
      <c r="C825" s="356" t="s">
        <v>2715</v>
      </c>
      <c r="D825" s="356">
        <v>267</v>
      </c>
      <c r="E825" s="356" t="s">
        <v>1182</v>
      </c>
      <c r="F825" s="363" t="s">
        <v>7266</v>
      </c>
      <c r="G825" s="356"/>
    </row>
    <row r="826" spans="2:7">
      <c r="B826" s="356" t="s">
        <v>3122</v>
      </c>
      <c r="C826" s="356" t="s">
        <v>2715</v>
      </c>
      <c r="D826" s="356">
        <v>268</v>
      </c>
      <c r="E826" s="356" t="s">
        <v>2758</v>
      </c>
      <c r="F826" s="363" t="s">
        <v>7266</v>
      </c>
      <c r="G826" s="356"/>
    </row>
    <row r="827" spans="2:7">
      <c r="B827" s="356" t="s">
        <v>3122</v>
      </c>
      <c r="C827" s="356" t="s">
        <v>2715</v>
      </c>
      <c r="D827" s="356">
        <v>269</v>
      </c>
      <c r="E827" s="356" t="s">
        <v>3693</v>
      </c>
      <c r="F827" s="363" t="s">
        <v>7266</v>
      </c>
      <c r="G827" s="356"/>
    </row>
    <row r="828" spans="2:7">
      <c r="B828" s="356" t="s">
        <v>3122</v>
      </c>
      <c r="C828" s="356" t="s">
        <v>2715</v>
      </c>
      <c r="D828" s="356">
        <v>270</v>
      </c>
      <c r="E828" s="356" t="s">
        <v>3694</v>
      </c>
      <c r="F828" s="363" t="s">
        <v>7266</v>
      </c>
      <c r="G828" s="356"/>
    </row>
    <row r="829" spans="2:7">
      <c r="B829" s="356" t="s">
        <v>3122</v>
      </c>
      <c r="C829" s="356" t="s">
        <v>2715</v>
      </c>
      <c r="D829" s="356">
        <v>271</v>
      </c>
      <c r="E829" s="356" t="s">
        <v>2219</v>
      </c>
      <c r="F829" s="363" t="s">
        <v>7266</v>
      </c>
      <c r="G829" s="356"/>
    </row>
    <row r="830" spans="2:7">
      <c r="B830" s="356" t="s">
        <v>3122</v>
      </c>
      <c r="C830" s="356" t="s">
        <v>2715</v>
      </c>
      <c r="D830" s="356">
        <v>272</v>
      </c>
      <c r="E830" s="359" t="s">
        <v>3557</v>
      </c>
      <c r="F830" s="363"/>
      <c r="G830" s="356"/>
    </row>
    <row r="831" spans="2:7">
      <c r="B831" s="356" t="s">
        <v>3122</v>
      </c>
      <c r="C831" s="356" t="s">
        <v>2715</v>
      </c>
      <c r="D831" s="356">
        <v>273</v>
      </c>
      <c r="E831" s="359" t="s">
        <v>2074</v>
      </c>
      <c r="F831" s="363"/>
      <c r="G831" s="356"/>
    </row>
    <row r="832" spans="2:7">
      <c r="B832" s="356" t="s">
        <v>3122</v>
      </c>
      <c r="C832" s="356" t="s">
        <v>2715</v>
      </c>
      <c r="D832" s="356">
        <v>274</v>
      </c>
      <c r="E832" s="359" t="s">
        <v>2620</v>
      </c>
      <c r="F832" s="363"/>
      <c r="G832" s="356"/>
    </row>
    <row r="833" spans="2:7">
      <c r="B833" s="356" t="s">
        <v>3122</v>
      </c>
      <c r="C833" s="356" t="s">
        <v>2715</v>
      </c>
      <c r="D833" s="356">
        <v>275</v>
      </c>
      <c r="E833" s="359" t="s">
        <v>2242</v>
      </c>
      <c r="F833" s="363"/>
      <c r="G833" s="356"/>
    </row>
    <row r="834" spans="2:7">
      <c r="B834" s="356" t="s">
        <v>3122</v>
      </c>
      <c r="C834" s="356" t="s">
        <v>2715</v>
      </c>
      <c r="D834" s="356">
        <v>276</v>
      </c>
      <c r="E834" s="359" t="s">
        <v>3695</v>
      </c>
      <c r="F834" s="363"/>
      <c r="G834" s="356"/>
    </row>
    <row r="835" spans="2:7">
      <c r="B835" s="356" t="s">
        <v>3122</v>
      </c>
      <c r="C835" s="356" t="s">
        <v>2715</v>
      </c>
      <c r="D835" s="356">
        <v>277</v>
      </c>
      <c r="E835" s="359" t="s">
        <v>3697</v>
      </c>
      <c r="F835" s="363"/>
      <c r="G835" s="356"/>
    </row>
    <row r="836" spans="2:7">
      <c r="B836" s="356" t="s">
        <v>3122</v>
      </c>
      <c r="C836" s="356" t="s">
        <v>2715</v>
      </c>
      <c r="D836" s="356">
        <v>278</v>
      </c>
      <c r="E836" s="356" t="s">
        <v>2374</v>
      </c>
      <c r="F836" s="363" t="s">
        <v>7266</v>
      </c>
      <c r="G836" s="356"/>
    </row>
    <row r="837" spans="2:7">
      <c r="B837" s="356" t="s">
        <v>3122</v>
      </c>
      <c r="C837" s="356" t="s">
        <v>2715</v>
      </c>
      <c r="D837" s="356">
        <v>279</v>
      </c>
      <c r="E837" s="359" t="s">
        <v>2652</v>
      </c>
      <c r="F837" s="363"/>
      <c r="G837" s="356"/>
    </row>
    <row r="838" spans="2:7">
      <c r="B838" s="356" t="s">
        <v>3122</v>
      </c>
      <c r="C838" s="356" t="s">
        <v>2715</v>
      </c>
      <c r="D838" s="356">
        <v>280</v>
      </c>
      <c r="E838" s="356" t="s">
        <v>3700</v>
      </c>
      <c r="F838" s="363" t="s">
        <v>7266</v>
      </c>
      <c r="G838" s="356"/>
    </row>
    <row r="839" spans="2:7">
      <c r="B839" s="356" t="s">
        <v>3122</v>
      </c>
      <c r="C839" s="356" t="s">
        <v>2715</v>
      </c>
      <c r="D839" s="356">
        <v>281</v>
      </c>
      <c r="E839" s="356" t="s">
        <v>3462</v>
      </c>
      <c r="F839" s="363" t="s">
        <v>7266</v>
      </c>
      <c r="G839" s="356"/>
    </row>
    <row r="840" spans="2:7">
      <c r="B840" s="356" t="s">
        <v>3122</v>
      </c>
      <c r="C840" s="356" t="s">
        <v>2715</v>
      </c>
      <c r="D840" s="356">
        <v>282</v>
      </c>
      <c r="E840" s="359" t="s">
        <v>3702</v>
      </c>
      <c r="F840" s="363"/>
      <c r="G840" s="356"/>
    </row>
    <row r="841" spans="2:7">
      <c r="B841" s="356" t="s">
        <v>3122</v>
      </c>
      <c r="C841" s="356" t="s">
        <v>2715</v>
      </c>
      <c r="D841" s="356">
        <v>283</v>
      </c>
      <c r="E841" s="356" t="s">
        <v>887</v>
      </c>
      <c r="F841" s="363" t="s">
        <v>7266</v>
      </c>
      <c r="G841" s="356"/>
    </row>
    <row r="842" spans="2:7">
      <c r="B842" s="356" t="s">
        <v>3122</v>
      </c>
      <c r="C842" s="356" t="s">
        <v>2715</v>
      </c>
      <c r="D842" s="356">
        <v>284</v>
      </c>
      <c r="E842" s="356" t="s">
        <v>1823</v>
      </c>
      <c r="F842" s="363" t="s">
        <v>7266</v>
      </c>
      <c r="G842" s="356"/>
    </row>
    <row r="843" spans="2:7">
      <c r="B843" s="356" t="s">
        <v>3122</v>
      </c>
      <c r="C843" s="356" t="s">
        <v>2715</v>
      </c>
      <c r="D843" s="356">
        <v>285</v>
      </c>
      <c r="E843" s="359" t="s">
        <v>3021</v>
      </c>
      <c r="F843" s="363"/>
      <c r="G843" s="356"/>
    </row>
    <row r="844" spans="2:7">
      <c r="B844" s="356" t="s">
        <v>3122</v>
      </c>
      <c r="C844" s="356" t="s">
        <v>2715</v>
      </c>
      <c r="D844" s="356">
        <v>286</v>
      </c>
      <c r="E844" s="356" t="s">
        <v>2770</v>
      </c>
      <c r="F844" s="363" t="s">
        <v>7266</v>
      </c>
      <c r="G844" s="356"/>
    </row>
    <row r="845" spans="2:7">
      <c r="B845" s="356" t="s">
        <v>3122</v>
      </c>
      <c r="C845" s="356" t="s">
        <v>2715</v>
      </c>
      <c r="D845" s="356">
        <v>287</v>
      </c>
      <c r="E845" s="356" t="s">
        <v>3284</v>
      </c>
      <c r="F845" s="363" t="s">
        <v>7266</v>
      </c>
      <c r="G845" s="356"/>
    </row>
    <row r="846" spans="2:7">
      <c r="B846" s="356" t="s">
        <v>3122</v>
      </c>
      <c r="C846" s="356" t="s">
        <v>2715</v>
      </c>
      <c r="D846" s="356">
        <v>288</v>
      </c>
      <c r="E846" s="359" t="s">
        <v>3137</v>
      </c>
      <c r="F846" s="363"/>
      <c r="G846" s="356"/>
    </row>
    <row r="847" spans="2:7">
      <c r="B847" s="356" t="s">
        <v>3122</v>
      </c>
      <c r="C847" s="356" t="s">
        <v>2715</v>
      </c>
      <c r="D847" s="356">
        <v>289</v>
      </c>
      <c r="E847" s="356" t="s">
        <v>401</v>
      </c>
      <c r="F847" s="363" t="s">
        <v>7266</v>
      </c>
      <c r="G847" s="356"/>
    </row>
    <row r="848" spans="2:7">
      <c r="B848" s="356" t="s">
        <v>3122</v>
      </c>
      <c r="C848" s="356" t="s">
        <v>2715</v>
      </c>
      <c r="D848" s="356">
        <v>290</v>
      </c>
      <c r="E848" s="356" t="s">
        <v>2901</v>
      </c>
      <c r="F848" s="363" t="s">
        <v>7266</v>
      </c>
      <c r="G848" s="356"/>
    </row>
    <row r="849" spans="2:7">
      <c r="B849" s="356" t="s">
        <v>3122</v>
      </c>
      <c r="C849" s="356" t="s">
        <v>2715</v>
      </c>
      <c r="D849" s="356">
        <v>291</v>
      </c>
      <c r="E849" s="359" t="s">
        <v>3515</v>
      </c>
      <c r="F849" s="363"/>
      <c r="G849" s="356"/>
    </row>
    <row r="850" spans="2:7">
      <c r="B850" s="356" t="s">
        <v>3122</v>
      </c>
      <c r="C850" s="356" t="s">
        <v>2715</v>
      </c>
      <c r="D850" s="356">
        <v>292</v>
      </c>
      <c r="E850" s="356" t="s">
        <v>930</v>
      </c>
      <c r="F850" s="363" t="s">
        <v>7266</v>
      </c>
      <c r="G850" s="356"/>
    </row>
    <row r="851" spans="2:7">
      <c r="B851" s="356" t="s">
        <v>3122</v>
      </c>
      <c r="C851" s="356" t="s">
        <v>2715</v>
      </c>
      <c r="D851" s="356">
        <v>293</v>
      </c>
      <c r="E851" s="359" t="s">
        <v>3704</v>
      </c>
      <c r="F851" s="363"/>
      <c r="G851" s="356"/>
    </row>
    <row r="852" spans="2:7">
      <c r="B852" s="356" t="s">
        <v>3122</v>
      </c>
      <c r="C852" s="356" t="s">
        <v>2715</v>
      </c>
      <c r="D852" s="356">
        <v>294</v>
      </c>
      <c r="E852" s="356" t="s">
        <v>1410</v>
      </c>
      <c r="F852" s="363" t="s">
        <v>7266</v>
      </c>
      <c r="G852" s="356"/>
    </row>
    <row r="853" spans="2:7">
      <c r="B853" s="356" t="s">
        <v>3122</v>
      </c>
      <c r="C853" s="356" t="s">
        <v>2715</v>
      </c>
      <c r="D853" s="356">
        <v>295</v>
      </c>
      <c r="E853" s="356" t="s">
        <v>2781</v>
      </c>
      <c r="F853" s="363" t="s">
        <v>7266</v>
      </c>
      <c r="G853" s="356"/>
    </row>
    <row r="854" spans="2:7">
      <c r="B854" s="356" t="s">
        <v>3122</v>
      </c>
      <c r="C854" s="356" t="s">
        <v>2715</v>
      </c>
      <c r="D854" s="356">
        <v>296</v>
      </c>
      <c r="E854" s="356" t="s">
        <v>3708</v>
      </c>
      <c r="F854" s="363" t="s">
        <v>7266</v>
      </c>
      <c r="G854" s="356"/>
    </row>
    <row r="855" spans="2:7">
      <c r="B855" s="356" t="s">
        <v>3122</v>
      </c>
      <c r="C855" s="356" t="s">
        <v>2715</v>
      </c>
      <c r="D855" s="356">
        <v>297</v>
      </c>
      <c r="E855" s="356" t="s">
        <v>1658</v>
      </c>
      <c r="F855" s="363" t="s">
        <v>7266</v>
      </c>
      <c r="G855" s="356"/>
    </row>
    <row r="856" spans="2:7">
      <c r="B856" s="356" t="s">
        <v>3122</v>
      </c>
      <c r="C856" s="356" t="s">
        <v>2715</v>
      </c>
      <c r="D856" s="356">
        <v>298</v>
      </c>
      <c r="E856" s="356" t="s">
        <v>3709</v>
      </c>
      <c r="F856" s="363" t="s">
        <v>7266</v>
      </c>
      <c r="G856" s="356"/>
    </row>
    <row r="857" spans="2:7">
      <c r="B857" s="356" t="s">
        <v>3122</v>
      </c>
      <c r="C857" s="356" t="s">
        <v>2715</v>
      </c>
      <c r="D857" s="356">
        <v>299</v>
      </c>
      <c r="E857" s="360" t="s">
        <v>3710</v>
      </c>
      <c r="F857" s="363"/>
      <c r="G857" s="356"/>
    </row>
    <row r="858" spans="2:7">
      <c r="B858" s="356" t="s">
        <v>3122</v>
      </c>
      <c r="C858" s="356" t="s">
        <v>2715</v>
      </c>
      <c r="D858" s="356">
        <v>300</v>
      </c>
      <c r="E858" s="356" t="s">
        <v>2067</v>
      </c>
      <c r="F858" s="363" t="s">
        <v>7266</v>
      </c>
      <c r="G858" s="356"/>
    </row>
    <row r="859" spans="2:7">
      <c r="B859" s="356" t="s">
        <v>3122</v>
      </c>
      <c r="C859" s="356" t="s">
        <v>2715</v>
      </c>
      <c r="D859" s="356">
        <v>301</v>
      </c>
      <c r="E859" s="356" t="s">
        <v>3711</v>
      </c>
      <c r="F859" s="363" t="s">
        <v>7266</v>
      </c>
      <c r="G859" s="356"/>
    </row>
    <row r="860" spans="2:7">
      <c r="B860" s="356" t="s">
        <v>3122</v>
      </c>
      <c r="C860" s="356" t="s">
        <v>2715</v>
      </c>
      <c r="D860" s="356">
        <v>302</v>
      </c>
      <c r="E860" s="356" t="s">
        <v>3714</v>
      </c>
      <c r="F860" s="363" t="s">
        <v>7266</v>
      </c>
      <c r="G860" s="356"/>
    </row>
    <row r="861" spans="2:7">
      <c r="B861" s="356" t="s">
        <v>3122</v>
      </c>
      <c r="C861" s="356" t="s">
        <v>2715</v>
      </c>
      <c r="D861" s="356">
        <v>303</v>
      </c>
      <c r="E861" s="356" t="s">
        <v>228</v>
      </c>
      <c r="F861" s="363" t="s">
        <v>7266</v>
      </c>
      <c r="G861" s="356"/>
    </row>
    <row r="862" spans="2:7">
      <c r="B862" s="356" t="s">
        <v>3122</v>
      </c>
      <c r="C862" s="356" t="s">
        <v>2715</v>
      </c>
      <c r="D862" s="356">
        <v>304</v>
      </c>
      <c r="E862" s="356" t="s">
        <v>1426</v>
      </c>
      <c r="F862" s="363" t="s">
        <v>7266</v>
      </c>
      <c r="G862" s="356"/>
    </row>
    <row r="863" spans="2:7">
      <c r="B863" s="356" t="s">
        <v>3122</v>
      </c>
      <c r="C863" s="356" t="s">
        <v>2715</v>
      </c>
      <c r="D863" s="356">
        <v>305</v>
      </c>
      <c r="E863" s="356" t="s">
        <v>3716</v>
      </c>
      <c r="F863" s="363"/>
      <c r="G863" s="356"/>
    </row>
    <row r="864" spans="2:7">
      <c r="B864" s="356" t="s">
        <v>3122</v>
      </c>
      <c r="C864" s="356" t="s">
        <v>2715</v>
      </c>
      <c r="D864" s="356">
        <v>306</v>
      </c>
      <c r="E864" s="356" t="s">
        <v>1220</v>
      </c>
      <c r="F864" s="363"/>
      <c r="G864" s="356"/>
    </row>
    <row r="865" spans="2:7">
      <c r="B865" s="356" t="s">
        <v>3122</v>
      </c>
      <c r="C865" s="356" t="s">
        <v>2715</v>
      </c>
      <c r="D865" s="356">
        <v>307</v>
      </c>
      <c r="E865" s="356" t="s">
        <v>3717</v>
      </c>
      <c r="F865" s="363"/>
      <c r="G865" s="356"/>
    </row>
    <row r="866" spans="2:7">
      <c r="B866" s="356" t="s">
        <v>3122</v>
      </c>
      <c r="C866" s="356" t="s">
        <v>2715</v>
      </c>
      <c r="D866" s="356">
        <v>308</v>
      </c>
      <c r="E866" s="356" t="s">
        <v>491</v>
      </c>
      <c r="F866" s="363"/>
      <c r="G866" s="356"/>
    </row>
    <row r="867" spans="2:7">
      <c r="B867" s="356" t="s">
        <v>3122</v>
      </c>
      <c r="C867" s="356" t="s">
        <v>2715</v>
      </c>
      <c r="D867" s="356">
        <v>309</v>
      </c>
      <c r="E867" s="356" t="s">
        <v>27</v>
      </c>
      <c r="F867" s="363"/>
      <c r="G867" s="356"/>
    </row>
    <row r="868" spans="2:7">
      <c r="B868" s="356" t="s">
        <v>3122</v>
      </c>
      <c r="C868" s="356" t="s">
        <v>2715</v>
      </c>
      <c r="D868" s="356">
        <v>310</v>
      </c>
      <c r="E868" s="356" t="s">
        <v>463</v>
      </c>
      <c r="F868" s="363"/>
      <c r="G868" s="356"/>
    </row>
    <row r="869" spans="2:7">
      <c r="B869" s="356" t="s">
        <v>3122</v>
      </c>
      <c r="C869" s="356" t="s">
        <v>2715</v>
      </c>
      <c r="D869" s="356">
        <v>311</v>
      </c>
      <c r="E869" s="356" t="s">
        <v>3719</v>
      </c>
      <c r="F869" s="363"/>
      <c r="G869" s="356"/>
    </row>
    <row r="870" spans="2:7">
      <c r="B870" s="356" t="s">
        <v>3122</v>
      </c>
      <c r="C870" s="356" t="s">
        <v>2715</v>
      </c>
      <c r="D870" s="356">
        <v>312</v>
      </c>
      <c r="E870" s="356" t="s">
        <v>1612</v>
      </c>
      <c r="F870" s="363"/>
      <c r="G870" s="356"/>
    </row>
    <row r="871" spans="2:7">
      <c r="B871" s="356" t="s">
        <v>3122</v>
      </c>
      <c r="C871" s="356" t="s">
        <v>2715</v>
      </c>
      <c r="D871" s="356">
        <v>313</v>
      </c>
      <c r="E871" s="356" t="s">
        <v>3721</v>
      </c>
      <c r="F871" s="363"/>
      <c r="G871" s="356"/>
    </row>
    <row r="872" spans="2:7">
      <c r="B872" s="356" t="s">
        <v>3122</v>
      </c>
      <c r="C872" s="356" t="s">
        <v>2715</v>
      </c>
      <c r="D872" s="356">
        <v>314</v>
      </c>
      <c r="E872" s="356" t="s">
        <v>373</v>
      </c>
      <c r="F872" s="363"/>
      <c r="G872" s="356"/>
    </row>
    <row r="873" spans="2:7">
      <c r="B873" s="356" t="s">
        <v>3122</v>
      </c>
      <c r="C873" s="356" t="s">
        <v>2715</v>
      </c>
      <c r="D873" s="356">
        <v>315</v>
      </c>
      <c r="E873" s="356" t="s">
        <v>3723</v>
      </c>
      <c r="F873" s="363" t="s">
        <v>7266</v>
      </c>
      <c r="G873" s="356"/>
    </row>
    <row r="874" spans="2:7">
      <c r="B874" s="356" t="s">
        <v>3122</v>
      </c>
      <c r="C874" s="356" t="s">
        <v>2715</v>
      </c>
      <c r="D874" s="356">
        <v>316</v>
      </c>
      <c r="E874" s="356" t="s">
        <v>3130</v>
      </c>
      <c r="F874" s="363" t="s">
        <v>7266</v>
      </c>
      <c r="G874" s="356"/>
    </row>
    <row r="875" spans="2:7">
      <c r="B875" s="356" t="s">
        <v>3122</v>
      </c>
      <c r="C875" s="356" t="s">
        <v>2715</v>
      </c>
      <c r="D875" s="356">
        <v>317</v>
      </c>
      <c r="E875" s="356" t="s">
        <v>2674</v>
      </c>
      <c r="F875" s="363" t="s">
        <v>7266</v>
      </c>
      <c r="G875" s="356"/>
    </row>
    <row r="876" spans="2:7">
      <c r="B876" s="356" t="s">
        <v>3122</v>
      </c>
      <c r="C876" s="356" t="s">
        <v>2715</v>
      </c>
      <c r="D876" s="356">
        <v>318</v>
      </c>
      <c r="E876" s="356" t="s">
        <v>2253</v>
      </c>
      <c r="F876" s="363" t="s">
        <v>7266</v>
      </c>
      <c r="G876" s="356"/>
    </row>
    <row r="877" spans="2:7">
      <c r="B877" s="356" t="s">
        <v>3122</v>
      </c>
      <c r="C877" s="356" t="s">
        <v>2715</v>
      </c>
      <c r="D877" s="356">
        <v>319</v>
      </c>
      <c r="E877" s="356" t="s">
        <v>991</v>
      </c>
      <c r="F877" s="363" t="s">
        <v>7266</v>
      </c>
      <c r="G877" s="356"/>
    </row>
    <row r="878" spans="2:7">
      <c r="B878" s="356" t="s">
        <v>3122</v>
      </c>
      <c r="C878" s="356" t="s">
        <v>2715</v>
      </c>
      <c r="D878" s="356">
        <v>320</v>
      </c>
      <c r="E878" s="356" t="s">
        <v>1378</v>
      </c>
      <c r="F878" s="363" t="s">
        <v>7266</v>
      </c>
      <c r="G878" s="356"/>
    </row>
    <row r="879" spans="2:7">
      <c r="B879" s="356" t="s">
        <v>3122</v>
      </c>
      <c r="C879" s="356" t="s">
        <v>2715</v>
      </c>
      <c r="D879" s="356">
        <v>321</v>
      </c>
      <c r="E879" s="356" t="s">
        <v>3726</v>
      </c>
      <c r="F879" s="363"/>
      <c r="G879" s="356"/>
    </row>
    <row r="880" spans="2:7">
      <c r="B880" s="356" t="s">
        <v>3122</v>
      </c>
      <c r="C880" s="356" t="s">
        <v>2715</v>
      </c>
      <c r="D880" s="356">
        <v>322</v>
      </c>
      <c r="E880" s="356" t="s">
        <v>3727</v>
      </c>
      <c r="F880" s="363"/>
      <c r="G880" s="356"/>
    </row>
    <row r="881" spans="2:7">
      <c r="B881" s="356" t="s">
        <v>3122</v>
      </c>
      <c r="C881" s="356" t="s">
        <v>2715</v>
      </c>
      <c r="D881" s="356">
        <v>323</v>
      </c>
      <c r="E881" s="356" t="s">
        <v>3729</v>
      </c>
      <c r="F881" s="363"/>
      <c r="G881" s="356"/>
    </row>
    <row r="882" spans="2:7">
      <c r="B882" s="356" t="s">
        <v>3122</v>
      </c>
      <c r="C882" s="356" t="s">
        <v>2715</v>
      </c>
      <c r="D882" s="356">
        <v>324</v>
      </c>
      <c r="E882" s="356" t="s">
        <v>3731</v>
      </c>
      <c r="F882" s="363"/>
      <c r="G882" s="356"/>
    </row>
    <row r="883" spans="2:7">
      <c r="B883" s="356" t="s">
        <v>3122</v>
      </c>
      <c r="C883" s="356" t="s">
        <v>2715</v>
      </c>
      <c r="D883" s="356">
        <v>325</v>
      </c>
      <c r="E883" s="356" t="s">
        <v>1977</v>
      </c>
      <c r="F883" s="363"/>
      <c r="G883" s="356"/>
    </row>
    <row r="884" spans="2:7">
      <c r="B884" s="356" t="s">
        <v>3122</v>
      </c>
      <c r="C884" s="356" t="s">
        <v>2715</v>
      </c>
      <c r="D884" s="356">
        <v>326</v>
      </c>
      <c r="E884" s="356" t="s">
        <v>3732</v>
      </c>
      <c r="F884" s="363"/>
      <c r="G884" s="356"/>
    </row>
    <row r="885" spans="2:7">
      <c r="B885" s="356" t="s">
        <v>3122</v>
      </c>
      <c r="C885" s="356" t="s">
        <v>2715</v>
      </c>
      <c r="D885" s="356">
        <v>327</v>
      </c>
      <c r="E885" s="356" t="s">
        <v>2355</v>
      </c>
      <c r="F885" s="363"/>
      <c r="G885" s="356"/>
    </row>
    <row r="886" spans="2:7">
      <c r="B886" s="356" t="s">
        <v>3122</v>
      </c>
      <c r="C886" s="356" t="s">
        <v>2715</v>
      </c>
      <c r="D886" s="356">
        <v>328</v>
      </c>
      <c r="E886" s="356" t="s">
        <v>3736</v>
      </c>
      <c r="F886" s="363"/>
      <c r="G886" s="356"/>
    </row>
    <row r="887" spans="2:7">
      <c r="B887" s="356" t="s">
        <v>3122</v>
      </c>
      <c r="C887" s="356" t="s">
        <v>2715</v>
      </c>
      <c r="D887" s="356">
        <v>329</v>
      </c>
      <c r="E887" s="356" t="s">
        <v>3738</v>
      </c>
      <c r="F887" s="363"/>
      <c r="G887" s="356"/>
    </row>
    <row r="888" spans="2:7">
      <c r="B888" s="356" t="s">
        <v>3122</v>
      </c>
      <c r="C888" s="356" t="s">
        <v>2715</v>
      </c>
      <c r="D888" s="356">
        <v>330</v>
      </c>
      <c r="E888" s="356" t="s">
        <v>2386</v>
      </c>
      <c r="F888" s="363" t="s">
        <v>7266</v>
      </c>
      <c r="G888" s="356"/>
    </row>
    <row r="889" spans="2:7">
      <c r="B889" s="356" t="s">
        <v>3122</v>
      </c>
      <c r="C889" s="356" t="s">
        <v>2715</v>
      </c>
      <c r="D889" s="356">
        <v>331</v>
      </c>
      <c r="E889" s="356" t="s">
        <v>3739</v>
      </c>
      <c r="F889" s="363" t="s">
        <v>7266</v>
      </c>
      <c r="G889" s="356"/>
    </row>
    <row r="890" spans="2:7">
      <c r="B890" s="356" t="s">
        <v>3122</v>
      </c>
      <c r="C890" s="356" t="s">
        <v>2715</v>
      </c>
      <c r="D890" s="356">
        <v>332</v>
      </c>
      <c r="E890" s="356" t="s">
        <v>713</v>
      </c>
      <c r="F890" s="363" t="s">
        <v>7266</v>
      </c>
      <c r="G890" s="356"/>
    </row>
    <row r="891" spans="2:7">
      <c r="B891" s="356" t="s">
        <v>3122</v>
      </c>
      <c r="C891" s="356" t="s">
        <v>2715</v>
      </c>
      <c r="D891" s="356">
        <v>333</v>
      </c>
      <c r="E891" s="356" t="s">
        <v>503</v>
      </c>
      <c r="F891" s="363" t="s">
        <v>7266</v>
      </c>
      <c r="G891" s="356"/>
    </row>
    <row r="892" spans="2:7">
      <c r="B892" s="356" t="s">
        <v>3122</v>
      </c>
      <c r="C892" s="356" t="s">
        <v>2715</v>
      </c>
      <c r="D892" s="356">
        <v>334</v>
      </c>
      <c r="E892" s="356" t="s">
        <v>398</v>
      </c>
      <c r="F892" s="363" t="s">
        <v>7266</v>
      </c>
      <c r="G892" s="356"/>
    </row>
    <row r="893" spans="2:7">
      <c r="B893" s="356" t="s">
        <v>3122</v>
      </c>
      <c r="C893" s="356" t="s">
        <v>2715</v>
      </c>
      <c r="D893" s="356">
        <v>335</v>
      </c>
      <c r="E893" s="356" t="s">
        <v>3741</v>
      </c>
      <c r="F893" s="363" t="s">
        <v>7266</v>
      </c>
      <c r="G893" s="356"/>
    </row>
    <row r="894" spans="2:7">
      <c r="B894" s="356" t="s">
        <v>3122</v>
      </c>
      <c r="C894" s="356" t="s">
        <v>2715</v>
      </c>
      <c r="D894" s="356">
        <v>336</v>
      </c>
      <c r="E894" s="356" t="s">
        <v>1237</v>
      </c>
      <c r="F894" s="363" t="s">
        <v>7266</v>
      </c>
      <c r="G894" s="356"/>
    </row>
    <row r="895" spans="2:7">
      <c r="B895" s="356" t="s">
        <v>3122</v>
      </c>
      <c r="C895" s="356" t="s">
        <v>2715</v>
      </c>
      <c r="D895" s="356">
        <v>337</v>
      </c>
      <c r="E895" s="356" t="s">
        <v>2596</v>
      </c>
      <c r="F895" s="363" t="s">
        <v>7266</v>
      </c>
      <c r="G895" s="356"/>
    </row>
    <row r="896" spans="2:7">
      <c r="B896" s="356" t="s">
        <v>3122</v>
      </c>
      <c r="C896" s="356" t="s">
        <v>2715</v>
      </c>
      <c r="D896" s="356">
        <v>338</v>
      </c>
      <c r="E896" s="356" t="s">
        <v>3743</v>
      </c>
      <c r="F896" s="363" t="s">
        <v>7266</v>
      </c>
      <c r="G896" s="356"/>
    </row>
    <row r="897" spans="2:7">
      <c r="B897" s="356" t="s">
        <v>3122</v>
      </c>
      <c r="C897" s="356" t="s">
        <v>2715</v>
      </c>
      <c r="D897" s="356">
        <v>339</v>
      </c>
      <c r="E897" s="356" t="s">
        <v>3748</v>
      </c>
      <c r="F897" s="363" t="s">
        <v>7266</v>
      </c>
      <c r="G897" s="356"/>
    </row>
    <row r="898" spans="2:7">
      <c r="B898" s="356" t="s">
        <v>3122</v>
      </c>
      <c r="C898" s="356" t="s">
        <v>2715</v>
      </c>
      <c r="D898" s="356">
        <v>340</v>
      </c>
      <c r="E898" s="356" t="s">
        <v>3750</v>
      </c>
      <c r="F898" s="363" t="s">
        <v>7266</v>
      </c>
      <c r="G898" s="356"/>
    </row>
    <row r="899" spans="2:7">
      <c r="B899" s="356" t="s">
        <v>3122</v>
      </c>
      <c r="C899" s="356" t="s">
        <v>2715</v>
      </c>
      <c r="D899" s="356">
        <v>341</v>
      </c>
      <c r="E899" s="356" t="s">
        <v>3751</v>
      </c>
      <c r="F899" s="363" t="s">
        <v>7266</v>
      </c>
      <c r="G899" s="356"/>
    </row>
    <row r="900" spans="2:7">
      <c r="B900" s="356" t="s">
        <v>3122</v>
      </c>
      <c r="C900" s="356" t="s">
        <v>2715</v>
      </c>
      <c r="D900" s="356">
        <v>342</v>
      </c>
      <c r="E900" s="356" t="s">
        <v>455</v>
      </c>
      <c r="F900" s="363" t="s">
        <v>7266</v>
      </c>
      <c r="G900" s="356"/>
    </row>
    <row r="901" spans="2:7">
      <c r="B901" s="356" t="s">
        <v>3122</v>
      </c>
      <c r="C901" s="356" t="s">
        <v>2715</v>
      </c>
      <c r="D901" s="356">
        <v>343</v>
      </c>
      <c r="E901" s="356" t="s">
        <v>2587</v>
      </c>
      <c r="F901" s="363"/>
      <c r="G901" s="356"/>
    </row>
    <row r="902" spans="2:7">
      <c r="B902" s="356" t="s">
        <v>3122</v>
      </c>
      <c r="C902" s="356" t="s">
        <v>2715</v>
      </c>
      <c r="D902" s="356">
        <v>344</v>
      </c>
      <c r="E902" s="356" t="s">
        <v>2857</v>
      </c>
      <c r="F902" s="363"/>
      <c r="G902" s="356"/>
    </row>
    <row r="903" spans="2:7">
      <c r="B903" s="356" t="s">
        <v>3122</v>
      </c>
      <c r="C903" s="356" t="s">
        <v>2715</v>
      </c>
      <c r="D903" s="356">
        <v>345</v>
      </c>
      <c r="E903" s="356" t="s">
        <v>449</v>
      </c>
      <c r="F903" s="363"/>
      <c r="G903" s="356"/>
    </row>
    <row r="904" spans="2:7">
      <c r="B904" s="356" t="s">
        <v>3122</v>
      </c>
      <c r="C904" s="356" t="s">
        <v>2715</v>
      </c>
      <c r="D904" s="356">
        <v>346</v>
      </c>
      <c r="E904" s="356" t="s">
        <v>637</v>
      </c>
      <c r="F904" s="363" t="s">
        <v>7266</v>
      </c>
      <c r="G904" s="356"/>
    </row>
    <row r="905" spans="2:7">
      <c r="B905" s="356" t="s">
        <v>3122</v>
      </c>
      <c r="C905" s="356" t="s">
        <v>2715</v>
      </c>
      <c r="D905" s="356">
        <v>347</v>
      </c>
      <c r="E905" s="356" t="s">
        <v>51</v>
      </c>
      <c r="F905" s="363" t="s">
        <v>7266</v>
      </c>
      <c r="G905" s="356"/>
    </row>
    <row r="906" spans="2:7">
      <c r="B906" s="356" t="s">
        <v>3122</v>
      </c>
      <c r="C906" s="356" t="s">
        <v>2715</v>
      </c>
      <c r="D906" s="356">
        <v>348</v>
      </c>
      <c r="E906" s="356" t="s">
        <v>2745</v>
      </c>
      <c r="F906" s="363" t="s">
        <v>7266</v>
      </c>
      <c r="G906" s="356"/>
    </row>
    <row r="907" spans="2:7">
      <c r="B907" s="356" t="s">
        <v>3122</v>
      </c>
      <c r="C907" s="356" t="s">
        <v>2715</v>
      </c>
      <c r="D907" s="356">
        <v>349</v>
      </c>
      <c r="E907" s="356" t="s">
        <v>709</v>
      </c>
      <c r="F907" s="363" t="s">
        <v>7266</v>
      </c>
      <c r="G907" s="356"/>
    </row>
    <row r="908" spans="2:7">
      <c r="B908" s="356" t="s">
        <v>3122</v>
      </c>
      <c r="C908" s="356" t="s">
        <v>2715</v>
      </c>
      <c r="D908" s="356">
        <v>350</v>
      </c>
      <c r="E908" s="356" t="s">
        <v>3754</v>
      </c>
      <c r="F908" s="363" t="s">
        <v>7266</v>
      </c>
      <c r="G908" s="356"/>
    </row>
    <row r="909" spans="2:7">
      <c r="B909" s="356" t="s">
        <v>3122</v>
      </c>
      <c r="C909" s="356" t="s">
        <v>2715</v>
      </c>
      <c r="D909" s="356">
        <v>351</v>
      </c>
      <c r="E909" s="356" t="s">
        <v>3757</v>
      </c>
      <c r="F909" s="363" t="s">
        <v>7266</v>
      </c>
      <c r="G909" s="356"/>
    </row>
    <row r="910" spans="2:7">
      <c r="B910" s="356" t="s">
        <v>3122</v>
      </c>
      <c r="C910" s="356" t="s">
        <v>2715</v>
      </c>
      <c r="D910" s="356">
        <v>352</v>
      </c>
      <c r="E910" s="356" t="s">
        <v>3758</v>
      </c>
      <c r="F910" s="363" t="s">
        <v>7266</v>
      </c>
      <c r="G910" s="356"/>
    </row>
    <row r="911" spans="2:7">
      <c r="B911" s="356" t="s">
        <v>3122</v>
      </c>
      <c r="C911" s="356" t="s">
        <v>2715</v>
      </c>
      <c r="D911" s="356">
        <v>353</v>
      </c>
      <c r="E911" s="356" t="s">
        <v>232</v>
      </c>
      <c r="F911" s="363" t="s">
        <v>7266</v>
      </c>
      <c r="G911" s="356"/>
    </row>
    <row r="912" spans="2:7">
      <c r="B912" s="356" t="s">
        <v>3122</v>
      </c>
      <c r="C912" s="356" t="s">
        <v>2715</v>
      </c>
      <c r="D912" s="356">
        <v>354</v>
      </c>
      <c r="E912" s="356" t="s">
        <v>1323</v>
      </c>
      <c r="F912" s="363" t="s">
        <v>7266</v>
      </c>
      <c r="G912" s="356"/>
    </row>
    <row r="913" spans="2:7">
      <c r="B913" s="356" t="s">
        <v>3122</v>
      </c>
      <c r="C913" s="356" t="s">
        <v>2715</v>
      </c>
      <c r="D913" s="356">
        <v>355</v>
      </c>
      <c r="E913" s="356" t="s">
        <v>3762</v>
      </c>
      <c r="F913" s="363" t="s">
        <v>7266</v>
      </c>
      <c r="G913" s="356"/>
    </row>
    <row r="914" spans="2:7">
      <c r="B914" s="356" t="s">
        <v>3122</v>
      </c>
      <c r="C914" s="356" t="s">
        <v>2715</v>
      </c>
      <c r="D914" s="356">
        <v>356</v>
      </c>
      <c r="E914" s="356" t="s">
        <v>3763</v>
      </c>
      <c r="F914" s="363" t="s">
        <v>7266</v>
      </c>
      <c r="G914" s="356"/>
    </row>
    <row r="915" spans="2:7">
      <c r="B915" s="356" t="s">
        <v>3122</v>
      </c>
      <c r="C915" s="356" t="s">
        <v>2715</v>
      </c>
      <c r="D915" s="356">
        <v>357</v>
      </c>
      <c r="E915" s="356" t="s">
        <v>3765</v>
      </c>
      <c r="F915" s="363" t="s">
        <v>7266</v>
      </c>
      <c r="G915" s="356"/>
    </row>
    <row r="916" spans="2:7">
      <c r="B916" s="356" t="s">
        <v>3122</v>
      </c>
      <c r="C916" s="356" t="s">
        <v>2715</v>
      </c>
      <c r="D916" s="356">
        <v>358</v>
      </c>
      <c r="E916" s="356" t="s">
        <v>3766</v>
      </c>
      <c r="F916" s="363" t="s">
        <v>7266</v>
      </c>
      <c r="G916" s="356"/>
    </row>
    <row r="917" spans="2:7">
      <c r="B917" s="356" t="s">
        <v>3122</v>
      </c>
      <c r="C917" s="356" t="s">
        <v>2715</v>
      </c>
      <c r="D917" s="356">
        <v>359</v>
      </c>
      <c r="E917" s="356" t="s">
        <v>3767</v>
      </c>
      <c r="F917" s="363" t="s">
        <v>7266</v>
      </c>
      <c r="G917" s="356"/>
    </row>
    <row r="918" spans="2:7">
      <c r="B918" s="356" t="s">
        <v>3122</v>
      </c>
      <c r="C918" s="356" t="s">
        <v>2715</v>
      </c>
      <c r="D918" s="356">
        <v>360</v>
      </c>
      <c r="E918" s="356" t="s">
        <v>3663</v>
      </c>
      <c r="F918" s="363" t="s">
        <v>7266</v>
      </c>
      <c r="G918" s="356"/>
    </row>
    <row r="919" spans="2:7">
      <c r="B919" s="356" t="s">
        <v>3122</v>
      </c>
      <c r="C919" s="356" t="s">
        <v>2715</v>
      </c>
      <c r="D919" s="356">
        <v>361</v>
      </c>
      <c r="E919" s="356" t="s">
        <v>3770</v>
      </c>
      <c r="F919" s="363" t="s">
        <v>7266</v>
      </c>
      <c r="G919" s="356"/>
    </row>
    <row r="920" spans="2:7">
      <c r="B920" s="356" t="s">
        <v>3122</v>
      </c>
      <c r="C920" s="356" t="s">
        <v>2715</v>
      </c>
      <c r="D920" s="356">
        <v>362</v>
      </c>
      <c r="E920" s="356" t="s">
        <v>3772</v>
      </c>
      <c r="F920" s="363" t="s">
        <v>7266</v>
      </c>
      <c r="G920" s="356"/>
    </row>
    <row r="921" spans="2:7">
      <c r="B921" s="356" t="s">
        <v>3122</v>
      </c>
      <c r="C921" s="356" t="s">
        <v>2715</v>
      </c>
      <c r="D921" s="356">
        <v>363</v>
      </c>
      <c r="E921" s="356" t="s">
        <v>1660</v>
      </c>
      <c r="F921" s="363" t="s">
        <v>7266</v>
      </c>
      <c r="G921" s="356"/>
    </row>
    <row r="922" spans="2:7">
      <c r="B922" s="356" t="s">
        <v>3122</v>
      </c>
      <c r="C922" s="356" t="s">
        <v>2715</v>
      </c>
      <c r="D922" s="356">
        <v>364</v>
      </c>
      <c r="E922" s="356" t="s">
        <v>1978</v>
      </c>
      <c r="F922" s="363" t="s">
        <v>7266</v>
      </c>
      <c r="G922" s="356"/>
    </row>
    <row r="923" spans="2:7">
      <c r="B923" s="356" t="s">
        <v>3122</v>
      </c>
      <c r="C923" s="356" t="s">
        <v>2715</v>
      </c>
      <c r="D923" s="356">
        <v>365</v>
      </c>
      <c r="E923" s="356" t="s">
        <v>1733</v>
      </c>
      <c r="F923" s="363" t="s">
        <v>7266</v>
      </c>
      <c r="G923" s="356"/>
    </row>
    <row r="924" spans="2:7">
      <c r="B924" s="356" t="s">
        <v>3122</v>
      </c>
      <c r="C924" s="356" t="s">
        <v>2715</v>
      </c>
      <c r="D924" s="356">
        <v>366</v>
      </c>
      <c r="E924" s="356" t="s">
        <v>1787</v>
      </c>
      <c r="F924" s="363" t="s">
        <v>7266</v>
      </c>
      <c r="G924" s="356"/>
    </row>
    <row r="925" spans="2:7">
      <c r="B925" s="356" t="s">
        <v>3122</v>
      </c>
      <c r="C925" s="356" t="s">
        <v>2715</v>
      </c>
      <c r="D925" s="356">
        <v>367</v>
      </c>
      <c r="E925" s="356" t="s">
        <v>7271</v>
      </c>
      <c r="F925" s="363" t="s">
        <v>7266</v>
      </c>
      <c r="G925" s="356"/>
    </row>
    <row r="926" spans="2:7">
      <c r="B926" s="356" t="s">
        <v>3122</v>
      </c>
      <c r="C926" s="356" t="s">
        <v>2715</v>
      </c>
      <c r="D926" s="356">
        <v>368</v>
      </c>
      <c r="E926" s="356" t="s">
        <v>1517</v>
      </c>
      <c r="F926" s="363" t="s">
        <v>7266</v>
      </c>
      <c r="G926" s="356"/>
    </row>
    <row r="927" spans="2:7">
      <c r="B927" s="356" t="s">
        <v>3122</v>
      </c>
      <c r="C927" s="356" t="s">
        <v>2715</v>
      </c>
      <c r="D927" s="356">
        <v>369</v>
      </c>
      <c r="E927" s="356" t="s">
        <v>3777</v>
      </c>
      <c r="F927" s="363" t="s">
        <v>7266</v>
      </c>
      <c r="G927" s="356"/>
    </row>
    <row r="928" spans="2:7">
      <c r="B928" s="356" t="s">
        <v>3122</v>
      </c>
      <c r="C928" s="356" t="s">
        <v>2715</v>
      </c>
      <c r="D928" s="356">
        <v>370</v>
      </c>
      <c r="E928" s="356" t="s">
        <v>2098</v>
      </c>
      <c r="F928" s="363" t="s">
        <v>7266</v>
      </c>
      <c r="G928" s="356"/>
    </row>
    <row r="929" spans="2:7">
      <c r="B929" s="356" t="s">
        <v>3122</v>
      </c>
      <c r="C929" s="356" t="s">
        <v>2715</v>
      </c>
      <c r="D929" s="356">
        <v>371</v>
      </c>
      <c r="E929" s="356" t="s">
        <v>3778</v>
      </c>
      <c r="F929" s="363" t="s">
        <v>7266</v>
      </c>
      <c r="G929" s="356"/>
    </row>
    <row r="930" spans="2:7">
      <c r="B930" s="356" t="s">
        <v>3122</v>
      </c>
      <c r="C930" s="356" t="s">
        <v>2715</v>
      </c>
      <c r="D930" s="356">
        <v>372</v>
      </c>
      <c r="E930" s="356" t="s">
        <v>3509</v>
      </c>
      <c r="F930" s="363" t="s">
        <v>7266</v>
      </c>
      <c r="G930" s="356"/>
    </row>
    <row r="931" spans="2:7">
      <c r="B931" s="356" t="s">
        <v>3122</v>
      </c>
      <c r="C931" s="356" t="s">
        <v>2715</v>
      </c>
      <c r="D931" s="356">
        <v>373</v>
      </c>
      <c r="E931" s="356" t="s">
        <v>108</v>
      </c>
      <c r="F931" s="363" t="s">
        <v>7266</v>
      </c>
      <c r="G931" s="356"/>
    </row>
    <row r="932" spans="2:7">
      <c r="B932" s="356" t="s">
        <v>3122</v>
      </c>
      <c r="C932" s="356" t="s">
        <v>2715</v>
      </c>
      <c r="D932" s="356">
        <v>374</v>
      </c>
      <c r="E932" s="356" t="s">
        <v>935</v>
      </c>
      <c r="F932" s="363" t="s">
        <v>7266</v>
      </c>
      <c r="G932" s="356"/>
    </row>
    <row r="933" spans="2:7">
      <c r="B933" s="356" t="s">
        <v>3122</v>
      </c>
      <c r="C933" s="356" t="s">
        <v>2715</v>
      </c>
      <c r="D933" s="356">
        <v>375</v>
      </c>
      <c r="E933" s="356" t="s">
        <v>3779</v>
      </c>
      <c r="F933" s="363" t="s">
        <v>7266</v>
      </c>
      <c r="G933" s="356"/>
    </row>
    <row r="934" spans="2:7">
      <c r="B934" s="356" t="s">
        <v>3122</v>
      </c>
      <c r="C934" s="356" t="s">
        <v>2715</v>
      </c>
      <c r="D934" s="356">
        <v>376</v>
      </c>
      <c r="E934" s="356" t="s">
        <v>1645</v>
      </c>
      <c r="F934" s="363" t="s">
        <v>7266</v>
      </c>
      <c r="G934" s="356"/>
    </row>
    <row r="935" spans="2:7">
      <c r="B935" s="356" t="s">
        <v>3122</v>
      </c>
      <c r="C935" s="356" t="s">
        <v>2715</v>
      </c>
      <c r="D935" s="356">
        <v>377</v>
      </c>
      <c r="E935" s="356" t="s">
        <v>2813</v>
      </c>
      <c r="F935" s="363" t="s">
        <v>7266</v>
      </c>
      <c r="G935" s="356"/>
    </row>
    <row r="936" spans="2:7">
      <c r="B936" s="356" t="s">
        <v>3122</v>
      </c>
      <c r="C936" s="356" t="s">
        <v>2715</v>
      </c>
      <c r="D936" s="356">
        <v>378</v>
      </c>
      <c r="E936" s="356" t="s">
        <v>1408</v>
      </c>
      <c r="F936" s="363" t="s">
        <v>7266</v>
      </c>
      <c r="G936" s="356"/>
    </row>
    <row r="937" spans="2:7">
      <c r="B937" s="356" t="s">
        <v>3122</v>
      </c>
      <c r="C937" s="356" t="s">
        <v>2715</v>
      </c>
      <c r="D937" s="356">
        <v>379</v>
      </c>
      <c r="E937" s="356" t="s">
        <v>331</v>
      </c>
      <c r="F937" s="363" t="s">
        <v>7266</v>
      </c>
      <c r="G937" s="356"/>
    </row>
    <row r="938" spans="2:7">
      <c r="B938" s="356" t="s">
        <v>3122</v>
      </c>
      <c r="C938" s="356" t="s">
        <v>2715</v>
      </c>
      <c r="D938" s="356">
        <v>380</v>
      </c>
      <c r="E938" s="356" t="s">
        <v>1129</v>
      </c>
      <c r="F938" s="363" t="s">
        <v>7266</v>
      </c>
      <c r="G938" s="356"/>
    </row>
    <row r="939" spans="2:7">
      <c r="B939" s="356" t="s">
        <v>3122</v>
      </c>
      <c r="C939" s="356" t="s">
        <v>2715</v>
      </c>
      <c r="D939" s="356">
        <v>381</v>
      </c>
      <c r="E939" s="356" t="s">
        <v>626</v>
      </c>
      <c r="F939" s="363" t="s">
        <v>7266</v>
      </c>
      <c r="G939" s="356"/>
    </row>
    <row r="940" spans="2:7">
      <c r="B940" s="356" t="s">
        <v>3122</v>
      </c>
      <c r="C940" s="356" t="s">
        <v>2715</v>
      </c>
      <c r="D940" s="356">
        <v>382</v>
      </c>
      <c r="E940" s="356" t="s">
        <v>2991</v>
      </c>
      <c r="F940" s="363" t="s">
        <v>7266</v>
      </c>
      <c r="G940" s="356"/>
    </row>
    <row r="941" spans="2:7">
      <c r="B941" s="356" t="s">
        <v>3122</v>
      </c>
      <c r="C941" s="356" t="s">
        <v>2715</v>
      </c>
      <c r="D941" s="356">
        <v>383</v>
      </c>
      <c r="E941" s="356" t="s">
        <v>3507</v>
      </c>
      <c r="F941" s="363" t="s">
        <v>7266</v>
      </c>
      <c r="G941" s="356"/>
    </row>
    <row r="942" spans="2:7">
      <c r="B942" s="356" t="s">
        <v>3122</v>
      </c>
      <c r="C942" s="356" t="s">
        <v>2715</v>
      </c>
      <c r="D942" s="356">
        <v>384</v>
      </c>
      <c r="E942" s="356" t="s">
        <v>1230</v>
      </c>
      <c r="F942" s="363" t="s">
        <v>7266</v>
      </c>
      <c r="G942" s="356"/>
    </row>
    <row r="943" spans="2:7">
      <c r="B943" s="356" t="s">
        <v>3122</v>
      </c>
      <c r="C943" s="356" t="s">
        <v>2715</v>
      </c>
      <c r="D943" s="356">
        <v>385</v>
      </c>
      <c r="E943" s="356" t="s">
        <v>1047</v>
      </c>
      <c r="F943" s="363" t="s">
        <v>7266</v>
      </c>
      <c r="G943" s="356"/>
    </row>
    <row r="944" spans="2:7">
      <c r="B944" s="356" t="s">
        <v>3122</v>
      </c>
      <c r="C944" s="356" t="s">
        <v>2715</v>
      </c>
      <c r="D944" s="356">
        <v>386</v>
      </c>
      <c r="E944" s="356" t="s">
        <v>3066</v>
      </c>
      <c r="F944" s="363" t="s">
        <v>7266</v>
      </c>
      <c r="G944" s="356"/>
    </row>
    <row r="945" spans="2:7">
      <c r="B945" s="356" t="s">
        <v>3122</v>
      </c>
      <c r="C945" s="356" t="s">
        <v>2715</v>
      </c>
      <c r="D945" s="356">
        <v>387</v>
      </c>
      <c r="E945" s="356" t="s">
        <v>1656</v>
      </c>
      <c r="F945" s="363" t="s">
        <v>7266</v>
      </c>
      <c r="G945" s="356"/>
    </row>
    <row r="946" spans="2:7">
      <c r="B946" s="356" t="s">
        <v>3122</v>
      </c>
      <c r="C946" s="356" t="s">
        <v>2715</v>
      </c>
      <c r="D946" s="356">
        <v>388</v>
      </c>
      <c r="E946" s="356" t="s">
        <v>312</v>
      </c>
      <c r="F946" s="363" t="s">
        <v>7266</v>
      </c>
      <c r="G946" s="356"/>
    </row>
    <row r="947" spans="2:7">
      <c r="B947" s="356" t="s">
        <v>3122</v>
      </c>
      <c r="C947" s="356" t="s">
        <v>2715</v>
      </c>
      <c r="D947" s="356">
        <v>389</v>
      </c>
      <c r="E947" s="356" t="s">
        <v>7423</v>
      </c>
      <c r="F947" s="363" t="s">
        <v>7266</v>
      </c>
      <c r="G947" s="356"/>
    </row>
    <row r="948" spans="2:7">
      <c r="B948" s="356" t="s">
        <v>3122</v>
      </c>
      <c r="C948" s="356" t="s">
        <v>2715</v>
      </c>
      <c r="D948" s="356">
        <v>390</v>
      </c>
      <c r="E948" s="356" t="s">
        <v>2710</v>
      </c>
      <c r="F948" s="363" t="s">
        <v>7266</v>
      </c>
      <c r="G948" s="356"/>
    </row>
    <row r="949" spans="2:7">
      <c r="B949" s="356" t="s">
        <v>3122</v>
      </c>
      <c r="C949" s="356" t="s">
        <v>2715</v>
      </c>
      <c r="D949" s="356">
        <v>391</v>
      </c>
      <c r="E949" s="356" t="s">
        <v>3161</v>
      </c>
      <c r="F949" s="363" t="s">
        <v>7266</v>
      </c>
      <c r="G949" s="356"/>
    </row>
    <row r="950" spans="2:7">
      <c r="B950" s="356" t="s">
        <v>3122</v>
      </c>
      <c r="C950" s="356" t="s">
        <v>2715</v>
      </c>
      <c r="D950" s="356">
        <v>392</v>
      </c>
      <c r="E950" s="356" t="s">
        <v>3782</v>
      </c>
      <c r="F950" s="363" t="s">
        <v>7266</v>
      </c>
      <c r="G950" s="356"/>
    </row>
    <row r="951" spans="2:7">
      <c r="B951" s="356" t="s">
        <v>3122</v>
      </c>
      <c r="C951" s="356" t="s">
        <v>2715</v>
      </c>
      <c r="D951" s="356">
        <v>393</v>
      </c>
      <c r="E951" s="356" t="s">
        <v>1258</v>
      </c>
      <c r="F951" s="363" t="s">
        <v>7266</v>
      </c>
      <c r="G951" s="356"/>
    </row>
    <row r="952" spans="2:7">
      <c r="B952" s="356" t="s">
        <v>3122</v>
      </c>
      <c r="C952" s="356" t="s">
        <v>2715</v>
      </c>
      <c r="D952" s="356">
        <v>394</v>
      </c>
      <c r="E952" s="356" t="s">
        <v>2306</v>
      </c>
      <c r="F952" s="363" t="s">
        <v>7266</v>
      </c>
      <c r="G952" s="356"/>
    </row>
    <row r="953" spans="2:7">
      <c r="B953" s="356" t="s">
        <v>3122</v>
      </c>
      <c r="C953" s="356" t="s">
        <v>2715</v>
      </c>
      <c r="D953" s="356">
        <v>395</v>
      </c>
      <c r="E953" s="356" t="s">
        <v>2637</v>
      </c>
      <c r="F953" s="363" t="s">
        <v>7266</v>
      </c>
      <c r="G953" s="356"/>
    </row>
    <row r="954" spans="2:7">
      <c r="B954" s="356" t="s">
        <v>3122</v>
      </c>
      <c r="C954" s="356" t="s">
        <v>2715</v>
      </c>
      <c r="D954" s="356">
        <v>396</v>
      </c>
      <c r="E954" s="356" t="s">
        <v>3785</v>
      </c>
      <c r="F954" s="363" t="s">
        <v>7266</v>
      </c>
      <c r="G954" s="356"/>
    </row>
    <row r="955" spans="2:7">
      <c r="B955" s="356" t="s">
        <v>3122</v>
      </c>
      <c r="C955" s="356" t="s">
        <v>2715</v>
      </c>
      <c r="D955" s="356">
        <v>397</v>
      </c>
      <c r="E955" s="356" t="s">
        <v>3661</v>
      </c>
      <c r="F955" s="363" t="s">
        <v>7266</v>
      </c>
      <c r="G955" s="356"/>
    </row>
    <row r="956" spans="2:7">
      <c r="B956" s="356" t="s">
        <v>3122</v>
      </c>
      <c r="C956" s="356" t="s">
        <v>2715</v>
      </c>
      <c r="D956" s="356">
        <v>398</v>
      </c>
      <c r="E956" s="356" t="s">
        <v>2195</v>
      </c>
      <c r="F956" s="363" t="s">
        <v>7266</v>
      </c>
      <c r="G956" s="356"/>
    </row>
    <row r="957" spans="2:7">
      <c r="B957" s="356" t="s">
        <v>3122</v>
      </c>
      <c r="C957" s="356" t="s">
        <v>2715</v>
      </c>
      <c r="D957" s="356">
        <v>399</v>
      </c>
      <c r="E957" s="356" t="s">
        <v>3788</v>
      </c>
      <c r="F957" s="363" t="s">
        <v>7266</v>
      </c>
      <c r="G957" s="356"/>
    </row>
    <row r="958" spans="2:7">
      <c r="B958" s="356" t="s">
        <v>3122</v>
      </c>
      <c r="C958" s="356" t="s">
        <v>2715</v>
      </c>
      <c r="D958" s="356">
        <v>400</v>
      </c>
      <c r="E958" s="356" t="s">
        <v>3791</v>
      </c>
      <c r="F958" s="363" t="s">
        <v>7266</v>
      </c>
      <c r="G958" s="356"/>
    </row>
    <row r="959" spans="2:7">
      <c r="B959" s="356" t="s">
        <v>3122</v>
      </c>
      <c r="C959" s="356" t="s">
        <v>2715</v>
      </c>
      <c r="D959" s="356">
        <v>401</v>
      </c>
      <c r="E959" s="356" t="s">
        <v>359</v>
      </c>
      <c r="F959" s="363" t="s">
        <v>7266</v>
      </c>
      <c r="G959" s="356"/>
    </row>
    <row r="960" spans="2:7">
      <c r="B960" s="356" t="s">
        <v>3122</v>
      </c>
      <c r="C960" s="356" t="s">
        <v>2715</v>
      </c>
      <c r="D960" s="356">
        <v>402</v>
      </c>
      <c r="E960" s="356" t="s">
        <v>945</v>
      </c>
      <c r="F960" s="363" t="s">
        <v>7266</v>
      </c>
      <c r="G960" s="356"/>
    </row>
    <row r="961" spans="2:7">
      <c r="B961" s="356" t="s">
        <v>3122</v>
      </c>
      <c r="C961" s="356" t="s">
        <v>2715</v>
      </c>
      <c r="D961" s="356">
        <v>403</v>
      </c>
      <c r="E961" s="356" t="s">
        <v>3401</v>
      </c>
      <c r="F961" s="363" t="s">
        <v>7266</v>
      </c>
      <c r="G961" s="356"/>
    </row>
    <row r="962" spans="2:7">
      <c r="B962" s="356" t="s">
        <v>3122</v>
      </c>
      <c r="C962" s="356" t="s">
        <v>2715</v>
      </c>
      <c r="D962" s="356">
        <v>404</v>
      </c>
      <c r="E962" s="356" t="s">
        <v>3607</v>
      </c>
      <c r="F962" s="363" t="s">
        <v>7266</v>
      </c>
      <c r="G962" s="356"/>
    </row>
    <row r="963" spans="2:7">
      <c r="B963" s="356" t="s">
        <v>3122</v>
      </c>
      <c r="C963" s="356" t="s">
        <v>2715</v>
      </c>
      <c r="D963" s="356">
        <v>405</v>
      </c>
      <c r="E963" s="356" t="s">
        <v>2602</v>
      </c>
      <c r="F963" s="363" t="s">
        <v>7266</v>
      </c>
      <c r="G963" s="356"/>
    </row>
    <row r="964" spans="2:7">
      <c r="B964" s="356" t="s">
        <v>3122</v>
      </c>
      <c r="C964" s="356" t="s">
        <v>2715</v>
      </c>
      <c r="D964" s="356">
        <v>406</v>
      </c>
      <c r="E964" s="356" t="s">
        <v>2771</v>
      </c>
      <c r="F964" s="363" t="s">
        <v>7266</v>
      </c>
      <c r="G964" s="356"/>
    </row>
    <row r="965" spans="2:7">
      <c r="B965" s="356" t="s">
        <v>3122</v>
      </c>
      <c r="C965" s="356" t="s">
        <v>2715</v>
      </c>
      <c r="D965" s="356">
        <v>407</v>
      </c>
      <c r="E965" s="356" t="s">
        <v>3793</v>
      </c>
      <c r="F965" s="363" t="s">
        <v>7266</v>
      </c>
      <c r="G965" s="356"/>
    </row>
    <row r="966" spans="2:7">
      <c r="B966" s="356" t="s">
        <v>3122</v>
      </c>
      <c r="C966" s="356" t="s">
        <v>2715</v>
      </c>
      <c r="D966" s="356">
        <v>408</v>
      </c>
      <c r="E966" s="356" t="s">
        <v>3504</v>
      </c>
      <c r="F966" s="363" t="s">
        <v>7266</v>
      </c>
      <c r="G966" s="356"/>
    </row>
    <row r="967" spans="2:7">
      <c r="B967" s="356" t="s">
        <v>3122</v>
      </c>
      <c r="C967" s="356" t="s">
        <v>2715</v>
      </c>
      <c r="D967" s="356">
        <v>409</v>
      </c>
      <c r="E967" s="356" t="s">
        <v>1157</v>
      </c>
      <c r="F967" s="363" t="s">
        <v>7266</v>
      </c>
      <c r="G967" s="356"/>
    </row>
    <row r="968" spans="2:7">
      <c r="B968" s="356" t="s">
        <v>3122</v>
      </c>
      <c r="C968" s="356" t="s">
        <v>2715</v>
      </c>
      <c r="D968" s="356">
        <v>410</v>
      </c>
      <c r="E968" s="356" t="s">
        <v>3796</v>
      </c>
      <c r="F968" s="363" t="s">
        <v>7266</v>
      </c>
      <c r="G968" s="356"/>
    </row>
    <row r="969" spans="2:7">
      <c r="B969" s="356" t="s">
        <v>3122</v>
      </c>
      <c r="C969" s="356" t="s">
        <v>2715</v>
      </c>
      <c r="D969" s="356">
        <v>411</v>
      </c>
      <c r="E969" s="356" t="s">
        <v>3797</v>
      </c>
      <c r="F969" s="363" t="s">
        <v>7266</v>
      </c>
      <c r="G969" s="356"/>
    </row>
    <row r="970" spans="2:7">
      <c r="B970" s="356" t="s">
        <v>3122</v>
      </c>
      <c r="C970" s="356" t="s">
        <v>2715</v>
      </c>
      <c r="D970" s="356">
        <v>412</v>
      </c>
      <c r="E970" s="356" t="s">
        <v>3800</v>
      </c>
      <c r="F970" s="363" t="s">
        <v>7266</v>
      </c>
      <c r="G970" s="356"/>
    </row>
    <row r="971" spans="2:7">
      <c r="B971" s="356" t="s">
        <v>3122</v>
      </c>
      <c r="C971" s="356" t="s">
        <v>2715</v>
      </c>
      <c r="D971" s="356">
        <v>413</v>
      </c>
      <c r="E971" s="356" t="s">
        <v>1174</v>
      </c>
      <c r="F971" s="363" t="s">
        <v>7266</v>
      </c>
      <c r="G971" s="356"/>
    </row>
    <row r="972" spans="2:7">
      <c r="B972" s="356" t="s">
        <v>3122</v>
      </c>
      <c r="C972" s="356" t="s">
        <v>2715</v>
      </c>
      <c r="D972" s="356">
        <v>414</v>
      </c>
      <c r="E972" s="356" t="s">
        <v>3802</v>
      </c>
      <c r="F972" s="363" t="s">
        <v>7266</v>
      </c>
      <c r="G972" s="356"/>
    </row>
    <row r="973" spans="2:7">
      <c r="B973" s="356" t="s">
        <v>3122</v>
      </c>
      <c r="C973" s="356" t="s">
        <v>2715</v>
      </c>
      <c r="D973" s="356">
        <v>415</v>
      </c>
      <c r="E973" s="356" t="s">
        <v>3804</v>
      </c>
      <c r="F973" s="363" t="s">
        <v>7266</v>
      </c>
      <c r="G973" s="356"/>
    </row>
    <row r="974" spans="2:7">
      <c r="B974" s="356" t="s">
        <v>3122</v>
      </c>
      <c r="C974" s="356" t="s">
        <v>2715</v>
      </c>
      <c r="D974" s="356">
        <v>416</v>
      </c>
      <c r="E974" s="356" t="s">
        <v>2012</v>
      </c>
      <c r="F974" s="363" t="s">
        <v>7266</v>
      </c>
      <c r="G974" s="356"/>
    </row>
    <row r="975" spans="2:7">
      <c r="B975" s="356" t="s">
        <v>3122</v>
      </c>
      <c r="C975" s="356" t="s">
        <v>2715</v>
      </c>
      <c r="D975" s="356">
        <v>417</v>
      </c>
      <c r="E975" s="356" t="s">
        <v>1596</v>
      </c>
      <c r="F975" s="363" t="s">
        <v>7266</v>
      </c>
      <c r="G975" s="356"/>
    </row>
    <row r="976" spans="2:7">
      <c r="B976" s="356" t="s">
        <v>3122</v>
      </c>
      <c r="C976" s="356" t="s">
        <v>2715</v>
      </c>
      <c r="D976" s="356">
        <v>418</v>
      </c>
      <c r="E976" s="356" t="s">
        <v>1</v>
      </c>
      <c r="F976" s="363" t="s">
        <v>7266</v>
      </c>
      <c r="G976" s="356"/>
    </row>
    <row r="977" spans="2:7">
      <c r="B977" s="356" t="s">
        <v>3122</v>
      </c>
      <c r="C977" s="356" t="s">
        <v>2715</v>
      </c>
      <c r="D977" s="356">
        <v>419</v>
      </c>
      <c r="E977" s="356" t="s">
        <v>3689</v>
      </c>
      <c r="F977" s="363" t="s">
        <v>7266</v>
      </c>
      <c r="G977" s="356"/>
    </row>
    <row r="978" spans="2:7">
      <c r="B978" s="356" t="s">
        <v>3122</v>
      </c>
      <c r="C978" s="356" t="s">
        <v>2715</v>
      </c>
      <c r="D978" s="356">
        <v>420</v>
      </c>
      <c r="E978" s="356" t="s">
        <v>3807</v>
      </c>
      <c r="F978" s="363" t="s">
        <v>7266</v>
      </c>
      <c r="G978" s="356"/>
    </row>
    <row r="979" spans="2:7">
      <c r="B979" s="356" t="s">
        <v>3122</v>
      </c>
      <c r="C979" s="356" t="s">
        <v>2715</v>
      </c>
      <c r="D979" s="356">
        <v>421</v>
      </c>
      <c r="E979" s="356" t="s">
        <v>2627</v>
      </c>
      <c r="F979" s="363" t="s">
        <v>7266</v>
      </c>
      <c r="G979" s="356"/>
    </row>
    <row r="980" spans="2:7">
      <c r="B980" s="356" t="s">
        <v>3122</v>
      </c>
      <c r="C980" s="356" t="s">
        <v>2715</v>
      </c>
      <c r="D980" s="356">
        <v>422</v>
      </c>
      <c r="E980" s="356" t="s">
        <v>3809</v>
      </c>
      <c r="F980" s="363" t="s">
        <v>7266</v>
      </c>
      <c r="G980" s="356"/>
    </row>
    <row r="981" spans="2:7">
      <c r="B981" s="356" t="s">
        <v>3122</v>
      </c>
      <c r="C981" s="356" t="s">
        <v>2715</v>
      </c>
      <c r="D981" s="356">
        <v>423</v>
      </c>
      <c r="E981" s="356" t="s">
        <v>3687</v>
      </c>
      <c r="F981" s="363" t="s">
        <v>7266</v>
      </c>
      <c r="G981" s="356"/>
    </row>
    <row r="982" spans="2:7">
      <c r="B982" s="356" t="s">
        <v>3122</v>
      </c>
      <c r="C982" s="356" t="s">
        <v>2715</v>
      </c>
      <c r="D982" s="356">
        <v>424</v>
      </c>
      <c r="E982" s="356" t="s">
        <v>3810</v>
      </c>
      <c r="F982" s="363" t="s">
        <v>7266</v>
      </c>
      <c r="G982" s="356"/>
    </row>
    <row r="983" spans="2:7">
      <c r="B983" s="356" t="s">
        <v>3122</v>
      </c>
      <c r="C983" s="356" t="s">
        <v>2715</v>
      </c>
      <c r="D983" s="356">
        <v>425</v>
      </c>
      <c r="E983" s="356" t="s">
        <v>3813</v>
      </c>
      <c r="F983" s="363" t="s">
        <v>7266</v>
      </c>
      <c r="G983" s="356"/>
    </row>
    <row r="984" spans="2:7">
      <c r="B984" s="356" t="s">
        <v>3122</v>
      </c>
      <c r="C984" s="356" t="s">
        <v>2715</v>
      </c>
      <c r="D984" s="356">
        <v>426</v>
      </c>
      <c r="E984" s="356" t="s">
        <v>435</v>
      </c>
      <c r="F984" s="363" t="s">
        <v>7266</v>
      </c>
      <c r="G984" s="356"/>
    </row>
    <row r="985" spans="2:7">
      <c r="B985" s="356" t="s">
        <v>3122</v>
      </c>
      <c r="C985" s="356" t="s">
        <v>2715</v>
      </c>
      <c r="D985" s="356">
        <v>427</v>
      </c>
      <c r="E985" s="356" t="s">
        <v>3815</v>
      </c>
      <c r="F985" s="363" t="s">
        <v>7266</v>
      </c>
      <c r="G985" s="356"/>
    </row>
    <row r="986" spans="2:7">
      <c r="B986" s="356" t="s">
        <v>3122</v>
      </c>
      <c r="C986" s="356" t="s">
        <v>2715</v>
      </c>
      <c r="D986" s="356">
        <v>428</v>
      </c>
      <c r="E986" s="356" t="s">
        <v>1631</v>
      </c>
      <c r="F986" s="363" t="s">
        <v>7266</v>
      </c>
      <c r="G986" s="356"/>
    </row>
    <row r="987" spans="2:7">
      <c r="B987" s="356" t="s">
        <v>3122</v>
      </c>
      <c r="C987" s="356" t="s">
        <v>2715</v>
      </c>
      <c r="D987" s="356">
        <v>429</v>
      </c>
      <c r="E987" s="356" t="s">
        <v>3817</v>
      </c>
      <c r="F987" s="363" t="s">
        <v>7266</v>
      </c>
      <c r="G987" s="356"/>
    </row>
    <row r="988" spans="2:7">
      <c r="B988" s="356" t="s">
        <v>3122</v>
      </c>
      <c r="C988" s="356" t="s">
        <v>2715</v>
      </c>
      <c r="D988" s="356">
        <v>430</v>
      </c>
      <c r="E988" s="356" t="s">
        <v>3821</v>
      </c>
      <c r="F988" s="363" t="s">
        <v>7266</v>
      </c>
      <c r="G988" s="356"/>
    </row>
    <row r="989" spans="2:7">
      <c r="B989" s="356" t="s">
        <v>3122</v>
      </c>
      <c r="C989" s="356" t="s">
        <v>2715</v>
      </c>
      <c r="D989" s="356">
        <v>431</v>
      </c>
      <c r="E989" s="356" t="s">
        <v>3399</v>
      </c>
      <c r="F989" s="363" t="s">
        <v>7266</v>
      </c>
      <c r="G989" s="356"/>
    </row>
    <row r="990" spans="2:7">
      <c r="B990" s="356" t="s">
        <v>3122</v>
      </c>
      <c r="C990" s="356" t="s">
        <v>2715</v>
      </c>
      <c r="D990" s="356">
        <v>432</v>
      </c>
      <c r="E990" s="356" t="s">
        <v>3822</v>
      </c>
      <c r="F990" s="363" t="s">
        <v>7266</v>
      </c>
      <c r="G990" s="356"/>
    </row>
    <row r="991" spans="2:7">
      <c r="B991" s="356" t="s">
        <v>3122</v>
      </c>
      <c r="C991" s="356" t="s">
        <v>2715</v>
      </c>
      <c r="D991" s="356">
        <v>433</v>
      </c>
      <c r="E991" s="356" t="s">
        <v>3826</v>
      </c>
      <c r="F991" s="363" t="s">
        <v>7266</v>
      </c>
      <c r="G991" s="356"/>
    </row>
    <row r="992" spans="2:7">
      <c r="B992" s="356" t="s">
        <v>3122</v>
      </c>
      <c r="C992" s="356" t="s">
        <v>2715</v>
      </c>
      <c r="D992" s="356">
        <v>434</v>
      </c>
      <c r="E992" s="356" t="s">
        <v>3828</v>
      </c>
      <c r="F992" s="363" t="s">
        <v>7266</v>
      </c>
      <c r="G992" s="356"/>
    </row>
    <row r="993" spans="2:7">
      <c r="B993" s="356" t="s">
        <v>3122</v>
      </c>
      <c r="C993" s="356" t="s">
        <v>2715</v>
      </c>
      <c r="D993" s="356">
        <v>435</v>
      </c>
      <c r="E993" s="356" t="s">
        <v>3832</v>
      </c>
      <c r="F993" s="363" t="s">
        <v>7266</v>
      </c>
      <c r="G993" s="356"/>
    </row>
    <row r="994" spans="2:7">
      <c r="B994" s="356" t="s">
        <v>3122</v>
      </c>
      <c r="C994" s="356" t="s">
        <v>2715</v>
      </c>
      <c r="D994" s="356">
        <v>436</v>
      </c>
      <c r="E994" s="356" t="s">
        <v>3837</v>
      </c>
      <c r="F994" s="363" t="s">
        <v>7266</v>
      </c>
      <c r="G994" s="356"/>
    </row>
    <row r="995" spans="2:7">
      <c r="B995" s="356" t="s">
        <v>3122</v>
      </c>
      <c r="C995" s="356" t="s">
        <v>2715</v>
      </c>
      <c r="D995" s="356">
        <v>437</v>
      </c>
      <c r="E995" s="356" t="s">
        <v>3840</v>
      </c>
      <c r="F995" s="363" t="s">
        <v>7266</v>
      </c>
      <c r="G995" s="356"/>
    </row>
    <row r="996" spans="2:7">
      <c r="B996" s="356" t="s">
        <v>3122</v>
      </c>
      <c r="C996" s="356" t="s">
        <v>2715</v>
      </c>
      <c r="D996" s="356">
        <v>438</v>
      </c>
      <c r="E996" s="356" t="s">
        <v>3844</v>
      </c>
      <c r="F996" s="363" t="s">
        <v>7266</v>
      </c>
      <c r="G996" s="356"/>
    </row>
    <row r="997" spans="2:7">
      <c r="B997" s="356" t="s">
        <v>3122</v>
      </c>
      <c r="C997" s="356" t="s">
        <v>2715</v>
      </c>
      <c r="D997" s="356">
        <v>439</v>
      </c>
      <c r="E997" s="356" t="s">
        <v>3847</v>
      </c>
      <c r="F997" s="363" t="s">
        <v>7266</v>
      </c>
      <c r="G997" s="356"/>
    </row>
    <row r="998" spans="2:7">
      <c r="B998" s="356" t="s">
        <v>3122</v>
      </c>
      <c r="C998" s="356" t="s">
        <v>2715</v>
      </c>
      <c r="D998" s="356">
        <v>440</v>
      </c>
      <c r="E998" s="356" t="s">
        <v>2727</v>
      </c>
      <c r="F998" s="363" t="s">
        <v>7266</v>
      </c>
      <c r="G998" s="356"/>
    </row>
    <row r="999" spans="2:7">
      <c r="B999" s="356" t="s">
        <v>3122</v>
      </c>
      <c r="C999" s="356" t="s">
        <v>2715</v>
      </c>
      <c r="D999" s="356">
        <v>441</v>
      </c>
      <c r="E999" s="356" t="s">
        <v>1512</v>
      </c>
      <c r="F999" s="363" t="s">
        <v>7266</v>
      </c>
      <c r="G999" s="356"/>
    </row>
    <row r="1000" spans="2:7">
      <c r="B1000" s="356" t="s">
        <v>3122</v>
      </c>
      <c r="C1000" s="356" t="s">
        <v>2715</v>
      </c>
      <c r="D1000" s="356">
        <v>442</v>
      </c>
      <c r="E1000" s="356" t="s">
        <v>831</v>
      </c>
      <c r="F1000" s="363" t="s">
        <v>7266</v>
      </c>
      <c r="G1000" s="356"/>
    </row>
    <row r="1001" spans="2:7">
      <c r="B1001" s="356" t="s">
        <v>3122</v>
      </c>
      <c r="C1001" s="356" t="s">
        <v>2715</v>
      </c>
      <c r="D1001" s="356">
        <v>443</v>
      </c>
      <c r="E1001" s="356" t="s">
        <v>3850</v>
      </c>
      <c r="F1001" s="363" t="s">
        <v>7266</v>
      </c>
      <c r="G1001" s="356"/>
    </row>
    <row r="1002" spans="2:7">
      <c r="B1002" s="356" t="s">
        <v>3122</v>
      </c>
      <c r="C1002" s="356" t="s">
        <v>2715</v>
      </c>
      <c r="D1002" s="356">
        <v>444</v>
      </c>
      <c r="E1002" s="356" t="s">
        <v>1484</v>
      </c>
      <c r="F1002" s="363" t="s">
        <v>7266</v>
      </c>
      <c r="G1002" s="356"/>
    </row>
    <row r="1003" spans="2:7">
      <c r="B1003" s="356" t="s">
        <v>3122</v>
      </c>
      <c r="C1003" s="356" t="s">
        <v>2715</v>
      </c>
      <c r="D1003" s="356">
        <v>445</v>
      </c>
      <c r="E1003" s="356" t="s">
        <v>3852</v>
      </c>
      <c r="F1003" s="363" t="s">
        <v>7266</v>
      </c>
      <c r="G1003" s="356"/>
    </row>
    <row r="1004" spans="2:7">
      <c r="B1004" s="356" t="s">
        <v>3122</v>
      </c>
      <c r="C1004" s="356" t="s">
        <v>2715</v>
      </c>
      <c r="D1004" s="356">
        <v>446</v>
      </c>
      <c r="E1004" s="356" t="s">
        <v>3855</v>
      </c>
      <c r="F1004" s="363" t="s">
        <v>7266</v>
      </c>
      <c r="G1004" s="356"/>
    </row>
    <row r="1005" spans="2:7">
      <c r="B1005" s="356" t="s">
        <v>3122</v>
      </c>
      <c r="C1005" s="356" t="s">
        <v>2715</v>
      </c>
      <c r="D1005" s="356">
        <v>447</v>
      </c>
      <c r="E1005" s="356" t="s">
        <v>936</v>
      </c>
      <c r="F1005" s="363" t="s">
        <v>7266</v>
      </c>
      <c r="G1005" s="356"/>
    </row>
    <row r="1006" spans="2:7">
      <c r="B1006" s="356" t="s">
        <v>3122</v>
      </c>
      <c r="C1006" s="356" t="s">
        <v>2715</v>
      </c>
      <c r="D1006" s="356">
        <v>448</v>
      </c>
      <c r="E1006" s="356" t="s">
        <v>3857</v>
      </c>
      <c r="F1006" s="363" t="s">
        <v>7266</v>
      </c>
      <c r="G1006" s="356"/>
    </row>
    <row r="1007" spans="2:7">
      <c r="B1007" s="356" t="s">
        <v>3122</v>
      </c>
      <c r="C1007" s="356" t="s">
        <v>2715</v>
      </c>
      <c r="D1007" s="356">
        <v>449</v>
      </c>
      <c r="E1007" s="356" t="s">
        <v>3860</v>
      </c>
      <c r="F1007" s="363" t="s">
        <v>7266</v>
      </c>
      <c r="G1007" s="356"/>
    </row>
    <row r="1008" spans="2:7">
      <c r="B1008" s="356" t="s">
        <v>3122</v>
      </c>
      <c r="C1008" s="356" t="s">
        <v>2715</v>
      </c>
      <c r="D1008" s="356">
        <v>450</v>
      </c>
      <c r="E1008" s="356" t="s">
        <v>2434</v>
      </c>
      <c r="F1008" s="363" t="s">
        <v>7266</v>
      </c>
      <c r="G1008" s="356"/>
    </row>
    <row r="1009" spans="2:7">
      <c r="B1009" s="356" t="s">
        <v>3122</v>
      </c>
      <c r="C1009" s="356" t="s">
        <v>2715</v>
      </c>
      <c r="D1009" s="356">
        <v>451</v>
      </c>
      <c r="E1009" s="356" t="s">
        <v>3132</v>
      </c>
      <c r="F1009" s="363" t="s">
        <v>7266</v>
      </c>
      <c r="G1009" s="356"/>
    </row>
    <row r="1010" spans="2:7">
      <c r="B1010" s="356" t="s">
        <v>3122</v>
      </c>
      <c r="C1010" s="356" t="s">
        <v>2715</v>
      </c>
      <c r="D1010" s="356">
        <v>452</v>
      </c>
      <c r="E1010" s="356" t="s">
        <v>3858</v>
      </c>
      <c r="F1010" s="363" t="s">
        <v>7266</v>
      </c>
      <c r="G1010" s="356"/>
    </row>
    <row r="1011" spans="2:7">
      <c r="B1011" s="356" t="s">
        <v>3122</v>
      </c>
      <c r="C1011" s="356" t="s">
        <v>2715</v>
      </c>
      <c r="D1011" s="356">
        <v>453</v>
      </c>
      <c r="E1011" s="356" t="s">
        <v>3861</v>
      </c>
      <c r="F1011" s="363" t="s">
        <v>7266</v>
      </c>
      <c r="G1011" s="356"/>
    </row>
    <row r="1012" spans="2:7">
      <c r="B1012" s="356" t="s">
        <v>3122</v>
      </c>
      <c r="C1012" s="356" t="s">
        <v>2715</v>
      </c>
      <c r="D1012" s="356">
        <v>454</v>
      </c>
      <c r="E1012" s="356" t="s">
        <v>766</v>
      </c>
      <c r="F1012" s="363" t="s">
        <v>7266</v>
      </c>
      <c r="G1012" s="356"/>
    </row>
    <row r="1013" spans="2:7">
      <c r="B1013" s="356" t="s">
        <v>3122</v>
      </c>
      <c r="C1013" s="356" t="s">
        <v>2715</v>
      </c>
      <c r="D1013" s="356">
        <v>455</v>
      </c>
      <c r="E1013" s="356" t="s">
        <v>1264</v>
      </c>
      <c r="F1013" s="363" t="s">
        <v>7266</v>
      </c>
      <c r="G1013" s="356"/>
    </row>
    <row r="1014" spans="2:7">
      <c r="B1014" s="356" t="s">
        <v>3122</v>
      </c>
      <c r="C1014" s="356" t="s">
        <v>2715</v>
      </c>
      <c r="D1014" s="356">
        <v>456</v>
      </c>
      <c r="E1014" s="356" t="s">
        <v>3863</v>
      </c>
      <c r="F1014" s="363" t="s">
        <v>7266</v>
      </c>
      <c r="G1014" s="356"/>
    </row>
    <row r="1015" spans="2:7">
      <c r="B1015" s="356" t="s">
        <v>3122</v>
      </c>
      <c r="C1015" s="356" t="s">
        <v>2715</v>
      </c>
      <c r="D1015" s="356">
        <v>457</v>
      </c>
      <c r="E1015" s="356" t="s">
        <v>3866</v>
      </c>
      <c r="F1015" s="363" t="s">
        <v>7266</v>
      </c>
      <c r="G1015" s="356"/>
    </row>
    <row r="1016" spans="2:7">
      <c r="B1016" s="356" t="s">
        <v>3122</v>
      </c>
      <c r="C1016" s="356" t="s">
        <v>2715</v>
      </c>
      <c r="D1016" s="356">
        <v>458</v>
      </c>
      <c r="E1016" s="356" t="s">
        <v>3868</v>
      </c>
      <c r="F1016" s="363" t="s">
        <v>7266</v>
      </c>
      <c r="G1016" s="356"/>
    </row>
    <row r="1017" spans="2:7">
      <c r="B1017" s="356" t="s">
        <v>3122</v>
      </c>
      <c r="C1017" s="356" t="s">
        <v>2715</v>
      </c>
      <c r="D1017" s="356">
        <v>459</v>
      </c>
      <c r="E1017" s="356" t="s">
        <v>3869</v>
      </c>
      <c r="F1017" s="363" t="s">
        <v>7266</v>
      </c>
      <c r="G1017" s="356"/>
    </row>
    <row r="1018" spans="2:7">
      <c r="B1018" s="356" t="s">
        <v>3122</v>
      </c>
      <c r="C1018" s="356" t="s">
        <v>2715</v>
      </c>
      <c r="D1018" s="356">
        <v>460</v>
      </c>
      <c r="E1018" s="356" t="s">
        <v>85</v>
      </c>
      <c r="F1018" s="363" t="s">
        <v>7266</v>
      </c>
      <c r="G1018" s="356"/>
    </row>
    <row r="1019" spans="2:7">
      <c r="B1019" s="356" t="s">
        <v>3122</v>
      </c>
      <c r="C1019" s="356" t="s">
        <v>2715</v>
      </c>
      <c r="D1019" s="356">
        <v>461</v>
      </c>
      <c r="E1019" s="356" t="s">
        <v>209</v>
      </c>
      <c r="F1019" s="363" t="s">
        <v>7266</v>
      </c>
      <c r="G1019" s="356"/>
    </row>
    <row r="1020" spans="2:7">
      <c r="B1020" s="356" t="s">
        <v>3122</v>
      </c>
      <c r="C1020" s="356" t="s">
        <v>2715</v>
      </c>
      <c r="D1020" s="356">
        <v>462</v>
      </c>
      <c r="E1020" s="356" t="s">
        <v>3870</v>
      </c>
      <c r="F1020" s="363" t="s">
        <v>7266</v>
      </c>
      <c r="G1020" s="356"/>
    </row>
    <row r="1021" spans="2:7">
      <c r="B1021" s="356" t="s">
        <v>3122</v>
      </c>
      <c r="C1021" s="356" t="s">
        <v>2715</v>
      </c>
      <c r="D1021" s="356">
        <v>463</v>
      </c>
      <c r="E1021" s="356" t="s">
        <v>3873</v>
      </c>
      <c r="F1021" s="363" t="s">
        <v>7266</v>
      </c>
      <c r="G1021" s="356"/>
    </row>
    <row r="1022" spans="2:7">
      <c r="B1022" s="356" t="s">
        <v>3122</v>
      </c>
      <c r="C1022" s="356" t="s">
        <v>2715</v>
      </c>
      <c r="D1022" s="356">
        <v>464</v>
      </c>
      <c r="E1022" s="356" t="s">
        <v>3876</v>
      </c>
      <c r="F1022" s="363" t="s">
        <v>7266</v>
      </c>
      <c r="G1022" s="356"/>
    </row>
    <row r="1023" spans="2:7">
      <c r="B1023" s="356" t="s">
        <v>3122</v>
      </c>
      <c r="C1023" s="356" t="s">
        <v>2715</v>
      </c>
      <c r="D1023" s="356">
        <v>465</v>
      </c>
      <c r="E1023" s="356" t="s">
        <v>3113</v>
      </c>
      <c r="F1023" s="363" t="s">
        <v>7266</v>
      </c>
      <c r="G1023" s="356"/>
    </row>
    <row r="1024" spans="2:7">
      <c r="B1024" s="356" t="s">
        <v>3122</v>
      </c>
      <c r="C1024" s="356" t="s">
        <v>2715</v>
      </c>
      <c r="D1024" s="356">
        <v>466</v>
      </c>
      <c r="E1024" s="356" t="s">
        <v>3877</v>
      </c>
      <c r="F1024" s="363" t="s">
        <v>7266</v>
      </c>
      <c r="G1024" s="356"/>
    </row>
    <row r="1025" spans="2:7">
      <c r="B1025" s="356" t="s">
        <v>3122</v>
      </c>
      <c r="C1025" s="356" t="s">
        <v>2715</v>
      </c>
      <c r="D1025" s="356">
        <v>467</v>
      </c>
      <c r="E1025" s="356" t="s">
        <v>3878</v>
      </c>
      <c r="F1025" s="363" t="s">
        <v>7266</v>
      </c>
      <c r="G1025" s="356"/>
    </row>
    <row r="1026" spans="2:7">
      <c r="B1026" s="356" t="s">
        <v>3122</v>
      </c>
      <c r="C1026" s="356" t="s">
        <v>2715</v>
      </c>
      <c r="D1026" s="356">
        <v>468</v>
      </c>
      <c r="E1026" s="356" t="s">
        <v>3881</v>
      </c>
      <c r="F1026" s="363" t="s">
        <v>7266</v>
      </c>
      <c r="G1026" s="356"/>
    </row>
    <row r="1027" spans="2:7">
      <c r="B1027" s="356" t="s">
        <v>3122</v>
      </c>
      <c r="C1027" s="356" t="s">
        <v>2715</v>
      </c>
      <c r="D1027" s="356">
        <v>469</v>
      </c>
      <c r="E1027" s="356" t="s">
        <v>842</v>
      </c>
      <c r="F1027" s="363" t="s">
        <v>7266</v>
      </c>
      <c r="G1027" s="356"/>
    </row>
    <row r="1028" spans="2:7">
      <c r="B1028" s="356" t="s">
        <v>3122</v>
      </c>
      <c r="C1028" s="356" t="s">
        <v>2715</v>
      </c>
      <c r="D1028" s="356">
        <v>470</v>
      </c>
      <c r="E1028" s="356" t="s">
        <v>3574</v>
      </c>
      <c r="F1028" s="363" t="s">
        <v>7266</v>
      </c>
      <c r="G1028" s="356"/>
    </row>
    <row r="1029" spans="2:7">
      <c r="B1029" s="356" t="s">
        <v>3122</v>
      </c>
      <c r="C1029" s="356" t="s">
        <v>2715</v>
      </c>
      <c r="D1029" s="356">
        <v>471</v>
      </c>
      <c r="E1029" s="359" t="s">
        <v>3882</v>
      </c>
      <c r="F1029" s="363"/>
      <c r="G1029" s="356"/>
    </row>
    <row r="1030" spans="2:7">
      <c r="B1030" s="356" t="s">
        <v>3122</v>
      </c>
      <c r="C1030" s="356" t="s">
        <v>2715</v>
      </c>
      <c r="D1030" s="356">
        <v>472</v>
      </c>
      <c r="E1030" s="359" t="s">
        <v>3884</v>
      </c>
      <c r="F1030" s="363"/>
      <c r="G1030" s="356"/>
    </row>
    <row r="1031" spans="2:7">
      <c r="B1031" s="356" t="s">
        <v>3122</v>
      </c>
      <c r="C1031" s="356" t="s">
        <v>2715</v>
      </c>
      <c r="D1031" s="356">
        <v>473</v>
      </c>
      <c r="E1031" s="359" t="s">
        <v>3885</v>
      </c>
      <c r="F1031" s="363"/>
      <c r="G1031" s="356"/>
    </row>
    <row r="1032" spans="2:7">
      <c r="B1032" s="356" t="s">
        <v>3122</v>
      </c>
      <c r="C1032" s="356" t="s">
        <v>2715</v>
      </c>
      <c r="D1032" s="356">
        <v>474</v>
      </c>
      <c r="E1032" s="359" t="s">
        <v>2565</v>
      </c>
      <c r="F1032" s="363"/>
      <c r="G1032" s="356"/>
    </row>
    <row r="1033" spans="2:7">
      <c r="B1033" s="356" t="s">
        <v>3122</v>
      </c>
      <c r="C1033" s="356" t="s">
        <v>2715</v>
      </c>
      <c r="D1033" s="356">
        <v>475</v>
      </c>
      <c r="E1033" s="359" t="s">
        <v>3886</v>
      </c>
      <c r="F1033" s="363"/>
      <c r="G1033" s="356"/>
    </row>
    <row r="1034" spans="2:7">
      <c r="B1034" s="356" t="s">
        <v>3122</v>
      </c>
      <c r="C1034" s="356" t="s">
        <v>2715</v>
      </c>
      <c r="D1034" s="356">
        <v>476</v>
      </c>
      <c r="E1034" s="359" t="s">
        <v>5</v>
      </c>
      <c r="F1034" s="363"/>
      <c r="G1034" s="356"/>
    </row>
    <row r="1035" spans="2:7">
      <c r="B1035" s="356" t="s">
        <v>3122</v>
      </c>
      <c r="C1035" s="356" t="s">
        <v>2715</v>
      </c>
      <c r="D1035" s="356">
        <v>477</v>
      </c>
      <c r="E1035" s="359" t="s">
        <v>1581</v>
      </c>
      <c r="F1035" s="363"/>
      <c r="G1035" s="356"/>
    </row>
    <row r="1036" spans="2:7">
      <c r="B1036" s="356" t="s">
        <v>3122</v>
      </c>
      <c r="C1036" s="356" t="s">
        <v>2715</v>
      </c>
      <c r="D1036" s="356">
        <v>478</v>
      </c>
      <c r="E1036" s="359" t="s">
        <v>3887</v>
      </c>
      <c r="F1036" s="363"/>
      <c r="G1036" s="356"/>
    </row>
    <row r="1037" spans="2:7">
      <c r="B1037" s="356" t="s">
        <v>3122</v>
      </c>
      <c r="C1037" s="356" t="s">
        <v>2715</v>
      </c>
      <c r="D1037" s="356">
        <v>479</v>
      </c>
      <c r="E1037" s="359" t="s">
        <v>852</v>
      </c>
      <c r="F1037" s="363"/>
      <c r="G1037" s="356"/>
    </row>
    <row r="1038" spans="2:7">
      <c r="B1038" s="356" t="s">
        <v>3122</v>
      </c>
      <c r="C1038" s="356" t="s">
        <v>2715</v>
      </c>
      <c r="D1038" s="356">
        <v>480</v>
      </c>
      <c r="E1038" s="359" t="s">
        <v>3888</v>
      </c>
      <c r="F1038" s="363"/>
      <c r="G1038" s="356"/>
    </row>
    <row r="1039" spans="2:7">
      <c r="B1039" s="356" t="s">
        <v>3122</v>
      </c>
      <c r="C1039" s="356" t="s">
        <v>2715</v>
      </c>
      <c r="D1039" s="356">
        <v>481</v>
      </c>
      <c r="E1039" s="359" t="s">
        <v>2607</v>
      </c>
      <c r="F1039" s="363"/>
      <c r="G1039" s="356"/>
    </row>
    <row r="1040" spans="2:7">
      <c r="B1040" s="356" t="s">
        <v>3122</v>
      </c>
      <c r="C1040" s="356" t="s">
        <v>2715</v>
      </c>
      <c r="D1040" s="356">
        <v>482</v>
      </c>
      <c r="E1040" s="359" t="s">
        <v>3892</v>
      </c>
      <c r="F1040" s="363"/>
      <c r="G1040" s="356"/>
    </row>
    <row r="1041" spans="2:7">
      <c r="B1041" s="356" t="s">
        <v>3122</v>
      </c>
      <c r="C1041" s="356" t="s">
        <v>2715</v>
      </c>
      <c r="D1041" s="356">
        <v>483</v>
      </c>
      <c r="E1041" s="359" t="s">
        <v>3893</v>
      </c>
      <c r="F1041" s="363"/>
      <c r="G1041" s="356"/>
    </row>
    <row r="1042" spans="2:7">
      <c r="B1042" s="356" t="s">
        <v>3122</v>
      </c>
      <c r="C1042" s="356" t="s">
        <v>2715</v>
      </c>
      <c r="D1042" s="356">
        <v>484</v>
      </c>
      <c r="E1042" s="359" t="s">
        <v>3370</v>
      </c>
      <c r="F1042" s="363"/>
      <c r="G1042" s="356"/>
    </row>
    <row r="1043" spans="2:7">
      <c r="B1043" s="356" t="s">
        <v>3122</v>
      </c>
      <c r="C1043" s="356" t="s">
        <v>2715</v>
      </c>
      <c r="D1043" s="356">
        <v>485</v>
      </c>
      <c r="E1043" s="359" t="s">
        <v>3897</v>
      </c>
      <c r="F1043" s="363"/>
      <c r="G1043" s="356"/>
    </row>
    <row r="1044" spans="2:7">
      <c r="B1044" s="356" t="s">
        <v>3122</v>
      </c>
      <c r="C1044" s="356" t="s">
        <v>2715</v>
      </c>
      <c r="D1044" s="356">
        <v>486</v>
      </c>
      <c r="E1044" s="359" t="s">
        <v>570</v>
      </c>
      <c r="F1044" s="363"/>
      <c r="G1044" s="356"/>
    </row>
    <row r="1045" spans="2:7">
      <c r="B1045" s="356" t="s">
        <v>3122</v>
      </c>
      <c r="C1045" s="356" t="s">
        <v>2715</v>
      </c>
      <c r="D1045" s="356">
        <v>487</v>
      </c>
      <c r="E1045" s="359" t="s">
        <v>3899</v>
      </c>
      <c r="F1045" s="363"/>
      <c r="G1045" s="356"/>
    </row>
    <row r="1046" spans="2:7">
      <c r="B1046" s="356" t="s">
        <v>3122</v>
      </c>
      <c r="C1046" s="356" t="s">
        <v>2715</v>
      </c>
      <c r="D1046" s="356">
        <v>488</v>
      </c>
      <c r="E1046" s="359" t="s">
        <v>667</v>
      </c>
      <c r="F1046" s="363"/>
      <c r="G1046" s="356"/>
    </row>
    <row r="1047" spans="2:7">
      <c r="B1047" s="356" t="s">
        <v>3122</v>
      </c>
      <c r="C1047" s="356" t="s">
        <v>2715</v>
      </c>
      <c r="D1047" s="356">
        <v>489</v>
      </c>
      <c r="E1047" s="359" t="s">
        <v>1294</v>
      </c>
      <c r="F1047" s="363"/>
      <c r="G1047" s="356"/>
    </row>
    <row r="1048" spans="2:7">
      <c r="B1048" s="356" t="s">
        <v>3122</v>
      </c>
      <c r="C1048" s="356" t="s">
        <v>2715</v>
      </c>
      <c r="D1048" s="356">
        <v>490</v>
      </c>
      <c r="E1048" s="359" t="s">
        <v>3361</v>
      </c>
      <c r="F1048" s="363"/>
      <c r="G1048" s="356"/>
    </row>
    <row r="1049" spans="2:7">
      <c r="B1049" s="356" t="s">
        <v>3122</v>
      </c>
      <c r="C1049" s="356" t="s">
        <v>2715</v>
      </c>
      <c r="D1049" s="356">
        <v>491</v>
      </c>
      <c r="E1049" s="359" t="s">
        <v>1246</v>
      </c>
      <c r="F1049" s="363"/>
      <c r="G1049" s="356"/>
    </row>
    <row r="1050" spans="2:7">
      <c r="B1050" s="356" t="s">
        <v>3122</v>
      </c>
      <c r="C1050" s="356" t="s">
        <v>2715</v>
      </c>
      <c r="D1050" s="356">
        <v>492</v>
      </c>
      <c r="E1050" s="359" t="s">
        <v>1373</v>
      </c>
      <c r="F1050" s="363"/>
      <c r="G1050" s="356"/>
    </row>
    <row r="1051" spans="2:7">
      <c r="B1051" s="356" t="s">
        <v>3122</v>
      </c>
      <c r="C1051" s="356" t="s">
        <v>2715</v>
      </c>
      <c r="D1051" s="356">
        <v>493</v>
      </c>
      <c r="E1051" s="359" t="s">
        <v>2051</v>
      </c>
      <c r="F1051" s="363"/>
      <c r="G1051" s="356"/>
    </row>
    <row r="1052" spans="2:7">
      <c r="B1052" s="356" t="s">
        <v>3122</v>
      </c>
      <c r="C1052" s="356" t="s">
        <v>2715</v>
      </c>
      <c r="D1052" s="356">
        <v>494</v>
      </c>
      <c r="E1052" s="359" t="s">
        <v>2973</v>
      </c>
      <c r="F1052" s="363"/>
      <c r="G1052" s="356"/>
    </row>
    <row r="1053" spans="2:7">
      <c r="B1053" s="356" t="s">
        <v>3122</v>
      </c>
      <c r="C1053" s="356" t="s">
        <v>2715</v>
      </c>
      <c r="D1053" s="356">
        <v>495</v>
      </c>
      <c r="E1053" s="359" t="s">
        <v>3900</v>
      </c>
      <c r="F1053" s="363"/>
      <c r="G1053" s="356"/>
    </row>
    <row r="1054" spans="2:7">
      <c r="B1054" s="356" t="s">
        <v>3122</v>
      </c>
      <c r="C1054" s="356" t="s">
        <v>2715</v>
      </c>
      <c r="D1054" s="356">
        <v>496</v>
      </c>
      <c r="E1054" s="359" t="s">
        <v>3902</v>
      </c>
      <c r="F1054" s="363"/>
      <c r="G1054" s="356"/>
    </row>
    <row r="1055" spans="2:7">
      <c r="B1055" s="356" t="s">
        <v>3122</v>
      </c>
      <c r="C1055" s="356" t="s">
        <v>2715</v>
      </c>
      <c r="D1055" s="356">
        <v>497</v>
      </c>
      <c r="E1055" s="359" t="s">
        <v>3906</v>
      </c>
      <c r="F1055" s="363"/>
      <c r="G1055" s="356"/>
    </row>
    <row r="1056" spans="2:7">
      <c r="B1056" s="356" t="s">
        <v>3122</v>
      </c>
      <c r="C1056" s="356" t="s">
        <v>2715</v>
      </c>
      <c r="D1056" s="356">
        <v>498</v>
      </c>
      <c r="E1056" s="359" t="s">
        <v>3907</v>
      </c>
      <c r="F1056" s="363"/>
      <c r="G1056" s="356"/>
    </row>
    <row r="1057" spans="2:7">
      <c r="B1057" s="356" t="s">
        <v>3122</v>
      </c>
      <c r="C1057" s="356" t="s">
        <v>2715</v>
      </c>
      <c r="D1057" s="356">
        <v>499</v>
      </c>
      <c r="E1057" s="359" t="s">
        <v>3665</v>
      </c>
      <c r="F1057" s="363"/>
      <c r="G1057" s="356"/>
    </row>
    <row r="1058" spans="2:7">
      <c r="B1058" s="356" t="s">
        <v>3122</v>
      </c>
      <c r="C1058" s="356" t="s">
        <v>2715</v>
      </c>
      <c r="D1058" s="356">
        <v>500</v>
      </c>
      <c r="E1058" s="359" t="s">
        <v>589</v>
      </c>
      <c r="F1058" s="363"/>
      <c r="G1058" s="356"/>
    </row>
    <row r="1059" spans="2:7">
      <c r="B1059" s="356" t="s">
        <v>3122</v>
      </c>
      <c r="C1059" s="356" t="s">
        <v>2715</v>
      </c>
      <c r="D1059" s="356">
        <v>501</v>
      </c>
      <c r="E1059" s="359" t="s">
        <v>156</v>
      </c>
      <c r="F1059" s="363"/>
      <c r="G1059" s="356"/>
    </row>
    <row r="1060" spans="2:7">
      <c r="B1060" s="356" t="s">
        <v>3122</v>
      </c>
      <c r="C1060" s="356" t="s">
        <v>2715</v>
      </c>
      <c r="D1060" s="356">
        <v>502</v>
      </c>
      <c r="E1060" s="359" t="s">
        <v>3910</v>
      </c>
      <c r="F1060" s="363"/>
      <c r="G1060" s="356"/>
    </row>
    <row r="1061" spans="2:7">
      <c r="B1061" s="356" t="s">
        <v>3122</v>
      </c>
      <c r="C1061" s="356" t="s">
        <v>2715</v>
      </c>
      <c r="D1061" s="356">
        <v>503</v>
      </c>
      <c r="E1061" s="359" t="s">
        <v>2450</v>
      </c>
      <c r="F1061" s="363"/>
      <c r="G1061" s="356"/>
    </row>
    <row r="1062" spans="2:7">
      <c r="B1062" s="356" t="s">
        <v>3122</v>
      </c>
      <c r="C1062" s="356" t="s">
        <v>2715</v>
      </c>
      <c r="D1062" s="356">
        <v>504</v>
      </c>
      <c r="E1062" s="359" t="s">
        <v>1583</v>
      </c>
      <c r="F1062" s="363"/>
      <c r="G1062" s="356"/>
    </row>
    <row r="1063" spans="2:7">
      <c r="B1063" s="356" t="s">
        <v>3122</v>
      </c>
      <c r="C1063" s="356" t="s">
        <v>2715</v>
      </c>
      <c r="D1063" s="356">
        <v>505</v>
      </c>
      <c r="E1063" s="359" t="s">
        <v>3912</v>
      </c>
      <c r="F1063" s="363"/>
      <c r="G1063" s="356"/>
    </row>
    <row r="1064" spans="2:7">
      <c r="B1064" s="356" t="s">
        <v>3122</v>
      </c>
      <c r="C1064" s="356" t="s">
        <v>2715</v>
      </c>
      <c r="D1064" s="356">
        <v>506</v>
      </c>
      <c r="E1064" s="359" t="s">
        <v>3913</v>
      </c>
      <c r="F1064" s="363"/>
      <c r="G1064" s="356"/>
    </row>
    <row r="1065" spans="2:7">
      <c r="B1065" s="356" t="s">
        <v>3122</v>
      </c>
      <c r="C1065" s="356" t="s">
        <v>2715</v>
      </c>
      <c r="D1065" s="356">
        <v>507</v>
      </c>
      <c r="E1065" s="359" t="s">
        <v>3914</v>
      </c>
      <c r="F1065" s="363"/>
      <c r="G1065" s="356"/>
    </row>
    <row r="1066" spans="2:7">
      <c r="B1066" s="356" t="s">
        <v>3122</v>
      </c>
      <c r="C1066" s="356" t="s">
        <v>2715</v>
      </c>
      <c r="D1066" s="356">
        <v>508</v>
      </c>
      <c r="E1066" s="359" t="s">
        <v>3917</v>
      </c>
      <c r="F1066" s="363"/>
      <c r="G1066" s="356"/>
    </row>
    <row r="1067" spans="2:7">
      <c r="B1067" s="356" t="s">
        <v>3122</v>
      </c>
      <c r="C1067" s="356" t="s">
        <v>2715</v>
      </c>
      <c r="D1067" s="356">
        <v>509</v>
      </c>
      <c r="E1067" s="359" t="s">
        <v>1838</v>
      </c>
      <c r="F1067" s="363"/>
      <c r="G1067" s="356"/>
    </row>
    <row r="1068" spans="2:7">
      <c r="B1068" s="356" t="s">
        <v>3122</v>
      </c>
      <c r="C1068" s="356" t="s">
        <v>2715</v>
      </c>
      <c r="D1068" s="356">
        <v>510</v>
      </c>
      <c r="E1068" s="359" t="s">
        <v>3918</v>
      </c>
      <c r="F1068" s="363"/>
      <c r="G1068" s="356"/>
    </row>
    <row r="1069" spans="2:7">
      <c r="B1069" s="356" t="s">
        <v>3122</v>
      </c>
      <c r="C1069" s="356" t="s">
        <v>2715</v>
      </c>
      <c r="D1069" s="356">
        <v>511</v>
      </c>
      <c r="E1069" s="359" t="s">
        <v>2068</v>
      </c>
      <c r="F1069" s="363"/>
      <c r="G1069" s="356"/>
    </row>
    <row r="1070" spans="2:7">
      <c r="B1070" s="356" t="s">
        <v>3122</v>
      </c>
      <c r="C1070" s="356" t="s">
        <v>2715</v>
      </c>
      <c r="D1070" s="356">
        <v>512</v>
      </c>
      <c r="E1070" s="359" t="s">
        <v>1497</v>
      </c>
      <c r="F1070" s="363"/>
      <c r="G1070" s="356"/>
    </row>
    <row r="1071" spans="2:7">
      <c r="B1071" s="356" t="s">
        <v>3122</v>
      </c>
      <c r="C1071" s="356" t="s">
        <v>2715</v>
      </c>
      <c r="D1071" s="356">
        <v>513</v>
      </c>
      <c r="E1071" s="359" t="s">
        <v>3920</v>
      </c>
      <c r="F1071" s="363"/>
      <c r="G1071" s="356"/>
    </row>
    <row r="1072" spans="2:7">
      <c r="B1072" s="356" t="s">
        <v>3122</v>
      </c>
      <c r="C1072" s="356" t="s">
        <v>2715</v>
      </c>
      <c r="D1072" s="356">
        <v>514</v>
      </c>
      <c r="E1072" s="359" t="s">
        <v>15</v>
      </c>
      <c r="F1072" s="363"/>
      <c r="G1072" s="356"/>
    </row>
    <row r="1073" spans="2:7">
      <c r="B1073" s="356" t="s">
        <v>3122</v>
      </c>
      <c r="C1073" s="356" t="s">
        <v>2715</v>
      </c>
      <c r="D1073" s="356">
        <v>515</v>
      </c>
      <c r="E1073" s="359" t="s">
        <v>3921</v>
      </c>
      <c r="F1073" s="363"/>
      <c r="G1073" s="356"/>
    </row>
    <row r="1074" spans="2:7">
      <c r="B1074" s="356" t="s">
        <v>3122</v>
      </c>
      <c r="C1074" s="356" t="s">
        <v>2715</v>
      </c>
      <c r="D1074" s="356">
        <v>516</v>
      </c>
      <c r="E1074" s="359" t="s">
        <v>1987</v>
      </c>
      <c r="F1074" s="363"/>
      <c r="G1074" s="356"/>
    </row>
    <row r="1075" spans="2:7">
      <c r="B1075" s="356" t="s">
        <v>3122</v>
      </c>
      <c r="C1075" s="356" t="s">
        <v>2715</v>
      </c>
      <c r="D1075" s="356">
        <v>517</v>
      </c>
      <c r="E1075" s="356" t="s">
        <v>1405</v>
      </c>
      <c r="F1075" s="363" t="s">
        <v>7266</v>
      </c>
      <c r="G1075" s="356"/>
    </row>
    <row r="1076" spans="2:7">
      <c r="B1076" s="356" t="s">
        <v>3122</v>
      </c>
      <c r="C1076" s="356" t="s">
        <v>2715</v>
      </c>
      <c r="D1076" s="356">
        <v>518</v>
      </c>
      <c r="E1076" s="356" t="s">
        <v>3922</v>
      </c>
      <c r="F1076" s="363" t="s">
        <v>7266</v>
      </c>
      <c r="G1076" s="356"/>
    </row>
    <row r="1077" spans="2:7">
      <c r="B1077" s="356" t="s">
        <v>3122</v>
      </c>
      <c r="C1077" s="356" t="s">
        <v>2715</v>
      </c>
      <c r="D1077" s="356">
        <v>519</v>
      </c>
      <c r="E1077" s="356" t="s">
        <v>3257</v>
      </c>
      <c r="F1077" s="363" t="s">
        <v>7266</v>
      </c>
      <c r="G1077" s="356"/>
    </row>
    <row r="1078" spans="2:7">
      <c r="B1078" s="356" t="s">
        <v>3122</v>
      </c>
      <c r="C1078" s="356" t="s">
        <v>2715</v>
      </c>
      <c r="D1078" s="356">
        <v>520</v>
      </c>
      <c r="E1078" s="356" t="s">
        <v>3926</v>
      </c>
      <c r="F1078" s="363" t="s">
        <v>7266</v>
      </c>
      <c r="G1078" s="356"/>
    </row>
    <row r="1079" spans="2:7">
      <c r="B1079" s="356" t="s">
        <v>3122</v>
      </c>
      <c r="C1079" s="356" t="s">
        <v>2715</v>
      </c>
      <c r="D1079" s="356">
        <v>521</v>
      </c>
      <c r="E1079" s="356" t="s">
        <v>3927</v>
      </c>
      <c r="F1079" s="363" t="s">
        <v>7266</v>
      </c>
      <c r="G1079" s="356"/>
    </row>
    <row r="1080" spans="2:7">
      <c r="B1080" s="356" t="s">
        <v>3122</v>
      </c>
      <c r="C1080" s="356" t="s">
        <v>2715</v>
      </c>
      <c r="D1080" s="356">
        <v>522</v>
      </c>
      <c r="E1080" s="356" t="s">
        <v>90</v>
      </c>
      <c r="F1080" s="363" t="s">
        <v>7266</v>
      </c>
      <c r="G1080" s="356"/>
    </row>
    <row r="1081" spans="2:7">
      <c r="B1081" s="356" t="s">
        <v>3122</v>
      </c>
      <c r="C1081" s="356" t="s">
        <v>2715</v>
      </c>
      <c r="D1081" s="356">
        <v>523</v>
      </c>
      <c r="E1081" s="356" t="s">
        <v>3928</v>
      </c>
      <c r="F1081" s="363" t="s">
        <v>7266</v>
      </c>
      <c r="G1081" s="356"/>
    </row>
    <row r="1082" spans="2:7">
      <c r="B1082" s="356" t="s">
        <v>3122</v>
      </c>
      <c r="C1082" s="356" t="s">
        <v>2715</v>
      </c>
      <c r="D1082" s="356">
        <v>524</v>
      </c>
      <c r="E1082" s="356" t="s">
        <v>3930</v>
      </c>
      <c r="F1082" s="363" t="s">
        <v>7266</v>
      </c>
      <c r="G1082" s="356"/>
    </row>
    <row r="1083" spans="2:7">
      <c r="B1083" s="356" t="s">
        <v>3122</v>
      </c>
      <c r="C1083" s="356" t="s">
        <v>2715</v>
      </c>
      <c r="D1083" s="356">
        <v>525</v>
      </c>
      <c r="E1083" s="356" t="s">
        <v>1605</v>
      </c>
      <c r="F1083" s="363" t="s">
        <v>7266</v>
      </c>
      <c r="G1083" s="356"/>
    </row>
    <row r="1084" spans="2:7">
      <c r="B1084" s="356" t="s">
        <v>3122</v>
      </c>
      <c r="C1084" s="356" t="s">
        <v>2715</v>
      </c>
      <c r="D1084" s="356">
        <v>526</v>
      </c>
      <c r="E1084" s="356" t="s">
        <v>3933</v>
      </c>
      <c r="F1084" s="363" t="s">
        <v>7266</v>
      </c>
      <c r="G1084" s="356"/>
    </row>
    <row r="1085" spans="2:7">
      <c r="B1085" s="356" t="s">
        <v>3122</v>
      </c>
      <c r="C1085" s="356" t="s">
        <v>2715</v>
      </c>
      <c r="D1085" s="356">
        <v>527</v>
      </c>
      <c r="E1085" s="356" t="s">
        <v>3934</v>
      </c>
      <c r="F1085" s="363" t="s">
        <v>7266</v>
      </c>
      <c r="G1085" s="356"/>
    </row>
    <row r="1086" spans="2:7">
      <c r="B1086" s="356" t="s">
        <v>3122</v>
      </c>
      <c r="C1086" s="356" t="s">
        <v>2715</v>
      </c>
      <c r="D1086" s="356">
        <v>528</v>
      </c>
      <c r="E1086" s="356" t="s">
        <v>430</v>
      </c>
      <c r="F1086" s="363" t="s">
        <v>7266</v>
      </c>
      <c r="G1086" s="356"/>
    </row>
    <row r="1087" spans="2:7">
      <c r="B1087" s="356" t="s">
        <v>3122</v>
      </c>
      <c r="C1087" s="356" t="s">
        <v>2715</v>
      </c>
      <c r="D1087" s="356">
        <v>529</v>
      </c>
      <c r="E1087" s="356" t="s">
        <v>1647</v>
      </c>
      <c r="F1087" s="363" t="s">
        <v>7266</v>
      </c>
      <c r="G1087" s="356"/>
    </row>
    <row r="1088" spans="2:7">
      <c r="B1088" s="356" t="s">
        <v>3122</v>
      </c>
      <c r="C1088" s="356" t="s">
        <v>2715</v>
      </c>
      <c r="D1088" s="356">
        <v>530</v>
      </c>
      <c r="E1088" s="356" t="s">
        <v>2475</v>
      </c>
      <c r="F1088" s="363" t="s">
        <v>7266</v>
      </c>
      <c r="G1088" s="356"/>
    </row>
    <row r="1089" spans="2:7">
      <c r="B1089" s="356" t="s">
        <v>3122</v>
      </c>
      <c r="C1089" s="356" t="s">
        <v>2715</v>
      </c>
      <c r="D1089" s="356">
        <v>531</v>
      </c>
      <c r="E1089" s="356" t="s">
        <v>3936</v>
      </c>
      <c r="F1089" s="363" t="s">
        <v>7266</v>
      </c>
      <c r="G1089" s="356"/>
    </row>
    <row r="1090" spans="2:7">
      <c r="B1090" s="356" t="s">
        <v>3122</v>
      </c>
      <c r="C1090" s="356" t="s">
        <v>2715</v>
      </c>
      <c r="D1090" s="356">
        <v>532</v>
      </c>
      <c r="E1090" s="356" t="s">
        <v>3938</v>
      </c>
      <c r="F1090" s="363" t="s">
        <v>7266</v>
      </c>
      <c r="G1090" s="356"/>
    </row>
    <row r="1091" spans="2:7">
      <c r="B1091" s="356" t="s">
        <v>3122</v>
      </c>
      <c r="C1091" s="356" t="s">
        <v>2715</v>
      </c>
      <c r="D1091" s="356">
        <v>533</v>
      </c>
      <c r="E1091" s="356" t="s">
        <v>3939</v>
      </c>
      <c r="F1091" s="363" t="s">
        <v>7266</v>
      </c>
      <c r="G1091" s="356"/>
    </row>
    <row r="1092" spans="2:7">
      <c r="B1092" s="356" t="s">
        <v>3122</v>
      </c>
      <c r="C1092" s="356" t="s">
        <v>2715</v>
      </c>
      <c r="D1092" s="356">
        <v>534</v>
      </c>
      <c r="E1092" s="356" t="s">
        <v>3394</v>
      </c>
      <c r="F1092" s="363" t="s">
        <v>7266</v>
      </c>
      <c r="G1092" s="356"/>
    </row>
    <row r="1093" spans="2:7">
      <c r="B1093" s="356" t="s">
        <v>3122</v>
      </c>
      <c r="C1093" s="356" t="s">
        <v>2715</v>
      </c>
      <c r="D1093" s="356">
        <v>535</v>
      </c>
      <c r="E1093" s="356" t="s">
        <v>3404</v>
      </c>
      <c r="F1093" s="363" t="s">
        <v>7266</v>
      </c>
      <c r="G1093" s="356"/>
    </row>
    <row r="1094" spans="2:7">
      <c r="B1094" s="356" t="s">
        <v>3122</v>
      </c>
      <c r="C1094" s="356" t="s">
        <v>2715</v>
      </c>
      <c r="D1094" s="356">
        <v>536</v>
      </c>
      <c r="E1094" s="356" t="s">
        <v>3940</v>
      </c>
      <c r="F1094" s="363" t="s">
        <v>7266</v>
      </c>
      <c r="G1094" s="356"/>
    </row>
    <row r="1095" spans="2:7">
      <c r="B1095" s="356" t="s">
        <v>3122</v>
      </c>
      <c r="C1095" s="356" t="s">
        <v>2715</v>
      </c>
      <c r="D1095" s="356">
        <v>537</v>
      </c>
      <c r="E1095" s="356" t="s">
        <v>3942</v>
      </c>
      <c r="F1095" s="363" t="s">
        <v>7266</v>
      </c>
      <c r="G1095" s="356"/>
    </row>
    <row r="1096" spans="2:7">
      <c r="B1096" s="356" t="s">
        <v>3122</v>
      </c>
      <c r="C1096" s="356" t="s">
        <v>2715</v>
      </c>
      <c r="D1096" s="356">
        <v>538</v>
      </c>
      <c r="E1096" s="356" t="s">
        <v>3944</v>
      </c>
      <c r="F1096" s="363" t="s">
        <v>7266</v>
      </c>
      <c r="G1096" s="356"/>
    </row>
    <row r="1097" spans="2:7">
      <c r="B1097" s="356" t="s">
        <v>3122</v>
      </c>
      <c r="C1097" s="356" t="s">
        <v>2715</v>
      </c>
      <c r="D1097" s="356">
        <v>539</v>
      </c>
      <c r="E1097" s="356" t="s">
        <v>2141</v>
      </c>
      <c r="F1097" s="363" t="s">
        <v>7266</v>
      </c>
      <c r="G1097" s="356"/>
    </row>
    <row r="1098" spans="2:7">
      <c r="B1098" s="356" t="s">
        <v>3122</v>
      </c>
      <c r="C1098" s="356" t="s">
        <v>2715</v>
      </c>
      <c r="D1098" s="356">
        <v>540</v>
      </c>
      <c r="E1098" s="356" t="s">
        <v>1533</v>
      </c>
      <c r="F1098" s="363" t="s">
        <v>7266</v>
      </c>
      <c r="G1098" s="356"/>
    </row>
    <row r="1099" spans="2:7">
      <c r="B1099" s="356" t="s">
        <v>3122</v>
      </c>
      <c r="C1099" s="356" t="s">
        <v>2715</v>
      </c>
      <c r="D1099" s="356">
        <v>541</v>
      </c>
      <c r="E1099" s="356" t="s">
        <v>3945</v>
      </c>
      <c r="F1099" s="363" t="s">
        <v>7266</v>
      </c>
      <c r="G1099" s="356"/>
    </row>
    <row r="1100" spans="2:7">
      <c r="B1100" s="356" t="s">
        <v>3122</v>
      </c>
      <c r="C1100" s="356" t="s">
        <v>2715</v>
      </c>
      <c r="D1100" s="356">
        <v>542</v>
      </c>
      <c r="E1100" s="356" t="s">
        <v>2373</v>
      </c>
      <c r="F1100" s="363" t="s">
        <v>7266</v>
      </c>
      <c r="G1100" s="356"/>
    </row>
    <row r="1101" spans="2:7">
      <c r="B1101" s="356" t="s">
        <v>3122</v>
      </c>
      <c r="C1101" s="356" t="s">
        <v>2715</v>
      </c>
      <c r="D1101" s="356">
        <v>543</v>
      </c>
      <c r="E1101" s="356" t="s">
        <v>3948</v>
      </c>
      <c r="F1101" s="363" t="s">
        <v>7266</v>
      </c>
      <c r="G1101" s="356"/>
    </row>
    <row r="1102" spans="2:7">
      <c r="B1102" s="356" t="s">
        <v>3122</v>
      </c>
      <c r="C1102" s="356" t="s">
        <v>2715</v>
      </c>
      <c r="D1102" s="356">
        <v>544</v>
      </c>
      <c r="E1102" s="356" t="s">
        <v>3949</v>
      </c>
      <c r="F1102" s="363" t="s">
        <v>7266</v>
      </c>
      <c r="G1102" s="356"/>
    </row>
    <row r="1103" spans="2:7">
      <c r="B1103" s="356" t="s">
        <v>3122</v>
      </c>
      <c r="C1103" s="356" t="s">
        <v>2715</v>
      </c>
      <c r="D1103" s="356">
        <v>545</v>
      </c>
      <c r="E1103" s="356" t="s">
        <v>3291</v>
      </c>
      <c r="F1103" s="363" t="s">
        <v>7266</v>
      </c>
      <c r="G1103" s="356"/>
    </row>
    <row r="1104" spans="2:7">
      <c r="B1104" s="356" t="s">
        <v>3122</v>
      </c>
      <c r="C1104" s="356" t="s">
        <v>2715</v>
      </c>
      <c r="D1104" s="356">
        <v>546</v>
      </c>
      <c r="E1104" s="356" t="s">
        <v>3950</v>
      </c>
      <c r="F1104" s="363" t="s">
        <v>7266</v>
      </c>
      <c r="G1104" s="356"/>
    </row>
    <row r="1105" spans="2:7">
      <c r="B1105" s="356" t="s">
        <v>3122</v>
      </c>
      <c r="C1105" s="356" t="s">
        <v>2715</v>
      </c>
      <c r="D1105" s="356">
        <v>547</v>
      </c>
      <c r="E1105" s="356" t="s">
        <v>3952</v>
      </c>
      <c r="F1105" s="363" t="s">
        <v>7266</v>
      </c>
      <c r="G1105" s="356"/>
    </row>
    <row r="1106" spans="2:7">
      <c r="B1106" s="356" t="s">
        <v>3122</v>
      </c>
      <c r="C1106" s="356" t="s">
        <v>2715</v>
      </c>
      <c r="D1106" s="356">
        <v>548</v>
      </c>
      <c r="E1106" s="356" t="s">
        <v>3954</v>
      </c>
      <c r="F1106" s="363" t="s">
        <v>7266</v>
      </c>
      <c r="G1106" s="356"/>
    </row>
    <row r="1107" spans="2:7">
      <c r="B1107" s="356" t="s">
        <v>3122</v>
      </c>
      <c r="C1107" s="356" t="s">
        <v>2715</v>
      </c>
      <c r="D1107" s="356">
        <v>549</v>
      </c>
      <c r="E1107" s="356" t="s">
        <v>3955</v>
      </c>
      <c r="F1107" s="363" t="s">
        <v>7266</v>
      </c>
      <c r="G1107" s="356"/>
    </row>
    <row r="1108" spans="2:7">
      <c r="B1108" s="356" t="s">
        <v>3122</v>
      </c>
      <c r="C1108" s="356" t="s">
        <v>2715</v>
      </c>
      <c r="D1108" s="356">
        <v>550</v>
      </c>
      <c r="E1108" s="356" t="s">
        <v>3957</v>
      </c>
      <c r="F1108" s="363" t="s">
        <v>7266</v>
      </c>
      <c r="G1108" s="356"/>
    </row>
    <row r="1109" spans="2:7">
      <c r="B1109" s="356" t="s">
        <v>3122</v>
      </c>
      <c r="C1109" s="356" t="s">
        <v>2715</v>
      </c>
      <c r="D1109" s="356">
        <v>551</v>
      </c>
      <c r="E1109" s="356" t="s">
        <v>3236</v>
      </c>
      <c r="F1109" s="363" t="s">
        <v>7266</v>
      </c>
      <c r="G1109" s="356"/>
    </row>
    <row r="1110" spans="2:7">
      <c r="B1110" s="356" t="s">
        <v>3122</v>
      </c>
      <c r="C1110" s="356" t="s">
        <v>2715</v>
      </c>
      <c r="D1110" s="356">
        <v>552</v>
      </c>
      <c r="E1110" s="356" t="s">
        <v>3958</v>
      </c>
      <c r="F1110" s="363" t="s">
        <v>7266</v>
      </c>
      <c r="G1110" s="356"/>
    </row>
    <row r="1111" spans="2:7">
      <c r="B1111" s="356" t="s">
        <v>3122</v>
      </c>
      <c r="C1111" s="356" t="s">
        <v>2715</v>
      </c>
      <c r="D1111" s="356">
        <v>553</v>
      </c>
      <c r="E1111" s="356" t="s">
        <v>3961</v>
      </c>
      <c r="F1111" s="363" t="s">
        <v>7266</v>
      </c>
      <c r="G1111" s="356"/>
    </row>
    <row r="1112" spans="2:7">
      <c r="B1112" s="356" t="s">
        <v>3122</v>
      </c>
      <c r="C1112" s="356" t="s">
        <v>2715</v>
      </c>
      <c r="D1112" s="356">
        <v>554</v>
      </c>
      <c r="E1112" s="356" t="s">
        <v>3964</v>
      </c>
      <c r="F1112" s="363" t="s">
        <v>7266</v>
      </c>
      <c r="G1112" s="356"/>
    </row>
    <row r="1113" spans="2:7">
      <c r="B1113" s="356" t="s">
        <v>3122</v>
      </c>
      <c r="C1113" s="356" t="s">
        <v>2715</v>
      </c>
      <c r="D1113" s="356">
        <v>555</v>
      </c>
      <c r="E1113" s="356" t="s">
        <v>3965</v>
      </c>
      <c r="F1113" s="363" t="s">
        <v>7266</v>
      </c>
      <c r="G1113" s="356"/>
    </row>
    <row r="1114" spans="2:7">
      <c r="B1114" s="356" t="s">
        <v>3122</v>
      </c>
      <c r="C1114" s="356" t="s">
        <v>2715</v>
      </c>
      <c r="D1114" s="356">
        <v>556</v>
      </c>
      <c r="E1114" s="356" t="s">
        <v>3969</v>
      </c>
      <c r="F1114" s="363" t="s">
        <v>7266</v>
      </c>
      <c r="G1114" s="356"/>
    </row>
    <row r="1115" spans="2:7">
      <c r="B1115" s="356" t="s">
        <v>3122</v>
      </c>
      <c r="C1115" s="356" t="s">
        <v>2715</v>
      </c>
      <c r="D1115" s="356">
        <v>557</v>
      </c>
      <c r="E1115" s="356" t="s">
        <v>3972</v>
      </c>
      <c r="F1115" s="363" t="s">
        <v>7266</v>
      </c>
      <c r="G1115" s="356"/>
    </row>
    <row r="1116" spans="2:7">
      <c r="B1116" s="356" t="s">
        <v>3122</v>
      </c>
      <c r="C1116" s="356" t="s">
        <v>2715</v>
      </c>
      <c r="D1116" s="356">
        <v>558</v>
      </c>
      <c r="E1116" s="356" t="s">
        <v>3973</v>
      </c>
      <c r="F1116" s="363" t="s">
        <v>7266</v>
      </c>
      <c r="G1116" s="356"/>
    </row>
    <row r="1117" spans="2:7">
      <c r="B1117" s="356" t="s">
        <v>3122</v>
      </c>
      <c r="C1117" s="356" t="s">
        <v>2715</v>
      </c>
      <c r="D1117" s="356">
        <v>559</v>
      </c>
      <c r="E1117" s="356" t="s">
        <v>3975</v>
      </c>
      <c r="F1117" s="363" t="s">
        <v>7266</v>
      </c>
      <c r="G1117" s="356"/>
    </row>
    <row r="1118" spans="2:7">
      <c r="B1118" s="356" t="s">
        <v>3122</v>
      </c>
      <c r="C1118" s="356" t="s">
        <v>2715</v>
      </c>
      <c r="D1118" s="356">
        <v>560</v>
      </c>
      <c r="E1118" s="356" t="s">
        <v>2638</v>
      </c>
      <c r="F1118" s="363" t="s">
        <v>7266</v>
      </c>
      <c r="G1118" s="356"/>
    </row>
    <row r="1119" spans="2:7">
      <c r="B1119" s="356" t="s">
        <v>3122</v>
      </c>
      <c r="C1119" s="356" t="s">
        <v>2715</v>
      </c>
      <c r="D1119" s="356">
        <v>561</v>
      </c>
      <c r="E1119" s="356" t="s">
        <v>1587</v>
      </c>
      <c r="F1119" s="363" t="s">
        <v>7266</v>
      </c>
      <c r="G1119" s="356"/>
    </row>
    <row r="1120" spans="2:7">
      <c r="B1120" s="356" t="s">
        <v>3122</v>
      </c>
      <c r="C1120" s="356" t="s">
        <v>2715</v>
      </c>
      <c r="D1120" s="356">
        <v>562</v>
      </c>
      <c r="E1120" s="356" t="s">
        <v>3977</v>
      </c>
      <c r="F1120" s="363" t="s">
        <v>7266</v>
      </c>
      <c r="G1120" s="356"/>
    </row>
    <row r="1121" spans="2:7">
      <c r="B1121" s="356" t="s">
        <v>3122</v>
      </c>
      <c r="C1121" s="356" t="s">
        <v>2715</v>
      </c>
      <c r="D1121" s="356">
        <v>563</v>
      </c>
      <c r="E1121" s="356" t="s">
        <v>581</v>
      </c>
      <c r="F1121" s="363" t="s">
        <v>7266</v>
      </c>
      <c r="G1121" s="356"/>
    </row>
    <row r="1122" spans="2:7">
      <c r="B1122" s="356" t="s">
        <v>3122</v>
      </c>
      <c r="C1122" s="356" t="s">
        <v>2715</v>
      </c>
      <c r="D1122" s="356">
        <v>564</v>
      </c>
      <c r="E1122" s="356" t="s">
        <v>3978</v>
      </c>
      <c r="F1122" s="363" t="s">
        <v>7266</v>
      </c>
      <c r="G1122" s="356"/>
    </row>
    <row r="1123" spans="2:7">
      <c r="B1123" s="356" t="s">
        <v>3122</v>
      </c>
      <c r="C1123" s="356" t="s">
        <v>2715</v>
      </c>
      <c r="D1123" s="356">
        <v>565</v>
      </c>
      <c r="E1123" s="356" t="s">
        <v>1855</v>
      </c>
      <c r="F1123" s="363" t="s">
        <v>7266</v>
      </c>
      <c r="G1123" s="356"/>
    </row>
    <row r="1124" spans="2:7">
      <c r="B1124" s="356" t="s">
        <v>3122</v>
      </c>
      <c r="C1124" s="356" t="s">
        <v>2715</v>
      </c>
      <c r="D1124" s="356">
        <v>566</v>
      </c>
      <c r="E1124" s="356" t="s">
        <v>2532</v>
      </c>
      <c r="F1124" s="363" t="s">
        <v>7266</v>
      </c>
      <c r="G1124" s="356"/>
    </row>
    <row r="1125" spans="2:7">
      <c r="B1125" s="356" t="s">
        <v>3122</v>
      </c>
      <c r="C1125" s="356" t="s">
        <v>2715</v>
      </c>
      <c r="D1125" s="356">
        <v>567</v>
      </c>
      <c r="E1125" s="356" t="s">
        <v>3979</v>
      </c>
      <c r="F1125" s="363" t="s">
        <v>7266</v>
      </c>
      <c r="G1125" s="356"/>
    </row>
    <row r="1126" spans="2:7">
      <c r="B1126" s="356" t="s">
        <v>3122</v>
      </c>
      <c r="C1126" s="356" t="s">
        <v>2715</v>
      </c>
      <c r="D1126" s="356">
        <v>568</v>
      </c>
      <c r="E1126" s="356" t="s">
        <v>3915</v>
      </c>
      <c r="F1126" s="363" t="s">
        <v>7266</v>
      </c>
      <c r="G1126" s="356"/>
    </row>
    <row r="1127" spans="2:7">
      <c r="B1127" s="356" t="s">
        <v>3122</v>
      </c>
      <c r="C1127" s="356" t="s">
        <v>2715</v>
      </c>
      <c r="D1127" s="356">
        <v>569</v>
      </c>
      <c r="E1127" s="356" t="s">
        <v>3981</v>
      </c>
      <c r="F1127" s="363" t="s">
        <v>7266</v>
      </c>
      <c r="G1127" s="356"/>
    </row>
    <row r="1128" spans="2:7">
      <c r="B1128" s="356" t="s">
        <v>3122</v>
      </c>
      <c r="C1128" s="356" t="s">
        <v>2715</v>
      </c>
      <c r="D1128" s="356">
        <v>570</v>
      </c>
      <c r="E1128" s="356" t="s">
        <v>3982</v>
      </c>
      <c r="F1128" s="363" t="s">
        <v>7266</v>
      </c>
      <c r="G1128" s="356"/>
    </row>
    <row r="1129" spans="2:7">
      <c r="B1129" s="356" t="s">
        <v>3122</v>
      </c>
      <c r="C1129" s="356" t="s">
        <v>2715</v>
      </c>
      <c r="D1129" s="356">
        <v>571</v>
      </c>
      <c r="E1129" s="356" t="s">
        <v>3984</v>
      </c>
      <c r="F1129" s="363" t="s">
        <v>7266</v>
      </c>
      <c r="G1129" s="356"/>
    </row>
    <row r="1130" spans="2:7">
      <c r="B1130" s="356" t="s">
        <v>3122</v>
      </c>
      <c r="C1130" s="356" t="s">
        <v>2715</v>
      </c>
      <c r="D1130" s="356">
        <v>572</v>
      </c>
      <c r="E1130" s="356" t="s">
        <v>977</v>
      </c>
      <c r="F1130" s="363" t="s">
        <v>7266</v>
      </c>
      <c r="G1130" s="356"/>
    </row>
    <row r="1131" spans="2:7">
      <c r="B1131" s="356" t="s">
        <v>3122</v>
      </c>
      <c r="C1131" s="356" t="s">
        <v>2715</v>
      </c>
      <c r="D1131" s="356">
        <v>573</v>
      </c>
      <c r="E1131" s="356" t="s">
        <v>536</v>
      </c>
      <c r="F1131" s="363" t="s">
        <v>7266</v>
      </c>
      <c r="G1131" s="356"/>
    </row>
    <row r="1132" spans="2:7">
      <c r="B1132" s="356" t="s">
        <v>3122</v>
      </c>
      <c r="C1132" s="356" t="s">
        <v>2715</v>
      </c>
      <c r="D1132" s="356">
        <v>574</v>
      </c>
      <c r="E1132" s="356" t="s">
        <v>3219</v>
      </c>
      <c r="F1132" s="363" t="s">
        <v>7266</v>
      </c>
      <c r="G1132" s="356"/>
    </row>
    <row r="1133" spans="2:7">
      <c r="B1133" s="356" t="s">
        <v>3122</v>
      </c>
      <c r="C1133" s="356" t="s">
        <v>2715</v>
      </c>
      <c r="D1133" s="356">
        <v>575</v>
      </c>
      <c r="E1133" s="356" t="s">
        <v>2258</v>
      </c>
      <c r="F1133" s="363" t="s">
        <v>7266</v>
      </c>
      <c r="G1133" s="356"/>
    </row>
    <row r="1134" spans="2:7">
      <c r="B1134" s="356" t="s">
        <v>3122</v>
      </c>
      <c r="C1134" s="356" t="s">
        <v>2715</v>
      </c>
      <c r="D1134" s="356">
        <v>576</v>
      </c>
      <c r="E1134" s="356" t="s">
        <v>3986</v>
      </c>
      <c r="F1134" s="363" t="s">
        <v>7266</v>
      </c>
      <c r="G1134" s="356"/>
    </row>
    <row r="1135" spans="2:7">
      <c r="B1135" s="356" t="s">
        <v>3122</v>
      </c>
      <c r="C1135" s="356" t="s">
        <v>2715</v>
      </c>
      <c r="D1135" s="356">
        <v>577</v>
      </c>
      <c r="E1135" s="356" t="s">
        <v>3988</v>
      </c>
      <c r="F1135" s="363" t="s">
        <v>7266</v>
      </c>
      <c r="G1135" s="356"/>
    </row>
    <row r="1136" spans="2:7">
      <c r="B1136" s="356" t="s">
        <v>3122</v>
      </c>
      <c r="C1136" s="356" t="s">
        <v>2715</v>
      </c>
      <c r="D1136" s="356">
        <v>578</v>
      </c>
      <c r="E1136" s="356" t="s">
        <v>367</v>
      </c>
      <c r="F1136" s="363" t="s">
        <v>7266</v>
      </c>
      <c r="G1136" s="356"/>
    </row>
    <row r="1137" spans="2:7">
      <c r="B1137" s="356" t="s">
        <v>3122</v>
      </c>
      <c r="C1137" s="356" t="s">
        <v>2715</v>
      </c>
      <c r="D1137" s="356">
        <v>579</v>
      </c>
      <c r="E1137" s="356" t="s">
        <v>3990</v>
      </c>
      <c r="F1137" s="363" t="s">
        <v>7266</v>
      </c>
      <c r="G1137" s="356"/>
    </row>
    <row r="1138" spans="2:7">
      <c r="B1138" s="356" t="s">
        <v>3122</v>
      </c>
      <c r="C1138" s="356" t="s">
        <v>2715</v>
      </c>
      <c r="D1138" s="356">
        <v>580</v>
      </c>
      <c r="E1138" s="356" t="s">
        <v>3992</v>
      </c>
      <c r="F1138" s="363" t="s">
        <v>7266</v>
      </c>
      <c r="G1138" s="356"/>
    </row>
    <row r="1139" spans="2:7">
      <c r="B1139" s="356" t="s">
        <v>3122</v>
      </c>
      <c r="C1139" s="356" t="s">
        <v>2715</v>
      </c>
      <c r="D1139" s="356">
        <v>581</v>
      </c>
      <c r="E1139" s="356" t="s">
        <v>1211</v>
      </c>
      <c r="F1139" s="363" t="s">
        <v>7266</v>
      </c>
      <c r="G1139" s="356"/>
    </row>
    <row r="1140" spans="2:7">
      <c r="B1140" s="356" t="s">
        <v>3122</v>
      </c>
      <c r="C1140" s="356" t="s">
        <v>2715</v>
      </c>
      <c r="D1140" s="356">
        <v>582</v>
      </c>
      <c r="E1140" s="356" t="s">
        <v>3138</v>
      </c>
      <c r="F1140" s="363" t="s">
        <v>7266</v>
      </c>
      <c r="G1140" s="356"/>
    </row>
    <row r="1141" spans="2:7">
      <c r="B1141" s="356" t="s">
        <v>3122</v>
      </c>
      <c r="C1141" s="356" t="s">
        <v>2715</v>
      </c>
      <c r="D1141" s="356">
        <v>583</v>
      </c>
      <c r="E1141" s="356" t="s">
        <v>3994</v>
      </c>
      <c r="F1141" s="363" t="s">
        <v>7266</v>
      </c>
      <c r="G1141" s="356"/>
    </row>
    <row r="1142" spans="2:7">
      <c r="B1142" s="356" t="s">
        <v>3122</v>
      </c>
      <c r="C1142" s="356" t="s">
        <v>2715</v>
      </c>
      <c r="D1142" s="356">
        <v>584</v>
      </c>
      <c r="E1142" s="356" t="s">
        <v>2214</v>
      </c>
      <c r="F1142" s="363" t="s">
        <v>7266</v>
      </c>
      <c r="G1142" s="356"/>
    </row>
    <row r="1143" spans="2:7">
      <c r="B1143" s="356" t="s">
        <v>3122</v>
      </c>
      <c r="C1143" s="356" t="s">
        <v>2715</v>
      </c>
      <c r="D1143" s="356">
        <v>585</v>
      </c>
      <c r="E1143" s="356" t="s">
        <v>3998</v>
      </c>
      <c r="F1143" s="363" t="s">
        <v>7266</v>
      </c>
      <c r="G1143" s="356"/>
    </row>
    <row r="1144" spans="2:7">
      <c r="B1144" s="356" t="s">
        <v>3122</v>
      </c>
      <c r="C1144" s="356" t="s">
        <v>2715</v>
      </c>
      <c r="D1144" s="356">
        <v>586</v>
      </c>
      <c r="E1144" s="356" t="s">
        <v>2782</v>
      </c>
      <c r="F1144" s="363" t="s">
        <v>7266</v>
      </c>
      <c r="G1144" s="356"/>
    </row>
    <row r="1145" spans="2:7">
      <c r="B1145" s="356" t="s">
        <v>3122</v>
      </c>
      <c r="C1145" s="356" t="s">
        <v>2715</v>
      </c>
      <c r="D1145" s="356">
        <v>587</v>
      </c>
      <c r="E1145" s="356" t="s">
        <v>2518</v>
      </c>
      <c r="F1145" s="363" t="s">
        <v>7266</v>
      </c>
      <c r="G1145" s="356"/>
    </row>
    <row r="1146" spans="2:7">
      <c r="B1146" s="356" t="s">
        <v>3122</v>
      </c>
      <c r="C1146" s="356" t="s">
        <v>2715</v>
      </c>
      <c r="D1146" s="356">
        <v>588</v>
      </c>
      <c r="E1146" s="356" t="s">
        <v>939</v>
      </c>
      <c r="F1146" s="363" t="s">
        <v>7266</v>
      </c>
      <c r="G1146" s="356"/>
    </row>
    <row r="1147" spans="2:7">
      <c r="B1147" s="356" t="s">
        <v>3122</v>
      </c>
      <c r="C1147" s="356" t="s">
        <v>2715</v>
      </c>
      <c r="D1147" s="356">
        <v>589</v>
      </c>
      <c r="E1147" s="356" t="s">
        <v>4000</v>
      </c>
      <c r="F1147" s="363" t="s">
        <v>7266</v>
      </c>
      <c r="G1147" s="356"/>
    </row>
    <row r="1148" spans="2:7">
      <c r="B1148" s="356" t="s">
        <v>3122</v>
      </c>
      <c r="C1148" s="356" t="s">
        <v>2715</v>
      </c>
      <c r="D1148" s="356">
        <v>590</v>
      </c>
      <c r="E1148" s="356" t="s">
        <v>353</v>
      </c>
      <c r="F1148" s="363" t="s">
        <v>7266</v>
      </c>
      <c r="G1148" s="356"/>
    </row>
    <row r="1149" spans="2:7">
      <c r="B1149" s="356" t="s">
        <v>3122</v>
      </c>
      <c r="C1149" s="356" t="s">
        <v>2715</v>
      </c>
      <c r="D1149" s="356">
        <v>591</v>
      </c>
      <c r="E1149" s="356" t="s">
        <v>364</v>
      </c>
      <c r="F1149" s="363" t="s">
        <v>7266</v>
      </c>
      <c r="G1149" s="356"/>
    </row>
    <row r="1150" spans="2:7">
      <c r="B1150" s="356" t="s">
        <v>3122</v>
      </c>
      <c r="C1150" s="356" t="s">
        <v>2715</v>
      </c>
      <c r="D1150" s="356">
        <v>592</v>
      </c>
      <c r="E1150" s="356" t="s">
        <v>1143</v>
      </c>
      <c r="F1150" s="363" t="s">
        <v>7266</v>
      </c>
      <c r="G1150" s="356"/>
    </row>
    <row r="1151" spans="2:7">
      <c r="B1151" s="356" t="s">
        <v>3122</v>
      </c>
      <c r="C1151" s="356" t="s">
        <v>2715</v>
      </c>
      <c r="D1151" s="356">
        <v>593</v>
      </c>
      <c r="E1151" s="356" t="s">
        <v>4001</v>
      </c>
      <c r="F1151" s="363" t="s">
        <v>7266</v>
      </c>
      <c r="G1151" s="356"/>
    </row>
    <row r="1152" spans="2:7">
      <c r="B1152" s="356" t="s">
        <v>3122</v>
      </c>
      <c r="C1152" s="356" t="s">
        <v>2715</v>
      </c>
      <c r="D1152" s="356">
        <v>594</v>
      </c>
      <c r="E1152" s="356" t="s">
        <v>4005</v>
      </c>
      <c r="F1152" s="363" t="s">
        <v>7266</v>
      </c>
      <c r="G1152" s="356"/>
    </row>
    <row r="1153" spans="2:7">
      <c r="B1153" s="356" t="s">
        <v>3122</v>
      </c>
      <c r="C1153" s="356" t="s">
        <v>2715</v>
      </c>
      <c r="D1153" s="356">
        <v>595</v>
      </c>
      <c r="E1153" s="356" t="s">
        <v>4007</v>
      </c>
      <c r="F1153" s="363" t="s">
        <v>7266</v>
      </c>
      <c r="G1153" s="356"/>
    </row>
    <row r="1154" spans="2:7">
      <c r="B1154" s="356" t="s">
        <v>3122</v>
      </c>
      <c r="C1154" s="356" t="s">
        <v>2715</v>
      </c>
      <c r="D1154" s="356">
        <v>596</v>
      </c>
      <c r="E1154" s="356" t="s">
        <v>4008</v>
      </c>
      <c r="F1154" s="363" t="s">
        <v>7266</v>
      </c>
      <c r="G1154" s="356"/>
    </row>
    <row r="1155" spans="2:7">
      <c r="B1155" s="356" t="s">
        <v>3122</v>
      </c>
      <c r="C1155" s="356" t="s">
        <v>2715</v>
      </c>
      <c r="D1155" s="356">
        <v>597</v>
      </c>
      <c r="E1155" s="356" t="s">
        <v>1127</v>
      </c>
      <c r="F1155" s="363" t="s">
        <v>7266</v>
      </c>
      <c r="G1155" s="356"/>
    </row>
    <row r="1156" spans="2:7">
      <c r="B1156" s="356" t="s">
        <v>3122</v>
      </c>
      <c r="C1156" s="356" t="s">
        <v>2715</v>
      </c>
      <c r="D1156" s="356">
        <v>598</v>
      </c>
      <c r="E1156" s="356" t="s">
        <v>1229</v>
      </c>
      <c r="F1156" s="363" t="s">
        <v>7266</v>
      </c>
      <c r="G1156" s="356"/>
    </row>
    <row r="1157" spans="2:7">
      <c r="B1157" s="356" t="s">
        <v>3122</v>
      </c>
      <c r="C1157" s="356" t="s">
        <v>2715</v>
      </c>
      <c r="D1157" s="356">
        <v>599</v>
      </c>
      <c r="E1157" s="356" t="s">
        <v>4009</v>
      </c>
      <c r="F1157" s="363" t="s">
        <v>7266</v>
      </c>
      <c r="G1157" s="356"/>
    </row>
    <row r="1158" spans="2:7">
      <c r="B1158" s="356" t="s">
        <v>3122</v>
      </c>
      <c r="C1158" s="356" t="s">
        <v>2715</v>
      </c>
      <c r="D1158" s="356">
        <v>600</v>
      </c>
      <c r="E1158" s="356" t="s">
        <v>4011</v>
      </c>
      <c r="F1158" s="363" t="s">
        <v>7266</v>
      </c>
      <c r="G1158" s="356"/>
    </row>
    <row r="1159" spans="2:7">
      <c r="B1159" s="356" t="s">
        <v>3122</v>
      </c>
      <c r="C1159" s="356" t="s">
        <v>2715</v>
      </c>
      <c r="D1159" s="356">
        <v>601</v>
      </c>
      <c r="E1159" s="356" t="s">
        <v>4014</v>
      </c>
      <c r="F1159" s="363" t="s">
        <v>7266</v>
      </c>
      <c r="G1159" s="356"/>
    </row>
    <row r="1160" spans="2:7">
      <c r="B1160" s="356" t="s">
        <v>3122</v>
      </c>
      <c r="C1160" s="356" t="s">
        <v>2715</v>
      </c>
      <c r="D1160" s="356">
        <v>602</v>
      </c>
      <c r="E1160" s="356" t="s">
        <v>24</v>
      </c>
      <c r="F1160" s="363" t="s">
        <v>7266</v>
      </c>
      <c r="G1160" s="356"/>
    </row>
    <row r="1161" spans="2:7">
      <c r="B1161" s="356" t="s">
        <v>3122</v>
      </c>
      <c r="C1161" s="356" t="s">
        <v>2715</v>
      </c>
      <c r="D1161" s="356">
        <v>603</v>
      </c>
      <c r="E1161" s="356" t="s">
        <v>4015</v>
      </c>
      <c r="F1161" s="363" t="s">
        <v>7266</v>
      </c>
      <c r="G1161" s="356"/>
    </row>
    <row r="1162" spans="2:7">
      <c r="B1162" s="356" t="s">
        <v>3122</v>
      </c>
      <c r="C1162" s="356" t="s">
        <v>2715</v>
      </c>
      <c r="D1162" s="356">
        <v>604</v>
      </c>
      <c r="E1162" s="356" t="s">
        <v>4016</v>
      </c>
      <c r="F1162" s="363" t="s">
        <v>7266</v>
      </c>
      <c r="G1162" s="356"/>
    </row>
    <row r="1163" spans="2:7">
      <c r="B1163" s="356" t="s">
        <v>3122</v>
      </c>
      <c r="C1163" s="356" t="s">
        <v>2715</v>
      </c>
      <c r="D1163" s="356">
        <v>605</v>
      </c>
      <c r="E1163" s="356" t="s">
        <v>4017</v>
      </c>
      <c r="F1163" s="363" t="s">
        <v>7266</v>
      </c>
      <c r="G1163" s="356"/>
    </row>
    <row r="1164" spans="2:7">
      <c r="B1164" s="356" t="s">
        <v>3122</v>
      </c>
      <c r="C1164" s="356" t="s">
        <v>2715</v>
      </c>
      <c r="D1164" s="356">
        <v>606</v>
      </c>
      <c r="E1164" s="356" t="s">
        <v>4019</v>
      </c>
      <c r="F1164" s="363" t="s">
        <v>7266</v>
      </c>
      <c r="G1164" s="356"/>
    </row>
    <row r="1165" spans="2:7">
      <c r="B1165" s="356" t="s">
        <v>3122</v>
      </c>
      <c r="C1165" s="356" t="s">
        <v>2715</v>
      </c>
      <c r="D1165" s="356">
        <v>607</v>
      </c>
      <c r="E1165" s="356" t="s">
        <v>4022</v>
      </c>
      <c r="F1165" s="363" t="s">
        <v>7266</v>
      </c>
      <c r="G1165" s="356"/>
    </row>
    <row r="1166" spans="2:7">
      <c r="B1166" s="356" t="s">
        <v>3122</v>
      </c>
      <c r="C1166" s="356" t="s">
        <v>2715</v>
      </c>
      <c r="D1166" s="356">
        <v>608</v>
      </c>
      <c r="E1166" s="356" t="s">
        <v>4024</v>
      </c>
      <c r="F1166" s="363" t="s">
        <v>7266</v>
      </c>
      <c r="G1166" s="356"/>
    </row>
    <row r="1167" spans="2:7">
      <c r="B1167" s="356" t="s">
        <v>3122</v>
      </c>
      <c r="C1167" s="356" t="s">
        <v>2715</v>
      </c>
      <c r="D1167" s="356">
        <v>609</v>
      </c>
      <c r="E1167" s="356" t="s">
        <v>3282</v>
      </c>
      <c r="F1167" s="363" t="s">
        <v>7266</v>
      </c>
      <c r="G1167" s="356"/>
    </row>
    <row r="1168" spans="2:7">
      <c r="B1168" s="356" t="s">
        <v>3122</v>
      </c>
      <c r="C1168" s="356" t="s">
        <v>2715</v>
      </c>
      <c r="D1168" s="356">
        <v>610</v>
      </c>
      <c r="E1168" s="356" t="s">
        <v>4025</v>
      </c>
      <c r="F1168" s="363" t="s">
        <v>7266</v>
      </c>
      <c r="G1168" s="356"/>
    </row>
    <row r="1169" spans="2:7">
      <c r="B1169" s="356" t="s">
        <v>3122</v>
      </c>
      <c r="C1169" s="356" t="s">
        <v>2715</v>
      </c>
      <c r="D1169" s="356">
        <v>611</v>
      </c>
      <c r="E1169" s="356" t="s">
        <v>4028</v>
      </c>
      <c r="F1169" s="363" t="s">
        <v>7266</v>
      </c>
      <c r="G1169" s="356"/>
    </row>
    <row r="1170" spans="2:7">
      <c r="B1170" s="356" t="s">
        <v>3122</v>
      </c>
      <c r="C1170" s="356" t="s">
        <v>2715</v>
      </c>
      <c r="D1170" s="356">
        <v>612</v>
      </c>
      <c r="E1170" s="356" t="s">
        <v>4031</v>
      </c>
      <c r="F1170" s="363" t="s">
        <v>7266</v>
      </c>
      <c r="G1170" s="356"/>
    </row>
    <row r="1171" spans="2:7">
      <c r="B1171" s="356" t="s">
        <v>3122</v>
      </c>
      <c r="C1171" s="356" t="s">
        <v>2715</v>
      </c>
      <c r="D1171" s="356">
        <v>613</v>
      </c>
      <c r="E1171" s="356" t="s">
        <v>3103</v>
      </c>
      <c r="F1171" s="363" t="s">
        <v>7266</v>
      </c>
      <c r="G1171" s="356"/>
    </row>
    <row r="1172" spans="2:7">
      <c r="B1172" s="356" t="s">
        <v>3122</v>
      </c>
      <c r="C1172" s="356" t="s">
        <v>2715</v>
      </c>
      <c r="D1172" s="356">
        <v>614</v>
      </c>
      <c r="E1172" s="356" t="s">
        <v>4032</v>
      </c>
      <c r="F1172" s="363" t="s">
        <v>7266</v>
      </c>
      <c r="G1172" s="356"/>
    </row>
    <row r="1173" spans="2:7">
      <c r="B1173" s="356" t="s">
        <v>3122</v>
      </c>
      <c r="C1173" s="356" t="s">
        <v>2715</v>
      </c>
      <c r="D1173" s="356">
        <v>615</v>
      </c>
      <c r="E1173" s="356" t="s">
        <v>981</v>
      </c>
      <c r="F1173" s="363" t="s">
        <v>7266</v>
      </c>
      <c r="G1173" s="356"/>
    </row>
    <row r="1174" spans="2:7">
      <c r="B1174" s="356" t="s">
        <v>3122</v>
      </c>
      <c r="C1174" s="356" t="s">
        <v>2715</v>
      </c>
      <c r="D1174" s="356">
        <v>616</v>
      </c>
      <c r="E1174" s="356" t="s">
        <v>4033</v>
      </c>
      <c r="F1174" s="363" t="s">
        <v>7266</v>
      </c>
      <c r="G1174" s="356"/>
    </row>
    <row r="1175" spans="2:7">
      <c r="B1175" s="356" t="s">
        <v>3122</v>
      </c>
      <c r="C1175" s="356" t="s">
        <v>2715</v>
      </c>
      <c r="D1175" s="356">
        <v>617</v>
      </c>
      <c r="E1175" s="356" t="s">
        <v>4036</v>
      </c>
      <c r="F1175" s="363" t="s">
        <v>7266</v>
      </c>
      <c r="G1175" s="356"/>
    </row>
    <row r="1176" spans="2:7">
      <c r="B1176" s="356" t="s">
        <v>3122</v>
      </c>
      <c r="C1176" s="356" t="s">
        <v>2715</v>
      </c>
      <c r="D1176" s="356">
        <v>618</v>
      </c>
      <c r="E1176" s="356" t="s">
        <v>4038</v>
      </c>
      <c r="F1176" s="363" t="s">
        <v>7266</v>
      </c>
      <c r="G1176" s="356"/>
    </row>
    <row r="1177" spans="2:7">
      <c r="B1177" s="356" t="s">
        <v>3122</v>
      </c>
      <c r="C1177" s="356" t="s">
        <v>2715</v>
      </c>
      <c r="D1177" s="356">
        <v>619</v>
      </c>
      <c r="E1177" s="356" t="s">
        <v>1992</v>
      </c>
      <c r="F1177" s="363" t="s">
        <v>7266</v>
      </c>
      <c r="G1177" s="356"/>
    </row>
    <row r="1178" spans="2:7">
      <c r="B1178" s="356" t="s">
        <v>3122</v>
      </c>
      <c r="C1178" s="356" t="s">
        <v>2715</v>
      </c>
      <c r="D1178" s="356">
        <v>620</v>
      </c>
      <c r="E1178" s="356" t="s">
        <v>3602</v>
      </c>
      <c r="F1178" s="363" t="s">
        <v>7266</v>
      </c>
      <c r="G1178" s="356"/>
    </row>
    <row r="1179" spans="2:7">
      <c r="B1179" s="356" t="s">
        <v>3122</v>
      </c>
      <c r="C1179" s="356" t="s">
        <v>2715</v>
      </c>
      <c r="D1179" s="356">
        <v>621</v>
      </c>
      <c r="E1179" s="356" t="s">
        <v>3202</v>
      </c>
      <c r="F1179" s="363" t="s">
        <v>7266</v>
      </c>
      <c r="G1179" s="356"/>
    </row>
    <row r="1180" spans="2:7">
      <c r="B1180" s="356" t="s">
        <v>3122</v>
      </c>
      <c r="C1180" s="356" t="s">
        <v>2715</v>
      </c>
      <c r="D1180" s="356">
        <v>622</v>
      </c>
      <c r="E1180" s="356" t="s">
        <v>1558</v>
      </c>
      <c r="F1180" s="363" t="s">
        <v>7266</v>
      </c>
      <c r="G1180" s="356"/>
    </row>
    <row r="1181" spans="2:7">
      <c r="B1181" s="356" t="s">
        <v>3122</v>
      </c>
      <c r="C1181" s="356" t="s">
        <v>2715</v>
      </c>
      <c r="D1181" s="356">
        <v>623</v>
      </c>
      <c r="E1181" s="356" t="s">
        <v>1895</v>
      </c>
      <c r="F1181" s="363" t="s">
        <v>7266</v>
      </c>
      <c r="G1181" s="356"/>
    </row>
    <row r="1182" spans="2:7">
      <c r="B1182" s="356" t="s">
        <v>3122</v>
      </c>
      <c r="C1182" s="356" t="s">
        <v>2715</v>
      </c>
      <c r="D1182" s="356">
        <v>624</v>
      </c>
      <c r="E1182" s="356" t="s">
        <v>1289</v>
      </c>
      <c r="F1182" s="363" t="s">
        <v>7266</v>
      </c>
      <c r="G1182" s="356"/>
    </row>
    <row r="1183" spans="2:7">
      <c r="B1183" s="356" t="s">
        <v>3122</v>
      </c>
      <c r="C1183" s="356" t="s">
        <v>2715</v>
      </c>
      <c r="D1183" s="356">
        <v>625</v>
      </c>
      <c r="E1183" s="356" t="s">
        <v>4040</v>
      </c>
      <c r="F1183" s="363" t="s">
        <v>7266</v>
      </c>
      <c r="G1183" s="356"/>
    </row>
    <row r="1184" spans="2:7">
      <c r="B1184" s="356" t="s">
        <v>3122</v>
      </c>
      <c r="C1184" s="356" t="s">
        <v>2715</v>
      </c>
      <c r="D1184" s="356">
        <v>626</v>
      </c>
      <c r="E1184" s="356" t="s">
        <v>3696</v>
      </c>
      <c r="F1184" s="363" t="s">
        <v>7266</v>
      </c>
      <c r="G1184" s="356"/>
    </row>
    <row r="1185" spans="2:7">
      <c r="B1185" s="356" t="s">
        <v>3122</v>
      </c>
      <c r="C1185" s="356" t="s">
        <v>2715</v>
      </c>
      <c r="D1185" s="356">
        <v>627</v>
      </c>
      <c r="E1185" s="356" t="s">
        <v>1875</v>
      </c>
      <c r="F1185" s="363" t="s">
        <v>7266</v>
      </c>
      <c r="G1185" s="356"/>
    </row>
    <row r="1186" spans="2:7">
      <c r="B1186" s="356" t="s">
        <v>3122</v>
      </c>
      <c r="C1186" s="356" t="s">
        <v>2715</v>
      </c>
      <c r="D1186" s="356">
        <v>628</v>
      </c>
      <c r="E1186" s="356" t="s">
        <v>4042</v>
      </c>
      <c r="F1186" s="363" t="s">
        <v>7266</v>
      </c>
      <c r="G1186" s="356"/>
    </row>
    <row r="1187" spans="2:7">
      <c r="B1187" s="356" t="s">
        <v>3122</v>
      </c>
      <c r="C1187" s="356" t="s">
        <v>2715</v>
      </c>
      <c r="D1187" s="356">
        <v>629</v>
      </c>
      <c r="E1187" s="356" t="s">
        <v>4046</v>
      </c>
      <c r="F1187" s="363" t="s">
        <v>7266</v>
      </c>
      <c r="G1187" s="356"/>
    </row>
    <row r="1188" spans="2:7">
      <c r="B1188" s="356" t="s">
        <v>3122</v>
      </c>
      <c r="C1188" s="356" t="s">
        <v>2715</v>
      </c>
      <c r="D1188" s="356">
        <v>630</v>
      </c>
      <c r="E1188" s="356" t="s">
        <v>4047</v>
      </c>
      <c r="F1188" s="363" t="s">
        <v>7266</v>
      </c>
      <c r="G1188" s="356"/>
    </row>
    <row r="1189" spans="2:7">
      <c r="B1189" s="356" t="s">
        <v>3122</v>
      </c>
      <c r="C1189" s="356" t="s">
        <v>2715</v>
      </c>
      <c r="D1189" s="356">
        <v>631</v>
      </c>
      <c r="E1189" s="356" t="s">
        <v>4049</v>
      </c>
      <c r="F1189" s="363" t="s">
        <v>7266</v>
      </c>
      <c r="G1189" s="356"/>
    </row>
    <row r="1190" spans="2:7">
      <c r="B1190" s="356" t="s">
        <v>3122</v>
      </c>
      <c r="C1190" s="356" t="s">
        <v>2715</v>
      </c>
      <c r="D1190" s="356">
        <v>632</v>
      </c>
      <c r="E1190" s="356" t="s">
        <v>4052</v>
      </c>
      <c r="F1190" s="363" t="s">
        <v>7266</v>
      </c>
      <c r="G1190" s="356"/>
    </row>
    <row r="1191" spans="2:7">
      <c r="B1191" s="356" t="s">
        <v>3122</v>
      </c>
      <c r="C1191" s="356" t="s">
        <v>2715</v>
      </c>
      <c r="D1191" s="356">
        <v>633</v>
      </c>
      <c r="E1191" s="356" t="s">
        <v>2647</v>
      </c>
      <c r="F1191" s="363" t="s">
        <v>7266</v>
      </c>
      <c r="G1191" s="356"/>
    </row>
    <row r="1192" spans="2:7">
      <c r="B1192" s="356" t="s">
        <v>3122</v>
      </c>
      <c r="C1192" s="356" t="s">
        <v>2715</v>
      </c>
      <c r="D1192" s="356">
        <v>634</v>
      </c>
      <c r="E1192" s="356" t="s">
        <v>2131</v>
      </c>
      <c r="F1192" s="363" t="s">
        <v>7266</v>
      </c>
      <c r="G1192" s="356"/>
    </row>
    <row r="1193" spans="2:7">
      <c r="B1193" s="356" t="s">
        <v>3122</v>
      </c>
      <c r="C1193" s="356" t="s">
        <v>2715</v>
      </c>
      <c r="D1193" s="356">
        <v>635</v>
      </c>
      <c r="E1193" s="356" t="s">
        <v>3548</v>
      </c>
      <c r="F1193" s="363" t="s">
        <v>7266</v>
      </c>
      <c r="G1193" s="356"/>
    </row>
    <row r="1194" spans="2:7">
      <c r="B1194" s="356" t="s">
        <v>3122</v>
      </c>
      <c r="C1194" s="356" t="s">
        <v>2715</v>
      </c>
      <c r="D1194" s="356">
        <v>636</v>
      </c>
      <c r="E1194" s="356" t="s">
        <v>4053</v>
      </c>
      <c r="F1194" s="363" t="s">
        <v>7266</v>
      </c>
      <c r="G1194" s="356"/>
    </row>
    <row r="1195" spans="2:7">
      <c r="B1195" s="356" t="s">
        <v>3122</v>
      </c>
      <c r="C1195" s="356" t="s">
        <v>2715</v>
      </c>
      <c r="D1195" s="356">
        <v>637</v>
      </c>
      <c r="E1195" s="356" t="s">
        <v>1550</v>
      </c>
      <c r="F1195" s="363" t="s">
        <v>7266</v>
      </c>
      <c r="G1195" s="356"/>
    </row>
    <row r="1196" spans="2:7">
      <c r="B1196" s="356" t="s">
        <v>3122</v>
      </c>
      <c r="C1196" s="356" t="s">
        <v>2715</v>
      </c>
      <c r="D1196" s="356">
        <v>638</v>
      </c>
      <c r="E1196" s="356" t="s">
        <v>984</v>
      </c>
      <c r="F1196" s="363" t="s">
        <v>7266</v>
      </c>
      <c r="G1196" s="356"/>
    </row>
    <row r="1197" spans="2:7">
      <c r="B1197" s="356" t="s">
        <v>3122</v>
      </c>
      <c r="C1197" s="356" t="s">
        <v>2715</v>
      </c>
      <c r="D1197" s="356">
        <v>639</v>
      </c>
      <c r="E1197" s="356" t="s">
        <v>4055</v>
      </c>
      <c r="F1197" s="363" t="s">
        <v>7266</v>
      </c>
      <c r="G1197" s="356"/>
    </row>
    <row r="1198" spans="2:7">
      <c r="B1198" s="356" t="s">
        <v>3122</v>
      </c>
      <c r="C1198" s="356" t="s">
        <v>2715</v>
      </c>
      <c r="D1198" s="356">
        <v>640</v>
      </c>
      <c r="E1198" s="356" t="s">
        <v>138</v>
      </c>
      <c r="F1198" s="363" t="s">
        <v>7266</v>
      </c>
      <c r="G1198" s="356"/>
    </row>
    <row r="1199" spans="2:7">
      <c r="B1199" s="356" t="s">
        <v>3122</v>
      </c>
      <c r="C1199" s="356" t="s">
        <v>2715</v>
      </c>
      <c r="D1199" s="356">
        <v>641</v>
      </c>
      <c r="E1199" s="356" t="s">
        <v>1923</v>
      </c>
      <c r="F1199" s="363" t="s">
        <v>7266</v>
      </c>
      <c r="G1199" s="356"/>
    </row>
    <row r="1200" spans="2:7">
      <c r="B1200" s="356" t="s">
        <v>3122</v>
      </c>
      <c r="C1200" s="356" t="s">
        <v>2715</v>
      </c>
      <c r="D1200" s="356">
        <v>642</v>
      </c>
      <c r="E1200" s="356" t="s">
        <v>4056</v>
      </c>
      <c r="F1200" s="363" t="s">
        <v>7266</v>
      </c>
      <c r="G1200" s="356"/>
    </row>
    <row r="1201" spans="2:7">
      <c r="B1201" s="356" t="s">
        <v>3122</v>
      </c>
      <c r="C1201" s="356" t="s">
        <v>2715</v>
      </c>
      <c r="D1201" s="356">
        <v>643</v>
      </c>
      <c r="E1201" s="356" t="s">
        <v>4060</v>
      </c>
      <c r="F1201" s="363" t="s">
        <v>7266</v>
      </c>
      <c r="G1201" s="356"/>
    </row>
    <row r="1202" spans="2:7">
      <c r="B1202" s="356" t="s">
        <v>3122</v>
      </c>
      <c r="C1202" s="356" t="s">
        <v>2715</v>
      </c>
      <c r="D1202" s="356">
        <v>644</v>
      </c>
      <c r="E1202" s="356" t="s">
        <v>4061</v>
      </c>
      <c r="F1202" s="363" t="s">
        <v>7266</v>
      </c>
      <c r="G1202" s="356"/>
    </row>
    <row r="1203" spans="2:7">
      <c r="B1203" s="356" t="s">
        <v>3122</v>
      </c>
      <c r="C1203" s="356" t="s">
        <v>2715</v>
      </c>
      <c r="D1203" s="356">
        <v>645</v>
      </c>
      <c r="E1203" s="356" t="s">
        <v>385</v>
      </c>
      <c r="F1203" s="363" t="s">
        <v>7266</v>
      </c>
      <c r="G1203" s="356"/>
    </row>
    <row r="1204" spans="2:7">
      <c r="B1204" s="356" t="s">
        <v>3122</v>
      </c>
      <c r="C1204" s="356" t="s">
        <v>2715</v>
      </c>
      <c r="D1204" s="356">
        <v>646</v>
      </c>
      <c r="E1204" s="356" t="s">
        <v>4062</v>
      </c>
      <c r="F1204" s="363" t="s">
        <v>7266</v>
      </c>
      <c r="G1204" s="356"/>
    </row>
    <row r="1205" spans="2:7">
      <c r="B1205" s="356" t="s">
        <v>3122</v>
      </c>
      <c r="C1205" s="356" t="s">
        <v>2715</v>
      </c>
      <c r="D1205" s="356">
        <v>647</v>
      </c>
      <c r="E1205" s="356" t="s">
        <v>4064</v>
      </c>
      <c r="F1205" s="363" t="s">
        <v>7266</v>
      </c>
      <c r="G1205" s="356"/>
    </row>
    <row r="1206" spans="2:7">
      <c r="B1206" s="356" t="s">
        <v>3122</v>
      </c>
      <c r="C1206" s="356" t="s">
        <v>2715</v>
      </c>
      <c r="D1206" s="356">
        <v>648</v>
      </c>
      <c r="E1206" s="356" t="s">
        <v>3904</v>
      </c>
      <c r="F1206" s="363" t="s">
        <v>7266</v>
      </c>
      <c r="G1206" s="356"/>
    </row>
    <row r="1207" spans="2:7">
      <c r="B1207" s="356" t="s">
        <v>3122</v>
      </c>
      <c r="C1207" s="356" t="s">
        <v>2715</v>
      </c>
      <c r="D1207" s="356">
        <v>649</v>
      </c>
      <c r="E1207" s="356" t="s">
        <v>167</v>
      </c>
      <c r="F1207" s="363" t="s">
        <v>7266</v>
      </c>
      <c r="G1207" s="356"/>
    </row>
    <row r="1208" spans="2:7">
      <c r="B1208" s="356" t="s">
        <v>3122</v>
      </c>
      <c r="C1208" s="356" t="s">
        <v>2715</v>
      </c>
      <c r="D1208" s="356">
        <v>650</v>
      </c>
      <c r="E1208" s="356" t="s">
        <v>4065</v>
      </c>
      <c r="F1208" s="363" t="s">
        <v>7266</v>
      </c>
      <c r="G1208" s="356"/>
    </row>
    <row r="1209" spans="2:7">
      <c r="B1209" s="356" t="s">
        <v>3122</v>
      </c>
      <c r="C1209" s="356" t="s">
        <v>2715</v>
      </c>
      <c r="D1209" s="356">
        <v>651</v>
      </c>
      <c r="E1209" s="356" t="s">
        <v>719</v>
      </c>
      <c r="F1209" s="363" t="s">
        <v>7266</v>
      </c>
      <c r="G1209" s="356"/>
    </row>
    <row r="1210" spans="2:7">
      <c r="B1210" s="356" t="s">
        <v>3122</v>
      </c>
      <c r="C1210" s="356" t="s">
        <v>2715</v>
      </c>
      <c r="D1210" s="356">
        <v>652</v>
      </c>
      <c r="E1210" s="356" t="s">
        <v>4069</v>
      </c>
      <c r="F1210" s="363" t="s">
        <v>7266</v>
      </c>
      <c r="G1210" s="356"/>
    </row>
    <row r="1211" spans="2:7">
      <c r="B1211" s="356" t="s">
        <v>3122</v>
      </c>
      <c r="C1211" s="356" t="s">
        <v>2715</v>
      </c>
      <c r="D1211" s="356">
        <v>653</v>
      </c>
      <c r="E1211" s="356" t="s">
        <v>1481</v>
      </c>
      <c r="F1211" s="363" t="s">
        <v>7266</v>
      </c>
      <c r="G1211" s="356"/>
    </row>
    <row r="1212" spans="2:7">
      <c r="B1212" s="356" t="s">
        <v>3122</v>
      </c>
      <c r="C1212" s="356" t="s">
        <v>2715</v>
      </c>
      <c r="D1212" s="356">
        <v>654</v>
      </c>
      <c r="E1212" s="356" t="s">
        <v>2285</v>
      </c>
      <c r="F1212" s="363" t="s">
        <v>7266</v>
      </c>
      <c r="G1212" s="356"/>
    </row>
    <row r="1213" spans="2:7">
      <c r="B1213" s="356" t="s">
        <v>3122</v>
      </c>
      <c r="C1213" s="356" t="s">
        <v>2715</v>
      </c>
      <c r="D1213" s="356">
        <v>655</v>
      </c>
      <c r="E1213" s="356" t="s">
        <v>2032</v>
      </c>
      <c r="F1213" s="363" t="s">
        <v>7266</v>
      </c>
      <c r="G1213" s="356"/>
    </row>
    <row r="1214" spans="2:7">
      <c r="B1214" s="356" t="s">
        <v>3122</v>
      </c>
      <c r="C1214" s="356" t="s">
        <v>2715</v>
      </c>
      <c r="D1214" s="356">
        <v>656</v>
      </c>
      <c r="E1214" s="356" t="s">
        <v>4070</v>
      </c>
      <c r="F1214" s="363" t="s">
        <v>7266</v>
      </c>
      <c r="G1214" s="356"/>
    </row>
    <row r="1215" spans="2:7">
      <c r="B1215" s="356" t="s">
        <v>3122</v>
      </c>
      <c r="C1215" s="356" t="s">
        <v>2715</v>
      </c>
      <c r="D1215" s="356">
        <v>657</v>
      </c>
      <c r="E1215" s="356" t="s">
        <v>4071</v>
      </c>
      <c r="F1215" s="363" t="s">
        <v>7266</v>
      </c>
      <c r="G1215" s="356"/>
    </row>
    <row r="1216" spans="2:7">
      <c r="B1216" s="356" t="s">
        <v>3122</v>
      </c>
      <c r="C1216" s="356" t="s">
        <v>2715</v>
      </c>
      <c r="D1216" s="356">
        <v>658</v>
      </c>
      <c r="E1216" s="356" t="s">
        <v>2260</v>
      </c>
      <c r="F1216" s="363" t="s">
        <v>7266</v>
      </c>
      <c r="G1216" s="356"/>
    </row>
    <row r="1217" spans="2:7">
      <c r="B1217" s="356" t="s">
        <v>3122</v>
      </c>
      <c r="C1217" s="356" t="s">
        <v>2715</v>
      </c>
      <c r="D1217" s="356">
        <v>659</v>
      </c>
      <c r="E1217" s="356" t="s">
        <v>4074</v>
      </c>
      <c r="F1217" s="363" t="s">
        <v>7266</v>
      </c>
      <c r="G1217" s="356"/>
    </row>
    <row r="1218" spans="2:7">
      <c r="B1218" s="356" t="s">
        <v>3122</v>
      </c>
      <c r="C1218" s="356" t="s">
        <v>2715</v>
      </c>
      <c r="D1218" s="356">
        <v>660</v>
      </c>
      <c r="E1218" s="356" t="s">
        <v>4078</v>
      </c>
      <c r="F1218" s="363" t="s">
        <v>7266</v>
      </c>
      <c r="G1218" s="356"/>
    </row>
    <row r="1219" spans="2:7">
      <c r="B1219" s="356" t="s">
        <v>3122</v>
      </c>
      <c r="C1219" s="356" t="s">
        <v>2715</v>
      </c>
      <c r="D1219" s="356">
        <v>661</v>
      </c>
      <c r="E1219" s="356" t="s">
        <v>2054</v>
      </c>
      <c r="F1219" s="363" t="s">
        <v>7266</v>
      </c>
      <c r="G1219" s="356"/>
    </row>
    <row r="1220" spans="2:7">
      <c r="B1220" s="356" t="s">
        <v>3122</v>
      </c>
      <c r="C1220" s="356" t="s">
        <v>2715</v>
      </c>
      <c r="D1220" s="356">
        <v>662</v>
      </c>
      <c r="E1220" s="356" t="s">
        <v>4083</v>
      </c>
      <c r="F1220" s="363" t="s">
        <v>7266</v>
      </c>
      <c r="G1220" s="356"/>
    </row>
    <row r="1221" spans="2:7">
      <c r="B1221" s="356" t="s">
        <v>3122</v>
      </c>
      <c r="C1221" s="356" t="s">
        <v>2715</v>
      </c>
      <c r="D1221" s="356">
        <v>663</v>
      </c>
      <c r="E1221" s="356" t="s">
        <v>4088</v>
      </c>
      <c r="F1221" s="363" t="s">
        <v>7266</v>
      </c>
      <c r="G1221" s="356"/>
    </row>
    <row r="1222" spans="2:7">
      <c r="B1222" s="356" t="s">
        <v>3122</v>
      </c>
      <c r="C1222" s="356" t="s">
        <v>2715</v>
      </c>
      <c r="D1222" s="356">
        <v>664</v>
      </c>
      <c r="E1222" s="356" t="s">
        <v>2903</v>
      </c>
      <c r="F1222" s="363" t="s">
        <v>7266</v>
      </c>
      <c r="G1222" s="356"/>
    </row>
    <row r="1223" spans="2:7">
      <c r="B1223" s="356" t="s">
        <v>3122</v>
      </c>
      <c r="C1223" s="356" t="s">
        <v>2715</v>
      </c>
      <c r="D1223" s="356">
        <v>665</v>
      </c>
      <c r="E1223" s="356" t="s">
        <v>324</v>
      </c>
      <c r="F1223" s="363" t="s">
        <v>7266</v>
      </c>
      <c r="G1223" s="356"/>
    </row>
    <row r="1224" spans="2:7">
      <c r="B1224" s="356" t="s">
        <v>3122</v>
      </c>
      <c r="C1224" s="356" t="s">
        <v>2715</v>
      </c>
      <c r="D1224" s="356">
        <v>666</v>
      </c>
      <c r="E1224" s="356" t="s">
        <v>4089</v>
      </c>
      <c r="F1224" s="363" t="s">
        <v>7266</v>
      </c>
      <c r="G1224" s="356"/>
    </row>
    <row r="1225" spans="2:7">
      <c r="B1225" s="356" t="s">
        <v>3122</v>
      </c>
      <c r="C1225" s="356" t="s">
        <v>2715</v>
      </c>
      <c r="D1225" s="356">
        <v>667</v>
      </c>
      <c r="E1225" s="356" t="s">
        <v>4090</v>
      </c>
      <c r="F1225" s="363" t="s">
        <v>7266</v>
      </c>
      <c r="G1225" s="356"/>
    </row>
    <row r="1226" spans="2:7">
      <c r="B1226" s="356" t="s">
        <v>3122</v>
      </c>
      <c r="C1226" s="356" t="s">
        <v>2715</v>
      </c>
      <c r="D1226" s="356">
        <v>668</v>
      </c>
      <c r="E1226" s="356" t="s">
        <v>506</v>
      </c>
      <c r="F1226" s="363" t="s">
        <v>7266</v>
      </c>
      <c r="G1226" s="356"/>
    </row>
    <row r="1227" spans="2:7">
      <c r="B1227" s="356" t="s">
        <v>3122</v>
      </c>
      <c r="C1227" s="356" t="s">
        <v>2715</v>
      </c>
      <c r="D1227" s="356">
        <v>669</v>
      </c>
      <c r="E1227" s="356" t="s">
        <v>4091</v>
      </c>
      <c r="F1227" s="363" t="s">
        <v>7266</v>
      </c>
      <c r="G1227" s="356"/>
    </row>
    <row r="1228" spans="2:7">
      <c r="B1228" s="356" t="s">
        <v>3122</v>
      </c>
      <c r="C1228" s="356" t="s">
        <v>2715</v>
      </c>
      <c r="D1228" s="356">
        <v>670</v>
      </c>
      <c r="E1228" s="356" t="s">
        <v>1786</v>
      </c>
      <c r="F1228" s="363" t="s">
        <v>7266</v>
      </c>
      <c r="G1228" s="356"/>
    </row>
    <row r="1229" spans="2:7">
      <c r="B1229" s="356" t="s">
        <v>3122</v>
      </c>
      <c r="C1229" s="356" t="s">
        <v>2715</v>
      </c>
      <c r="D1229" s="356">
        <v>671</v>
      </c>
      <c r="E1229" s="356" t="s">
        <v>4094</v>
      </c>
      <c r="F1229" s="363" t="s">
        <v>7266</v>
      </c>
      <c r="G1229" s="356"/>
    </row>
    <row r="1230" spans="2:7">
      <c r="B1230" s="356" t="s">
        <v>3122</v>
      </c>
      <c r="C1230" s="356" t="s">
        <v>2715</v>
      </c>
      <c r="D1230" s="356">
        <v>672</v>
      </c>
      <c r="E1230" s="356" t="s">
        <v>4096</v>
      </c>
      <c r="F1230" s="363" t="s">
        <v>7266</v>
      </c>
      <c r="G1230" s="356"/>
    </row>
    <row r="1231" spans="2:7">
      <c r="B1231" s="356" t="s">
        <v>3122</v>
      </c>
      <c r="C1231" s="356" t="s">
        <v>2715</v>
      </c>
      <c r="D1231" s="356">
        <v>673</v>
      </c>
      <c r="E1231" s="356" t="s">
        <v>4098</v>
      </c>
      <c r="F1231" s="363" t="s">
        <v>7266</v>
      </c>
      <c r="G1231" s="356"/>
    </row>
    <row r="1232" spans="2:7">
      <c r="B1232" s="356" t="s">
        <v>3122</v>
      </c>
      <c r="C1232" s="356" t="s">
        <v>2715</v>
      </c>
      <c r="D1232" s="356">
        <v>674</v>
      </c>
      <c r="E1232" s="356" t="s">
        <v>4099</v>
      </c>
      <c r="F1232" s="363" t="s">
        <v>7266</v>
      </c>
      <c r="G1232" s="356"/>
    </row>
    <row r="1233" spans="2:7">
      <c r="B1233" s="356" t="s">
        <v>3122</v>
      </c>
      <c r="C1233" s="356" t="s">
        <v>2715</v>
      </c>
      <c r="D1233" s="356">
        <v>675</v>
      </c>
      <c r="E1233" s="356" t="s">
        <v>4102</v>
      </c>
      <c r="F1233" s="363" t="s">
        <v>7266</v>
      </c>
      <c r="G1233" s="356"/>
    </row>
    <row r="1234" spans="2:7">
      <c r="B1234" s="356" t="s">
        <v>3122</v>
      </c>
      <c r="C1234" s="356" t="s">
        <v>2715</v>
      </c>
      <c r="D1234" s="356">
        <v>676</v>
      </c>
      <c r="E1234" s="356" t="s">
        <v>2238</v>
      </c>
      <c r="F1234" s="363" t="s">
        <v>7266</v>
      </c>
      <c r="G1234" s="356"/>
    </row>
    <row r="1235" spans="2:7">
      <c r="B1235" s="356" t="s">
        <v>3122</v>
      </c>
      <c r="C1235" s="356" t="s">
        <v>2715</v>
      </c>
      <c r="D1235" s="356">
        <v>677</v>
      </c>
      <c r="E1235" s="356" t="s">
        <v>675</v>
      </c>
      <c r="F1235" s="363" t="s">
        <v>7266</v>
      </c>
      <c r="G1235" s="356"/>
    </row>
    <row r="1236" spans="2:7">
      <c r="B1236" s="356" t="s">
        <v>3122</v>
      </c>
      <c r="C1236" s="356" t="s">
        <v>2715</v>
      </c>
      <c r="D1236" s="356">
        <v>678</v>
      </c>
      <c r="E1236" s="356" t="s">
        <v>4103</v>
      </c>
      <c r="F1236" s="363" t="s">
        <v>7266</v>
      </c>
      <c r="G1236" s="356"/>
    </row>
    <row r="1237" spans="2:7">
      <c r="B1237" s="356" t="s">
        <v>3122</v>
      </c>
      <c r="C1237" s="356" t="s">
        <v>2715</v>
      </c>
      <c r="D1237" s="356">
        <v>679</v>
      </c>
      <c r="E1237" s="356" t="s">
        <v>4107</v>
      </c>
      <c r="F1237" s="363" t="s">
        <v>7266</v>
      </c>
      <c r="G1237" s="356"/>
    </row>
    <row r="1238" spans="2:7">
      <c r="B1238" s="356" t="s">
        <v>3122</v>
      </c>
      <c r="C1238" s="356" t="s">
        <v>2715</v>
      </c>
      <c r="D1238" s="356">
        <v>680</v>
      </c>
      <c r="E1238" s="356" t="s">
        <v>3081</v>
      </c>
      <c r="F1238" s="363" t="s">
        <v>7266</v>
      </c>
      <c r="G1238" s="356"/>
    </row>
    <row r="1239" spans="2:7">
      <c r="B1239" s="356" t="s">
        <v>3122</v>
      </c>
      <c r="C1239" s="356" t="s">
        <v>2715</v>
      </c>
      <c r="D1239" s="356">
        <v>681</v>
      </c>
      <c r="E1239" s="356" t="s">
        <v>4110</v>
      </c>
      <c r="F1239" s="363" t="s">
        <v>7266</v>
      </c>
      <c r="G1239" s="356"/>
    </row>
    <row r="1240" spans="2:7">
      <c r="B1240" s="356" t="s">
        <v>3122</v>
      </c>
      <c r="C1240" s="356" t="s">
        <v>2715</v>
      </c>
      <c r="D1240" s="356">
        <v>682</v>
      </c>
      <c r="E1240" s="356" t="s">
        <v>1368</v>
      </c>
      <c r="F1240" s="363" t="s">
        <v>7266</v>
      </c>
      <c r="G1240" s="356"/>
    </row>
    <row r="1241" spans="2:7">
      <c r="B1241" s="356" t="s">
        <v>3122</v>
      </c>
      <c r="C1241" s="356" t="s">
        <v>2715</v>
      </c>
      <c r="D1241" s="356">
        <v>683</v>
      </c>
      <c r="E1241" s="356" t="s">
        <v>4112</v>
      </c>
      <c r="F1241" s="363" t="s">
        <v>7266</v>
      </c>
      <c r="G1241" s="356"/>
    </row>
    <row r="1242" spans="2:7">
      <c r="B1242" s="356" t="s">
        <v>3122</v>
      </c>
      <c r="C1242" s="356" t="s">
        <v>2715</v>
      </c>
      <c r="D1242" s="356">
        <v>684</v>
      </c>
      <c r="E1242" s="356" t="s">
        <v>4114</v>
      </c>
      <c r="F1242" s="363" t="s">
        <v>7266</v>
      </c>
      <c r="G1242" s="356"/>
    </row>
    <row r="1243" spans="2:7">
      <c r="B1243" s="356" t="s">
        <v>3122</v>
      </c>
      <c r="C1243" s="356" t="s">
        <v>2715</v>
      </c>
      <c r="D1243" s="356">
        <v>685</v>
      </c>
      <c r="E1243" s="356" t="s">
        <v>4115</v>
      </c>
      <c r="F1243" s="363" t="s">
        <v>7266</v>
      </c>
      <c r="G1243" s="356"/>
    </row>
    <row r="1244" spans="2:7">
      <c r="B1244" s="356" t="s">
        <v>3122</v>
      </c>
      <c r="C1244" s="356" t="s">
        <v>2715</v>
      </c>
      <c r="D1244" s="356">
        <v>686</v>
      </c>
      <c r="E1244" s="356" t="s">
        <v>4117</v>
      </c>
      <c r="F1244" s="363" t="s">
        <v>7266</v>
      </c>
      <c r="G1244" s="356"/>
    </row>
    <row r="1245" spans="2:7">
      <c r="B1245" s="356" t="s">
        <v>3122</v>
      </c>
      <c r="C1245" s="356" t="s">
        <v>2715</v>
      </c>
      <c r="D1245" s="356">
        <v>687</v>
      </c>
      <c r="E1245" s="356" t="s">
        <v>2511</v>
      </c>
      <c r="F1245" s="363" t="s">
        <v>7266</v>
      </c>
      <c r="G1245" s="356"/>
    </row>
    <row r="1246" spans="2:7">
      <c r="B1246" s="356" t="s">
        <v>3122</v>
      </c>
      <c r="C1246" s="356" t="s">
        <v>2715</v>
      </c>
      <c r="D1246" s="356">
        <v>688</v>
      </c>
      <c r="E1246" s="356" t="s">
        <v>3701</v>
      </c>
      <c r="F1246" s="363" t="s">
        <v>7266</v>
      </c>
      <c r="G1246" s="356"/>
    </row>
    <row r="1247" spans="2:7">
      <c r="B1247" s="356" t="s">
        <v>3122</v>
      </c>
      <c r="C1247" s="356" t="s">
        <v>2715</v>
      </c>
      <c r="D1247" s="356">
        <v>689</v>
      </c>
      <c r="E1247" s="356" t="s">
        <v>4121</v>
      </c>
      <c r="F1247" s="363" t="s">
        <v>7266</v>
      </c>
      <c r="G1247" s="356"/>
    </row>
    <row r="1248" spans="2:7">
      <c r="B1248" s="356" t="s">
        <v>3122</v>
      </c>
      <c r="C1248" s="356" t="s">
        <v>2715</v>
      </c>
      <c r="D1248" s="356">
        <v>690</v>
      </c>
      <c r="E1248" s="356" t="s">
        <v>4123</v>
      </c>
      <c r="F1248" s="363" t="s">
        <v>7266</v>
      </c>
      <c r="G1248" s="356"/>
    </row>
    <row r="1249" spans="2:7">
      <c r="B1249" s="356" t="s">
        <v>3122</v>
      </c>
      <c r="C1249" s="356" t="s">
        <v>2715</v>
      </c>
      <c r="D1249" s="356">
        <v>691</v>
      </c>
      <c r="E1249" s="356" t="s">
        <v>1478</v>
      </c>
      <c r="F1249" s="363" t="s">
        <v>7266</v>
      </c>
      <c r="G1249" s="356"/>
    </row>
    <row r="1250" spans="2:7">
      <c r="B1250" s="356" t="s">
        <v>3122</v>
      </c>
      <c r="C1250" s="356" t="s">
        <v>2715</v>
      </c>
      <c r="D1250" s="356">
        <v>692</v>
      </c>
      <c r="E1250" s="356" t="s">
        <v>3814</v>
      </c>
      <c r="F1250" s="363" t="s">
        <v>7266</v>
      </c>
      <c r="G1250" s="356"/>
    </row>
    <row r="1251" spans="2:7">
      <c r="B1251" s="356" t="s">
        <v>3122</v>
      </c>
      <c r="C1251" s="356" t="s">
        <v>2715</v>
      </c>
      <c r="D1251" s="356">
        <v>693</v>
      </c>
      <c r="E1251" s="356" t="s">
        <v>4125</v>
      </c>
      <c r="F1251" s="363" t="s">
        <v>7266</v>
      </c>
      <c r="G1251" s="356"/>
    </row>
    <row r="1252" spans="2:7">
      <c r="B1252" s="356" t="s">
        <v>3122</v>
      </c>
      <c r="C1252" s="356" t="s">
        <v>2715</v>
      </c>
      <c r="D1252" s="356">
        <v>694</v>
      </c>
      <c r="E1252" s="356" t="s">
        <v>4128</v>
      </c>
      <c r="F1252" s="363" t="s">
        <v>7266</v>
      </c>
      <c r="G1252" s="356"/>
    </row>
    <row r="1253" spans="2:7">
      <c r="B1253" s="356" t="s">
        <v>3122</v>
      </c>
      <c r="C1253" s="356" t="s">
        <v>2715</v>
      </c>
      <c r="D1253" s="356">
        <v>695</v>
      </c>
      <c r="E1253" s="356" t="s">
        <v>4130</v>
      </c>
      <c r="F1253" s="363" t="s">
        <v>7266</v>
      </c>
      <c r="G1253" s="356"/>
    </row>
    <row r="1254" spans="2:7">
      <c r="B1254" s="356" t="s">
        <v>3122</v>
      </c>
      <c r="C1254" s="356" t="s">
        <v>2715</v>
      </c>
      <c r="D1254" s="356">
        <v>696</v>
      </c>
      <c r="E1254" s="356" t="s">
        <v>2281</v>
      </c>
      <c r="F1254" s="363" t="s">
        <v>7266</v>
      </c>
      <c r="G1254" s="356"/>
    </row>
    <row r="1255" spans="2:7">
      <c r="B1255" s="356" t="s">
        <v>3122</v>
      </c>
      <c r="C1255" s="356" t="s">
        <v>2715</v>
      </c>
      <c r="D1255" s="356">
        <v>697</v>
      </c>
      <c r="E1255" s="356" t="s">
        <v>4134</v>
      </c>
      <c r="F1255" s="363" t="s">
        <v>7266</v>
      </c>
      <c r="G1255" s="356"/>
    </row>
    <row r="1256" spans="2:7">
      <c r="B1256" s="356" t="s">
        <v>3122</v>
      </c>
      <c r="C1256" s="356" t="s">
        <v>2715</v>
      </c>
      <c r="D1256" s="356">
        <v>698</v>
      </c>
      <c r="E1256" s="356" t="s">
        <v>4135</v>
      </c>
      <c r="F1256" s="363" t="s">
        <v>7266</v>
      </c>
      <c r="G1256" s="356"/>
    </row>
    <row r="1257" spans="2:7">
      <c r="B1257" s="356" t="s">
        <v>3122</v>
      </c>
      <c r="C1257" s="356" t="s">
        <v>2715</v>
      </c>
      <c r="D1257" s="356">
        <v>699</v>
      </c>
      <c r="E1257" s="356" t="s">
        <v>4137</v>
      </c>
      <c r="F1257" s="363" t="s">
        <v>7266</v>
      </c>
      <c r="G1257" s="356"/>
    </row>
    <row r="1258" spans="2:7">
      <c r="B1258" s="356" t="s">
        <v>3122</v>
      </c>
      <c r="C1258" s="356" t="s">
        <v>2715</v>
      </c>
      <c r="D1258" s="356">
        <v>700</v>
      </c>
      <c r="E1258" s="356" t="s">
        <v>322</v>
      </c>
      <c r="F1258" s="363" t="s">
        <v>7266</v>
      </c>
      <c r="G1258" s="356"/>
    </row>
    <row r="1259" spans="2:7">
      <c r="B1259" s="356" t="s">
        <v>3122</v>
      </c>
      <c r="C1259" s="356" t="s">
        <v>2715</v>
      </c>
      <c r="D1259" s="356">
        <v>701</v>
      </c>
      <c r="E1259" s="356" t="s">
        <v>4138</v>
      </c>
      <c r="F1259" s="363" t="s">
        <v>7266</v>
      </c>
      <c r="G1259" s="356"/>
    </row>
    <row r="1260" spans="2:7">
      <c r="B1260" s="356" t="s">
        <v>3122</v>
      </c>
      <c r="C1260" s="356" t="s">
        <v>2715</v>
      </c>
      <c r="D1260" s="356">
        <v>702</v>
      </c>
      <c r="E1260" s="356" t="s">
        <v>4140</v>
      </c>
      <c r="F1260" s="363" t="s">
        <v>7266</v>
      </c>
      <c r="G1260" s="356"/>
    </row>
    <row r="1261" spans="2:7">
      <c r="B1261" s="356" t="s">
        <v>3122</v>
      </c>
      <c r="C1261" s="356" t="s">
        <v>2715</v>
      </c>
      <c r="D1261" s="356">
        <v>703</v>
      </c>
      <c r="E1261" s="356" t="s">
        <v>556</v>
      </c>
      <c r="F1261" s="363" t="s">
        <v>7266</v>
      </c>
      <c r="G1261" s="356"/>
    </row>
    <row r="1262" spans="2:7">
      <c r="B1262" s="356" t="s">
        <v>3122</v>
      </c>
      <c r="C1262" s="356" t="s">
        <v>2715</v>
      </c>
      <c r="D1262" s="356">
        <v>704</v>
      </c>
      <c r="E1262" s="356" t="s">
        <v>4141</v>
      </c>
      <c r="F1262" s="363" t="s">
        <v>7266</v>
      </c>
      <c r="G1262" s="356"/>
    </row>
    <row r="1263" spans="2:7">
      <c r="B1263" s="356" t="s">
        <v>3122</v>
      </c>
      <c r="C1263" s="356" t="s">
        <v>2715</v>
      </c>
      <c r="D1263" s="356">
        <v>705</v>
      </c>
      <c r="E1263" s="356" t="s">
        <v>3818</v>
      </c>
      <c r="F1263" s="363" t="s">
        <v>7266</v>
      </c>
      <c r="G1263" s="356"/>
    </row>
    <row r="1264" spans="2:7">
      <c r="B1264" s="356" t="s">
        <v>3122</v>
      </c>
      <c r="C1264" s="356" t="s">
        <v>2715</v>
      </c>
      <c r="D1264" s="356">
        <v>706</v>
      </c>
      <c r="E1264" s="356" t="s">
        <v>4144</v>
      </c>
      <c r="F1264" s="363" t="s">
        <v>7266</v>
      </c>
      <c r="G1264" s="356"/>
    </row>
    <row r="1265" spans="2:7">
      <c r="B1265" s="356" t="s">
        <v>3122</v>
      </c>
      <c r="C1265" s="356" t="s">
        <v>2715</v>
      </c>
      <c r="D1265" s="356">
        <v>707</v>
      </c>
      <c r="E1265" s="356" t="s">
        <v>4146</v>
      </c>
      <c r="F1265" s="363" t="s">
        <v>7266</v>
      </c>
      <c r="G1265" s="356"/>
    </row>
    <row r="1266" spans="2:7">
      <c r="B1266" s="356" t="s">
        <v>3122</v>
      </c>
      <c r="C1266" s="356" t="s">
        <v>2715</v>
      </c>
      <c r="D1266" s="356">
        <v>708</v>
      </c>
      <c r="E1266" s="356" t="s">
        <v>2657</v>
      </c>
      <c r="F1266" s="363" t="s">
        <v>7266</v>
      </c>
      <c r="G1266" s="356"/>
    </row>
    <row r="1267" spans="2:7">
      <c r="B1267" s="356" t="s">
        <v>3122</v>
      </c>
      <c r="C1267" s="356" t="s">
        <v>2715</v>
      </c>
      <c r="D1267" s="356">
        <v>709</v>
      </c>
      <c r="E1267" s="356" t="s">
        <v>2442</v>
      </c>
      <c r="F1267" s="363" t="s">
        <v>7266</v>
      </c>
      <c r="G1267" s="356"/>
    </row>
    <row r="1268" spans="2:7">
      <c r="B1268" s="356" t="s">
        <v>3122</v>
      </c>
      <c r="C1268" s="356" t="s">
        <v>2715</v>
      </c>
      <c r="D1268" s="356">
        <v>710</v>
      </c>
      <c r="E1268" s="356" t="s">
        <v>4147</v>
      </c>
      <c r="F1268" s="363" t="s">
        <v>7266</v>
      </c>
      <c r="G1268" s="356"/>
    </row>
    <row r="1269" spans="2:7">
      <c r="B1269" s="356" t="s">
        <v>3122</v>
      </c>
      <c r="C1269" s="356" t="s">
        <v>2715</v>
      </c>
      <c r="D1269" s="356">
        <v>711</v>
      </c>
      <c r="E1269" s="356" t="s">
        <v>3529</v>
      </c>
      <c r="F1269" s="363" t="s">
        <v>7266</v>
      </c>
      <c r="G1269" s="356"/>
    </row>
    <row r="1270" spans="2:7">
      <c r="B1270" s="356" t="s">
        <v>3122</v>
      </c>
      <c r="C1270" s="356" t="s">
        <v>2715</v>
      </c>
      <c r="D1270" s="356">
        <v>712</v>
      </c>
      <c r="E1270" s="356" t="s">
        <v>1455</v>
      </c>
      <c r="F1270" s="363" t="s">
        <v>7266</v>
      </c>
      <c r="G1270" s="356"/>
    </row>
    <row r="1271" spans="2:7">
      <c r="B1271" s="356" t="s">
        <v>3122</v>
      </c>
      <c r="C1271" s="356" t="s">
        <v>2715</v>
      </c>
      <c r="D1271" s="356">
        <v>713</v>
      </c>
      <c r="E1271" s="356" t="s">
        <v>2759</v>
      </c>
      <c r="F1271" s="363" t="s">
        <v>7266</v>
      </c>
      <c r="G1271" s="356"/>
    </row>
    <row r="1272" spans="2:7">
      <c r="B1272" s="356" t="s">
        <v>3122</v>
      </c>
      <c r="C1272" s="356" t="s">
        <v>2715</v>
      </c>
      <c r="D1272" s="356">
        <v>714</v>
      </c>
      <c r="E1272" s="356" t="s">
        <v>3367</v>
      </c>
      <c r="F1272" s="363" t="s">
        <v>7266</v>
      </c>
      <c r="G1272" s="356"/>
    </row>
    <row r="1273" spans="2:7">
      <c r="B1273" s="356" t="s">
        <v>3122</v>
      </c>
      <c r="C1273" s="356" t="s">
        <v>2715</v>
      </c>
      <c r="D1273" s="356">
        <v>715</v>
      </c>
      <c r="E1273" s="356" t="s">
        <v>4148</v>
      </c>
      <c r="F1273" s="363" t="s">
        <v>7266</v>
      </c>
      <c r="G1273" s="356"/>
    </row>
    <row r="1274" spans="2:7">
      <c r="B1274" s="356" t="s">
        <v>3122</v>
      </c>
      <c r="C1274" s="356" t="s">
        <v>2715</v>
      </c>
      <c r="D1274" s="356">
        <v>716</v>
      </c>
      <c r="E1274" s="356" t="s">
        <v>4149</v>
      </c>
      <c r="F1274" s="363" t="s">
        <v>7266</v>
      </c>
      <c r="G1274" s="356"/>
    </row>
    <row r="1275" spans="2:7">
      <c r="B1275" s="356" t="s">
        <v>3122</v>
      </c>
      <c r="C1275" s="356" t="s">
        <v>2715</v>
      </c>
      <c r="D1275" s="356">
        <v>717</v>
      </c>
      <c r="E1275" s="356" t="s">
        <v>4151</v>
      </c>
      <c r="F1275" s="363" t="s">
        <v>7266</v>
      </c>
      <c r="G1275" s="356"/>
    </row>
    <row r="1276" spans="2:7">
      <c r="B1276" s="356" t="s">
        <v>3122</v>
      </c>
      <c r="C1276" s="356" t="s">
        <v>2715</v>
      </c>
      <c r="D1276" s="356">
        <v>718</v>
      </c>
      <c r="E1276" s="356" t="s">
        <v>4153</v>
      </c>
      <c r="F1276" s="363" t="s">
        <v>7266</v>
      </c>
      <c r="G1276" s="356"/>
    </row>
    <row r="1277" spans="2:7">
      <c r="B1277" s="356" t="s">
        <v>3122</v>
      </c>
      <c r="C1277" s="356" t="s">
        <v>2715</v>
      </c>
      <c r="D1277" s="356">
        <v>719</v>
      </c>
      <c r="E1277" s="356" t="s">
        <v>2971</v>
      </c>
      <c r="F1277" s="363" t="s">
        <v>7266</v>
      </c>
      <c r="G1277" s="356"/>
    </row>
    <row r="1278" spans="2:7">
      <c r="B1278" s="356" t="s">
        <v>3122</v>
      </c>
      <c r="C1278" s="356" t="s">
        <v>2715</v>
      </c>
      <c r="D1278" s="356">
        <v>720</v>
      </c>
      <c r="E1278" s="356" t="s">
        <v>3924</v>
      </c>
      <c r="F1278" s="363" t="s">
        <v>7266</v>
      </c>
      <c r="G1278" s="356"/>
    </row>
    <row r="1279" spans="2:7">
      <c r="B1279" s="356" t="s">
        <v>3122</v>
      </c>
      <c r="C1279" s="356" t="s">
        <v>2715</v>
      </c>
      <c r="D1279" s="356">
        <v>721</v>
      </c>
      <c r="E1279" s="356" t="s">
        <v>3760</v>
      </c>
      <c r="F1279" s="363" t="s">
        <v>7266</v>
      </c>
      <c r="G1279" s="356"/>
    </row>
    <row r="1280" spans="2:7">
      <c r="B1280" s="356" t="s">
        <v>3122</v>
      </c>
      <c r="C1280" s="356" t="s">
        <v>2715</v>
      </c>
      <c r="D1280" s="356">
        <v>722</v>
      </c>
      <c r="E1280" s="356" t="s">
        <v>2247</v>
      </c>
      <c r="F1280" s="363" t="s">
        <v>7266</v>
      </c>
      <c r="G1280" s="356"/>
    </row>
    <row r="1281" spans="2:7">
      <c r="B1281" s="356" t="s">
        <v>3122</v>
      </c>
      <c r="C1281" s="356" t="s">
        <v>2715</v>
      </c>
      <c r="D1281" s="356">
        <v>723</v>
      </c>
      <c r="E1281" s="356" t="s">
        <v>1591</v>
      </c>
      <c r="F1281" s="363" t="s">
        <v>7266</v>
      </c>
      <c r="G1281" s="356"/>
    </row>
    <row r="1282" spans="2:7">
      <c r="B1282" s="356" t="s">
        <v>3122</v>
      </c>
      <c r="C1282" s="356" t="s">
        <v>2715</v>
      </c>
      <c r="D1282" s="356">
        <v>724</v>
      </c>
      <c r="E1282" s="356" t="s">
        <v>4157</v>
      </c>
      <c r="F1282" s="363" t="s">
        <v>7266</v>
      </c>
      <c r="G1282" s="356"/>
    </row>
    <row r="1283" spans="2:7">
      <c r="B1283" s="356" t="s">
        <v>3122</v>
      </c>
      <c r="C1283" s="356" t="s">
        <v>2715</v>
      </c>
      <c r="D1283" s="356">
        <v>725</v>
      </c>
      <c r="E1283" s="356" t="s">
        <v>3036</v>
      </c>
      <c r="F1283" s="363" t="s">
        <v>7266</v>
      </c>
      <c r="G1283" s="356"/>
    </row>
    <row r="1284" spans="2:7">
      <c r="B1284" s="356" t="s">
        <v>3122</v>
      </c>
      <c r="C1284" s="356" t="s">
        <v>2715</v>
      </c>
      <c r="D1284" s="356">
        <v>726</v>
      </c>
      <c r="E1284" s="356" t="s">
        <v>1817</v>
      </c>
      <c r="F1284" s="363" t="s">
        <v>7266</v>
      </c>
      <c r="G1284" s="356"/>
    </row>
    <row r="1285" spans="2:7">
      <c r="B1285" s="356" t="s">
        <v>3122</v>
      </c>
      <c r="C1285" s="356" t="s">
        <v>2715</v>
      </c>
      <c r="D1285" s="356">
        <v>727</v>
      </c>
      <c r="E1285" s="356" t="s">
        <v>2986</v>
      </c>
      <c r="F1285" s="363" t="s">
        <v>7266</v>
      </c>
      <c r="G1285" s="356"/>
    </row>
    <row r="1286" spans="2:7">
      <c r="B1286" s="356" t="s">
        <v>3122</v>
      </c>
      <c r="C1286" s="356" t="s">
        <v>2715</v>
      </c>
      <c r="D1286" s="356">
        <v>728</v>
      </c>
      <c r="E1286" s="356" t="s">
        <v>3784</v>
      </c>
      <c r="F1286" s="363" t="s">
        <v>7266</v>
      </c>
      <c r="G1286" s="356"/>
    </row>
    <row r="1287" spans="2:7">
      <c r="B1287" s="356" t="s">
        <v>3122</v>
      </c>
      <c r="C1287" s="356" t="s">
        <v>2715</v>
      </c>
      <c r="D1287" s="356">
        <v>729</v>
      </c>
      <c r="E1287" s="356" t="s">
        <v>786</v>
      </c>
      <c r="F1287" s="363" t="s">
        <v>7266</v>
      </c>
      <c r="G1287" s="356"/>
    </row>
    <row r="1288" spans="2:7">
      <c r="B1288" s="356" t="s">
        <v>3122</v>
      </c>
      <c r="C1288" s="356" t="s">
        <v>2715</v>
      </c>
      <c r="D1288" s="356">
        <v>730</v>
      </c>
      <c r="E1288" s="356" t="s">
        <v>4159</v>
      </c>
      <c r="F1288" s="363" t="s">
        <v>7266</v>
      </c>
      <c r="G1288" s="356"/>
    </row>
    <row r="1289" spans="2:7">
      <c r="B1289" s="356" t="s">
        <v>3122</v>
      </c>
      <c r="C1289" s="356" t="s">
        <v>2715</v>
      </c>
      <c r="D1289" s="356">
        <v>731</v>
      </c>
      <c r="E1289" s="356" t="s">
        <v>4161</v>
      </c>
      <c r="F1289" s="363" t="s">
        <v>7266</v>
      </c>
      <c r="G1289" s="356"/>
    </row>
    <row r="1290" spans="2:7">
      <c r="B1290" s="356" t="s">
        <v>3122</v>
      </c>
      <c r="C1290" s="356" t="s">
        <v>2715</v>
      </c>
      <c r="D1290" s="356">
        <v>732</v>
      </c>
      <c r="E1290" s="356" t="s">
        <v>4162</v>
      </c>
      <c r="F1290" s="363" t="s">
        <v>7266</v>
      </c>
      <c r="G1290" s="356"/>
    </row>
    <row r="1291" spans="2:7">
      <c r="B1291" s="356" t="s">
        <v>3122</v>
      </c>
      <c r="C1291" s="356" t="s">
        <v>2715</v>
      </c>
      <c r="D1291" s="356">
        <v>733</v>
      </c>
      <c r="E1291" s="356" t="s">
        <v>875</v>
      </c>
      <c r="F1291" s="363" t="s">
        <v>7266</v>
      </c>
      <c r="G1291" s="356"/>
    </row>
    <row r="1292" spans="2:7">
      <c r="B1292" s="356" t="s">
        <v>3122</v>
      </c>
      <c r="C1292" s="356" t="s">
        <v>2715</v>
      </c>
      <c r="D1292" s="356">
        <v>734</v>
      </c>
      <c r="E1292" s="356" t="s">
        <v>3330</v>
      </c>
      <c r="F1292" s="363" t="s">
        <v>7266</v>
      </c>
      <c r="G1292" s="356"/>
    </row>
    <row r="1293" spans="2:7">
      <c r="B1293" s="356" t="s">
        <v>3122</v>
      </c>
      <c r="C1293" s="356" t="s">
        <v>2715</v>
      </c>
      <c r="D1293" s="356">
        <v>735</v>
      </c>
      <c r="E1293" s="356" t="s">
        <v>4163</v>
      </c>
      <c r="F1293" s="363" t="s">
        <v>7266</v>
      </c>
      <c r="G1293" s="356"/>
    </row>
    <row r="1294" spans="2:7">
      <c r="B1294" s="356" t="s">
        <v>3122</v>
      </c>
      <c r="C1294" s="356" t="s">
        <v>2715</v>
      </c>
      <c r="D1294" s="356">
        <v>736</v>
      </c>
      <c r="E1294" s="356" t="s">
        <v>3544</v>
      </c>
      <c r="F1294" s="363" t="s">
        <v>7266</v>
      </c>
      <c r="G1294" s="356"/>
    </row>
    <row r="1295" spans="2:7">
      <c r="B1295" s="356" t="s">
        <v>3122</v>
      </c>
      <c r="C1295" s="356" t="s">
        <v>2715</v>
      </c>
      <c r="D1295" s="356">
        <v>737</v>
      </c>
      <c r="E1295" s="356" t="s">
        <v>4164</v>
      </c>
      <c r="F1295" s="363" t="s">
        <v>7266</v>
      </c>
      <c r="G1295" s="356"/>
    </row>
    <row r="1296" spans="2:7">
      <c r="B1296" s="356" t="s">
        <v>3122</v>
      </c>
      <c r="C1296" s="356" t="s">
        <v>2715</v>
      </c>
      <c r="D1296" s="356">
        <v>738</v>
      </c>
      <c r="E1296" s="356" t="s">
        <v>811</v>
      </c>
      <c r="F1296" s="363" t="s">
        <v>7266</v>
      </c>
      <c r="G1296" s="356"/>
    </row>
    <row r="1297" spans="2:7">
      <c r="B1297" s="356" t="s">
        <v>3122</v>
      </c>
      <c r="C1297" s="356" t="s">
        <v>2715</v>
      </c>
      <c r="D1297" s="356">
        <v>739</v>
      </c>
      <c r="E1297" s="356" t="s">
        <v>1019</v>
      </c>
      <c r="F1297" s="363" t="s">
        <v>7266</v>
      </c>
      <c r="G1297" s="356"/>
    </row>
    <row r="1298" spans="2:7">
      <c r="B1298" s="356" t="s">
        <v>3122</v>
      </c>
      <c r="C1298" s="356" t="s">
        <v>2715</v>
      </c>
      <c r="D1298" s="356">
        <v>740</v>
      </c>
      <c r="E1298" s="356" t="s">
        <v>2764</v>
      </c>
      <c r="F1298" s="363" t="s">
        <v>7266</v>
      </c>
      <c r="G1298" s="356"/>
    </row>
    <row r="1299" spans="2:7">
      <c r="B1299" s="356" t="s">
        <v>3122</v>
      </c>
      <c r="C1299" s="356" t="s">
        <v>2715</v>
      </c>
      <c r="D1299" s="356">
        <v>741</v>
      </c>
      <c r="E1299" s="356" t="s">
        <v>4168</v>
      </c>
      <c r="F1299" s="363" t="s">
        <v>7266</v>
      </c>
      <c r="G1299" s="356"/>
    </row>
    <row r="1300" spans="2:7">
      <c r="B1300" s="356" t="s">
        <v>3122</v>
      </c>
      <c r="C1300" s="356" t="s">
        <v>2715</v>
      </c>
      <c r="D1300" s="356">
        <v>742</v>
      </c>
      <c r="E1300" s="356" t="s">
        <v>2362</v>
      </c>
      <c r="F1300" s="363" t="s">
        <v>7266</v>
      </c>
      <c r="G1300" s="356"/>
    </row>
    <row r="1301" spans="2:7">
      <c r="B1301" s="356" t="s">
        <v>3122</v>
      </c>
      <c r="C1301" s="356" t="s">
        <v>2715</v>
      </c>
      <c r="D1301" s="356">
        <v>743</v>
      </c>
      <c r="E1301" s="356" t="s">
        <v>4169</v>
      </c>
      <c r="F1301" s="363" t="s">
        <v>7266</v>
      </c>
      <c r="G1301" s="356"/>
    </row>
    <row r="1302" spans="2:7">
      <c r="B1302" s="356" t="s">
        <v>3122</v>
      </c>
      <c r="C1302" s="356" t="s">
        <v>2715</v>
      </c>
      <c r="D1302" s="356">
        <v>744</v>
      </c>
      <c r="E1302" s="356" t="s">
        <v>2684</v>
      </c>
      <c r="F1302" s="363" t="s">
        <v>7266</v>
      </c>
      <c r="G1302" s="356"/>
    </row>
    <row r="1303" spans="2:7">
      <c r="B1303" s="356" t="s">
        <v>3122</v>
      </c>
      <c r="C1303" s="356" t="s">
        <v>2715</v>
      </c>
      <c r="D1303" s="356">
        <v>745</v>
      </c>
      <c r="E1303" s="356" t="s">
        <v>3794</v>
      </c>
      <c r="F1303" s="363" t="s">
        <v>7266</v>
      </c>
      <c r="G1303" s="356"/>
    </row>
    <row r="1304" spans="2:7">
      <c r="B1304" s="356" t="s">
        <v>3122</v>
      </c>
      <c r="C1304" s="356" t="s">
        <v>2715</v>
      </c>
      <c r="D1304" s="356">
        <v>746</v>
      </c>
      <c r="E1304" s="356" t="s">
        <v>1754</v>
      </c>
      <c r="F1304" s="363" t="s">
        <v>7266</v>
      </c>
      <c r="G1304" s="356"/>
    </row>
    <row r="1305" spans="2:7">
      <c r="B1305" s="356" t="s">
        <v>3122</v>
      </c>
      <c r="C1305" s="356" t="s">
        <v>2715</v>
      </c>
      <c r="D1305" s="356">
        <v>747</v>
      </c>
      <c r="E1305" s="356" t="s">
        <v>1131</v>
      </c>
      <c r="F1305" s="363" t="s">
        <v>7266</v>
      </c>
      <c r="G1305" s="356"/>
    </row>
    <row r="1306" spans="2:7">
      <c r="B1306" s="356" t="s">
        <v>3122</v>
      </c>
      <c r="C1306" s="356" t="s">
        <v>2715</v>
      </c>
      <c r="D1306" s="356">
        <v>748</v>
      </c>
      <c r="E1306" s="356" t="s">
        <v>4172</v>
      </c>
      <c r="F1306" s="363" t="s">
        <v>7266</v>
      </c>
      <c r="G1306" s="356"/>
    </row>
    <row r="1307" spans="2:7">
      <c r="B1307" s="356" t="s">
        <v>3122</v>
      </c>
      <c r="C1307" s="356" t="s">
        <v>2715</v>
      </c>
      <c r="D1307" s="356">
        <v>749</v>
      </c>
      <c r="E1307" s="356" t="s">
        <v>4174</v>
      </c>
      <c r="F1307" s="363" t="s">
        <v>7266</v>
      </c>
      <c r="G1307" s="356"/>
    </row>
    <row r="1308" spans="2:7">
      <c r="B1308" s="356" t="s">
        <v>3122</v>
      </c>
      <c r="C1308" s="356" t="s">
        <v>2715</v>
      </c>
      <c r="D1308" s="356">
        <v>750</v>
      </c>
      <c r="E1308" s="356" t="s">
        <v>4176</v>
      </c>
      <c r="F1308" s="363" t="s">
        <v>7266</v>
      </c>
      <c r="G1308" s="356"/>
    </row>
    <row r="1309" spans="2:7">
      <c r="B1309" s="356" t="s">
        <v>3122</v>
      </c>
      <c r="C1309" s="356" t="s">
        <v>2715</v>
      </c>
      <c r="D1309" s="356">
        <v>751</v>
      </c>
      <c r="E1309" s="356" t="s">
        <v>3521</v>
      </c>
      <c r="F1309" s="363" t="s">
        <v>7266</v>
      </c>
      <c r="G1309" s="356"/>
    </row>
    <row r="1310" spans="2:7">
      <c r="B1310" s="356" t="s">
        <v>3122</v>
      </c>
      <c r="C1310" s="356" t="s">
        <v>2715</v>
      </c>
      <c r="D1310" s="356">
        <v>752</v>
      </c>
      <c r="E1310" s="356" t="s">
        <v>4177</v>
      </c>
      <c r="F1310" s="363" t="s">
        <v>7266</v>
      </c>
      <c r="G1310" s="356"/>
    </row>
    <row r="1311" spans="2:7">
      <c r="B1311" s="356" t="s">
        <v>3122</v>
      </c>
      <c r="C1311" s="356" t="s">
        <v>2715</v>
      </c>
      <c r="D1311" s="356">
        <v>753</v>
      </c>
      <c r="E1311" s="356" t="s">
        <v>2356</v>
      </c>
      <c r="F1311" s="363" t="s">
        <v>7266</v>
      </c>
      <c r="G1311" s="356"/>
    </row>
    <row r="1312" spans="2:7">
      <c r="B1312" s="356" t="s">
        <v>3122</v>
      </c>
      <c r="C1312" s="356" t="s">
        <v>2715</v>
      </c>
      <c r="D1312" s="356">
        <v>754</v>
      </c>
      <c r="E1312" s="356" t="s">
        <v>1820</v>
      </c>
      <c r="F1312" s="363" t="s">
        <v>7266</v>
      </c>
      <c r="G1312" s="356"/>
    </row>
    <row r="1313" spans="2:7">
      <c r="B1313" s="356" t="s">
        <v>3122</v>
      </c>
      <c r="C1313" s="356" t="s">
        <v>2715</v>
      </c>
      <c r="D1313" s="356">
        <v>755</v>
      </c>
      <c r="E1313" s="359" t="s">
        <v>4179</v>
      </c>
      <c r="F1313" s="363"/>
      <c r="G1313" s="356"/>
    </row>
    <row r="1314" spans="2:7">
      <c r="B1314" s="356" t="s">
        <v>3122</v>
      </c>
      <c r="C1314" s="356" t="s">
        <v>2715</v>
      </c>
      <c r="D1314" s="356">
        <v>756</v>
      </c>
      <c r="E1314" s="356" t="s">
        <v>837</v>
      </c>
      <c r="F1314" s="363" t="s">
        <v>7266</v>
      </c>
      <c r="G1314" s="356"/>
    </row>
    <row r="1315" spans="2:7">
      <c r="B1315" s="356" t="s">
        <v>3122</v>
      </c>
      <c r="C1315" s="356" t="s">
        <v>2715</v>
      </c>
      <c r="D1315" s="356">
        <v>757</v>
      </c>
      <c r="E1315" s="356" t="s">
        <v>4180</v>
      </c>
      <c r="F1315" s="363" t="s">
        <v>7266</v>
      </c>
      <c r="G1315" s="356"/>
    </row>
    <row r="1316" spans="2:7">
      <c r="B1316" s="356" t="s">
        <v>3122</v>
      </c>
      <c r="C1316" s="356" t="s">
        <v>2715</v>
      </c>
      <c r="D1316" s="356">
        <v>758</v>
      </c>
      <c r="E1316" s="356" t="s">
        <v>1602</v>
      </c>
      <c r="F1316" s="363" t="s">
        <v>7266</v>
      </c>
      <c r="G1316" s="356"/>
    </row>
    <row r="1317" spans="2:7">
      <c r="B1317" s="356" t="s">
        <v>3122</v>
      </c>
      <c r="C1317" s="356" t="s">
        <v>2715</v>
      </c>
      <c r="D1317" s="356">
        <v>759</v>
      </c>
      <c r="E1317" s="356" t="s">
        <v>4182</v>
      </c>
      <c r="F1317" s="363" t="s">
        <v>7266</v>
      </c>
      <c r="G1317" s="356"/>
    </row>
    <row r="1318" spans="2:7">
      <c r="B1318" s="356" t="s">
        <v>3122</v>
      </c>
      <c r="C1318" s="356" t="s">
        <v>2715</v>
      </c>
      <c r="D1318" s="356">
        <v>760</v>
      </c>
      <c r="E1318" s="356" t="s">
        <v>4184</v>
      </c>
      <c r="F1318" s="363" t="s">
        <v>7266</v>
      </c>
      <c r="G1318" s="356"/>
    </row>
    <row r="1319" spans="2:7">
      <c r="B1319" s="356" t="s">
        <v>3122</v>
      </c>
      <c r="C1319" s="356" t="s">
        <v>2715</v>
      </c>
      <c r="D1319" s="356">
        <v>761</v>
      </c>
      <c r="E1319" s="356" t="s">
        <v>4189</v>
      </c>
      <c r="F1319" s="363" t="s">
        <v>7266</v>
      </c>
      <c r="G1319" s="356"/>
    </row>
    <row r="1320" spans="2:7">
      <c r="B1320" s="356" t="s">
        <v>3122</v>
      </c>
      <c r="C1320" s="356" t="s">
        <v>2715</v>
      </c>
      <c r="D1320" s="356">
        <v>762</v>
      </c>
      <c r="E1320" s="356" t="s">
        <v>4191</v>
      </c>
      <c r="F1320" s="363" t="s">
        <v>7266</v>
      </c>
      <c r="G1320" s="356"/>
    </row>
    <row r="1321" spans="2:7">
      <c r="B1321" s="356" t="s">
        <v>3122</v>
      </c>
      <c r="C1321" s="356" t="s">
        <v>2715</v>
      </c>
      <c r="D1321" s="356">
        <v>763</v>
      </c>
      <c r="E1321" s="356" t="s">
        <v>175</v>
      </c>
      <c r="F1321" s="363" t="s">
        <v>7266</v>
      </c>
      <c r="G1321" s="356"/>
    </row>
    <row r="1322" spans="2:7">
      <c r="B1322" s="356" t="s">
        <v>3122</v>
      </c>
      <c r="C1322" s="356" t="s">
        <v>2715</v>
      </c>
      <c r="D1322" s="356">
        <v>764</v>
      </c>
      <c r="E1322" s="356" t="s">
        <v>2267</v>
      </c>
      <c r="F1322" s="363" t="s">
        <v>7266</v>
      </c>
      <c r="G1322" s="356"/>
    </row>
    <row r="1323" spans="2:7">
      <c r="B1323" s="356" t="s">
        <v>3122</v>
      </c>
      <c r="C1323" s="356" t="s">
        <v>2715</v>
      </c>
      <c r="D1323" s="356">
        <v>765</v>
      </c>
      <c r="E1323" s="356" t="s">
        <v>4192</v>
      </c>
      <c r="F1323" s="363" t="s">
        <v>7266</v>
      </c>
      <c r="G1323" s="356"/>
    </row>
    <row r="1324" spans="2:7">
      <c r="B1324" s="356" t="s">
        <v>3122</v>
      </c>
      <c r="C1324" s="356" t="s">
        <v>2715</v>
      </c>
      <c r="D1324" s="356">
        <v>766</v>
      </c>
      <c r="E1324" s="356" t="s">
        <v>4195</v>
      </c>
      <c r="F1324" s="363" t="s">
        <v>7266</v>
      </c>
      <c r="G1324" s="356"/>
    </row>
    <row r="1325" spans="2:7">
      <c r="B1325" s="356" t="s">
        <v>3122</v>
      </c>
      <c r="C1325" s="356" t="s">
        <v>2715</v>
      </c>
      <c r="D1325" s="356">
        <v>767</v>
      </c>
      <c r="E1325" s="356" t="s">
        <v>4198</v>
      </c>
      <c r="F1325" s="363" t="s">
        <v>7266</v>
      </c>
      <c r="G1325" s="356"/>
    </row>
    <row r="1326" spans="2:7">
      <c r="B1326" s="356" t="s">
        <v>3122</v>
      </c>
      <c r="C1326" s="356" t="s">
        <v>2715</v>
      </c>
      <c r="D1326" s="356">
        <v>768</v>
      </c>
      <c r="E1326" s="356" t="s">
        <v>4199</v>
      </c>
      <c r="F1326" s="363" t="s">
        <v>7266</v>
      </c>
      <c r="G1326" s="356"/>
    </row>
    <row r="1327" spans="2:7">
      <c r="B1327" s="356" t="s">
        <v>3122</v>
      </c>
      <c r="C1327" s="356" t="s">
        <v>2715</v>
      </c>
      <c r="D1327" s="356">
        <v>769</v>
      </c>
      <c r="E1327" s="356" t="s">
        <v>3089</v>
      </c>
      <c r="F1327" s="363" t="s">
        <v>7266</v>
      </c>
      <c r="G1327" s="356"/>
    </row>
    <row r="1328" spans="2:7">
      <c r="B1328" s="356" t="s">
        <v>3122</v>
      </c>
      <c r="C1328" s="356" t="s">
        <v>2715</v>
      </c>
      <c r="D1328" s="356">
        <v>770</v>
      </c>
      <c r="E1328" s="356" t="s">
        <v>4202</v>
      </c>
      <c r="F1328" s="363" t="s">
        <v>7266</v>
      </c>
      <c r="G1328" s="356"/>
    </row>
    <row r="1329" spans="2:7">
      <c r="B1329" s="356" t="s">
        <v>3122</v>
      </c>
      <c r="C1329" s="356" t="s">
        <v>2715</v>
      </c>
      <c r="D1329" s="356">
        <v>771</v>
      </c>
      <c r="E1329" s="356" t="s">
        <v>4205</v>
      </c>
      <c r="F1329" s="363" t="s">
        <v>7266</v>
      </c>
      <c r="G1329" s="356"/>
    </row>
    <row r="1330" spans="2:7">
      <c r="B1330" s="356" t="s">
        <v>3122</v>
      </c>
      <c r="C1330" s="356" t="s">
        <v>2715</v>
      </c>
      <c r="D1330" s="356">
        <v>772</v>
      </c>
      <c r="E1330" s="356" t="s">
        <v>4206</v>
      </c>
      <c r="F1330" s="363" t="s">
        <v>7266</v>
      </c>
      <c r="G1330" s="356"/>
    </row>
    <row r="1331" spans="2:7">
      <c r="B1331" s="356" t="s">
        <v>3122</v>
      </c>
      <c r="C1331" s="356" t="s">
        <v>2715</v>
      </c>
      <c r="D1331" s="356">
        <v>773</v>
      </c>
      <c r="E1331" s="356" t="s">
        <v>4208</v>
      </c>
      <c r="F1331" s="363" t="s">
        <v>7266</v>
      </c>
      <c r="G1331" s="356"/>
    </row>
    <row r="1332" spans="2:7">
      <c r="B1332" s="356" t="s">
        <v>3122</v>
      </c>
      <c r="C1332" s="356" t="s">
        <v>2715</v>
      </c>
      <c r="D1332" s="356">
        <v>774</v>
      </c>
      <c r="E1332" s="356" t="s">
        <v>4209</v>
      </c>
      <c r="F1332" s="363" t="s">
        <v>7266</v>
      </c>
      <c r="G1332" s="356"/>
    </row>
    <row r="1333" spans="2:7">
      <c r="B1333" s="356" t="s">
        <v>3122</v>
      </c>
      <c r="C1333" s="356" t="s">
        <v>2715</v>
      </c>
      <c r="D1333" s="356">
        <v>775</v>
      </c>
      <c r="E1333" s="356" t="s">
        <v>2825</v>
      </c>
      <c r="F1333" s="363" t="s">
        <v>7266</v>
      </c>
      <c r="G1333" s="356"/>
    </row>
    <row r="1334" spans="2:7">
      <c r="B1334" s="356" t="s">
        <v>3122</v>
      </c>
      <c r="C1334" s="356" t="s">
        <v>2715</v>
      </c>
      <c r="D1334" s="356">
        <v>776</v>
      </c>
      <c r="E1334" s="356" t="s">
        <v>4210</v>
      </c>
      <c r="F1334" s="363" t="s">
        <v>7266</v>
      </c>
      <c r="G1334" s="356"/>
    </row>
    <row r="1335" spans="2:7">
      <c r="B1335" s="356" t="s">
        <v>3122</v>
      </c>
      <c r="C1335" s="356" t="s">
        <v>2715</v>
      </c>
      <c r="D1335" s="356">
        <v>777</v>
      </c>
      <c r="E1335" s="356" t="s">
        <v>1256</v>
      </c>
      <c r="F1335" s="363" t="s">
        <v>7266</v>
      </c>
      <c r="G1335" s="356"/>
    </row>
    <row r="1336" spans="2:7">
      <c r="B1336" s="356" t="s">
        <v>3122</v>
      </c>
      <c r="C1336" s="356" t="s">
        <v>2715</v>
      </c>
      <c r="D1336" s="356">
        <v>778</v>
      </c>
      <c r="E1336" s="356" t="s">
        <v>4213</v>
      </c>
      <c r="F1336" s="363" t="s">
        <v>7266</v>
      </c>
      <c r="G1336" s="356"/>
    </row>
    <row r="1337" spans="2:7">
      <c r="B1337" s="356" t="s">
        <v>3122</v>
      </c>
      <c r="C1337" s="356" t="s">
        <v>2715</v>
      </c>
      <c r="D1337" s="356">
        <v>779</v>
      </c>
      <c r="E1337" s="356" t="s">
        <v>4214</v>
      </c>
      <c r="F1337" s="363" t="s">
        <v>7266</v>
      </c>
      <c r="G1337" s="356"/>
    </row>
    <row r="1338" spans="2:7">
      <c r="B1338" s="356" t="s">
        <v>3122</v>
      </c>
      <c r="C1338" s="356" t="s">
        <v>2715</v>
      </c>
      <c r="D1338" s="356">
        <v>780</v>
      </c>
      <c r="E1338" s="356" t="s">
        <v>2300</v>
      </c>
      <c r="F1338" s="363" t="s">
        <v>7266</v>
      </c>
      <c r="G1338" s="356"/>
    </row>
    <row r="1339" spans="2:7">
      <c r="B1339" s="356" t="s">
        <v>3122</v>
      </c>
      <c r="C1339" s="356" t="s">
        <v>2715</v>
      </c>
      <c r="D1339" s="356">
        <v>781</v>
      </c>
      <c r="E1339" s="356" t="s">
        <v>4215</v>
      </c>
      <c r="F1339" s="363" t="s">
        <v>7266</v>
      </c>
      <c r="G1339" s="356"/>
    </row>
    <row r="1340" spans="2:7">
      <c r="B1340" s="356" t="s">
        <v>3122</v>
      </c>
      <c r="C1340" s="356" t="s">
        <v>2715</v>
      </c>
      <c r="D1340" s="356">
        <v>782</v>
      </c>
      <c r="E1340" s="356" t="s">
        <v>4212</v>
      </c>
      <c r="F1340" s="363" t="s">
        <v>7266</v>
      </c>
      <c r="G1340" s="356"/>
    </row>
    <row r="1341" spans="2:7">
      <c r="B1341" s="356" t="s">
        <v>3122</v>
      </c>
      <c r="C1341" s="356" t="s">
        <v>2715</v>
      </c>
      <c r="D1341" s="356">
        <v>783</v>
      </c>
      <c r="E1341" s="356" t="s">
        <v>4216</v>
      </c>
      <c r="F1341" s="363" t="s">
        <v>7266</v>
      </c>
      <c r="G1341" s="356"/>
    </row>
    <row r="1342" spans="2:7">
      <c r="B1342" s="356" t="s">
        <v>3122</v>
      </c>
      <c r="C1342" s="356" t="s">
        <v>2715</v>
      </c>
      <c r="D1342" s="356">
        <v>784</v>
      </c>
      <c r="E1342" s="356" t="s">
        <v>292</v>
      </c>
      <c r="F1342" s="363" t="s">
        <v>7266</v>
      </c>
      <c r="G1342" s="356"/>
    </row>
    <row r="1343" spans="2:7">
      <c r="B1343" s="356" t="s">
        <v>3122</v>
      </c>
      <c r="C1343" s="356" t="s">
        <v>2715</v>
      </c>
      <c r="D1343" s="356">
        <v>785</v>
      </c>
      <c r="E1343" s="356" t="s">
        <v>3540</v>
      </c>
      <c r="F1343" s="363" t="s">
        <v>7266</v>
      </c>
      <c r="G1343" s="356"/>
    </row>
    <row r="1344" spans="2:7">
      <c r="B1344" s="356" t="s">
        <v>3122</v>
      </c>
      <c r="C1344" s="356" t="s">
        <v>2715</v>
      </c>
      <c r="D1344" s="356">
        <v>786</v>
      </c>
      <c r="E1344" s="356" t="s">
        <v>1181</v>
      </c>
      <c r="F1344" s="363" t="s">
        <v>7266</v>
      </c>
      <c r="G1344" s="356"/>
    </row>
    <row r="1345" spans="2:7">
      <c r="B1345" s="356" t="s">
        <v>3122</v>
      </c>
      <c r="C1345" s="356" t="s">
        <v>2715</v>
      </c>
      <c r="D1345" s="356">
        <v>787</v>
      </c>
      <c r="E1345" s="356" t="s">
        <v>2262</v>
      </c>
      <c r="F1345" s="363" t="s">
        <v>7266</v>
      </c>
      <c r="G1345" s="356"/>
    </row>
    <row r="1346" spans="2:7">
      <c r="B1346" s="356" t="s">
        <v>3122</v>
      </c>
      <c r="C1346" s="356" t="s">
        <v>2715</v>
      </c>
      <c r="D1346" s="356">
        <v>788</v>
      </c>
      <c r="E1346" s="356" t="s">
        <v>1873</v>
      </c>
      <c r="F1346" s="363" t="s">
        <v>7266</v>
      </c>
      <c r="G1346" s="356"/>
    </row>
    <row r="1347" spans="2:7">
      <c r="B1347" s="356" t="s">
        <v>3122</v>
      </c>
      <c r="C1347" s="356" t="s">
        <v>2715</v>
      </c>
      <c r="D1347" s="356">
        <v>789</v>
      </c>
      <c r="E1347" s="356" t="s">
        <v>2265</v>
      </c>
      <c r="F1347" s="363" t="s">
        <v>7266</v>
      </c>
      <c r="G1347" s="356"/>
    </row>
    <row r="1348" spans="2:7">
      <c r="B1348" s="356" t="s">
        <v>3122</v>
      </c>
      <c r="C1348" s="356" t="s">
        <v>2715</v>
      </c>
      <c r="D1348" s="356">
        <v>790</v>
      </c>
      <c r="E1348" s="356" t="s">
        <v>2270</v>
      </c>
      <c r="F1348" s="363" t="s">
        <v>7266</v>
      </c>
      <c r="G1348" s="356"/>
    </row>
    <row r="1349" spans="2:7">
      <c r="B1349" s="356" t="s">
        <v>3122</v>
      </c>
      <c r="C1349" s="356" t="s">
        <v>2715</v>
      </c>
      <c r="D1349" s="356">
        <v>791</v>
      </c>
      <c r="E1349" s="356" t="s">
        <v>4217</v>
      </c>
      <c r="F1349" s="363" t="s">
        <v>7266</v>
      </c>
      <c r="G1349" s="356"/>
    </row>
    <row r="1350" spans="2:7">
      <c r="B1350" s="356" t="s">
        <v>3122</v>
      </c>
      <c r="C1350" s="356" t="s">
        <v>2715</v>
      </c>
      <c r="D1350" s="356">
        <v>792</v>
      </c>
      <c r="E1350" s="356" t="s">
        <v>468</v>
      </c>
      <c r="F1350" s="363" t="s">
        <v>7266</v>
      </c>
      <c r="G1350" s="356"/>
    </row>
    <row r="1351" spans="2:7">
      <c r="B1351" s="356" t="s">
        <v>3122</v>
      </c>
      <c r="C1351" s="356" t="s">
        <v>2715</v>
      </c>
      <c r="D1351" s="356">
        <v>793</v>
      </c>
      <c r="E1351" s="356" t="s">
        <v>4220</v>
      </c>
      <c r="F1351" s="363" t="s">
        <v>7266</v>
      </c>
      <c r="G1351" s="356"/>
    </row>
    <row r="1352" spans="2:7">
      <c r="B1352" s="356" t="s">
        <v>3122</v>
      </c>
      <c r="C1352" s="356" t="s">
        <v>2715</v>
      </c>
      <c r="D1352" s="356">
        <v>794</v>
      </c>
      <c r="E1352" s="356" t="s">
        <v>4221</v>
      </c>
      <c r="F1352" s="363" t="s">
        <v>7266</v>
      </c>
      <c r="G1352" s="356"/>
    </row>
    <row r="1353" spans="2:7">
      <c r="B1353" s="356" t="s">
        <v>3122</v>
      </c>
      <c r="C1353" s="356" t="s">
        <v>2715</v>
      </c>
      <c r="D1353" s="356">
        <v>795</v>
      </c>
      <c r="E1353" s="356" t="s">
        <v>4222</v>
      </c>
      <c r="F1353" s="363" t="s">
        <v>7266</v>
      </c>
      <c r="G1353" s="356"/>
    </row>
    <row r="1354" spans="2:7">
      <c r="B1354" s="356" t="s">
        <v>3122</v>
      </c>
      <c r="C1354" s="356" t="s">
        <v>2715</v>
      </c>
      <c r="D1354" s="356">
        <v>796</v>
      </c>
      <c r="E1354" s="356" t="s">
        <v>4224</v>
      </c>
      <c r="F1354" s="363" t="s">
        <v>7266</v>
      </c>
      <c r="G1354" s="356"/>
    </row>
    <row r="1355" spans="2:7">
      <c r="B1355" s="356" t="s">
        <v>3122</v>
      </c>
      <c r="C1355" s="356" t="s">
        <v>2715</v>
      </c>
      <c r="D1355" s="356">
        <v>797</v>
      </c>
      <c r="E1355" s="356" t="s">
        <v>4226</v>
      </c>
      <c r="F1355" s="363" t="s">
        <v>7266</v>
      </c>
      <c r="G1355" s="356"/>
    </row>
    <row r="1356" spans="2:7">
      <c r="B1356" s="356" t="s">
        <v>3122</v>
      </c>
      <c r="C1356" s="356" t="s">
        <v>2715</v>
      </c>
      <c r="D1356" s="356">
        <v>798</v>
      </c>
      <c r="E1356" s="356" t="s">
        <v>4228</v>
      </c>
      <c r="F1356" s="363" t="s">
        <v>7266</v>
      </c>
      <c r="G1356" s="356"/>
    </row>
    <row r="1357" spans="2:7">
      <c r="B1357" s="356" t="s">
        <v>3122</v>
      </c>
      <c r="C1357" s="356" t="s">
        <v>2715</v>
      </c>
      <c r="D1357" s="356">
        <v>799</v>
      </c>
      <c r="E1357" s="356" t="s">
        <v>4229</v>
      </c>
      <c r="F1357" s="363" t="s">
        <v>7266</v>
      </c>
      <c r="G1357" s="356"/>
    </row>
    <row r="1358" spans="2:7">
      <c r="B1358" s="356" t="s">
        <v>3122</v>
      </c>
      <c r="C1358" s="356" t="s">
        <v>2715</v>
      </c>
      <c r="D1358" s="356">
        <v>800</v>
      </c>
      <c r="E1358" s="356" t="s">
        <v>4230</v>
      </c>
      <c r="F1358" s="363" t="s">
        <v>7266</v>
      </c>
      <c r="G1358" s="356"/>
    </row>
    <row r="1359" spans="2:7">
      <c r="B1359" s="356" t="s">
        <v>3122</v>
      </c>
      <c r="C1359" s="356" t="s">
        <v>2715</v>
      </c>
      <c r="D1359" s="356">
        <v>801</v>
      </c>
      <c r="E1359" s="356" t="s">
        <v>4231</v>
      </c>
      <c r="F1359" s="363" t="s">
        <v>7266</v>
      </c>
      <c r="G1359" s="356"/>
    </row>
    <row r="1360" spans="2:7">
      <c r="B1360" s="356" t="s">
        <v>3122</v>
      </c>
      <c r="C1360" s="356" t="s">
        <v>2715</v>
      </c>
      <c r="D1360" s="356">
        <v>802</v>
      </c>
      <c r="E1360" s="356" t="s">
        <v>4234</v>
      </c>
      <c r="F1360" s="363" t="s">
        <v>7266</v>
      </c>
      <c r="G1360" s="356"/>
    </row>
    <row r="1361" spans="2:7">
      <c r="B1361" s="356" t="s">
        <v>3122</v>
      </c>
      <c r="C1361" s="356" t="s">
        <v>2715</v>
      </c>
      <c r="D1361" s="356">
        <v>803</v>
      </c>
      <c r="E1361" s="356" t="s">
        <v>1833</v>
      </c>
      <c r="F1361" s="363" t="s">
        <v>7266</v>
      </c>
      <c r="G1361" s="356"/>
    </row>
    <row r="1362" spans="2:7">
      <c r="B1362" s="356" t="s">
        <v>3122</v>
      </c>
      <c r="C1362" s="356" t="s">
        <v>2715</v>
      </c>
      <c r="D1362" s="356">
        <v>804</v>
      </c>
      <c r="E1362" s="356" t="s">
        <v>4235</v>
      </c>
      <c r="F1362" s="363" t="s">
        <v>7266</v>
      </c>
      <c r="G1362" s="356"/>
    </row>
    <row r="1363" spans="2:7">
      <c r="B1363" s="356" t="s">
        <v>3122</v>
      </c>
      <c r="C1363" s="356" t="s">
        <v>2715</v>
      </c>
      <c r="D1363" s="356">
        <v>805</v>
      </c>
      <c r="E1363" s="356" t="s">
        <v>4236</v>
      </c>
      <c r="F1363" s="363" t="s">
        <v>7266</v>
      </c>
      <c r="G1363" s="356"/>
    </row>
    <row r="1364" spans="2:7">
      <c r="B1364" s="356" t="s">
        <v>3122</v>
      </c>
      <c r="C1364" s="356" t="s">
        <v>2715</v>
      </c>
      <c r="D1364" s="356">
        <v>806</v>
      </c>
      <c r="E1364" s="356" t="s">
        <v>4238</v>
      </c>
      <c r="F1364" s="363" t="s">
        <v>7266</v>
      </c>
      <c r="G1364" s="356"/>
    </row>
    <row r="1365" spans="2:7">
      <c r="B1365" s="356" t="s">
        <v>3122</v>
      </c>
      <c r="C1365" s="356" t="s">
        <v>2715</v>
      </c>
      <c r="D1365" s="356">
        <v>807</v>
      </c>
      <c r="E1365" s="356" t="s">
        <v>3431</v>
      </c>
      <c r="F1365" s="363" t="s">
        <v>7266</v>
      </c>
      <c r="G1365" s="356"/>
    </row>
    <row r="1366" spans="2:7">
      <c r="B1366" s="356" t="s">
        <v>3122</v>
      </c>
      <c r="C1366" s="356" t="s">
        <v>2715</v>
      </c>
      <c r="D1366" s="356">
        <v>808</v>
      </c>
      <c r="E1366" s="356" t="s">
        <v>3025</v>
      </c>
      <c r="F1366" s="363" t="s">
        <v>7266</v>
      </c>
      <c r="G1366" s="356"/>
    </row>
    <row r="1367" spans="2:7">
      <c r="B1367" s="356" t="s">
        <v>3122</v>
      </c>
      <c r="C1367" s="356" t="s">
        <v>2715</v>
      </c>
      <c r="D1367" s="356">
        <v>809</v>
      </c>
      <c r="E1367" s="356" t="s">
        <v>4240</v>
      </c>
      <c r="F1367" s="363" t="s">
        <v>7266</v>
      </c>
      <c r="G1367" s="356"/>
    </row>
    <row r="1368" spans="2:7">
      <c r="B1368" s="356" t="s">
        <v>3122</v>
      </c>
      <c r="C1368" s="356" t="s">
        <v>2715</v>
      </c>
      <c r="D1368" s="356">
        <v>810</v>
      </c>
      <c r="E1368" s="356" t="s">
        <v>4243</v>
      </c>
      <c r="F1368" s="363" t="s">
        <v>7266</v>
      </c>
      <c r="G1368" s="356"/>
    </row>
    <row r="1369" spans="2:7">
      <c r="B1369" s="356" t="s">
        <v>3122</v>
      </c>
      <c r="C1369" s="356" t="s">
        <v>2715</v>
      </c>
      <c r="D1369" s="356">
        <v>811</v>
      </c>
      <c r="E1369" s="356" t="s">
        <v>4245</v>
      </c>
      <c r="F1369" s="363" t="s">
        <v>7266</v>
      </c>
      <c r="G1369" s="356"/>
    </row>
    <row r="1370" spans="2:7">
      <c r="B1370" s="356" t="s">
        <v>3122</v>
      </c>
      <c r="C1370" s="356" t="s">
        <v>2715</v>
      </c>
      <c r="D1370" s="356">
        <v>812</v>
      </c>
      <c r="E1370" s="356" t="s">
        <v>4246</v>
      </c>
      <c r="F1370" s="363" t="s">
        <v>7266</v>
      </c>
      <c r="G1370" s="356"/>
    </row>
    <row r="1371" spans="2:7">
      <c r="B1371" s="356" t="s">
        <v>3122</v>
      </c>
      <c r="C1371" s="356" t="s">
        <v>2715</v>
      </c>
      <c r="D1371" s="356">
        <v>813</v>
      </c>
      <c r="E1371" s="356" t="s">
        <v>2942</v>
      </c>
      <c r="F1371" s="363" t="s">
        <v>7266</v>
      </c>
      <c r="G1371" s="356"/>
    </row>
    <row r="1372" spans="2:7">
      <c r="B1372" s="356" t="s">
        <v>3122</v>
      </c>
      <c r="C1372" s="356" t="s">
        <v>2715</v>
      </c>
      <c r="D1372" s="356">
        <v>814</v>
      </c>
      <c r="E1372" s="356" t="s">
        <v>1806</v>
      </c>
      <c r="F1372" s="363" t="s">
        <v>7266</v>
      </c>
      <c r="G1372" s="356"/>
    </row>
    <row r="1373" spans="2:7">
      <c r="B1373" s="356" t="s">
        <v>3122</v>
      </c>
      <c r="C1373" s="356" t="s">
        <v>2715</v>
      </c>
      <c r="D1373" s="356">
        <v>815</v>
      </c>
      <c r="E1373" s="356" t="s">
        <v>1355</v>
      </c>
      <c r="F1373" s="363" t="s">
        <v>7266</v>
      </c>
      <c r="G1373" s="356"/>
    </row>
    <row r="1374" spans="2:7">
      <c r="B1374" s="356" t="s">
        <v>3122</v>
      </c>
      <c r="C1374" s="356" t="s">
        <v>2715</v>
      </c>
      <c r="D1374" s="356">
        <v>816</v>
      </c>
      <c r="E1374" s="356" t="s">
        <v>4250</v>
      </c>
      <c r="F1374" s="363" t="s">
        <v>7266</v>
      </c>
      <c r="G1374" s="356"/>
    </row>
    <row r="1375" spans="2:7">
      <c r="B1375" s="356" t="s">
        <v>3122</v>
      </c>
      <c r="C1375" s="356" t="s">
        <v>2715</v>
      </c>
      <c r="D1375" s="356">
        <v>817</v>
      </c>
      <c r="E1375" s="356" t="s">
        <v>279</v>
      </c>
      <c r="F1375" s="363" t="s">
        <v>7266</v>
      </c>
      <c r="G1375" s="356"/>
    </row>
    <row r="1376" spans="2:7">
      <c r="B1376" s="356" t="s">
        <v>3122</v>
      </c>
      <c r="C1376" s="356" t="s">
        <v>2715</v>
      </c>
      <c r="D1376" s="356">
        <v>818</v>
      </c>
      <c r="E1376" s="356" t="s">
        <v>2544</v>
      </c>
      <c r="F1376" s="363" t="s">
        <v>7266</v>
      </c>
      <c r="G1376" s="356"/>
    </row>
    <row r="1377" spans="2:7">
      <c r="B1377" s="356" t="s">
        <v>3122</v>
      </c>
      <c r="C1377" s="356" t="s">
        <v>2715</v>
      </c>
      <c r="D1377" s="356">
        <v>819</v>
      </c>
      <c r="E1377" s="356" t="s">
        <v>152</v>
      </c>
      <c r="F1377" s="363" t="s">
        <v>7266</v>
      </c>
      <c r="G1377" s="356"/>
    </row>
    <row r="1378" spans="2:7">
      <c r="B1378" s="356" t="s">
        <v>3122</v>
      </c>
      <c r="C1378" s="356" t="s">
        <v>2715</v>
      </c>
      <c r="D1378" s="356">
        <v>820</v>
      </c>
      <c r="E1378" s="356" t="s">
        <v>218</v>
      </c>
      <c r="F1378" s="363" t="s">
        <v>7266</v>
      </c>
      <c r="G1378" s="356"/>
    </row>
    <row r="1379" spans="2:7">
      <c r="B1379" s="356" t="s">
        <v>3122</v>
      </c>
      <c r="C1379" s="356" t="s">
        <v>2715</v>
      </c>
      <c r="D1379" s="356">
        <v>821</v>
      </c>
      <c r="E1379" s="356" t="s">
        <v>4251</v>
      </c>
      <c r="F1379" s="363" t="s">
        <v>7266</v>
      </c>
      <c r="G1379" s="356"/>
    </row>
    <row r="1380" spans="2:7">
      <c r="B1380" s="356" t="s">
        <v>3122</v>
      </c>
      <c r="C1380" s="356" t="s">
        <v>2715</v>
      </c>
      <c r="D1380" s="356">
        <v>822</v>
      </c>
      <c r="E1380" s="356" t="s">
        <v>4252</v>
      </c>
      <c r="F1380" s="363" t="s">
        <v>7266</v>
      </c>
      <c r="G1380" s="356"/>
    </row>
    <row r="1381" spans="2:7">
      <c r="B1381" s="356" t="s">
        <v>3122</v>
      </c>
      <c r="C1381" s="356" t="s">
        <v>2715</v>
      </c>
      <c r="D1381" s="356">
        <v>823</v>
      </c>
      <c r="E1381" s="356" t="s">
        <v>4253</v>
      </c>
      <c r="F1381" s="363" t="s">
        <v>7266</v>
      </c>
      <c r="G1381" s="356"/>
    </row>
    <row r="1382" spans="2:7">
      <c r="B1382" s="356" t="s">
        <v>3122</v>
      </c>
      <c r="C1382" s="356" t="s">
        <v>2715</v>
      </c>
      <c r="D1382" s="356">
        <v>824</v>
      </c>
      <c r="E1382" s="356" t="s">
        <v>4257</v>
      </c>
      <c r="F1382" s="363" t="s">
        <v>7266</v>
      </c>
      <c r="G1382" s="356"/>
    </row>
    <row r="1383" spans="2:7">
      <c r="B1383" s="356" t="s">
        <v>3122</v>
      </c>
      <c r="C1383" s="356" t="s">
        <v>2715</v>
      </c>
      <c r="D1383" s="356">
        <v>825</v>
      </c>
      <c r="E1383" s="356" t="s">
        <v>3989</v>
      </c>
      <c r="F1383" s="363" t="s">
        <v>7266</v>
      </c>
      <c r="G1383" s="356"/>
    </row>
    <row r="1384" spans="2:7">
      <c r="B1384" s="356" t="s">
        <v>3122</v>
      </c>
      <c r="C1384" s="356" t="s">
        <v>2715</v>
      </c>
      <c r="D1384" s="356">
        <v>826</v>
      </c>
      <c r="E1384" s="356" t="s">
        <v>499</v>
      </c>
      <c r="F1384" s="363" t="s">
        <v>7266</v>
      </c>
      <c r="G1384" s="356"/>
    </row>
    <row r="1385" spans="2:7">
      <c r="B1385" s="356" t="s">
        <v>3122</v>
      </c>
      <c r="C1385" s="356" t="s">
        <v>2715</v>
      </c>
      <c r="D1385" s="356">
        <v>827</v>
      </c>
      <c r="E1385" s="356" t="s">
        <v>176</v>
      </c>
      <c r="F1385" s="363" t="s">
        <v>7266</v>
      </c>
      <c r="G1385" s="356"/>
    </row>
    <row r="1386" spans="2:7">
      <c r="B1386" s="356" t="s">
        <v>3122</v>
      </c>
      <c r="C1386" s="356" t="s">
        <v>2715</v>
      </c>
      <c r="D1386" s="356">
        <v>828</v>
      </c>
      <c r="E1386" s="356" t="s">
        <v>4258</v>
      </c>
      <c r="F1386" s="363" t="s">
        <v>7266</v>
      </c>
      <c r="G1386" s="356"/>
    </row>
    <row r="1387" spans="2:7">
      <c r="B1387" s="356" t="s">
        <v>3122</v>
      </c>
      <c r="C1387" s="356" t="s">
        <v>2715</v>
      </c>
      <c r="D1387" s="356">
        <v>829</v>
      </c>
      <c r="E1387" s="356" t="s">
        <v>4259</v>
      </c>
      <c r="F1387" s="363" t="s">
        <v>7266</v>
      </c>
      <c r="G1387" s="356"/>
    </row>
    <row r="1388" spans="2:7">
      <c r="B1388" s="356" t="s">
        <v>3122</v>
      </c>
      <c r="C1388" s="356" t="s">
        <v>2715</v>
      </c>
      <c r="D1388" s="356">
        <v>830</v>
      </c>
      <c r="E1388" s="356" t="s">
        <v>954</v>
      </c>
      <c r="F1388" s="363" t="s">
        <v>7266</v>
      </c>
      <c r="G1388" s="356"/>
    </row>
    <row r="1389" spans="2:7">
      <c r="B1389" s="356" t="s">
        <v>3122</v>
      </c>
      <c r="C1389" s="356" t="s">
        <v>2715</v>
      </c>
      <c r="D1389" s="356">
        <v>831</v>
      </c>
      <c r="E1389" s="356" t="s">
        <v>4260</v>
      </c>
      <c r="F1389" s="363" t="s">
        <v>7266</v>
      </c>
      <c r="G1389" s="356"/>
    </row>
    <row r="1390" spans="2:7">
      <c r="B1390" s="356" t="s">
        <v>3122</v>
      </c>
      <c r="C1390" s="356" t="s">
        <v>2715</v>
      </c>
      <c r="D1390" s="356">
        <v>832</v>
      </c>
      <c r="E1390" s="356" t="s">
        <v>4261</v>
      </c>
      <c r="F1390" s="363" t="s">
        <v>7266</v>
      </c>
      <c r="G1390" s="356"/>
    </row>
    <row r="1391" spans="2:7">
      <c r="B1391" s="356" t="s">
        <v>3122</v>
      </c>
      <c r="C1391" s="356" t="s">
        <v>2715</v>
      </c>
      <c r="D1391" s="356">
        <v>833</v>
      </c>
      <c r="E1391" s="356" t="s">
        <v>2276</v>
      </c>
      <c r="F1391" s="363" t="s">
        <v>7266</v>
      </c>
      <c r="G1391" s="356"/>
    </row>
    <row r="1392" spans="2:7">
      <c r="B1392" s="356" t="s">
        <v>3122</v>
      </c>
      <c r="C1392" s="356" t="s">
        <v>2715</v>
      </c>
      <c r="D1392" s="356">
        <v>834</v>
      </c>
      <c r="E1392" s="356" t="s">
        <v>4263</v>
      </c>
      <c r="F1392" s="363" t="s">
        <v>7266</v>
      </c>
      <c r="G1392" s="356"/>
    </row>
    <row r="1393" spans="2:7">
      <c r="B1393" s="356" t="s">
        <v>3122</v>
      </c>
      <c r="C1393" s="356" t="s">
        <v>2715</v>
      </c>
      <c r="D1393" s="356">
        <v>835</v>
      </c>
      <c r="E1393" s="356" t="s">
        <v>4265</v>
      </c>
      <c r="F1393" s="363" t="s">
        <v>7266</v>
      </c>
      <c r="G1393" s="356"/>
    </row>
    <row r="1394" spans="2:7">
      <c r="B1394" s="356" t="s">
        <v>3122</v>
      </c>
      <c r="C1394" s="356" t="s">
        <v>2715</v>
      </c>
      <c r="D1394" s="356">
        <v>836</v>
      </c>
      <c r="E1394" s="356" t="s">
        <v>3473</v>
      </c>
      <c r="F1394" s="363" t="s">
        <v>7266</v>
      </c>
      <c r="G1394" s="356"/>
    </row>
    <row r="1395" spans="2:7">
      <c r="B1395" s="356" t="s">
        <v>3122</v>
      </c>
      <c r="C1395" s="356" t="s">
        <v>2715</v>
      </c>
      <c r="D1395" s="356">
        <v>837</v>
      </c>
      <c r="E1395" s="356" t="s">
        <v>340</v>
      </c>
      <c r="F1395" s="363" t="s">
        <v>7266</v>
      </c>
      <c r="G1395" s="356"/>
    </row>
    <row r="1396" spans="2:7">
      <c r="B1396" s="356" t="s">
        <v>3122</v>
      </c>
      <c r="C1396" s="356" t="s">
        <v>2715</v>
      </c>
      <c r="D1396" s="356">
        <v>838</v>
      </c>
      <c r="E1396" s="356" t="s">
        <v>1666</v>
      </c>
      <c r="F1396" s="363" t="s">
        <v>7266</v>
      </c>
      <c r="G1396" s="356"/>
    </row>
    <row r="1397" spans="2:7">
      <c r="B1397" s="356" t="s">
        <v>3122</v>
      </c>
      <c r="C1397" s="356" t="s">
        <v>2715</v>
      </c>
      <c r="D1397" s="356">
        <v>839</v>
      </c>
      <c r="E1397" s="356" t="s">
        <v>355</v>
      </c>
      <c r="F1397" s="363" t="s">
        <v>7266</v>
      </c>
      <c r="G1397" s="356"/>
    </row>
    <row r="1398" spans="2:7">
      <c r="B1398" s="356" t="s">
        <v>3122</v>
      </c>
      <c r="C1398" s="356" t="s">
        <v>2715</v>
      </c>
      <c r="D1398" s="356">
        <v>840</v>
      </c>
      <c r="E1398" s="356" t="s">
        <v>644</v>
      </c>
      <c r="F1398" s="363" t="s">
        <v>7266</v>
      </c>
      <c r="G1398" s="356"/>
    </row>
    <row r="1399" spans="2:7">
      <c r="B1399" s="356" t="s">
        <v>3122</v>
      </c>
      <c r="C1399" s="356" t="s">
        <v>2715</v>
      </c>
      <c r="D1399" s="356">
        <v>841</v>
      </c>
      <c r="E1399" s="356" t="s">
        <v>989</v>
      </c>
      <c r="F1399" s="363" t="s">
        <v>7266</v>
      </c>
      <c r="G1399" s="356"/>
    </row>
    <row r="1400" spans="2:7">
      <c r="B1400" s="356" t="s">
        <v>3122</v>
      </c>
      <c r="C1400" s="356" t="s">
        <v>2715</v>
      </c>
      <c r="D1400" s="356">
        <v>842</v>
      </c>
      <c r="E1400" s="356" t="s">
        <v>2101</v>
      </c>
      <c r="F1400" s="363" t="s">
        <v>7266</v>
      </c>
      <c r="G1400" s="356"/>
    </row>
    <row r="1401" spans="2:7">
      <c r="B1401" s="356" t="s">
        <v>3122</v>
      </c>
      <c r="C1401" s="356" t="s">
        <v>2715</v>
      </c>
      <c r="D1401" s="356">
        <v>843</v>
      </c>
      <c r="E1401" s="356" t="s">
        <v>678</v>
      </c>
      <c r="F1401" s="363" t="s">
        <v>7266</v>
      </c>
      <c r="G1401" s="356"/>
    </row>
    <row r="1402" spans="2:7">
      <c r="B1402" s="356" t="s">
        <v>3122</v>
      </c>
      <c r="C1402" s="356" t="s">
        <v>2715</v>
      </c>
      <c r="D1402" s="356">
        <v>844</v>
      </c>
      <c r="E1402" s="356" t="s">
        <v>4266</v>
      </c>
      <c r="F1402" s="363" t="s">
        <v>7266</v>
      </c>
      <c r="G1402" s="356"/>
    </row>
    <row r="1403" spans="2:7">
      <c r="B1403" s="356" t="s">
        <v>3122</v>
      </c>
      <c r="C1403" s="356" t="s">
        <v>2715</v>
      </c>
      <c r="D1403" s="356">
        <v>845</v>
      </c>
      <c r="E1403" s="356" t="s">
        <v>4267</v>
      </c>
      <c r="F1403" s="363" t="s">
        <v>7266</v>
      </c>
      <c r="G1403" s="356"/>
    </row>
    <row r="1404" spans="2:7">
      <c r="B1404" s="356" t="s">
        <v>3122</v>
      </c>
      <c r="C1404" s="356" t="s">
        <v>2715</v>
      </c>
      <c r="D1404" s="356">
        <v>846</v>
      </c>
      <c r="E1404" s="356" t="s">
        <v>4035</v>
      </c>
      <c r="F1404" s="363" t="s">
        <v>7266</v>
      </c>
      <c r="G1404" s="356"/>
    </row>
    <row r="1405" spans="2:7">
      <c r="B1405" s="356" t="s">
        <v>3122</v>
      </c>
      <c r="C1405" s="356" t="s">
        <v>2715</v>
      </c>
      <c r="D1405" s="356">
        <v>847</v>
      </c>
      <c r="E1405" s="356" t="s">
        <v>4020</v>
      </c>
      <c r="F1405" s="363" t="s">
        <v>7266</v>
      </c>
      <c r="G1405" s="356"/>
    </row>
    <row r="1406" spans="2:7">
      <c r="B1406" s="356" t="s">
        <v>3122</v>
      </c>
      <c r="C1406" s="356" t="s">
        <v>2715</v>
      </c>
      <c r="D1406" s="356">
        <v>848</v>
      </c>
      <c r="E1406" s="356" t="s">
        <v>4269</v>
      </c>
      <c r="F1406" s="363" t="s">
        <v>7266</v>
      </c>
      <c r="G1406" s="356"/>
    </row>
    <row r="1407" spans="2:7">
      <c r="B1407" s="356" t="s">
        <v>3122</v>
      </c>
      <c r="C1407" s="356" t="s">
        <v>2715</v>
      </c>
      <c r="D1407" s="356">
        <v>849</v>
      </c>
      <c r="E1407" s="356" t="s">
        <v>4271</v>
      </c>
      <c r="F1407" s="363" t="s">
        <v>7266</v>
      </c>
      <c r="G1407" s="356"/>
    </row>
    <row r="1408" spans="2:7">
      <c r="B1408" s="356" t="s">
        <v>3122</v>
      </c>
      <c r="C1408" s="356" t="s">
        <v>2715</v>
      </c>
      <c r="D1408" s="356">
        <v>850</v>
      </c>
      <c r="E1408" s="356" t="s">
        <v>4273</v>
      </c>
      <c r="F1408" s="363" t="s">
        <v>7266</v>
      </c>
      <c r="G1408" s="356"/>
    </row>
    <row r="1409" spans="2:7">
      <c r="B1409" s="356" t="s">
        <v>3122</v>
      </c>
      <c r="C1409" s="356" t="s">
        <v>2715</v>
      </c>
      <c r="D1409" s="356">
        <v>851</v>
      </c>
      <c r="E1409" s="356" t="s">
        <v>4274</v>
      </c>
      <c r="F1409" s="363" t="s">
        <v>7266</v>
      </c>
      <c r="G1409" s="356"/>
    </row>
    <row r="1410" spans="2:7">
      <c r="B1410" s="356" t="s">
        <v>3122</v>
      </c>
      <c r="C1410" s="356" t="s">
        <v>2715</v>
      </c>
      <c r="D1410" s="356">
        <v>852</v>
      </c>
      <c r="E1410" s="356" t="s">
        <v>4276</v>
      </c>
      <c r="F1410" s="363" t="s">
        <v>7266</v>
      </c>
      <c r="G1410" s="356"/>
    </row>
    <row r="1411" spans="2:7">
      <c r="B1411" s="356" t="s">
        <v>3122</v>
      </c>
      <c r="C1411" s="356" t="s">
        <v>2715</v>
      </c>
      <c r="D1411" s="356">
        <v>853</v>
      </c>
      <c r="E1411" s="356" t="s">
        <v>3842</v>
      </c>
      <c r="F1411" s="363" t="s">
        <v>7266</v>
      </c>
      <c r="G1411" s="356"/>
    </row>
    <row r="1412" spans="2:7">
      <c r="B1412" s="356" t="s">
        <v>3122</v>
      </c>
      <c r="C1412" s="356" t="s">
        <v>2715</v>
      </c>
      <c r="D1412" s="356">
        <v>854</v>
      </c>
      <c r="E1412" s="356" t="s">
        <v>3190</v>
      </c>
      <c r="F1412" s="363" t="s">
        <v>7266</v>
      </c>
      <c r="G1412" s="356"/>
    </row>
    <row r="1413" spans="2:7">
      <c r="B1413" s="356" t="s">
        <v>3122</v>
      </c>
      <c r="C1413" s="356" t="s">
        <v>2715</v>
      </c>
      <c r="D1413" s="356">
        <v>855</v>
      </c>
      <c r="E1413" s="356" t="s">
        <v>3720</v>
      </c>
      <c r="F1413" s="363" t="s">
        <v>7266</v>
      </c>
      <c r="G1413" s="356"/>
    </row>
    <row r="1414" spans="2:7">
      <c r="B1414" s="356" t="s">
        <v>3122</v>
      </c>
      <c r="C1414" s="356" t="s">
        <v>2715</v>
      </c>
      <c r="D1414" s="356">
        <v>856</v>
      </c>
      <c r="E1414" s="356" t="s">
        <v>4278</v>
      </c>
      <c r="F1414" s="363" t="s">
        <v>7266</v>
      </c>
      <c r="G1414" s="356"/>
    </row>
    <row r="1415" spans="2:7">
      <c r="B1415" s="356" t="s">
        <v>3122</v>
      </c>
      <c r="C1415" s="356" t="s">
        <v>2715</v>
      </c>
      <c r="D1415" s="356">
        <v>857</v>
      </c>
      <c r="E1415" s="356" t="s">
        <v>4280</v>
      </c>
      <c r="F1415" s="363" t="s">
        <v>7266</v>
      </c>
      <c r="G1415" s="356"/>
    </row>
    <row r="1416" spans="2:7">
      <c r="B1416" s="356" t="s">
        <v>3122</v>
      </c>
      <c r="C1416" s="356" t="s">
        <v>2715</v>
      </c>
      <c r="D1416" s="356">
        <v>858</v>
      </c>
      <c r="E1416" s="356" t="s">
        <v>4283</v>
      </c>
      <c r="F1416" s="363" t="s">
        <v>7266</v>
      </c>
      <c r="G1416" s="356"/>
    </row>
    <row r="1417" spans="2:7">
      <c r="B1417" s="356" t="s">
        <v>3122</v>
      </c>
      <c r="C1417" s="356" t="s">
        <v>2715</v>
      </c>
      <c r="D1417" s="356">
        <v>859</v>
      </c>
      <c r="E1417" s="356" t="s">
        <v>4285</v>
      </c>
      <c r="F1417" s="363" t="s">
        <v>7266</v>
      </c>
      <c r="G1417" s="356"/>
    </row>
    <row r="1418" spans="2:7">
      <c r="B1418" s="356" t="s">
        <v>3122</v>
      </c>
      <c r="C1418" s="356" t="s">
        <v>2715</v>
      </c>
      <c r="D1418" s="356">
        <v>860</v>
      </c>
      <c r="E1418" s="356" t="s">
        <v>4289</v>
      </c>
      <c r="F1418" s="363" t="s">
        <v>7266</v>
      </c>
      <c r="G1418" s="356"/>
    </row>
    <row r="1419" spans="2:7">
      <c r="B1419" s="356" t="s">
        <v>3122</v>
      </c>
      <c r="C1419" s="356" t="s">
        <v>2715</v>
      </c>
      <c r="D1419" s="356">
        <v>861</v>
      </c>
      <c r="E1419" s="356" t="s">
        <v>4290</v>
      </c>
      <c r="F1419" s="363" t="s">
        <v>7266</v>
      </c>
      <c r="G1419" s="356"/>
    </row>
    <row r="1420" spans="2:7">
      <c r="B1420" s="356" t="s">
        <v>3122</v>
      </c>
      <c r="C1420" s="356" t="s">
        <v>2715</v>
      </c>
      <c r="D1420" s="356">
        <v>862</v>
      </c>
      <c r="E1420" s="356" t="s">
        <v>2468</v>
      </c>
      <c r="F1420" s="363" t="s">
        <v>7266</v>
      </c>
      <c r="G1420" s="356"/>
    </row>
    <row r="1421" spans="2:7">
      <c r="B1421" s="356" t="s">
        <v>3122</v>
      </c>
      <c r="C1421" s="356" t="s">
        <v>2715</v>
      </c>
      <c r="D1421" s="356">
        <v>863</v>
      </c>
      <c r="E1421" s="356" t="s">
        <v>4292</v>
      </c>
      <c r="F1421" s="363" t="s">
        <v>7266</v>
      </c>
      <c r="G1421" s="356"/>
    </row>
    <row r="1422" spans="2:7">
      <c r="B1422" s="356" t="s">
        <v>3122</v>
      </c>
      <c r="C1422" s="356" t="s">
        <v>2715</v>
      </c>
      <c r="D1422" s="356">
        <v>864</v>
      </c>
      <c r="E1422" s="356" t="s">
        <v>2295</v>
      </c>
      <c r="F1422" s="363" t="s">
        <v>7266</v>
      </c>
      <c r="G1422" s="356"/>
    </row>
    <row r="1423" spans="2:7">
      <c r="B1423" s="356" t="s">
        <v>3122</v>
      </c>
      <c r="C1423" s="356" t="s">
        <v>2715</v>
      </c>
      <c r="D1423" s="356">
        <v>865</v>
      </c>
      <c r="E1423" s="356" t="s">
        <v>2539</v>
      </c>
      <c r="F1423" s="363" t="s">
        <v>7266</v>
      </c>
      <c r="G1423" s="356"/>
    </row>
    <row r="1424" spans="2:7">
      <c r="B1424" s="356" t="s">
        <v>3122</v>
      </c>
      <c r="C1424" s="356" t="s">
        <v>2715</v>
      </c>
      <c r="D1424" s="356">
        <v>866</v>
      </c>
      <c r="E1424" s="356" t="s">
        <v>2125</v>
      </c>
      <c r="F1424" s="363" t="s">
        <v>7266</v>
      </c>
      <c r="G1424" s="356"/>
    </row>
    <row r="1425" spans="2:7">
      <c r="B1425" s="356" t="s">
        <v>3122</v>
      </c>
      <c r="C1425" s="356" t="s">
        <v>2715</v>
      </c>
      <c r="D1425" s="356">
        <v>867</v>
      </c>
      <c r="E1425" s="356" t="s">
        <v>4293</v>
      </c>
      <c r="F1425" s="363" t="s">
        <v>7266</v>
      </c>
      <c r="G1425" s="356"/>
    </row>
    <row r="1426" spans="2:7">
      <c r="B1426" s="356" t="s">
        <v>3122</v>
      </c>
      <c r="C1426" s="356" t="s">
        <v>2715</v>
      </c>
      <c r="D1426" s="356">
        <v>868</v>
      </c>
      <c r="E1426" s="356" t="s">
        <v>2523</v>
      </c>
      <c r="F1426" s="363" t="s">
        <v>7266</v>
      </c>
      <c r="G1426" s="356"/>
    </row>
    <row r="1427" spans="2:7">
      <c r="B1427" s="356" t="s">
        <v>3122</v>
      </c>
      <c r="C1427" s="356" t="s">
        <v>2715</v>
      </c>
      <c r="D1427" s="356">
        <v>869</v>
      </c>
      <c r="E1427" s="356" t="s">
        <v>4296</v>
      </c>
      <c r="F1427" s="363" t="s">
        <v>7266</v>
      </c>
      <c r="G1427" s="356"/>
    </row>
    <row r="1428" spans="2:7">
      <c r="B1428" s="356" t="s">
        <v>3122</v>
      </c>
      <c r="C1428" s="356" t="s">
        <v>2715</v>
      </c>
      <c r="D1428" s="356">
        <v>870</v>
      </c>
      <c r="E1428" s="356" t="s">
        <v>3366</v>
      </c>
      <c r="F1428" s="363" t="s">
        <v>7266</v>
      </c>
      <c r="G1428" s="356"/>
    </row>
    <row r="1429" spans="2:7">
      <c r="B1429" s="356" t="s">
        <v>3122</v>
      </c>
      <c r="C1429" s="356" t="s">
        <v>2715</v>
      </c>
      <c r="D1429" s="356">
        <v>871</v>
      </c>
      <c r="E1429" s="356" t="s">
        <v>1409</v>
      </c>
      <c r="F1429" s="363" t="s">
        <v>7266</v>
      </c>
      <c r="G1429" s="356"/>
    </row>
    <row r="1430" spans="2:7">
      <c r="B1430" s="356" t="s">
        <v>3122</v>
      </c>
      <c r="C1430" s="356" t="s">
        <v>2715</v>
      </c>
      <c r="D1430" s="356">
        <v>872</v>
      </c>
      <c r="E1430" s="356" t="s">
        <v>1522</v>
      </c>
      <c r="F1430" s="363" t="s">
        <v>7266</v>
      </c>
      <c r="G1430" s="356"/>
    </row>
    <row r="1431" spans="2:7">
      <c r="B1431" s="356" t="s">
        <v>3122</v>
      </c>
      <c r="C1431" s="356" t="s">
        <v>2715</v>
      </c>
      <c r="D1431" s="356">
        <v>873</v>
      </c>
      <c r="E1431" s="356" t="s">
        <v>4299</v>
      </c>
      <c r="F1431" s="363" t="s">
        <v>7266</v>
      </c>
      <c r="G1431" s="356"/>
    </row>
    <row r="1432" spans="2:7">
      <c r="B1432" s="356" t="s">
        <v>3122</v>
      </c>
      <c r="C1432" s="356" t="s">
        <v>2715</v>
      </c>
      <c r="D1432" s="356">
        <v>874</v>
      </c>
      <c r="E1432" s="356" t="s">
        <v>4300</v>
      </c>
      <c r="F1432" s="363" t="s">
        <v>7266</v>
      </c>
      <c r="G1432" s="356"/>
    </row>
    <row r="1433" spans="2:7">
      <c r="B1433" s="356" t="s">
        <v>3122</v>
      </c>
      <c r="C1433" s="356" t="s">
        <v>2715</v>
      </c>
      <c r="D1433" s="356">
        <v>875</v>
      </c>
      <c r="E1433" s="356" t="s">
        <v>3706</v>
      </c>
      <c r="F1433" s="363" t="s">
        <v>7266</v>
      </c>
      <c r="G1433" s="356"/>
    </row>
    <row r="1434" spans="2:7">
      <c r="B1434" s="356" t="s">
        <v>3122</v>
      </c>
      <c r="C1434" s="356" t="s">
        <v>2715</v>
      </c>
      <c r="D1434" s="356">
        <v>876</v>
      </c>
      <c r="E1434" s="356" t="s">
        <v>4304</v>
      </c>
      <c r="F1434" s="363" t="s">
        <v>7266</v>
      </c>
      <c r="G1434" s="356"/>
    </row>
    <row r="1435" spans="2:7">
      <c r="B1435" s="356" t="s">
        <v>3122</v>
      </c>
      <c r="C1435" s="356" t="s">
        <v>2715</v>
      </c>
      <c r="D1435" s="356">
        <v>877</v>
      </c>
      <c r="E1435" s="356" t="s">
        <v>618</v>
      </c>
      <c r="F1435" s="363" t="s">
        <v>7266</v>
      </c>
      <c r="G1435" s="356"/>
    </row>
    <row r="1436" spans="2:7">
      <c r="B1436" s="356" t="s">
        <v>3122</v>
      </c>
      <c r="C1436" s="356" t="s">
        <v>2715</v>
      </c>
      <c r="D1436" s="356">
        <v>878</v>
      </c>
      <c r="E1436" s="356" t="s">
        <v>4307</v>
      </c>
      <c r="F1436" s="363" t="s">
        <v>7266</v>
      </c>
      <c r="G1436" s="356"/>
    </row>
    <row r="1437" spans="2:7">
      <c r="B1437" s="356" t="s">
        <v>3122</v>
      </c>
      <c r="C1437" s="356" t="s">
        <v>2715</v>
      </c>
      <c r="D1437" s="356">
        <v>879</v>
      </c>
      <c r="E1437" s="356" t="s">
        <v>4308</v>
      </c>
      <c r="F1437" s="363" t="s">
        <v>7266</v>
      </c>
      <c r="G1437" s="356"/>
    </row>
    <row r="1438" spans="2:7">
      <c r="B1438" s="356" t="s">
        <v>3122</v>
      </c>
      <c r="C1438" s="356" t="s">
        <v>2715</v>
      </c>
      <c r="D1438" s="356">
        <v>880</v>
      </c>
      <c r="E1438" s="356" t="s">
        <v>1641</v>
      </c>
      <c r="F1438" s="363" t="s">
        <v>7266</v>
      </c>
      <c r="G1438" s="356"/>
    </row>
    <row r="1439" spans="2:7">
      <c r="B1439" s="356" t="s">
        <v>3122</v>
      </c>
      <c r="C1439" s="356" t="s">
        <v>2715</v>
      </c>
      <c r="D1439" s="356">
        <v>881</v>
      </c>
      <c r="E1439" s="356" t="s">
        <v>4309</v>
      </c>
      <c r="F1439" s="363" t="s">
        <v>7266</v>
      </c>
      <c r="G1439" s="356"/>
    </row>
    <row r="1440" spans="2:7">
      <c r="B1440" s="356" t="s">
        <v>3122</v>
      </c>
      <c r="C1440" s="356" t="s">
        <v>2715</v>
      </c>
      <c r="D1440" s="356">
        <v>882</v>
      </c>
      <c r="E1440" s="356" t="s">
        <v>2575</v>
      </c>
      <c r="F1440" s="363" t="s">
        <v>7266</v>
      </c>
      <c r="G1440" s="356"/>
    </row>
    <row r="1441" spans="2:7">
      <c r="B1441" s="356" t="s">
        <v>3122</v>
      </c>
      <c r="C1441" s="356" t="s">
        <v>2715</v>
      </c>
      <c r="D1441" s="356">
        <v>883</v>
      </c>
      <c r="E1441" s="356" t="s">
        <v>1514</v>
      </c>
      <c r="F1441" s="363" t="s">
        <v>7266</v>
      </c>
      <c r="G1441" s="356"/>
    </row>
    <row r="1442" spans="2:7">
      <c r="B1442" s="356" t="s">
        <v>3122</v>
      </c>
      <c r="C1442" s="356" t="s">
        <v>2715</v>
      </c>
      <c r="D1442" s="356">
        <v>884</v>
      </c>
      <c r="E1442" s="356" t="s">
        <v>4310</v>
      </c>
      <c r="F1442" s="363" t="s">
        <v>7266</v>
      </c>
      <c r="G1442" s="356"/>
    </row>
    <row r="1443" spans="2:7">
      <c r="B1443" s="356" t="s">
        <v>3122</v>
      </c>
      <c r="C1443" s="356" t="s">
        <v>2715</v>
      </c>
      <c r="D1443" s="356">
        <v>885</v>
      </c>
      <c r="E1443" s="356" t="s">
        <v>2531</v>
      </c>
      <c r="F1443" s="363" t="s">
        <v>7266</v>
      </c>
      <c r="G1443" s="356"/>
    </row>
    <row r="1444" spans="2:7">
      <c r="B1444" s="356" t="s">
        <v>3122</v>
      </c>
      <c r="C1444" s="356" t="s">
        <v>2715</v>
      </c>
      <c r="D1444" s="356">
        <v>886</v>
      </c>
      <c r="E1444" s="356" t="s">
        <v>2397</v>
      </c>
      <c r="F1444" s="363" t="s">
        <v>7266</v>
      </c>
      <c r="G1444" s="356"/>
    </row>
    <row r="1445" spans="2:7">
      <c r="B1445" s="356" t="s">
        <v>3122</v>
      </c>
      <c r="C1445" s="356" t="s">
        <v>2715</v>
      </c>
      <c r="D1445" s="356">
        <v>887</v>
      </c>
      <c r="E1445" s="356" t="s">
        <v>4311</v>
      </c>
      <c r="F1445" s="363" t="s">
        <v>7266</v>
      </c>
      <c r="G1445" s="356"/>
    </row>
    <row r="1446" spans="2:7">
      <c r="B1446" s="356" t="s">
        <v>3122</v>
      </c>
      <c r="C1446" s="356" t="s">
        <v>2715</v>
      </c>
      <c r="D1446" s="356">
        <v>888</v>
      </c>
      <c r="E1446" s="356" t="s">
        <v>262</v>
      </c>
      <c r="F1446" s="363" t="s">
        <v>7266</v>
      </c>
      <c r="G1446" s="356"/>
    </row>
    <row r="1447" spans="2:7">
      <c r="B1447" s="356" t="s">
        <v>3122</v>
      </c>
      <c r="C1447" s="356" t="s">
        <v>2715</v>
      </c>
      <c r="D1447" s="356">
        <v>889</v>
      </c>
      <c r="E1447" s="356" t="s">
        <v>1412</v>
      </c>
      <c r="F1447" s="363" t="s">
        <v>7266</v>
      </c>
      <c r="G1447" s="356"/>
    </row>
    <row r="1448" spans="2:7">
      <c r="B1448" s="356" t="s">
        <v>3122</v>
      </c>
      <c r="C1448" s="356" t="s">
        <v>2715</v>
      </c>
      <c r="D1448" s="356">
        <v>890</v>
      </c>
      <c r="E1448" s="356" t="s">
        <v>4312</v>
      </c>
      <c r="F1448" s="363" t="s">
        <v>7266</v>
      </c>
      <c r="G1448" s="356"/>
    </row>
    <row r="1449" spans="2:7">
      <c r="B1449" s="356" t="s">
        <v>3122</v>
      </c>
      <c r="C1449" s="356" t="s">
        <v>2715</v>
      </c>
      <c r="D1449" s="356">
        <v>891</v>
      </c>
      <c r="E1449" s="356" t="s">
        <v>4313</v>
      </c>
      <c r="F1449" s="363" t="s">
        <v>7266</v>
      </c>
      <c r="G1449" s="356"/>
    </row>
    <row r="1450" spans="2:7">
      <c r="B1450" s="356" t="s">
        <v>3122</v>
      </c>
      <c r="C1450" s="356" t="s">
        <v>2715</v>
      </c>
      <c r="D1450" s="356">
        <v>892</v>
      </c>
      <c r="E1450" s="356" t="s">
        <v>1746</v>
      </c>
      <c r="F1450" s="363" t="s">
        <v>7266</v>
      </c>
      <c r="G1450" s="356"/>
    </row>
    <row r="1451" spans="2:7">
      <c r="B1451" s="356" t="s">
        <v>3122</v>
      </c>
      <c r="C1451" s="356" t="s">
        <v>2715</v>
      </c>
      <c r="D1451" s="356">
        <v>893</v>
      </c>
      <c r="E1451" s="356" t="s">
        <v>4314</v>
      </c>
      <c r="F1451" s="363" t="s">
        <v>7266</v>
      </c>
      <c r="G1451" s="356"/>
    </row>
    <row r="1452" spans="2:7">
      <c r="B1452" s="356" t="s">
        <v>3122</v>
      </c>
      <c r="C1452" s="356" t="s">
        <v>2715</v>
      </c>
      <c r="D1452" s="356">
        <v>894</v>
      </c>
      <c r="E1452" s="356" t="s">
        <v>2127</v>
      </c>
      <c r="F1452" s="363" t="s">
        <v>7266</v>
      </c>
      <c r="G1452" s="356"/>
    </row>
    <row r="1453" spans="2:7">
      <c r="B1453" s="356" t="s">
        <v>3122</v>
      </c>
      <c r="C1453" s="356" t="s">
        <v>2715</v>
      </c>
      <c r="D1453" s="356">
        <v>895</v>
      </c>
      <c r="E1453" s="356" t="s">
        <v>2890</v>
      </c>
      <c r="F1453" s="363" t="s">
        <v>7266</v>
      </c>
      <c r="G1453" s="356"/>
    </row>
    <row r="1454" spans="2:7">
      <c r="B1454" s="356" t="s">
        <v>3122</v>
      </c>
      <c r="C1454" s="356" t="s">
        <v>2715</v>
      </c>
      <c r="D1454" s="356">
        <v>896</v>
      </c>
      <c r="E1454" s="356" t="s">
        <v>4315</v>
      </c>
      <c r="F1454" s="363" t="s">
        <v>7266</v>
      </c>
      <c r="G1454" s="356"/>
    </row>
    <row r="1455" spans="2:7">
      <c r="B1455" s="356" t="s">
        <v>3122</v>
      </c>
      <c r="C1455" s="356" t="s">
        <v>2715</v>
      </c>
      <c r="D1455" s="356">
        <v>897</v>
      </c>
      <c r="E1455" s="356" t="s">
        <v>4317</v>
      </c>
      <c r="F1455" s="363" t="s">
        <v>7266</v>
      </c>
      <c r="G1455" s="356"/>
    </row>
    <row r="1456" spans="2:7">
      <c r="B1456" s="356" t="s">
        <v>3122</v>
      </c>
      <c r="C1456" s="356" t="s">
        <v>2715</v>
      </c>
      <c r="D1456" s="356">
        <v>898</v>
      </c>
      <c r="E1456" s="356" t="s">
        <v>4318</v>
      </c>
      <c r="F1456" s="363" t="s">
        <v>7266</v>
      </c>
      <c r="G1456" s="356"/>
    </row>
    <row r="1457" spans="2:7">
      <c r="B1457" s="356" t="s">
        <v>3122</v>
      </c>
      <c r="C1457" s="356" t="s">
        <v>2715</v>
      </c>
      <c r="D1457" s="356">
        <v>899</v>
      </c>
      <c r="E1457" s="356" t="s">
        <v>4322</v>
      </c>
      <c r="F1457" s="363" t="s">
        <v>7266</v>
      </c>
      <c r="G1457" s="356"/>
    </row>
    <row r="1458" spans="2:7">
      <c r="B1458" s="356" t="s">
        <v>3122</v>
      </c>
      <c r="C1458" s="356" t="s">
        <v>2715</v>
      </c>
      <c r="D1458" s="356">
        <v>900</v>
      </c>
      <c r="E1458" s="356" t="s">
        <v>1207</v>
      </c>
      <c r="F1458" s="363" t="s">
        <v>7266</v>
      </c>
      <c r="G1458" s="356"/>
    </row>
    <row r="1459" spans="2:7">
      <c r="B1459" s="356" t="s">
        <v>3122</v>
      </c>
      <c r="C1459" s="356" t="s">
        <v>2715</v>
      </c>
      <c r="D1459" s="356">
        <v>901</v>
      </c>
      <c r="E1459" s="356" t="s">
        <v>4323</v>
      </c>
      <c r="F1459" s="363" t="s">
        <v>7266</v>
      </c>
      <c r="G1459" s="356"/>
    </row>
    <row r="1460" spans="2:7">
      <c r="B1460" s="356" t="s">
        <v>3122</v>
      </c>
      <c r="C1460" s="356" t="s">
        <v>2715</v>
      </c>
      <c r="D1460" s="356">
        <v>902</v>
      </c>
      <c r="E1460" s="356" t="s">
        <v>4324</v>
      </c>
      <c r="F1460" s="363" t="s">
        <v>7266</v>
      </c>
      <c r="G1460" s="356"/>
    </row>
    <row r="1461" spans="2:7">
      <c r="B1461" s="356" t="s">
        <v>3122</v>
      </c>
      <c r="C1461" s="356" t="s">
        <v>2715</v>
      </c>
      <c r="D1461" s="356">
        <v>903</v>
      </c>
      <c r="E1461" s="356" t="s">
        <v>4325</v>
      </c>
      <c r="F1461" s="363" t="s">
        <v>7266</v>
      </c>
      <c r="G1461" s="356"/>
    </row>
    <row r="1462" spans="2:7">
      <c r="B1462" s="356" t="s">
        <v>3122</v>
      </c>
      <c r="C1462" s="356" t="s">
        <v>2715</v>
      </c>
      <c r="D1462" s="356">
        <v>904</v>
      </c>
      <c r="E1462" s="356" t="s">
        <v>4328</v>
      </c>
      <c r="F1462" s="363" t="s">
        <v>7266</v>
      </c>
      <c r="G1462" s="356"/>
    </row>
    <row r="1463" spans="2:7">
      <c r="B1463" s="356" t="s">
        <v>3122</v>
      </c>
      <c r="C1463" s="356" t="s">
        <v>2715</v>
      </c>
      <c r="D1463" s="356">
        <v>905</v>
      </c>
      <c r="E1463" s="356" t="s">
        <v>4331</v>
      </c>
      <c r="F1463" s="363" t="s">
        <v>7266</v>
      </c>
      <c r="G1463" s="356"/>
    </row>
    <row r="1464" spans="2:7">
      <c r="B1464" s="356" t="s">
        <v>3122</v>
      </c>
      <c r="C1464" s="356" t="s">
        <v>2715</v>
      </c>
      <c r="D1464" s="356">
        <v>906</v>
      </c>
      <c r="E1464" s="356" t="s">
        <v>522</v>
      </c>
      <c r="F1464" s="363" t="s">
        <v>7266</v>
      </c>
      <c r="G1464" s="356"/>
    </row>
    <row r="1465" spans="2:7">
      <c r="B1465" s="356" t="s">
        <v>3122</v>
      </c>
      <c r="C1465" s="356" t="s">
        <v>2715</v>
      </c>
      <c r="D1465" s="356">
        <v>907</v>
      </c>
      <c r="E1465" s="356" t="s">
        <v>4332</v>
      </c>
      <c r="F1465" s="363" t="s">
        <v>7266</v>
      </c>
      <c r="G1465" s="356"/>
    </row>
    <row r="1466" spans="2:7">
      <c r="B1466" s="356" t="s">
        <v>3122</v>
      </c>
      <c r="C1466" s="356" t="s">
        <v>2715</v>
      </c>
      <c r="D1466" s="356">
        <v>908</v>
      </c>
      <c r="E1466" s="356" t="s">
        <v>4333</v>
      </c>
      <c r="F1466" s="363" t="s">
        <v>7266</v>
      </c>
      <c r="G1466" s="356"/>
    </row>
    <row r="1467" spans="2:7">
      <c r="B1467" s="356" t="s">
        <v>3122</v>
      </c>
      <c r="C1467" s="356" t="s">
        <v>2715</v>
      </c>
      <c r="D1467" s="356">
        <v>909</v>
      </c>
      <c r="E1467" s="356" t="s">
        <v>4334</v>
      </c>
      <c r="F1467" s="363" t="s">
        <v>7266</v>
      </c>
      <c r="G1467" s="356"/>
    </row>
    <row r="1468" spans="2:7">
      <c r="B1468" s="356" t="s">
        <v>3122</v>
      </c>
      <c r="C1468" s="356" t="s">
        <v>2715</v>
      </c>
      <c r="D1468" s="356">
        <v>910</v>
      </c>
      <c r="E1468" s="356" t="s">
        <v>4335</v>
      </c>
      <c r="F1468" s="363" t="s">
        <v>7266</v>
      </c>
      <c r="G1468" s="356"/>
    </row>
    <row r="1469" spans="2:7">
      <c r="B1469" s="356" t="s">
        <v>3122</v>
      </c>
      <c r="C1469" s="356" t="s">
        <v>2715</v>
      </c>
      <c r="D1469" s="356">
        <v>911</v>
      </c>
      <c r="E1469" s="356" t="s">
        <v>3563</v>
      </c>
      <c r="F1469" s="363" t="s">
        <v>7266</v>
      </c>
      <c r="G1469" s="356"/>
    </row>
    <row r="1470" spans="2:7">
      <c r="B1470" s="356" t="s">
        <v>3122</v>
      </c>
      <c r="C1470" s="356" t="s">
        <v>2715</v>
      </c>
      <c r="D1470" s="356">
        <v>912</v>
      </c>
      <c r="E1470" s="356" t="s">
        <v>4279</v>
      </c>
      <c r="F1470" s="363" t="s">
        <v>7266</v>
      </c>
      <c r="G1470" s="356"/>
    </row>
    <row r="1471" spans="2:7">
      <c r="B1471" s="356" t="s">
        <v>3122</v>
      </c>
      <c r="C1471" s="356" t="s">
        <v>2715</v>
      </c>
      <c r="D1471" s="356">
        <v>913</v>
      </c>
      <c r="E1471" s="356" t="s">
        <v>4336</v>
      </c>
      <c r="F1471" s="363" t="s">
        <v>7266</v>
      </c>
      <c r="G1471" s="356"/>
    </row>
    <row r="1472" spans="2:7">
      <c r="B1472" s="356" t="s">
        <v>3122</v>
      </c>
      <c r="C1472" s="356" t="s">
        <v>2715</v>
      </c>
      <c r="D1472" s="356">
        <v>914</v>
      </c>
      <c r="E1472" s="356" t="s">
        <v>2763</v>
      </c>
      <c r="F1472" s="363" t="s">
        <v>7266</v>
      </c>
      <c r="G1472" s="356"/>
    </row>
    <row r="1473" spans="2:7">
      <c r="B1473" s="356" t="s">
        <v>3122</v>
      </c>
      <c r="C1473" s="356" t="s">
        <v>2715</v>
      </c>
      <c r="D1473" s="356">
        <v>915</v>
      </c>
      <c r="E1473" s="356" t="s">
        <v>4337</v>
      </c>
      <c r="F1473" s="363" t="s">
        <v>7266</v>
      </c>
      <c r="G1473" s="356"/>
    </row>
    <row r="1474" spans="2:7">
      <c r="B1474" s="356" t="s">
        <v>3122</v>
      </c>
      <c r="C1474" s="356" t="s">
        <v>2715</v>
      </c>
      <c r="D1474" s="356">
        <v>916</v>
      </c>
      <c r="E1474" s="356" t="s">
        <v>4338</v>
      </c>
      <c r="F1474" s="363" t="s">
        <v>7266</v>
      </c>
      <c r="G1474" s="356"/>
    </row>
    <row r="1475" spans="2:7">
      <c r="B1475" s="356" t="s">
        <v>3122</v>
      </c>
      <c r="C1475" s="356" t="s">
        <v>2715</v>
      </c>
      <c r="D1475" s="356">
        <v>917</v>
      </c>
      <c r="E1475" s="356" t="s">
        <v>4339</v>
      </c>
      <c r="F1475" s="363" t="s">
        <v>7266</v>
      </c>
      <c r="G1475" s="356"/>
    </row>
    <row r="1476" spans="2:7">
      <c r="B1476" s="356" t="s">
        <v>3122</v>
      </c>
      <c r="C1476" s="356" t="s">
        <v>2715</v>
      </c>
      <c r="D1476" s="356">
        <v>918</v>
      </c>
      <c r="E1476" s="356" t="s">
        <v>3617</v>
      </c>
      <c r="F1476" s="363" t="s">
        <v>7266</v>
      </c>
      <c r="G1476" s="356"/>
    </row>
    <row r="1477" spans="2:7">
      <c r="B1477" s="356" t="s">
        <v>3122</v>
      </c>
      <c r="C1477" s="356" t="s">
        <v>2715</v>
      </c>
      <c r="D1477" s="356">
        <v>919</v>
      </c>
      <c r="E1477" s="356" t="s">
        <v>1621</v>
      </c>
      <c r="F1477" s="363" t="s">
        <v>7266</v>
      </c>
      <c r="G1477" s="356"/>
    </row>
    <row r="1478" spans="2:7">
      <c r="B1478" s="356" t="s">
        <v>3122</v>
      </c>
      <c r="C1478" s="356" t="s">
        <v>2715</v>
      </c>
      <c r="D1478" s="356">
        <v>920</v>
      </c>
      <c r="E1478" s="356" t="s">
        <v>4340</v>
      </c>
      <c r="F1478" s="363" t="s">
        <v>7266</v>
      </c>
      <c r="G1478" s="356"/>
    </row>
    <row r="1479" spans="2:7">
      <c r="B1479" s="356" t="s">
        <v>3122</v>
      </c>
      <c r="C1479" s="356" t="s">
        <v>2715</v>
      </c>
      <c r="D1479" s="356">
        <v>921</v>
      </c>
      <c r="E1479" s="356" t="s">
        <v>3095</v>
      </c>
      <c r="F1479" s="363" t="s">
        <v>7266</v>
      </c>
      <c r="G1479" s="356"/>
    </row>
    <row r="1480" spans="2:7">
      <c r="B1480" s="356" t="s">
        <v>3122</v>
      </c>
      <c r="C1480" s="356" t="s">
        <v>2715</v>
      </c>
      <c r="D1480" s="356">
        <v>922</v>
      </c>
      <c r="E1480" s="356" t="s">
        <v>2589</v>
      </c>
      <c r="F1480" s="363" t="s">
        <v>7266</v>
      </c>
      <c r="G1480" s="356"/>
    </row>
    <row r="1481" spans="2:7">
      <c r="B1481" s="356" t="s">
        <v>3122</v>
      </c>
      <c r="C1481" s="356" t="s">
        <v>2715</v>
      </c>
      <c r="D1481" s="356">
        <v>923</v>
      </c>
      <c r="E1481" s="356" t="s">
        <v>4341</v>
      </c>
      <c r="F1481" s="363" t="s">
        <v>7266</v>
      </c>
      <c r="G1481" s="356"/>
    </row>
    <row r="1482" spans="2:7">
      <c r="B1482" s="356" t="s">
        <v>3122</v>
      </c>
      <c r="C1482" s="356" t="s">
        <v>2715</v>
      </c>
      <c r="D1482" s="356">
        <v>924</v>
      </c>
      <c r="E1482" s="356" t="s">
        <v>3659</v>
      </c>
      <c r="F1482" s="363" t="s">
        <v>7266</v>
      </c>
      <c r="G1482" s="356"/>
    </row>
    <row r="1483" spans="2:7">
      <c r="B1483" s="356" t="s">
        <v>3122</v>
      </c>
      <c r="C1483" s="356" t="s">
        <v>2715</v>
      </c>
      <c r="D1483" s="356">
        <v>925</v>
      </c>
      <c r="E1483" s="356" t="s">
        <v>4342</v>
      </c>
      <c r="F1483" s="363" t="s">
        <v>7266</v>
      </c>
      <c r="G1483" s="356"/>
    </row>
    <row r="1484" spans="2:7">
      <c r="B1484" s="356" t="s">
        <v>3122</v>
      </c>
      <c r="C1484" s="356" t="s">
        <v>2715</v>
      </c>
      <c r="D1484" s="356">
        <v>926</v>
      </c>
      <c r="E1484" s="356" t="s">
        <v>2199</v>
      </c>
      <c r="F1484" s="363" t="s">
        <v>7266</v>
      </c>
      <c r="G1484" s="356"/>
    </row>
    <row r="1485" spans="2:7">
      <c r="B1485" s="356" t="s">
        <v>3122</v>
      </c>
      <c r="C1485" s="356" t="s">
        <v>2715</v>
      </c>
      <c r="D1485" s="356">
        <v>927</v>
      </c>
      <c r="E1485" s="356" t="s">
        <v>593</v>
      </c>
      <c r="F1485" s="363" t="s">
        <v>7266</v>
      </c>
      <c r="G1485" s="356"/>
    </row>
    <row r="1486" spans="2:7">
      <c r="B1486" s="356" t="s">
        <v>3122</v>
      </c>
      <c r="C1486" s="356" t="s">
        <v>2715</v>
      </c>
      <c r="D1486" s="356">
        <v>928</v>
      </c>
      <c r="E1486" s="356" t="s">
        <v>390</v>
      </c>
      <c r="F1486" s="363" t="s">
        <v>7266</v>
      </c>
      <c r="G1486" s="356"/>
    </row>
    <row r="1487" spans="2:7">
      <c r="B1487" s="356" t="s">
        <v>3122</v>
      </c>
      <c r="C1487" s="356" t="s">
        <v>2715</v>
      </c>
      <c r="D1487" s="356">
        <v>929</v>
      </c>
      <c r="E1487" s="356" t="s">
        <v>4237</v>
      </c>
      <c r="F1487" s="363" t="s">
        <v>7266</v>
      </c>
      <c r="G1487" s="356"/>
    </row>
    <row r="1488" spans="2:7">
      <c r="B1488" s="356" t="s">
        <v>3122</v>
      </c>
      <c r="C1488" s="356" t="s">
        <v>2715</v>
      </c>
      <c r="D1488" s="356">
        <v>930</v>
      </c>
      <c r="E1488" s="356" t="s">
        <v>4343</v>
      </c>
      <c r="F1488" s="363" t="s">
        <v>7266</v>
      </c>
      <c r="G1488" s="356"/>
    </row>
    <row r="1489" spans="2:7">
      <c r="B1489" s="356" t="s">
        <v>3122</v>
      </c>
      <c r="C1489" s="356" t="s">
        <v>2715</v>
      </c>
      <c r="D1489" s="356">
        <v>931</v>
      </c>
      <c r="E1489" s="356" t="s">
        <v>4345</v>
      </c>
      <c r="F1489" s="363" t="s">
        <v>7266</v>
      </c>
      <c r="G1489" s="356"/>
    </row>
    <row r="1490" spans="2:7">
      <c r="B1490" s="356" t="s">
        <v>3122</v>
      </c>
      <c r="C1490" s="356" t="s">
        <v>2715</v>
      </c>
      <c r="D1490" s="356">
        <v>932</v>
      </c>
      <c r="E1490" s="356" t="s">
        <v>4346</v>
      </c>
      <c r="F1490" s="363" t="s">
        <v>7266</v>
      </c>
      <c r="G1490" s="356"/>
    </row>
    <row r="1491" spans="2:7">
      <c r="B1491" s="356" t="s">
        <v>3122</v>
      </c>
      <c r="C1491" s="356" t="s">
        <v>2715</v>
      </c>
      <c r="D1491" s="356">
        <v>933</v>
      </c>
      <c r="E1491" s="356" t="s">
        <v>933</v>
      </c>
      <c r="F1491" s="363" t="s">
        <v>7266</v>
      </c>
      <c r="G1491" s="356"/>
    </row>
    <row r="1492" spans="2:7">
      <c r="B1492" s="356" t="s">
        <v>3122</v>
      </c>
      <c r="C1492" s="356" t="s">
        <v>2715</v>
      </c>
      <c r="D1492" s="356">
        <v>934</v>
      </c>
      <c r="E1492" s="356" t="s">
        <v>4348</v>
      </c>
      <c r="F1492" s="363" t="s">
        <v>7266</v>
      </c>
      <c r="G1492" s="356"/>
    </row>
    <row r="1493" spans="2:7">
      <c r="B1493" s="356" t="s">
        <v>3122</v>
      </c>
      <c r="C1493" s="356" t="s">
        <v>2715</v>
      </c>
      <c r="D1493" s="356">
        <v>935</v>
      </c>
      <c r="E1493" s="356" t="s">
        <v>1556</v>
      </c>
      <c r="F1493" s="363" t="s">
        <v>7266</v>
      </c>
      <c r="G1493" s="356"/>
    </row>
    <row r="1494" spans="2:7">
      <c r="B1494" s="356" t="s">
        <v>3122</v>
      </c>
      <c r="C1494" s="356" t="s">
        <v>2715</v>
      </c>
      <c r="D1494" s="356">
        <v>936</v>
      </c>
      <c r="E1494" s="356" t="s">
        <v>4349</v>
      </c>
      <c r="F1494" s="363" t="s">
        <v>7266</v>
      </c>
      <c r="G1494" s="356"/>
    </row>
    <row r="1495" spans="2:7">
      <c r="B1495" s="356" t="s">
        <v>3122</v>
      </c>
      <c r="C1495" s="356" t="s">
        <v>2715</v>
      </c>
      <c r="D1495" s="356">
        <v>937</v>
      </c>
      <c r="E1495" s="356" t="s">
        <v>4352</v>
      </c>
      <c r="F1495" s="363" t="s">
        <v>7266</v>
      </c>
      <c r="G1495" s="356"/>
    </row>
    <row r="1496" spans="2:7">
      <c r="B1496" s="356" t="s">
        <v>3122</v>
      </c>
      <c r="C1496" s="356" t="s">
        <v>2715</v>
      </c>
      <c r="D1496" s="356">
        <v>938</v>
      </c>
      <c r="E1496" s="356" t="s">
        <v>4353</v>
      </c>
      <c r="F1496" s="363" t="s">
        <v>7266</v>
      </c>
      <c r="G1496" s="356"/>
    </row>
    <row r="1497" spans="2:7">
      <c r="B1497" s="356" t="s">
        <v>3122</v>
      </c>
      <c r="C1497" s="356" t="s">
        <v>2715</v>
      </c>
      <c r="D1497" s="356">
        <v>939</v>
      </c>
      <c r="E1497" s="356" t="s">
        <v>4354</v>
      </c>
      <c r="F1497" s="363" t="s">
        <v>7266</v>
      </c>
      <c r="G1497" s="356"/>
    </row>
    <row r="1498" spans="2:7">
      <c r="B1498" s="356" t="s">
        <v>3122</v>
      </c>
      <c r="C1498" s="356" t="s">
        <v>2715</v>
      </c>
      <c r="D1498" s="356">
        <v>940</v>
      </c>
      <c r="E1498" s="356" t="s">
        <v>4355</v>
      </c>
      <c r="F1498" s="363" t="s">
        <v>7266</v>
      </c>
      <c r="G1498" s="356"/>
    </row>
    <row r="1499" spans="2:7">
      <c r="B1499" s="356" t="s">
        <v>3122</v>
      </c>
      <c r="C1499" s="356" t="s">
        <v>2715</v>
      </c>
      <c r="D1499" s="356">
        <v>941</v>
      </c>
      <c r="E1499" s="356" t="s">
        <v>4356</v>
      </c>
      <c r="F1499" s="363" t="s">
        <v>7266</v>
      </c>
      <c r="G1499" s="356"/>
    </row>
    <row r="1500" spans="2:7">
      <c r="B1500" s="356" t="s">
        <v>3122</v>
      </c>
      <c r="C1500" s="356" t="s">
        <v>2715</v>
      </c>
      <c r="D1500" s="356">
        <v>942</v>
      </c>
      <c r="E1500" s="356" t="s">
        <v>208</v>
      </c>
      <c r="F1500" s="363" t="s">
        <v>7266</v>
      </c>
      <c r="G1500" s="356"/>
    </row>
    <row r="1501" spans="2:7">
      <c r="B1501" s="356" t="s">
        <v>3122</v>
      </c>
      <c r="C1501" s="356" t="s">
        <v>2715</v>
      </c>
      <c r="D1501" s="356">
        <v>943</v>
      </c>
      <c r="E1501" s="356" t="s">
        <v>4359</v>
      </c>
      <c r="F1501" s="363" t="s">
        <v>7266</v>
      </c>
      <c r="G1501" s="356"/>
    </row>
    <row r="1502" spans="2:7">
      <c r="B1502" s="356" t="s">
        <v>3122</v>
      </c>
      <c r="C1502" s="356" t="s">
        <v>2715</v>
      </c>
      <c r="D1502" s="356">
        <v>944</v>
      </c>
      <c r="E1502" s="356" t="s">
        <v>4063</v>
      </c>
      <c r="F1502" s="363" t="s">
        <v>7266</v>
      </c>
      <c r="G1502" s="356"/>
    </row>
    <row r="1503" spans="2:7">
      <c r="B1503" s="356" t="s">
        <v>3122</v>
      </c>
      <c r="C1503" s="356" t="s">
        <v>2715</v>
      </c>
      <c r="D1503" s="356">
        <v>945</v>
      </c>
      <c r="E1503" s="356" t="s">
        <v>4360</v>
      </c>
      <c r="F1503" s="363" t="s">
        <v>7266</v>
      </c>
      <c r="G1503" s="356"/>
    </row>
    <row r="1504" spans="2:7">
      <c r="B1504" s="356" t="s">
        <v>3122</v>
      </c>
      <c r="C1504" s="356" t="s">
        <v>2715</v>
      </c>
      <c r="D1504" s="356">
        <v>946</v>
      </c>
      <c r="E1504" s="356" t="s">
        <v>791</v>
      </c>
      <c r="F1504" s="363" t="s">
        <v>7266</v>
      </c>
      <c r="G1504" s="356"/>
    </row>
    <row r="1505" spans="2:7">
      <c r="B1505" s="356" t="s">
        <v>3122</v>
      </c>
      <c r="C1505" s="356" t="s">
        <v>2715</v>
      </c>
      <c r="D1505" s="356">
        <v>947</v>
      </c>
      <c r="E1505" s="356" t="s">
        <v>4362</v>
      </c>
      <c r="F1505" s="363" t="s">
        <v>7266</v>
      </c>
      <c r="G1505" s="356"/>
    </row>
    <row r="1506" spans="2:7">
      <c r="B1506" s="356" t="s">
        <v>3122</v>
      </c>
      <c r="C1506" s="356" t="s">
        <v>2715</v>
      </c>
      <c r="D1506" s="356">
        <v>948</v>
      </c>
      <c r="E1506" s="356" t="s">
        <v>1328</v>
      </c>
      <c r="F1506" s="363" t="s">
        <v>7266</v>
      </c>
      <c r="G1506" s="356"/>
    </row>
    <row r="1507" spans="2:7">
      <c r="B1507" s="356" t="s">
        <v>3122</v>
      </c>
      <c r="C1507" s="356" t="s">
        <v>2715</v>
      </c>
      <c r="D1507" s="356">
        <v>949</v>
      </c>
      <c r="E1507" s="356" t="s">
        <v>4364</v>
      </c>
      <c r="F1507" s="363" t="s">
        <v>7266</v>
      </c>
      <c r="G1507" s="356"/>
    </row>
    <row r="1508" spans="2:7">
      <c r="B1508" s="356" t="s">
        <v>3122</v>
      </c>
      <c r="C1508" s="356" t="s">
        <v>2715</v>
      </c>
      <c r="D1508" s="356">
        <v>950</v>
      </c>
      <c r="E1508" s="356" t="s">
        <v>2734</v>
      </c>
      <c r="F1508" s="363" t="s">
        <v>7266</v>
      </c>
      <c r="G1508" s="356"/>
    </row>
    <row r="1509" spans="2:7">
      <c r="B1509" s="356" t="s">
        <v>3122</v>
      </c>
      <c r="C1509" s="356" t="s">
        <v>2715</v>
      </c>
      <c r="D1509" s="356">
        <v>951</v>
      </c>
      <c r="E1509" s="356" t="s">
        <v>3441</v>
      </c>
      <c r="F1509" s="363" t="s">
        <v>7266</v>
      </c>
      <c r="G1509" s="356"/>
    </row>
    <row r="1510" spans="2:7">
      <c r="B1510" s="356" t="s">
        <v>3122</v>
      </c>
      <c r="C1510" s="356" t="s">
        <v>2715</v>
      </c>
      <c r="D1510" s="356">
        <v>952</v>
      </c>
      <c r="E1510" s="356" t="s">
        <v>4365</v>
      </c>
      <c r="F1510" s="363" t="s">
        <v>7266</v>
      </c>
      <c r="G1510" s="356"/>
    </row>
    <row r="1511" spans="2:7">
      <c r="B1511" s="356" t="s">
        <v>3122</v>
      </c>
      <c r="C1511" s="356" t="s">
        <v>2715</v>
      </c>
      <c r="D1511" s="356">
        <v>953</v>
      </c>
      <c r="E1511" s="356" t="s">
        <v>4368</v>
      </c>
      <c r="F1511" s="363" t="s">
        <v>7266</v>
      </c>
      <c r="G1511" s="356"/>
    </row>
    <row r="1512" spans="2:7">
      <c r="B1512" s="356" t="s">
        <v>3122</v>
      </c>
      <c r="C1512" s="356" t="s">
        <v>2715</v>
      </c>
      <c r="D1512" s="356">
        <v>954</v>
      </c>
      <c r="E1512" s="356" t="s">
        <v>4369</v>
      </c>
      <c r="F1512" s="363" t="s">
        <v>7266</v>
      </c>
      <c r="G1512" s="356"/>
    </row>
    <row r="1513" spans="2:7">
      <c r="B1513" s="356" t="s">
        <v>3122</v>
      </c>
      <c r="C1513" s="356" t="s">
        <v>2715</v>
      </c>
      <c r="D1513" s="356">
        <v>955</v>
      </c>
      <c r="E1513" s="356" t="s">
        <v>4372</v>
      </c>
      <c r="F1513" s="363" t="s">
        <v>7266</v>
      </c>
      <c r="G1513" s="356"/>
    </row>
    <row r="1514" spans="2:7">
      <c r="B1514" s="356" t="s">
        <v>3122</v>
      </c>
      <c r="C1514" s="356" t="s">
        <v>2715</v>
      </c>
      <c r="D1514" s="356">
        <v>956</v>
      </c>
      <c r="E1514" s="356" t="s">
        <v>4373</v>
      </c>
      <c r="F1514" s="363" t="s">
        <v>7266</v>
      </c>
      <c r="G1514" s="356"/>
    </row>
    <row r="1515" spans="2:7">
      <c r="B1515" s="356" t="s">
        <v>3122</v>
      </c>
      <c r="C1515" s="356" t="s">
        <v>2715</v>
      </c>
      <c r="D1515" s="356">
        <v>957</v>
      </c>
      <c r="E1515" s="356" t="s">
        <v>4374</v>
      </c>
      <c r="F1515" s="363" t="s">
        <v>7266</v>
      </c>
      <c r="G1515" s="356"/>
    </row>
    <row r="1516" spans="2:7">
      <c r="B1516" s="356" t="s">
        <v>3122</v>
      </c>
      <c r="C1516" s="356" t="s">
        <v>2715</v>
      </c>
      <c r="D1516" s="356">
        <v>958</v>
      </c>
      <c r="E1516" s="356" t="s">
        <v>4375</v>
      </c>
      <c r="F1516" s="363" t="s">
        <v>7266</v>
      </c>
      <c r="G1516" s="356"/>
    </row>
    <row r="1517" spans="2:7">
      <c r="B1517" s="356" t="s">
        <v>3122</v>
      </c>
      <c r="C1517" s="356" t="s">
        <v>2715</v>
      </c>
      <c r="D1517" s="356">
        <v>959</v>
      </c>
      <c r="E1517" s="356" t="s">
        <v>4376</v>
      </c>
      <c r="F1517" s="363" t="s">
        <v>7266</v>
      </c>
      <c r="G1517" s="356"/>
    </row>
    <row r="1518" spans="2:7">
      <c r="B1518" s="356" t="s">
        <v>3122</v>
      </c>
      <c r="C1518" s="356" t="s">
        <v>2715</v>
      </c>
      <c r="D1518" s="356">
        <v>960</v>
      </c>
      <c r="E1518" s="356" t="s">
        <v>1042</v>
      </c>
      <c r="F1518" s="363" t="s">
        <v>7266</v>
      </c>
      <c r="G1518" s="356"/>
    </row>
    <row r="1519" spans="2:7">
      <c r="B1519" s="356" t="s">
        <v>3122</v>
      </c>
      <c r="C1519" s="356" t="s">
        <v>2715</v>
      </c>
      <c r="D1519" s="356">
        <v>961</v>
      </c>
      <c r="E1519" s="356" t="s">
        <v>1946</v>
      </c>
      <c r="F1519" s="363" t="s">
        <v>7266</v>
      </c>
      <c r="G1519" s="356"/>
    </row>
    <row r="1520" spans="2:7">
      <c r="B1520" s="356" t="s">
        <v>3122</v>
      </c>
      <c r="C1520" s="356" t="s">
        <v>2715</v>
      </c>
      <c r="D1520" s="356">
        <v>962</v>
      </c>
      <c r="E1520" s="356" t="s">
        <v>4379</v>
      </c>
      <c r="F1520" s="363" t="s">
        <v>7266</v>
      </c>
      <c r="G1520" s="356"/>
    </row>
    <row r="1521" spans="2:7">
      <c r="B1521" s="356" t="s">
        <v>3122</v>
      </c>
      <c r="C1521" s="356" t="s">
        <v>2715</v>
      </c>
      <c r="D1521" s="356">
        <v>963</v>
      </c>
      <c r="E1521" s="356" t="s">
        <v>4381</v>
      </c>
      <c r="F1521" s="363" t="s">
        <v>7266</v>
      </c>
      <c r="G1521" s="356"/>
    </row>
    <row r="1522" spans="2:7">
      <c r="B1522" s="356" t="s">
        <v>3122</v>
      </c>
      <c r="C1522" s="356" t="s">
        <v>2715</v>
      </c>
      <c r="D1522" s="356">
        <v>964</v>
      </c>
      <c r="E1522" s="356" t="s">
        <v>1463</v>
      </c>
      <c r="F1522" s="363" t="s">
        <v>7266</v>
      </c>
      <c r="G1522" s="356"/>
    </row>
    <row r="1523" spans="2:7">
      <c r="B1523" s="356" t="s">
        <v>3122</v>
      </c>
      <c r="C1523" s="356" t="s">
        <v>2715</v>
      </c>
      <c r="D1523" s="356">
        <v>965</v>
      </c>
      <c r="E1523" s="356" t="s">
        <v>4029</v>
      </c>
      <c r="F1523" s="363" t="s">
        <v>7266</v>
      </c>
      <c r="G1523" s="356"/>
    </row>
    <row r="1524" spans="2:7">
      <c r="B1524" s="356" t="s">
        <v>3122</v>
      </c>
      <c r="C1524" s="356" t="s">
        <v>2715</v>
      </c>
      <c r="D1524" s="356">
        <v>966</v>
      </c>
      <c r="E1524" s="356" t="s">
        <v>3074</v>
      </c>
      <c r="F1524" s="363" t="s">
        <v>7266</v>
      </c>
      <c r="G1524" s="356"/>
    </row>
    <row r="1525" spans="2:7">
      <c r="B1525" s="356" t="s">
        <v>3122</v>
      </c>
      <c r="C1525" s="356" t="s">
        <v>2715</v>
      </c>
      <c r="D1525" s="356">
        <v>967</v>
      </c>
      <c r="E1525" s="356" t="s">
        <v>1973</v>
      </c>
      <c r="F1525" s="363" t="s">
        <v>7266</v>
      </c>
      <c r="G1525" s="356"/>
    </row>
    <row r="1526" spans="2:7">
      <c r="B1526" s="356" t="s">
        <v>3122</v>
      </c>
      <c r="C1526" s="356" t="s">
        <v>2715</v>
      </c>
      <c r="D1526" s="356">
        <v>968</v>
      </c>
      <c r="E1526" s="356" t="s">
        <v>4383</v>
      </c>
      <c r="F1526" s="363" t="s">
        <v>7266</v>
      </c>
      <c r="G1526" s="356"/>
    </row>
    <row r="1527" spans="2:7">
      <c r="B1527" s="356" t="s">
        <v>3122</v>
      </c>
      <c r="C1527" s="356" t="s">
        <v>2715</v>
      </c>
      <c r="D1527" s="356">
        <v>969</v>
      </c>
      <c r="E1527" s="356" t="s">
        <v>3960</v>
      </c>
      <c r="F1527" s="363" t="s">
        <v>7266</v>
      </c>
      <c r="G1527" s="356"/>
    </row>
    <row r="1528" spans="2:7">
      <c r="B1528" s="356" t="s">
        <v>3122</v>
      </c>
      <c r="C1528" s="356" t="s">
        <v>2715</v>
      </c>
      <c r="D1528" s="356">
        <v>970</v>
      </c>
      <c r="E1528" s="356" t="s">
        <v>4387</v>
      </c>
      <c r="F1528" s="363" t="s">
        <v>7266</v>
      </c>
      <c r="G1528" s="356"/>
    </row>
    <row r="1529" spans="2:7">
      <c r="B1529" s="356" t="s">
        <v>3122</v>
      </c>
      <c r="C1529" s="356" t="s">
        <v>2715</v>
      </c>
      <c r="D1529" s="356">
        <v>971</v>
      </c>
      <c r="E1529" s="356" t="s">
        <v>2691</v>
      </c>
      <c r="F1529" s="363" t="s">
        <v>7266</v>
      </c>
      <c r="G1529" s="356"/>
    </row>
    <row r="1530" spans="2:7">
      <c r="B1530" s="356" t="s">
        <v>3122</v>
      </c>
      <c r="C1530" s="356" t="s">
        <v>2715</v>
      </c>
      <c r="D1530" s="356">
        <v>972</v>
      </c>
      <c r="E1530" s="356" t="s">
        <v>896</v>
      </c>
      <c r="F1530" s="363" t="s">
        <v>7266</v>
      </c>
      <c r="G1530" s="356"/>
    </row>
    <row r="1531" spans="2:7">
      <c r="B1531" s="356" t="s">
        <v>3122</v>
      </c>
      <c r="C1531" s="356" t="s">
        <v>2715</v>
      </c>
      <c r="D1531" s="356">
        <v>973</v>
      </c>
      <c r="E1531" s="356" t="s">
        <v>541</v>
      </c>
      <c r="F1531" s="363" t="s">
        <v>7266</v>
      </c>
      <c r="G1531" s="356"/>
    </row>
    <row r="1532" spans="2:7">
      <c r="B1532" s="356" t="s">
        <v>3122</v>
      </c>
      <c r="C1532" s="356" t="s">
        <v>2715</v>
      </c>
      <c r="D1532" s="356">
        <v>974</v>
      </c>
      <c r="E1532" s="356" t="s">
        <v>4388</v>
      </c>
      <c r="F1532" s="363" t="s">
        <v>7266</v>
      </c>
      <c r="G1532" s="356"/>
    </row>
    <row r="1533" spans="2:7">
      <c r="B1533" s="356" t="s">
        <v>3122</v>
      </c>
      <c r="C1533" s="356" t="s">
        <v>2715</v>
      </c>
      <c r="D1533" s="356">
        <v>975</v>
      </c>
      <c r="E1533" s="356" t="s">
        <v>4391</v>
      </c>
      <c r="F1533" s="363" t="s">
        <v>7266</v>
      </c>
      <c r="G1533" s="356"/>
    </row>
    <row r="1534" spans="2:7">
      <c r="B1534" s="356" t="s">
        <v>3122</v>
      </c>
      <c r="C1534" s="356" t="s">
        <v>2715</v>
      </c>
      <c r="D1534" s="356">
        <v>976</v>
      </c>
      <c r="E1534" s="356" t="s">
        <v>4394</v>
      </c>
      <c r="F1534" s="363" t="s">
        <v>7266</v>
      </c>
      <c r="G1534" s="356"/>
    </row>
    <row r="1535" spans="2:7">
      <c r="B1535" s="356" t="s">
        <v>3122</v>
      </c>
      <c r="C1535" s="356" t="s">
        <v>2715</v>
      </c>
      <c r="D1535" s="356">
        <v>977</v>
      </c>
      <c r="E1535" s="356" t="s">
        <v>4395</v>
      </c>
      <c r="F1535" s="363" t="s">
        <v>7266</v>
      </c>
      <c r="G1535" s="356"/>
    </row>
    <row r="1536" spans="2:7">
      <c r="B1536" s="356" t="s">
        <v>3122</v>
      </c>
      <c r="C1536" s="356" t="s">
        <v>2715</v>
      </c>
      <c r="D1536" s="356">
        <v>978</v>
      </c>
      <c r="E1536" s="356" t="s">
        <v>2829</v>
      </c>
      <c r="F1536" s="363" t="s">
        <v>7266</v>
      </c>
      <c r="G1536" s="356"/>
    </row>
    <row r="1537" spans="2:7">
      <c r="B1537" s="356" t="s">
        <v>3122</v>
      </c>
      <c r="C1537" s="356" t="s">
        <v>2715</v>
      </c>
      <c r="D1537" s="356">
        <v>979</v>
      </c>
      <c r="E1537" s="356" t="s">
        <v>4396</v>
      </c>
      <c r="F1537" s="363" t="s">
        <v>7266</v>
      </c>
      <c r="G1537" s="356"/>
    </row>
    <row r="1538" spans="2:7">
      <c r="B1538" s="356" t="s">
        <v>3122</v>
      </c>
      <c r="C1538" s="356" t="s">
        <v>2715</v>
      </c>
      <c r="D1538" s="356">
        <v>980</v>
      </c>
      <c r="E1538" s="356" t="s">
        <v>654</v>
      </c>
      <c r="F1538" s="363" t="s">
        <v>7266</v>
      </c>
      <c r="G1538" s="356"/>
    </row>
    <row r="1539" spans="2:7">
      <c r="B1539" s="356" t="s">
        <v>3122</v>
      </c>
      <c r="C1539" s="356" t="s">
        <v>2715</v>
      </c>
      <c r="D1539" s="356">
        <v>981</v>
      </c>
      <c r="E1539" s="356" t="s">
        <v>4398</v>
      </c>
      <c r="F1539" s="363" t="s">
        <v>7266</v>
      </c>
      <c r="G1539" s="356"/>
    </row>
    <row r="1540" spans="2:7">
      <c r="B1540" s="356" t="s">
        <v>3122</v>
      </c>
      <c r="C1540" s="356" t="s">
        <v>2715</v>
      </c>
      <c r="D1540" s="356">
        <v>982</v>
      </c>
      <c r="E1540" s="356" t="s">
        <v>4399</v>
      </c>
      <c r="F1540" s="363" t="s">
        <v>7266</v>
      </c>
      <c r="G1540" s="356"/>
    </row>
    <row r="1541" spans="2:7">
      <c r="B1541" s="356" t="s">
        <v>3122</v>
      </c>
      <c r="C1541" s="356" t="s">
        <v>2715</v>
      </c>
      <c r="D1541" s="356">
        <v>983</v>
      </c>
      <c r="E1541" s="356" t="s">
        <v>3000</v>
      </c>
      <c r="F1541" s="363" t="s">
        <v>7266</v>
      </c>
      <c r="G1541" s="356"/>
    </row>
    <row r="1542" spans="2:7">
      <c r="B1542" s="356" t="s">
        <v>3122</v>
      </c>
      <c r="C1542" s="356" t="s">
        <v>2715</v>
      </c>
      <c r="D1542" s="356">
        <v>984</v>
      </c>
      <c r="E1542" s="356" t="s">
        <v>627</v>
      </c>
      <c r="F1542" s="363" t="s">
        <v>7266</v>
      </c>
      <c r="G1542" s="356"/>
    </row>
    <row r="1543" spans="2:7">
      <c r="B1543" s="356" t="s">
        <v>3122</v>
      </c>
      <c r="C1543" s="356" t="s">
        <v>2715</v>
      </c>
      <c r="D1543" s="356">
        <v>985</v>
      </c>
      <c r="E1543" s="356" t="s">
        <v>4404</v>
      </c>
      <c r="F1543" s="363" t="s">
        <v>7266</v>
      </c>
      <c r="G1543" s="356"/>
    </row>
    <row r="1544" spans="2:7">
      <c r="B1544" s="356" t="s">
        <v>3122</v>
      </c>
      <c r="C1544" s="356" t="s">
        <v>2715</v>
      </c>
      <c r="D1544" s="356">
        <v>986</v>
      </c>
      <c r="E1544" s="356" t="s">
        <v>4406</v>
      </c>
      <c r="F1544" s="363" t="s">
        <v>7266</v>
      </c>
      <c r="G1544" s="356"/>
    </row>
    <row r="1545" spans="2:7">
      <c r="B1545" s="356" t="s">
        <v>3122</v>
      </c>
      <c r="C1545" s="356" t="s">
        <v>2715</v>
      </c>
      <c r="D1545" s="356">
        <v>987</v>
      </c>
      <c r="E1545" s="356" t="s">
        <v>4407</v>
      </c>
      <c r="F1545" s="363" t="s">
        <v>7266</v>
      </c>
      <c r="G1545" s="356"/>
    </row>
    <row r="1546" spans="2:7">
      <c r="B1546" s="356" t="s">
        <v>3122</v>
      </c>
      <c r="C1546" s="356" t="s">
        <v>2715</v>
      </c>
      <c r="D1546" s="356">
        <v>988</v>
      </c>
      <c r="E1546" s="356" t="s">
        <v>4408</v>
      </c>
      <c r="F1546" s="363" t="s">
        <v>7266</v>
      </c>
      <c r="G1546" s="356"/>
    </row>
    <row r="1547" spans="2:7">
      <c r="B1547" s="356" t="s">
        <v>3122</v>
      </c>
      <c r="C1547" s="356" t="s">
        <v>2715</v>
      </c>
      <c r="D1547" s="356">
        <v>989</v>
      </c>
      <c r="E1547" s="356" t="s">
        <v>4409</v>
      </c>
      <c r="F1547" s="363" t="s">
        <v>7266</v>
      </c>
      <c r="G1547" s="356"/>
    </row>
    <row r="1548" spans="2:7">
      <c r="B1548" s="356" t="s">
        <v>3122</v>
      </c>
      <c r="C1548" s="356" t="s">
        <v>2715</v>
      </c>
      <c r="D1548" s="356">
        <v>990</v>
      </c>
      <c r="E1548" s="356" t="s">
        <v>2389</v>
      </c>
      <c r="F1548" s="363" t="s">
        <v>7266</v>
      </c>
      <c r="G1548" s="356"/>
    </row>
    <row r="1549" spans="2:7">
      <c r="B1549" s="356" t="s">
        <v>3122</v>
      </c>
      <c r="C1549" s="356" t="s">
        <v>2715</v>
      </c>
      <c r="D1549" s="356">
        <v>991</v>
      </c>
      <c r="E1549" s="356" t="s">
        <v>487</v>
      </c>
      <c r="F1549" s="363" t="s">
        <v>7266</v>
      </c>
      <c r="G1549" s="356"/>
    </row>
    <row r="1550" spans="2:7">
      <c r="B1550" s="356" t="s">
        <v>3122</v>
      </c>
      <c r="C1550" s="356" t="s">
        <v>2715</v>
      </c>
      <c r="D1550" s="356">
        <v>992</v>
      </c>
      <c r="E1550" s="356" t="s">
        <v>3048</v>
      </c>
      <c r="F1550" s="363" t="s">
        <v>7266</v>
      </c>
      <c r="G1550" s="356"/>
    </row>
    <row r="1551" spans="2:7">
      <c r="B1551" s="356" t="s">
        <v>3122</v>
      </c>
      <c r="C1551" s="356" t="s">
        <v>2715</v>
      </c>
      <c r="D1551" s="356">
        <v>993</v>
      </c>
      <c r="E1551" s="356" t="s">
        <v>4410</v>
      </c>
      <c r="F1551" s="363" t="s">
        <v>7266</v>
      </c>
      <c r="G1551" s="356"/>
    </row>
    <row r="1552" spans="2:7">
      <c r="B1552" s="356" t="s">
        <v>3122</v>
      </c>
      <c r="C1552" s="356" t="s">
        <v>2715</v>
      </c>
      <c r="D1552" s="356">
        <v>994</v>
      </c>
      <c r="E1552" s="356" t="s">
        <v>4411</v>
      </c>
      <c r="F1552" s="363" t="s">
        <v>7266</v>
      </c>
      <c r="G1552" s="356"/>
    </row>
    <row r="1553" spans="2:7">
      <c r="B1553" s="356" t="s">
        <v>3122</v>
      </c>
      <c r="C1553" s="356" t="s">
        <v>2715</v>
      </c>
      <c r="D1553" s="356">
        <v>995</v>
      </c>
      <c r="E1553" s="356" t="s">
        <v>4412</v>
      </c>
      <c r="F1553" s="363" t="s">
        <v>7266</v>
      </c>
      <c r="G1553" s="356"/>
    </row>
    <row r="1554" spans="2:7">
      <c r="B1554" s="356" t="s">
        <v>3122</v>
      </c>
      <c r="C1554" s="356" t="s">
        <v>2715</v>
      </c>
      <c r="D1554" s="356">
        <v>996</v>
      </c>
      <c r="E1554" s="356" t="s">
        <v>1900</v>
      </c>
      <c r="F1554" s="363" t="s">
        <v>7266</v>
      </c>
      <c r="G1554" s="356"/>
    </row>
    <row r="1555" spans="2:7">
      <c r="B1555" s="356" t="s">
        <v>3122</v>
      </c>
      <c r="C1555" s="356" t="s">
        <v>2715</v>
      </c>
      <c r="D1555" s="356">
        <v>997</v>
      </c>
      <c r="E1555" s="356" t="s">
        <v>4413</v>
      </c>
      <c r="F1555" s="363" t="s">
        <v>7266</v>
      </c>
      <c r="G1555" s="356"/>
    </row>
    <row r="1556" spans="2:7">
      <c r="B1556" s="356" t="s">
        <v>3122</v>
      </c>
      <c r="C1556" s="356" t="s">
        <v>2715</v>
      </c>
      <c r="D1556" s="356">
        <v>998</v>
      </c>
      <c r="E1556" s="356" t="s">
        <v>2699</v>
      </c>
      <c r="F1556" s="363" t="s">
        <v>7266</v>
      </c>
      <c r="G1556" s="356"/>
    </row>
    <row r="1557" spans="2:7">
      <c r="B1557" s="356" t="s">
        <v>3122</v>
      </c>
      <c r="C1557" s="356" t="s">
        <v>2715</v>
      </c>
      <c r="D1557" s="356">
        <v>999</v>
      </c>
      <c r="E1557" s="356" t="s">
        <v>1086</v>
      </c>
      <c r="F1557" s="363" t="s">
        <v>7266</v>
      </c>
      <c r="G1557" s="356"/>
    </row>
    <row r="1558" spans="2:7">
      <c r="B1558" s="356" t="s">
        <v>3122</v>
      </c>
      <c r="C1558" s="356" t="s">
        <v>2715</v>
      </c>
      <c r="D1558" s="356">
        <v>1000</v>
      </c>
      <c r="E1558" s="356" t="s">
        <v>4414</v>
      </c>
      <c r="F1558" s="363" t="s">
        <v>7266</v>
      </c>
      <c r="G1558" s="356"/>
    </row>
    <row r="1559" spans="2:7">
      <c r="B1559" s="356" t="s">
        <v>3122</v>
      </c>
      <c r="C1559" s="356" t="s">
        <v>2715</v>
      </c>
      <c r="D1559" s="356">
        <v>1001</v>
      </c>
      <c r="E1559" s="356" t="s">
        <v>4419</v>
      </c>
      <c r="F1559" s="363" t="s">
        <v>7266</v>
      </c>
      <c r="G1559" s="356"/>
    </row>
    <row r="1560" spans="2:7">
      <c r="B1560" s="356" t="s">
        <v>3122</v>
      </c>
      <c r="C1560" s="356" t="s">
        <v>2715</v>
      </c>
      <c r="D1560" s="356">
        <v>1002</v>
      </c>
      <c r="E1560" s="356" t="s">
        <v>4420</v>
      </c>
      <c r="F1560" s="363" t="s">
        <v>7266</v>
      </c>
      <c r="G1560" s="356"/>
    </row>
    <row r="1561" spans="2:7">
      <c r="B1561" s="356" t="s">
        <v>3122</v>
      </c>
      <c r="C1561" s="356" t="s">
        <v>2715</v>
      </c>
      <c r="D1561" s="356">
        <v>1003</v>
      </c>
      <c r="E1561" s="356" t="s">
        <v>4421</v>
      </c>
      <c r="F1561" s="363" t="s">
        <v>7266</v>
      </c>
      <c r="G1561" s="356"/>
    </row>
    <row r="1562" spans="2:7">
      <c r="B1562" s="356" t="s">
        <v>3122</v>
      </c>
      <c r="C1562" s="356" t="s">
        <v>2715</v>
      </c>
      <c r="D1562" s="356">
        <v>1004</v>
      </c>
      <c r="E1562" s="356" t="s">
        <v>4423</v>
      </c>
      <c r="F1562" s="363" t="s">
        <v>7266</v>
      </c>
      <c r="G1562" s="356"/>
    </row>
    <row r="1563" spans="2:7">
      <c r="B1563" s="356" t="s">
        <v>3122</v>
      </c>
      <c r="C1563" s="356" t="s">
        <v>2715</v>
      </c>
      <c r="D1563" s="356">
        <v>1005</v>
      </c>
      <c r="E1563" s="356" t="s">
        <v>4425</v>
      </c>
      <c r="F1563" s="363" t="s">
        <v>7266</v>
      </c>
      <c r="G1563" s="356"/>
    </row>
    <row r="1564" spans="2:7">
      <c r="B1564" s="356" t="s">
        <v>3122</v>
      </c>
      <c r="C1564" s="356" t="s">
        <v>2715</v>
      </c>
      <c r="D1564" s="356">
        <v>1006</v>
      </c>
      <c r="E1564" s="356" t="s">
        <v>4426</v>
      </c>
      <c r="F1564" s="363" t="s">
        <v>7266</v>
      </c>
      <c r="G1564" s="356"/>
    </row>
    <row r="1565" spans="2:7">
      <c r="B1565" s="356" t="s">
        <v>3122</v>
      </c>
      <c r="C1565" s="356" t="s">
        <v>2715</v>
      </c>
      <c r="D1565" s="356">
        <v>1007</v>
      </c>
      <c r="E1565" s="356" t="s">
        <v>4427</v>
      </c>
      <c r="F1565" s="363" t="s">
        <v>7266</v>
      </c>
      <c r="G1565" s="356"/>
    </row>
    <row r="1566" spans="2:7">
      <c r="B1566" s="356" t="s">
        <v>3122</v>
      </c>
      <c r="C1566" s="356" t="s">
        <v>2715</v>
      </c>
      <c r="D1566" s="356">
        <v>1008</v>
      </c>
      <c r="E1566" s="356" t="s">
        <v>4429</v>
      </c>
      <c r="F1566" s="363" t="s">
        <v>7266</v>
      </c>
      <c r="G1566" s="356"/>
    </row>
    <row r="1567" spans="2:7">
      <c r="B1567" s="356" t="s">
        <v>3122</v>
      </c>
      <c r="C1567" s="356" t="s">
        <v>2715</v>
      </c>
      <c r="D1567" s="356">
        <v>1009</v>
      </c>
      <c r="E1567" s="356" t="s">
        <v>4432</v>
      </c>
      <c r="F1567" s="363" t="s">
        <v>7266</v>
      </c>
      <c r="G1567" s="356"/>
    </row>
    <row r="1568" spans="2:7">
      <c r="B1568" s="356" t="s">
        <v>3122</v>
      </c>
      <c r="C1568" s="356" t="s">
        <v>2715</v>
      </c>
      <c r="D1568" s="356">
        <v>1010</v>
      </c>
      <c r="E1568" s="356" t="s">
        <v>3108</v>
      </c>
      <c r="F1568" s="363" t="s">
        <v>7266</v>
      </c>
      <c r="G1568" s="356"/>
    </row>
    <row r="1569" spans="2:7">
      <c r="B1569" s="356" t="s">
        <v>3122</v>
      </c>
      <c r="C1569" s="356" t="s">
        <v>2715</v>
      </c>
      <c r="D1569" s="356">
        <v>1011</v>
      </c>
      <c r="E1569" s="356" t="s">
        <v>4434</v>
      </c>
      <c r="F1569" s="363" t="s">
        <v>7266</v>
      </c>
      <c r="G1569" s="356"/>
    </row>
    <row r="1570" spans="2:7">
      <c r="B1570" s="356" t="s">
        <v>3122</v>
      </c>
      <c r="C1570" s="356" t="s">
        <v>2715</v>
      </c>
      <c r="D1570" s="356">
        <v>1012</v>
      </c>
      <c r="E1570" s="356" t="s">
        <v>2571</v>
      </c>
      <c r="F1570" s="363" t="s">
        <v>7266</v>
      </c>
      <c r="G1570" s="356"/>
    </row>
    <row r="1571" spans="2:7">
      <c r="B1571" s="356" t="s">
        <v>3122</v>
      </c>
      <c r="C1571" s="356" t="s">
        <v>2715</v>
      </c>
      <c r="D1571" s="356">
        <v>1013</v>
      </c>
      <c r="E1571" s="356" t="s">
        <v>4435</v>
      </c>
      <c r="F1571" s="363" t="s">
        <v>7266</v>
      </c>
      <c r="G1571" s="356"/>
    </row>
    <row r="1572" spans="2:7">
      <c r="B1572" s="356" t="s">
        <v>3122</v>
      </c>
      <c r="C1572" s="356" t="s">
        <v>2715</v>
      </c>
      <c r="D1572" s="356">
        <v>1014</v>
      </c>
      <c r="E1572" s="356" t="s">
        <v>3632</v>
      </c>
      <c r="F1572" s="363" t="s">
        <v>7266</v>
      </c>
      <c r="G1572" s="356"/>
    </row>
    <row r="1573" spans="2:7">
      <c r="B1573" s="356" t="s">
        <v>3122</v>
      </c>
      <c r="C1573" s="356" t="s">
        <v>2715</v>
      </c>
      <c r="D1573" s="356">
        <v>1015</v>
      </c>
      <c r="E1573" s="356" t="s">
        <v>4438</v>
      </c>
      <c r="F1573" s="363" t="s">
        <v>7266</v>
      </c>
      <c r="G1573" s="356"/>
    </row>
    <row r="1574" spans="2:7">
      <c r="B1574" s="356" t="s">
        <v>3122</v>
      </c>
      <c r="C1574" s="356" t="s">
        <v>2715</v>
      </c>
      <c r="D1574" s="356">
        <v>1016</v>
      </c>
      <c r="E1574" s="356" t="s">
        <v>3673</v>
      </c>
      <c r="F1574" s="363" t="s">
        <v>7266</v>
      </c>
      <c r="G1574" s="356"/>
    </row>
    <row r="1575" spans="2:7">
      <c r="B1575" s="356" t="s">
        <v>3122</v>
      </c>
      <c r="C1575" s="356" t="s">
        <v>2715</v>
      </c>
      <c r="D1575" s="356">
        <v>1017</v>
      </c>
      <c r="E1575" s="356" t="s">
        <v>2065</v>
      </c>
      <c r="F1575" s="363" t="s">
        <v>7266</v>
      </c>
      <c r="G1575" s="356"/>
    </row>
    <row r="1576" spans="2:7">
      <c r="B1576" s="356" t="s">
        <v>3122</v>
      </c>
      <c r="C1576" s="356" t="s">
        <v>2715</v>
      </c>
      <c r="D1576" s="356">
        <v>1018</v>
      </c>
      <c r="E1576" s="356" t="s">
        <v>4441</v>
      </c>
      <c r="F1576" s="363" t="s">
        <v>7266</v>
      </c>
      <c r="G1576" s="356"/>
    </row>
    <row r="1577" spans="2:7">
      <c r="B1577" s="356" t="s">
        <v>3122</v>
      </c>
      <c r="C1577" s="356" t="s">
        <v>2715</v>
      </c>
      <c r="D1577" s="356">
        <v>1019</v>
      </c>
      <c r="E1577" s="356" t="s">
        <v>4445</v>
      </c>
      <c r="F1577" s="363" t="s">
        <v>7266</v>
      </c>
      <c r="G1577" s="356"/>
    </row>
    <row r="1578" spans="2:7">
      <c r="B1578" s="356" t="s">
        <v>3122</v>
      </c>
      <c r="C1578" s="356" t="s">
        <v>2715</v>
      </c>
      <c r="D1578" s="356">
        <v>1020</v>
      </c>
      <c r="E1578" s="356" t="s">
        <v>4447</v>
      </c>
      <c r="F1578" s="363" t="s">
        <v>7266</v>
      </c>
      <c r="G1578" s="356"/>
    </row>
    <row r="1579" spans="2:7">
      <c r="B1579" s="356" t="s">
        <v>3122</v>
      </c>
      <c r="C1579" s="356" t="s">
        <v>2715</v>
      </c>
      <c r="D1579" s="356">
        <v>1021</v>
      </c>
      <c r="E1579" s="356" t="s">
        <v>4449</v>
      </c>
      <c r="F1579" s="363" t="s">
        <v>7266</v>
      </c>
      <c r="G1579" s="356"/>
    </row>
    <row r="1580" spans="2:7">
      <c r="B1580" s="356" t="s">
        <v>3122</v>
      </c>
      <c r="C1580" s="356" t="s">
        <v>2715</v>
      </c>
      <c r="D1580" s="356">
        <v>1022</v>
      </c>
      <c r="E1580" s="356" t="s">
        <v>4450</v>
      </c>
      <c r="F1580" s="363" t="s">
        <v>7266</v>
      </c>
      <c r="G1580" s="356"/>
    </row>
    <row r="1581" spans="2:7">
      <c r="B1581" s="356" t="s">
        <v>3122</v>
      </c>
      <c r="C1581" s="356" t="s">
        <v>2715</v>
      </c>
      <c r="D1581" s="356">
        <v>1023</v>
      </c>
      <c r="E1581" s="356" t="s">
        <v>4452</v>
      </c>
      <c r="F1581" s="363" t="s">
        <v>7266</v>
      </c>
      <c r="G1581" s="356"/>
    </row>
    <row r="1582" spans="2:7">
      <c r="B1582" s="356" t="s">
        <v>3122</v>
      </c>
      <c r="C1582" s="356" t="s">
        <v>2715</v>
      </c>
      <c r="D1582" s="356">
        <v>1024</v>
      </c>
      <c r="E1582" s="356" t="s">
        <v>4454</v>
      </c>
      <c r="F1582" s="363" t="s">
        <v>7266</v>
      </c>
      <c r="G1582" s="356"/>
    </row>
    <row r="1583" spans="2:7">
      <c r="B1583" s="356" t="s">
        <v>3122</v>
      </c>
      <c r="C1583" s="356" t="s">
        <v>2715</v>
      </c>
      <c r="D1583" s="356">
        <v>1025</v>
      </c>
      <c r="E1583" s="356" t="s">
        <v>542</v>
      </c>
      <c r="F1583" s="363" t="s">
        <v>7266</v>
      </c>
      <c r="G1583" s="356"/>
    </row>
    <row r="1584" spans="2:7">
      <c r="B1584" s="356" t="s">
        <v>3122</v>
      </c>
      <c r="C1584" s="356" t="s">
        <v>2715</v>
      </c>
      <c r="D1584" s="356">
        <v>1026</v>
      </c>
      <c r="E1584" s="356" t="s">
        <v>4456</v>
      </c>
      <c r="F1584" s="363" t="s">
        <v>7266</v>
      </c>
      <c r="G1584" s="356"/>
    </row>
    <row r="1585" spans="2:7">
      <c r="B1585" s="356" t="s">
        <v>3122</v>
      </c>
      <c r="C1585" s="356" t="s">
        <v>2715</v>
      </c>
      <c r="D1585" s="356">
        <v>1027</v>
      </c>
      <c r="E1585" s="356" t="s">
        <v>4458</v>
      </c>
      <c r="F1585" s="363" t="s">
        <v>7266</v>
      </c>
      <c r="G1585" s="356"/>
    </row>
    <row r="1586" spans="2:7">
      <c r="B1586" s="356" t="s">
        <v>3122</v>
      </c>
      <c r="C1586" s="356" t="s">
        <v>2715</v>
      </c>
      <c r="D1586" s="356">
        <v>1028</v>
      </c>
      <c r="E1586" s="356" t="s">
        <v>750</v>
      </c>
      <c r="F1586" s="363" t="s">
        <v>7266</v>
      </c>
      <c r="G1586" s="356"/>
    </row>
    <row r="1587" spans="2:7">
      <c r="B1587" s="356" t="s">
        <v>3122</v>
      </c>
      <c r="C1587" s="356" t="s">
        <v>2715</v>
      </c>
      <c r="D1587" s="356">
        <v>1029</v>
      </c>
      <c r="E1587" s="356" t="s">
        <v>302</v>
      </c>
      <c r="F1587" s="363" t="s">
        <v>7266</v>
      </c>
      <c r="G1587" s="356"/>
    </row>
    <row r="1588" spans="2:7">
      <c r="B1588" s="356" t="s">
        <v>3122</v>
      </c>
      <c r="C1588" s="356" t="s">
        <v>2715</v>
      </c>
      <c r="D1588" s="356">
        <v>1030</v>
      </c>
      <c r="E1588" s="356" t="s">
        <v>4385</v>
      </c>
      <c r="F1588" s="363" t="s">
        <v>7266</v>
      </c>
      <c r="G1588" s="356"/>
    </row>
    <row r="1589" spans="2:7">
      <c r="B1589" s="356" t="s">
        <v>3122</v>
      </c>
      <c r="C1589" s="356" t="s">
        <v>2715</v>
      </c>
      <c r="D1589" s="356">
        <v>1031</v>
      </c>
      <c r="E1589" s="356" t="s">
        <v>2031</v>
      </c>
      <c r="F1589" s="363" t="s">
        <v>7266</v>
      </c>
      <c r="G1589" s="356"/>
    </row>
    <row r="1590" spans="2:7">
      <c r="B1590" s="356" t="s">
        <v>3122</v>
      </c>
      <c r="C1590" s="356" t="s">
        <v>2715</v>
      </c>
      <c r="D1590" s="356">
        <v>1032</v>
      </c>
      <c r="E1590" s="356" t="s">
        <v>2216</v>
      </c>
      <c r="F1590" s="363" t="s">
        <v>7266</v>
      </c>
      <c r="G1590" s="356"/>
    </row>
    <row r="1591" spans="2:7">
      <c r="B1591" s="356" t="s">
        <v>3122</v>
      </c>
      <c r="C1591" s="356" t="s">
        <v>2715</v>
      </c>
      <c r="D1591" s="356">
        <v>1033</v>
      </c>
      <c r="E1591" s="356" t="s">
        <v>3621</v>
      </c>
      <c r="F1591" s="363" t="s">
        <v>7266</v>
      </c>
      <c r="G1591" s="356"/>
    </row>
    <row r="1592" spans="2:7">
      <c r="B1592" s="356" t="s">
        <v>3122</v>
      </c>
      <c r="C1592" s="356" t="s">
        <v>2715</v>
      </c>
      <c r="D1592" s="356">
        <v>1034</v>
      </c>
      <c r="E1592" s="356" t="s">
        <v>64</v>
      </c>
      <c r="F1592" s="363" t="s">
        <v>7266</v>
      </c>
      <c r="G1592" s="356"/>
    </row>
    <row r="1593" spans="2:7">
      <c r="B1593" s="356" t="s">
        <v>3122</v>
      </c>
      <c r="C1593" s="356" t="s">
        <v>2715</v>
      </c>
      <c r="D1593" s="356">
        <v>1035</v>
      </c>
      <c r="E1593" s="356" t="s">
        <v>2645</v>
      </c>
      <c r="F1593" s="363" t="s">
        <v>7266</v>
      </c>
      <c r="G1593" s="356"/>
    </row>
    <row r="1594" spans="2:7">
      <c r="B1594" s="356" t="s">
        <v>3122</v>
      </c>
      <c r="C1594" s="356" t="s">
        <v>2715</v>
      </c>
      <c r="D1594" s="356">
        <v>1036</v>
      </c>
      <c r="E1594" s="356" t="s">
        <v>2470</v>
      </c>
      <c r="F1594" s="363" t="s">
        <v>7266</v>
      </c>
      <c r="G1594" s="356"/>
    </row>
    <row r="1595" spans="2:7">
      <c r="B1595" s="356" t="s">
        <v>3122</v>
      </c>
      <c r="C1595" s="356" t="s">
        <v>2715</v>
      </c>
      <c r="D1595" s="356">
        <v>1037</v>
      </c>
      <c r="E1595" s="356" t="s">
        <v>4460</v>
      </c>
      <c r="F1595" s="363" t="s">
        <v>7266</v>
      </c>
      <c r="G1595" s="356"/>
    </row>
    <row r="1596" spans="2:7">
      <c r="B1596" s="356" t="s">
        <v>3122</v>
      </c>
      <c r="C1596" s="356" t="s">
        <v>2715</v>
      </c>
      <c r="D1596" s="356">
        <v>1038</v>
      </c>
      <c r="E1596" s="356" t="s">
        <v>4462</v>
      </c>
      <c r="F1596" s="363" t="s">
        <v>7266</v>
      </c>
      <c r="G1596" s="356"/>
    </row>
    <row r="1597" spans="2:7">
      <c r="B1597" s="356" t="s">
        <v>3122</v>
      </c>
      <c r="C1597" s="356" t="s">
        <v>2715</v>
      </c>
      <c r="D1597" s="356">
        <v>1039</v>
      </c>
      <c r="E1597" s="356" t="s">
        <v>4463</v>
      </c>
      <c r="F1597" s="363" t="s">
        <v>7266</v>
      </c>
      <c r="G1597" s="356"/>
    </row>
    <row r="1598" spans="2:7">
      <c r="B1598" s="356" t="s">
        <v>3122</v>
      </c>
      <c r="C1598" s="356" t="s">
        <v>2715</v>
      </c>
      <c r="D1598" s="356">
        <v>1040</v>
      </c>
      <c r="E1598" s="356" t="s">
        <v>4465</v>
      </c>
      <c r="F1598" s="363" t="s">
        <v>7266</v>
      </c>
      <c r="G1598" s="356"/>
    </row>
    <row r="1599" spans="2:7">
      <c r="B1599" s="356" t="s">
        <v>3122</v>
      </c>
      <c r="C1599" s="356" t="s">
        <v>2715</v>
      </c>
      <c r="D1599" s="356">
        <v>1041</v>
      </c>
      <c r="E1599" s="356" t="s">
        <v>4466</v>
      </c>
      <c r="F1599" s="363" t="s">
        <v>7266</v>
      </c>
      <c r="G1599" s="356"/>
    </row>
    <row r="1600" spans="2:7">
      <c r="B1600" s="356" t="s">
        <v>3122</v>
      </c>
      <c r="C1600" s="356" t="s">
        <v>2715</v>
      </c>
      <c r="D1600" s="356">
        <v>1042</v>
      </c>
      <c r="E1600" s="356" t="s">
        <v>4467</v>
      </c>
      <c r="F1600" s="363" t="s">
        <v>7266</v>
      </c>
      <c r="G1600" s="356"/>
    </row>
    <row r="1601" spans="2:7">
      <c r="B1601" s="356" t="s">
        <v>3122</v>
      </c>
      <c r="C1601" s="356" t="s">
        <v>2715</v>
      </c>
      <c r="D1601" s="356">
        <v>1043</v>
      </c>
      <c r="E1601" s="356" t="s">
        <v>4327</v>
      </c>
      <c r="F1601" s="363" t="s">
        <v>7266</v>
      </c>
      <c r="G1601" s="356"/>
    </row>
    <row r="1602" spans="2:7">
      <c r="B1602" s="356" t="s">
        <v>3122</v>
      </c>
      <c r="C1602" s="356" t="s">
        <v>2715</v>
      </c>
      <c r="D1602" s="356">
        <v>1044</v>
      </c>
      <c r="E1602" s="356" t="s">
        <v>1751</v>
      </c>
      <c r="F1602" s="363" t="s">
        <v>7266</v>
      </c>
      <c r="G1602" s="356"/>
    </row>
    <row r="1603" spans="2:7">
      <c r="B1603" s="356" t="s">
        <v>3122</v>
      </c>
      <c r="C1603" s="356" t="s">
        <v>2715</v>
      </c>
      <c r="D1603" s="356">
        <v>1045</v>
      </c>
      <c r="E1603" s="356" t="s">
        <v>3839</v>
      </c>
      <c r="F1603" s="363" t="s">
        <v>7266</v>
      </c>
      <c r="G1603" s="356"/>
    </row>
    <row r="1604" spans="2:7">
      <c r="B1604" s="356" t="s">
        <v>3122</v>
      </c>
      <c r="C1604" s="356" t="s">
        <v>2715</v>
      </c>
      <c r="D1604" s="356">
        <v>1046</v>
      </c>
      <c r="E1604" s="356" t="s">
        <v>2775</v>
      </c>
      <c r="F1604" s="363" t="s">
        <v>7266</v>
      </c>
      <c r="G1604" s="356"/>
    </row>
    <row r="1605" spans="2:7">
      <c r="B1605" s="356" t="s">
        <v>3122</v>
      </c>
      <c r="C1605" s="356" t="s">
        <v>2715</v>
      </c>
      <c r="D1605" s="356">
        <v>1047</v>
      </c>
      <c r="E1605" s="356" t="s">
        <v>3801</v>
      </c>
      <c r="F1605" s="363" t="s">
        <v>7266</v>
      </c>
      <c r="G1605" s="356"/>
    </row>
    <row r="1606" spans="2:7">
      <c r="B1606" s="356" t="s">
        <v>3122</v>
      </c>
      <c r="C1606" s="356" t="s">
        <v>2715</v>
      </c>
      <c r="D1606" s="356">
        <v>1048</v>
      </c>
      <c r="E1606" s="356" t="s">
        <v>4468</v>
      </c>
      <c r="F1606" s="363" t="s">
        <v>7266</v>
      </c>
      <c r="G1606" s="356"/>
    </row>
    <row r="1607" spans="2:7">
      <c r="B1607" s="356" t="s">
        <v>3122</v>
      </c>
      <c r="C1607" s="356" t="s">
        <v>2715</v>
      </c>
      <c r="D1607" s="356">
        <v>1049</v>
      </c>
      <c r="E1607" s="356" t="s">
        <v>4470</v>
      </c>
      <c r="F1607" s="363" t="s">
        <v>7266</v>
      </c>
      <c r="G1607" s="356"/>
    </row>
    <row r="1608" spans="2:7">
      <c r="B1608" s="356" t="s">
        <v>3122</v>
      </c>
      <c r="C1608" s="356" t="s">
        <v>2715</v>
      </c>
      <c r="D1608" s="356">
        <v>1050</v>
      </c>
      <c r="E1608" s="356" t="s">
        <v>4472</v>
      </c>
      <c r="F1608" s="363" t="s">
        <v>7266</v>
      </c>
      <c r="G1608" s="356"/>
    </row>
    <row r="1609" spans="2:7">
      <c r="B1609" s="356" t="s">
        <v>3122</v>
      </c>
      <c r="C1609" s="356" t="s">
        <v>2715</v>
      </c>
      <c r="D1609" s="356">
        <v>1051</v>
      </c>
      <c r="E1609" s="356" t="s">
        <v>4473</v>
      </c>
      <c r="F1609" s="363" t="s">
        <v>7266</v>
      </c>
      <c r="G1609" s="356"/>
    </row>
    <row r="1610" spans="2:7">
      <c r="B1610" s="356" t="s">
        <v>3122</v>
      </c>
      <c r="C1610" s="356" t="s">
        <v>2715</v>
      </c>
      <c r="D1610" s="356">
        <v>1052</v>
      </c>
      <c r="E1610" s="356" t="s">
        <v>4475</v>
      </c>
      <c r="F1610" s="363" t="s">
        <v>7266</v>
      </c>
      <c r="G1610" s="356"/>
    </row>
    <row r="1611" spans="2:7">
      <c r="B1611" s="356" t="s">
        <v>3122</v>
      </c>
      <c r="C1611" s="356" t="s">
        <v>2715</v>
      </c>
      <c r="D1611" s="356">
        <v>1053</v>
      </c>
      <c r="E1611" s="356" t="s">
        <v>1158</v>
      </c>
      <c r="F1611" s="363" t="s">
        <v>7266</v>
      </c>
      <c r="G1611" s="356"/>
    </row>
    <row r="1612" spans="2:7">
      <c r="B1612" s="356" t="s">
        <v>3122</v>
      </c>
      <c r="C1612" s="356" t="s">
        <v>2715</v>
      </c>
      <c r="D1612" s="356">
        <v>1054</v>
      </c>
      <c r="E1612" s="358" t="s">
        <v>286</v>
      </c>
      <c r="F1612" s="363"/>
      <c r="G1612" s="356"/>
    </row>
    <row r="1613" spans="2:7">
      <c r="B1613" s="356" t="s">
        <v>3122</v>
      </c>
      <c r="C1613" s="356" t="s">
        <v>2715</v>
      </c>
      <c r="D1613" s="356">
        <v>1055</v>
      </c>
      <c r="E1613" s="358" t="s">
        <v>241</v>
      </c>
      <c r="F1613" s="363"/>
      <c r="G1613" s="356"/>
    </row>
    <row r="1614" spans="2:7">
      <c r="B1614" s="356" t="s">
        <v>3122</v>
      </c>
      <c r="C1614" s="356" t="s">
        <v>2715</v>
      </c>
      <c r="D1614" s="356">
        <v>1056</v>
      </c>
      <c r="E1614" s="358" t="s">
        <v>299</v>
      </c>
      <c r="F1614" s="363"/>
      <c r="G1614" s="356"/>
    </row>
    <row r="1615" spans="2:7">
      <c r="B1615" s="356" t="s">
        <v>3122</v>
      </c>
      <c r="C1615" s="356" t="s">
        <v>2715</v>
      </c>
      <c r="D1615" s="356">
        <v>1057</v>
      </c>
      <c r="E1615" s="358" t="s">
        <v>103</v>
      </c>
      <c r="F1615" s="363"/>
      <c r="G1615" s="356"/>
    </row>
    <row r="1616" spans="2:7">
      <c r="B1616" s="356" t="s">
        <v>3122</v>
      </c>
      <c r="C1616" s="356" t="s">
        <v>2715</v>
      </c>
      <c r="D1616" s="356">
        <v>1058</v>
      </c>
      <c r="E1616" s="358" t="s">
        <v>303</v>
      </c>
      <c r="F1616" s="363"/>
      <c r="G1616" s="356"/>
    </row>
    <row r="1617" spans="2:7">
      <c r="B1617" s="356" t="s">
        <v>3122</v>
      </c>
      <c r="C1617" s="356" t="s">
        <v>2715</v>
      </c>
      <c r="D1617" s="356">
        <v>1059</v>
      </c>
      <c r="E1617" s="358" t="s">
        <v>306</v>
      </c>
      <c r="F1617" s="363"/>
      <c r="G1617" s="356"/>
    </row>
    <row r="1618" spans="2:7">
      <c r="B1618" s="356" t="s">
        <v>3122</v>
      </c>
      <c r="C1618" s="356" t="s">
        <v>2715</v>
      </c>
      <c r="D1618" s="356">
        <v>1060</v>
      </c>
      <c r="E1618" s="361" t="s">
        <v>7424</v>
      </c>
      <c r="F1618" s="363"/>
      <c r="G1618" s="356"/>
    </row>
    <row r="1619" spans="2:7">
      <c r="B1619" s="356" t="s">
        <v>3122</v>
      </c>
      <c r="C1619" s="356" t="s">
        <v>2715</v>
      </c>
      <c r="D1619" s="356">
        <v>1061</v>
      </c>
      <c r="E1619" s="361" t="s">
        <v>995</v>
      </c>
      <c r="F1619" s="363"/>
      <c r="G1619" s="356"/>
    </row>
    <row r="1620" spans="2:7">
      <c r="B1620" s="356" t="s">
        <v>4511</v>
      </c>
      <c r="C1620" s="356" t="s">
        <v>274</v>
      </c>
      <c r="D1620" s="356">
        <v>1</v>
      </c>
      <c r="E1620" s="358" t="s">
        <v>76</v>
      </c>
      <c r="F1620" s="363"/>
      <c r="G1620" s="356"/>
    </row>
    <row r="1621" spans="2:7">
      <c r="B1621" s="356" t="s">
        <v>4511</v>
      </c>
      <c r="C1621" s="356" t="s">
        <v>274</v>
      </c>
      <c r="D1621" s="356">
        <v>2</v>
      </c>
      <c r="E1621" s="358" t="s">
        <v>71</v>
      </c>
      <c r="F1621" s="363"/>
      <c r="G1621" s="356"/>
    </row>
    <row r="1622" spans="2:7">
      <c r="B1622" s="356" t="s">
        <v>4511</v>
      </c>
      <c r="C1622" s="356" t="s">
        <v>274</v>
      </c>
      <c r="D1622" s="356">
        <v>3</v>
      </c>
      <c r="E1622" s="358" t="s">
        <v>46</v>
      </c>
      <c r="F1622" s="363"/>
      <c r="G1622" s="356"/>
    </row>
    <row r="1623" spans="2:7">
      <c r="B1623" s="356" t="s">
        <v>4511</v>
      </c>
      <c r="C1623" s="356" t="s">
        <v>274</v>
      </c>
      <c r="D1623" s="356">
        <v>4</v>
      </c>
      <c r="E1623" s="358" t="s">
        <v>700</v>
      </c>
      <c r="F1623" s="363"/>
      <c r="G1623" s="356"/>
    </row>
    <row r="1624" spans="2:7">
      <c r="B1624" s="356" t="s">
        <v>4511</v>
      </c>
      <c r="C1624" s="356" t="s">
        <v>274</v>
      </c>
      <c r="D1624" s="356">
        <v>5</v>
      </c>
      <c r="E1624" s="356" t="s">
        <v>4513</v>
      </c>
      <c r="F1624" s="363"/>
      <c r="G1624" s="356"/>
    </row>
    <row r="1625" spans="2:7">
      <c r="B1625" s="356" t="s">
        <v>4511</v>
      </c>
      <c r="C1625" s="356" t="s">
        <v>274</v>
      </c>
      <c r="D1625" s="356">
        <v>6</v>
      </c>
      <c r="E1625" s="356" t="s">
        <v>3186</v>
      </c>
      <c r="F1625" s="363" t="s">
        <v>7266</v>
      </c>
      <c r="G1625" s="356"/>
    </row>
    <row r="1626" spans="2:7">
      <c r="B1626" s="356" t="s">
        <v>4511</v>
      </c>
      <c r="C1626" s="356" t="s">
        <v>274</v>
      </c>
      <c r="D1626" s="356">
        <v>7</v>
      </c>
      <c r="E1626" s="356" t="s">
        <v>4515</v>
      </c>
      <c r="F1626" s="363"/>
      <c r="G1626" s="356"/>
    </row>
    <row r="1627" spans="2:7">
      <c r="B1627" s="356" t="s">
        <v>4511</v>
      </c>
      <c r="C1627" s="356" t="s">
        <v>274</v>
      </c>
      <c r="D1627" s="356">
        <v>8</v>
      </c>
      <c r="E1627" s="356" t="s">
        <v>3362</v>
      </c>
      <c r="F1627" s="363" t="s">
        <v>7266</v>
      </c>
      <c r="G1627" s="356"/>
    </row>
    <row r="1628" spans="2:7">
      <c r="B1628" s="356" t="s">
        <v>4511</v>
      </c>
      <c r="C1628" s="356" t="s">
        <v>274</v>
      </c>
      <c r="D1628" s="356">
        <v>9</v>
      </c>
      <c r="E1628" s="356" t="s">
        <v>3841</v>
      </c>
      <c r="F1628" s="363"/>
      <c r="G1628" s="356"/>
    </row>
    <row r="1629" spans="2:7">
      <c r="B1629" s="356" t="s">
        <v>4511</v>
      </c>
      <c r="C1629" s="356" t="s">
        <v>274</v>
      </c>
      <c r="D1629" s="356">
        <v>10</v>
      </c>
      <c r="E1629" s="356" t="s">
        <v>4517</v>
      </c>
      <c r="F1629" s="363" t="s">
        <v>7266</v>
      </c>
      <c r="G1629" s="356"/>
    </row>
    <row r="1630" spans="2:7">
      <c r="B1630" s="356" t="s">
        <v>4511</v>
      </c>
      <c r="C1630" s="356" t="s">
        <v>274</v>
      </c>
      <c r="D1630" s="356">
        <v>11</v>
      </c>
      <c r="E1630" s="356" t="s">
        <v>3669</v>
      </c>
      <c r="F1630" s="363"/>
      <c r="G1630" s="356"/>
    </row>
    <row r="1631" spans="2:7">
      <c r="B1631" s="356" t="s">
        <v>4511</v>
      </c>
      <c r="C1631" s="356" t="s">
        <v>274</v>
      </c>
      <c r="D1631" s="356">
        <v>12</v>
      </c>
      <c r="E1631" s="356" t="s">
        <v>4519</v>
      </c>
      <c r="F1631" s="363" t="s">
        <v>7266</v>
      </c>
      <c r="G1631" s="356"/>
    </row>
    <row r="1632" spans="2:7">
      <c r="B1632" s="356" t="s">
        <v>4511</v>
      </c>
      <c r="C1632" s="356" t="s">
        <v>274</v>
      </c>
      <c r="D1632" s="356">
        <v>13</v>
      </c>
      <c r="E1632" s="356" t="s">
        <v>4521</v>
      </c>
      <c r="F1632" s="363"/>
      <c r="G1632" s="356"/>
    </row>
    <row r="1633" spans="2:7">
      <c r="B1633" s="356" t="s">
        <v>4511</v>
      </c>
      <c r="C1633" s="356" t="s">
        <v>274</v>
      </c>
      <c r="D1633" s="356">
        <v>14</v>
      </c>
      <c r="E1633" s="356" t="s">
        <v>3680</v>
      </c>
      <c r="F1633" s="363" t="s">
        <v>7266</v>
      </c>
      <c r="G1633" s="356"/>
    </row>
    <row r="1634" spans="2:7">
      <c r="B1634" s="356" t="s">
        <v>4511</v>
      </c>
      <c r="C1634" s="356" t="s">
        <v>274</v>
      </c>
      <c r="D1634" s="356">
        <v>15</v>
      </c>
      <c r="E1634" s="356" t="s">
        <v>4156</v>
      </c>
      <c r="F1634" s="363"/>
      <c r="G1634" s="356"/>
    </row>
    <row r="1635" spans="2:7">
      <c r="B1635" s="356" t="s">
        <v>4511</v>
      </c>
      <c r="C1635" s="356" t="s">
        <v>274</v>
      </c>
      <c r="D1635" s="356">
        <v>16</v>
      </c>
      <c r="E1635" s="356" t="s">
        <v>4523</v>
      </c>
      <c r="F1635" s="363" t="s">
        <v>7266</v>
      </c>
      <c r="G1635" s="356"/>
    </row>
    <row r="1636" spans="2:7">
      <c r="B1636" s="356" t="s">
        <v>4511</v>
      </c>
      <c r="C1636" s="356" t="s">
        <v>274</v>
      </c>
      <c r="D1636" s="356">
        <v>17</v>
      </c>
      <c r="E1636" s="356" t="s">
        <v>4524</v>
      </c>
      <c r="F1636" s="363"/>
      <c r="G1636" s="356"/>
    </row>
    <row r="1637" spans="2:7">
      <c r="B1637" s="356" t="s">
        <v>4511</v>
      </c>
      <c r="C1637" s="356" t="s">
        <v>274</v>
      </c>
      <c r="D1637" s="356">
        <v>18</v>
      </c>
      <c r="E1637" s="356" t="s">
        <v>4525</v>
      </c>
      <c r="F1637" s="363" t="s">
        <v>7266</v>
      </c>
      <c r="G1637" s="356"/>
    </row>
    <row r="1638" spans="2:7">
      <c r="B1638" s="356" t="s">
        <v>4511</v>
      </c>
      <c r="C1638" s="356" t="s">
        <v>274</v>
      </c>
      <c r="D1638" s="356">
        <v>19</v>
      </c>
      <c r="E1638" s="356" t="s">
        <v>2392</v>
      </c>
      <c r="F1638" s="363"/>
      <c r="G1638" s="356"/>
    </row>
    <row r="1639" spans="2:7">
      <c r="B1639" s="356" t="s">
        <v>4511</v>
      </c>
      <c r="C1639" s="356" t="s">
        <v>274</v>
      </c>
      <c r="D1639" s="356">
        <v>20</v>
      </c>
      <c r="E1639" s="356" t="s">
        <v>4528</v>
      </c>
      <c r="F1639" s="363" t="s">
        <v>7266</v>
      </c>
      <c r="G1639" s="356"/>
    </row>
    <row r="1640" spans="2:7">
      <c r="B1640" s="356" t="s">
        <v>4511</v>
      </c>
      <c r="C1640" s="356" t="s">
        <v>274</v>
      </c>
      <c r="D1640" s="356">
        <v>21</v>
      </c>
      <c r="E1640" s="356" t="s">
        <v>1836</v>
      </c>
      <c r="F1640" s="363"/>
      <c r="G1640" s="356"/>
    </row>
    <row r="1641" spans="2:7">
      <c r="B1641" s="356" t="s">
        <v>4511</v>
      </c>
      <c r="C1641" s="356" t="s">
        <v>274</v>
      </c>
      <c r="D1641" s="356">
        <v>22</v>
      </c>
      <c r="E1641" s="356" t="s">
        <v>4530</v>
      </c>
      <c r="F1641" s="363" t="s">
        <v>7266</v>
      </c>
      <c r="G1641" s="356"/>
    </row>
    <row r="1642" spans="2:7">
      <c r="B1642" s="356" t="s">
        <v>4511</v>
      </c>
      <c r="C1642" s="356" t="s">
        <v>274</v>
      </c>
      <c r="D1642" s="356">
        <v>23</v>
      </c>
      <c r="E1642" s="356" t="s">
        <v>4531</v>
      </c>
      <c r="F1642" s="363"/>
      <c r="G1642" s="356"/>
    </row>
    <row r="1643" spans="2:7">
      <c r="B1643" s="356" t="s">
        <v>4511</v>
      </c>
      <c r="C1643" s="356" t="s">
        <v>274</v>
      </c>
      <c r="D1643" s="356">
        <v>24</v>
      </c>
      <c r="E1643" s="356" t="s">
        <v>4532</v>
      </c>
      <c r="F1643" s="363" t="s">
        <v>7266</v>
      </c>
      <c r="G1643" s="356"/>
    </row>
    <row r="1644" spans="2:7">
      <c r="B1644" s="356" t="s">
        <v>4511</v>
      </c>
      <c r="C1644" s="356" t="s">
        <v>274</v>
      </c>
      <c r="D1644" s="356">
        <v>25</v>
      </c>
      <c r="E1644" s="356" t="s">
        <v>4529</v>
      </c>
      <c r="F1644" s="363"/>
      <c r="G1644" s="356"/>
    </row>
    <row r="1645" spans="2:7">
      <c r="B1645" s="356" t="s">
        <v>4511</v>
      </c>
      <c r="C1645" s="356" t="s">
        <v>274</v>
      </c>
      <c r="D1645" s="356">
        <v>26</v>
      </c>
      <c r="E1645" s="356" t="s">
        <v>4537</v>
      </c>
      <c r="F1645" s="363" t="s">
        <v>7266</v>
      </c>
      <c r="G1645" s="356"/>
    </row>
    <row r="1646" spans="2:7">
      <c r="B1646" s="356" t="s">
        <v>4511</v>
      </c>
      <c r="C1646" s="356" t="s">
        <v>274</v>
      </c>
      <c r="D1646" s="356">
        <v>27</v>
      </c>
      <c r="E1646" s="356" t="s">
        <v>4540</v>
      </c>
      <c r="F1646" s="363"/>
      <c r="G1646" s="356"/>
    </row>
    <row r="1647" spans="2:7">
      <c r="B1647" s="356" t="s">
        <v>4511</v>
      </c>
      <c r="C1647" s="356" t="s">
        <v>274</v>
      </c>
      <c r="D1647" s="356">
        <v>28</v>
      </c>
      <c r="E1647" s="356" t="s">
        <v>4541</v>
      </c>
      <c r="F1647" s="363" t="s">
        <v>7266</v>
      </c>
      <c r="G1647" s="356"/>
    </row>
    <row r="1648" spans="2:7">
      <c r="B1648" s="356" t="s">
        <v>4511</v>
      </c>
      <c r="C1648" s="356" t="s">
        <v>274</v>
      </c>
      <c r="D1648" s="356">
        <v>29</v>
      </c>
      <c r="E1648" s="356" t="s">
        <v>2315</v>
      </c>
      <c r="F1648" s="363"/>
      <c r="G1648" s="356"/>
    </row>
    <row r="1649" spans="2:7">
      <c r="B1649" s="356" t="s">
        <v>4511</v>
      </c>
      <c r="C1649" s="356" t="s">
        <v>274</v>
      </c>
      <c r="D1649" s="356">
        <v>30</v>
      </c>
      <c r="E1649" s="356" t="s">
        <v>3745</v>
      </c>
      <c r="F1649" s="363" t="s">
        <v>7266</v>
      </c>
      <c r="G1649" s="356"/>
    </row>
    <row r="1650" spans="2:7">
      <c r="B1650" s="356" t="s">
        <v>4511</v>
      </c>
      <c r="C1650" s="356" t="s">
        <v>274</v>
      </c>
      <c r="D1650" s="356">
        <v>31</v>
      </c>
      <c r="E1650" s="356" t="s">
        <v>4544</v>
      </c>
      <c r="F1650" s="363"/>
      <c r="G1650" s="356"/>
    </row>
    <row r="1651" spans="2:7">
      <c r="B1651" s="356" t="s">
        <v>4511</v>
      </c>
      <c r="C1651" s="356" t="s">
        <v>274</v>
      </c>
      <c r="D1651" s="356">
        <v>32</v>
      </c>
      <c r="E1651" s="356" t="s">
        <v>4545</v>
      </c>
      <c r="F1651" s="363" t="s">
        <v>7266</v>
      </c>
      <c r="G1651" s="356"/>
    </row>
    <row r="1652" spans="2:7">
      <c r="B1652" s="356" t="s">
        <v>4511</v>
      </c>
      <c r="C1652" s="356" t="s">
        <v>274</v>
      </c>
      <c r="D1652" s="356">
        <v>33</v>
      </c>
      <c r="E1652" s="356" t="s">
        <v>656</v>
      </c>
      <c r="F1652" s="363"/>
      <c r="G1652" s="356"/>
    </row>
    <row r="1653" spans="2:7">
      <c r="B1653" s="356" t="s">
        <v>4511</v>
      </c>
      <c r="C1653" s="356" t="s">
        <v>274</v>
      </c>
      <c r="D1653" s="356">
        <v>34</v>
      </c>
      <c r="E1653" s="356" t="s">
        <v>2807</v>
      </c>
      <c r="F1653" s="363" t="s">
        <v>7266</v>
      </c>
      <c r="G1653" s="356"/>
    </row>
    <row r="1654" spans="2:7">
      <c r="B1654" s="356" t="s">
        <v>4511</v>
      </c>
      <c r="C1654" s="356" t="s">
        <v>274</v>
      </c>
      <c r="D1654" s="356">
        <v>35</v>
      </c>
      <c r="E1654" s="356" t="s">
        <v>2218</v>
      </c>
      <c r="F1654" s="363"/>
      <c r="G1654" s="356"/>
    </row>
    <row r="1655" spans="2:7">
      <c r="B1655" s="356" t="s">
        <v>4511</v>
      </c>
      <c r="C1655" s="356" t="s">
        <v>274</v>
      </c>
      <c r="D1655" s="356">
        <v>36</v>
      </c>
      <c r="E1655" s="356" t="s">
        <v>4550</v>
      </c>
      <c r="F1655" s="363" t="s">
        <v>7266</v>
      </c>
      <c r="G1655" s="356"/>
    </row>
    <row r="1656" spans="2:7">
      <c r="B1656" s="356" t="s">
        <v>4511</v>
      </c>
      <c r="C1656" s="356" t="s">
        <v>274</v>
      </c>
      <c r="D1656" s="356">
        <v>37</v>
      </c>
      <c r="E1656" s="356" t="s">
        <v>4553</v>
      </c>
      <c r="F1656" s="363"/>
      <c r="G1656" s="356"/>
    </row>
    <row r="1657" spans="2:7">
      <c r="B1657" s="356" t="s">
        <v>4511</v>
      </c>
      <c r="C1657" s="356" t="s">
        <v>274</v>
      </c>
      <c r="D1657" s="356">
        <v>38</v>
      </c>
      <c r="E1657" s="356" t="s">
        <v>4554</v>
      </c>
      <c r="F1657" s="363" t="s">
        <v>7266</v>
      </c>
      <c r="G1657" s="356"/>
    </row>
    <row r="1658" spans="2:7">
      <c r="B1658" s="356" t="s">
        <v>4511</v>
      </c>
      <c r="C1658" s="356" t="s">
        <v>274</v>
      </c>
      <c r="D1658" s="356">
        <v>39</v>
      </c>
      <c r="E1658" s="356" t="s">
        <v>2811</v>
      </c>
      <c r="F1658" s="363"/>
      <c r="G1658" s="356"/>
    </row>
    <row r="1659" spans="2:7">
      <c r="B1659" s="356" t="s">
        <v>4511</v>
      </c>
      <c r="C1659" s="356" t="s">
        <v>274</v>
      </c>
      <c r="D1659" s="356">
        <v>40</v>
      </c>
      <c r="E1659" s="356" t="s">
        <v>4556</v>
      </c>
      <c r="F1659" s="363" t="s">
        <v>7266</v>
      </c>
      <c r="G1659" s="356"/>
    </row>
    <row r="1660" spans="2:7">
      <c r="B1660" s="356" t="s">
        <v>4511</v>
      </c>
      <c r="C1660" s="356" t="s">
        <v>274</v>
      </c>
      <c r="D1660" s="356">
        <v>41</v>
      </c>
      <c r="E1660" s="356" t="s">
        <v>3494</v>
      </c>
      <c r="F1660" s="363"/>
      <c r="G1660" s="356"/>
    </row>
    <row r="1661" spans="2:7">
      <c r="B1661" s="356" t="s">
        <v>4511</v>
      </c>
      <c r="C1661" s="356" t="s">
        <v>274</v>
      </c>
      <c r="D1661" s="356">
        <v>42</v>
      </c>
      <c r="E1661" s="356" t="s">
        <v>1345</v>
      </c>
      <c r="F1661" s="363" t="s">
        <v>7266</v>
      </c>
      <c r="G1661" s="356"/>
    </row>
    <row r="1662" spans="2:7">
      <c r="B1662" s="356" t="s">
        <v>4511</v>
      </c>
      <c r="C1662" s="356" t="s">
        <v>274</v>
      </c>
      <c r="D1662" s="356">
        <v>43</v>
      </c>
      <c r="E1662" s="356" t="s">
        <v>4560</v>
      </c>
      <c r="F1662" s="363"/>
      <c r="G1662" s="356"/>
    </row>
    <row r="1663" spans="2:7">
      <c r="B1663" s="356" t="s">
        <v>4511</v>
      </c>
      <c r="C1663" s="356" t="s">
        <v>274</v>
      </c>
      <c r="D1663" s="356">
        <v>44</v>
      </c>
      <c r="E1663" s="356" t="s">
        <v>2249</v>
      </c>
      <c r="F1663" s="363" t="s">
        <v>7266</v>
      </c>
      <c r="G1663" s="356"/>
    </row>
    <row r="1664" spans="2:7">
      <c r="B1664" s="356" t="s">
        <v>4511</v>
      </c>
      <c r="C1664" s="356" t="s">
        <v>274</v>
      </c>
      <c r="D1664" s="356">
        <v>45</v>
      </c>
      <c r="E1664" s="356" t="s">
        <v>4561</v>
      </c>
      <c r="F1664" s="363"/>
      <c r="G1664" s="356"/>
    </row>
    <row r="1665" spans="2:7">
      <c r="B1665" s="356" t="s">
        <v>4511</v>
      </c>
      <c r="C1665" s="356" t="s">
        <v>274</v>
      </c>
      <c r="D1665" s="356">
        <v>46</v>
      </c>
      <c r="E1665" s="356" t="s">
        <v>4562</v>
      </c>
      <c r="F1665" s="363" t="s">
        <v>7266</v>
      </c>
      <c r="G1665" s="356"/>
    </row>
    <row r="1666" spans="2:7">
      <c r="B1666" s="356" t="s">
        <v>4511</v>
      </c>
      <c r="C1666" s="356" t="s">
        <v>274</v>
      </c>
      <c r="D1666" s="356">
        <v>47</v>
      </c>
      <c r="E1666" s="359" t="s">
        <v>557</v>
      </c>
      <c r="F1666" s="363"/>
      <c r="G1666" s="356"/>
    </row>
    <row r="1667" spans="2:7">
      <c r="B1667" s="356" t="s">
        <v>4511</v>
      </c>
      <c r="C1667" s="356" t="s">
        <v>274</v>
      </c>
      <c r="D1667" s="356">
        <v>48</v>
      </c>
      <c r="E1667" s="356" t="s">
        <v>4563</v>
      </c>
      <c r="F1667" s="363" t="s">
        <v>7266</v>
      </c>
      <c r="G1667" s="356"/>
    </row>
    <row r="1668" spans="2:7">
      <c r="B1668" s="356" t="s">
        <v>4511</v>
      </c>
      <c r="C1668" s="356" t="s">
        <v>274</v>
      </c>
      <c r="D1668" s="356">
        <v>49</v>
      </c>
      <c r="E1668" s="356" t="s">
        <v>1198</v>
      </c>
      <c r="F1668" s="363" t="s">
        <v>7266</v>
      </c>
      <c r="G1668" s="356"/>
    </row>
    <row r="1669" spans="2:7">
      <c r="B1669" s="356" t="s">
        <v>4511</v>
      </c>
      <c r="C1669" s="356" t="s">
        <v>274</v>
      </c>
      <c r="D1669" s="356">
        <v>50</v>
      </c>
      <c r="E1669" s="356" t="s">
        <v>4564</v>
      </c>
      <c r="F1669" s="363" t="s">
        <v>7266</v>
      </c>
      <c r="G1669" s="356"/>
    </row>
    <row r="1670" spans="2:7">
      <c r="B1670" s="356" t="s">
        <v>4511</v>
      </c>
      <c r="C1670" s="356" t="s">
        <v>274</v>
      </c>
      <c r="D1670" s="356">
        <v>51</v>
      </c>
      <c r="E1670" s="356" t="s">
        <v>4566</v>
      </c>
      <c r="F1670" s="363" t="s">
        <v>7266</v>
      </c>
      <c r="G1670" s="356"/>
    </row>
    <row r="1671" spans="2:7">
      <c r="B1671" s="356" t="s">
        <v>4511</v>
      </c>
      <c r="C1671" s="356" t="s">
        <v>274</v>
      </c>
      <c r="D1671" s="356">
        <v>52</v>
      </c>
      <c r="E1671" s="356" t="s">
        <v>395</v>
      </c>
      <c r="F1671" s="363" t="s">
        <v>7266</v>
      </c>
      <c r="G1671" s="356"/>
    </row>
    <row r="1672" spans="2:7">
      <c r="B1672" s="356" t="s">
        <v>4511</v>
      </c>
      <c r="C1672" s="356" t="s">
        <v>274</v>
      </c>
      <c r="D1672" s="356">
        <v>53</v>
      </c>
      <c r="E1672" s="356" t="s">
        <v>4567</v>
      </c>
      <c r="F1672" s="363" t="s">
        <v>7266</v>
      </c>
      <c r="G1672" s="356"/>
    </row>
    <row r="1673" spans="2:7">
      <c r="B1673" s="356" t="s">
        <v>4511</v>
      </c>
      <c r="C1673" s="356" t="s">
        <v>274</v>
      </c>
      <c r="D1673" s="356">
        <v>54</v>
      </c>
      <c r="E1673" s="356" t="s">
        <v>3332</v>
      </c>
      <c r="F1673" s="363" t="s">
        <v>7266</v>
      </c>
      <c r="G1673" s="356"/>
    </row>
    <row r="1674" spans="2:7">
      <c r="B1674" s="356" t="s">
        <v>4511</v>
      </c>
      <c r="C1674" s="356" t="s">
        <v>274</v>
      </c>
      <c r="D1674" s="356">
        <v>55</v>
      </c>
      <c r="E1674" s="356" t="s">
        <v>4568</v>
      </c>
      <c r="F1674" s="363" t="s">
        <v>7266</v>
      </c>
      <c r="G1674" s="356"/>
    </row>
    <row r="1675" spans="2:7">
      <c r="B1675" s="356" t="s">
        <v>4511</v>
      </c>
      <c r="C1675" s="356" t="s">
        <v>274</v>
      </c>
      <c r="D1675" s="356">
        <v>56</v>
      </c>
      <c r="E1675" s="356" t="s">
        <v>4570</v>
      </c>
      <c r="F1675" s="363" t="s">
        <v>7266</v>
      </c>
      <c r="G1675" s="356"/>
    </row>
    <row r="1676" spans="2:7">
      <c r="B1676" s="356" t="s">
        <v>4511</v>
      </c>
      <c r="C1676" s="356" t="s">
        <v>274</v>
      </c>
      <c r="D1676" s="356">
        <v>57</v>
      </c>
      <c r="E1676" s="356" t="s">
        <v>4572</v>
      </c>
      <c r="F1676" s="363" t="s">
        <v>7266</v>
      </c>
      <c r="G1676" s="356"/>
    </row>
    <row r="1677" spans="2:7">
      <c r="B1677" s="356" t="s">
        <v>4511</v>
      </c>
      <c r="C1677" s="356" t="s">
        <v>274</v>
      </c>
      <c r="D1677" s="356">
        <v>58</v>
      </c>
      <c r="E1677" s="356" t="s">
        <v>4358</v>
      </c>
      <c r="F1677" s="363" t="s">
        <v>7266</v>
      </c>
      <c r="G1677" s="356"/>
    </row>
    <row r="1678" spans="2:7">
      <c r="B1678" s="356" t="s">
        <v>4511</v>
      </c>
      <c r="C1678" s="356" t="s">
        <v>274</v>
      </c>
      <c r="D1678" s="356">
        <v>59</v>
      </c>
      <c r="E1678" s="356" t="s">
        <v>4573</v>
      </c>
      <c r="F1678" s="363" t="s">
        <v>7266</v>
      </c>
      <c r="G1678" s="356"/>
    </row>
    <row r="1679" spans="2:7">
      <c r="B1679" s="356" t="s">
        <v>4511</v>
      </c>
      <c r="C1679" s="356" t="s">
        <v>274</v>
      </c>
      <c r="D1679" s="356">
        <v>60</v>
      </c>
      <c r="E1679" s="356" t="s">
        <v>4574</v>
      </c>
      <c r="F1679" s="363" t="s">
        <v>7266</v>
      </c>
      <c r="G1679" s="356"/>
    </row>
    <row r="1680" spans="2:7">
      <c r="B1680" s="356" t="s">
        <v>4511</v>
      </c>
      <c r="C1680" s="356" t="s">
        <v>274</v>
      </c>
      <c r="D1680" s="356">
        <v>61</v>
      </c>
      <c r="E1680" s="356" t="s">
        <v>3880</v>
      </c>
      <c r="F1680" s="363" t="s">
        <v>7266</v>
      </c>
      <c r="G1680" s="356"/>
    </row>
    <row r="1681" spans="2:7">
      <c r="B1681" s="356" t="s">
        <v>4511</v>
      </c>
      <c r="C1681" s="356" t="s">
        <v>274</v>
      </c>
      <c r="D1681" s="356">
        <v>62</v>
      </c>
      <c r="E1681" s="358" t="s">
        <v>286</v>
      </c>
      <c r="F1681" s="363"/>
      <c r="G1681" s="356"/>
    </row>
    <row r="1682" spans="2:7">
      <c r="B1682" s="356" t="s">
        <v>4511</v>
      </c>
      <c r="C1682" s="356" t="s">
        <v>274</v>
      </c>
      <c r="D1682" s="356">
        <v>63</v>
      </c>
      <c r="E1682" s="358" t="s">
        <v>241</v>
      </c>
      <c r="F1682" s="363"/>
      <c r="G1682" s="356"/>
    </row>
    <row r="1683" spans="2:7">
      <c r="B1683" s="356" t="s">
        <v>4511</v>
      </c>
      <c r="C1683" s="356" t="s">
        <v>274</v>
      </c>
      <c r="D1683" s="356">
        <v>64</v>
      </c>
      <c r="E1683" s="358" t="s">
        <v>299</v>
      </c>
      <c r="F1683" s="363"/>
      <c r="G1683" s="356"/>
    </row>
    <row r="1684" spans="2:7">
      <c r="B1684" s="356" t="s">
        <v>4511</v>
      </c>
      <c r="C1684" s="356" t="s">
        <v>274</v>
      </c>
      <c r="D1684" s="356">
        <v>65</v>
      </c>
      <c r="E1684" s="358" t="s">
        <v>103</v>
      </c>
      <c r="F1684" s="363"/>
      <c r="G1684" s="356"/>
    </row>
    <row r="1685" spans="2:7">
      <c r="B1685" s="356" t="s">
        <v>4511</v>
      </c>
      <c r="C1685" s="356" t="s">
        <v>274</v>
      </c>
      <c r="D1685" s="356">
        <v>66</v>
      </c>
      <c r="E1685" s="358" t="s">
        <v>303</v>
      </c>
      <c r="F1685" s="363"/>
      <c r="G1685" s="356"/>
    </row>
    <row r="1686" spans="2:7">
      <c r="B1686" s="356" t="s">
        <v>4511</v>
      </c>
      <c r="C1686" s="356" t="s">
        <v>274</v>
      </c>
      <c r="D1686" s="356">
        <v>67</v>
      </c>
      <c r="E1686" s="358" t="s">
        <v>306</v>
      </c>
      <c r="F1686" s="363"/>
      <c r="G1686" s="356"/>
    </row>
    <row r="1687" spans="2:7">
      <c r="B1687" s="356" t="s">
        <v>4589</v>
      </c>
      <c r="C1687" s="356" t="s">
        <v>4118</v>
      </c>
      <c r="D1687" s="356">
        <v>1</v>
      </c>
      <c r="E1687" s="358" t="s">
        <v>76</v>
      </c>
      <c r="F1687" s="363"/>
      <c r="G1687" s="356"/>
    </row>
    <row r="1688" spans="2:7">
      <c r="B1688" s="356" t="s">
        <v>4589</v>
      </c>
      <c r="C1688" s="356" t="s">
        <v>4118</v>
      </c>
      <c r="D1688" s="356">
        <v>2</v>
      </c>
      <c r="E1688" s="358" t="s">
        <v>71</v>
      </c>
      <c r="F1688" s="363"/>
      <c r="G1688" s="356"/>
    </row>
    <row r="1689" spans="2:7">
      <c r="B1689" s="356" t="s">
        <v>4589</v>
      </c>
      <c r="C1689" s="356" t="s">
        <v>4118</v>
      </c>
      <c r="D1689" s="356">
        <v>3</v>
      </c>
      <c r="E1689" s="358" t="s">
        <v>46</v>
      </c>
      <c r="F1689" s="363"/>
      <c r="G1689" s="356"/>
    </row>
    <row r="1690" spans="2:7">
      <c r="B1690" s="356" t="s">
        <v>4589</v>
      </c>
      <c r="C1690" s="356" t="s">
        <v>4118</v>
      </c>
      <c r="D1690" s="356">
        <v>4</v>
      </c>
      <c r="E1690" s="358" t="s">
        <v>700</v>
      </c>
      <c r="F1690" s="363"/>
      <c r="G1690" s="356"/>
    </row>
    <row r="1691" spans="2:7">
      <c r="B1691" s="356" t="s">
        <v>4589</v>
      </c>
      <c r="C1691" s="356" t="s">
        <v>4118</v>
      </c>
      <c r="D1691" s="356">
        <v>5</v>
      </c>
      <c r="E1691" s="356" t="s">
        <v>2554</v>
      </c>
      <c r="F1691" s="363"/>
      <c r="G1691" s="356"/>
    </row>
    <row r="1692" spans="2:7">
      <c r="B1692" s="356" t="s">
        <v>4589</v>
      </c>
      <c r="C1692" s="356" t="s">
        <v>4118</v>
      </c>
      <c r="D1692" s="356">
        <v>6</v>
      </c>
      <c r="E1692" s="356" t="s">
        <v>4591</v>
      </c>
      <c r="F1692" s="363"/>
      <c r="G1692" s="356"/>
    </row>
    <row r="1693" spans="2:7">
      <c r="B1693" s="356" t="s">
        <v>4589</v>
      </c>
      <c r="C1693" s="356" t="s">
        <v>4118</v>
      </c>
      <c r="D1693" s="356">
        <v>7</v>
      </c>
      <c r="E1693" s="356" t="s">
        <v>4592</v>
      </c>
      <c r="F1693" s="363"/>
      <c r="G1693" s="356"/>
    </row>
    <row r="1694" spans="2:7">
      <c r="B1694" s="356" t="s">
        <v>4589</v>
      </c>
      <c r="C1694" s="356" t="s">
        <v>4118</v>
      </c>
      <c r="D1694" s="356">
        <v>8</v>
      </c>
      <c r="E1694" s="356" t="s">
        <v>3953</v>
      </c>
      <c r="F1694" s="363"/>
      <c r="G1694" s="356"/>
    </row>
    <row r="1695" spans="2:7">
      <c r="B1695" s="356" t="s">
        <v>4589</v>
      </c>
      <c r="C1695" s="356" t="s">
        <v>4118</v>
      </c>
      <c r="D1695" s="356">
        <v>9</v>
      </c>
      <c r="E1695" s="356" t="s">
        <v>3080</v>
      </c>
      <c r="F1695" s="363"/>
      <c r="G1695" s="356"/>
    </row>
    <row r="1696" spans="2:7">
      <c r="B1696" s="356" t="s">
        <v>4589</v>
      </c>
      <c r="C1696" s="356" t="s">
        <v>4118</v>
      </c>
      <c r="D1696" s="356">
        <v>10</v>
      </c>
      <c r="E1696" s="356" t="s">
        <v>4595</v>
      </c>
      <c r="F1696" s="363"/>
      <c r="G1696" s="356"/>
    </row>
    <row r="1697" spans="2:7">
      <c r="B1697" s="356" t="s">
        <v>4589</v>
      </c>
      <c r="C1697" s="356" t="s">
        <v>4118</v>
      </c>
      <c r="D1697" s="356">
        <v>11</v>
      </c>
      <c r="E1697" s="356" t="s">
        <v>4597</v>
      </c>
      <c r="F1697" s="363"/>
      <c r="G1697" s="356"/>
    </row>
    <row r="1698" spans="2:7">
      <c r="B1698" s="356" t="s">
        <v>4589</v>
      </c>
      <c r="C1698" s="356" t="s">
        <v>4118</v>
      </c>
      <c r="D1698" s="356">
        <v>12</v>
      </c>
      <c r="E1698" s="356" t="s">
        <v>714</v>
      </c>
      <c r="F1698" s="363"/>
      <c r="G1698" s="356"/>
    </row>
    <row r="1699" spans="2:7">
      <c r="B1699" s="356" t="s">
        <v>4589</v>
      </c>
      <c r="C1699" s="356" t="s">
        <v>4118</v>
      </c>
      <c r="D1699" s="356">
        <v>13</v>
      </c>
      <c r="E1699" s="356" t="s">
        <v>3112</v>
      </c>
      <c r="F1699" s="363"/>
      <c r="G1699" s="356"/>
    </row>
    <row r="1700" spans="2:7">
      <c r="B1700" s="356" t="s">
        <v>4589</v>
      </c>
      <c r="C1700" s="356" t="s">
        <v>4118</v>
      </c>
      <c r="D1700" s="356">
        <v>14</v>
      </c>
      <c r="E1700" s="356" t="s">
        <v>3485</v>
      </c>
      <c r="F1700" s="363"/>
      <c r="G1700" s="356"/>
    </row>
    <row r="1701" spans="2:7">
      <c r="B1701" s="356" t="s">
        <v>4589</v>
      </c>
      <c r="C1701" s="356" t="s">
        <v>4118</v>
      </c>
      <c r="D1701" s="356">
        <v>15</v>
      </c>
      <c r="E1701" s="356" t="s">
        <v>4045</v>
      </c>
      <c r="F1701" s="363"/>
      <c r="G1701" s="356"/>
    </row>
    <row r="1702" spans="2:7">
      <c r="B1702" s="356" t="s">
        <v>4589</v>
      </c>
      <c r="C1702" s="356" t="s">
        <v>4118</v>
      </c>
      <c r="D1702" s="356">
        <v>16</v>
      </c>
      <c r="E1702" s="356" t="s">
        <v>4598</v>
      </c>
      <c r="F1702" s="363"/>
      <c r="G1702" s="356"/>
    </row>
    <row r="1703" spans="2:7">
      <c r="B1703" s="356" t="s">
        <v>4589</v>
      </c>
      <c r="C1703" s="356" t="s">
        <v>4118</v>
      </c>
      <c r="D1703" s="356">
        <v>17</v>
      </c>
      <c r="E1703" s="356" t="s">
        <v>4602</v>
      </c>
      <c r="F1703" s="363"/>
      <c r="G1703" s="356"/>
    </row>
    <row r="1704" spans="2:7">
      <c r="B1704" s="356" t="s">
        <v>4589</v>
      </c>
      <c r="C1704" s="356" t="s">
        <v>4118</v>
      </c>
      <c r="D1704" s="356">
        <v>18</v>
      </c>
      <c r="E1704" s="356" t="s">
        <v>2213</v>
      </c>
      <c r="F1704" s="363"/>
      <c r="G1704" s="356"/>
    </row>
    <row r="1705" spans="2:7">
      <c r="B1705" s="356" t="s">
        <v>4589</v>
      </c>
      <c r="C1705" s="356" t="s">
        <v>4118</v>
      </c>
      <c r="D1705" s="356">
        <v>19</v>
      </c>
      <c r="E1705" s="356" t="s">
        <v>2762</v>
      </c>
      <c r="F1705" s="363"/>
      <c r="G1705" s="356"/>
    </row>
    <row r="1706" spans="2:7">
      <c r="B1706" s="356" t="s">
        <v>4589</v>
      </c>
      <c r="C1706" s="356" t="s">
        <v>4118</v>
      </c>
      <c r="D1706" s="356">
        <v>20</v>
      </c>
      <c r="E1706" s="356" t="s">
        <v>804</v>
      </c>
      <c r="F1706" s="363"/>
      <c r="G1706" s="356"/>
    </row>
    <row r="1707" spans="2:7">
      <c r="B1707" s="356" t="s">
        <v>4589</v>
      </c>
      <c r="C1707" s="356" t="s">
        <v>4118</v>
      </c>
      <c r="D1707" s="356">
        <v>21</v>
      </c>
      <c r="E1707" s="356" t="s">
        <v>1161</v>
      </c>
      <c r="F1707" s="363"/>
      <c r="G1707" s="356"/>
    </row>
    <row r="1708" spans="2:7">
      <c r="B1708" s="356" t="s">
        <v>4589</v>
      </c>
      <c r="C1708" s="356" t="s">
        <v>4118</v>
      </c>
      <c r="D1708" s="356">
        <v>22</v>
      </c>
      <c r="E1708" s="356" t="s">
        <v>4603</v>
      </c>
      <c r="F1708" s="363"/>
      <c r="G1708" s="356"/>
    </row>
    <row r="1709" spans="2:7">
      <c r="B1709" s="356" t="s">
        <v>4589</v>
      </c>
      <c r="C1709" s="356" t="s">
        <v>4118</v>
      </c>
      <c r="D1709" s="356">
        <v>23</v>
      </c>
      <c r="E1709" s="356" t="s">
        <v>4606</v>
      </c>
      <c r="F1709" s="363"/>
      <c r="G1709" s="356"/>
    </row>
    <row r="1710" spans="2:7">
      <c r="B1710" s="356" t="s">
        <v>4589</v>
      </c>
      <c r="C1710" s="356" t="s">
        <v>4118</v>
      </c>
      <c r="D1710" s="356">
        <v>24</v>
      </c>
      <c r="E1710" s="356" t="s">
        <v>4607</v>
      </c>
      <c r="F1710" s="363"/>
      <c r="G1710" s="356"/>
    </row>
    <row r="1711" spans="2:7">
      <c r="B1711" s="356" t="s">
        <v>4589</v>
      </c>
      <c r="C1711" s="356" t="s">
        <v>4118</v>
      </c>
      <c r="D1711" s="356">
        <v>25</v>
      </c>
      <c r="E1711" s="356" t="s">
        <v>859</v>
      </c>
      <c r="F1711" s="363"/>
      <c r="G1711" s="356"/>
    </row>
    <row r="1712" spans="2:7">
      <c r="B1712" s="356" t="s">
        <v>4589</v>
      </c>
      <c r="C1712" s="356" t="s">
        <v>4118</v>
      </c>
      <c r="D1712" s="356">
        <v>26</v>
      </c>
      <c r="E1712" s="356" t="s">
        <v>4608</v>
      </c>
      <c r="F1712" s="363"/>
      <c r="G1712" s="356"/>
    </row>
    <row r="1713" spans="2:7">
      <c r="B1713" s="356" t="s">
        <v>4589</v>
      </c>
      <c r="C1713" s="356" t="s">
        <v>4118</v>
      </c>
      <c r="D1713" s="356">
        <v>27</v>
      </c>
      <c r="E1713" s="356" t="s">
        <v>4248</v>
      </c>
      <c r="F1713" s="363"/>
      <c r="G1713" s="356"/>
    </row>
    <row r="1714" spans="2:7">
      <c r="B1714" s="356" t="s">
        <v>4589</v>
      </c>
      <c r="C1714" s="356" t="s">
        <v>4118</v>
      </c>
      <c r="D1714" s="356">
        <v>28</v>
      </c>
      <c r="E1714" s="356" t="s">
        <v>1208</v>
      </c>
      <c r="F1714" s="363"/>
      <c r="G1714" s="356"/>
    </row>
    <row r="1715" spans="2:7">
      <c r="B1715" s="356" t="s">
        <v>4589</v>
      </c>
      <c r="C1715" s="356" t="s">
        <v>4118</v>
      </c>
      <c r="D1715" s="356">
        <v>29</v>
      </c>
      <c r="E1715" s="356" t="s">
        <v>4609</v>
      </c>
      <c r="F1715" s="363"/>
      <c r="G1715" s="356"/>
    </row>
    <row r="1716" spans="2:7">
      <c r="B1716" s="356" t="s">
        <v>4589</v>
      </c>
      <c r="C1716" s="356" t="s">
        <v>4118</v>
      </c>
      <c r="D1716" s="356">
        <v>30</v>
      </c>
      <c r="E1716" s="356" t="s">
        <v>4610</v>
      </c>
      <c r="F1716" s="363"/>
      <c r="G1716" s="356"/>
    </row>
    <row r="1717" spans="2:7">
      <c r="B1717" s="356" t="s">
        <v>4589</v>
      </c>
      <c r="C1717" s="356" t="s">
        <v>4118</v>
      </c>
      <c r="D1717" s="356">
        <v>31</v>
      </c>
      <c r="E1717" s="356" t="s">
        <v>4612</v>
      </c>
      <c r="F1717" s="363"/>
      <c r="G1717" s="356"/>
    </row>
    <row r="1718" spans="2:7">
      <c r="B1718" s="356" t="s">
        <v>4589</v>
      </c>
      <c r="C1718" s="356" t="s">
        <v>4118</v>
      </c>
      <c r="D1718" s="356">
        <v>32</v>
      </c>
      <c r="E1718" s="356" t="s">
        <v>4422</v>
      </c>
      <c r="F1718" s="363"/>
      <c r="G1718" s="356"/>
    </row>
    <row r="1719" spans="2:7">
      <c r="B1719" s="356" t="s">
        <v>4589</v>
      </c>
      <c r="C1719" s="356" t="s">
        <v>4118</v>
      </c>
      <c r="D1719" s="356">
        <v>33</v>
      </c>
      <c r="E1719" s="356" t="s">
        <v>4613</v>
      </c>
      <c r="F1719" s="363"/>
      <c r="G1719" s="356"/>
    </row>
    <row r="1720" spans="2:7">
      <c r="B1720" s="356" t="s">
        <v>4589</v>
      </c>
      <c r="C1720" s="356" t="s">
        <v>4118</v>
      </c>
      <c r="D1720" s="356">
        <v>34</v>
      </c>
      <c r="E1720" s="356" t="s">
        <v>4614</v>
      </c>
      <c r="F1720" s="363"/>
      <c r="G1720" s="356"/>
    </row>
    <row r="1721" spans="2:7">
      <c r="B1721" s="356" t="s">
        <v>4589</v>
      </c>
      <c r="C1721" s="356" t="s">
        <v>4118</v>
      </c>
      <c r="D1721" s="356">
        <v>35</v>
      </c>
      <c r="E1721" s="356" t="s">
        <v>4350</v>
      </c>
      <c r="F1721" s="363" t="s">
        <v>7266</v>
      </c>
      <c r="G1721" s="356"/>
    </row>
    <row r="1722" spans="2:7">
      <c r="B1722" s="356" t="s">
        <v>4589</v>
      </c>
      <c r="C1722" s="356" t="s">
        <v>4118</v>
      </c>
      <c r="D1722" s="356">
        <v>36</v>
      </c>
      <c r="E1722" s="356" t="s">
        <v>2649</v>
      </c>
      <c r="F1722" s="363" t="s">
        <v>7266</v>
      </c>
      <c r="G1722" s="356"/>
    </row>
    <row r="1723" spans="2:7">
      <c r="B1723" s="356" t="s">
        <v>4589</v>
      </c>
      <c r="C1723" s="356" t="s">
        <v>4118</v>
      </c>
      <c r="D1723" s="356">
        <v>37</v>
      </c>
      <c r="E1723" s="356" t="s">
        <v>1255</v>
      </c>
      <c r="F1723" s="363" t="s">
        <v>7266</v>
      </c>
      <c r="G1723" s="356"/>
    </row>
    <row r="1724" spans="2:7">
      <c r="B1724" s="356" t="s">
        <v>4589</v>
      </c>
      <c r="C1724" s="356" t="s">
        <v>4118</v>
      </c>
      <c r="D1724" s="356">
        <v>38</v>
      </c>
      <c r="E1724" s="356" t="s">
        <v>4618</v>
      </c>
      <c r="F1724" s="363" t="s">
        <v>7266</v>
      </c>
      <c r="G1724" s="356"/>
    </row>
    <row r="1725" spans="2:7">
      <c r="B1725" s="356" t="s">
        <v>4589</v>
      </c>
      <c r="C1725" s="356" t="s">
        <v>4118</v>
      </c>
      <c r="D1725" s="356">
        <v>39</v>
      </c>
      <c r="E1725" s="356" t="s">
        <v>3183</v>
      </c>
      <c r="F1725" s="363" t="s">
        <v>7266</v>
      </c>
      <c r="G1725" s="356"/>
    </row>
    <row r="1726" spans="2:7">
      <c r="B1726" s="356" t="s">
        <v>4589</v>
      </c>
      <c r="C1726" s="356" t="s">
        <v>4118</v>
      </c>
      <c r="D1726" s="356">
        <v>40</v>
      </c>
      <c r="E1726" s="356" t="s">
        <v>4620</v>
      </c>
      <c r="F1726" s="363" t="s">
        <v>7266</v>
      </c>
      <c r="G1726" s="356"/>
    </row>
    <row r="1727" spans="2:7">
      <c r="B1727" s="356" t="s">
        <v>4589</v>
      </c>
      <c r="C1727" s="356" t="s">
        <v>4118</v>
      </c>
      <c r="D1727" s="356">
        <v>41</v>
      </c>
      <c r="E1727" s="356" t="s">
        <v>1480</v>
      </c>
      <c r="F1727" s="363" t="s">
        <v>7266</v>
      </c>
      <c r="G1727" s="356"/>
    </row>
    <row r="1728" spans="2:7">
      <c r="B1728" s="356" t="s">
        <v>4589</v>
      </c>
      <c r="C1728" s="356" t="s">
        <v>4118</v>
      </c>
      <c r="D1728" s="356">
        <v>42</v>
      </c>
      <c r="E1728" s="356" t="s">
        <v>4621</v>
      </c>
      <c r="F1728" s="363" t="s">
        <v>7266</v>
      </c>
      <c r="G1728" s="356"/>
    </row>
    <row r="1729" spans="2:7">
      <c r="B1729" s="356" t="s">
        <v>4589</v>
      </c>
      <c r="C1729" s="356" t="s">
        <v>4118</v>
      </c>
      <c r="D1729" s="356">
        <v>43</v>
      </c>
      <c r="E1729" s="356" t="s">
        <v>3648</v>
      </c>
      <c r="F1729" s="363" t="s">
        <v>7266</v>
      </c>
      <c r="G1729" s="356"/>
    </row>
    <row r="1730" spans="2:7">
      <c r="B1730" s="356" t="s">
        <v>4589</v>
      </c>
      <c r="C1730" s="356" t="s">
        <v>4118</v>
      </c>
      <c r="D1730" s="356">
        <v>44</v>
      </c>
      <c r="E1730" s="356" t="s">
        <v>862</v>
      </c>
      <c r="F1730" s="363" t="s">
        <v>7266</v>
      </c>
      <c r="G1730" s="356"/>
    </row>
    <row r="1731" spans="2:7">
      <c r="B1731" s="356" t="s">
        <v>4589</v>
      </c>
      <c r="C1731" s="356" t="s">
        <v>4118</v>
      </c>
      <c r="D1731" s="356">
        <v>45</v>
      </c>
      <c r="E1731" s="356" t="s">
        <v>4622</v>
      </c>
      <c r="F1731" s="363" t="s">
        <v>7266</v>
      </c>
      <c r="G1731" s="356"/>
    </row>
    <row r="1732" spans="2:7">
      <c r="B1732" s="356" t="s">
        <v>4589</v>
      </c>
      <c r="C1732" s="356" t="s">
        <v>4118</v>
      </c>
      <c r="D1732" s="356">
        <v>46</v>
      </c>
      <c r="E1732" s="356" t="s">
        <v>4624</v>
      </c>
      <c r="F1732" s="363" t="s">
        <v>7266</v>
      </c>
      <c r="G1732" s="356"/>
    </row>
    <row r="1733" spans="2:7">
      <c r="B1733" s="356" t="s">
        <v>4589</v>
      </c>
      <c r="C1733" s="356" t="s">
        <v>4118</v>
      </c>
      <c r="D1733" s="356">
        <v>47</v>
      </c>
      <c r="E1733" s="356" t="s">
        <v>1394</v>
      </c>
      <c r="F1733" s="363" t="s">
        <v>7266</v>
      </c>
      <c r="G1733" s="356"/>
    </row>
    <row r="1734" spans="2:7">
      <c r="B1734" s="356" t="s">
        <v>4589</v>
      </c>
      <c r="C1734" s="356" t="s">
        <v>4118</v>
      </c>
      <c r="D1734" s="356">
        <v>48</v>
      </c>
      <c r="E1734" s="356" t="s">
        <v>4625</v>
      </c>
      <c r="F1734" s="363" t="s">
        <v>7266</v>
      </c>
      <c r="G1734" s="356"/>
    </row>
    <row r="1735" spans="2:7">
      <c r="B1735" s="356" t="s">
        <v>4589</v>
      </c>
      <c r="C1735" s="356" t="s">
        <v>4118</v>
      </c>
      <c r="D1735" s="356">
        <v>49</v>
      </c>
      <c r="E1735" s="356" t="s">
        <v>4626</v>
      </c>
      <c r="F1735" s="363" t="s">
        <v>7266</v>
      </c>
      <c r="G1735" s="356"/>
    </row>
    <row r="1736" spans="2:7">
      <c r="B1736" s="356" t="s">
        <v>4589</v>
      </c>
      <c r="C1736" s="356" t="s">
        <v>4118</v>
      </c>
      <c r="D1736" s="356">
        <v>50</v>
      </c>
      <c r="E1736" s="356" t="s">
        <v>4616</v>
      </c>
      <c r="F1736" s="363" t="s">
        <v>7266</v>
      </c>
      <c r="G1736" s="356"/>
    </row>
    <row r="1737" spans="2:7">
      <c r="B1737" s="356" t="s">
        <v>4589</v>
      </c>
      <c r="C1737" s="356" t="s">
        <v>4118</v>
      </c>
      <c r="D1737" s="356">
        <v>51</v>
      </c>
      <c r="E1737" s="356" t="s">
        <v>2817</v>
      </c>
      <c r="F1737" s="363" t="s">
        <v>7266</v>
      </c>
      <c r="G1737" s="356"/>
    </row>
    <row r="1738" spans="2:7">
      <c r="B1738" s="356" t="s">
        <v>4589</v>
      </c>
      <c r="C1738" s="356" t="s">
        <v>4118</v>
      </c>
      <c r="D1738" s="356">
        <v>52</v>
      </c>
      <c r="E1738" s="356" t="s">
        <v>1110</v>
      </c>
      <c r="F1738" s="363" t="s">
        <v>7266</v>
      </c>
      <c r="G1738" s="356"/>
    </row>
    <row r="1739" spans="2:7">
      <c r="B1739" s="356" t="s">
        <v>4589</v>
      </c>
      <c r="C1739" s="356" t="s">
        <v>4118</v>
      </c>
      <c r="D1739" s="356">
        <v>53</v>
      </c>
      <c r="E1739" s="356" t="s">
        <v>2931</v>
      </c>
      <c r="F1739" s="363" t="s">
        <v>7266</v>
      </c>
      <c r="G1739" s="356"/>
    </row>
    <row r="1740" spans="2:7">
      <c r="B1740" s="356" t="s">
        <v>4589</v>
      </c>
      <c r="C1740" s="356" t="s">
        <v>4118</v>
      </c>
      <c r="D1740" s="356">
        <v>54</v>
      </c>
      <c r="E1740" s="356" t="s">
        <v>4627</v>
      </c>
      <c r="F1740" s="363" t="s">
        <v>7266</v>
      </c>
      <c r="G1740" s="356"/>
    </row>
    <row r="1741" spans="2:7">
      <c r="B1741" s="356" t="s">
        <v>4589</v>
      </c>
      <c r="C1741" s="356" t="s">
        <v>4118</v>
      </c>
      <c r="D1741" s="356">
        <v>55</v>
      </c>
      <c r="E1741" s="356" t="s">
        <v>4629</v>
      </c>
      <c r="F1741" s="363" t="s">
        <v>7266</v>
      </c>
      <c r="G1741" s="356"/>
    </row>
    <row r="1742" spans="2:7">
      <c r="B1742" s="356" t="s">
        <v>4589</v>
      </c>
      <c r="C1742" s="356" t="s">
        <v>4118</v>
      </c>
      <c r="D1742" s="356">
        <v>56</v>
      </c>
      <c r="E1742" s="356" t="s">
        <v>1906</v>
      </c>
      <c r="F1742" s="363"/>
      <c r="G1742" s="356"/>
    </row>
    <row r="1743" spans="2:7">
      <c r="B1743" s="356" t="s">
        <v>4589</v>
      </c>
      <c r="C1743" s="356" t="s">
        <v>4118</v>
      </c>
      <c r="D1743" s="356">
        <v>57</v>
      </c>
      <c r="E1743" s="356" t="s">
        <v>4632</v>
      </c>
      <c r="F1743" s="363"/>
      <c r="G1743" s="356"/>
    </row>
    <row r="1744" spans="2:7">
      <c r="B1744" s="356" t="s">
        <v>4589</v>
      </c>
      <c r="C1744" s="356" t="s">
        <v>4118</v>
      </c>
      <c r="D1744" s="356">
        <v>58</v>
      </c>
      <c r="E1744" s="356" t="s">
        <v>4635</v>
      </c>
      <c r="F1744" s="363"/>
      <c r="G1744" s="356"/>
    </row>
    <row r="1745" spans="2:7">
      <c r="B1745" s="356" t="s">
        <v>4589</v>
      </c>
      <c r="C1745" s="356" t="s">
        <v>4118</v>
      </c>
      <c r="D1745" s="356">
        <v>59</v>
      </c>
      <c r="E1745" s="356" t="s">
        <v>4636</v>
      </c>
      <c r="F1745" s="363"/>
      <c r="G1745" s="356"/>
    </row>
    <row r="1746" spans="2:7">
      <c r="B1746" s="356" t="s">
        <v>4589</v>
      </c>
      <c r="C1746" s="356" t="s">
        <v>4118</v>
      </c>
      <c r="D1746" s="356">
        <v>60</v>
      </c>
      <c r="E1746" s="356" t="s">
        <v>4638</v>
      </c>
      <c r="F1746" s="363"/>
      <c r="G1746" s="356"/>
    </row>
    <row r="1747" spans="2:7">
      <c r="B1747" s="356" t="s">
        <v>4589</v>
      </c>
      <c r="C1747" s="356" t="s">
        <v>4118</v>
      </c>
      <c r="D1747" s="356">
        <v>61</v>
      </c>
      <c r="E1747" s="356" t="s">
        <v>3159</v>
      </c>
      <c r="F1747" s="363"/>
      <c r="G1747" s="356"/>
    </row>
    <row r="1748" spans="2:7">
      <c r="B1748" s="356" t="s">
        <v>4589</v>
      </c>
      <c r="C1748" s="356" t="s">
        <v>4118</v>
      </c>
      <c r="D1748" s="356">
        <v>62</v>
      </c>
      <c r="E1748" s="356" t="s">
        <v>4640</v>
      </c>
      <c r="F1748" s="363"/>
      <c r="G1748" s="356"/>
    </row>
    <row r="1749" spans="2:7">
      <c r="B1749" s="356" t="s">
        <v>4589</v>
      </c>
      <c r="C1749" s="356" t="s">
        <v>4118</v>
      </c>
      <c r="D1749" s="356">
        <v>63</v>
      </c>
      <c r="E1749" s="356" t="s">
        <v>4642</v>
      </c>
      <c r="F1749" s="363"/>
      <c r="G1749" s="356"/>
    </row>
    <row r="1750" spans="2:7">
      <c r="B1750" s="356" t="s">
        <v>4589</v>
      </c>
      <c r="C1750" s="356" t="s">
        <v>4118</v>
      </c>
      <c r="D1750" s="356">
        <v>64</v>
      </c>
      <c r="E1750" s="356" t="s">
        <v>4643</v>
      </c>
      <c r="F1750" s="363"/>
      <c r="G1750" s="356"/>
    </row>
    <row r="1751" spans="2:7">
      <c r="B1751" s="356" t="s">
        <v>4589</v>
      </c>
      <c r="C1751" s="356" t="s">
        <v>4118</v>
      </c>
      <c r="D1751" s="356">
        <v>65</v>
      </c>
      <c r="E1751" s="356" t="s">
        <v>4644</v>
      </c>
      <c r="F1751" s="363"/>
      <c r="G1751" s="356"/>
    </row>
    <row r="1752" spans="2:7">
      <c r="B1752" s="356" t="s">
        <v>4589</v>
      </c>
      <c r="C1752" s="356" t="s">
        <v>4118</v>
      </c>
      <c r="D1752" s="356">
        <v>66</v>
      </c>
      <c r="E1752" s="356" t="s">
        <v>110</v>
      </c>
      <c r="F1752" s="363"/>
      <c r="G1752" s="356"/>
    </row>
    <row r="1753" spans="2:7">
      <c r="B1753" s="356" t="s">
        <v>4589</v>
      </c>
      <c r="C1753" s="356" t="s">
        <v>4118</v>
      </c>
      <c r="D1753" s="356">
        <v>67</v>
      </c>
      <c r="E1753" s="356" t="s">
        <v>4645</v>
      </c>
      <c r="F1753" s="363"/>
      <c r="G1753" s="356"/>
    </row>
    <row r="1754" spans="2:7">
      <c r="B1754" s="356" t="s">
        <v>4589</v>
      </c>
      <c r="C1754" s="356" t="s">
        <v>4118</v>
      </c>
      <c r="D1754" s="356">
        <v>68</v>
      </c>
      <c r="E1754" s="356" t="s">
        <v>907</v>
      </c>
      <c r="F1754" s="363"/>
      <c r="G1754" s="356"/>
    </row>
    <row r="1755" spans="2:7">
      <c r="B1755" s="356" t="s">
        <v>4589</v>
      </c>
      <c r="C1755" s="356" t="s">
        <v>4118</v>
      </c>
      <c r="D1755" s="356">
        <v>69</v>
      </c>
      <c r="E1755" s="356" t="s">
        <v>3974</v>
      </c>
      <c r="F1755" s="363"/>
      <c r="G1755" s="356"/>
    </row>
    <row r="1756" spans="2:7">
      <c r="B1756" s="356" t="s">
        <v>4589</v>
      </c>
      <c r="C1756" s="356" t="s">
        <v>4118</v>
      </c>
      <c r="D1756" s="356">
        <v>70</v>
      </c>
      <c r="E1756" s="356" t="s">
        <v>4646</v>
      </c>
      <c r="F1756" s="363"/>
      <c r="G1756" s="356"/>
    </row>
    <row r="1757" spans="2:7">
      <c r="B1757" s="356" t="s">
        <v>4589</v>
      </c>
      <c r="C1757" s="356" t="s">
        <v>4118</v>
      </c>
      <c r="D1757" s="356">
        <v>71</v>
      </c>
      <c r="E1757" s="356" t="s">
        <v>2640</v>
      </c>
      <c r="F1757" s="363"/>
      <c r="G1757" s="356"/>
    </row>
    <row r="1758" spans="2:7">
      <c r="B1758" s="356" t="s">
        <v>4589</v>
      </c>
      <c r="C1758" s="356" t="s">
        <v>4118</v>
      </c>
      <c r="D1758" s="356">
        <v>72</v>
      </c>
      <c r="E1758" s="356" t="s">
        <v>4241</v>
      </c>
      <c r="F1758" s="363"/>
      <c r="G1758" s="356"/>
    </row>
    <row r="1759" spans="2:7">
      <c r="B1759" s="356" t="s">
        <v>4589</v>
      </c>
      <c r="C1759" s="356" t="s">
        <v>4118</v>
      </c>
      <c r="D1759" s="356">
        <v>73</v>
      </c>
      <c r="E1759" s="356" t="s">
        <v>4590</v>
      </c>
      <c r="F1759" s="363"/>
      <c r="G1759" s="356"/>
    </row>
    <row r="1760" spans="2:7">
      <c r="B1760" s="356" t="s">
        <v>4589</v>
      </c>
      <c r="C1760" s="356" t="s">
        <v>4118</v>
      </c>
      <c r="D1760" s="356">
        <v>74</v>
      </c>
      <c r="E1760" s="356" t="s">
        <v>3173</v>
      </c>
      <c r="F1760" s="363"/>
      <c r="G1760" s="356"/>
    </row>
    <row r="1761" spans="2:7">
      <c r="B1761" s="356" t="s">
        <v>4589</v>
      </c>
      <c r="C1761" s="356" t="s">
        <v>4118</v>
      </c>
      <c r="D1761" s="356">
        <v>75</v>
      </c>
      <c r="E1761" s="356" t="s">
        <v>2915</v>
      </c>
      <c r="F1761" s="363"/>
      <c r="G1761" s="356"/>
    </row>
    <row r="1762" spans="2:7">
      <c r="B1762" s="356" t="s">
        <v>4589</v>
      </c>
      <c r="C1762" s="356" t="s">
        <v>4118</v>
      </c>
      <c r="D1762" s="356">
        <v>76</v>
      </c>
      <c r="E1762" s="356" t="s">
        <v>4650</v>
      </c>
      <c r="F1762" s="363"/>
      <c r="G1762" s="356"/>
    </row>
    <row r="1763" spans="2:7">
      <c r="B1763" s="356" t="s">
        <v>4589</v>
      </c>
      <c r="C1763" s="356" t="s">
        <v>4118</v>
      </c>
      <c r="D1763" s="356">
        <v>77</v>
      </c>
      <c r="E1763" s="356" t="s">
        <v>4652</v>
      </c>
      <c r="F1763" s="363"/>
      <c r="G1763" s="356"/>
    </row>
    <row r="1764" spans="2:7">
      <c r="B1764" s="356" t="s">
        <v>4589</v>
      </c>
      <c r="C1764" s="356" t="s">
        <v>4118</v>
      </c>
      <c r="D1764" s="356">
        <v>78</v>
      </c>
      <c r="E1764" s="356" t="s">
        <v>1595</v>
      </c>
      <c r="F1764" s="363"/>
      <c r="G1764" s="356"/>
    </row>
    <row r="1765" spans="2:7">
      <c r="B1765" s="356" t="s">
        <v>4589</v>
      </c>
      <c r="C1765" s="356" t="s">
        <v>4118</v>
      </c>
      <c r="D1765" s="356">
        <v>79</v>
      </c>
      <c r="E1765" s="356" t="s">
        <v>4392</v>
      </c>
      <c r="F1765" s="363"/>
      <c r="G1765" s="356"/>
    </row>
    <row r="1766" spans="2:7">
      <c r="B1766" s="356" t="s">
        <v>4589</v>
      </c>
      <c r="C1766" s="356" t="s">
        <v>4118</v>
      </c>
      <c r="D1766" s="356">
        <v>80</v>
      </c>
      <c r="E1766" s="356" t="s">
        <v>4653</v>
      </c>
      <c r="F1766" s="363"/>
      <c r="G1766" s="356"/>
    </row>
    <row r="1767" spans="2:7">
      <c r="B1767" s="356" t="s">
        <v>4589</v>
      </c>
      <c r="C1767" s="356" t="s">
        <v>4118</v>
      </c>
      <c r="D1767" s="356">
        <v>81</v>
      </c>
      <c r="E1767" s="356" t="s">
        <v>4287</v>
      </c>
      <c r="F1767" s="363"/>
      <c r="G1767" s="356"/>
    </row>
    <row r="1768" spans="2:7">
      <c r="B1768" s="356" t="s">
        <v>4589</v>
      </c>
      <c r="C1768" s="356" t="s">
        <v>4118</v>
      </c>
      <c r="D1768" s="356">
        <v>82</v>
      </c>
      <c r="E1768" s="356" t="s">
        <v>4655</v>
      </c>
      <c r="F1768" s="363"/>
      <c r="G1768" s="356"/>
    </row>
    <row r="1769" spans="2:7">
      <c r="B1769" s="356" t="s">
        <v>4589</v>
      </c>
      <c r="C1769" s="356" t="s">
        <v>4118</v>
      </c>
      <c r="D1769" s="356">
        <v>83</v>
      </c>
      <c r="E1769" s="356" t="s">
        <v>830</v>
      </c>
      <c r="F1769" s="363"/>
      <c r="G1769" s="356"/>
    </row>
    <row r="1770" spans="2:7">
      <c r="B1770" s="356" t="s">
        <v>4589</v>
      </c>
      <c r="C1770" s="356" t="s">
        <v>4118</v>
      </c>
      <c r="D1770" s="356">
        <v>84</v>
      </c>
      <c r="E1770" s="356" t="s">
        <v>3614</v>
      </c>
      <c r="F1770" s="363"/>
      <c r="G1770" s="356"/>
    </row>
    <row r="1771" spans="2:7">
      <c r="B1771" s="356" t="s">
        <v>4589</v>
      </c>
      <c r="C1771" s="356" t="s">
        <v>4118</v>
      </c>
      <c r="D1771" s="356">
        <v>85</v>
      </c>
      <c r="E1771" s="356" t="s">
        <v>1525</v>
      </c>
      <c r="F1771" s="363" t="s">
        <v>7266</v>
      </c>
      <c r="G1771" s="356"/>
    </row>
    <row r="1772" spans="2:7">
      <c r="B1772" s="356" t="s">
        <v>4589</v>
      </c>
      <c r="C1772" s="356" t="s">
        <v>4118</v>
      </c>
      <c r="D1772" s="356">
        <v>86</v>
      </c>
      <c r="E1772" s="356" t="s">
        <v>4656</v>
      </c>
      <c r="F1772" s="363"/>
      <c r="G1772" s="356"/>
    </row>
    <row r="1773" spans="2:7">
      <c r="B1773" s="356" t="s">
        <v>4589</v>
      </c>
      <c r="C1773" s="356" t="s">
        <v>4118</v>
      </c>
      <c r="D1773" s="356">
        <v>87</v>
      </c>
      <c r="E1773" s="356" t="s">
        <v>4657</v>
      </c>
      <c r="F1773" s="363"/>
      <c r="G1773" s="356"/>
    </row>
    <row r="1774" spans="2:7">
      <c r="B1774" s="356" t="s">
        <v>4589</v>
      </c>
      <c r="C1774" s="356" t="s">
        <v>4118</v>
      </c>
      <c r="D1774" s="356">
        <v>88</v>
      </c>
      <c r="E1774" s="356" t="s">
        <v>2507</v>
      </c>
      <c r="F1774" s="363"/>
      <c r="G1774" s="356"/>
    </row>
    <row r="1775" spans="2:7">
      <c r="B1775" s="356" t="s">
        <v>4589</v>
      </c>
      <c r="C1775" s="356" t="s">
        <v>4118</v>
      </c>
      <c r="D1775" s="356">
        <v>89</v>
      </c>
      <c r="E1775" s="356" t="s">
        <v>4658</v>
      </c>
      <c r="F1775" s="363"/>
      <c r="G1775" s="356"/>
    </row>
    <row r="1776" spans="2:7">
      <c r="B1776" s="356" t="s">
        <v>4589</v>
      </c>
      <c r="C1776" s="356" t="s">
        <v>4118</v>
      </c>
      <c r="D1776" s="356">
        <v>90</v>
      </c>
      <c r="E1776" s="356" t="s">
        <v>1382</v>
      </c>
      <c r="F1776" s="363"/>
      <c r="G1776" s="356"/>
    </row>
    <row r="1777" spans="2:7">
      <c r="B1777" s="356" t="s">
        <v>4589</v>
      </c>
      <c r="C1777" s="356" t="s">
        <v>4118</v>
      </c>
      <c r="D1777" s="356">
        <v>91</v>
      </c>
      <c r="E1777" s="356" t="s">
        <v>4659</v>
      </c>
      <c r="F1777" s="363"/>
      <c r="G1777" s="356"/>
    </row>
    <row r="1778" spans="2:7">
      <c r="B1778" s="356" t="s">
        <v>4589</v>
      </c>
      <c r="C1778" s="356" t="s">
        <v>4118</v>
      </c>
      <c r="D1778" s="356">
        <v>92</v>
      </c>
      <c r="E1778" s="356" t="s">
        <v>4139</v>
      </c>
      <c r="F1778" s="363"/>
      <c r="G1778" s="356"/>
    </row>
    <row r="1779" spans="2:7">
      <c r="B1779" s="356" t="s">
        <v>4589</v>
      </c>
      <c r="C1779" s="356" t="s">
        <v>4118</v>
      </c>
      <c r="D1779" s="356">
        <v>93</v>
      </c>
      <c r="E1779" s="356" t="s">
        <v>4660</v>
      </c>
      <c r="F1779" s="363"/>
      <c r="G1779" s="356"/>
    </row>
    <row r="1780" spans="2:7">
      <c r="B1780" s="356" t="s">
        <v>4589</v>
      </c>
      <c r="C1780" s="356" t="s">
        <v>4118</v>
      </c>
      <c r="D1780" s="356">
        <v>94</v>
      </c>
      <c r="E1780" s="356" t="s">
        <v>4661</v>
      </c>
      <c r="F1780" s="363"/>
      <c r="G1780" s="356"/>
    </row>
    <row r="1781" spans="2:7">
      <c r="B1781" s="356" t="s">
        <v>4589</v>
      </c>
      <c r="C1781" s="356" t="s">
        <v>4118</v>
      </c>
      <c r="D1781" s="356">
        <v>95</v>
      </c>
      <c r="E1781" s="356" t="s">
        <v>4662</v>
      </c>
      <c r="F1781" s="363"/>
      <c r="G1781" s="356"/>
    </row>
    <row r="1782" spans="2:7">
      <c r="B1782" s="356" t="s">
        <v>4589</v>
      </c>
      <c r="C1782" s="356" t="s">
        <v>4118</v>
      </c>
      <c r="D1782" s="356">
        <v>96</v>
      </c>
      <c r="E1782" s="356" t="s">
        <v>213</v>
      </c>
      <c r="F1782" s="363"/>
      <c r="G1782" s="356"/>
    </row>
    <row r="1783" spans="2:7">
      <c r="B1783" s="356" t="s">
        <v>4589</v>
      </c>
      <c r="C1783" s="356" t="s">
        <v>4118</v>
      </c>
      <c r="D1783" s="356">
        <v>97</v>
      </c>
      <c r="E1783" s="356" t="s">
        <v>4664</v>
      </c>
      <c r="F1783" s="363"/>
      <c r="G1783" s="356"/>
    </row>
    <row r="1784" spans="2:7">
      <c r="B1784" s="356" t="s">
        <v>4589</v>
      </c>
      <c r="C1784" s="356" t="s">
        <v>4118</v>
      </c>
      <c r="D1784" s="356">
        <v>98</v>
      </c>
      <c r="E1784" s="356" t="s">
        <v>4665</v>
      </c>
      <c r="F1784" s="363"/>
      <c r="G1784" s="356"/>
    </row>
    <row r="1785" spans="2:7">
      <c r="B1785" s="356" t="s">
        <v>4589</v>
      </c>
      <c r="C1785" s="356" t="s">
        <v>4118</v>
      </c>
      <c r="D1785" s="356">
        <v>99</v>
      </c>
      <c r="E1785" s="356" t="s">
        <v>4666</v>
      </c>
      <c r="F1785" s="363"/>
      <c r="G1785" s="356"/>
    </row>
    <row r="1786" spans="2:7">
      <c r="B1786" s="356" t="s">
        <v>4589</v>
      </c>
      <c r="C1786" s="356" t="s">
        <v>4118</v>
      </c>
      <c r="D1786" s="356">
        <v>100</v>
      </c>
      <c r="E1786" s="356" t="s">
        <v>4669</v>
      </c>
      <c r="F1786" s="363" t="s">
        <v>7266</v>
      </c>
      <c r="G1786" s="356"/>
    </row>
    <row r="1787" spans="2:7">
      <c r="B1787" s="356" t="s">
        <v>4589</v>
      </c>
      <c r="C1787" s="356" t="s">
        <v>4118</v>
      </c>
      <c r="D1787" s="356">
        <v>101</v>
      </c>
      <c r="E1787" s="356" t="s">
        <v>3707</v>
      </c>
      <c r="F1787" s="363" t="s">
        <v>7266</v>
      </c>
      <c r="G1787" s="356"/>
    </row>
    <row r="1788" spans="2:7">
      <c r="B1788" s="356" t="s">
        <v>4589</v>
      </c>
      <c r="C1788" s="356" t="s">
        <v>4118</v>
      </c>
      <c r="D1788" s="356">
        <v>102</v>
      </c>
      <c r="E1788" s="356" t="s">
        <v>2427</v>
      </c>
      <c r="F1788" s="363" t="s">
        <v>7266</v>
      </c>
      <c r="G1788" s="356"/>
    </row>
    <row r="1789" spans="2:7">
      <c r="B1789" s="356" t="s">
        <v>4589</v>
      </c>
      <c r="C1789" s="356" t="s">
        <v>4118</v>
      </c>
      <c r="D1789" s="356">
        <v>103</v>
      </c>
      <c r="E1789" s="360" t="s">
        <v>4671</v>
      </c>
      <c r="F1789" s="363"/>
      <c r="G1789" s="356"/>
    </row>
    <row r="1790" spans="2:7">
      <c r="B1790" s="356" t="s">
        <v>4589</v>
      </c>
      <c r="C1790" s="356" t="s">
        <v>4118</v>
      </c>
      <c r="D1790" s="356">
        <v>104</v>
      </c>
      <c r="E1790" s="360" t="s">
        <v>3808</v>
      </c>
      <c r="F1790" s="363"/>
      <c r="G1790" s="356"/>
    </row>
    <row r="1791" spans="2:7">
      <c r="B1791" s="356" t="s">
        <v>4589</v>
      </c>
      <c r="C1791" s="356" t="s">
        <v>4118</v>
      </c>
      <c r="D1791" s="356">
        <v>105</v>
      </c>
      <c r="E1791" s="356" t="s">
        <v>4268</v>
      </c>
      <c r="F1791" s="363"/>
      <c r="G1791" s="356"/>
    </row>
    <row r="1792" spans="2:7">
      <c r="B1792" s="356" t="s">
        <v>4589</v>
      </c>
      <c r="C1792" s="356" t="s">
        <v>4118</v>
      </c>
      <c r="D1792" s="356">
        <v>106</v>
      </c>
      <c r="E1792" s="356" t="s">
        <v>4459</v>
      </c>
      <c r="F1792" s="363"/>
      <c r="G1792" s="356"/>
    </row>
    <row r="1793" spans="2:7">
      <c r="B1793" s="356" t="s">
        <v>4589</v>
      </c>
      <c r="C1793" s="356" t="s">
        <v>4118</v>
      </c>
      <c r="D1793" s="356">
        <v>107</v>
      </c>
      <c r="E1793" s="356" t="s">
        <v>3067</v>
      </c>
      <c r="F1793" s="363"/>
      <c r="G1793" s="356"/>
    </row>
    <row r="1794" spans="2:7">
      <c r="B1794" s="356" t="s">
        <v>4589</v>
      </c>
      <c r="C1794" s="356" t="s">
        <v>4118</v>
      </c>
      <c r="D1794" s="356">
        <v>108</v>
      </c>
      <c r="E1794" s="356" t="s">
        <v>956</v>
      </c>
      <c r="F1794" s="363"/>
      <c r="G1794" s="356"/>
    </row>
    <row r="1795" spans="2:7">
      <c r="B1795" s="356" t="s">
        <v>4589</v>
      </c>
      <c r="C1795" s="356" t="s">
        <v>4118</v>
      </c>
      <c r="D1795" s="356">
        <v>109</v>
      </c>
      <c r="E1795" s="356" t="s">
        <v>4672</v>
      </c>
      <c r="F1795" s="363"/>
      <c r="G1795" s="356"/>
    </row>
    <row r="1796" spans="2:7">
      <c r="B1796" s="356" t="s">
        <v>4589</v>
      </c>
      <c r="C1796" s="356" t="s">
        <v>4118</v>
      </c>
      <c r="D1796" s="356">
        <v>110</v>
      </c>
      <c r="E1796" s="356" t="s">
        <v>1291</v>
      </c>
      <c r="F1796" s="363" t="s">
        <v>7266</v>
      </c>
      <c r="G1796" s="356"/>
    </row>
    <row r="1797" spans="2:7">
      <c r="B1797" s="356" t="s">
        <v>4589</v>
      </c>
      <c r="C1797" s="356" t="s">
        <v>4118</v>
      </c>
      <c r="D1797" s="356">
        <v>111</v>
      </c>
      <c r="E1797" s="356" t="s">
        <v>1870</v>
      </c>
      <c r="F1797" s="363" t="s">
        <v>7266</v>
      </c>
      <c r="G1797" s="356"/>
    </row>
    <row r="1798" spans="2:7">
      <c r="B1798" s="356" t="s">
        <v>4589</v>
      </c>
      <c r="C1798" s="356" t="s">
        <v>4118</v>
      </c>
      <c r="D1798" s="356">
        <v>112</v>
      </c>
      <c r="E1798" s="356" t="s">
        <v>4211</v>
      </c>
      <c r="F1798" s="363" t="s">
        <v>7266</v>
      </c>
      <c r="G1798" s="356"/>
    </row>
    <row r="1799" spans="2:7">
      <c r="B1799" s="356" t="s">
        <v>4589</v>
      </c>
      <c r="C1799" s="356" t="s">
        <v>4118</v>
      </c>
      <c r="D1799" s="356">
        <v>113</v>
      </c>
      <c r="E1799" s="356" t="s">
        <v>4674</v>
      </c>
      <c r="F1799" s="363" t="s">
        <v>7266</v>
      </c>
      <c r="G1799" s="356"/>
    </row>
    <row r="1800" spans="2:7">
      <c r="B1800" s="356" t="s">
        <v>4589</v>
      </c>
      <c r="C1800" s="356" t="s">
        <v>4118</v>
      </c>
      <c r="D1800" s="356">
        <v>114</v>
      </c>
      <c r="E1800" s="358" t="s">
        <v>286</v>
      </c>
      <c r="F1800" s="363"/>
      <c r="G1800" s="356"/>
    </row>
    <row r="1801" spans="2:7">
      <c r="B1801" s="356" t="s">
        <v>4589</v>
      </c>
      <c r="C1801" s="356" t="s">
        <v>4118</v>
      </c>
      <c r="D1801" s="356">
        <v>115</v>
      </c>
      <c r="E1801" s="358" t="s">
        <v>241</v>
      </c>
      <c r="F1801" s="363"/>
      <c r="G1801" s="356"/>
    </row>
    <row r="1802" spans="2:7">
      <c r="B1802" s="356" t="s">
        <v>4589</v>
      </c>
      <c r="C1802" s="356" t="s">
        <v>4118</v>
      </c>
      <c r="D1802" s="356">
        <v>116</v>
      </c>
      <c r="E1802" s="358" t="s">
        <v>299</v>
      </c>
      <c r="F1802" s="363"/>
      <c r="G1802" s="356"/>
    </row>
    <row r="1803" spans="2:7">
      <c r="B1803" s="356" t="s">
        <v>4589</v>
      </c>
      <c r="C1803" s="356" t="s">
        <v>4118</v>
      </c>
      <c r="D1803" s="356">
        <v>117</v>
      </c>
      <c r="E1803" s="358" t="s">
        <v>103</v>
      </c>
      <c r="F1803" s="363"/>
      <c r="G1803" s="356"/>
    </row>
    <row r="1804" spans="2:7">
      <c r="B1804" s="356" t="s">
        <v>4589</v>
      </c>
      <c r="C1804" s="356" t="s">
        <v>4118</v>
      </c>
      <c r="D1804" s="356">
        <v>118</v>
      </c>
      <c r="E1804" s="358" t="s">
        <v>303</v>
      </c>
      <c r="F1804" s="363"/>
      <c r="G1804" s="356"/>
    </row>
    <row r="1805" spans="2:7">
      <c r="B1805" s="356" t="s">
        <v>4589</v>
      </c>
      <c r="C1805" s="356" t="s">
        <v>4118</v>
      </c>
      <c r="D1805" s="356">
        <v>119</v>
      </c>
      <c r="E1805" s="358" t="s">
        <v>306</v>
      </c>
      <c r="F1805" s="363"/>
      <c r="G1805" s="356"/>
    </row>
    <row r="1806" spans="2:7">
      <c r="B1806" s="356" t="s">
        <v>4371</v>
      </c>
      <c r="C1806" s="356" t="s">
        <v>194</v>
      </c>
      <c r="D1806" s="356">
        <v>1</v>
      </c>
      <c r="E1806" s="358" t="s">
        <v>76</v>
      </c>
      <c r="F1806" s="363"/>
      <c r="G1806" s="356"/>
    </row>
    <row r="1807" spans="2:7">
      <c r="B1807" s="356" t="s">
        <v>4371</v>
      </c>
      <c r="C1807" s="356" t="s">
        <v>194</v>
      </c>
      <c r="D1807" s="356">
        <v>2</v>
      </c>
      <c r="E1807" s="358" t="s">
        <v>2756</v>
      </c>
      <c r="F1807" s="363"/>
      <c r="G1807" s="356"/>
    </row>
    <row r="1808" spans="2:7">
      <c r="B1808" s="356" t="s">
        <v>4371</v>
      </c>
      <c r="C1808" s="356" t="s">
        <v>194</v>
      </c>
      <c r="D1808" s="356">
        <v>3</v>
      </c>
      <c r="E1808" s="358" t="s">
        <v>2577</v>
      </c>
      <c r="F1808" s="363"/>
      <c r="G1808" s="356"/>
    </row>
    <row r="1809" spans="2:7">
      <c r="B1809" s="356" t="s">
        <v>4371</v>
      </c>
      <c r="C1809" s="356" t="s">
        <v>194</v>
      </c>
      <c r="D1809" s="356">
        <v>4</v>
      </c>
      <c r="E1809" s="358" t="s">
        <v>700</v>
      </c>
      <c r="F1809" s="363"/>
      <c r="G1809" s="356"/>
    </row>
    <row r="1810" spans="2:7">
      <c r="B1810" s="356" t="s">
        <v>4371</v>
      </c>
      <c r="C1810" s="356" t="s">
        <v>194</v>
      </c>
      <c r="D1810" s="356">
        <v>5</v>
      </c>
      <c r="E1810" s="356" t="s">
        <v>4705</v>
      </c>
      <c r="F1810" s="363"/>
      <c r="G1810" s="356"/>
    </row>
    <row r="1811" spans="2:7">
      <c r="B1811" s="356" t="s">
        <v>4371</v>
      </c>
      <c r="C1811" s="356" t="s">
        <v>194</v>
      </c>
      <c r="D1811" s="356">
        <v>6</v>
      </c>
      <c r="E1811" s="356" t="s">
        <v>4707</v>
      </c>
      <c r="F1811" s="363"/>
      <c r="G1811" s="356"/>
    </row>
    <row r="1812" spans="2:7">
      <c r="B1812" s="356" t="s">
        <v>4371</v>
      </c>
      <c r="C1812" s="356" t="s">
        <v>194</v>
      </c>
      <c r="D1812" s="356">
        <v>7</v>
      </c>
      <c r="E1812" s="356" t="s">
        <v>4709</v>
      </c>
      <c r="F1812" s="363"/>
      <c r="G1812" s="356"/>
    </row>
    <row r="1813" spans="2:7">
      <c r="B1813" s="356" t="s">
        <v>4371</v>
      </c>
      <c r="C1813" s="356" t="s">
        <v>194</v>
      </c>
      <c r="D1813" s="356">
        <v>8</v>
      </c>
      <c r="E1813" s="356" t="s">
        <v>2480</v>
      </c>
      <c r="F1813" s="363"/>
      <c r="G1813" s="356"/>
    </row>
    <row r="1814" spans="2:7">
      <c r="B1814" s="356" t="s">
        <v>4371</v>
      </c>
      <c r="C1814" s="356" t="s">
        <v>194</v>
      </c>
      <c r="D1814" s="356">
        <v>9</v>
      </c>
      <c r="E1814" s="356" t="s">
        <v>4710</v>
      </c>
      <c r="F1814" s="363" t="s">
        <v>7266</v>
      </c>
      <c r="G1814" s="356"/>
    </row>
    <row r="1815" spans="2:7">
      <c r="B1815" s="356" t="s">
        <v>4371</v>
      </c>
      <c r="C1815" s="356" t="s">
        <v>194</v>
      </c>
      <c r="D1815" s="356">
        <v>10</v>
      </c>
      <c r="E1815" s="356" t="s">
        <v>3534</v>
      </c>
      <c r="F1815" s="363"/>
      <c r="G1815" s="356"/>
    </row>
    <row r="1816" spans="2:7">
      <c r="B1816" s="356" t="s">
        <v>4371</v>
      </c>
      <c r="C1816" s="356" t="s">
        <v>194</v>
      </c>
      <c r="D1816" s="356">
        <v>11</v>
      </c>
      <c r="E1816" s="356" t="s">
        <v>4711</v>
      </c>
      <c r="F1816" s="363"/>
      <c r="G1816" s="356"/>
    </row>
    <row r="1817" spans="2:7">
      <c r="B1817" s="356" t="s">
        <v>4371</v>
      </c>
      <c r="C1817" s="356" t="s">
        <v>194</v>
      </c>
      <c r="D1817" s="356">
        <v>12</v>
      </c>
      <c r="E1817" s="361" t="s">
        <v>4712</v>
      </c>
      <c r="F1817" s="363"/>
      <c r="G1817" s="356"/>
    </row>
    <row r="1818" spans="2:7">
      <c r="B1818" s="356" t="s">
        <v>4371</v>
      </c>
      <c r="C1818" s="356" t="s">
        <v>194</v>
      </c>
      <c r="D1818" s="356">
        <v>13</v>
      </c>
      <c r="E1818" s="361" t="s">
        <v>350</v>
      </c>
      <c r="F1818" s="363"/>
      <c r="G1818" s="356"/>
    </row>
    <row r="1819" spans="2:7">
      <c r="B1819" s="356" t="s">
        <v>4371</v>
      </c>
      <c r="C1819" s="356" t="s">
        <v>194</v>
      </c>
      <c r="D1819" s="356">
        <v>14</v>
      </c>
      <c r="E1819" s="359" t="s">
        <v>4714</v>
      </c>
      <c r="F1819" s="363"/>
      <c r="G1819" s="356"/>
    </row>
    <row r="1820" spans="2:7">
      <c r="B1820" s="356" t="s">
        <v>4371</v>
      </c>
      <c r="C1820" s="356" t="s">
        <v>194</v>
      </c>
      <c r="D1820" s="356">
        <v>15</v>
      </c>
      <c r="E1820" s="359" t="s">
        <v>4715</v>
      </c>
      <c r="F1820" s="363"/>
      <c r="G1820" s="356"/>
    </row>
    <row r="1821" spans="2:7">
      <c r="B1821" s="356" t="s">
        <v>4371</v>
      </c>
      <c r="C1821" s="356" t="s">
        <v>194</v>
      </c>
      <c r="D1821" s="356">
        <v>16</v>
      </c>
      <c r="E1821" s="359" t="s">
        <v>1154</v>
      </c>
      <c r="F1821" s="363"/>
      <c r="G1821" s="356"/>
    </row>
    <row r="1822" spans="2:7">
      <c r="B1822" s="356" t="s">
        <v>4371</v>
      </c>
      <c r="C1822" s="356" t="s">
        <v>194</v>
      </c>
      <c r="D1822" s="356">
        <v>17</v>
      </c>
      <c r="E1822" s="359" t="s">
        <v>21</v>
      </c>
      <c r="F1822" s="363"/>
      <c r="G1822" s="356"/>
    </row>
    <row r="1823" spans="2:7">
      <c r="B1823" s="356" t="s">
        <v>4371</v>
      </c>
      <c r="C1823" s="356" t="s">
        <v>194</v>
      </c>
      <c r="D1823" s="356">
        <v>18</v>
      </c>
      <c r="E1823" s="359" t="s">
        <v>4716</v>
      </c>
      <c r="F1823" s="363"/>
      <c r="G1823" s="356"/>
    </row>
    <row r="1824" spans="2:7">
      <c r="B1824" s="356" t="s">
        <v>4371</v>
      </c>
      <c r="C1824" s="356" t="s">
        <v>194</v>
      </c>
      <c r="D1824" s="356">
        <v>19</v>
      </c>
      <c r="E1824" s="359" t="s">
        <v>1399</v>
      </c>
      <c r="F1824" s="363"/>
      <c r="G1824" s="356"/>
    </row>
    <row r="1825" spans="2:7">
      <c r="B1825" s="356" t="s">
        <v>4371</v>
      </c>
      <c r="C1825" s="356" t="s">
        <v>194</v>
      </c>
      <c r="D1825" s="356">
        <v>20</v>
      </c>
      <c r="E1825" s="359" t="s">
        <v>4717</v>
      </c>
      <c r="F1825" s="363"/>
      <c r="G1825" s="356"/>
    </row>
    <row r="1826" spans="2:7">
      <c r="B1826" s="356" t="s">
        <v>4371</v>
      </c>
      <c r="C1826" s="356" t="s">
        <v>194</v>
      </c>
      <c r="D1826" s="356">
        <v>21</v>
      </c>
      <c r="E1826" s="359" t="s">
        <v>4718</v>
      </c>
      <c r="F1826" s="363"/>
      <c r="G1826" s="356"/>
    </row>
    <row r="1827" spans="2:7">
      <c r="B1827" s="356" t="s">
        <v>4371</v>
      </c>
      <c r="C1827" s="356" t="s">
        <v>194</v>
      </c>
      <c r="D1827" s="356">
        <v>22</v>
      </c>
      <c r="E1827" s="359" t="s">
        <v>4720</v>
      </c>
      <c r="F1827" s="363"/>
      <c r="G1827" s="356"/>
    </row>
    <row r="1828" spans="2:7">
      <c r="B1828" s="356" t="s">
        <v>4371</v>
      </c>
      <c r="C1828" s="356" t="s">
        <v>194</v>
      </c>
      <c r="D1828" s="356">
        <v>23</v>
      </c>
      <c r="E1828" s="359" t="s">
        <v>327</v>
      </c>
      <c r="F1828" s="363"/>
      <c r="G1828" s="356"/>
    </row>
    <row r="1829" spans="2:7">
      <c r="B1829" s="356" t="s">
        <v>4371</v>
      </c>
      <c r="C1829" s="356" t="s">
        <v>194</v>
      </c>
      <c r="D1829" s="356">
        <v>24</v>
      </c>
      <c r="E1829" s="359" t="s">
        <v>802</v>
      </c>
      <c r="F1829" s="363"/>
      <c r="G1829" s="356"/>
    </row>
    <row r="1830" spans="2:7">
      <c r="B1830" s="356" t="s">
        <v>4371</v>
      </c>
      <c r="C1830" s="356" t="s">
        <v>194</v>
      </c>
      <c r="D1830" s="356">
        <v>25</v>
      </c>
      <c r="E1830" s="356" t="s">
        <v>4722</v>
      </c>
      <c r="F1830" s="363" t="s">
        <v>7266</v>
      </c>
      <c r="G1830" s="356"/>
    </row>
    <row r="1831" spans="2:7">
      <c r="B1831" s="356" t="s">
        <v>4371</v>
      </c>
      <c r="C1831" s="356" t="s">
        <v>194</v>
      </c>
      <c r="D1831" s="356">
        <v>26</v>
      </c>
      <c r="E1831" s="356" t="s">
        <v>4723</v>
      </c>
      <c r="F1831" s="363" t="s">
        <v>7266</v>
      </c>
      <c r="G1831" s="356"/>
    </row>
    <row r="1832" spans="2:7">
      <c r="B1832" s="356" t="s">
        <v>4371</v>
      </c>
      <c r="C1832" s="356" t="s">
        <v>194</v>
      </c>
      <c r="D1832" s="356">
        <v>27</v>
      </c>
      <c r="E1832" s="359" t="s">
        <v>4724</v>
      </c>
      <c r="F1832" s="363"/>
      <c r="G1832" s="356"/>
    </row>
    <row r="1833" spans="2:7">
      <c r="B1833" s="356" t="s">
        <v>4371</v>
      </c>
      <c r="C1833" s="356" t="s">
        <v>194</v>
      </c>
      <c r="D1833" s="356">
        <v>28</v>
      </c>
      <c r="E1833" s="359" t="s">
        <v>515</v>
      </c>
      <c r="F1833" s="363"/>
      <c r="G1833" s="356"/>
    </row>
    <row r="1834" spans="2:7">
      <c r="B1834" s="356" t="s">
        <v>4371</v>
      </c>
      <c r="C1834" s="356" t="s">
        <v>194</v>
      </c>
      <c r="D1834" s="356">
        <v>29</v>
      </c>
      <c r="E1834" s="359" t="s">
        <v>4207</v>
      </c>
      <c r="F1834" s="363"/>
      <c r="G1834" s="356"/>
    </row>
    <row r="1835" spans="2:7">
      <c r="B1835" s="356" t="s">
        <v>4371</v>
      </c>
      <c r="C1835" s="356" t="s">
        <v>194</v>
      </c>
      <c r="D1835" s="356">
        <v>30</v>
      </c>
      <c r="E1835" s="359" t="s">
        <v>4726</v>
      </c>
      <c r="F1835" s="363"/>
      <c r="G1835" s="356"/>
    </row>
    <row r="1836" spans="2:7">
      <c r="B1836" s="356" t="s">
        <v>4371</v>
      </c>
      <c r="C1836" s="356" t="s">
        <v>194</v>
      </c>
      <c r="D1836" s="356">
        <v>31</v>
      </c>
      <c r="E1836" s="359" t="s">
        <v>950</v>
      </c>
      <c r="F1836" s="363"/>
      <c r="G1836" s="356"/>
    </row>
    <row r="1837" spans="2:7">
      <c r="B1837" s="356" t="s">
        <v>4371</v>
      </c>
      <c r="C1837" s="356" t="s">
        <v>194</v>
      </c>
      <c r="D1837" s="356">
        <v>32</v>
      </c>
      <c r="E1837" s="359" t="s">
        <v>4728</v>
      </c>
      <c r="F1837" s="363"/>
      <c r="G1837" s="356"/>
    </row>
    <row r="1838" spans="2:7">
      <c r="B1838" s="356" t="s">
        <v>4371</v>
      </c>
      <c r="C1838" s="356" t="s">
        <v>194</v>
      </c>
      <c r="D1838" s="356">
        <v>33</v>
      </c>
      <c r="E1838" s="359" t="s">
        <v>4730</v>
      </c>
      <c r="F1838" s="363"/>
      <c r="G1838" s="356"/>
    </row>
    <row r="1839" spans="2:7">
      <c r="B1839" s="356" t="s">
        <v>4371</v>
      </c>
      <c r="C1839" s="356" t="s">
        <v>194</v>
      </c>
      <c r="D1839" s="356">
        <v>34</v>
      </c>
      <c r="E1839" s="359" t="s">
        <v>1952</v>
      </c>
      <c r="F1839" s="363"/>
      <c r="G1839" s="356"/>
    </row>
    <row r="1840" spans="2:7">
      <c r="B1840" s="356" t="s">
        <v>4371</v>
      </c>
      <c r="C1840" s="356" t="s">
        <v>194</v>
      </c>
      <c r="D1840" s="356">
        <v>35</v>
      </c>
      <c r="E1840" s="359" t="s">
        <v>4732</v>
      </c>
      <c r="F1840" s="363"/>
      <c r="G1840" s="356"/>
    </row>
    <row r="1841" spans="2:7">
      <c r="B1841" s="356" t="s">
        <v>4371</v>
      </c>
      <c r="C1841" s="356" t="s">
        <v>194</v>
      </c>
      <c r="D1841" s="356">
        <v>36</v>
      </c>
      <c r="E1841" s="359" t="s">
        <v>4734</v>
      </c>
      <c r="F1841" s="363"/>
      <c r="G1841" s="356"/>
    </row>
    <row r="1842" spans="2:7">
      <c r="B1842" s="356" t="s">
        <v>4371</v>
      </c>
      <c r="C1842" s="356" t="s">
        <v>194</v>
      </c>
      <c r="D1842" s="356">
        <v>37</v>
      </c>
      <c r="E1842" s="359" t="s">
        <v>4735</v>
      </c>
      <c r="F1842" s="363"/>
      <c r="G1842" s="356"/>
    </row>
    <row r="1843" spans="2:7">
      <c r="B1843" s="356" t="s">
        <v>4371</v>
      </c>
      <c r="C1843" s="356" t="s">
        <v>194</v>
      </c>
      <c r="D1843" s="356">
        <v>38</v>
      </c>
      <c r="E1843" s="356" t="s">
        <v>3824</v>
      </c>
      <c r="F1843" s="363" t="s">
        <v>7266</v>
      </c>
      <c r="G1843" s="356"/>
    </row>
    <row r="1844" spans="2:7">
      <c r="B1844" s="356" t="s">
        <v>4371</v>
      </c>
      <c r="C1844" s="356" t="s">
        <v>194</v>
      </c>
      <c r="D1844" s="356">
        <v>39</v>
      </c>
      <c r="E1844" s="359" t="s">
        <v>4738</v>
      </c>
      <c r="F1844" s="363"/>
      <c r="G1844" s="356"/>
    </row>
    <row r="1845" spans="2:7">
      <c r="B1845" s="356" t="s">
        <v>4371</v>
      </c>
      <c r="C1845" s="356" t="s">
        <v>194</v>
      </c>
      <c r="D1845" s="356">
        <v>40</v>
      </c>
      <c r="E1845" s="356" t="s">
        <v>4741</v>
      </c>
      <c r="F1845" s="363"/>
      <c r="G1845" s="356"/>
    </row>
    <row r="1846" spans="2:7">
      <c r="B1846" s="356" t="s">
        <v>4371</v>
      </c>
      <c r="C1846" s="356" t="s">
        <v>194</v>
      </c>
      <c r="D1846" s="356">
        <v>41</v>
      </c>
      <c r="E1846" s="356" t="s">
        <v>4742</v>
      </c>
      <c r="F1846" s="363" t="s">
        <v>7266</v>
      </c>
      <c r="G1846" s="356"/>
    </row>
    <row r="1847" spans="2:7">
      <c r="B1847" s="356" t="s">
        <v>4371</v>
      </c>
      <c r="C1847" s="356" t="s">
        <v>194</v>
      </c>
      <c r="D1847" s="356">
        <v>42</v>
      </c>
      <c r="E1847" s="356" t="s">
        <v>3168</v>
      </c>
      <c r="F1847" s="363" t="s">
        <v>7266</v>
      </c>
      <c r="G1847" s="356"/>
    </row>
    <row r="1848" spans="2:7">
      <c r="B1848" s="356" t="s">
        <v>4371</v>
      </c>
      <c r="C1848" s="356" t="s">
        <v>194</v>
      </c>
      <c r="D1848" s="356">
        <v>43</v>
      </c>
      <c r="E1848" s="359" t="s">
        <v>277</v>
      </c>
      <c r="F1848" s="363"/>
      <c r="G1848" s="356"/>
    </row>
    <row r="1849" spans="2:7">
      <c r="B1849" s="356" t="s">
        <v>4371</v>
      </c>
      <c r="C1849" s="356" t="s">
        <v>194</v>
      </c>
      <c r="D1849" s="356">
        <v>44</v>
      </c>
      <c r="E1849" s="359" t="s">
        <v>4249</v>
      </c>
      <c r="F1849" s="363"/>
      <c r="G1849" s="356"/>
    </row>
    <row r="1850" spans="2:7">
      <c r="B1850" s="356" t="s">
        <v>4371</v>
      </c>
      <c r="C1850" s="356" t="s">
        <v>194</v>
      </c>
      <c r="D1850" s="356">
        <v>45</v>
      </c>
      <c r="E1850" s="359" t="s">
        <v>3493</v>
      </c>
      <c r="F1850" s="363"/>
      <c r="G1850" s="356"/>
    </row>
    <row r="1851" spans="2:7">
      <c r="B1851" s="356" t="s">
        <v>4371</v>
      </c>
      <c r="C1851" s="356" t="s">
        <v>194</v>
      </c>
      <c r="D1851" s="356">
        <v>46</v>
      </c>
      <c r="E1851" s="359" t="s">
        <v>4744</v>
      </c>
      <c r="F1851" s="363"/>
      <c r="G1851" s="356"/>
    </row>
    <row r="1852" spans="2:7">
      <c r="B1852" s="356" t="s">
        <v>4371</v>
      </c>
      <c r="C1852" s="356" t="s">
        <v>194</v>
      </c>
      <c r="D1852" s="356">
        <v>47</v>
      </c>
      <c r="E1852" s="359" t="s">
        <v>4747</v>
      </c>
      <c r="F1852" s="363"/>
      <c r="G1852" s="356"/>
    </row>
    <row r="1853" spans="2:7">
      <c r="B1853" s="356" t="s">
        <v>4371</v>
      </c>
      <c r="C1853" s="356" t="s">
        <v>194</v>
      </c>
      <c r="D1853" s="356">
        <v>48</v>
      </c>
      <c r="E1853" s="356" t="s">
        <v>1176</v>
      </c>
      <c r="F1853" s="363"/>
      <c r="G1853" s="356"/>
    </row>
    <row r="1854" spans="2:7">
      <c r="B1854" s="356" t="s">
        <v>4371</v>
      </c>
      <c r="C1854" s="356" t="s">
        <v>194</v>
      </c>
      <c r="D1854" s="356">
        <v>49</v>
      </c>
      <c r="E1854" s="359" t="s">
        <v>4749</v>
      </c>
      <c r="F1854" s="363"/>
      <c r="G1854" s="356"/>
    </row>
    <row r="1855" spans="2:7">
      <c r="B1855" s="356" t="s">
        <v>4371</v>
      </c>
      <c r="C1855" s="356" t="s">
        <v>194</v>
      </c>
      <c r="D1855" s="356">
        <v>50</v>
      </c>
      <c r="E1855" s="359" t="s">
        <v>4751</v>
      </c>
      <c r="F1855" s="363"/>
      <c r="G1855" s="356"/>
    </row>
    <row r="1856" spans="2:7">
      <c r="B1856" s="356" t="s">
        <v>4371</v>
      </c>
      <c r="C1856" s="356" t="s">
        <v>194</v>
      </c>
      <c r="D1856" s="356">
        <v>51</v>
      </c>
      <c r="E1856" s="356" t="s">
        <v>4291</v>
      </c>
      <c r="F1856" s="363"/>
      <c r="G1856" s="356"/>
    </row>
    <row r="1857" spans="2:7">
      <c r="B1857" s="356" t="s">
        <v>4371</v>
      </c>
      <c r="C1857" s="356" t="s">
        <v>194</v>
      </c>
      <c r="D1857" s="356">
        <v>52</v>
      </c>
      <c r="E1857" s="356" t="s">
        <v>4753</v>
      </c>
      <c r="F1857" s="363"/>
      <c r="G1857" s="356"/>
    </row>
    <row r="1858" spans="2:7">
      <c r="B1858" s="356" t="s">
        <v>4371</v>
      </c>
      <c r="C1858" s="356" t="s">
        <v>194</v>
      </c>
      <c r="D1858" s="356">
        <v>53</v>
      </c>
      <c r="E1858" s="359" t="s">
        <v>4754</v>
      </c>
      <c r="F1858" s="363"/>
      <c r="G1858" s="356"/>
    </row>
    <row r="1859" spans="2:7">
      <c r="B1859" s="356" t="s">
        <v>4371</v>
      </c>
      <c r="C1859" s="356" t="s">
        <v>194</v>
      </c>
      <c r="D1859" s="356">
        <v>54</v>
      </c>
      <c r="E1859" s="359" t="s">
        <v>4755</v>
      </c>
      <c r="F1859" s="363"/>
      <c r="G1859" s="356"/>
    </row>
    <row r="1860" spans="2:7">
      <c r="B1860" s="356" t="s">
        <v>4371</v>
      </c>
      <c r="C1860" s="356" t="s">
        <v>194</v>
      </c>
      <c r="D1860" s="356">
        <v>55</v>
      </c>
      <c r="E1860" s="356" t="s">
        <v>3020</v>
      </c>
      <c r="F1860" s="363"/>
      <c r="G1860" s="356"/>
    </row>
    <row r="1861" spans="2:7">
      <c r="B1861" s="356" t="s">
        <v>4371</v>
      </c>
      <c r="C1861" s="356" t="s">
        <v>194</v>
      </c>
      <c r="D1861" s="356">
        <v>56</v>
      </c>
      <c r="E1861" s="356" t="s">
        <v>2686</v>
      </c>
      <c r="F1861" s="363"/>
      <c r="G1861" s="356"/>
    </row>
    <row r="1862" spans="2:7">
      <c r="B1862" s="356" t="s">
        <v>4371</v>
      </c>
      <c r="C1862" s="356" t="s">
        <v>194</v>
      </c>
      <c r="D1862" s="356">
        <v>57</v>
      </c>
      <c r="E1862" s="356" t="s">
        <v>4756</v>
      </c>
      <c r="F1862" s="363"/>
      <c r="G1862" s="356"/>
    </row>
    <row r="1863" spans="2:7">
      <c r="B1863" s="356" t="s">
        <v>4371</v>
      </c>
      <c r="C1863" s="356" t="s">
        <v>194</v>
      </c>
      <c r="D1863" s="356">
        <v>58</v>
      </c>
      <c r="E1863" s="356" t="s">
        <v>1642</v>
      </c>
      <c r="F1863" s="363"/>
      <c r="G1863" s="356"/>
    </row>
    <row r="1864" spans="2:7">
      <c r="B1864" s="356" t="s">
        <v>4371</v>
      </c>
      <c r="C1864" s="356" t="s">
        <v>194</v>
      </c>
      <c r="D1864" s="356">
        <v>59</v>
      </c>
      <c r="E1864" s="356" t="s">
        <v>4757</v>
      </c>
      <c r="F1864" s="363"/>
      <c r="G1864" s="356"/>
    </row>
    <row r="1865" spans="2:7">
      <c r="B1865" s="356" t="s">
        <v>4371</v>
      </c>
      <c r="C1865" s="356" t="s">
        <v>194</v>
      </c>
      <c r="D1865" s="356">
        <v>60</v>
      </c>
      <c r="E1865" s="356" t="s">
        <v>4294</v>
      </c>
      <c r="F1865" s="363"/>
      <c r="G1865" s="356"/>
    </row>
    <row r="1866" spans="2:7">
      <c r="B1866" s="356" t="s">
        <v>4371</v>
      </c>
      <c r="C1866" s="356" t="s">
        <v>194</v>
      </c>
      <c r="D1866" s="356">
        <v>61</v>
      </c>
      <c r="E1866" s="356" t="s">
        <v>4758</v>
      </c>
      <c r="F1866" s="363" t="s">
        <v>7266</v>
      </c>
      <c r="G1866" s="356"/>
    </row>
    <row r="1867" spans="2:7">
      <c r="B1867" s="356" t="s">
        <v>4371</v>
      </c>
      <c r="C1867" s="356" t="s">
        <v>194</v>
      </c>
      <c r="D1867" s="356">
        <v>62</v>
      </c>
      <c r="E1867" s="356" t="s">
        <v>4759</v>
      </c>
      <c r="F1867" s="363"/>
      <c r="G1867" s="356"/>
    </row>
    <row r="1868" spans="2:7">
      <c r="B1868" s="356" t="s">
        <v>4371</v>
      </c>
      <c r="C1868" s="356" t="s">
        <v>194</v>
      </c>
      <c r="D1868" s="356">
        <v>63</v>
      </c>
      <c r="E1868" s="356" t="s">
        <v>2483</v>
      </c>
      <c r="F1868" s="363"/>
      <c r="G1868" s="356"/>
    </row>
    <row r="1869" spans="2:7">
      <c r="B1869" s="356" t="s">
        <v>4371</v>
      </c>
      <c r="C1869" s="356" t="s">
        <v>194</v>
      </c>
      <c r="D1869" s="356">
        <v>64</v>
      </c>
      <c r="E1869" s="356" t="s">
        <v>2512</v>
      </c>
      <c r="F1869" s="363"/>
      <c r="G1869" s="356"/>
    </row>
    <row r="1870" spans="2:7">
      <c r="B1870" s="356" t="s">
        <v>4371</v>
      </c>
      <c r="C1870" s="356" t="s">
        <v>194</v>
      </c>
      <c r="D1870" s="356">
        <v>65</v>
      </c>
      <c r="E1870" s="356" t="s">
        <v>2551</v>
      </c>
      <c r="F1870" s="363"/>
      <c r="G1870" s="356"/>
    </row>
    <row r="1871" spans="2:7">
      <c r="B1871" s="356" t="s">
        <v>4371</v>
      </c>
      <c r="C1871" s="356" t="s">
        <v>194</v>
      </c>
      <c r="D1871" s="356">
        <v>66</v>
      </c>
      <c r="E1871" s="359" t="s">
        <v>4760</v>
      </c>
      <c r="F1871" s="363"/>
      <c r="G1871" s="356"/>
    </row>
    <row r="1872" spans="2:7">
      <c r="B1872" s="356" t="s">
        <v>4371</v>
      </c>
      <c r="C1872" s="356" t="s">
        <v>194</v>
      </c>
      <c r="D1872" s="356">
        <v>67</v>
      </c>
      <c r="E1872" s="356" t="s">
        <v>4762</v>
      </c>
      <c r="F1872" s="363"/>
      <c r="G1872" s="356"/>
    </row>
    <row r="1873" spans="2:7">
      <c r="B1873" s="356" t="s">
        <v>4371</v>
      </c>
      <c r="C1873" s="356" t="s">
        <v>194</v>
      </c>
      <c r="D1873" s="356">
        <v>68</v>
      </c>
      <c r="E1873" s="356" t="s">
        <v>4186</v>
      </c>
      <c r="F1873" s="363"/>
      <c r="G1873" s="356"/>
    </row>
    <row r="1874" spans="2:7">
      <c r="B1874" s="356" t="s">
        <v>4371</v>
      </c>
      <c r="C1874" s="356" t="s">
        <v>194</v>
      </c>
      <c r="D1874" s="356">
        <v>69</v>
      </c>
      <c r="E1874" s="356" t="s">
        <v>4764</v>
      </c>
      <c r="F1874" s="363"/>
      <c r="G1874" s="356"/>
    </row>
    <row r="1875" spans="2:7">
      <c r="B1875" s="356" t="s">
        <v>4371</v>
      </c>
      <c r="C1875" s="356" t="s">
        <v>194</v>
      </c>
      <c r="D1875" s="356">
        <v>70</v>
      </c>
      <c r="E1875" s="356" t="s">
        <v>4136</v>
      </c>
      <c r="F1875" s="363"/>
      <c r="G1875" s="356"/>
    </row>
    <row r="1876" spans="2:7">
      <c r="B1876" s="356" t="s">
        <v>4371</v>
      </c>
      <c r="C1876" s="356" t="s">
        <v>194</v>
      </c>
      <c r="D1876" s="356">
        <v>71</v>
      </c>
      <c r="E1876" s="356" t="s">
        <v>2116</v>
      </c>
      <c r="F1876" s="363" t="s">
        <v>7266</v>
      </c>
      <c r="G1876" s="356"/>
    </row>
    <row r="1877" spans="2:7">
      <c r="B1877" s="356" t="s">
        <v>4371</v>
      </c>
      <c r="C1877" s="356" t="s">
        <v>194</v>
      </c>
      <c r="D1877" s="356">
        <v>72</v>
      </c>
      <c r="E1877" s="356" t="s">
        <v>4765</v>
      </c>
      <c r="F1877" s="363"/>
      <c r="G1877" s="356"/>
    </row>
    <row r="1878" spans="2:7">
      <c r="B1878" s="356" t="s">
        <v>4371</v>
      </c>
      <c r="C1878" s="356" t="s">
        <v>194</v>
      </c>
      <c r="D1878" s="356">
        <v>73</v>
      </c>
      <c r="E1878" s="356" t="s">
        <v>4201</v>
      </c>
      <c r="F1878" s="363"/>
      <c r="G1878" s="356"/>
    </row>
    <row r="1879" spans="2:7">
      <c r="B1879" s="356" t="s">
        <v>4371</v>
      </c>
      <c r="C1879" s="356" t="s">
        <v>194</v>
      </c>
      <c r="D1879" s="356">
        <v>74</v>
      </c>
      <c r="E1879" s="356" t="s">
        <v>2466</v>
      </c>
      <c r="F1879" s="363"/>
      <c r="G1879" s="356"/>
    </row>
    <row r="1880" spans="2:7">
      <c r="B1880" s="356" t="s">
        <v>4371</v>
      </c>
      <c r="C1880" s="356" t="s">
        <v>194</v>
      </c>
      <c r="D1880" s="356">
        <v>75</v>
      </c>
      <c r="E1880" s="356" t="s">
        <v>268</v>
      </c>
      <c r="F1880" s="363"/>
      <c r="G1880" s="356"/>
    </row>
    <row r="1881" spans="2:7">
      <c r="B1881" s="356" t="s">
        <v>4371</v>
      </c>
      <c r="C1881" s="356" t="s">
        <v>194</v>
      </c>
      <c r="D1881" s="356">
        <v>76</v>
      </c>
      <c r="E1881" s="359" t="s">
        <v>3009</v>
      </c>
      <c r="F1881" s="363"/>
      <c r="G1881" s="356"/>
    </row>
    <row r="1882" spans="2:7">
      <c r="B1882" s="356" t="s">
        <v>4371</v>
      </c>
      <c r="C1882" s="356" t="s">
        <v>194</v>
      </c>
      <c r="D1882" s="356">
        <v>77</v>
      </c>
      <c r="E1882" s="359" t="s">
        <v>2514</v>
      </c>
      <c r="F1882" s="363"/>
      <c r="G1882" s="356"/>
    </row>
    <row r="1883" spans="2:7">
      <c r="B1883" s="356" t="s">
        <v>4371</v>
      </c>
      <c r="C1883" s="356" t="s">
        <v>194</v>
      </c>
      <c r="D1883" s="356">
        <v>78</v>
      </c>
      <c r="E1883" s="359" t="s">
        <v>631</v>
      </c>
      <c r="F1883" s="363"/>
      <c r="G1883" s="356"/>
    </row>
    <row r="1884" spans="2:7">
      <c r="B1884" s="356" t="s">
        <v>4371</v>
      </c>
      <c r="C1884" s="356" t="s">
        <v>194</v>
      </c>
      <c r="D1884" s="356">
        <v>79</v>
      </c>
      <c r="E1884" s="359" t="s">
        <v>2977</v>
      </c>
      <c r="F1884" s="363"/>
      <c r="G1884" s="356"/>
    </row>
    <row r="1885" spans="2:7">
      <c r="B1885" s="356" t="s">
        <v>4371</v>
      </c>
      <c r="C1885" s="356" t="s">
        <v>194</v>
      </c>
      <c r="D1885" s="356">
        <v>80</v>
      </c>
      <c r="E1885" s="356" t="s">
        <v>129</v>
      </c>
      <c r="F1885" s="363"/>
      <c r="G1885" s="356"/>
    </row>
    <row r="1886" spans="2:7">
      <c r="B1886" s="356" t="s">
        <v>4371</v>
      </c>
      <c r="C1886" s="356" t="s">
        <v>194</v>
      </c>
      <c r="D1886" s="356">
        <v>81</v>
      </c>
      <c r="E1886" s="359" t="s">
        <v>4766</v>
      </c>
      <c r="F1886" s="363"/>
      <c r="G1886" s="356"/>
    </row>
    <row r="1887" spans="2:7">
      <c r="B1887" s="356" t="s">
        <v>4371</v>
      </c>
      <c r="C1887" s="356" t="s">
        <v>194</v>
      </c>
      <c r="D1887" s="356">
        <v>82</v>
      </c>
      <c r="E1887" s="359" t="s">
        <v>3263</v>
      </c>
      <c r="F1887" s="363"/>
      <c r="G1887" s="356"/>
    </row>
    <row r="1888" spans="2:7">
      <c r="B1888" s="356" t="s">
        <v>4371</v>
      </c>
      <c r="C1888" s="356" t="s">
        <v>194</v>
      </c>
      <c r="D1888" s="356">
        <v>83</v>
      </c>
      <c r="E1888" s="359" t="s">
        <v>4767</v>
      </c>
      <c r="F1888" s="363"/>
      <c r="G1888" s="356"/>
    </row>
    <row r="1889" spans="2:7">
      <c r="B1889" s="356" t="s">
        <v>4371</v>
      </c>
      <c r="C1889" s="356" t="s">
        <v>194</v>
      </c>
      <c r="D1889" s="356">
        <v>84</v>
      </c>
      <c r="E1889" s="359" t="s">
        <v>2403</v>
      </c>
      <c r="F1889" s="363"/>
      <c r="G1889" s="356"/>
    </row>
    <row r="1890" spans="2:7">
      <c r="B1890" s="356" t="s">
        <v>4371</v>
      </c>
      <c r="C1890" s="356" t="s">
        <v>194</v>
      </c>
      <c r="D1890" s="356">
        <v>85</v>
      </c>
      <c r="E1890" s="356" t="s">
        <v>4768</v>
      </c>
      <c r="F1890" s="363" t="s">
        <v>7266</v>
      </c>
      <c r="G1890" s="356"/>
    </row>
    <row r="1891" spans="2:7">
      <c r="B1891" s="356" t="s">
        <v>4371</v>
      </c>
      <c r="C1891" s="356" t="s">
        <v>194</v>
      </c>
      <c r="D1891" s="356">
        <v>86</v>
      </c>
      <c r="E1891" s="356" t="s">
        <v>4770</v>
      </c>
      <c r="F1891" s="363" t="s">
        <v>7266</v>
      </c>
      <c r="G1891" s="356"/>
    </row>
    <row r="1892" spans="2:7">
      <c r="B1892" s="356" t="s">
        <v>4371</v>
      </c>
      <c r="C1892" s="356" t="s">
        <v>194</v>
      </c>
      <c r="D1892" s="356">
        <v>87</v>
      </c>
      <c r="E1892" s="356" t="s">
        <v>30</v>
      </c>
      <c r="F1892" s="363" t="s">
        <v>7266</v>
      </c>
      <c r="G1892" s="356"/>
    </row>
    <row r="1893" spans="2:7">
      <c r="B1893" s="356" t="s">
        <v>4371</v>
      </c>
      <c r="C1893" s="356" t="s">
        <v>194</v>
      </c>
      <c r="D1893" s="356">
        <v>88</v>
      </c>
      <c r="E1893" s="356" t="s">
        <v>4771</v>
      </c>
      <c r="F1893" s="363" t="s">
        <v>7266</v>
      </c>
      <c r="G1893" s="356"/>
    </row>
    <row r="1894" spans="2:7">
      <c r="B1894" s="356" t="s">
        <v>4371</v>
      </c>
      <c r="C1894" s="356" t="s">
        <v>194</v>
      </c>
      <c r="D1894" s="356">
        <v>89</v>
      </c>
      <c r="E1894" s="356" t="s">
        <v>4774</v>
      </c>
      <c r="F1894" s="363" t="s">
        <v>7266</v>
      </c>
      <c r="G1894" s="356"/>
    </row>
    <row r="1895" spans="2:7">
      <c r="B1895" s="356" t="s">
        <v>4371</v>
      </c>
      <c r="C1895" s="356" t="s">
        <v>194</v>
      </c>
      <c r="D1895" s="356">
        <v>90</v>
      </c>
      <c r="E1895" s="356" t="s">
        <v>757</v>
      </c>
      <c r="F1895" s="363" t="s">
        <v>7266</v>
      </c>
      <c r="G1895" s="356"/>
    </row>
    <row r="1896" spans="2:7">
      <c r="B1896" s="356" t="s">
        <v>4371</v>
      </c>
      <c r="C1896" s="356" t="s">
        <v>194</v>
      </c>
      <c r="D1896" s="356">
        <v>91</v>
      </c>
      <c r="E1896" s="356" t="s">
        <v>4776</v>
      </c>
      <c r="F1896" s="363" t="s">
        <v>7266</v>
      </c>
      <c r="G1896" s="356"/>
    </row>
    <row r="1897" spans="2:7">
      <c r="B1897" s="356" t="s">
        <v>4371</v>
      </c>
      <c r="C1897" s="356" t="s">
        <v>194</v>
      </c>
      <c r="D1897" s="356">
        <v>92</v>
      </c>
      <c r="E1897" s="356" t="s">
        <v>3057</v>
      </c>
      <c r="F1897" s="363" t="s">
        <v>7266</v>
      </c>
      <c r="G1897" s="356"/>
    </row>
    <row r="1898" spans="2:7">
      <c r="B1898" s="356" t="s">
        <v>4371</v>
      </c>
      <c r="C1898" s="356" t="s">
        <v>194</v>
      </c>
      <c r="D1898" s="356">
        <v>93</v>
      </c>
      <c r="E1898" s="356" t="s">
        <v>4777</v>
      </c>
      <c r="F1898" s="363" t="s">
        <v>7266</v>
      </c>
      <c r="G1898" s="356"/>
    </row>
    <row r="1899" spans="2:7">
      <c r="B1899" s="356" t="s">
        <v>4371</v>
      </c>
      <c r="C1899" s="356" t="s">
        <v>194</v>
      </c>
      <c r="D1899" s="356">
        <v>94</v>
      </c>
      <c r="E1899" s="356" t="s">
        <v>4778</v>
      </c>
      <c r="F1899" s="363" t="s">
        <v>7266</v>
      </c>
      <c r="G1899" s="356"/>
    </row>
    <row r="1900" spans="2:7">
      <c r="B1900" s="356" t="s">
        <v>4371</v>
      </c>
      <c r="C1900" s="356" t="s">
        <v>194</v>
      </c>
      <c r="D1900" s="356">
        <v>95</v>
      </c>
      <c r="E1900" s="356" t="s">
        <v>4781</v>
      </c>
      <c r="F1900" s="363" t="s">
        <v>7266</v>
      </c>
      <c r="G1900" s="356"/>
    </row>
    <row r="1901" spans="2:7">
      <c r="B1901" s="356" t="s">
        <v>4371</v>
      </c>
      <c r="C1901" s="356" t="s">
        <v>194</v>
      </c>
      <c r="D1901" s="356">
        <v>96</v>
      </c>
      <c r="E1901" s="356" t="s">
        <v>4782</v>
      </c>
      <c r="F1901" s="363" t="s">
        <v>7266</v>
      </c>
      <c r="G1901" s="356"/>
    </row>
    <row r="1902" spans="2:7">
      <c r="B1902" s="356" t="s">
        <v>4371</v>
      </c>
      <c r="C1902" s="356" t="s">
        <v>194</v>
      </c>
      <c r="D1902" s="356">
        <v>97</v>
      </c>
      <c r="E1902" s="356" t="s">
        <v>4783</v>
      </c>
      <c r="F1902" s="363" t="s">
        <v>7266</v>
      </c>
      <c r="G1902" s="356"/>
    </row>
    <row r="1903" spans="2:7">
      <c r="B1903" s="356" t="s">
        <v>4371</v>
      </c>
      <c r="C1903" s="356" t="s">
        <v>194</v>
      </c>
      <c r="D1903" s="356">
        <v>98</v>
      </c>
      <c r="E1903" s="356" t="s">
        <v>3047</v>
      </c>
      <c r="F1903" s="363" t="s">
        <v>7266</v>
      </c>
      <c r="G1903" s="356"/>
    </row>
    <row r="1904" spans="2:7">
      <c r="B1904" s="356" t="s">
        <v>4371</v>
      </c>
      <c r="C1904" s="356" t="s">
        <v>194</v>
      </c>
      <c r="D1904" s="356">
        <v>99</v>
      </c>
      <c r="E1904" s="356" t="s">
        <v>4784</v>
      </c>
      <c r="F1904" s="363" t="s">
        <v>7266</v>
      </c>
      <c r="G1904" s="356"/>
    </row>
    <row r="1905" spans="2:7">
      <c r="B1905" s="356" t="s">
        <v>4371</v>
      </c>
      <c r="C1905" s="356" t="s">
        <v>194</v>
      </c>
      <c r="D1905" s="356">
        <v>100</v>
      </c>
      <c r="E1905" s="356" t="s">
        <v>4785</v>
      </c>
      <c r="F1905" s="363" t="s">
        <v>7266</v>
      </c>
      <c r="G1905" s="356"/>
    </row>
    <row r="1906" spans="2:7">
      <c r="B1906" s="356" t="s">
        <v>4371</v>
      </c>
      <c r="C1906" s="356" t="s">
        <v>194</v>
      </c>
      <c r="D1906" s="356">
        <v>101</v>
      </c>
      <c r="E1906" s="356" t="s">
        <v>2119</v>
      </c>
      <c r="F1906" s="363" t="s">
        <v>7266</v>
      </c>
      <c r="G1906" s="356"/>
    </row>
    <row r="1907" spans="2:7">
      <c r="B1907" s="356" t="s">
        <v>4371</v>
      </c>
      <c r="C1907" s="356" t="s">
        <v>194</v>
      </c>
      <c r="D1907" s="356">
        <v>102</v>
      </c>
      <c r="E1907" s="356" t="s">
        <v>4788</v>
      </c>
      <c r="F1907" s="363" t="s">
        <v>7266</v>
      </c>
      <c r="G1907" s="356"/>
    </row>
    <row r="1908" spans="2:7">
      <c r="B1908" s="356" t="s">
        <v>4371</v>
      </c>
      <c r="C1908" s="356" t="s">
        <v>194</v>
      </c>
      <c r="D1908" s="356">
        <v>103</v>
      </c>
      <c r="E1908" s="356" t="s">
        <v>4303</v>
      </c>
      <c r="F1908" s="363" t="s">
        <v>7266</v>
      </c>
      <c r="G1908" s="356"/>
    </row>
    <row r="1909" spans="2:7">
      <c r="B1909" s="356" t="s">
        <v>4371</v>
      </c>
      <c r="C1909" s="356" t="s">
        <v>194</v>
      </c>
      <c r="D1909" s="356">
        <v>104</v>
      </c>
      <c r="E1909" s="356" t="s">
        <v>4037</v>
      </c>
      <c r="F1909" s="363" t="s">
        <v>7266</v>
      </c>
      <c r="G1909" s="356"/>
    </row>
    <row r="1910" spans="2:7">
      <c r="B1910" s="356" t="s">
        <v>4371</v>
      </c>
      <c r="C1910" s="356" t="s">
        <v>194</v>
      </c>
      <c r="D1910" s="356">
        <v>105</v>
      </c>
      <c r="E1910" s="356" t="s">
        <v>1859</v>
      </c>
      <c r="F1910" s="363" t="s">
        <v>7266</v>
      </c>
      <c r="G1910" s="356"/>
    </row>
    <row r="1911" spans="2:7">
      <c r="B1911" s="356" t="s">
        <v>4371</v>
      </c>
      <c r="C1911" s="356" t="s">
        <v>194</v>
      </c>
      <c r="D1911" s="356">
        <v>106</v>
      </c>
      <c r="E1911" s="356" t="s">
        <v>4081</v>
      </c>
      <c r="F1911" s="363" t="s">
        <v>7266</v>
      </c>
      <c r="G1911" s="356"/>
    </row>
    <row r="1912" spans="2:7">
      <c r="B1912" s="356" t="s">
        <v>4371</v>
      </c>
      <c r="C1912" s="356" t="s">
        <v>194</v>
      </c>
      <c r="D1912" s="356">
        <v>107</v>
      </c>
      <c r="E1912" s="356" t="s">
        <v>790</v>
      </c>
      <c r="F1912" s="363" t="s">
        <v>7266</v>
      </c>
      <c r="G1912" s="356"/>
    </row>
    <row r="1913" spans="2:7">
      <c r="B1913" s="356" t="s">
        <v>4371</v>
      </c>
      <c r="C1913" s="356" t="s">
        <v>194</v>
      </c>
      <c r="D1913" s="356">
        <v>108</v>
      </c>
      <c r="E1913" s="356" t="s">
        <v>846</v>
      </c>
      <c r="F1913" s="363" t="s">
        <v>7266</v>
      </c>
      <c r="G1913" s="356"/>
    </row>
    <row r="1914" spans="2:7">
      <c r="B1914" s="356" t="s">
        <v>4371</v>
      </c>
      <c r="C1914" s="356" t="s">
        <v>194</v>
      </c>
      <c r="D1914" s="356">
        <v>109</v>
      </c>
      <c r="E1914" s="356" t="s">
        <v>3197</v>
      </c>
      <c r="F1914" s="363" t="s">
        <v>7266</v>
      </c>
      <c r="G1914" s="356"/>
    </row>
    <row r="1915" spans="2:7">
      <c r="B1915" s="356" t="s">
        <v>4371</v>
      </c>
      <c r="C1915" s="356" t="s">
        <v>194</v>
      </c>
      <c r="D1915" s="356">
        <v>110</v>
      </c>
      <c r="E1915" s="356" t="s">
        <v>1024</v>
      </c>
      <c r="F1915" s="363" t="s">
        <v>7266</v>
      </c>
      <c r="G1915" s="356"/>
    </row>
    <row r="1916" spans="2:7">
      <c r="B1916" s="356" t="s">
        <v>4371</v>
      </c>
      <c r="C1916" s="356" t="s">
        <v>194</v>
      </c>
      <c r="D1916" s="356">
        <v>111</v>
      </c>
      <c r="E1916" s="356" t="s">
        <v>4790</v>
      </c>
      <c r="F1916" s="363" t="s">
        <v>7266</v>
      </c>
      <c r="G1916" s="356"/>
    </row>
    <row r="1917" spans="2:7">
      <c r="B1917" s="356" t="s">
        <v>4371</v>
      </c>
      <c r="C1917" s="356" t="s">
        <v>194</v>
      </c>
      <c r="D1917" s="356">
        <v>112</v>
      </c>
      <c r="E1917" s="356" t="s">
        <v>1540</v>
      </c>
      <c r="F1917" s="363" t="s">
        <v>7266</v>
      </c>
      <c r="G1917" s="356"/>
    </row>
    <row r="1918" spans="2:7">
      <c r="B1918" s="356" t="s">
        <v>4371</v>
      </c>
      <c r="C1918" s="356" t="s">
        <v>194</v>
      </c>
      <c r="D1918" s="356">
        <v>113</v>
      </c>
      <c r="E1918" s="356" t="s">
        <v>1597</v>
      </c>
      <c r="F1918" s="363" t="s">
        <v>7266</v>
      </c>
      <c r="G1918" s="356"/>
    </row>
    <row r="1919" spans="2:7">
      <c r="B1919" s="356" t="s">
        <v>4371</v>
      </c>
      <c r="C1919" s="356" t="s">
        <v>194</v>
      </c>
      <c r="D1919" s="356">
        <v>114</v>
      </c>
      <c r="E1919" s="356" t="s">
        <v>3129</v>
      </c>
      <c r="F1919" s="363" t="s">
        <v>7266</v>
      </c>
      <c r="G1919" s="356"/>
    </row>
    <row r="1920" spans="2:7">
      <c r="B1920" s="356" t="s">
        <v>4371</v>
      </c>
      <c r="C1920" s="356" t="s">
        <v>194</v>
      </c>
      <c r="D1920" s="356">
        <v>115</v>
      </c>
      <c r="E1920" s="356" t="s">
        <v>4791</v>
      </c>
      <c r="F1920" s="363" t="s">
        <v>7266</v>
      </c>
      <c r="G1920" s="356"/>
    </row>
    <row r="1921" spans="2:7">
      <c r="B1921" s="356" t="s">
        <v>4371</v>
      </c>
      <c r="C1921" s="356" t="s">
        <v>194</v>
      </c>
      <c r="D1921" s="356">
        <v>116</v>
      </c>
      <c r="E1921" s="356" t="s">
        <v>4792</v>
      </c>
      <c r="F1921" s="363" t="s">
        <v>7266</v>
      </c>
      <c r="G1921" s="356"/>
    </row>
    <row r="1922" spans="2:7">
      <c r="B1922" s="356" t="s">
        <v>4371</v>
      </c>
      <c r="C1922" s="356" t="s">
        <v>194</v>
      </c>
      <c r="D1922" s="356">
        <v>117</v>
      </c>
      <c r="E1922" s="356" t="s">
        <v>4793</v>
      </c>
      <c r="F1922" s="363" t="s">
        <v>7266</v>
      </c>
      <c r="G1922" s="356"/>
    </row>
    <row r="1923" spans="2:7">
      <c r="B1923" s="356" t="s">
        <v>4371</v>
      </c>
      <c r="C1923" s="356" t="s">
        <v>194</v>
      </c>
      <c r="D1923" s="356">
        <v>118</v>
      </c>
      <c r="E1923" s="356" t="s">
        <v>3413</v>
      </c>
      <c r="F1923" s="363" t="s">
        <v>7266</v>
      </c>
      <c r="G1923" s="356"/>
    </row>
    <row r="1924" spans="2:7">
      <c r="B1924" s="356" t="s">
        <v>4371</v>
      </c>
      <c r="C1924" s="356" t="s">
        <v>194</v>
      </c>
      <c r="D1924" s="356">
        <v>119</v>
      </c>
      <c r="E1924" s="356" t="s">
        <v>354</v>
      </c>
      <c r="F1924" s="363" t="s">
        <v>7266</v>
      </c>
      <c r="G1924" s="356"/>
    </row>
    <row r="1925" spans="2:7">
      <c r="B1925" s="356" t="s">
        <v>4371</v>
      </c>
      <c r="C1925" s="356" t="s">
        <v>194</v>
      </c>
      <c r="D1925" s="356">
        <v>120</v>
      </c>
      <c r="E1925" s="356" t="s">
        <v>4514</v>
      </c>
      <c r="F1925" s="363" t="s">
        <v>7266</v>
      </c>
      <c r="G1925" s="356"/>
    </row>
    <row r="1926" spans="2:7">
      <c r="B1926" s="356" t="s">
        <v>4371</v>
      </c>
      <c r="C1926" s="356" t="s">
        <v>194</v>
      </c>
      <c r="D1926" s="356">
        <v>121</v>
      </c>
      <c r="E1926" s="356" t="s">
        <v>345</v>
      </c>
      <c r="F1926" s="363" t="s">
        <v>7266</v>
      </c>
      <c r="G1926" s="356"/>
    </row>
    <row r="1927" spans="2:7">
      <c r="B1927" s="356" t="s">
        <v>4371</v>
      </c>
      <c r="C1927" s="356" t="s">
        <v>194</v>
      </c>
      <c r="D1927" s="356">
        <v>122</v>
      </c>
      <c r="E1927" s="356" t="s">
        <v>1150</v>
      </c>
      <c r="F1927" s="363" t="s">
        <v>7266</v>
      </c>
      <c r="G1927" s="356"/>
    </row>
    <row r="1928" spans="2:7">
      <c r="B1928" s="356" t="s">
        <v>4371</v>
      </c>
      <c r="C1928" s="356" t="s">
        <v>194</v>
      </c>
      <c r="D1928" s="356">
        <v>123</v>
      </c>
      <c r="E1928" s="356" t="s">
        <v>4794</v>
      </c>
      <c r="F1928" s="363" t="s">
        <v>7266</v>
      </c>
      <c r="G1928" s="356"/>
    </row>
    <row r="1929" spans="2:7">
      <c r="B1929" s="356" t="s">
        <v>4371</v>
      </c>
      <c r="C1929" s="356" t="s">
        <v>194</v>
      </c>
      <c r="D1929" s="356">
        <v>124</v>
      </c>
      <c r="E1929" s="356" t="s">
        <v>3699</v>
      </c>
      <c r="F1929" s="363" t="s">
        <v>7266</v>
      </c>
      <c r="G1929" s="356"/>
    </row>
    <row r="1930" spans="2:7">
      <c r="B1930" s="356" t="s">
        <v>4371</v>
      </c>
      <c r="C1930" s="356" t="s">
        <v>194</v>
      </c>
      <c r="D1930" s="356">
        <v>125</v>
      </c>
      <c r="E1930" s="359" t="s">
        <v>2096</v>
      </c>
      <c r="F1930" s="363"/>
      <c r="G1930" s="356"/>
    </row>
    <row r="1931" spans="2:7">
      <c r="B1931" s="356" t="s">
        <v>4371</v>
      </c>
      <c r="C1931" s="356" t="s">
        <v>194</v>
      </c>
      <c r="D1931" s="356">
        <v>126</v>
      </c>
      <c r="E1931" s="356" t="s">
        <v>3768</v>
      </c>
      <c r="F1931" s="363" t="s">
        <v>7266</v>
      </c>
      <c r="G1931" s="356"/>
    </row>
    <row r="1932" spans="2:7">
      <c r="B1932" s="356" t="s">
        <v>4371</v>
      </c>
      <c r="C1932" s="356" t="s">
        <v>194</v>
      </c>
      <c r="D1932" s="356">
        <v>127</v>
      </c>
      <c r="E1932" s="356" t="s">
        <v>2584</v>
      </c>
      <c r="F1932" s="363" t="s">
        <v>7266</v>
      </c>
      <c r="G1932" s="356"/>
    </row>
    <row r="1933" spans="2:7">
      <c r="B1933" s="356" t="s">
        <v>4371</v>
      </c>
      <c r="C1933" s="356" t="s">
        <v>194</v>
      </c>
      <c r="D1933" s="356">
        <v>128</v>
      </c>
      <c r="E1933" s="356" t="s">
        <v>1799</v>
      </c>
      <c r="F1933" s="363" t="s">
        <v>7266</v>
      </c>
      <c r="G1933" s="356"/>
    </row>
    <row r="1934" spans="2:7">
      <c r="B1934" s="356" t="s">
        <v>4371</v>
      </c>
      <c r="C1934" s="356" t="s">
        <v>194</v>
      </c>
      <c r="D1934" s="356">
        <v>129</v>
      </c>
      <c r="E1934" s="356" t="s">
        <v>4795</v>
      </c>
      <c r="F1934" s="363" t="s">
        <v>7266</v>
      </c>
      <c r="G1934" s="356"/>
    </row>
    <row r="1935" spans="2:7">
      <c r="B1935" s="356" t="s">
        <v>4371</v>
      </c>
      <c r="C1935" s="356" t="s">
        <v>194</v>
      </c>
      <c r="D1935" s="356">
        <v>130</v>
      </c>
      <c r="E1935" s="356" t="s">
        <v>4799</v>
      </c>
      <c r="F1935" s="363" t="s">
        <v>7266</v>
      </c>
      <c r="G1935" s="356"/>
    </row>
    <row r="1936" spans="2:7">
      <c r="B1936" s="356" t="s">
        <v>4371</v>
      </c>
      <c r="C1936" s="356" t="s">
        <v>194</v>
      </c>
      <c r="D1936" s="356">
        <v>131</v>
      </c>
      <c r="E1936" s="359" t="s">
        <v>4803</v>
      </c>
      <c r="F1936" s="363"/>
      <c r="G1936" s="356"/>
    </row>
    <row r="1937" spans="2:7">
      <c r="B1937" s="356" t="s">
        <v>4371</v>
      </c>
      <c r="C1937" s="356" t="s">
        <v>194</v>
      </c>
      <c r="D1937" s="356">
        <v>132</v>
      </c>
      <c r="E1937" s="359" t="s">
        <v>3799</v>
      </c>
      <c r="F1937" s="363"/>
      <c r="G1937" s="356"/>
    </row>
    <row r="1938" spans="2:7">
      <c r="B1938" s="356" t="s">
        <v>4371</v>
      </c>
      <c r="C1938" s="356" t="s">
        <v>194</v>
      </c>
      <c r="D1938" s="356">
        <v>133</v>
      </c>
      <c r="E1938" s="359" t="s">
        <v>4805</v>
      </c>
      <c r="F1938" s="363"/>
      <c r="G1938" s="356"/>
    </row>
    <row r="1939" spans="2:7">
      <c r="B1939" s="356" t="s">
        <v>4371</v>
      </c>
      <c r="C1939" s="356" t="s">
        <v>194</v>
      </c>
      <c r="D1939" s="356">
        <v>134</v>
      </c>
      <c r="E1939" s="356" t="s">
        <v>4806</v>
      </c>
      <c r="F1939" s="363" t="s">
        <v>7266</v>
      </c>
      <c r="G1939" s="356"/>
    </row>
    <row r="1940" spans="2:7">
      <c r="B1940" s="356" t="s">
        <v>4371</v>
      </c>
      <c r="C1940" s="356" t="s">
        <v>194</v>
      </c>
      <c r="D1940" s="356">
        <v>135</v>
      </c>
      <c r="E1940" s="356" t="s">
        <v>693</v>
      </c>
      <c r="F1940" s="363" t="s">
        <v>7266</v>
      </c>
      <c r="G1940" s="356"/>
    </row>
    <row r="1941" spans="2:7">
      <c r="B1941" s="356" t="s">
        <v>4371</v>
      </c>
      <c r="C1941" s="356" t="s">
        <v>194</v>
      </c>
      <c r="D1941" s="356">
        <v>136</v>
      </c>
      <c r="E1941" s="356" t="s">
        <v>4808</v>
      </c>
      <c r="F1941" s="363" t="s">
        <v>7266</v>
      </c>
      <c r="G1941" s="356"/>
    </row>
    <row r="1942" spans="2:7">
      <c r="B1942" s="356" t="s">
        <v>4371</v>
      </c>
      <c r="C1942" s="356" t="s">
        <v>194</v>
      </c>
      <c r="D1942" s="356">
        <v>137</v>
      </c>
      <c r="E1942" s="356" t="s">
        <v>3093</v>
      </c>
      <c r="F1942" s="363" t="s">
        <v>7266</v>
      </c>
      <c r="G1942" s="356"/>
    </row>
    <row r="1943" spans="2:7">
      <c r="B1943" s="356" t="s">
        <v>4371</v>
      </c>
      <c r="C1943" s="356" t="s">
        <v>194</v>
      </c>
      <c r="D1943" s="356">
        <v>138</v>
      </c>
      <c r="E1943" s="356" t="s">
        <v>537</v>
      </c>
      <c r="F1943" s="363" t="s">
        <v>7266</v>
      </c>
      <c r="G1943" s="356"/>
    </row>
    <row r="1944" spans="2:7">
      <c r="B1944" s="356" t="s">
        <v>4371</v>
      </c>
      <c r="C1944" s="356" t="s">
        <v>194</v>
      </c>
      <c r="D1944" s="356">
        <v>139</v>
      </c>
      <c r="E1944" s="356" t="s">
        <v>4809</v>
      </c>
      <c r="F1944" s="363" t="s">
        <v>7266</v>
      </c>
      <c r="G1944" s="356"/>
    </row>
    <row r="1945" spans="2:7">
      <c r="B1945" s="356" t="s">
        <v>4371</v>
      </c>
      <c r="C1945" s="356" t="s">
        <v>194</v>
      </c>
      <c r="D1945" s="356">
        <v>140</v>
      </c>
      <c r="E1945" s="356" t="s">
        <v>4641</v>
      </c>
      <c r="F1945" s="363" t="s">
        <v>7266</v>
      </c>
      <c r="G1945" s="356"/>
    </row>
    <row r="1946" spans="2:7">
      <c r="B1946" s="356" t="s">
        <v>4371</v>
      </c>
      <c r="C1946" s="356" t="s">
        <v>194</v>
      </c>
      <c r="D1946" s="356">
        <v>141</v>
      </c>
      <c r="E1946" s="356" t="s">
        <v>3604</v>
      </c>
      <c r="F1946" s="363" t="s">
        <v>7266</v>
      </c>
      <c r="G1946" s="356"/>
    </row>
    <row r="1947" spans="2:7">
      <c r="B1947" s="356" t="s">
        <v>4371</v>
      </c>
      <c r="C1947" s="356" t="s">
        <v>194</v>
      </c>
      <c r="D1947" s="356">
        <v>142</v>
      </c>
      <c r="E1947" s="356" t="s">
        <v>403</v>
      </c>
      <c r="F1947" s="363" t="s">
        <v>7266</v>
      </c>
      <c r="G1947" s="356"/>
    </row>
    <row r="1948" spans="2:7">
      <c r="B1948" s="356" t="s">
        <v>4371</v>
      </c>
      <c r="C1948" s="356" t="s">
        <v>194</v>
      </c>
      <c r="D1948" s="356">
        <v>143</v>
      </c>
      <c r="E1948" s="356" t="s">
        <v>2170</v>
      </c>
      <c r="F1948" s="363" t="s">
        <v>7266</v>
      </c>
      <c r="G1948" s="356"/>
    </row>
    <row r="1949" spans="2:7">
      <c r="B1949" s="356" t="s">
        <v>4371</v>
      </c>
      <c r="C1949" s="356" t="s">
        <v>194</v>
      </c>
      <c r="D1949" s="356">
        <v>144</v>
      </c>
      <c r="E1949" s="356" t="s">
        <v>4811</v>
      </c>
      <c r="F1949" s="363" t="s">
        <v>7266</v>
      </c>
      <c r="G1949" s="356"/>
    </row>
    <row r="1950" spans="2:7">
      <c r="B1950" s="356" t="s">
        <v>4371</v>
      </c>
      <c r="C1950" s="356" t="s">
        <v>194</v>
      </c>
      <c r="D1950" s="356">
        <v>145</v>
      </c>
      <c r="E1950" s="356" t="s">
        <v>2336</v>
      </c>
      <c r="F1950" s="363" t="s">
        <v>7266</v>
      </c>
      <c r="G1950" s="356"/>
    </row>
    <row r="1951" spans="2:7">
      <c r="B1951" s="356" t="s">
        <v>4371</v>
      </c>
      <c r="C1951" s="356" t="s">
        <v>194</v>
      </c>
      <c r="D1951" s="356">
        <v>146</v>
      </c>
      <c r="E1951" s="356" t="s">
        <v>4106</v>
      </c>
      <c r="F1951" s="363" t="s">
        <v>7266</v>
      </c>
      <c r="G1951" s="356"/>
    </row>
    <row r="1952" spans="2:7">
      <c r="B1952" s="356" t="s">
        <v>4371</v>
      </c>
      <c r="C1952" s="356" t="s">
        <v>194</v>
      </c>
      <c r="D1952" s="356">
        <v>147</v>
      </c>
      <c r="E1952" s="356" t="s">
        <v>4813</v>
      </c>
      <c r="F1952" s="363" t="s">
        <v>7266</v>
      </c>
      <c r="G1952" s="356"/>
    </row>
    <row r="1953" spans="2:7">
      <c r="B1953" s="356" t="s">
        <v>4371</v>
      </c>
      <c r="C1953" s="356" t="s">
        <v>194</v>
      </c>
      <c r="D1953" s="356">
        <v>148</v>
      </c>
      <c r="E1953" s="356" t="s">
        <v>4816</v>
      </c>
      <c r="F1953" s="363" t="s">
        <v>7266</v>
      </c>
      <c r="G1953" s="356"/>
    </row>
    <row r="1954" spans="2:7">
      <c r="B1954" s="356" t="s">
        <v>4371</v>
      </c>
      <c r="C1954" s="356" t="s">
        <v>194</v>
      </c>
      <c r="D1954" s="356">
        <v>149</v>
      </c>
      <c r="E1954" s="356" t="s">
        <v>551</v>
      </c>
      <c r="F1954" s="363" t="s">
        <v>7266</v>
      </c>
      <c r="G1954" s="356"/>
    </row>
    <row r="1955" spans="2:7">
      <c r="B1955" s="356" t="s">
        <v>4371</v>
      </c>
      <c r="C1955" s="356" t="s">
        <v>194</v>
      </c>
      <c r="D1955" s="356">
        <v>150</v>
      </c>
      <c r="E1955" s="356" t="s">
        <v>381</v>
      </c>
      <c r="F1955" s="363" t="s">
        <v>7266</v>
      </c>
      <c r="G1955" s="356"/>
    </row>
    <row r="1956" spans="2:7">
      <c r="B1956" s="356" t="s">
        <v>4371</v>
      </c>
      <c r="C1956" s="356" t="s">
        <v>194</v>
      </c>
      <c r="D1956" s="356">
        <v>151</v>
      </c>
      <c r="E1956" s="356" t="s">
        <v>4817</v>
      </c>
      <c r="F1956" s="363" t="s">
        <v>7266</v>
      </c>
      <c r="G1956" s="356"/>
    </row>
    <row r="1957" spans="2:7">
      <c r="B1957" s="356" t="s">
        <v>4371</v>
      </c>
      <c r="C1957" s="356" t="s">
        <v>194</v>
      </c>
      <c r="D1957" s="356">
        <v>152</v>
      </c>
      <c r="E1957" s="356" t="s">
        <v>2748</v>
      </c>
      <c r="F1957" s="363" t="s">
        <v>7266</v>
      </c>
      <c r="G1957" s="356"/>
    </row>
    <row r="1958" spans="2:7">
      <c r="B1958" s="356" t="s">
        <v>4371</v>
      </c>
      <c r="C1958" s="356" t="s">
        <v>194</v>
      </c>
      <c r="D1958" s="356">
        <v>153</v>
      </c>
      <c r="E1958" s="356" t="s">
        <v>2946</v>
      </c>
      <c r="F1958" s="363" t="s">
        <v>7266</v>
      </c>
      <c r="G1958" s="356"/>
    </row>
    <row r="1959" spans="2:7">
      <c r="B1959" s="356" t="s">
        <v>4371</v>
      </c>
      <c r="C1959" s="356" t="s">
        <v>194</v>
      </c>
      <c r="D1959" s="356">
        <v>154</v>
      </c>
      <c r="E1959" s="356" t="s">
        <v>2792</v>
      </c>
      <c r="F1959" s="363" t="s">
        <v>7266</v>
      </c>
      <c r="G1959" s="356"/>
    </row>
    <row r="1960" spans="2:7">
      <c r="B1960" s="356" t="s">
        <v>4371</v>
      </c>
      <c r="C1960" s="356" t="s">
        <v>194</v>
      </c>
      <c r="D1960" s="356">
        <v>155</v>
      </c>
      <c r="E1960" s="359" t="s">
        <v>4819</v>
      </c>
      <c r="F1960" s="363"/>
      <c r="G1960" s="356"/>
    </row>
    <row r="1961" spans="2:7">
      <c r="B1961" s="356" t="s">
        <v>4371</v>
      </c>
      <c r="C1961" s="356" t="s">
        <v>194</v>
      </c>
      <c r="D1961" s="356">
        <v>156</v>
      </c>
      <c r="E1961" s="359" t="s">
        <v>4821</v>
      </c>
      <c r="F1961" s="363"/>
      <c r="G1961" s="356"/>
    </row>
    <row r="1962" spans="2:7">
      <c r="B1962" s="356" t="s">
        <v>4371</v>
      </c>
      <c r="C1962" s="356" t="s">
        <v>194</v>
      </c>
      <c r="D1962" s="356">
        <v>157</v>
      </c>
      <c r="E1962" s="359" t="s">
        <v>4823</v>
      </c>
      <c r="F1962" s="363"/>
      <c r="G1962" s="356"/>
    </row>
    <row r="1963" spans="2:7">
      <c r="B1963" s="356" t="s">
        <v>4371</v>
      </c>
      <c r="C1963" s="356" t="s">
        <v>194</v>
      </c>
      <c r="D1963" s="356">
        <v>158</v>
      </c>
      <c r="E1963" s="356" t="s">
        <v>3002</v>
      </c>
      <c r="F1963" s="363" t="s">
        <v>7266</v>
      </c>
      <c r="G1963" s="356"/>
    </row>
    <row r="1964" spans="2:7">
      <c r="B1964" s="356" t="s">
        <v>4371</v>
      </c>
      <c r="C1964" s="356" t="s">
        <v>194</v>
      </c>
      <c r="D1964" s="356">
        <v>159</v>
      </c>
      <c r="E1964" s="356" t="s">
        <v>3901</v>
      </c>
      <c r="F1964" s="363" t="s">
        <v>7266</v>
      </c>
      <c r="G1964" s="356"/>
    </row>
    <row r="1965" spans="2:7">
      <c r="B1965" s="356" t="s">
        <v>4371</v>
      </c>
      <c r="C1965" s="356" t="s">
        <v>194</v>
      </c>
      <c r="D1965" s="356">
        <v>160</v>
      </c>
      <c r="E1965" s="356" t="s">
        <v>2144</v>
      </c>
      <c r="F1965" s="363" t="s">
        <v>7266</v>
      </c>
      <c r="G1965" s="356"/>
    </row>
    <row r="1966" spans="2:7">
      <c r="B1966" s="356" t="s">
        <v>4371</v>
      </c>
      <c r="C1966" s="356" t="s">
        <v>194</v>
      </c>
      <c r="D1966" s="356">
        <v>161</v>
      </c>
      <c r="E1966" s="356" t="s">
        <v>2149</v>
      </c>
      <c r="F1966" s="363" t="s">
        <v>7266</v>
      </c>
      <c r="G1966" s="356"/>
    </row>
    <row r="1967" spans="2:7">
      <c r="B1967" s="356" t="s">
        <v>4371</v>
      </c>
      <c r="C1967" s="356" t="s">
        <v>194</v>
      </c>
      <c r="D1967" s="356">
        <v>162</v>
      </c>
      <c r="E1967" s="356" t="s">
        <v>2298</v>
      </c>
      <c r="F1967" s="363" t="s">
        <v>7266</v>
      </c>
      <c r="G1967" s="356"/>
    </row>
    <row r="1968" spans="2:7">
      <c r="B1968" s="356" t="s">
        <v>4371</v>
      </c>
      <c r="C1968" s="356" t="s">
        <v>194</v>
      </c>
      <c r="D1968" s="356">
        <v>163</v>
      </c>
      <c r="E1968" s="356" t="s">
        <v>7425</v>
      </c>
      <c r="F1968" s="363" t="s">
        <v>7266</v>
      </c>
      <c r="G1968" s="356"/>
    </row>
    <row r="1969" spans="2:7">
      <c r="B1969" s="356" t="s">
        <v>4371</v>
      </c>
      <c r="C1969" s="356" t="s">
        <v>194</v>
      </c>
      <c r="D1969" s="356">
        <v>164</v>
      </c>
      <c r="E1969" s="359" t="s">
        <v>4824</v>
      </c>
      <c r="F1969" s="363"/>
      <c r="G1969" s="356"/>
    </row>
    <row r="1970" spans="2:7">
      <c r="B1970" s="356" t="s">
        <v>4371</v>
      </c>
      <c r="C1970" s="356" t="s">
        <v>194</v>
      </c>
      <c r="D1970" s="356">
        <v>165</v>
      </c>
      <c r="E1970" s="359" t="s">
        <v>4072</v>
      </c>
      <c r="F1970" s="363"/>
      <c r="G1970" s="356"/>
    </row>
    <row r="1971" spans="2:7">
      <c r="B1971" s="356" t="s">
        <v>4371</v>
      </c>
      <c r="C1971" s="356" t="s">
        <v>194</v>
      </c>
      <c r="D1971" s="356">
        <v>166</v>
      </c>
      <c r="E1971" s="359" t="s">
        <v>4825</v>
      </c>
      <c r="F1971" s="363"/>
      <c r="G1971" s="356"/>
    </row>
    <row r="1972" spans="2:7">
      <c r="B1972" s="356" t="s">
        <v>4371</v>
      </c>
      <c r="C1972" s="356" t="s">
        <v>194</v>
      </c>
      <c r="D1972" s="356">
        <v>167</v>
      </c>
      <c r="E1972" s="359" t="s">
        <v>460</v>
      </c>
      <c r="F1972" s="363"/>
      <c r="G1972" s="356"/>
    </row>
    <row r="1973" spans="2:7">
      <c r="B1973" s="356" t="s">
        <v>4371</v>
      </c>
      <c r="C1973" s="356" t="s">
        <v>194</v>
      </c>
      <c r="D1973" s="356">
        <v>168</v>
      </c>
      <c r="E1973" s="359" t="s">
        <v>1123</v>
      </c>
      <c r="F1973" s="363"/>
      <c r="G1973" s="356"/>
    </row>
    <row r="1974" spans="2:7">
      <c r="B1974" s="356" t="s">
        <v>4371</v>
      </c>
      <c r="C1974" s="356" t="s">
        <v>194</v>
      </c>
      <c r="D1974" s="356">
        <v>169</v>
      </c>
      <c r="E1974" s="359" t="s">
        <v>2547</v>
      </c>
      <c r="F1974" s="363"/>
      <c r="G1974" s="356"/>
    </row>
    <row r="1975" spans="2:7">
      <c r="B1975" s="356" t="s">
        <v>4371</v>
      </c>
      <c r="C1975" s="356" t="s">
        <v>194</v>
      </c>
      <c r="D1975" s="356">
        <v>170</v>
      </c>
      <c r="E1975" s="359" t="s">
        <v>1721</v>
      </c>
      <c r="F1975" s="363"/>
      <c r="G1975" s="356"/>
    </row>
    <row r="1976" spans="2:7">
      <c r="B1976" s="356" t="s">
        <v>4371</v>
      </c>
      <c r="C1976" s="356" t="s">
        <v>194</v>
      </c>
      <c r="D1976" s="356">
        <v>171</v>
      </c>
      <c r="E1976" s="359" t="s">
        <v>4827</v>
      </c>
      <c r="F1976" s="363"/>
      <c r="G1976" s="356"/>
    </row>
    <row r="1977" spans="2:7">
      <c r="B1977" s="356" t="s">
        <v>4371</v>
      </c>
      <c r="C1977" s="356" t="s">
        <v>194</v>
      </c>
      <c r="D1977" s="356">
        <v>172</v>
      </c>
      <c r="E1977" s="359" t="s">
        <v>2154</v>
      </c>
      <c r="F1977" s="363"/>
      <c r="G1977" s="356"/>
    </row>
    <row r="1978" spans="2:7">
      <c r="B1978" s="356" t="s">
        <v>4371</v>
      </c>
      <c r="C1978" s="356" t="s">
        <v>194</v>
      </c>
      <c r="D1978" s="356">
        <v>173</v>
      </c>
      <c r="E1978" s="359" t="s">
        <v>4244</v>
      </c>
      <c r="F1978" s="363"/>
      <c r="G1978" s="356"/>
    </row>
    <row r="1979" spans="2:7">
      <c r="B1979" s="356" t="s">
        <v>4371</v>
      </c>
      <c r="C1979" s="356" t="s">
        <v>194</v>
      </c>
      <c r="D1979" s="356">
        <v>174</v>
      </c>
      <c r="E1979" s="359" t="s">
        <v>4828</v>
      </c>
      <c r="F1979" s="363"/>
      <c r="G1979" s="356"/>
    </row>
    <row r="1980" spans="2:7">
      <c r="B1980" s="356" t="s">
        <v>4371</v>
      </c>
      <c r="C1980" s="356" t="s">
        <v>194</v>
      </c>
      <c r="D1980" s="356">
        <v>175</v>
      </c>
      <c r="E1980" s="359" t="s">
        <v>3533</v>
      </c>
      <c r="F1980" s="363"/>
      <c r="G1980" s="356"/>
    </row>
    <row r="1981" spans="2:7">
      <c r="B1981" s="356" t="s">
        <v>4371</v>
      </c>
      <c r="C1981" s="356" t="s">
        <v>194</v>
      </c>
      <c r="D1981" s="356">
        <v>176</v>
      </c>
      <c r="E1981" s="359" t="s">
        <v>291</v>
      </c>
      <c r="F1981" s="363"/>
      <c r="G1981" s="356"/>
    </row>
    <row r="1982" spans="2:7">
      <c r="B1982" s="356" t="s">
        <v>4371</v>
      </c>
      <c r="C1982" s="356" t="s">
        <v>194</v>
      </c>
      <c r="D1982" s="356">
        <v>177</v>
      </c>
      <c r="E1982" s="359" t="s">
        <v>4829</v>
      </c>
      <c r="F1982" s="363"/>
      <c r="G1982" s="356"/>
    </row>
    <row r="1983" spans="2:7">
      <c r="B1983" s="356" t="s">
        <v>4371</v>
      </c>
      <c r="C1983" s="356" t="s">
        <v>194</v>
      </c>
      <c r="D1983" s="356">
        <v>178</v>
      </c>
      <c r="E1983" s="358" t="s">
        <v>286</v>
      </c>
      <c r="F1983" s="363"/>
      <c r="G1983" s="356"/>
    </row>
    <row r="1984" spans="2:7">
      <c r="B1984" s="356" t="s">
        <v>4371</v>
      </c>
      <c r="C1984" s="356" t="s">
        <v>194</v>
      </c>
      <c r="D1984" s="356">
        <v>179</v>
      </c>
      <c r="E1984" s="358" t="s">
        <v>241</v>
      </c>
      <c r="F1984" s="363"/>
      <c r="G1984" s="356"/>
    </row>
    <row r="1985" spans="2:7">
      <c r="B1985" s="356" t="s">
        <v>4371</v>
      </c>
      <c r="C1985" s="356" t="s">
        <v>194</v>
      </c>
      <c r="D1985" s="356">
        <v>180</v>
      </c>
      <c r="E1985" s="358" t="s">
        <v>299</v>
      </c>
      <c r="F1985" s="363"/>
      <c r="G1985" s="356"/>
    </row>
    <row r="1986" spans="2:7">
      <c r="B1986" s="356" t="s">
        <v>4371</v>
      </c>
      <c r="C1986" s="356" t="s">
        <v>194</v>
      </c>
      <c r="D1986" s="356">
        <v>181</v>
      </c>
      <c r="E1986" s="358" t="s">
        <v>103</v>
      </c>
      <c r="F1986" s="363"/>
      <c r="G1986" s="356"/>
    </row>
    <row r="1987" spans="2:7">
      <c r="B1987" s="356" t="s">
        <v>4371</v>
      </c>
      <c r="C1987" s="356" t="s">
        <v>194</v>
      </c>
      <c r="D1987" s="356">
        <v>182</v>
      </c>
      <c r="E1987" s="358" t="s">
        <v>303</v>
      </c>
      <c r="F1987" s="363"/>
      <c r="G1987" s="356"/>
    </row>
    <row r="1988" spans="2:7">
      <c r="B1988" s="356" t="s">
        <v>4371</v>
      </c>
      <c r="C1988" s="356" t="s">
        <v>194</v>
      </c>
      <c r="D1988" s="356">
        <v>183</v>
      </c>
      <c r="E1988" s="358" t="s">
        <v>306</v>
      </c>
      <c r="F1988" s="363"/>
      <c r="G1988" s="356"/>
    </row>
    <row r="1989" spans="2:7">
      <c r="B1989" s="356" t="s">
        <v>4371</v>
      </c>
      <c r="C1989" s="356" t="s">
        <v>194</v>
      </c>
      <c r="D1989" s="356">
        <v>184</v>
      </c>
      <c r="E1989" s="361" t="s">
        <v>6376</v>
      </c>
      <c r="F1989" s="363"/>
      <c r="G1989" s="356"/>
    </row>
    <row r="1990" spans="2:7">
      <c r="B1990" s="356" t="s">
        <v>4371</v>
      </c>
      <c r="C1990" s="356" t="s">
        <v>194</v>
      </c>
      <c r="D1990" s="356">
        <v>185</v>
      </c>
      <c r="E1990" s="359" t="s">
        <v>577</v>
      </c>
      <c r="F1990" s="363"/>
      <c r="G1990" s="356"/>
    </row>
    <row r="1991" spans="2:7">
      <c r="B1991" s="356" t="s">
        <v>4371</v>
      </c>
      <c r="C1991" s="356" t="s">
        <v>194</v>
      </c>
      <c r="D1991" s="356">
        <v>186</v>
      </c>
      <c r="E1991" s="359" t="s">
        <v>321</v>
      </c>
      <c r="F1991" s="363"/>
      <c r="G1991" s="356"/>
    </row>
    <row r="1992" spans="2:7">
      <c r="B1992" s="356" t="s">
        <v>4371</v>
      </c>
      <c r="C1992" s="356" t="s">
        <v>194</v>
      </c>
      <c r="D1992" s="356">
        <v>187</v>
      </c>
      <c r="E1992" s="359" t="s">
        <v>885</v>
      </c>
      <c r="F1992" s="363"/>
      <c r="G1992" s="356"/>
    </row>
    <row r="1993" spans="2:7">
      <c r="B1993" s="356" t="s">
        <v>4371</v>
      </c>
      <c r="C1993" s="356" t="s">
        <v>194</v>
      </c>
      <c r="D1993" s="356">
        <v>188</v>
      </c>
      <c r="E1993" s="359" t="s">
        <v>2574</v>
      </c>
      <c r="F1993" s="363"/>
      <c r="G1993" s="356"/>
    </row>
    <row r="1994" spans="2:7">
      <c r="B1994" s="356" t="s">
        <v>4371</v>
      </c>
      <c r="C1994" s="356" t="s">
        <v>194</v>
      </c>
      <c r="D1994" s="356">
        <v>189</v>
      </c>
      <c r="E1994" s="359" t="s">
        <v>6397</v>
      </c>
      <c r="F1994" s="363"/>
      <c r="G1994" s="356"/>
    </row>
    <row r="1995" spans="2:7">
      <c r="B1995" s="356" t="s">
        <v>4371</v>
      </c>
      <c r="C1995" s="356" t="s">
        <v>194</v>
      </c>
      <c r="D1995" s="356">
        <v>190</v>
      </c>
      <c r="E1995" s="361" t="s">
        <v>7426</v>
      </c>
      <c r="F1995" s="363"/>
      <c r="G1995" s="356"/>
    </row>
    <row r="1996" spans="2:7">
      <c r="B1996" s="356" t="s">
        <v>3627</v>
      </c>
      <c r="C1996" s="356" t="s">
        <v>4830</v>
      </c>
      <c r="D1996" s="356">
        <v>1</v>
      </c>
      <c r="E1996" s="358" t="s">
        <v>76</v>
      </c>
      <c r="F1996" s="363" t="s">
        <v>7266</v>
      </c>
      <c r="G1996" s="367"/>
    </row>
    <row r="1997" spans="2:7">
      <c r="B1997" s="356" t="s">
        <v>3627</v>
      </c>
      <c r="C1997" s="356" t="s">
        <v>4830</v>
      </c>
      <c r="D1997" s="356">
        <v>2</v>
      </c>
      <c r="E1997" s="358" t="s">
        <v>71</v>
      </c>
      <c r="F1997" s="363" t="s">
        <v>7266</v>
      </c>
      <c r="G1997" s="356"/>
    </row>
    <row r="1998" spans="2:7">
      <c r="B1998" s="356" t="s">
        <v>3627</v>
      </c>
      <c r="C1998" s="356" t="s">
        <v>4830</v>
      </c>
      <c r="D1998" s="356">
        <v>3</v>
      </c>
      <c r="E1998" s="358" t="s">
        <v>46</v>
      </c>
      <c r="F1998" s="363" t="s">
        <v>7266</v>
      </c>
      <c r="G1998" s="356"/>
    </row>
    <row r="1999" spans="2:7">
      <c r="B1999" s="356" t="s">
        <v>3627</v>
      </c>
      <c r="C1999" s="356" t="s">
        <v>4830</v>
      </c>
      <c r="D1999" s="356">
        <v>4</v>
      </c>
      <c r="E1999" s="358" t="s">
        <v>700</v>
      </c>
      <c r="F1999" s="363" t="s">
        <v>7266</v>
      </c>
      <c r="G1999" s="356"/>
    </row>
    <row r="2000" spans="2:7">
      <c r="B2000" s="356" t="s">
        <v>3627</v>
      </c>
      <c r="C2000" s="356" t="s">
        <v>4830</v>
      </c>
      <c r="D2000" s="356">
        <v>5</v>
      </c>
      <c r="E2000" s="356" t="s">
        <v>4833</v>
      </c>
      <c r="F2000" s="363" t="s">
        <v>7266</v>
      </c>
      <c r="G2000" s="356"/>
    </row>
    <row r="2001" spans="2:7">
      <c r="B2001" s="356" t="s">
        <v>3627</v>
      </c>
      <c r="C2001" s="356" t="s">
        <v>4830</v>
      </c>
      <c r="D2001" s="356">
        <v>6</v>
      </c>
      <c r="E2001" s="356" t="s">
        <v>1040</v>
      </c>
      <c r="F2001" s="363" t="s">
        <v>7266</v>
      </c>
      <c r="G2001" s="356"/>
    </row>
    <row r="2002" spans="2:7">
      <c r="B2002" s="356" t="s">
        <v>3627</v>
      </c>
      <c r="C2002" s="356" t="s">
        <v>4830</v>
      </c>
      <c r="D2002" s="356">
        <v>7</v>
      </c>
      <c r="E2002" s="356" t="s">
        <v>4834</v>
      </c>
      <c r="F2002" s="363" t="s">
        <v>7266</v>
      </c>
      <c r="G2002" s="356"/>
    </row>
    <row r="2003" spans="2:7">
      <c r="B2003" s="356" t="s">
        <v>3627</v>
      </c>
      <c r="C2003" s="356" t="s">
        <v>4830</v>
      </c>
      <c r="D2003" s="356">
        <v>8</v>
      </c>
      <c r="E2003" s="356" t="s">
        <v>3119</v>
      </c>
      <c r="F2003" s="363" t="s">
        <v>7266</v>
      </c>
      <c r="G2003" s="356"/>
    </row>
    <row r="2004" spans="2:7">
      <c r="B2004" s="356" t="s">
        <v>3627</v>
      </c>
      <c r="C2004" s="356" t="s">
        <v>4830</v>
      </c>
      <c r="D2004" s="356">
        <v>9</v>
      </c>
      <c r="E2004" s="356" t="s">
        <v>4448</v>
      </c>
      <c r="F2004" s="363" t="s">
        <v>7266</v>
      </c>
      <c r="G2004" s="356"/>
    </row>
    <row r="2005" spans="2:7">
      <c r="B2005" s="356" t="s">
        <v>3627</v>
      </c>
      <c r="C2005" s="356" t="s">
        <v>4830</v>
      </c>
      <c r="D2005" s="356">
        <v>10</v>
      </c>
      <c r="E2005" s="356" t="s">
        <v>4835</v>
      </c>
      <c r="F2005" s="363" t="s">
        <v>7266</v>
      </c>
      <c r="G2005" s="356"/>
    </row>
    <row r="2006" spans="2:7">
      <c r="B2006" s="356" t="s">
        <v>3627</v>
      </c>
      <c r="C2006" s="356" t="s">
        <v>4830</v>
      </c>
      <c r="D2006" s="356">
        <v>11</v>
      </c>
      <c r="E2006" s="356" t="s">
        <v>948</v>
      </c>
      <c r="F2006" s="363" t="s">
        <v>7266</v>
      </c>
      <c r="G2006" s="356"/>
    </row>
    <row r="2007" spans="2:7">
      <c r="B2007" s="356" t="s">
        <v>3627</v>
      </c>
      <c r="C2007" s="356" t="s">
        <v>4830</v>
      </c>
      <c r="D2007" s="356">
        <v>12</v>
      </c>
      <c r="E2007" s="356" t="s">
        <v>4818</v>
      </c>
      <c r="F2007" s="363" t="s">
        <v>7266</v>
      </c>
      <c r="G2007" s="356"/>
    </row>
    <row r="2008" spans="2:7">
      <c r="B2008" s="356" t="s">
        <v>3627</v>
      </c>
      <c r="C2008" s="356" t="s">
        <v>4830</v>
      </c>
      <c r="D2008" s="356">
        <v>13</v>
      </c>
      <c r="E2008" s="356" t="s">
        <v>3451</v>
      </c>
      <c r="F2008" s="363" t="s">
        <v>7266</v>
      </c>
      <c r="G2008" s="356"/>
    </row>
    <row r="2009" spans="2:7">
      <c r="B2009" s="356" t="s">
        <v>3627</v>
      </c>
      <c r="C2009" s="356" t="s">
        <v>4830</v>
      </c>
      <c r="D2009" s="356">
        <v>14</v>
      </c>
      <c r="E2009" s="356" t="s">
        <v>1070</v>
      </c>
      <c r="F2009" s="363" t="s">
        <v>7266</v>
      </c>
      <c r="G2009" s="356"/>
    </row>
    <row r="2010" spans="2:7">
      <c r="B2010" s="356" t="s">
        <v>3627</v>
      </c>
      <c r="C2010" s="356" t="s">
        <v>4830</v>
      </c>
      <c r="D2010" s="356">
        <v>15</v>
      </c>
      <c r="E2010" s="356" t="s">
        <v>4030</v>
      </c>
      <c r="F2010" s="363" t="s">
        <v>7266</v>
      </c>
      <c r="G2010" s="356"/>
    </row>
    <row r="2011" spans="2:7">
      <c r="B2011" s="356" t="s">
        <v>3627</v>
      </c>
      <c r="C2011" s="356" t="s">
        <v>4830</v>
      </c>
      <c r="D2011" s="356">
        <v>16</v>
      </c>
      <c r="E2011" s="356" t="s">
        <v>4219</v>
      </c>
      <c r="F2011" s="363" t="s">
        <v>7266</v>
      </c>
      <c r="G2011" s="356"/>
    </row>
    <row r="2012" spans="2:7">
      <c r="B2012" s="356" t="s">
        <v>3627</v>
      </c>
      <c r="C2012" s="356" t="s">
        <v>4830</v>
      </c>
      <c r="D2012" s="356">
        <v>17</v>
      </c>
      <c r="E2012" s="356" t="s">
        <v>2465</v>
      </c>
      <c r="F2012" s="363" t="s">
        <v>7266</v>
      </c>
      <c r="G2012" s="356"/>
    </row>
    <row r="2013" spans="2:7">
      <c r="B2013" s="356" t="s">
        <v>3627</v>
      </c>
      <c r="C2013" s="356" t="s">
        <v>4830</v>
      </c>
      <c r="D2013" s="356">
        <v>18</v>
      </c>
      <c r="E2013" s="356" t="s">
        <v>4836</v>
      </c>
      <c r="F2013" s="363" t="s">
        <v>7266</v>
      </c>
      <c r="G2013" s="356"/>
    </row>
    <row r="2014" spans="2:7">
      <c r="B2014" s="356" t="s">
        <v>3627</v>
      </c>
      <c r="C2014" s="356" t="s">
        <v>4830</v>
      </c>
      <c r="D2014" s="356">
        <v>19</v>
      </c>
      <c r="E2014" s="356" t="s">
        <v>4837</v>
      </c>
      <c r="F2014" s="363" t="s">
        <v>7266</v>
      </c>
      <c r="G2014" s="356"/>
    </row>
    <row r="2015" spans="2:7">
      <c r="B2015" s="356" t="s">
        <v>3627</v>
      </c>
      <c r="C2015" s="356" t="s">
        <v>4830</v>
      </c>
      <c r="D2015" s="356">
        <v>20</v>
      </c>
      <c r="E2015" s="356" t="s">
        <v>4840</v>
      </c>
      <c r="F2015" s="363" t="s">
        <v>7266</v>
      </c>
      <c r="G2015" s="356"/>
    </row>
    <row r="2016" spans="2:7">
      <c r="B2016" s="356" t="s">
        <v>3627</v>
      </c>
      <c r="C2016" s="356" t="s">
        <v>4830</v>
      </c>
      <c r="D2016" s="356">
        <v>21</v>
      </c>
      <c r="E2016" s="356" t="s">
        <v>4204</v>
      </c>
      <c r="F2016" s="363" t="s">
        <v>7266</v>
      </c>
      <c r="G2016" s="356"/>
    </row>
    <row r="2017" spans="2:7">
      <c r="B2017" s="356" t="s">
        <v>3627</v>
      </c>
      <c r="C2017" s="356" t="s">
        <v>4830</v>
      </c>
      <c r="D2017" s="356">
        <v>22</v>
      </c>
      <c r="E2017" s="356" t="s">
        <v>4842</v>
      </c>
      <c r="F2017" s="363" t="s">
        <v>7266</v>
      </c>
      <c r="G2017" s="356"/>
    </row>
    <row r="2018" spans="2:7">
      <c r="B2018" s="356" t="s">
        <v>3627</v>
      </c>
      <c r="C2018" s="356" t="s">
        <v>4830</v>
      </c>
      <c r="D2018" s="356">
        <v>23</v>
      </c>
      <c r="E2018" s="356" t="s">
        <v>4843</v>
      </c>
      <c r="F2018" s="363" t="s">
        <v>7266</v>
      </c>
      <c r="G2018" s="356"/>
    </row>
    <row r="2019" spans="2:7">
      <c r="B2019" s="356" t="s">
        <v>3627</v>
      </c>
      <c r="C2019" s="356" t="s">
        <v>4830</v>
      </c>
      <c r="D2019" s="356">
        <v>24</v>
      </c>
      <c r="E2019" s="358" t="s">
        <v>286</v>
      </c>
      <c r="F2019" s="363" t="s">
        <v>7266</v>
      </c>
      <c r="G2019" s="356"/>
    </row>
    <row r="2020" spans="2:7">
      <c r="B2020" s="356" t="s">
        <v>3627</v>
      </c>
      <c r="C2020" s="356" t="s">
        <v>4830</v>
      </c>
      <c r="D2020" s="356">
        <v>25</v>
      </c>
      <c r="E2020" s="358" t="s">
        <v>241</v>
      </c>
      <c r="F2020" s="363" t="s">
        <v>7266</v>
      </c>
      <c r="G2020" s="356"/>
    </row>
    <row r="2021" spans="2:7">
      <c r="B2021" s="356" t="s">
        <v>3627</v>
      </c>
      <c r="C2021" s="356" t="s">
        <v>4830</v>
      </c>
      <c r="D2021" s="356">
        <v>26</v>
      </c>
      <c r="E2021" s="358" t="s">
        <v>299</v>
      </c>
      <c r="F2021" s="363" t="s">
        <v>7266</v>
      </c>
      <c r="G2021" s="356"/>
    </row>
    <row r="2022" spans="2:7">
      <c r="B2022" s="356" t="s">
        <v>3627</v>
      </c>
      <c r="C2022" s="356" t="s">
        <v>4830</v>
      </c>
      <c r="D2022" s="356">
        <v>27</v>
      </c>
      <c r="E2022" s="358" t="s">
        <v>103</v>
      </c>
      <c r="F2022" s="363" t="s">
        <v>7266</v>
      </c>
      <c r="G2022" s="356"/>
    </row>
    <row r="2023" spans="2:7">
      <c r="B2023" s="356" t="s">
        <v>3627</v>
      </c>
      <c r="C2023" s="356" t="s">
        <v>4830</v>
      </c>
      <c r="D2023" s="356">
        <v>28</v>
      </c>
      <c r="E2023" s="358" t="s">
        <v>303</v>
      </c>
      <c r="F2023" s="363" t="s">
        <v>7266</v>
      </c>
      <c r="G2023" s="356"/>
    </row>
    <row r="2024" spans="2:7">
      <c r="B2024" s="356" t="s">
        <v>3627</v>
      </c>
      <c r="C2024" s="356" t="s">
        <v>4830</v>
      </c>
      <c r="D2024" s="356">
        <v>29</v>
      </c>
      <c r="E2024" s="358" t="s">
        <v>306</v>
      </c>
      <c r="F2024" s="363" t="s">
        <v>7266</v>
      </c>
      <c r="G2024" s="356"/>
    </row>
    <row r="2025" spans="2:7">
      <c r="B2025" s="356" t="s">
        <v>4850</v>
      </c>
      <c r="C2025" s="356" t="s">
        <v>4852</v>
      </c>
      <c r="D2025" s="356">
        <v>1</v>
      </c>
      <c r="E2025" s="358" t="s">
        <v>76</v>
      </c>
      <c r="F2025" s="363" t="s">
        <v>7266</v>
      </c>
      <c r="G2025" s="356"/>
    </row>
    <row r="2026" spans="2:7">
      <c r="B2026" s="356" t="s">
        <v>4850</v>
      </c>
      <c r="C2026" s="356" t="s">
        <v>4852</v>
      </c>
      <c r="D2026" s="356">
        <v>2</v>
      </c>
      <c r="E2026" s="358" t="s">
        <v>2756</v>
      </c>
      <c r="F2026" s="363" t="s">
        <v>7266</v>
      </c>
      <c r="G2026" s="356"/>
    </row>
    <row r="2027" spans="2:7">
      <c r="B2027" s="356" t="s">
        <v>4850</v>
      </c>
      <c r="C2027" s="356" t="s">
        <v>4852</v>
      </c>
      <c r="D2027" s="356">
        <v>3</v>
      </c>
      <c r="E2027" s="358" t="s">
        <v>2577</v>
      </c>
      <c r="F2027" s="363" t="s">
        <v>7266</v>
      </c>
      <c r="G2027" s="356"/>
    </row>
    <row r="2028" spans="2:7">
      <c r="B2028" s="356" t="s">
        <v>4850</v>
      </c>
      <c r="C2028" s="356" t="s">
        <v>4852</v>
      </c>
      <c r="D2028" s="356">
        <v>4</v>
      </c>
      <c r="E2028" s="358" t="s">
        <v>700</v>
      </c>
      <c r="F2028" s="363" t="s">
        <v>7266</v>
      </c>
      <c r="G2028" s="356"/>
    </row>
    <row r="2029" spans="2:7">
      <c r="B2029" s="356" t="s">
        <v>4850</v>
      </c>
      <c r="C2029" s="356" t="s">
        <v>4852</v>
      </c>
      <c r="D2029" s="356">
        <v>5</v>
      </c>
      <c r="E2029" s="356" t="s">
        <v>4854</v>
      </c>
      <c r="F2029" s="363" t="s">
        <v>7266</v>
      </c>
      <c r="G2029" s="356"/>
    </row>
    <row r="2030" spans="2:7">
      <c r="B2030" s="356" t="s">
        <v>4850</v>
      </c>
      <c r="C2030" s="356" t="s">
        <v>4852</v>
      </c>
      <c r="D2030" s="356">
        <v>6</v>
      </c>
      <c r="E2030" s="356" t="s">
        <v>4855</v>
      </c>
      <c r="F2030" s="363" t="s">
        <v>7266</v>
      </c>
      <c r="G2030" s="356"/>
    </row>
    <row r="2031" spans="2:7">
      <c r="B2031" s="356" t="s">
        <v>4850</v>
      </c>
      <c r="C2031" s="356" t="s">
        <v>4852</v>
      </c>
      <c r="D2031" s="356">
        <v>7</v>
      </c>
      <c r="E2031" s="356" t="s">
        <v>348</v>
      </c>
      <c r="F2031" s="363" t="s">
        <v>7266</v>
      </c>
      <c r="G2031" s="356"/>
    </row>
    <row r="2032" spans="2:7">
      <c r="B2032" s="356" t="s">
        <v>4850</v>
      </c>
      <c r="C2032" s="356" t="s">
        <v>4852</v>
      </c>
      <c r="D2032" s="356">
        <v>8</v>
      </c>
      <c r="E2032" s="356" t="s">
        <v>3468</v>
      </c>
      <c r="F2032" s="363" t="s">
        <v>7266</v>
      </c>
      <c r="G2032" s="356"/>
    </row>
    <row r="2033" spans="2:7">
      <c r="B2033" s="356" t="s">
        <v>4850</v>
      </c>
      <c r="C2033" s="356" t="s">
        <v>4852</v>
      </c>
      <c r="D2033" s="356">
        <v>9</v>
      </c>
      <c r="E2033" s="356" t="s">
        <v>4857</v>
      </c>
      <c r="F2033" s="363" t="s">
        <v>7266</v>
      </c>
      <c r="G2033" s="356"/>
    </row>
    <row r="2034" spans="2:7">
      <c r="B2034" s="356" t="s">
        <v>4850</v>
      </c>
      <c r="C2034" s="356" t="s">
        <v>4852</v>
      </c>
      <c r="D2034" s="356">
        <v>10</v>
      </c>
      <c r="E2034" s="356" t="s">
        <v>2010</v>
      </c>
      <c r="F2034" s="363" t="s">
        <v>7266</v>
      </c>
      <c r="G2034" s="356"/>
    </row>
    <row r="2035" spans="2:7">
      <c r="B2035" s="356" t="s">
        <v>4850</v>
      </c>
      <c r="C2035" s="356" t="s">
        <v>4852</v>
      </c>
      <c r="D2035" s="356">
        <v>11</v>
      </c>
      <c r="E2035" s="356" t="s">
        <v>3372</v>
      </c>
      <c r="F2035" s="363" t="s">
        <v>7266</v>
      </c>
      <c r="G2035" s="356"/>
    </row>
    <row r="2036" spans="2:7">
      <c r="B2036" s="356" t="s">
        <v>4850</v>
      </c>
      <c r="C2036" s="356" t="s">
        <v>4852</v>
      </c>
      <c r="D2036" s="356">
        <v>12</v>
      </c>
      <c r="E2036" s="356" t="s">
        <v>4281</v>
      </c>
      <c r="F2036" s="363" t="s">
        <v>7266</v>
      </c>
      <c r="G2036" s="356"/>
    </row>
    <row r="2037" spans="2:7">
      <c r="B2037" s="356" t="s">
        <v>4850</v>
      </c>
      <c r="C2037" s="356" t="s">
        <v>4852</v>
      </c>
      <c r="D2037" s="356">
        <v>13</v>
      </c>
      <c r="E2037" s="356" t="s">
        <v>1541</v>
      </c>
      <c r="F2037" s="363" t="s">
        <v>7266</v>
      </c>
      <c r="G2037" s="356"/>
    </row>
    <row r="2038" spans="2:7">
      <c r="B2038" s="356" t="s">
        <v>4850</v>
      </c>
      <c r="C2038" s="356" t="s">
        <v>4852</v>
      </c>
      <c r="D2038" s="356">
        <v>14</v>
      </c>
      <c r="E2038" s="356" t="s">
        <v>4858</v>
      </c>
      <c r="F2038" s="363" t="s">
        <v>7266</v>
      </c>
      <c r="G2038" s="356"/>
    </row>
    <row r="2039" spans="2:7">
      <c r="B2039" s="356" t="s">
        <v>4850</v>
      </c>
      <c r="C2039" s="356" t="s">
        <v>4852</v>
      </c>
      <c r="D2039" s="356">
        <v>15</v>
      </c>
      <c r="E2039" s="356" t="s">
        <v>2160</v>
      </c>
      <c r="F2039" s="363" t="s">
        <v>7266</v>
      </c>
      <c r="G2039" s="356"/>
    </row>
    <row r="2040" spans="2:7">
      <c r="B2040" s="356" t="s">
        <v>4850</v>
      </c>
      <c r="C2040" s="356" t="s">
        <v>4852</v>
      </c>
      <c r="D2040" s="356">
        <v>16</v>
      </c>
      <c r="E2040" s="356" t="s">
        <v>1241</v>
      </c>
      <c r="F2040" s="363" t="s">
        <v>7266</v>
      </c>
      <c r="G2040" s="356"/>
    </row>
    <row r="2041" spans="2:7">
      <c r="B2041" s="356" t="s">
        <v>4850</v>
      </c>
      <c r="C2041" s="356" t="s">
        <v>4852</v>
      </c>
      <c r="D2041" s="356">
        <v>17</v>
      </c>
      <c r="E2041" s="356" t="s">
        <v>4860</v>
      </c>
      <c r="F2041" s="363" t="s">
        <v>7266</v>
      </c>
      <c r="G2041" s="356"/>
    </row>
    <row r="2042" spans="2:7">
      <c r="B2042" s="356" t="s">
        <v>4850</v>
      </c>
      <c r="C2042" s="356" t="s">
        <v>4852</v>
      </c>
      <c r="D2042" s="356">
        <v>18</v>
      </c>
      <c r="E2042" s="356" t="s">
        <v>4861</v>
      </c>
      <c r="F2042" s="363" t="s">
        <v>7266</v>
      </c>
      <c r="G2042" s="356"/>
    </row>
    <row r="2043" spans="2:7">
      <c r="B2043" s="356" t="s">
        <v>4850</v>
      </c>
      <c r="C2043" s="356" t="s">
        <v>4852</v>
      </c>
      <c r="D2043" s="356">
        <v>19</v>
      </c>
      <c r="E2043" s="356" t="s">
        <v>4862</v>
      </c>
      <c r="F2043" s="363" t="s">
        <v>7266</v>
      </c>
      <c r="G2043" s="356"/>
    </row>
    <row r="2044" spans="2:7">
      <c r="B2044" s="356" t="s">
        <v>4850</v>
      </c>
      <c r="C2044" s="356" t="s">
        <v>4852</v>
      </c>
      <c r="D2044" s="356">
        <v>20</v>
      </c>
      <c r="E2044" s="356" t="s">
        <v>4863</v>
      </c>
      <c r="F2044" s="363" t="s">
        <v>7266</v>
      </c>
      <c r="G2044" s="356"/>
    </row>
    <row r="2045" spans="2:7">
      <c r="B2045" s="356" t="s">
        <v>4850</v>
      </c>
      <c r="C2045" s="356" t="s">
        <v>4852</v>
      </c>
      <c r="D2045" s="356">
        <v>21</v>
      </c>
      <c r="E2045" s="356" t="s">
        <v>4864</v>
      </c>
      <c r="F2045" s="363" t="s">
        <v>7266</v>
      </c>
      <c r="G2045" s="356"/>
    </row>
    <row r="2046" spans="2:7">
      <c r="B2046" s="356" t="s">
        <v>4850</v>
      </c>
      <c r="C2046" s="356" t="s">
        <v>4852</v>
      </c>
      <c r="D2046" s="356">
        <v>22</v>
      </c>
      <c r="E2046" s="356" t="s">
        <v>4866</v>
      </c>
      <c r="F2046" s="363" t="s">
        <v>7266</v>
      </c>
      <c r="G2046" s="356"/>
    </row>
    <row r="2047" spans="2:7">
      <c r="B2047" s="356" t="s">
        <v>4850</v>
      </c>
      <c r="C2047" s="356" t="s">
        <v>4852</v>
      </c>
      <c r="D2047" s="356">
        <v>23</v>
      </c>
      <c r="E2047" s="356" t="s">
        <v>4867</v>
      </c>
      <c r="F2047" s="363" t="s">
        <v>7266</v>
      </c>
      <c r="G2047" s="356"/>
    </row>
    <row r="2048" spans="2:7">
      <c r="B2048" s="356" t="s">
        <v>4850</v>
      </c>
      <c r="C2048" s="356" t="s">
        <v>4852</v>
      </c>
      <c r="D2048" s="356">
        <v>24</v>
      </c>
      <c r="E2048" s="356" t="s">
        <v>4868</v>
      </c>
      <c r="F2048" s="363" t="s">
        <v>7266</v>
      </c>
      <c r="G2048" s="356"/>
    </row>
    <row r="2049" spans="2:7">
      <c r="B2049" s="356" t="s">
        <v>4850</v>
      </c>
      <c r="C2049" s="356" t="s">
        <v>4852</v>
      </c>
      <c r="D2049" s="356">
        <v>25</v>
      </c>
      <c r="E2049" s="356" t="s">
        <v>442</v>
      </c>
      <c r="F2049" s="363" t="s">
        <v>7266</v>
      </c>
      <c r="G2049" s="356"/>
    </row>
    <row r="2050" spans="2:7">
      <c r="B2050" s="356" t="s">
        <v>4850</v>
      </c>
      <c r="C2050" s="356" t="s">
        <v>4852</v>
      </c>
      <c r="D2050" s="356">
        <v>26</v>
      </c>
      <c r="E2050" s="356" t="s">
        <v>4870</v>
      </c>
      <c r="F2050" s="363" t="s">
        <v>7266</v>
      </c>
      <c r="G2050" s="356"/>
    </row>
    <row r="2051" spans="2:7">
      <c r="B2051" s="356" t="s">
        <v>4850</v>
      </c>
      <c r="C2051" s="356" t="s">
        <v>4852</v>
      </c>
      <c r="D2051" s="356">
        <v>27</v>
      </c>
      <c r="E2051" s="356" t="s">
        <v>4704</v>
      </c>
      <c r="F2051" s="363" t="s">
        <v>7266</v>
      </c>
      <c r="G2051" s="356"/>
    </row>
    <row r="2052" spans="2:7">
      <c r="B2052" s="356" t="s">
        <v>4850</v>
      </c>
      <c r="C2052" s="356" t="s">
        <v>4852</v>
      </c>
      <c r="D2052" s="356">
        <v>28</v>
      </c>
      <c r="E2052" s="356" t="s">
        <v>4596</v>
      </c>
      <c r="F2052" s="363" t="s">
        <v>7266</v>
      </c>
      <c r="G2052" s="356"/>
    </row>
    <row r="2053" spans="2:7">
      <c r="B2053" s="356" t="s">
        <v>4850</v>
      </c>
      <c r="C2053" s="356" t="s">
        <v>4852</v>
      </c>
      <c r="D2053" s="356">
        <v>29</v>
      </c>
      <c r="E2053" s="356" t="s">
        <v>3039</v>
      </c>
      <c r="F2053" s="363" t="s">
        <v>7266</v>
      </c>
      <c r="G2053" s="356"/>
    </row>
    <row r="2054" spans="2:7">
      <c r="B2054" s="356" t="s">
        <v>4850</v>
      </c>
      <c r="C2054" s="356" t="s">
        <v>4852</v>
      </c>
      <c r="D2054" s="356">
        <v>30</v>
      </c>
      <c r="E2054" s="356" t="s">
        <v>4874</v>
      </c>
      <c r="F2054" s="363" t="s">
        <v>7266</v>
      </c>
      <c r="G2054" s="356"/>
    </row>
    <row r="2055" spans="2:7">
      <c r="B2055" s="356" t="s">
        <v>4850</v>
      </c>
      <c r="C2055" s="356" t="s">
        <v>4852</v>
      </c>
      <c r="D2055" s="356">
        <v>31</v>
      </c>
      <c r="E2055" s="356" t="s">
        <v>3983</v>
      </c>
      <c r="F2055" s="363" t="s">
        <v>7266</v>
      </c>
      <c r="G2055" s="356"/>
    </row>
    <row r="2056" spans="2:7">
      <c r="B2056" s="356" t="s">
        <v>4850</v>
      </c>
      <c r="C2056" s="356" t="s">
        <v>4852</v>
      </c>
      <c r="D2056" s="356">
        <v>32</v>
      </c>
      <c r="E2056" s="356" t="s">
        <v>4876</v>
      </c>
      <c r="F2056" s="363" t="s">
        <v>7266</v>
      </c>
      <c r="G2056" s="356"/>
    </row>
    <row r="2057" spans="2:7">
      <c r="B2057" s="356" t="s">
        <v>4850</v>
      </c>
      <c r="C2057" s="356" t="s">
        <v>4852</v>
      </c>
      <c r="D2057" s="356">
        <v>33</v>
      </c>
      <c r="E2057" s="356" t="s">
        <v>4877</v>
      </c>
      <c r="F2057" s="363" t="s">
        <v>7266</v>
      </c>
      <c r="G2057" s="356"/>
    </row>
    <row r="2058" spans="2:7">
      <c r="B2058" s="356" t="s">
        <v>4850</v>
      </c>
      <c r="C2058" s="356" t="s">
        <v>4852</v>
      </c>
      <c r="D2058" s="356">
        <v>34</v>
      </c>
      <c r="E2058" s="356" t="s">
        <v>4878</v>
      </c>
      <c r="F2058" s="363" t="s">
        <v>7266</v>
      </c>
      <c r="G2058" s="356"/>
    </row>
    <row r="2059" spans="2:7">
      <c r="B2059" s="356" t="s">
        <v>4850</v>
      </c>
      <c r="C2059" s="356" t="s">
        <v>4852</v>
      </c>
      <c r="D2059" s="356">
        <v>35</v>
      </c>
      <c r="E2059" s="356" t="s">
        <v>4880</v>
      </c>
      <c r="F2059" s="363" t="s">
        <v>7266</v>
      </c>
      <c r="G2059" s="356"/>
    </row>
    <row r="2060" spans="2:7">
      <c r="B2060" s="356" t="s">
        <v>4850</v>
      </c>
      <c r="C2060" s="356" t="s">
        <v>4852</v>
      </c>
      <c r="D2060" s="356">
        <v>36</v>
      </c>
      <c r="E2060" s="356" t="s">
        <v>3335</v>
      </c>
      <c r="F2060" s="363" t="s">
        <v>7266</v>
      </c>
      <c r="G2060" s="356"/>
    </row>
    <row r="2061" spans="2:7">
      <c r="B2061" s="356" t="s">
        <v>4850</v>
      </c>
      <c r="C2061" s="356" t="s">
        <v>4852</v>
      </c>
      <c r="D2061" s="356">
        <v>37</v>
      </c>
      <c r="E2061" s="356" t="s">
        <v>2351</v>
      </c>
      <c r="F2061" s="363" t="s">
        <v>7266</v>
      </c>
      <c r="G2061" s="356"/>
    </row>
    <row r="2062" spans="2:7">
      <c r="B2062" s="356" t="s">
        <v>4850</v>
      </c>
      <c r="C2062" s="356" t="s">
        <v>4852</v>
      </c>
      <c r="D2062" s="356">
        <v>38</v>
      </c>
      <c r="E2062" s="356" t="s">
        <v>4882</v>
      </c>
      <c r="F2062" s="363" t="s">
        <v>7266</v>
      </c>
      <c r="G2062" s="356"/>
    </row>
    <row r="2063" spans="2:7">
      <c r="B2063" s="356" t="s">
        <v>4850</v>
      </c>
      <c r="C2063" s="356" t="s">
        <v>4852</v>
      </c>
      <c r="D2063" s="356">
        <v>39</v>
      </c>
      <c r="E2063" s="356" t="s">
        <v>2103</v>
      </c>
      <c r="F2063" s="363" t="s">
        <v>7266</v>
      </c>
      <c r="G2063" s="356"/>
    </row>
    <row r="2064" spans="2:7">
      <c r="B2064" s="356" t="s">
        <v>4850</v>
      </c>
      <c r="C2064" s="356" t="s">
        <v>4852</v>
      </c>
      <c r="D2064" s="356">
        <v>40</v>
      </c>
      <c r="E2064" s="356" t="s">
        <v>2129</v>
      </c>
      <c r="F2064" s="363" t="s">
        <v>7266</v>
      </c>
      <c r="G2064" s="356"/>
    </row>
    <row r="2065" spans="2:7">
      <c r="B2065" s="356" t="s">
        <v>4850</v>
      </c>
      <c r="C2065" s="356" t="s">
        <v>4852</v>
      </c>
      <c r="D2065" s="356">
        <v>41</v>
      </c>
      <c r="E2065" s="356" t="s">
        <v>4885</v>
      </c>
      <c r="F2065" s="363" t="s">
        <v>7266</v>
      </c>
      <c r="G2065" s="356"/>
    </row>
    <row r="2066" spans="2:7">
      <c r="B2066" s="356" t="s">
        <v>4850</v>
      </c>
      <c r="C2066" s="356" t="s">
        <v>4852</v>
      </c>
      <c r="D2066" s="356">
        <v>42</v>
      </c>
      <c r="E2066" s="356" t="s">
        <v>4888</v>
      </c>
      <c r="F2066" s="363" t="s">
        <v>7266</v>
      </c>
      <c r="G2066" s="356"/>
    </row>
    <row r="2067" spans="2:7">
      <c r="B2067" s="356" t="s">
        <v>4850</v>
      </c>
      <c r="C2067" s="356" t="s">
        <v>4852</v>
      </c>
      <c r="D2067" s="356">
        <v>43</v>
      </c>
      <c r="E2067" s="356" t="s">
        <v>2366</v>
      </c>
      <c r="F2067" s="363" t="s">
        <v>7266</v>
      </c>
      <c r="G2067" s="356"/>
    </row>
    <row r="2068" spans="2:7">
      <c r="B2068" s="356" t="s">
        <v>4850</v>
      </c>
      <c r="C2068" s="356" t="s">
        <v>4852</v>
      </c>
      <c r="D2068" s="356">
        <v>44</v>
      </c>
      <c r="E2068" s="356" t="s">
        <v>4889</v>
      </c>
      <c r="F2068" s="363" t="s">
        <v>7266</v>
      </c>
      <c r="G2068" s="356"/>
    </row>
    <row r="2069" spans="2:7">
      <c r="B2069" s="356" t="s">
        <v>4850</v>
      </c>
      <c r="C2069" s="356" t="s">
        <v>4852</v>
      </c>
      <c r="D2069" s="356">
        <v>45</v>
      </c>
      <c r="E2069" s="356" t="s">
        <v>4158</v>
      </c>
      <c r="F2069" s="363" t="s">
        <v>7266</v>
      </c>
      <c r="G2069" s="356"/>
    </row>
    <row r="2070" spans="2:7">
      <c r="B2070" s="356" t="s">
        <v>4850</v>
      </c>
      <c r="C2070" s="356" t="s">
        <v>4852</v>
      </c>
      <c r="D2070" s="356">
        <v>46</v>
      </c>
      <c r="E2070" s="356" t="s">
        <v>4890</v>
      </c>
      <c r="F2070" s="363" t="s">
        <v>7266</v>
      </c>
      <c r="G2070" s="356"/>
    </row>
    <row r="2071" spans="2:7">
      <c r="B2071" s="356" t="s">
        <v>4850</v>
      </c>
      <c r="C2071" s="356" t="s">
        <v>4852</v>
      </c>
      <c r="D2071" s="356">
        <v>47</v>
      </c>
      <c r="E2071" s="356" t="s">
        <v>4891</v>
      </c>
      <c r="F2071" s="363" t="s">
        <v>7266</v>
      </c>
      <c r="G2071" s="356"/>
    </row>
    <row r="2072" spans="2:7">
      <c r="B2072" s="356" t="s">
        <v>4850</v>
      </c>
      <c r="C2072" s="356" t="s">
        <v>4852</v>
      </c>
      <c r="D2072" s="356">
        <v>48</v>
      </c>
      <c r="E2072" s="356" t="s">
        <v>4886</v>
      </c>
      <c r="F2072" s="363" t="s">
        <v>7266</v>
      </c>
      <c r="G2072" s="356"/>
    </row>
    <row r="2073" spans="2:7">
      <c r="B2073" s="356" t="s">
        <v>4850</v>
      </c>
      <c r="C2073" s="356" t="s">
        <v>4852</v>
      </c>
      <c r="D2073" s="356">
        <v>49</v>
      </c>
      <c r="E2073" s="356" t="s">
        <v>4892</v>
      </c>
      <c r="F2073" s="363" t="s">
        <v>7266</v>
      </c>
      <c r="G2073" s="356"/>
    </row>
    <row r="2074" spans="2:7">
      <c r="B2074" s="356" t="s">
        <v>4850</v>
      </c>
      <c r="C2074" s="356" t="s">
        <v>4852</v>
      </c>
      <c r="D2074" s="356">
        <v>50</v>
      </c>
      <c r="E2074" s="356" t="s">
        <v>4893</v>
      </c>
      <c r="F2074" s="363" t="s">
        <v>7266</v>
      </c>
      <c r="G2074" s="356"/>
    </row>
    <row r="2075" spans="2:7">
      <c r="B2075" s="356" t="s">
        <v>4850</v>
      </c>
      <c r="C2075" s="356" t="s">
        <v>4852</v>
      </c>
      <c r="D2075" s="356">
        <v>51</v>
      </c>
      <c r="E2075" s="356" t="s">
        <v>4894</v>
      </c>
      <c r="F2075" s="363" t="s">
        <v>7266</v>
      </c>
      <c r="G2075" s="356"/>
    </row>
    <row r="2076" spans="2:7">
      <c r="B2076" s="356" t="s">
        <v>4850</v>
      </c>
      <c r="C2076" s="356" t="s">
        <v>4852</v>
      </c>
      <c r="D2076" s="356">
        <v>52</v>
      </c>
      <c r="E2076" s="356" t="s">
        <v>4896</v>
      </c>
      <c r="F2076" s="363" t="s">
        <v>7266</v>
      </c>
      <c r="G2076" s="356"/>
    </row>
    <row r="2077" spans="2:7">
      <c r="B2077" s="356" t="s">
        <v>4850</v>
      </c>
      <c r="C2077" s="356" t="s">
        <v>4852</v>
      </c>
      <c r="D2077" s="356">
        <v>53</v>
      </c>
      <c r="E2077" s="356" t="s">
        <v>4900</v>
      </c>
      <c r="F2077" s="363" t="s">
        <v>7266</v>
      </c>
      <c r="G2077" s="356"/>
    </row>
    <row r="2078" spans="2:7">
      <c r="B2078" s="356" t="s">
        <v>4850</v>
      </c>
      <c r="C2078" s="356" t="s">
        <v>4852</v>
      </c>
      <c r="D2078" s="356">
        <v>54</v>
      </c>
      <c r="E2078" s="356" t="s">
        <v>3028</v>
      </c>
      <c r="F2078" s="363" t="s">
        <v>7266</v>
      </c>
      <c r="G2078" s="356"/>
    </row>
    <row r="2079" spans="2:7">
      <c r="B2079" s="356" t="s">
        <v>4850</v>
      </c>
      <c r="C2079" s="356" t="s">
        <v>4852</v>
      </c>
      <c r="D2079" s="356">
        <v>55</v>
      </c>
      <c r="E2079" s="356" t="s">
        <v>2603</v>
      </c>
      <c r="F2079" s="363" t="s">
        <v>7266</v>
      </c>
      <c r="G2079" s="356"/>
    </row>
    <row r="2080" spans="2:7">
      <c r="B2080" s="356" t="s">
        <v>4850</v>
      </c>
      <c r="C2080" s="356" t="s">
        <v>4852</v>
      </c>
      <c r="D2080" s="356">
        <v>56</v>
      </c>
      <c r="E2080" s="356" t="s">
        <v>13</v>
      </c>
      <c r="F2080" s="363" t="s">
        <v>7266</v>
      </c>
      <c r="G2080" s="356"/>
    </row>
    <row r="2081" spans="2:7">
      <c r="B2081" s="356" t="s">
        <v>4850</v>
      </c>
      <c r="C2081" s="356" t="s">
        <v>4852</v>
      </c>
      <c r="D2081" s="356">
        <v>57</v>
      </c>
      <c r="E2081" s="356" t="s">
        <v>1252</v>
      </c>
      <c r="F2081" s="363" t="s">
        <v>7266</v>
      </c>
      <c r="G2081" s="356"/>
    </row>
    <row r="2082" spans="2:7">
      <c r="B2082" s="356" t="s">
        <v>4850</v>
      </c>
      <c r="C2082" s="356" t="s">
        <v>4852</v>
      </c>
      <c r="D2082" s="356">
        <v>58</v>
      </c>
      <c r="E2082" s="356" t="s">
        <v>4883</v>
      </c>
      <c r="F2082" s="363" t="s">
        <v>7266</v>
      </c>
      <c r="G2082" s="356"/>
    </row>
    <row r="2083" spans="2:7">
      <c r="B2083" s="356" t="s">
        <v>4850</v>
      </c>
      <c r="C2083" s="356" t="s">
        <v>4852</v>
      </c>
      <c r="D2083" s="356">
        <v>59</v>
      </c>
      <c r="E2083" s="356" t="s">
        <v>4048</v>
      </c>
      <c r="F2083" s="363" t="s">
        <v>7266</v>
      </c>
      <c r="G2083" s="356"/>
    </row>
    <row r="2084" spans="2:7">
      <c r="B2084" s="356" t="s">
        <v>4850</v>
      </c>
      <c r="C2084" s="356" t="s">
        <v>4852</v>
      </c>
      <c r="D2084" s="356">
        <v>60</v>
      </c>
      <c r="E2084" s="356" t="s">
        <v>4901</v>
      </c>
      <c r="F2084" s="363" t="s">
        <v>7266</v>
      </c>
      <c r="G2084" s="356"/>
    </row>
    <row r="2085" spans="2:7">
      <c r="B2085" s="356" t="s">
        <v>4850</v>
      </c>
      <c r="C2085" s="356" t="s">
        <v>4852</v>
      </c>
      <c r="D2085" s="356">
        <v>61</v>
      </c>
      <c r="E2085" s="356" t="s">
        <v>4746</v>
      </c>
      <c r="F2085" s="363" t="s">
        <v>7266</v>
      </c>
      <c r="G2085" s="356"/>
    </row>
    <row r="2086" spans="2:7">
      <c r="B2086" s="356" t="s">
        <v>4850</v>
      </c>
      <c r="C2086" s="356" t="s">
        <v>4852</v>
      </c>
      <c r="D2086" s="356">
        <v>62</v>
      </c>
      <c r="E2086" s="356" t="s">
        <v>4902</v>
      </c>
      <c r="F2086" s="363" t="s">
        <v>7266</v>
      </c>
      <c r="G2086" s="356"/>
    </row>
    <row r="2087" spans="2:7">
      <c r="B2087" s="356" t="s">
        <v>4850</v>
      </c>
      <c r="C2087" s="356" t="s">
        <v>4852</v>
      </c>
      <c r="D2087" s="356">
        <v>63</v>
      </c>
      <c r="E2087" s="356" t="s">
        <v>1290</v>
      </c>
      <c r="F2087" s="363" t="s">
        <v>7266</v>
      </c>
      <c r="G2087" s="356"/>
    </row>
    <row r="2088" spans="2:7">
      <c r="B2088" s="356" t="s">
        <v>4850</v>
      </c>
      <c r="C2088" s="356" t="s">
        <v>4852</v>
      </c>
      <c r="D2088" s="356">
        <v>64</v>
      </c>
      <c r="E2088" s="356" t="s">
        <v>4903</v>
      </c>
      <c r="F2088" s="363" t="s">
        <v>7266</v>
      </c>
      <c r="G2088" s="356"/>
    </row>
    <row r="2089" spans="2:7">
      <c r="B2089" s="356" t="s">
        <v>4850</v>
      </c>
      <c r="C2089" s="356" t="s">
        <v>4852</v>
      </c>
      <c r="D2089" s="356">
        <v>65</v>
      </c>
      <c r="E2089" s="356" t="s">
        <v>4905</v>
      </c>
      <c r="F2089" s="363" t="s">
        <v>7266</v>
      </c>
      <c r="G2089" s="356"/>
    </row>
    <row r="2090" spans="2:7">
      <c r="B2090" s="356" t="s">
        <v>4850</v>
      </c>
      <c r="C2090" s="356" t="s">
        <v>4852</v>
      </c>
      <c r="D2090" s="356">
        <v>66</v>
      </c>
      <c r="E2090" s="356" t="s">
        <v>4906</v>
      </c>
      <c r="F2090" s="363" t="s">
        <v>7266</v>
      </c>
      <c r="G2090" s="356"/>
    </row>
    <row r="2091" spans="2:7">
      <c r="B2091" s="356" t="s">
        <v>4850</v>
      </c>
      <c r="C2091" s="356" t="s">
        <v>4852</v>
      </c>
      <c r="D2091" s="356">
        <v>67</v>
      </c>
      <c r="E2091" s="356" t="s">
        <v>4908</v>
      </c>
      <c r="F2091" s="363" t="s">
        <v>7266</v>
      </c>
      <c r="G2091" s="356"/>
    </row>
    <row r="2092" spans="2:7">
      <c r="B2092" s="356" t="s">
        <v>4850</v>
      </c>
      <c r="C2092" s="356" t="s">
        <v>4852</v>
      </c>
      <c r="D2092" s="356">
        <v>68</v>
      </c>
      <c r="E2092" s="356" t="s">
        <v>2024</v>
      </c>
      <c r="F2092" s="363" t="s">
        <v>7266</v>
      </c>
      <c r="G2092" s="356"/>
    </row>
    <row r="2093" spans="2:7">
      <c r="B2093" s="356" t="s">
        <v>4850</v>
      </c>
      <c r="C2093" s="356" t="s">
        <v>4852</v>
      </c>
      <c r="D2093" s="356">
        <v>69</v>
      </c>
      <c r="E2093" s="356" t="s">
        <v>1555</v>
      </c>
      <c r="F2093" s="363" t="s">
        <v>7266</v>
      </c>
      <c r="G2093" s="356"/>
    </row>
    <row r="2094" spans="2:7">
      <c r="B2094" s="356" t="s">
        <v>4850</v>
      </c>
      <c r="C2094" s="356" t="s">
        <v>4852</v>
      </c>
      <c r="D2094" s="356">
        <v>70</v>
      </c>
      <c r="E2094" s="356" t="s">
        <v>4910</v>
      </c>
      <c r="F2094" s="363" t="s">
        <v>7266</v>
      </c>
      <c r="G2094" s="356"/>
    </row>
    <row r="2095" spans="2:7">
      <c r="B2095" s="356" t="s">
        <v>4850</v>
      </c>
      <c r="C2095" s="356" t="s">
        <v>4852</v>
      </c>
      <c r="D2095" s="356">
        <v>71</v>
      </c>
      <c r="E2095" s="356" t="s">
        <v>4914</v>
      </c>
      <c r="F2095" s="363" t="s">
        <v>7266</v>
      </c>
      <c r="G2095" s="356"/>
    </row>
    <row r="2096" spans="2:7">
      <c r="B2096" s="356" t="s">
        <v>4850</v>
      </c>
      <c r="C2096" s="356" t="s">
        <v>4852</v>
      </c>
      <c r="D2096" s="356">
        <v>72</v>
      </c>
      <c r="E2096" s="356" t="s">
        <v>983</v>
      </c>
      <c r="F2096" s="363" t="s">
        <v>7266</v>
      </c>
      <c r="G2096" s="356"/>
    </row>
    <row r="2097" spans="2:7">
      <c r="B2097" s="356" t="s">
        <v>4850</v>
      </c>
      <c r="C2097" s="356" t="s">
        <v>4852</v>
      </c>
      <c r="D2097" s="356">
        <v>73</v>
      </c>
      <c r="E2097" s="356" t="s">
        <v>3483</v>
      </c>
      <c r="F2097" s="363" t="s">
        <v>7266</v>
      </c>
      <c r="G2097" s="356"/>
    </row>
    <row r="2098" spans="2:7">
      <c r="B2098" s="356" t="s">
        <v>4850</v>
      </c>
      <c r="C2098" s="356" t="s">
        <v>4852</v>
      </c>
      <c r="D2098" s="356">
        <v>74</v>
      </c>
      <c r="E2098" s="356" t="s">
        <v>68</v>
      </c>
      <c r="F2098" s="363" t="s">
        <v>7266</v>
      </c>
      <c r="G2098" s="356"/>
    </row>
    <row r="2099" spans="2:7">
      <c r="B2099" s="356" t="s">
        <v>4850</v>
      </c>
      <c r="C2099" s="356" t="s">
        <v>4852</v>
      </c>
      <c r="D2099" s="356">
        <v>75</v>
      </c>
      <c r="E2099" s="356" t="s">
        <v>2636</v>
      </c>
      <c r="F2099" s="363" t="s">
        <v>7266</v>
      </c>
      <c r="G2099" s="356"/>
    </row>
    <row r="2100" spans="2:7">
      <c r="B2100" s="356" t="s">
        <v>4850</v>
      </c>
      <c r="C2100" s="356" t="s">
        <v>4852</v>
      </c>
      <c r="D2100" s="356">
        <v>76</v>
      </c>
      <c r="E2100" s="356" t="s">
        <v>4916</v>
      </c>
      <c r="F2100" s="363" t="s">
        <v>7266</v>
      </c>
      <c r="G2100" s="356"/>
    </row>
    <row r="2101" spans="2:7">
      <c r="B2101" s="356" t="s">
        <v>4850</v>
      </c>
      <c r="C2101" s="356" t="s">
        <v>4852</v>
      </c>
      <c r="D2101" s="356">
        <v>77</v>
      </c>
      <c r="E2101" s="356" t="s">
        <v>4522</v>
      </c>
      <c r="F2101" s="363" t="s">
        <v>7266</v>
      </c>
      <c r="G2101" s="356"/>
    </row>
    <row r="2102" spans="2:7">
      <c r="B2102" s="356" t="s">
        <v>4850</v>
      </c>
      <c r="C2102" s="356" t="s">
        <v>4852</v>
      </c>
      <c r="D2102" s="356">
        <v>78</v>
      </c>
      <c r="E2102" s="356" t="s">
        <v>4918</v>
      </c>
      <c r="F2102" s="363" t="s">
        <v>7266</v>
      </c>
      <c r="G2102" s="356"/>
    </row>
    <row r="2103" spans="2:7">
      <c r="B2103" s="356" t="s">
        <v>4850</v>
      </c>
      <c r="C2103" s="356" t="s">
        <v>4852</v>
      </c>
      <c r="D2103" s="356">
        <v>79</v>
      </c>
      <c r="E2103" s="356" t="s">
        <v>4919</v>
      </c>
      <c r="F2103" s="363" t="s">
        <v>7266</v>
      </c>
      <c r="G2103" s="356"/>
    </row>
    <row r="2104" spans="2:7">
      <c r="B2104" s="356" t="s">
        <v>4850</v>
      </c>
      <c r="C2104" s="356" t="s">
        <v>4852</v>
      </c>
      <c r="D2104" s="356">
        <v>80</v>
      </c>
      <c r="E2104" s="356" t="s">
        <v>2416</v>
      </c>
      <c r="F2104" s="363" t="s">
        <v>7266</v>
      </c>
      <c r="G2104" s="356"/>
    </row>
    <row r="2105" spans="2:7">
      <c r="B2105" s="356" t="s">
        <v>4850</v>
      </c>
      <c r="C2105" s="356" t="s">
        <v>4852</v>
      </c>
      <c r="D2105" s="356">
        <v>81</v>
      </c>
      <c r="E2105" s="356" t="s">
        <v>3755</v>
      </c>
      <c r="F2105" s="363" t="s">
        <v>7266</v>
      </c>
      <c r="G2105" s="356"/>
    </row>
    <row r="2106" spans="2:7">
      <c r="B2106" s="356" t="s">
        <v>4850</v>
      </c>
      <c r="C2106" s="356" t="s">
        <v>4852</v>
      </c>
      <c r="D2106" s="356">
        <v>82</v>
      </c>
      <c r="E2106" s="356" t="s">
        <v>3637</v>
      </c>
      <c r="F2106" s="363" t="s">
        <v>7266</v>
      </c>
      <c r="G2106" s="356"/>
    </row>
    <row r="2107" spans="2:7">
      <c r="B2107" s="356" t="s">
        <v>4850</v>
      </c>
      <c r="C2107" s="356" t="s">
        <v>4852</v>
      </c>
      <c r="D2107" s="356">
        <v>83</v>
      </c>
      <c r="E2107" s="356" t="s">
        <v>4631</v>
      </c>
      <c r="F2107" s="363" t="s">
        <v>7266</v>
      </c>
      <c r="G2107" s="356"/>
    </row>
    <row r="2108" spans="2:7">
      <c r="B2108" s="356" t="s">
        <v>4850</v>
      </c>
      <c r="C2108" s="356" t="s">
        <v>4852</v>
      </c>
      <c r="D2108" s="356">
        <v>84</v>
      </c>
      <c r="E2108" s="356" t="s">
        <v>4920</v>
      </c>
      <c r="F2108" s="363" t="s">
        <v>7266</v>
      </c>
      <c r="G2108" s="356"/>
    </row>
    <row r="2109" spans="2:7">
      <c r="B2109" s="356" t="s">
        <v>4850</v>
      </c>
      <c r="C2109" s="356" t="s">
        <v>4852</v>
      </c>
      <c r="D2109" s="356">
        <v>85</v>
      </c>
      <c r="E2109" s="356" t="s">
        <v>4921</v>
      </c>
      <c r="F2109" s="363" t="s">
        <v>7266</v>
      </c>
      <c r="G2109" s="356"/>
    </row>
    <row r="2110" spans="2:7">
      <c r="B2110" s="356" t="s">
        <v>4850</v>
      </c>
      <c r="C2110" s="356" t="s">
        <v>4852</v>
      </c>
      <c r="D2110" s="356">
        <v>86</v>
      </c>
      <c r="E2110" s="356" t="s">
        <v>4922</v>
      </c>
      <c r="F2110" s="363" t="s">
        <v>7266</v>
      </c>
      <c r="G2110" s="356"/>
    </row>
    <row r="2111" spans="2:7">
      <c r="B2111" s="356" t="s">
        <v>4850</v>
      </c>
      <c r="C2111" s="356" t="s">
        <v>4852</v>
      </c>
      <c r="D2111" s="356">
        <v>87</v>
      </c>
      <c r="E2111" s="356" t="s">
        <v>3703</v>
      </c>
      <c r="F2111" s="363" t="s">
        <v>7266</v>
      </c>
      <c r="G2111" s="356"/>
    </row>
    <row r="2112" spans="2:7">
      <c r="B2112" s="356" t="s">
        <v>4850</v>
      </c>
      <c r="C2112" s="356" t="s">
        <v>4852</v>
      </c>
      <c r="D2112" s="356">
        <v>88</v>
      </c>
      <c r="E2112" s="356" t="s">
        <v>4520</v>
      </c>
      <c r="F2112" s="363" t="s">
        <v>7266</v>
      </c>
      <c r="G2112" s="356"/>
    </row>
    <row r="2113" spans="2:7">
      <c r="B2113" s="356" t="s">
        <v>4850</v>
      </c>
      <c r="C2113" s="356" t="s">
        <v>4852</v>
      </c>
      <c r="D2113" s="356">
        <v>89</v>
      </c>
      <c r="E2113" s="356" t="s">
        <v>3522</v>
      </c>
      <c r="F2113" s="363" t="s">
        <v>7266</v>
      </c>
      <c r="G2113" s="356"/>
    </row>
    <row r="2114" spans="2:7">
      <c r="B2114" s="356" t="s">
        <v>4850</v>
      </c>
      <c r="C2114" s="356" t="s">
        <v>4852</v>
      </c>
      <c r="D2114" s="356">
        <v>90</v>
      </c>
      <c r="E2114" s="356" t="s">
        <v>4923</v>
      </c>
      <c r="F2114" s="363" t="s">
        <v>7266</v>
      </c>
      <c r="G2114" s="356"/>
    </row>
    <row r="2115" spans="2:7">
      <c r="B2115" s="356" t="s">
        <v>4850</v>
      </c>
      <c r="C2115" s="356" t="s">
        <v>4852</v>
      </c>
      <c r="D2115" s="356">
        <v>91</v>
      </c>
      <c r="E2115" s="356" t="s">
        <v>4926</v>
      </c>
      <c r="F2115" s="363" t="s">
        <v>7266</v>
      </c>
      <c r="G2115" s="356"/>
    </row>
    <row r="2116" spans="2:7">
      <c r="B2116" s="356" t="s">
        <v>4850</v>
      </c>
      <c r="C2116" s="356" t="s">
        <v>4852</v>
      </c>
      <c r="D2116" s="356">
        <v>92</v>
      </c>
      <c r="E2116" s="356" t="s">
        <v>4927</v>
      </c>
      <c r="F2116" s="363" t="s">
        <v>7266</v>
      </c>
      <c r="G2116" s="356"/>
    </row>
    <row r="2117" spans="2:7">
      <c r="B2117" s="356" t="s">
        <v>4850</v>
      </c>
      <c r="C2117" s="356" t="s">
        <v>4852</v>
      </c>
      <c r="D2117" s="356">
        <v>93</v>
      </c>
      <c r="E2117" s="356" t="s">
        <v>4039</v>
      </c>
      <c r="F2117" s="363" t="s">
        <v>7266</v>
      </c>
      <c r="G2117" s="356"/>
    </row>
    <row r="2118" spans="2:7">
      <c r="B2118" s="356" t="s">
        <v>4850</v>
      </c>
      <c r="C2118" s="356" t="s">
        <v>4852</v>
      </c>
      <c r="D2118" s="356">
        <v>94</v>
      </c>
      <c r="E2118" s="356" t="s">
        <v>4930</v>
      </c>
      <c r="F2118" s="363" t="s">
        <v>7266</v>
      </c>
      <c r="G2118" s="356"/>
    </row>
    <row r="2119" spans="2:7">
      <c r="B2119" s="356" t="s">
        <v>4850</v>
      </c>
      <c r="C2119" s="356" t="s">
        <v>4852</v>
      </c>
      <c r="D2119" s="356">
        <v>95</v>
      </c>
      <c r="E2119" s="356" t="s">
        <v>259</v>
      </c>
      <c r="F2119" s="363" t="s">
        <v>7266</v>
      </c>
      <c r="G2119" s="356"/>
    </row>
    <row r="2120" spans="2:7">
      <c r="B2120" s="356" t="s">
        <v>4850</v>
      </c>
      <c r="C2120" s="356" t="s">
        <v>4852</v>
      </c>
      <c r="D2120" s="356">
        <v>96</v>
      </c>
      <c r="E2120" s="356" t="s">
        <v>4931</v>
      </c>
      <c r="F2120" s="363" t="s">
        <v>7266</v>
      </c>
      <c r="G2120" s="356"/>
    </row>
    <row r="2121" spans="2:7">
      <c r="B2121" s="356" t="s">
        <v>4850</v>
      </c>
      <c r="C2121" s="356" t="s">
        <v>4852</v>
      </c>
      <c r="D2121" s="356">
        <v>97</v>
      </c>
      <c r="E2121" s="356" t="s">
        <v>2177</v>
      </c>
      <c r="F2121" s="363" t="s">
        <v>7266</v>
      </c>
      <c r="G2121" s="356"/>
    </row>
    <row r="2122" spans="2:7">
      <c r="B2122" s="356" t="s">
        <v>4850</v>
      </c>
      <c r="C2122" s="356" t="s">
        <v>4852</v>
      </c>
      <c r="D2122" s="356">
        <v>98</v>
      </c>
      <c r="E2122" s="356" t="s">
        <v>3460</v>
      </c>
      <c r="F2122" s="363" t="s">
        <v>7266</v>
      </c>
      <c r="G2122" s="356"/>
    </row>
    <row r="2123" spans="2:7">
      <c r="B2123" s="356" t="s">
        <v>4850</v>
      </c>
      <c r="C2123" s="356" t="s">
        <v>4852</v>
      </c>
      <c r="D2123" s="356">
        <v>99</v>
      </c>
      <c r="E2123" s="356" t="s">
        <v>3908</v>
      </c>
      <c r="F2123" s="363" t="s">
        <v>7266</v>
      </c>
      <c r="G2123" s="356"/>
    </row>
    <row r="2124" spans="2:7">
      <c r="B2124" s="356" t="s">
        <v>4850</v>
      </c>
      <c r="C2124" s="356" t="s">
        <v>4852</v>
      </c>
      <c r="D2124" s="356">
        <v>100</v>
      </c>
      <c r="E2124" s="356" t="s">
        <v>4933</v>
      </c>
      <c r="F2124" s="363" t="s">
        <v>7266</v>
      </c>
      <c r="G2124" s="356"/>
    </row>
    <row r="2125" spans="2:7">
      <c r="B2125" s="356" t="s">
        <v>4850</v>
      </c>
      <c r="C2125" s="356" t="s">
        <v>4852</v>
      </c>
      <c r="D2125" s="356">
        <v>101</v>
      </c>
      <c r="E2125" s="356" t="s">
        <v>4936</v>
      </c>
      <c r="F2125" s="363" t="s">
        <v>7266</v>
      </c>
      <c r="G2125" s="356"/>
    </row>
    <row r="2126" spans="2:7">
      <c r="B2126" s="356" t="s">
        <v>4850</v>
      </c>
      <c r="C2126" s="356" t="s">
        <v>4852</v>
      </c>
      <c r="D2126" s="356">
        <v>102</v>
      </c>
      <c r="E2126" s="356" t="s">
        <v>1383</v>
      </c>
      <c r="F2126" s="363" t="s">
        <v>7266</v>
      </c>
      <c r="G2126" s="356"/>
    </row>
    <row r="2127" spans="2:7">
      <c r="B2127" s="356" t="s">
        <v>4850</v>
      </c>
      <c r="C2127" s="356" t="s">
        <v>4852</v>
      </c>
      <c r="D2127" s="356">
        <v>103</v>
      </c>
      <c r="E2127" s="356" t="s">
        <v>4938</v>
      </c>
      <c r="F2127" s="363" t="s">
        <v>7266</v>
      </c>
      <c r="G2127" s="356"/>
    </row>
    <row r="2128" spans="2:7">
      <c r="B2128" s="356" t="s">
        <v>4850</v>
      </c>
      <c r="C2128" s="356" t="s">
        <v>4852</v>
      </c>
      <c r="D2128" s="356">
        <v>104</v>
      </c>
      <c r="E2128" s="356" t="s">
        <v>4939</v>
      </c>
      <c r="F2128" s="363" t="s">
        <v>7266</v>
      </c>
      <c r="G2128" s="356"/>
    </row>
    <row r="2129" spans="2:7">
      <c r="B2129" s="356" t="s">
        <v>4850</v>
      </c>
      <c r="C2129" s="356" t="s">
        <v>4852</v>
      </c>
      <c r="D2129" s="356">
        <v>105</v>
      </c>
      <c r="E2129" s="356" t="s">
        <v>4940</v>
      </c>
      <c r="F2129" s="363" t="s">
        <v>7266</v>
      </c>
      <c r="G2129" s="356"/>
    </row>
    <row r="2130" spans="2:7">
      <c r="B2130" s="356" t="s">
        <v>4850</v>
      </c>
      <c r="C2130" s="356" t="s">
        <v>4852</v>
      </c>
      <c r="D2130" s="356">
        <v>106</v>
      </c>
      <c r="E2130" s="356" t="s">
        <v>4941</v>
      </c>
      <c r="F2130" s="363" t="s">
        <v>7266</v>
      </c>
      <c r="G2130" s="356"/>
    </row>
    <row r="2131" spans="2:7">
      <c r="B2131" s="356" t="s">
        <v>4850</v>
      </c>
      <c r="C2131" s="356" t="s">
        <v>4852</v>
      </c>
      <c r="D2131" s="356">
        <v>107</v>
      </c>
      <c r="E2131" s="356" t="s">
        <v>4942</v>
      </c>
      <c r="F2131" s="363" t="s">
        <v>7266</v>
      </c>
      <c r="G2131" s="356"/>
    </row>
    <row r="2132" spans="2:7">
      <c r="B2132" s="356" t="s">
        <v>4850</v>
      </c>
      <c r="C2132" s="356" t="s">
        <v>4852</v>
      </c>
      <c r="D2132" s="356">
        <v>108</v>
      </c>
      <c r="E2132" s="356" t="s">
        <v>1834</v>
      </c>
      <c r="F2132" s="363" t="s">
        <v>7266</v>
      </c>
      <c r="G2132" s="356"/>
    </row>
    <row r="2133" spans="2:7">
      <c r="B2133" s="356" t="s">
        <v>4850</v>
      </c>
      <c r="C2133" s="356" t="s">
        <v>4852</v>
      </c>
      <c r="D2133" s="356">
        <v>109</v>
      </c>
      <c r="E2133" s="356" t="s">
        <v>1111</v>
      </c>
      <c r="F2133" s="363" t="s">
        <v>7266</v>
      </c>
      <c r="G2133" s="356"/>
    </row>
    <row r="2134" spans="2:7">
      <c r="B2134" s="356" t="s">
        <v>4850</v>
      </c>
      <c r="C2134" s="356" t="s">
        <v>4852</v>
      </c>
      <c r="D2134" s="356">
        <v>110</v>
      </c>
      <c r="E2134" s="356" t="s">
        <v>3594</v>
      </c>
      <c r="F2134" s="363" t="s">
        <v>7266</v>
      </c>
      <c r="G2134" s="356"/>
    </row>
    <row r="2135" spans="2:7">
      <c r="B2135" s="356" t="s">
        <v>4850</v>
      </c>
      <c r="C2135" s="356" t="s">
        <v>4852</v>
      </c>
      <c r="D2135" s="356">
        <v>111</v>
      </c>
      <c r="E2135" s="356" t="s">
        <v>4943</v>
      </c>
      <c r="F2135" s="363" t="s">
        <v>7266</v>
      </c>
      <c r="G2135" s="356"/>
    </row>
    <row r="2136" spans="2:7">
      <c r="B2136" s="356" t="s">
        <v>4850</v>
      </c>
      <c r="C2136" s="356" t="s">
        <v>4852</v>
      </c>
      <c r="D2136" s="356">
        <v>112</v>
      </c>
      <c r="E2136" s="356" t="s">
        <v>1866</v>
      </c>
      <c r="F2136" s="363" t="s">
        <v>7266</v>
      </c>
      <c r="G2136" s="356"/>
    </row>
    <row r="2137" spans="2:7">
      <c r="B2137" s="356" t="s">
        <v>4850</v>
      </c>
      <c r="C2137" s="356" t="s">
        <v>4852</v>
      </c>
      <c r="D2137" s="356">
        <v>113</v>
      </c>
      <c r="E2137" s="356" t="s">
        <v>4944</v>
      </c>
      <c r="F2137" s="363" t="s">
        <v>7266</v>
      </c>
      <c r="G2137" s="356"/>
    </row>
    <row r="2138" spans="2:7">
      <c r="B2138" s="356" t="s">
        <v>4850</v>
      </c>
      <c r="C2138" s="356" t="s">
        <v>4852</v>
      </c>
      <c r="D2138" s="356">
        <v>114</v>
      </c>
      <c r="E2138" s="356" t="s">
        <v>3100</v>
      </c>
      <c r="F2138" s="363" t="s">
        <v>7266</v>
      </c>
      <c r="G2138" s="356"/>
    </row>
    <row r="2139" spans="2:7">
      <c r="B2139" s="356" t="s">
        <v>4850</v>
      </c>
      <c r="C2139" s="356" t="s">
        <v>4852</v>
      </c>
      <c r="D2139" s="356">
        <v>115</v>
      </c>
      <c r="E2139" s="356" t="s">
        <v>4945</v>
      </c>
      <c r="F2139" s="363" t="s">
        <v>7266</v>
      </c>
      <c r="G2139" s="356"/>
    </row>
    <row r="2140" spans="2:7">
      <c r="B2140" s="356" t="s">
        <v>4850</v>
      </c>
      <c r="C2140" s="356" t="s">
        <v>4852</v>
      </c>
      <c r="D2140" s="356">
        <v>116</v>
      </c>
      <c r="E2140" s="356" t="s">
        <v>1212</v>
      </c>
      <c r="F2140" s="363" t="s">
        <v>7266</v>
      </c>
      <c r="G2140" s="356"/>
    </row>
    <row r="2141" spans="2:7">
      <c r="B2141" s="356" t="s">
        <v>4850</v>
      </c>
      <c r="C2141" s="356" t="s">
        <v>4852</v>
      </c>
      <c r="D2141" s="356">
        <v>117</v>
      </c>
      <c r="E2141" s="356" t="s">
        <v>4948</v>
      </c>
      <c r="F2141" s="363" t="s">
        <v>7266</v>
      </c>
      <c r="G2141" s="356"/>
    </row>
    <row r="2142" spans="2:7">
      <c r="B2142" s="356" t="s">
        <v>4850</v>
      </c>
      <c r="C2142" s="356" t="s">
        <v>4852</v>
      </c>
      <c r="D2142" s="356">
        <v>118</v>
      </c>
      <c r="E2142" s="356" t="s">
        <v>3223</v>
      </c>
      <c r="F2142" s="363" t="s">
        <v>7266</v>
      </c>
      <c r="G2142" s="356"/>
    </row>
    <row r="2143" spans="2:7">
      <c r="B2143" s="356" t="s">
        <v>4850</v>
      </c>
      <c r="C2143" s="356" t="s">
        <v>4852</v>
      </c>
      <c r="D2143" s="356">
        <v>119</v>
      </c>
      <c r="E2143" s="356" t="s">
        <v>4950</v>
      </c>
      <c r="F2143" s="363" t="s">
        <v>7266</v>
      </c>
      <c r="G2143" s="356"/>
    </row>
    <row r="2144" spans="2:7">
      <c r="B2144" s="356" t="s">
        <v>4850</v>
      </c>
      <c r="C2144" s="356" t="s">
        <v>4852</v>
      </c>
      <c r="D2144" s="356">
        <v>120</v>
      </c>
      <c r="E2144" s="356" t="s">
        <v>1644</v>
      </c>
      <c r="F2144" s="363" t="s">
        <v>7266</v>
      </c>
      <c r="G2144" s="356"/>
    </row>
    <row r="2145" spans="2:7">
      <c r="B2145" s="356" t="s">
        <v>4850</v>
      </c>
      <c r="C2145" s="356" t="s">
        <v>4852</v>
      </c>
      <c r="D2145" s="356">
        <v>121</v>
      </c>
      <c r="E2145" s="356" t="s">
        <v>4951</v>
      </c>
      <c r="F2145" s="363" t="s">
        <v>7266</v>
      </c>
      <c r="G2145" s="356"/>
    </row>
    <row r="2146" spans="2:7">
      <c r="B2146" s="356" t="s">
        <v>4850</v>
      </c>
      <c r="C2146" s="356" t="s">
        <v>4852</v>
      </c>
      <c r="D2146" s="356">
        <v>122</v>
      </c>
      <c r="E2146" s="356" t="s">
        <v>3947</v>
      </c>
      <c r="F2146" s="363" t="s">
        <v>7266</v>
      </c>
      <c r="G2146" s="356"/>
    </row>
    <row r="2147" spans="2:7">
      <c r="B2147" s="356" t="s">
        <v>4850</v>
      </c>
      <c r="C2147" s="356" t="s">
        <v>4852</v>
      </c>
      <c r="D2147" s="356">
        <v>123</v>
      </c>
      <c r="E2147" s="356" t="s">
        <v>3552</v>
      </c>
      <c r="F2147" s="363" t="s">
        <v>7266</v>
      </c>
      <c r="G2147" s="356"/>
    </row>
    <row r="2148" spans="2:7">
      <c r="B2148" s="356" t="s">
        <v>4850</v>
      </c>
      <c r="C2148" s="356" t="s">
        <v>4852</v>
      </c>
      <c r="D2148" s="356">
        <v>124</v>
      </c>
      <c r="E2148" s="356" t="s">
        <v>3512</v>
      </c>
      <c r="F2148" s="363" t="s">
        <v>7266</v>
      </c>
      <c r="G2148" s="356"/>
    </row>
    <row r="2149" spans="2:7">
      <c r="B2149" s="356" t="s">
        <v>4850</v>
      </c>
      <c r="C2149" s="356" t="s">
        <v>4852</v>
      </c>
      <c r="D2149" s="356">
        <v>125</v>
      </c>
      <c r="E2149" s="356" t="s">
        <v>3467</v>
      </c>
      <c r="F2149" s="363" t="s">
        <v>7266</v>
      </c>
      <c r="G2149" s="356"/>
    </row>
    <row r="2150" spans="2:7">
      <c r="B2150" s="356" t="s">
        <v>4850</v>
      </c>
      <c r="C2150" s="356" t="s">
        <v>4852</v>
      </c>
      <c r="D2150" s="356">
        <v>126</v>
      </c>
      <c r="E2150" s="356" t="s">
        <v>3078</v>
      </c>
      <c r="F2150" s="363" t="s">
        <v>7266</v>
      </c>
      <c r="G2150" s="356"/>
    </row>
    <row r="2151" spans="2:7">
      <c r="B2151" s="356" t="s">
        <v>4850</v>
      </c>
      <c r="C2151" s="356" t="s">
        <v>4852</v>
      </c>
      <c r="D2151" s="356">
        <v>127</v>
      </c>
      <c r="E2151" s="356" t="s">
        <v>4955</v>
      </c>
      <c r="F2151" s="363" t="s">
        <v>7266</v>
      </c>
      <c r="G2151" s="356"/>
    </row>
    <row r="2152" spans="2:7">
      <c r="B2152" s="356" t="s">
        <v>4850</v>
      </c>
      <c r="C2152" s="356" t="s">
        <v>4852</v>
      </c>
      <c r="D2152" s="356">
        <v>128</v>
      </c>
      <c r="E2152" s="356" t="s">
        <v>4958</v>
      </c>
      <c r="F2152" s="363" t="s">
        <v>7266</v>
      </c>
      <c r="G2152" s="356"/>
    </row>
    <row r="2153" spans="2:7">
      <c r="B2153" s="356" t="s">
        <v>4850</v>
      </c>
      <c r="C2153" s="356" t="s">
        <v>4852</v>
      </c>
      <c r="D2153" s="356">
        <v>129</v>
      </c>
      <c r="E2153" s="356" t="s">
        <v>4962</v>
      </c>
      <c r="F2153" s="363" t="s">
        <v>7266</v>
      </c>
      <c r="G2153" s="356"/>
    </row>
    <row r="2154" spans="2:7">
      <c r="B2154" s="356" t="s">
        <v>4850</v>
      </c>
      <c r="C2154" s="356" t="s">
        <v>4852</v>
      </c>
      <c r="D2154" s="356">
        <v>130</v>
      </c>
      <c r="E2154" s="356" t="s">
        <v>4963</v>
      </c>
      <c r="F2154" s="363" t="s">
        <v>7266</v>
      </c>
      <c r="G2154" s="356"/>
    </row>
    <row r="2155" spans="2:7">
      <c r="B2155" s="356" t="s">
        <v>4850</v>
      </c>
      <c r="C2155" s="356" t="s">
        <v>4852</v>
      </c>
      <c r="D2155" s="356">
        <v>131</v>
      </c>
      <c r="E2155" s="356" t="s">
        <v>3397</v>
      </c>
      <c r="F2155" s="363" t="s">
        <v>7266</v>
      </c>
      <c r="G2155" s="356"/>
    </row>
    <row r="2156" spans="2:7">
      <c r="B2156" s="356" t="s">
        <v>4850</v>
      </c>
      <c r="C2156" s="356" t="s">
        <v>4852</v>
      </c>
      <c r="D2156" s="356">
        <v>132</v>
      </c>
      <c r="E2156" s="356" t="s">
        <v>4964</v>
      </c>
      <c r="F2156" s="363" t="s">
        <v>7266</v>
      </c>
      <c r="G2156" s="356"/>
    </row>
    <row r="2157" spans="2:7">
      <c r="B2157" s="356" t="s">
        <v>4850</v>
      </c>
      <c r="C2157" s="356" t="s">
        <v>4852</v>
      </c>
      <c r="D2157" s="356">
        <v>133</v>
      </c>
      <c r="E2157" s="356" t="s">
        <v>1965</v>
      </c>
      <c r="F2157" s="363" t="s">
        <v>7266</v>
      </c>
      <c r="G2157" s="356"/>
    </row>
    <row r="2158" spans="2:7">
      <c r="B2158" s="356" t="s">
        <v>4850</v>
      </c>
      <c r="C2158" s="356" t="s">
        <v>4852</v>
      </c>
      <c r="D2158" s="356">
        <v>134</v>
      </c>
      <c r="E2158" s="356" t="s">
        <v>4965</v>
      </c>
      <c r="F2158" s="363" t="s">
        <v>7266</v>
      </c>
      <c r="G2158" s="356"/>
    </row>
    <row r="2159" spans="2:7">
      <c r="B2159" s="356" t="s">
        <v>4850</v>
      </c>
      <c r="C2159" s="356" t="s">
        <v>4852</v>
      </c>
      <c r="D2159" s="356">
        <v>135</v>
      </c>
      <c r="E2159" s="356" t="s">
        <v>4967</v>
      </c>
      <c r="F2159" s="363" t="s">
        <v>7266</v>
      </c>
      <c r="G2159" s="356"/>
    </row>
    <row r="2160" spans="2:7">
      <c r="B2160" s="356" t="s">
        <v>4850</v>
      </c>
      <c r="C2160" s="356" t="s">
        <v>4852</v>
      </c>
      <c r="D2160" s="356">
        <v>136</v>
      </c>
      <c r="E2160" s="356" t="s">
        <v>1534</v>
      </c>
      <c r="F2160" s="363" t="s">
        <v>7266</v>
      </c>
      <c r="G2160" s="356"/>
    </row>
    <row r="2161" spans="2:7">
      <c r="B2161" s="356" t="s">
        <v>4850</v>
      </c>
      <c r="C2161" s="356" t="s">
        <v>4852</v>
      </c>
      <c r="D2161" s="356">
        <v>137</v>
      </c>
      <c r="E2161" s="356" t="s">
        <v>670</v>
      </c>
      <c r="F2161" s="363" t="s">
        <v>7266</v>
      </c>
      <c r="G2161" s="356"/>
    </row>
    <row r="2162" spans="2:7">
      <c r="B2162" s="356" t="s">
        <v>4850</v>
      </c>
      <c r="C2162" s="356" t="s">
        <v>4852</v>
      </c>
      <c r="D2162" s="356">
        <v>138</v>
      </c>
      <c r="E2162" s="356" t="s">
        <v>4968</v>
      </c>
      <c r="F2162" s="363" t="s">
        <v>7266</v>
      </c>
      <c r="G2162" s="356"/>
    </row>
    <row r="2163" spans="2:7">
      <c r="B2163" s="356" t="s">
        <v>4850</v>
      </c>
      <c r="C2163" s="356" t="s">
        <v>4852</v>
      </c>
      <c r="D2163" s="356">
        <v>139</v>
      </c>
      <c r="E2163" s="356" t="s">
        <v>4969</v>
      </c>
      <c r="F2163" s="363" t="s">
        <v>7266</v>
      </c>
      <c r="G2163" s="356"/>
    </row>
    <row r="2164" spans="2:7">
      <c r="B2164" s="356" t="s">
        <v>4850</v>
      </c>
      <c r="C2164" s="356" t="s">
        <v>4852</v>
      </c>
      <c r="D2164" s="356">
        <v>140</v>
      </c>
      <c r="E2164" s="356" t="s">
        <v>4970</v>
      </c>
      <c r="F2164" s="363" t="s">
        <v>7266</v>
      </c>
      <c r="G2164" s="356"/>
    </row>
    <row r="2165" spans="2:7">
      <c r="B2165" s="356" t="s">
        <v>4850</v>
      </c>
      <c r="C2165" s="356" t="s">
        <v>4852</v>
      </c>
      <c r="D2165" s="356">
        <v>141</v>
      </c>
      <c r="E2165" s="356" t="s">
        <v>3417</v>
      </c>
      <c r="F2165" s="363" t="s">
        <v>7266</v>
      </c>
      <c r="G2165" s="356"/>
    </row>
    <row r="2166" spans="2:7">
      <c r="B2166" s="356" t="s">
        <v>4850</v>
      </c>
      <c r="C2166" s="356" t="s">
        <v>4852</v>
      </c>
      <c r="D2166" s="356">
        <v>142</v>
      </c>
      <c r="E2166" s="356" t="s">
        <v>1417</v>
      </c>
      <c r="F2166" s="363" t="s">
        <v>7266</v>
      </c>
      <c r="G2166" s="356"/>
    </row>
    <row r="2167" spans="2:7">
      <c r="B2167" s="356" t="s">
        <v>4850</v>
      </c>
      <c r="C2167" s="356" t="s">
        <v>4852</v>
      </c>
      <c r="D2167" s="356">
        <v>143</v>
      </c>
      <c r="E2167" s="356" t="s">
        <v>2922</v>
      </c>
      <c r="F2167" s="363" t="s">
        <v>7266</v>
      </c>
      <c r="G2167" s="356"/>
    </row>
    <row r="2168" spans="2:7">
      <c r="B2168" s="356" t="s">
        <v>4850</v>
      </c>
      <c r="C2168" s="356" t="s">
        <v>4852</v>
      </c>
      <c r="D2168" s="356">
        <v>144</v>
      </c>
      <c r="E2168" s="356" t="s">
        <v>4565</v>
      </c>
      <c r="F2168" s="363" t="s">
        <v>7266</v>
      </c>
      <c r="G2168" s="356"/>
    </row>
    <row r="2169" spans="2:7">
      <c r="B2169" s="356" t="s">
        <v>4850</v>
      </c>
      <c r="C2169" s="356" t="s">
        <v>4852</v>
      </c>
      <c r="D2169" s="356">
        <v>145</v>
      </c>
      <c r="E2169" s="356" t="s">
        <v>733</v>
      </c>
      <c r="F2169" s="363" t="s">
        <v>7266</v>
      </c>
      <c r="G2169" s="356"/>
    </row>
    <row r="2170" spans="2:7">
      <c r="B2170" s="356" t="s">
        <v>4850</v>
      </c>
      <c r="C2170" s="356" t="s">
        <v>4852</v>
      </c>
      <c r="D2170" s="356">
        <v>146</v>
      </c>
      <c r="E2170" s="356" t="s">
        <v>2284</v>
      </c>
      <c r="F2170" s="363" t="s">
        <v>7266</v>
      </c>
      <c r="G2170" s="356"/>
    </row>
    <row r="2171" spans="2:7">
      <c r="B2171" s="356" t="s">
        <v>4850</v>
      </c>
      <c r="C2171" s="356" t="s">
        <v>4852</v>
      </c>
      <c r="D2171" s="356">
        <v>147</v>
      </c>
      <c r="E2171" s="356" t="s">
        <v>4971</v>
      </c>
      <c r="F2171" s="363" t="s">
        <v>7266</v>
      </c>
      <c r="G2171" s="356"/>
    </row>
    <row r="2172" spans="2:7">
      <c r="B2172" s="356" t="s">
        <v>4850</v>
      </c>
      <c r="C2172" s="356" t="s">
        <v>4852</v>
      </c>
      <c r="D2172" s="356">
        <v>148</v>
      </c>
      <c r="E2172" s="356" t="s">
        <v>1448</v>
      </c>
      <c r="F2172" s="363" t="s">
        <v>7266</v>
      </c>
      <c r="G2172" s="356"/>
    </row>
    <row r="2173" spans="2:7">
      <c r="B2173" s="356" t="s">
        <v>4850</v>
      </c>
      <c r="C2173" s="356" t="s">
        <v>4852</v>
      </c>
      <c r="D2173" s="356">
        <v>149</v>
      </c>
      <c r="E2173" s="356" t="s">
        <v>1025</v>
      </c>
      <c r="F2173" s="363" t="s">
        <v>7266</v>
      </c>
      <c r="G2173" s="356"/>
    </row>
    <row r="2174" spans="2:7">
      <c r="B2174" s="356" t="s">
        <v>4850</v>
      </c>
      <c r="C2174" s="356" t="s">
        <v>4852</v>
      </c>
      <c r="D2174" s="356">
        <v>150</v>
      </c>
      <c r="E2174" s="356" t="s">
        <v>4972</v>
      </c>
      <c r="F2174" s="363" t="s">
        <v>7266</v>
      </c>
      <c r="G2174" s="356"/>
    </row>
    <row r="2175" spans="2:7">
      <c r="B2175" s="356" t="s">
        <v>4850</v>
      </c>
      <c r="C2175" s="356" t="s">
        <v>4852</v>
      </c>
      <c r="D2175" s="356">
        <v>151</v>
      </c>
      <c r="E2175" s="356" t="s">
        <v>4973</v>
      </c>
      <c r="F2175" s="363" t="s">
        <v>7266</v>
      </c>
      <c r="G2175" s="356"/>
    </row>
    <row r="2176" spans="2:7">
      <c r="B2176" s="356" t="s">
        <v>4850</v>
      </c>
      <c r="C2176" s="356" t="s">
        <v>4852</v>
      </c>
      <c r="D2176" s="356">
        <v>152</v>
      </c>
      <c r="E2176" s="356" t="s">
        <v>1857</v>
      </c>
      <c r="F2176" s="363" t="s">
        <v>7266</v>
      </c>
      <c r="G2176" s="356"/>
    </row>
    <row r="2177" spans="2:7">
      <c r="B2177" s="356" t="s">
        <v>4850</v>
      </c>
      <c r="C2177" s="356" t="s">
        <v>4852</v>
      </c>
      <c r="D2177" s="356">
        <v>153</v>
      </c>
      <c r="E2177" s="356" t="s">
        <v>2928</v>
      </c>
      <c r="F2177" s="363" t="s">
        <v>7266</v>
      </c>
      <c r="G2177" s="356"/>
    </row>
    <row r="2178" spans="2:7">
      <c r="B2178" s="356" t="s">
        <v>4850</v>
      </c>
      <c r="C2178" s="356" t="s">
        <v>4852</v>
      </c>
      <c r="D2178" s="356">
        <v>154</v>
      </c>
      <c r="E2178" s="356" t="s">
        <v>2826</v>
      </c>
      <c r="F2178" s="363" t="s">
        <v>7266</v>
      </c>
      <c r="G2178" s="356"/>
    </row>
    <row r="2179" spans="2:7">
      <c r="B2179" s="356" t="s">
        <v>4850</v>
      </c>
      <c r="C2179" s="356" t="s">
        <v>4852</v>
      </c>
      <c r="D2179" s="356">
        <v>155</v>
      </c>
      <c r="E2179" s="356" t="s">
        <v>3612</v>
      </c>
      <c r="F2179" s="363" t="s">
        <v>7266</v>
      </c>
      <c r="G2179" s="356"/>
    </row>
    <row r="2180" spans="2:7">
      <c r="B2180" s="356" t="s">
        <v>4850</v>
      </c>
      <c r="C2180" s="356" t="s">
        <v>4852</v>
      </c>
      <c r="D2180" s="356">
        <v>156</v>
      </c>
      <c r="E2180" s="356" t="s">
        <v>1012</v>
      </c>
      <c r="F2180" s="363" t="s">
        <v>7266</v>
      </c>
      <c r="G2180" s="356"/>
    </row>
    <row r="2181" spans="2:7">
      <c r="B2181" s="356" t="s">
        <v>4850</v>
      </c>
      <c r="C2181" s="356" t="s">
        <v>4852</v>
      </c>
      <c r="D2181" s="356">
        <v>157</v>
      </c>
      <c r="E2181" s="356" t="s">
        <v>4977</v>
      </c>
      <c r="F2181" s="363" t="s">
        <v>7266</v>
      </c>
      <c r="G2181" s="356"/>
    </row>
    <row r="2182" spans="2:7">
      <c r="B2182" s="356" t="s">
        <v>4850</v>
      </c>
      <c r="C2182" s="356" t="s">
        <v>4852</v>
      </c>
      <c r="D2182" s="356">
        <v>158</v>
      </c>
      <c r="E2182" s="356" t="s">
        <v>3042</v>
      </c>
      <c r="F2182" s="363" t="s">
        <v>7266</v>
      </c>
      <c r="G2182" s="356"/>
    </row>
    <row r="2183" spans="2:7">
      <c r="B2183" s="356" t="s">
        <v>4850</v>
      </c>
      <c r="C2183" s="356" t="s">
        <v>4852</v>
      </c>
      <c r="D2183" s="356">
        <v>159</v>
      </c>
      <c r="E2183" s="356" t="s">
        <v>531</v>
      </c>
      <c r="F2183" s="363" t="s">
        <v>7266</v>
      </c>
      <c r="G2183" s="356"/>
    </row>
    <row r="2184" spans="2:7">
      <c r="B2184" s="356" t="s">
        <v>4850</v>
      </c>
      <c r="C2184" s="356" t="s">
        <v>4852</v>
      </c>
      <c r="D2184" s="356">
        <v>160</v>
      </c>
      <c r="E2184" s="356" t="s">
        <v>4978</v>
      </c>
      <c r="F2184" s="363" t="s">
        <v>7266</v>
      </c>
      <c r="G2184" s="356"/>
    </row>
    <row r="2185" spans="2:7">
      <c r="B2185" s="356" t="s">
        <v>4850</v>
      </c>
      <c r="C2185" s="356" t="s">
        <v>4852</v>
      </c>
      <c r="D2185" s="356">
        <v>161</v>
      </c>
      <c r="E2185" s="356" t="s">
        <v>3792</v>
      </c>
      <c r="F2185" s="363" t="s">
        <v>7266</v>
      </c>
      <c r="G2185" s="356"/>
    </row>
    <row r="2186" spans="2:7">
      <c r="B2186" s="356" t="s">
        <v>4850</v>
      </c>
      <c r="C2186" s="356" t="s">
        <v>4852</v>
      </c>
      <c r="D2186" s="356">
        <v>162</v>
      </c>
      <c r="E2186" s="356" t="s">
        <v>4547</v>
      </c>
      <c r="F2186" s="363" t="s">
        <v>7266</v>
      </c>
      <c r="G2186" s="356"/>
    </row>
    <row r="2187" spans="2:7">
      <c r="B2187" s="356" t="s">
        <v>4850</v>
      </c>
      <c r="C2187" s="356" t="s">
        <v>4852</v>
      </c>
      <c r="D2187" s="356">
        <v>163</v>
      </c>
      <c r="E2187" s="356" t="s">
        <v>4979</v>
      </c>
      <c r="F2187" s="363" t="s">
        <v>7266</v>
      </c>
      <c r="G2187" s="356"/>
    </row>
    <row r="2188" spans="2:7">
      <c r="B2188" s="356" t="s">
        <v>4850</v>
      </c>
      <c r="C2188" s="356" t="s">
        <v>4852</v>
      </c>
      <c r="D2188" s="356">
        <v>164</v>
      </c>
      <c r="E2188" s="356" t="s">
        <v>393</v>
      </c>
      <c r="F2188" s="363" t="s">
        <v>7266</v>
      </c>
      <c r="G2188" s="356"/>
    </row>
    <row r="2189" spans="2:7">
      <c r="B2189" s="356" t="s">
        <v>4850</v>
      </c>
      <c r="C2189" s="356" t="s">
        <v>4852</v>
      </c>
      <c r="D2189" s="356">
        <v>165</v>
      </c>
      <c r="E2189" s="356" t="s">
        <v>3725</v>
      </c>
      <c r="F2189" s="363" t="s">
        <v>7266</v>
      </c>
      <c r="G2189" s="356"/>
    </row>
    <row r="2190" spans="2:7">
      <c r="B2190" s="356" t="s">
        <v>4850</v>
      </c>
      <c r="C2190" s="356" t="s">
        <v>4852</v>
      </c>
      <c r="D2190" s="356">
        <v>166</v>
      </c>
      <c r="E2190" s="356" t="s">
        <v>4321</v>
      </c>
      <c r="F2190" s="363" t="s">
        <v>7266</v>
      </c>
      <c r="G2190" s="356"/>
    </row>
    <row r="2191" spans="2:7">
      <c r="B2191" s="356" t="s">
        <v>4850</v>
      </c>
      <c r="C2191" s="356" t="s">
        <v>4852</v>
      </c>
      <c r="D2191" s="356">
        <v>167</v>
      </c>
      <c r="E2191" s="356" t="s">
        <v>4980</v>
      </c>
      <c r="F2191" s="363" t="s">
        <v>7266</v>
      </c>
      <c r="G2191" s="356"/>
    </row>
    <row r="2192" spans="2:7">
      <c r="B2192" s="356" t="s">
        <v>4850</v>
      </c>
      <c r="C2192" s="356" t="s">
        <v>4852</v>
      </c>
      <c r="D2192" s="356">
        <v>168</v>
      </c>
      <c r="E2192" s="356" t="s">
        <v>4881</v>
      </c>
      <c r="F2192" s="363" t="s">
        <v>7266</v>
      </c>
      <c r="G2192" s="356"/>
    </row>
    <row r="2193" spans="2:7">
      <c r="B2193" s="356" t="s">
        <v>4850</v>
      </c>
      <c r="C2193" s="356" t="s">
        <v>4852</v>
      </c>
      <c r="D2193" s="356">
        <v>169</v>
      </c>
      <c r="E2193" s="356" t="s">
        <v>4981</v>
      </c>
      <c r="F2193" s="363" t="s">
        <v>7266</v>
      </c>
      <c r="G2193" s="356"/>
    </row>
    <row r="2194" spans="2:7">
      <c r="B2194" s="356" t="s">
        <v>4850</v>
      </c>
      <c r="C2194" s="356" t="s">
        <v>4852</v>
      </c>
      <c r="D2194" s="356">
        <v>170</v>
      </c>
      <c r="E2194" s="356" t="s">
        <v>4982</v>
      </c>
      <c r="F2194" s="363" t="s">
        <v>7266</v>
      </c>
      <c r="G2194" s="356"/>
    </row>
    <row r="2195" spans="2:7">
      <c r="B2195" s="356" t="s">
        <v>4850</v>
      </c>
      <c r="C2195" s="356" t="s">
        <v>4852</v>
      </c>
      <c r="D2195" s="356">
        <v>171</v>
      </c>
      <c r="E2195" s="356" t="s">
        <v>4539</v>
      </c>
      <c r="F2195" s="363" t="s">
        <v>7266</v>
      </c>
      <c r="G2195" s="356"/>
    </row>
    <row r="2196" spans="2:7">
      <c r="B2196" s="356" t="s">
        <v>4850</v>
      </c>
      <c r="C2196" s="356" t="s">
        <v>4852</v>
      </c>
      <c r="D2196" s="356">
        <v>172</v>
      </c>
      <c r="E2196" s="356" t="s">
        <v>4984</v>
      </c>
      <c r="F2196" s="363" t="s">
        <v>7266</v>
      </c>
      <c r="G2196" s="356"/>
    </row>
    <row r="2197" spans="2:7">
      <c r="B2197" s="356" t="s">
        <v>4850</v>
      </c>
      <c r="C2197" s="356" t="s">
        <v>4852</v>
      </c>
      <c r="D2197" s="356">
        <v>173</v>
      </c>
      <c r="E2197" s="356" t="s">
        <v>4985</v>
      </c>
      <c r="F2197" s="363" t="s">
        <v>7266</v>
      </c>
      <c r="G2197" s="356"/>
    </row>
    <row r="2198" spans="2:7">
      <c r="B2198" s="356" t="s">
        <v>4850</v>
      </c>
      <c r="C2198" s="356" t="s">
        <v>4852</v>
      </c>
      <c r="D2198" s="356">
        <v>174</v>
      </c>
      <c r="E2198" s="356" t="s">
        <v>4987</v>
      </c>
      <c r="F2198" s="363" t="s">
        <v>7266</v>
      </c>
      <c r="G2198" s="356"/>
    </row>
    <row r="2199" spans="2:7">
      <c r="B2199" s="356" t="s">
        <v>4850</v>
      </c>
      <c r="C2199" s="356" t="s">
        <v>4852</v>
      </c>
      <c r="D2199" s="356">
        <v>175</v>
      </c>
      <c r="E2199" s="356" t="s">
        <v>4989</v>
      </c>
      <c r="F2199" s="363" t="s">
        <v>7266</v>
      </c>
      <c r="G2199" s="356"/>
    </row>
    <row r="2200" spans="2:7">
      <c r="B2200" s="356" t="s">
        <v>4850</v>
      </c>
      <c r="C2200" s="356" t="s">
        <v>4852</v>
      </c>
      <c r="D2200" s="356">
        <v>176</v>
      </c>
      <c r="E2200" s="356" t="s">
        <v>4990</v>
      </c>
      <c r="F2200" s="363" t="s">
        <v>7266</v>
      </c>
      <c r="G2200" s="356"/>
    </row>
    <row r="2201" spans="2:7">
      <c r="B2201" s="356" t="s">
        <v>4850</v>
      </c>
      <c r="C2201" s="356" t="s">
        <v>4852</v>
      </c>
      <c r="D2201" s="356">
        <v>177</v>
      </c>
      <c r="E2201" s="356" t="s">
        <v>3481</v>
      </c>
      <c r="F2201" s="363" t="s">
        <v>7266</v>
      </c>
      <c r="G2201" s="356"/>
    </row>
    <row r="2202" spans="2:7">
      <c r="B2202" s="356" t="s">
        <v>4850</v>
      </c>
      <c r="C2202" s="356" t="s">
        <v>4852</v>
      </c>
      <c r="D2202" s="356">
        <v>178</v>
      </c>
      <c r="E2202" s="356" t="s">
        <v>4534</v>
      </c>
      <c r="F2202" s="363" t="s">
        <v>7266</v>
      </c>
      <c r="G2202" s="356"/>
    </row>
    <row r="2203" spans="2:7">
      <c r="B2203" s="356" t="s">
        <v>4850</v>
      </c>
      <c r="C2203" s="356" t="s">
        <v>4852</v>
      </c>
      <c r="D2203" s="356">
        <v>179</v>
      </c>
      <c r="E2203" s="356" t="s">
        <v>1738</v>
      </c>
      <c r="F2203" s="363" t="s">
        <v>7266</v>
      </c>
      <c r="G2203" s="356"/>
    </row>
    <row r="2204" spans="2:7">
      <c r="B2204" s="356" t="s">
        <v>4850</v>
      </c>
      <c r="C2204" s="356" t="s">
        <v>4852</v>
      </c>
      <c r="D2204" s="356">
        <v>180</v>
      </c>
      <c r="E2204" s="356" t="s">
        <v>4993</v>
      </c>
      <c r="F2204" s="363" t="s">
        <v>7266</v>
      </c>
      <c r="G2204" s="356"/>
    </row>
    <row r="2205" spans="2:7">
      <c r="B2205" s="356" t="s">
        <v>4850</v>
      </c>
      <c r="C2205" s="356" t="s">
        <v>4852</v>
      </c>
      <c r="D2205" s="356">
        <v>181</v>
      </c>
      <c r="E2205" s="356" t="s">
        <v>1726</v>
      </c>
      <c r="F2205" s="363" t="s">
        <v>7266</v>
      </c>
      <c r="G2205" s="356"/>
    </row>
    <row r="2206" spans="2:7">
      <c r="B2206" s="356" t="s">
        <v>4850</v>
      </c>
      <c r="C2206" s="356" t="s">
        <v>4852</v>
      </c>
      <c r="D2206" s="356">
        <v>182</v>
      </c>
      <c r="E2206" s="356" t="s">
        <v>4994</v>
      </c>
      <c r="F2206" s="363" t="s">
        <v>7266</v>
      </c>
      <c r="G2206" s="356"/>
    </row>
    <row r="2207" spans="2:7">
      <c r="B2207" s="356" t="s">
        <v>4850</v>
      </c>
      <c r="C2207" s="356" t="s">
        <v>4852</v>
      </c>
      <c r="D2207" s="356">
        <v>183</v>
      </c>
      <c r="E2207" s="356" t="s">
        <v>4996</v>
      </c>
      <c r="F2207" s="363" t="s">
        <v>7266</v>
      </c>
      <c r="G2207" s="356"/>
    </row>
    <row r="2208" spans="2:7">
      <c r="B2208" s="356" t="s">
        <v>4850</v>
      </c>
      <c r="C2208" s="356" t="s">
        <v>4852</v>
      </c>
      <c r="D2208" s="356">
        <v>184</v>
      </c>
      <c r="E2208" s="356" t="s">
        <v>3744</v>
      </c>
      <c r="F2208" s="363" t="s">
        <v>7266</v>
      </c>
      <c r="G2208" s="356"/>
    </row>
    <row r="2209" spans="2:7">
      <c r="B2209" s="356" t="s">
        <v>4850</v>
      </c>
      <c r="C2209" s="356" t="s">
        <v>4852</v>
      </c>
      <c r="D2209" s="356">
        <v>185</v>
      </c>
      <c r="E2209" s="356" t="s">
        <v>4997</v>
      </c>
      <c r="F2209" s="363" t="s">
        <v>7266</v>
      </c>
      <c r="G2209" s="356"/>
    </row>
    <row r="2210" spans="2:7">
      <c r="B2210" s="356" t="s">
        <v>4850</v>
      </c>
      <c r="C2210" s="356" t="s">
        <v>4852</v>
      </c>
      <c r="D2210" s="356">
        <v>186</v>
      </c>
      <c r="E2210" s="356" t="s">
        <v>5000</v>
      </c>
      <c r="F2210" s="363" t="s">
        <v>7266</v>
      </c>
      <c r="G2210" s="356"/>
    </row>
    <row r="2211" spans="2:7">
      <c r="B2211" s="356" t="s">
        <v>4850</v>
      </c>
      <c r="C2211" s="356" t="s">
        <v>4852</v>
      </c>
      <c r="D2211" s="356">
        <v>187</v>
      </c>
      <c r="E2211" s="356" t="s">
        <v>88</v>
      </c>
      <c r="F2211" s="363" t="s">
        <v>7266</v>
      </c>
      <c r="G2211" s="356"/>
    </row>
    <row r="2212" spans="2:7">
      <c r="B2212" s="356" t="s">
        <v>4850</v>
      </c>
      <c r="C2212" s="356" t="s">
        <v>4852</v>
      </c>
      <c r="D2212" s="356">
        <v>188</v>
      </c>
      <c r="E2212" s="356" t="s">
        <v>5001</v>
      </c>
      <c r="F2212" s="363" t="s">
        <v>7266</v>
      </c>
      <c r="G2212" s="356"/>
    </row>
    <row r="2213" spans="2:7">
      <c r="B2213" s="356" t="s">
        <v>4850</v>
      </c>
      <c r="C2213" s="356" t="s">
        <v>4852</v>
      </c>
      <c r="D2213" s="356">
        <v>189</v>
      </c>
      <c r="E2213" s="356" t="s">
        <v>673</v>
      </c>
      <c r="F2213" s="363" t="s">
        <v>7266</v>
      </c>
      <c r="G2213" s="356"/>
    </row>
    <row r="2214" spans="2:7">
      <c r="B2214" s="356" t="s">
        <v>4850</v>
      </c>
      <c r="C2214" s="356" t="s">
        <v>4852</v>
      </c>
      <c r="D2214" s="356">
        <v>190</v>
      </c>
      <c r="E2214" s="356" t="s">
        <v>3806</v>
      </c>
      <c r="F2214" s="363" t="s">
        <v>7266</v>
      </c>
      <c r="G2214" s="356"/>
    </row>
    <row r="2215" spans="2:7">
      <c r="B2215" s="356" t="s">
        <v>4850</v>
      </c>
      <c r="C2215" s="356" t="s">
        <v>4852</v>
      </c>
      <c r="D2215" s="356">
        <v>191</v>
      </c>
      <c r="E2215" s="356" t="s">
        <v>5004</v>
      </c>
      <c r="F2215" s="363" t="s">
        <v>7266</v>
      </c>
      <c r="G2215" s="356"/>
    </row>
    <row r="2216" spans="2:7">
      <c r="B2216" s="356" t="s">
        <v>4850</v>
      </c>
      <c r="C2216" s="356" t="s">
        <v>4852</v>
      </c>
      <c r="D2216" s="356">
        <v>192</v>
      </c>
      <c r="E2216" s="356" t="s">
        <v>5005</v>
      </c>
      <c r="F2216" s="363" t="s">
        <v>7266</v>
      </c>
      <c r="G2216" s="356"/>
    </row>
    <row r="2217" spans="2:7">
      <c r="B2217" s="356" t="s">
        <v>4850</v>
      </c>
      <c r="C2217" s="356" t="s">
        <v>4852</v>
      </c>
      <c r="D2217" s="356">
        <v>193</v>
      </c>
      <c r="E2217" s="356" t="s">
        <v>5007</v>
      </c>
      <c r="F2217" s="363" t="s">
        <v>7266</v>
      </c>
      <c r="G2217" s="356"/>
    </row>
    <row r="2218" spans="2:7">
      <c r="B2218" s="356" t="s">
        <v>4850</v>
      </c>
      <c r="C2218" s="356" t="s">
        <v>4852</v>
      </c>
      <c r="D2218" s="356">
        <v>194</v>
      </c>
      <c r="E2218" s="356" t="s">
        <v>2166</v>
      </c>
      <c r="F2218" s="363" t="s">
        <v>7266</v>
      </c>
      <c r="G2218" s="356"/>
    </row>
    <row r="2219" spans="2:7">
      <c r="B2219" s="356" t="s">
        <v>4850</v>
      </c>
      <c r="C2219" s="356" t="s">
        <v>4852</v>
      </c>
      <c r="D2219" s="356">
        <v>195</v>
      </c>
      <c r="E2219" s="356" t="s">
        <v>5009</v>
      </c>
      <c r="F2219" s="363" t="s">
        <v>7266</v>
      </c>
      <c r="G2219" s="356"/>
    </row>
    <row r="2220" spans="2:7">
      <c r="B2220" s="356" t="s">
        <v>4850</v>
      </c>
      <c r="C2220" s="356" t="s">
        <v>4852</v>
      </c>
      <c r="D2220" s="356">
        <v>196</v>
      </c>
      <c r="E2220" s="356" t="s">
        <v>2158</v>
      </c>
      <c r="F2220" s="363" t="s">
        <v>7266</v>
      </c>
      <c r="G2220" s="356"/>
    </row>
    <row r="2221" spans="2:7">
      <c r="B2221" s="356" t="s">
        <v>4850</v>
      </c>
      <c r="C2221" s="356" t="s">
        <v>4852</v>
      </c>
      <c r="D2221" s="356">
        <v>197</v>
      </c>
      <c r="E2221" s="356" t="s">
        <v>3237</v>
      </c>
      <c r="F2221" s="363" t="s">
        <v>7266</v>
      </c>
      <c r="G2221" s="356"/>
    </row>
    <row r="2222" spans="2:7">
      <c r="B2222" s="356" t="s">
        <v>4850</v>
      </c>
      <c r="C2222" s="356" t="s">
        <v>4852</v>
      </c>
      <c r="D2222" s="356">
        <v>198</v>
      </c>
      <c r="E2222" s="356" t="s">
        <v>344</v>
      </c>
      <c r="F2222" s="363" t="s">
        <v>7266</v>
      </c>
      <c r="G2222" s="356"/>
    </row>
    <row r="2223" spans="2:7">
      <c r="B2223" s="356" t="s">
        <v>4850</v>
      </c>
      <c r="C2223" s="356" t="s">
        <v>4852</v>
      </c>
      <c r="D2223" s="356">
        <v>199</v>
      </c>
      <c r="E2223" s="356" t="s">
        <v>2016</v>
      </c>
      <c r="F2223" s="363" t="s">
        <v>7266</v>
      </c>
      <c r="G2223" s="356"/>
    </row>
    <row r="2224" spans="2:7">
      <c r="B2224" s="356" t="s">
        <v>4850</v>
      </c>
      <c r="C2224" s="356" t="s">
        <v>4852</v>
      </c>
      <c r="D2224" s="356">
        <v>200</v>
      </c>
      <c r="E2224" s="356" t="s">
        <v>3339</v>
      </c>
      <c r="F2224" s="363" t="s">
        <v>7266</v>
      </c>
      <c r="G2224" s="356"/>
    </row>
    <row r="2225" spans="2:7">
      <c r="B2225" s="356" t="s">
        <v>4850</v>
      </c>
      <c r="C2225" s="356" t="s">
        <v>4852</v>
      </c>
      <c r="D2225" s="356">
        <v>201</v>
      </c>
      <c r="E2225" s="356" t="s">
        <v>5011</v>
      </c>
      <c r="F2225" s="363" t="s">
        <v>7266</v>
      </c>
      <c r="G2225" s="356"/>
    </row>
    <row r="2226" spans="2:7">
      <c r="B2226" s="356" t="s">
        <v>4850</v>
      </c>
      <c r="C2226" s="356" t="s">
        <v>4852</v>
      </c>
      <c r="D2226" s="356">
        <v>202</v>
      </c>
      <c r="E2226" s="356" t="s">
        <v>5012</v>
      </c>
      <c r="F2226" s="363" t="s">
        <v>7266</v>
      </c>
      <c r="G2226" s="356"/>
    </row>
    <row r="2227" spans="2:7">
      <c r="B2227" s="356" t="s">
        <v>4850</v>
      </c>
      <c r="C2227" s="356" t="s">
        <v>4852</v>
      </c>
      <c r="D2227" s="356">
        <v>203</v>
      </c>
      <c r="E2227" s="356" t="s">
        <v>5014</v>
      </c>
      <c r="F2227" s="363" t="s">
        <v>7266</v>
      </c>
      <c r="G2227" s="356"/>
    </row>
    <row r="2228" spans="2:7">
      <c r="B2228" s="356" t="s">
        <v>4850</v>
      </c>
      <c r="C2228" s="356" t="s">
        <v>4852</v>
      </c>
      <c r="D2228" s="356">
        <v>204</v>
      </c>
      <c r="E2228" s="356" t="s">
        <v>5017</v>
      </c>
      <c r="F2228" s="363" t="s">
        <v>7266</v>
      </c>
      <c r="G2228" s="356"/>
    </row>
    <row r="2229" spans="2:7">
      <c r="B2229" s="356" t="s">
        <v>4850</v>
      </c>
      <c r="C2229" s="356" t="s">
        <v>4852</v>
      </c>
      <c r="D2229" s="356">
        <v>205</v>
      </c>
      <c r="E2229" s="356" t="s">
        <v>672</v>
      </c>
      <c r="F2229" s="363" t="s">
        <v>7266</v>
      </c>
      <c r="G2229" s="356"/>
    </row>
    <row r="2230" spans="2:7">
      <c r="B2230" s="356" t="s">
        <v>4850</v>
      </c>
      <c r="C2230" s="356" t="s">
        <v>4852</v>
      </c>
      <c r="D2230" s="356">
        <v>206</v>
      </c>
      <c r="E2230" s="356" t="s">
        <v>514</v>
      </c>
      <c r="F2230" s="363" t="s">
        <v>7266</v>
      </c>
      <c r="G2230" s="356"/>
    </row>
    <row r="2231" spans="2:7">
      <c r="B2231" s="356" t="s">
        <v>4850</v>
      </c>
      <c r="C2231" s="356" t="s">
        <v>4852</v>
      </c>
      <c r="D2231" s="356">
        <v>207</v>
      </c>
      <c r="E2231" s="356" t="s">
        <v>5021</v>
      </c>
      <c r="F2231" s="363" t="s">
        <v>7266</v>
      </c>
      <c r="G2231" s="356"/>
    </row>
    <row r="2232" spans="2:7">
      <c r="B2232" s="356" t="s">
        <v>4850</v>
      </c>
      <c r="C2232" s="356" t="s">
        <v>4852</v>
      </c>
      <c r="D2232" s="356">
        <v>208</v>
      </c>
      <c r="E2232" s="356" t="s">
        <v>3578</v>
      </c>
      <c r="F2232" s="363" t="s">
        <v>7266</v>
      </c>
      <c r="G2232" s="356"/>
    </row>
    <row r="2233" spans="2:7">
      <c r="B2233" s="356" t="s">
        <v>4850</v>
      </c>
      <c r="C2233" s="356" t="s">
        <v>4852</v>
      </c>
      <c r="D2233" s="356">
        <v>209</v>
      </c>
      <c r="E2233" s="356" t="s">
        <v>5023</v>
      </c>
      <c r="F2233" s="363" t="s">
        <v>7266</v>
      </c>
      <c r="G2233" s="356"/>
    </row>
    <row r="2234" spans="2:7">
      <c r="B2234" s="356" t="s">
        <v>4850</v>
      </c>
      <c r="C2234" s="356" t="s">
        <v>4852</v>
      </c>
      <c r="D2234" s="356">
        <v>210</v>
      </c>
      <c r="E2234" s="356" t="s">
        <v>3012</v>
      </c>
      <c r="F2234" s="363" t="s">
        <v>7266</v>
      </c>
      <c r="G2234" s="356"/>
    </row>
    <row r="2235" spans="2:7">
      <c r="B2235" s="356" t="s">
        <v>4850</v>
      </c>
      <c r="C2235" s="356" t="s">
        <v>4852</v>
      </c>
      <c r="D2235" s="356">
        <v>211</v>
      </c>
      <c r="E2235" s="358" t="s">
        <v>286</v>
      </c>
      <c r="F2235" s="363" t="s">
        <v>7266</v>
      </c>
      <c r="G2235" s="356"/>
    </row>
    <row r="2236" spans="2:7">
      <c r="B2236" s="356" t="s">
        <v>4850</v>
      </c>
      <c r="C2236" s="356" t="s">
        <v>4852</v>
      </c>
      <c r="D2236" s="356">
        <v>212</v>
      </c>
      <c r="E2236" s="358" t="s">
        <v>241</v>
      </c>
      <c r="F2236" s="363" t="s">
        <v>7266</v>
      </c>
      <c r="G2236" s="356"/>
    </row>
    <row r="2237" spans="2:7">
      <c r="B2237" s="356" t="s">
        <v>4850</v>
      </c>
      <c r="C2237" s="356" t="s">
        <v>4852</v>
      </c>
      <c r="D2237" s="356">
        <v>213</v>
      </c>
      <c r="E2237" s="358" t="s">
        <v>299</v>
      </c>
      <c r="F2237" s="363" t="s">
        <v>7266</v>
      </c>
      <c r="G2237" s="356"/>
    </row>
    <row r="2238" spans="2:7">
      <c r="B2238" s="356" t="s">
        <v>4850</v>
      </c>
      <c r="C2238" s="356" t="s">
        <v>4852</v>
      </c>
      <c r="D2238" s="356">
        <v>214</v>
      </c>
      <c r="E2238" s="358" t="s">
        <v>103</v>
      </c>
      <c r="F2238" s="363" t="s">
        <v>7266</v>
      </c>
      <c r="G2238" s="356"/>
    </row>
    <row r="2239" spans="2:7">
      <c r="B2239" s="356" t="s">
        <v>4850</v>
      </c>
      <c r="C2239" s="356" t="s">
        <v>4852</v>
      </c>
      <c r="D2239" s="356">
        <v>215</v>
      </c>
      <c r="E2239" s="358" t="s">
        <v>303</v>
      </c>
      <c r="F2239" s="363" t="s">
        <v>7266</v>
      </c>
      <c r="G2239" s="356"/>
    </row>
    <row r="2240" spans="2:7">
      <c r="B2240" s="356" t="s">
        <v>4850</v>
      </c>
      <c r="C2240" s="356" t="s">
        <v>4852</v>
      </c>
      <c r="D2240" s="356">
        <v>216</v>
      </c>
      <c r="E2240" s="358" t="s">
        <v>306</v>
      </c>
      <c r="F2240" s="363" t="s">
        <v>7266</v>
      </c>
      <c r="G2240" s="356"/>
    </row>
    <row r="2241" spans="2:7">
      <c r="B2241" s="356" t="s">
        <v>5024</v>
      </c>
      <c r="C2241" s="356" t="s">
        <v>415</v>
      </c>
      <c r="D2241" s="356">
        <v>1</v>
      </c>
      <c r="E2241" s="358" t="s">
        <v>76</v>
      </c>
      <c r="F2241" s="363" t="s">
        <v>7266</v>
      </c>
      <c r="G2241" s="356"/>
    </row>
    <row r="2242" spans="2:7">
      <c r="B2242" s="356" t="s">
        <v>5024</v>
      </c>
      <c r="C2242" s="356" t="s">
        <v>415</v>
      </c>
      <c r="D2242" s="356">
        <v>2</v>
      </c>
      <c r="E2242" s="358" t="s">
        <v>2756</v>
      </c>
      <c r="F2242" s="363" t="s">
        <v>7266</v>
      </c>
      <c r="G2242" s="356"/>
    </row>
    <row r="2243" spans="2:7">
      <c r="B2243" s="356" t="s">
        <v>5024</v>
      </c>
      <c r="C2243" s="356" t="s">
        <v>415</v>
      </c>
      <c r="D2243" s="356">
        <v>3</v>
      </c>
      <c r="E2243" s="358" t="s">
        <v>2577</v>
      </c>
      <c r="F2243" s="363" t="s">
        <v>7266</v>
      </c>
      <c r="G2243" s="356"/>
    </row>
    <row r="2244" spans="2:7">
      <c r="B2244" s="356" t="s">
        <v>5024</v>
      </c>
      <c r="C2244" s="356" t="s">
        <v>415</v>
      </c>
      <c r="D2244" s="356">
        <v>4</v>
      </c>
      <c r="E2244" s="358" t="s">
        <v>700</v>
      </c>
      <c r="F2244" s="363" t="s">
        <v>7266</v>
      </c>
      <c r="G2244" s="356"/>
    </row>
    <row r="2245" spans="2:7">
      <c r="B2245" s="356" t="s">
        <v>5024</v>
      </c>
      <c r="C2245" s="356" t="s">
        <v>415</v>
      </c>
      <c r="D2245" s="356">
        <v>5</v>
      </c>
      <c r="E2245" s="356" t="s">
        <v>4227</v>
      </c>
      <c r="F2245" s="363" t="s">
        <v>7266</v>
      </c>
      <c r="G2245" s="356"/>
    </row>
    <row r="2246" spans="2:7">
      <c r="B2246" s="356" t="s">
        <v>5024</v>
      </c>
      <c r="C2246" s="356" t="s">
        <v>415</v>
      </c>
      <c r="D2246" s="356">
        <v>6</v>
      </c>
      <c r="E2246" s="356" t="s">
        <v>3174</v>
      </c>
      <c r="F2246" s="363" t="s">
        <v>7266</v>
      </c>
      <c r="G2246" s="356"/>
    </row>
    <row r="2247" spans="2:7">
      <c r="B2247" s="356" t="s">
        <v>5024</v>
      </c>
      <c r="C2247" s="356" t="s">
        <v>415</v>
      </c>
      <c r="D2247" s="356">
        <v>7</v>
      </c>
      <c r="E2247" s="356" t="s">
        <v>2050</v>
      </c>
      <c r="F2247" s="363" t="s">
        <v>7266</v>
      </c>
      <c r="G2247" s="356"/>
    </row>
    <row r="2248" spans="2:7">
      <c r="B2248" s="356" t="s">
        <v>5024</v>
      </c>
      <c r="C2248" s="356" t="s">
        <v>415</v>
      </c>
      <c r="D2248" s="356">
        <v>8</v>
      </c>
      <c r="E2248" s="356" t="s">
        <v>3590</v>
      </c>
      <c r="F2248" s="363" t="s">
        <v>7266</v>
      </c>
      <c r="G2248" s="356"/>
    </row>
    <row r="2249" spans="2:7">
      <c r="B2249" s="356" t="s">
        <v>5024</v>
      </c>
      <c r="C2249" s="356" t="s">
        <v>415</v>
      </c>
      <c r="D2249" s="356">
        <v>9</v>
      </c>
      <c r="E2249" s="356" t="s">
        <v>554</v>
      </c>
      <c r="F2249" s="363" t="s">
        <v>7266</v>
      </c>
      <c r="G2249" s="356"/>
    </row>
    <row r="2250" spans="2:7">
      <c r="B2250" s="356" t="s">
        <v>5024</v>
      </c>
      <c r="C2250" s="356" t="s">
        <v>415</v>
      </c>
      <c r="D2250" s="356">
        <v>10</v>
      </c>
      <c r="E2250" s="356" t="s">
        <v>4909</v>
      </c>
      <c r="F2250" s="363" t="s">
        <v>7266</v>
      </c>
      <c r="G2250" s="356"/>
    </row>
    <row r="2251" spans="2:7">
      <c r="B2251" s="356" t="s">
        <v>5024</v>
      </c>
      <c r="C2251" s="356" t="s">
        <v>415</v>
      </c>
      <c r="D2251" s="356">
        <v>11</v>
      </c>
      <c r="E2251" s="358" t="s">
        <v>286</v>
      </c>
      <c r="F2251" s="363" t="s">
        <v>7266</v>
      </c>
      <c r="G2251" s="356"/>
    </row>
    <row r="2252" spans="2:7">
      <c r="B2252" s="356" t="s">
        <v>5024</v>
      </c>
      <c r="C2252" s="356" t="s">
        <v>415</v>
      </c>
      <c r="D2252" s="356">
        <v>12</v>
      </c>
      <c r="E2252" s="358" t="s">
        <v>241</v>
      </c>
      <c r="F2252" s="363" t="s">
        <v>7266</v>
      </c>
      <c r="G2252" s="356"/>
    </row>
    <row r="2253" spans="2:7">
      <c r="B2253" s="356" t="s">
        <v>5024</v>
      </c>
      <c r="C2253" s="356" t="s">
        <v>415</v>
      </c>
      <c r="D2253" s="356">
        <v>13</v>
      </c>
      <c r="E2253" s="358" t="s">
        <v>299</v>
      </c>
      <c r="F2253" s="363" t="s">
        <v>7266</v>
      </c>
      <c r="G2253" s="356"/>
    </row>
    <row r="2254" spans="2:7">
      <c r="B2254" s="356" t="s">
        <v>5024</v>
      </c>
      <c r="C2254" s="356" t="s">
        <v>415</v>
      </c>
      <c r="D2254" s="356">
        <v>14</v>
      </c>
      <c r="E2254" s="358" t="s">
        <v>103</v>
      </c>
      <c r="F2254" s="363" t="s">
        <v>7266</v>
      </c>
      <c r="G2254" s="356"/>
    </row>
    <row r="2255" spans="2:7">
      <c r="B2255" s="356" t="s">
        <v>5024</v>
      </c>
      <c r="C2255" s="356" t="s">
        <v>415</v>
      </c>
      <c r="D2255" s="356">
        <v>15</v>
      </c>
      <c r="E2255" s="358" t="s">
        <v>303</v>
      </c>
      <c r="F2255" s="363" t="s">
        <v>7266</v>
      </c>
      <c r="G2255" s="356"/>
    </row>
    <row r="2256" spans="2:7">
      <c r="B2256" s="356" t="s">
        <v>5024</v>
      </c>
      <c r="C2256" s="356" t="s">
        <v>415</v>
      </c>
      <c r="D2256" s="356">
        <v>16</v>
      </c>
      <c r="E2256" s="358" t="s">
        <v>306</v>
      </c>
      <c r="F2256" s="363" t="s">
        <v>7266</v>
      </c>
      <c r="G2256" s="356"/>
    </row>
    <row r="2257" spans="2:7">
      <c r="B2257" s="356" t="s">
        <v>5026</v>
      </c>
      <c r="C2257" s="356" t="s">
        <v>5028</v>
      </c>
      <c r="D2257" s="356">
        <v>1</v>
      </c>
      <c r="E2257" s="358" t="s">
        <v>76</v>
      </c>
      <c r="F2257" s="363" t="s">
        <v>7266</v>
      </c>
      <c r="G2257" s="356"/>
    </row>
    <row r="2258" spans="2:7">
      <c r="B2258" s="356" t="s">
        <v>5026</v>
      </c>
      <c r="C2258" s="356" t="s">
        <v>5028</v>
      </c>
      <c r="D2258" s="356">
        <v>2</v>
      </c>
      <c r="E2258" s="358" t="s">
        <v>2756</v>
      </c>
      <c r="F2258" s="363" t="s">
        <v>7266</v>
      </c>
      <c r="G2258" s="356"/>
    </row>
    <row r="2259" spans="2:7">
      <c r="B2259" s="356" t="s">
        <v>5026</v>
      </c>
      <c r="C2259" s="356" t="s">
        <v>5028</v>
      </c>
      <c r="D2259" s="356">
        <v>3</v>
      </c>
      <c r="E2259" s="358" t="s">
        <v>2577</v>
      </c>
      <c r="F2259" s="363" t="s">
        <v>7266</v>
      </c>
      <c r="G2259" s="356"/>
    </row>
    <row r="2260" spans="2:7">
      <c r="B2260" s="356" t="s">
        <v>5026</v>
      </c>
      <c r="C2260" s="356" t="s">
        <v>5028</v>
      </c>
      <c r="D2260" s="356">
        <v>4</v>
      </c>
      <c r="E2260" s="358" t="s">
        <v>700</v>
      </c>
      <c r="F2260" s="363" t="s">
        <v>7266</v>
      </c>
      <c r="G2260" s="356"/>
    </row>
    <row r="2261" spans="2:7">
      <c r="B2261" s="356" t="s">
        <v>5026</v>
      </c>
      <c r="C2261" s="356" t="s">
        <v>5028</v>
      </c>
      <c r="D2261" s="356">
        <v>5</v>
      </c>
      <c r="E2261" s="356" t="s">
        <v>2348</v>
      </c>
      <c r="F2261" s="363" t="s">
        <v>7266</v>
      </c>
      <c r="G2261" s="356"/>
    </row>
    <row r="2262" spans="2:7">
      <c r="B2262" s="356" t="s">
        <v>5026</v>
      </c>
      <c r="C2262" s="356" t="s">
        <v>5028</v>
      </c>
      <c r="D2262" s="356">
        <v>6</v>
      </c>
      <c r="E2262" s="356" t="s">
        <v>2957</v>
      </c>
      <c r="F2262" s="363" t="s">
        <v>7266</v>
      </c>
      <c r="G2262" s="356"/>
    </row>
    <row r="2263" spans="2:7">
      <c r="B2263" s="356" t="s">
        <v>5026</v>
      </c>
      <c r="C2263" s="356" t="s">
        <v>5028</v>
      </c>
      <c r="D2263" s="356">
        <v>7</v>
      </c>
      <c r="E2263" s="356" t="s">
        <v>5029</v>
      </c>
      <c r="F2263" s="363" t="s">
        <v>7266</v>
      </c>
      <c r="G2263" s="356"/>
    </row>
    <row r="2264" spans="2:7">
      <c r="B2264" s="356" t="s">
        <v>5026</v>
      </c>
      <c r="C2264" s="356" t="s">
        <v>5028</v>
      </c>
      <c r="D2264" s="356">
        <v>8</v>
      </c>
      <c r="E2264" s="356" t="s">
        <v>1348</v>
      </c>
      <c r="F2264" s="363" t="s">
        <v>7266</v>
      </c>
      <c r="G2264" s="356"/>
    </row>
    <row r="2265" spans="2:7">
      <c r="B2265" s="356" t="s">
        <v>5026</v>
      </c>
      <c r="C2265" s="356" t="s">
        <v>5028</v>
      </c>
      <c r="D2265" s="356">
        <v>9</v>
      </c>
      <c r="E2265" s="356" t="s">
        <v>741</v>
      </c>
      <c r="F2265" s="363" t="s">
        <v>7266</v>
      </c>
      <c r="G2265" s="356"/>
    </row>
    <row r="2266" spans="2:7">
      <c r="B2266" s="356" t="s">
        <v>5026</v>
      </c>
      <c r="C2266" s="356" t="s">
        <v>5028</v>
      </c>
      <c r="D2266" s="356">
        <v>10</v>
      </c>
      <c r="E2266" s="356" t="s">
        <v>5032</v>
      </c>
      <c r="F2266" s="363" t="s">
        <v>7266</v>
      </c>
      <c r="G2266" s="356"/>
    </row>
    <row r="2267" spans="2:7">
      <c r="B2267" s="356" t="s">
        <v>5026</v>
      </c>
      <c r="C2267" s="356" t="s">
        <v>5028</v>
      </c>
      <c r="D2267" s="356">
        <v>11</v>
      </c>
      <c r="E2267" s="356" t="s">
        <v>4444</v>
      </c>
      <c r="F2267" s="363" t="s">
        <v>7266</v>
      </c>
      <c r="G2267" s="356"/>
    </row>
    <row r="2268" spans="2:7">
      <c r="B2268" s="356" t="s">
        <v>5026</v>
      </c>
      <c r="C2268" s="356" t="s">
        <v>5028</v>
      </c>
      <c r="D2268" s="356">
        <v>12</v>
      </c>
      <c r="E2268" s="356" t="s">
        <v>4630</v>
      </c>
      <c r="F2268" s="363" t="s">
        <v>7266</v>
      </c>
      <c r="G2268" s="356"/>
    </row>
    <row r="2269" spans="2:7">
      <c r="B2269" s="356" t="s">
        <v>5026</v>
      </c>
      <c r="C2269" s="356" t="s">
        <v>5028</v>
      </c>
      <c r="D2269" s="356">
        <v>13</v>
      </c>
      <c r="E2269" s="356" t="s">
        <v>5033</v>
      </c>
      <c r="F2269" s="363" t="s">
        <v>7266</v>
      </c>
      <c r="G2269" s="356"/>
    </row>
    <row r="2270" spans="2:7">
      <c r="B2270" s="356" t="s">
        <v>5026</v>
      </c>
      <c r="C2270" s="356" t="s">
        <v>5028</v>
      </c>
      <c r="D2270" s="356">
        <v>14</v>
      </c>
      <c r="E2270" s="356" t="s">
        <v>669</v>
      </c>
      <c r="F2270" s="363" t="s">
        <v>7266</v>
      </c>
      <c r="G2270" s="356"/>
    </row>
    <row r="2271" spans="2:7">
      <c r="B2271" s="356" t="s">
        <v>5026</v>
      </c>
      <c r="C2271" s="356" t="s">
        <v>5028</v>
      </c>
      <c r="D2271" s="356">
        <v>15</v>
      </c>
      <c r="E2271" s="359" t="s">
        <v>5036</v>
      </c>
      <c r="F2271" s="363"/>
      <c r="G2271" s="356"/>
    </row>
    <row r="2272" spans="2:7">
      <c r="B2272" s="356" t="s">
        <v>5026</v>
      </c>
      <c r="C2272" s="356" t="s">
        <v>5028</v>
      </c>
      <c r="D2272" s="356">
        <v>16</v>
      </c>
      <c r="E2272" s="359" t="s">
        <v>3631</v>
      </c>
      <c r="F2272" s="363"/>
      <c r="G2272" s="356"/>
    </row>
    <row r="2273" spans="2:7">
      <c r="B2273" s="356" t="s">
        <v>5026</v>
      </c>
      <c r="C2273" s="356" t="s">
        <v>5028</v>
      </c>
      <c r="D2273" s="356">
        <v>17</v>
      </c>
      <c r="E2273" s="359" t="s">
        <v>4068</v>
      </c>
      <c r="F2273" s="363"/>
      <c r="G2273" s="356"/>
    </row>
    <row r="2274" spans="2:7">
      <c r="B2274" s="356" t="s">
        <v>5026</v>
      </c>
      <c r="C2274" s="356" t="s">
        <v>5028</v>
      </c>
      <c r="D2274" s="356">
        <v>18</v>
      </c>
      <c r="E2274" s="359" t="s">
        <v>3903</v>
      </c>
      <c r="F2274" s="363"/>
      <c r="G2274" s="356"/>
    </row>
    <row r="2275" spans="2:7">
      <c r="B2275" s="356" t="s">
        <v>5026</v>
      </c>
      <c r="C2275" s="356" t="s">
        <v>5028</v>
      </c>
      <c r="D2275" s="356">
        <v>19</v>
      </c>
      <c r="E2275" s="359" t="s">
        <v>5042</v>
      </c>
      <c r="F2275" s="363"/>
      <c r="G2275" s="356"/>
    </row>
    <row r="2276" spans="2:7">
      <c r="B2276" s="356" t="s">
        <v>5026</v>
      </c>
      <c r="C2276" s="356" t="s">
        <v>5028</v>
      </c>
      <c r="D2276" s="356">
        <v>20</v>
      </c>
      <c r="E2276" s="356" t="s">
        <v>3835</v>
      </c>
      <c r="F2276" s="363" t="s">
        <v>7266</v>
      </c>
      <c r="G2276" s="356"/>
    </row>
    <row r="2277" spans="2:7">
      <c r="B2277" s="356" t="s">
        <v>5026</v>
      </c>
      <c r="C2277" s="356" t="s">
        <v>5028</v>
      </c>
      <c r="D2277" s="356">
        <v>21</v>
      </c>
      <c r="E2277" s="356" t="s">
        <v>3667</v>
      </c>
      <c r="F2277" s="363" t="s">
        <v>7266</v>
      </c>
      <c r="G2277" s="356"/>
    </row>
    <row r="2278" spans="2:7">
      <c r="B2278" s="356" t="s">
        <v>5026</v>
      </c>
      <c r="C2278" s="356" t="s">
        <v>5028</v>
      </c>
      <c r="D2278" s="356">
        <v>22</v>
      </c>
      <c r="E2278" s="356" t="s">
        <v>3642</v>
      </c>
      <c r="F2278" s="363" t="s">
        <v>7266</v>
      </c>
      <c r="G2278" s="356"/>
    </row>
    <row r="2279" spans="2:7">
      <c r="B2279" s="356" t="s">
        <v>5026</v>
      </c>
      <c r="C2279" s="356" t="s">
        <v>5028</v>
      </c>
      <c r="D2279" s="356">
        <v>23</v>
      </c>
      <c r="E2279" s="359" t="s">
        <v>5043</v>
      </c>
      <c r="F2279" s="363"/>
      <c r="G2279" s="356"/>
    </row>
    <row r="2280" spans="2:7">
      <c r="B2280" s="356" t="s">
        <v>5026</v>
      </c>
      <c r="C2280" s="356" t="s">
        <v>5028</v>
      </c>
      <c r="D2280" s="356">
        <v>24</v>
      </c>
      <c r="E2280" s="359" t="s">
        <v>3570</v>
      </c>
      <c r="F2280" s="363"/>
      <c r="G2280" s="356"/>
    </row>
    <row r="2281" spans="2:7">
      <c r="B2281" s="356" t="s">
        <v>5026</v>
      </c>
      <c r="C2281" s="356" t="s">
        <v>5028</v>
      </c>
      <c r="D2281" s="356">
        <v>25</v>
      </c>
      <c r="E2281" s="359" t="s">
        <v>2556</v>
      </c>
      <c r="F2281" s="363"/>
      <c r="G2281" s="356"/>
    </row>
    <row r="2282" spans="2:7">
      <c r="B2282" s="356" t="s">
        <v>5026</v>
      </c>
      <c r="C2282" s="356" t="s">
        <v>5028</v>
      </c>
      <c r="D2282" s="356">
        <v>26</v>
      </c>
      <c r="E2282" s="356" t="s">
        <v>4831</v>
      </c>
      <c r="F2282" s="363" t="s">
        <v>7266</v>
      </c>
      <c r="G2282" s="356"/>
    </row>
    <row r="2283" spans="2:7">
      <c r="B2283" s="356" t="s">
        <v>5026</v>
      </c>
      <c r="C2283" s="356" t="s">
        <v>5028</v>
      </c>
      <c r="D2283" s="356">
        <v>27</v>
      </c>
      <c r="E2283" s="356" t="s">
        <v>5044</v>
      </c>
      <c r="F2283" s="363" t="s">
        <v>7266</v>
      </c>
      <c r="G2283" s="356"/>
    </row>
    <row r="2284" spans="2:7">
      <c r="B2284" s="356" t="s">
        <v>5026</v>
      </c>
      <c r="C2284" s="356" t="s">
        <v>5028</v>
      </c>
      <c r="D2284" s="356">
        <v>28</v>
      </c>
      <c r="E2284" s="356" t="s">
        <v>3883</v>
      </c>
      <c r="F2284" s="363" t="s">
        <v>7266</v>
      </c>
      <c r="G2284" s="356"/>
    </row>
    <row r="2285" spans="2:7">
      <c r="B2285" s="356" t="s">
        <v>5026</v>
      </c>
      <c r="C2285" s="356" t="s">
        <v>5028</v>
      </c>
      <c r="D2285" s="356">
        <v>29</v>
      </c>
      <c r="E2285" s="356" t="s">
        <v>2043</v>
      </c>
      <c r="F2285" s="363" t="s">
        <v>7266</v>
      </c>
      <c r="G2285" s="356"/>
    </row>
    <row r="2286" spans="2:7">
      <c r="B2286" s="356" t="s">
        <v>5026</v>
      </c>
      <c r="C2286" s="356" t="s">
        <v>5028</v>
      </c>
      <c r="D2286" s="356">
        <v>30</v>
      </c>
      <c r="E2286" s="356" t="s">
        <v>1505</v>
      </c>
      <c r="F2286" s="363" t="s">
        <v>7266</v>
      </c>
      <c r="G2286" s="356"/>
    </row>
    <row r="2287" spans="2:7">
      <c r="B2287" s="356" t="s">
        <v>5026</v>
      </c>
      <c r="C2287" s="356" t="s">
        <v>5028</v>
      </c>
      <c r="D2287" s="356">
        <v>31</v>
      </c>
      <c r="E2287" s="356" t="s">
        <v>1369</v>
      </c>
      <c r="F2287" s="363" t="s">
        <v>7266</v>
      </c>
      <c r="G2287" s="356"/>
    </row>
    <row r="2288" spans="2:7">
      <c r="B2288" s="356" t="s">
        <v>5026</v>
      </c>
      <c r="C2288" s="356" t="s">
        <v>5028</v>
      </c>
      <c r="D2288" s="356">
        <v>32</v>
      </c>
      <c r="E2288" s="356" t="s">
        <v>337</v>
      </c>
      <c r="F2288" s="363" t="s">
        <v>7266</v>
      </c>
      <c r="G2288" s="356"/>
    </row>
    <row r="2289" spans="2:7">
      <c r="B2289" s="356" t="s">
        <v>5026</v>
      </c>
      <c r="C2289" s="356" t="s">
        <v>5028</v>
      </c>
      <c r="D2289" s="356">
        <v>33</v>
      </c>
      <c r="E2289" s="358" t="s">
        <v>286</v>
      </c>
      <c r="F2289" s="363" t="s">
        <v>7266</v>
      </c>
      <c r="G2289" s="356"/>
    </row>
    <row r="2290" spans="2:7">
      <c r="B2290" s="356" t="s">
        <v>5026</v>
      </c>
      <c r="C2290" s="356" t="s">
        <v>5028</v>
      </c>
      <c r="D2290" s="356">
        <v>34</v>
      </c>
      <c r="E2290" s="358" t="s">
        <v>241</v>
      </c>
      <c r="F2290" s="363" t="s">
        <v>7266</v>
      </c>
      <c r="G2290" s="356"/>
    </row>
    <row r="2291" spans="2:7">
      <c r="B2291" s="356" t="s">
        <v>5026</v>
      </c>
      <c r="C2291" s="356" t="s">
        <v>5028</v>
      </c>
      <c r="D2291" s="356">
        <v>35</v>
      </c>
      <c r="E2291" s="358" t="s">
        <v>299</v>
      </c>
      <c r="F2291" s="363" t="s">
        <v>7266</v>
      </c>
      <c r="G2291" s="356"/>
    </row>
    <row r="2292" spans="2:7">
      <c r="B2292" s="356" t="s">
        <v>5026</v>
      </c>
      <c r="C2292" s="356" t="s">
        <v>5028</v>
      </c>
      <c r="D2292" s="356">
        <v>36</v>
      </c>
      <c r="E2292" s="358" t="s">
        <v>103</v>
      </c>
      <c r="F2292" s="363" t="s">
        <v>7266</v>
      </c>
      <c r="G2292" s="356"/>
    </row>
    <row r="2293" spans="2:7">
      <c r="B2293" s="356" t="s">
        <v>5026</v>
      </c>
      <c r="C2293" s="356" t="s">
        <v>5028</v>
      </c>
      <c r="D2293" s="356">
        <v>37</v>
      </c>
      <c r="E2293" s="358" t="s">
        <v>303</v>
      </c>
      <c r="F2293" s="363" t="s">
        <v>7266</v>
      </c>
      <c r="G2293" s="356"/>
    </row>
    <row r="2294" spans="2:7">
      <c r="B2294" s="356" t="s">
        <v>5026</v>
      </c>
      <c r="C2294" s="356" t="s">
        <v>5028</v>
      </c>
      <c r="D2294" s="356">
        <v>38</v>
      </c>
      <c r="E2294" s="358" t="s">
        <v>306</v>
      </c>
      <c r="F2294" s="363" t="s">
        <v>7266</v>
      </c>
      <c r="G2294" s="356"/>
    </row>
  </sheetData>
  <autoFilter ref="B4:G2294"/>
  <phoneticPr fontId="22"/>
  <conditionalFormatting sqref="I5:I2294">
    <cfRule type="containsText" dxfId="3" priority="2"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61"/>
  <dimension ref="B1:CH131"/>
  <sheetViews>
    <sheetView showGridLines="0" workbookViewId="0">
      <pane ySplit="4" topLeftCell="A5" activePane="bottomLeft" state="frozen"/>
      <selection pane="bottomLeft"/>
    </sheetView>
  </sheetViews>
  <sheetFormatPr defaultColWidth="3.54296875" defaultRowHeight="15"/>
  <cols>
    <col min="1" max="1" width="3.54296875" style="368"/>
    <col min="2" max="2" width="22.26953125" style="368" bestFit="1" customWidth="1"/>
    <col min="3" max="4" width="3.08984375" style="368" hidden="1" customWidth="1"/>
    <col min="5" max="5" width="5.81640625" style="368" bestFit="1" customWidth="1"/>
    <col min="6" max="7" width="3.08984375" style="368" bestFit="1" customWidth="1"/>
    <col min="8" max="16384" width="3.54296875" style="368"/>
  </cols>
  <sheetData>
    <row r="1" spans="2:86">
      <c r="B1" s="369" t="s">
        <v>4152</v>
      </c>
      <c r="C1" s="371"/>
      <c r="D1" s="371"/>
      <c r="F1" s="371"/>
    </row>
    <row r="2" spans="2:86">
      <c r="B2" s="370" t="s">
        <v>5220</v>
      </c>
      <c r="C2" s="371"/>
      <c r="D2" s="371"/>
      <c r="F2" s="371"/>
    </row>
    <row r="3" spans="2:86">
      <c r="B3" s="371"/>
      <c r="C3" s="371"/>
      <c r="D3" s="371"/>
      <c r="Q3" s="376" t="s">
        <v>2099</v>
      </c>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t="s">
        <v>5131</v>
      </c>
      <c r="AY3" s="378"/>
      <c r="AZ3" s="378"/>
      <c r="BA3" s="378"/>
      <c r="BB3" s="378"/>
      <c r="BC3" s="378"/>
      <c r="BD3" s="378" t="s">
        <v>1630</v>
      </c>
      <c r="BE3" s="378"/>
      <c r="BF3" s="378"/>
      <c r="BG3" s="378"/>
      <c r="BH3" s="378"/>
      <c r="BI3" s="378"/>
      <c r="BJ3" s="378"/>
      <c r="BK3" s="378"/>
      <c r="BL3" s="378"/>
      <c r="BM3" s="378"/>
      <c r="BN3" s="378" t="s">
        <v>3016</v>
      </c>
      <c r="BO3" s="378"/>
      <c r="BP3" s="378"/>
      <c r="BQ3" s="378"/>
      <c r="BR3" s="378"/>
      <c r="BS3" s="378"/>
      <c r="BT3" s="378"/>
      <c r="BU3" s="378"/>
      <c r="BV3" s="378"/>
      <c r="BW3" s="378"/>
      <c r="BX3" s="378"/>
      <c r="BY3" s="378"/>
      <c r="BZ3" s="378"/>
      <c r="CA3" s="378"/>
      <c r="CB3" s="378"/>
      <c r="CC3" s="378"/>
      <c r="CD3" s="378"/>
      <c r="CE3" s="378"/>
      <c r="CF3" s="378"/>
      <c r="CG3" s="378"/>
      <c r="CH3" s="379"/>
    </row>
    <row r="4" spans="2:86" ht="166.2">
      <c r="B4" s="372" t="s">
        <v>2955</v>
      </c>
      <c r="C4" s="372" t="s">
        <v>4822</v>
      </c>
      <c r="D4" s="372" t="s">
        <v>2992</v>
      </c>
      <c r="E4" s="374" t="s">
        <v>2377</v>
      </c>
      <c r="F4" s="372" t="s">
        <v>7210</v>
      </c>
      <c r="G4" s="374" t="s">
        <v>2250</v>
      </c>
      <c r="H4" s="374" t="s">
        <v>2257</v>
      </c>
      <c r="I4" s="374" t="s">
        <v>2261</v>
      </c>
      <c r="J4" s="374" t="s">
        <v>712</v>
      </c>
      <c r="K4" s="374" t="s">
        <v>1343</v>
      </c>
      <c r="L4" s="374" t="s">
        <v>1416</v>
      </c>
      <c r="M4" s="375" t="s">
        <v>1816</v>
      </c>
      <c r="N4" s="375" t="s">
        <v>2958</v>
      </c>
      <c r="O4" s="375" t="s">
        <v>1907</v>
      </c>
      <c r="P4" s="375" t="s">
        <v>648</v>
      </c>
      <c r="Q4" s="377" t="s">
        <v>3819</v>
      </c>
      <c r="R4" s="377" t="s">
        <v>1764</v>
      </c>
      <c r="S4" s="377" t="s">
        <v>1469</v>
      </c>
      <c r="T4" s="377" t="s">
        <v>2400</v>
      </c>
      <c r="U4" s="377" t="s">
        <v>5134</v>
      </c>
      <c r="V4" s="377" t="s">
        <v>5137</v>
      </c>
      <c r="W4" s="377" t="s">
        <v>4740</v>
      </c>
      <c r="X4" s="377" t="s">
        <v>5139</v>
      </c>
      <c r="Y4" s="377" t="s">
        <v>5140</v>
      </c>
      <c r="Z4" s="377" t="s">
        <v>5142</v>
      </c>
      <c r="AA4" s="377" t="s">
        <v>5144</v>
      </c>
      <c r="AB4" s="377" t="s">
        <v>2850</v>
      </c>
      <c r="AC4" s="377" t="s">
        <v>187</v>
      </c>
      <c r="AD4" s="377" t="s">
        <v>3593</v>
      </c>
      <c r="AE4" s="377" t="s">
        <v>3062</v>
      </c>
      <c r="AF4" s="377" t="s">
        <v>428</v>
      </c>
      <c r="AG4" s="377" t="s">
        <v>5145</v>
      </c>
      <c r="AH4" s="377" t="s">
        <v>4871</v>
      </c>
      <c r="AI4" s="377" t="s">
        <v>4013</v>
      </c>
      <c r="AJ4" s="377" t="s">
        <v>5147</v>
      </c>
      <c r="AK4" s="377" t="s">
        <v>4752</v>
      </c>
      <c r="AL4" s="377" t="s">
        <v>5149</v>
      </c>
      <c r="AM4" s="377" t="s">
        <v>5150</v>
      </c>
      <c r="AN4" s="377" t="s">
        <v>4183</v>
      </c>
      <c r="AO4" s="377" t="s">
        <v>1828</v>
      </c>
      <c r="AP4" s="377" t="s">
        <v>5151</v>
      </c>
      <c r="AQ4" s="377" t="s">
        <v>2572</v>
      </c>
      <c r="AR4" s="377" t="s">
        <v>3207</v>
      </c>
      <c r="AS4" s="377" t="s">
        <v>2341</v>
      </c>
      <c r="AT4" s="377" t="s">
        <v>5153</v>
      </c>
      <c r="AU4" s="377" t="s">
        <v>4527</v>
      </c>
      <c r="AV4" s="377" t="s">
        <v>483</v>
      </c>
      <c r="AW4" s="377" t="s">
        <v>5154</v>
      </c>
      <c r="AX4" s="377" t="s">
        <v>5155</v>
      </c>
      <c r="AY4" s="377" t="s">
        <v>5156</v>
      </c>
      <c r="AZ4" s="377" t="s">
        <v>4150</v>
      </c>
      <c r="BA4" s="377" t="s">
        <v>1377</v>
      </c>
      <c r="BB4" s="377" t="s">
        <v>5002</v>
      </c>
      <c r="BC4" s="377" t="s">
        <v>5157</v>
      </c>
      <c r="BD4" s="377" t="s">
        <v>4188</v>
      </c>
      <c r="BE4" s="377" t="s">
        <v>5160</v>
      </c>
      <c r="BF4" s="377" t="s">
        <v>1385</v>
      </c>
      <c r="BG4" s="377" t="s">
        <v>5162</v>
      </c>
      <c r="BH4" s="377" t="s">
        <v>4504</v>
      </c>
      <c r="BI4" s="377" t="s">
        <v>1894</v>
      </c>
      <c r="BJ4" s="377" t="s">
        <v>5167</v>
      </c>
      <c r="BK4" s="377" t="s">
        <v>4197</v>
      </c>
      <c r="BL4" s="377" t="s">
        <v>5169</v>
      </c>
      <c r="BM4" s="377" t="s">
        <v>850</v>
      </c>
      <c r="BN4" s="377" t="s">
        <v>2077</v>
      </c>
      <c r="BO4" s="377" t="s">
        <v>4443</v>
      </c>
      <c r="BP4" s="377" t="s">
        <v>5170</v>
      </c>
      <c r="BQ4" s="377" t="s">
        <v>1135</v>
      </c>
      <c r="BR4" s="377" t="s">
        <v>3549</v>
      </c>
      <c r="BS4" s="377" t="s">
        <v>3555</v>
      </c>
      <c r="BT4" s="377" t="s">
        <v>2231</v>
      </c>
      <c r="BU4" s="377" t="s">
        <v>5171</v>
      </c>
      <c r="BV4" s="377" t="s">
        <v>5172</v>
      </c>
      <c r="BW4" s="377" t="s">
        <v>4194</v>
      </c>
      <c r="BX4" s="377" t="s">
        <v>2912</v>
      </c>
      <c r="BY4" s="377" t="s">
        <v>1201</v>
      </c>
      <c r="BZ4" s="377" t="s">
        <v>5174</v>
      </c>
      <c r="CA4" s="377" t="s">
        <v>4552</v>
      </c>
      <c r="CB4" s="377" t="s">
        <v>4960</v>
      </c>
      <c r="CC4" s="377" t="s">
        <v>794</v>
      </c>
      <c r="CD4" s="377" t="s">
        <v>4899</v>
      </c>
      <c r="CE4" s="377" t="s">
        <v>5177</v>
      </c>
      <c r="CF4" s="377" t="s">
        <v>2882</v>
      </c>
      <c r="CG4" s="377" t="s">
        <v>490</v>
      </c>
      <c r="CH4" s="377" t="s">
        <v>4382</v>
      </c>
    </row>
    <row r="5" spans="2:86">
      <c r="B5" s="373" t="s">
        <v>6672</v>
      </c>
      <c r="C5" s="373"/>
      <c r="D5" s="373" t="s">
        <v>7703</v>
      </c>
      <c r="E5" s="356" t="s">
        <v>1664</v>
      </c>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c r="AZ5" s="356"/>
      <c r="BA5" s="356"/>
      <c r="BB5" s="356"/>
      <c r="BC5" s="356"/>
      <c r="BD5" s="356"/>
      <c r="BE5" s="356"/>
      <c r="BF5" s="356"/>
      <c r="BG5" s="356"/>
      <c r="BH5" s="356"/>
      <c r="BI5" s="356"/>
      <c r="BJ5" s="356"/>
      <c r="BK5" s="356"/>
      <c r="BL5" s="356"/>
      <c r="BM5" s="356"/>
      <c r="BN5" s="356"/>
      <c r="BO5" s="356"/>
      <c r="BP5" s="356"/>
      <c r="BQ5" s="356"/>
      <c r="BR5" s="356"/>
      <c r="BS5" s="356"/>
      <c r="BT5" s="356"/>
      <c r="BU5" s="356"/>
      <c r="BV5" s="356"/>
      <c r="BW5" s="356"/>
      <c r="BX5" s="356"/>
      <c r="BY5" s="356"/>
      <c r="BZ5" s="356"/>
      <c r="CA5" s="356"/>
      <c r="CB5" s="356"/>
      <c r="CC5" s="356"/>
      <c r="CD5" s="356"/>
      <c r="CE5" s="356"/>
      <c r="CF5" s="356"/>
      <c r="CG5" s="356"/>
      <c r="CH5" s="356"/>
    </row>
    <row r="6" spans="2:86">
      <c r="B6" s="373" t="s">
        <v>2648</v>
      </c>
      <c r="C6" s="373"/>
      <c r="D6" s="373" t="s">
        <v>7703</v>
      </c>
      <c r="E6" s="356" t="s">
        <v>743</v>
      </c>
      <c r="F6" s="356"/>
      <c r="G6" s="356"/>
      <c r="H6" s="356"/>
      <c r="I6" s="356"/>
      <c r="J6" s="356"/>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c r="AT6" s="356"/>
      <c r="AU6" s="356"/>
      <c r="AV6" s="356"/>
      <c r="AW6" s="356"/>
      <c r="AX6" s="356"/>
      <c r="AY6" s="356"/>
      <c r="AZ6" s="356"/>
      <c r="BA6" s="356"/>
      <c r="BB6" s="356"/>
      <c r="BC6" s="356"/>
      <c r="BD6" s="356"/>
      <c r="BE6" s="356"/>
      <c r="BF6" s="356"/>
      <c r="BG6" s="356"/>
      <c r="BH6" s="356"/>
      <c r="BI6" s="356"/>
      <c r="BJ6" s="356"/>
      <c r="BK6" s="356"/>
      <c r="BL6" s="356"/>
      <c r="BM6" s="356"/>
      <c r="BN6" s="356"/>
      <c r="BO6" s="356"/>
      <c r="BP6" s="356"/>
      <c r="BQ6" s="356"/>
      <c r="BR6" s="356"/>
      <c r="BS6" s="356"/>
      <c r="BT6" s="356"/>
      <c r="BU6" s="356"/>
      <c r="BV6" s="356"/>
      <c r="BW6" s="356"/>
      <c r="BX6" s="356"/>
      <c r="BY6" s="356"/>
      <c r="BZ6" s="356"/>
      <c r="CA6" s="356"/>
      <c r="CB6" s="356"/>
      <c r="CC6" s="356"/>
      <c r="CD6" s="356"/>
      <c r="CE6" s="356"/>
      <c r="CF6" s="356"/>
      <c r="CG6" s="356"/>
      <c r="CH6" s="356"/>
    </row>
    <row r="7" spans="2:86">
      <c r="B7" s="373" t="s">
        <v>429</v>
      </c>
      <c r="C7" s="373"/>
      <c r="D7" s="373" t="s">
        <v>7703</v>
      </c>
      <c r="E7" s="356" t="s">
        <v>1673</v>
      </c>
      <c r="F7" s="356"/>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6"/>
      <c r="BN7" s="356"/>
      <c r="BO7" s="356"/>
      <c r="BP7" s="356"/>
      <c r="BQ7" s="356"/>
      <c r="BR7" s="356"/>
      <c r="BS7" s="356"/>
      <c r="BT7" s="356"/>
      <c r="BU7" s="356"/>
      <c r="BV7" s="356"/>
      <c r="BW7" s="356"/>
      <c r="BX7" s="356"/>
      <c r="BY7" s="356"/>
      <c r="BZ7" s="356"/>
      <c r="CA7" s="356"/>
      <c r="CB7" s="356"/>
      <c r="CC7" s="356"/>
      <c r="CD7" s="356"/>
      <c r="CE7" s="356"/>
      <c r="CF7" s="356"/>
      <c r="CG7" s="356"/>
      <c r="CH7" s="356"/>
    </row>
    <row r="8" spans="2:86">
      <c r="B8" s="373" t="s">
        <v>4721</v>
      </c>
      <c r="C8" s="373"/>
      <c r="D8" s="373" t="s">
        <v>7703</v>
      </c>
      <c r="E8" s="356" t="s">
        <v>1116</v>
      </c>
      <c r="F8" s="356"/>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c r="AT8" s="356"/>
      <c r="AU8" s="356"/>
      <c r="AV8" s="356"/>
      <c r="AW8" s="356"/>
      <c r="AX8" s="356"/>
      <c r="AY8" s="356"/>
      <c r="AZ8" s="356"/>
      <c r="BA8" s="356"/>
      <c r="BB8" s="356"/>
      <c r="BC8" s="356"/>
      <c r="BD8" s="356"/>
      <c r="BE8" s="356"/>
      <c r="BF8" s="356"/>
      <c r="BG8" s="356"/>
      <c r="BH8" s="356"/>
      <c r="BI8" s="356"/>
      <c r="BJ8" s="356"/>
      <c r="BK8" s="356"/>
      <c r="BL8" s="356"/>
      <c r="BM8" s="356"/>
      <c r="BN8" s="356"/>
      <c r="BO8" s="356"/>
      <c r="BP8" s="356"/>
      <c r="BQ8" s="356"/>
      <c r="BR8" s="356"/>
      <c r="BS8" s="356"/>
      <c r="BT8" s="356"/>
      <c r="BU8" s="356"/>
      <c r="BV8" s="356"/>
      <c r="BW8" s="356"/>
      <c r="BX8" s="356"/>
      <c r="BY8" s="356"/>
      <c r="BZ8" s="356"/>
      <c r="CA8" s="356"/>
      <c r="CB8" s="356"/>
      <c r="CC8" s="356"/>
      <c r="CD8" s="356"/>
      <c r="CE8" s="356"/>
      <c r="CF8" s="356"/>
      <c r="CG8" s="356"/>
      <c r="CH8" s="356"/>
    </row>
    <row r="9" spans="2:86">
      <c r="B9" s="373" t="s">
        <v>6609</v>
      </c>
      <c r="C9" s="373"/>
      <c r="D9" s="373" t="s">
        <v>7703</v>
      </c>
      <c r="E9" s="356" t="s">
        <v>1686</v>
      </c>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6"/>
      <c r="BU9" s="356"/>
      <c r="BV9" s="356"/>
      <c r="BW9" s="356"/>
      <c r="BX9" s="356"/>
      <c r="BY9" s="356"/>
      <c r="BZ9" s="356"/>
      <c r="CA9" s="356"/>
      <c r="CB9" s="356"/>
      <c r="CC9" s="356"/>
      <c r="CD9" s="356"/>
      <c r="CE9" s="356"/>
      <c r="CF9" s="356"/>
      <c r="CG9" s="356"/>
      <c r="CH9" s="356"/>
    </row>
    <row r="10" spans="2:86">
      <c r="B10" s="373" t="s">
        <v>5545</v>
      </c>
      <c r="C10" s="373"/>
      <c r="D10" s="373" t="s">
        <v>7703</v>
      </c>
      <c r="E10" s="356" t="s">
        <v>1691</v>
      </c>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6"/>
      <c r="BW10" s="356"/>
      <c r="BX10" s="356"/>
      <c r="BY10" s="356"/>
      <c r="BZ10" s="356"/>
      <c r="CA10" s="356"/>
      <c r="CB10" s="356"/>
      <c r="CC10" s="356"/>
      <c r="CD10" s="356"/>
      <c r="CE10" s="356"/>
      <c r="CF10" s="356"/>
      <c r="CG10" s="356"/>
      <c r="CH10" s="356"/>
    </row>
    <row r="11" spans="2:86">
      <c r="B11" s="373" t="s">
        <v>1701</v>
      </c>
      <c r="C11" s="373"/>
      <c r="D11" s="373" t="s">
        <v>7703</v>
      </c>
      <c r="E11" s="356" t="s">
        <v>190</v>
      </c>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6"/>
      <c r="BW11" s="356"/>
      <c r="BX11" s="356"/>
      <c r="BY11" s="356"/>
      <c r="BZ11" s="356"/>
      <c r="CA11" s="356"/>
      <c r="CB11" s="356"/>
      <c r="CC11" s="356"/>
      <c r="CD11" s="356"/>
      <c r="CE11" s="356"/>
      <c r="CF11" s="356"/>
      <c r="CG11" s="356"/>
      <c r="CH11" s="356"/>
    </row>
    <row r="12" spans="2:86">
      <c r="B12" s="373" t="s">
        <v>5552</v>
      </c>
      <c r="C12" s="373"/>
      <c r="D12" s="373" t="s">
        <v>7703</v>
      </c>
      <c r="E12" s="356" t="s">
        <v>1068</v>
      </c>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c r="AT12" s="356"/>
      <c r="AU12" s="356"/>
      <c r="AV12" s="356"/>
      <c r="AW12" s="356"/>
      <c r="AX12" s="356"/>
      <c r="AY12" s="356"/>
      <c r="AZ12" s="356"/>
      <c r="BA12" s="356"/>
      <c r="BB12" s="356"/>
      <c r="BC12" s="356"/>
      <c r="BD12" s="356"/>
      <c r="BE12" s="356"/>
      <c r="BF12" s="356"/>
      <c r="BG12" s="356"/>
      <c r="BH12" s="356"/>
      <c r="BI12" s="356"/>
      <c r="BJ12" s="356"/>
      <c r="BK12" s="356"/>
      <c r="BL12" s="356"/>
      <c r="BM12" s="356"/>
      <c r="BN12" s="356"/>
      <c r="BO12" s="356"/>
      <c r="BP12" s="356"/>
      <c r="BQ12" s="356"/>
      <c r="BR12" s="356"/>
      <c r="BS12" s="356"/>
      <c r="BT12" s="356"/>
      <c r="BU12" s="356"/>
      <c r="BV12" s="356"/>
      <c r="BW12" s="356"/>
      <c r="BX12" s="356"/>
      <c r="BY12" s="356"/>
      <c r="BZ12" s="356"/>
      <c r="CA12" s="356"/>
      <c r="CB12" s="356"/>
      <c r="CC12" s="356"/>
      <c r="CD12" s="356"/>
      <c r="CE12" s="356"/>
      <c r="CF12" s="356"/>
      <c r="CG12" s="356"/>
      <c r="CH12" s="356"/>
    </row>
    <row r="13" spans="2:86">
      <c r="B13" s="373" t="s">
        <v>6192</v>
      </c>
      <c r="C13" s="373"/>
      <c r="D13" s="373" t="s">
        <v>7703</v>
      </c>
      <c r="E13" s="356" t="s">
        <v>1702</v>
      </c>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56"/>
      <c r="AW13" s="356"/>
      <c r="AX13" s="356"/>
      <c r="AY13" s="356"/>
      <c r="AZ13" s="356"/>
      <c r="BA13" s="356"/>
      <c r="BB13" s="356"/>
      <c r="BC13" s="356"/>
      <c r="BD13" s="356"/>
      <c r="BE13" s="356"/>
      <c r="BF13" s="356"/>
      <c r="BG13" s="356"/>
      <c r="BH13" s="356"/>
      <c r="BI13" s="356"/>
      <c r="BJ13" s="356"/>
      <c r="BK13" s="356"/>
      <c r="BL13" s="356"/>
      <c r="BM13" s="356"/>
      <c r="BN13" s="356"/>
      <c r="BO13" s="356"/>
      <c r="BP13" s="356"/>
      <c r="BQ13" s="356"/>
      <c r="BR13" s="356"/>
      <c r="BS13" s="356"/>
      <c r="BT13" s="356"/>
      <c r="BU13" s="356"/>
      <c r="BV13" s="356"/>
      <c r="BW13" s="356"/>
      <c r="BX13" s="356"/>
      <c r="BY13" s="356"/>
      <c r="BZ13" s="356"/>
      <c r="CA13" s="356"/>
      <c r="CB13" s="356"/>
      <c r="CC13" s="356"/>
      <c r="CD13" s="356"/>
      <c r="CE13" s="356"/>
      <c r="CF13" s="356"/>
      <c r="CG13" s="356"/>
      <c r="CH13" s="356"/>
    </row>
    <row r="14" spans="2:86">
      <c r="B14" s="373" t="s">
        <v>6931</v>
      </c>
      <c r="C14" s="373"/>
      <c r="D14" s="373" t="s">
        <v>7703</v>
      </c>
      <c r="E14" s="356" t="s">
        <v>1706</v>
      </c>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6"/>
      <c r="BT14" s="356"/>
      <c r="BU14" s="356"/>
      <c r="BV14" s="356"/>
      <c r="BW14" s="356"/>
      <c r="BX14" s="356"/>
      <c r="BY14" s="356"/>
      <c r="BZ14" s="356"/>
      <c r="CA14" s="356"/>
      <c r="CB14" s="356"/>
      <c r="CC14" s="356"/>
      <c r="CD14" s="356"/>
      <c r="CE14" s="356"/>
      <c r="CF14" s="356"/>
      <c r="CG14" s="356"/>
      <c r="CH14" s="356"/>
    </row>
    <row r="15" spans="2:86">
      <c r="B15" s="373" t="s">
        <v>6932</v>
      </c>
      <c r="C15" s="373"/>
      <c r="D15" s="373" t="s">
        <v>7703</v>
      </c>
      <c r="E15" s="356" t="s">
        <v>328</v>
      </c>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6"/>
      <c r="BT15" s="356"/>
      <c r="BU15" s="356"/>
      <c r="BV15" s="356"/>
      <c r="BW15" s="356"/>
      <c r="BX15" s="356"/>
      <c r="BY15" s="356"/>
      <c r="BZ15" s="356"/>
      <c r="CA15" s="356"/>
      <c r="CB15" s="356"/>
      <c r="CC15" s="356"/>
      <c r="CD15" s="356"/>
      <c r="CE15" s="356"/>
      <c r="CF15" s="356"/>
      <c r="CG15" s="356"/>
      <c r="CH15" s="356"/>
    </row>
    <row r="16" spans="2:86">
      <c r="B16" s="373" t="s">
        <v>6933</v>
      </c>
      <c r="C16" s="373"/>
      <c r="D16" s="373" t="s">
        <v>7703</v>
      </c>
      <c r="E16" s="356" t="s">
        <v>1707</v>
      </c>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56"/>
      <c r="AW16" s="356"/>
      <c r="AX16" s="356"/>
      <c r="AY16" s="356"/>
      <c r="AZ16" s="356"/>
      <c r="BA16" s="356"/>
      <c r="BB16" s="356"/>
      <c r="BC16" s="356"/>
      <c r="BD16" s="356"/>
      <c r="BE16" s="356"/>
      <c r="BF16" s="356"/>
      <c r="BG16" s="356"/>
      <c r="BH16" s="356"/>
      <c r="BI16" s="356"/>
      <c r="BJ16" s="356"/>
      <c r="BK16" s="356"/>
      <c r="BL16" s="356"/>
      <c r="BM16" s="356"/>
      <c r="BN16" s="356"/>
      <c r="BO16" s="356"/>
      <c r="BP16" s="356"/>
      <c r="BQ16" s="356"/>
      <c r="BR16" s="356"/>
      <c r="BS16" s="356"/>
      <c r="BT16" s="356"/>
      <c r="BU16" s="356"/>
      <c r="BV16" s="356"/>
      <c r="BW16" s="356"/>
      <c r="BX16" s="356"/>
      <c r="BY16" s="356"/>
      <c r="BZ16" s="356"/>
      <c r="CA16" s="356"/>
      <c r="CB16" s="356"/>
      <c r="CC16" s="356"/>
      <c r="CD16" s="356"/>
      <c r="CE16" s="356"/>
      <c r="CF16" s="356"/>
      <c r="CG16" s="356"/>
      <c r="CH16" s="356"/>
    </row>
    <row r="17" spans="2:86">
      <c r="B17" s="373" t="s">
        <v>1709</v>
      </c>
      <c r="C17" s="373"/>
      <c r="D17" s="373" t="s">
        <v>7703</v>
      </c>
      <c r="E17" s="356" t="s">
        <v>1286</v>
      </c>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56"/>
      <c r="AW17" s="356"/>
      <c r="AX17" s="356"/>
      <c r="AY17" s="356"/>
      <c r="AZ17" s="356"/>
      <c r="BA17" s="356"/>
      <c r="BB17" s="356"/>
      <c r="BC17" s="356"/>
      <c r="BD17" s="356"/>
      <c r="BE17" s="356"/>
      <c r="BF17" s="356"/>
      <c r="BG17" s="356"/>
      <c r="BH17" s="356"/>
      <c r="BI17" s="356"/>
      <c r="BJ17" s="356"/>
      <c r="BK17" s="356"/>
      <c r="BL17" s="356"/>
      <c r="BM17" s="356"/>
      <c r="BN17" s="356"/>
      <c r="BO17" s="356"/>
      <c r="BP17" s="356"/>
      <c r="BQ17" s="356"/>
      <c r="BR17" s="356"/>
      <c r="BS17" s="356"/>
      <c r="BT17" s="356"/>
      <c r="BU17" s="356"/>
      <c r="BV17" s="356"/>
      <c r="BW17" s="356"/>
      <c r="BX17" s="356"/>
      <c r="BY17" s="356"/>
      <c r="BZ17" s="356"/>
      <c r="CA17" s="356"/>
      <c r="CB17" s="356"/>
      <c r="CC17" s="356"/>
      <c r="CD17" s="356"/>
      <c r="CE17" s="356"/>
      <c r="CF17" s="356"/>
      <c r="CG17" s="356"/>
      <c r="CH17" s="356"/>
    </row>
    <row r="18" spans="2:86">
      <c r="B18" s="373" t="s">
        <v>1438</v>
      </c>
      <c r="C18" s="373"/>
      <c r="D18" s="373" t="s">
        <v>7703</v>
      </c>
      <c r="E18" s="356" t="s">
        <v>1629</v>
      </c>
      <c r="F18" s="356"/>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56"/>
      <c r="AS18" s="356"/>
      <c r="AT18" s="356"/>
      <c r="AU18" s="356"/>
      <c r="AV18" s="356"/>
      <c r="AW18" s="356"/>
      <c r="AX18" s="356"/>
      <c r="AY18" s="356"/>
      <c r="AZ18" s="356"/>
      <c r="BA18" s="356"/>
      <c r="BB18" s="356"/>
      <c r="BC18" s="356"/>
      <c r="BD18" s="356"/>
      <c r="BE18" s="356"/>
      <c r="BF18" s="356"/>
      <c r="BG18" s="356"/>
      <c r="BH18" s="356"/>
      <c r="BI18" s="356"/>
      <c r="BJ18" s="356"/>
      <c r="BK18" s="356"/>
      <c r="BL18" s="356"/>
      <c r="BM18" s="356"/>
      <c r="BN18" s="356"/>
      <c r="BO18" s="356"/>
      <c r="BP18" s="356"/>
      <c r="BQ18" s="356"/>
      <c r="BR18" s="356"/>
      <c r="BS18" s="356"/>
      <c r="BT18" s="356"/>
      <c r="BU18" s="356"/>
      <c r="BV18" s="356"/>
      <c r="BW18" s="356"/>
      <c r="BX18" s="356"/>
      <c r="BY18" s="356"/>
      <c r="BZ18" s="356"/>
      <c r="CA18" s="356"/>
      <c r="CB18" s="356"/>
      <c r="CC18" s="356"/>
      <c r="CD18" s="356"/>
      <c r="CE18" s="356"/>
      <c r="CF18" s="356"/>
      <c r="CG18" s="356"/>
      <c r="CH18" s="356"/>
    </row>
    <row r="19" spans="2:86">
      <c r="B19" s="373" t="s">
        <v>6897</v>
      </c>
      <c r="C19" s="373"/>
      <c r="D19" s="373" t="s">
        <v>7703</v>
      </c>
      <c r="E19" s="356" t="s">
        <v>582</v>
      </c>
      <c r="F19" s="356"/>
      <c r="G19" s="356"/>
      <c r="H19" s="356"/>
      <c r="I19" s="356"/>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c r="AM19" s="356"/>
      <c r="AN19" s="356"/>
      <c r="AO19" s="356"/>
      <c r="AP19" s="356"/>
      <c r="AQ19" s="356"/>
      <c r="AR19" s="356"/>
      <c r="AS19" s="356"/>
      <c r="AT19" s="356"/>
      <c r="AU19" s="356"/>
      <c r="AV19" s="356"/>
      <c r="AW19" s="356"/>
      <c r="AX19" s="356"/>
      <c r="AY19" s="356"/>
      <c r="AZ19" s="356"/>
      <c r="BA19" s="356"/>
      <c r="BB19" s="356"/>
      <c r="BC19" s="356"/>
      <c r="BD19" s="356"/>
      <c r="BE19" s="356"/>
      <c r="BF19" s="356"/>
      <c r="BG19" s="356"/>
      <c r="BH19" s="356"/>
      <c r="BI19" s="356"/>
      <c r="BJ19" s="356"/>
      <c r="BK19" s="356"/>
      <c r="BL19" s="356"/>
      <c r="BM19" s="356"/>
      <c r="BN19" s="356"/>
      <c r="BO19" s="356"/>
      <c r="BP19" s="356"/>
      <c r="BQ19" s="356"/>
      <c r="BR19" s="356"/>
      <c r="BS19" s="356"/>
      <c r="BT19" s="356"/>
      <c r="BU19" s="356"/>
      <c r="BV19" s="356"/>
      <c r="BW19" s="356"/>
      <c r="BX19" s="356"/>
      <c r="BY19" s="356"/>
      <c r="BZ19" s="356"/>
      <c r="CA19" s="356"/>
      <c r="CB19" s="356"/>
      <c r="CC19" s="356"/>
      <c r="CD19" s="356"/>
      <c r="CE19" s="356"/>
      <c r="CF19" s="356"/>
      <c r="CG19" s="356"/>
      <c r="CH19" s="356"/>
    </row>
    <row r="20" spans="2:86">
      <c r="B20" s="373" t="s">
        <v>4929</v>
      </c>
      <c r="C20" s="373"/>
      <c r="D20" s="373" t="s">
        <v>7703</v>
      </c>
      <c r="E20" s="356" t="s">
        <v>1715</v>
      </c>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56"/>
      <c r="AW20" s="356"/>
      <c r="AX20" s="356"/>
      <c r="AY20" s="356"/>
      <c r="AZ20" s="356"/>
      <c r="BA20" s="356"/>
      <c r="BB20" s="356"/>
      <c r="BC20" s="356"/>
      <c r="BD20" s="356"/>
      <c r="BE20" s="356"/>
      <c r="BF20" s="356"/>
      <c r="BG20" s="356"/>
      <c r="BH20" s="356"/>
      <c r="BI20" s="356"/>
      <c r="BJ20" s="356"/>
      <c r="BK20" s="356"/>
      <c r="BL20" s="356"/>
      <c r="BM20" s="356"/>
      <c r="BN20" s="356"/>
      <c r="BO20" s="356"/>
      <c r="BP20" s="356"/>
      <c r="BQ20" s="356"/>
      <c r="BR20" s="356"/>
      <c r="BS20" s="356"/>
      <c r="BT20" s="356"/>
      <c r="BU20" s="356"/>
      <c r="BV20" s="356"/>
      <c r="BW20" s="356"/>
      <c r="BX20" s="356"/>
      <c r="BY20" s="356"/>
      <c r="BZ20" s="356"/>
      <c r="CA20" s="356"/>
      <c r="CB20" s="356"/>
      <c r="CC20" s="356"/>
      <c r="CD20" s="356"/>
      <c r="CE20" s="356"/>
      <c r="CF20" s="356"/>
      <c r="CG20" s="356"/>
      <c r="CH20" s="356"/>
    </row>
    <row r="21" spans="2:86">
      <c r="B21" s="373" t="s">
        <v>4512</v>
      </c>
      <c r="C21" s="373"/>
      <c r="D21" s="373" t="s">
        <v>7703</v>
      </c>
      <c r="E21" s="356" t="s">
        <v>1018</v>
      </c>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56"/>
      <c r="AW21" s="356"/>
      <c r="AX21" s="356"/>
      <c r="AY21" s="356"/>
      <c r="AZ21" s="356"/>
      <c r="BA21" s="356"/>
      <c r="BB21" s="356"/>
      <c r="BC21" s="356"/>
      <c r="BD21" s="356"/>
      <c r="BE21" s="356"/>
      <c r="BF21" s="356"/>
      <c r="BG21" s="356"/>
      <c r="BH21" s="356"/>
      <c r="BI21" s="356"/>
      <c r="BJ21" s="356"/>
      <c r="BK21" s="356"/>
      <c r="BL21" s="356"/>
      <c r="BM21" s="356"/>
      <c r="BN21" s="356"/>
      <c r="BO21" s="356"/>
      <c r="BP21" s="356"/>
      <c r="BQ21" s="356"/>
      <c r="BR21" s="356"/>
      <c r="BS21" s="356"/>
      <c r="BT21" s="356"/>
      <c r="BU21" s="356"/>
      <c r="BV21" s="356"/>
      <c r="BW21" s="356"/>
      <c r="BX21" s="356"/>
      <c r="BY21" s="356"/>
      <c r="BZ21" s="356"/>
      <c r="CA21" s="356"/>
      <c r="CB21" s="356"/>
      <c r="CC21" s="356"/>
      <c r="CD21" s="356"/>
      <c r="CE21" s="356"/>
      <c r="CF21" s="356"/>
      <c r="CG21" s="356"/>
      <c r="CH21" s="356"/>
    </row>
    <row r="22" spans="2:86">
      <c r="B22" s="373" t="s">
        <v>1728</v>
      </c>
      <c r="C22" s="373"/>
      <c r="D22" s="373" t="s">
        <v>7703</v>
      </c>
      <c r="E22" s="356" t="s">
        <v>1725</v>
      </c>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356"/>
      <c r="AT22" s="356"/>
      <c r="AU22" s="356"/>
      <c r="AV22" s="356"/>
      <c r="AW22" s="356"/>
      <c r="AX22" s="356"/>
      <c r="AY22" s="356"/>
      <c r="AZ22" s="356"/>
      <c r="BA22" s="356"/>
      <c r="BB22" s="356"/>
      <c r="BC22" s="356"/>
      <c r="BD22" s="356"/>
      <c r="BE22" s="356"/>
      <c r="BF22" s="356"/>
      <c r="BG22" s="356"/>
      <c r="BH22" s="356"/>
      <c r="BI22" s="356"/>
      <c r="BJ22" s="356"/>
      <c r="BK22" s="356"/>
      <c r="BL22" s="356"/>
      <c r="BM22" s="356"/>
      <c r="BN22" s="356"/>
      <c r="BO22" s="356"/>
      <c r="BP22" s="356"/>
      <c r="BQ22" s="356"/>
      <c r="BR22" s="356"/>
      <c r="BS22" s="356"/>
      <c r="BT22" s="356"/>
      <c r="BU22" s="356"/>
      <c r="BV22" s="356"/>
      <c r="BW22" s="356"/>
      <c r="BX22" s="356"/>
      <c r="BY22" s="356"/>
      <c r="BZ22" s="356"/>
      <c r="CA22" s="356"/>
      <c r="CB22" s="356"/>
      <c r="CC22" s="356"/>
      <c r="CD22" s="356"/>
      <c r="CE22" s="356"/>
      <c r="CF22" s="356"/>
      <c r="CG22" s="356"/>
      <c r="CH22" s="356"/>
    </row>
    <row r="23" spans="2:86">
      <c r="B23" s="373" t="s">
        <v>1430</v>
      </c>
      <c r="C23" s="373"/>
      <c r="D23" s="373" t="s">
        <v>7703</v>
      </c>
      <c r="E23" s="356" t="s">
        <v>298</v>
      </c>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6"/>
      <c r="AU23" s="356"/>
      <c r="AV23" s="356"/>
      <c r="AW23" s="356"/>
      <c r="AX23" s="356"/>
      <c r="AY23" s="356"/>
      <c r="AZ23" s="356"/>
      <c r="BA23" s="356"/>
      <c r="BB23" s="356"/>
      <c r="BC23" s="356"/>
      <c r="BD23" s="356"/>
      <c r="BE23" s="356"/>
      <c r="BF23" s="356"/>
      <c r="BG23" s="356"/>
      <c r="BH23" s="356"/>
      <c r="BI23" s="356"/>
      <c r="BJ23" s="356"/>
      <c r="BK23" s="356"/>
      <c r="BL23" s="356"/>
      <c r="BM23" s="356"/>
      <c r="BN23" s="356"/>
      <c r="BO23" s="356"/>
      <c r="BP23" s="356"/>
      <c r="BQ23" s="356"/>
      <c r="BR23" s="356"/>
      <c r="BS23" s="356"/>
      <c r="BT23" s="356"/>
      <c r="BU23" s="356"/>
      <c r="BV23" s="356"/>
      <c r="BW23" s="356"/>
      <c r="BX23" s="356"/>
      <c r="BY23" s="356"/>
      <c r="BZ23" s="356"/>
      <c r="CA23" s="356"/>
      <c r="CB23" s="356"/>
      <c r="CC23" s="356"/>
      <c r="CD23" s="356"/>
      <c r="CE23" s="356"/>
      <c r="CF23" s="356"/>
      <c r="CG23" s="356"/>
      <c r="CH23" s="356"/>
    </row>
    <row r="24" spans="2:86">
      <c r="B24" s="373" t="s">
        <v>682</v>
      </c>
      <c r="C24" s="373"/>
      <c r="D24" s="373" t="s">
        <v>7703</v>
      </c>
      <c r="E24" s="356" t="s">
        <v>1722</v>
      </c>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56"/>
      <c r="AW24" s="356"/>
      <c r="AX24" s="356"/>
      <c r="AY24" s="356"/>
      <c r="AZ24" s="356"/>
      <c r="BA24" s="356"/>
      <c r="BB24" s="356"/>
      <c r="BC24" s="356"/>
      <c r="BD24" s="356"/>
      <c r="BE24" s="356"/>
      <c r="BF24" s="356"/>
      <c r="BG24" s="356"/>
      <c r="BH24" s="356"/>
      <c r="BI24" s="356"/>
      <c r="BJ24" s="356"/>
      <c r="BK24" s="356"/>
      <c r="BL24" s="356"/>
      <c r="BM24" s="356"/>
      <c r="BN24" s="356"/>
      <c r="BO24" s="356"/>
      <c r="BP24" s="356"/>
      <c r="BQ24" s="356"/>
      <c r="BR24" s="356"/>
      <c r="BS24" s="356"/>
      <c r="BT24" s="356"/>
      <c r="BU24" s="356"/>
      <c r="BV24" s="356"/>
      <c r="BW24" s="356"/>
      <c r="BX24" s="356"/>
      <c r="BY24" s="356"/>
      <c r="BZ24" s="356"/>
      <c r="CA24" s="356"/>
      <c r="CB24" s="356"/>
      <c r="CC24" s="356"/>
      <c r="CD24" s="356"/>
      <c r="CE24" s="356"/>
      <c r="CF24" s="356"/>
      <c r="CG24" s="356"/>
      <c r="CH24" s="356"/>
    </row>
    <row r="25" spans="2:86">
      <c r="B25" s="373" t="s">
        <v>1234</v>
      </c>
      <c r="C25" s="373"/>
      <c r="D25" s="373" t="s">
        <v>7703</v>
      </c>
      <c r="E25" s="356" t="s">
        <v>1729</v>
      </c>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56"/>
      <c r="AW25" s="356"/>
      <c r="AX25" s="356"/>
      <c r="AY25" s="356"/>
      <c r="AZ25" s="356"/>
      <c r="BA25" s="356"/>
      <c r="BB25" s="356"/>
      <c r="BC25" s="356"/>
      <c r="BD25" s="356"/>
      <c r="BE25" s="356"/>
      <c r="BF25" s="356"/>
      <c r="BG25" s="356"/>
      <c r="BH25" s="356"/>
      <c r="BI25" s="356"/>
      <c r="BJ25" s="356"/>
      <c r="BK25" s="356"/>
      <c r="BL25" s="356"/>
      <c r="BM25" s="356"/>
      <c r="BN25" s="356"/>
      <c r="BO25" s="356"/>
      <c r="BP25" s="356"/>
      <c r="BQ25" s="356"/>
      <c r="BR25" s="356"/>
      <c r="BS25" s="356"/>
      <c r="BT25" s="356"/>
      <c r="BU25" s="356"/>
      <c r="BV25" s="356"/>
      <c r="BW25" s="356"/>
      <c r="BX25" s="356"/>
      <c r="BY25" s="356"/>
      <c r="BZ25" s="356"/>
      <c r="CA25" s="356"/>
      <c r="CB25" s="356"/>
      <c r="CC25" s="356"/>
      <c r="CD25" s="356"/>
      <c r="CE25" s="356"/>
      <c r="CF25" s="356"/>
      <c r="CG25" s="356"/>
      <c r="CH25" s="356"/>
    </row>
    <row r="26" spans="2:86">
      <c r="B26" s="373" t="s">
        <v>2688</v>
      </c>
      <c r="C26" s="373"/>
      <c r="D26" s="373" t="s">
        <v>7703</v>
      </c>
      <c r="E26" s="356" t="s">
        <v>1732</v>
      </c>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356"/>
      <c r="BL26" s="356"/>
      <c r="BM26" s="356"/>
      <c r="BN26" s="356"/>
      <c r="BO26" s="356"/>
      <c r="BP26" s="356"/>
      <c r="BQ26" s="356"/>
      <c r="BR26" s="356"/>
      <c r="BS26" s="356"/>
      <c r="BT26" s="356"/>
      <c r="BU26" s="356"/>
      <c r="BV26" s="356"/>
      <c r="BW26" s="356"/>
      <c r="BX26" s="356"/>
      <c r="BY26" s="356"/>
      <c r="BZ26" s="356"/>
      <c r="CA26" s="356"/>
      <c r="CB26" s="356"/>
      <c r="CC26" s="356"/>
      <c r="CD26" s="356"/>
      <c r="CE26" s="356"/>
      <c r="CF26" s="356"/>
      <c r="CG26" s="356"/>
      <c r="CH26" s="356"/>
    </row>
    <row r="27" spans="2:86">
      <c r="B27" s="373" t="s">
        <v>1037</v>
      </c>
      <c r="C27" s="373"/>
      <c r="D27" s="373" t="s">
        <v>7703</v>
      </c>
      <c r="E27" s="356" t="s">
        <v>1735</v>
      </c>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6"/>
      <c r="AZ27" s="356"/>
      <c r="BA27" s="356"/>
      <c r="BB27" s="356"/>
      <c r="BC27" s="356"/>
      <c r="BD27" s="356"/>
      <c r="BE27" s="356"/>
      <c r="BF27" s="356"/>
      <c r="BG27" s="356"/>
      <c r="BH27" s="356"/>
      <c r="BI27" s="356"/>
      <c r="BJ27" s="356"/>
      <c r="BK27" s="356"/>
      <c r="BL27" s="356"/>
      <c r="BM27" s="356"/>
      <c r="BN27" s="356"/>
      <c r="BO27" s="356"/>
      <c r="BP27" s="356"/>
      <c r="BQ27" s="356"/>
      <c r="BR27" s="356"/>
      <c r="BS27" s="356"/>
      <c r="BT27" s="356"/>
      <c r="BU27" s="356"/>
      <c r="BV27" s="356"/>
      <c r="BW27" s="356"/>
      <c r="BX27" s="356"/>
      <c r="BY27" s="356"/>
      <c r="BZ27" s="356"/>
      <c r="CA27" s="356"/>
      <c r="CB27" s="356"/>
      <c r="CC27" s="356"/>
      <c r="CD27" s="356"/>
      <c r="CE27" s="356"/>
      <c r="CF27" s="356"/>
      <c r="CG27" s="356"/>
      <c r="CH27" s="356"/>
    </row>
    <row r="28" spans="2:86">
      <c r="B28" s="373" t="s">
        <v>4086</v>
      </c>
      <c r="C28" s="373"/>
      <c r="D28" s="373" t="s">
        <v>7703</v>
      </c>
      <c r="E28" s="356" t="s">
        <v>828</v>
      </c>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56"/>
      <c r="BR28" s="356"/>
      <c r="BS28" s="356"/>
      <c r="BT28" s="356"/>
      <c r="BU28" s="356"/>
      <c r="BV28" s="356"/>
      <c r="BW28" s="356"/>
      <c r="BX28" s="356"/>
      <c r="BY28" s="356"/>
      <c r="BZ28" s="356"/>
      <c r="CA28" s="356"/>
      <c r="CB28" s="356"/>
      <c r="CC28" s="356"/>
      <c r="CD28" s="356"/>
      <c r="CE28" s="356"/>
      <c r="CF28" s="356"/>
      <c r="CG28" s="356"/>
      <c r="CH28" s="356"/>
    </row>
    <row r="29" spans="2:86">
      <c r="B29" s="373" t="s">
        <v>1059</v>
      </c>
      <c r="C29" s="373"/>
      <c r="D29" s="373" t="s">
        <v>7703</v>
      </c>
      <c r="E29" s="356" t="s">
        <v>763</v>
      </c>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c r="AM29" s="356"/>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c r="BR29" s="356"/>
      <c r="BS29" s="356"/>
      <c r="BT29" s="356"/>
      <c r="BU29" s="356"/>
      <c r="BV29" s="356"/>
      <c r="BW29" s="356"/>
      <c r="BX29" s="356"/>
      <c r="BY29" s="356"/>
      <c r="BZ29" s="356"/>
      <c r="CA29" s="356"/>
      <c r="CB29" s="356"/>
      <c r="CC29" s="356"/>
      <c r="CD29" s="356"/>
      <c r="CE29" s="356"/>
      <c r="CF29" s="356"/>
      <c r="CG29" s="356"/>
      <c r="CH29" s="356"/>
    </row>
    <row r="30" spans="2:86">
      <c r="B30" s="373" t="s">
        <v>1745</v>
      </c>
      <c r="C30" s="373"/>
      <c r="D30" s="373" t="s">
        <v>7703</v>
      </c>
      <c r="E30" s="356" t="s">
        <v>1743</v>
      </c>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c r="BR30" s="356"/>
      <c r="BS30" s="356"/>
      <c r="BT30" s="356"/>
      <c r="BU30" s="356"/>
      <c r="BV30" s="356"/>
      <c r="BW30" s="356"/>
      <c r="BX30" s="356"/>
      <c r="BY30" s="356"/>
      <c r="BZ30" s="356"/>
      <c r="CA30" s="356"/>
      <c r="CB30" s="356"/>
      <c r="CC30" s="356"/>
      <c r="CD30" s="356"/>
      <c r="CE30" s="356"/>
      <c r="CF30" s="356"/>
      <c r="CG30" s="356"/>
      <c r="CH30" s="356"/>
    </row>
    <row r="31" spans="2:86">
      <c r="B31" s="373" t="s">
        <v>6793</v>
      </c>
      <c r="C31" s="373"/>
      <c r="D31" s="373" t="s">
        <v>7703</v>
      </c>
      <c r="E31" s="356" t="s">
        <v>424</v>
      </c>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c r="BR31" s="356"/>
      <c r="BS31" s="356"/>
      <c r="BT31" s="356"/>
      <c r="BU31" s="356"/>
      <c r="BV31" s="356"/>
      <c r="BW31" s="356"/>
      <c r="BX31" s="356"/>
      <c r="BY31" s="356"/>
      <c r="BZ31" s="356"/>
      <c r="CA31" s="356"/>
      <c r="CB31" s="356"/>
      <c r="CC31" s="356"/>
      <c r="CD31" s="356"/>
      <c r="CE31" s="356"/>
      <c r="CF31" s="356"/>
      <c r="CG31" s="356"/>
      <c r="CH31" s="356"/>
    </row>
    <row r="32" spans="2:86">
      <c r="B32" s="373" t="s">
        <v>6934</v>
      </c>
      <c r="C32" s="373"/>
      <c r="D32" s="373" t="s">
        <v>7703</v>
      </c>
      <c r="E32" s="356" t="s">
        <v>1071</v>
      </c>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c r="AM32" s="356"/>
      <c r="AN32" s="356"/>
      <c r="AO32" s="356"/>
      <c r="AP32" s="356"/>
      <c r="AQ32" s="356"/>
      <c r="AR32" s="356"/>
      <c r="AS32" s="356"/>
      <c r="AT32" s="356"/>
      <c r="AU32" s="356"/>
      <c r="AV32" s="356"/>
      <c r="AW32" s="356"/>
      <c r="AX32" s="356"/>
      <c r="AY32" s="356"/>
      <c r="AZ32" s="356"/>
      <c r="BA32" s="356"/>
      <c r="BB32" s="356"/>
      <c r="BC32" s="356"/>
      <c r="BD32" s="356"/>
      <c r="BE32" s="356"/>
      <c r="BF32" s="356"/>
      <c r="BG32" s="356"/>
      <c r="BH32" s="356"/>
      <c r="BI32" s="356"/>
      <c r="BJ32" s="356"/>
      <c r="BK32" s="356"/>
      <c r="BL32" s="356"/>
      <c r="BM32" s="356"/>
      <c r="BN32" s="356"/>
      <c r="BO32" s="356"/>
      <c r="BP32" s="356"/>
      <c r="BQ32" s="356"/>
      <c r="BR32" s="356"/>
      <c r="BS32" s="356"/>
      <c r="BT32" s="356"/>
      <c r="BU32" s="356"/>
      <c r="BV32" s="356"/>
      <c r="BW32" s="356"/>
      <c r="BX32" s="356"/>
      <c r="BY32" s="356"/>
      <c r="BZ32" s="356"/>
      <c r="CA32" s="356"/>
      <c r="CB32" s="356"/>
      <c r="CC32" s="356"/>
      <c r="CD32" s="356"/>
      <c r="CE32" s="356"/>
      <c r="CF32" s="356"/>
      <c r="CG32" s="356"/>
      <c r="CH32" s="356"/>
    </row>
    <row r="33" spans="2:86">
      <c r="B33" s="373" t="s">
        <v>6935</v>
      </c>
      <c r="C33" s="373"/>
      <c r="D33" s="373" t="s">
        <v>7703</v>
      </c>
      <c r="E33" s="356" t="s">
        <v>1748</v>
      </c>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c r="AM33" s="356"/>
      <c r="AN33" s="356"/>
      <c r="AO33" s="356"/>
      <c r="AP33" s="356"/>
      <c r="AQ33" s="356"/>
      <c r="AR33" s="356"/>
      <c r="AS33" s="356"/>
      <c r="AT33" s="356"/>
      <c r="AU33" s="356"/>
      <c r="AV33" s="356"/>
      <c r="AW33" s="356"/>
      <c r="AX33" s="356"/>
      <c r="AY33" s="356"/>
      <c r="AZ33" s="356"/>
      <c r="BA33" s="356"/>
      <c r="BB33" s="356"/>
      <c r="BC33" s="356"/>
      <c r="BD33" s="356"/>
      <c r="BE33" s="356"/>
      <c r="BF33" s="356"/>
      <c r="BG33" s="356"/>
      <c r="BH33" s="356"/>
      <c r="BI33" s="356"/>
      <c r="BJ33" s="356"/>
      <c r="BK33" s="356"/>
      <c r="BL33" s="356"/>
      <c r="BM33" s="356"/>
      <c r="BN33" s="356"/>
      <c r="BO33" s="356"/>
      <c r="BP33" s="356"/>
      <c r="BQ33" s="356"/>
      <c r="BR33" s="356"/>
      <c r="BS33" s="356"/>
      <c r="BT33" s="356"/>
      <c r="BU33" s="356"/>
      <c r="BV33" s="356"/>
      <c r="BW33" s="356"/>
      <c r="BX33" s="356"/>
      <c r="BY33" s="356"/>
      <c r="BZ33" s="356"/>
      <c r="CA33" s="356"/>
      <c r="CB33" s="356"/>
      <c r="CC33" s="356"/>
      <c r="CD33" s="356"/>
      <c r="CE33" s="356"/>
      <c r="CF33" s="356"/>
      <c r="CG33" s="356"/>
      <c r="CH33" s="356"/>
    </row>
    <row r="34" spans="2:86">
      <c r="B34" s="373" t="s">
        <v>6936</v>
      </c>
      <c r="C34" s="373"/>
      <c r="D34" s="373" t="s">
        <v>7703</v>
      </c>
      <c r="E34" s="356" t="s">
        <v>1752</v>
      </c>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c r="BR34" s="356"/>
      <c r="BS34" s="356"/>
      <c r="BT34" s="356"/>
      <c r="BU34" s="356"/>
      <c r="BV34" s="356"/>
      <c r="BW34" s="356"/>
      <c r="BX34" s="356"/>
      <c r="BY34" s="356"/>
      <c r="BZ34" s="356"/>
      <c r="CA34" s="356"/>
      <c r="CB34" s="356"/>
      <c r="CC34" s="356"/>
      <c r="CD34" s="356"/>
      <c r="CE34" s="356"/>
      <c r="CF34" s="356"/>
      <c r="CG34" s="356"/>
      <c r="CH34" s="356"/>
    </row>
    <row r="35" spans="2:86">
      <c r="B35" s="373" t="s">
        <v>4911</v>
      </c>
      <c r="C35" s="373"/>
      <c r="D35" s="373" t="s">
        <v>7703</v>
      </c>
      <c r="E35" s="356" t="s">
        <v>1762</v>
      </c>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356"/>
      <c r="BL35" s="356"/>
      <c r="BM35" s="356"/>
      <c r="BN35" s="356"/>
      <c r="BO35" s="356"/>
      <c r="BP35" s="356"/>
      <c r="BQ35" s="356"/>
      <c r="BR35" s="356"/>
      <c r="BS35" s="356"/>
      <c r="BT35" s="356"/>
      <c r="BU35" s="356"/>
      <c r="BV35" s="356"/>
      <c r="BW35" s="356"/>
      <c r="BX35" s="356"/>
      <c r="BY35" s="356"/>
      <c r="BZ35" s="356"/>
      <c r="CA35" s="356"/>
      <c r="CB35" s="356"/>
      <c r="CC35" s="356"/>
      <c r="CD35" s="356"/>
      <c r="CE35" s="356"/>
      <c r="CF35" s="356"/>
      <c r="CG35" s="356"/>
      <c r="CH35" s="356"/>
    </row>
    <row r="36" spans="2:86">
      <c r="B36" s="373" t="s">
        <v>6937</v>
      </c>
      <c r="C36" s="373"/>
      <c r="D36" s="373" t="s">
        <v>7703</v>
      </c>
      <c r="E36" s="356" t="s">
        <v>1767</v>
      </c>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c r="AM36" s="356"/>
      <c r="AN36" s="356"/>
      <c r="AO36" s="356"/>
      <c r="AP36" s="356"/>
      <c r="AQ36" s="356"/>
      <c r="AR36" s="356"/>
      <c r="AS36" s="356"/>
      <c r="AT36" s="356"/>
      <c r="AU36" s="356"/>
      <c r="AV36" s="356"/>
      <c r="AW36" s="356"/>
      <c r="AX36" s="356"/>
      <c r="AY36" s="356"/>
      <c r="AZ36" s="356"/>
      <c r="BA36" s="356"/>
      <c r="BB36" s="356"/>
      <c r="BC36" s="356"/>
      <c r="BD36" s="356"/>
      <c r="BE36" s="356"/>
      <c r="BF36" s="356"/>
      <c r="BG36" s="356"/>
      <c r="BH36" s="356"/>
      <c r="BI36" s="356"/>
      <c r="BJ36" s="356"/>
      <c r="BK36" s="356"/>
      <c r="BL36" s="356"/>
      <c r="BM36" s="356"/>
      <c r="BN36" s="356"/>
      <c r="BO36" s="356"/>
      <c r="BP36" s="356"/>
      <c r="BQ36" s="356"/>
      <c r="BR36" s="356"/>
      <c r="BS36" s="356"/>
      <c r="BT36" s="356"/>
      <c r="BU36" s="356"/>
      <c r="BV36" s="356"/>
      <c r="BW36" s="356"/>
      <c r="BX36" s="356"/>
      <c r="BY36" s="356"/>
      <c r="BZ36" s="356"/>
      <c r="CA36" s="356"/>
      <c r="CB36" s="356"/>
      <c r="CC36" s="356"/>
      <c r="CD36" s="356"/>
      <c r="CE36" s="356"/>
      <c r="CF36" s="356"/>
      <c r="CG36" s="356"/>
      <c r="CH36" s="356"/>
    </row>
    <row r="37" spans="2:86">
      <c r="B37" s="373" t="s">
        <v>6938</v>
      </c>
      <c r="C37" s="373"/>
      <c r="D37" s="373" t="s">
        <v>7703</v>
      </c>
      <c r="E37" s="356" t="s">
        <v>1772</v>
      </c>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356"/>
      <c r="AZ37" s="356"/>
      <c r="BA37" s="356"/>
      <c r="BB37" s="356"/>
      <c r="BC37" s="356"/>
      <c r="BD37" s="356"/>
      <c r="BE37" s="356"/>
      <c r="BF37" s="356"/>
      <c r="BG37" s="356"/>
      <c r="BH37" s="356"/>
      <c r="BI37" s="356"/>
      <c r="BJ37" s="356"/>
      <c r="BK37" s="356"/>
      <c r="BL37" s="356"/>
      <c r="BM37" s="356"/>
      <c r="BN37" s="356"/>
      <c r="BO37" s="356"/>
      <c r="BP37" s="356"/>
      <c r="BQ37" s="356"/>
      <c r="BR37" s="356"/>
      <c r="BS37" s="356"/>
      <c r="BT37" s="356"/>
      <c r="BU37" s="356"/>
      <c r="BV37" s="356"/>
      <c r="BW37" s="356"/>
      <c r="BX37" s="356"/>
      <c r="BY37" s="356"/>
      <c r="BZ37" s="356"/>
      <c r="CA37" s="356"/>
      <c r="CB37" s="356"/>
      <c r="CC37" s="356"/>
      <c r="CD37" s="356"/>
      <c r="CE37" s="356"/>
      <c r="CF37" s="356"/>
      <c r="CG37" s="356"/>
      <c r="CH37" s="356"/>
    </row>
    <row r="38" spans="2:86">
      <c r="B38" s="373" t="s">
        <v>6939</v>
      </c>
      <c r="C38" s="373"/>
      <c r="D38" s="373" t="s">
        <v>7703</v>
      </c>
      <c r="E38" s="356" t="s">
        <v>1773</v>
      </c>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s="356"/>
      <c r="AX38" s="356"/>
      <c r="AY38" s="356"/>
      <c r="AZ38" s="356"/>
      <c r="BA38" s="356"/>
      <c r="BB38" s="356"/>
      <c r="BC38" s="356"/>
      <c r="BD38" s="356"/>
      <c r="BE38" s="356"/>
      <c r="BF38" s="356"/>
      <c r="BG38" s="356"/>
      <c r="BH38" s="356"/>
      <c r="BI38" s="356"/>
      <c r="BJ38" s="356"/>
      <c r="BK38" s="356"/>
      <c r="BL38" s="356"/>
      <c r="BM38" s="356"/>
      <c r="BN38" s="356"/>
      <c r="BO38" s="356"/>
      <c r="BP38" s="356"/>
      <c r="BQ38" s="356"/>
      <c r="BR38" s="356"/>
      <c r="BS38" s="356"/>
      <c r="BT38" s="356"/>
      <c r="BU38" s="356"/>
      <c r="BV38" s="356"/>
      <c r="BW38" s="356"/>
      <c r="BX38" s="356"/>
      <c r="BY38" s="356"/>
      <c r="BZ38" s="356"/>
      <c r="CA38" s="356"/>
      <c r="CB38" s="356"/>
      <c r="CC38" s="356"/>
      <c r="CD38" s="356"/>
      <c r="CE38" s="356"/>
      <c r="CF38" s="356"/>
      <c r="CG38" s="356"/>
      <c r="CH38" s="356"/>
    </row>
    <row r="39" spans="2:86">
      <c r="B39" s="373" t="s">
        <v>6940</v>
      </c>
      <c r="C39" s="373"/>
      <c r="D39" s="373" t="s">
        <v>7703</v>
      </c>
      <c r="E39" s="356" t="s">
        <v>801</v>
      </c>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c r="BQ39" s="356"/>
      <c r="BR39" s="356"/>
      <c r="BS39" s="356"/>
      <c r="BT39" s="356"/>
      <c r="BU39" s="356"/>
      <c r="BV39" s="356"/>
      <c r="BW39" s="356"/>
      <c r="BX39" s="356"/>
      <c r="BY39" s="356"/>
      <c r="BZ39" s="356"/>
      <c r="CA39" s="356"/>
      <c r="CB39" s="356"/>
      <c r="CC39" s="356"/>
      <c r="CD39" s="356"/>
      <c r="CE39" s="356"/>
      <c r="CF39" s="356"/>
      <c r="CG39" s="356"/>
      <c r="CH39" s="356"/>
    </row>
    <row r="40" spans="2:86">
      <c r="B40" s="373" t="s">
        <v>6941</v>
      </c>
      <c r="C40" s="373"/>
      <c r="D40" s="373" t="s">
        <v>7703</v>
      </c>
      <c r="E40" s="356" t="s">
        <v>1783</v>
      </c>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c r="BR40" s="356"/>
      <c r="BS40" s="356"/>
      <c r="BT40" s="356"/>
      <c r="BU40" s="356"/>
      <c r="BV40" s="356"/>
      <c r="BW40" s="356"/>
      <c r="BX40" s="356"/>
      <c r="BY40" s="356"/>
      <c r="BZ40" s="356"/>
      <c r="CA40" s="356"/>
      <c r="CB40" s="356"/>
      <c r="CC40" s="356"/>
      <c r="CD40" s="356"/>
      <c r="CE40" s="356"/>
      <c r="CF40" s="356"/>
      <c r="CG40" s="356"/>
      <c r="CH40" s="356"/>
    </row>
    <row r="41" spans="2:86">
      <c r="B41" s="373" t="s">
        <v>688</v>
      </c>
      <c r="C41" s="373"/>
      <c r="D41" s="373" t="s">
        <v>7703</v>
      </c>
      <c r="E41" s="356" t="s">
        <v>1788</v>
      </c>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c r="BR41" s="356"/>
      <c r="BS41" s="356"/>
      <c r="BT41" s="356"/>
      <c r="BU41" s="356"/>
      <c r="BV41" s="356"/>
      <c r="BW41" s="356"/>
      <c r="BX41" s="356"/>
      <c r="BY41" s="356"/>
      <c r="BZ41" s="356"/>
      <c r="CA41" s="356"/>
      <c r="CB41" s="356"/>
      <c r="CC41" s="356"/>
      <c r="CD41" s="356"/>
      <c r="CE41" s="356"/>
      <c r="CF41" s="356"/>
      <c r="CG41" s="356"/>
      <c r="CH41" s="356"/>
    </row>
    <row r="42" spans="2:86">
      <c r="B42" s="373" t="s">
        <v>6942</v>
      </c>
      <c r="C42" s="373"/>
      <c r="D42" s="373" t="s">
        <v>7703</v>
      </c>
      <c r="E42" s="356" t="s">
        <v>1791</v>
      </c>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c r="BQ42" s="356"/>
      <c r="BR42" s="356"/>
      <c r="BS42" s="356"/>
      <c r="BT42" s="356"/>
      <c r="BU42" s="356"/>
      <c r="BV42" s="356"/>
      <c r="BW42" s="356"/>
      <c r="BX42" s="356"/>
      <c r="BY42" s="356"/>
      <c r="BZ42" s="356"/>
      <c r="CA42" s="356"/>
      <c r="CB42" s="356"/>
      <c r="CC42" s="356"/>
      <c r="CD42" s="356"/>
      <c r="CE42" s="356"/>
      <c r="CF42" s="356"/>
      <c r="CG42" s="356"/>
      <c r="CH42" s="356"/>
    </row>
    <row r="43" spans="2:86">
      <c r="B43" s="373" t="s">
        <v>239</v>
      </c>
      <c r="C43" s="373"/>
      <c r="D43" s="373" t="s">
        <v>7703</v>
      </c>
      <c r="E43" s="356" t="s">
        <v>685</v>
      </c>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c r="BR43" s="356"/>
      <c r="BS43" s="356"/>
      <c r="BT43" s="356"/>
      <c r="BU43" s="356"/>
      <c r="BV43" s="356"/>
      <c r="BW43" s="356"/>
      <c r="BX43" s="356"/>
      <c r="BY43" s="356"/>
      <c r="BZ43" s="356"/>
      <c r="CA43" s="356"/>
      <c r="CB43" s="356"/>
      <c r="CC43" s="356"/>
      <c r="CD43" s="356"/>
      <c r="CE43" s="356"/>
      <c r="CF43" s="356"/>
      <c r="CG43" s="356"/>
      <c r="CH43" s="356"/>
    </row>
    <row r="44" spans="2:86">
      <c r="B44" s="373" t="s">
        <v>1126</v>
      </c>
      <c r="C44" s="373"/>
      <c r="D44" s="373" t="s">
        <v>7703</v>
      </c>
      <c r="E44" s="356" t="s">
        <v>1712</v>
      </c>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c r="BR44" s="356"/>
      <c r="BS44" s="356"/>
      <c r="BT44" s="356"/>
      <c r="BU44" s="356"/>
      <c r="BV44" s="356"/>
      <c r="BW44" s="356"/>
      <c r="BX44" s="356"/>
      <c r="BY44" s="356"/>
      <c r="BZ44" s="356"/>
      <c r="CA44" s="356"/>
      <c r="CB44" s="356"/>
      <c r="CC44" s="356"/>
      <c r="CD44" s="356"/>
      <c r="CE44" s="356"/>
      <c r="CF44" s="356"/>
      <c r="CG44" s="356"/>
      <c r="CH44" s="356"/>
    </row>
    <row r="45" spans="2:86">
      <c r="B45" s="373" t="s">
        <v>6904</v>
      </c>
      <c r="C45" s="373"/>
      <c r="D45" s="373" t="s">
        <v>7703</v>
      </c>
      <c r="E45" s="356" t="s">
        <v>1792</v>
      </c>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c r="BR45" s="356"/>
      <c r="BS45" s="356"/>
      <c r="BT45" s="356"/>
      <c r="BU45" s="356"/>
      <c r="BV45" s="356"/>
      <c r="BW45" s="356"/>
      <c r="BX45" s="356"/>
      <c r="BY45" s="356"/>
      <c r="BZ45" s="356"/>
      <c r="CA45" s="356"/>
      <c r="CB45" s="356"/>
      <c r="CC45" s="356"/>
      <c r="CD45" s="356"/>
      <c r="CE45" s="356"/>
      <c r="CF45" s="356"/>
      <c r="CG45" s="356"/>
      <c r="CH45" s="356"/>
    </row>
    <row r="46" spans="2:86">
      <c r="B46" s="373" t="s">
        <v>1577</v>
      </c>
      <c r="C46" s="373"/>
      <c r="D46" s="373" t="s">
        <v>7703</v>
      </c>
      <c r="E46" s="356" t="s">
        <v>1388</v>
      </c>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c r="BR46" s="356"/>
      <c r="BS46" s="356"/>
      <c r="BT46" s="356"/>
      <c r="BU46" s="356"/>
      <c r="BV46" s="356"/>
      <c r="BW46" s="356"/>
      <c r="BX46" s="356"/>
      <c r="BY46" s="356"/>
      <c r="BZ46" s="356"/>
      <c r="CA46" s="356"/>
      <c r="CB46" s="356"/>
      <c r="CC46" s="356"/>
      <c r="CD46" s="356"/>
      <c r="CE46" s="356"/>
      <c r="CF46" s="356"/>
      <c r="CG46" s="356"/>
      <c r="CH46" s="356"/>
    </row>
    <row r="47" spans="2:86">
      <c r="B47" s="373" t="s">
        <v>6147</v>
      </c>
      <c r="C47" s="373"/>
      <c r="D47" s="373" t="s">
        <v>7703</v>
      </c>
      <c r="E47" s="356" t="s">
        <v>1800</v>
      </c>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c r="BR47" s="356"/>
      <c r="BS47" s="356"/>
      <c r="BT47" s="356"/>
      <c r="BU47" s="356"/>
      <c r="BV47" s="356"/>
      <c r="BW47" s="356"/>
      <c r="BX47" s="356"/>
      <c r="BY47" s="356"/>
      <c r="BZ47" s="356"/>
      <c r="CA47" s="356"/>
      <c r="CB47" s="356"/>
      <c r="CC47" s="356"/>
      <c r="CD47" s="356"/>
      <c r="CE47" s="356"/>
      <c r="CF47" s="356"/>
      <c r="CG47" s="356"/>
      <c r="CH47" s="356"/>
    </row>
    <row r="48" spans="2:86">
      <c r="B48" s="373" t="s">
        <v>2858</v>
      </c>
      <c r="C48" s="373"/>
      <c r="D48" s="373" t="s">
        <v>7703</v>
      </c>
      <c r="E48" s="356" t="s">
        <v>1812</v>
      </c>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row>
    <row r="49" spans="2:86">
      <c r="B49" s="373" t="s">
        <v>1819</v>
      </c>
      <c r="C49" s="373"/>
      <c r="D49" s="373" t="s">
        <v>7703</v>
      </c>
      <c r="E49" s="356" t="s">
        <v>1818</v>
      </c>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row>
    <row r="50" spans="2:86">
      <c r="B50" s="373" t="s">
        <v>1824</v>
      </c>
      <c r="C50" s="373"/>
      <c r="D50" s="373" t="s">
        <v>7703</v>
      </c>
      <c r="E50" s="356" t="s">
        <v>1822</v>
      </c>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row>
    <row r="51" spans="2:86">
      <c r="B51" s="373" t="s">
        <v>1827</v>
      </c>
      <c r="C51" s="373"/>
      <c r="D51" s="373" t="s">
        <v>7703</v>
      </c>
      <c r="E51" s="356" t="s">
        <v>1302</v>
      </c>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row>
    <row r="52" spans="2:86">
      <c r="B52" s="373" t="s">
        <v>6531</v>
      </c>
      <c r="C52" s="373"/>
      <c r="D52" s="373" t="s">
        <v>7703</v>
      </c>
      <c r="E52" s="356" t="s">
        <v>1831</v>
      </c>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row>
    <row r="53" spans="2:86">
      <c r="B53" s="373" t="s">
        <v>5237</v>
      </c>
      <c r="C53" s="373"/>
      <c r="D53" s="373" t="s">
        <v>7703</v>
      </c>
      <c r="E53" s="356" t="s">
        <v>1839</v>
      </c>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row>
    <row r="54" spans="2:86">
      <c r="B54" s="373" t="s">
        <v>2449</v>
      </c>
      <c r="C54" s="373"/>
      <c r="D54" s="373" t="s">
        <v>7703</v>
      </c>
      <c r="E54" s="356" t="s">
        <v>1269</v>
      </c>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row>
    <row r="55" spans="2:86">
      <c r="B55" s="373" t="s">
        <v>5206</v>
      </c>
      <c r="C55" s="373"/>
      <c r="D55" s="373" t="s">
        <v>7703</v>
      </c>
      <c r="E55" s="356" t="s">
        <v>1846</v>
      </c>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row>
    <row r="56" spans="2:86">
      <c r="B56" s="373" t="s">
        <v>6943</v>
      </c>
      <c r="C56" s="373"/>
      <c r="D56" s="373" t="s">
        <v>7703</v>
      </c>
      <c r="E56" s="356" t="s">
        <v>1849</v>
      </c>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row>
    <row r="57" spans="2:86">
      <c r="B57" s="373" t="s">
        <v>6263</v>
      </c>
      <c r="C57" s="373"/>
      <c r="D57" s="373" t="s">
        <v>7703</v>
      </c>
      <c r="E57" s="356" t="s">
        <v>1854</v>
      </c>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row>
    <row r="58" spans="2:86">
      <c r="B58" s="373" t="s">
        <v>3849</v>
      </c>
      <c r="C58" s="373"/>
      <c r="D58" s="373" t="s">
        <v>7703</v>
      </c>
      <c r="E58" s="356" t="s">
        <v>1858</v>
      </c>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row>
    <row r="59" spans="2:86">
      <c r="B59" s="373" t="s">
        <v>5806</v>
      </c>
      <c r="C59" s="373"/>
      <c r="D59" s="373" t="s">
        <v>7703</v>
      </c>
      <c r="E59" s="356" t="s">
        <v>1115</v>
      </c>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row>
    <row r="60" spans="2:86">
      <c r="B60" s="373" t="s">
        <v>6944</v>
      </c>
      <c r="C60" s="373"/>
      <c r="D60" s="373" t="s">
        <v>7703</v>
      </c>
      <c r="E60" s="356" t="s">
        <v>1864</v>
      </c>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row>
    <row r="61" spans="2:86">
      <c r="B61" s="373" t="s">
        <v>157</v>
      </c>
      <c r="C61" s="373"/>
      <c r="D61" s="373" t="s">
        <v>7703</v>
      </c>
      <c r="E61" s="356" t="s">
        <v>1771</v>
      </c>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row>
    <row r="62" spans="2:86">
      <c r="B62" s="373" t="s">
        <v>6945</v>
      </c>
      <c r="C62" s="373"/>
      <c r="D62" s="373" t="s">
        <v>7703</v>
      </c>
      <c r="E62" s="356" t="s">
        <v>1687</v>
      </c>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row>
    <row r="63" spans="2:86">
      <c r="B63" s="373" t="s">
        <v>1874</v>
      </c>
      <c r="C63" s="373"/>
      <c r="D63" s="373" t="s">
        <v>7703</v>
      </c>
      <c r="E63" s="356" t="s">
        <v>1872</v>
      </c>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row>
    <row r="64" spans="2:86">
      <c r="B64" s="373" t="s">
        <v>1877</v>
      </c>
      <c r="C64" s="373"/>
      <c r="D64" s="373" t="s">
        <v>7703</v>
      </c>
      <c r="E64" s="356" t="s">
        <v>1496</v>
      </c>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row>
    <row r="65" spans="2:86">
      <c r="B65" s="373" t="s">
        <v>6946</v>
      </c>
      <c r="C65" s="373"/>
      <c r="D65" s="373" t="s">
        <v>7703</v>
      </c>
      <c r="E65" s="356" t="s">
        <v>1879</v>
      </c>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row>
    <row r="66" spans="2:86">
      <c r="B66" s="373" t="s">
        <v>973</v>
      </c>
      <c r="C66" s="373"/>
      <c r="D66" s="373" t="s">
        <v>7703</v>
      </c>
      <c r="E66" s="356" t="s">
        <v>61</v>
      </c>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row>
    <row r="67" spans="2:86">
      <c r="B67" s="373" t="s">
        <v>6947</v>
      </c>
      <c r="C67" s="373"/>
      <c r="D67" s="373" t="s">
        <v>7703</v>
      </c>
      <c r="E67" s="356" t="s">
        <v>336</v>
      </c>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row>
    <row r="68" spans="2:86">
      <c r="B68" s="373" t="s">
        <v>4175</v>
      </c>
      <c r="C68" s="373"/>
      <c r="D68" s="373" t="s">
        <v>7703</v>
      </c>
      <c r="E68" s="356" t="s">
        <v>1889</v>
      </c>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row>
    <row r="69" spans="2:86">
      <c r="B69" s="373" t="s">
        <v>655</v>
      </c>
      <c r="C69" s="373"/>
      <c r="D69" s="373" t="s">
        <v>7703</v>
      </c>
      <c r="E69" s="356" t="s">
        <v>1890</v>
      </c>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row>
    <row r="70" spans="2:86">
      <c r="B70" s="373" t="s">
        <v>6948</v>
      </c>
      <c r="C70" s="373"/>
      <c r="D70" s="373" t="s">
        <v>7703</v>
      </c>
      <c r="E70" s="356" t="s">
        <v>1897</v>
      </c>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row>
    <row r="71" spans="2:86">
      <c r="B71" s="373" t="s">
        <v>6949</v>
      </c>
      <c r="C71" s="373"/>
      <c r="D71" s="373" t="s">
        <v>7703</v>
      </c>
      <c r="E71" s="356" t="s">
        <v>617</v>
      </c>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row>
    <row r="72" spans="2:86">
      <c r="B72" s="373" t="s">
        <v>6950</v>
      </c>
      <c r="C72" s="373"/>
      <c r="D72" s="373" t="s">
        <v>7703</v>
      </c>
      <c r="E72" s="356" t="s">
        <v>1909</v>
      </c>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row>
    <row r="73" spans="2:86">
      <c r="B73" s="373" t="s">
        <v>1046</v>
      </c>
      <c r="C73" s="373"/>
      <c r="D73" s="373" t="s">
        <v>7703</v>
      </c>
      <c r="E73" s="356" t="s">
        <v>1912</v>
      </c>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row>
    <row r="74" spans="2:86">
      <c r="B74" s="373" t="s">
        <v>1659</v>
      </c>
      <c r="C74" s="373"/>
      <c r="D74" s="373" t="s">
        <v>7703</v>
      </c>
      <c r="E74" s="356" t="s">
        <v>1916</v>
      </c>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row>
    <row r="75" spans="2:86">
      <c r="B75" s="373" t="s">
        <v>1924</v>
      </c>
      <c r="C75" s="373"/>
      <c r="D75" s="373" t="s">
        <v>7703</v>
      </c>
      <c r="E75" s="356" t="s">
        <v>1921</v>
      </c>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row>
    <row r="76" spans="2:86">
      <c r="B76" s="373" t="s">
        <v>1930</v>
      </c>
      <c r="C76" s="373"/>
      <c r="D76" s="373" t="s">
        <v>7703</v>
      </c>
      <c r="E76" s="356" t="s">
        <v>1925</v>
      </c>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row>
    <row r="77" spans="2:86">
      <c r="B77" s="373" t="s">
        <v>2159</v>
      </c>
      <c r="C77" s="373"/>
      <c r="D77" s="373" t="s">
        <v>7703</v>
      </c>
      <c r="E77" s="356" t="s">
        <v>1936</v>
      </c>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row>
    <row r="78" spans="2:86">
      <c r="B78" s="373" t="s">
        <v>4605</v>
      </c>
      <c r="C78" s="373"/>
      <c r="D78" s="373" t="s">
        <v>7703</v>
      </c>
      <c r="E78" s="356" t="s">
        <v>1301</v>
      </c>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row>
    <row r="79" spans="2:86">
      <c r="B79" s="373" t="s">
        <v>6952</v>
      </c>
      <c r="C79" s="373"/>
      <c r="D79" s="373" t="s">
        <v>7703</v>
      </c>
      <c r="E79" s="356" t="s">
        <v>1949</v>
      </c>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row>
    <row r="80" spans="2:86">
      <c r="B80" s="373" t="s">
        <v>6953</v>
      </c>
      <c r="C80" s="373"/>
      <c r="D80" s="373" t="s">
        <v>7703</v>
      </c>
      <c r="E80" s="356" t="s">
        <v>1074</v>
      </c>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row>
    <row r="81" spans="2:86">
      <c r="B81" s="373" t="s">
        <v>100</v>
      </c>
      <c r="C81" s="373"/>
      <c r="D81" s="373" t="s">
        <v>7703</v>
      </c>
      <c r="E81" s="356" t="s">
        <v>1959</v>
      </c>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row>
    <row r="82" spans="2:86">
      <c r="B82" s="373" t="s">
        <v>1423</v>
      </c>
      <c r="C82" s="373"/>
      <c r="D82" s="373" t="s">
        <v>7703</v>
      </c>
      <c r="E82" s="356" t="s">
        <v>1966</v>
      </c>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row>
    <row r="83" spans="2:86">
      <c r="B83" s="373" t="s">
        <v>1969</v>
      </c>
      <c r="C83" s="373"/>
      <c r="D83" s="373" t="s">
        <v>7703</v>
      </c>
      <c r="E83" s="356" t="s">
        <v>619</v>
      </c>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row>
    <row r="84" spans="2:86">
      <c r="B84" s="373" t="s">
        <v>1974</v>
      </c>
      <c r="C84" s="373"/>
      <c r="D84" s="373" t="s">
        <v>7703</v>
      </c>
      <c r="E84" s="356" t="s">
        <v>1972</v>
      </c>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row>
    <row r="85" spans="2:86">
      <c r="B85" s="373" t="s">
        <v>1976</v>
      </c>
      <c r="C85" s="373"/>
      <c r="D85" s="373" t="s">
        <v>7703</v>
      </c>
      <c r="E85" s="356" t="s">
        <v>1697</v>
      </c>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row>
    <row r="86" spans="2:86">
      <c r="B86" s="373" t="s">
        <v>6050</v>
      </c>
      <c r="C86" s="373"/>
      <c r="D86" s="373" t="s">
        <v>7703</v>
      </c>
      <c r="E86" s="356" t="s">
        <v>833</v>
      </c>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row>
    <row r="87" spans="2:86">
      <c r="B87" s="373" t="s">
        <v>6954</v>
      </c>
      <c r="C87" s="373"/>
      <c r="D87" s="373" t="s">
        <v>7703</v>
      </c>
      <c r="E87" s="356" t="s">
        <v>1981</v>
      </c>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row>
    <row r="88" spans="2:86">
      <c r="B88" s="373" t="s">
        <v>1091</v>
      </c>
      <c r="C88" s="373"/>
      <c r="D88" s="373" t="s">
        <v>7703</v>
      </c>
      <c r="E88" s="356" t="s">
        <v>1060</v>
      </c>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row>
    <row r="89" spans="2:86">
      <c r="B89" s="373" t="s">
        <v>1710</v>
      </c>
      <c r="C89" s="373"/>
      <c r="D89" s="373" t="s">
        <v>7703</v>
      </c>
      <c r="E89" s="356" t="s">
        <v>1983</v>
      </c>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row>
    <row r="90" spans="2:86">
      <c r="B90" s="373" t="s">
        <v>1928</v>
      </c>
      <c r="C90" s="373"/>
      <c r="D90" s="373" t="s">
        <v>7703</v>
      </c>
      <c r="E90" s="356" t="s">
        <v>679</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row>
    <row r="91" spans="2:86">
      <c r="B91" s="373" t="s">
        <v>3429</v>
      </c>
      <c r="C91" s="373"/>
      <c r="D91" s="373" t="s">
        <v>7703</v>
      </c>
      <c r="E91" s="356" t="s">
        <v>1813</v>
      </c>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row>
    <row r="92" spans="2:86">
      <c r="B92" s="373" t="s">
        <v>6956</v>
      </c>
      <c r="C92" s="373"/>
      <c r="D92" s="373" t="s">
        <v>7703</v>
      </c>
      <c r="E92" s="356" t="s">
        <v>1991</v>
      </c>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row>
    <row r="93" spans="2:86">
      <c r="B93" s="373" t="s">
        <v>529</v>
      </c>
      <c r="C93" s="373"/>
      <c r="D93" s="373" t="s">
        <v>7703</v>
      </c>
      <c r="E93" s="356" t="s">
        <v>1428</v>
      </c>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c r="BS93" s="356"/>
      <c r="BT93" s="356"/>
      <c r="BU93" s="356"/>
      <c r="BV93" s="356"/>
      <c r="BW93" s="356"/>
      <c r="BX93" s="356"/>
      <c r="BY93" s="356"/>
      <c r="BZ93" s="356"/>
      <c r="CA93" s="356"/>
      <c r="CB93" s="356"/>
      <c r="CC93" s="356"/>
      <c r="CD93" s="356"/>
      <c r="CE93" s="356"/>
      <c r="CF93" s="356"/>
      <c r="CG93" s="356"/>
      <c r="CH93" s="356"/>
    </row>
    <row r="94" spans="2:86">
      <c r="B94" s="373" t="s">
        <v>1210</v>
      </c>
      <c r="C94" s="373"/>
      <c r="D94" s="373" t="s">
        <v>7703</v>
      </c>
      <c r="E94" s="356" t="s">
        <v>1186</v>
      </c>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row>
    <row r="95" spans="2:86">
      <c r="B95" s="373" t="s">
        <v>6957</v>
      </c>
      <c r="C95" s="373"/>
      <c r="D95" s="373" t="s">
        <v>7703</v>
      </c>
      <c r="E95" s="356" t="s">
        <v>2004</v>
      </c>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row>
    <row r="96" spans="2:86">
      <c r="B96" s="373" t="s">
        <v>6958</v>
      </c>
      <c r="C96" s="373"/>
      <c r="D96" s="373" t="s">
        <v>7703</v>
      </c>
      <c r="E96" s="356" t="s">
        <v>2005</v>
      </c>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row>
    <row r="97" spans="2:86">
      <c r="B97" s="373" t="s">
        <v>3987</v>
      </c>
      <c r="C97" s="373"/>
      <c r="D97" s="373" t="s">
        <v>7703</v>
      </c>
      <c r="E97" s="356" t="s">
        <v>1908</v>
      </c>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row>
    <row r="98" spans="2:86">
      <c r="B98" s="373" t="s">
        <v>6344</v>
      </c>
      <c r="C98" s="373"/>
      <c r="D98" s="373" t="s">
        <v>7703</v>
      </c>
      <c r="E98" s="356" t="s">
        <v>2009</v>
      </c>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row>
    <row r="99" spans="2:86">
      <c r="B99" s="373" t="s">
        <v>6959</v>
      </c>
      <c r="C99" s="373"/>
      <c r="D99" s="373" t="s">
        <v>7703</v>
      </c>
      <c r="E99" s="356" t="s">
        <v>48</v>
      </c>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356"/>
      <c r="CD99" s="356"/>
      <c r="CE99" s="356"/>
      <c r="CF99" s="356"/>
      <c r="CG99" s="356"/>
      <c r="CH99" s="356"/>
    </row>
    <row r="100" spans="2:86">
      <c r="B100" s="373" t="s">
        <v>4330</v>
      </c>
      <c r="C100" s="373"/>
      <c r="D100" s="373" t="s">
        <v>7703</v>
      </c>
      <c r="E100" s="356" t="s">
        <v>2015</v>
      </c>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c r="BR100" s="356"/>
      <c r="BS100" s="356"/>
      <c r="BT100" s="356"/>
      <c r="BU100" s="356"/>
      <c r="BV100" s="356"/>
      <c r="BW100" s="356"/>
      <c r="BX100" s="356"/>
      <c r="BY100" s="356"/>
      <c r="BZ100" s="356"/>
      <c r="CA100" s="356"/>
      <c r="CB100" s="356"/>
      <c r="CC100" s="356"/>
      <c r="CD100" s="356"/>
      <c r="CE100" s="356"/>
      <c r="CF100" s="356"/>
      <c r="CG100" s="356"/>
      <c r="CH100" s="356"/>
    </row>
    <row r="101" spans="2:86">
      <c r="B101" s="373" t="s">
        <v>320</v>
      </c>
      <c r="C101" s="373"/>
      <c r="D101" s="373" t="s">
        <v>7703</v>
      </c>
      <c r="E101" s="356" t="s">
        <v>256</v>
      </c>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c r="BQ101" s="356"/>
      <c r="BR101" s="356"/>
      <c r="BS101" s="356"/>
      <c r="BT101" s="356"/>
      <c r="BU101" s="356"/>
      <c r="BV101" s="356"/>
      <c r="BW101" s="356"/>
      <c r="BX101" s="356"/>
      <c r="BY101" s="356"/>
      <c r="BZ101" s="356"/>
      <c r="CA101" s="356"/>
      <c r="CB101" s="356"/>
      <c r="CC101" s="356"/>
      <c r="CD101" s="356"/>
      <c r="CE101" s="356"/>
      <c r="CF101" s="356"/>
      <c r="CG101" s="356"/>
      <c r="CH101" s="356"/>
    </row>
    <row r="102" spans="2:86">
      <c r="B102" s="373" t="s">
        <v>6951</v>
      </c>
      <c r="C102" s="373"/>
      <c r="D102" s="373" t="s">
        <v>7703</v>
      </c>
      <c r="E102" s="356" t="s">
        <v>1809</v>
      </c>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c r="BQ102" s="356"/>
      <c r="BR102" s="356"/>
      <c r="BS102" s="356"/>
      <c r="BT102" s="356"/>
      <c r="BU102" s="356"/>
      <c r="BV102" s="356"/>
      <c r="BW102" s="356"/>
      <c r="BX102" s="356"/>
      <c r="BY102" s="356"/>
      <c r="BZ102" s="356"/>
      <c r="CA102" s="356"/>
      <c r="CB102" s="356"/>
      <c r="CC102" s="356"/>
      <c r="CD102" s="356"/>
      <c r="CE102" s="356"/>
      <c r="CF102" s="356"/>
      <c r="CG102" s="356"/>
      <c r="CH102" s="356"/>
    </row>
    <row r="103" spans="2:86">
      <c r="B103" s="373" t="s">
        <v>5923</v>
      </c>
      <c r="C103" s="373"/>
      <c r="D103" s="373" t="s">
        <v>7703</v>
      </c>
      <c r="E103" s="356" t="s">
        <v>2018</v>
      </c>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c r="BQ103" s="356"/>
      <c r="BR103" s="356"/>
      <c r="BS103" s="356"/>
      <c r="BT103" s="356"/>
      <c r="BU103" s="356"/>
      <c r="BV103" s="356"/>
      <c r="BW103" s="356"/>
      <c r="BX103" s="356"/>
      <c r="BY103" s="356"/>
      <c r="BZ103" s="356"/>
      <c r="CA103" s="356"/>
      <c r="CB103" s="356"/>
      <c r="CC103" s="356"/>
      <c r="CD103" s="356"/>
      <c r="CE103" s="356"/>
      <c r="CF103" s="356"/>
      <c r="CG103" s="356"/>
      <c r="CH103" s="356"/>
    </row>
    <row r="104" spans="2:86">
      <c r="B104" s="373" t="s">
        <v>2966</v>
      </c>
      <c r="C104" s="373"/>
      <c r="D104" s="373" t="s">
        <v>7703</v>
      </c>
      <c r="E104" s="356" t="s">
        <v>2020</v>
      </c>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c r="BQ104" s="356"/>
      <c r="BR104" s="356"/>
      <c r="BS104" s="356"/>
      <c r="BT104" s="356"/>
      <c r="BU104" s="356"/>
      <c r="BV104" s="356"/>
      <c r="BW104" s="356"/>
      <c r="BX104" s="356"/>
      <c r="BY104" s="356"/>
      <c r="BZ104" s="356"/>
      <c r="CA104" s="356"/>
      <c r="CB104" s="356"/>
      <c r="CC104" s="356"/>
      <c r="CD104" s="356"/>
      <c r="CE104" s="356"/>
      <c r="CF104" s="356"/>
      <c r="CG104" s="356"/>
      <c r="CH104" s="356"/>
    </row>
    <row r="105" spans="2:86">
      <c r="B105" s="373" t="s">
        <v>1955</v>
      </c>
      <c r="C105" s="373"/>
      <c r="D105" s="373" t="s">
        <v>7703</v>
      </c>
      <c r="E105" s="356" t="s">
        <v>2023</v>
      </c>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c r="BR105" s="356"/>
      <c r="BS105" s="356"/>
      <c r="BT105" s="356"/>
      <c r="BU105" s="356"/>
      <c r="BV105" s="356"/>
      <c r="BW105" s="356"/>
      <c r="BX105" s="356"/>
      <c r="BY105" s="356"/>
      <c r="BZ105" s="356"/>
      <c r="CA105" s="356"/>
      <c r="CB105" s="356"/>
      <c r="CC105" s="356"/>
      <c r="CD105" s="356"/>
      <c r="CE105" s="356"/>
      <c r="CF105" s="356"/>
      <c r="CG105" s="356"/>
      <c r="CH105" s="356"/>
    </row>
    <row r="106" spans="2:86">
      <c r="B106" s="373" t="s">
        <v>6960</v>
      </c>
      <c r="C106" s="373"/>
      <c r="D106" s="373" t="s">
        <v>7703</v>
      </c>
      <c r="E106" s="356" t="s">
        <v>1216</v>
      </c>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c r="BQ106" s="356"/>
      <c r="BR106" s="356"/>
      <c r="BS106" s="356"/>
      <c r="BT106" s="356"/>
      <c r="BU106" s="356"/>
      <c r="BV106" s="356"/>
      <c r="BW106" s="356"/>
      <c r="BX106" s="356"/>
      <c r="BY106" s="356"/>
      <c r="BZ106" s="356"/>
      <c r="CA106" s="356"/>
      <c r="CB106" s="356"/>
      <c r="CC106" s="356"/>
      <c r="CD106" s="356"/>
      <c r="CE106" s="356"/>
      <c r="CF106" s="356"/>
      <c r="CG106" s="356"/>
      <c r="CH106" s="356"/>
    </row>
    <row r="107" spans="2:86">
      <c r="B107" s="373" t="s">
        <v>6961</v>
      </c>
      <c r="C107" s="373"/>
      <c r="D107" s="373" t="s">
        <v>7703</v>
      </c>
      <c r="E107" s="356" t="s">
        <v>1830</v>
      </c>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c r="BR107" s="356"/>
      <c r="BS107" s="356"/>
      <c r="BT107" s="356"/>
      <c r="BU107" s="356"/>
      <c r="BV107" s="356"/>
      <c r="BW107" s="356"/>
      <c r="BX107" s="356"/>
      <c r="BY107" s="356"/>
      <c r="BZ107" s="356"/>
      <c r="CA107" s="356"/>
      <c r="CB107" s="356"/>
      <c r="CC107" s="356"/>
      <c r="CD107" s="356"/>
      <c r="CE107" s="356"/>
      <c r="CF107" s="356"/>
      <c r="CG107" s="356"/>
      <c r="CH107" s="356"/>
    </row>
    <row r="108" spans="2:86">
      <c r="B108" s="373" t="s">
        <v>905</v>
      </c>
      <c r="C108" s="373"/>
      <c r="D108" s="373" t="s">
        <v>7703</v>
      </c>
      <c r="E108" s="356" t="s">
        <v>2027</v>
      </c>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c r="BR108" s="356"/>
      <c r="BS108" s="356"/>
      <c r="BT108" s="356"/>
      <c r="BU108" s="356"/>
      <c r="BV108" s="356"/>
      <c r="BW108" s="356"/>
      <c r="BX108" s="356"/>
      <c r="BY108" s="356"/>
      <c r="BZ108" s="356"/>
      <c r="CA108" s="356"/>
      <c r="CB108" s="356"/>
      <c r="CC108" s="356"/>
      <c r="CD108" s="356"/>
      <c r="CE108" s="356"/>
      <c r="CF108" s="356"/>
      <c r="CG108" s="356"/>
      <c r="CH108" s="356"/>
    </row>
    <row r="109" spans="2:86">
      <c r="B109" s="373" t="s">
        <v>1608</v>
      </c>
      <c r="C109" s="373"/>
      <c r="D109" s="373" t="s">
        <v>7703</v>
      </c>
      <c r="E109" s="356" t="s">
        <v>1744</v>
      </c>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56"/>
      <c r="AY109" s="356"/>
      <c r="AZ109" s="356"/>
      <c r="BA109" s="356"/>
      <c r="BB109" s="356"/>
      <c r="BC109" s="356"/>
      <c r="BD109" s="356"/>
      <c r="BE109" s="356"/>
      <c r="BF109" s="356"/>
      <c r="BG109" s="356"/>
      <c r="BH109" s="356"/>
      <c r="BI109" s="356"/>
      <c r="BJ109" s="356"/>
      <c r="BK109" s="356"/>
      <c r="BL109" s="356"/>
      <c r="BM109" s="356"/>
      <c r="BN109" s="356"/>
      <c r="BO109" s="356"/>
      <c r="BP109" s="356"/>
      <c r="BQ109" s="356"/>
      <c r="BR109" s="356"/>
      <c r="BS109" s="356"/>
      <c r="BT109" s="356"/>
      <c r="BU109" s="356"/>
      <c r="BV109" s="356"/>
      <c r="BW109" s="356"/>
      <c r="BX109" s="356"/>
      <c r="BY109" s="356"/>
      <c r="BZ109" s="356"/>
      <c r="CA109" s="356"/>
      <c r="CB109" s="356"/>
      <c r="CC109" s="356"/>
      <c r="CD109" s="356"/>
      <c r="CE109" s="356"/>
      <c r="CF109" s="356"/>
      <c r="CG109" s="356"/>
      <c r="CH109" s="356"/>
    </row>
    <row r="110" spans="2:86">
      <c r="B110" s="373" t="s">
        <v>664</v>
      </c>
      <c r="C110" s="373"/>
      <c r="D110" s="373" t="s">
        <v>7703</v>
      </c>
      <c r="E110" s="356" t="s">
        <v>2030</v>
      </c>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c r="AM110" s="356"/>
      <c r="AN110" s="356"/>
      <c r="AO110" s="356"/>
      <c r="AP110" s="356"/>
      <c r="AQ110" s="356"/>
      <c r="AR110" s="356"/>
      <c r="AS110" s="356"/>
      <c r="AT110" s="356"/>
      <c r="AU110" s="356"/>
      <c r="AV110" s="356"/>
      <c r="AW110" s="356"/>
      <c r="AX110" s="356"/>
      <c r="AY110" s="356"/>
      <c r="AZ110" s="356"/>
      <c r="BA110" s="356"/>
      <c r="BB110" s="356"/>
      <c r="BC110" s="356"/>
      <c r="BD110" s="356"/>
      <c r="BE110" s="356"/>
      <c r="BF110" s="356"/>
      <c r="BG110" s="356"/>
      <c r="BH110" s="356"/>
      <c r="BI110" s="356"/>
      <c r="BJ110" s="356"/>
      <c r="BK110" s="356"/>
      <c r="BL110" s="356"/>
      <c r="BM110" s="356"/>
      <c r="BN110" s="356"/>
      <c r="BO110" s="356"/>
      <c r="BP110" s="356"/>
      <c r="BQ110" s="356"/>
      <c r="BR110" s="356"/>
      <c r="BS110" s="356"/>
      <c r="BT110" s="356"/>
      <c r="BU110" s="356"/>
      <c r="BV110" s="356"/>
      <c r="BW110" s="356"/>
      <c r="BX110" s="356"/>
      <c r="BY110" s="356"/>
      <c r="BZ110" s="356"/>
      <c r="CA110" s="356"/>
      <c r="CB110" s="356"/>
      <c r="CC110" s="356"/>
      <c r="CD110" s="356"/>
      <c r="CE110" s="356"/>
      <c r="CF110" s="356"/>
      <c r="CG110" s="356"/>
      <c r="CH110" s="356"/>
    </row>
    <row r="111" spans="2:86">
      <c r="B111" s="373" t="s">
        <v>2038</v>
      </c>
      <c r="C111" s="373"/>
      <c r="D111" s="373" t="s">
        <v>7703</v>
      </c>
      <c r="E111" s="356" t="s">
        <v>1109</v>
      </c>
      <c r="F111" s="356"/>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c r="AM111" s="356"/>
      <c r="AN111" s="356"/>
      <c r="AO111" s="356"/>
      <c r="AP111" s="356"/>
      <c r="AQ111" s="356"/>
      <c r="AR111" s="356"/>
      <c r="AS111" s="356"/>
      <c r="AT111" s="356"/>
      <c r="AU111" s="356"/>
      <c r="AV111" s="356"/>
      <c r="AW111" s="356"/>
      <c r="AX111" s="356"/>
      <c r="AY111" s="356"/>
      <c r="AZ111" s="356"/>
      <c r="BA111" s="356"/>
      <c r="BB111" s="356"/>
      <c r="BC111" s="356"/>
      <c r="BD111" s="356"/>
      <c r="BE111" s="356"/>
      <c r="BF111" s="356"/>
      <c r="BG111" s="356"/>
      <c r="BH111" s="356"/>
      <c r="BI111" s="356"/>
      <c r="BJ111" s="356"/>
      <c r="BK111" s="356"/>
      <c r="BL111" s="356"/>
      <c r="BM111" s="356"/>
      <c r="BN111" s="356"/>
      <c r="BO111" s="356"/>
      <c r="BP111" s="356"/>
      <c r="BQ111" s="356"/>
      <c r="BR111" s="356"/>
      <c r="BS111" s="356"/>
      <c r="BT111" s="356"/>
      <c r="BU111" s="356"/>
      <c r="BV111" s="356"/>
      <c r="BW111" s="356"/>
      <c r="BX111" s="356"/>
      <c r="BY111" s="356"/>
      <c r="BZ111" s="356"/>
      <c r="CA111" s="356"/>
      <c r="CB111" s="356"/>
      <c r="CC111" s="356"/>
      <c r="CD111" s="356"/>
      <c r="CE111" s="356"/>
      <c r="CF111" s="356"/>
      <c r="CG111" s="356"/>
      <c r="CH111" s="356"/>
    </row>
    <row r="112" spans="2:86">
      <c r="B112" s="373" t="s">
        <v>6962</v>
      </c>
      <c r="C112" s="373"/>
      <c r="D112" s="373" t="s">
        <v>7703</v>
      </c>
      <c r="E112" s="356" t="s">
        <v>2044</v>
      </c>
      <c r="F112" s="356"/>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c r="AM112" s="356"/>
      <c r="AN112" s="356"/>
      <c r="AO112" s="356"/>
      <c r="AP112" s="356"/>
      <c r="AQ112" s="356"/>
      <c r="AR112" s="356"/>
      <c r="AS112" s="356"/>
      <c r="AT112" s="356"/>
      <c r="AU112" s="356"/>
      <c r="AV112" s="356"/>
      <c r="AW112" s="356"/>
      <c r="AX112" s="356"/>
      <c r="AY112" s="356"/>
      <c r="AZ112" s="356"/>
      <c r="BA112" s="356"/>
      <c r="BB112" s="356"/>
      <c r="BC112" s="356"/>
      <c r="BD112" s="356"/>
      <c r="BE112" s="356"/>
      <c r="BF112" s="356"/>
      <c r="BG112" s="356"/>
      <c r="BH112" s="356"/>
      <c r="BI112" s="356"/>
      <c r="BJ112" s="356"/>
      <c r="BK112" s="356"/>
      <c r="BL112" s="356"/>
      <c r="BM112" s="356"/>
      <c r="BN112" s="356"/>
      <c r="BO112" s="356"/>
      <c r="BP112" s="356"/>
      <c r="BQ112" s="356"/>
      <c r="BR112" s="356"/>
      <c r="BS112" s="356"/>
      <c r="BT112" s="356"/>
      <c r="BU112" s="356"/>
      <c r="BV112" s="356"/>
      <c r="BW112" s="356"/>
      <c r="BX112" s="356"/>
      <c r="BY112" s="356"/>
      <c r="BZ112" s="356"/>
      <c r="CA112" s="356"/>
      <c r="CB112" s="356"/>
      <c r="CC112" s="356"/>
      <c r="CD112" s="356"/>
      <c r="CE112" s="356"/>
      <c r="CF112" s="356"/>
      <c r="CG112" s="356"/>
      <c r="CH112" s="356"/>
    </row>
    <row r="113" spans="2:86">
      <c r="B113" s="373" t="s">
        <v>6964</v>
      </c>
      <c r="C113" s="373"/>
      <c r="D113" s="373" t="s">
        <v>7703</v>
      </c>
      <c r="E113" s="356" t="s">
        <v>2052</v>
      </c>
      <c r="F113" s="356"/>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c r="AM113" s="356"/>
      <c r="AN113" s="356"/>
      <c r="AO113" s="356"/>
      <c r="AP113" s="356"/>
      <c r="AQ113" s="356"/>
      <c r="AR113" s="356"/>
      <c r="AS113" s="356"/>
      <c r="AT113" s="356"/>
      <c r="AU113" s="356"/>
      <c r="AV113" s="356"/>
      <c r="AW113" s="356"/>
      <c r="AX113" s="356"/>
      <c r="AY113" s="356"/>
      <c r="AZ113" s="356"/>
      <c r="BA113" s="356"/>
      <c r="BB113" s="356"/>
      <c r="BC113" s="356"/>
      <c r="BD113" s="356"/>
      <c r="BE113" s="356"/>
      <c r="BF113" s="356"/>
      <c r="BG113" s="356"/>
      <c r="BH113" s="356"/>
      <c r="BI113" s="356"/>
      <c r="BJ113" s="356"/>
      <c r="BK113" s="356"/>
      <c r="BL113" s="356"/>
      <c r="BM113" s="356"/>
      <c r="BN113" s="356"/>
      <c r="BO113" s="356"/>
      <c r="BP113" s="356"/>
      <c r="BQ113" s="356"/>
      <c r="BR113" s="356"/>
      <c r="BS113" s="356"/>
      <c r="BT113" s="356"/>
      <c r="BU113" s="356"/>
      <c r="BV113" s="356"/>
      <c r="BW113" s="356"/>
      <c r="BX113" s="356"/>
      <c r="BY113" s="356"/>
      <c r="BZ113" s="356"/>
      <c r="CA113" s="356"/>
      <c r="CB113" s="356"/>
      <c r="CC113" s="356"/>
      <c r="CD113" s="356"/>
      <c r="CE113" s="356"/>
      <c r="CF113" s="356"/>
      <c r="CG113" s="356"/>
      <c r="CH113" s="356"/>
    </row>
    <row r="114" spans="2:86">
      <c r="B114" s="373" t="s">
        <v>6401</v>
      </c>
      <c r="C114" s="373"/>
      <c r="D114" s="373" t="s">
        <v>7703</v>
      </c>
      <c r="E114" s="356" t="s">
        <v>2056</v>
      </c>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c r="AM114" s="356"/>
      <c r="AN114" s="356"/>
      <c r="AO114" s="356"/>
      <c r="AP114" s="356"/>
      <c r="AQ114" s="356"/>
      <c r="AR114" s="356"/>
      <c r="AS114" s="356"/>
      <c r="AT114" s="356"/>
      <c r="AU114" s="356"/>
      <c r="AV114" s="356"/>
      <c r="AW114" s="356"/>
      <c r="AX114" s="356"/>
      <c r="AY114" s="356"/>
      <c r="AZ114" s="356"/>
      <c r="BA114" s="356"/>
      <c r="BB114" s="356"/>
      <c r="BC114" s="356"/>
      <c r="BD114" s="356"/>
      <c r="BE114" s="356"/>
      <c r="BF114" s="356"/>
      <c r="BG114" s="356"/>
      <c r="BH114" s="356"/>
      <c r="BI114" s="356"/>
      <c r="BJ114" s="356"/>
      <c r="BK114" s="356"/>
      <c r="BL114" s="356"/>
      <c r="BM114" s="356"/>
      <c r="BN114" s="356"/>
      <c r="BO114" s="356"/>
      <c r="BP114" s="356"/>
      <c r="BQ114" s="356"/>
      <c r="BR114" s="356"/>
      <c r="BS114" s="356"/>
      <c r="BT114" s="356"/>
      <c r="BU114" s="356"/>
      <c r="BV114" s="356"/>
      <c r="BW114" s="356"/>
      <c r="BX114" s="356"/>
      <c r="BY114" s="356"/>
      <c r="BZ114" s="356"/>
      <c r="CA114" s="356"/>
      <c r="CB114" s="356"/>
      <c r="CC114" s="356"/>
      <c r="CD114" s="356"/>
      <c r="CE114" s="356"/>
      <c r="CF114" s="356"/>
      <c r="CG114" s="356"/>
      <c r="CH114" s="356"/>
    </row>
    <row r="115" spans="2:86">
      <c r="B115" s="373" t="s">
        <v>2072</v>
      </c>
      <c r="C115" s="373"/>
      <c r="D115" s="373" t="s">
        <v>7703</v>
      </c>
      <c r="E115" s="356" t="s">
        <v>2064</v>
      </c>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c r="AM115" s="356"/>
      <c r="AN115" s="356"/>
      <c r="AO115" s="356"/>
      <c r="AP115" s="356"/>
      <c r="AQ115" s="356"/>
      <c r="AR115" s="356"/>
      <c r="AS115" s="356"/>
      <c r="AT115" s="356"/>
      <c r="AU115" s="356"/>
      <c r="AV115" s="356"/>
      <c r="AW115" s="356"/>
      <c r="AX115" s="356"/>
      <c r="AY115" s="356"/>
      <c r="AZ115" s="356"/>
      <c r="BA115" s="356"/>
      <c r="BB115" s="356"/>
      <c r="BC115" s="356"/>
      <c r="BD115" s="356"/>
      <c r="BE115" s="356"/>
      <c r="BF115" s="356"/>
      <c r="BG115" s="356"/>
      <c r="BH115" s="356"/>
      <c r="BI115" s="356"/>
      <c r="BJ115" s="356"/>
      <c r="BK115" s="356"/>
      <c r="BL115" s="356"/>
      <c r="BM115" s="356"/>
      <c r="BN115" s="356"/>
      <c r="BO115" s="356"/>
      <c r="BP115" s="356"/>
      <c r="BQ115" s="356"/>
      <c r="BR115" s="356"/>
      <c r="BS115" s="356"/>
      <c r="BT115" s="356"/>
      <c r="BU115" s="356"/>
      <c r="BV115" s="356"/>
      <c r="BW115" s="356"/>
      <c r="BX115" s="356"/>
      <c r="BY115" s="356"/>
      <c r="BZ115" s="356"/>
      <c r="CA115" s="356"/>
      <c r="CB115" s="356"/>
      <c r="CC115" s="356"/>
      <c r="CD115" s="356"/>
      <c r="CE115" s="356"/>
      <c r="CF115" s="356"/>
      <c r="CG115" s="356"/>
      <c r="CH115" s="356"/>
    </row>
    <row r="116" spans="2:86">
      <c r="B116" s="373" t="s">
        <v>697</v>
      </c>
      <c r="C116" s="373"/>
      <c r="D116" s="373" t="s">
        <v>7703</v>
      </c>
      <c r="E116" s="356" t="s">
        <v>694</v>
      </c>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c r="AM116" s="356"/>
      <c r="AN116" s="356"/>
      <c r="AO116" s="356"/>
      <c r="AP116" s="356"/>
      <c r="AQ116" s="356"/>
      <c r="AR116" s="356"/>
      <c r="AS116" s="356"/>
      <c r="AT116" s="356"/>
      <c r="AU116" s="356"/>
      <c r="AV116" s="356"/>
      <c r="AW116" s="356"/>
      <c r="AX116" s="356"/>
      <c r="AY116" s="356"/>
      <c r="AZ116" s="356"/>
      <c r="BA116" s="356"/>
      <c r="BB116" s="356"/>
      <c r="BC116" s="356"/>
      <c r="BD116" s="356"/>
      <c r="BE116" s="356"/>
      <c r="BF116" s="356"/>
      <c r="BG116" s="356"/>
      <c r="BH116" s="356"/>
      <c r="BI116" s="356"/>
      <c r="BJ116" s="356"/>
      <c r="BK116" s="356"/>
      <c r="BL116" s="356"/>
      <c r="BM116" s="356"/>
      <c r="BN116" s="356"/>
      <c r="BO116" s="356"/>
      <c r="BP116" s="356"/>
      <c r="BQ116" s="356"/>
      <c r="BR116" s="356"/>
      <c r="BS116" s="356"/>
      <c r="BT116" s="356"/>
      <c r="BU116" s="356"/>
      <c r="BV116" s="356"/>
      <c r="BW116" s="356"/>
      <c r="BX116" s="356"/>
      <c r="BY116" s="356"/>
      <c r="BZ116" s="356"/>
      <c r="CA116" s="356"/>
      <c r="CB116" s="356"/>
      <c r="CC116" s="356"/>
      <c r="CD116" s="356"/>
      <c r="CE116" s="356"/>
      <c r="CF116" s="356"/>
      <c r="CG116" s="356"/>
      <c r="CH116" s="356"/>
    </row>
    <row r="117" spans="2:86">
      <c r="B117" s="373" t="s">
        <v>236</v>
      </c>
      <c r="C117" s="373"/>
      <c r="D117" s="373" t="s">
        <v>7703</v>
      </c>
      <c r="E117" s="356" t="s">
        <v>1329</v>
      </c>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c r="AC117" s="356"/>
      <c r="AD117" s="356"/>
      <c r="AE117" s="356"/>
      <c r="AF117" s="356"/>
      <c r="AG117" s="356"/>
      <c r="AH117" s="356"/>
      <c r="AI117" s="356"/>
      <c r="AJ117" s="356"/>
      <c r="AK117" s="356"/>
      <c r="AL117" s="356"/>
      <c r="AM117" s="356"/>
      <c r="AN117" s="356"/>
      <c r="AO117" s="356"/>
      <c r="AP117" s="356"/>
      <c r="AQ117" s="356"/>
      <c r="AR117" s="356"/>
      <c r="AS117" s="356"/>
      <c r="AT117" s="356"/>
      <c r="AU117" s="356"/>
      <c r="AV117" s="356"/>
      <c r="AW117" s="356"/>
      <c r="AX117" s="356"/>
      <c r="AY117" s="356"/>
      <c r="AZ117" s="356"/>
      <c r="BA117" s="356"/>
      <c r="BB117" s="356"/>
      <c r="BC117" s="356"/>
      <c r="BD117" s="356"/>
      <c r="BE117" s="356"/>
      <c r="BF117" s="356"/>
      <c r="BG117" s="356"/>
      <c r="BH117" s="356"/>
      <c r="BI117" s="356"/>
      <c r="BJ117" s="356"/>
      <c r="BK117" s="356"/>
      <c r="BL117" s="356"/>
      <c r="BM117" s="356"/>
      <c r="BN117" s="356"/>
      <c r="BO117" s="356"/>
      <c r="BP117" s="356"/>
      <c r="BQ117" s="356"/>
      <c r="BR117" s="356"/>
      <c r="BS117" s="356"/>
      <c r="BT117" s="356"/>
      <c r="BU117" s="356"/>
      <c r="BV117" s="356"/>
      <c r="BW117" s="356"/>
      <c r="BX117" s="356"/>
      <c r="BY117" s="356"/>
      <c r="BZ117" s="356"/>
      <c r="CA117" s="356"/>
      <c r="CB117" s="356"/>
      <c r="CC117" s="356"/>
      <c r="CD117" s="356"/>
      <c r="CE117" s="356"/>
      <c r="CF117" s="356"/>
      <c r="CG117" s="356"/>
      <c r="CH117" s="356"/>
    </row>
    <row r="118" spans="2:86">
      <c r="B118" s="373" t="s">
        <v>3275</v>
      </c>
      <c r="C118" s="373"/>
      <c r="D118" s="373" t="s">
        <v>7703</v>
      </c>
      <c r="E118" s="356" t="s">
        <v>2075</v>
      </c>
      <c r="F118" s="356"/>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356"/>
      <c r="AC118" s="356"/>
      <c r="AD118" s="356"/>
      <c r="AE118" s="356"/>
      <c r="AF118" s="356"/>
      <c r="AG118" s="356"/>
      <c r="AH118" s="356"/>
      <c r="AI118" s="356"/>
      <c r="AJ118" s="356"/>
      <c r="AK118" s="356"/>
      <c r="AL118" s="356"/>
      <c r="AM118" s="356"/>
      <c r="AN118" s="356"/>
      <c r="AO118" s="356"/>
      <c r="AP118" s="356"/>
      <c r="AQ118" s="356"/>
      <c r="AR118" s="356"/>
      <c r="AS118" s="356"/>
      <c r="AT118" s="356"/>
      <c r="AU118" s="356"/>
      <c r="AV118" s="356"/>
      <c r="AW118" s="356"/>
      <c r="AX118" s="356"/>
      <c r="AY118" s="356"/>
      <c r="AZ118" s="356"/>
      <c r="BA118" s="356"/>
      <c r="BB118" s="356"/>
      <c r="BC118" s="356"/>
      <c r="BD118" s="356"/>
      <c r="BE118" s="356"/>
      <c r="BF118" s="356"/>
      <c r="BG118" s="356"/>
      <c r="BH118" s="356"/>
      <c r="BI118" s="356"/>
      <c r="BJ118" s="356"/>
      <c r="BK118" s="356"/>
      <c r="BL118" s="356"/>
      <c r="BM118" s="356"/>
      <c r="BN118" s="356"/>
      <c r="BO118" s="356"/>
      <c r="BP118" s="356"/>
      <c r="BQ118" s="356"/>
      <c r="BR118" s="356"/>
      <c r="BS118" s="356"/>
      <c r="BT118" s="356"/>
      <c r="BU118" s="356"/>
      <c r="BV118" s="356"/>
      <c r="BW118" s="356"/>
      <c r="BX118" s="356"/>
      <c r="BY118" s="356"/>
      <c r="BZ118" s="356"/>
      <c r="CA118" s="356"/>
      <c r="CB118" s="356"/>
      <c r="CC118" s="356"/>
      <c r="CD118" s="356"/>
      <c r="CE118" s="356"/>
      <c r="CF118" s="356"/>
      <c r="CG118" s="356"/>
      <c r="CH118" s="356"/>
    </row>
    <row r="119" spans="2:86">
      <c r="B119" s="373" t="s">
        <v>6468</v>
      </c>
      <c r="C119" s="373"/>
      <c r="D119" s="373" t="s">
        <v>7703</v>
      </c>
      <c r="E119" s="356" t="s">
        <v>1737</v>
      </c>
      <c r="F119" s="356"/>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56"/>
      <c r="AE119" s="356"/>
      <c r="AF119" s="356"/>
      <c r="AG119" s="356"/>
      <c r="AH119" s="356"/>
      <c r="AI119" s="356"/>
      <c r="AJ119" s="356"/>
      <c r="AK119" s="356"/>
      <c r="AL119" s="356"/>
      <c r="AM119" s="356"/>
      <c r="AN119" s="356"/>
      <c r="AO119" s="356"/>
      <c r="AP119" s="356"/>
      <c r="AQ119" s="356"/>
      <c r="AR119" s="356"/>
      <c r="AS119" s="356"/>
      <c r="AT119" s="356"/>
      <c r="AU119" s="356"/>
      <c r="AV119" s="356"/>
      <c r="AW119" s="356"/>
      <c r="AX119" s="356"/>
      <c r="AY119" s="356"/>
      <c r="AZ119" s="356"/>
      <c r="BA119" s="356"/>
      <c r="BB119" s="356"/>
      <c r="BC119" s="356"/>
      <c r="BD119" s="356"/>
      <c r="BE119" s="356"/>
      <c r="BF119" s="356"/>
      <c r="BG119" s="356"/>
      <c r="BH119" s="356"/>
      <c r="BI119" s="356"/>
      <c r="BJ119" s="356"/>
      <c r="BK119" s="356"/>
      <c r="BL119" s="356"/>
      <c r="BM119" s="356"/>
      <c r="BN119" s="356"/>
      <c r="BO119" s="356"/>
      <c r="BP119" s="356"/>
      <c r="BQ119" s="356"/>
      <c r="BR119" s="356"/>
      <c r="BS119" s="356"/>
      <c r="BT119" s="356"/>
      <c r="BU119" s="356"/>
      <c r="BV119" s="356"/>
      <c r="BW119" s="356"/>
      <c r="BX119" s="356"/>
      <c r="BY119" s="356"/>
      <c r="BZ119" s="356"/>
      <c r="CA119" s="356"/>
      <c r="CB119" s="356"/>
      <c r="CC119" s="356"/>
      <c r="CD119" s="356"/>
      <c r="CE119" s="356"/>
      <c r="CF119" s="356"/>
      <c r="CG119" s="356"/>
      <c r="CH119" s="356"/>
    </row>
    <row r="120" spans="2:86">
      <c r="B120" s="373" t="s">
        <v>6966</v>
      </c>
      <c r="C120" s="373"/>
      <c r="D120" s="373" t="s">
        <v>7703</v>
      </c>
      <c r="E120" s="356" t="s">
        <v>2085</v>
      </c>
      <c r="F120" s="356"/>
      <c r="G120" s="356"/>
      <c r="H120" s="356"/>
      <c r="I120" s="356"/>
      <c r="J120" s="356"/>
      <c r="K120" s="356"/>
      <c r="L120" s="356"/>
      <c r="M120" s="356"/>
      <c r="N120" s="356"/>
      <c r="O120" s="356"/>
      <c r="P120" s="356"/>
      <c r="Q120" s="356"/>
      <c r="R120" s="356"/>
      <c r="S120" s="356"/>
      <c r="T120" s="356"/>
      <c r="U120" s="356"/>
      <c r="V120" s="356"/>
      <c r="W120" s="356"/>
      <c r="X120" s="356"/>
      <c r="Y120" s="356"/>
      <c r="Z120" s="356"/>
      <c r="AA120" s="356"/>
      <c r="AB120" s="356"/>
      <c r="AC120" s="356"/>
      <c r="AD120" s="356"/>
      <c r="AE120" s="356"/>
      <c r="AF120" s="356"/>
      <c r="AG120" s="356"/>
      <c r="AH120" s="356"/>
      <c r="AI120" s="356"/>
      <c r="AJ120" s="356"/>
      <c r="AK120" s="356"/>
      <c r="AL120" s="356"/>
      <c r="AM120" s="356"/>
      <c r="AN120" s="356"/>
      <c r="AO120" s="356"/>
      <c r="AP120" s="356"/>
      <c r="AQ120" s="356"/>
      <c r="AR120" s="356"/>
      <c r="AS120" s="356"/>
      <c r="AT120" s="356"/>
      <c r="AU120" s="356"/>
      <c r="AV120" s="356"/>
      <c r="AW120" s="356"/>
      <c r="AX120" s="356"/>
      <c r="AY120" s="356"/>
      <c r="AZ120" s="356"/>
      <c r="BA120" s="356"/>
      <c r="BB120" s="356"/>
      <c r="BC120" s="356"/>
      <c r="BD120" s="356"/>
      <c r="BE120" s="356"/>
      <c r="BF120" s="356"/>
      <c r="BG120" s="356"/>
      <c r="BH120" s="356"/>
      <c r="BI120" s="356"/>
      <c r="BJ120" s="356"/>
      <c r="BK120" s="356"/>
      <c r="BL120" s="356"/>
      <c r="BM120" s="356"/>
      <c r="BN120" s="356"/>
      <c r="BO120" s="356"/>
      <c r="BP120" s="356"/>
      <c r="BQ120" s="356"/>
      <c r="BR120" s="356"/>
      <c r="BS120" s="356"/>
      <c r="BT120" s="356"/>
      <c r="BU120" s="356"/>
      <c r="BV120" s="356"/>
      <c r="BW120" s="356"/>
      <c r="BX120" s="356"/>
      <c r="BY120" s="356"/>
      <c r="BZ120" s="356"/>
      <c r="CA120" s="356"/>
      <c r="CB120" s="356"/>
      <c r="CC120" s="356"/>
      <c r="CD120" s="356"/>
      <c r="CE120" s="356"/>
      <c r="CF120" s="356"/>
      <c r="CG120" s="356"/>
      <c r="CH120" s="356"/>
    </row>
    <row r="121" spans="2:86">
      <c r="B121" s="373" t="s">
        <v>6967</v>
      </c>
      <c r="C121" s="373"/>
      <c r="D121" s="373" t="s">
        <v>7703</v>
      </c>
      <c r="E121" s="356" t="s">
        <v>33</v>
      </c>
      <c r="F121" s="356"/>
      <c r="G121" s="356"/>
      <c r="H121" s="356"/>
      <c r="I121" s="356"/>
      <c r="J121" s="356"/>
      <c r="K121" s="356"/>
      <c r="L121" s="356"/>
      <c r="M121" s="356"/>
      <c r="N121" s="356"/>
      <c r="O121" s="356"/>
      <c r="P121" s="356"/>
      <c r="Q121" s="356"/>
      <c r="R121" s="356"/>
      <c r="S121" s="356"/>
      <c r="T121" s="356"/>
      <c r="U121" s="356"/>
      <c r="V121" s="356"/>
      <c r="W121" s="356"/>
      <c r="X121" s="356"/>
      <c r="Y121" s="356"/>
      <c r="Z121" s="356"/>
      <c r="AA121" s="356"/>
      <c r="AB121" s="356"/>
      <c r="AC121" s="356"/>
      <c r="AD121" s="356"/>
      <c r="AE121" s="356"/>
      <c r="AF121" s="356"/>
      <c r="AG121" s="356"/>
      <c r="AH121" s="356"/>
      <c r="AI121" s="356"/>
      <c r="AJ121" s="356"/>
      <c r="AK121" s="356"/>
      <c r="AL121" s="356"/>
      <c r="AM121" s="356"/>
      <c r="AN121" s="356"/>
      <c r="AO121" s="356"/>
      <c r="AP121" s="356"/>
      <c r="AQ121" s="356"/>
      <c r="AR121" s="356"/>
      <c r="AS121" s="356"/>
      <c r="AT121" s="356"/>
      <c r="AU121" s="356"/>
      <c r="AV121" s="356"/>
      <c r="AW121" s="356"/>
      <c r="AX121" s="356"/>
      <c r="AY121" s="356"/>
      <c r="AZ121" s="356"/>
      <c r="BA121" s="356"/>
      <c r="BB121" s="356"/>
      <c r="BC121" s="356"/>
      <c r="BD121" s="356"/>
      <c r="BE121" s="356"/>
      <c r="BF121" s="356"/>
      <c r="BG121" s="356"/>
      <c r="BH121" s="356"/>
      <c r="BI121" s="356"/>
      <c r="BJ121" s="356"/>
      <c r="BK121" s="356"/>
      <c r="BL121" s="356"/>
      <c r="BM121" s="356"/>
      <c r="BN121" s="356"/>
      <c r="BO121" s="356"/>
      <c r="BP121" s="356"/>
      <c r="BQ121" s="356"/>
      <c r="BR121" s="356"/>
      <c r="BS121" s="356"/>
      <c r="BT121" s="356"/>
      <c r="BU121" s="356"/>
      <c r="BV121" s="356"/>
      <c r="BW121" s="356"/>
      <c r="BX121" s="356"/>
      <c r="BY121" s="356"/>
      <c r="BZ121" s="356"/>
      <c r="CA121" s="356"/>
      <c r="CB121" s="356"/>
      <c r="CC121" s="356"/>
      <c r="CD121" s="356"/>
      <c r="CE121" s="356"/>
      <c r="CF121" s="356"/>
      <c r="CG121" s="356"/>
      <c r="CH121" s="356"/>
    </row>
    <row r="122" spans="2:86">
      <c r="B122" s="373" t="s">
        <v>2088</v>
      </c>
      <c r="C122" s="373"/>
      <c r="D122" s="373" t="s">
        <v>7703</v>
      </c>
      <c r="E122" s="356" t="s">
        <v>1939</v>
      </c>
      <c r="F122" s="356"/>
      <c r="G122" s="356"/>
      <c r="H122" s="356"/>
      <c r="I122" s="356"/>
      <c r="J122" s="356"/>
      <c r="K122" s="356"/>
      <c r="L122" s="356"/>
      <c r="M122" s="356"/>
      <c r="N122" s="356"/>
      <c r="O122" s="356"/>
      <c r="P122" s="356"/>
      <c r="Q122" s="356"/>
      <c r="R122" s="356"/>
      <c r="S122" s="356"/>
      <c r="T122" s="356"/>
      <c r="U122" s="356"/>
      <c r="V122" s="356"/>
      <c r="W122" s="356"/>
      <c r="X122" s="356"/>
      <c r="Y122" s="356"/>
      <c r="Z122" s="356"/>
      <c r="AA122" s="356"/>
      <c r="AB122" s="356"/>
      <c r="AC122" s="356"/>
      <c r="AD122" s="356"/>
      <c r="AE122" s="356"/>
      <c r="AF122" s="356"/>
      <c r="AG122" s="356"/>
      <c r="AH122" s="356"/>
      <c r="AI122" s="356"/>
      <c r="AJ122" s="356"/>
      <c r="AK122" s="356"/>
      <c r="AL122" s="356"/>
      <c r="AM122" s="356"/>
      <c r="AN122" s="356"/>
      <c r="AO122" s="356"/>
      <c r="AP122" s="356"/>
      <c r="AQ122" s="356"/>
      <c r="AR122" s="356"/>
      <c r="AS122" s="356"/>
      <c r="AT122" s="356"/>
      <c r="AU122" s="356"/>
      <c r="AV122" s="356"/>
      <c r="AW122" s="356"/>
      <c r="AX122" s="356"/>
      <c r="AY122" s="356"/>
      <c r="AZ122" s="356"/>
      <c r="BA122" s="356"/>
      <c r="BB122" s="356"/>
      <c r="BC122" s="356"/>
      <c r="BD122" s="356"/>
      <c r="BE122" s="356"/>
      <c r="BF122" s="356"/>
      <c r="BG122" s="356"/>
      <c r="BH122" s="356"/>
      <c r="BI122" s="356"/>
      <c r="BJ122" s="356"/>
      <c r="BK122" s="356"/>
      <c r="BL122" s="356"/>
      <c r="BM122" s="356"/>
      <c r="BN122" s="356"/>
      <c r="BO122" s="356"/>
      <c r="BP122" s="356"/>
      <c r="BQ122" s="356"/>
      <c r="BR122" s="356"/>
      <c r="BS122" s="356"/>
      <c r="BT122" s="356"/>
      <c r="BU122" s="356"/>
      <c r="BV122" s="356"/>
      <c r="BW122" s="356"/>
      <c r="BX122" s="356"/>
      <c r="BY122" s="356"/>
      <c r="BZ122" s="356"/>
      <c r="CA122" s="356"/>
      <c r="CB122" s="356"/>
      <c r="CC122" s="356"/>
      <c r="CD122" s="356"/>
      <c r="CE122" s="356"/>
      <c r="CF122" s="356"/>
      <c r="CG122" s="356"/>
      <c r="CH122" s="356"/>
    </row>
    <row r="123" spans="2:86">
      <c r="B123" s="373" t="s">
        <v>1392</v>
      </c>
      <c r="C123" s="373"/>
      <c r="D123" s="373" t="s">
        <v>7703</v>
      </c>
      <c r="E123" s="356" t="s">
        <v>2090</v>
      </c>
      <c r="F123" s="356"/>
      <c r="G123" s="356"/>
      <c r="H123" s="356"/>
      <c r="I123" s="356"/>
      <c r="J123" s="356"/>
      <c r="K123" s="356"/>
      <c r="L123" s="356"/>
      <c r="M123" s="356"/>
      <c r="N123" s="356"/>
      <c r="O123" s="356"/>
      <c r="P123" s="356"/>
      <c r="Q123" s="356"/>
      <c r="R123" s="356"/>
      <c r="S123" s="356"/>
      <c r="T123" s="356"/>
      <c r="U123" s="356"/>
      <c r="V123" s="356"/>
      <c r="W123" s="356"/>
      <c r="X123" s="356"/>
      <c r="Y123" s="356"/>
      <c r="Z123" s="356"/>
      <c r="AA123" s="356"/>
      <c r="AB123" s="356"/>
      <c r="AC123" s="356"/>
      <c r="AD123" s="356"/>
      <c r="AE123" s="356"/>
      <c r="AF123" s="356"/>
      <c r="AG123" s="356"/>
      <c r="AH123" s="356"/>
      <c r="AI123" s="356"/>
      <c r="AJ123" s="356"/>
      <c r="AK123" s="356"/>
      <c r="AL123" s="356"/>
      <c r="AM123" s="356"/>
      <c r="AN123" s="356"/>
      <c r="AO123" s="356"/>
      <c r="AP123" s="356"/>
      <c r="AQ123" s="356"/>
      <c r="AR123" s="356"/>
      <c r="AS123" s="356"/>
      <c r="AT123" s="356"/>
      <c r="AU123" s="356"/>
      <c r="AV123" s="356"/>
      <c r="AW123" s="356"/>
      <c r="AX123" s="356"/>
      <c r="AY123" s="356"/>
      <c r="AZ123" s="356"/>
      <c r="BA123" s="356"/>
      <c r="BB123" s="356"/>
      <c r="BC123" s="356"/>
      <c r="BD123" s="356"/>
      <c r="BE123" s="356"/>
      <c r="BF123" s="356"/>
      <c r="BG123" s="356"/>
      <c r="BH123" s="356"/>
      <c r="BI123" s="356"/>
      <c r="BJ123" s="356"/>
      <c r="BK123" s="356"/>
      <c r="BL123" s="356"/>
      <c r="BM123" s="356"/>
      <c r="BN123" s="356"/>
      <c r="BO123" s="356"/>
      <c r="BP123" s="356"/>
      <c r="BQ123" s="356"/>
      <c r="BR123" s="356"/>
      <c r="BS123" s="356"/>
      <c r="BT123" s="356"/>
      <c r="BU123" s="356"/>
      <c r="BV123" s="356"/>
      <c r="BW123" s="356"/>
      <c r="BX123" s="356"/>
      <c r="BY123" s="356"/>
      <c r="BZ123" s="356"/>
      <c r="CA123" s="356"/>
      <c r="CB123" s="356"/>
      <c r="CC123" s="356"/>
      <c r="CD123" s="356"/>
      <c r="CE123" s="356"/>
      <c r="CF123" s="356"/>
      <c r="CG123" s="356"/>
      <c r="CH123" s="356"/>
    </row>
    <row r="124" spans="2:86">
      <c r="B124" s="373" t="s">
        <v>2026</v>
      </c>
      <c r="C124" s="373"/>
      <c r="D124" s="373" t="s">
        <v>7703</v>
      </c>
      <c r="E124" s="356" t="s">
        <v>2091</v>
      </c>
      <c r="F124" s="356"/>
      <c r="G124" s="356"/>
      <c r="H124" s="356"/>
      <c r="I124" s="356"/>
      <c r="J124" s="356"/>
      <c r="K124" s="356"/>
      <c r="L124" s="356"/>
      <c r="M124" s="356"/>
      <c r="N124" s="356"/>
      <c r="O124" s="356"/>
      <c r="P124" s="356"/>
      <c r="Q124" s="356"/>
      <c r="R124" s="356"/>
      <c r="S124" s="356"/>
      <c r="T124" s="356"/>
      <c r="U124" s="356"/>
      <c r="V124" s="356"/>
      <c r="W124" s="356"/>
      <c r="X124" s="356"/>
      <c r="Y124" s="356"/>
      <c r="Z124" s="356"/>
      <c r="AA124" s="356"/>
      <c r="AB124" s="356"/>
      <c r="AC124" s="356"/>
      <c r="AD124" s="356"/>
      <c r="AE124" s="356"/>
      <c r="AF124" s="356"/>
      <c r="AG124" s="356"/>
      <c r="AH124" s="356"/>
      <c r="AI124" s="356"/>
      <c r="AJ124" s="356"/>
      <c r="AK124" s="356"/>
      <c r="AL124" s="356"/>
      <c r="AM124" s="356"/>
      <c r="AN124" s="356"/>
      <c r="AO124" s="356"/>
      <c r="AP124" s="356"/>
      <c r="AQ124" s="356"/>
      <c r="AR124" s="356"/>
      <c r="AS124" s="356"/>
      <c r="AT124" s="356"/>
      <c r="AU124" s="356"/>
      <c r="AV124" s="356"/>
      <c r="AW124" s="356"/>
      <c r="AX124" s="356"/>
      <c r="AY124" s="356"/>
      <c r="AZ124" s="356"/>
      <c r="BA124" s="356"/>
      <c r="BB124" s="356"/>
      <c r="BC124" s="356"/>
      <c r="BD124" s="356"/>
      <c r="BE124" s="356"/>
      <c r="BF124" s="356"/>
      <c r="BG124" s="356"/>
      <c r="BH124" s="356"/>
      <c r="BI124" s="356"/>
      <c r="BJ124" s="356"/>
      <c r="BK124" s="356"/>
      <c r="BL124" s="356"/>
      <c r="BM124" s="356"/>
      <c r="BN124" s="356"/>
      <c r="BO124" s="356"/>
      <c r="BP124" s="356"/>
      <c r="BQ124" s="356"/>
      <c r="BR124" s="356"/>
      <c r="BS124" s="356"/>
      <c r="BT124" s="356"/>
      <c r="BU124" s="356"/>
      <c r="BV124" s="356"/>
      <c r="BW124" s="356"/>
      <c r="BX124" s="356"/>
      <c r="BY124" s="356"/>
      <c r="BZ124" s="356"/>
      <c r="CA124" s="356"/>
      <c r="CB124" s="356"/>
      <c r="CC124" s="356"/>
      <c r="CD124" s="356"/>
      <c r="CE124" s="356"/>
      <c r="CF124" s="356"/>
      <c r="CG124" s="356"/>
      <c r="CH124" s="356"/>
    </row>
    <row r="125" spans="2:86">
      <c r="B125" s="373" t="s">
        <v>5967</v>
      </c>
      <c r="C125" s="373"/>
      <c r="D125" s="373" t="s">
        <v>7703</v>
      </c>
      <c r="E125" s="356" t="s">
        <v>2094</v>
      </c>
      <c r="F125" s="356"/>
      <c r="G125" s="356"/>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c r="AR125" s="356"/>
      <c r="AS125" s="356"/>
      <c r="AT125" s="356"/>
      <c r="AU125" s="356"/>
      <c r="AV125" s="356"/>
      <c r="AW125" s="356"/>
      <c r="AX125" s="356"/>
      <c r="AY125" s="356"/>
      <c r="AZ125" s="356"/>
      <c r="BA125" s="356"/>
      <c r="BB125" s="356"/>
      <c r="BC125" s="356"/>
      <c r="BD125" s="356"/>
      <c r="BE125" s="356"/>
      <c r="BF125" s="356"/>
      <c r="BG125" s="356"/>
      <c r="BH125" s="356"/>
      <c r="BI125" s="356"/>
      <c r="BJ125" s="356"/>
      <c r="BK125" s="356"/>
      <c r="BL125" s="356"/>
      <c r="BM125" s="356"/>
      <c r="BN125" s="356"/>
      <c r="BO125" s="356"/>
      <c r="BP125" s="356"/>
      <c r="BQ125" s="356"/>
      <c r="BR125" s="356"/>
      <c r="BS125" s="356"/>
      <c r="BT125" s="356"/>
      <c r="BU125" s="356"/>
      <c r="BV125" s="356"/>
      <c r="BW125" s="356"/>
      <c r="BX125" s="356"/>
      <c r="BY125" s="356"/>
      <c r="BZ125" s="356"/>
      <c r="CA125" s="356"/>
      <c r="CB125" s="356"/>
      <c r="CC125" s="356"/>
      <c r="CD125" s="356"/>
      <c r="CE125" s="356"/>
      <c r="CF125" s="356"/>
      <c r="CG125" s="356"/>
      <c r="CH125" s="356"/>
    </row>
    <row r="126" spans="2:86">
      <c r="B126" s="373" t="s">
        <v>2097</v>
      </c>
      <c r="C126" s="373"/>
      <c r="D126" s="373" t="s">
        <v>7703</v>
      </c>
      <c r="E126" s="356" t="s">
        <v>247</v>
      </c>
      <c r="F126" s="356"/>
      <c r="G126" s="356"/>
      <c r="H126" s="356"/>
      <c r="I126" s="356"/>
      <c r="J126" s="356"/>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c r="AM126" s="356"/>
      <c r="AN126" s="356"/>
      <c r="AO126" s="356"/>
      <c r="AP126" s="356"/>
      <c r="AQ126" s="356"/>
      <c r="AR126" s="356"/>
      <c r="AS126" s="356"/>
      <c r="AT126" s="356"/>
      <c r="AU126" s="356"/>
      <c r="AV126" s="356"/>
      <c r="AW126" s="356"/>
      <c r="AX126" s="356"/>
      <c r="AY126" s="356"/>
      <c r="AZ126" s="356"/>
      <c r="BA126" s="356"/>
      <c r="BB126" s="356"/>
      <c r="BC126" s="356"/>
      <c r="BD126" s="356"/>
      <c r="BE126" s="356"/>
      <c r="BF126" s="356"/>
      <c r="BG126" s="356"/>
      <c r="BH126" s="356"/>
      <c r="BI126" s="356"/>
      <c r="BJ126" s="356"/>
      <c r="BK126" s="356"/>
      <c r="BL126" s="356"/>
      <c r="BM126" s="356"/>
      <c r="BN126" s="356"/>
      <c r="BO126" s="356"/>
      <c r="BP126" s="356"/>
      <c r="BQ126" s="356"/>
      <c r="BR126" s="356"/>
      <c r="BS126" s="356"/>
      <c r="BT126" s="356"/>
      <c r="BU126" s="356"/>
      <c r="BV126" s="356"/>
      <c r="BW126" s="356"/>
      <c r="BX126" s="356"/>
      <c r="BY126" s="356"/>
      <c r="BZ126" s="356"/>
      <c r="CA126" s="356"/>
      <c r="CB126" s="356"/>
      <c r="CC126" s="356"/>
      <c r="CD126" s="356"/>
      <c r="CE126" s="356"/>
      <c r="CF126" s="356"/>
      <c r="CG126" s="356"/>
      <c r="CH126" s="356"/>
    </row>
    <row r="127" spans="2:86">
      <c r="B127" s="373" t="s">
        <v>1235</v>
      </c>
      <c r="C127" s="373"/>
      <c r="D127" s="373" t="s">
        <v>7703</v>
      </c>
      <c r="E127" s="356" t="s">
        <v>2104</v>
      </c>
      <c r="F127" s="356"/>
      <c r="G127" s="356"/>
      <c r="H127" s="356"/>
      <c r="I127" s="356"/>
      <c r="J127" s="356"/>
      <c r="K127" s="356"/>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356"/>
      <c r="AI127" s="356"/>
      <c r="AJ127" s="356"/>
      <c r="AK127" s="356"/>
      <c r="AL127" s="356"/>
      <c r="AM127" s="356"/>
      <c r="AN127" s="356"/>
      <c r="AO127" s="356"/>
      <c r="AP127" s="356"/>
      <c r="AQ127" s="356"/>
      <c r="AR127" s="356"/>
      <c r="AS127" s="356"/>
      <c r="AT127" s="356"/>
      <c r="AU127" s="356"/>
      <c r="AV127" s="356"/>
      <c r="AW127" s="356"/>
      <c r="AX127" s="356"/>
      <c r="AY127" s="356"/>
      <c r="AZ127" s="356"/>
      <c r="BA127" s="356"/>
      <c r="BB127" s="356"/>
      <c r="BC127" s="356"/>
      <c r="BD127" s="356"/>
      <c r="BE127" s="356"/>
      <c r="BF127" s="356"/>
      <c r="BG127" s="356"/>
      <c r="BH127" s="356"/>
      <c r="BI127" s="356"/>
      <c r="BJ127" s="356"/>
      <c r="BK127" s="356"/>
      <c r="BL127" s="356"/>
      <c r="BM127" s="356"/>
      <c r="BN127" s="356"/>
      <c r="BO127" s="356"/>
      <c r="BP127" s="356"/>
      <c r="BQ127" s="356"/>
      <c r="BR127" s="356"/>
      <c r="BS127" s="356"/>
      <c r="BT127" s="356"/>
      <c r="BU127" s="356"/>
      <c r="BV127" s="356"/>
      <c r="BW127" s="356"/>
      <c r="BX127" s="356"/>
      <c r="BY127" s="356"/>
      <c r="BZ127" s="356"/>
      <c r="CA127" s="356"/>
      <c r="CB127" s="356"/>
      <c r="CC127" s="356"/>
      <c r="CD127" s="356"/>
      <c r="CE127" s="356"/>
      <c r="CF127" s="356"/>
      <c r="CG127" s="356"/>
      <c r="CH127" s="356"/>
    </row>
    <row r="128" spans="2:86">
      <c r="B128" s="373" t="s">
        <v>2110</v>
      </c>
      <c r="C128" s="373"/>
      <c r="D128" s="373" t="s">
        <v>7703</v>
      </c>
      <c r="E128" s="356" t="s">
        <v>2105</v>
      </c>
      <c r="F128" s="356"/>
      <c r="G128" s="356"/>
      <c r="H128" s="356"/>
      <c r="I128" s="356"/>
      <c r="J128" s="356"/>
      <c r="K128" s="356"/>
      <c r="L128" s="356"/>
      <c r="M128" s="356"/>
      <c r="N128" s="356"/>
      <c r="O128" s="356"/>
      <c r="P128" s="356"/>
      <c r="Q128" s="356"/>
      <c r="R128" s="356"/>
      <c r="S128" s="356"/>
      <c r="T128" s="356"/>
      <c r="U128" s="356"/>
      <c r="V128" s="356"/>
      <c r="W128" s="356"/>
      <c r="X128" s="356"/>
      <c r="Y128" s="356"/>
      <c r="Z128" s="356"/>
      <c r="AA128" s="356"/>
      <c r="AB128" s="356"/>
      <c r="AC128" s="356"/>
      <c r="AD128" s="356"/>
      <c r="AE128" s="356"/>
      <c r="AF128" s="356"/>
      <c r="AG128" s="356"/>
      <c r="AH128" s="356"/>
      <c r="AI128" s="356"/>
      <c r="AJ128" s="356"/>
      <c r="AK128" s="356"/>
      <c r="AL128" s="356"/>
      <c r="AM128" s="356"/>
      <c r="AN128" s="356"/>
      <c r="AO128" s="356"/>
      <c r="AP128" s="356"/>
      <c r="AQ128" s="356"/>
      <c r="AR128" s="356"/>
      <c r="AS128" s="356"/>
      <c r="AT128" s="356"/>
      <c r="AU128" s="356"/>
      <c r="AV128" s="356"/>
      <c r="AW128" s="356"/>
      <c r="AX128" s="356"/>
      <c r="AY128" s="356"/>
      <c r="AZ128" s="356"/>
      <c r="BA128" s="356"/>
      <c r="BB128" s="356"/>
      <c r="BC128" s="356"/>
      <c r="BD128" s="356"/>
      <c r="BE128" s="356"/>
      <c r="BF128" s="356"/>
      <c r="BG128" s="356"/>
      <c r="BH128" s="356"/>
      <c r="BI128" s="356"/>
      <c r="BJ128" s="356"/>
      <c r="BK128" s="356"/>
      <c r="BL128" s="356"/>
      <c r="BM128" s="356"/>
      <c r="BN128" s="356"/>
      <c r="BO128" s="356"/>
      <c r="BP128" s="356"/>
      <c r="BQ128" s="356"/>
      <c r="BR128" s="356"/>
      <c r="BS128" s="356"/>
      <c r="BT128" s="356"/>
      <c r="BU128" s="356"/>
      <c r="BV128" s="356"/>
      <c r="BW128" s="356"/>
      <c r="BX128" s="356"/>
      <c r="BY128" s="356"/>
      <c r="BZ128" s="356"/>
      <c r="CA128" s="356"/>
      <c r="CB128" s="356"/>
      <c r="CC128" s="356"/>
      <c r="CD128" s="356"/>
      <c r="CE128" s="356"/>
      <c r="CF128" s="356"/>
      <c r="CG128" s="356"/>
      <c r="CH128" s="356"/>
    </row>
    <row r="129" spans="2:86">
      <c r="B129" s="373" t="s">
        <v>1982</v>
      </c>
      <c r="C129" s="373"/>
      <c r="D129" s="373" t="s">
        <v>7703</v>
      </c>
      <c r="E129" s="356" t="s">
        <v>2058</v>
      </c>
      <c r="F129" s="356"/>
      <c r="G129" s="356"/>
      <c r="H129" s="356"/>
      <c r="I129" s="356"/>
      <c r="J129" s="356"/>
      <c r="K129" s="356"/>
      <c r="L129" s="356"/>
      <c r="M129" s="356"/>
      <c r="N129" s="356"/>
      <c r="O129" s="356"/>
      <c r="P129" s="356"/>
      <c r="Q129" s="356"/>
      <c r="R129" s="356"/>
      <c r="S129" s="356"/>
      <c r="T129" s="356"/>
      <c r="U129" s="356"/>
      <c r="V129" s="356"/>
      <c r="W129" s="356"/>
      <c r="X129" s="356"/>
      <c r="Y129" s="356"/>
      <c r="Z129" s="356"/>
      <c r="AA129" s="356"/>
      <c r="AB129" s="356"/>
      <c r="AC129" s="356"/>
      <c r="AD129" s="356"/>
      <c r="AE129" s="356"/>
      <c r="AF129" s="356"/>
      <c r="AG129" s="356"/>
      <c r="AH129" s="356"/>
      <c r="AI129" s="356"/>
      <c r="AJ129" s="356"/>
      <c r="AK129" s="356"/>
      <c r="AL129" s="356"/>
      <c r="AM129" s="356"/>
      <c r="AN129" s="356"/>
      <c r="AO129" s="356"/>
      <c r="AP129" s="356"/>
      <c r="AQ129" s="356"/>
      <c r="AR129" s="356"/>
      <c r="AS129" s="356"/>
      <c r="AT129" s="356"/>
      <c r="AU129" s="356"/>
      <c r="AV129" s="356"/>
      <c r="AW129" s="356"/>
      <c r="AX129" s="356"/>
      <c r="AY129" s="356"/>
      <c r="AZ129" s="356"/>
      <c r="BA129" s="356"/>
      <c r="BB129" s="356"/>
      <c r="BC129" s="356"/>
      <c r="BD129" s="356"/>
      <c r="BE129" s="356"/>
      <c r="BF129" s="356"/>
      <c r="BG129" s="356"/>
      <c r="BH129" s="356"/>
      <c r="BI129" s="356"/>
      <c r="BJ129" s="356"/>
      <c r="BK129" s="356"/>
      <c r="BL129" s="356"/>
      <c r="BM129" s="356"/>
      <c r="BN129" s="356"/>
      <c r="BO129" s="356"/>
      <c r="BP129" s="356"/>
      <c r="BQ129" s="356"/>
      <c r="BR129" s="356"/>
      <c r="BS129" s="356"/>
      <c r="BT129" s="356"/>
      <c r="BU129" s="356"/>
      <c r="BV129" s="356"/>
      <c r="BW129" s="356"/>
      <c r="BX129" s="356"/>
      <c r="BY129" s="356"/>
      <c r="BZ129" s="356"/>
      <c r="CA129" s="356"/>
      <c r="CB129" s="356"/>
      <c r="CC129" s="356"/>
      <c r="CD129" s="356"/>
      <c r="CE129" s="356"/>
      <c r="CF129" s="356"/>
      <c r="CG129" s="356"/>
      <c r="CH129" s="356"/>
    </row>
    <row r="130" spans="2:86">
      <c r="B130" s="373" t="s">
        <v>2111</v>
      </c>
      <c r="C130" s="373"/>
      <c r="D130" s="373" t="s">
        <v>7703</v>
      </c>
      <c r="E130" s="356" t="s">
        <v>779</v>
      </c>
      <c r="F130" s="356"/>
      <c r="G130" s="356"/>
      <c r="H130" s="356"/>
      <c r="I130" s="356"/>
      <c r="J130" s="356"/>
      <c r="K130" s="356"/>
      <c r="L130" s="356"/>
      <c r="M130" s="356"/>
      <c r="N130" s="356"/>
      <c r="O130" s="356"/>
      <c r="P130" s="356"/>
      <c r="Q130" s="356"/>
      <c r="R130" s="356"/>
      <c r="S130" s="356"/>
      <c r="T130" s="356"/>
      <c r="U130" s="356"/>
      <c r="V130" s="356"/>
      <c r="W130" s="356"/>
      <c r="X130" s="356"/>
      <c r="Y130" s="356"/>
      <c r="Z130" s="356"/>
      <c r="AA130" s="356"/>
      <c r="AB130" s="356"/>
      <c r="AC130" s="356"/>
      <c r="AD130" s="356"/>
      <c r="AE130" s="356"/>
      <c r="AF130" s="356"/>
      <c r="AG130" s="356"/>
      <c r="AH130" s="356"/>
      <c r="AI130" s="356"/>
      <c r="AJ130" s="356"/>
      <c r="AK130" s="356"/>
      <c r="AL130" s="356"/>
      <c r="AM130" s="356"/>
      <c r="AN130" s="356"/>
      <c r="AO130" s="356"/>
      <c r="AP130" s="356"/>
      <c r="AQ130" s="356"/>
      <c r="AR130" s="356"/>
      <c r="AS130" s="356"/>
      <c r="AT130" s="356"/>
      <c r="AU130" s="356"/>
      <c r="AV130" s="356"/>
      <c r="AW130" s="356"/>
      <c r="AX130" s="356"/>
      <c r="AY130" s="356"/>
      <c r="AZ130" s="356"/>
      <c r="BA130" s="356"/>
      <c r="BB130" s="356"/>
      <c r="BC130" s="356"/>
      <c r="BD130" s="356"/>
      <c r="BE130" s="356"/>
      <c r="BF130" s="356"/>
      <c r="BG130" s="356"/>
      <c r="BH130" s="356"/>
      <c r="BI130" s="356"/>
      <c r="BJ130" s="356"/>
      <c r="BK130" s="356"/>
      <c r="BL130" s="356"/>
      <c r="BM130" s="356"/>
      <c r="BN130" s="356"/>
      <c r="BO130" s="356"/>
      <c r="BP130" s="356"/>
      <c r="BQ130" s="356"/>
      <c r="BR130" s="356"/>
      <c r="BS130" s="356"/>
      <c r="BT130" s="356"/>
      <c r="BU130" s="356"/>
      <c r="BV130" s="356"/>
      <c r="BW130" s="356"/>
      <c r="BX130" s="356"/>
      <c r="BY130" s="356"/>
      <c r="BZ130" s="356"/>
      <c r="CA130" s="356"/>
      <c r="CB130" s="356"/>
      <c r="CC130" s="356"/>
      <c r="CD130" s="356"/>
      <c r="CE130" s="356"/>
      <c r="CF130" s="356"/>
      <c r="CG130" s="356"/>
      <c r="CH130" s="356"/>
    </row>
    <row r="131" spans="2:86">
      <c r="B131" s="373" t="s">
        <v>6968</v>
      </c>
      <c r="C131" s="373"/>
      <c r="D131" s="373" t="s">
        <v>7703</v>
      </c>
      <c r="E131" s="356" t="s">
        <v>2117</v>
      </c>
      <c r="F131" s="356"/>
      <c r="G131" s="356"/>
      <c r="H131" s="356"/>
      <c r="I131" s="356"/>
      <c r="J131" s="356"/>
      <c r="K131" s="356"/>
      <c r="L131" s="356"/>
      <c r="M131" s="356"/>
      <c r="N131" s="356"/>
      <c r="O131" s="356"/>
      <c r="P131" s="356"/>
      <c r="Q131" s="356"/>
      <c r="R131" s="356"/>
      <c r="S131" s="356"/>
      <c r="T131" s="356"/>
      <c r="U131" s="356"/>
      <c r="V131" s="356"/>
      <c r="W131" s="356"/>
      <c r="X131" s="356"/>
      <c r="Y131" s="356"/>
      <c r="Z131" s="356"/>
      <c r="AA131" s="356"/>
      <c r="AB131" s="356"/>
      <c r="AC131" s="356"/>
      <c r="AD131" s="356"/>
      <c r="AE131" s="356"/>
      <c r="AF131" s="356"/>
      <c r="AG131" s="356"/>
      <c r="AH131" s="356"/>
      <c r="AI131" s="356"/>
      <c r="AJ131" s="356"/>
      <c r="AK131" s="356"/>
      <c r="AL131" s="356"/>
      <c r="AM131" s="356"/>
      <c r="AN131" s="356"/>
      <c r="AO131" s="356"/>
      <c r="AP131" s="356"/>
      <c r="AQ131" s="356"/>
      <c r="AR131" s="356"/>
      <c r="AS131" s="356"/>
      <c r="AT131" s="356"/>
      <c r="AU131" s="356"/>
      <c r="AV131" s="356"/>
      <c r="AW131" s="356"/>
      <c r="AX131" s="356"/>
      <c r="AY131" s="356"/>
      <c r="AZ131" s="356"/>
      <c r="BA131" s="356"/>
      <c r="BB131" s="356"/>
      <c r="BC131" s="356"/>
      <c r="BD131" s="356"/>
      <c r="BE131" s="356"/>
      <c r="BF131" s="356"/>
      <c r="BG131" s="356"/>
      <c r="BH131" s="356"/>
      <c r="BI131" s="356"/>
      <c r="BJ131" s="356"/>
      <c r="BK131" s="356"/>
      <c r="BL131" s="356"/>
      <c r="BM131" s="356"/>
      <c r="BN131" s="356"/>
      <c r="BO131" s="356"/>
      <c r="BP131" s="356"/>
      <c r="BQ131" s="356"/>
      <c r="BR131" s="356"/>
      <c r="BS131" s="356"/>
      <c r="BT131" s="356"/>
      <c r="BU131" s="356"/>
      <c r="BV131" s="356"/>
      <c r="BW131" s="356"/>
      <c r="BX131" s="356"/>
      <c r="BY131" s="356"/>
      <c r="BZ131" s="356"/>
      <c r="CA131" s="356"/>
      <c r="CB131" s="356"/>
      <c r="CC131" s="356"/>
      <c r="CD131" s="356"/>
      <c r="CE131" s="356"/>
      <c r="CF131" s="356"/>
      <c r="CG131" s="356"/>
      <c r="CH131" s="356"/>
    </row>
  </sheetData>
  <mergeCells count="4">
    <mergeCell ref="Q3:AW3"/>
    <mergeCell ref="AX3:BC3"/>
    <mergeCell ref="BD3:BM3"/>
    <mergeCell ref="BN3:CH3"/>
  </mergeCells>
  <phoneticPr fontId="22"/>
  <pageMargins left="0.7" right="0.7" top="0.75" bottom="0.75" header="0.3" footer="0.3"/>
  <pageSetup paperSize="9"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62"/>
  <dimension ref="B1:AL385"/>
  <sheetViews>
    <sheetView showGridLines="0" workbookViewId="0">
      <pane ySplit="4" topLeftCell="A5" activePane="bottomLeft" state="frozen"/>
      <selection pane="bottomLeft"/>
    </sheetView>
  </sheetViews>
  <sheetFormatPr defaultColWidth="3.54296875" defaultRowHeight="15"/>
  <cols>
    <col min="1" max="1" width="3.54296875" style="368"/>
    <col min="2" max="2" width="24" style="368" bestFit="1" customWidth="1"/>
    <col min="3" max="4" width="3.08984375" style="368" hidden="1" customWidth="1"/>
    <col min="5" max="5" width="5.81640625" style="368" bestFit="1" customWidth="1"/>
    <col min="6" max="38" width="3.36328125" style="368" bestFit="1" customWidth="1"/>
    <col min="39" max="16384" width="3.54296875" style="368"/>
  </cols>
  <sheetData>
    <row r="1" spans="2:38">
      <c r="B1" s="369" t="s">
        <v>4152</v>
      </c>
      <c r="C1" s="371"/>
      <c r="D1" s="371"/>
    </row>
    <row r="2" spans="2:38">
      <c r="B2" s="370" t="s">
        <v>5220</v>
      </c>
      <c r="C2" s="371"/>
      <c r="D2" s="371"/>
    </row>
    <row r="3" spans="2:38">
      <c r="B3" s="371"/>
      <c r="C3" s="371"/>
      <c r="D3" s="371"/>
    </row>
    <row r="4" spans="2:38" ht="136.19999999999999">
      <c r="B4" s="372" t="s">
        <v>2955</v>
      </c>
      <c r="C4" s="372" t="s">
        <v>4822</v>
      </c>
      <c r="D4" s="372" t="s">
        <v>2992</v>
      </c>
      <c r="E4" s="374" t="s">
        <v>2377</v>
      </c>
      <c r="F4" s="374" t="s">
        <v>1274</v>
      </c>
      <c r="G4" s="374" t="s">
        <v>29</v>
      </c>
      <c r="H4" s="374" t="s">
        <v>1598</v>
      </c>
      <c r="I4" s="374" t="s">
        <v>2959</v>
      </c>
      <c r="J4" s="374" t="s">
        <v>2961</v>
      </c>
      <c r="K4" s="374" t="s">
        <v>2965</v>
      </c>
      <c r="L4" s="374" t="s">
        <v>2968</v>
      </c>
      <c r="M4" s="374" t="s">
        <v>2969</v>
      </c>
      <c r="N4" s="374" t="s">
        <v>2970</v>
      </c>
      <c r="O4" s="374" t="s">
        <v>886</v>
      </c>
      <c r="P4" s="374" t="s">
        <v>2976</v>
      </c>
      <c r="Q4" s="380" t="s">
        <v>2155</v>
      </c>
      <c r="R4" s="380" t="s">
        <v>2363</v>
      </c>
      <c r="S4" s="380" t="s">
        <v>2980</v>
      </c>
      <c r="T4" s="380" t="s">
        <v>2983</v>
      </c>
      <c r="U4" s="380" t="s">
        <v>2226</v>
      </c>
      <c r="V4" s="380" t="s">
        <v>2987</v>
      </c>
      <c r="W4" s="380" t="s">
        <v>2939</v>
      </c>
      <c r="X4" s="380" t="s">
        <v>2993</v>
      </c>
      <c r="Y4" s="380" t="s">
        <v>1315</v>
      </c>
      <c r="Z4" s="380" t="s">
        <v>2994</v>
      </c>
      <c r="AA4" s="380" t="s">
        <v>2995</v>
      </c>
      <c r="AB4" s="380" t="s">
        <v>3001</v>
      </c>
      <c r="AC4" s="380" t="s">
        <v>3004</v>
      </c>
      <c r="AD4" s="380" t="s">
        <v>1028</v>
      </c>
      <c r="AE4" s="380" t="s">
        <v>3005</v>
      </c>
      <c r="AF4" s="380" t="s">
        <v>3007</v>
      </c>
      <c r="AG4" s="380" t="s">
        <v>3011</v>
      </c>
      <c r="AH4" s="380" t="s">
        <v>3014</v>
      </c>
      <c r="AI4" s="380" t="s">
        <v>26</v>
      </c>
      <c r="AJ4" s="380" t="s">
        <v>2984</v>
      </c>
      <c r="AK4" s="380" t="s">
        <v>3015</v>
      </c>
      <c r="AL4" s="380" t="s">
        <v>3019</v>
      </c>
    </row>
    <row r="5" spans="2:38">
      <c r="B5" s="373" t="s">
        <v>6672</v>
      </c>
      <c r="C5" s="373"/>
      <c r="D5" s="373" t="s">
        <v>7703</v>
      </c>
      <c r="E5" s="356" t="s">
        <v>1664</v>
      </c>
      <c r="F5" s="356" t="s">
        <v>703</v>
      </c>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row>
    <row r="6" spans="2:38">
      <c r="B6" s="373" t="s">
        <v>2648</v>
      </c>
      <c r="C6" s="373"/>
      <c r="D6" s="373" t="s">
        <v>7703</v>
      </c>
      <c r="E6" s="356" t="s">
        <v>743</v>
      </c>
      <c r="F6" s="356" t="s">
        <v>703</v>
      </c>
      <c r="G6" s="356"/>
      <c r="H6" s="356"/>
      <c r="I6" s="356"/>
      <c r="J6" s="356"/>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row>
    <row r="7" spans="2:38">
      <c r="B7" s="373" t="s">
        <v>429</v>
      </c>
      <c r="C7" s="373"/>
      <c r="D7" s="373" t="s">
        <v>7703</v>
      </c>
      <c r="E7" s="356" t="s">
        <v>1673</v>
      </c>
      <c r="F7" s="356" t="s">
        <v>703</v>
      </c>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row>
    <row r="8" spans="2:38">
      <c r="B8" s="373" t="s">
        <v>4721</v>
      </c>
      <c r="C8" s="373"/>
      <c r="D8" s="373" t="s">
        <v>7703</v>
      </c>
      <c r="E8" s="356" t="s">
        <v>1116</v>
      </c>
      <c r="F8" s="356" t="s">
        <v>703</v>
      </c>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row>
    <row r="9" spans="2:38">
      <c r="B9" s="373" t="s">
        <v>6609</v>
      </c>
      <c r="C9" s="373"/>
      <c r="D9" s="373" t="s">
        <v>7703</v>
      </c>
      <c r="E9" s="356" t="s">
        <v>1686</v>
      </c>
      <c r="F9" s="356" t="s">
        <v>703</v>
      </c>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6"/>
      <c r="AH9" s="356"/>
      <c r="AI9" s="356"/>
      <c r="AJ9" s="356"/>
      <c r="AK9" s="356"/>
      <c r="AL9" s="356"/>
    </row>
    <row r="10" spans="2:38">
      <c r="B10" s="373" t="s">
        <v>5545</v>
      </c>
      <c r="C10" s="373"/>
      <c r="D10" s="373" t="s">
        <v>7703</v>
      </c>
      <c r="E10" s="356" t="s">
        <v>1691</v>
      </c>
      <c r="F10" s="356" t="s">
        <v>703</v>
      </c>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row>
    <row r="11" spans="2:38">
      <c r="B11" s="373" t="s">
        <v>1701</v>
      </c>
      <c r="C11" s="373"/>
      <c r="D11" s="373" t="s">
        <v>7703</v>
      </c>
      <c r="E11" s="356" t="s">
        <v>190</v>
      </c>
      <c r="F11" s="356" t="s">
        <v>703</v>
      </c>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row>
    <row r="12" spans="2:38">
      <c r="B12" s="373" t="s">
        <v>5552</v>
      </c>
      <c r="C12" s="373"/>
      <c r="D12" s="373" t="s">
        <v>7703</v>
      </c>
      <c r="E12" s="356" t="s">
        <v>1068</v>
      </c>
      <c r="F12" s="356" t="s">
        <v>703</v>
      </c>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row>
    <row r="13" spans="2:38">
      <c r="B13" s="373" t="s">
        <v>6192</v>
      </c>
      <c r="C13" s="373"/>
      <c r="D13" s="373" t="s">
        <v>7703</v>
      </c>
      <c r="E13" s="356" t="s">
        <v>1702</v>
      </c>
      <c r="F13" s="356" t="s">
        <v>703</v>
      </c>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row>
    <row r="14" spans="2:38">
      <c r="B14" s="373" t="s">
        <v>6931</v>
      </c>
      <c r="C14" s="373"/>
      <c r="D14" s="373" t="s">
        <v>7703</v>
      </c>
      <c r="E14" s="356" t="s">
        <v>1706</v>
      </c>
      <c r="F14" s="356" t="s">
        <v>703</v>
      </c>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row>
    <row r="15" spans="2:38">
      <c r="B15" s="373" t="s">
        <v>6932</v>
      </c>
      <c r="C15" s="373"/>
      <c r="D15" s="373" t="s">
        <v>7703</v>
      </c>
      <c r="E15" s="356" t="s">
        <v>328</v>
      </c>
      <c r="F15" s="356" t="s">
        <v>703</v>
      </c>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row>
    <row r="16" spans="2:38">
      <c r="B16" s="373" t="s">
        <v>6933</v>
      </c>
      <c r="C16" s="373"/>
      <c r="D16" s="373" t="s">
        <v>7703</v>
      </c>
      <c r="E16" s="356" t="s">
        <v>1707</v>
      </c>
      <c r="F16" s="356" t="s">
        <v>703</v>
      </c>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row>
    <row r="17" spans="2:38">
      <c r="B17" s="373" t="s">
        <v>1709</v>
      </c>
      <c r="C17" s="373"/>
      <c r="D17" s="373" t="s">
        <v>7703</v>
      </c>
      <c r="E17" s="356" t="s">
        <v>1286</v>
      </c>
      <c r="F17" s="356" t="s">
        <v>703</v>
      </c>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row>
    <row r="18" spans="2:38">
      <c r="B18" s="373" t="s">
        <v>1438</v>
      </c>
      <c r="C18" s="373"/>
      <c r="D18" s="373" t="s">
        <v>7703</v>
      </c>
      <c r="E18" s="356" t="s">
        <v>1629</v>
      </c>
      <c r="F18" s="356" t="s">
        <v>703</v>
      </c>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row>
    <row r="19" spans="2:38">
      <c r="B19" s="373" t="s">
        <v>6897</v>
      </c>
      <c r="C19" s="373"/>
      <c r="D19" s="373" t="s">
        <v>7703</v>
      </c>
      <c r="E19" s="356" t="s">
        <v>582</v>
      </c>
      <c r="F19" s="356" t="s">
        <v>703</v>
      </c>
      <c r="G19" s="356"/>
      <c r="H19" s="356"/>
      <c r="I19" s="356"/>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row>
    <row r="20" spans="2:38">
      <c r="B20" s="373" t="s">
        <v>4929</v>
      </c>
      <c r="C20" s="373"/>
      <c r="D20" s="373" t="s">
        <v>7703</v>
      </c>
      <c r="E20" s="356" t="s">
        <v>1715</v>
      </c>
      <c r="F20" s="356" t="s">
        <v>703</v>
      </c>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row>
    <row r="21" spans="2:38">
      <c r="B21" s="373" t="s">
        <v>4512</v>
      </c>
      <c r="C21" s="373"/>
      <c r="D21" s="373" t="s">
        <v>7703</v>
      </c>
      <c r="E21" s="356" t="s">
        <v>1018</v>
      </c>
      <c r="F21" s="356" t="s">
        <v>703</v>
      </c>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row>
    <row r="22" spans="2:38">
      <c r="B22" s="373" t="s">
        <v>1728</v>
      </c>
      <c r="C22" s="373"/>
      <c r="D22" s="373" t="s">
        <v>7703</v>
      </c>
      <c r="E22" s="356" t="s">
        <v>1725</v>
      </c>
      <c r="F22" s="356" t="s">
        <v>703</v>
      </c>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row>
    <row r="23" spans="2:38">
      <c r="B23" s="373" t="s">
        <v>1430</v>
      </c>
      <c r="C23" s="373"/>
      <c r="D23" s="373" t="s">
        <v>7703</v>
      </c>
      <c r="E23" s="356" t="s">
        <v>298</v>
      </c>
      <c r="F23" s="356" t="s">
        <v>703</v>
      </c>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row>
    <row r="24" spans="2:38">
      <c r="B24" s="373" t="s">
        <v>682</v>
      </c>
      <c r="C24" s="373"/>
      <c r="D24" s="373" t="s">
        <v>7703</v>
      </c>
      <c r="E24" s="356" t="s">
        <v>1722</v>
      </c>
      <c r="F24" s="356" t="s">
        <v>703</v>
      </c>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row>
    <row r="25" spans="2:38">
      <c r="B25" s="373" t="s">
        <v>1234</v>
      </c>
      <c r="C25" s="373"/>
      <c r="D25" s="373" t="s">
        <v>7703</v>
      </c>
      <c r="E25" s="356" t="s">
        <v>1729</v>
      </c>
      <c r="F25" s="356" t="s">
        <v>703</v>
      </c>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row>
    <row r="26" spans="2:38">
      <c r="B26" s="373" t="s">
        <v>2688</v>
      </c>
      <c r="C26" s="373"/>
      <c r="D26" s="373" t="s">
        <v>7703</v>
      </c>
      <c r="E26" s="356" t="s">
        <v>1732</v>
      </c>
      <c r="F26" s="356" t="s">
        <v>703</v>
      </c>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row>
    <row r="27" spans="2:38">
      <c r="B27" s="373" t="s">
        <v>1037</v>
      </c>
      <c r="C27" s="373"/>
      <c r="D27" s="373" t="s">
        <v>7703</v>
      </c>
      <c r="E27" s="356" t="s">
        <v>1735</v>
      </c>
      <c r="F27" s="356" t="s">
        <v>703</v>
      </c>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row>
    <row r="28" spans="2:38">
      <c r="B28" s="373" t="s">
        <v>4086</v>
      </c>
      <c r="C28" s="373"/>
      <c r="D28" s="373" t="s">
        <v>7703</v>
      </c>
      <c r="E28" s="356" t="s">
        <v>828</v>
      </c>
      <c r="F28" s="356" t="s">
        <v>703</v>
      </c>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row>
    <row r="29" spans="2:38">
      <c r="B29" s="373" t="s">
        <v>1059</v>
      </c>
      <c r="C29" s="373"/>
      <c r="D29" s="373" t="s">
        <v>7703</v>
      </c>
      <c r="E29" s="356" t="s">
        <v>763</v>
      </c>
      <c r="F29" s="356" t="s">
        <v>703</v>
      </c>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row>
    <row r="30" spans="2:38">
      <c r="B30" s="373" t="s">
        <v>1745</v>
      </c>
      <c r="C30" s="373"/>
      <c r="D30" s="373" t="s">
        <v>7703</v>
      </c>
      <c r="E30" s="356" t="s">
        <v>1743</v>
      </c>
      <c r="F30" s="356" t="s">
        <v>703</v>
      </c>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row>
    <row r="31" spans="2:38">
      <c r="B31" s="373" t="s">
        <v>6793</v>
      </c>
      <c r="C31" s="373"/>
      <c r="D31" s="373" t="s">
        <v>7703</v>
      </c>
      <c r="E31" s="356" t="s">
        <v>424</v>
      </c>
      <c r="F31" s="356" t="s">
        <v>703</v>
      </c>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row>
    <row r="32" spans="2:38">
      <c r="B32" s="373" t="s">
        <v>6934</v>
      </c>
      <c r="C32" s="373"/>
      <c r="D32" s="373" t="s">
        <v>7703</v>
      </c>
      <c r="E32" s="356" t="s">
        <v>1071</v>
      </c>
      <c r="F32" s="356" t="s">
        <v>703</v>
      </c>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row>
    <row r="33" spans="2:38">
      <c r="B33" s="373" t="s">
        <v>6935</v>
      </c>
      <c r="C33" s="373"/>
      <c r="D33" s="373" t="s">
        <v>7703</v>
      </c>
      <c r="E33" s="356" t="s">
        <v>1748</v>
      </c>
      <c r="F33" s="356" t="s">
        <v>703</v>
      </c>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row>
    <row r="34" spans="2:38">
      <c r="B34" s="373" t="s">
        <v>6936</v>
      </c>
      <c r="C34" s="373"/>
      <c r="D34" s="373" t="s">
        <v>7703</v>
      </c>
      <c r="E34" s="356" t="s">
        <v>1752</v>
      </c>
      <c r="F34" s="356" t="s">
        <v>703</v>
      </c>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row>
    <row r="35" spans="2:38">
      <c r="B35" s="373" t="s">
        <v>4911</v>
      </c>
      <c r="C35" s="373"/>
      <c r="D35" s="373" t="s">
        <v>7703</v>
      </c>
      <c r="E35" s="356" t="s">
        <v>1762</v>
      </c>
      <c r="F35" s="356" t="s">
        <v>703</v>
      </c>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row>
    <row r="36" spans="2:38">
      <c r="B36" s="373" t="s">
        <v>6937</v>
      </c>
      <c r="C36" s="373"/>
      <c r="D36" s="373" t="s">
        <v>7703</v>
      </c>
      <c r="E36" s="356" t="s">
        <v>1767</v>
      </c>
      <c r="F36" s="356" t="s">
        <v>703</v>
      </c>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row>
    <row r="37" spans="2:38">
      <c r="B37" s="373" t="s">
        <v>6938</v>
      </c>
      <c r="C37" s="373"/>
      <c r="D37" s="373" t="s">
        <v>7703</v>
      </c>
      <c r="E37" s="356" t="s">
        <v>1772</v>
      </c>
      <c r="F37" s="356" t="s">
        <v>703</v>
      </c>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row>
    <row r="38" spans="2:38">
      <c r="B38" s="373" t="s">
        <v>6939</v>
      </c>
      <c r="C38" s="373"/>
      <c r="D38" s="373" t="s">
        <v>7703</v>
      </c>
      <c r="E38" s="356" t="s">
        <v>1773</v>
      </c>
      <c r="F38" s="356" t="s">
        <v>703</v>
      </c>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row>
    <row r="39" spans="2:38">
      <c r="B39" s="373" t="s">
        <v>6940</v>
      </c>
      <c r="C39" s="373"/>
      <c r="D39" s="373" t="s">
        <v>7703</v>
      </c>
      <c r="E39" s="356" t="s">
        <v>801</v>
      </c>
      <c r="F39" s="356" t="s">
        <v>703</v>
      </c>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row>
    <row r="40" spans="2:38">
      <c r="B40" s="373" t="s">
        <v>6941</v>
      </c>
      <c r="C40" s="373"/>
      <c r="D40" s="373" t="s">
        <v>7703</v>
      </c>
      <c r="E40" s="356" t="s">
        <v>1783</v>
      </c>
      <c r="F40" s="356" t="s">
        <v>703</v>
      </c>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row>
    <row r="41" spans="2:38">
      <c r="B41" s="373" t="s">
        <v>688</v>
      </c>
      <c r="C41" s="373"/>
      <c r="D41" s="373" t="s">
        <v>7703</v>
      </c>
      <c r="E41" s="356" t="s">
        <v>1788</v>
      </c>
      <c r="F41" s="356" t="s">
        <v>703</v>
      </c>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row>
    <row r="42" spans="2:38">
      <c r="B42" s="373" t="s">
        <v>6942</v>
      </c>
      <c r="C42" s="373"/>
      <c r="D42" s="373" t="s">
        <v>7703</v>
      </c>
      <c r="E42" s="356" t="s">
        <v>1791</v>
      </c>
      <c r="F42" s="356" t="s">
        <v>703</v>
      </c>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row>
    <row r="43" spans="2:38">
      <c r="B43" s="373" t="s">
        <v>239</v>
      </c>
      <c r="C43" s="373"/>
      <c r="D43" s="373" t="s">
        <v>7703</v>
      </c>
      <c r="E43" s="356" t="s">
        <v>685</v>
      </c>
      <c r="F43" s="356" t="s">
        <v>703</v>
      </c>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row>
    <row r="44" spans="2:38">
      <c r="B44" s="373" t="s">
        <v>1126</v>
      </c>
      <c r="C44" s="373"/>
      <c r="D44" s="373" t="s">
        <v>7703</v>
      </c>
      <c r="E44" s="356" t="s">
        <v>1712</v>
      </c>
      <c r="F44" s="356" t="s">
        <v>703</v>
      </c>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row>
    <row r="45" spans="2:38">
      <c r="B45" s="373" t="s">
        <v>6904</v>
      </c>
      <c r="C45" s="373"/>
      <c r="D45" s="373" t="s">
        <v>7703</v>
      </c>
      <c r="E45" s="356" t="s">
        <v>1792</v>
      </c>
      <c r="F45" s="356" t="s">
        <v>703</v>
      </c>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row>
    <row r="46" spans="2:38">
      <c r="B46" s="373" t="s">
        <v>1577</v>
      </c>
      <c r="C46" s="373"/>
      <c r="D46" s="373" t="s">
        <v>7703</v>
      </c>
      <c r="E46" s="356" t="s">
        <v>1388</v>
      </c>
      <c r="F46" s="356" t="s">
        <v>703</v>
      </c>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row>
    <row r="47" spans="2:38">
      <c r="B47" s="373" t="s">
        <v>6147</v>
      </c>
      <c r="C47" s="373"/>
      <c r="D47" s="373" t="s">
        <v>7703</v>
      </c>
      <c r="E47" s="356" t="s">
        <v>1800</v>
      </c>
      <c r="F47" s="356" t="s">
        <v>703</v>
      </c>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row>
    <row r="48" spans="2:38">
      <c r="B48" s="373" t="s">
        <v>2858</v>
      </c>
      <c r="C48" s="373"/>
      <c r="D48" s="373" t="s">
        <v>7703</v>
      </c>
      <c r="E48" s="356" t="s">
        <v>1812</v>
      </c>
      <c r="F48" s="356" t="s">
        <v>703</v>
      </c>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row>
    <row r="49" spans="2:38">
      <c r="B49" s="373" t="s">
        <v>1819</v>
      </c>
      <c r="C49" s="373"/>
      <c r="D49" s="373" t="s">
        <v>7703</v>
      </c>
      <c r="E49" s="356" t="s">
        <v>1818</v>
      </c>
      <c r="F49" s="356" t="s">
        <v>703</v>
      </c>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row>
    <row r="50" spans="2:38">
      <c r="B50" s="373" t="s">
        <v>1824</v>
      </c>
      <c r="C50" s="373"/>
      <c r="D50" s="373" t="s">
        <v>7703</v>
      </c>
      <c r="E50" s="356" t="s">
        <v>1822</v>
      </c>
      <c r="F50" s="356" t="s">
        <v>703</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row>
    <row r="51" spans="2:38">
      <c r="B51" s="373" t="s">
        <v>1827</v>
      </c>
      <c r="C51" s="373"/>
      <c r="D51" s="373" t="s">
        <v>7703</v>
      </c>
      <c r="E51" s="356" t="s">
        <v>1302</v>
      </c>
      <c r="F51" s="356" t="s">
        <v>703</v>
      </c>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row>
    <row r="52" spans="2:38">
      <c r="B52" s="373" t="s">
        <v>6531</v>
      </c>
      <c r="C52" s="373"/>
      <c r="D52" s="373" t="s">
        <v>7703</v>
      </c>
      <c r="E52" s="356" t="s">
        <v>1831</v>
      </c>
      <c r="F52" s="356" t="s">
        <v>703</v>
      </c>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row>
    <row r="53" spans="2:38">
      <c r="B53" s="373" t="s">
        <v>5237</v>
      </c>
      <c r="C53" s="373"/>
      <c r="D53" s="373" t="s">
        <v>7703</v>
      </c>
      <c r="E53" s="356" t="s">
        <v>1839</v>
      </c>
      <c r="F53" s="356" t="s">
        <v>703</v>
      </c>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row>
    <row r="54" spans="2:38">
      <c r="B54" s="373" t="s">
        <v>2449</v>
      </c>
      <c r="C54" s="373"/>
      <c r="D54" s="373" t="s">
        <v>7703</v>
      </c>
      <c r="E54" s="356" t="s">
        <v>1269</v>
      </c>
      <c r="F54" s="356" t="s">
        <v>703</v>
      </c>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row>
    <row r="55" spans="2:38">
      <c r="B55" s="373" t="s">
        <v>5206</v>
      </c>
      <c r="C55" s="373"/>
      <c r="D55" s="373" t="s">
        <v>7703</v>
      </c>
      <c r="E55" s="356" t="s">
        <v>1846</v>
      </c>
      <c r="F55" s="356" t="s">
        <v>703</v>
      </c>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row>
    <row r="56" spans="2:38">
      <c r="B56" s="373" t="s">
        <v>6943</v>
      </c>
      <c r="C56" s="373"/>
      <c r="D56" s="373" t="s">
        <v>7703</v>
      </c>
      <c r="E56" s="356" t="s">
        <v>1849</v>
      </c>
      <c r="F56" s="356" t="s">
        <v>703</v>
      </c>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row>
    <row r="57" spans="2:38">
      <c r="B57" s="373" t="s">
        <v>6263</v>
      </c>
      <c r="C57" s="373"/>
      <c r="D57" s="373" t="s">
        <v>7703</v>
      </c>
      <c r="E57" s="356" t="s">
        <v>1854</v>
      </c>
      <c r="F57" s="356" t="s">
        <v>703</v>
      </c>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row>
    <row r="58" spans="2:38">
      <c r="B58" s="373" t="s">
        <v>3849</v>
      </c>
      <c r="C58" s="373"/>
      <c r="D58" s="373" t="s">
        <v>7703</v>
      </c>
      <c r="E58" s="356" t="s">
        <v>1858</v>
      </c>
      <c r="F58" s="356" t="s">
        <v>703</v>
      </c>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row>
    <row r="59" spans="2:38">
      <c r="B59" s="373" t="s">
        <v>5806</v>
      </c>
      <c r="C59" s="373"/>
      <c r="D59" s="373" t="s">
        <v>7703</v>
      </c>
      <c r="E59" s="356" t="s">
        <v>1115</v>
      </c>
      <c r="F59" s="356" t="s">
        <v>703</v>
      </c>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row>
    <row r="60" spans="2:38">
      <c r="B60" s="373" t="s">
        <v>6944</v>
      </c>
      <c r="C60" s="373"/>
      <c r="D60" s="373" t="s">
        <v>7703</v>
      </c>
      <c r="E60" s="356" t="s">
        <v>1864</v>
      </c>
      <c r="F60" s="356" t="s">
        <v>703</v>
      </c>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row>
    <row r="61" spans="2:38">
      <c r="B61" s="373" t="s">
        <v>157</v>
      </c>
      <c r="C61" s="373"/>
      <c r="D61" s="373" t="s">
        <v>7703</v>
      </c>
      <c r="E61" s="356" t="s">
        <v>1771</v>
      </c>
      <c r="F61" s="356" t="s">
        <v>703</v>
      </c>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row>
    <row r="62" spans="2:38">
      <c r="B62" s="373" t="s">
        <v>6945</v>
      </c>
      <c r="C62" s="373"/>
      <c r="D62" s="373" t="s">
        <v>7703</v>
      </c>
      <c r="E62" s="356" t="s">
        <v>1687</v>
      </c>
      <c r="F62" s="356" t="s">
        <v>703</v>
      </c>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row>
    <row r="63" spans="2:38">
      <c r="B63" s="373" t="s">
        <v>1874</v>
      </c>
      <c r="C63" s="373"/>
      <c r="D63" s="373" t="s">
        <v>7703</v>
      </c>
      <c r="E63" s="356" t="s">
        <v>1872</v>
      </c>
      <c r="F63" s="356" t="s">
        <v>703</v>
      </c>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row>
    <row r="64" spans="2:38">
      <c r="B64" s="373" t="s">
        <v>1877</v>
      </c>
      <c r="C64" s="373"/>
      <c r="D64" s="373" t="s">
        <v>7703</v>
      </c>
      <c r="E64" s="356" t="s">
        <v>1496</v>
      </c>
      <c r="F64" s="356" t="s">
        <v>703</v>
      </c>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row>
    <row r="65" spans="2:38">
      <c r="B65" s="373" t="s">
        <v>6946</v>
      </c>
      <c r="C65" s="373"/>
      <c r="D65" s="373" t="s">
        <v>7703</v>
      </c>
      <c r="E65" s="356" t="s">
        <v>1879</v>
      </c>
      <c r="F65" s="356" t="s">
        <v>703</v>
      </c>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row>
    <row r="66" spans="2:38">
      <c r="B66" s="373" t="s">
        <v>973</v>
      </c>
      <c r="C66" s="373"/>
      <c r="D66" s="373" t="s">
        <v>7703</v>
      </c>
      <c r="E66" s="356" t="s">
        <v>61</v>
      </c>
      <c r="F66" s="356" t="s">
        <v>703</v>
      </c>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row>
    <row r="67" spans="2:38">
      <c r="B67" s="373" t="s">
        <v>6947</v>
      </c>
      <c r="C67" s="373"/>
      <c r="D67" s="373" t="s">
        <v>7703</v>
      </c>
      <c r="E67" s="356" t="s">
        <v>336</v>
      </c>
      <c r="F67" s="356" t="s">
        <v>703</v>
      </c>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row>
    <row r="68" spans="2:38">
      <c r="B68" s="373" t="s">
        <v>4175</v>
      </c>
      <c r="C68" s="373"/>
      <c r="D68" s="373" t="s">
        <v>7703</v>
      </c>
      <c r="E68" s="356" t="s">
        <v>1889</v>
      </c>
      <c r="F68" s="356" t="s">
        <v>703</v>
      </c>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row>
    <row r="69" spans="2:38">
      <c r="B69" s="373" t="s">
        <v>655</v>
      </c>
      <c r="C69" s="373"/>
      <c r="D69" s="373" t="s">
        <v>7703</v>
      </c>
      <c r="E69" s="356" t="s">
        <v>1890</v>
      </c>
      <c r="F69" s="356" t="s">
        <v>703</v>
      </c>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row>
    <row r="70" spans="2:38">
      <c r="B70" s="373" t="s">
        <v>6948</v>
      </c>
      <c r="C70" s="373"/>
      <c r="D70" s="373" t="s">
        <v>7703</v>
      </c>
      <c r="E70" s="356" t="s">
        <v>1897</v>
      </c>
      <c r="F70" s="356" t="s">
        <v>703</v>
      </c>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row>
    <row r="71" spans="2:38">
      <c r="B71" s="373" t="s">
        <v>6949</v>
      </c>
      <c r="C71" s="373"/>
      <c r="D71" s="373" t="s">
        <v>7703</v>
      </c>
      <c r="E71" s="356" t="s">
        <v>617</v>
      </c>
      <c r="F71" s="356" t="s">
        <v>703</v>
      </c>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row>
    <row r="72" spans="2:38">
      <c r="B72" s="373" t="s">
        <v>6950</v>
      </c>
      <c r="C72" s="373"/>
      <c r="D72" s="373" t="s">
        <v>7703</v>
      </c>
      <c r="E72" s="356" t="s">
        <v>1909</v>
      </c>
      <c r="F72" s="356" t="s">
        <v>703</v>
      </c>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row>
    <row r="73" spans="2:38">
      <c r="B73" s="373" t="s">
        <v>1046</v>
      </c>
      <c r="C73" s="373"/>
      <c r="D73" s="373" t="s">
        <v>7703</v>
      </c>
      <c r="E73" s="356" t="s">
        <v>1912</v>
      </c>
      <c r="F73" s="356" t="s">
        <v>703</v>
      </c>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row>
    <row r="74" spans="2:38">
      <c r="B74" s="373" t="s">
        <v>1659</v>
      </c>
      <c r="C74" s="373"/>
      <c r="D74" s="373" t="s">
        <v>7703</v>
      </c>
      <c r="E74" s="356" t="s">
        <v>1916</v>
      </c>
      <c r="F74" s="356" t="s">
        <v>703</v>
      </c>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row>
    <row r="75" spans="2:38">
      <c r="B75" s="373" t="s">
        <v>1924</v>
      </c>
      <c r="C75" s="373"/>
      <c r="D75" s="373" t="s">
        <v>7703</v>
      </c>
      <c r="E75" s="356" t="s">
        <v>1921</v>
      </c>
      <c r="F75" s="356" t="s">
        <v>703</v>
      </c>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row>
    <row r="76" spans="2:38">
      <c r="B76" s="373" t="s">
        <v>1930</v>
      </c>
      <c r="C76" s="373"/>
      <c r="D76" s="373" t="s">
        <v>7703</v>
      </c>
      <c r="E76" s="356" t="s">
        <v>1925</v>
      </c>
      <c r="F76" s="356" t="s">
        <v>703</v>
      </c>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row>
    <row r="77" spans="2:38">
      <c r="B77" s="373" t="s">
        <v>2159</v>
      </c>
      <c r="C77" s="373"/>
      <c r="D77" s="373" t="s">
        <v>7703</v>
      </c>
      <c r="E77" s="356" t="s">
        <v>1936</v>
      </c>
      <c r="F77" s="356" t="s">
        <v>703</v>
      </c>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row>
    <row r="78" spans="2:38">
      <c r="B78" s="373" t="s">
        <v>4605</v>
      </c>
      <c r="C78" s="373"/>
      <c r="D78" s="373" t="s">
        <v>7703</v>
      </c>
      <c r="E78" s="356" t="s">
        <v>1301</v>
      </c>
      <c r="F78" s="356" t="s">
        <v>703</v>
      </c>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row>
    <row r="79" spans="2:38">
      <c r="B79" s="373" t="s">
        <v>6952</v>
      </c>
      <c r="C79" s="373"/>
      <c r="D79" s="373" t="s">
        <v>7703</v>
      </c>
      <c r="E79" s="356" t="s">
        <v>1949</v>
      </c>
      <c r="F79" s="356" t="s">
        <v>703</v>
      </c>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row>
    <row r="80" spans="2:38">
      <c r="B80" s="373" t="s">
        <v>6953</v>
      </c>
      <c r="C80" s="373"/>
      <c r="D80" s="373" t="s">
        <v>7703</v>
      </c>
      <c r="E80" s="356" t="s">
        <v>1074</v>
      </c>
      <c r="F80" s="356" t="s">
        <v>703</v>
      </c>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row>
    <row r="81" spans="2:38">
      <c r="B81" s="373" t="s">
        <v>100</v>
      </c>
      <c r="C81" s="373"/>
      <c r="D81" s="373" t="s">
        <v>7703</v>
      </c>
      <c r="E81" s="356" t="s">
        <v>1959</v>
      </c>
      <c r="F81" s="356" t="s">
        <v>703</v>
      </c>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row>
    <row r="82" spans="2:38">
      <c r="B82" s="373" t="s">
        <v>1423</v>
      </c>
      <c r="C82" s="373"/>
      <c r="D82" s="373" t="s">
        <v>7703</v>
      </c>
      <c r="E82" s="356" t="s">
        <v>1966</v>
      </c>
      <c r="F82" s="356" t="s">
        <v>703</v>
      </c>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row>
    <row r="83" spans="2:38">
      <c r="B83" s="373" t="s">
        <v>1969</v>
      </c>
      <c r="C83" s="373"/>
      <c r="D83" s="373" t="s">
        <v>7703</v>
      </c>
      <c r="E83" s="356" t="s">
        <v>619</v>
      </c>
      <c r="F83" s="356" t="s">
        <v>703</v>
      </c>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row>
    <row r="84" spans="2:38">
      <c r="B84" s="373" t="s">
        <v>1974</v>
      </c>
      <c r="C84" s="373"/>
      <c r="D84" s="373" t="s">
        <v>7703</v>
      </c>
      <c r="E84" s="356" t="s">
        <v>1972</v>
      </c>
      <c r="F84" s="356" t="s">
        <v>703</v>
      </c>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row>
    <row r="85" spans="2:38">
      <c r="B85" s="373" t="s">
        <v>1976</v>
      </c>
      <c r="C85" s="373"/>
      <c r="D85" s="373" t="s">
        <v>7703</v>
      </c>
      <c r="E85" s="356" t="s">
        <v>1697</v>
      </c>
      <c r="F85" s="356" t="s">
        <v>703</v>
      </c>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row>
    <row r="86" spans="2:38">
      <c r="B86" s="373" t="s">
        <v>6050</v>
      </c>
      <c r="C86" s="373"/>
      <c r="D86" s="373" t="s">
        <v>7703</v>
      </c>
      <c r="E86" s="356" t="s">
        <v>833</v>
      </c>
      <c r="F86" s="356" t="s">
        <v>703</v>
      </c>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row>
    <row r="87" spans="2:38">
      <c r="B87" s="373" t="s">
        <v>6954</v>
      </c>
      <c r="C87" s="373"/>
      <c r="D87" s="373" t="s">
        <v>7703</v>
      </c>
      <c r="E87" s="356" t="s">
        <v>1981</v>
      </c>
      <c r="F87" s="356" t="s">
        <v>703</v>
      </c>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row>
    <row r="88" spans="2:38">
      <c r="B88" s="373" t="s">
        <v>1091</v>
      </c>
      <c r="C88" s="373"/>
      <c r="D88" s="373" t="s">
        <v>7703</v>
      </c>
      <c r="E88" s="356" t="s">
        <v>1060</v>
      </c>
      <c r="F88" s="356" t="s">
        <v>703</v>
      </c>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row>
    <row r="89" spans="2:38">
      <c r="B89" s="373" t="s">
        <v>1710</v>
      </c>
      <c r="C89" s="373"/>
      <c r="D89" s="373" t="s">
        <v>7703</v>
      </c>
      <c r="E89" s="356" t="s">
        <v>1983</v>
      </c>
      <c r="F89" s="356" t="s">
        <v>703</v>
      </c>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row>
    <row r="90" spans="2:38">
      <c r="B90" s="373" t="s">
        <v>1928</v>
      </c>
      <c r="C90" s="373"/>
      <c r="D90" s="373" t="s">
        <v>7703</v>
      </c>
      <c r="E90" s="356" t="s">
        <v>679</v>
      </c>
      <c r="F90" s="356" t="s">
        <v>703</v>
      </c>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row>
    <row r="91" spans="2:38">
      <c r="B91" s="373" t="s">
        <v>3429</v>
      </c>
      <c r="C91" s="373"/>
      <c r="D91" s="373" t="s">
        <v>7703</v>
      </c>
      <c r="E91" s="356" t="s">
        <v>1813</v>
      </c>
      <c r="F91" s="356" t="s">
        <v>703</v>
      </c>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row>
    <row r="92" spans="2:38">
      <c r="B92" s="373" t="s">
        <v>6956</v>
      </c>
      <c r="C92" s="373"/>
      <c r="D92" s="373" t="s">
        <v>7703</v>
      </c>
      <c r="E92" s="356" t="s">
        <v>1991</v>
      </c>
      <c r="F92" s="356" t="s">
        <v>703</v>
      </c>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row>
    <row r="93" spans="2:38">
      <c r="B93" s="373" t="s">
        <v>529</v>
      </c>
      <c r="C93" s="373"/>
      <c r="D93" s="373" t="s">
        <v>7703</v>
      </c>
      <c r="E93" s="356" t="s">
        <v>1428</v>
      </c>
      <c r="F93" s="356" t="s">
        <v>703</v>
      </c>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row>
    <row r="94" spans="2:38">
      <c r="B94" s="373" t="s">
        <v>1210</v>
      </c>
      <c r="C94" s="373"/>
      <c r="D94" s="373" t="s">
        <v>7703</v>
      </c>
      <c r="E94" s="356" t="s">
        <v>1186</v>
      </c>
      <c r="F94" s="356" t="s">
        <v>703</v>
      </c>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row>
    <row r="95" spans="2:38">
      <c r="B95" s="373" t="s">
        <v>6957</v>
      </c>
      <c r="C95" s="373"/>
      <c r="D95" s="373" t="s">
        <v>7703</v>
      </c>
      <c r="E95" s="356" t="s">
        <v>2004</v>
      </c>
      <c r="F95" s="356" t="s">
        <v>703</v>
      </c>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row>
    <row r="96" spans="2:38">
      <c r="B96" s="373" t="s">
        <v>6958</v>
      </c>
      <c r="C96" s="373"/>
      <c r="D96" s="373" t="s">
        <v>7703</v>
      </c>
      <c r="E96" s="356" t="s">
        <v>2005</v>
      </c>
      <c r="F96" s="356" t="s">
        <v>703</v>
      </c>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row>
    <row r="97" spans="2:38">
      <c r="B97" s="373" t="s">
        <v>3987</v>
      </c>
      <c r="C97" s="373"/>
      <c r="D97" s="373" t="s">
        <v>7703</v>
      </c>
      <c r="E97" s="356" t="s">
        <v>1908</v>
      </c>
      <c r="F97" s="356" t="s">
        <v>703</v>
      </c>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row>
    <row r="98" spans="2:38">
      <c r="B98" s="373" t="s">
        <v>6344</v>
      </c>
      <c r="C98" s="373"/>
      <c r="D98" s="373" t="s">
        <v>7703</v>
      </c>
      <c r="E98" s="356" t="s">
        <v>2009</v>
      </c>
      <c r="F98" s="356" t="s">
        <v>703</v>
      </c>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row>
    <row r="99" spans="2:38">
      <c r="B99" s="373" t="s">
        <v>6959</v>
      </c>
      <c r="C99" s="373"/>
      <c r="D99" s="373" t="s">
        <v>7703</v>
      </c>
      <c r="E99" s="356" t="s">
        <v>48</v>
      </c>
      <c r="F99" s="356" t="s">
        <v>703</v>
      </c>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row>
    <row r="100" spans="2:38">
      <c r="B100" s="373" t="s">
        <v>4330</v>
      </c>
      <c r="C100" s="373"/>
      <c r="D100" s="373" t="s">
        <v>7703</v>
      </c>
      <c r="E100" s="356" t="s">
        <v>2015</v>
      </c>
      <c r="F100" s="356" t="s">
        <v>703</v>
      </c>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row>
    <row r="101" spans="2:38">
      <c r="B101" s="373" t="s">
        <v>320</v>
      </c>
      <c r="C101" s="373"/>
      <c r="D101" s="373" t="s">
        <v>7703</v>
      </c>
      <c r="E101" s="356" t="s">
        <v>256</v>
      </c>
      <c r="F101" s="356" t="s">
        <v>703</v>
      </c>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row>
    <row r="102" spans="2:38">
      <c r="B102" s="373" t="s">
        <v>6951</v>
      </c>
      <c r="C102" s="373"/>
      <c r="D102" s="373" t="s">
        <v>7703</v>
      </c>
      <c r="E102" s="356" t="s">
        <v>1809</v>
      </c>
      <c r="F102" s="356" t="s">
        <v>703</v>
      </c>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row>
    <row r="103" spans="2:38">
      <c r="B103" s="373" t="s">
        <v>5923</v>
      </c>
      <c r="C103" s="373"/>
      <c r="D103" s="373" t="s">
        <v>7703</v>
      </c>
      <c r="E103" s="356" t="s">
        <v>2018</v>
      </c>
      <c r="F103" s="356" t="s">
        <v>703</v>
      </c>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row>
    <row r="104" spans="2:38">
      <c r="B104" s="373" t="s">
        <v>2966</v>
      </c>
      <c r="C104" s="373"/>
      <c r="D104" s="373" t="s">
        <v>7703</v>
      </c>
      <c r="E104" s="356" t="s">
        <v>2020</v>
      </c>
      <c r="F104" s="356" t="s">
        <v>703</v>
      </c>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row>
    <row r="105" spans="2:38">
      <c r="B105" s="373" t="s">
        <v>1955</v>
      </c>
      <c r="C105" s="373"/>
      <c r="D105" s="373" t="s">
        <v>7703</v>
      </c>
      <c r="E105" s="356" t="s">
        <v>2023</v>
      </c>
      <c r="F105" s="356" t="s">
        <v>703</v>
      </c>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row>
    <row r="106" spans="2:38">
      <c r="B106" s="373" t="s">
        <v>6960</v>
      </c>
      <c r="C106" s="373"/>
      <c r="D106" s="373" t="s">
        <v>7703</v>
      </c>
      <c r="E106" s="356" t="s">
        <v>1216</v>
      </c>
      <c r="F106" s="356" t="s">
        <v>703</v>
      </c>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row>
    <row r="107" spans="2:38">
      <c r="B107" s="373" t="s">
        <v>6961</v>
      </c>
      <c r="C107" s="373"/>
      <c r="D107" s="373" t="s">
        <v>7703</v>
      </c>
      <c r="E107" s="356" t="s">
        <v>1830</v>
      </c>
      <c r="F107" s="356" t="s">
        <v>703</v>
      </c>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row>
    <row r="108" spans="2:38">
      <c r="B108" s="373" t="s">
        <v>905</v>
      </c>
      <c r="C108" s="373"/>
      <c r="D108" s="373" t="s">
        <v>7703</v>
      </c>
      <c r="E108" s="356" t="s">
        <v>2027</v>
      </c>
      <c r="F108" s="356" t="s">
        <v>703</v>
      </c>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row>
    <row r="109" spans="2:38">
      <c r="B109" s="373" t="s">
        <v>1608</v>
      </c>
      <c r="C109" s="373"/>
      <c r="D109" s="373" t="s">
        <v>7703</v>
      </c>
      <c r="E109" s="356" t="s">
        <v>1744</v>
      </c>
      <c r="F109" s="356" t="s">
        <v>703</v>
      </c>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row>
    <row r="110" spans="2:38">
      <c r="B110" s="373" t="s">
        <v>664</v>
      </c>
      <c r="C110" s="373"/>
      <c r="D110" s="373" t="s">
        <v>7703</v>
      </c>
      <c r="E110" s="356" t="s">
        <v>2030</v>
      </c>
      <c r="F110" s="356" t="s">
        <v>703</v>
      </c>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row>
    <row r="111" spans="2:38">
      <c r="B111" s="373" t="s">
        <v>2038</v>
      </c>
      <c r="C111" s="373"/>
      <c r="D111" s="373" t="s">
        <v>7703</v>
      </c>
      <c r="E111" s="356" t="s">
        <v>1109</v>
      </c>
      <c r="F111" s="356" t="s">
        <v>703</v>
      </c>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row>
    <row r="112" spans="2:38">
      <c r="B112" s="373" t="s">
        <v>6962</v>
      </c>
      <c r="C112" s="373"/>
      <c r="D112" s="373" t="s">
        <v>7703</v>
      </c>
      <c r="E112" s="356" t="s">
        <v>2044</v>
      </c>
      <c r="F112" s="356" t="s">
        <v>703</v>
      </c>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row>
    <row r="113" spans="2:38">
      <c r="B113" s="373" t="s">
        <v>6964</v>
      </c>
      <c r="C113" s="373"/>
      <c r="D113" s="373" t="s">
        <v>7703</v>
      </c>
      <c r="E113" s="356" t="s">
        <v>2052</v>
      </c>
      <c r="F113" s="356" t="s">
        <v>703</v>
      </c>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row>
    <row r="114" spans="2:38">
      <c r="B114" s="373" t="s">
        <v>2061</v>
      </c>
      <c r="C114" s="373"/>
      <c r="D114" s="373" t="s">
        <v>7703</v>
      </c>
      <c r="E114" s="356" t="s">
        <v>2056</v>
      </c>
      <c r="F114" s="356" t="s">
        <v>703</v>
      </c>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row>
    <row r="115" spans="2:38">
      <c r="B115" s="373" t="s">
        <v>2072</v>
      </c>
      <c r="C115" s="373"/>
      <c r="D115" s="373" t="s">
        <v>7703</v>
      </c>
      <c r="E115" s="356" t="s">
        <v>2064</v>
      </c>
      <c r="F115" s="356" t="s">
        <v>703</v>
      </c>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row>
    <row r="116" spans="2:38">
      <c r="B116" s="373" t="s">
        <v>697</v>
      </c>
      <c r="C116" s="373"/>
      <c r="D116" s="373" t="s">
        <v>7703</v>
      </c>
      <c r="E116" s="356" t="s">
        <v>694</v>
      </c>
      <c r="F116" s="356" t="s">
        <v>703</v>
      </c>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row>
    <row r="117" spans="2:38">
      <c r="B117" s="373" t="s">
        <v>236</v>
      </c>
      <c r="C117" s="373"/>
      <c r="D117" s="373" t="s">
        <v>7703</v>
      </c>
      <c r="E117" s="356" t="s">
        <v>1329</v>
      </c>
      <c r="F117" s="356" t="s">
        <v>703</v>
      </c>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c r="AC117" s="356"/>
      <c r="AD117" s="356"/>
      <c r="AE117" s="356"/>
      <c r="AF117" s="356"/>
      <c r="AG117" s="356"/>
      <c r="AH117" s="356"/>
      <c r="AI117" s="356"/>
      <c r="AJ117" s="356"/>
      <c r="AK117" s="356"/>
      <c r="AL117" s="356"/>
    </row>
    <row r="118" spans="2:38">
      <c r="B118" s="373" t="s">
        <v>3275</v>
      </c>
      <c r="C118" s="373"/>
      <c r="D118" s="373" t="s">
        <v>7703</v>
      </c>
      <c r="E118" s="356" t="s">
        <v>2075</v>
      </c>
      <c r="F118" s="356" t="s">
        <v>703</v>
      </c>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356"/>
      <c r="AC118" s="356"/>
      <c r="AD118" s="356"/>
      <c r="AE118" s="356"/>
      <c r="AF118" s="356"/>
      <c r="AG118" s="356"/>
      <c r="AH118" s="356"/>
      <c r="AI118" s="356"/>
      <c r="AJ118" s="356"/>
      <c r="AK118" s="356"/>
      <c r="AL118" s="356"/>
    </row>
    <row r="119" spans="2:38">
      <c r="B119" s="373" t="s">
        <v>6468</v>
      </c>
      <c r="C119" s="373"/>
      <c r="D119" s="373" t="s">
        <v>7703</v>
      </c>
      <c r="E119" s="356" t="s">
        <v>1737</v>
      </c>
      <c r="F119" s="356" t="s">
        <v>703</v>
      </c>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56"/>
      <c r="AE119" s="356"/>
      <c r="AF119" s="356"/>
      <c r="AG119" s="356"/>
      <c r="AH119" s="356"/>
      <c r="AI119" s="356"/>
      <c r="AJ119" s="356"/>
      <c r="AK119" s="356"/>
      <c r="AL119" s="356"/>
    </row>
    <row r="120" spans="2:38">
      <c r="B120" s="373" t="s">
        <v>6966</v>
      </c>
      <c r="C120" s="373"/>
      <c r="D120" s="373" t="s">
        <v>7703</v>
      </c>
      <c r="E120" s="356" t="s">
        <v>2085</v>
      </c>
      <c r="F120" s="356" t="s">
        <v>703</v>
      </c>
      <c r="G120" s="356"/>
      <c r="H120" s="356"/>
      <c r="I120" s="356"/>
      <c r="J120" s="356"/>
      <c r="K120" s="356"/>
      <c r="L120" s="356"/>
      <c r="M120" s="356"/>
      <c r="N120" s="356"/>
      <c r="O120" s="356"/>
      <c r="P120" s="356"/>
      <c r="Q120" s="356"/>
      <c r="R120" s="356"/>
      <c r="S120" s="356"/>
      <c r="T120" s="356"/>
      <c r="U120" s="356"/>
      <c r="V120" s="356"/>
      <c r="W120" s="356"/>
      <c r="X120" s="356"/>
      <c r="Y120" s="356"/>
      <c r="Z120" s="356"/>
      <c r="AA120" s="356"/>
      <c r="AB120" s="356"/>
      <c r="AC120" s="356"/>
      <c r="AD120" s="356"/>
      <c r="AE120" s="356"/>
      <c r="AF120" s="356"/>
      <c r="AG120" s="356"/>
      <c r="AH120" s="356"/>
      <c r="AI120" s="356"/>
      <c r="AJ120" s="356"/>
      <c r="AK120" s="356"/>
      <c r="AL120" s="356"/>
    </row>
    <row r="121" spans="2:38">
      <c r="B121" s="373" t="s">
        <v>6967</v>
      </c>
      <c r="C121" s="373"/>
      <c r="D121" s="373" t="s">
        <v>7703</v>
      </c>
      <c r="E121" s="356" t="s">
        <v>33</v>
      </c>
      <c r="F121" s="356" t="s">
        <v>703</v>
      </c>
      <c r="G121" s="356"/>
      <c r="H121" s="356"/>
      <c r="I121" s="356"/>
      <c r="J121" s="356"/>
      <c r="K121" s="356"/>
      <c r="L121" s="356"/>
      <c r="M121" s="356"/>
      <c r="N121" s="356"/>
      <c r="O121" s="356"/>
      <c r="P121" s="356"/>
      <c r="Q121" s="356"/>
      <c r="R121" s="356"/>
      <c r="S121" s="356"/>
      <c r="T121" s="356"/>
      <c r="U121" s="356"/>
      <c r="V121" s="356"/>
      <c r="W121" s="356"/>
      <c r="X121" s="356"/>
      <c r="Y121" s="356"/>
      <c r="Z121" s="356"/>
      <c r="AA121" s="356"/>
      <c r="AB121" s="356"/>
      <c r="AC121" s="356"/>
      <c r="AD121" s="356"/>
      <c r="AE121" s="356"/>
      <c r="AF121" s="356"/>
      <c r="AG121" s="356"/>
      <c r="AH121" s="356"/>
      <c r="AI121" s="356"/>
      <c r="AJ121" s="356"/>
      <c r="AK121" s="356"/>
      <c r="AL121" s="356"/>
    </row>
    <row r="122" spans="2:38">
      <c r="B122" s="373" t="s">
        <v>2088</v>
      </c>
      <c r="C122" s="373"/>
      <c r="D122" s="373" t="s">
        <v>7703</v>
      </c>
      <c r="E122" s="356" t="s">
        <v>1939</v>
      </c>
      <c r="F122" s="356" t="s">
        <v>703</v>
      </c>
      <c r="G122" s="356"/>
      <c r="H122" s="356"/>
      <c r="I122" s="356"/>
      <c r="J122" s="356"/>
      <c r="K122" s="356"/>
      <c r="L122" s="356"/>
      <c r="M122" s="356"/>
      <c r="N122" s="356"/>
      <c r="O122" s="356"/>
      <c r="P122" s="356"/>
      <c r="Q122" s="356"/>
      <c r="R122" s="356"/>
      <c r="S122" s="356"/>
      <c r="T122" s="356"/>
      <c r="U122" s="356"/>
      <c r="V122" s="356"/>
      <c r="W122" s="356"/>
      <c r="X122" s="356"/>
      <c r="Y122" s="356"/>
      <c r="Z122" s="356"/>
      <c r="AA122" s="356"/>
      <c r="AB122" s="356"/>
      <c r="AC122" s="356"/>
      <c r="AD122" s="356"/>
      <c r="AE122" s="356"/>
      <c r="AF122" s="356"/>
      <c r="AG122" s="356"/>
      <c r="AH122" s="356"/>
      <c r="AI122" s="356"/>
      <c r="AJ122" s="356"/>
      <c r="AK122" s="356"/>
      <c r="AL122" s="356"/>
    </row>
    <row r="123" spans="2:38">
      <c r="B123" s="373" t="s">
        <v>1392</v>
      </c>
      <c r="C123" s="373"/>
      <c r="D123" s="373" t="s">
        <v>7703</v>
      </c>
      <c r="E123" s="356" t="s">
        <v>2090</v>
      </c>
      <c r="F123" s="356" t="s">
        <v>703</v>
      </c>
      <c r="G123" s="356"/>
      <c r="H123" s="356"/>
      <c r="I123" s="356"/>
      <c r="J123" s="356"/>
      <c r="K123" s="356"/>
      <c r="L123" s="356"/>
      <c r="M123" s="356"/>
      <c r="N123" s="356"/>
      <c r="O123" s="356"/>
      <c r="P123" s="356"/>
      <c r="Q123" s="356"/>
      <c r="R123" s="356"/>
      <c r="S123" s="356"/>
      <c r="T123" s="356"/>
      <c r="U123" s="356"/>
      <c r="V123" s="356"/>
      <c r="W123" s="356"/>
      <c r="X123" s="356"/>
      <c r="Y123" s="356"/>
      <c r="Z123" s="356"/>
      <c r="AA123" s="356"/>
      <c r="AB123" s="356"/>
      <c r="AC123" s="356"/>
      <c r="AD123" s="356"/>
      <c r="AE123" s="356"/>
      <c r="AF123" s="356"/>
      <c r="AG123" s="356"/>
      <c r="AH123" s="356"/>
      <c r="AI123" s="356"/>
      <c r="AJ123" s="356"/>
      <c r="AK123" s="356"/>
      <c r="AL123" s="356"/>
    </row>
    <row r="124" spans="2:38">
      <c r="B124" s="373" t="s">
        <v>2026</v>
      </c>
      <c r="C124" s="373"/>
      <c r="D124" s="373" t="s">
        <v>7703</v>
      </c>
      <c r="E124" s="356" t="s">
        <v>2091</v>
      </c>
      <c r="F124" s="356" t="s">
        <v>703</v>
      </c>
      <c r="G124" s="356"/>
      <c r="H124" s="356"/>
      <c r="I124" s="356"/>
      <c r="J124" s="356"/>
      <c r="K124" s="356"/>
      <c r="L124" s="356"/>
      <c r="M124" s="356"/>
      <c r="N124" s="356"/>
      <c r="O124" s="356"/>
      <c r="P124" s="356"/>
      <c r="Q124" s="356"/>
      <c r="R124" s="356"/>
      <c r="S124" s="356"/>
      <c r="T124" s="356"/>
      <c r="U124" s="356"/>
      <c r="V124" s="356"/>
      <c r="W124" s="356"/>
      <c r="X124" s="356"/>
      <c r="Y124" s="356"/>
      <c r="Z124" s="356"/>
      <c r="AA124" s="356"/>
      <c r="AB124" s="356"/>
      <c r="AC124" s="356"/>
      <c r="AD124" s="356"/>
      <c r="AE124" s="356"/>
      <c r="AF124" s="356"/>
      <c r="AG124" s="356"/>
      <c r="AH124" s="356"/>
      <c r="AI124" s="356"/>
      <c r="AJ124" s="356"/>
      <c r="AK124" s="356"/>
      <c r="AL124" s="356"/>
    </row>
    <row r="125" spans="2:38">
      <c r="B125" s="373" t="s">
        <v>5967</v>
      </c>
      <c r="C125" s="373"/>
      <c r="D125" s="373" t="s">
        <v>7703</v>
      </c>
      <c r="E125" s="356" t="s">
        <v>2094</v>
      </c>
      <c r="F125" s="356" t="s">
        <v>703</v>
      </c>
      <c r="G125" s="356"/>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row>
    <row r="126" spans="2:38">
      <c r="B126" s="373" t="s">
        <v>2097</v>
      </c>
      <c r="C126" s="373"/>
      <c r="D126" s="373" t="s">
        <v>7703</v>
      </c>
      <c r="E126" s="356" t="s">
        <v>247</v>
      </c>
      <c r="F126" s="356" t="s">
        <v>703</v>
      </c>
      <c r="G126" s="356"/>
      <c r="H126" s="356"/>
      <c r="I126" s="356"/>
      <c r="J126" s="356"/>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row>
    <row r="127" spans="2:38">
      <c r="B127" s="373" t="s">
        <v>1235</v>
      </c>
      <c r="C127" s="373"/>
      <c r="D127" s="373" t="s">
        <v>7703</v>
      </c>
      <c r="E127" s="356" t="s">
        <v>2104</v>
      </c>
      <c r="F127" s="356" t="s">
        <v>703</v>
      </c>
      <c r="G127" s="356"/>
      <c r="H127" s="356"/>
      <c r="I127" s="356"/>
      <c r="J127" s="356"/>
      <c r="K127" s="356"/>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356"/>
      <c r="AI127" s="356"/>
      <c r="AJ127" s="356"/>
      <c r="AK127" s="356"/>
      <c r="AL127" s="356"/>
    </row>
    <row r="128" spans="2:38">
      <c r="B128" s="373" t="s">
        <v>2110</v>
      </c>
      <c r="C128" s="373"/>
      <c r="D128" s="373" t="s">
        <v>7703</v>
      </c>
      <c r="E128" s="356" t="s">
        <v>2105</v>
      </c>
      <c r="F128" s="356" t="s">
        <v>703</v>
      </c>
      <c r="G128" s="356"/>
      <c r="H128" s="356"/>
      <c r="I128" s="356"/>
      <c r="J128" s="356"/>
      <c r="K128" s="356"/>
      <c r="L128" s="356"/>
      <c r="M128" s="356"/>
      <c r="N128" s="356"/>
      <c r="O128" s="356"/>
      <c r="P128" s="356"/>
      <c r="Q128" s="356"/>
      <c r="R128" s="356"/>
      <c r="S128" s="356"/>
      <c r="T128" s="356"/>
      <c r="U128" s="356"/>
      <c r="V128" s="356"/>
      <c r="W128" s="356"/>
      <c r="X128" s="356"/>
      <c r="Y128" s="356"/>
      <c r="Z128" s="356"/>
      <c r="AA128" s="356"/>
      <c r="AB128" s="356"/>
      <c r="AC128" s="356"/>
      <c r="AD128" s="356"/>
      <c r="AE128" s="356"/>
      <c r="AF128" s="356"/>
      <c r="AG128" s="356"/>
      <c r="AH128" s="356"/>
      <c r="AI128" s="356"/>
      <c r="AJ128" s="356"/>
      <c r="AK128" s="356"/>
      <c r="AL128" s="356"/>
    </row>
    <row r="129" spans="2:38">
      <c r="B129" s="373" t="s">
        <v>1982</v>
      </c>
      <c r="C129" s="373"/>
      <c r="D129" s="373" t="s">
        <v>7703</v>
      </c>
      <c r="E129" s="356" t="s">
        <v>2058</v>
      </c>
      <c r="F129" s="356" t="s">
        <v>703</v>
      </c>
      <c r="G129" s="356"/>
      <c r="H129" s="356"/>
      <c r="I129" s="356"/>
      <c r="J129" s="356"/>
      <c r="K129" s="356"/>
      <c r="L129" s="356"/>
      <c r="M129" s="356"/>
      <c r="N129" s="356"/>
      <c r="O129" s="356"/>
      <c r="P129" s="356"/>
      <c r="Q129" s="356"/>
      <c r="R129" s="356"/>
      <c r="S129" s="356"/>
      <c r="T129" s="356"/>
      <c r="U129" s="356"/>
      <c r="V129" s="356"/>
      <c r="W129" s="356"/>
      <c r="X129" s="356"/>
      <c r="Y129" s="356"/>
      <c r="Z129" s="356"/>
      <c r="AA129" s="356"/>
      <c r="AB129" s="356"/>
      <c r="AC129" s="356"/>
      <c r="AD129" s="356"/>
      <c r="AE129" s="356"/>
      <c r="AF129" s="356"/>
      <c r="AG129" s="356"/>
      <c r="AH129" s="356"/>
      <c r="AI129" s="356"/>
      <c r="AJ129" s="356"/>
      <c r="AK129" s="356"/>
      <c r="AL129" s="356"/>
    </row>
    <row r="130" spans="2:38">
      <c r="B130" s="373" t="s">
        <v>2111</v>
      </c>
      <c r="C130" s="373"/>
      <c r="D130" s="373" t="s">
        <v>7703</v>
      </c>
      <c r="E130" s="356" t="s">
        <v>779</v>
      </c>
      <c r="F130" s="356" t="s">
        <v>703</v>
      </c>
      <c r="G130" s="356"/>
      <c r="H130" s="356"/>
      <c r="I130" s="356"/>
      <c r="J130" s="356"/>
      <c r="K130" s="356"/>
      <c r="L130" s="356"/>
      <c r="M130" s="356"/>
      <c r="N130" s="356"/>
      <c r="O130" s="356"/>
      <c r="P130" s="356"/>
      <c r="Q130" s="356"/>
      <c r="R130" s="356"/>
      <c r="S130" s="356"/>
      <c r="T130" s="356"/>
      <c r="U130" s="356"/>
      <c r="V130" s="356"/>
      <c r="W130" s="356"/>
      <c r="X130" s="356"/>
      <c r="Y130" s="356"/>
      <c r="Z130" s="356"/>
      <c r="AA130" s="356"/>
      <c r="AB130" s="356"/>
      <c r="AC130" s="356"/>
      <c r="AD130" s="356"/>
      <c r="AE130" s="356"/>
      <c r="AF130" s="356"/>
      <c r="AG130" s="356"/>
      <c r="AH130" s="356"/>
      <c r="AI130" s="356"/>
      <c r="AJ130" s="356"/>
      <c r="AK130" s="356"/>
      <c r="AL130" s="356"/>
    </row>
    <row r="131" spans="2:38">
      <c r="B131" s="373" t="s">
        <v>6968</v>
      </c>
      <c r="C131" s="373"/>
      <c r="D131" s="373" t="s">
        <v>7703</v>
      </c>
      <c r="E131" s="356" t="s">
        <v>2117</v>
      </c>
      <c r="F131" s="356" t="s">
        <v>703</v>
      </c>
      <c r="G131" s="356"/>
      <c r="H131" s="356"/>
      <c r="I131" s="356"/>
      <c r="J131" s="356"/>
      <c r="K131" s="356"/>
      <c r="L131" s="356"/>
      <c r="M131" s="356"/>
      <c r="N131" s="356"/>
      <c r="O131" s="356"/>
      <c r="P131" s="356"/>
      <c r="Q131" s="356"/>
      <c r="R131" s="356"/>
      <c r="S131" s="356"/>
      <c r="T131" s="356"/>
      <c r="U131" s="356"/>
      <c r="V131" s="356"/>
      <c r="W131" s="356"/>
      <c r="X131" s="356"/>
      <c r="Y131" s="356"/>
      <c r="Z131" s="356"/>
      <c r="AA131" s="356"/>
      <c r="AB131" s="356"/>
      <c r="AC131" s="356"/>
      <c r="AD131" s="356"/>
      <c r="AE131" s="356"/>
      <c r="AF131" s="356"/>
      <c r="AG131" s="356"/>
      <c r="AH131" s="356"/>
      <c r="AI131" s="356"/>
      <c r="AJ131" s="356"/>
      <c r="AK131" s="356"/>
      <c r="AL131" s="356"/>
    </row>
    <row r="132" spans="2:38">
      <c r="B132" s="373" t="s">
        <v>6672</v>
      </c>
      <c r="C132" s="373"/>
      <c r="D132" s="373" t="s">
        <v>7703</v>
      </c>
      <c r="E132" s="356" t="s">
        <v>1664</v>
      </c>
      <c r="F132" s="356" t="s">
        <v>628</v>
      </c>
      <c r="G132" s="356"/>
      <c r="H132" s="356"/>
      <c r="I132" s="356"/>
      <c r="J132" s="356"/>
      <c r="K132" s="356"/>
      <c r="L132" s="356"/>
      <c r="M132" s="356"/>
      <c r="N132" s="356"/>
      <c r="O132" s="356"/>
      <c r="P132" s="356"/>
      <c r="Q132" s="356"/>
      <c r="R132" s="356"/>
      <c r="S132" s="356"/>
      <c r="T132" s="356"/>
      <c r="U132" s="356"/>
      <c r="V132" s="356"/>
      <c r="W132" s="356"/>
      <c r="X132" s="356"/>
      <c r="Y132" s="356"/>
      <c r="Z132" s="356"/>
      <c r="AA132" s="356"/>
      <c r="AB132" s="356"/>
      <c r="AC132" s="356"/>
      <c r="AD132" s="356"/>
      <c r="AE132" s="356"/>
      <c r="AF132" s="356"/>
      <c r="AG132" s="356"/>
      <c r="AH132" s="356"/>
      <c r="AI132" s="356"/>
      <c r="AJ132" s="356"/>
      <c r="AK132" s="356"/>
      <c r="AL132" s="356"/>
    </row>
    <row r="133" spans="2:38">
      <c r="B133" s="373" t="s">
        <v>2648</v>
      </c>
      <c r="C133" s="373"/>
      <c r="D133" s="373" t="s">
        <v>7703</v>
      </c>
      <c r="E133" s="356" t="s">
        <v>743</v>
      </c>
      <c r="F133" s="356" t="s">
        <v>628</v>
      </c>
      <c r="G133" s="356"/>
      <c r="H133" s="356"/>
      <c r="I133" s="356"/>
      <c r="J133" s="356"/>
      <c r="K133" s="356"/>
      <c r="L133" s="356"/>
      <c r="M133" s="356"/>
      <c r="N133" s="356"/>
      <c r="O133" s="356"/>
      <c r="P133" s="356"/>
      <c r="Q133" s="356"/>
      <c r="R133" s="356"/>
      <c r="S133" s="356"/>
      <c r="T133" s="356"/>
      <c r="U133" s="356"/>
      <c r="V133" s="356"/>
      <c r="W133" s="356"/>
      <c r="X133" s="356"/>
      <c r="Y133" s="356"/>
      <c r="Z133" s="356"/>
      <c r="AA133" s="356"/>
      <c r="AB133" s="356"/>
      <c r="AC133" s="356"/>
      <c r="AD133" s="356"/>
      <c r="AE133" s="356"/>
      <c r="AF133" s="356"/>
      <c r="AG133" s="356"/>
      <c r="AH133" s="356"/>
      <c r="AI133" s="356"/>
      <c r="AJ133" s="356"/>
      <c r="AK133" s="356"/>
      <c r="AL133" s="356"/>
    </row>
    <row r="134" spans="2:38">
      <c r="B134" s="373" t="s">
        <v>429</v>
      </c>
      <c r="C134" s="373"/>
      <c r="D134" s="373" t="s">
        <v>7703</v>
      </c>
      <c r="E134" s="356" t="s">
        <v>1673</v>
      </c>
      <c r="F134" s="356" t="s">
        <v>628</v>
      </c>
      <c r="G134" s="356"/>
      <c r="H134" s="356"/>
      <c r="I134" s="356"/>
      <c r="J134" s="356"/>
      <c r="K134" s="356"/>
      <c r="L134" s="356"/>
      <c r="M134" s="356"/>
      <c r="N134" s="356"/>
      <c r="O134" s="356"/>
      <c r="P134" s="356"/>
      <c r="Q134" s="356"/>
      <c r="R134" s="356"/>
      <c r="S134" s="356"/>
      <c r="T134" s="356"/>
      <c r="U134" s="356"/>
      <c r="V134" s="356"/>
      <c r="W134" s="356"/>
      <c r="X134" s="356"/>
      <c r="Y134" s="356"/>
      <c r="Z134" s="356"/>
      <c r="AA134" s="356"/>
      <c r="AB134" s="356"/>
      <c r="AC134" s="356"/>
      <c r="AD134" s="356"/>
      <c r="AE134" s="356"/>
      <c r="AF134" s="356"/>
      <c r="AG134" s="356"/>
      <c r="AH134" s="356"/>
      <c r="AI134" s="356"/>
      <c r="AJ134" s="356"/>
      <c r="AK134" s="356"/>
      <c r="AL134" s="356"/>
    </row>
    <row r="135" spans="2:38">
      <c r="B135" s="373" t="s">
        <v>4721</v>
      </c>
      <c r="C135" s="373"/>
      <c r="D135" s="373" t="s">
        <v>7703</v>
      </c>
      <c r="E135" s="356" t="s">
        <v>1116</v>
      </c>
      <c r="F135" s="356" t="s">
        <v>628</v>
      </c>
      <c r="G135" s="356"/>
      <c r="H135" s="356"/>
      <c r="I135" s="356"/>
      <c r="J135" s="356"/>
      <c r="K135" s="356"/>
      <c r="L135" s="356"/>
      <c r="M135" s="356"/>
      <c r="N135" s="356"/>
      <c r="O135" s="356"/>
      <c r="P135" s="356"/>
      <c r="Q135" s="356"/>
      <c r="R135" s="356"/>
      <c r="S135" s="356"/>
      <c r="T135" s="356"/>
      <c r="U135" s="356"/>
      <c r="V135" s="356"/>
      <c r="W135" s="356"/>
      <c r="X135" s="356"/>
      <c r="Y135" s="356"/>
      <c r="Z135" s="356"/>
      <c r="AA135" s="356"/>
      <c r="AB135" s="356"/>
      <c r="AC135" s="356"/>
      <c r="AD135" s="356"/>
      <c r="AE135" s="356"/>
      <c r="AF135" s="356"/>
      <c r="AG135" s="356"/>
      <c r="AH135" s="356"/>
      <c r="AI135" s="356"/>
      <c r="AJ135" s="356"/>
      <c r="AK135" s="356"/>
      <c r="AL135" s="356"/>
    </row>
    <row r="136" spans="2:38">
      <c r="B136" s="373" t="s">
        <v>6609</v>
      </c>
      <c r="C136" s="373"/>
      <c r="D136" s="373" t="s">
        <v>7703</v>
      </c>
      <c r="E136" s="356" t="s">
        <v>1686</v>
      </c>
      <c r="F136" s="356" t="s">
        <v>628</v>
      </c>
      <c r="G136" s="356"/>
      <c r="H136" s="356"/>
      <c r="I136" s="356"/>
      <c r="J136" s="356"/>
      <c r="K136" s="356"/>
      <c r="L136" s="356"/>
      <c r="M136" s="356"/>
      <c r="N136" s="356"/>
      <c r="O136" s="356"/>
      <c r="P136" s="356"/>
      <c r="Q136" s="356"/>
      <c r="R136" s="356"/>
      <c r="S136" s="356"/>
      <c r="T136" s="356"/>
      <c r="U136" s="356"/>
      <c r="V136" s="356"/>
      <c r="W136" s="356"/>
      <c r="X136" s="356"/>
      <c r="Y136" s="356"/>
      <c r="Z136" s="356"/>
      <c r="AA136" s="356"/>
      <c r="AB136" s="356"/>
      <c r="AC136" s="356"/>
      <c r="AD136" s="356"/>
      <c r="AE136" s="356"/>
      <c r="AF136" s="356"/>
      <c r="AG136" s="356"/>
      <c r="AH136" s="356"/>
      <c r="AI136" s="356"/>
      <c r="AJ136" s="356"/>
      <c r="AK136" s="356"/>
      <c r="AL136" s="356"/>
    </row>
    <row r="137" spans="2:38">
      <c r="B137" s="373" t="s">
        <v>5545</v>
      </c>
      <c r="C137" s="373"/>
      <c r="D137" s="373" t="s">
        <v>7703</v>
      </c>
      <c r="E137" s="356" t="s">
        <v>1691</v>
      </c>
      <c r="F137" s="356" t="s">
        <v>628</v>
      </c>
      <c r="G137" s="356"/>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row>
    <row r="138" spans="2:38">
      <c r="B138" s="373" t="s">
        <v>1701</v>
      </c>
      <c r="C138" s="373"/>
      <c r="D138" s="373" t="s">
        <v>7703</v>
      </c>
      <c r="E138" s="356" t="s">
        <v>190</v>
      </c>
      <c r="F138" s="356" t="s">
        <v>628</v>
      </c>
      <c r="G138" s="356"/>
      <c r="H138" s="356"/>
      <c r="I138" s="356"/>
      <c r="J138" s="356"/>
      <c r="K138" s="356"/>
      <c r="L138" s="356"/>
      <c r="M138" s="356"/>
      <c r="N138" s="356"/>
      <c r="O138" s="356"/>
      <c r="P138" s="356"/>
      <c r="Q138" s="356"/>
      <c r="R138" s="356"/>
      <c r="S138" s="356"/>
      <c r="T138" s="356"/>
      <c r="U138" s="356"/>
      <c r="V138" s="356"/>
      <c r="W138" s="356"/>
      <c r="X138" s="356"/>
      <c r="Y138" s="356"/>
      <c r="Z138" s="356"/>
      <c r="AA138" s="356"/>
      <c r="AB138" s="356"/>
      <c r="AC138" s="356"/>
      <c r="AD138" s="356"/>
      <c r="AE138" s="356"/>
      <c r="AF138" s="356"/>
      <c r="AG138" s="356"/>
      <c r="AH138" s="356"/>
      <c r="AI138" s="356"/>
      <c r="AJ138" s="356"/>
      <c r="AK138" s="356"/>
      <c r="AL138" s="356"/>
    </row>
    <row r="139" spans="2:38">
      <c r="B139" s="373" t="s">
        <v>5552</v>
      </c>
      <c r="C139" s="373"/>
      <c r="D139" s="373" t="s">
        <v>7703</v>
      </c>
      <c r="E139" s="356" t="s">
        <v>1068</v>
      </c>
      <c r="F139" s="356" t="s">
        <v>628</v>
      </c>
      <c r="G139" s="356"/>
      <c r="H139" s="356"/>
      <c r="I139" s="356"/>
      <c r="J139" s="356"/>
      <c r="K139" s="356"/>
      <c r="L139" s="356"/>
      <c r="M139" s="356"/>
      <c r="N139" s="356"/>
      <c r="O139" s="356"/>
      <c r="P139" s="356"/>
      <c r="Q139" s="356"/>
      <c r="R139" s="356"/>
      <c r="S139" s="356"/>
      <c r="T139" s="356"/>
      <c r="U139" s="356"/>
      <c r="V139" s="356"/>
      <c r="W139" s="356"/>
      <c r="X139" s="356"/>
      <c r="Y139" s="356"/>
      <c r="Z139" s="356"/>
      <c r="AA139" s="356"/>
      <c r="AB139" s="356"/>
      <c r="AC139" s="356"/>
      <c r="AD139" s="356"/>
      <c r="AE139" s="356"/>
      <c r="AF139" s="356"/>
      <c r="AG139" s="356"/>
      <c r="AH139" s="356"/>
      <c r="AI139" s="356"/>
      <c r="AJ139" s="356"/>
      <c r="AK139" s="356"/>
      <c r="AL139" s="356"/>
    </row>
    <row r="140" spans="2:38">
      <c r="B140" s="373" t="s">
        <v>6192</v>
      </c>
      <c r="C140" s="373"/>
      <c r="D140" s="373" t="s">
        <v>7703</v>
      </c>
      <c r="E140" s="356" t="s">
        <v>1702</v>
      </c>
      <c r="F140" s="356" t="s">
        <v>628</v>
      </c>
      <c r="G140" s="356"/>
      <c r="H140" s="356"/>
      <c r="I140" s="356"/>
      <c r="J140" s="356"/>
      <c r="K140" s="356"/>
      <c r="L140" s="356"/>
      <c r="M140" s="356"/>
      <c r="N140" s="356"/>
      <c r="O140" s="356"/>
      <c r="P140" s="356"/>
      <c r="Q140" s="356"/>
      <c r="R140" s="356"/>
      <c r="S140" s="356"/>
      <c r="T140" s="356"/>
      <c r="U140" s="356"/>
      <c r="V140" s="356"/>
      <c r="W140" s="356"/>
      <c r="X140" s="356"/>
      <c r="Y140" s="356"/>
      <c r="Z140" s="356"/>
      <c r="AA140" s="356"/>
      <c r="AB140" s="356"/>
      <c r="AC140" s="356"/>
      <c r="AD140" s="356"/>
      <c r="AE140" s="356"/>
      <c r="AF140" s="356"/>
      <c r="AG140" s="356"/>
      <c r="AH140" s="356"/>
      <c r="AI140" s="356"/>
      <c r="AJ140" s="356"/>
      <c r="AK140" s="356"/>
      <c r="AL140" s="356"/>
    </row>
    <row r="141" spans="2:38">
      <c r="B141" s="373" t="s">
        <v>6931</v>
      </c>
      <c r="C141" s="373"/>
      <c r="D141" s="373" t="s">
        <v>7703</v>
      </c>
      <c r="E141" s="356" t="s">
        <v>1706</v>
      </c>
      <c r="F141" s="356" t="s">
        <v>628</v>
      </c>
      <c r="G141" s="356"/>
      <c r="H141" s="356"/>
      <c r="I141" s="356"/>
      <c r="J141" s="356"/>
      <c r="K141" s="356"/>
      <c r="L141" s="356"/>
      <c r="M141" s="356"/>
      <c r="N141" s="356"/>
      <c r="O141" s="356"/>
      <c r="P141" s="356"/>
      <c r="Q141" s="356"/>
      <c r="R141" s="356"/>
      <c r="S141" s="356"/>
      <c r="T141" s="356"/>
      <c r="U141" s="356"/>
      <c r="V141" s="356"/>
      <c r="W141" s="356"/>
      <c r="X141" s="356"/>
      <c r="Y141" s="356"/>
      <c r="Z141" s="356"/>
      <c r="AA141" s="356"/>
      <c r="AB141" s="356"/>
      <c r="AC141" s="356"/>
      <c r="AD141" s="356"/>
      <c r="AE141" s="356"/>
      <c r="AF141" s="356"/>
      <c r="AG141" s="356"/>
      <c r="AH141" s="356"/>
      <c r="AI141" s="356"/>
      <c r="AJ141" s="356"/>
      <c r="AK141" s="356"/>
      <c r="AL141" s="356"/>
    </row>
    <row r="142" spans="2:38">
      <c r="B142" s="373" t="s">
        <v>6932</v>
      </c>
      <c r="C142" s="373"/>
      <c r="D142" s="373" t="s">
        <v>7703</v>
      </c>
      <c r="E142" s="356" t="s">
        <v>328</v>
      </c>
      <c r="F142" s="356" t="s">
        <v>628</v>
      </c>
      <c r="G142" s="356"/>
      <c r="H142" s="356"/>
      <c r="I142" s="356"/>
      <c r="J142" s="356"/>
      <c r="K142" s="356"/>
      <c r="L142" s="356"/>
      <c r="M142" s="356"/>
      <c r="N142" s="356"/>
      <c r="O142" s="356"/>
      <c r="P142" s="356"/>
      <c r="Q142" s="356"/>
      <c r="R142" s="356"/>
      <c r="S142" s="356"/>
      <c r="T142" s="356"/>
      <c r="U142" s="356"/>
      <c r="V142" s="356"/>
      <c r="W142" s="356"/>
      <c r="X142" s="356"/>
      <c r="Y142" s="356"/>
      <c r="Z142" s="356"/>
      <c r="AA142" s="356"/>
      <c r="AB142" s="356"/>
      <c r="AC142" s="356"/>
      <c r="AD142" s="356"/>
      <c r="AE142" s="356"/>
      <c r="AF142" s="356"/>
      <c r="AG142" s="356"/>
      <c r="AH142" s="356"/>
      <c r="AI142" s="356"/>
      <c r="AJ142" s="356"/>
      <c r="AK142" s="356"/>
      <c r="AL142" s="356"/>
    </row>
    <row r="143" spans="2:38">
      <c r="B143" s="373" t="s">
        <v>6933</v>
      </c>
      <c r="C143" s="373"/>
      <c r="D143" s="373" t="s">
        <v>7703</v>
      </c>
      <c r="E143" s="356" t="s">
        <v>1707</v>
      </c>
      <c r="F143" s="356" t="s">
        <v>628</v>
      </c>
      <c r="G143" s="356"/>
      <c r="H143" s="356"/>
      <c r="I143" s="356"/>
      <c r="J143" s="356"/>
      <c r="K143" s="356"/>
      <c r="L143" s="356"/>
      <c r="M143" s="356"/>
      <c r="N143" s="356"/>
      <c r="O143" s="356"/>
      <c r="P143" s="356"/>
      <c r="Q143" s="356"/>
      <c r="R143" s="356"/>
      <c r="S143" s="356"/>
      <c r="T143" s="356"/>
      <c r="U143" s="356"/>
      <c r="V143" s="356"/>
      <c r="W143" s="356"/>
      <c r="X143" s="356"/>
      <c r="Y143" s="356"/>
      <c r="Z143" s="356"/>
      <c r="AA143" s="356"/>
      <c r="AB143" s="356"/>
      <c r="AC143" s="356"/>
      <c r="AD143" s="356"/>
      <c r="AE143" s="356"/>
      <c r="AF143" s="356"/>
      <c r="AG143" s="356"/>
      <c r="AH143" s="356"/>
      <c r="AI143" s="356"/>
      <c r="AJ143" s="356"/>
      <c r="AK143" s="356"/>
      <c r="AL143" s="356"/>
    </row>
    <row r="144" spans="2:38">
      <c r="B144" s="373" t="s">
        <v>1709</v>
      </c>
      <c r="C144" s="373"/>
      <c r="D144" s="373" t="s">
        <v>7703</v>
      </c>
      <c r="E144" s="356" t="s">
        <v>1286</v>
      </c>
      <c r="F144" s="356" t="s">
        <v>628</v>
      </c>
      <c r="G144" s="356"/>
      <c r="H144" s="356"/>
      <c r="I144" s="356"/>
      <c r="J144" s="356"/>
      <c r="K144" s="356"/>
      <c r="L144" s="356"/>
      <c r="M144" s="356"/>
      <c r="N144" s="356"/>
      <c r="O144" s="356"/>
      <c r="P144" s="356"/>
      <c r="Q144" s="356"/>
      <c r="R144" s="356"/>
      <c r="S144" s="356"/>
      <c r="T144" s="356"/>
      <c r="U144" s="356"/>
      <c r="V144" s="356"/>
      <c r="W144" s="356"/>
      <c r="X144" s="356"/>
      <c r="Y144" s="356"/>
      <c r="Z144" s="356"/>
      <c r="AA144" s="356"/>
      <c r="AB144" s="356"/>
      <c r="AC144" s="356"/>
      <c r="AD144" s="356"/>
      <c r="AE144" s="356"/>
      <c r="AF144" s="356"/>
      <c r="AG144" s="356"/>
      <c r="AH144" s="356"/>
      <c r="AI144" s="356"/>
      <c r="AJ144" s="356"/>
      <c r="AK144" s="356"/>
      <c r="AL144" s="356"/>
    </row>
    <row r="145" spans="2:38">
      <c r="B145" s="373" t="s">
        <v>1438</v>
      </c>
      <c r="C145" s="373"/>
      <c r="D145" s="373" t="s">
        <v>7703</v>
      </c>
      <c r="E145" s="356" t="s">
        <v>1629</v>
      </c>
      <c r="F145" s="356" t="s">
        <v>628</v>
      </c>
      <c r="G145" s="356"/>
      <c r="H145" s="356"/>
      <c r="I145" s="356"/>
      <c r="J145" s="356"/>
      <c r="K145" s="356"/>
      <c r="L145" s="356"/>
      <c r="M145" s="356"/>
      <c r="N145" s="356"/>
      <c r="O145" s="356"/>
      <c r="P145" s="356"/>
      <c r="Q145" s="356"/>
      <c r="R145" s="356"/>
      <c r="S145" s="356"/>
      <c r="T145" s="356"/>
      <c r="U145" s="356"/>
      <c r="V145" s="356"/>
      <c r="W145" s="356"/>
      <c r="X145" s="356"/>
      <c r="Y145" s="356"/>
      <c r="Z145" s="356"/>
      <c r="AA145" s="356"/>
      <c r="AB145" s="356"/>
      <c r="AC145" s="356"/>
      <c r="AD145" s="356"/>
      <c r="AE145" s="356"/>
      <c r="AF145" s="356"/>
      <c r="AG145" s="356"/>
      <c r="AH145" s="356"/>
      <c r="AI145" s="356"/>
      <c r="AJ145" s="356"/>
      <c r="AK145" s="356"/>
      <c r="AL145" s="356"/>
    </row>
    <row r="146" spans="2:38">
      <c r="B146" s="373" t="s">
        <v>6897</v>
      </c>
      <c r="C146" s="373"/>
      <c r="D146" s="373" t="s">
        <v>7703</v>
      </c>
      <c r="E146" s="356" t="s">
        <v>582</v>
      </c>
      <c r="F146" s="356" t="s">
        <v>628</v>
      </c>
      <c r="G146" s="356"/>
      <c r="H146" s="356"/>
      <c r="I146" s="356"/>
      <c r="J146" s="356"/>
      <c r="K146" s="356"/>
      <c r="L146" s="356"/>
      <c r="M146" s="356"/>
      <c r="N146" s="356"/>
      <c r="O146" s="356"/>
      <c r="P146" s="356"/>
      <c r="Q146" s="356"/>
      <c r="R146" s="356"/>
      <c r="S146" s="356"/>
      <c r="T146" s="356"/>
      <c r="U146" s="356"/>
      <c r="V146" s="356"/>
      <c r="W146" s="356"/>
      <c r="X146" s="356"/>
      <c r="Y146" s="356"/>
      <c r="Z146" s="356"/>
      <c r="AA146" s="356"/>
      <c r="AB146" s="356"/>
      <c r="AC146" s="356"/>
      <c r="AD146" s="356"/>
      <c r="AE146" s="356"/>
      <c r="AF146" s="356"/>
      <c r="AG146" s="356"/>
      <c r="AH146" s="356"/>
      <c r="AI146" s="356"/>
      <c r="AJ146" s="356"/>
      <c r="AK146" s="356"/>
      <c r="AL146" s="356"/>
    </row>
    <row r="147" spans="2:38">
      <c r="B147" s="373" t="s">
        <v>4929</v>
      </c>
      <c r="C147" s="373"/>
      <c r="D147" s="373" t="s">
        <v>7703</v>
      </c>
      <c r="E147" s="356" t="s">
        <v>1715</v>
      </c>
      <c r="F147" s="356" t="s">
        <v>628</v>
      </c>
      <c r="G147" s="356"/>
      <c r="H147" s="356"/>
      <c r="I147" s="356"/>
      <c r="J147" s="356"/>
      <c r="K147" s="356"/>
      <c r="L147" s="356"/>
      <c r="M147" s="356"/>
      <c r="N147" s="356"/>
      <c r="O147" s="356"/>
      <c r="P147" s="356"/>
      <c r="Q147" s="356"/>
      <c r="R147" s="356"/>
      <c r="S147" s="356"/>
      <c r="T147" s="356"/>
      <c r="U147" s="356"/>
      <c r="V147" s="356"/>
      <c r="W147" s="356"/>
      <c r="X147" s="356"/>
      <c r="Y147" s="356"/>
      <c r="Z147" s="356"/>
      <c r="AA147" s="356"/>
      <c r="AB147" s="356"/>
      <c r="AC147" s="356"/>
      <c r="AD147" s="356"/>
      <c r="AE147" s="356"/>
      <c r="AF147" s="356"/>
      <c r="AG147" s="356"/>
      <c r="AH147" s="356"/>
      <c r="AI147" s="356"/>
      <c r="AJ147" s="356"/>
      <c r="AK147" s="356"/>
      <c r="AL147" s="356"/>
    </row>
    <row r="148" spans="2:38">
      <c r="B148" s="373" t="s">
        <v>4512</v>
      </c>
      <c r="C148" s="373"/>
      <c r="D148" s="373" t="s">
        <v>7703</v>
      </c>
      <c r="E148" s="356" t="s">
        <v>1018</v>
      </c>
      <c r="F148" s="356" t="s">
        <v>628</v>
      </c>
      <c r="G148" s="356"/>
      <c r="H148" s="356"/>
      <c r="I148" s="356"/>
      <c r="J148" s="356"/>
      <c r="K148" s="356"/>
      <c r="L148" s="356"/>
      <c r="M148" s="356"/>
      <c r="N148" s="356"/>
      <c r="O148" s="356"/>
      <c r="P148" s="356"/>
      <c r="Q148" s="356"/>
      <c r="R148" s="356"/>
      <c r="S148" s="356"/>
      <c r="T148" s="356"/>
      <c r="U148" s="356"/>
      <c r="V148" s="356"/>
      <c r="W148" s="356"/>
      <c r="X148" s="356"/>
      <c r="Y148" s="356"/>
      <c r="Z148" s="356"/>
      <c r="AA148" s="356"/>
      <c r="AB148" s="356"/>
      <c r="AC148" s="356"/>
      <c r="AD148" s="356"/>
      <c r="AE148" s="356"/>
      <c r="AF148" s="356"/>
      <c r="AG148" s="356"/>
      <c r="AH148" s="356"/>
      <c r="AI148" s="356"/>
      <c r="AJ148" s="356"/>
      <c r="AK148" s="356"/>
      <c r="AL148" s="356"/>
    </row>
    <row r="149" spans="2:38">
      <c r="B149" s="373" t="s">
        <v>1728</v>
      </c>
      <c r="C149" s="373"/>
      <c r="D149" s="373" t="s">
        <v>7703</v>
      </c>
      <c r="E149" s="356" t="s">
        <v>1725</v>
      </c>
      <c r="F149" s="356" t="s">
        <v>628</v>
      </c>
      <c r="G149" s="356"/>
      <c r="H149" s="356"/>
      <c r="I149" s="356"/>
      <c r="J149" s="356"/>
      <c r="K149" s="356"/>
      <c r="L149" s="356"/>
      <c r="M149" s="356"/>
      <c r="N149" s="356"/>
      <c r="O149" s="356"/>
      <c r="P149" s="356"/>
      <c r="Q149" s="356"/>
      <c r="R149" s="356"/>
      <c r="S149" s="356"/>
      <c r="T149" s="356"/>
      <c r="U149" s="356"/>
      <c r="V149" s="356"/>
      <c r="W149" s="356"/>
      <c r="X149" s="356"/>
      <c r="Y149" s="356"/>
      <c r="Z149" s="356"/>
      <c r="AA149" s="356"/>
      <c r="AB149" s="356"/>
      <c r="AC149" s="356"/>
      <c r="AD149" s="356"/>
      <c r="AE149" s="356"/>
      <c r="AF149" s="356"/>
      <c r="AG149" s="356"/>
      <c r="AH149" s="356"/>
      <c r="AI149" s="356"/>
      <c r="AJ149" s="356"/>
      <c r="AK149" s="356"/>
      <c r="AL149" s="356"/>
    </row>
    <row r="150" spans="2:38">
      <c r="B150" s="373" t="s">
        <v>1430</v>
      </c>
      <c r="C150" s="373"/>
      <c r="D150" s="373" t="s">
        <v>7703</v>
      </c>
      <c r="E150" s="356" t="s">
        <v>298</v>
      </c>
      <c r="F150" s="356" t="s">
        <v>628</v>
      </c>
      <c r="G150" s="356"/>
      <c r="H150" s="356"/>
      <c r="I150" s="356"/>
      <c r="J150" s="356"/>
      <c r="K150" s="356"/>
      <c r="L150" s="356"/>
      <c r="M150" s="356"/>
      <c r="N150" s="356"/>
      <c r="O150" s="356"/>
      <c r="P150" s="356"/>
      <c r="Q150" s="356"/>
      <c r="R150" s="356"/>
      <c r="S150" s="356"/>
      <c r="T150" s="356"/>
      <c r="U150" s="356"/>
      <c r="V150" s="356"/>
      <c r="W150" s="356"/>
      <c r="X150" s="356"/>
      <c r="Y150" s="356"/>
      <c r="Z150" s="356"/>
      <c r="AA150" s="356"/>
      <c r="AB150" s="356"/>
      <c r="AC150" s="356"/>
      <c r="AD150" s="356"/>
      <c r="AE150" s="356"/>
      <c r="AF150" s="356"/>
      <c r="AG150" s="356"/>
      <c r="AH150" s="356"/>
      <c r="AI150" s="356"/>
      <c r="AJ150" s="356"/>
      <c r="AK150" s="356"/>
      <c r="AL150" s="356"/>
    </row>
    <row r="151" spans="2:38">
      <c r="B151" s="373" t="s">
        <v>682</v>
      </c>
      <c r="C151" s="373"/>
      <c r="D151" s="373" t="s">
        <v>7703</v>
      </c>
      <c r="E151" s="356" t="s">
        <v>1722</v>
      </c>
      <c r="F151" s="356" t="s">
        <v>628</v>
      </c>
      <c r="G151" s="356"/>
      <c r="H151" s="356"/>
      <c r="I151" s="356"/>
      <c r="J151" s="356"/>
      <c r="K151" s="356"/>
      <c r="L151" s="356"/>
      <c r="M151" s="356"/>
      <c r="N151" s="356"/>
      <c r="O151" s="356"/>
      <c r="P151" s="356"/>
      <c r="Q151" s="356"/>
      <c r="R151" s="356"/>
      <c r="S151" s="356"/>
      <c r="T151" s="356"/>
      <c r="U151" s="356"/>
      <c r="V151" s="356"/>
      <c r="W151" s="356"/>
      <c r="X151" s="356"/>
      <c r="Y151" s="356"/>
      <c r="Z151" s="356"/>
      <c r="AA151" s="356"/>
      <c r="AB151" s="356"/>
      <c r="AC151" s="356"/>
      <c r="AD151" s="356"/>
      <c r="AE151" s="356"/>
      <c r="AF151" s="356"/>
      <c r="AG151" s="356"/>
      <c r="AH151" s="356"/>
      <c r="AI151" s="356"/>
      <c r="AJ151" s="356"/>
      <c r="AK151" s="356"/>
      <c r="AL151" s="356"/>
    </row>
    <row r="152" spans="2:38">
      <c r="B152" s="373" t="s">
        <v>1234</v>
      </c>
      <c r="C152" s="373"/>
      <c r="D152" s="373" t="s">
        <v>7703</v>
      </c>
      <c r="E152" s="356" t="s">
        <v>1729</v>
      </c>
      <c r="F152" s="356" t="s">
        <v>628</v>
      </c>
      <c r="G152" s="356"/>
      <c r="H152" s="356"/>
      <c r="I152" s="356"/>
      <c r="J152" s="356"/>
      <c r="K152" s="356"/>
      <c r="L152" s="356"/>
      <c r="M152" s="356"/>
      <c r="N152" s="356"/>
      <c r="O152" s="356"/>
      <c r="P152" s="356"/>
      <c r="Q152" s="356"/>
      <c r="R152" s="356"/>
      <c r="S152" s="356"/>
      <c r="T152" s="356"/>
      <c r="U152" s="356"/>
      <c r="V152" s="356"/>
      <c r="W152" s="356"/>
      <c r="X152" s="356"/>
      <c r="Y152" s="356"/>
      <c r="Z152" s="356"/>
      <c r="AA152" s="356"/>
      <c r="AB152" s="356"/>
      <c r="AC152" s="356"/>
      <c r="AD152" s="356"/>
      <c r="AE152" s="356"/>
      <c r="AF152" s="356"/>
      <c r="AG152" s="356"/>
      <c r="AH152" s="356"/>
      <c r="AI152" s="356"/>
      <c r="AJ152" s="356"/>
      <c r="AK152" s="356"/>
      <c r="AL152" s="356"/>
    </row>
    <row r="153" spans="2:38">
      <c r="B153" s="373" t="s">
        <v>2688</v>
      </c>
      <c r="C153" s="373"/>
      <c r="D153" s="373" t="s">
        <v>7703</v>
      </c>
      <c r="E153" s="356" t="s">
        <v>1732</v>
      </c>
      <c r="F153" s="356" t="s">
        <v>628</v>
      </c>
      <c r="G153" s="356"/>
      <c r="H153" s="356"/>
      <c r="I153" s="356"/>
      <c r="J153" s="356"/>
      <c r="K153" s="356"/>
      <c r="L153" s="356"/>
      <c r="M153" s="356"/>
      <c r="N153" s="356"/>
      <c r="O153" s="356"/>
      <c r="P153" s="356"/>
      <c r="Q153" s="356"/>
      <c r="R153" s="356"/>
      <c r="S153" s="356"/>
      <c r="T153" s="356"/>
      <c r="U153" s="356"/>
      <c r="V153" s="356"/>
      <c r="W153" s="356"/>
      <c r="X153" s="356"/>
      <c r="Y153" s="356"/>
      <c r="Z153" s="356"/>
      <c r="AA153" s="356"/>
      <c r="AB153" s="356"/>
      <c r="AC153" s="356"/>
      <c r="AD153" s="356"/>
      <c r="AE153" s="356"/>
      <c r="AF153" s="356"/>
      <c r="AG153" s="356"/>
      <c r="AH153" s="356"/>
      <c r="AI153" s="356"/>
      <c r="AJ153" s="356"/>
      <c r="AK153" s="356"/>
      <c r="AL153" s="356"/>
    </row>
    <row r="154" spans="2:38">
      <c r="B154" s="373" t="s">
        <v>1037</v>
      </c>
      <c r="C154" s="373"/>
      <c r="D154" s="373" t="s">
        <v>7703</v>
      </c>
      <c r="E154" s="356" t="s">
        <v>1735</v>
      </c>
      <c r="F154" s="356" t="s">
        <v>628</v>
      </c>
      <c r="G154" s="356"/>
      <c r="H154" s="356"/>
      <c r="I154" s="356"/>
      <c r="J154" s="356"/>
      <c r="K154" s="356"/>
      <c r="L154" s="356"/>
      <c r="M154" s="356"/>
      <c r="N154" s="356"/>
      <c r="O154" s="356"/>
      <c r="P154" s="356"/>
      <c r="Q154" s="356"/>
      <c r="R154" s="356"/>
      <c r="S154" s="356"/>
      <c r="T154" s="356"/>
      <c r="U154" s="356"/>
      <c r="V154" s="356"/>
      <c r="W154" s="356"/>
      <c r="X154" s="356"/>
      <c r="Y154" s="356"/>
      <c r="Z154" s="356"/>
      <c r="AA154" s="356"/>
      <c r="AB154" s="356"/>
      <c r="AC154" s="356"/>
      <c r="AD154" s="356"/>
      <c r="AE154" s="356"/>
      <c r="AF154" s="356"/>
      <c r="AG154" s="356"/>
      <c r="AH154" s="356"/>
      <c r="AI154" s="356"/>
      <c r="AJ154" s="356"/>
      <c r="AK154" s="356"/>
      <c r="AL154" s="356"/>
    </row>
    <row r="155" spans="2:38">
      <c r="B155" s="373" t="s">
        <v>4086</v>
      </c>
      <c r="C155" s="373"/>
      <c r="D155" s="373" t="s">
        <v>7703</v>
      </c>
      <c r="E155" s="356" t="s">
        <v>828</v>
      </c>
      <c r="F155" s="356" t="s">
        <v>628</v>
      </c>
      <c r="G155" s="356"/>
      <c r="H155" s="356"/>
      <c r="I155" s="356"/>
      <c r="J155" s="356"/>
      <c r="K155" s="356"/>
      <c r="L155" s="356"/>
      <c r="M155" s="356"/>
      <c r="N155" s="356"/>
      <c r="O155" s="356"/>
      <c r="P155" s="356"/>
      <c r="Q155" s="356"/>
      <c r="R155" s="356"/>
      <c r="S155" s="356"/>
      <c r="T155" s="356"/>
      <c r="U155" s="356"/>
      <c r="V155" s="356"/>
      <c r="W155" s="356"/>
      <c r="X155" s="356"/>
      <c r="Y155" s="356"/>
      <c r="Z155" s="356"/>
      <c r="AA155" s="356"/>
      <c r="AB155" s="356"/>
      <c r="AC155" s="356"/>
      <c r="AD155" s="356"/>
      <c r="AE155" s="356"/>
      <c r="AF155" s="356"/>
      <c r="AG155" s="356"/>
      <c r="AH155" s="356"/>
      <c r="AI155" s="356"/>
      <c r="AJ155" s="356"/>
      <c r="AK155" s="356"/>
      <c r="AL155" s="356"/>
    </row>
    <row r="156" spans="2:38">
      <c r="B156" s="373" t="s">
        <v>1059</v>
      </c>
      <c r="C156" s="373"/>
      <c r="D156" s="373" t="s">
        <v>7703</v>
      </c>
      <c r="E156" s="356" t="s">
        <v>763</v>
      </c>
      <c r="F156" s="356" t="s">
        <v>628</v>
      </c>
      <c r="G156" s="356"/>
      <c r="H156" s="356"/>
      <c r="I156" s="356"/>
      <c r="J156" s="356"/>
      <c r="K156" s="356"/>
      <c r="L156" s="356"/>
      <c r="M156" s="356"/>
      <c r="N156" s="356"/>
      <c r="O156" s="356"/>
      <c r="P156" s="356"/>
      <c r="Q156" s="356"/>
      <c r="R156" s="356"/>
      <c r="S156" s="356"/>
      <c r="T156" s="356"/>
      <c r="U156" s="356"/>
      <c r="V156" s="356"/>
      <c r="W156" s="356"/>
      <c r="X156" s="356"/>
      <c r="Y156" s="356"/>
      <c r="Z156" s="356"/>
      <c r="AA156" s="356"/>
      <c r="AB156" s="356"/>
      <c r="AC156" s="356"/>
      <c r="AD156" s="356"/>
      <c r="AE156" s="356"/>
      <c r="AF156" s="356"/>
      <c r="AG156" s="356"/>
      <c r="AH156" s="356"/>
      <c r="AI156" s="356"/>
      <c r="AJ156" s="356"/>
      <c r="AK156" s="356"/>
      <c r="AL156" s="356"/>
    </row>
    <row r="157" spans="2:38">
      <c r="B157" s="373" t="s">
        <v>1745</v>
      </c>
      <c r="C157" s="373"/>
      <c r="D157" s="373" t="s">
        <v>7703</v>
      </c>
      <c r="E157" s="356" t="s">
        <v>1743</v>
      </c>
      <c r="F157" s="356" t="s">
        <v>628</v>
      </c>
      <c r="G157" s="356"/>
      <c r="H157" s="356"/>
      <c r="I157" s="356"/>
      <c r="J157" s="356"/>
      <c r="K157" s="356"/>
      <c r="L157" s="356"/>
      <c r="M157" s="356"/>
      <c r="N157" s="356"/>
      <c r="O157" s="356"/>
      <c r="P157" s="356"/>
      <c r="Q157" s="356"/>
      <c r="R157" s="356"/>
      <c r="S157" s="356"/>
      <c r="T157" s="356"/>
      <c r="U157" s="356"/>
      <c r="V157" s="356"/>
      <c r="W157" s="356"/>
      <c r="X157" s="356"/>
      <c r="Y157" s="356"/>
      <c r="Z157" s="356"/>
      <c r="AA157" s="356"/>
      <c r="AB157" s="356"/>
      <c r="AC157" s="356"/>
      <c r="AD157" s="356"/>
      <c r="AE157" s="356"/>
      <c r="AF157" s="356"/>
      <c r="AG157" s="356"/>
      <c r="AH157" s="356"/>
      <c r="AI157" s="356"/>
      <c r="AJ157" s="356"/>
      <c r="AK157" s="356"/>
      <c r="AL157" s="356"/>
    </row>
    <row r="158" spans="2:38">
      <c r="B158" s="373" t="s">
        <v>6793</v>
      </c>
      <c r="C158" s="373"/>
      <c r="D158" s="373" t="s">
        <v>7703</v>
      </c>
      <c r="E158" s="356" t="s">
        <v>424</v>
      </c>
      <c r="F158" s="356" t="s">
        <v>628</v>
      </c>
      <c r="G158" s="356"/>
      <c r="H158" s="356"/>
      <c r="I158" s="356"/>
      <c r="J158" s="356"/>
      <c r="K158" s="356"/>
      <c r="L158" s="356"/>
      <c r="M158" s="356"/>
      <c r="N158" s="356"/>
      <c r="O158" s="356"/>
      <c r="P158" s="356"/>
      <c r="Q158" s="356"/>
      <c r="R158" s="356"/>
      <c r="S158" s="356"/>
      <c r="T158" s="356"/>
      <c r="U158" s="356"/>
      <c r="V158" s="356"/>
      <c r="W158" s="356"/>
      <c r="X158" s="356"/>
      <c r="Y158" s="356"/>
      <c r="Z158" s="356"/>
      <c r="AA158" s="356"/>
      <c r="AB158" s="356"/>
      <c r="AC158" s="356"/>
      <c r="AD158" s="356"/>
      <c r="AE158" s="356"/>
      <c r="AF158" s="356"/>
      <c r="AG158" s="356"/>
      <c r="AH158" s="356"/>
      <c r="AI158" s="356"/>
      <c r="AJ158" s="356"/>
      <c r="AK158" s="356"/>
      <c r="AL158" s="356"/>
    </row>
    <row r="159" spans="2:38">
      <c r="B159" s="373" t="s">
        <v>6934</v>
      </c>
      <c r="C159" s="373"/>
      <c r="D159" s="373" t="s">
        <v>7703</v>
      </c>
      <c r="E159" s="356" t="s">
        <v>1071</v>
      </c>
      <c r="F159" s="356" t="s">
        <v>628</v>
      </c>
      <c r="G159" s="356"/>
      <c r="H159" s="356"/>
      <c r="I159" s="356"/>
      <c r="J159" s="356"/>
      <c r="K159" s="356"/>
      <c r="L159" s="356"/>
      <c r="M159" s="356"/>
      <c r="N159" s="356"/>
      <c r="O159" s="356"/>
      <c r="P159" s="356"/>
      <c r="Q159" s="356"/>
      <c r="R159" s="356"/>
      <c r="S159" s="356"/>
      <c r="T159" s="356"/>
      <c r="U159" s="356"/>
      <c r="V159" s="356"/>
      <c r="W159" s="356"/>
      <c r="X159" s="356"/>
      <c r="Y159" s="356"/>
      <c r="Z159" s="356"/>
      <c r="AA159" s="356"/>
      <c r="AB159" s="356"/>
      <c r="AC159" s="356"/>
      <c r="AD159" s="356"/>
      <c r="AE159" s="356"/>
      <c r="AF159" s="356"/>
      <c r="AG159" s="356"/>
      <c r="AH159" s="356"/>
      <c r="AI159" s="356"/>
      <c r="AJ159" s="356"/>
      <c r="AK159" s="356"/>
      <c r="AL159" s="356"/>
    </row>
    <row r="160" spans="2:38">
      <c r="B160" s="373" t="s">
        <v>6935</v>
      </c>
      <c r="C160" s="373"/>
      <c r="D160" s="373" t="s">
        <v>7703</v>
      </c>
      <c r="E160" s="356" t="s">
        <v>1748</v>
      </c>
      <c r="F160" s="356" t="s">
        <v>628</v>
      </c>
      <c r="G160" s="356"/>
      <c r="H160" s="356"/>
      <c r="I160" s="356"/>
      <c r="J160" s="356"/>
      <c r="K160" s="356"/>
      <c r="L160" s="356"/>
      <c r="M160" s="356"/>
      <c r="N160" s="356"/>
      <c r="O160" s="356"/>
      <c r="P160" s="356"/>
      <c r="Q160" s="356"/>
      <c r="R160" s="356"/>
      <c r="S160" s="356"/>
      <c r="T160" s="356"/>
      <c r="U160" s="356"/>
      <c r="V160" s="356"/>
      <c r="W160" s="356"/>
      <c r="X160" s="356"/>
      <c r="Y160" s="356"/>
      <c r="Z160" s="356"/>
      <c r="AA160" s="356"/>
      <c r="AB160" s="356"/>
      <c r="AC160" s="356"/>
      <c r="AD160" s="356"/>
      <c r="AE160" s="356"/>
      <c r="AF160" s="356"/>
      <c r="AG160" s="356"/>
      <c r="AH160" s="356"/>
      <c r="AI160" s="356"/>
      <c r="AJ160" s="356"/>
      <c r="AK160" s="356"/>
      <c r="AL160" s="356"/>
    </row>
    <row r="161" spans="2:38">
      <c r="B161" s="373" t="s">
        <v>6936</v>
      </c>
      <c r="C161" s="373"/>
      <c r="D161" s="373" t="s">
        <v>7703</v>
      </c>
      <c r="E161" s="356" t="s">
        <v>1752</v>
      </c>
      <c r="F161" s="356" t="s">
        <v>628</v>
      </c>
      <c r="G161" s="356"/>
      <c r="H161" s="356"/>
      <c r="I161" s="356"/>
      <c r="J161" s="356"/>
      <c r="K161" s="356"/>
      <c r="L161" s="356"/>
      <c r="M161" s="356"/>
      <c r="N161" s="356"/>
      <c r="O161" s="356"/>
      <c r="P161" s="356"/>
      <c r="Q161" s="356"/>
      <c r="R161" s="356"/>
      <c r="S161" s="356"/>
      <c r="T161" s="356"/>
      <c r="U161" s="356"/>
      <c r="V161" s="356"/>
      <c r="W161" s="356"/>
      <c r="X161" s="356"/>
      <c r="Y161" s="356"/>
      <c r="Z161" s="356"/>
      <c r="AA161" s="356"/>
      <c r="AB161" s="356"/>
      <c r="AC161" s="356"/>
      <c r="AD161" s="356"/>
      <c r="AE161" s="356"/>
      <c r="AF161" s="356"/>
      <c r="AG161" s="356"/>
      <c r="AH161" s="356"/>
      <c r="AI161" s="356"/>
      <c r="AJ161" s="356"/>
      <c r="AK161" s="356"/>
      <c r="AL161" s="356"/>
    </row>
    <row r="162" spans="2:38">
      <c r="B162" s="373" t="s">
        <v>4911</v>
      </c>
      <c r="C162" s="373"/>
      <c r="D162" s="373" t="s">
        <v>7703</v>
      </c>
      <c r="E162" s="356" t="s">
        <v>1762</v>
      </c>
      <c r="F162" s="356" t="s">
        <v>628</v>
      </c>
      <c r="G162" s="356"/>
      <c r="H162" s="356"/>
      <c r="I162" s="356"/>
      <c r="J162" s="356"/>
      <c r="K162" s="356"/>
      <c r="L162" s="356"/>
      <c r="M162" s="356"/>
      <c r="N162" s="356"/>
      <c r="O162" s="356"/>
      <c r="P162" s="356"/>
      <c r="Q162" s="356"/>
      <c r="R162" s="356"/>
      <c r="S162" s="356"/>
      <c r="T162" s="356"/>
      <c r="U162" s="356"/>
      <c r="V162" s="356"/>
      <c r="W162" s="356"/>
      <c r="X162" s="356"/>
      <c r="Y162" s="356"/>
      <c r="Z162" s="356"/>
      <c r="AA162" s="356"/>
      <c r="AB162" s="356"/>
      <c r="AC162" s="356"/>
      <c r="AD162" s="356"/>
      <c r="AE162" s="356"/>
      <c r="AF162" s="356"/>
      <c r="AG162" s="356"/>
      <c r="AH162" s="356"/>
      <c r="AI162" s="356"/>
      <c r="AJ162" s="356"/>
      <c r="AK162" s="356"/>
      <c r="AL162" s="356"/>
    </row>
    <row r="163" spans="2:38">
      <c r="B163" s="373" t="s">
        <v>6937</v>
      </c>
      <c r="C163" s="373"/>
      <c r="D163" s="373" t="s">
        <v>7703</v>
      </c>
      <c r="E163" s="356" t="s">
        <v>1767</v>
      </c>
      <c r="F163" s="356" t="s">
        <v>628</v>
      </c>
      <c r="G163" s="356"/>
      <c r="H163" s="356"/>
      <c r="I163" s="356"/>
      <c r="J163" s="356"/>
      <c r="K163" s="356"/>
      <c r="L163" s="356"/>
      <c r="M163" s="356"/>
      <c r="N163" s="356"/>
      <c r="O163" s="356"/>
      <c r="P163" s="356"/>
      <c r="Q163" s="356"/>
      <c r="R163" s="356"/>
      <c r="S163" s="356"/>
      <c r="T163" s="356"/>
      <c r="U163" s="356"/>
      <c r="V163" s="356"/>
      <c r="W163" s="356"/>
      <c r="X163" s="356"/>
      <c r="Y163" s="356"/>
      <c r="Z163" s="356"/>
      <c r="AA163" s="356"/>
      <c r="AB163" s="356"/>
      <c r="AC163" s="356"/>
      <c r="AD163" s="356"/>
      <c r="AE163" s="356"/>
      <c r="AF163" s="356"/>
      <c r="AG163" s="356"/>
      <c r="AH163" s="356"/>
      <c r="AI163" s="356"/>
      <c r="AJ163" s="356"/>
      <c r="AK163" s="356"/>
      <c r="AL163" s="356"/>
    </row>
    <row r="164" spans="2:38">
      <c r="B164" s="373" t="s">
        <v>6938</v>
      </c>
      <c r="C164" s="373"/>
      <c r="D164" s="373" t="s">
        <v>7703</v>
      </c>
      <c r="E164" s="356" t="s">
        <v>1772</v>
      </c>
      <c r="F164" s="356" t="s">
        <v>628</v>
      </c>
      <c r="G164" s="356"/>
      <c r="H164" s="356"/>
      <c r="I164" s="356"/>
      <c r="J164" s="356"/>
      <c r="K164" s="356"/>
      <c r="L164" s="356"/>
      <c r="M164" s="356"/>
      <c r="N164" s="356"/>
      <c r="O164" s="356"/>
      <c r="P164" s="356"/>
      <c r="Q164" s="356"/>
      <c r="R164" s="356"/>
      <c r="S164" s="356"/>
      <c r="T164" s="356"/>
      <c r="U164" s="356"/>
      <c r="V164" s="356"/>
      <c r="W164" s="356"/>
      <c r="X164" s="356"/>
      <c r="Y164" s="356"/>
      <c r="Z164" s="356"/>
      <c r="AA164" s="356"/>
      <c r="AB164" s="356"/>
      <c r="AC164" s="356"/>
      <c r="AD164" s="356"/>
      <c r="AE164" s="356"/>
      <c r="AF164" s="356"/>
      <c r="AG164" s="356"/>
      <c r="AH164" s="356"/>
      <c r="AI164" s="356"/>
      <c r="AJ164" s="356"/>
      <c r="AK164" s="356"/>
      <c r="AL164" s="356"/>
    </row>
    <row r="165" spans="2:38">
      <c r="B165" s="373" t="s">
        <v>6939</v>
      </c>
      <c r="C165" s="373"/>
      <c r="D165" s="373" t="s">
        <v>7703</v>
      </c>
      <c r="E165" s="356" t="s">
        <v>1773</v>
      </c>
      <c r="F165" s="356" t="s">
        <v>628</v>
      </c>
      <c r="G165" s="356"/>
      <c r="H165" s="356"/>
      <c r="I165" s="356"/>
      <c r="J165" s="356"/>
      <c r="K165" s="356"/>
      <c r="L165" s="356"/>
      <c r="M165" s="356"/>
      <c r="N165" s="356"/>
      <c r="O165" s="356"/>
      <c r="P165" s="356"/>
      <c r="Q165" s="356"/>
      <c r="R165" s="356"/>
      <c r="S165" s="356"/>
      <c r="T165" s="356"/>
      <c r="U165" s="356"/>
      <c r="V165" s="356"/>
      <c r="W165" s="356"/>
      <c r="X165" s="356"/>
      <c r="Y165" s="356"/>
      <c r="Z165" s="356"/>
      <c r="AA165" s="356"/>
      <c r="AB165" s="356"/>
      <c r="AC165" s="356"/>
      <c r="AD165" s="356"/>
      <c r="AE165" s="356"/>
      <c r="AF165" s="356"/>
      <c r="AG165" s="356"/>
      <c r="AH165" s="356"/>
      <c r="AI165" s="356"/>
      <c r="AJ165" s="356"/>
      <c r="AK165" s="356"/>
      <c r="AL165" s="356"/>
    </row>
    <row r="166" spans="2:38">
      <c r="B166" s="373" t="s">
        <v>6940</v>
      </c>
      <c r="C166" s="373"/>
      <c r="D166" s="373" t="s">
        <v>7703</v>
      </c>
      <c r="E166" s="356" t="s">
        <v>801</v>
      </c>
      <c r="F166" s="356" t="s">
        <v>628</v>
      </c>
      <c r="G166" s="356"/>
      <c r="H166" s="356"/>
      <c r="I166" s="356"/>
      <c r="J166" s="356"/>
      <c r="K166" s="356"/>
      <c r="L166" s="356"/>
      <c r="M166" s="356"/>
      <c r="N166" s="356"/>
      <c r="O166" s="356"/>
      <c r="P166" s="356"/>
      <c r="Q166" s="356"/>
      <c r="R166" s="356"/>
      <c r="S166" s="356"/>
      <c r="T166" s="356"/>
      <c r="U166" s="356"/>
      <c r="V166" s="356"/>
      <c r="W166" s="356"/>
      <c r="X166" s="356"/>
      <c r="Y166" s="356"/>
      <c r="Z166" s="356"/>
      <c r="AA166" s="356"/>
      <c r="AB166" s="356"/>
      <c r="AC166" s="356"/>
      <c r="AD166" s="356"/>
      <c r="AE166" s="356"/>
      <c r="AF166" s="356"/>
      <c r="AG166" s="356"/>
      <c r="AH166" s="356"/>
      <c r="AI166" s="356"/>
      <c r="AJ166" s="356"/>
      <c r="AK166" s="356"/>
      <c r="AL166" s="356"/>
    </row>
    <row r="167" spans="2:38">
      <c r="B167" s="373" t="s">
        <v>6941</v>
      </c>
      <c r="C167" s="373"/>
      <c r="D167" s="373" t="s">
        <v>7703</v>
      </c>
      <c r="E167" s="356" t="s">
        <v>1783</v>
      </c>
      <c r="F167" s="356" t="s">
        <v>628</v>
      </c>
      <c r="G167" s="356"/>
      <c r="H167" s="356"/>
      <c r="I167" s="356"/>
      <c r="J167" s="356"/>
      <c r="K167" s="356"/>
      <c r="L167" s="356"/>
      <c r="M167" s="356"/>
      <c r="N167" s="356"/>
      <c r="O167" s="356"/>
      <c r="P167" s="356"/>
      <c r="Q167" s="356"/>
      <c r="R167" s="356"/>
      <c r="S167" s="356"/>
      <c r="T167" s="356"/>
      <c r="U167" s="356"/>
      <c r="V167" s="356"/>
      <c r="W167" s="356"/>
      <c r="X167" s="356"/>
      <c r="Y167" s="356"/>
      <c r="Z167" s="356"/>
      <c r="AA167" s="356"/>
      <c r="AB167" s="356"/>
      <c r="AC167" s="356"/>
      <c r="AD167" s="356"/>
      <c r="AE167" s="356"/>
      <c r="AF167" s="356"/>
      <c r="AG167" s="356"/>
      <c r="AH167" s="356"/>
      <c r="AI167" s="356"/>
      <c r="AJ167" s="356"/>
      <c r="AK167" s="356"/>
      <c r="AL167" s="356"/>
    </row>
    <row r="168" spans="2:38">
      <c r="B168" s="373" t="s">
        <v>688</v>
      </c>
      <c r="C168" s="373"/>
      <c r="D168" s="373" t="s">
        <v>7703</v>
      </c>
      <c r="E168" s="356" t="s">
        <v>1788</v>
      </c>
      <c r="F168" s="356" t="s">
        <v>628</v>
      </c>
      <c r="G168" s="356"/>
      <c r="H168" s="356"/>
      <c r="I168" s="356"/>
      <c r="J168" s="356"/>
      <c r="K168" s="356"/>
      <c r="L168" s="356"/>
      <c r="M168" s="356"/>
      <c r="N168" s="356"/>
      <c r="O168" s="356"/>
      <c r="P168" s="356"/>
      <c r="Q168" s="356"/>
      <c r="R168" s="356"/>
      <c r="S168" s="356"/>
      <c r="T168" s="356"/>
      <c r="U168" s="356"/>
      <c r="V168" s="356"/>
      <c r="W168" s="356"/>
      <c r="X168" s="356"/>
      <c r="Y168" s="356"/>
      <c r="Z168" s="356"/>
      <c r="AA168" s="356"/>
      <c r="AB168" s="356"/>
      <c r="AC168" s="356"/>
      <c r="AD168" s="356"/>
      <c r="AE168" s="356"/>
      <c r="AF168" s="356"/>
      <c r="AG168" s="356"/>
      <c r="AH168" s="356"/>
      <c r="AI168" s="356"/>
      <c r="AJ168" s="356"/>
      <c r="AK168" s="356"/>
      <c r="AL168" s="356"/>
    </row>
    <row r="169" spans="2:38">
      <c r="B169" s="373" t="s">
        <v>6942</v>
      </c>
      <c r="C169" s="373"/>
      <c r="D169" s="373" t="s">
        <v>7703</v>
      </c>
      <c r="E169" s="356" t="s">
        <v>1791</v>
      </c>
      <c r="F169" s="356" t="s">
        <v>628</v>
      </c>
      <c r="G169" s="356"/>
      <c r="H169" s="356"/>
      <c r="I169" s="356"/>
      <c r="J169" s="356"/>
      <c r="K169" s="356"/>
      <c r="L169" s="356"/>
      <c r="M169" s="356"/>
      <c r="N169" s="356"/>
      <c r="O169" s="356"/>
      <c r="P169" s="356"/>
      <c r="Q169" s="356"/>
      <c r="R169" s="356"/>
      <c r="S169" s="356"/>
      <c r="T169" s="356"/>
      <c r="U169" s="356"/>
      <c r="V169" s="356"/>
      <c r="W169" s="356"/>
      <c r="X169" s="356"/>
      <c r="Y169" s="356"/>
      <c r="Z169" s="356"/>
      <c r="AA169" s="356"/>
      <c r="AB169" s="356"/>
      <c r="AC169" s="356"/>
      <c r="AD169" s="356"/>
      <c r="AE169" s="356"/>
      <c r="AF169" s="356"/>
      <c r="AG169" s="356"/>
      <c r="AH169" s="356"/>
      <c r="AI169" s="356"/>
      <c r="AJ169" s="356"/>
      <c r="AK169" s="356"/>
      <c r="AL169" s="356"/>
    </row>
    <row r="170" spans="2:38">
      <c r="B170" s="373" t="s">
        <v>239</v>
      </c>
      <c r="C170" s="373"/>
      <c r="D170" s="373" t="s">
        <v>7703</v>
      </c>
      <c r="E170" s="356" t="s">
        <v>685</v>
      </c>
      <c r="F170" s="356" t="s">
        <v>628</v>
      </c>
      <c r="G170" s="356"/>
      <c r="H170" s="356"/>
      <c r="I170" s="356"/>
      <c r="J170" s="356"/>
      <c r="K170" s="356"/>
      <c r="L170" s="356"/>
      <c r="M170" s="356"/>
      <c r="N170" s="356"/>
      <c r="O170" s="356"/>
      <c r="P170" s="356"/>
      <c r="Q170" s="356"/>
      <c r="R170" s="356"/>
      <c r="S170" s="356"/>
      <c r="T170" s="356"/>
      <c r="U170" s="356"/>
      <c r="V170" s="356"/>
      <c r="W170" s="356"/>
      <c r="X170" s="356"/>
      <c r="Y170" s="356"/>
      <c r="Z170" s="356"/>
      <c r="AA170" s="356"/>
      <c r="AB170" s="356"/>
      <c r="AC170" s="356"/>
      <c r="AD170" s="356"/>
      <c r="AE170" s="356"/>
      <c r="AF170" s="356"/>
      <c r="AG170" s="356"/>
      <c r="AH170" s="356"/>
      <c r="AI170" s="356"/>
      <c r="AJ170" s="356"/>
      <c r="AK170" s="356"/>
      <c r="AL170" s="356"/>
    </row>
    <row r="171" spans="2:38">
      <c r="B171" s="373" t="s">
        <v>1126</v>
      </c>
      <c r="C171" s="373"/>
      <c r="D171" s="373" t="s">
        <v>7703</v>
      </c>
      <c r="E171" s="356" t="s">
        <v>1712</v>
      </c>
      <c r="F171" s="356" t="s">
        <v>628</v>
      </c>
      <c r="G171" s="356"/>
      <c r="H171" s="356"/>
      <c r="I171" s="356"/>
      <c r="J171" s="356"/>
      <c r="K171" s="356"/>
      <c r="L171" s="356"/>
      <c r="M171" s="356"/>
      <c r="N171" s="356"/>
      <c r="O171" s="356"/>
      <c r="P171" s="356"/>
      <c r="Q171" s="356"/>
      <c r="R171" s="356"/>
      <c r="S171" s="356"/>
      <c r="T171" s="356"/>
      <c r="U171" s="356"/>
      <c r="V171" s="356"/>
      <c r="W171" s="356"/>
      <c r="X171" s="356"/>
      <c r="Y171" s="356"/>
      <c r="Z171" s="356"/>
      <c r="AA171" s="356"/>
      <c r="AB171" s="356"/>
      <c r="AC171" s="356"/>
      <c r="AD171" s="356"/>
      <c r="AE171" s="356"/>
      <c r="AF171" s="356"/>
      <c r="AG171" s="356"/>
      <c r="AH171" s="356"/>
      <c r="AI171" s="356"/>
      <c r="AJ171" s="356"/>
      <c r="AK171" s="356"/>
      <c r="AL171" s="356"/>
    </row>
    <row r="172" spans="2:38">
      <c r="B172" s="373" t="s">
        <v>6904</v>
      </c>
      <c r="C172" s="373"/>
      <c r="D172" s="373" t="s">
        <v>7703</v>
      </c>
      <c r="E172" s="356" t="s">
        <v>1792</v>
      </c>
      <c r="F172" s="356" t="s">
        <v>628</v>
      </c>
      <c r="G172" s="356"/>
      <c r="H172" s="356"/>
      <c r="I172" s="356"/>
      <c r="J172" s="356"/>
      <c r="K172" s="356"/>
      <c r="L172" s="356"/>
      <c r="M172" s="356"/>
      <c r="N172" s="356"/>
      <c r="O172" s="356"/>
      <c r="P172" s="356"/>
      <c r="Q172" s="356"/>
      <c r="R172" s="356"/>
      <c r="S172" s="356"/>
      <c r="T172" s="356"/>
      <c r="U172" s="356"/>
      <c r="V172" s="356"/>
      <c r="W172" s="356"/>
      <c r="X172" s="356"/>
      <c r="Y172" s="356"/>
      <c r="Z172" s="356"/>
      <c r="AA172" s="356"/>
      <c r="AB172" s="356"/>
      <c r="AC172" s="356"/>
      <c r="AD172" s="356"/>
      <c r="AE172" s="356"/>
      <c r="AF172" s="356"/>
      <c r="AG172" s="356"/>
      <c r="AH172" s="356"/>
      <c r="AI172" s="356"/>
      <c r="AJ172" s="356"/>
      <c r="AK172" s="356"/>
      <c r="AL172" s="356"/>
    </row>
    <row r="173" spans="2:38">
      <c r="B173" s="373" t="s">
        <v>1577</v>
      </c>
      <c r="C173" s="373"/>
      <c r="D173" s="373" t="s">
        <v>7703</v>
      </c>
      <c r="E173" s="356" t="s">
        <v>1388</v>
      </c>
      <c r="F173" s="356" t="s">
        <v>628</v>
      </c>
      <c r="G173" s="356"/>
      <c r="H173" s="356"/>
      <c r="I173" s="356"/>
      <c r="J173" s="356"/>
      <c r="K173" s="356"/>
      <c r="L173" s="356"/>
      <c r="M173" s="356"/>
      <c r="N173" s="356"/>
      <c r="O173" s="356"/>
      <c r="P173" s="356"/>
      <c r="Q173" s="356"/>
      <c r="R173" s="356"/>
      <c r="S173" s="356"/>
      <c r="T173" s="356"/>
      <c r="U173" s="356"/>
      <c r="V173" s="356"/>
      <c r="W173" s="356"/>
      <c r="X173" s="356"/>
      <c r="Y173" s="356"/>
      <c r="Z173" s="356"/>
      <c r="AA173" s="356"/>
      <c r="AB173" s="356"/>
      <c r="AC173" s="356"/>
      <c r="AD173" s="356"/>
      <c r="AE173" s="356"/>
      <c r="AF173" s="356"/>
      <c r="AG173" s="356"/>
      <c r="AH173" s="356"/>
      <c r="AI173" s="356"/>
      <c r="AJ173" s="356"/>
      <c r="AK173" s="356"/>
      <c r="AL173" s="356"/>
    </row>
    <row r="174" spans="2:38">
      <c r="B174" s="373" t="s">
        <v>6147</v>
      </c>
      <c r="C174" s="373"/>
      <c r="D174" s="373" t="s">
        <v>7703</v>
      </c>
      <c r="E174" s="356" t="s">
        <v>1800</v>
      </c>
      <c r="F174" s="356" t="s">
        <v>628</v>
      </c>
      <c r="G174" s="356"/>
      <c r="H174" s="356"/>
      <c r="I174" s="356"/>
      <c r="J174" s="356"/>
      <c r="K174" s="356"/>
      <c r="L174" s="356"/>
      <c r="M174" s="356"/>
      <c r="N174" s="356"/>
      <c r="O174" s="356"/>
      <c r="P174" s="356"/>
      <c r="Q174" s="356"/>
      <c r="R174" s="356"/>
      <c r="S174" s="356"/>
      <c r="T174" s="356"/>
      <c r="U174" s="356"/>
      <c r="V174" s="356"/>
      <c r="W174" s="356"/>
      <c r="X174" s="356"/>
      <c r="Y174" s="356"/>
      <c r="Z174" s="356"/>
      <c r="AA174" s="356"/>
      <c r="AB174" s="356"/>
      <c r="AC174" s="356"/>
      <c r="AD174" s="356"/>
      <c r="AE174" s="356"/>
      <c r="AF174" s="356"/>
      <c r="AG174" s="356"/>
      <c r="AH174" s="356"/>
      <c r="AI174" s="356"/>
      <c r="AJ174" s="356"/>
      <c r="AK174" s="356"/>
      <c r="AL174" s="356"/>
    </row>
    <row r="175" spans="2:38">
      <c r="B175" s="373" t="s">
        <v>2858</v>
      </c>
      <c r="C175" s="373"/>
      <c r="D175" s="373" t="s">
        <v>7703</v>
      </c>
      <c r="E175" s="356" t="s">
        <v>1812</v>
      </c>
      <c r="F175" s="356" t="s">
        <v>628</v>
      </c>
      <c r="G175" s="356"/>
      <c r="H175" s="356"/>
      <c r="I175" s="356"/>
      <c r="J175" s="356"/>
      <c r="K175" s="356"/>
      <c r="L175" s="356"/>
      <c r="M175" s="356"/>
      <c r="N175" s="356"/>
      <c r="O175" s="356"/>
      <c r="P175" s="356"/>
      <c r="Q175" s="356"/>
      <c r="R175" s="356"/>
      <c r="S175" s="356"/>
      <c r="T175" s="356"/>
      <c r="U175" s="356"/>
      <c r="V175" s="356"/>
      <c r="W175" s="356"/>
      <c r="X175" s="356"/>
      <c r="Y175" s="356"/>
      <c r="Z175" s="356"/>
      <c r="AA175" s="356"/>
      <c r="AB175" s="356"/>
      <c r="AC175" s="356"/>
      <c r="AD175" s="356"/>
      <c r="AE175" s="356"/>
      <c r="AF175" s="356"/>
      <c r="AG175" s="356"/>
      <c r="AH175" s="356"/>
      <c r="AI175" s="356"/>
      <c r="AJ175" s="356"/>
      <c r="AK175" s="356"/>
      <c r="AL175" s="356"/>
    </row>
    <row r="176" spans="2:38">
      <c r="B176" s="373" t="s">
        <v>1819</v>
      </c>
      <c r="C176" s="373"/>
      <c r="D176" s="373" t="s">
        <v>7703</v>
      </c>
      <c r="E176" s="356" t="s">
        <v>1818</v>
      </c>
      <c r="F176" s="356" t="s">
        <v>628</v>
      </c>
      <c r="G176" s="356"/>
      <c r="H176" s="356"/>
      <c r="I176" s="356"/>
      <c r="J176" s="356"/>
      <c r="K176" s="356"/>
      <c r="L176" s="356"/>
      <c r="M176" s="356"/>
      <c r="N176" s="356"/>
      <c r="O176" s="356"/>
      <c r="P176" s="356"/>
      <c r="Q176" s="356"/>
      <c r="R176" s="356"/>
      <c r="S176" s="356"/>
      <c r="T176" s="356"/>
      <c r="U176" s="356"/>
      <c r="V176" s="356"/>
      <c r="W176" s="356"/>
      <c r="X176" s="356"/>
      <c r="Y176" s="356"/>
      <c r="Z176" s="356"/>
      <c r="AA176" s="356"/>
      <c r="AB176" s="356"/>
      <c r="AC176" s="356"/>
      <c r="AD176" s="356"/>
      <c r="AE176" s="356"/>
      <c r="AF176" s="356"/>
      <c r="AG176" s="356"/>
      <c r="AH176" s="356"/>
      <c r="AI176" s="356"/>
      <c r="AJ176" s="356"/>
      <c r="AK176" s="356"/>
      <c r="AL176" s="356"/>
    </row>
    <row r="177" spans="2:38">
      <c r="B177" s="373" t="s">
        <v>1824</v>
      </c>
      <c r="C177" s="373"/>
      <c r="D177" s="373" t="s">
        <v>7703</v>
      </c>
      <c r="E177" s="356" t="s">
        <v>1822</v>
      </c>
      <c r="F177" s="356" t="s">
        <v>628</v>
      </c>
      <c r="G177" s="356"/>
      <c r="H177" s="356"/>
      <c r="I177" s="356"/>
      <c r="J177" s="356"/>
      <c r="K177" s="356"/>
      <c r="L177" s="356"/>
      <c r="M177" s="356"/>
      <c r="N177" s="356"/>
      <c r="O177" s="356"/>
      <c r="P177" s="356"/>
      <c r="Q177" s="356"/>
      <c r="R177" s="356"/>
      <c r="S177" s="356"/>
      <c r="T177" s="356"/>
      <c r="U177" s="356"/>
      <c r="V177" s="356"/>
      <c r="W177" s="356"/>
      <c r="X177" s="356"/>
      <c r="Y177" s="356"/>
      <c r="Z177" s="356"/>
      <c r="AA177" s="356"/>
      <c r="AB177" s="356"/>
      <c r="AC177" s="356"/>
      <c r="AD177" s="356"/>
      <c r="AE177" s="356"/>
      <c r="AF177" s="356"/>
      <c r="AG177" s="356"/>
      <c r="AH177" s="356"/>
      <c r="AI177" s="356"/>
      <c r="AJ177" s="356"/>
      <c r="AK177" s="356"/>
      <c r="AL177" s="356"/>
    </row>
    <row r="178" spans="2:38">
      <c r="B178" s="373" t="s">
        <v>1827</v>
      </c>
      <c r="C178" s="373"/>
      <c r="D178" s="373" t="s">
        <v>7703</v>
      </c>
      <c r="E178" s="356" t="s">
        <v>1302</v>
      </c>
      <c r="F178" s="356" t="s">
        <v>628</v>
      </c>
      <c r="G178" s="356"/>
      <c r="H178" s="356"/>
      <c r="I178" s="356"/>
      <c r="J178" s="356"/>
      <c r="K178" s="356"/>
      <c r="L178" s="356"/>
      <c r="M178" s="356"/>
      <c r="N178" s="356"/>
      <c r="O178" s="356"/>
      <c r="P178" s="356"/>
      <c r="Q178" s="356"/>
      <c r="R178" s="356"/>
      <c r="S178" s="356"/>
      <c r="T178" s="356"/>
      <c r="U178" s="356"/>
      <c r="V178" s="356"/>
      <c r="W178" s="356"/>
      <c r="X178" s="356"/>
      <c r="Y178" s="356"/>
      <c r="Z178" s="356"/>
      <c r="AA178" s="356"/>
      <c r="AB178" s="356"/>
      <c r="AC178" s="356"/>
      <c r="AD178" s="356"/>
      <c r="AE178" s="356"/>
      <c r="AF178" s="356"/>
      <c r="AG178" s="356"/>
      <c r="AH178" s="356"/>
      <c r="AI178" s="356"/>
      <c r="AJ178" s="356"/>
      <c r="AK178" s="356"/>
      <c r="AL178" s="356"/>
    </row>
    <row r="179" spans="2:38">
      <c r="B179" s="373" t="s">
        <v>6531</v>
      </c>
      <c r="C179" s="373"/>
      <c r="D179" s="373" t="s">
        <v>7703</v>
      </c>
      <c r="E179" s="356" t="s">
        <v>1831</v>
      </c>
      <c r="F179" s="356" t="s">
        <v>628</v>
      </c>
      <c r="G179" s="356"/>
      <c r="H179" s="356"/>
      <c r="I179" s="356"/>
      <c r="J179" s="356"/>
      <c r="K179" s="356"/>
      <c r="L179" s="356"/>
      <c r="M179" s="356"/>
      <c r="N179" s="356"/>
      <c r="O179" s="356"/>
      <c r="P179" s="356"/>
      <c r="Q179" s="356"/>
      <c r="R179" s="356"/>
      <c r="S179" s="356"/>
      <c r="T179" s="356"/>
      <c r="U179" s="356"/>
      <c r="V179" s="356"/>
      <c r="W179" s="356"/>
      <c r="X179" s="356"/>
      <c r="Y179" s="356"/>
      <c r="Z179" s="356"/>
      <c r="AA179" s="356"/>
      <c r="AB179" s="356"/>
      <c r="AC179" s="356"/>
      <c r="AD179" s="356"/>
      <c r="AE179" s="356"/>
      <c r="AF179" s="356"/>
      <c r="AG179" s="356"/>
      <c r="AH179" s="356"/>
      <c r="AI179" s="356"/>
      <c r="AJ179" s="356"/>
      <c r="AK179" s="356"/>
      <c r="AL179" s="356"/>
    </row>
    <row r="180" spans="2:38">
      <c r="B180" s="373" t="s">
        <v>5237</v>
      </c>
      <c r="C180" s="373"/>
      <c r="D180" s="373" t="s">
        <v>7703</v>
      </c>
      <c r="E180" s="356" t="s">
        <v>1839</v>
      </c>
      <c r="F180" s="356" t="s">
        <v>628</v>
      </c>
      <c r="G180" s="356"/>
      <c r="H180" s="356"/>
      <c r="I180" s="356"/>
      <c r="J180" s="356"/>
      <c r="K180" s="356"/>
      <c r="L180" s="356"/>
      <c r="M180" s="356"/>
      <c r="N180" s="356"/>
      <c r="O180" s="356"/>
      <c r="P180" s="356"/>
      <c r="Q180" s="356"/>
      <c r="R180" s="356"/>
      <c r="S180" s="356"/>
      <c r="T180" s="356"/>
      <c r="U180" s="356"/>
      <c r="V180" s="356"/>
      <c r="W180" s="356"/>
      <c r="X180" s="356"/>
      <c r="Y180" s="356"/>
      <c r="Z180" s="356"/>
      <c r="AA180" s="356"/>
      <c r="AB180" s="356"/>
      <c r="AC180" s="356"/>
      <c r="AD180" s="356"/>
      <c r="AE180" s="356"/>
      <c r="AF180" s="356"/>
      <c r="AG180" s="356"/>
      <c r="AH180" s="356"/>
      <c r="AI180" s="356"/>
      <c r="AJ180" s="356"/>
      <c r="AK180" s="356"/>
      <c r="AL180" s="356"/>
    </row>
    <row r="181" spans="2:38">
      <c r="B181" s="373" t="s">
        <v>2449</v>
      </c>
      <c r="C181" s="373"/>
      <c r="D181" s="373" t="s">
        <v>7703</v>
      </c>
      <c r="E181" s="356" t="s">
        <v>1269</v>
      </c>
      <c r="F181" s="356" t="s">
        <v>628</v>
      </c>
      <c r="G181" s="356"/>
      <c r="H181" s="356"/>
      <c r="I181" s="356"/>
      <c r="J181" s="356"/>
      <c r="K181" s="356"/>
      <c r="L181" s="356"/>
      <c r="M181" s="356"/>
      <c r="N181" s="356"/>
      <c r="O181" s="356"/>
      <c r="P181" s="356"/>
      <c r="Q181" s="356"/>
      <c r="R181" s="356"/>
      <c r="S181" s="356"/>
      <c r="T181" s="356"/>
      <c r="U181" s="356"/>
      <c r="V181" s="356"/>
      <c r="W181" s="356"/>
      <c r="X181" s="356"/>
      <c r="Y181" s="356"/>
      <c r="Z181" s="356"/>
      <c r="AA181" s="356"/>
      <c r="AB181" s="356"/>
      <c r="AC181" s="356"/>
      <c r="AD181" s="356"/>
      <c r="AE181" s="356"/>
      <c r="AF181" s="356"/>
      <c r="AG181" s="356"/>
      <c r="AH181" s="356"/>
      <c r="AI181" s="356"/>
      <c r="AJ181" s="356"/>
      <c r="AK181" s="356"/>
      <c r="AL181" s="356"/>
    </row>
    <row r="182" spans="2:38">
      <c r="B182" s="373" t="s">
        <v>5206</v>
      </c>
      <c r="C182" s="373"/>
      <c r="D182" s="373" t="s">
        <v>7703</v>
      </c>
      <c r="E182" s="356" t="s">
        <v>1846</v>
      </c>
      <c r="F182" s="356" t="s">
        <v>628</v>
      </c>
      <c r="G182" s="356"/>
      <c r="H182" s="356"/>
      <c r="I182" s="356"/>
      <c r="J182" s="356"/>
      <c r="K182" s="356"/>
      <c r="L182" s="356"/>
      <c r="M182" s="356"/>
      <c r="N182" s="356"/>
      <c r="O182" s="356"/>
      <c r="P182" s="356"/>
      <c r="Q182" s="356"/>
      <c r="R182" s="356"/>
      <c r="S182" s="356"/>
      <c r="T182" s="356"/>
      <c r="U182" s="356"/>
      <c r="V182" s="356"/>
      <c r="W182" s="356"/>
      <c r="X182" s="356"/>
      <c r="Y182" s="356"/>
      <c r="Z182" s="356"/>
      <c r="AA182" s="356"/>
      <c r="AB182" s="356"/>
      <c r="AC182" s="356"/>
      <c r="AD182" s="356"/>
      <c r="AE182" s="356"/>
      <c r="AF182" s="356"/>
      <c r="AG182" s="356"/>
      <c r="AH182" s="356"/>
      <c r="AI182" s="356"/>
      <c r="AJ182" s="356"/>
      <c r="AK182" s="356"/>
      <c r="AL182" s="356"/>
    </row>
    <row r="183" spans="2:38">
      <c r="B183" s="373" t="s">
        <v>6943</v>
      </c>
      <c r="C183" s="373"/>
      <c r="D183" s="373" t="s">
        <v>7703</v>
      </c>
      <c r="E183" s="356" t="s">
        <v>1849</v>
      </c>
      <c r="F183" s="356" t="s">
        <v>628</v>
      </c>
      <c r="G183" s="356"/>
      <c r="H183" s="356"/>
      <c r="I183" s="356"/>
      <c r="J183" s="356"/>
      <c r="K183" s="356"/>
      <c r="L183" s="356"/>
      <c r="M183" s="356"/>
      <c r="N183" s="356"/>
      <c r="O183" s="356"/>
      <c r="P183" s="356"/>
      <c r="Q183" s="356"/>
      <c r="R183" s="356"/>
      <c r="S183" s="356"/>
      <c r="T183" s="356"/>
      <c r="U183" s="356"/>
      <c r="V183" s="356"/>
      <c r="W183" s="356"/>
      <c r="X183" s="356"/>
      <c r="Y183" s="356"/>
      <c r="Z183" s="356"/>
      <c r="AA183" s="356"/>
      <c r="AB183" s="356"/>
      <c r="AC183" s="356"/>
      <c r="AD183" s="356"/>
      <c r="AE183" s="356"/>
      <c r="AF183" s="356"/>
      <c r="AG183" s="356"/>
      <c r="AH183" s="356"/>
      <c r="AI183" s="356"/>
      <c r="AJ183" s="356"/>
      <c r="AK183" s="356"/>
      <c r="AL183" s="356"/>
    </row>
    <row r="184" spans="2:38">
      <c r="B184" s="373" t="s">
        <v>6263</v>
      </c>
      <c r="C184" s="373"/>
      <c r="D184" s="373" t="s">
        <v>7703</v>
      </c>
      <c r="E184" s="356" t="s">
        <v>1854</v>
      </c>
      <c r="F184" s="356" t="s">
        <v>628</v>
      </c>
      <c r="G184" s="356"/>
      <c r="H184" s="356"/>
      <c r="I184" s="356"/>
      <c r="J184" s="356"/>
      <c r="K184" s="356"/>
      <c r="L184" s="356"/>
      <c r="M184" s="356"/>
      <c r="N184" s="356"/>
      <c r="O184" s="356"/>
      <c r="P184" s="356"/>
      <c r="Q184" s="356"/>
      <c r="R184" s="356"/>
      <c r="S184" s="356"/>
      <c r="T184" s="356"/>
      <c r="U184" s="356"/>
      <c r="V184" s="356"/>
      <c r="W184" s="356"/>
      <c r="X184" s="356"/>
      <c r="Y184" s="356"/>
      <c r="Z184" s="356"/>
      <c r="AA184" s="356"/>
      <c r="AB184" s="356"/>
      <c r="AC184" s="356"/>
      <c r="AD184" s="356"/>
      <c r="AE184" s="356"/>
      <c r="AF184" s="356"/>
      <c r="AG184" s="356"/>
      <c r="AH184" s="356"/>
      <c r="AI184" s="356"/>
      <c r="AJ184" s="356"/>
      <c r="AK184" s="356"/>
      <c r="AL184" s="356"/>
    </row>
    <row r="185" spans="2:38">
      <c r="B185" s="373" t="s">
        <v>3849</v>
      </c>
      <c r="C185" s="373"/>
      <c r="D185" s="373" t="s">
        <v>7703</v>
      </c>
      <c r="E185" s="356" t="s">
        <v>1858</v>
      </c>
      <c r="F185" s="356" t="s">
        <v>628</v>
      </c>
      <c r="G185" s="356"/>
      <c r="H185" s="356"/>
      <c r="I185" s="356"/>
      <c r="J185" s="356"/>
      <c r="K185" s="356"/>
      <c r="L185" s="356"/>
      <c r="M185" s="356"/>
      <c r="N185" s="356"/>
      <c r="O185" s="356"/>
      <c r="P185" s="356"/>
      <c r="Q185" s="356"/>
      <c r="R185" s="356"/>
      <c r="S185" s="356"/>
      <c r="T185" s="356"/>
      <c r="U185" s="356"/>
      <c r="V185" s="356"/>
      <c r="W185" s="356"/>
      <c r="X185" s="356"/>
      <c r="Y185" s="356"/>
      <c r="Z185" s="356"/>
      <c r="AA185" s="356"/>
      <c r="AB185" s="356"/>
      <c r="AC185" s="356"/>
      <c r="AD185" s="356"/>
      <c r="AE185" s="356"/>
      <c r="AF185" s="356"/>
      <c r="AG185" s="356"/>
      <c r="AH185" s="356"/>
      <c r="AI185" s="356"/>
      <c r="AJ185" s="356"/>
      <c r="AK185" s="356"/>
      <c r="AL185" s="356"/>
    </row>
    <row r="186" spans="2:38">
      <c r="B186" s="373" t="s">
        <v>5806</v>
      </c>
      <c r="C186" s="373"/>
      <c r="D186" s="373" t="s">
        <v>7703</v>
      </c>
      <c r="E186" s="356" t="s">
        <v>1115</v>
      </c>
      <c r="F186" s="356" t="s">
        <v>628</v>
      </c>
      <c r="G186" s="356"/>
      <c r="H186" s="356"/>
      <c r="I186" s="356"/>
      <c r="J186" s="356"/>
      <c r="K186" s="356"/>
      <c r="L186" s="356"/>
      <c r="M186" s="356"/>
      <c r="N186" s="356"/>
      <c r="O186" s="356"/>
      <c r="P186" s="356"/>
      <c r="Q186" s="356"/>
      <c r="R186" s="356"/>
      <c r="S186" s="356"/>
      <c r="T186" s="356"/>
      <c r="U186" s="356"/>
      <c r="V186" s="356"/>
      <c r="W186" s="356"/>
      <c r="X186" s="356"/>
      <c r="Y186" s="356"/>
      <c r="Z186" s="356"/>
      <c r="AA186" s="356"/>
      <c r="AB186" s="356"/>
      <c r="AC186" s="356"/>
      <c r="AD186" s="356"/>
      <c r="AE186" s="356"/>
      <c r="AF186" s="356"/>
      <c r="AG186" s="356"/>
      <c r="AH186" s="356"/>
      <c r="AI186" s="356"/>
      <c r="AJ186" s="356"/>
      <c r="AK186" s="356"/>
      <c r="AL186" s="356"/>
    </row>
    <row r="187" spans="2:38">
      <c r="B187" s="373" t="s">
        <v>6944</v>
      </c>
      <c r="C187" s="373"/>
      <c r="D187" s="373" t="s">
        <v>7703</v>
      </c>
      <c r="E187" s="356" t="s">
        <v>1864</v>
      </c>
      <c r="F187" s="356" t="s">
        <v>628</v>
      </c>
      <c r="G187" s="356"/>
      <c r="H187" s="356"/>
      <c r="I187" s="356"/>
      <c r="J187" s="356"/>
      <c r="K187" s="356"/>
      <c r="L187" s="356"/>
      <c r="M187" s="356"/>
      <c r="N187" s="356"/>
      <c r="O187" s="356"/>
      <c r="P187" s="356"/>
      <c r="Q187" s="356"/>
      <c r="R187" s="356"/>
      <c r="S187" s="356"/>
      <c r="T187" s="356"/>
      <c r="U187" s="356"/>
      <c r="V187" s="356"/>
      <c r="W187" s="356"/>
      <c r="X187" s="356"/>
      <c r="Y187" s="356"/>
      <c r="Z187" s="356"/>
      <c r="AA187" s="356"/>
      <c r="AB187" s="356"/>
      <c r="AC187" s="356"/>
      <c r="AD187" s="356"/>
      <c r="AE187" s="356"/>
      <c r="AF187" s="356"/>
      <c r="AG187" s="356"/>
      <c r="AH187" s="356"/>
      <c r="AI187" s="356"/>
      <c r="AJ187" s="356"/>
      <c r="AK187" s="356"/>
      <c r="AL187" s="356"/>
    </row>
    <row r="188" spans="2:38">
      <c r="B188" s="373" t="s">
        <v>157</v>
      </c>
      <c r="C188" s="373"/>
      <c r="D188" s="373" t="s">
        <v>7703</v>
      </c>
      <c r="E188" s="356" t="s">
        <v>1771</v>
      </c>
      <c r="F188" s="356" t="s">
        <v>628</v>
      </c>
      <c r="G188" s="356"/>
      <c r="H188" s="356"/>
      <c r="I188" s="356"/>
      <c r="J188" s="356"/>
      <c r="K188" s="356"/>
      <c r="L188" s="356"/>
      <c r="M188" s="356"/>
      <c r="N188" s="356"/>
      <c r="O188" s="356"/>
      <c r="P188" s="356"/>
      <c r="Q188" s="356"/>
      <c r="R188" s="356"/>
      <c r="S188" s="356"/>
      <c r="T188" s="356"/>
      <c r="U188" s="356"/>
      <c r="V188" s="356"/>
      <c r="W188" s="356"/>
      <c r="X188" s="356"/>
      <c r="Y188" s="356"/>
      <c r="Z188" s="356"/>
      <c r="AA188" s="356"/>
      <c r="AB188" s="356"/>
      <c r="AC188" s="356"/>
      <c r="AD188" s="356"/>
      <c r="AE188" s="356"/>
      <c r="AF188" s="356"/>
      <c r="AG188" s="356"/>
      <c r="AH188" s="356"/>
      <c r="AI188" s="356"/>
      <c r="AJ188" s="356"/>
      <c r="AK188" s="356"/>
      <c r="AL188" s="356"/>
    </row>
    <row r="189" spans="2:38">
      <c r="B189" s="373" t="s">
        <v>6945</v>
      </c>
      <c r="C189" s="373"/>
      <c r="D189" s="373" t="s">
        <v>7703</v>
      </c>
      <c r="E189" s="356" t="s">
        <v>1687</v>
      </c>
      <c r="F189" s="356" t="s">
        <v>628</v>
      </c>
      <c r="G189" s="356"/>
      <c r="H189" s="356"/>
      <c r="I189" s="356"/>
      <c r="J189" s="356"/>
      <c r="K189" s="356"/>
      <c r="L189" s="356"/>
      <c r="M189" s="356"/>
      <c r="N189" s="356"/>
      <c r="O189" s="356"/>
      <c r="P189" s="356"/>
      <c r="Q189" s="356"/>
      <c r="R189" s="356"/>
      <c r="S189" s="356"/>
      <c r="T189" s="356"/>
      <c r="U189" s="356"/>
      <c r="V189" s="356"/>
      <c r="W189" s="356"/>
      <c r="X189" s="356"/>
      <c r="Y189" s="356"/>
      <c r="Z189" s="356"/>
      <c r="AA189" s="356"/>
      <c r="AB189" s="356"/>
      <c r="AC189" s="356"/>
      <c r="AD189" s="356"/>
      <c r="AE189" s="356"/>
      <c r="AF189" s="356"/>
      <c r="AG189" s="356"/>
      <c r="AH189" s="356"/>
      <c r="AI189" s="356"/>
      <c r="AJ189" s="356"/>
      <c r="AK189" s="356"/>
      <c r="AL189" s="356"/>
    </row>
    <row r="190" spans="2:38">
      <c r="B190" s="373" t="s">
        <v>1874</v>
      </c>
      <c r="C190" s="373"/>
      <c r="D190" s="373" t="s">
        <v>7703</v>
      </c>
      <c r="E190" s="356" t="s">
        <v>1872</v>
      </c>
      <c r="F190" s="356" t="s">
        <v>628</v>
      </c>
      <c r="G190" s="356"/>
      <c r="H190" s="356"/>
      <c r="I190" s="356"/>
      <c r="J190" s="356"/>
      <c r="K190" s="356"/>
      <c r="L190" s="356"/>
      <c r="M190" s="356"/>
      <c r="N190" s="356"/>
      <c r="O190" s="356"/>
      <c r="P190" s="356"/>
      <c r="Q190" s="356"/>
      <c r="R190" s="356"/>
      <c r="S190" s="356"/>
      <c r="T190" s="356"/>
      <c r="U190" s="356"/>
      <c r="V190" s="356"/>
      <c r="W190" s="356"/>
      <c r="X190" s="356"/>
      <c r="Y190" s="356"/>
      <c r="Z190" s="356"/>
      <c r="AA190" s="356"/>
      <c r="AB190" s="356"/>
      <c r="AC190" s="356"/>
      <c r="AD190" s="356"/>
      <c r="AE190" s="356"/>
      <c r="AF190" s="356"/>
      <c r="AG190" s="356"/>
      <c r="AH190" s="356"/>
      <c r="AI190" s="356"/>
      <c r="AJ190" s="356"/>
      <c r="AK190" s="356"/>
      <c r="AL190" s="356"/>
    </row>
    <row r="191" spans="2:38">
      <c r="B191" s="373" t="s">
        <v>1877</v>
      </c>
      <c r="C191" s="373"/>
      <c r="D191" s="373" t="s">
        <v>7703</v>
      </c>
      <c r="E191" s="356" t="s">
        <v>1496</v>
      </c>
      <c r="F191" s="356" t="s">
        <v>628</v>
      </c>
      <c r="G191" s="356"/>
      <c r="H191" s="356"/>
      <c r="I191" s="356"/>
      <c r="J191" s="356"/>
      <c r="K191" s="356"/>
      <c r="L191" s="356"/>
      <c r="M191" s="356"/>
      <c r="N191" s="356"/>
      <c r="O191" s="356"/>
      <c r="P191" s="356"/>
      <c r="Q191" s="356"/>
      <c r="R191" s="356"/>
      <c r="S191" s="356"/>
      <c r="T191" s="356"/>
      <c r="U191" s="356"/>
      <c r="V191" s="356"/>
      <c r="W191" s="356"/>
      <c r="X191" s="356"/>
      <c r="Y191" s="356"/>
      <c r="Z191" s="356"/>
      <c r="AA191" s="356"/>
      <c r="AB191" s="356"/>
      <c r="AC191" s="356"/>
      <c r="AD191" s="356"/>
      <c r="AE191" s="356"/>
      <c r="AF191" s="356"/>
      <c r="AG191" s="356"/>
      <c r="AH191" s="356"/>
      <c r="AI191" s="356"/>
      <c r="AJ191" s="356"/>
      <c r="AK191" s="356"/>
      <c r="AL191" s="356"/>
    </row>
    <row r="192" spans="2:38">
      <c r="B192" s="373" t="s">
        <v>6946</v>
      </c>
      <c r="C192" s="373"/>
      <c r="D192" s="373" t="s">
        <v>7703</v>
      </c>
      <c r="E192" s="356" t="s">
        <v>1879</v>
      </c>
      <c r="F192" s="356" t="s">
        <v>628</v>
      </c>
      <c r="G192" s="356"/>
      <c r="H192" s="356"/>
      <c r="I192" s="356"/>
      <c r="J192" s="356"/>
      <c r="K192" s="356"/>
      <c r="L192" s="356"/>
      <c r="M192" s="356"/>
      <c r="N192" s="356"/>
      <c r="O192" s="356"/>
      <c r="P192" s="356"/>
      <c r="Q192" s="356"/>
      <c r="R192" s="356"/>
      <c r="S192" s="356"/>
      <c r="T192" s="356"/>
      <c r="U192" s="356"/>
      <c r="V192" s="356"/>
      <c r="W192" s="356"/>
      <c r="X192" s="356"/>
      <c r="Y192" s="356"/>
      <c r="Z192" s="356"/>
      <c r="AA192" s="356"/>
      <c r="AB192" s="356"/>
      <c r="AC192" s="356"/>
      <c r="AD192" s="356"/>
      <c r="AE192" s="356"/>
      <c r="AF192" s="356"/>
      <c r="AG192" s="356"/>
      <c r="AH192" s="356"/>
      <c r="AI192" s="356"/>
      <c r="AJ192" s="356"/>
      <c r="AK192" s="356"/>
      <c r="AL192" s="356"/>
    </row>
    <row r="193" spans="2:38">
      <c r="B193" s="373" t="s">
        <v>973</v>
      </c>
      <c r="C193" s="373"/>
      <c r="D193" s="373" t="s">
        <v>7703</v>
      </c>
      <c r="E193" s="356" t="s">
        <v>61</v>
      </c>
      <c r="F193" s="356" t="s">
        <v>628</v>
      </c>
      <c r="G193" s="356"/>
      <c r="H193" s="356"/>
      <c r="I193" s="356"/>
      <c r="J193" s="356"/>
      <c r="K193" s="356"/>
      <c r="L193" s="356"/>
      <c r="M193" s="356"/>
      <c r="N193" s="356"/>
      <c r="O193" s="356"/>
      <c r="P193" s="356"/>
      <c r="Q193" s="356"/>
      <c r="R193" s="356"/>
      <c r="S193" s="356"/>
      <c r="T193" s="356"/>
      <c r="U193" s="356"/>
      <c r="V193" s="356"/>
      <c r="W193" s="356"/>
      <c r="X193" s="356"/>
      <c r="Y193" s="356"/>
      <c r="Z193" s="356"/>
      <c r="AA193" s="356"/>
      <c r="AB193" s="356"/>
      <c r="AC193" s="356"/>
      <c r="AD193" s="356"/>
      <c r="AE193" s="356"/>
      <c r="AF193" s="356"/>
      <c r="AG193" s="356"/>
      <c r="AH193" s="356"/>
      <c r="AI193" s="356"/>
      <c r="AJ193" s="356"/>
      <c r="AK193" s="356"/>
      <c r="AL193" s="356"/>
    </row>
    <row r="194" spans="2:38">
      <c r="B194" s="373" t="s">
        <v>6947</v>
      </c>
      <c r="C194" s="373"/>
      <c r="D194" s="373" t="s">
        <v>7703</v>
      </c>
      <c r="E194" s="356" t="s">
        <v>336</v>
      </c>
      <c r="F194" s="356" t="s">
        <v>628</v>
      </c>
      <c r="G194" s="356"/>
      <c r="H194" s="356"/>
      <c r="I194" s="356"/>
      <c r="J194" s="356"/>
      <c r="K194" s="356"/>
      <c r="L194" s="356"/>
      <c r="M194" s="356"/>
      <c r="N194" s="356"/>
      <c r="O194" s="356"/>
      <c r="P194" s="356"/>
      <c r="Q194" s="356"/>
      <c r="R194" s="356"/>
      <c r="S194" s="356"/>
      <c r="T194" s="356"/>
      <c r="U194" s="356"/>
      <c r="V194" s="356"/>
      <c r="W194" s="356"/>
      <c r="X194" s="356"/>
      <c r="Y194" s="356"/>
      <c r="Z194" s="356"/>
      <c r="AA194" s="356"/>
      <c r="AB194" s="356"/>
      <c r="AC194" s="356"/>
      <c r="AD194" s="356"/>
      <c r="AE194" s="356"/>
      <c r="AF194" s="356"/>
      <c r="AG194" s="356"/>
      <c r="AH194" s="356"/>
      <c r="AI194" s="356"/>
      <c r="AJ194" s="356"/>
      <c r="AK194" s="356"/>
      <c r="AL194" s="356"/>
    </row>
    <row r="195" spans="2:38">
      <c r="B195" s="373" t="s">
        <v>4175</v>
      </c>
      <c r="C195" s="373"/>
      <c r="D195" s="373" t="s">
        <v>7703</v>
      </c>
      <c r="E195" s="356" t="s">
        <v>1889</v>
      </c>
      <c r="F195" s="356" t="s">
        <v>628</v>
      </c>
      <c r="G195" s="356"/>
      <c r="H195" s="356"/>
      <c r="I195" s="356"/>
      <c r="J195" s="356"/>
      <c r="K195" s="356"/>
      <c r="L195" s="356"/>
      <c r="M195" s="356"/>
      <c r="N195" s="356"/>
      <c r="O195" s="356"/>
      <c r="P195" s="356"/>
      <c r="Q195" s="356"/>
      <c r="R195" s="356"/>
      <c r="S195" s="356"/>
      <c r="T195" s="356"/>
      <c r="U195" s="356"/>
      <c r="V195" s="356"/>
      <c r="W195" s="356"/>
      <c r="X195" s="356"/>
      <c r="Y195" s="356"/>
      <c r="Z195" s="356"/>
      <c r="AA195" s="356"/>
      <c r="AB195" s="356"/>
      <c r="AC195" s="356"/>
      <c r="AD195" s="356"/>
      <c r="AE195" s="356"/>
      <c r="AF195" s="356"/>
      <c r="AG195" s="356"/>
      <c r="AH195" s="356"/>
      <c r="AI195" s="356"/>
      <c r="AJ195" s="356"/>
      <c r="AK195" s="356"/>
      <c r="AL195" s="356"/>
    </row>
    <row r="196" spans="2:38">
      <c r="B196" s="373" t="s">
        <v>655</v>
      </c>
      <c r="C196" s="373"/>
      <c r="D196" s="373" t="s">
        <v>7703</v>
      </c>
      <c r="E196" s="356" t="s">
        <v>1890</v>
      </c>
      <c r="F196" s="356" t="s">
        <v>628</v>
      </c>
      <c r="G196" s="356"/>
      <c r="H196" s="356"/>
      <c r="I196" s="356"/>
      <c r="J196" s="356"/>
      <c r="K196" s="356"/>
      <c r="L196" s="356"/>
      <c r="M196" s="356"/>
      <c r="N196" s="356"/>
      <c r="O196" s="356"/>
      <c r="P196" s="356"/>
      <c r="Q196" s="356"/>
      <c r="R196" s="356"/>
      <c r="S196" s="356"/>
      <c r="T196" s="356"/>
      <c r="U196" s="356"/>
      <c r="V196" s="356"/>
      <c r="W196" s="356"/>
      <c r="X196" s="356"/>
      <c r="Y196" s="356"/>
      <c r="Z196" s="356"/>
      <c r="AA196" s="356"/>
      <c r="AB196" s="356"/>
      <c r="AC196" s="356"/>
      <c r="AD196" s="356"/>
      <c r="AE196" s="356"/>
      <c r="AF196" s="356"/>
      <c r="AG196" s="356"/>
      <c r="AH196" s="356"/>
      <c r="AI196" s="356"/>
      <c r="AJ196" s="356"/>
      <c r="AK196" s="356"/>
      <c r="AL196" s="356"/>
    </row>
    <row r="197" spans="2:38">
      <c r="B197" s="373" t="s">
        <v>6948</v>
      </c>
      <c r="C197" s="373"/>
      <c r="D197" s="373" t="s">
        <v>7703</v>
      </c>
      <c r="E197" s="356" t="s">
        <v>1897</v>
      </c>
      <c r="F197" s="356" t="s">
        <v>628</v>
      </c>
      <c r="G197" s="356"/>
      <c r="H197" s="356"/>
      <c r="I197" s="356"/>
      <c r="J197" s="356"/>
      <c r="K197" s="356"/>
      <c r="L197" s="356"/>
      <c r="M197" s="356"/>
      <c r="N197" s="356"/>
      <c r="O197" s="356"/>
      <c r="P197" s="356"/>
      <c r="Q197" s="356"/>
      <c r="R197" s="356"/>
      <c r="S197" s="356"/>
      <c r="T197" s="356"/>
      <c r="U197" s="356"/>
      <c r="V197" s="356"/>
      <c r="W197" s="356"/>
      <c r="X197" s="356"/>
      <c r="Y197" s="356"/>
      <c r="Z197" s="356"/>
      <c r="AA197" s="356"/>
      <c r="AB197" s="356"/>
      <c r="AC197" s="356"/>
      <c r="AD197" s="356"/>
      <c r="AE197" s="356"/>
      <c r="AF197" s="356"/>
      <c r="AG197" s="356"/>
      <c r="AH197" s="356"/>
      <c r="AI197" s="356"/>
      <c r="AJ197" s="356"/>
      <c r="AK197" s="356"/>
      <c r="AL197" s="356"/>
    </row>
    <row r="198" spans="2:38">
      <c r="B198" s="373" t="s">
        <v>6949</v>
      </c>
      <c r="C198" s="373"/>
      <c r="D198" s="373" t="s">
        <v>7703</v>
      </c>
      <c r="E198" s="356" t="s">
        <v>617</v>
      </c>
      <c r="F198" s="356" t="s">
        <v>628</v>
      </c>
      <c r="G198" s="356"/>
      <c r="H198" s="356"/>
      <c r="I198" s="356"/>
      <c r="J198" s="356"/>
      <c r="K198" s="356"/>
      <c r="L198" s="356"/>
      <c r="M198" s="356"/>
      <c r="N198" s="356"/>
      <c r="O198" s="356"/>
      <c r="P198" s="356"/>
      <c r="Q198" s="356"/>
      <c r="R198" s="356"/>
      <c r="S198" s="356"/>
      <c r="T198" s="356"/>
      <c r="U198" s="356"/>
      <c r="V198" s="356"/>
      <c r="W198" s="356"/>
      <c r="X198" s="356"/>
      <c r="Y198" s="356"/>
      <c r="Z198" s="356"/>
      <c r="AA198" s="356"/>
      <c r="AB198" s="356"/>
      <c r="AC198" s="356"/>
      <c r="AD198" s="356"/>
      <c r="AE198" s="356"/>
      <c r="AF198" s="356"/>
      <c r="AG198" s="356"/>
      <c r="AH198" s="356"/>
      <c r="AI198" s="356"/>
      <c r="AJ198" s="356"/>
      <c r="AK198" s="356"/>
      <c r="AL198" s="356"/>
    </row>
    <row r="199" spans="2:38">
      <c r="B199" s="373" t="s">
        <v>6950</v>
      </c>
      <c r="C199" s="373"/>
      <c r="D199" s="373" t="s">
        <v>7703</v>
      </c>
      <c r="E199" s="356" t="s">
        <v>1909</v>
      </c>
      <c r="F199" s="356" t="s">
        <v>628</v>
      </c>
      <c r="G199" s="356"/>
      <c r="H199" s="356"/>
      <c r="I199" s="356"/>
      <c r="J199" s="356"/>
      <c r="K199" s="356"/>
      <c r="L199" s="356"/>
      <c r="M199" s="356"/>
      <c r="N199" s="356"/>
      <c r="O199" s="356"/>
      <c r="P199" s="356"/>
      <c r="Q199" s="356"/>
      <c r="R199" s="356"/>
      <c r="S199" s="356"/>
      <c r="T199" s="356"/>
      <c r="U199" s="356"/>
      <c r="V199" s="356"/>
      <c r="W199" s="356"/>
      <c r="X199" s="356"/>
      <c r="Y199" s="356"/>
      <c r="Z199" s="356"/>
      <c r="AA199" s="356"/>
      <c r="AB199" s="356"/>
      <c r="AC199" s="356"/>
      <c r="AD199" s="356"/>
      <c r="AE199" s="356"/>
      <c r="AF199" s="356"/>
      <c r="AG199" s="356"/>
      <c r="AH199" s="356"/>
      <c r="AI199" s="356"/>
      <c r="AJ199" s="356"/>
      <c r="AK199" s="356"/>
      <c r="AL199" s="356"/>
    </row>
    <row r="200" spans="2:38">
      <c r="B200" s="373" t="s">
        <v>1046</v>
      </c>
      <c r="C200" s="373"/>
      <c r="D200" s="373" t="s">
        <v>7703</v>
      </c>
      <c r="E200" s="356" t="s">
        <v>1912</v>
      </c>
      <c r="F200" s="356" t="s">
        <v>628</v>
      </c>
      <c r="G200" s="356"/>
      <c r="H200" s="356"/>
      <c r="I200" s="356"/>
      <c r="J200" s="356"/>
      <c r="K200" s="356"/>
      <c r="L200" s="356"/>
      <c r="M200" s="356"/>
      <c r="N200" s="356"/>
      <c r="O200" s="356"/>
      <c r="P200" s="356"/>
      <c r="Q200" s="356"/>
      <c r="R200" s="356"/>
      <c r="S200" s="356"/>
      <c r="T200" s="356"/>
      <c r="U200" s="356"/>
      <c r="V200" s="356"/>
      <c r="W200" s="356"/>
      <c r="X200" s="356"/>
      <c r="Y200" s="356"/>
      <c r="Z200" s="356"/>
      <c r="AA200" s="356"/>
      <c r="AB200" s="356"/>
      <c r="AC200" s="356"/>
      <c r="AD200" s="356"/>
      <c r="AE200" s="356"/>
      <c r="AF200" s="356"/>
      <c r="AG200" s="356"/>
      <c r="AH200" s="356"/>
      <c r="AI200" s="356"/>
      <c r="AJ200" s="356"/>
      <c r="AK200" s="356"/>
      <c r="AL200" s="356"/>
    </row>
    <row r="201" spans="2:38">
      <c r="B201" s="373" t="s">
        <v>1659</v>
      </c>
      <c r="C201" s="373"/>
      <c r="D201" s="373" t="s">
        <v>7703</v>
      </c>
      <c r="E201" s="356" t="s">
        <v>1916</v>
      </c>
      <c r="F201" s="356" t="s">
        <v>628</v>
      </c>
      <c r="G201" s="356"/>
      <c r="H201" s="356"/>
      <c r="I201" s="356"/>
      <c r="J201" s="356"/>
      <c r="K201" s="356"/>
      <c r="L201" s="356"/>
      <c r="M201" s="356"/>
      <c r="N201" s="356"/>
      <c r="O201" s="356"/>
      <c r="P201" s="356"/>
      <c r="Q201" s="356"/>
      <c r="R201" s="356"/>
      <c r="S201" s="356"/>
      <c r="T201" s="356"/>
      <c r="U201" s="356"/>
      <c r="V201" s="356"/>
      <c r="W201" s="356"/>
      <c r="X201" s="356"/>
      <c r="Y201" s="356"/>
      <c r="Z201" s="356"/>
      <c r="AA201" s="356"/>
      <c r="AB201" s="356"/>
      <c r="AC201" s="356"/>
      <c r="AD201" s="356"/>
      <c r="AE201" s="356"/>
      <c r="AF201" s="356"/>
      <c r="AG201" s="356"/>
      <c r="AH201" s="356"/>
      <c r="AI201" s="356"/>
      <c r="AJ201" s="356"/>
      <c r="AK201" s="356"/>
      <c r="AL201" s="356"/>
    </row>
    <row r="202" spans="2:38">
      <c r="B202" s="373" t="s">
        <v>1924</v>
      </c>
      <c r="C202" s="373"/>
      <c r="D202" s="373" t="s">
        <v>7703</v>
      </c>
      <c r="E202" s="356" t="s">
        <v>1921</v>
      </c>
      <c r="F202" s="356" t="s">
        <v>628</v>
      </c>
      <c r="G202" s="356"/>
      <c r="H202" s="356"/>
      <c r="I202" s="356"/>
      <c r="J202" s="356"/>
      <c r="K202" s="356"/>
      <c r="L202" s="356"/>
      <c r="M202" s="356"/>
      <c r="N202" s="356"/>
      <c r="O202" s="356"/>
      <c r="P202" s="356"/>
      <c r="Q202" s="356"/>
      <c r="R202" s="356"/>
      <c r="S202" s="356"/>
      <c r="T202" s="356"/>
      <c r="U202" s="356"/>
      <c r="V202" s="356"/>
      <c r="W202" s="356"/>
      <c r="X202" s="356"/>
      <c r="Y202" s="356"/>
      <c r="Z202" s="356"/>
      <c r="AA202" s="356"/>
      <c r="AB202" s="356"/>
      <c r="AC202" s="356"/>
      <c r="AD202" s="356"/>
      <c r="AE202" s="356"/>
      <c r="AF202" s="356"/>
      <c r="AG202" s="356"/>
      <c r="AH202" s="356"/>
      <c r="AI202" s="356"/>
      <c r="AJ202" s="356"/>
      <c r="AK202" s="356"/>
      <c r="AL202" s="356"/>
    </row>
    <row r="203" spans="2:38">
      <c r="B203" s="373" t="s">
        <v>1930</v>
      </c>
      <c r="C203" s="373"/>
      <c r="D203" s="373" t="s">
        <v>7703</v>
      </c>
      <c r="E203" s="356" t="s">
        <v>1925</v>
      </c>
      <c r="F203" s="356" t="s">
        <v>628</v>
      </c>
      <c r="G203" s="356"/>
      <c r="H203" s="356"/>
      <c r="I203" s="356"/>
      <c r="J203" s="356"/>
      <c r="K203" s="356"/>
      <c r="L203" s="356"/>
      <c r="M203" s="356"/>
      <c r="N203" s="356"/>
      <c r="O203" s="356"/>
      <c r="P203" s="356"/>
      <c r="Q203" s="356"/>
      <c r="R203" s="356"/>
      <c r="S203" s="356"/>
      <c r="T203" s="356"/>
      <c r="U203" s="356"/>
      <c r="V203" s="356"/>
      <c r="W203" s="356"/>
      <c r="X203" s="356"/>
      <c r="Y203" s="356"/>
      <c r="Z203" s="356"/>
      <c r="AA203" s="356"/>
      <c r="AB203" s="356"/>
      <c r="AC203" s="356"/>
      <c r="AD203" s="356"/>
      <c r="AE203" s="356"/>
      <c r="AF203" s="356"/>
      <c r="AG203" s="356"/>
      <c r="AH203" s="356"/>
      <c r="AI203" s="356"/>
      <c r="AJ203" s="356"/>
      <c r="AK203" s="356"/>
      <c r="AL203" s="356"/>
    </row>
    <row r="204" spans="2:38">
      <c r="B204" s="373" t="s">
        <v>2159</v>
      </c>
      <c r="C204" s="373"/>
      <c r="D204" s="373" t="s">
        <v>7703</v>
      </c>
      <c r="E204" s="356" t="s">
        <v>1936</v>
      </c>
      <c r="F204" s="356" t="s">
        <v>628</v>
      </c>
      <c r="G204" s="356"/>
      <c r="H204" s="356"/>
      <c r="I204" s="356"/>
      <c r="J204" s="356"/>
      <c r="K204" s="356"/>
      <c r="L204" s="356"/>
      <c r="M204" s="356"/>
      <c r="N204" s="356"/>
      <c r="O204" s="356"/>
      <c r="P204" s="356"/>
      <c r="Q204" s="356"/>
      <c r="R204" s="356"/>
      <c r="S204" s="356"/>
      <c r="T204" s="356"/>
      <c r="U204" s="356"/>
      <c r="V204" s="356"/>
      <c r="W204" s="356"/>
      <c r="X204" s="356"/>
      <c r="Y204" s="356"/>
      <c r="Z204" s="356"/>
      <c r="AA204" s="356"/>
      <c r="AB204" s="356"/>
      <c r="AC204" s="356"/>
      <c r="AD204" s="356"/>
      <c r="AE204" s="356"/>
      <c r="AF204" s="356"/>
      <c r="AG204" s="356"/>
      <c r="AH204" s="356"/>
      <c r="AI204" s="356"/>
      <c r="AJ204" s="356"/>
      <c r="AK204" s="356"/>
      <c r="AL204" s="356"/>
    </row>
    <row r="205" spans="2:38">
      <c r="B205" s="373" t="s">
        <v>4605</v>
      </c>
      <c r="C205" s="373"/>
      <c r="D205" s="373" t="s">
        <v>7703</v>
      </c>
      <c r="E205" s="356" t="s">
        <v>1301</v>
      </c>
      <c r="F205" s="356" t="s">
        <v>628</v>
      </c>
      <c r="G205" s="356"/>
      <c r="H205" s="356"/>
      <c r="I205" s="356"/>
      <c r="J205" s="356"/>
      <c r="K205" s="356"/>
      <c r="L205" s="356"/>
      <c r="M205" s="356"/>
      <c r="N205" s="356"/>
      <c r="O205" s="356"/>
      <c r="P205" s="356"/>
      <c r="Q205" s="356"/>
      <c r="R205" s="356"/>
      <c r="S205" s="356"/>
      <c r="T205" s="356"/>
      <c r="U205" s="356"/>
      <c r="V205" s="356"/>
      <c r="W205" s="356"/>
      <c r="X205" s="356"/>
      <c r="Y205" s="356"/>
      <c r="Z205" s="356"/>
      <c r="AA205" s="356"/>
      <c r="AB205" s="356"/>
      <c r="AC205" s="356"/>
      <c r="AD205" s="356"/>
      <c r="AE205" s="356"/>
      <c r="AF205" s="356"/>
      <c r="AG205" s="356"/>
      <c r="AH205" s="356"/>
      <c r="AI205" s="356"/>
      <c r="AJ205" s="356"/>
      <c r="AK205" s="356"/>
      <c r="AL205" s="356"/>
    </row>
    <row r="206" spans="2:38">
      <c r="B206" s="373" t="s">
        <v>6952</v>
      </c>
      <c r="C206" s="373"/>
      <c r="D206" s="373" t="s">
        <v>7703</v>
      </c>
      <c r="E206" s="356" t="s">
        <v>1949</v>
      </c>
      <c r="F206" s="356" t="s">
        <v>628</v>
      </c>
      <c r="G206" s="356"/>
      <c r="H206" s="356"/>
      <c r="I206" s="356"/>
      <c r="J206" s="356"/>
      <c r="K206" s="356"/>
      <c r="L206" s="356"/>
      <c r="M206" s="356"/>
      <c r="N206" s="356"/>
      <c r="O206" s="356"/>
      <c r="P206" s="356"/>
      <c r="Q206" s="356"/>
      <c r="R206" s="356"/>
      <c r="S206" s="356"/>
      <c r="T206" s="356"/>
      <c r="U206" s="356"/>
      <c r="V206" s="356"/>
      <c r="W206" s="356"/>
      <c r="X206" s="356"/>
      <c r="Y206" s="356"/>
      <c r="Z206" s="356"/>
      <c r="AA206" s="356"/>
      <c r="AB206" s="356"/>
      <c r="AC206" s="356"/>
      <c r="AD206" s="356"/>
      <c r="AE206" s="356"/>
      <c r="AF206" s="356"/>
      <c r="AG206" s="356"/>
      <c r="AH206" s="356"/>
      <c r="AI206" s="356"/>
      <c r="AJ206" s="356"/>
      <c r="AK206" s="356"/>
      <c r="AL206" s="356"/>
    </row>
    <row r="207" spans="2:38">
      <c r="B207" s="373" t="s">
        <v>6953</v>
      </c>
      <c r="C207" s="373"/>
      <c r="D207" s="373" t="s">
        <v>7703</v>
      </c>
      <c r="E207" s="356" t="s">
        <v>1074</v>
      </c>
      <c r="F207" s="356" t="s">
        <v>628</v>
      </c>
      <c r="G207" s="356"/>
      <c r="H207" s="356"/>
      <c r="I207" s="356"/>
      <c r="J207" s="356"/>
      <c r="K207" s="356"/>
      <c r="L207" s="356"/>
      <c r="M207" s="356"/>
      <c r="N207" s="356"/>
      <c r="O207" s="356"/>
      <c r="P207" s="356"/>
      <c r="Q207" s="356"/>
      <c r="R207" s="356"/>
      <c r="S207" s="356"/>
      <c r="T207" s="356"/>
      <c r="U207" s="356"/>
      <c r="V207" s="356"/>
      <c r="W207" s="356"/>
      <c r="X207" s="356"/>
      <c r="Y207" s="356"/>
      <c r="Z207" s="356"/>
      <c r="AA207" s="356"/>
      <c r="AB207" s="356"/>
      <c r="AC207" s="356"/>
      <c r="AD207" s="356"/>
      <c r="AE207" s="356"/>
      <c r="AF207" s="356"/>
      <c r="AG207" s="356"/>
      <c r="AH207" s="356"/>
      <c r="AI207" s="356"/>
      <c r="AJ207" s="356"/>
      <c r="AK207" s="356"/>
      <c r="AL207" s="356"/>
    </row>
    <row r="208" spans="2:38">
      <c r="B208" s="373" t="s">
        <v>100</v>
      </c>
      <c r="C208" s="373"/>
      <c r="D208" s="373" t="s">
        <v>7703</v>
      </c>
      <c r="E208" s="356" t="s">
        <v>1959</v>
      </c>
      <c r="F208" s="356" t="s">
        <v>628</v>
      </c>
      <c r="G208" s="356"/>
      <c r="H208" s="356"/>
      <c r="I208" s="356"/>
      <c r="J208" s="356"/>
      <c r="K208" s="356"/>
      <c r="L208" s="356"/>
      <c r="M208" s="356"/>
      <c r="N208" s="356"/>
      <c r="O208" s="356"/>
      <c r="P208" s="356"/>
      <c r="Q208" s="356"/>
      <c r="R208" s="356"/>
      <c r="S208" s="356"/>
      <c r="T208" s="356"/>
      <c r="U208" s="356"/>
      <c r="V208" s="356"/>
      <c r="W208" s="356"/>
      <c r="X208" s="356"/>
      <c r="Y208" s="356"/>
      <c r="Z208" s="356"/>
      <c r="AA208" s="356"/>
      <c r="AB208" s="356"/>
      <c r="AC208" s="356"/>
      <c r="AD208" s="356"/>
      <c r="AE208" s="356"/>
      <c r="AF208" s="356"/>
      <c r="AG208" s="356"/>
      <c r="AH208" s="356"/>
      <c r="AI208" s="356"/>
      <c r="AJ208" s="356"/>
      <c r="AK208" s="356"/>
      <c r="AL208" s="356"/>
    </row>
    <row r="209" spans="2:38">
      <c r="B209" s="373" t="s">
        <v>1423</v>
      </c>
      <c r="C209" s="373"/>
      <c r="D209" s="373" t="s">
        <v>7703</v>
      </c>
      <c r="E209" s="356" t="s">
        <v>1966</v>
      </c>
      <c r="F209" s="356" t="s">
        <v>628</v>
      </c>
      <c r="G209" s="356"/>
      <c r="H209" s="356"/>
      <c r="I209" s="356"/>
      <c r="J209" s="356"/>
      <c r="K209" s="356"/>
      <c r="L209" s="356"/>
      <c r="M209" s="356"/>
      <c r="N209" s="356"/>
      <c r="O209" s="356"/>
      <c r="P209" s="356"/>
      <c r="Q209" s="356"/>
      <c r="R209" s="356"/>
      <c r="S209" s="356"/>
      <c r="T209" s="356"/>
      <c r="U209" s="356"/>
      <c r="V209" s="356"/>
      <c r="W209" s="356"/>
      <c r="X209" s="356"/>
      <c r="Y209" s="356"/>
      <c r="Z209" s="356"/>
      <c r="AA209" s="356"/>
      <c r="AB209" s="356"/>
      <c r="AC209" s="356"/>
      <c r="AD209" s="356"/>
      <c r="AE209" s="356"/>
      <c r="AF209" s="356"/>
      <c r="AG209" s="356"/>
      <c r="AH209" s="356"/>
      <c r="AI209" s="356"/>
      <c r="AJ209" s="356"/>
      <c r="AK209" s="356"/>
      <c r="AL209" s="356"/>
    </row>
    <row r="210" spans="2:38">
      <c r="B210" s="373" t="s">
        <v>1969</v>
      </c>
      <c r="C210" s="373"/>
      <c r="D210" s="373" t="s">
        <v>7703</v>
      </c>
      <c r="E210" s="356" t="s">
        <v>619</v>
      </c>
      <c r="F210" s="356" t="s">
        <v>628</v>
      </c>
      <c r="G210" s="356"/>
      <c r="H210" s="356"/>
      <c r="I210" s="356"/>
      <c r="J210" s="356"/>
      <c r="K210" s="356"/>
      <c r="L210" s="356"/>
      <c r="M210" s="356"/>
      <c r="N210" s="356"/>
      <c r="O210" s="356"/>
      <c r="P210" s="356"/>
      <c r="Q210" s="356"/>
      <c r="R210" s="356"/>
      <c r="S210" s="356"/>
      <c r="T210" s="356"/>
      <c r="U210" s="356"/>
      <c r="V210" s="356"/>
      <c r="W210" s="356"/>
      <c r="X210" s="356"/>
      <c r="Y210" s="356"/>
      <c r="Z210" s="356"/>
      <c r="AA210" s="356"/>
      <c r="AB210" s="356"/>
      <c r="AC210" s="356"/>
      <c r="AD210" s="356"/>
      <c r="AE210" s="356"/>
      <c r="AF210" s="356"/>
      <c r="AG210" s="356"/>
      <c r="AH210" s="356"/>
      <c r="AI210" s="356"/>
      <c r="AJ210" s="356"/>
      <c r="AK210" s="356"/>
      <c r="AL210" s="356"/>
    </row>
    <row r="211" spans="2:38">
      <c r="B211" s="373" t="s">
        <v>1974</v>
      </c>
      <c r="C211" s="373"/>
      <c r="D211" s="373" t="s">
        <v>7703</v>
      </c>
      <c r="E211" s="356" t="s">
        <v>1972</v>
      </c>
      <c r="F211" s="356" t="s">
        <v>628</v>
      </c>
      <c r="G211" s="356"/>
      <c r="H211" s="356"/>
      <c r="I211" s="356"/>
      <c r="J211" s="356"/>
      <c r="K211" s="356"/>
      <c r="L211" s="356"/>
      <c r="M211" s="356"/>
      <c r="N211" s="356"/>
      <c r="O211" s="356"/>
      <c r="P211" s="356"/>
      <c r="Q211" s="356"/>
      <c r="R211" s="356"/>
      <c r="S211" s="356"/>
      <c r="T211" s="356"/>
      <c r="U211" s="356"/>
      <c r="V211" s="356"/>
      <c r="W211" s="356"/>
      <c r="X211" s="356"/>
      <c r="Y211" s="356"/>
      <c r="Z211" s="356"/>
      <c r="AA211" s="356"/>
      <c r="AB211" s="356"/>
      <c r="AC211" s="356"/>
      <c r="AD211" s="356"/>
      <c r="AE211" s="356"/>
      <c r="AF211" s="356"/>
      <c r="AG211" s="356"/>
      <c r="AH211" s="356"/>
      <c r="AI211" s="356"/>
      <c r="AJ211" s="356"/>
      <c r="AK211" s="356"/>
      <c r="AL211" s="356"/>
    </row>
    <row r="212" spans="2:38">
      <c r="B212" s="373" t="s">
        <v>1976</v>
      </c>
      <c r="C212" s="373"/>
      <c r="D212" s="373" t="s">
        <v>7703</v>
      </c>
      <c r="E212" s="356" t="s">
        <v>1697</v>
      </c>
      <c r="F212" s="356" t="s">
        <v>628</v>
      </c>
      <c r="G212" s="356"/>
      <c r="H212" s="356"/>
      <c r="I212" s="356"/>
      <c r="J212" s="356"/>
      <c r="K212" s="356"/>
      <c r="L212" s="356"/>
      <c r="M212" s="356"/>
      <c r="N212" s="356"/>
      <c r="O212" s="356"/>
      <c r="P212" s="356"/>
      <c r="Q212" s="356"/>
      <c r="R212" s="356"/>
      <c r="S212" s="356"/>
      <c r="T212" s="356"/>
      <c r="U212" s="356"/>
      <c r="V212" s="356"/>
      <c r="W212" s="356"/>
      <c r="X212" s="356"/>
      <c r="Y212" s="356"/>
      <c r="Z212" s="356"/>
      <c r="AA212" s="356"/>
      <c r="AB212" s="356"/>
      <c r="AC212" s="356"/>
      <c r="AD212" s="356"/>
      <c r="AE212" s="356"/>
      <c r="AF212" s="356"/>
      <c r="AG212" s="356"/>
      <c r="AH212" s="356"/>
      <c r="AI212" s="356"/>
      <c r="AJ212" s="356"/>
      <c r="AK212" s="356"/>
      <c r="AL212" s="356"/>
    </row>
    <row r="213" spans="2:38">
      <c r="B213" s="373" t="s">
        <v>6050</v>
      </c>
      <c r="C213" s="373"/>
      <c r="D213" s="373" t="s">
        <v>7703</v>
      </c>
      <c r="E213" s="356" t="s">
        <v>833</v>
      </c>
      <c r="F213" s="356" t="s">
        <v>628</v>
      </c>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356"/>
      <c r="AK213" s="356"/>
      <c r="AL213" s="356"/>
    </row>
    <row r="214" spans="2:38">
      <c r="B214" s="373" t="s">
        <v>6954</v>
      </c>
      <c r="C214" s="373"/>
      <c r="D214" s="373" t="s">
        <v>7703</v>
      </c>
      <c r="E214" s="356" t="s">
        <v>1981</v>
      </c>
      <c r="F214" s="356" t="s">
        <v>628</v>
      </c>
      <c r="G214" s="356"/>
      <c r="H214" s="356"/>
      <c r="I214" s="356"/>
      <c r="J214" s="356"/>
      <c r="K214" s="356"/>
      <c r="L214" s="356"/>
      <c r="M214" s="356"/>
      <c r="N214" s="356"/>
      <c r="O214" s="356"/>
      <c r="P214" s="356"/>
      <c r="Q214" s="356"/>
      <c r="R214" s="356"/>
      <c r="S214" s="356"/>
      <c r="T214" s="356"/>
      <c r="U214" s="356"/>
      <c r="V214" s="356"/>
      <c r="W214" s="356"/>
      <c r="X214" s="356"/>
      <c r="Y214" s="356"/>
      <c r="Z214" s="356"/>
      <c r="AA214" s="356"/>
      <c r="AB214" s="356"/>
      <c r="AC214" s="356"/>
      <c r="AD214" s="356"/>
      <c r="AE214" s="356"/>
      <c r="AF214" s="356"/>
      <c r="AG214" s="356"/>
      <c r="AH214" s="356"/>
      <c r="AI214" s="356"/>
      <c r="AJ214" s="356"/>
      <c r="AK214" s="356"/>
      <c r="AL214" s="356"/>
    </row>
    <row r="215" spans="2:38">
      <c r="B215" s="373" t="s">
        <v>1091</v>
      </c>
      <c r="C215" s="373"/>
      <c r="D215" s="373" t="s">
        <v>7703</v>
      </c>
      <c r="E215" s="356" t="s">
        <v>1060</v>
      </c>
      <c r="F215" s="356" t="s">
        <v>628</v>
      </c>
      <c r="G215" s="356"/>
      <c r="H215" s="356"/>
      <c r="I215" s="356"/>
      <c r="J215" s="356"/>
      <c r="K215" s="356"/>
      <c r="L215" s="356"/>
      <c r="M215" s="356"/>
      <c r="N215" s="356"/>
      <c r="O215" s="356"/>
      <c r="P215" s="356"/>
      <c r="Q215" s="356"/>
      <c r="R215" s="356"/>
      <c r="S215" s="356"/>
      <c r="T215" s="356"/>
      <c r="U215" s="356"/>
      <c r="V215" s="356"/>
      <c r="W215" s="356"/>
      <c r="X215" s="356"/>
      <c r="Y215" s="356"/>
      <c r="Z215" s="356"/>
      <c r="AA215" s="356"/>
      <c r="AB215" s="356"/>
      <c r="AC215" s="356"/>
      <c r="AD215" s="356"/>
      <c r="AE215" s="356"/>
      <c r="AF215" s="356"/>
      <c r="AG215" s="356"/>
      <c r="AH215" s="356"/>
      <c r="AI215" s="356"/>
      <c r="AJ215" s="356"/>
      <c r="AK215" s="356"/>
      <c r="AL215" s="356"/>
    </row>
    <row r="216" spans="2:38">
      <c r="B216" s="373" t="s">
        <v>1710</v>
      </c>
      <c r="C216" s="373"/>
      <c r="D216" s="373" t="s">
        <v>7703</v>
      </c>
      <c r="E216" s="356" t="s">
        <v>1983</v>
      </c>
      <c r="F216" s="356" t="s">
        <v>628</v>
      </c>
      <c r="G216" s="356"/>
      <c r="H216" s="356"/>
      <c r="I216" s="356"/>
      <c r="J216" s="356"/>
      <c r="K216" s="356"/>
      <c r="L216" s="356"/>
      <c r="M216" s="356"/>
      <c r="N216" s="356"/>
      <c r="O216" s="356"/>
      <c r="P216" s="356"/>
      <c r="Q216" s="356"/>
      <c r="R216" s="356"/>
      <c r="S216" s="356"/>
      <c r="T216" s="356"/>
      <c r="U216" s="356"/>
      <c r="V216" s="356"/>
      <c r="W216" s="356"/>
      <c r="X216" s="356"/>
      <c r="Y216" s="356"/>
      <c r="Z216" s="356"/>
      <c r="AA216" s="356"/>
      <c r="AB216" s="356"/>
      <c r="AC216" s="356"/>
      <c r="AD216" s="356"/>
      <c r="AE216" s="356"/>
      <c r="AF216" s="356"/>
      <c r="AG216" s="356"/>
      <c r="AH216" s="356"/>
      <c r="AI216" s="356"/>
      <c r="AJ216" s="356"/>
      <c r="AK216" s="356"/>
      <c r="AL216" s="356"/>
    </row>
    <row r="217" spans="2:38">
      <c r="B217" s="373" t="s">
        <v>1928</v>
      </c>
      <c r="C217" s="373"/>
      <c r="D217" s="373" t="s">
        <v>7703</v>
      </c>
      <c r="E217" s="356" t="s">
        <v>679</v>
      </c>
      <c r="F217" s="356" t="s">
        <v>628</v>
      </c>
      <c r="G217" s="356"/>
      <c r="H217" s="356"/>
      <c r="I217" s="356"/>
      <c r="J217" s="356"/>
      <c r="K217" s="356"/>
      <c r="L217" s="356"/>
      <c r="M217" s="356"/>
      <c r="N217" s="356"/>
      <c r="O217" s="356"/>
      <c r="P217" s="356"/>
      <c r="Q217" s="356"/>
      <c r="R217" s="356"/>
      <c r="S217" s="356"/>
      <c r="T217" s="356"/>
      <c r="U217" s="356"/>
      <c r="V217" s="356"/>
      <c r="W217" s="356"/>
      <c r="X217" s="356"/>
      <c r="Y217" s="356"/>
      <c r="Z217" s="356"/>
      <c r="AA217" s="356"/>
      <c r="AB217" s="356"/>
      <c r="AC217" s="356"/>
      <c r="AD217" s="356"/>
      <c r="AE217" s="356"/>
      <c r="AF217" s="356"/>
      <c r="AG217" s="356"/>
      <c r="AH217" s="356"/>
      <c r="AI217" s="356"/>
      <c r="AJ217" s="356"/>
      <c r="AK217" s="356"/>
      <c r="AL217" s="356"/>
    </row>
    <row r="218" spans="2:38">
      <c r="B218" s="373" t="s">
        <v>3429</v>
      </c>
      <c r="C218" s="373"/>
      <c r="D218" s="373" t="s">
        <v>7703</v>
      </c>
      <c r="E218" s="356" t="s">
        <v>1813</v>
      </c>
      <c r="F218" s="356" t="s">
        <v>628</v>
      </c>
      <c r="G218" s="356"/>
      <c r="H218" s="356"/>
      <c r="I218" s="356"/>
      <c r="J218" s="356"/>
      <c r="K218" s="356"/>
      <c r="L218" s="356"/>
      <c r="M218" s="356"/>
      <c r="N218" s="356"/>
      <c r="O218" s="356"/>
      <c r="P218" s="356"/>
      <c r="Q218" s="356"/>
      <c r="R218" s="356"/>
      <c r="S218" s="356"/>
      <c r="T218" s="356"/>
      <c r="U218" s="356"/>
      <c r="V218" s="356"/>
      <c r="W218" s="356"/>
      <c r="X218" s="356"/>
      <c r="Y218" s="356"/>
      <c r="Z218" s="356"/>
      <c r="AA218" s="356"/>
      <c r="AB218" s="356"/>
      <c r="AC218" s="356"/>
      <c r="AD218" s="356"/>
      <c r="AE218" s="356"/>
      <c r="AF218" s="356"/>
      <c r="AG218" s="356"/>
      <c r="AH218" s="356"/>
      <c r="AI218" s="356"/>
      <c r="AJ218" s="356"/>
      <c r="AK218" s="356"/>
      <c r="AL218" s="356"/>
    </row>
    <row r="219" spans="2:38">
      <c r="B219" s="373" t="s">
        <v>6956</v>
      </c>
      <c r="C219" s="373"/>
      <c r="D219" s="373" t="s">
        <v>7703</v>
      </c>
      <c r="E219" s="356" t="s">
        <v>1991</v>
      </c>
      <c r="F219" s="356" t="s">
        <v>628</v>
      </c>
      <c r="G219" s="356"/>
      <c r="H219" s="356"/>
      <c r="I219" s="356"/>
      <c r="J219" s="356"/>
      <c r="K219" s="356"/>
      <c r="L219" s="356"/>
      <c r="M219" s="356"/>
      <c r="N219" s="356"/>
      <c r="O219" s="356"/>
      <c r="P219" s="356"/>
      <c r="Q219" s="356"/>
      <c r="R219" s="356"/>
      <c r="S219" s="356"/>
      <c r="T219" s="356"/>
      <c r="U219" s="356"/>
      <c r="V219" s="356"/>
      <c r="W219" s="356"/>
      <c r="X219" s="356"/>
      <c r="Y219" s="356"/>
      <c r="Z219" s="356"/>
      <c r="AA219" s="356"/>
      <c r="AB219" s="356"/>
      <c r="AC219" s="356"/>
      <c r="AD219" s="356"/>
      <c r="AE219" s="356"/>
      <c r="AF219" s="356"/>
      <c r="AG219" s="356"/>
      <c r="AH219" s="356"/>
      <c r="AI219" s="356"/>
      <c r="AJ219" s="356"/>
      <c r="AK219" s="356"/>
      <c r="AL219" s="356"/>
    </row>
    <row r="220" spans="2:38">
      <c r="B220" s="373" t="s">
        <v>529</v>
      </c>
      <c r="C220" s="373"/>
      <c r="D220" s="373" t="s">
        <v>7703</v>
      </c>
      <c r="E220" s="356" t="s">
        <v>1428</v>
      </c>
      <c r="F220" s="356" t="s">
        <v>628</v>
      </c>
      <c r="G220" s="356"/>
      <c r="H220" s="356"/>
      <c r="I220" s="356"/>
      <c r="J220" s="356"/>
      <c r="K220" s="356"/>
      <c r="L220" s="356"/>
      <c r="M220" s="356"/>
      <c r="N220" s="356"/>
      <c r="O220" s="356"/>
      <c r="P220" s="356"/>
      <c r="Q220" s="356"/>
      <c r="R220" s="356"/>
      <c r="S220" s="356"/>
      <c r="T220" s="356"/>
      <c r="U220" s="356"/>
      <c r="V220" s="356"/>
      <c r="W220" s="356"/>
      <c r="X220" s="356"/>
      <c r="Y220" s="356"/>
      <c r="Z220" s="356"/>
      <c r="AA220" s="356"/>
      <c r="AB220" s="356"/>
      <c r="AC220" s="356"/>
      <c r="AD220" s="356"/>
      <c r="AE220" s="356"/>
      <c r="AF220" s="356"/>
      <c r="AG220" s="356"/>
      <c r="AH220" s="356"/>
      <c r="AI220" s="356"/>
      <c r="AJ220" s="356"/>
      <c r="AK220" s="356"/>
      <c r="AL220" s="356"/>
    </row>
    <row r="221" spans="2:38">
      <c r="B221" s="373" t="s">
        <v>1210</v>
      </c>
      <c r="C221" s="373"/>
      <c r="D221" s="373" t="s">
        <v>7703</v>
      </c>
      <c r="E221" s="356" t="s">
        <v>1186</v>
      </c>
      <c r="F221" s="356" t="s">
        <v>628</v>
      </c>
      <c r="G221" s="356"/>
      <c r="H221" s="356"/>
      <c r="I221" s="356"/>
      <c r="J221" s="356"/>
      <c r="K221" s="356"/>
      <c r="L221" s="356"/>
      <c r="M221" s="356"/>
      <c r="N221" s="356"/>
      <c r="O221" s="356"/>
      <c r="P221" s="356"/>
      <c r="Q221" s="356"/>
      <c r="R221" s="356"/>
      <c r="S221" s="356"/>
      <c r="T221" s="356"/>
      <c r="U221" s="356"/>
      <c r="V221" s="356"/>
      <c r="W221" s="356"/>
      <c r="X221" s="356"/>
      <c r="Y221" s="356"/>
      <c r="Z221" s="356"/>
      <c r="AA221" s="356"/>
      <c r="AB221" s="356"/>
      <c r="AC221" s="356"/>
      <c r="AD221" s="356"/>
      <c r="AE221" s="356"/>
      <c r="AF221" s="356"/>
      <c r="AG221" s="356"/>
      <c r="AH221" s="356"/>
      <c r="AI221" s="356"/>
      <c r="AJ221" s="356"/>
      <c r="AK221" s="356"/>
      <c r="AL221" s="356"/>
    </row>
    <row r="222" spans="2:38">
      <c r="B222" s="373" t="s">
        <v>6957</v>
      </c>
      <c r="C222" s="373"/>
      <c r="D222" s="373" t="s">
        <v>7703</v>
      </c>
      <c r="E222" s="356" t="s">
        <v>2004</v>
      </c>
      <c r="F222" s="356" t="s">
        <v>628</v>
      </c>
      <c r="G222" s="356"/>
      <c r="H222" s="356"/>
      <c r="I222" s="356"/>
      <c r="J222" s="356"/>
      <c r="K222" s="356"/>
      <c r="L222" s="356"/>
      <c r="M222" s="356"/>
      <c r="N222" s="356"/>
      <c r="O222" s="356"/>
      <c r="P222" s="356"/>
      <c r="Q222" s="356"/>
      <c r="R222" s="356"/>
      <c r="S222" s="356"/>
      <c r="T222" s="356"/>
      <c r="U222" s="356"/>
      <c r="V222" s="356"/>
      <c r="W222" s="356"/>
      <c r="X222" s="356"/>
      <c r="Y222" s="356"/>
      <c r="Z222" s="356"/>
      <c r="AA222" s="356"/>
      <c r="AB222" s="356"/>
      <c r="AC222" s="356"/>
      <c r="AD222" s="356"/>
      <c r="AE222" s="356"/>
      <c r="AF222" s="356"/>
      <c r="AG222" s="356"/>
      <c r="AH222" s="356"/>
      <c r="AI222" s="356"/>
      <c r="AJ222" s="356"/>
      <c r="AK222" s="356"/>
      <c r="AL222" s="356"/>
    </row>
    <row r="223" spans="2:38">
      <c r="B223" s="373" t="s">
        <v>6958</v>
      </c>
      <c r="C223" s="373"/>
      <c r="D223" s="373" t="s">
        <v>7703</v>
      </c>
      <c r="E223" s="356" t="s">
        <v>2005</v>
      </c>
      <c r="F223" s="356" t="s">
        <v>628</v>
      </c>
      <c r="G223" s="356"/>
      <c r="H223" s="356"/>
      <c r="I223" s="356"/>
      <c r="J223" s="356"/>
      <c r="K223" s="356"/>
      <c r="L223" s="356"/>
      <c r="M223" s="356"/>
      <c r="N223" s="356"/>
      <c r="O223" s="356"/>
      <c r="P223" s="356"/>
      <c r="Q223" s="356"/>
      <c r="R223" s="356"/>
      <c r="S223" s="356"/>
      <c r="T223" s="356"/>
      <c r="U223" s="356"/>
      <c r="V223" s="356"/>
      <c r="W223" s="356"/>
      <c r="X223" s="356"/>
      <c r="Y223" s="356"/>
      <c r="Z223" s="356"/>
      <c r="AA223" s="356"/>
      <c r="AB223" s="356"/>
      <c r="AC223" s="356"/>
      <c r="AD223" s="356"/>
      <c r="AE223" s="356"/>
      <c r="AF223" s="356"/>
      <c r="AG223" s="356"/>
      <c r="AH223" s="356"/>
      <c r="AI223" s="356"/>
      <c r="AJ223" s="356"/>
      <c r="AK223" s="356"/>
      <c r="AL223" s="356"/>
    </row>
    <row r="224" spans="2:38">
      <c r="B224" s="373" t="s">
        <v>3987</v>
      </c>
      <c r="C224" s="373"/>
      <c r="D224" s="373" t="s">
        <v>7703</v>
      </c>
      <c r="E224" s="356" t="s">
        <v>1908</v>
      </c>
      <c r="F224" s="356" t="s">
        <v>628</v>
      </c>
      <c r="G224" s="356"/>
      <c r="H224" s="356"/>
      <c r="I224" s="356"/>
      <c r="J224" s="356"/>
      <c r="K224" s="356"/>
      <c r="L224" s="356"/>
      <c r="M224" s="356"/>
      <c r="N224" s="356"/>
      <c r="O224" s="356"/>
      <c r="P224" s="356"/>
      <c r="Q224" s="356"/>
      <c r="R224" s="356"/>
      <c r="S224" s="356"/>
      <c r="T224" s="356"/>
      <c r="U224" s="356"/>
      <c r="V224" s="356"/>
      <c r="W224" s="356"/>
      <c r="X224" s="356"/>
      <c r="Y224" s="356"/>
      <c r="Z224" s="356"/>
      <c r="AA224" s="356"/>
      <c r="AB224" s="356"/>
      <c r="AC224" s="356"/>
      <c r="AD224" s="356"/>
      <c r="AE224" s="356"/>
      <c r="AF224" s="356"/>
      <c r="AG224" s="356"/>
      <c r="AH224" s="356"/>
      <c r="AI224" s="356"/>
      <c r="AJ224" s="356"/>
      <c r="AK224" s="356"/>
      <c r="AL224" s="356"/>
    </row>
    <row r="225" spans="2:38">
      <c r="B225" s="373" t="s">
        <v>6344</v>
      </c>
      <c r="C225" s="373"/>
      <c r="D225" s="373" t="s">
        <v>7703</v>
      </c>
      <c r="E225" s="356" t="s">
        <v>2009</v>
      </c>
      <c r="F225" s="356" t="s">
        <v>628</v>
      </c>
      <c r="G225" s="356"/>
      <c r="H225" s="356"/>
      <c r="I225" s="356"/>
      <c r="J225" s="356"/>
      <c r="K225" s="356"/>
      <c r="L225" s="356"/>
      <c r="M225" s="356"/>
      <c r="N225" s="356"/>
      <c r="O225" s="356"/>
      <c r="P225" s="356"/>
      <c r="Q225" s="356"/>
      <c r="R225" s="356"/>
      <c r="S225" s="356"/>
      <c r="T225" s="356"/>
      <c r="U225" s="356"/>
      <c r="V225" s="356"/>
      <c r="W225" s="356"/>
      <c r="X225" s="356"/>
      <c r="Y225" s="356"/>
      <c r="Z225" s="356"/>
      <c r="AA225" s="356"/>
      <c r="AB225" s="356"/>
      <c r="AC225" s="356"/>
      <c r="AD225" s="356"/>
      <c r="AE225" s="356"/>
      <c r="AF225" s="356"/>
      <c r="AG225" s="356"/>
      <c r="AH225" s="356"/>
      <c r="AI225" s="356"/>
      <c r="AJ225" s="356"/>
      <c r="AK225" s="356"/>
      <c r="AL225" s="356"/>
    </row>
    <row r="226" spans="2:38">
      <c r="B226" s="373" t="s">
        <v>6959</v>
      </c>
      <c r="C226" s="373"/>
      <c r="D226" s="373" t="s">
        <v>7703</v>
      </c>
      <c r="E226" s="356" t="s">
        <v>48</v>
      </c>
      <c r="F226" s="356" t="s">
        <v>628</v>
      </c>
      <c r="G226" s="356"/>
      <c r="H226" s="356"/>
      <c r="I226" s="356"/>
      <c r="J226" s="356"/>
      <c r="K226" s="356"/>
      <c r="L226" s="356"/>
      <c r="M226" s="356"/>
      <c r="N226" s="356"/>
      <c r="O226" s="356"/>
      <c r="P226" s="356"/>
      <c r="Q226" s="356"/>
      <c r="R226" s="356"/>
      <c r="S226" s="356"/>
      <c r="T226" s="356"/>
      <c r="U226" s="356"/>
      <c r="V226" s="356"/>
      <c r="W226" s="356"/>
      <c r="X226" s="356"/>
      <c r="Y226" s="356"/>
      <c r="Z226" s="356"/>
      <c r="AA226" s="356"/>
      <c r="AB226" s="356"/>
      <c r="AC226" s="356"/>
      <c r="AD226" s="356"/>
      <c r="AE226" s="356"/>
      <c r="AF226" s="356"/>
      <c r="AG226" s="356"/>
      <c r="AH226" s="356"/>
      <c r="AI226" s="356"/>
      <c r="AJ226" s="356"/>
      <c r="AK226" s="356"/>
      <c r="AL226" s="356"/>
    </row>
    <row r="227" spans="2:38">
      <c r="B227" s="373" t="s">
        <v>4330</v>
      </c>
      <c r="C227" s="373"/>
      <c r="D227" s="373" t="s">
        <v>7703</v>
      </c>
      <c r="E227" s="356" t="s">
        <v>2015</v>
      </c>
      <c r="F227" s="356" t="s">
        <v>628</v>
      </c>
      <c r="G227" s="356"/>
      <c r="H227" s="356"/>
      <c r="I227" s="356"/>
      <c r="J227" s="356"/>
      <c r="K227" s="356"/>
      <c r="L227" s="356"/>
      <c r="M227" s="356"/>
      <c r="N227" s="356"/>
      <c r="O227" s="356"/>
      <c r="P227" s="356"/>
      <c r="Q227" s="356"/>
      <c r="R227" s="356"/>
      <c r="S227" s="356"/>
      <c r="T227" s="356"/>
      <c r="U227" s="356"/>
      <c r="V227" s="356"/>
      <c r="W227" s="356"/>
      <c r="X227" s="356"/>
      <c r="Y227" s="356"/>
      <c r="Z227" s="356"/>
      <c r="AA227" s="356"/>
      <c r="AB227" s="356"/>
      <c r="AC227" s="356"/>
      <c r="AD227" s="356"/>
      <c r="AE227" s="356"/>
      <c r="AF227" s="356"/>
      <c r="AG227" s="356"/>
      <c r="AH227" s="356"/>
      <c r="AI227" s="356"/>
      <c r="AJ227" s="356"/>
      <c r="AK227" s="356"/>
      <c r="AL227" s="356"/>
    </row>
    <row r="228" spans="2:38">
      <c r="B228" s="373" t="s">
        <v>320</v>
      </c>
      <c r="C228" s="373"/>
      <c r="D228" s="373" t="s">
        <v>7703</v>
      </c>
      <c r="E228" s="356" t="s">
        <v>256</v>
      </c>
      <c r="F228" s="356" t="s">
        <v>628</v>
      </c>
      <c r="G228" s="356"/>
      <c r="H228" s="356"/>
      <c r="I228" s="356"/>
      <c r="J228" s="356"/>
      <c r="K228" s="356"/>
      <c r="L228" s="356"/>
      <c r="M228" s="356"/>
      <c r="N228" s="356"/>
      <c r="O228" s="356"/>
      <c r="P228" s="356"/>
      <c r="Q228" s="356"/>
      <c r="R228" s="356"/>
      <c r="S228" s="356"/>
      <c r="T228" s="356"/>
      <c r="U228" s="356"/>
      <c r="V228" s="356"/>
      <c r="W228" s="356"/>
      <c r="X228" s="356"/>
      <c r="Y228" s="356"/>
      <c r="Z228" s="356"/>
      <c r="AA228" s="356"/>
      <c r="AB228" s="356"/>
      <c r="AC228" s="356"/>
      <c r="AD228" s="356"/>
      <c r="AE228" s="356"/>
      <c r="AF228" s="356"/>
      <c r="AG228" s="356"/>
      <c r="AH228" s="356"/>
      <c r="AI228" s="356"/>
      <c r="AJ228" s="356"/>
      <c r="AK228" s="356"/>
      <c r="AL228" s="356"/>
    </row>
    <row r="229" spans="2:38">
      <c r="B229" s="373" t="s">
        <v>6951</v>
      </c>
      <c r="C229" s="373"/>
      <c r="D229" s="373" t="s">
        <v>7703</v>
      </c>
      <c r="E229" s="356" t="s">
        <v>1809</v>
      </c>
      <c r="F229" s="356" t="s">
        <v>628</v>
      </c>
      <c r="G229" s="356"/>
      <c r="H229" s="356"/>
      <c r="I229" s="356"/>
      <c r="J229" s="356"/>
      <c r="K229" s="356"/>
      <c r="L229" s="356"/>
      <c r="M229" s="356"/>
      <c r="N229" s="356"/>
      <c r="O229" s="356"/>
      <c r="P229" s="356"/>
      <c r="Q229" s="356"/>
      <c r="R229" s="356"/>
      <c r="S229" s="356"/>
      <c r="T229" s="356"/>
      <c r="U229" s="356"/>
      <c r="V229" s="356"/>
      <c r="W229" s="356"/>
      <c r="X229" s="356"/>
      <c r="Y229" s="356"/>
      <c r="Z229" s="356"/>
      <c r="AA229" s="356"/>
      <c r="AB229" s="356"/>
      <c r="AC229" s="356"/>
      <c r="AD229" s="356"/>
      <c r="AE229" s="356"/>
      <c r="AF229" s="356"/>
      <c r="AG229" s="356"/>
      <c r="AH229" s="356"/>
      <c r="AI229" s="356"/>
      <c r="AJ229" s="356"/>
      <c r="AK229" s="356"/>
      <c r="AL229" s="356"/>
    </row>
    <row r="230" spans="2:38">
      <c r="B230" s="373" t="s">
        <v>5923</v>
      </c>
      <c r="C230" s="373"/>
      <c r="D230" s="373" t="s">
        <v>7703</v>
      </c>
      <c r="E230" s="356" t="s">
        <v>2018</v>
      </c>
      <c r="F230" s="356" t="s">
        <v>628</v>
      </c>
      <c r="G230" s="356"/>
      <c r="H230" s="356"/>
      <c r="I230" s="356"/>
      <c r="J230" s="356"/>
      <c r="K230" s="356"/>
      <c r="L230" s="356"/>
      <c r="M230" s="356"/>
      <c r="N230" s="356"/>
      <c r="O230" s="356"/>
      <c r="P230" s="356"/>
      <c r="Q230" s="356"/>
      <c r="R230" s="356"/>
      <c r="S230" s="356"/>
      <c r="T230" s="356"/>
      <c r="U230" s="356"/>
      <c r="V230" s="356"/>
      <c r="W230" s="356"/>
      <c r="X230" s="356"/>
      <c r="Y230" s="356"/>
      <c r="Z230" s="356"/>
      <c r="AA230" s="356"/>
      <c r="AB230" s="356"/>
      <c r="AC230" s="356"/>
      <c r="AD230" s="356"/>
      <c r="AE230" s="356"/>
      <c r="AF230" s="356"/>
      <c r="AG230" s="356"/>
      <c r="AH230" s="356"/>
      <c r="AI230" s="356"/>
      <c r="AJ230" s="356"/>
      <c r="AK230" s="356"/>
      <c r="AL230" s="356"/>
    </row>
    <row r="231" spans="2:38">
      <c r="B231" s="373" t="s">
        <v>2966</v>
      </c>
      <c r="C231" s="373"/>
      <c r="D231" s="373" t="s">
        <v>7703</v>
      </c>
      <c r="E231" s="356" t="s">
        <v>2020</v>
      </c>
      <c r="F231" s="356" t="s">
        <v>628</v>
      </c>
      <c r="G231" s="356"/>
      <c r="H231" s="356"/>
      <c r="I231" s="356"/>
      <c r="J231" s="356"/>
      <c r="K231" s="356"/>
      <c r="L231" s="356"/>
      <c r="M231" s="356"/>
      <c r="N231" s="356"/>
      <c r="O231" s="356"/>
      <c r="P231" s="356"/>
      <c r="Q231" s="356"/>
      <c r="R231" s="356"/>
      <c r="S231" s="356"/>
      <c r="T231" s="356"/>
      <c r="U231" s="356"/>
      <c r="V231" s="356"/>
      <c r="W231" s="356"/>
      <c r="X231" s="356"/>
      <c r="Y231" s="356"/>
      <c r="Z231" s="356"/>
      <c r="AA231" s="356"/>
      <c r="AB231" s="356"/>
      <c r="AC231" s="356"/>
      <c r="AD231" s="356"/>
      <c r="AE231" s="356"/>
      <c r="AF231" s="356"/>
      <c r="AG231" s="356"/>
      <c r="AH231" s="356"/>
      <c r="AI231" s="356"/>
      <c r="AJ231" s="356"/>
      <c r="AK231" s="356"/>
      <c r="AL231" s="356"/>
    </row>
    <row r="232" spans="2:38">
      <c r="B232" s="373" t="s">
        <v>1955</v>
      </c>
      <c r="C232" s="373"/>
      <c r="D232" s="373" t="s">
        <v>7703</v>
      </c>
      <c r="E232" s="356" t="s">
        <v>2023</v>
      </c>
      <c r="F232" s="356" t="s">
        <v>628</v>
      </c>
      <c r="G232" s="356"/>
      <c r="H232" s="356"/>
      <c r="I232" s="356"/>
      <c r="J232" s="356"/>
      <c r="K232" s="356"/>
      <c r="L232" s="356"/>
      <c r="M232" s="356"/>
      <c r="N232" s="356"/>
      <c r="O232" s="356"/>
      <c r="P232" s="356"/>
      <c r="Q232" s="356"/>
      <c r="R232" s="356"/>
      <c r="S232" s="356"/>
      <c r="T232" s="356"/>
      <c r="U232" s="356"/>
      <c r="V232" s="356"/>
      <c r="W232" s="356"/>
      <c r="X232" s="356"/>
      <c r="Y232" s="356"/>
      <c r="Z232" s="356"/>
      <c r="AA232" s="356"/>
      <c r="AB232" s="356"/>
      <c r="AC232" s="356"/>
      <c r="AD232" s="356"/>
      <c r="AE232" s="356"/>
      <c r="AF232" s="356"/>
      <c r="AG232" s="356"/>
      <c r="AH232" s="356"/>
      <c r="AI232" s="356"/>
      <c r="AJ232" s="356"/>
      <c r="AK232" s="356"/>
      <c r="AL232" s="356"/>
    </row>
    <row r="233" spans="2:38">
      <c r="B233" s="373" t="s">
        <v>6960</v>
      </c>
      <c r="C233" s="373"/>
      <c r="D233" s="373" t="s">
        <v>7703</v>
      </c>
      <c r="E233" s="356" t="s">
        <v>1216</v>
      </c>
      <c r="F233" s="356" t="s">
        <v>628</v>
      </c>
      <c r="G233" s="356"/>
      <c r="H233" s="356"/>
      <c r="I233" s="356"/>
      <c r="J233" s="356"/>
      <c r="K233" s="356"/>
      <c r="L233" s="356"/>
      <c r="M233" s="356"/>
      <c r="N233" s="356"/>
      <c r="O233" s="356"/>
      <c r="P233" s="356"/>
      <c r="Q233" s="356"/>
      <c r="R233" s="356"/>
      <c r="S233" s="356"/>
      <c r="T233" s="356"/>
      <c r="U233" s="356"/>
      <c r="V233" s="356"/>
      <c r="W233" s="356"/>
      <c r="X233" s="356"/>
      <c r="Y233" s="356"/>
      <c r="Z233" s="356"/>
      <c r="AA233" s="356"/>
      <c r="AB233" s="356"/>
      <c r="AC233" s="356"/>
      <c r="AD233" s="356"/>
      <c r="AE233" s="356"/>
      <c r="AF233" s="356"/>
      <c r="AG233" s="356"/>
      <c r="AH233" s="356"/>
      <c r="AI233" s="356"/>
      <c r="AJ233" s="356"/>
      <c r="AK233" s="356"/>
      <c r="AL233" s="356"/>
    </row>
    <row r="234" spans="2:38">
      <c r="B234" s="373" t="s">
        <v>6961</v>
      </c>
      <c r="C234" s="373"/>
      <c r="D234" s="373" t="s">
        <v>7703</v>
      </c>
      <c r="E234" s="356" t="s">
        <v>1830</v>
      </c>
      <c r="F234" s="356" t="s">
        <v>628</v>
      </c>
      <c r="G234" s="356"/>
      <c r="H234" s="356"/>
      <c r="I234" s="356"/>
      <c r="J234" s="356"/>
      <c r="K234" s="356"/>
      <c r="L234" s="356"/>
      <c r="M234" s="356"/>
      <c r="N234" s="356"/>
      <c r="O234" s="356"/>
      <c r="P234" s="356"/>
      <c r="Q234" s="356"/>
      <c r="R234" s="356"/>
      <c r="S234" s="356"/>
      <c r="T234" s="356"/>
      <c r="U234" s="356"/>
      <c r="V234" s="356"/>
      <c r="W234" s="356"/>
      <c r="X234" s="356"/>
      <c r="Y234" s="356"/>
      <c r="Z234" s="356"/>
      <c r="AA234" s="356"/>
      <c r="AB234" s="356"/>
      <c r="AC234" s="356"/>
      <c r="AD234" s="356"/>
      <c r="AE234" s="356"/>
      <c r="AF234" s="356"/>
      <c r="AG234" s="356"/>
      <c r="AH234" s="356"/>
      <c r="AI234" s="356"/>
      <c r="AJ234" s="356"/>
      <c r="AK234" s="356"/>
      <c r="AL234" s="356"/>
    </row>
    <row r="235" spans="2:38">
      <c r="B235" s="373" t="s">
        <v>905</v>
      </c>
      <c r="C235" s="373"/>
      <c r="D235" s="373" t="s">
        <v>7703</v>
      </c>
      <c r="E235" s="356" t="s">
        <v>2027</v>
      </c>
      <c r="F235" s="356" t="s">
        <v>628</v>
      </c>
      <c r="G235" s="356"/>
      <c r="H235" s="356"/>
      <c r="I235" s="356"/>
      <c r="J235" s="356"/>
      <c r="K235" s="356"/>
      <c r="L235" s="356"/>
      <c r="M235" s="356"/>
      <c r="N235" s="356"/>
      <c r="O235" s="356"/>
      <c r="P235" s="356"/>
      <c r="Q235" s="356"/>
      <c r="R235" s="356"/>
      <c r="S235" s="356"/>
      <c r="T235" s="356"/>
      <c r="U235" s="356"/>
      <c r="V235" s="356"/>
      <c r="W235" s="356"/>
      <c r="X235" s="356"/>
      <c r="Y235" s="356"/>
      <c r="Z235" s="356"/>
      <c r="AA235" s="356"/>
      <c r="AB235" s="356"/>
      <c r="AC235" s="356"/>
      <c r="AD235" s="356"/>
      <c r="AE235" s="356"/>
      <c r="AF235" s="356"/>
      <c r="AG235" s="356"/>
      <c r="AH235" s="356"/>
      <c r="AI235" s="356"/>
      <c r="AJ235" s="356"/>
      <c r="AK235" s="356"/>
      <c r="AL235" s="356"/>
    </row>
    <row r="236" spans="2:38">
      <c r="B236" s="373" t="s">
        <v>1608</v>
      </c>
      <c r="C236" s="373"/>
      <c r="D236" s="373" t="s">
        <v>7703</v>
      </c>
      <c r="E236" s="356" t="s">
        <v>1744</v>
      </c>
      <c r="F236" s="356" t="s">
        <v>628</v>
      </c>
      <c r="G236" s="356"/>
      <c r="H236" s="356"/>
      <c r="I236" s="356"/>
      <c r="J236" s="356"/>
      <c r="K236" s="356"/>
      <c r="L236" s="356"/>
      <c r="M236" s="356"/>
      <c r="N236" s="356"/>
      <c r="O236" s="356"/>
      <c r="P236" s="356"/>
      <c r="Q236" s="356"/>
      <c r="R236" s="356"/>
      <c r="S236" s="356"/>
      <c r="T236" s="356"/>
      <c r="U236" s="356"/>
      <c r="V236" s="356"/>
      <c r="W236" s="356"/>
      <c r="X236" s="356"/>
      <c r="Y236" s="356"/>
      <c r="Z236" s="356"/>
      <c r="AA236" s="356"/>
      <c r="AB236" s="356"/>
      <c r="AC236" s="356"/>
      <c r="AD236" s="356"/>
      <c r="AE236" s="356"/>
      <c r="AF236" s="356"/>
      <c r="AG236" s="356"/>
      <c r="AH236" s="356"/>
      <c r="AI236" s="356"/>
      <c r="AJ236" s="356"/>
      <c r="AK236" s="356"/>
      <c r="AL236" s="356"/>
    </row>
    <row r="237" spans="2:38">
      <c r="B237" s="373" t="s">
        <v>664</v>
      </c>
      <c r="C237" s="373"/>
      <c r="D237" s="373" t="s">
        <v>7703</v>
      </c>
      <c r="E237" s="356" t="s">
        <v>2030</v>
      </c>
      <c r="F237" s="356" t="s">
        <v>628</v>
      </c>
      <c r="G237" s="356"/>
      <c r="H237" s="356"/>
      <c r="I237" s="356"/>
      <c r="J237" s="356"/>
      <c r="K237" s="356"/>
      <c r="L237" s="356"/>
      <c r="M237" s="356"/>
      <c r="N237" s="356"/>
      <c r="O237" s="356"/>
      <c r="P237" s="356"/>
      <c r="Q237" s="356"/>
      <c r="R237" s="356"/>
      <c r="S237" s="356"/>
      <c r="T237" s="356"/>
      <c r="U237" s="356"/>
      <c r="V237" s="356"/>
      <c r="W237" s="356"/>
      <c r="X237" s="356"/>
      <c r="Y237" s="356"/>
      <c r="Z237" s="356"/>
      <c r="AA237" s="356"/>
      <c r="AB237" s="356"/>
      <c r="AC237" s="356"/>
      <c r="AD237" s="356"/>
      <c r="AE237" s="356"/>
      <c r="AF237" s="356"/>
      <c r="AG237" s="356"/>
      <c r="AH237" s="356"/>
      <c r="AI237" s="356"/>
      <c r="AJ237" s="356"/>
      <c r="AK237" s="356"/>
      <c r="AL237" s="356"/>
    </row>
    <row r="238" spans="2:38">
      <c r="B238" s="373" t="s">
        <v>2038</v>
      </c>
      <c r="C238" s="373"/>
      <c r="D238" s="373" t="s">
        <v>7703</v>
      </c>
      <c r="E238" s="356" t="s">
        <v>1109</v>
      </c>
      <c r="F238" s="356" t="s">
        <v>628</v>
      </c>
      <c r="G238" s="356"/>
      <c r="H238" s="356"/>
      <c r="I238" s="356"/>
      <c r="J238" s="356"/>
      <c r="K238" s="356"/>
      <c r="L238" s="356"/>
      <c r="M238" s="356"/>
      <c r="N238" s="356"/>
      <c r="O238" s="356"/>
      <c r="P238" s="356"/>
      <c r="Q238" s="356"/>
      <c r="R238" s="356"/>
      <c r="S238" s="356"/>
      <c r="T238" s="356"/>
      <c r="U238" s="356"/>
      <c r="V238" s="356"/>
      <c r="W238" s="356"/>
      <c r="X238" s="356"/>
      <c r="Y238" s="356"/>
      <c r="Z238" s="356"/>
      <c r="AA238" s="356"/>
      <c r="AB238" s="356"/>
      <c r="AC238" s="356"/>
      <c r="AD238" s="356"/>
      <c r="AE238" s="356"/>
      <c r="AF238" s="356"/>
      <c r="AG238" s="356"/>
      <c r="AH238" s="356"/>
      <c r="AI238" s="356"/>
      <c r="AJ238" s="356"/>
      <c r="AK238" s="356"/>
      <c r="AL238" s="356"/>
    </row>
    <row r="239" spans="2:38">
      <c r="B239" s="373" t="s">
        <v>6962</v>
      </c>
      <c r="C239" s="373"/>
      <c r="D239" s="373" t="s">
        <v>7703</v>
      </c>
      <c r="E239" s="356" t="s">
        <v>2044</v>
      </c>
      <c r="F239" s="356" t="s">
        <v>628</v>
      </c>
      <c r="G239" s="356"/>
      <c r="H239" s="356"/>
      <c r="I239" s="356"/>
      <c r="J239" s="356"/>
      <c r="K239" s="356"/>
      <c r="L239" s="356"/>
      <c r="M239" s="356"/>
      <c r="N239" s="356"/>
      <c r="O239" s="356"/>
      <c r="P239" s="356"/>
      <c r="Q239" s="356"/>
      <c r="R239" s="356"/>
      <c r="S239" s="356"/>
      <c r="T239" s="356"/>
      <c r="U239" s="356"/>
      <c r="V239" s="356"/>
      <c r="W239" s="356"/>
      <c r="X239" s="356"/>
      <c r="Y239" s="356"/>
      <c r="Z239" s="356"/>
      <c r="AA239" s="356"/>
      <c r="AB239" s="356"/>
      <c r="AC239" s="356"/>
      <c r="AD239" s="356"/>
      <c r="AE239" s="356"/>
      <c r="AF239" s="356"/>
      <c r="AG239" s="356"/>
      <c r="AH239" s="356"/>
      <c r="AI239" s="356"/>
      <c r="AJ239" s="356"/>
      <c r="AK239" s="356"/>
      <c r="AL239" s="356"/>
    </row>
    <row r="240" spans="2:38">
      <c r="B240" s="373" t="s">
        <v>6964</v>
      </c>
      <c r="C240" s="373"/>
      <c r="D240" s="373" t="s">
        <v>7703</v>
      </c>
      <c r="E240" s="356" t="s">
        <v>2052</v>
      </c>
      <c r="F240" s="356" t="s">
        <v>628</v>
      </c>
      <c r="G240" s="356"/>
      <c r="H240" s="356"/>
      <c r="I240" s="356"/>
      <c r="J240" s="356"/>
      <c r="K240" s="356"/>
      <c r="L240" s="356"/>
      <c r="M240" s="356"/>
      <c r="N240" s="356"/>
      <c r="O240" s="356"/>
      <c r="P240" s="356"/>
      <c r="Q240" s="356"/>
      <c r="R240" s="356"/>
      <c r="S240" s="356"/>
      <c r="T240" s="356"/>
      <c r="U240" s="356"/>
      <c r="V240" s="356"/>
      <c r="W240" s="356"/>
      <c r="X240" s="356"/>
      <c r="Y240" s="356"/>
      <c r="Z240" s="356"/>
      <c r="AA240" s="356"/>
      <c r="AB240" s="356"/>
      <c r="AC240" s="356"/>
      <c r="AD240" s="356"/>
      <c r="AE240" s="356"/>
      <c r="AF240" s="356"/>
      <c r="AG240" s="356"/>
      <c r="AH240" s="356"/>
      <c r="AI240" s="356"/>
      <c r="AJ240" s="356"/>
      <c r="AK240" s="356"/>
      <c r="AL240" s="356"/>
    </row>
    <row r="241" spans="2:38">
      <c r="B241" s="373" t="s">
        <v>2061</v>
      </c>
      <c r="C241" s="373"/>
      <c r="D241" s="373" t="s">
        <v>7703</v>
      </c>
      <c r="E241" s="356" t="s">
        <v>2056</v>
      </c>
      <c r="F241" s="356" t="s">
        <v>628</v>
      </c>
      <c r="G241" s="356"/>
      <c r="H241" s="356"/>
      <c r="I241" s="356"/>
      <c r="J241" s="356"/>
      <c r="K241" s="356"/>
      <c r="L241" s="356"/>
      <c r="M241" s="356"/>
      <c r="N241" s="356"/>
      <c r="O241" s="356"/>
      <c r="P241" s="356"/>
      <c r="Q241" s="356"/>
      <c r="R241" s="356"/>
      <c r="S241" s="356"/>
      <c r="T241" s="356"/>
      <c r="U241" s="356"/>
      <c r="V241" s="356"/>
      <c r="W241" s="356"/>
      <c r="X241" s="356"/>
      <c r="Y241" s="356"/>
      <c r="Z241" s="356"/>
      <c r="AA241" s="356"/>
      <c r="AB241" s="356"/>
      <c r="AC241" s="356"/>
      <c r="AD241" s="356"/>
      <c r="AE241" s="356"/>
      <c r="AF241" s="356"/>
      <c r="AG241" s="356"/>
      <c r="AH241" s="356"/>
      <c r="AI241" s="356"/>
      <c r="AJ241" s="356"/>
      <c r="AK241" s="356"/>
      <c r="AL241" s="356"/>
    </row>
    <row r="242" spans="2:38">
      <c r="B242" s="373" t="s">
        <v>2072</v>
      </c>
      <c r="C242" s="373"/>
      <c r="D242" s="373" t="s">
        <v>7703</v>
      </c>
      <c r="E242" s="356" t="s">
        <v>2064</v>
      </c>
      <c r="F242" s="356" t="s">
        <v>628</v>
      </c>
      <c r="G242" s="356"/>
      <c r="H242" s="356"/>
      <c r="I242" s="356"/>
      <c r="J242" s="356"/>
      <c r="K242" s="356"/>
      <c r="L242" s="356"/>
      <c r="M242" s="356"/>
      <c r="N242" s="356"/>
      <c r="O242" s="356"/>
      <c r="P242" s="356"/>
      <c r="Q242" s="356"/>
      <c r="R242" s="356"/>
      <c r="S242" s="356"/>
      <c r="T242" s="356"/>
      <c r="U242" s="356"/>
      <c r="V242" s="356"/>
      <c r="W242" s="356"/>
      <c r="X242" s="356"/>
      <c r="Y242" s="356"/>
      <c r="Z242" s="356"/>
      <c r="AA242" s="356"/>
      <c r="AB242" s="356"/>
      <c r="AC242" s="356"/>
      <c r="AD242" s="356"/>
      <c r="AE242" s="356"/>
      <c r="AF242" s="356"/>
      <c r="AG242" s="356"/>
      <c r="AH242" s="356"/>
      <c r="AI242" s="356"/>
      <c r="AJ242" s="356"/>
      <c r="AK242" s="356"/>
      <c r="AL242" s="356"/>
    </row>
    <row r="243" spans="2:38">
      <c r="B243" s="373" t="s">
        <v>697</v>
      </c>
      <c r="C243" s="373"/>
      <c r="D243" s="373" t="s">
        <v>7703</v>
      </c>
      <c r="E243" s="356" t="s">
        <v>694</v>
      </c>
      <c r="F243" s="356" t="s">
        <v>628</v>
      </c>
      <c r="G243" s="356"/>
      <c r="H243" s="356"/>
      <c r="I243" s="356"/>
      <c r="J243" s="356"/>
      <c r="K243" s="356"/>
      <c r="L243" s="356"/>
      <c r="M243" s="356"/>
      <c r="N243" s="356"/>
      <c r="O243" s="356"/>
      <c r="P243" s="356"/>
      <c r="Q243" s="356"/>
      <c r="R243" s="356"/>
      <c r="S243" s="356"/>
      <c r="T243" s="356"/>
      <c r="U243" s="356"/>
      <c r="V243" s="356"/>
      <c r="W243" s="356"/>
      <c r="X243" s="356"/>
      <c r="Y243" s="356"/>
      <c r="Z243" s="356"/>
      <c r="AA243" s="356"/>
      <c r="AB243" s="356"/>
      <c r="AC243" s="356"/>
      <c r="AD243" s="356"/>
      <c r="AE243" s="356"/>
      <c r="AF243" s="356"/>
      <c r="AG243" s="356"/>
      <c r="AH243" s="356"/>
      <c r="AI243" s="356"/>
      <c r="AJ243" s="356"/>
      <c r="AK243" s="356"/>
      <c r="AL243" s="356"/>
    </row>
    <row r="244" spans="2:38">
      <c r="B244" s="373" t="s">
        <v>236</v>
      </c>
      <c r="C244" s="373"/>
      <c r="D244" s="373" t="s">
        <v>7703</v>
      </c>
      <c r="E244" s="356" t="s">
        <v>1329</v>
      </c>
      <c r="F244" s="356" t="s">
        <v>628</v>
      </c>
      <c r="G244" s="356"/>
      <c r="H244" s="356"/>
      <c r="I244" s="356"/>
      <c r="J244" s="356"/>
      <c r="K244" s="356"/>
      <c r="L244" s="356"/>
      <c r="M244" s="356"/>
      <c r="N244" s="356"/>
      <c r="O244" s="356"/>
      <c r="P244" s="356"/>
      <c r="Q244" s="356"/>
      <c r="R244" s="356"/>
      <c r="S244" s="356"/>
      <c r="T244" s="356"/>
      <c r="U244" s="356"/>
      <c r="V244" s="356"/>
      <c r="W244" s="356"/>
      <c r="X244" s="356"/>
      <c r="Y244" s="356"/>
      <c r="Z244" s="356"/>
      <c r="AA244" s="356"/>
      <c r="AB244" s="356"/>
      <c r="AC244" s="356"/>
      <c r="AD244" s="356"/>
      <c r="AE244" s="356"/>
      <c r="AF244" s="356"/>
      <c r="AG244" s="356"/>
      <c r="AH244" s="356"/>
      <c r="AI244" s="356"/>
      <c r="AJ244" s="356"/>
      <c r="AK244" s="356"/>
      <c r="AL244" s="356"/>
    </row>
    <row r="245" spans="2:38">
      <c r="B245" s="373" t="s">
        <v>3275</v>
      </c>
      <c r="C245" s="373"/>
      <c r="D245" s="373" t="s">
        <v>7703</v>
      </c>
      <c r="E245" s="356" t="s">
        <v>2075</v>
      </c>
      <c r="F245" s="356" t="s">
        <v>628</v>
      </c>
      <c r="G245" s="356"/>
      <c r="H245" s="356"/>
      <c r="I245" s="356"/>
      <c r="J245" s="356"/>
      <c r="K245" s="356"/>
      <c r="L245" s="356"/>
      <c r="M245" s="356"/>
      <c r="N245" s="356"/>
      <c r="O245" s="356"/>
      <c r="P245" s="356"/>
      <c r="Q245" s="356"/>
      <c r="R245" s="356"/>
      <c r="S245" s="356"/>
      <c r="T245" s="356"/>
      <c r="U245" s="356"/>
      <c r="V245" s="356"/>
      <c r="W245" s="356"/>
      <c r="X245" s="356"/>
      <c r="Y245" s="356"/>
      <c r="Z245" s="356"/>
      <c r="AA245" s="356"/>
      <c r="AB245" s="356"/>
      <c r="AC245" s="356"/>
      <c r="AD245" s="356"/>
      <c r="AE245" s="356"/>
      <c r="AF245" s="356"/>
      <c r="AG245" s="356"/>
      <c r="AH245" s="356"/>
      <c r="AI245" s="356"/>
      <c r="AJ245" s="356"/>
      <c r="AK245" s="356"/>
      <c r="AL245" s="356"/>
    </row>
    <row r="246" spans="2:38">
      <c r="B246" s="373" t="s">
        <v>6468</v>
      </c>
      <c r="C246" s="373"/>
      <c r="D246" s="373" t="s">
        <v>7703</v>
      </c>
      <c r="E246" s="356" t="s">
        <v>1737</v>
      </c>
      <c r="F246" s="356" t="s">
        <v>628</v>
      </c>
      <c r="G246" s="356"/>
      <c r="H246" s="356"/>
      <c r="I246" s="356"/>
      <c r="J246" s="356"/>
      <c r="K246" s="356"/>
      <c r="L246" s="356"/>
      <c r="M246" s="356"/>
      <c r="N246" s="356"/>
      <c r="O246" s="356"/>
      <c r="P246" s="356"/>
      <c r="Q246" s="356"/>
      <c r="R246" s="356"/>
      <c r="S246" s="356"/>
      <c r="T246" s="356"/>
      <c r="U246" s="356"/>
      <c r="V246" s="356"/>
      <c r="W246" s="356"/>
      <c r="X246" s="356"/>
      <c r="Y246" s="356"/>
      <c r="Z246" s="356"/>
      <c r="AA246" s="356"/>
      <c r="AB246" s="356"/>
      <c r="AC246" s="356"/>
      <c r="AD246" s="356"/>
      <c r="AE246" s="356"/>
      <c r="AF246" s="356"/>
      <c r="AG246" s="356"/>
      <c r="AH246" s="356"/>
      <c r="AI246" s="356"/>
      <c r="AJ246" s="356"/>
      <c r="AK246" s="356"/>
      <c r="AL246" s="356"/>
    </row>
    <row r="247" spans="2:38">
      <c r="B247" s="373" t="s">
        <v>6966</v>
      </c>
      <c r="C247" s="373"/>
      <c r="D247" s="373" t="s">
        <v>7703</v>
      </c>
      <c r="E247" s="356" t="s">
        <v>2085</v>
      </c>
      <c r="F247" s="356" t="s">
        <v>628</v>
      </c>
      <c r="G247" s="356"/>
      <c r="H247" s="356"/>
      <c r="I247" s="356"/>
      <c r="J247" s="356"/>
      <c r="K247" s="356"/>
      <c r="L247" s="356"/>
      <c r="M247" s="356"/>
      <c r="N247" s="356"/>
      <c r="O247" s="356"/>
      <c r="P247" s="356"/>
      <c r="Q247" s="356"/>
      <c r="R247" s="356"/>
      <c r="S247" s="356"/>
      <c r="T247" s="356"/>
      <c r="U247" s="356"/>
      <c r="V247" s="356"/>
      <c r="W247" s="356"/>
      <c r="X247" s="356"/>
      <c r="Y247" s="356"/>
      <c r="Z247" s="356"/>
      <c r="AA247" s="356"/>
      <c r="AB247" s="356"/>
      <c r="AC247" s="356"/>
      <c r="AD247" s="356"/>
      <c r="AE247" s="356"/>
      <c r="AF247" s="356"/>
      <c r="AG247" s="356"/>
      <c r="AH247" s="356"/>
      <c r="AI247" s="356"/>
      <c r="AJ247" s="356"/>
      <c r="AK247" s="356"/>
      <c r="AL247" s="356"/>
    </row>
    <row r="248" spans="2:38">
      <c r="B248" s="373" t="s">
        <v>6967</v>
      </c>
      <c r="C248" s="373"/>
      <c r="D248" s="373" t="s">
        <v>7703</v>
      </c>
      <c r="E248" s="356" t="s">
        <v>33</v>
      </c>
      <c r="F248" s="356" t="s">
        <v>628</v>
      </c>
      <c r="G248" s="356"/>
      <c r="H248" s="356"/>
      <c r="I248" s="356"/>
      <c r="J248" s="356"/>
      <c r="K248" s="356"/>
      <c r="L248" s="356"/>
      <c r="M248" s="356"/>
      <c r="N248" s="356"/>
      <c r="O248" s="356"/>
      <c r="P248" s="356"/>
      <c r="Q248" s="356"/>
      <c r="R248" s="356"/>
      <c r="S248" s="356"/>
      <c r="T248" s="356"/>
      <c r="U248" s="356"/>
      <c r="V248" s="356"/>
      <c r="W248" s="356"/>
      <c r="X248" s="356"/>
      <c r="Y248" s="356"/>
      <c r="Z248" s="356"/>
      <c r="AA248" s="356"/>
      <c r="AB248" s="356"/>
      <c r="AC248" s="356"/>
      <c r="AD248" s="356"/>
      <c r="AE248" s="356"/>
      <c r="AF248" s="356"/>
      <c r="AG248" s="356"/>
      <c r="AH248" s="356"/>
      <c r="AI248" s="356"/>
      <c r="AJ248" s="356"/>
      <c r="AK248" s="356"/>
      <c r="AL248" s="356"/>
    </row>
    <row r="249" spans="2:38">
      <c r="B249" s="373" t="s">
        <v>2088</v>
      </c>
      <c r="C249" s="373"/>
      <c r="D249" s="373" t="s">
        <v>7703</v>
      </c>
      <c r="E249" s="356" t="s">
        <v>1939</v>
      </c>
      <c r="F249" s="356" t="s">
        <v>628</v>
      </c>
      <c r="G249" s="356"/>
      <c r="H249" s="356"/>
      <c r="I249" s="356"/>
      <c r="J249" s="356"/>
      <c r="K249" s="356"/>
      <c r="L249" s="356"/>
      <c r="M249" s="356"/>
      <c r="N249" s="356"/>
      <c r="O249" s="356"/>
      <c r="P249" s="356"/>
      <c r="Q249" s="356"/>
      <c r="R249" s="356"/>
      <c r="S249" s="356"/>
      <c r="T249" s="356"/>
      <c r="U249" s="356"/>
      <c r="V249" s="356"/>
      <c r="W249" s="356"/>
      <c r="X249" s="356"/>
      <c r="Y249" s="356"/>
      <c r="Z249" s="356"/>
      <c r="AA249" s="356"/>
      <c r="AB249" s="356"/>
      <c r="AC249" s="356"/>
      <c r="AD249" s="356"/>
      <c r="AE249" s="356"/>
      <c r="AF249" s="356"/>
      <c r="AG249" s="356"/>
      <c r="AH249" s="356"/>
      <c r="AI249" s="356"/>
      <c r="AJ249" s="356"/>
      <c r="AK249" s="356"/>
      <c r="AL249" s="356"/>
    </row>
    <row r="250" spans="2:38">
      <c r="B250" s="373" t="s">
        <v>1392</v>
      </c>
      <c r="C250" s="373"/>
      <c r="D250" s="373" t="s">
        <v>7703</v>
      </c>
      <c r="E250" s="356" t="s">
        <v>2090</v>
      </c>
      <c r="F250" s="356" t="s">
        <v>628</v>
      </c>
      <c r="G250" s="356"/>
      <c r="H250" s="356"/>
      <c r="I250" s="356"/>
      <c r="J250" s="356"/>
      <c r="K250" s="356"/>
      <c r="L250" s="356"/>
      <c r="M250" s="356"/>
      <c r="N250" s="356"/>
      <c r="O250" s="356"/>
      <c r="P250" s="356"/>
      <c r="Q250" s="356"/>
      <c r="R250" s="356"/>
      <c r="S250" s="356"/>
      <c r="T250" s="356"/>
      <c r="U250" s="356"/>
      <c r="V250" s="356"/>
      <c r="W250" s="356"/>
      <c r="X250" s="356"/>
      <c r="Y250" s="356"/>
      <c r="Z250" s="356"/>
      <c r="AA250" s="356"/>
      <c r="AB250" s="356"/>
      <c r="AC250" s="356"/>
      <c r="AD250" s="356"/>
      <c r="AE250" s="356"/>
      <c r="AF250" s="356"/>
      <c r="AG250" s="356"/>
      <c r="AH250" s="356"/>
      <c r="AI250" s="356"/>
      <c r="AJ250" s="356"/>
      <c r="AK250" s="356"/>
      <c r="AL250" s="356"/>
    </row>
    <row r="251" spans="2:38">
      <c r="B251" s="373" t="s">
        <v>2026</v>
      </c>
      <c r="C251" s="373"/>
      <c r="D251" s="373" t="s">
        <v>7703</v>
      </c>
      <c r="E251" s="356" t="s">
        <v>2091</v>
      </c>
      <c r="F251" s="356" t="s">
        <v>628</v>
      </c>
      <c r="G251" s="356"/>
      <c r="H251" s="356"/>
      <c r="I251" s="356"/>
      <c r="J251" s="356"/>
      <c r="K251" s="356"/>
      <c r="L251" s="356"/>
      <c r="M251" s="356"/>
      <c r="N251" s="356"/>
      <c r="O251" s="356"/>
      <c r="P251" s="356"/>
      <c r="Q251" s="356"/>
      <c r="R251" s="356"/>
      <c r="S251" s="356"/>
      <c r="T251" s="356"/>
      <c r="U251" s="356"/>
      <c r="V251" s="356"/>
      <c r="W251" s="356"/>
      <c r="X251" s="356"/>
      <c r="Y251" s="356"/>
      <c r="Z251" s="356"/>
      <c r="AA251" s="356"/>
      <c r="AB251" s="356"/>
      <c r="AC251" s="356"/>
      <c r="AD251" s="356"/>
      <c r="AE251" s="356"/>
      <c r="AF251" s="356"/>
      <c r="AG251" s="356"/>
      <c r="AH251" s="356"/>
      <c r="AI251" s="356"/>
      <c r="AJ251" s="356"/>
      <c r="AK251" s="356"/>
      <c r="AL251" s="356"/>
    </row>
    <row r="252" spans="2:38">
      <c r="B252" s="373" t="s">
        <v>5967</v>
      </c>
      <c r="C252" s="373"/>
      <c r="D252" s="373" t="s">
        <v>7703</v>
      </c>
      <c r="E252" s="356" t="s">
        <v>2094</v>
      </c>
      <c r="F252" s="356" t="s">
        <v>628</v>
      </c>
      <c r="G252" s="356"/>
      <c r="H252" s="356"/>
      <c r="I252" s="356"/>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c r="AG252" s="356"/>
      <c r="AH252" s="356"/>
      <c r="AI252" s="356"/>
      <c r="AJ252" s="356"/>
      <c r="AK252" s="356"/>
      <c r="AL252" s="356"/>
    </row>
    <row r="253" spans="2:38">
      <c r="B253" s="373" t="s">
        <v>2097</v>
      </c>
      <c r="C253" s="373"/>
      <c r="D253" s="373" t="s">
        <v>7703</v>
      </c>
      <c r="E253" s="356" t="s">
        <v>247</v>
      </c>
      <c r="F253" s="356" t="s">
        <v>628</v>
      </c>
      <c r="G253" s="356"/>
      <c r="H253" s="356"/>
      <c r="I253" s="356"/>
      <c r="J253" s="356"/>
      <c r="K253" s="356"/>
      <c r="L253" s="356"/>
      <c r="M253" s="356"/>
      <c r="N253" s="356"/>
      <c r="O253" s="356"/>
      <c r="P253" s="356"/>
      <c r="Q253" s="356"/>
      <c r="R253" s="356"/>
      <c r="S253" s="356"/>
      <c r="T253" s="356"/>
      <c r="U253" s="356"/>
      <c r="V253" s="356"/>
      <c r="W253" s="356"/>
      <c r="X253" s="356"/>
      <c r="Y253" s="356"/>
      <c r="Z253" s="356"/>
      <c r="AA253" s="356"/>
      <c r="AB253" s="356"/>
      <c r="AC253" s="356"/>
      <c r="AD253" s="356"/>
      <c r="AE253" s="356"/>
      <c r="AF253" s="356"/>
      <c r="AG253" s="356"/>
      <c r="AH253" s="356"/>
      <c r="AI253" s="356"/>
      <c r="AJ253" s="356"/>
      <c r="AK253" s="356"/>
      <c r="AL253" s="356"/>
    </row>
    <row r="254" spans="2:38">
      <c r="B254" s="373" t="s">
        <v>1235</v>
      </c>
      <c r="C254" s="373"/>
      <c r="D254" s="373" t="s">
        <v>7703</v>
      </c>
      <c r="E254" s="356" t="s">
        <v>2104</v>
      </c>
      <c r="F254" s="356" t="s">
        <v>628</v>
      </c>
      <c r="G254" s="356"/>
      <c r="H254" s="356"/>
      <c r="I254" s="356"/>
      <c r="J254" s="356"/>
      <c r="K254" s="356"/>
      <c r="L254" s="356"/>
      <c r="M254" s="356"/>
      <c r="N254" s="356"/>
      <c r="O254" s="356"/>
      <c r="P254" s="356"/>
      <c r="Q254" s="356"/>
      <c r="R254" s="356"/>
      <c r="S254" s="356"/>
      <c r="T254" s="356"/>
      <c r="U254" s="356"/>
      <c r="V254" s="356"/>
      <c r="W254" s="356"/>
      <c r="X254" s="356"/>
      <c r="Y254" s="356"/>
      <c r="Z254" s="356"/>
      <c r="AA254" s="356"/>
      <c r="AB254" s="356"/>
      <c r="AC254" s="356"/>
      <c r="AD254" s="356"/>
      <c r="AE254" s="356"/>
      <c r="AF254" s="356"/>
      <c r="AG254" s="356"/>
      <c r="AH254" s="356"/>
      <c r="AI254" s="356"/>
      <c r="AJ254" s="356"/>
      <c r="AK254" s="356"/>
      <c r="AL254" s="356"/>
    </row>
    <row r="255" spans="2:38">
      <c r="B255" s="373" t="s">
        <v>2110</v>
      </c>
      <c r="C255" s="373"/>
      <c r="D255" s="373" t="s">
        <v>7703</v>
      </c>
      <c r="E255" s="356" t="s">
        <v>2105</v>
      </c>
      <c r="F255" s="356" t="s">
        <v>628</v>
      </c>
      <c r="G255" s="356"/>
      <c r="H255" s="356"/>
      <c r="I255" s="356"/>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356"/>
      <c r="AJ255" s="356"/>
      <c r="AK255" s="356"/>
      <c r="AL255" s="356"/>
    </row>
    <row r="256" spans="2:38">
      <c r="B256" s="373" t="s">
        <v>1982</v>
      </c>
      <c r="C256" s="373"/>
      <c r="D256" s="373" t="s">
        <v>7703</v>
      </c>
      <c r="E256" s="356" t="s">
        <v>2058</v>
      </c>
      <c r="F256" s="356" t="s">
        <v>628</v>
      </c>
      <c r="G256" s="356"/>
      <c r="H256" s="356"/>
      <c r="I256" s="356"/>
      <c r="J256" s="356"/>
      <c r="K256" s="356"/>
      <c r="L256" s="356"/>
      <c r="M256" s="356"/>
      <c r="N256" s="356"/>
      <c r="O256" s="356"/>
      <c r="P256" s="356"/>
      <c r="Q256" s="356"/>
      <c r="R256" s="356"/>
      <c r="S256" s="356"/>
      <c r="T256" s="356"/>
      <c r="U256" s="356"/>
      <c r="V256" s="356"/>
      <c r="W256" s="356"/>
      <c r="X256" s="356"/>
      <c r="Y256" s="356"/>
      <c r="Z256" s="356"/>
      <c r="AA256" s="356"/>
      <c r="AB256" s="356"/>
      <c r="AC256" s="356"/>
      <c r="AD256" s="356"/>
      <c r="AE256" s="356"/>
      <c r="AF256" s="356"/>
      <c r="AG256" s="356"/>
      <c r="AH256" s="356"/>
      <c r="AI256" s="356"/>
      <c r="AJ256" s="356"/>
      <c r="AK256" s="356"/>
      <c r="AL256" s="356"/>
    </row>
    <row r="257" spans="2:38">
      <c r="B257" s="373" t="s">
        <v>2111</v>
      </c>
      <c r="C257" s="373"/>
      <c r="D257" s="373" t="s">
        <v>7703</v>
      </c>
      <c r="E257" s="356" t="s">
        <v>779</v>
      </c>
      <c r="F257" s="356" t="s">
        <v>628</v>
      </c>
      <c r="G257" s="356"/>
      <c r="H257" s="356"/>
      <c r="I257" s="356"/>
      <c r="J257" s="356"/>
      <c r="K257" s="356"/>
      <c r="L257" s="356"/>
      <c r="M257" s="356"/>
      <c r="N257" s="356"/>
      <c r="O257" s="356"/>
      <c r="P257" s="356"/>
      <c r="Q257" s="356"/>
      <c r="R257" s="356"/>
      <c r="S257" s="356"/>
      <c r="T257" s="356"/>
      <c r="U257" s="356"/>
      <c r="V257" s="356"/>
      <c r="W257" s="356"/>
      <c r="X257" s="356"/>
      <c r="Y257" s="356"/>
      <c r="Z257" s="356"/>
      <c r="AA257" s="356"/>
      <c r="AB257" s="356"/>
      <c r="AC257" s="356"/>
      <c r="AD257" s="356"/>
      <c r="AE257" s="356"/>
      <c r="AF257" s="356"/>
      <c r="AG257" s="356"/>
      <c r="AH257" s="356"/>
      <c r="AI257" s="356"/>
      <c r="AJ257" s="356"/>
      <c r="AK257" s="356"/>
      <c r="AL257" s="356"/>
    </row>
    <row r="258" spans="2:38">
      <c r="B258" s="373" t="s">
        <v>6968</v>
      </c>
      <c r="C258" s="373"/>
      <c r="D258" s="373" t="s">
        <v>7703</v>
      </c>
      <c r="E258" s="356" t="s">
        <v>2117</v>
      </c>
      <c r="F258" s="356" t="s">
        <v>628</v>
      </c>
      <c r="G258" s="356"/>
      <c r="H258" s="356"/>
      <c r="I258" s="356"/>
      <c r="J258" s="356"/>
      <c r="K258" s="356"/>
      <c r="L258" s="356"/>
      <c r="M258" s="356"/>
      <c r="N258" s="356"/>
      <c r="O258" s="356"/>
      <c r="P258" s="356"/>
      <c r="Q258" s="356"/>
      <c r="R258" s="356"/>
      <c r="S258" s="356"/>
      <c r="T258" s="356"/>
      <c r="U258" s="356"/>
      <c r="V258" s="356"/>
      <c r="W258" s="356"/>
      <c r="X258" s="356"/>
      <c r="Y258" s="356"/>
      <c r="Z258" s="356"/>
      <c r="AA258" s="356"/>
      <c r="AB258" s="356"/>
      <c r="AC258" s="356"/>
      <c r="AD258" s="356"/>
      <c r="AE258" s="356"/>
      <c r="AF258" s="356"/>
      <c r="AG258" s="356"/>
      <c r="AH258" s="356"/>
      <c r="AI258" s="356"/>
      <c r="AJ258" s="356"/>
      <c r="AK258" s="356"/>
      <c r="AL258" s="356"/>
    </row>
    <row r="259" spans="2:38">
      <c r="B259" s="373" t="s">
        <v>6672</v>
      </c>
      <c r="C259" s="373"/>
      <c r="D259" s="373" t="s">
        <v>7703</v>
      </c>
      <c r="E259" s="356" t="s">
        <v>1664</v>
      </c>
      <c r="F259" s="356" t="s">
        <v>868</v>
      </c>
      <c r="G259" s="356"/>
      <c r="H259" s="356"/>
      <c r="I259" s="356"/>
      <c r="J259" s="356"/>
      <c r="K259" s="356"/>
      <c r="L259" s="356"/>
      <c r="M259" s="356"/>
      <c r="N259" s="356"/>
      <c r="O259" s="356"/>
      <c r="P259" s="356"/>
      <c r="Q259" s="356"/>
      <c r="R259" s="356"/>
      <c r="S259" s="356"/>
      <c r="T259" s="356"/>
      <c r="U259" s="356"/>
      <c r="V259" s="356"/>
      <c r="W259" s="356"/>
      <c r="X259" s="356"/>
      <c r="Y259" s="356"/>
      <c r="Z259" s="356"/>
      <c r="AA259" s="356"/>
      <c r="AB259" s="356"/>
      <c r="AC259" s="356"/>
      <c r="AD259" s="356"/>
      <c r="AE259" s="356"/>
      <c r="AF259" s="356"/>
      <c r="AG259" s="356"/>
      <c r="AH259" s="356"/>
      <c r="AI259" s="356"/>
      <c r="AJ259" s="356"/>
      <c r="AK259" s="356"/>
      <c r="AL259" s="356"/>
    </row>
    <row r="260" spans="2:38">
      <c r="B260" s="373" t="s">
        <v>2648</v>
      </c>
      <c r="C260" s="373"/>
      <c r="D260" s="373" t="s">
        <v>7703</v>
      </c>
      <c r="E260" s="356" t="s">
        <v>743</v>
      </c>
      <c r="F260" s="356" t="s">
        <v>868</v>
      </c>
      <c r="G260" s="356"/>
      <c r="H260" s="356"/>
      <c r="I260" s="356"/>
      <c r="J260" s="356"/>
      <c r="K260" s="356"/>
      <c r="L260" s="356"/>
      <c r="M260" s="356"/>
      <c r="N260" s="356"/>
      <c r="O260" s="356"/>
      <c r="P260" s="356"/>
      <c r="Q260" s="356"/>
      <c r="R260" s="356"/>
      <c r="S260" s="356"/>
      <c r="T260" s="356"/>
      <c r="U260" s="356"/>
      <c r="V260" s="356"/>
      <c r="W260" s="356"/>
      <c r="X260" s="356"/>
      <c r="Y260" s="356"/>
      <c r="Z260" s="356"/>
      <c r="AA260" s="356"/>
      <c r="AB260" s="356"/>
      <c r="AC260" s="356"/>
      <c r="AD260" s="356"/>
      <c r="AE260" s="356"/>
      <c r="AF260" s="356"/>
      <c r="AG260" s="356"/>
      <c r="AH260" s="356"/>
      <c r="AI260" s="356"/>
      <c r="AJ260" s="356"/>
      <c r="AK260" s="356"/>
      <c r="AL260" s="356"/>
    </row>
    <row r="261" spans="2:38">
      <c r="B261" s="373" t="s">
        <v>429</v>
      </c>
      <c r="C261" s="373"/>
      <c r="D261" s="373" t="s">
        <v>7703</v>
      </c>
      <c r="E261" s="356" t="s">
        <v>1673</v>
      </c>
      <c r="F261" s="356" t="s">
        <v>868</v>
      </c>
      <c r="G261" s="356"/>
      <c r="H261" s="356"/>
      <c r="I261" s="356"/>
      <c r="J261" s="356"/>
      <c r="K261" s="356"/>
      <c r="L261" s="356"/>
      <c r="M261" s="356"/>
      <c r="N261" s="356"/>
      <c r="O261" s="356"/>
      <c r="P261" s="356"/>
      <c r="Q261" s="356"/>
      <c r="R261" s="356"/>
      <c r="S261" s="356"/>
      <c r="T261" s="356"/>
      <c r="U261" s="356"/>
      <c r="V261" s="356"/>
      <c r="W261" s="356"/>
      <c r="X261" s="356"/>
      <c r="Y261" s="356"/>
      <c r="Z261" s="356"/>
      <c r="AA261" s="356"/>
      <c r="AB261" s="356"/>
      <c r="AC261" s="356"/>
      <c r="AD261" s="356"/>
      <c r="AE261" s="356"/>
      <c r="AF261" s="356"/>
      <c r="AG261" s="356"/>
      <c r="AH261" s="356"/>
      <c r="AI261" s="356"/>
      <c r="AJ261" s="356"/>
      <c r="AK261" s="356"/>
      <c r="AL261" s="356"/>
    </row>
    <row r="262" spans="2:38">
      <c r="B262" s="373" t="s">
        <v>4721</v>
      </c>
      <c r="C262" s="373"/>
      <c r="D262" s="373" t="s">
        <v>7703</v>
      </c>
      <c r="E262" s="356" t="s">
        <v>1116</v>
      </c>
      <c r="F262" s="356" t="s">
        <v>868</v>
      </c>
      <c r="G262" s="356"/>
      <c r="H262" s="356"/>
      <c r="I262" s="356"/>
      <c r="J262" s="356"/>
      <c r="K262" s="356"/>
      <c r="L262" s="356"/>
      <c r="M262" s="356"/>
      <c r="N262" s="356"/>
      <c r="O262" s="356"/>
      <c r="P262" s="356"/>
      <c r="Q262" s="356"/>
      <c r="R262" s="356"/>
      <c r="S262" s="356"/>
      <c r="T262" s="356"/>
      <c r="U262" s="356"/>
      <c r="V262" s="356"/>
      <c r="W262" s="356"/>
      <c r="X262" s="356"/>
      <c r="Y262" s="356"/>
      <c r="Z262" s="356"/>
      <c r="AA262" s="356"/>
      <c r="AB262" s="356"/>
      <c r="AC262" s="356"/>
      <c r="AD262" s="356"/>
      <c r="AE262" s="356"/>
      <c r="AF262" s="356"/>
      <c r="AG262" s="356"/>
      <c r="AH262" s="356"/>
      <c r="AI262" s="356"/>
      <c r="AJ262" s="356"/>
      <c r="AK262" s="356"/>
      <c r="AL262" s="356"/>
    </row>
    <row r="263" spans="2:38">
      <c r="B263" s="373" t="s">
        <v>6609</v>
      </c>
      <c r="C263" s="373"/>
      <c r="D263" s="373" t="s">
        <v>7703</v>
      </c>
      <c r="E263" s="356" t="s">
        <v>1686</v>
      </c>
      <c r="F263" s="356" t="s">
        <v>868</v>
      </c>
      <c r="G263" s="356"/>
      <c r="H263" s="356"/>
      <c r="I263" s="356"/>
      <c r="J263" s="356"/>
      <c r="K263" s="356"/>
      <c r="L263" s="356"/>
      <c r="M263" s="356"/>
      <c r="N263" s="356"/>
      <c r="O263" s="356"/>
      <c r="P263" s="356"/>
      <c r="Q263" s="356"/>
      <c r="R263" s="356"/>
      <c r="S263" s="356"/>
      <c r="T263" s="356"/>
      <c r="U263" s="356"/>
      <c r="V263" s="356"/>
      <c r="W263" s="356"/>
      <c r="X263" s="356"/>
      <c r="Y263" s="356"/>
      <c r="Z263" s="356"/>
      <c r="AA263" s="356"/>
      <c r="AB263" s="356"/>
      <c r="AC263" s="356"/>
      <c r="AD263" s="356"/>
      <c r="AE263" s="356"/>
      <c r="AF263" s="356"/>
      <c r="AG263" s="356"/>
      <c r="AH263" s="356"/>
      <c r="AI263" s="356"/>
      <c r="AJ263" s="356"/>
      <c r="AK263" s="356"/>
      <c r="AL263" s="356"/>
    </row>
    <row r="264" spans="2:38">
      <c r="B264" s="373" t="s">
        <v>5545</v>
      </c>
      <c r="C264" s="373"/>
      <c r="D264" s="373" t="s">
        <v>7703</v>
      </c>
      <c r="E264" s="356" t="s">
        <v>1691</v>
      </c>
      <c r="F264" s="356" t="s">
        <v>868</v>
      </c>
      <c r="G264" s="356"/>
      <c r="H264" s="356"/>
      <c r="I264" s="356"/>
      <c r="J264" s="356"/>
      <c r="K264" s="356"/>
      <c r="L264" s="356"/>
      <c r="M264" s="356"/>
      <c r="N264" s="356"/>
      <c r="O264" s="356"/>
      <c r="P264" s="356"/>
      <c r="Q264" s="356"/>
      <c r="R264" s="356"/>
      <c r="S264" s="356"/>
      <c r="T264" s="356"/>
      <c r="U264" s="356"/>
      <c r="V264" s="356"/>
      <c r="W264" s="356"/>
      <c r="X264" s="356"/>
      <c r="Y264" s="356"/>
      <c r="Z264" s="356"/>
      <c r="AA264" s="356"/>
      <c r="AB264" s="356"/>
      <c r="AC264" s="356"/>
      <c r="AD264" s="356"/>
      <c r="AE264" s="356"/>
      <c r="AF264" s="356"/>
      <c r="AG264" s="356"/>
      <c r="AH264" s="356"/>
      <c r="AI264" s="356"/>
      <c r="AJ264" s="356"/>
      <c r="AK264" s="356"/>
      <c r="AL264" s="356"/>
    </row>
    <row r="265" spans="2:38">
      <c r="B265" s="373" t="s">
        <v>1701</v>
      </c>
      <c r="C265" s="373"/>
      <c r="D265" s="373" t="s">
        <v>7703</v>
      </c>
      <c r="E265" s="356" t="s">
        <v>190</v>
      </c>
      <c r="F265" s="356" t="s">
        <v>868</v>
      </c>
      <c r="G265" s="356"/>
      <c r="H265" s="356"/>
      <c r="I265" s="356"/>
      <c r="J265" s="356"/>
      <c r="K265" s="356"/>
      <c r="L265" s="356"/>
      <c r="M265" s="356"/>
      <c r="N265" s="356"/>
      <c r="O265" s="356"/>
      <c r="P265" s="356"/>
      <c r="Q265" s="356"/>
      <c r="R265" s="356"/>
      <c r="S265" s="356"/>
      <c r="T265" s="356"/>
      <c r="U265" s="356"/>
      <c r="V265" s="356"/>
      <c r="W265" s="356"/>
      <c r="X265" s="356"/>
      <c r="Y265" s="356"/>
      <c r="Z265" s="356"/>
      <c r="AA265" s="356"/>
      <c r="AB265" s="356"/>
      <c r="AC265" s="356"/>
      <c r="AD265" s="356"/>
      <c r="AE265" s="356"/>
      <c r="AF265" s="356"/>
      <c r="AG265" s="356"/>
      <c r="AH265" s="356"/>
      <c r="AI265" s="356"/>
      <c r="AJ265" s="356"/>
      <c r="AK265" s="356"/>
      <c r="AL265" s="356"/>
    </row>
    <row r="266" spans="2:38">
      <c r="B266" s="373" t="s">
        <v>5552</v>
      </c>
      <c r="C266" s="373"/>
      <c r="D266" s="373" t="s">
        <v>7703</v>
      </c>
      <c r="E266" s="356" t="s">
        <v>1068</v>
      </c>
      <c r="F266" s="356" t="s">
        <v>868</v>
      </c>
      <c r="G266" s="356"/>
      <c r="H266" s="356"/>
      <c r="I266" s="356"/>
      <c r="J266" s="356"/>
      <c r="K266" s="356"/>
      <c r="L266" s="356"/>
      <c r="M266" s="356"/>
      <c r="N266" s="356"/>
      <c r="O266" s="356"/>
      <c r="P266" s="356"/>
      <c r="Q266" s="356"/>
      <c r="R266" s="356"/>
      <c r="S266" s="356"/>
      <c r="T266" s="356"/>
      <c r="U266" s="356"/>
      <c r="V266" s="356"/>
      <c r="W266" s="356"/>
      <c r="X266" s="356"/>
      <c r="Y266" s="356"/>
      <c r="Z266" s="356"/>
      <c r="AA266" s="356"/>
      <c r="AB266" s="356"/>
      <c r="AC266" s="356"/>
      <c r="AD266" s="356"/>
      <c r="AE266" s="356"/>
      <c r="AF266" s="356"/>
      <c r="AG266" s="356"/>
      <c r="AH266" s="356"/>
      <c r="AI266" s="356"/>
      <c r="AJ266" s="356"/>
      <c r="AK266" s="356"/>
      <c r="AL266" s="356"/>
    </row>
    <row r="267" spans="2:38">
      <c r="B267" s="373" t="s">
        <v>6192</v>
      </c>
      <c r="C267" s="373"/>
      <c r="D267" s="373" t="s">
        <v>7703</v>
      </c>
      <c r="E267" s="356" t="s">
        <v>1702</v>
      </c>
      <c r="F267" s="356" t="s">
        <v>868</v>
      </c>
      <c r="G267" s="356"/>
      <c r="H267" s="356"/>
      <c r="I267" s="356"/>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356"/>
      <c r="AJ267" s="356"/>
      <c r="AK267" s="356"/>
      <c r="AL267" s="356"/>
    </row>
    <row r="268" spans="2:38">
      <c r="B268" s="373" t="s">
        <v>6931</v>
      </c>
      <c r="C268" s="373"/>
      <c r="D268" s="373" t="s">
        <v>7703</v>
      </c>
      <c r="E268" s="356" t="s">
        <v>1706</v>
      </c>
      <c r="F268" s="356" t="s">
        <v>868</v>
      </c>
      <c r="G268" s="356"/>
      <c r="H268" s="356"/>
      <c r="I268" s="356"/>
      <c r="J268" s="356"/>
      <c r="K268" s="356"/>
      <c r="L268" s="356"/>
      <c r="M268" s="356"/>
      <c r="N268" s="356"/>
      <c r="O268" s="356"/>
      <c r="P268" s="356"/>
      <c r="Q268" s="356"/>
      <c r="R268" s="356"/>
      <c r="S268" s="356"/>
      <c r="T268" s="356"/>
      <c r="U268" s="356"/>
      <c r="V268" s="356"/>
      <c r="W268" s="356"/>
      <c r="X268" s="356"/>
      <c r="Y268" s="356"/>
      <c r="Z268" s="356"/>
      <c r="AA268" s="356"/>
      <c r="AB268" s="356"/>
      <c r="AC268" s="356"/>
      <c r="AD268" s="356"/>
      <c r="AE268" s="356"/>
      <c r="AF268" s="356"/>
      <c r="AG268" s="356"/>
      <c r="AH268" s="356"/>
      <c r="AI268" s="356"/>
      <c r="AJ268" s="356"/>
      <c r="AK268" s="356"/>
      <c r="AL268" s="356"/>
    </row>
    <row r="269" spans="2:38">
      <c r="B269" s="373" t="s">
        <v>6932</v>
      </c>
      <c r="C269" s="373"/>
      <c r="D269" s="373" t="s">
        <v>7703</v>
      </c>
      <c r="E269" s="356" t="s">
        <v>328</v>
      </c>
      <c r="F269" s="356" t="s">
        <v>868</v>
      </c>
      <c r="G269" s="356"/>
      <c r="H269" s="356"/>
      <c r="I269" s="356"/>
      <c r="J269" s="356"/>
      <c r="K269" s="356"/>
      <c r="L269" s="356"/>
      <c r="M269" s="356"/>
      <c r="N269" s="356"/>
      <c r="O269" s="356"/>
      <c r="P269" s="356"/>
      <c r="Q269" s="356"/>
      <c r="R269" s="356"/>
      <c r="S269" s="356"/>
      <c r="T269" s="356"/>
      <c r="U269" s="356"/>
      <c r="V269" s="356"/>
      <c r="W269" s="356"/>
      <c r="X269" s="356"/>
      <c r="Y269" s="356"/>
      <c r="Z269" s="356"/>
      <c r="AA269" s="356"/>
      <c r="AB269" s="356"/>
      <c r="AC269" s="356"/>
      <c r="AD269" s="356"/>
      <c r="AE269" s="356"/>
      <c r="AF269" s="356"/>
      <c r="AG269" s="356"/>
      <c r="AH269" s="356"/>
      <c r="AI269" s="356"/>
      <c r="AJ269" s="356"/>
      <c r="AK269" s="356"/>
      <c r="AL269" s="356"/>
    </row>
    <row r="270" spans="2:38">
      <c r="B270" s="373" t="s">
        <v>6933</v>
      </c>
      <c r="C270" s="373"/>
      <c r="D270" s="373" t="s">
        <v>7703</v>
      </c>
      <c r="E270" s="356" t="s">
        <v>1707</v>
      </c>
      <c r="F270" s="356" t="s">
        <v>868</v>
      </c>
      <c r="G270" s="356"/>
      <c r="H270" s="356"/>
      <c r="I270" s="356"/>
      <c r="J270" s="356"/>
      <c r="K270" s="356"/>
      <c r="L270" s="356"/>
      <c r="M270" s="356"/>
      <c r="N270" s="356"/>
      <c r="O270" s="356"/>
      <c r="P270" s="356"/>
      <c r="Q270" s="356"/>
      <c r="R270" s="356"/>
      <c r="S270" s="356"/>
      <c r="T270" s="356"/>
      <c r="U270" s="356"/>
      <c r="V270" s="356"/>
      <c r="W270" s="356"/>
      <c r="X270" s="356"/>
      <c r="Y270" s="356"/>
      <c r="Z270" s="356"/>
      <c r="AA270" s="356"/>
      <c r="AB270" s="356"/>
      <c r="AC270" s="356"/>
      <c r="AD270" s="356"/>
      <c r="AE270" s="356"/>
      <c r="AF270" s="356"/>
      <c r="AG270" s="356"/>
      <c r="AH270" s="356"/>
      <c r="AI270" s="356"/>
      <c r="AJ270" s="356"/>
      <c r="AK270" s="356"/>
      <c r="AL270" s="356"/>
    </row>
    <row r="271" spans="2:38">
      <c r="B271" s="373" t="s">
        <v>1709</v>
      </c>
      <c r="C271" s="373"/>
      <c r="D271" s="373" t="s">
        <v>7703</v>
      </c>
      <c r="E271" s="356" t="s">
        <v>1286</v>
      </c>
      <c r="F271" s="356" t="s">
        <v>868</v>
      </c>
      <c r="G271" s="356"/>
      <c r="H271" s="356"/>
      <c r="I271" s="356"/>
      <c r="J271" s="356"/>
      <c r="K271" s="356"/>
      <c r="L271" s="356"/>
      <c r="M271" s="356"/>
      <c r="N271" s="356"/>
      <c r="O271" s="356"/>
      <c r="P271" s="356"/>
      <c r="Q271" s="356"/>
      <c r="R271" s="356"/>
      <c r="S271" s="356"/>
      <c r="T271" s="356"/>
      <c r="U271" s="356"/>
      <c r="V271" s="356"/>
      <c r="W271" s="356"/>
      <c r="X271" s="356"/>
      <c r="Y271" s="356"/>
      <c r="Z271" s="356"/>
      <c r="AA271" s="356"/>
      <c r="AB271" s="356"/>
      <c r="AC271" s="356"/>
      <c r="AD271" s="356"/>
      <c r="AE271" s="356"/>
      <c r="AF271" s="356"/>
      <c r="AG271" s="356"/>
      <c r="AH271" s="356"/>
      <c r="AI271" s="356"/>
      <c r="AJ271" s="356"/>
      <c r="AK271" s="356"/>
      <c r="AL271" s="356"/>
    </row>
    <row r="272" spans="2:38">
      <c r="B272" s="373" t="s">
        <v>1438</v>
      </c>
      <c r="C272" s="373"/>
      <c r="D272" s="373" t="s">
        <v>7703</v>
      </c>
      <c r="E272" s="356" t="s">
        <v>1629</v>
      </c>
      <c r="F272" s="356" t="s">
        <v>868</v>
      </c>
      <c r="G272" s="356"/>
      <c r="H272" s="356"/>
      <c r="I272" s="356"/>
      <c r="J272" s="356"/>
      <c r="K272" s="356"/>
      <c r="L272" s="356"/>
      <c r="M272" s="356"/>
      <c r="N272" s="356"/>
      <c r="O272" s="356"/>
      <c r="P272" s="356"/>
      <c r="Q272" s="356"/>
      <c r="R272" s="356"/>
      <c r="S272" s="356"/>
      <c r="T272" s="356"/>
      <c r="U272" s="356"/>
      <c r="V272" s="356"/>
      <c r="W272" s="356"/>
      <c r="X272" s="356"/>
      <c r="Y272" s="356"/>
      <c r="Z272" s="356"/>
      <c r="AA272" s="356"/>
      <c r="AB272" s="356"/>
      <c r="AC272" s="356"/>
      <c r="AD272" s="356"/>
      <c r="AE272" s="356"/>
      <c r="AF272" s="356"/>
      <c r="AG272" s="356"/>
      <c r="AH272" s="356"/>
      <c r="AI272" s="356"/>
      <c r="AJ272" s="356"/>
      <c r="AK272" s="356"/>
      <c r="AL272" s="356"/>
    </row>
    <row r="273" spans="2:38">
      <c r="B273" s="373" t="s">
        <v>6897</v>
      </c>
      <c r="C273" s="373"/>
      <c r="D273" s="373" t="s">
        <v>7703</v>
      </c>
      <c r="E273" s="356" t="s">
        <v>582</v>
      </c>
      <c r="F273" s="356" t="s">
        <v>868</v>
      </c>
      <c r="G273" s="356"/>
      <c r="H273" s="356"/>
      <c r="I273" s="356"/>
      <c r="J273" s="356"/>
      <c r="K273" s="356"/>
      <c r="L273" s="356"/>
      <c r="M273" s="356"/>
      <c r="N273" s="356"/>
      <c r="O273" s="356"/>
      <c r="P273" s="356"/>
      <c r="Q273" s="356"/>
      <c r="R273" s="356"/>
      <c r="S273" s="356"/>
      <c r="T273" s="356"/>
      <c r="U273" s="356"/>
      <c r="V273" s="356"/>
      <c r="W273" s="356"/>
      <c r="X273" s="356"/>
      <c r="Y273" s="356"/>
      <c r="Z273" s="356"/>
      <c r="AA273" s="356"/>
      <c r="AB273" s="356"/>
      <c r="AC273" s="356"/>
      <c r="AD273" s="356"/>
      <c r="AE273" s="356"/>
      <c r="AF273" s="356"/>
      <c r="AG273" s="356"/>
      <c r="AH273" s="356"/>
      <c r="AI273" s="356"/>
      <c r="AJ273" s="356"/>
      <c r="AK273" s="356"/>
      <c r="AL273" s="356"/>
    </row>
    <row r="274" spans="2:38">
      <c r="B274" s="373" t="s">
        <v>4929</v>
      </c>
      <c r="C274" s="373"/>
      <c r="D274" s="373" t="s">
        <v>7703</v>
      </c>
      <c r="E274" s="356" t="s">
        <v>1715</v>
      </c>
      <c r="F274" s="356" t="s">
        <v>868</v>
      </c>
      <c r="G274" s="356"/>
      <c r="H274" s="356"/>
      <c r="I274" s="356"/>
      <c r="J274" s="356"/>
      <c r="K274" s="356"/>
      <c r="L274" s="356"/>
      <c r="M274" s="356"/>
      <c r="N274" s="356"/>
      <c r="O274" s="356"/>
      <c r="P274" s="356"/>
      <c r="Q274" s="356"/>
      <c r="R274" s="356"/>
      <c r="S274" s="356"/>
      <c r="T274" s="356"/>
      <c r="U274" s="356"/>
      <c r="V274" s="356"/>
      <c r="W274" s="356"/>
      <c r="X274" s="356"/>
      <c r="Y274" s="356"/>
      <c r="Z274" s="356"/>
      <c r="AA274" s="356"/>
      <c r="AB274" s="356"/>
      <c r="AC274" s="356"/>
      <c r="AD274" s="356"/>
      <c r="AE274" s="356"/>
      <c r="AF274" s="356"/>
      <c r="AG274" s="356"/>
      <c r="AH274" s="356"/>
      <c r="AI274" s="356"/>
      <c r="AJ274" s="356"/>
      <c r="AK274" s="356"/>
      <c r="AL274" s="356"/>
    </row>
    <row r="275" spans="2:38">
      <c r="B275" s="373" t="s">
        <v>4512</v>
      </c>
      <c r="C275" s="373"/>
      <c r="D275" s="373" t="s">
        <v>7703</v>
      </c>
      <c r="E275" s="356" t="s">
        <v>1018</v>
      </c>
      <c r="F275" s="356" t="s">
        <v>868</v>
      </c>
      <c r="G275" s="356"/>
      <c r="H275" s="356"/>
      <c r="I275" s="356"/>
      <c r="J275" s="356"/>
      <c r="K275" s="356"/>
      <c r="L275" s="356"/>
      <c r="M275" s="356"/>
      <c r="N275" s="356"/>
      <c r="O275" s="356"/>
      <c r="P275" s="356"/>
      <c r="Q275" s="356"/>
      <c r="R275" s="356"/>
      <c r="S275" s="356"/>
      <c r="T275" s="356"/>
      <c r="U275" s="356"/>
      <c r="V275" s="356"/>
      <c r="W275" s="356"/>
      <c r="X275" s="356"/>
      <c r="Y275" s="356"/>
      <c r="Z275" s="356"/>
      <c r="AA275" s="356"/>
      <c r="AB275" s="356"/>
      <c r="AC275" s="356"/>
      <c r="AD275" s="356"/>
      <c r="AE275" s="356"/>
      <c r="AF275" s="356"/>
      <c r="AG275" s="356"/>
      <c r="AH275" s="356"/>
      <c r="AI275" s="356"/>
      <c r="AJ275" s="356"/>
      <c r="AK275" s="356"/>
      <c r="AL275" s="356"/>
    </row>
    <row r="276" spans="2:38">
      <c r="B276" s="373" t="s">
        <v>1728</v>
      </c>
      <c r="C276" s="373"/>
      <c r="D276" s="373" t="s">
        <v>7703</v>
      </c>
      <c r="E276" s="356" t="s">
        <v>1725</v>
      </c>
      <c r="F276" s="356" t="s">
        <v>868</v>
      </c>
      <c r="G276" s="356"/>
      <c r="H276" s="356"/>
      <c r="I276" s="356"/>
      <c r="J276" s="356"/>
      <c r="K276" s="356"/>
      <c r="L276" s="356"/>
      <c r="M276" s="356"/>
      <c r="N276" s="356"/>
      <c r="O276" s="356"/>
      <c r="P276" s="356"/>
      <c r="Q276" s="356"/>
      <c r="R276" s="356"/>
      <c r="S276" s="356"/>
      <c r="T276" s="356"/>
      <c r="U276" s="356"/>
      <c r="V276" s="356"/>
      <c r="W276" s="356"/>
      <c r="X276" s="356"/>
      <c r="Y276" s="356"/>
      <c r="Z276" s="356"/>
      <c r="AA276" s="356"/>
      <c r="AB276" s="356"/>
      <c r="AC276" s="356"/>
      <c r="AD276" s="356"/>
      <c r="AE276" s="356"/>
      <c r="AF276" s="356"/>
      <c r="AG276" s="356"/>
      <c r="AH276" s="356"/>
      <c r="AI276" s="356"/>
      <c r="AJ276" s="356"/>
      <c r="AK276" s="356"/>
      <c r="AL276" s="356"/>
    </row>
    <row r="277" spans="2:38">
      <c r="B277" s="373" t="s">
        <v>1430</v>
      </c>
      <c r="C277" s="373"/>
      <c r="D277" s="373" t="s">
        <v>7703</v>
      </c>
      <c r="E277" s="356" t="s">
        <v>298</v>
      </c>
      <c r="F277" s="356" t="s">
        <v>868</v>
      </c>
      <c r="G277" s="356"/>
      <c r="H277" s="356"/>
      <c r="I277" s="356"/>
      <c r="J277" s="356"/>
      <c r="K277" s="356"/>
      <c r="L277" s="356"/>
      <c r="M277" s="356"/>
      <c r="N277" s="356"/>
      <c r="O277" s="356"/>
      <c r="P277" s="356"/>
      <c r="Q277" s="356"/>
      <c r="R277" s="356"/>
      <c r="S277" s="356"/>
      <c r="T277" s="356"/>
      <c r="U277" s="356"/>
      <c r="V277" s="356"/>
      <c r="W277" s="356"/>
      <c r="X277" s="356"/>
      <c r="Y277" s="356"/>
      <c r="Z277" s="356"/>
      <c r="AA277" s="356"/>
      <c r="AB277" s="356"/>
      <c r="AC277" s="356"/>
      <c r="AD277" s="356"/>
      <c r="AE277" s="356"/>
      <c r="AF277" s="356"/>
      <c r="AG277" s="356"/>
      <c r="AH277" s="356"/>
      <c r="AI277" s="356"/>
      <c r="AJ277" s="356"/>
      <c r="AK277" s="356"/>
      <c r="AL277" s="356"/>
    </row>
    <row r="278" spans="2:38">
      <c r="B278" s="373" t="s">
        <v>682</v>
      </c>
      <c r="C278" s="373"/>
      <c r="D278" s="373" t="s">
        <v>7703</v>
      </c>
      <c r="E278" s="356" t="s">
        <v>1722</v>
      </c>
      <c r="F278" s="356" t="s">
        <v>868</v>
      </c>
      <c r="G278" s="356"/>
      <c r="H278" s="356"/>
      <c r="I278" s="356"/>
      <c r="J278" s="356"/>
      <c r="K278" s="356"/>
      <c r="L278" s="356"/>
      <c r="M278" s="356"/>
      <c r="N278" s="356"/>
      <c r="O278" s="356"/>
      <c r="P278" s="356"/>
      <c r="Q278" s="356"/>
      <c r="R278" s="356"/>
      <c r="S278" s="356"/>
      <c r="T278" s="356"/>
      <c r="U278" s="356"/>
      <c r="V278" s="356"/>
      <c r="W278" s="356"/>
      <c r="X278" s="356"/>
      <c r="Y278" s="356"/>
      <c r="Z278" s="356"/>
      <c r="AA278" s="356"/>
      <c r="AB278" s="356"/>
      <c r="AC278" s="356"/>
      <c r="AD278" s="356"/>
      <c r="AE278" s="356"/>
      <c r="AF278" s="356"/>
      <c r="AG278" s="356"/>
      <c r="AH278" s="356"/>
      <c r="AI278" s="356"/>
      <c r="AJ278" s="356"/>
      <c r="AK278" s="356"/>
      <c r="AL278" s="356"/>
    </row>
    <row r="279" spans="2:38">
      <c r="B279" s="373" t="s">
        <v>1234</v>
      </c>
      <c r="C279" s="373"/>
      <c r="D279" s="373" t="s">
        <v>7703</v>
      </c>
      <c r="E279" s="356" t="s">
        <v>1729</v>
      </c>
      <c r="F279" s="356" t="s">
        <v>868</v>
      </c>
      <c r="G279" s="356"/>
      <c r="H279" s="356"/>
      <c r="I279" s="356"/>
      <c r="J279" s="356"/>
      <c r="K279" s="356"/>
      <c r="L279" s="356"/>
      <c r="M279" s="356"/>
      <c r="N279" s="356"/>
      <c r="O279" s="356"/>
      <c r="P279" s="356"/>
      <c r="Q279" s="356"/>
      <c r="R279" s="356"/>
      <c r="S279" s="356"/>
      <c r="T279" s="356"/>
      <c r="U279" s="356"/>
      <c r="V279" s="356"/>
      <c r="W279" s="356"/>
      <c r="X279" s="356"/>
      <c r="Y279" s="356"/>
      <c r="Z279" s="356"/>
      <c r="AA279" s="356"/>
      <c r="AB279" s="356"/>
      <c r="AC279" s="356"/>
      <c r="AD279" s="356"/>
      <c r="AE279" s="356"/>
      <c r="AF279" s="356"/>
      <c r="AG279" s="356"/>
      <c r="AH279" s="356"/>
      <c r="AI279" s="356"/>
      <c r="AJ279" s="356"/>
      <c r="AK279" s="356"/>
      <c r="AL279" s="356"/>
    </row>
    <row r="280" spans="2:38">
      <c r="B280" s="373" t="s">
        <v>2688</v>
      </c>
      <c r="C280" s="373"/>
      <c r="D280" s="373" t="s">
        <v>7703</v>
      </c>
      <c r="E280" s="356" t="s">
        <v>1732</v>
      </c>
      <c r="F280" s="356" t="s">
        <v>868</v>
      </c>
      <c r="G280" s="356"/>
      <c r="H280" s="356"/>
      <c r="I280" s="356"/>
      <c r="J280" s="356"/>
      <c r="K280" s="356"/>
      <c r="L280" s="356"/>
      <c r="M280" s="356"/>
      <c r="N280" s="356"/>
      <c r="O280" s="356"/>
      <c r="P280" s="356"/>
      <c r="Q280" s="356"/>
      <c r="R280" s="356"/>
      <c r="S280" s="356"/>
      <c r="T280" s="356"/>
      <c r="U280" s="356"/>
      <c r="V280" s="356"/>
      <c r="W280" s="356"/>
      <c r="X280" s="356"/>
      <c r="Y280" s="356"/>
      <c r="Z280" s="356"/>
      <c r="AA280" s="356"/>
      <c r="AB280" s="356"/>
      <c r="AC280" s="356"/>
      <c r="AD280" s="356"/>
      <c r="AE280" s="356"/>
      <c r="AF280" s="356"/>
      <c r="AG280" s="356"/>
      <c r="AH280" s="356"/>
      <c r="AI280" s="356"/>
      <c r="AJ280" s="356"/>
      <c r="AK280" s="356"/>
      <c r="AL280" s="356"/>
    </row>
    <row r="281" spans="2:38">
      <c r="B281" s="373" t="s">
        <v>1037</v>
      </c>
      <c r="C281" s="373"/>
      <c r="D281" s="373" t="s">
        <v>7703</v>
      </c>
      <c r="E281" s="356" t="s">
        <v>1735</v>
      </c>
      <c r="F281" s="356" t="s">
        <v>868</v>
      </c>
      <c r="G281" s="356"/>
      <c r="H281" s="356"/>
      <c r="I281" s="356"/>
      <c r="J281" s="356"/>
      <c r="K281" s="356"/>
      <c r="L281" s="356"/>
      <c r="M281" s="356"/>
      <c r="N281" s="356"/>
      <c r="O281" s="356"/>
      <c r="P281" s="356"/>
      <c r="Q281" s="356"/>
      <c r="R281" s="356"/>
      <c r="S281" s="356"/>
      <c r="T281" s="356"/>
      <c r="U281" s="356"/>
      <c r="V281" s="356"/>
      <c r="W281" s="356"/>
      <c r="X281" s="356"/>
      <c r="Y281" s="356"/>
      <c r="Z281" s="356"/>
      <c r="AA281" s="356"/>
      <c r="AB281" s="356"/>
      <c r="AC281" s="356"/>
      <c r="AD281" s="356"/>
      <c r="AE281" s="356"/>
      <c r="AF281" s="356"/>
      <c r="AG281" s="356"/>
      <c r="AH281" s="356"/>
      <c r="AI281" s="356"/>
      <c r="AJ281" s="356"/>
      <c r="AK281" s="356"/>
      <c r="AL281" s="356"/>
    </row>
    <row r="282" spans="2:38">
      <c r="B282" s="373" t="s">
        <v>4086</v>
      </c>
      <c r="C282" s="373"/>
      <c r="D282" s="373" t="s">
        <v>7703</v>
      </c>
      <c r="E282" s="356" t="s">
        <v>828</v>
      </c>
      <c r="F282" s="356" t="s">
        <v>868</v>
      </c>
      <c r="G282" s="356"/>
      <c r="H282" s="356"/>
      <c r="I282" s="356"/>
      <c r="J282" s="356"/>
      <c r="K282" s="356"/>
      <c r="L282" s="356"/>
      <c r="M282" s="356"/>
      <c r="N282" s="356"/>
      <c r="O282" s="356"/>
      <c r="P282" s="356"/>
      <c r="Q282" s="356"/>
      <c r="R282" s="356"/>
      <c r="S282" s="356"/>
      <c r="T282" s="356"/>
      <c r="U282" s="356"/>
      <c r="V282" s="356"/>
      <c r="W282" s="356"/>
      <c r="X282" s="356"/>
      <c r="Y282" s="356"/>
      <c r="Z282" s="356"/>
      <c r="AA282" s="356"/>
      <c r="AB282" s="356"/>
      <c r="AC282" s="356"/>
      <c r="AD282" s="356"/>
      <c r="AE282" s="356"/>
      <c r="AF282" s="356"/>
      <c r="AG282" s="356"/>
      <c r="AH282" s="356"/>
      <c r="AI282" s="356"/>
      <c r="AJ282" s="356"/>
      <c r="AK282" s="356"/>
      <c r="AL282" s="356"/>
    </row>
    <row r="283" spans="2:38">
      <c r="B283" s="373" t="s">
        <v>1059</v>
      </c>
      <c r="C283" s="373"/>
      <c r="D283" s="373" t="s">
        <v>7703</v>
      </c>
      <c r="E283" s="356" t="s">
        <v>763</v>
      </c>
      <c r="F283" s="356" t="s">
        <v>868</v>
      </c>
      <c r="G283" s="356"/>
      <c r="H283" s="356"/>
      <c r="I283" s="356"/>
      <c r="J283" s="356"/>
      <c r="K283" s="356"/>
      <c r="L283" s="356"/>
      <c r="M283" s="356"/>
      <c r="N283" s="356"/>
      <c r="O283" s="356"/>
      <c r="P283" s="356"/>
      <c r="Q283" s="356"/>
      <c r="R283" s="356"/>
      <c r="S283" s="356"/>
      <c r="T283" s="356"/>
      <c r="U283" s="356"/>
      <c r="V283" s="356"/>
      <c r="W283" s="356"/>
      <c r="X283" s="356"/>
      <c r="Y283" s="356"/>
      <c r="Z283" s="356"/>
      <c r="AA283" s="356"/>
      <c r="AB283" s="356"/>
      <c r="AC283" s="356"/>
      <c r="AD283" s="356"/>
      <c r="AE283" s="356"/>
      <c r="AF283" s="356"/>
      <c r="AG283" s="356"/>
      <c r="AH283" s="356"/>
      <c r="AI283" s="356"/>
      <c r="AJ283" s="356"/>
      <c r="AK283" s="356"/>
      <c r="AL283" s="356"/>
    </row>
    <row r="284" spans="2:38">
      <c r="B284" s="373" t="s">
        <v>1745</v>
      </c>
      <c r="C284" s="373"/>
      <c r="D284" s="373" t="s">
        <v>7703</v>
      </c>
      <c r="E284" s="356" t="s">
        <v>1743</v>
      </c>
      <c r="F284" s="356" t="s">
        <v>868</v>
      </c>
      <c r="G284" s="356"/>
      <c r="H284" s="356"/>
      <c r="I284" s="356"/>
      <c r="J284" s="356"/>
      <c r="K284" s="356"/>
      <c r="L284" s="356"/>
      <c r="M284" s="356"/>
      <c r="N284" s="356"/>
      <c r="O284" s="356"/>
      <c r="P284" s="356"/>
      <c r="Q284" s="356"/>
      <c r="R284" s="356"/>
      <c r="S284" s="356"/>
      <c r="T284" s="356"/>
      <c r="U284" s="356"/>
      <c r="V284" s="356"/>
      <c r="W284" s="356"/>
      <c r="X284" s="356"/>
      <c r="Y284" s="356"/>
      <c r="Z284" s="356"/>
      <c r="AA284" s="356"/>
      <c r="AB284" s="356"/>
      <c r="AC284" s="356"/>
      <c r="AD284" s="356"/>
      <c r="AE284" s="356"/>
      <c r="AF284" s="356"/>
      <c r="AG284" s="356"/>
      <c r="AH284" s="356"/>
      <c r="AI284" s="356"/>
      <c r="AJ284" s="356"/>
      <c r="AK284" s="356"/>
      <c r="AL284" s="356"/>
    </row>
    <row r="285" spans="2:38">
      <c r="B285" s="373" t="s">
        <v>6793</v>
      </c>
      <c r="C285" s="373"/>
      <c r="D285" s="373" t="s">
        <v>7703</v>
      </c>
      <c r="E285" s="356" t="s">
        <v>424</v>
      </c>
      <c r="F285" s="356" t="s">
        <v>868</v>
      </c>
      <c r="G285" s="356"/>
      <c r="H285" s="356"/>
      <c r="I285" s="356"/>
      <c r="J285" s="356"/>
      <c r="K285" s="356"/>
      <c r="L285" s="356"/>
      <c r="M285" s="356"/>
      <c r="N285" s="356"/>
      <c r="O285" s="356"/>
      <c r="P285" s="356"/>
      <c r="Q285" s="356"/>
      <c r="R285" s="356"/>
      <c r="S285" s="356"/>
      <c r="T285" s="356"/>
      <c r="U285" s="356"/>
      <c r="V285" s="356"/>
      <c r="W285" s="356"/>
      <c r="X285" s="356"/>
      <c r="Y285" s="356"/>
      <c r="Z285" s="356"/>
      <c r="AA285" s="356"/>
      <c r="AB285" s="356"/>
      <c r="AC285" s="356"/>
      <c r="AD285" s="356"/>
      <c r="AE285" s="356"/>
      <c r="AF285" s="356"/>
      <c r="AG285" s="356"/>
      <c r="AH285" s="356"/>
      <c r="AI285" s="356"/>
      <c r="AJ285" s="356"/>
      <c r="AK285" s="356"/>
      <c r="AL285" s="356"/>
    </row>
    <row r="286" spans="2:38">
      <c r="B286" s="373" t="s">
        <v>6934</v>
      </c>
      <c r="C286" s="373"/>
      <c r="D286" s="373" t="s">
        <v>7703</v>
      </c>
      <c r="E286" s="356" t="s">
        <v>1071</v>
      </c>
      <c r="F286" s="356" t="s">
        <v>868</v>
      </c>
      <c r="G286" s="356"/>
      <c r="H286" s="356"/>
      <c r="I286" s="356"/>
      <c r="J286" s="356"/>
      <c r="K286" s="356"/>
      <c r="L286" s="356"/>
      <c r="M286" s="356"/>
      <c r="N286" s="356"/>
      <c r="O286" s="356"/>
      <c r="P286" s="356"/>
      <c r="Q286" s="356"/>
      <c r="R286" s="356"/>
      <c r="S286" s="356"/>
      <c r="T286" s="356"/>
      <c r="U286" s="356"/>
      <c r="V286" s="356"/>
      <c r="W286" s="356"/>
      <c r="X286" s="356"/>
      <c r="Y286" s="356"/>
      <c r="Z286" s="356"/>
      <c r="AA286" s="356"/>
      <c r="AB286" s="356"/>
      <c r="AC286" s="356"/>
      <c r="AD286" s="356"/>
      <c r="AE286" s="356"/>
      <c r="AF286" s="356"/>
      <c r="AG286" s="356"/>
      <c r="AH286" s="356"/>
      <c r="AI286" s="356"/>
      <c r="AJ286" s="356"/>
      <c r="AK286" s="356"/>
      <c r="AL286" s="356"/>
    </row>
    <row r="287" spans="2:38">
      <c r="B287" s="373" t="s">
        <v>6935</v>
      </c>
      <c r="C287" s="373"/>
      <c r="D287" s="373" t="s">
        <v>7703</v>
      </c>
      <c r="E287" s="356" t="s">
        <v>1748</v>
      </c>
      <c r="F287" s="356" t="s">
        <v>868</v>
      </c>
      <c r="G287" s="356"/>
      <c r="H287" s="356"/>
      <c r="I287" s="356"/>
      <c r="J287" s="356"/>
      <c r="K287" s="356"/>
      <c r="L287" s="356"/>
      <c r="M287" s="356"/>
      <c r="N287" s="356"/>
      <c r="O287" s="356"/>
      <c r="P287" s="356"/>
      <c r="Q287" s="356"/>
      <c r="R287" s="356"/>
      <c r="S287" s="356"/>
      <c r="T287" s="356"/>
      <c r="U287" s="356"/>
      <c r="V287" s="356"/>
      <c r="W287" s="356"/>
      <c r="X287" s="356"/>
      <c r="Y287" s="356"/>
      <c r="Z287" s="356"/>
      <c r="AA287" s="356"/>
      <c r="AB287" s="356"/>
      <c r="AC287" s="356"/>
      <c r="AD287" s="356"/>
      <c r="AE287" s="356"/>
      <c r="AF287" s="356"/>
      <c r="AG287" s="356"/>
      <c r="AH287" s="356"/>
      <c r="AI287" s="356"/>
      <c r="AJ287" s="356"/>
      <c r="AK287" s="356"/>
      <c r="AL287" s="356"/>
    </row>
    <row r="288" spans="2:38">
      <c r="B288" s="373" t="s">
        <v>6936</v>
      </c>
      <c r="C288" s="373"/>
      <c r="D288" s="373" t="s">
        <v>7703</v>
      </c>
      <c r="E288" s="356" t="s">
        <v>1752</v>
      </c>
      <c r="F288" s="356" t="s">
        <v>868</v>
      </c>
      <c r="G288" s="356"/>
      <c r="H288" s="356"/>
      <c r="I288" s="356"/>
      <c r="J288" s="356"/>
      <c r="K288" s="356"/>
      <c r="L288" s="356"/>
      <c r="M288" s="356"/>
      <c r="N288" s="356"/>
      <c r="O288" s="356"/>
      <c r="P288" s="356"/>
      <c r="Q288" s="356"/>
      <c r="R288" s="356"/>
      <c r="S288" s="356"/>
      <c r="T288" s="356"/>
      <c r="U288" s="356"/>
      <c r="V288" s="356"/>
      <c r="W288" s="356"/>
      <c r="X288" s="356"/>
      <c r="Y288" s="356"/>
      <c r="Z288" s="356"/>
      <c r="AA288" s="356"/>
      <c r="AB288" s="356"/>
      <c r="AC288" s="356"/>
      <c r="AD288" s="356"/>
      <c r="AE288" s="356"/>
      <c r="AF288" s="356"/>
      <c r="AG288" s="356"/>
      <c r="AH288" s="356"/>
      <c r="AI288" s="356"/>
      <c r="AJ288" s="356"/>
      <c r="AK288" s="356"/>
      <c r="AL288" s="356"/>
    </row>
    <row r="289" spans="2:38">
      <c r="B289" s="373" t="s">
        <v>4911</v>
      </c>
      <c r="C289" s="373"/>
      <c r="D289" s="373" t="s">
        <v>7703</v>
      </c>
      <c r="E289" s="356" t="s">
        <v>1762</v>
      </c>
      <c r="F289" s="356" t="s">
        <v>868</v>
      </c>
      <c r="G289" s="356"/>
      <c r="H289" s="356"/>
      <c r="I289" s="356"/>
      <c r="J289" s="356"/>
      <c r="K289" s="356"/>
      <c r="L289" s="356"/>
      <c r="M289" s="356"/>
      <c r="N289" s="356"/>
      <c r="O289" s="356"/>
      <c r="P289" s="356"/>
      <c r="Q289" s="356"/>
      <c r="R289" s="356"/>
      <c r="S289" s="356"/>
      <c r="T289" s="356"/>
      <c r="U289" s="356"/>
      <c r="V289" s="356"/>
      <c r="W289" s="356"/>
      <c r="X289" s="356"/>
      <c r="Y289" s="356"/>
      <c r="Z289" s="356"/>
      <c r="AA289" s="356"/>
      <c r="AB289" s="356"/>
      <c r="AC289" s="356"/>
      <c r="AD289" s="356"/>
      <c r="AE289" s="356"/>
      <c r="AF289" s="356"/>
      <c r="AG289" s="356"/>
      <c r="AH289" s="356"/>
      <c r="AI289" s="356"/>
      <c r="AJ289" s="356"/>
      <c r="AK289" s="356"/>
      <c r="AL289" s="356"/>
    </row>
    <row r="290" spans="2:38">
      <c r="B290" s="373" t="s">
        <v>6937</v>
      </c>
      <c r="C290" s="373"/>
      <c r="D290" s="373" t="s">
        <v>7703</v>
      </c>
      <c r="E290" s="356" t="s">
        <v>1767</v>
      </c>
      <c r="F290" s="356" t="s">
        <v>868</v>
      </c>
      <c r="G290" s="356"/>
      <c r="H290" s="356"/>
      <c r="I290" s="356"/>
      <c r="J290" s="356"/>
      <c r="K290" s="356"/>
      <c r="L290" s="356"/>
      <c r="M290" s="356"/>
      <c r="N290" s="356"/>
      <c r="O290" s="356"/>
      <c r="P290" s="356"/>
      <c r="Q290" s="356"/>
      <c r="R290" s="356"/>
      <c r="S290" s="356"/>
      <c r="T290" s="356"/>
      <c r="U290" s="356"/>
      <c r="V290" s="356"/>
      <c r="W290" s="356"/>
      <c r="X290" s="356"/>
      <c r="Y290" s="356"/>
      <c r="Z290" s="356"/>
      <c r="AA290" s="356"/>
      <c r="AB290" s="356"/>
      <c r="AC290" s="356"/>
      <c r="AD290" s="356"/>
      <c r="AE290" s="356"/>
      <c r="AF290" s="356"/>
      <c r="AG290" s="356"/>
      <c r="AH290" s="356"/>
      <c r="AI290" s="356"/>
      <c r="AJ290" s="356"/>
      <c r="AK290" s="356"/>
      <c r="AL290" s="356"/>
    </row>
    <row r="291" spans="2:38">
      <c r="B291" s="373" t="s">
        <v>6938</v>
      </c>
      <c r="C291" s="373"/>
      <c r="D291" s="373" t="s">
        <v>7703</v>
      </c>
      <c r="E291" s="356" t="s">
        <v>1772</v>
      </c>
      <c r="F291" s="356" t="s">
        <v>868</v>
      </c>
      <c r="G291" s="356"/>
      <c r="H291" s="356"/>
      <c r="I291" s="356"/>
      <c r="J291" s="356"/>
      <c r="K291" s="356"/>
      <c r="L291" s="356"/>
      <c r="M291" s="356"/>
      <c r="N291" s="356"/>
      <c r="O291" s="356"/>
      <c r="P291" s="356"/>
      <c r="Q291" s="356"/>
      <c r="R291" s="356"/>
      <c r="S291" s="356"/>
      <c r="T291" s="356"/>
      <c r="U291" s="356"/>
      <c r="V291" s="356"/>
      <c r="W291" s="356"/>
      <c r="X291" s="356"/>
      <c r="Y291" s="356"/>
      <c r="Z291" s="356"/>
      <c r="AA291" s="356"/>
      <c r="AB291" s="356"/>
      <c r="AC291" s="356"/>
      <c r="AD291" s="356"/>
      <c r="AE291" s="356"/>
      <c r="AF291" s="356"/>
      <c r="AG291" s="356"/>
      <c r="AH291" s="356"/>
      <c r="AI291" s="356"/>
      <c r="AJ291" s="356"/>
      <c r="AK291" s="356"/>
      <c r="AL291" s="356"/>
    </row>
    <row r="292" spans="2:38">
      <c r="B292" s="373" t="s">
        <v>6939</v>
      </c>
      <c r="C292" s="373"/>
      <c r="D292" s="373" t="s">
        <v>7703</v>
      </c>
      <c r="E292" s="356" t="s">
        <v>1773</v>
      </c>
      <c r="F292" s="356" t="s">
        <v>868</v>
      </c>
      <c r="G292" s="356"/>
      <c r="H292" s="356"/>
      <c r="I292" s="356"/>
      <c r="J292" s="356"/>
      <c r="K292" s="356"/>
      <c r="L292" s="356"/>
      <c r="M292" s="356"/>
      <c r="N292" s="356"/>
      <c r="O292" s="356"/>
      <c r="P292" s="356"/>
      <c r="Q292" s="356"/>
      <c r="R292" s="356"/>
      <c r="S292" s="356"/>
      <c r="T292" s="356"/>
      <c r="U292" s="356"/>
      <c r="V292" s="356"/>
      <c r="W292" s="356"/>
      <c r="X292" s="356"/>
      <c r="Y292" s="356"/>
      <c r="Z292" s="356"/>
      <c r="AA292" s="356"/>
      <c r="AB292" s="356"/>
      <c r="AC292" s="356"/>
      <c r="AD292" s="356"/>
      <c r="AE292" s="356"/>
      <c r="AF292" s="356"/>
      <c r="AG292" s="356"/>
      <c r="AH292" s="356"/>
      <c r="AI292" s="356"/>
      <c r="AJ292" s="356"/>
      <c r="AK292" s="356"/>
      <c r="AL292" s="356"/>
    </row>
    <row r="293" spans="2:38">
      <c r="B293" s="373" t="s">
        <v>6940</v>
      </c>
      <c r="C293" s="373"/>
      <c r="D293" s="373" t="s">
        <v>7703</v>
      </c>
      <c r="E293" s="356" t="s">
        <v>801</v>
      </c>
      <c r="F293" s="356" t="s">
        <v>868</v>
      </c>
      <c r="G293" s="356"/>
      <c r="H293" s="356"/>
      <c r="I293" s="356"/>
      <c r="J293" s="356"/>
      <c r="K293" s="356"/>
      <c r="L293" s="356"/>
      <c r="M293" s="356"/>
      <c r="N293" s="356"/>
      <c r="O293" s="356"/>
      <c r="P293" s="356"/>
      <c r="Q293" s="356"/>
      <c r="R293" s="356"/>
      <c r="S293" s="356"/>
      <c r="T293" s="356"/>
      <c r="U293" s="356"/>
      <c r="V293" s="356"/>
      <c r="W293" s="356"/>
      <c r="X293" s="356"/>
      <c r="Y293" s="356"/>
      <c r="Z293" s="356"/>
      <c r="AA293" s="356"/>
      <c r="AB293" s="356"/>
      <c r="AC293" s="356"/>
      <c r="AD293" s="356"/>
      <c r="AE293" s="356"/>
      <c r="AF293" s="356"/>
      <c r="AG293" s="356"/>
      <c r="AH293" s="356"/>
      <c r="AI293" s="356"/>
      <c r="AJ293" s="356"/>
      <c r="AK293" s="356"/>
      <c r="AL293" s="356"/>
    </row>
    <row r="294" spans="2:38">
      <c r="B294" s="373" t="s">
        <v>6941</v>
      </c>
      <c r="C294" s="373"/>
      <c r="D294" s="373" t="s">
        <v>7703</v>
      </c>
      <c r="E294" s="356" t="s">
        <v>1783</v>
      </c>
      <c r="F294" s="356" t="s">
        <v>868</v>
      </c>
      <c r="G294" s="356"/>
      <c r="H294" s="356"/>
      <c r="I294" s="356"/>
      <c r="J294" s="356"/>
      <c r="K294" s="356"/>
      <c r="L294" s="356"/>
      <c r="M294" s="356"/>
      <c r="N294" s="356"/>
      <c r="O294" s="356"/>
      <c r="P294" s="356"/>
      <c r="Q294" s="356"/>
      <c r="R294" s="356"/>
      <c r="S294" s="356"/>
      <c r="T294" s="356"/>
      <c r="U294" s="356"/>
      <c r="V294" s="356"/>
      <c r="W294" s="356"/>
      <c r="X294" s="356"/>
      <c r="Y294" s="356"/>
      <c r="Z294" s="356"/>
      <c r="AA294" s="356"/>
      <c r="AB294" s="356"/>
      <c r="AC294" s="356"/>
      <c r="AD294" s="356"/>
      <c r="AE294" s="356"/>
      <c r="AF294" s="356"/>
      <c r="AG294" s="356"/>
      <c r="AH294" s="356"/>
      <c r="AI294" s="356"/>
      <c r="AJ294" s="356"/>
      <c r="AK294" s="356"/>
      <c r="AL294" s="356"/>
    </row>
    <row r="295" spans="2:38">
      <c r="B295" s="373" t="s">
        <v>688</v>
      </c>
      <c r="C295" s="373"/>
      <c r="D295" s="373" t="s">
        <v>7703</v>
      </c>
      <c r="E295" s="356" t="s">
        <v>1788</v>
      </c>
      <c r="F295" s="356" t="s">
        <v>868</v>
      </c>
      <c r="G295" s="356"/>
      <c r="H295" s="356"/>
      <c r="I295" s="356"/>
      <c r="J295" s="356"/>
      <c r="K295" s="356"/>
      <c r="L295" s="356"/>
      <c r="M295" s="356"/>
      <c r="N295" s="356"/>
      <c r="O295" s="356"/>
      <c r="P295" s="356"/>
      <c r="Q295" s="356"/>
      <c r="R295" s="356"/>
      <c r="S295" s="356"/>
      <c r="T295" s="356"/>
      <c r="U295" s="356"/>
      <c r="V295" s="356"/>
      <c r="W295" s="356"/>
      <c r="X295" s="356"/>
      <c r="Y295" s="356"/>
      <c r="Z295" s="356"/>
      <c r="AA295" s="356"/>
      <c r="AB295" s="356"/>
      <c r="AC295" s="356"/>
      <c r="AD295" s="356"/>
      <c r="AE295" s="356"/>
      <c r="AF295" s="356"/>
      <c r="AG295" s="356"/>
      <c r="AH295" s="356"/>
      <c r="AI295" s="356"/>
      <c r="AJ295" s="356"/>
      <c r="AK295" s="356"/>
      <c r="AL295" s="356"/>
    </row>
    <row r="296" spans="2:38">
      <c r="B296" s="373" t="s">
        <v>6942</v>
      </c>
      <c r="C296" s="373"/>
      <c r="D296" s="373" t="s">
        <v>7703</v>
      </c>
      <c r="E296" s="356" t="s">
        <v>1791</v>
      </c>
      <c r="F296" s="356" t="s">
        <v>868</v>
      </c>
      <c r="G296" s="356"/>
      <c r="H296" s="356"/>
      <c r="I296" s="356"/>
      <c r="J296" s="356"/>
      <c r="K296" s="356"/>
      <c r="L296" s="356"/>
      <c r="M296" s="356"/>
      <c r="N296" s="356"/>
      <c r="O296" s="356"/>
      <c r="P296" s="356"/>
      <c r="Q296" s="356"/>
      <c r="R296" s="356"/>
      <c r="S296" s="356"/>
      <c r="T296" s="356"/>
      <c r="U296" s="356"/>
      <c r="V296" s="356"/>
      <c r="W296" s="356"/>
      <c r="X296" s="356"/>
      <c r="Y296" s="356"/>
      <c r="Z296" s="356"/>
      <c r="AA296" s="356"/>
      <c r="AB296" s="356"/>
      <c r="AC296" s="356"/>
      <c r="AD296" s="356"/>
      <c r="AE296" s="356"/>
      <c r="AF296" s="356"/>
      <c r="AG296" s="356"/>
      <c r="AH296" s="356"/>
      <c r="AI296" s="356"/>
      <c r="AJ296" s="356"/>
      <c r="AK296" s="356"/>
      <c r="AL296" s="356"/>
    </row>
    <row r="297" spans="2:38">
      <c r="B297" s="373" t="s">
        <v>239</v>
      </c>
      <c r="C297" s="373"/>
      <c r="D297" s="373" t="s">
        <v>7703</v>
      </c>
      <c r="E297" s="356" t="s">
        <v>685</v>
      </c>
      <c r="F297" s="356" t="s">
        <v>868</v>
      </c>
      <c r="G297" s="356"/>
      <c r="H297" s="356"/>
      <c r="I297" s="356"/>
      <c r="J297" s="356"/>
      <c r="K297" s="356"/>
      <c r="L297" s="356"/>
      <c r="M297" s="356"/>
      <c r="N297" s="356"/>
      <c r="O297" s="356"/>
      <c r="P297" s="356"/>
      <c r="Q297" s="356"/>
      <c r="R297" s="356"/>
      <c r="S297" s="356"/>
      <c r="T297" s="356"/>
      <c r="U297" s="356"/>
      <c r="V297" s="356"/>
      <c r="W297" s="356"/>
      <c r="X297" s="356"/>
      <c r="Y297" s="356"/>
      <c r="Z297" s="356"/>
      <c r="AA297" s="356"/>
      <c r="AB297" s="356"/>
      <c r="AC297" s="356"/>
      <c r="AD297" s="356"/>
      <c r="AE297" s="356"/>
      <c r="AF297" s="356"/>
      <c r="AG297" s="356"/>
      <c r="AH297" s="356"/>
      <c r="AI297" s="356"/>
      <c r="AJ297" s="356"/>
      <c r="AK297" s="356"/>
      <c r="AL297" s="356"/>
    </row>
    <row r="298" spans="2:38">
      <c r="B298" s="373" t="s">
        <v>1126</v>
      </c>
      <c r="C298" s="373"/>
      <c r="D298" s="373" t="s">
        <v>7703</v>
      </c>
      <c r="E298" s="356" t="s">
        <v>1712</v>
      </c>
      <c r="F298" s="356" t="s">
        <v>868</v>
      </c>
      <c r="G298" s="356"/>
      <c r="H298" s="356"/>
      <c r="I298" s="356"/>
      <c r="J298" s="356"/>
      <c r="K298" s="356"/>
      <c r="L298" s="356"/>
      <c r="M298" s="356"/>
      <c r="N298" s="356"/>
      <c r="O298" s="356"/>
      <c r="P298" s="356"/>
      <c r="Q298" s="356"/>
      <c r="R298" s="356"/>
      <c r="S298" s="356"/>
      <c r="T298" s="356"/>
      <c r="U298" s="356"/>
      <c r="V298" s="356"/>
      <c r="W298" s="356"/>
      <c r="X298" s="356"/>
      <c r="Y298" s="356"/>
      <c r="Z298" s="356"/>
      <c r="AA298" s="356"/>
      <c r="AB298" s="356"/>
      <c r="AC298" s="356"/>
      <c r="AD298" s="356"/>
      <c r="AE298" s="356"/>
      <c r="AF298" s="356"/>
      <c r="AG298" s="356"/>
      <c r="AH298" s="356"/>
      <c r="AI298" s="356"/>
      <c r="AJ298" s="356"/>
      <c r="AK298" s="356"/>
      <c r="AL298" s="356"/>
    </row>
    <row r="299" spans="2:38">
      <c r="B299" s="373" t="s">
        <v>6904</v>
      </c>
      <c r="C299" s="373"/>
      <c r="D299" s="373" t="s">
        <v>7703</v>
      </c>
      <c r="E299" s="356" t="s">
        <v>1792</v>
      </c>
      <c r="F299" s="356" t="s">
        <v>868</v>
      </c>
      <c r="G299" s="356"/>
      <c r="H299" s="356"/>
      <c r="I299" s="356"/>
      <c r="J299" s="356"/>
      <c r="K299" s="356"/>
      <c r="L299" s="356"/>
      <c r="M299" s="356"/>
      <c r="N299" s="356"/>
      <c r="O299" s="356"/>
      <c r="P299" s="356"/>
      <c r="Q299" s="356"/>
      <c r="R299" s="356"/>
      <c r="S299" s="356"/>
      <c r="T299" s="356"/>
      <c r="U299" s="356"/>
      <c r="V299" s="356"/>
      <c r="W299" s="356"/>
      <c r="X299" s="356"/>
      <c r="Y299" s="356"/>
      <c r="Z299" s="356"/>
      <c r="AA299" s="356"/>
      <c r="AB299" s="356"/>
      <c r="AC299" s="356"/>
      <c r="AD299" s="356"/>
      <c r="AE299" s="356"/>
      <c r="AF299" s="356"/>
      <c r="AG299" s="356"/>
      <c r="AH299" s="356"/>
      <c r="AI299" s="356"/>
      <c r="AJ299" s="356"/>
      <c r="AK299" s="356"/>
      <c r="AL299" s="356"/>
    </row>
    <row r="300" spans="2:38">
      <c r="B300" s="373" t="s">
        <v>1577</v>
      </c>
      <c r="C300" s="373"/>
      <c r="D300" s="373" t="s">
        <v>7703</v>
      </c>
      <c r="E300" s="356" t="s">
        <v>1388</v>
      </c>
      <c r="F300" s="356" t="s">
        <v>868</v>
      </c>
      <c r="G300" s="356"/>
      <c r="H300" s="356"/>
      <c r="I300" s="356"/>
      <c r="J300" s="356"/>
      <c r="K300" s="356"/>
      <c r="L300" s="356"/>
      <c r="M300" s="356"/>
      <c r="N300" s="356"/>
      <c r="O300" s="356"/>
      <c r="P300" s="356"/>
      <c r="Q300" s="356"/>
      <c r="R300" s="356"/>
      <c r="S300" s="356"/>
      <c r="T300" s="356"/>
      <c r="U300" s="356"/>
      <c r="V300" s="356"/>
      <c r="W300" s="356"/>
      <c r="X300" s="356"/>
      <c r="Y300" s="356"/>
      <c r="Z300" s="356"/>
      <c r="AA300" s="356"/>
      <c r="AB300" s="356"/>
      <c r="AC300" s="356"/>
      <c r="AD300" s="356"/>
      <c r="AE300" s="356"/>
      <c r="AF300" s="356"/>
      <c r="AG300" s="356"/>
      <c r="AH300" s="356"/>
      <c r="AI300" s="356"/>
      <c r="AJ300" s="356"/>
      <c r="AK300" s="356"/>
      <c r="AL300" s="356"/>
    </row>
    <row r="301" spans="2:38">
      <c r="B301" s="373" t="s">
        <v>6147</v>
      </c>
      <c r="C301" s="373"/>
      <c r="D301" s="373" t="s">
        <v>7703</v>
      </c>
      <c r="E301" s="356" t="s">
        <v>1800</v>
      </c>
      <c r="F301" s="356" t="s">
        <v>868</v>
      </c>
      <c r="G301" s="356"/>
      <c r="H301" s="356"/>
      <c r="I301" s="356"/>
      <c r="J301" s="356"/>
      <c r="K301" s="356"/>
      <c r="L301" s="356"/>
      <c r="M301" s="356"/>
      <c r="N301" s="356"/>
      <c r="O301" s="356"/>
      <c r="P301" s="356"/>
      <c r="Q301" s="356"/>
      <c r="R301" s="356"/>
      <c r="S301" s="356"/>
      <c r="T301" s="356"/>
      <c r="U301" s="356"/>
      <c r="V301" s="356"/>
      <c r="W301" s="356"/>
      <c r="X301" s="356"/>
      <c r="Y301" s="356"/>
      <c r="Z301" s="356"/>
      <c r="AA301" s="356"/>
      <c r="AB301" s="356"/>
      <c r="AC301" s="356"/>
      <c r="AD301" s="356"/>
      <c r="AE301" s="356"/>
      <c r="AF301" s="356"/>
      <c r="AG301" s="356"/>
      <c r="AH301" s="356"/>
      <c r="AI301" s="356"/>
      <c r="AJ301" s="356"/>
      <c r="AK301" s="356"/>
      <c r="AL301" s="356"/>
    </row>
    <row r="302" spans="2:38">
      <c r="B302" s="373" t="s">
        <v>2858</v>
      </c>
      <c r="C302" s="373"/>
      <c r="D302" s="373" t="s">
        <v>7703</v>
      </c>
      <c r="E302" s="356" t="s">
        <v>1812</v>
      </c>
      <c r="F302" s="356" t="s">
        <v>868</v>
      </c>
      <c r="G302" s="356"/>
      <c r="H302" s="356"/>
      <c r="I302" s="356"/>
      <c r="J302" s="356"/>
      <c r="K302" s="356"/>
      <c r="L302" s="356"/>
      <c r="M302" s="356"/>
      <c r="N302" s="356"/>
      <c r="O302" s="356"/>
      <c r="P302" s="356"/>
      <c r="Q302" s="356"/>
      <c r="R302" s="356"/>
      <c r="S302" s="356"/>
      <c r="T302" s="356"/>
      <c r="U302" s="356"/>
      <c r="V302" s="356"/>
      <c r="W302" s="356"/>
      <c r="X302" s="356"/>
      <c r="Y302" s="356"/>
      <c r="Z302" s="356"/>
      <c r="AA302" s="356"/>
      <c r="AB302" s="356"/>
      <c r="AC302" s="356"/>
      <c r="AD302" s="356"/>
      <c r="AE302" s="356"/>
      <c r="AF302" s="356"/>
      <c r="AG302" s="356"/>
      <c r="AH302" s="356"/>
      <c r="AI302" s="356"/>
      <c r="AJ302" s="356"/>
      <c r="AK302" s="356"/>
      <c r="AL302" s="356"/>
    </row>
    <row r="303" spans="2:38">
      <c r="B303" s="373" t="s">
        <v>1819</v>
      </c>
      <c r="C303" s="373"/>
      <c r="D303" s="373" t="s">
        <v>7703</v>
      </c>
      <c r="E303" s="356" t="s">
        <v>1818</v>
      </c>
      <c r="F303" s="356" t="s">
        <v>868</v>
      </c>
      <c r="G303" s="356"/>
      <c r="H303" s="356"/>
      <c r="I303" s="356"/>
      <c r="J303" s="356"/>
      <c r="K303" s="356"/>
      <c r="L303" s="356"/>
      <c r="M303" s="356"/>
      <c r="N303" s="356"/>
      <c r="O303" s="356"/>
      <c r="P303" s="356"/>
      <c r="Q303" s="356"/>
      <c r="R303" s="356"/>
      <c r="S303" s="356"/>
      <c r="T303" s="356"/>
      <c r="U303" s="356"/>
      <c r="V303" s="356"/>
      <c r="W303" s="356"/>
      <c r="X303" s="356"/>
      <c r="Y303" s="356"/>
      <c r="Z303" s="356"/>
      <c r="AA303" s="356"/>
      <c r="AB303" s="356"/>
      <c r="AC303" s="356"/>
      <c r="AD303" s="356"/>
      <c r="AE303" s="356"/>
      <c r="AF303" s="356"/>
      <c r="AG303" s="356"/>
      <c r="AH303" s="356"/>
      <c r="AI303" s="356"/>
      <c r="AJ303" s="356"/>
      <c r="AK303" s="356"/>
      <c r="AL303" s="356"/>
    </row>
    <row r="304" spans="2:38">
      <c r="B304" s="373" t="s">
        <v>1824</v>
      </c>
      <c r="C304" s="373"/>
      <c r="D304" s="373" t="s">
        <v>7703</v>
      </c>
      <c r="E304" s="356" t="s">
        <v>1822</v>
      </c>
      <c r="F304" s="356" t="s">
        <v>868</v>
      </c>
      <c r="G304" s="356"/>
      <c r="H304" s="356"/>
      <c r="I304" s="356"/>
      <c r="J304" s="356"/>
      <c r="K304" s="356"/>
      <c r="L304" s="356"/>
      <c r="M304" s="356"/>
      <c r="N304" s="356"/>
      <c r="O304" s="356"/>
      <c r="P304" s="356"/>
      <c r="Q304" s="356"/>
      <c r="R304" s="356"/>
      <c r="S304" s="356"/>
      <c r="T304" s="356"/>
      <c r="U304" s="356"/>
      <c r="V304" s="356"/>
      <c r="W304" s="356"/>
      <c r="X304" s="356"/>
      <c r="Y304" s="356"/>
      <c r="Z304" s="356"/>
      <c r="AA304" s="356"/>
      <c r="AB304" s="356"/>
      <c r="AC304" s="356"/>
      <c r="AD304" s="356"/>
      <c r="AE304" s="356"/>
      <c r="AF304" s="356"/>
      <c r="AG304" s="356"/>
      <c r="AH304" s="356"/>
      <c r="AI304" s="356"/>
      <c r="AJ304" s="356"/>
      <c r="AK304" s="356"/>
      <c r="AL304" s="356"/>
    </row>
    <row r="305" spans="2:38">
      <c r="B305" s="373" t="s">
        <v>1827</v>
      </c>
      <c r="C305" s="373"/>
      <c r="D305" s="373" t="s">
        <v>7703</v>
      </c>
      <c r="E305" s="356" t="s">
        <v>1302</v>
      </c>
      <c r="F305" s="356" t="s">
        <v>868</v>
      </c>
      <c r="G305" s="356"/>
      <c r="H305" s="356"/>
      <c r="I305" s="356"/>
      <c r="J305" s="356"/>
      <c r="K305" s="356"/>
      <c r="L305" s="356"/>
      <c r="M305" s="356"/>
      <c r="N305" s="356"/>
      <c r="O305" s="356"/>
      <c r="P305" s="356"/>
      <c r="Q305" s="356"/>
      <c r="R305" s="356"/>
      <c r="S305" s="356"/>
      <c r="T305" s="356"/>
      <c r="U305" s="356"/>
      <c r="V305" s="356"/>
      <c r="W305" s="356"/>
      <c r="X305" s="356"/>
      <c r="Y305" s="356"/>
      <c r="Z305" s="356"/>
      <c r="AA305" s="356"/>
      <c r="AB305" s="356"/>
      <c r="AC305" s="356"/>
      <c r="AD305" s="356"/>
      <c r="AE305" s="356"/>
      <c r="AF305" s="356"/>
      <c r="AG305" s="356"/>
      <c r="AH305" s="356"/>
      <c r="AI305" s="356"/>
      <c r="AJ305" s="356"/>
      <c r="AK305" s="356"/>
      <c r="AL305" s="356"/>
    </row>
    <row r="306" spans="2:38">
      <c r="B306" s="373" t="s">
        <v>6531</v>
      </c>
      <c r="C306" s="373"/>
      <c r="D306" s="373" t="s">
        <v>7703</v>
      </c>
      <c r="E306" s="356" t="s">
        <v>1831</v>
      </c>
      <c r="F306" s="356" t="s">
        <v>868</v>
      </c>
      <c r="G306" s="356"/>
      <c r="H306" s="356"/>
      <c r="I306" s="356"/>
      <c r="J306" s="356"/>
      <c r="K306" s="356"/>
      <c r="L306" s="356"/>
      <c r="M306" s="356"/>
      <c r="N306" s="356"/>
      <c r="O306" s="356"/>
      <c r="P306" s="356"/>
      <c r="Q306" s="356"/>
      <c r="R306" s="356"/>
      <c r="S306" s="356"/>
      <c r="T306" s="356"/>
      <c r="U306" s="356"/>
      <c r="V306" s="356"/>
      <c r="W306" s="356"/>
      <c r="X306" s="356"/>
      <c r="Y306" s="356"/>
      <c r="Z306" s="356"/>
      <c r="AA306" s="356"/>
      <c r="AB306" s="356"/>
      <c r="AC306" s="356"/>
      <c r="AD306" s="356"/>
      <c r="AE306" s="356"/>
      <c r="AF306" s="356"/>
      <c r="AG306" s="356"/>
      <c r="AH306" s="356"/>
      <c r="AI306" s="356"/>
      <c r="AJ306" s="356"/>
      <c r="AK306" s="356"/>
      <c r="AL306" s="356"/>
    </row>
    <row r="307" spans="2:38">
      <c r="B307" s="373" t="s">
        <v>5237</v>
      </c>
      <c r="C307" s="373"/>
      <c r="D307" s="373" t="s">
        <v>7703</v>
      </c>
      <c r="E307" s="356" t="s">
        <v>1839</v>
      </c>
      <c r="F307" s="356" t="s">
        <v>868</v>
      </c>
      <c r="G307" s="356"/>
      <c r="H307" s="356"/>
      <c r="I307" s="356"/>
      <c r="J307" s="356"/>
      <c r="K307" s="356"/>
      <c r="L307" s="356"/>
      <c r="M307" s="356"/>
      <c r="N307" s="356"/>
      <c r="O307" s="356"/>
      <c r="P307" s="356"/>
      <c r="Q307" s="356"/>
      <c r="R307" s="356"/>
      <c r="S307" s="356"/>
      <c r="T307" s="356"/>
      <c r="U307" s="356"/>
      <c r="V307" s="356"/>
      <c r="W307" s="356"/>
      <c r="X307" s="356"/>
      <c r="Y307" s="356"/>
      <c r="Z307" s="356"/>
      <c r="AA307" s="356"/>
      <c r="AB307" s="356"/>
      <c r="AC307" s="356"/>
      <c r="AD307" s="356"/>
      <c r="AE307" s="356"/>
      <c r="AF307" s="356"/>
      <c r="AG307" s="356"/>
      <c r="AH307" s="356"/>
      <c r="AI307" s="356"/>
      <c r="AJ307" s="356"/>
      <c r="AK307" s="356"/>
      <c r="AL307" s="356"/>
    </row>
    <row r="308" spans="2:38">
      <c r="B308" s="373" t="s">
        <v>2449</v>
      </c>
      <c r="C308" s="373"/>
      <c r="D308" s="373" t="s">
        <v>7703</v>
      </c>
      <c r="E308" s="356" t="s">
        <v>1269</v>
      </c>
      <c r="F308" s="356" t="s">
        <v>868</v>
      </c>
      <c r="G308" s="356"/>
      <c r="H308" s="356"/>
      <c r="I308" s="356"/>
      <c r="J308" s="356"/>
      <c r="K308" s="356"/>
      <c r="L308" s="356"/>
      <c r="M308" s="356"/>
      <c r="N308" s="356"/>
      <c r="O308" s="356"/>
      <c r="P308" s="356"/>
      <c r="Q308" s="356"/>
      <c r="R308" s="356"/>
      <c r="S308" s="356"/>
      <c r="T308" s="356"/>
      <c r="U308" s="356"/>
      <c r="V308" s="356"/>
      <c r="W308" s="356"/>
      <c r="X308" s="356"/>
      <c r="Y308" s="356"/>
      <c r="Z308" s="356"/>
      <c r="AA308" s="356"/>
      <c r="AB308" s="356"/>
      <c r="AC308" s="356"/>
      <c r="AD308" s="356"/>
      <c r="AE308" s="356"/>
      <c r="AF308" s="356"/>
      <c r="AG308" s="356"/>
      <c r="AH308" s="356"/>
      <c r="AI308" s="356"/>
      <c r="AJ308" s="356"/>
      <c r="AK308" s="356"/>
      <c r="AL308" s="356"/>
    </row>
    <row r="309" spans="2:38">
      <c r="B309" s="373" t="s">
        <v>5206</v>
      </c>
      <c r="C309" s="373"/>
      <c r="D309" s="373" t="s">
        <v>7703</v>
      </c>
      <c r="E309" s="356" t="s">
        <v>1846</v>
      </c>
      <c r="F309" s="356" t="s">
        <v>868</v>
      </c>
      <c r="G309" s="356"/>
      <c r="H309" s="356"/>
      <c r="I309" s="356"/>
      <c r="J309" s="356"/>
      <c r="K309" s="356"/>
      <c r="L309" s="356"/>
      <c r="M309" s="356"/>
      <c r="N309" s="356"/>
      <c r="O309" s="356"/>
      <c r="P309" s="356"/>
      <c r="Q309" s="356"/>
      <c r="R309" s="356"/>
      <c r="S309" s="356"/>
      <c r="T309" s="356"/>
      <c r="U309" s="356"/>
      <c r="V309" s="356"/>
      <c r="W309" s="356"/>
      <c r="X309" s="356"/>
      <c r="Y309" s="356"/>
      <c r="Z309" s="356"/>
      <c r="AA309" s="356"/>
      <c r="AB309" s="356"/>
      <c r="AC309" s="356"/>
      <c r="AD309" s="356"/>
      <c r="AE309" s="356"/>
      <c r="AF309" s="356"/>
      <c r="AG309" s="356"/>
      <c r="AH309" s="356"/>
      <c r="AI309" s="356"/>
      <c r="AJ309" s="356"/>
      <c r="AK309" s="356"/>
      <c r="AL309" s="356"/>
    </row>
    <row r="310" spans="2:38">
      <c r="B310" s="373" t="s">
        <v>6943</v>
      </c>
      <c r="C310" s="373"/>
      <c r="D310" s="373" t="s">
        <v>7703</v>
      </c>
      <c r="E310" s="356" t="s">
        <v>1849</v>
      </c>
      <c r="F310" s="356" t="s">
        <v>868</v>
      </c>
      <c r="G310" s="356"/>
      <c r="H310" s="356"/>
      <c r="I310" s="356"/>
      <c r="J310" s="356"/>
      <c r="K310" s="356"/>
      <c r="L310" s="356"/>
      <c r="M310" s="356"/>
      <c r="N310" s="356"/>
      <c r="O310" s="356"/>
      <c r="P310" s="356"/>
      <c r="Q310" s="356"/>
      <c r="R310" s="356"/>
      <c r="S310" s="356"/>
      <c r="T310" s="356"/>
      <c r="U310" s="356"/>
      <c r="V310" s="356"/>
      <c r="W310" s="356"/>
      <c r="X310" s="356"/>
      <c r="Y310" s="356"/>
      <c r="Z310" s="356"/>
      <c r="AA310" s="356"/>
      <c r="AB310" s="356"/>
      <c r="AC310" s="356"/>
      <c r="AD310" s="356"/>
      <c r="AE310" s="356"/>
      <c r="AF310" s="356"/>
      <c r="AG310" s="356"/>
      <c r="AH310" s="356"/>
      <c r="AI310" s="356"/>
      <c r="AJ310" s="356"/>
      <c r="AK310" s="356"/>
      <c r="AL310" s="356"/>
    </row>
    <row r="311" spans="2:38">
      <c r="B311" s="373" t="s">
        <v>6263</v>
      </c>
      <c r="C311" s="373"/>
      <c r="D311" s="373" t="s">
        <v>7703</v>
      </c>
      <c r="E311" s="356" t="s">
        <v>1854</v>
      </c>
      <c r="F311" s="356" t="s">
        <v>868</v>
      </c>
      <c r="G311" s="356"/>
      <c r="H311" s="356"/>
      <c r="I311" s="356"/>
      <c r="J311" s="356"/>
      <c r="K311" s="356"/>
      <c r="L311" s="356"/>
      <c r="M311" s="356"/>
      <c r="N311" s="356"/>
      <c r="O311" s="356"/>
      <c r="P311" s="356"/>
      <c r="Q311" s="356"/>
      <c r="R311" s="356"/>
      <c r="S311" s="356"/>
      <c r="T311" s="356"/>
      <c r="U311" s="356"/>
      <c r="V311" s="356"/>
      <c r="W311" s="356"/>
      <c r="X311" s="356"/>
      <c r="Y311" s="356"/>
      <c r="Z311" s="356"/>
      <c r="AA311" s="356"/>
      <c r="AB311" s="356"/>
      <c r="AC311" s="356"/>
      <c r="AD311" s="356"/>
      <c r="AE311" s="356"/>
      <c r="AF311" s="356"/>
      <c r="AG311" s="356"/>
      <c r="AH311" s="356"/>
      <c r="AI311" s="356"/>
      <c r="AJ311" s="356"/>
      <c r="AK311" s="356"/>
      <c r="AL311" s="356"/>
    </row>
    <row r="312" spans="2:38">
      <c r="B312" s="373" t="s">
        <v>3849</v>
      </c>
      <c r="C312" s="373"/>
      <c r="D312" s="373" t="s">
        <v>7703</v>
      </c>
      <c r="E312" s="356" t="s">
        <v>1858</v>
      </c>
      <c r="F312" s="356" t="s">
        <v>868</v>
      </c>
      <c r="G312" s="356"/>
      <c r="H312" s="356"/>
      <c r="I312" s="356"/>
      <c r="J312" s="356"/>
      <c r="K312" s="356"/>
      <c r="L312" s="356"/>
      <c r="M312" s="356"/>
      <c r="N312" s="356"/>
      <c r="O312" s="356"/>
      <c r="P312" s="356"/>
      <c r="Q312" s="356"/>
      <c r="R312" s="356"/>
      <c r="S312" s="356"/>
      <c r="T312" s="356"/>
      <c r="U312" s="356"/>
      <c r="V312" s="356"/>
      <c r="W312" s="356"/>
      <c r="X312" s="356"/>
      <c r="Y312" s="356"/>
      <c r="Z312" s="356"/>
      <c r="AA312" s="356"/>
      <c r="AB312" s="356"/>
      <c r="AC312" s="356"/>
      <c r="AD312" s="356"/>
      <c r="AE312" s="356"/>
      <c r="AF312" s="356"/>
      <c r="AG312" s="356"/>
      <c r="AH312" s="356"/>
      <c r="AI312" s="356"/>
      <c r="AJ312" s="356"/>
      <c r="AK312" s="356"/>
      <c r="AL312" s="356"/>
    </row>
    <row r="313" spans="2:38">
      <c r="B313" s="373" t="s">
        <v>5806</v>
      </c>
      <c r="C313" s="373"/>
      <c r="D313" s="373" t="s">
        <v>7703</v>
      </c>
      <c r="E313" s="356" t="s">
        <v>1115</v>
      </c>
      <c r="F313" s="356" t="s">
        <v>868</v>
      </c>
      <c r="G313" s="356"/>
      <c r="H313" s="356"/>
      <c r="I313" s="356"/>
      <c r="J313" s="356"/>
      <c r="K313" s="356"/>
      <c r="L313" s="356"/>
      <c r="M313" s="356"/>
      <c r="N313" s="356"/>
      <c r="O313" s="356"/>
      <c r="P313" s="356"/>
      <c r="Q313" s="356"/>
      <c r="R313" s="356"/>
      <c r="S313" s="356"/>
      <c r="T313" s="356"/>
      <c r="U313" s="356"/>
      <c r="V313" s="356"/>
      <c r="W313" s="356"/>
      <c r="X313" s="356"/>
      <c r="Y313" s="356"/>
      <c r="Z313" s="356"/>
      <c r="AA313" s="356"/>
      <c r="AB313" s="356"/>
      <c r="AC313" s="356"/>
      <c r="AD313" s="356"/>
      <c r="AE313" s="356"/>
      <c r="AF313" s="356"/>
      <c r="AG313" s="356"/>
      <c r="AH313" s="356"/>
      <c r="AI313" s="356"/>
      <c r="AJ313" s="356"/>
      <c r="AK313" s="356"/>
      <c r="AL313" s="356"/>
    </row>
    <row r="314" spans="2:38">
      <c r="B314" s="373" t="s">
        <v>6944</v>
      </c>
      <c r="C314" s="373"/>
      <c r="D314" s="373" t="s">
        <v>7703</v>
      </c>
      <c r="E314" s="356" t="s">
        <v>1864</v>
      </c>
      <c r="F314" s="356" t="s">
        <v>868</v>
      </c>
      <c r="G314" s="356"/>
      <c r="H314" s="356"/>
      <c r="I314" s="356"/>
      <c r="J314" s="356"/>
      <c r="K314" s="356"/>
      <c r="L314" s="356"/>
      <c r="M314" s="356"/>
      <c r="N314" s="356"/>
      <c r="O314" s="356"/>
      <c r="P314" s="356"/>
      <c r="Q314" s="356"/>
      <c r="R314" s="356"/>
      <c r="S314" s="356"/>
      <c r="T314" s="356"/>
      <c r="U314" s="356"/>
      <c r="V314" s="356"/>
      <c r="W314" s="356"/>
      <c r="X314" s="356"/>
      <c r="Y314" s="356"/>
      <c r="Z314" s="356"/>
      <c r="AA314" s="356"/>
      <c r="AB314" s="356"/>
      <c r="AC314" s="356"/>
      <c r="AD314" s="356"/>
      <c r="AE314" s="356"/>
      <c r="AF314" s="356"/>
      <c r="AG314" s="356"/>
      <c r="AH314" s="356"/>
      <c r="AI314" s="356"/>
      <c r="AJ314" s="356"/>
      <c r="AK314" s="356"/>
      <c r="AL314" s="356"/>
    </row>
    <row r="315" spans="2:38">
      <c r="B315" s="373" t="s">
        <v>157</v>
      </c>
      <c r="C315" s="373"/>
      <c r="D315" s="373" t="s">
        <v>7703</v>
      </c>
      <c r="E315" s="356" t="s">
        <v>1771</v>
      </c>
      <c r="F315" s="356" t="s">
        <v>868</v>
      </c>
      <c r="G315" s="356"/>
      <c r="H315" s="356"/>
      <c r="I315" s="356"/>
      <c r="J315" s="356"/>
      <c r="K315" s="356"/>
      <c r="L315" s="356"/>
      <c r="M315" s="356"/>
      <c r="N315" s="356"/>
      <c r="O315" s="356"/>
      <c r="P315" s="356"/>
      <c r="Q315" s="356"/>
      <c r="R315" s="356"/>
      <c r="S315" s="356"/>
      <c r="T315" s="356"/>
      <c r="U315" s="356"/>
      <c r="V315" s="356"/>
      <c r="W315" s="356"/>
      <c r="X315" s="356"/>
      <c r="Y315" s="356"/>
      <c r="Z315" s="356"/>
      <c r="AA315" s="356"/>
      <c r="AB315" s="356"/>
      <c r="AC315" s="356"/>
      <c r="AD315" s="356"/>
      <c r="AE315" s="356"/>
      <c r="AF315" s="356"/>
      <c r="AG315" s="356"/>
      <c r="AH315" s="356"/>
      <c r="AI315" s="356"/>
      <c r="AJ315" s="356"/>
      <c r="AK315" s="356"/>
      <c r="AL315" s="356"/>
    </row>
    <row r="316" spans="2:38">
      <c r="B316" s="373" t="s">
        <v>6945</v>
      </c>
      <c r="C316" s="373"/>
      <c r="D316" s="373" t="s">
        <v>7703</v>
      </c>
      <c r="E316" s="356" t="s">
        <v>1687</v>
      </c>
      <c r="F316" s="356" t="s">
        <v>868</v>
      </c>
      <c r="G316" s="356"/>
      <c r="H316" s="356"/>
      <c r="I316" s="356"/>
      <c r="J316" s="356"/>
      <c r="K316" s="356"/>
      <c r="L316" s="356"/>
      <c r="M316" s="356"/>
      <c r="N316" s="356"/>
      <c r="O316" s="356"/>
      <c r="P316" s="356"/>
      <c r="Q316" s="356"/>
      <c r="R316" s="356"/>
      <c r="S316" s="356"/>
      <c r="T316" s="356"/>
      <c r="U316" s="356"/>
      <c r="V316" s="356"/>
      <c r="W316" s="356"/>
      <c r="X316" s="356"/>
      <c r="Y316" s="356"/>
      <c r="Z316" s="356"/>
      <c r="AA316" s="356"/>
      <c r="AB316" s="356"/>
      <c r="AC316" s="356"/>
      <c r="AD316" s="356"/>
      <c r="AE316" s="356"/>
      <c r="AF316" s="356"/>
      <c r="AG316" s="356"/>
      <c r="AH316" s="356"/>
      <c r="AI316" s="356"/>
      <c r="AJ316" s="356"/>
      <c r="AK316" s="356"/>
      <c r="AL316" s="356"/>
    </row>
    <row r="317" spans="2:38">
      <c r="B317" s="373" t="s">
        <v>1874</v>
      </c>
      <c r="C317" s="373"/>
      <c r="D317" s="373" t="s">
        <v>7703</v>
      </c>
      <c r="E317" s="356" t="s">
        <v>1872</v>
      </c>
      <c r="F317" s="356" t="s">
        <v>868</v>
      </c>
      <c r="G317" s="356"/>
      <c r="H317" s="356"/>
      <c r="I317" s="356"/>
      <c r="J317" s="356"/>
      <c r="K317" s="356"/>
      <c r="L317" s="356"/>
      <c r="M317" s="356"/>
      <c r="N317" s="356"/>
      <c r="O317" s="356"/>
      <c r="P317" s="356"/>
      <c r="Q317" s="356"/>
      <c r="R317" s="356"/>
      <c r="S317" s="356"/>
      <c r="T317" s="356"/>
      <c r="U317" s="356"/>
      <c r="V317" s="356"/>
      <c r="W317" s="356"/>
      <c r="X317" s="356"/>
      <c r="Y317" s="356"/>
      <c r="Z317" s="356"/>
      <c r="AA317" s="356"/>
      <c r="AB317" s="356"/>
      <c r="AC317" s="356"/>
      <c r="AD317" s="356"/>
      <c r="AE317" s="356"/>
      <c r="AF317" s="356"/>
      <c r="AG317" s="356"/>
      <c r="AH317" s="356"/>
      <c r="AI317" s="356"/>
      <c r="AJ317" s="356"/>
      <c r="AK317" s="356"/>
      <c r="AL317" s="356"/>
    </row>
    <row r="318" spans="2:38">
      <c r="B318" s="373" t="s">
        <v>1877</v>
      </c>
      <c r="C318" s="373"/>
      <c r="D318" s="373" t="s">
        <v>7703</v>
      </c>
      <c r="E318" s="356" t="s">
        <v>1496</v>
      </c>
      <c r="F318" s="356" t="s">
        <v>868</v>
      </c>
      <c r="G318" s="356"/>
      <c r="H318" s="356"/>
      <c r="I318" s="356"/>
      <c r="J318" s="356"/>
      <c r="K318" s="356"/>
      <c r="L318" s="356"/>
      <c r="M318" s="356"/>
      <c r="N318" s="356"/>
      <c r="O318" s="356"/>
      <c r="P318" s="356"/>
      <c r="Q318" s="356"/>
      <c r="R318" s="356"/>
      <c r="S318" s="356"/>
      <c r="T318" s="356"/>
      <c r="U318" s="356"/>
      <c r="V318" s="356"/>
      <c r="W318" s="356"/>
      <c r="X318" s="356"/>
      <c r="Y318" s="356"/>
      <c r="Z318" s="356"/>
      <c r="AA318" s="356"/>
      <c r="AB318" s="356"/>
      <c r="AC318" s="356"/>
      <c r="AD318" s="356"/>
      <c r="AE318" s="356"/>
      <c r="AF318" s="356"/>
      <c r="AG318" s="356"/>
      <c r="AH318" s="356"/>
      <c r="AI318" s="356"/>
      <c r="AJ318" s="356"/>
      <c r="AK318" s="356"/>
      <c r="AL318" s="356"/>
    </row>
    <row r="319" spans="2:38">
      <c r="B319" s="373" t="s">
        <v>6946</v>
      </c>
      <c r="C319" s="373"/>
      <c r="D319" s="373" t="s">
        <v>7703</v>
      </c>
      <c r="E319" s="356" t="s">
        <v>1879</v>
      </c>
      <c r="F319" s="356" t="s">
        <v>868</v>
      </c>
      <c r="G319" s="356"/>
      <c r="H319" s="356"/>
      <c r="I319" s="356"/>
      <c r="J319" s="356"/>
      <c r="K319" s="356"/>
      <c r="L319" s="356"/>
      <c r="M319" s="356"/>
      <c r="N319" s="356"/>
      <c r="O319" s="356"/>
      <c r="P319" s="356"/>
      <c r="Q319" s="356"/>
      <c r="R319" s="356"/>
      <c r="S319" s="356"/>
      <c r="T319" s="356"/>
      <c r="U319" s="356"/>
      <c r="V319" s="356"/>
      <c r="W319" s="356"/>
      <c r="X319" s="356"/>
      <c r="Y319" s="356"/>
      <c r="Z319" s="356"/>
      <c r="AA319" s="356"/>
      <c r="AB319" s="356"/>
      <c r="AC319" s="356"/>
      <c r="AD319" s="356"/>
      <c r="AE319" s="356"/>
      <c r="AF319" s="356"/>
      <c r="AG319" s="356"/>
      <c r="AH319" s="356"/>
      <c r="AI319" s="356"/>
      <c r="AJ319" s="356"/>
      <c r="AK319" s="356"/>
      <c r="AL319" s="356"/>
    </row>
    <row r="320" spans="2:38">
      <c r="B320" s="373" t="s">
        <v>973</v>
      </c>
      <c r="C320" s="373"/>
      <c r="D320" s="373" t="s">
        <v>7703</v>
      </c>
      <c r="E320" s="356" t="s">
        <v>61</v>
      </c>
      <c r="F320" s="356" t="s">
        <v>868</v>
      </c>
      <c r="G320" s="356"/>
      <c r="H320" s="356"/>
      <c r="I320" s="356"/>
      <c r="J320" s="356"/>
      <c r="K320" s="356"/>
      <c r="L320" s="356"/>
      <c r="M320" s="356"/>
      <c r="N320" s="356"/>
      <c r="O320" s="356"/>
      <c r="P320" s="356"/>
      <c r="Q320" s="356"/>
      <c r="R320" s="356"/>
      <c r="S320" s="356"/>
      <c r="T320" s="356"/>
      <c r="U320" s="356"/>
      <c r="V320" s="356"/>
      <c r="W320" s="356"/>
      <c r="X320" s="356"/>
      <c r="Y320" s="356"/>
      <c r="Z320" s="356"/>
      <c r="AA320" s="356"/>
      <c r="AB320" s="356"/>
      <c r="AC320" s="356"/>
      <c r="AD320" s="356"/>
      <c r="AE320" s="356"/>
      <c r="AF320" s="356"/>
      <c r="AG320" s="356"/>
      <c r="AH320" s="356"/>
      <c r="AI320" s="356"/>
      <c r="AJ320" s="356"/>
      <c r="AK320" s="356"/>
      <c r="AL320" s="356"/>
    </row>
    <row r="321" spans="2:38">
      <c r="B321" s="373" t="s">
        <v>6947</v>
      </c>
      <c r="C321" s="373"/>
      <c r="D321" s="373" t="s">
        <v>7703</v>
      </c>
      <c r="E321" s="356" t="s">
        <v>336</v>
      </c>
      <c r="F321" s="356" t="s">
        <v>868</v>
      </c>
      <c r="G321" s="356"/>
      <c r="H321" s="356"/>
      <c r="I321" s="356"/>
      <c r="J321" s="356"/>
      <c r="K321" s="356"/>
      <c r="L321" s="356"/>
      <c r="M321" s="356"/>
      <c r="N321" s="356"/>
      <c r="O321" s="356"/>
      <c r="P321" s="356"/>
      <c r="Q321" s="356"/>
      <c r="R321" s="356"/>
      <c r="S321" s="356"/>
      <c r="T321" s="356"/>
      <c r="U321" s="356"/>
      <c r="V321" s="356"/>
      <c r="W321" s="356"/>
      <c r="X321" s="356"/>
      <c r="Y321" s="356"/>
      <c r="Z321" s="356"/>
      <c r="AA321" s="356"/>
      <c r="AB321" s="356"/>
      <c r="AC321" s="356"/>
      <c r="AD321" s="356"/>
      <c r="AE321" s="356"/>
      <c r="AF321" s="356"/>
      <c r="AG321" s="356"/>
      <c r="AH321" s="356"/>
      <c r="AI321" s="356"/>
      <c r="AJ321" s="356"/>
      <c r="AK321" s="356"/>
      <c r="AL321" s="356"/>
    </row>
    <row r="322" spans="2:38">
      <c r="B322" s="373" t="s">
        <v>4175</v>
      </c>
      <c r="C322" s="373"/>
      <c r="D322" s="373" t="s">
        <v>7703</v>
      </c>
      <c r="E322" s="356" t="s">
        <v>1889</v>
      </c>
      <c r="F322" s="356" t="s">
        <v>868</v>
      </c>
      <c r="G322" s="356"/>
      <c r="H322" s="356"/>
      <c r="I322" s="356"/>
      <c r="J322" s="356"/>
      <c r="K322" s="356"/>
      <c r="L322" s="356"/>
      <c r="M322" s="356"/>
      <c r="N322" s="356"/>
      <c r="O322" s="356"/>
      <c r="P322" s="356"/>
      <c r="Q322" s="356"/>
      <c r="R322" s="356"/>
      <c r="S322" s="356"/>
      <c r="T322" s="356"/>
      <c r="U322" s="356"/>
      <c r="V322" s="356"/>
      <c r="W322" s="356"/>
      <c r="X322" s="356"/>
      <c r="Y322" s="356"/>
      <c r="Z322" s="356"/>
      <c r="AA322" s="356"/>
      <c r="AB322" s="356"/>
      <c r="AC322" s="356"/>
      <c r="AD322" s="356"/>
      <c r="AE322" s="356"/>
      <c r="AF322" s="356"/>
      <c r="AG322" s="356"/>
      <c r="AH322" s="356"/>
      <c r="AI322" s="356"/>
      <c r="AJ322" s="356"/>
      <c r="AK322" s="356"/>
      <c r="AL322" s="356"/>
    </row>
    <row r="323" spans="2:38">
      <c r="B323" s="373" t="s">
        <v>655</v>
      </c>
      <c r="C323" s="373"/>
      <c r="D323" s="373" t="s">
        <v>7703</v>
      </c>
      <c r="E323" s="356" t="s">
        <v>1890</v>
      </c>
      <c r="F323" s="356" t="s">
        <v>868</v>
      </c>
      <c r="G323" s="356"/>
      <c r="H323" s="356"/>
      <c r="I323" s="356"/>
      <c r="J323" s="356"/>
      <c r="K323" s="356"/>
      <c r="L323" s="356"/>
      <c r="M323" s="356"/>
      <c r="N323" s="356"/>
      <c r="O323" s="356"/>
      <c r="P323" s="356"/>
      <c r="Q323" s="356"/>
      <c r="R323" s="356"/>
      <c r="S323" s="356"/>
      <c r="T323" s="356"/>
      <c r="U323" s="356"/>
      <c r="V323" s="356"/>
      <c r="W323" s="356"/>
      <c r="X323" s="356"/>
      <c r="Y323" s="356"/>
      <c r="Z323" s="356"/>
      <c r="AA323" s="356"/>
      <c r="AB323" s="356"/>
      <c r="AC323" s="356"/>
      <c r="AD323" s="356"/>
      <c r="AE323" s="356"/>
      <c r="AF323" s="356"/>
      <c r="AG323" s="356"/>
      <c r="AH323" s="356"/>
      <c r="AI323" s="356"/>
      <c r="AJ323" s="356"/>
      <c r="AK323" s="356"/>
      <c r="AL323" s="356"/>
    </row>
    <row r="324" spans="2:38">
      <c r="B324" s="373" t="s">
        <v>6948</v>
      </c>
      <c r="C324" s="373"/>
      <c r="D324" s="373" t="s">
        <v>7703</v>
      </c>
      <c r="E324" s="356" t="s">
        <v>1897</v>
      </c>
      <c r="F324" s="356" t="s">
        <v>868</v>
      </c>
      <c r="G324" s="356"/>
      <c r="H324" s="356"/>
      <c r="I324" s="356"/>
      <c r="J324" s="356"/>
      <c r="K324" s="356"/>
      <c r="L324" s="356"/>
      <c r="M324" s="356"/>
      <c r="N324" s="356"/>
      <c r="O324" s="356"/>
      <c r="P324" s="356"/>
      <c r="Q324" s="356"/>
      <c r="R324" s="356"/>
      <c r="S324" s="356"/>
      <c r="T324" s="356"/>
      <c r="U324" s="356"/>
      <c r="V324" s="356"/>
      <c r="W324" s="356"/>
      <c r="X324" s="356"/>
      <c r="Y324" s="356"/>
      <c r="Z324" s="356"/>
      <c r="AA324" s="356"/>
      <c r="AB324" s="356"/>
      <c r="AC324" s="356"/>
      <c r="AD324" s="356"/>
      <c r="AE324" s="356"/>
      <c r="AF324" s="356"/>
      <c r="AG324" s="356"/>
      <c r="AH324" s="356"/>
      <c r="AI324" s="356"/>
      <c r="AJ324" s="356"/>
      <c r="AK324" s="356"/>
      <c r="AL324" s="356"/>
    </row>
    <row r="325" spans="2:38">
      <c r="B325" s="373" t="s">
        <v>6949</v>
      </c>
      <c r="C325" s="373"/>
      <c r="D325" s="373" t="s">
        <v>7703</v>
      </c>
      <c r="E325" s="356" t="s">
        <v>617</v>
      </c>
      <c r="F325" s="356" t="s">
        <v>868</v>
      </c>
      <c r="G325" s="356"/>
      <c r="H325" s="356"/>
      <c r="I325" s="356"/>
      <c r="J325" s="356"/>
      <c r="K325" s="356"/>
      <c r="L325" s="356"/>
      <c r="M325" s="356"/>
      <c r="N325" s="356"/>
      <c r="O325" s="356"/>
      <c r="P325" s="356"/>
      <c r="Q325" s="356"/>
      <c r="R325" s="356"/>
      <c r="S325" s="356"/>
      <c r="T325" s="356"/>
      <c r="U325" s="356"/>
      <c r="V325" s="356"/>
      <c r="W325" s="356"/>
      <c r="X325" s="356"/>
      <c r="Y325" s="356"/>
      <c r="Z325" s="356"/>
      <c r="AA325" s="356"/>
      <c r="AB325" s="356"/>
      <c r="AC325" s="356"/>
      <c r="AD325" s="356"/>
      <c r="AE325" s="356"/>
      <c r="AF325" s="356"/>
      <c r="AG325" s="356"/>
      <c r="AH325" s="356"/>
      <c r="AI325" s="356"/>
      <c r="AJ325" s="356"/>
      <c r="AK325" s="356"/>
      <c r="AL325" s="356"/>
    </row>
    <row r="326" spans="2:38">
      <c r="B326" s="373" t="s">
        <v>6950</v>
      </c>
      <c r="C326" s="373"/>
      <c r="D326" s="373" t="s">
        <v>7703</v>
      </c>
      <c r="E326" s="356" t="s">
        <v>1909</v>
      </c>
      <c r="F326" s="356" t="s">
        <v>868</v>
      </c>
      <c r="G326" s="356"/>
      <c r="H326" s="356"/>
      <c r="I326" s="356"/>
      <c r="J326" s="356"/>
      <c r="K326" s="356"/>
      <c r="L326" s="356"/>
      <c r="M326" s="356"/>
      <c r="N326" s="356"/>
      <c r="O326" s="356"/>
      <c r="P326" s="356"/>
      <c r="Q326" s="356"/>
      <c r="R326" s="356"/>
      <c r="S326" s="356"/>
      <c r="T326" s="356"/>
      <c r="U326" s="356"/>
      <c r="V326" s="356"/>
      <c r="W326" s="356"/>
      <c r="X326" s="356"/>
      <c r="Y326" s="356"/>
      <c r="Z326" s="356"/>
      <c r="AA326" s="356"/>
      <c r="AB326" s="356"/>
      <c r="AC326" s="356"/>
      <c r="AD326" s="356"/>
      <c r="AE326" s="356"/>
      <c r="AF326" s="356"/>
      <c r="AG326" s="356"/>
      <c r="AH326" s="356"/>
      <c r="AI326" s="356"/>
      <c r="AJ326" s="356"/>
      <c r="AK326" s="356"/>
      <c r="AL326" s="356"/>
    </row>
    <row r="327" spans="2:38">
      <c r="B327" s="373" t="s">
        <v>1046</v>
      </c>
      <c r="C327" s="373"/>
      <c r="D327" s="373" t="s">
        <v>7703</v>
      </c>
      <c r="E327" s="356" t="s">
        <v>1912</v>
      </c>
      <c r="F327" s="356" t="s">
        <v>868</v>
      </c>
      <c r="G327" s="356"/>
      <c r="H327" s="356"/>
      <c r="I327" s="356"/>
      <c r="J327" s="356"/>
      <c r="K327" s="356"/>
      <c r="L327" s="356"/>
      <c r="M327" s="356"/>
      <c r="N327" s="356"/>
      <c r="O327" s="356"/>
      <c r="P327" s="356"/>
      <c r="Q327" s="356"/>
      <c r="R327" s="356"/>
      <c r="S327" s="356"/>
      <c r="T327" s="356"/>
      <c r="U327" s="356"/>
      <c r="V327" s="356"/>
      <c r="W327" s="356"/>
      <c r="X327" s="356"/>
      <c r="Y327" s="356"/>
      <c r="Z327" s="356"/>
      <c r="AA327" s="356"/>
      <c r="AB327" s="356"/>
      <c r="AC327" s="356"/>
      <c r="AD327" s="356"/>
      <c r="AE327" s="356"/>
      <c r="AF327" s="356"/>
      <c r="AG327" s="356"/>
      <c r="AH327" s="356"/>
      <c r="AI327" s="356"/>
      <c r="AJ327" s="356"/>
      <c r="AK327" s="356"/>
      <c r="AL327" s="356"/>
    </row>
    <row r="328" spans="2:38">
      <c r="B328" s="373" t="s">
        <v>1659</v>
      </c>
      <c r="C328" s="373"/>
      <c r="D328" s="373" t="s">
        <v>7703</v>
      </c>
      <c r="E328" s="356" t="s">
        <v>1916</v>
      </c>
      <c r="F328" s="356" t="s">
        <v>868</v>
      </c>
      <c r="G328" s="356"/>
      <c r="H328" s="356"/>
      <c r="I328" s="356"/>
      <c r="J328" s="356"/>
      <c r="K328" s="356"/>
      <c r="L328" s="356"/>
      <c r="M328" s="356"/>
      <c r="N328" s="356"/>
      <c r="O328" s="356"/>
      <c r="P328" s="356"/>
      <c r="Q328" s="356"/>
      <c r="R328" s="356"/>
      <c r="S328" s="356"/>
      <c r="T328" s="356"/>
      <c r="U328" s="356"/>
      <c r="V328" s="356"/>
      <c r="W328" s="356"/>
      <c r="X328" s="356"/>
      <c r="Y328" s="356"/>
      <c r="Z328" s="356"/>
      <c r="AA328" s="356"/>
      <c r="AB328" s="356"/>
      <c r="AC328" s="356"/>
      <c r="AD328" s="356"/>
      <c r="AE328" s="356"/>
      <c r="AF328" s="356"/>
      <c r="AG328" s="356"/>
      <c r="AH328" s="356"/>
      <c r="AI328" s="356"/>
      <c r="AJ328" s="356"/>
      <c r="AK328" s="356"/>
      <c r="AL328" s="356"/>
    </row>
    <row r="329" spans="2:38">
      <c r="B329" s="373" t="s">
        <v>1924</v>
      </c>
      <c r="C329" s="373"/>
      <c r="D329" s="373" t="s">
        <v>7703</v>
      </c>
      <c r="E329" s="356" t="s">
        <v>1921</v>
      </c>
      <c r="F329" s="356" t="s">
        <v>868</v>
      </c>
      <c r="G329" s="356"/>
      <c r="H329" s="356"/>
      <c r="I329" s="356"/>
      <c r="J329" s="356"/>
      <c r="K329" s="356"/>
      <c r="L329" s="356"/>
      <c r="M329" s="356"/>
      <c r="N329" s="356"/>
      <c r="O329" s="356"/>
      <c r="P329" s="356"/>
      <c r="Q329" s="356"/>
      <c r="R329" s="356"/>
      <c r="S329" s="356"/>
      <c r="T329" s="356"/>
      <c r="U329" s="356"/>
      <c r="V329" s="356"/>
      <c r="W329" s="356"/>
      <c r="X329" s="356"/>
      <c r="Y329" s="356"/>
      <c r="Z329" s="356"/>
      <c r="AA329" s="356"/>
      <c r="AB329" s="356"/>
      <c r="AC329" s="356"/>
      <c r="AD329" s="356"/>
      <c r="AE329" s="356"/>
      <c r="AF329" s="356"/>
      <c r="AG329" s="356"/>
      <c r="AH329" s="356"/>
      <c r="AI329" s="356"/>
      <c r="AJ329" s="356"/>
      <c r="AK329" s="356"/>
      <c r="AL329" s="356"/>
    </row>
    <row r="330" spans="2:38">
      <c r="B330" s="373" t="s">
        <v>1930</v>
      </c>
      <c r="C330" s="373"/>
      <c r="D330" s="373" t="s">
        <v>7703</v>
      </c>
      <c r="E330" s="356" t="s">
        <v>1925</v>
      </c>
      <c r="F330" s="356" t="s">
        <v>868</v>
      </c>
      <c r="G330" s="356"/>
      <c r="H330" s="356"/>
      <c r="I330" s="356"/>
      <c r="J330" s="356"/>
      <c r="K330" s="356"/>
      <c r="L330" s="356"/>
      <c r="M330" s="356"/>
      <c r="N330" s="356"/>
      <c r="O330" s="356"/>
      <c r="P330" s="356"/>
      <c r="Q330" s="356"/>
      <c r="R330" s="356"/>
      <c r="S330" s="356"/>
      <c r="T330" s="356"/>
      <c r="U330" s="356"/>
      <c r="V330" s="356"/>
      <c r="W330" s="356"/>
      <c r="X330" s="356"/>
      <c r="Y330" s="356"/>
      <c r="Z330" s="356"/>
      <c r="AA330" s="356"/>
      <c r="AB330" s="356"/>
      <c r="AC330" s="356"/>
      <c r="AD330" s="356"/>
      <c r="AE330" s="356"/>
      <c r="AF330" s="356"/>
      <c r="AG330" s="356"/>
      <c r="AH330" s="356"/>
      <c r="AI330" s="356"/>
      <c r="AJ330" s="356"/>
      <c r="AK330" s="356"/>
      <c r="AL330" s="356"/>
    </row>
    <row r="331" spans="2:38">
      <c r="B331" s="373" t="s">
        <v>2159</v>
      </c>
      <c r="C331" s="373"/>
      <c r="D331" s="373" t="s">
        <v>7703</v>
      </c>
      <c r="E331" s="356" t="s">
        <v>1936</v>
      </c>
      <c r="F331" s="356" t="s">
        <v>868</v>
      </c>
      <c r="G331" s="356"/>
      <c r="H331" s="356"/>
      <c r="I331" s="356"/>
      <c r="J331" s="356"/>
      <c r="K331" s="356"/>
      <c r="L331" s="356"/>
      <c r="M331" s="356"/>
      <c r="N331" s="356"/>
      <c r="O331" s="356"/>
      <c r="P331" s="356"/>
      <c r="Q331" s="356"/>
      <c r="R331" s="356"/>
      <c r="S331" s="356"/>
      <c r="T331" s="356"/>
      <c r="U331" s="356"/>
      <c r="V331" s="356"/>
      <c r="W331" s="356"/>
      <c r="X331" s="356"/>
      <c r="Y331" s="356"/>
      <c r="Z331" s="356"/>
      <c r="AA331" s="356"/>
      <c r="AB331" s="356"/>
      <c r="AC331" s="356"/>
      <c r="AD331" s="356"/>
      <c r="AE331" s="356"/>
      <c r="AF331" s="356"/>
      <c r="AG331" s="356"/>
      <c r="AH331" s="356"/>
      <c r="AI331" s="356"/>
      <c r="AJ331" s="356"/>
      <c r="AK331" s="356"/>
      <c r="AL331" s="356"/>
    </row>
    <row r="332" spans="2:38">
      <c r="B332" s="373" t="s">
        <v>4605</v>
      </c>
      <c r="C332" s="373"/>
      <c r="D332" s="373" t="s">
        <v>7703</v>
      </c>
      <c r="E332" s="356" t="s">
        <v>1301</v>
      </c>
      <c r="F332" s="356" t="s">
        <v>868</v>
      </c>
      <c r="G332" s="356"/>
      <c r="H332" s="356"/>
      <c r="I332" s="356"/>
      <c r="J332" s="356"/>
      <c r="K332" s="356"/>
      <c r="L332" s="356"/>
      <c r="M332" s="356"/>
      <c r="N332" s="356"/>
      <c r="O332" s="356"/>
      <c r="P332" s="356"/>
      <c r="Q332" s="356"/>
      <c r="R332" s="356"/>
      <c r="S332" s="356"/>
      <c r="T332" s="356"/>
      <c r="U332" s="356"/>
      <c r="V332" s="356"/>
      <c r="W332" s="356"/>
      <c r="X332" s="356"/>
      <c r="Y332" s="356"/>
      <c r="Z332" s="356"/>
      <c r="AA332" s="356"/>
      <c r="AB332" s="356"/>
      <c r="AC332" s="356"/>
      <c r="AD332" s="356"/>
      <c r="AE332" s="356"/>
      <c r="AF332" s="356"/>
      <c r="AG332" s="356"/>
      <c r="AH332" s="356"/>
      <c r="AI332" s="356"/>
      <c r="AJ332" s="356"/>
      <c r="AK332" s="356"/>
      <c r="AL332" s="356"/>
    </row>
    <row r="333" spans="2:38">
      <c r="B333" s="373" t="s">
        <v>6952</v>
      </c>
      <c r="C333" s="373"/>
      <c r="D333" s="373" t="s">
        <v>7703</v>
      </c>
      <c r="E333" s="356" t="s">
        <v>1949</v>
      </c>
      <c r="F333" s="356" t="s">
        <v>868</v>
      </c>
      <c r="G333" s="356"/>
      <c r="H333" s="356"/>
      <c r="I333" s="356"/>
      <c r="J333" s="356"/>
      <c r="K333" s="356"/>
      <c r="L333" s="356"/>
      <c r="M333" s="356"/>
      <c r="N333" s="356"/>
      <c r="O333" s="356"/>
      <c r="P333" s="356"/>
      <c r="Q333" s="356"/>
      <c r="R333" s="356"/>
      <c r="S333" s="356"/>
      <c r="T333" s="356"/>
      <c r="U333" s="356"/>
      <c r="V333" s="356"/>
      <c r="W333" s="356"/>
      <c r="X333" s="356"/>
      <c r="Y333" s="356"/>
      <c r="Z333" s="356"/>
      <c r="AA333" s="356"/>
      <c r="AB333" s="356"/>
      <c r="AC333" s="356"/>
      <c r="AD333" s="356"/>
      <c r="AE333" s="356"/>
      <c r="AF333" s="356"/>
      <c r="AG333" s="356"/>
      <c r="AH333" s="356"/>
      <c r="AI333" s="356"/>
      <c r="AJ333" s="356"/>
      <c r="AK333" s="356"/>
      <c r="AL333" s="356"/>
    </row>
    <row r="334" spans="2:38">
      <c r="B334" s="373" t="s">
        <v>6953</v>
      </c>
      <c r="C334" s="373"/>
      <c r="D334" s="373" t="s">
        <v>7703</v>
      </c>
      <c r="E334" s="356" t="s">
        <v>1074</v>
      </c>
      <c r="F334" s="356" t="s">
        <v>868</v>
      </c>
      <c r="G334" s="356"/>
      <c r="H334" s="356"/>
      <c r="I334" s="356"/>
      <c r="J334" s="356"/>
      <c r="K334" s="356"/>
      <c r="L334" s="356"/>
      <c r="M334" s="356"/>
      <c r="N334" s="356"/>
      <c r="O334" s="356"/>
      <c r="P334" s="356"/>
      <c r="Q334" s="356"/>
      <c r="R334" s="356"/>
      <c r="S334" s="356"/>
      <c r="T334" s="356"/>
      <c r="U334" s="356"/>
      <c r="V334" s="356"/>
      <c r="W334" s="356"/>
      <c r="X334" s="356"/>
      <c r="Y334" s="356"/>
      <c r="Z334" s="356"/>
      <c r="AA334" s="356"/>
      <c r="AB334" s="356"/>
      <c r="AC334" s="356"/>
      <c r="AD334" s="356"/>
      <c r="AE334" s="356"/>
      <c r="AF334" s="356"/>
      <c r="AG334" s="356"/>
      <c r="AH334" s="356"/>
      <c r="AI334" s="356"/>
      <c r="AJ334" s="356"/>
      <c r="AK334" s="356"/>
      <c r="AL334" s="356"/>
    </row>
    <row r="335" spans="2:38">
      <c r="B335" s="373" t="s">
        <v>100</v>
      </c>
      <c r="C335" s="373"/>
      <c r="D335" s="373" t="s">
        <v>7703</v>
      </c>
      <c r="E335" s="356" t="s">
        <v>1959</v>
      </c>
      <c r="F335" s="356" t="s">
        <v>868</v>
      </c>
      <c r="G335" s="356"/>
      <c r="H335" s="356"/>
      <c r="I335" s="356"/>
      <c r="J335" s="356"/>
      <c r="K335" s="356"/>
      <c r="L335" s="356"/>
      <c r="M335" s="356"/>
      <c r="N335" s="356"/>
      <c r="O335" s="356"/>
      <c r="P335" s="356"/>
      <c r="Q335" s="356"/>
      <c r="R335" s="356"/>
      <c r="S335" s="356"/>
      <c r="T335" s="356"/>
      <c r="U335" s="356"/>
      <c r="V335" s="356"/>
      <c r="W335" s="356"/>
      <c r="X335" s="356"/>
      <c r="Y335" s="356"/>
      <c r="Z335" s="356"/>
      <c r="AA335" s="356"/>
      <c r="AB335" s="356"/>
      <c r="AC335" s="356"/>
      <c r="AD335" s="356"/>
      <c r="AE335" s="356"/>
      <c r="AF335" s="356"/>
      <c r="AG335" s="356"/>
      <c r="AH335" s="356"/>
      <c r="AI335" s="356"/>
      <c r="AJ335" s="356"/>
      <c r="AK335" s="356"/>
      <c r="AL335" s="356"/>
    </row>
    <row r="336" spans="2:38">
      <c r="B336" s="373" t="s">
        <v>1423</v>
      </c>
      <c r="C336" s="373"/>
      <c r="D336" s="373" t="s">
        <v>7703</v>
      </c>
      <c r="E336" s="356" t="s">
        <v>1966</v>
      </c>
      <c r="F336" s="356" t="s">
        <v>868</v>
      </c>
      <c r="G336" s="356"/>
      <c r="H336" s="356"/>
      <c r="I336" s="356"/>
      <c r="J336" s="356"/>
      <c r="K336" s="356"/>
      <c r="L336" s="356"/>
      <c r="M336" s="356"/>
      <c r="N336" s="356"/>
      <c r="O336" s="356"/>
      <c r="P336" s="356"/>
      <c r="Q336" s="356"/>
      <c r="R336" s="356"/>
      <c r="S336" s="356"/>
      <c r="T336" s="356"/>
      <c r="U336" s="356"/>
      <c r="V336" s="356"/>
      <c r="W336" s="356"/>
      <c r="X336" s="356"/>
      <c r="Y336" s="356"/>
      <c r="Z336" s="356"/>
      <c r="AA336" s="356"/>
      <c r="AB336" s="356"/>
      <c r="AC336" s="356"/>
      <c r="AD336" s="356"/>
      <c r="AE336" s="356"/>
      <c r="AF336" s="356"/>
      <c r="AG336" s="356"/>
      <c r="AH336" s="356"/>
      <c r="AI336" s="356"/>
      <c r="AJ336" s="356"/>
      <c r="AK336" s="356"/>
      <c r="AL336" s="356"/>
    </row>
    <row r="337" spans="2:38">
      <c r="B337" s="373" t="s">
        <v>1969</v>
      </c>
      <c r="C337" s="373"/>
      <c r="D337" s="373" t="s">
        <v>7703</v>
      </c>
      <c r="E337" s="356" t="s">
        <v>619</v>
      </c>
      <c r="F337" s="356" t="s">
        <v>868</v>
      </c>
      <c r="G337" s="356"/>
      <c r="H337" s="356"/>
      <c r="I337" s="356"/>
      <c r="J337" s="356"/>
      <c r="K337" s="356"/>
      <c r="L337" s="356"/>
      <c r="M337" s="356"/>
      <c r="N337" s="356"/>
      <c r="O337" s="356"/>
      <c r="P337" s="356"/>
      <c r="Q337" s="356"/>
      <c r="R337" s="356"/>
      <c r="S337" s="356"/>
      <c r="T337" s="356"/>
      <c r="U337" s="356"/>
      <c r="V337" s="356"/>
      <c r="W337" s="356"/>
      <c r="X337" s="356"/>
      <c r="Y337" s="356"/>
      <c r="Z337" s="356"/>
      <c r="AA337" s="356"/>
      <c r="AB337" s="356"/>
      <c r="AC337" s="356"/>
      <c r="AD337" s="356"/>
      <c r="AE337" s="356"/>
      <c r="AF337" s="356"/>
      <c r="AG337" s="356"/>
      <c r="AH337" s="356"/>
      <c r="AI337" s="356"/>
      <c r="AJ337" s="356"/>
      <c r="AK337" s="356"/>
      <c r="AL337" s="356"/>
    </row>
    <row r="338" spans="2:38">
      <c r="B338" s="373" t="s">
        <v>1974</v>
      </c>
      <c r="C338" s="373"/>
      <c r="D338" s="373" t="s">
        <v>7703</v>
      </c>
      <c r="E338" s="356" t="s">
        <v>1972</v>
      </c>
      <c r="F338" s="356" t="s">
        <v>868</v>
      </c>
      <c r="G338" s="356"/>
      <c r="H338" s="356"/>
      <c r="I338" s="356"/>
      <c r="J338" s="356"/>
      <c r="K338" s="356"/>
      <c r="L338" s="356"/>
      <c r="M338" s="356"/>
      <c r="N338" s="356"/>
      <c r="O338" s="356"/>
      <c r="P338" s="356"/>
      <c r="Q338" s="356"/>
      <c r="R338" s="356"/>
      <c r="S338" s="356"/>
      <c r="T338" s="356"/>
      <c r="U338" s="356"/>
      <c r="V338" s="356"/>
      <c r="W338" s="356"/>
      <c r="X338" s="356"/>
      <c r="Y338" s="356"/>
      <c r="Z338" s="356"/>
      <c r="AA338" s="356"/>
      <c r="AB338" s="356"/>
      <c r="AC338" s="356"/>
      <c r="AD338" s="356"/>
      <c r="AE338" s="356"/>
      <c r="AF338" s="356"/>
      <c r="AG338" s="356"/>
      <c r="AH338" s="356"/>
      <c r="AI338" s="356"/>
      <c r="AJ338" s="356"/>
      <c r="AK338" s="356"/>
      <c r="AL338" s="356"/>
    </row>
    <row r="339" spans="2:38">
      <c r="B339" s="373" t="s">
        <v>1976</v>
      </c>
      <c r="C339" s="373"/>
      <c r="D339" s="373" t="s">
        <v>7703</v>
      </c>
      <c r="E339" s="356" t="s">
        <v>1697</v>
      </c>
      <c r="F339" s="356" t="s">
        <v>868</v>
      </c>
      <c r="G339" s="356"/>
      <c r="H339" s="356"/>
      <c r="I339" s="356"/>
      <c r="J339" s="356"/>
      <c r="K339" s="356"/>
      <c r="L339" s="356"/>
      <c r="M339" s="356"/>
      <c r="N339" s="356"/>
      <c r="O339" s="356"/>
      <c r="P339" s="356"/>
      <c r="Q339" s="356"/>
      <c r="R339" s="356"/>
      <c r="S339" s="356"/>
      <c r="T339" s="356"/>
      <c r="U339" s="356"/>
      <c r="V339" s="356"/>
      <c r="W339" s="356"/>
      <c r="X339" s="356"/>
      <c r="Y339" s="356"/>
      <c r="Z339" s="356"/>
      <c r="AA339" s="356"/>
      <c r="AB339" s="356"/>
      <c r="AC339" s="356"/>
      <c r="AD339" s="356"/>
      <c r="AE339" s="356"/>
      <c r="AF339" s="356"/>
      <c r="AG339" s="356"/>
      <c r="AH339" s="356"/>
      <c r="AI339" s="356"/>
      <c r="AJ339" s="356"/>
      <c r="AK339" s="356"/>
      <c r="AL339" s="356"/>
    </row>
    <row r="340" spans="2:38">
      <c r="B340" s="373" t="s">
        <v>6050</v>
      </c>
      <c r="C340" s="373"/>
      <c r="D340" s="373" t="s">
        <v>7703</v>
      </c>
      <c r="E340" s="356" t="s">
        <v>833</v>
      </c>
      <c r="F340" s="356" t="s">
        <v>868</v>
      </c>
      <c r="G340" s="356"/>
      <c r="H340" s="356"/>
      <c r="I340" s="356"/>
      <c r="J340" s="356"/>
      <c r="K340" s="356"/>
      <c r="L340" s="356"/>
      <c r="M340" s="356"/>
      <c r="N340" s="356"/>
      <c r="O340" s="356"/>
      <c r="P340" s="356"/>
      <c r="Q340" s="356"/>
      <c r="R340" s="356"/>
      <c r="S340" s="356"/>
      <c r="T340" s="356"/>
      <c r="U340" s="356"/>
      <c r="V340" s="356"/>
      <c r="W340" s="356"/>
      <c r="X340" s="356"/>
      <c r="Y340" s="356"/>
      <c r="Z340" s="356"/>
      <c r="AA340" s="356"/>
      <c r="AB340" s="356"/>
      <c r="AC340" s="356"/>
      <c r="AD340" s="356"/>
      <c r="AE340" s="356"/>
      <c r="AF340" s="356"/>
      <c r="AG340" s="356"/>
      <c r="AH340" s="356"/>
      <c r="AI340" s="356"/>
      <c r="AJ340" s="356"/>
      <c r="AK340" s="356"/>
      <c r="AL340" s="356"/>
    </row>
    <row r="341" spans="2:38">
      <c r="B341" s="373" t="s">
        <v>6954</v>
      </c>
      <c r="C341" s="373"/>
      <c r="D341" s="373" t="s">
        <v>7703</v>
      </c>
      <c r="E341" s="356" t="s">
        <v>1981</v>
      </c>
      <c r="F341" s="356" t="s">
        <v>868</v>
      </c>
      <c r="G341" s="356"/>
      <c r="H341" s="356"/>
      <c r="I341" s="356"/>
      <c r="J341" s="356"/>
      <c r="K341" s="356"/>
      <c r="L341" s="356"/>
      <c r="M341" s="356"/>
      <c r="N341" s="356"/>
      <c r="O341" s="356"/>
      <c r="P341" s="356"/>
      <c r="Q341" s="356"/>
      <c r="R341" s="356"/>
      <c r="S341" s="356"/>
      <c r="T341" s="356"/>
      <c r="U341" s="356"/>
      <c r="V341" s="356"/>
      <c r="W341" s="356"/>
      <c r="X341" s="356"/>
      <c r="Y341" s="356"/>
      <c r="Z341" s="356"/>
      <c r="AA341" s="356"/>
      <c r="AB341" s="356"/>
      <c r="AC341" s="356"/>
      <c r="AD341" s="356"/>
      <c r="AE341" s="356"/>
      <c r="AF341" s="356"/>
      <c r="AG341" s="356"/>
      <c r="AH341" s="356"/>
      <c r="AI341" s="356"/>
      <c r="AJ341" s="356"/>
      <c r="AK341" s="356"/>
      <c r="AL341" s="356"/>
    </row>
    <row r="342" spans="2:38">
      <c r="B342" s="373" t="s">
        <v>1091</v>
      </c>
      <c r="C342" s="373"/>
      <c r="D342" s="373" t="s">
        <v>7703</v>
      </c>
      <c r="E342" s="356" t="s">
        <v>1060</v>
      </c>
      <c r="F342" s="356" t="s">
        <v>868</v>
      </c>
      <c r="G342" s="356"/>
      <c r="H342" s="356"/>
      <c r="I342" s="356"/>
      <c r="J342" s="356"/>
      <c r="K342" s="356"/>
      <c r="L342" s="356"/>
      <c r="M342" s="356"/>
      <c r="N342" s="356"/>
      <c r="O342" s="356"/>
      <c r="P342" s="356"/>
      <c r="Q342" s="356"/>
      <c r="R342" s="356"/>
      <c r="S342" s="356"/>
      <c r="T342" s="356"/>
      <c r="U342" s="356"/>
      <c r="V342" s="356"/>
      <c r="W342" s="356"/>
      <c r="X342" s="356"/>
      <c r="Y342" s="356"/>
      <c r="Z342" s="356"/>
      <c r="AA342" s="356"/>
      <c r="AB342" s="356"/>
      <c r="AC342" s="356"/>
      <c r="AD342" s="356"/>
      <c r="AE342" s="356"/>
      <c r="AF342" s="356"/>
      <c r="AG342" s="356"/>
      <c r="AH342" s="356"/>
      <c r="AI342" s="356"/>
      <c r="AJ342" s="356"/>
      <c r="AK342" s="356"/>
      <c r="AL342" s="356"/>
    </row>
    <row r="343" spans="2:38">
      <c r="B343" s="373" t="s">
        <v>1710</v>
      </c>
      <c r="C343" s="373"/>
      <c r="D343" s="373" t="s">
        <v>7703</v>
      </c>
      <c r="E343" s="356" t="s">
        <v>1983</v>
      </c>
      <c r="F343" s="356" t="s">
        <v>868</v>
      </c>
      <c r="G343" s="356"/>
      <c r="H343" s="356"/>
      <c r="I343" s="356"/>
      <c r="J343" s="356"/>
      <c r="K343" s="356"/>
      <c r="L343" s="356"/>
      <c r="M343" s="356"/>
      <c r="N343" s="356"/>
      <c r="O343" s="356"/>
      <c r="P343" s="356"/>
      <c r="Q343" s="356"/>
      <c r="R343" s="356"/>
      <c r="S343" s="356"/>
      <c r="T343" s="356"/>
      <c r="U343" s="356"/>
      <c r="V343" s="356"/>
      <c r="W343" s="356"/>
      <c r="X343" s="356"/>
      <c r="Y343" s="356"/>
      <c r="Z343" s="356"/>
      <c r="AA343" s="356"/>
      <c r="AB343" s="356"/>
      <c r="AC343" s="356"/>
      <c r="AD343" s="356"/>
      <c r="AE343" s="356"/>
      <c r="AF343" s="356"/>
      <c r="AG343" s="356"/>
      <c r="AH343" s="356"/>
      <c r="AI343" s="356"/>
      <c r="AJ343" s="356"/>
      <c r="AK343" s="356"/>
      <c r="AL343" s="356"/>
    </row>
    <row r="344" spans="2:38">
      <c r="B344" s="373" t="s">
        <v>1928</v>
      </c>
      <c r="C344" s="373"/>
      <c r="D344" s="373" t="s">
        <v>7703</v>
      </c>
      <c r="E344" s="356" t="s">
        <v>679</v>
      </c>
      <c r="F344" s="356" t="s">
        <v>868</v>
      </c>
      <c r="G344" s="356"/>
      <c r="H344" s="356"/>
      <c r="I344" s="356"/>
      <c r="J344" s="356"/>
      <c r="K344" s="356"/>
      <c r="L344" s="356"/>
      <c r="M344" s="356"/>
      <c r="N344" s="356"/>
      <c r="O344" s="356"/>
      <c r="P344" s="356"/>
      <c r="Q344" s="356"/>
      <c r="R344" s="356"/>
      <c r="S344" s="356"/>
      <c r="T344" s="356"/>
      <c r="U344" s="356"/>
      <c r="V344" s="356"/>
      <c r="W344" s="356"/>
      <c r="X344" s="356"/>
      <c r="Y344" s="356"/>
      <c r="Z344" s="356"/>
      <c r="AA344" s="356"/>
      <c r="AB344" s="356"/>
      <c r="AC344" s="356"/>
      <c r="AD344" s="356"/>
      <c r="AE344" s="356"/>
      <c r="AF344" s="356"/>
      <c r="AG344" s="356"/>
      <c r="AH344" s="356"/>
      <c r="AI344" s="356"/>
      <c r="AJ344" s="356"/>
      <c r="AK344" s="356"/>
      <c r="AL344" s="356"/>
    </row>
    <row r="345" spans="2:38">
      <c r="B345" s="373" t="s">
        <v>3429</v>
      </c>
      <c r="C345" s="373"/>
      <c r="D345" s="373" t="s">
        <v>7703</v>
      </c>
      <c r="E345" s="356" t="s">
        <v>1813</v>
      </c>
      <c r="F345" s="356" t="s">
        <v>868</v>
      </c>
      <c r="G345" s="356"/>
      <c r="H345" s="356"/>
      <c r="I345" s="356"/>
      <c r="J345" s="356"/>
      <c r="K345" s="356"/>
      <c r="L345" s="356"/>
      <c r="M345" s="356"/>
      <c r="N345" s="356"/>
      <c r="O345" s="356"/>
      <c r="P345" s="356"/>
      <c r="Q345" s="356"/>
      <c r="R345" s="356"/>
      <c r="S345" s="356"/>
      <c r="T345" s="356"/>
      <c r="U345" s="356"/>
      <c r="V345" s="356"/>
      <c r="W345" s="356"/>
      <c r="X345" s="356"/>
      <c r="Y345" s="356"/>
      <c r="Z345" s="356"/>
      <c r="AA345" s="356"/>
      <c r="AB345" s="356"/>
      <c r="AC345" s="356"/>
      <c r="AD345" s="356"/>
      <c r="AE345" s="356"/>
      <c r="AF345" s="356"/>
      <c r="AG345" s="356"/>
      <c r="AH345" s="356"/>
      <c r="AI345" s="356"/>
      <c r="AJ345" s="356"/>
      <c r="AK345" s="356"/>
      <c r="AL345" s="356"/>
    </row>
    <row r="346" spans="2:38">
      <c r="B346" s="373" t="s">
        <v>6956</v>
      </c>
      <c r="C346" s="373"/>
      <c r="D346" s="373" t="s">
        <v>7703</v>
      </c>
      <c r="E346" s="356" t="s">
        <v>1991</v>
      </c>
      <c r="F346" s="356" t="s">
        <v>868</v>
      </c>
      <c r="G346" s="356"/>
      <c r="H346" s="356"/>
      <c r="I346" s="356"/>
      <c r="J346" s="356"/>
      <c r="K346" s="356"/>
      <c r="L346" s="356"/>
      <c r="M346" s="356"/>
      <c r="N346" s="356"/>
      <c r="O346" s="356"/>
      <c r="P346" s="356"/>
      <c r="Q346" s="356"/>
      <c r="R346" s="356"/>
      <c r="S346" s="356"/>
      <c r="T346" s="356"/>
      <c r="U346" s="356"/>
      <c r="V346" s="356"/>
      <c r="W346" s="356"/>
      <c r="X346" s="356"/>
      <c r="Y346" s="356"/>
      <c r="Z346" s="356"/>
      <c r="AA346" s="356"/>
      <c r="AB346" s="356"/>
      <c r="AC346" s="356"/>
      <c r="AD346" s="356"/>
      <c r="AE346" s="356"/>
      <c r="AF346" s="356"/>
      <c r="AG346" s="356"/>
      <c r="AH346" s="356"/>
      <c r="AI346" s="356"/>
      <c r="AJ346" s="356"/>
      <c r="AK346" s="356"/>
      <c r="AL346" s="356"/>
    </row>
    <row r="347" spans="2:38">
      <c r="B347" s="373" t="s">
        <v>529</v>
      </c>
      <c r="C347" s="373"/>
      <c r="D347" s="373" t="s">
        <v>7703</v>
      </c>
      <c r="E347" s="356" t="s">
        <v>1428</v>
      </c>
      <c r="F347" s="356" t="s">
        <v>868</v>
      </c>
      <c r="G347" s="356"/>
      <c r="H347" s="356"/>
      <c r="I347" s="356"/>
      <c r="J347" s="356"/>
      <c r="K347" s="356"/>
      <c r="L347" s="356"/>
      <c r="M347" s="356"/>
      <c r="N347" s="356"/>
      <c r="O347" s="356"/>
      <c r="P347" s="356"/>
      <c r="Q347" s="356"/>
      <c r="R347" s="356"/>
      <c r="S347" s="356"/>
      <c r="T347" s="356"/>
      <c r="U347" s="356"/>
      <c r="V347" s="356"/>
      <c r="W347" s="356"/>
      <c r="X347" s="356"/>
      <c r="Y347" s="356"/>
      <c r="Z347" s="356"/>
      <c r="AA347" s="356"/>
      <c r="AB347" s="356"/>
      <c r="AC347" s="356"/>
      <c r="AD347" s="356"/>
      <c r="AE347" s="356"/>
      <c r="AF347" s="356"/>
      <c r="AG347" s="356"/>
      <c r="AH347" s="356"/>
      <c r="AI347" s="356"/>
      <c r="AJ347" s="356"/>
      <c r="AK347" s="356"/>
      <c r="AL347" s="356"/>
    </row>
    <row r="348" spans="2:38">
      <c r="B348" s="373" t="s">
        <v>1210</v>
      </c>
      <c r="C348" s="373"/>
      <c r="D348" s="373" t="s">
        <v>7703</v>
      </c>
      <c r="E348" s="356" t="s">
        <v>1186</v>
      </c>
      <c r="F348" s="356" t="s">
        <v>868</v>
      </c>
      <c r="G348" s="356"/>
      <c r="H348" s="356"/>
      <c r="I348" s="356"/>
      <c r="J348" s="356"/>
      <c r="K348" s="356"/>
      <c r="L348" s="356"/>
      <c r="M348" s="356"/>
      <c r="N348" s="356"/>
      <c r="O348" s="356"/>
      <c r="P348" s="356"/>
      <c r="Q348" s="356"/>
      <c r="R348" s="356"/>
      <c r="S348" s="356"/>
      <c r="T348" s="356"/>
      <c r="U348" s="356"/>
      <c r="V348" s="356"/>
      <c r="W348" s="356"/>
      <c r="X348" s="356"/>
      <c r="Y348" s="356"/>
      <c r="Z348" s="356"/>
      <c r="AA348" s="356"/>
      <c r="AB348" s="356"/>
      <c r="AC348" s="356"/>
      <c r="AD348" s="356"/>
      <c r="AE348" s="356"/>
      <c r="AF348" s="356"/>
      <c r="AG348" s="356"/>
      <c r="AH348" s="356"/>
      <c r="AI348" s="356"/>
      <c r="AJ348" s="356"/>
      <c r="AK348" s="356"/>
      <c r="AL348" s="356"/>
    </row>
    <row r="349" spans="2:38">
      <c r="B349" s="373" t="s">
        <v>6957</v>
      </c>
      <c r="C349" s="373"/>
      <c r="D349" s="373" t="s">
        <v>7703</v>
      </c>
      <c r="E349" s="356" t="s">
        <v>2004</v>
      </c>
      <c r="F349" s="356" t="s">
        <v>868</v>
      </c>
      <c r="G349" s="356"/>
      <c r="H349" s="356"/>
      <c r="I349" s="356"/>
      <c r="J349" s="356"/>
      <c r="K349" s="356"/>
      <c r="L349" s="356"/>
      <c r="M349" s="356"/>
      <c r="N349" s="356"/>
      <c r="O349" s="356"/>
      <c r="P349" s="356"/>
      <c r="Q349" s="356"/>
      <c r="R349" s="356"/>
      <c r="S349" s="356"/>
      <c r="T349" s="356"/>
      <c r="U349" s="356"/>
      <c r="V349" s="356"/>
      <c r="W349" s="356"/>
      <c r="X349" s="356"/>
      <c r="Y349" s="356"/>
      <c r="Z349" s="356"/>
      <c r="AA349" s="356"/>
      <c r="AB349" s="356"/>
      <c r="AC349" s="356"/>
      <c r="AD349" s="356"/>
      <c r="AE349" s="356"/>
      <c r="AF349" s="356"/>
      <c r="AG349" s="356"/>
      <c r="AH349" s="356"/>
      <c r="AI349" s="356"/>
      <c r="AJ349" s="356"/>
      <c r="AK349" s="356"/>
      <c r="AL349" s="356"/>
    </row>
    <row r="350" spans="2:38">
      <c r="B350" s="373" t="s">
        <v>6958</v>
      </c>
      <c r="C350" s="373"/>
      <c r="D350" s="373" t="s">
        <v>7703</v>
      </c>
      <c r="E350" s="356" t="s">
        <v>2005</v>
      </c>
      <c r="F350" s="356" t="s">
        <v>868</v>
      </c>
      <c r="G350" s="356"/>
      <c r="H350" s="356"/>
      <c r="I350" s="356"/>
      <c r="J350" s="356"/>
      <c r="K350" s="356"/>
      <c r="L350" s="356"/>
      <c r="M350" s="356"/>
      <c r="N350" s="356"/>
      <c r="O350" s="356"/>
      <c r="P350" s="356"/>
      <c r="Q350" s="356"/>
      <c r="R350" s="356"/>
      <c r="S350" s="356"/>
      <c r="T350" s="356"/>
      <c r="U350" s="356"/>
      <c r="V350" s="356"/>
      <c r="W350" s="356"/>
      <c r="X350" s="356"/>
      <c r="Y350" s="356"/>
      <c r="Z350" s="356"/>
      <c r="AA350" s="356"/>
      <c r="AB350" s="356"/>
      <c r="AC350" s="356"/>
      <c r="AD350" s="356"/>
      <c r="AE350" s="356"/>
      <c r="AF350" s="356"/>
      <c r="AG350" s="356"/>
      <c r="AH350" s="356"/>
      <c r="AI350" s="356"/>
      <c r="AJ350" s="356"/>
      <c r="AK350" s="356"/>
      <c r="AL350" s="356"/>
    </row>
    <row r="351" spans="2:38">
      <c r="B351" s="373" t="s">
        <v>3987</v>
      </c>
      <c r="C351" s="373"/>
      <c r="D351" s="373" t="s">
        <v>7703</v>
      </c>
      <c r="E351" s="356" t="s">
        <v>1908</v>
      </c>
      <c r="F351" s="356" t="s">
        <v>868</v>
      </c>
      <c r="G351" s="356"/>
      <c r="H351" s="356"/>
      <c r="I351" s="356"/>
      <c r="J351" s="356"/>
      <c r="K351" s="356"/>
      <c r="L351" s="356"/>
      <c r="M351" s="356"/>
      <c r="N351" s="356"/>
      <c r="O351" s="356"/>
      <c r="P351" s="356"/>
      <c r="Q351" s="356"/>
      <c r="R351" s="356"/>
      <c r="S351" s="356"/>
      <c r="T351" s="356"/>
      <c r="U351" s="356"/>
      <c r="V351" s="356"/>
      <c r="W351" s="356"/>
      <c r="X351" s="356"/>
      <c r="Y351" s="356"/>
      <c r="Z351" s="356"/>
      <c r="AA351" s="356"/>
      <c r="AB351" s="356"/>
      <c r="AC351" s="356"/>
      <c r="AD351" s="356"/>
      <c r="AE351" s="356"/>
      <c r="AF351" s="356"/>
      <c r="AG351" s="356"/>
      <c r="AH351" s="356"/>
      <c r="AI351" s="356"/>
      <c r="AJ351" s="356"/>
      <c r="AK351" s="356"/>
      <c r="AL351" s="356"/>
    </row>
    <row r="352" spans="2:38">
      <c r="B352" s="373" t="s">
        <v>6344</v>
      </c>
      <c r="C352" s="373"/>
      <c r="D352" s="373" t="s">
        <v>7703</v>
      </c>
      <c r="E352" s="356" t="s">
        <v>2009</v>
      </c>
      <c r="F352" s="356" t="s">
        <v>868</v>
      </c>
      <c r="G352" s="356"/>
      <c r="H352" s="356"/>
      <c r="I352" s="356"/>
      <c r="J352" s="356"/>
      <c r="K352" s="356"/>
      <c r="L352" s="356"/>
      <c r="M352" s="356"/>
      <c r="N352" s="356"/>
      <c r="O352" s="356"/>
      <c r="P352" s="356"/>
      <c r="Q352" s="356"/>
      <c r="R352" s="356"/>
      <c r="S352" s="356"/>
      <c r="T352" s="356"/>
      <c r="U352" s="356"/>
      <c r="V352" s="356"/>
      <c r="W352" s="356"/>
      <c r="X352" s="356"/>
      <c r="Y352" s="356"/>
      <c r="Z352" s="356"/>
      <c r="AA352" s="356"/>
      <c r="AB352" s="356"/>
      <c r="AC352" s="356"/>
      <c r="AD352" s="356"/>
      <c r="AE352" s="356"/>
      <c r="AF352" s="356"/>
      <c r="AG352" s="356"/>
      <c r="AH352" s="356"/>
      <c r="AI352" s="356"/>
      <c r="AJ352" s="356"/>
      <c r="AK352" s="356"/>
      <c r="AL352" s="356"/>
    </row>
    <row r="353" spans="2:38">
      <c r="B353" s="373" t="s">
        <v>6959</v>
      </c>
      <c r="C353" s="373"/>
      <c r="D353" s="373" t="s">
        <v>7703</v>
      </c>
      <c r="E353" s="356" t="s">
        <v>48</v>
      </c>
      <c r="F353" s="356" t="s">
        <v>868</v>
      </c>
      <c r="G353" s="356"/>
      <c r="H353" s="356"/>
      <c r="I353" s="356"/>
      <c r="J353" s="356"/>
      <c r="K353" s="356"/>
      <c r="L353" s="356"/>
      <c r="M353" s="356"/>
      <c r="N353" s="356"/>
      <c r="O353" s="356"/>
      <c r="P353" s="356"/>
      <c r="Q353" s="356"/>
      <c r="R353" s="356"/>
      <c r="S353" s="356"/>
      <c r="T353" s="356"/>
      <c r="U353" s="356"/>
      <c r="V353" s="356"/>
      <c r="W353" s="356"/>
      <c r="X353" s="356"/>
      <c r="Y353" s="356"/>
      <c r="Z353" s="356"/>
      <c r="AA353" s="356"/>
      <c r="AB353" s="356"/>
      <c r="AC353" s="356"/>
      <c r="AD353" s="356"/>
      <c r="AE353" s="356"/>
      <c r="AF353" s="356"/>
      <c r="AG353" s="356"/>
      <c r="AH353" s="356"/>
      <c r="AI353" s="356"/>
      <c r="AJ353" s="356"/>
      <c r="AK353" s="356"/>
      <c r="AL353" s="356"/>
    </row>
    <row r="354" spans="2:38">
      <c r="B354" s="373" t="s">
        <v>4330</v>
      </c>
      <c r="C354" s="373"/>
      <c r="D354" s="373" t="s">
        <v>7703</v>
      </c>
      <c r="E354" s="356" t="s">
        <v>2015</v>
      </c>
      <c r="F354" s="356" t="s">
        <v>868</v>
      </c>
      <c r="G354" s="356"/>
      <c r="H354" s="356"/>
      <c r="I354" s="356"/>
      <c r="J354" s="356"/>
      <c r="K354" s="356"/>
      <c r="L354" s="356"/>
      <c r="M354" s="356"/>
      <c r="N354" s="356"/>
      <c r="O354" s="356"/>
      <c r="P354" s="356"/>
      <c r="Q354" s="356"/>
      <c r="R354" s="356"/>
      <c r="S354" s="356"/>
      <c r="T354" s="356"/>
      <c r="U354" s="356"/>
      <c r="V354" s="356"/>
      <c r="W354" s="356"/>
      <c r="X354" s="356"/>
      <c r="Y354" s="356"/>
      <c r="Z354" s="356"/>
      <c r="AA354" s="356"/>
      <c r="AB354" s="356"/>
      <c r="AC354" s="356"/>
      <c r="AD354" s="356"/>
      <c r="AE354" s="356"/>
      <c r="AF354" s="356"/>
      <c r="AG354" s="356"/>
      <c r="AH354" s="356"/>
      <c r="AI354" s="356"/>
      <c r="AJ354" s="356"/>
      <c r="AK354" s="356"/>
      <c r="AL354" s="356"/>
    </row>
    <row r="355" spans="2:38">
      <c r="B355" s="373" t="s">
        <v>320</v>
      </c>
      <c r="C355" s="373"/>
      <c r="D355" s="373" t="s">
        <v>7703</v>
      </c>
      <c r="E355" s="356" t="s">
        <v>256</v>
      </c>
      <c r="F355" s="356" t="s">
        <v>868</v>
      </c>
      <c r="G355" s="356"/>
      <c r="H355" s="356"/>
      <c r="I355" s="356"/>
      <c r="J355" s="356"/>
      <c r="K355" s="356"/>
      <c r="L355" s="356"/>
      <c r="M355" s="356"/>
      <c r="N355" s="356"/>
      <c r="O355" s="356"/>
      <c r="P355" s="356"/>
      <c r="Q355" s="356"/>
      <c r="R355" s="356"/>
      <c r="S355" s="356"/>
      <c r="T355" s="356"/>
      <c r="U355" s="356"/>
      <c r="V355" s="356"/>
      <c r="W355" s="356"/>
      <c r="X355" s="356"/>
      <c r="Y355" s="356"/>
      <c r="Z355" s="356"/>
      <c r="AA355" s="356"/>
      <c r="AB355" s="356"/>
      <c r="AC355" s="356"/>
      <c r="AD355" s="356"/>
      <c r="AE355" s="356"/>
      <c r="AF355" s="356"/>
      <c r="AG355" s="356"/>
      <c r="AH355" s="356"/>
      <c r="AI355" s="356"/>
      <c r="AJ355" s="356"/>
      <c r="AK355" s="356"/>
      <c r="AL355" s="356"/>
    </row>
    <row r="356" spans="2:38">
      <c r="B356" s="373" t="s">
        <v>6951</v>
      </c>
      <c r="C356" s="373"/>
      <c r="D356" s="373" t="s">
        <v>7703</v>
      </c>
      <c r="E356" s="356" t="s">
        <v>1809</v>
      </c>
      <c r="F356" s="356" t="s">
        <v>868</v>
      </c>
      <c r="G356" s="356"/>
      <c r="H356" s="356"/>
      <c r="I356" s="356"/>
      <c r="J356" s="356"/>
      <c r="K356" s="356"/>
      <c r="L356" s="356"/>
      <c r="M356" s="356"/>
      <c r="N356" s="356"/>
      <c r="O356" s="356"/>
      <c r="P356" s="356"/>
      <c r="Q356" s="356"/>
      <c r="R356" s="356"/>
      <c r="S356" s="356"/>
      <c r="T356" s="356"/>
      <c r="U356" s="356"/>
      <c r="V356" s="356"/>
      <c r="W356" s="356"/>
      <c r="X356" s="356"/>
      <c r="Y356" s="356"/>
      <c r="Z356" s="356"/>
      <c r="AA356" s="356"/>
      <c r="AB356" s="356"/>
      <c r="AC356" s="356"/>
      <c r="AD356" s="356"/>
      <c r="AE356" s="356"/>
      <c r="AF356" s="356"/>
      <c r="AG356" s="356"/>
      <c r="AH356" s="356"/>
      <c r="AI356" s="356"/>
      <c r="AJ356" s="356"/>
      <c r="AK356" s="356"/>
      <c r="AL356" s="356"/>
    </row>
    <row r="357" spans="2:38">
      <c r="B357" s="373" t="s">
        <v>5923</v>
      </c>
      <c r="C357" s="373"/>
      <c r="D357" s="373" t="s">
        <v>7703</v>
      </c>
      <c r="E357" s="356" t="s">
        <v>2018</v>
      </c>
      <c r="F357" s="356" t="s">
        <v>868</v>
      </c>
      <c r="G357" s="356"/>
      <c r="H357" s="356"/>
      <c r="I357" s="356"/>
      <c r="J357" s="356"/>
      <c r="K357" s="356"/>
      <c r="L357" s="356"/>
      <c r="M357" s="356"/>
      <c r="N357" s="356"/>
      <c r="O357" s="356"/>
      <c r="P357" s="356"/>
      <c r="Q357" s="356"/>
      <c r="R357" s="356"/>
      <c r="S357" s="356"/>
      <c r="T357" s="356"/>
      <c r="U357" s="356"/>
      <c r="V357" s="356"/>
      <c r="W357" s="356"/>
      <c r="X357" s="356"/>
      <c r="Y357" s="356"/>
      <c r="Z357" s="356"/>
      <c r="AA357" s="356"/>
      <c r="AB357" s="356"/>
      <c r="AC357" s="356"/>
      <c r="AD357" s="356"/>
      <c r="AE357" s="356"/>
      <c r="AF357" s="356"/>
      <c r="AG357" s="356"/>
      <c r="AH357" s="356"/>
      <c r="AI357" s="356"/>
      <c r="AJ357" s="356"/>
      <c r="AK357" s="356"/>
      <c r="AL357" s="356"/>
    </row>
    <row r="358" spans="2:38">
      <c r="B358" s="373" t="s">
        <v>2966</v>
      </c>
      <c r="C358" s="373"/>
      <c r="D358" s="373" t="s">
        <v>7703</v>
      </c>
      <c r="E358" s="356" t="s">
        <v>2020</v>
      </c>
      <c r="F358" s="356" t="s">
        <v>868</v>
      </c>
      <c r="G358" s="356"/>
      <c r="H358" s="356"/>
      <c r="I358" s="356"/>
      <c r="J358" s="356"/>
      <c r="K358" s="356"/>
      <c r="L358" s="356"/>
      <c r="M358" s="356"/>
      <c r="N358" s="356"/>
      <c r="O358" s="356"/>
      <c r="P358" s="356"/>
      <c r="Q358" s="356"/>
      <c r="R358" s="356"/>
      <c r="S358" s="356"/>
      <c r="T358" s="356"/>
      <c r="U358" s="356"/>
      <c r="V358" s="356"/>
      <c r="W358" s="356"/>
      <c r="X358" s="356"/>
      <c r="Y358" s="356"/>
      <c r="Z358" s="356"/>
      <c r="AA358" s="356"/>
      <c r="AB358" s="356"/>
      <c r="AC358" s="356"/>
      <c r="AD358" s="356"/>
      <c r="AE358" s="356"/>
      <c r="AF358" s="356"/>
      <c r="AG358" s="356"/>
      <c r="AH358" s="356"/>
      <c r="AI358" s="356"/>
      <c r="AJ358" s="356"/>
      <c r="AK358" s="356"/>
      <c r="AL358" s="356"/>
    </row>
    <row r="359" spans="2:38">
      <c r="B359" s="373" t="s">
        <v>1955</v>
      </c>
      <c r="C359" s="373"/>
      <c r="D359" s="373" t="s">
        <v>7703</v>
      </c>
      <c r="E359" s="356" t="s">
        <v>2023</v>
      </c>
      <c r="F359" s="356" t="s">
        <v>868</v>
      </c>
      <c r="G359" s="356"/>
      <c r="H359" s="356"/>
      <c r="I359" s="356"/>
      <c r="J359" s="356"/>
      <c r="K359" s="356"/>
      <c r="L359" s="356"/>
      <c r="M359" s="356"/>
      <c r="N359" s="356"/>
      <c r="O359" s="356"/>
      <c r="P359" s="356"/>
      <c r="Q359" s="356"/>
      <c r="R359" s="356"/>
      <c r="S359" s="356"/>
      <c r="T359" s="356"/>
      <c r="U359" s="356"/>
      <c r="V359" s="356"/>
      <c r="W359" s="356"/>
      <c r="X359" s="356"/>
      <c r="Y359" s="356"/>
      <c r="Z359" s="356"/>
      <c r="AA359" s="356"/>
      <c r="AB359" s="356"/>
      <c r="AC359" s="356"/>
      <c r="AD359" s="356"/>
      <c r="AE359" s="356"/>
      <c r="AF359" s="356"/>
      <c r="AG359" s="356"/>
      <c r="AH359" s="356"/>
      <c r="AI359" s="356"/>
      <c r="AJ359" s="356"/>
      <c r="AK359" s="356"/>
      <c r="AL359" s="356"/>
    </row>
    <row r="360" spans="2:38">
      <c r="B360" s="373" t="s">
        <v>6960</v>
      </c>
      <c r="C360" s="373"/>
      <c r="D360" s="373" t="s">
        <v>7703</v>
      </c>
      <c r="E360" s="356" t="s">
        <v>1216</v>
      </c>
      <c r="F360" s="356" t="s">
        <v>868</v>
      </c>
      <c r="G360" s="356"/>
      <c r="H360" s="356"/>
      <c r="I360" s="356"/>
      <c r="J360" s="356"/>
      <c r="K360" s="356"/>
      <c r="L360" s="356"/>
      <c r="M360" s="356"/>
      <c r="N360" s="356"/>
      <c r="O360" s="356"/>
      <c r="P360" s="356"/>
      <c r="Q360" s="356"/>
      <c r="R360" s="356"/>
      <c r="S360" s="356"/>
      <c r="T360" s="356"/>
      <c r="U360" s="356"/>
      <c r="V360" s="356"/>
      <c r="W360" s="356"/>
      <c r="X360" s="356"/>
      <c r="Y360" s="356"/>
      <c r="Z360" s="356"/>
      <c r="AA360" s="356"/>
      <c r="AB360" s="356"/>
      <c r="AC360" s="356"/>
      <c r="AD360" s="356"/>
      <c r="AE360" s="356"/>
      <c r="AF360" s="356"/>
      <c r="AG360" s="356"/>
      <c r="AH360" s="356"/>
      <c r="AI360" s="356"/>
      <c r="AJ360" s="356"/>
      <c r="AK360" s="356"/>
      <c r="AL360" s="356"/>
    </row>
    <row r="361" spans="2:38">
      <c r="B361" s="373" t="s">
        <v>6961</v>
      </c>
      <c r="C361" s="373"/>
      <c r="D361" s="373" t="s">
        <v>7703</v>
      </c>
      <c r="E361" s="356" t="s">
        <v>1830</v>
      </c>
      <c r="F361" s="356" t="s">
        <v>868</v>
      </c>
      <c r="G361" s="356"/>
      <c r="H361" s="356"/>
      <c r="I361" s="356"/>
      <c r="J361" s="356"/>
      <c r="K361" s="356"/>
      <c r="L361" s="356"/>
      <c r="M361" s="356"/>
      <c r="N361" s="356"/>
      <c r="O361" s="356"/>
      <c r="P361" s="356"/>
      <c r="Q361" s="356"/>
      <c r="R361" s="356"/>
      <c r="S361" s="356"/>
      <c r="T361" s="356"/>
      <c r="U361" s="356"/>
      <c r="V361" s="356"/>
      <c r="W361" s="356"/>
      <c r="X361" s="356"/>
      <c r="Y361" s="356"/>
      <c r="Z361" s="356"/>
      <c r="AA361" s="356"/>
      <c r="AB361" s="356"/>
      <c r="AC361" s="356"/>
      <c r="AD361" s="356"/>
      <c r="AE361" s="356"/>
      <c r="AF361" s="356"/>
      <c r="AG361" s="356"/>
      <c r="AH361" s="356"/>
      <c r="AI361" s="356"/>
      <c r="AJ361" s="356"/>
      <c r="AK361" s="356"/>
      <c r="AL361" s="356"/>
    </row>
    <row r="362" spans="2:38">
      <c r="B362" s="373" t="s">
        <v>905</v>
      </c>
      <c r="C362" s="373"/>
      <c r="D362" s="373" t="s">
        <v>7703</v>
      </c>
      <c r="E362" s="356" t="s">
        <v>2027</v>
      </c>
      <c r="F362" s="356" t="s">
        <v>868</v>
      </c>
      <c r="G362" s="356"/>
      <c r="H362" s="356"/>
      <c r="I362" s="356"/>
      <c r="J362" s="356"/>
      <c r="K362" s="356"/>
      <c r="L362" s="356"/>
      <c r="M362" s="356"/>
      <c r="N362" s="356"/>
      <c r="O362" s="356"/>
      <c r="P362" s="356"/>
      <c r="Q362" s="356"/>
      <c r="R362" s="356"/>
      <c r="S362" s="356"/>
      <c r="T362" s="356"/>
      <c r="U362" s="356"/>
      <c r="V362" s="356"/>
      <c r="W362" s="356"/>
      <c r="X362" s="356"/>
      <c r="Y362" s="356"/>
      <c r="Z362" s="356"/>
      <c r="AA362" s="356"/>
      <c r="AB362" s="356"/>
      <c r="AC362" s="356"/>
      <c r="AD362" s="356"/>
      <c r="AE362" s="356"/>
      <c r="AF362" s="356"/>
      <c r="AG362" s="356"/>
      <c r="AH362" s="356"/>
      <c r="AI362" s="356"/>
      <c r="AJ362" s="356"/>
      <c r="AK362" s="356"/>
      <c r="AL362" s="356"/>
    </row>
    <row r="363" spans="2:38">
      <c r="B363" s="373" t="s">
        <v>1608</v>
      </c>
      <c r="C363" s="373"/>
      <c r="D363" s="373" t="s">
        <v>7703</v>
      </c>
      <c r="E363" s="356" t="s">
        <v>1744</v>
      </c>
      <c r="F363" s="356" t="s">
        <v>868</v>
      </c>
      <c r="G363" s="356"/>
      <c r="H363" s="356"/>
      <c r="I363" s="356"/>
      <c r="J363" s="356"/>
      <c r="K363" s="356"/>
      <c r="L363" s="356"/>
      <c r="M363" s="356"/>
      <c r="N363" s="356"/>
      <c r="O363" s="356"/>
      <c r="P363" s="356"/>
      <c r="Q363" s="356"/>
      <c r="R363" s="356"/>
      <c r="S363" s="356"/>
      <c r="T363" s="356"/>
      <c r="U363" s="356"/>
      <c r="V363" s="356"/>
      <c r="W363" s="356"/>
      <c r="X363" s="356"/>
      <c r="Y363" s="356"/>
      <c r="Z363" s="356"/>
      <c r="AA363" s="356"/>
      <c r="AB363" s="356"/>
      <c r="AC363" s="356"/>
      <c r="AD363" s="356"/>
      <c r="AE363" s="356"/>
      <c r="AF363" s="356"/>
      <c r="AG363" s="356"/>
      <c r="AH363" s="356"/>
      <c r="AI363" s="356"/>
      <c r="AJ363" s="356"/>
      <c r="AK363" s="356"/>
      <c r="AL363" s="356"/>
    </row>
    <row r="364" spans="2:38">
      <c r="B364" s="373" t="s">
        <v>664</v>
      </c>
      <c r="C364" s="373"/>
      <c r="D364" s="373" t="s">
        <v>7703</v>
      </c>
      <c r="E364" s="356" t="s">
        <v>2030</v>
      </c>
      <c r="F364" s="356" t="s">
        <v>868</v>
      </c>
      <c r="G364" s="356"/>
      <c r="H364" s="356"/>
      <c r="I364" s="356"/>
      <c r="J364" s="356"/>
      <c r="K364" s="356"/>
      <c r="L364" s="356"/>
      <c r="M364" s="356"/>
      <c r="N364" s="356"/>
      <c r="O364" s="356"/>
      <c r="P364" s="356"/>
      <c r="Q364" s="356"/>
      <c r="R364" s="356"/>
      <c r="S364" s="356"/>
      <c r="T364" s="356"/>
      <c r="U364" s="356"/>
      <c r="V364" s="356"/>
      <c r="W364" s="356"/>
      <c r="X364" s="356"/>
      <c r="Y364" s="356"/>
      <c r="Z364" s="356"/>
      <c r="AA364" s="356"/>
      <c r="AB364" s="356"/>
      <c r="AC364" s="356"/>
      <c r="AD364" s="356"/>
      <c r="AE364" s="356"/>
      <c r="AF364" s="356"/>
      <c r="AG364" s="356"/>
      <c r="AH364" s="356"/>
      <c r="AI364" s="356"/>
      <c r="AJ364" s="356"/>
      <c r="AK364" s="356"/>
      <c r="AL364" s="356"/>
    </row>
    <row r="365" spans="2:38">
      <c r="B365" s="373" t="s">
        <v>2038</v>
      </c>
      <c r="C365" s="373"/>
      <c r="D365" s="373" t="s">
        <v>7703</v>
      </c>
      <c r="E365" s="356" t="s">
        <v>1109</v>
      </c>
      <c r="F365" s="356" t="s">
        <v>868</v>
      </c>
      <c r="G365" s="356"/>
      <c r="H365" s="356"/>
      <c r="I365" s="356"/>
      <c r="J365" s="356"/>
      <c r="K365" s="356"/>
      <c r="L365" s="356"/>
      <c r="M365" s="356"/>
      <c r="N365" s="356"/>
      <c r="O365" s="356"/>
      <c r="P365" s="356"/>
      <c r="Q365" s="356"/>
      <c r="R365" s="356"/>
      <c r="S365" s="356"/>
      <c r="T365" s="356"/>
      <c r="U365" s="356"/>
      <c r="V365" s="356"/>
      <c r="W365" s="356"/>
      <c r="X365" s="356"/>
      <c r="Y365" s="356"/>
      <c r="Z365" s="356"/>
      <c r="AA365" s="356"/>
      <c r="AB365" s="356"/>
      <c r="AC365" s="356"/>
      <c r="AD365" s="356"/>
      <c r="AE365" s="356"/>
      <c r="AF365" s="356"/>
      <c r="AG365" s="356"/>
      <c r="AH365" s="356"/>
      <c r="AI365" s="356"/>
      <c r="AJ365" s="356"/>
      <c r="AK365" s="356"/>
      <c r="AL365" s="356"/>
    </row>
    <row r="366" spans="2:38">
      <c r="B366" s="373" t="s">
        <v>6962</v>
      </c>
      <c r="C366" s="373"/>
      <c r="D366" s="373" t="s">
        <v>7703</v>
      </c>
      <c r="E366" s="356" t="s">
        <v>2044</v>
      </c>
      <c r="F366" s="356" t="s">
        <v>868</v>
      </c>
      <c r="G366" s="356"/>
      <c r="H366" s="356"/>
      <c r="I366" s="356"/>
      <c r="J366" s="356"/>
      <c r="K366" s="356"/>
      <c r="L366" s="356"/>
      <c r="M366" s="356"/>
      <c r="N366" s="356"/>
      <c r="O366" s="356"/>
      <c r="P366" s="356"/>
      <c r="Q366" s="356"/>
      <c r="R366" s="356"/>
      <c r="S366" s="356"/>
      <c r="T366" s="356"/>
      <c r="U366" s="356"/>
      <c r="V366" s="356"/>
      <c r="W366" s="356"/>
      <c r="X366" s="356"/>
      <c r="Y366" s="356"/>
      <c r="Z366" s="356"/>
      <c r="AA366" s="356"/>
      <c r="AB366" s="356"/>
      <c r="AC366" s="356"/>
      <c r="AD366" s="356"/>
      <c r="AE366" s="356"/>
      <c r="AF366" s="356"/>
      <c r="AG366" s="356"/>
      <c r="AH366" s="356"/>
      <c r="AI366" s="356"/>
      <c r="AJ366" s="356"/>
      <c r="AK366" s="356"/>
      <c r="AL366" s="356"/>
    </row>
    <row r="367" spans="2:38">
      <c r="B367" s="373" t="s">
        <v>6964</v>
      </c>
      <c r="C367" s="373"/>
      <c r="D367" s="373" t="s">
        <v>7703</v>
      </c>
      <c r="E367" s="356" t="s">
        <v>2052</v>
      </c>
      <c r="F367" s="356" t="s">
        <v>868</v>
      </c>
      <c r="G367" s="356"/>
      <c r="H367" s="356"/>
      <c r="I367" s="356"/>
      <c r="J367" s="356"/>
      <c r="K367" s="356"/>
      <c r="L367" s="356"/>
      <c r="M367" s="356"/>
      <c r="N367" s="356"/>
      <c r="O367" s="356"/>
      <c r="P367" s="356"/>
      <c r="Q367" s="356"/>
      <c r="R367" s="356"/>
      <c r="S367" s="356"/>
      <c r="T367" s="356"/>
      <c r="U367" s="356"/>
      <c r="V367" s="356"/>
      <c r="W367" s="356"/>
      <c r="X367" s="356"/>
      <c r="Y367" s="356"/>
      <c r="Z367" s="356"/>
      <c r="AA367" s="356"/>
      <c r="AB367" s="356"/>
      <c r="AC367" s="356"/>
      <c r="AD367" s="356"/>
      <c r="AE367" s="356"/>
      <c r="AF367" s="356"/>
      <c r="AG367" s="356"/>
      <c r="AH367" s="356"/>
      <c r="AI367" s="356"/>
      <c r="AJ367" s="356"/>
      <c r="AK367" s="356"/>
      <c r="AL367" s="356"/>
    </row>
    <row r="368" spans="2:38">
      <c r="B368" s="373" t="s">
        <v>2061</v>
      </c>
      <c r="C368" s="373"/>
      <c r="D368" s="373" t="s">
        <v>7703</v>
      </c>
      <c r="E368" s="356" t="s">
        <v>2056</v>
      </c>
      <c r="F368" s="356" t="s">
        <v>868</v>
      </c>
      <c r="G368" s="356"/>
      <c r="H368" s="356"/>
      <c r="I368" s="356"/>
      <c r="J368" s="356"/>
      <c r="K368" s="356"/>
      <c r="L368" s="356"/>
      <c r="M368" s="356"/>
      <c r="N368" s="356"/>
      <c r="O368" s="356"/>
      <c r="P368" s="356"/>
      <c r="Q368" s="356"/>
      <c r="R368" s="356"/>
      <c r="S368" s="356"/>
      <c r="T368" s="356"/>
      <c r="U368" s="356"/>
      <c r="V368" s="356"/>
      <c r="W368" s="356"/>
      <c r="X368" s="356"/>
      <c r="Y368" s="356"/>
      <c r="Z368" s="356"/>
      <c r="AA368" s="356"/>
      <c r="AB368" s="356"/>
      <c r="AC368" s="356"/>
      <c r="AD368" s="356"/>
      <c r="AE368" s="356"/>
      <c r="AF368" s="356"/>
      <c r="AG368" s="356"/>
      <c r="AH368" s="356"/>
      <c r="AI368" s="356"/>
      <c r="AJ368" s="356"/>
      <c r="AK368" s="356"/>
      <c r="AL368" s="356"/>
    </row>
    <row r="369" spans="2:38">
      <c r="B369" s="373" t="s">
        <v>2072</v>
      </c>
      <c r="C369" s="373"/>
      <c r="D369" s="373" t="s">
        <v>7703</v>
      </c>
      <c r="E369" s="356" t="s">
        <v>2064</v>
      </c>
      <c r="F369" s="356" t="s">
        <v>868</v>
      </c>
      <c r="G369" s="356"/>
      <c r="H369" s="356"/>
      <c r="I369" s="356"/>
      <c r="J369" s="356"/>
      <c r="K369" s="356"/>
      <c r="L369" s="356"/>
      <c r="M369" s="356"/>
      <c r="N369" s="356"/>
      <c r="O369" s="356"/>
      <c r="P369" s="356"/>
      <c r="Q369" s="356"/>
      <c r="R369" s="356"/>
      <c r="S369" s="356"/>
      <c r="T369" s="356"/>
      <c r="U369" s="356"/>
      <c r="V369" s="356"/>
      <c r="W369" s="356"/>
      <c r="X369" s="356"/>
      <c r="Y369" s="356"/>
      <c r="Z369" s="356"/>
      <c r="AA369" s="356"/>
      <c r="AB369" s="356"/>
      <c r="AC369" s="356"/>
      <c r="AD369" s="356"/>
      <c r="AE369" s="356"/>
      <c r="AF369" s="356"/>
      <c r="AG369" s="356"/>
      <c r="AH369" s="356"/>
      <c r="AI369" s="356"/>
      <c r="AJ369" s="356"/>
      <c r="AK369" s="356"/>
      <c r="AL369" s="356"/>
    </row>
    <row r="370" spans="2:38">
      <c r="B370" s="373" t="s">
        <v>697</v>
      </c>
      <c r="C370" s="373"/>
      <c r="D370" s="373" t="s">
        <v>7703</v>
      </c>
      <c r="E370" s="356" t="s">
        <v>694</v>
      </c>
      <c r="F370" s="356" t="s">
        <v>868</v>
      </c>
      <c r="G370" s="356"/>
      <c r="H370" s="356"/>
      <c r="I370" s="356"/>
      <c r="J370" s="356"/>
      <c r="K370" s="356"/>
      <c r="L370" s="356"/>
      <c r="M370" s="356"/>
      <c r="N370" s="356"/>
      <c r="O370" s="356"/>
      <c r="P370" s="356"/>
      <c r="Q370" s="356"/>
      <c r="R370" s="356"/>
      <c r="S370" s="356"/>
      <c r="T370" s="356"/>
      <c r="U370" s="356"/>
      <c r="V370" s="356"/>
      <c r="W370" s="356"/>
      <c r="X370" s="356"/>
      <c r="Y370" s="356"/>
      <c r="Z370" s="356"/>
      <c r="AA370" s="356"/>
      <c r="AB370" s="356"/>
      <c r="AC370" s="356"/>
      <c r="AD370" s="356"/>
      <c r="AE370" s="356"/>
      <c r="AF370" s="356"/>
      <c r="AG370" s="356"/>
      <c r="AH370" s="356"/>
      <c r="AI370" s="356"/>
      <c r="AJ370" s="356"/>
      <c r="AK370" s="356"/>
      <c r="AL370" s="356"/>
    </row>
    <row r="371" spans="2:38">
      <c r="B371" s="373" t="s">
        <v>236</v>
      </c>
      <c r="C371" s="373"/>
      <c r="D371" s="373" t="s">
        <v>7703</v>
      </c>
      <c r="E371" s="356" t="s">
        <v>1329</v>
      </c>
      <c r="F371" s="356" t="s">
        <v>868</v>
      </c>
      <c r="G371" s="356"/>
      <c r="H371" s="356"/>
      <c r="I371" s="356"/>
      <c r="J371" s="356"/>
      <c r="K371" s="356"/>
      <c r="L371" s="356"/>
      <c r="M371" s="356"/>
      <c r="N371" s="356"/>
      <c r="O371" s="356"/>
      <c r="P371" s="356"/>
      <c r="Q371" s="356"/>
      <c r="R371" s="356"/>
      <c r="S371" s="356"/>
      <c r="T371" s="356"/>
      <c r="U371" s="356"/>
      <c r="V371" s="356"/>
      <c r="W371" s="356"/>
      <c r="X371" s="356"/>
      <c r="Y371" s="356"/>
      <c r="Z371" s="356"/>
      <c r="AA371" s="356"/>
      <c r="AB371" s="356"/>
      <c r="AC371" s="356"/>
      <c r="AD371" s="356"/>
      <c r="AE371" s="356"/>
      <c r="AF371" s="356"/>
      <c r="AG371" s="356"/>
      <c r="AH371" s="356"/>
      <c r="AI371" s="356"/>
      <c r="AJ371" s="356"/>
      <c r="AK371" s="356"/>
      <c r="AL371" s="356"/>
    </row>
    <row r="372" spans="2:38">
      <c r="B372" s="373" t="s">
        <v>3275</v>
      </c>
      <c r="C372" s="373"/>
      <c r="D372" s="373" t="s">
        <v>7703</v>
      </c>
      <c r="E372" s="356" t="s">
        <v>2075</v>
      </c>
      <c r="F372" s="356" t="s">
        <v>868</v>
      </c>
      <c r="G372" s="356"/>
      <c r="H372" s="356"/>
      <c r="I372" s="356"/>
      <c r="J372" s="356"/>
      <c r="K372" s="356"/>
      <c r="L372" s="356"/>
      <c r="M372" s="356"/>
      <c r="N372" s="356"/>
      <c r="O372" s="356"/>
      <c r="P372" s="356"/>
      <c r="Q372" s="356"/>
      <c r="R372" s="356"/>
      <c r="S372" s="356"/>
      <c r="T372" s="356"/>
      <c r="U372" s="356"/>
      <c r="V372" s="356"/>
      <c r="W372" s="356"/>
      <c r="X372" s="356"/>
      <c r="Y372" s="356"/>
      <c r="Z372" s="356"/>
      <c r="AA372" s="356"/>
      <c r="AB372" s="356"/>
      <c r="AC372" s="356"/>
      <c r="AD372" s="356"/>
      <c r="AE372" s="356"/>
      <c r="AF372" s="356"/>
      <c r="AG372" s="356"/>
      <c r="AH372" s="356"/>
      <c r="AI372" s="356"/>
      <c r="AJ372" s="356"/>
      <c r="AK372" s="356"/>
      <c r="AL372" s="356"/>
    </row>
    <row r="373" spans="2:38">
      <c r="B373" s="373" t="s">
        <v>6468</v>
      </c>
      <c r="C373" s="373"/>
      <c r="D373" s="373" t="s">
        <v>7703</v>
      </c>
      <c r="E373" s="356" t="s">
        <v>1737</v>
      </c>
      <c r="F373" s="356" t="s">
        <v>868</v>
      </c>
      <c r="G373" s="356"/>
      <c r="H373" s="356"/>
      <c r="I373" s="356"/>
      <c r="J373" s="356"/>
      <c r="K373" s="356"/>
      <c r="L373" s="356"/>
      <c r="M373" s="356"/>
      <c r="N373" s="356"/>
      <c r="O373" s="356"/>
      <c r="P373" s="356"/>
      <c r="Q373" s="356"/>
      <c r="R373" s="356"/>
      <c r="S373" s="356"/>
      <c r="T373" s="356"/>
      <c r="U373" s="356"/>
      <c r="V373" s="356"/>
      <c r="W373" s="356"/>
      <c r="X373" s="356"/>
      <c r="Y373" s="356"/>
      <c r="Z373" s="356"/>
      <c r="AA373" s="356"/>
      <c r="AB373" s="356"/>
      <c r="AC373" s="356"/>
      <c r="AD373" s="356"/>
      <c r="AE373" s="356"/>
      <c r="AF373" s="356"/>
      <c r="AG373" s="356"/>
      <c r="AH373" s="356"/>
      <c r="AI373" s="356"/>
      <c r="AJ373" s="356"/>
      <c r="AK373" s="356"/>
      <c r="AL373" s="356"/>
    </row>
    <row r="374" spans="2:38">
      <c r="B374" s="373" t="s">
        <v>6966</v>
      </c>
      <c r="C374" s="373"/>
      <c r="D374" s="373" t="s">
        <v>7703</v>
      </c>
      <c r="E374" s="356" t="s">
        <v>2085</v>
      </c>
      <c r="F374" s="356" t="s">
        <v>868</v>
      </c>
      <c r="G374" s="356"/>
      <c r="H374" s="356"/>
      <c r="I374" s="356"/>
      <c r="J374" s="356"/>
      <c r="K374" s="356"/>
      <c r="L374" s="356"/>
      <c r="M374" s="356"/>
      <c r="N374" s="356"/>
      <c r="O374" s="356"/>
      <c r="P374" s="356"/>
      <c r="Q374" s="356"/>
      <c r="R374" s="356"/>
      <c r="S374" s="356"/>
      <c r="T374" s="356"/>
      <c r="U374" s="356"/>
      <c r="V374" s="356"/>
      <c r="W374" s="356"/>
      <c r="X374" s="356"/>
      <c r="Y374" s="356"/>
      <c r="Z374" s="356"/>
      <c r="AA374" s="356"/>
      <c r="AB374" s="356"/>
      <c r="AC374" s="356"/>
      <c r="AD374" s="356"/>
      <c r="AE374" s="356"/>
      <c r="AF374" s="356"/>
      <c r="AG374" s="356"/>
      <c r="AH374" s="356"/>
      <c r="AI374" s="356"/>
      <c r="AJ374" s="356"/>
      <c r="AK374" s="356"/>
      <c r="AL374" s="356"/>
    </row>
    <row r="375" spans="2:38">
      <c r="B375" s="373" t="s">
        <v>6967</v>
      </c>
      <c r="C375" s="373"/>
      <c r="D375" s="373" t="s">
        <v>7703</v>
      </c>
      <c r="E375" s="356" t="s">
        <v>33</v>
      </c>
      <c r="F375" s="356" t="s">
        <v>868</v>
      </c>
      <c r="G375" s="356"/>
      <c r="H375" s="356"/>
      <c r="I375" s="356"/>
      <c r="J375" s="356"/>
      <c r="K375" s="356"/>
      <c r="L375" s="356"/>
      <c r="M375" s="356"/>
      <c r="N375" s="356"/>
      <c r="O375" s="356"/>
      <c r="P375" s="356"/>
      <c r="Q375" s="356"/>
      <c r="R375" s="356"/>
      <c r="S375" s="356"/>
      <c r="T375" s="356"/>
      <c r="U375" s="356"/>
      <c r="V375" s="356"/>
      <c r="W375" s="356"/>
      <c r="X375" s="356"/>
      <c r="Y375" s="356"/>
      <c r="Z375" s="356"/>
      <c r="AA375" s="356"/>
      <c r="AB375" s="356"/>
      <c r="AC375" s="356"/>
      <c r="AD375" s="356"/>
      <c r="AE375" s="356"/>
      <c r="AF375" s="356"/>
      <c r="AG375" s="356"/>
      <c r="AH375" s="356"/>
      <c r="AI375" s="356"/>
      <c r="AJ375" s="356"/>
      <c r="AK375" s="356"/>
      <c r="AL375" s="356"/>
    </row>
    <row r="376" spans="2:38">
      <c r="B376" s="373" t="s">
        <v>2088</v>
      </c>
      <c r="C376" s="373"/>
      <c r="D376" s="373" t="s">
        <v>7703</v>
      </c>
      <c r="E376" s="356" t="s">
        <v>1939</v>
      </c>
      <c r="F376" s="356" t="s">
        <v>868</v>
      </c>
      <c r="G376" s="356"/>
      <c r="H376" s="356"/>
      <c r="I376" s="356"/>
      <c r="J376" s="356"/>
      <c r="K376" s="356"/>
      <c r="L376" s="356"/>
      <c r="M376" s="356"/>
      <c r="N376" s="356"/>
      <c r="O376" s="356"/>
      <c r="P376" s="356"/>
      <c r="Q376" s="356"/>
      <c r="R376" s="356"/>
      <c r="S376" s="356"/>
      <c r="T376" s="356"/>
      <c r="U376" s="356"/>
      <c r="V376" s="356"/>
      <c r="W376" s="356"/>
      <c r="X376" s="356"/>
      <c r="Y376" s="356"/>
      <c r="Z376" s="356"/>
      <c r="AA376" s="356"/>
      <c r="AB376" s="356"/>
      <c r="AC376" s="356"/>
      <c r="AD376" s="356"/>
      <c r="AE376" s="356"/>
      <c r="AF376" s="356"/>
      <c r="AG376" s="356"/>
      <c r="AH376" s="356"/>
      <c r="AI376" s="356"/>
      <c r="AJ376" s="356"/>
      <c r="AK376" s="356"/>
      <c r="AL376" s="356"/>
    </row>
    <row r="377" spans="2:38">
      <c r="B377" s="373" t="s">
        <v>1392</v>
      </c>
      <c r="C377" s="373"/>
      <c r="D377" s="373" t="s">
        <v>7703</v>
      </c>
      <c r="E377" s="356" t="s">
        <v>2090</v>
      </c>
      <c r="F377" s="356" t="s">
        <v>868</v>
      </c>
      <c r="G377" s="356"/>
      <c r="H377" s="356"/>
      <c r="I377" s="356"/>
      <c r="J377" s="356"/>
      <c r="K377" s="356"/>
      <c r="L377" s="356"/>
      <c r="M377" s="356"/>
      <c r="N377" s="356"/>
      <c r="O377" s="356"/>
      <c r="P377" s="356"/>
      <c r="Q377" s="356"/>
      <c r="R377" s="356"/>
      <c r="S377" s="356"/>
      <c r="T377" s="356"/>
      <c r="U377" s="356"/>
      <c r="V377" s="356"/>
      <c r="W377" s="356"/>
      <c r="X377" s="356"/>
      <c r="Y377" s="356"/>
      <c r="Z377" s="356"/>
      <c r="AA377" s="356"/>
      <c r="AB377" s="356"/>
      <c r="AC377" s="356"/>
      <c r="AD377" s="356"/>
      <c r="AE377" s="356"/>
      <c r="AF377" s="356"/>
      <c r="AG377" s="356"/>
      <c r="AH377" s="356"/>
      <c r="AI377" s="356"/>
      <c r="AJ377" s="356"/>
      <c r="AK377" s="356"/>
      <c r="AL377" s="356"/>
    </row>
    <row r="378" spans="2:38">
      <c r="B378" s="373" t="s">
        <v>2026</v>
      </c>
      <c r="C378" s="373"/>
      <c r="D378" s="373" t="s">
        <v>7703</v>
      </c>
      <c r="E378" s="356" t="s">
        <v>2091</v>
      </c>
      <c r="F378" s="356" t="s">
        <v>868</v>
      </c>
      <c r="G378" s="356"/>
      <c r="H378" s="356"/>
      <c r="I378" s="356"/>
      <c r="J378" s="356"/>
      <c r="K378" s="356"/>
      <c r="L378" s="356"/>
      <c r="M378" s="356"/>
      <c r="N378" s="356"/>
      <c r="O378" s="356"/>
      <c r="P378" s="356"/>
      <c r="Q378" s="356"/>
      <c r="R378" s="356"/>
      <c r="S378" s="356"/>
      <c r="T378" s="356"/>
      <c r="U378" s="356"/>
      <c r="V378" s="356"/>
      <c r="W378" s="356"/>
      <c r="X378" s="356"/>
      <c r="Y378" s="356"/>
      <c r="Z378" s="356"/>
      <c r="AA378" s="356"/>
      <c r="AB378" s="356"/>
      <c r="AC378" s="356"/>
      <c r="AD378" s="356"/>
      <c r="AE378" s="356"/>
      <c r="AF378" s="356"/>
      <c r="AG378" s="356"/>
      <c r="AH378" s="356"/>
      <c r="AI378" s="356"/>
      <c r="AJ378" s="356"/>
      <c r="AK378" s="356"/>
      <c r="AL378" s="356"/>
    </row>
    <row r="379" spans="2:38">
      <c r="B379" s="373" t="s">
        <v>5967</v>
      </c>
      <c r="C379" s="373"/>
      <c r="D379" s="373" t="s">
        <v>7703</v>
      </c>
      <c r="E379" s="356" t="s">
        <v>2094</v>
      </c>
      <c r="F379" s="356" t="s">
        <v>868</v>
      </c>
      <c r="G379" s="356"/>
      <c r="H379" s="356"/>
      <c r="I379" s="356"/>
      <c r="J379" s="356"/>
      <c r="K379" s="356"/>
      <c r="L379" s="356"/>
      <c r="M379" s="356"/>
      <c r="N379" s="356"/>
      <c r="O379" s="356"/>
      <c r="P379" s="356"/>
      <c r="Q379" s="356"/>
      <c r="R379" s="356"/>
      <c r="S379" s="356"/>
      <c r="T379" s="356"/>
      <c r="U379" s="356"/>
      <c r="V379" s="356"/>
      <c r="W379" s="356"/>
      <c r="X379" s="356"/>
      <c r="Y379" s="356"/>
      <c r="Z379" s="356"/>
      <c r="AA379" s="356"/>
      <c r="AB379" s="356"/>
      <c r="AC379" s="356"/>
      <c r="AD379" s="356"/>
      <c r="AE379" s="356"/>
      <c r="AF379" s="356"/>
      <c r="AG379" s="356"/>
      <c r="AH379" s="356"/>
      <c r="AI379" s="356"/>
      <c r="AJ379" s="356"/>
      <c r="AK379" s="356"/>
      <c r="AL379" s="356"/>
    </row>
    <row r="380" spans="2:38">
      <c r="B380" s="373" t="s">
        <v>2097</v>
      </c>
      <c r="C380" s="373"/>
      <c r="D380" s="373" t="s">
        <v>7703</v>
      </c>
      <c r="E380" s="356" t="s">
        <v>247</v>
      </c>
      <c r="F380" s="356" t="s">
        <v>868</v>
      </c>
      <c r="G380" s="356"/>
      <c r="H380" s="356"/>
      <c r="I380" s="356"/>
      <c r="J380" s="356"/>
      <c r="K380" s="356"/>
      <c r="L380" s="356"/>
      <c r="M380" s="356"/>
      <c r="N380" s="356"/>
      <c r="O380" s="356"/>
      <c r="P380" s="356"/>
      <c r="Q380" s="356"/>
      <c r="R380" s="356"/>
      <c r="S380" s="356"/>
      <c r="T380" s="356"/>
      <c r="U380" s="356"/>
      <c r="V380" s="356"/>
      <c r="W380" s="356"/>
      <c r="X380" s="356"/>
      <c r="Y380" s="356"/>
      <c r="Z380" s="356"/>
      <c r="AA380" s="356"/>
      <c r="AB380" s="356"/>
      <c r="AC380" s="356"/>
      <c r="AD380" s="356"/>
      <c r="AE380" s="356"/>
      <c r="AF380" s="356"/>
      <c r="AG380" s="356"/>
      <c r="AH380" s="356"/>
      <c r="AI380" s="356"/>
      <c r="AJ380" s="356"/>
      <c r="AK380" s="356"/>
      <c r="AL380" s="356"/>
    </row>
    <row r="381" spans="2:38">
      <c r="B381" s="373" t="s">
        <v>1235</v>
      </c>
      <c r="C381" s="373"/>
      <c r="D381" s="373" t="s">
        <v>7703</v>
      </c>
      <c r="E381" s="356" t="s">
        <v>2104</v>
      </c>
      <c r="F381" s="356" t="s">
        <v>868</v>
      </c>
      <c r="G381" s="356"/>
      <c r="H381" s="356"/>
      <c r="I381" s="356"/>
      <c r="J381" s="356"/>
      <c r="K381" s="356"/>
      <c r="L381" s="356"/>
      <c r="M381" s="356"/>
      <c r="N381" s="356"/>
      <c r="O381" s="356"/>
      <c r="P381" s="356"/>
      <c r="Q381" s="356"/>
      <c r="R381" s="356"/>
      <c r="S381" s="356"/>
      <c r="T381" s="356"/>
      <c r="U381" s="356"/>
      <c r="V381" s="356"/>
      <c r="W381" s="356"/>
      <c r="X381" s="356"/>
      <c r="Y381" s="356"/>
      <c r="Z381" s="356"/>
      <c r="AA381" s="356"/>
      <c r="AB381" s="356"/>
      <c r="AC381" s="356"/>
      <c r="AD381" s="356"/>
      <c r="AE381" s="356"/>
      <c r="AF381" s="356"/>
      <c r="AG381" s="356"/>
      <c r="AH381" s="356"/>
      <c r="AI381" s="356"/>
      <c r="AJ381" s="356"/>
      <c r="AK381" s="356"/>
      <c r="AL381" s="356"/>
    </row>
    <row r="382" spans="2:38">
      <c r="B382" s="373" t="s">
        <v>2110</v>
      </c>
      <c r="C382" s="373"/>
      <c r="D382" s="373" t="s">
        <v>7703</v>
      </c>
      <c r="E382" s="356" t="s">
        <v>2105</v>
      </c>
      <c r="F382" s="356" t="s">
        <v>868</v>
      </c>
      <c r="G382" s="356"/>
      <c r="H382" s="356"/>
      <c r="I382" s="356"/>
      <c r="J382" s="356"/>
      <c r="K382" s="356"/>
      <c r="L382" s="356"/>
      <c r="M382" s="356"/>
      <c r="N382" s="356"/>
      <c r="O382" s="356"/>
      <c r="P382" s="356"/>
      <c r="Q382" s="356"/>
      <c r="R382" s="356"/>
      <c r="S382" s="356"/>
      <c r="T382" s="356"/>
      <c r="U382" s="356"/>
      <c r="V382" s="356"/>
      <c r="W382" s="356"/>
      <c r="X382" s="356"/>
      <c r="Y382" s="356"/>
      <c r="Z382" s="356"/>
      <c r="AA382" s="356"/>
      <c r="AB382" s="356"/>
      <c r="AC382" s="356"/>
      <c r="AD382" s="356"/>
      <c r="AE382" s="356"/>
      <c r="AF382" s="356"/>
      <c r="AG382" s="356"/>
      <c r="AH382" s="356"/>
      <c r="AI382" s="356"/>
      <c r="AJ382" s="356"/>
      <c r="AK382" s="356"/>
      <c r="AL382" s="356"/>
    </row>
    <row r="383" spans="2:38">
      <c r="B383" s="373" t="s">
        <v>1982</v>
      </c>
      <c r="C383" s="373"/>
      <c r="D383" s="373" t="s">
        <v>7703</v>
      </c>
      <c r="E383" s="356" t="s">
        <v>2058</v>
      </c>
      <c r="F383" s="356" t="s">
        <v>868</v>
      </c>
      <c r="G383" s="356"/>
      <c r="H383" s="356"/>
      <c r="I383" s="356"/>
      <c r="J383" s="356"/>
      <c r="K383" s="356"/>
      <c r="L383" s="356"/>
      <c r="M383" s="356"/>
      <c r="N383" s="356"/>
      <c r="O383" s="356"/>
      <c r="P383" s="356"/>
      <c r="Q383" s="356"/>
      <c r="R383" s="356"/>
      <c r="S383" s="356"/>
      <c r="T383" s="356"/>
      <c r="U383" s="356"/>
      <c r="V383" s="356"/>
      <c r="W383" s="356"/>
      <c r="X383" s="356"/>
      <c r="Y383" s="356"/>
      <c r="Z383" s="356"/>
      <c r="AA383" s="356"/>
      <c r="AB383" s="356"/>
      <c r="AC383" s="356"/>
      <c r="AD383" s="356"/>
      <c r="AE383" s="356"/>
      <c r="AF383" s="356"/>
      <c r="AG383" s="356"/>
      <c r="AH383" s="356"/>
      <c r="AI383" s="356"/>
      <c r="AJ383" s="356"/>
      <c r="AK383" s="356"/>
      <c r="AL383" s="356"/>
    </row>
    <row r="384" spans="2:38">
      <c r="B384" s="373" t="s">
        <v>2111</v>
      </c>
      <c r="C384" s="373"/>
      <c r="D384" s="373" t="s">
        <v>7703</v>
      </c>
      <c r="E384" s="356" t="s">
        <v>779</v>
      </c>
      <c r="F384" s="356" t="s">
        <v>868</v>
      </c>
      <c r="G384" s="356"/>
      <c r="H384" s="356"/>
      <c r="I384" s="356"/>
      <c r="J384" s="356"/>
      <c r="K384" s="356"/>
      <c r="L384" s="356"/>
      <c r="M384" s="356"/>
      <c r="N384" s="356"/>
      <c r="O384" s="356"/>
      <c r="P384" s="356"/>
      <c r="Q384" s="356"/>
      <c r="R384" s="356"/>
      <c r="S384" s="356"/>
      <c r="T384" s="356"/>
      <c r="U384" s="356"/>
      <c r="V384" s="356"/>
      <c r="W384" s="356"/>
      <c r="X384" s="356"/>
      <c r="Y384" s="356"/>
      <c r="Z384" s="356"/>
      <c r="AA384" s="356"/>
      <c r="AB384" s="356"/>
      <c r="AC384" s="356"/>
      <c r="AD384" s="356"/>
      <c r="AE384" s="356"/>
      <c r="AF384" s="356"/>
      <c r="AG384" s="356"/>
      <c r="AH384" s="356"/>
      <c r="AI384" s="356"/>
      <c r="AJ384" s="356"/>
      <c r="AK384" s="356"/>
      <c r="AL384" s="356"/>
    </row>
    <row r="385" spans="2:38">
      <c r="B385" s="373" t="s">
        <v>6968</v>
      </c>
      <c r="C385" s="373"/>
      <c r="D385" s="373" t="s">
        <v>7703</v>
      </c>
      <c r="E385" s="356" t="s">
        <v>2117</v>
      </c>
      <c r="F385" s="356" t="s">
        <v>868</v>
      </c>
      <c r="G385" s="356"/>
      <c r="H385" s="356"/>
      <c r="I385" s="356"/>
      <c r="J385" s="356"/>
      <c r="K385" s="356"/>
      <c r="L385" s="356"/>
      <c r="M385" s="356"/>
      <c r="N385" s="356"/>
      <c r="O385" s="356"/>
      <c r="P385" s="356"/>
      <c r="Q385" s="356"/>
      <c r="R385" s="356"/>
      <c r="S385" s="356"/>
      <c r="T385" s="356"/>
      <c r="U385" s="356"/>
      <c r="V385" s="356"/>
      <c r="W385" s="356"/>
      <c r="X385" s="356"/>
      <c r="Y385" s="356"/>
      <c r="Z385" s="356"/>
      <c r="AA385" s="356"/>
      <c r="AB385" s="356"/>
      <c r="AC385" s="356"/>
      <c r="AD385" s="356"/>
      <c r="AE385" s="356"/>
      <c r="AF385" s="356"/>
      <c r="AG385" s="356"/>
      <c r="AH385" s="356"/>
      <c r="AI385" s="356"/>
      <c r="AJ385" s="356"/>
      <c r="AK385" s="356"/>
      <c r="AL385" s="356"/>
    </row>
  </sheetData>
  <phoneticPr fontId="22"/>
  <pageMargins left="0.7" right="0.7" top="0.75" bottom="0.75" header="0.3" footer="0.3"/>
  <pageSetup paperSize="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31"/>
  <dimension ref="B1:AW27"/>
  <sheetViews>
    <sheetView showGridLines="0" workbookViewId="0">
      <pane ySplit="4" topLeftCell="A5" activePane="bottomLeft" state="frozen"/>
      <selection pane="bottomLeft"/>
    </sheetView>
  </sheetViews>
  <sheetFormatPr defaultColWidth="3.54296875" defaultRowHeight="15"/>
  <cols>
    <col min="1" max="1" width="3.54296875" style="368"/>
    <col min="2" max="2" width="15" style="368" bestFit="1" customWidth="1"/>
    <col min="3" max="4" width="3.08984375" style="368" hidden="1" customWidth="1"/>
    <col min="5" max="5" width="5" style="368" bestFit="1" customWidth="1"/>
    <col min="6" max="47" width="3.36328125" style="368" bestFit="1" customWidth="1"/>
    <col min="48" max="16384" width="3.54296875" style="368"/>
  </cols>
  <sheetData>
    <row r="1" spans="2:49">
      <c r="B1" s="369" t="s">
        <v>4152</v>
      </c>
      <c r="C1" s="371"/>
      <c r="D1" s="371"/>
    </row>
    <row r="2" spans="2:49">
      <c r="B2" s="370" t="s">
        <v>5220</v>
      </c>
      <c r="C2" s="371"/>
      <c r="D2" s="371"/>
    </row>
    <row r="3" spans="2:49">
      <c r="B3" s="381" t="s">
        <v>3603</v>
      </c>
      <c r="C3" s="371"/>
      <c r="D3" s="371"/>
    </row>
    <row r="4" spans="2:49" ht="256.2">
      <c r="B4" s="374" t="s">
        <v>6984</v>
      </c>
      <c r="C4" s="374" t="s">
        <v>4822</v>
      </c>
      <c r="D4" s="374" t="s">
        <v>2992</v>
      </c>
      <c r="E4" s="374" t="s">
        <v>4476</v>
      </c>
      <c r="F4" s="374" t="s">
        <v>4264</v>
      </c>
      <c r="G4" s="382" t="s">
        <v>5217</v>
      </c>
      <c r="H4" s="382" t="s">
        <v>918</v>
      </c>
      <c r="I4" s="374" t="s">
        <v>4442</v>
      </c>
      <c r="J4" s="374" t="s">
        <v>4479</v>
      </c>
      <c r="K4" s="374" t="s">
        <v>4480</v>
      </c>
      <c r="L4" s="374" t="s">
        <v>2394</v>
      </c>
      <c r="M4" s="374" t="s">
        <v>4482</v>
      </c>
      <c r="N4" s="374" t="s">
        <v>4485</v>
      </c>
      <c r="O4" s="374" t="s">
        <v>376</v>
      </c>
      <c r="P4" s="374" t="s">
        <v>4486</v>
      </c>
      <c r="Q4" s="382" t="s">
        <v>5218</v>
      </c>
      <c r="R4" s="382" t="s">
        <v>5164</v>
      </c>
      <c r="S4" s="383" t="s">
        <v>4085</v>
      </c>
      <c r="T4" s="383" t="s">
        <v>2319</v>
      </c>
      <c r="U4" s="383" t="s">
        <v>4003</v>
      </c>
      <c r="V4" s="383" t="s">
        <v>4489</v>
      </c>
      <c r="W4" s="377" t="s">
        <v>509</v>
      </c>
      <c r="X4" s="377" t="s">
        <v>1427</v>
      </c>
      <c r="Y4" s="377" t="s">
        <v>2008</v>
      </c>
      <c r="Z4" s="377" t="s">
        <v>1413</v>
      </c>
      <c r="AA4" s="377" t="s">
        <v>4673</v>
      </c>
      <c r="AB4" s="377" t="s">
        <v>3076</v>
      </c>
      <c r="AC4" s="377" t="s">
        <v>4242</v>
      </c>
      <c r="AD4" s="377" t="s">
        <v>7430</v>
      </c>
      <c r="AE4" s="377" t="s">
        <v>1008</v>
      </c>
      <c r="AF4" s="377" t="s">
        <v>4490</v>
      </c>
      <c r="AG4" s="377" t="s">
        <v>4491</v>
      </c>
      <c r="AH4" s="377" t="s">
        <v>4494</v>
      </c>
      <c r="AI4" s="377" t="s">
        <v>4496</v>
      </c>
      <c r="AJ4" s="377" t="s">
        <v>4498</v>
      </c>
      <c r="AK4" s="377" t="s">
        <v>4500</v>
      </c>
      <c r="AL4" s="377" t="s">
        <v>2705</v>
      </c>
      <c r="AM4" s="377" t="s">
        <v>3995</v>
      </c>
      <c r="AN4" s="377" t="s">
        <v>1639</v>
      </c>
      <c r="AO4" s="377" t="s">
        <v>4424</v>
      </c>
      <c r="AP4" s="377" t="s">
        <v>4501</v>
      </c>
      <c r="AQ4" s="377" t="s">
        <v>4100</v>
      </c>
      <c r="AR4" s="377" t="s">
        <v>4502</v>
      </c>
      <c r="AS4" s="377" t="s">
        <v>2275</v>
      </c>
      <c r="AT4" s="377" t="s">
        <v>4122</v>
      </c>
      <c r="AU4" s="380" t="s">
        <v>660</v>
      </c>
    </row>
    <row r="5" spans="2:49">
      <c r="B5" s="356" t="s">
        <v>2121</v>
      </c>
      <c r="C5" s="356"/>
      <c r="D5" s="356" t="s">
        <v>7703</v>
      </c>
      <c r="E5" s="356" t="s">
        <v>710</v>
      </c>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68" t="s">
        <v>37</v>
      </c>
      <c r="AW5" s="368" t="s">
        <v>37</v>
      </c>
    </row>
    <row r="6" spans="2:49">
      <c r="B6" s="356" t="s">
        <v>1504</v>
      </c>
      <c r="C6" s="356"/>
      <c r="D6" s="356" t="s">
        <v>7703</v>
      </c>
      <c r="E6" s="356" t="s">
        <v>716</v>
      </c>
      <c r="F6" s="356"/>
      <c r="G6" s="356"/>
      <c r="H6" s="356"/>
      <c r="I6" s="356"/>
      <c r="J6" s="356"/>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c r="AT6" s="356"/>
      <c r="AU6" s="356"/>
      <c r="AV6" s="368" t="s">
        <v>37</v>
      </c>
      <c r="AW6" s="368" t="s">
        <v>37</v>
      </c>
    </row>
    <row r="7" spans="2:49">
      <c r="B7" s="356" t="s">
        <v>1680</v>
      </c>
      <c r="C7" s="356"/>
      <c r="D7" s="356" t="s">
        <v>7703</v>
      </c>
      <c r="E7" s="356" t="s">
        <v>720</v>
      </c>
      <c r="F7" s="356"/>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c r="AT7" s="356"/>
      <c r="AU7" s="356"/>
      <c r="AV7" s="368" t="s">
        <v>37</v>
      </c>
      <c r="AW7" s="368" t="s">
        <v>37</v>
      </c>
    </row>
    <row r="8" spans="2:49">
      <c r="B8" s="356" t="s">
        <v>731</v>
      </c>
      <c r="C8" s="356"/>
      <c r="D8" s="356" t="s">
        <v>7703</v>
      </c>
      <c r="E8" s="356" t="s">
        <v>727</v>
      </c>
      <c r="F8" s="356"/>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c r="AT8" s="356"/>
      <c r="AU8" s="356"/>
      <c r="AV8" s="368" t="s">
        <v>37</v>
      </c>
      <c r="AW8" s="368" t="s">
        <v>37</v>
      </c>
    </row>
    <row r="9" spans="2:49">
      <c r="B9" s="356" t="s">
        <v>738</v>
      </c>
      <c r="C9" s="356"/>
      <c r="D9" s="356" t="s">
        <v>7703</v>
      </c>
      <c r="E9" s="356" t="s">
        <v>380</v>
      </c>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68" t="s">
        <v>37</v>
      </c>
      <c r="AW9" s="368" t="s">
        <v>37</v>
      </c>
    </row>
    <row r="10" spans="2:49">
      <c r="B10" s="356" t="s">
        <v>744</v>
      </c>
      <c r="C10" s="356"/>
      <c r="D10" s="356" t="s">
        <v>7703</v>
      </c>
      <c r="E10" s="356" t="s">
        <v>739</v>
      </c>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68" t="s">
        <v>37</v>
      </c>
      <c r="AW10" s="368" t="s">
        <v>37</v>
      </c>
    </row>
    <row r="11" spans="2:49">
      <c r="B11" s="356" t="s">
        <v>758</v>
      </c>
      <c r="C11" s="356"/>
      <c r="D11" s="356" t="s">
        <v>7703</v>
      </c>
      <c r="E11" s="356" t="s">
        <v>749</v>
      </c>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68" t="s">
        <v>37</v>
      </c>
      <c r="AW11" s="368" t="s">
        <v>37</v>
      </c>
    </row>
    <row r="12" spans="2:49">
      <c r="B12" s="356" t="s">
        <v>760</v>
      </c>
      <c r="C12" s="356"/>
      <c r="D12" s="356" t="s">
        <v>7703</v>
      </c>
      <c r="E12" s="356" t="s">
        <v>454</v>
      </c>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c r="AT12" s="356"/>
      <c r="AU12" s="356"/>
      <c r="AV12" s="368" t="s">
        <v>37</v>
      </c>
      <c r="AW12" s="368" t="s">
        <v>37</v>
      </c>
    </row>
    <row r="13" spans="2:49">
      <c r="B13" s="356" t="s">
        <v>133</v>
      </c>
      <c r="C13" s="356"/>
      <c r="D13" s="356" t="s">
        <v>7703</v>
      </c>
      <c r="E13" s="356" t="s">
        <v>532</v>
      </c>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68" t="s">
        <v>37</v>
      </c>
      <c r="AW13" s="368" t="s">
        <v>37</v>
      </c>
    </row>
    <row r="14" spans="2:49">
      <c r="B14" s="356" t="s">
        <v>767</v>
      </c>
      <c r="C14" s="356"/>
      <c r="D14" s="356" t="s">
        <v>7703</v>
      </c>
      <c r="E14" s="356" t="s">
        <v>761</v>
      </c>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68" t="s">
        <v>37</v>
      </c>
      <c r="AW14" s="368" t="s">
        <v>37</v>
      </c>
    </row>
    <row r="15" spans="2:49">
      <c r="B15" s="356" t="s">
        <v>769</v>
      </c>
      <c r="C15" s="356"/>
      <c r="D15" s="356" t="s">
        <v>7703</v>
      </c>
      <c r="E15" s="356" t="s">
        <v>423</v>
      </c>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68" t="s">
        <v>37</v>
      </c>
      <c r="AW15" s="368" t="s">
        <v>37</v>
      </c>
    </row>
    <row r="16" spans="2:49">
      <c r="B16" s="356" t="s">
        <v>139</v>
      </c>
      <c r="C16" s="356"/>
      <c r="D16" s="356" t="s">
        <v>7703</v>
      </c>
      <c r="E16" s="356" t="s">
        <v>770</v>
      </c>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68" t="s">
        <v>37</v>
      </c>
      <c r="AW16" s="368" t="s">
        <v>37</v>
      </c>
    </row>
    <row r="17" spans="2:49">
      <c r="B17" s="356" t="s">
        <v>780</v>
      </c>
      <c r="C17" s="356"/>
      <c r="D17" s="356" t="s">
        <v>7703</v>
      </c>
      <c r="E17" s="356" t="s">
        <v>773</v>
      </c>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68" t="s">
        <v>37</v>
      </c>
      <c r="AW17" s="368" t="s">
        <v>37</v>
      </c>
    </row>
    <row r="18" spans="2:49">
      <c r="B18" s="356" t="s">
        <v>313</v>
      </c>
      <c r="C18" s="356"/>
      <c r="D18" s="356" t="s">
        <v>7703</v>
      </c>
      <c r="E18" s="356" t="s">
        <v>792</v>
      </c>
      <c r="F18" s="356"/>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56"/>
      <c r="AS18" s="356"/>
      <c r="AT18" s="356"/>
      <c r="AU18" s="356"/>
      <c r="AV18" s="368" t="s">
        <v>37</v>
      </c>
      <c r="AW18" s="368" t="s">
        <v>37</v>
      </c>
    </row>
    <row r="19" spans="2:49">
      <c r="B19" s="356" t="s">
        <v>795</v>
      </c>
      <c r="C19" s="356"/>
      <c r="D19" s="356" t="s">
        <v>7703</v>
      </c>
      <c r="E19" s="356" t="s">
        <v>793</v>
      </c>
      <c r="F19" s="356"/>
      <c r="G19" s="356"/>
      <c r="H19" s="356"/>
      <c r="I19" s="356"/>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c r="AM19" s="356"/>
      <c r="AN19" s="356"/>
      <c r="AO19" s="356"/>
      <c r="AP19" s="356"/>
      <c r="AQ19" s="356"/>
      <c r="AR19" s="356"/>
      <c r="AS19" s="356"/>
      <c r="AT19" s="356"/>
      <c r="AU19" s="356"/>
      <c r="AV19" s="368" t="s">
        <v>37</v>
      </c>
      <c r="AW19" s="368" t="s">
        <v>37</v>
      </c>
    </row>
    <row r="20" spans="2:49">
      <c r="B20" s="356" t="s">
        <v>805</v>
      </c>
      <c r="C20" s="356"/>
      <c r="D20" s="356" t="s">
        <v>7703</v>
      </c>
      <c r="E20" s="356" t="s">
        <v>797</v>
      </c>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68" t="s">
        <v>37</v>
      </c>
      <c r="AW20" s="368" t="s">
        <v>37</v>
      </c>
    </row>
    <row r="21" spans="2:49">
      <c r="B21" s="356" t="s">
        <v>800</v>
      </c>
      <c r="C21" s="356"/>
      <c r="D21" s="356" t="s">
        <v>7703</v>
      </c>
      <c r="E21" s="356" t="s">
        <v>810</v>
      </c>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68" t="s">
        <v>37</v>
      </c>
      <c r="AW21" s="368" t="s">
        <v>37</v>
      </c>
    </row>
    <row r="22" spans="2:49">
      <c r="B22" s="356" t="s">
        <v>815</v>
      </c>
      <c r="C22" s="356"/>
      <c r="D22" s="356" t="s">
        <v>7703</v>
      </c>
      <c r="E22" s="356" t="s">
        <v>814</v>
      </c>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356"/>
      <c r="AT22" s="356"/>
      <c r="AU22" s="356"/>
      <c r="AV22" s="368" t="s">
        <v>37</v>
      </c>
      <c r="AW22" s="368" t="s">
        <v>37</v>
      </c>
    </row>
    <row r="23" spans="2:49">
      <c r="B23" s="356" t="s">
        <v>824</v>
      </c>
      <c r="C23" s="356"/>
      <c r="D23" s="356" t="s">
        <v>7703</v>
      </c>
      <c r="E23" s="356" t="s">
        <v>818</v>
      </c>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6"/>
      <c r="AU23" s="356"/>
      <c r="AV23" s="368" t="s">
        <v>37</v>
      </c>
      <c r="AW23" s="368" t="s">
        <v>37</v>
      </c>
    </row>
    <row r="24" spans="2:49">
      <c r="B24" s="356" t="s">
        <v>347</v>
      </c>
      <c r="C24" s="356"/>
      <c r="D24" s="356" t="s">
        <v>7703</v>
      </c>
      <c r="E24" s="356" t="s">
        <v>840</v>
      </c>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68" t="s">
        <v>37</v>
      </c>
      <c r="AW24" s="368" t="s">
        <v>37</v>
      </c>
    </row>
    <row r="25" spans="2:49">
      <c r="B25" s="356" t="s">
        <v>2126</v>
      </c>
      <c r="C25" s="356"/>
      <c r="D25" s="356" t="s">
        <v>7703</v>
      </c>
      <c r="E25" s="356" t="s">
        <v>847</v>
      </c>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68" t="s">
        <v>37</v>
      </c>
      <c r="AW25" s="368" t="s">
        <v>37</v>
      </c>
    </row>
    <row r="26" spans="2:49">
      <c r="B26" s="356" t="s">
        <v>2132</v>
      </c>
      <c r="C26" s="356"/>
      <c r="D26" s="356" t="s">
        <v>7703</v>
      </c>
      <c r="E26" s="356" t="s">
        <v>858</v>
      </c>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356"/>
      <c r="AQ26" s="356"/>
      <c r="AR26" s="356"/>
      <c r="AS26" s="356"/>
      <c r="AT26" s="356"/>
      <c r="AU26" s="356"/>
      <c r="AV26" s="368" t="s">
        <v>37</v>
      </c>
      <c r="AW26" s="368" t="s">
        <v>37</v>
      </c>
    </row>
    <row r="27" spans="2:49">
      <c r="B27" s="356" t="s">
        <v>2079</v>
      </c>
      <c r="C27" s="356"/>
      <c r="D27" s="356" t="s">
        <v>7703</v>
      </c>
      <c r="E27" s="356" t="s">
        <v>559</v>
      </c>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68" t="s">
        <v>37</v>
      </c>
      <c r="AW27" s="368" t="s">
        <v>37</v>
      </c>
    </row>
  </sheetData>
  <phoneticPr fontId="22"/>
  <pageMargins left="0.7" right="0.7" top="0.75" bottom="0.75" header="0.3" footer="0.3"/>
  <pageSetup paperSize="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29"/>
  <dimension ref="B1:F50"/>
  <sheetViews>
    <sheetView showGridLines="0" workbookViewId="0">
      <pane ySplit="4" topLeftCell="A5" activePane="bottomLeft" state="frozen"/>
      <selection pane="bottomLeft"/>
    </sheetView>
  </sheetViews>
  <sheetFormatPr defaultColWidth="3.54296875" defaultRowHeight="15"/>
  <cols>
    <col min="1" max="1" width="3.54296875" style="368"/>
    <col min="2" max="2" width="62.7265625" style="368" customWidth="1"/>
    <col min="3" max="4" width="3.08984375" style="368" hidden="1" customWidth="1"/>
    <col min="5" max="5" width="6.453125" style="368" bestFit="1" customWidth="1"/>
    <col min="6" max="6" width="3.54296875" style="384"/>
    <col min="7" max="16384" width="3.54296875" style="368"/>
  </cols>
  <sheetData>
    <row r="1" spans="2:6">
      <c r="B1" s="369" t="s">
        <v>4152</v>
      </c>
      <c r="C1" s="371"/>
      <c r="D1" s="371"/>
    </row>
    <row r="2" spans="2:6">
      <c r="B2" s="370" t="s">
        <v>5220</v>
      </c>
      <c r="C2" s="371"/>
      <c r="D2" s="371"/>
    </row>
    <row r="3" spans="2:6">
      <c r="B3" s="381" t="s">
        <v>3603</v>
      </c>
      <c r="C3" s="371"/>
      <c r="D3" s="371"/>
    </row>
    <row r="4" spans="2:6" ht="106.2">
      <c r="B4" s="374" t="s">
        <v>2323</v>
      </c>
      <c r="C4" s="374" t="s">
        <v>4822</v>
      </c>
      <c r="D4" s="374" t="s">
        <v>2992</v>
      </c>
      <c r="E4" s="374" t="s">
        <v>965</v>
      </c>
      <c r="F4" s="382" t="s">
        <v>2083</v>
      </c>
    </row>
    <row r="5" spans="2:6">
      <c r="B5" s="356" t="s">
        <v>870</v>
      </c>
      <c r="C5" s="356"/>
      <c r="D5" s="356" t="s">
        <v>7703</v>
      </c>
      <c r="E5" s="356" t="s">
        <v>869</v>
      </c>
      <c r="F5" s="363"/>
    </row>
    <row r="6" spans="2:6">
      <c r="B6" s="356" t="s">
        <v>876</v>
      </c>
      <c r="C6" s="356"/>
      <c r="D6" s="356" t="s">
        <v>7703</v>
      </c>
      <c r="E6" s="356" t="s">
        <v>872</v>
      </c>
      <c r="F6" s="363"/>
    </row>
    <row r="7" spans="2:6">
      <c r="B7" s="356" t="s">
        <v>878</v>
      </c>
      <c r="C7" s="356"/>
      <c r="D7" s="356" t="s">
        <v>7703</v>
      </c>
      <c r="E7" s="356" t="s">
        <v>497</v>
      </c>
      <c r="F7" s="363"/>
    </row>
    <row r="8" spans="2:6">
      <c r="B8" s="356" t="s">
        <v>883</v>
      </c>
      <c r="C8" s="356"/>
      <c r="D8" s="356" t="s">
        <v>7703</v>
      </c>
      <c r="E8" s="356" t="s">
        <v>469</v>
      </c>
      <c r="F8" s="363"/>
    </row>
    <row r="9" spans="2:6">
      <c r="B9" s="356" t="s">
        <v>63</v>
      </c>
      <c r="C9" s="356"/>
      <c r="D9" s="356" t="s">
        <v>7703</v>
      </c>
      <c r="E9" s="356" t="s">
        <v>857</v>
      </c>
      <c r="F9" s="363"/>
    </row>
    <row r="10" spans="2:6">
      <c r="B10" s="356" t="s">
        <v>217</v>
      </c>
      <c r="C10" s="356"/>
      <c r="D10" s="356" t="s">
        <v>7703</v>
      </c>
      <c r="E10" s="356" t="s">
        <v>892</v>
      </c>
      <c r="F10" s="363"/>
    </row>
    <row r="11" spans="2:6">
      <c r="B11" s="356" t="s">
        <v>789</v>
      </c>
      <c r="C11" s="356"/>
      <c r="D11" s="356" t="s">
        <v>7703</v>
      </c>
      <c r="E11" s="356" t="s">
        <v>895</v>
      </c>
      <c r="F11" s="363"/>
    </row>
    <row r="12" spans="2:6">
      <c r="B12" s="356" t="s">
        <v>908</v>
      </c>
      <c r="C12" s="356"/>
      <c r="D12" s="356" t="s">
        <v>7703</v>
      </c>
      <c r="E12" s="356" t="s">
        <v>904</v>
      </c>
      <c r="F12" s="363"/>
    </row>
    <row r="13" spans="2:6">
      <c r="B13" s="356" t="s">
        <v>512</v>
      </c>
      <c r="C13" s="356"/>
      <c r="D13" s="356" t="s">
        <v>7703</v>
      </c>
      <c r="E13" s="356" t="s">
        <v>913</v>
      </c>
      <c r="F13" s="363"/>
    </row>
    <row r="14" spans="2:6">
      <c r="B14" s="356" t="s">
        <v>517</v>
      </c>
      <c r="C14" s="356"/>
      <c r="D14" s="356" t="s">
        <v>7703</v>
      </c>
      <c r="E14" s="356" t="s">
        <v>916</v>
      </c>
      <c r="F14" s="363"/>
    </row>
    <row r="15" spans="2:6">
      <c r="B15" s="356" t="s">
        <v>921</v>
      </c>
      <c r="C15" s="356"/>
      <c r="D15" s="356" t="s">
        <v>7703</v>
      </c>
      <c r="E15" s="356" t="s">
        <v>917</v>
      </c>
      <c r="F15" s="363"/>
    </row>
    <row r="16" spans="2:6">
      <c r="B16" s="356" t="s">
        <v>195</v>
      </c>
      <c r="C16" s="356"/>
      <c r="D16" s="356" t="s">
        <v>7703</v>
      </c>
      <c r="E16" s="356" t="s">
        <v>121</v>
      </c>
      <c r="F16" s="363"/>
    </row>
    <row r="17" spans="2:6">
      <c r="B17" s="356" t="s">
        <v>937</v>
      </c>
      <c r="C17" s="356"/>
      <c r="D17" s="356" t="s">
        <v>7703</v>
      </c>
      <c r="E17" s="356" t="s">
        <v>925</v>
      </c>
      <c r="F17" s="363"/>
    </row>
    <row r="18" spans="2:6">
      <c r="B18" s="356" t="s">
        <v>177</v>
      </c>
      <c r="C18" s="356"/>
      <c r="D18" s="356" t="s">
        <v>7703</v>
      </c>
      <c r="E18" s="356" t="s">
        <v>949</v>
      </c>
      <c r="F18" s="363"/>
    </row>
    <row r="19" spans="2:6">
      <c r="B19" s="356" t="s">
        <v>315</v>
      </c>
      <c r="C19" s="356"/>
      <c r="D19" s="356" t="s">
        <v>7703</v>
      </c>
      <c r="E19" s="356" t="s">
        <v>957</v>
      </c>
      <c r="F19" s="363"/>
    </row>
    <row r="20" spans="2:6">
      <c r="B20" s="356" t="s">
        <v>7356</v>
      </c>
      <c r="C20" s="356"/>
      <c r="D20" s="356" t="s">
        <v>7703</v>
      </c>
      <c r="E20" s="356" t="s">
        <v>961</v>
      </c>
      <c r="F20" s="363"/>
    </row>
    <row r="21" spans="2:6">
      <c r="B21" s="356" t="s">
        <v>2380</v>
      </c>
      <c r="C21" s="356"/>
      <c r="D21" s="356" t="s">
        <v>7703</v>
      </c>
      <c r="E21" s="356" t="s">
        <v>971</v>
      </c>
      <c r="F21" s="363"/>
    </row>
    <row r="22" spans="2:6">
      <c r="B22" s="356" t="s">
        <v>1010</v>
      </c>
      <c r="C22" s="356"/>
      <c r="D22" s="356" t="s">
        <v>7703</v>
      </c>
      <c r="E22" s="356" t="s">
        <v>1007</v>
      </c>
      <c r="F22" s="363"/>
    </row>
    <row r="23" spans="2:6">
      <c r="B23" s="356" t="s">
        <v>1022</v>
      </c>
      <c r="C23" s="356"/>
      <c r="D23" s="356" t="s">
        <v>7703</v>
      </c>
      <c r="E23" s="356" t="s">
        <v>1014</v>
      </c>
      <c r="F23" s="363"/>
    </row>
    <row r="24" spans="2:6">
      <c r="B24" s="356" t="s">
        <v>1112</v>
      </c>
      <c r="C24" s="356"/>
      <c r="D24" s="356" t="s">
        <v>7703</v>
      </c>
      <c r="E24" s="356" t="s">
        <v>1108</v>
      </c>
      <c r="F24" s="363"/>
    </row>
    <row r="25" spans="2:6">
      <c r="B25" s="356" t="s">
        <v>1125</v>
      </c>
      <c r="C25" s="356"/>
      <c r="D25" s="356" t="s">
        <v>7703</v>
      </c>
      <c r="E25" s="356" t="s">
        <v>1122</v>
      </c>
      <c r="F25" s="363"/>
    </row>
    <row r="26" spans="2:6">
      <c r="B26" s="356" t="s">
        <v>2134</v>
      </c>
      <c r="C26" s="356"/>
      <c r="D26" s="356" t="s">
        <v>7703</v>
      </c>
      <c r="E26" s="356" t="s">
        <v>1344</v>
      </c>
      <c r="F26" s="363"/>
    </row>
    <row r="27" spans="2:6">
      <c r="B27" s="356" t="s">
        <v>466</v>
      </c>
      <c r="C27" s="356"/>
      <c r="D27" s="356" t="s">
        <v>7703</v>
      </c>
      <c r="E27" s="356" t="s">
        <v>326</v>
      </c>
      <c r="F27" s="363"/>
    </row>
    <row r="28" spans="2:6">
      <c r="B28" s="356" t="s">
        <v>1100</v>
      </c>
      <c r="C28" s="356"/>
      <c r="D28" s="356" t="s">
        <v>7703</v>
      </c>
      <c r="E28" s="356" t="s">
        <v>1209</v>
      </c>
      <c r="F28" s="363"/>
    </row>
    <row r="29" spans="2:6">
      <c r="B29" s="356" t="s">
        <v>1213</v>
      </c>
      <c r="C29" s="356"/>
      <c r="D29" s="356" t="s">
        <v>7703</v>
      </c>
      <c r="E29" s="356" t="s">
        <v>1000</v>
      </c>
      <c r="F29" s="363"/>
    </row>
    <row r="30" spans="2:6">
      <c r="B30" s="356" t="s">
        <v>7357</v>
      </c>
      <c r="C30" s="356"/>
      <c r="D30" s="356" t="s">
        <v>7703</v>
      </c>
      <c r="E30" s="356" t="s">
        <v>419</v>
      </c>
      <c r="F30" s="363"/>
    </row>
    <row r="31" spans="2:6">
      <c r="B31" s="356" t="s">
        <v>997</v>
      </c>
      <c r="C31" s="356"/>
      <c r="D31" s="356" t="s">
        <v>7703</v>
      </c>
      <c r="E31" s="356" t="s">
        <v>1238</v>
      </c>
      <c r="F31" s="363"/>
    </row>
    <row r="32" spans="2:6">
      <c r="B32" s="356" t="s">
        <v>179</v>
      </c>
      <c r="C32" s="356"/>
      <c r="D32" s="356" t="s">
        <v>7703</v>
      </c>
      <c r="E32" s="356" t="s">
        <v>1240</v>
      </c>
      <c r="F32" s="363"/>
    </row>
    <row r="33" spans="2:6">
      <c r="B33" s="356" t="s">
        <v>1249</v>
      </c>
      <c r="C33" s="356"/>
      <c r="D33" s="356" t="s">
        <v>7703</v>
      </c>
      <c r="E33" s="356" t="s">
        <v>972</v>
      </c>
      <c r="F33" s="363"/>
    </row>
    <row r="34" spans="2:6">
      <c r="B34" s="356" t="s">
        <v>1257</v>
      </c>
      <c r="C34" s="356"/>
      <c r="D34" s="356" t="s">
        <v>7703</v>
      </c>
      <c r="E34" s="356" t="s">
        <v>1250</v>
      </c>
      <c r="F34" s="363"/>
    </row>
    <row r="35" spans="2:6">
      <c r="B35" s="356" t="s">
        <v>144</v>
      </c>
      <c r="C35" s="356"/>
      <c r="D35" s="356" t="s">
        <v>7703</v>
      </c>
      <c r="E35" s="356" t="s">
        <v>864</v>
      </c>
      <c r="F35" s="363"/>
    </row>
    <row r="36" spans="2:6">
      <c r="B36" s="356" t="s">
        <v>375</v>
      </c>
      <c r="C36" s="356"/>
      <c r="D36" s="356" t="s">
        <v>7703</v>
      </c>
      <c r="E36" s="356" t="s">
        <v>1226</v>
      </c>
      <c r="F36" s="363"/>
    </row>
    <row r="37" spans="2:6">
      <c r="B37" s="356" t="s">
        <v>1275</v>
      </c>
      <c r="C37" s="356"/>
      <c r="D37" s="356" t="s">
        <v>7703</v>
      </c>
      <c r="E37" s="356" t="s">
        <v>1268</v>
      </c>
      <c r="F37" s="363"/>
    </row>
    <row r="38" spans="2:6">
      <c r="B38" s="356" t="s">
        <v>1282</v>
      </c>
      <c r="C38" s="356"/>
      <c r="D38" s="356" t="s">
        <v>7703</v>
      </c>
      <c r="E38" s="356" t="s">
        <v>1051</v>
      </c>
      <c r="F38" s="363"/>
    </row>
    <row r="39" spans="2:6">
      <c r="B39" s="356" t="s">
        <v>220</v>
      </c>
      <c r="C39" s="356"/>
      <c r="D39" s="356" t="s">
        <v>7703</v>
      </c>
      <c r="E39" s="356" t="s">
        <v>816</v>
      </c>
      <c r="F39" s="363"/>
    </row>
    <row r="40" spans="2:6">
      <c r="B40" s="356" t="s">
        <v>50</v>
      </c>
      <c r="C40" s="356"/>
      <c r="D40" s="356" t="s">
        <v>7703</v>
      </c>
      <c r="E40" s="356" t="s">
        <v>1021</v>
      </c>
      <c r="F40" s="363"/>
    </row>
    <row r="41" spans="2:6">
      <c r="B41" s="356" t="s">
        <v>1300</v>
      </c>
      <c r="C41" s="356"/>
      <c r="D41" s="356" t="s">
        <v>7703</v>
      </c>
      <c r="E41" s="356" t="s">
        <v>1285</v>
      </c>
      <c r="F41" s="363"/>
    </row>
    <row r="42" spans="2:6">
      <c r="B42" s="356" t="s">
        <v>7360</v>
      </c>
      <c r="C42" s="356"/>
      <c r="D42" s="356" t="s">
        <v>7703</v>
      </c>
      <c r="E42" s="356" t="s">
        <v>914</v>
      </c>
      <c r="F42" s="363"/>
    </row>
    <row r="43" spans="2:6">
      <c r="B43" s="356" t="s">
        <v>6387</v>
      </c>
      <c r="C43" s="356"/>
      <c r="D43" s="356" t="s">
        <v>7703</v>
      </c>
      <c r="E43" s="356" t="s">
        <v>1306</v>
      </c>
      <c r="F43" s="363"/>
    </row>
    <row r="44" spans="2:6">
      <c r="B44" s="356" t="s">
        <v>7361</v>
      </c>
      <c r="C44" s="356"/>
      <c r="D44" s="356" t="s">
        <v>7703</v>
      </c>
      <c r="E44" s="356" t="s">
        <v>1313</v>
      </c>
      <c r="F44" s="363"/>
    </row>
    <row r="45" spans="2:6">
      <c r="B45" s="356" t="s">
        <v>6994</v>
      </c>
      <c r="C45" s="356"/>
      <c r="D45" s="356" t="s">
        <v>7703</v>
      </c>
      <c r="E45" s="356" t="s">
        <v>1316</v>
      </c>
      <c r="F45" s="363"/>
    </row>
    <row r="46" spans="2:6">
      <c r="B46" s="356" t="s">
        <v>658</v>
      </c>
      <c r="C46" s="356"/>
      <c r="D46" s="356" t="s">
        <v>7703</v>
      </c>
      <c r="E46" s="356" t="s">
        <v>214</v>
      </c>
      <c r="F46" s="363"/>
    </row>
    <row r="47" spans="2:6">
      <c r="B47" s="356" t="s">
        <v>7363</v>
      </c>
      <c r="C47" s="356"/>
      <c r="D47" s="356" t="s">
        <v>7703</v>
      </c>
      <c r="E47" s="356" t="s">
        <v>1320</v>
      </c>
      <c r="F47" s="363"/>
    </row>
    <row r="48" spans="2:6">
      <c r="B48" s="356" t="s">
        <v>6651</v>
      </c>
      <c r="C48" s="356"/>
      <c r="D48" s="356" t="s">
        <v>7703</v>
      </c>
      <c r="E48" s="356" t="s">
        <v>1277</v>
      </c>
      <c r="F48" s="363"/>
    </row>
    <row r="49" spans="2:6">
      <c r="B49" s="356" t="s">
        <v>7364</v>
      </c>
      <c r="C49" s="356"/>
      <c r="D49" s="356" t="s">
        <v>7703</v>
      </c>
      <c r="E49" s="356" t="s">
        <v>1335</v>
      </c>
      <c r="F49" s="363"/>
    </row>
    <row r="50" spans="2:6">
      <c r="B50" s="356" t="s">
        <v>7293</v>
      </c>
      <c r="C50" s="356"/>
      <c r="D50" s="356" t="s">
        <v>7703</v>
      </c>
      <c r="E50" s="356" t="s">
        <v>1337</v>
      </c>
      <c r="F50" s="363"/>
    </row>
  </sheetData>
  <phoneticPr fontId="22"/>
  <pageMargins left="0.7" right="0.7" top="0.75" bottom="0.75" header="0.3" footer="0.3"/>
  <pageSetup paperSize="9"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33"/>
  <dimension ref="B1:J48"/>
  <sheetViews>
    <sheetView showGridLines="0" workbookViewId="0">
      <pane ySplit="4" topLeftCell="A5" activePane="bottomLeft" state="frozen"/>
      <selection pane="bottomLeft"/>
    </sheetView>
  </sheetViews>
  <sheetFormatPr defaultColWidth="3.54296875" defaultRowHeight="15"/>
  <cols>
    <col min="1" max="1" width="3.54296875" style="368"/>
    <col min="2" max="2" width="27.54296875" style="368" bestFit="1" customWidth="1"/>
    <col min="3" max="4" width="3.08984375" style="368" hidden="1" customWidth="1"/>
    <col min="5" max="5" width="3.36328125" style="368" bestFit="1" customWidth="1"/>
    <col min="6" max="6" width="5.81640625" style="368" bestFit="1" customWidth="1"/>
    <col min="7" max="16384" width="3.54296875" style="368"/>
  </cols>
  <sheetData>
    <row r="1" spans="2:10">
      <c r="B1" s="369" t="s">
        <v>4152</v>
      </c>
      <c r="C1" s="371"/>
      <c r="D1" s="371"/>
    </row>
    <row r="2" spans="2:10">
      <c r="B2" s="370" t="s">
        <v>5220</v>
      </c>
      <c r="C2" s="371"/>
      <c r="D2" s="371"/>
    </row>
    <row r="3" spans="2:10">
      <c r="B3" s="381" t="s">
        <v>3603</v>
      </c>
      <c r="C3" s="371"/>
      <c r="D3" s="371"/>
    </row>
    <row r="4" spans="2:10" ht="136.19999999999999">
      <c r="B4" s="372" t="s">
        <v>3542</v>
      </c>
      <c r="C4" s="374" t="s">
        <v>4822</v>
      </c>
      <c r="D4" s="374" t="s">
        <v>2992</v>
      </c>
      <c r="E4" s="374" t="s">
        <v>4505</v>
      </c>
      <c r="F4" s="374" t="s">
        <v>4509</v>
      </c>
      <c r="G4" s="382" t="s">
        <v>2083</v>
      </c>
      <c r="H4" s="375" t="s">
        <v>2552</v>
      </c>
      <c r="I4" s="375" t="s">
        <v>4510</v>
      </c>
      <c r="J4" s="375" t="s">
        <v>438</v>
      </c>
    </row>
    <row r="5" spans="2:10">
      <c r="B5" s="373" t="s">
        <v>2165</v>
      </c>
      <c r="C5" s="373"/>
      <c r="D5" s="373" t="s">
        <v>7703</v>
      </c>
      <c r="E5" s="356" t="s">
        <v>1276</v>
      </c>
      <c r="F5" s="356" t="s">
        <v>869</v>
      </c>
      <c r="G5" s="373"/>
      <c r="H5" s="356"/>
      <c r="I5" s="356"/>
      <c r="J5" s="356"/>
    </row>
    <row r="6" spans="2:10">
      <c r="B6" s="373" t="s">
        <v>1501</v>
      </c>
      <c r="C6" s="373"/>
      <c r="D6" s="373" t="s">
        <v>7703</v>
      </c>
      <c r="E6" s="356" t="s">
        <v>1276</v>
      </c>
      <c r="F6" s="356" t="s">
        <v>872</v>
      </c>
      <c r="G6" s="373"/>
      <c r="H6" s="356"/>
      <c r="I6" s="356"/>
      <c r="J6" s="356"/>
    </row>
    <row r="7" spans="2:10">
      <c r="B7" s="373" t="s">
        <v>2042</v>
      </c>
      <c r="C7" s="373"/>
      <c r="D7" s="373" t="s">
        <v>7703</v>
      </c>
      <c r="E7" s="356" t="s">
        <v>1276</v>
      </c>
      <c r="F7" s="356" t="s">
        <v>497</v>
      </c>
      <c r="G7" s="373"/>
      <c r="H7" s="356"/>
      <c r="I7" s="356"/>
      <c r="J7" s="356"/>
    </row>
    <row r="8" spans="2:10">
      <c r="B8" s="373" t="s">
        <v>2168</v>
      </c>
      <c r="C8" s="373"/>
      <c r="D8" s="373" t="s">
        <v>7703</v>
      </c>
      <c r="E8" s="356" t="s">
        <v>1276</v>
      </c>
      <c r="F8" s="356" t="s">
        <v>469</v>
      </c>
      <c r="G8" s="373"/>
      <c r="H8" s="356"/>
      <c r="I8" s="356"/>
      <c r="J8" s="356"/>
    </row>
    <row r="9" spans="2:10">
      <c r="B9" s="373" t="s">
        <v>2172</v>
      </c>
      <c r="C9" s="373"/>
      <c r="D9" s="373" t="s">
        <v>7703</v>
      </c>
      <c r="E9" s="356" t="s">
        <v>1276</v>
      </c>
      <c r="F9" s="356" t="s">
        <v>857</v>
      </c>
      <c r="G9" s="373"/>
      <c r="H9" s="356"/>
      <c r="I9" s="356"/>
      <c r="J9" s="356"/>
    </row>
    <row r="10" spans="2:10">
      <c r="B10" s="373" t="s">
        <v>1624</v>
      </c>
      <c r="C10" s="373"/>
      <c r="D10" s="373" t="s">
        <v>7703</v>
      </c>
      <c r="E10" s="356" t="s">
        <v>1276</v>
      </c>
      <c r="F10" s="356" t="s">
        <v>892</v>
      </c>
      <c r="G10" s="373"/>
      <c r="H10" s="356"/>
      <c r="I10" s="356"/>
      <c r="J10" s="356"/>
    </row>
    <row r="11" spans="2:10">
      <c r="B11" s="373" t="s">
        <v>586</v>
      </c>
      <c r="C11" s="373"/>
      <c r="D11" s="373" t="s">
        <v>7703</v>
      </c>
      <c r="E11" s="356" t="s">
        <v>1276</v>
      </c>
      <c r="F11" s="356" t="s">
        <v>895</v>
      </c>
      <c r="G11" s="373"/>
      <c r="H11" s="356"/>
      <c r="I11" s="356"/>
      <c r="J11" s="356"/>
    </row>
    <row r="12" spans="2:10">
      <c r="B12" s="373" t="s">
        <v>1592</v>
      </c>
      <c r="C12" s="373"/>
      <c r="D12" s="373" t="s">
        <v>7703</v>
      </c>
      <c r="E12" s="356" t="s">
        <v>1276</v>
      </c>
      <c r="F12" s="356" t="s">
        <v>903</v>
      </c>
      <c r="G12" s="373"/>
      <c r="H12" s="356"/>
      <c r="I12" s="356"/>
      <c r="J12" s="356"/>
    </row>
    <row r="13" spans="2:10">
      <c r="B13" s="373" t="s">
        <v>2102</v>
      </c>
      <c r="C13" s="373"/>
      <c r="D13" s="373" t="s">
        <v>7703</v>
      </c>
      <c r="E13" s="356" t="s">
        <v>1276</v>
      </c>
      <c r="F13" s="356" t="s">
        <v>904</v>
      </c>
      <c r="G13" s="373"/>
      <c r="H13" s="356"/>
      <c r="I13" s="356"/>
      <c r="J13" s="356"/>
    </row>
    <row r="14" spans="2:10">
      <c r="B14" s="373" t="s">
        <v>2176</v>
      </c>
      <c r="C14" s="373"/>
      <c r="D14" s="373" t="s">
        <v>7703</v>
      </c>
      <c r="E14" s="356" t="s">
        <v>1276</v>
      </c>
      <c r="F14" s="356" t="s">
        <v>913</v>
      </c>
      <c r="G14" s="373"/>
      <c r="H14" s="356"/>
      <c r="I14" s="356"/>
      <c r="J14" s="356"/>
    </row>
    <row r="15" spans="2:10">
      <c r="B15" s="373" t="s">
        <v>1529</v>
      </c>
      <c r="C15" s="373"/>
      <c r="D15" s="373" t="s">
        <v>7703</v>
      </c>
      <c r="E15" s="356" t="s">
        <v>1276</v>
      </c>
      <c r="F15" s="356" t="s">
        <v>916</v>
      </c>
      <c r="G15" s="373"/>
      <c r="H15" s="356"/>
      <c r="I15" s="356"/>
      <c r="J15" s="356"/>
    </row>
    <row r="16" spans="2:10">
      <c r="B16" s="373" t="s">
        <v>2179</v>
      </c>
      <c r="C16" s="373"/>
      <c r="D16" s="373" t="s">
        <v>7703</v>
      </c>
      <c r="E16" s="356" t="s">
        <v>1276</v>
      </c>
      <c r="F16" s="356" t="s">
        <v>917</v>
      </c>
      <c r="G16" s="373"/>
      <c r="H16" s="356"/>
      <c r="I16" s="356"/>
      <c r="J16" s="356"/>
    </row>
    <row r="17" spans="2:10">
      <c r="B17" s="373" t="s">
        <v>2178</v>
      </c>
      <c r="C17" s="373"/>
      <c r="D17" s="373" t="s">
        <v>7703</v>
      </c>
      <c r="E17" s="356" t="s">
        <v>1276</v>
      </c>
      <c r="F17" s="356" t="s">
        <v>121</v>
      </c>
      <c r="G17" s="373"/>
      <c r="H17" s="356"/>
      <c r="I17" s="356"/>
      <c r="J17" s="356"/>
    </row>
    <row r="18" spans="2:10">
      <c r="B18" s="373" t="s">
        <v>1163</v>
      </c>
      <c r="C18" s="373"/>
      <c r="D18" s="373" t="s">
        <v>7703</v>
      </c>
      <c r="E18" s="356" t="s">
        <v>1276</v>
      </c>
      <c r="F18" s="356" t="s">
        <v>927</v>
      </c>
      <c r="G18" s="373"/>
      <c r="H18" s="356"/>
      <c r="I18" s="356"/>
      <c r="J18" s="356"/>
    </row>
    <row r="19" spans="2:10">
      <c r="B19" s="373" t="s">
        <v>2181</v>
      </c>
      <c r="C19" s="373"/>
      <c r="D19" s="373" t="s">
        <v>7703</v>
      </c>
      <c r="E19" s="356" t="s">
        <v>1276</v>
      </c>
      <c r="F19" s="356" t="s">
        <v>925</v>
      </c>
      <c r="G19" s="373"/>
      <c r="H19" s="356"/>
      <c r="I19" s="356"/>
      <c r="J19" s="356"/>
    </row>
    <row r="20" spans="2:10">
      <c r="B20" s="373" t="s">
        <v>2183</v>
      </c>
      <c r="C20" s="373"/>
      <c r="D20" s="373" t="s">
        <v>7703</v>
      </c>
      <c r="E20" s="356" t="s">
        <v>1276</v>
      </c>
      <c r="F20" s="356" t="s">
        <v>949</v>
      </c>
      <c r="G20" s="373"/>
      <c r="H20" s="356"/>
      <c r="I20" s="356"/>
      <c r="J20" s="356"/>
    </row>
    <row r="21" spans="2:10">
      <c r="B21" s="373" t="s">
        <v>2184</v>
      </c>
      <c r="C21" s="373"/>
      <c r="D21" s="373" t="s">
        <v>7703</v>
      </c>
      <c r="E21" s="356" t="s">
        <v>1276</v>
      </c>
      <c r="F21" s="356" t="s">
        <v>957</v>
      </c>
      <c r="G21" s="373"/>
      <c r="H21" s="356"/>
      <c r="I21" s="356"/>
      <c r="J21" s="356"/>
    </row>
    <row r="22" spans="2:10">
      <c r="B22" s="373" t="s">
        <v>2187</v>
      </c>
      <c r="C22" s="373"/>
      <c r="D22" s="373" t="s">
        <v>7703</v>
      </c>
      <c r="E22" s="356" t="s">
        <v>1276</v>
      </c>
      <c r="F22" s="356" t="s">
        <v>961</v>
      </c>
      <c r="G22" s="373"/>
      <c r="H22" s="356"/>
      <c r="I22" s="356"/>
      <c r="J22" s="356"/>
    </row>
    <row r="23" spans="2:10">
      <c r="B23" s="373" t="s">
        <v>2192</v>
      </c>
      <c r="C23" s="373"/>
      <c r="D23" s="373" t="s">
        <v>7703</v>
      </c>
      <c r="E23" s="356" t="s">
        <v>1276</v>
      </c>
      <c r="F23" s="356" t="s">
        <v>971</v>
      </c>
      <c r="G23" s="373"/>
      <c r="H23" s="356"/>
      <c r="I23" s="356"/>
      <c r="J23" s="356"/>
    </row>
    <row r="24" spans="2:10">
      <c r="B24" s="373" t="s">
        <v>832</v>
      </c>
      <c r="C24" s="373"/>
      <c r="D24" s="373" t="s">
        <v>7703</v>
      </c>
      <c r="E24" s="356" t="s">
        <v>1276</v>
      </c>
      <c r="F24" s="356" t="s">
        <v>980</v>
      </c>
      <c r="G24" s="373"/>
      <c r="H24" s="356"/>
      <c r="I24" s="356"/>
      <c r="J24" s="356"/>
    </row>
    <row r="25" spans="2:10">
      <c r="B25" s="373" t="s">
        <v>2198</v>
      </c>
      <c r="C25" s="373"/>
      <c r="D25" s="373" t="s">
        <v>7703</v>
      </c>
      <c r="E25" s="356" t="s">
        <v>1276</v>
      </c>
      <c r="F25" s="356" t="s">
        <v>996</v>
      </c>
      <c r="G25" s="373"/>
      <c r="H25" s="356"/>
      <c r="I25" s="356"/>
      <c r="J25" s="356"/>
    </row>
    <row r="26" spans="2:10">
      <c r="B26" s="373" t="s">
        <v>1835</v>
      </c>
      <c r="C26" s="373"/>
      <c r="D26" s="373" t="s">
        <v>7703</v>
      </c>
      <c r="E26" s="356" t="s">
        <v>1276</v>
      </c>
      <c r="F26" s="356" t="s">
        <v>446</v>
      </c>
      <c r="G26" s="373"/>
      <c r="H26" s="356"/>
      <c r="I26" s="356"/>
      <c r="J26" s="356"/>
    </row>
    <row r="27" spans="2:10">
      <c r="B27" s="373" t="s">
        <v>43</v>
      </c>
      <c r="C27" s="373"/>
      <c r="D27" s="373" t="s">
        <v>7703</v>
      </c>
      <c r="E27" s="356" t="s">
        <v>1276</v>
      </c>
      <c r="F27" s="356" t="s">
        <v>1007</v>
      </c>
      <c r="G27" s="373"/>
      <c r="H27" s="356"/>
      <c r="I27" s="356"/>
      <c r="J27" s="356"/>
    </row>
    <row r="28" spans="2:10">
      <c r="B28" s="373" t="s">
        <v>2200</v>
      </c>
      <c r="C28" s="373"/>
      <c r="D28" s="373" t="s">
        <v>7703</v>
      </c>
      <c r="E28" s="356" t="s">
        <v>1276</v>
      </c>
      <c r="F28" s="356" t="s">
        <v>1014</v>
      </c>
      <c r="G28" s="373"/>
      <c r="H28" s="356"/>
      <c r="I28" s="356"/>
      <c r="J28" s="356"/>
    </row>
    <row r="29" spans="2:10">
      <c r="B29" s="373" t="s">
        <v>2206</v>
      </c>
      <c r="C29" s="373"/>
      <c r="D29" s="373" t="s">
        <v>7703</v>
      </c>
      <c r="E29" s="356" t="s">
        <v>1276</v>
      </c>
      <c r="F29" s="356" t="s">
        <v>1032</v>
      </c>
      <c r="G29" s="373"/>
      <c r="H29" s="356"/>
      <c r="I29" s="356"/>
      <c r="J29" s="356"/>
    </row>
    <row r="30" spans="2:10">
      <c r="B30" s="373" t="s">
        <v>2136</v>
      </c>
      <c r="C30" s="373"/>
      <c r="D30" s="373" t="s">
        <v>7703</v>
      </c>
      <c r="E30" s="356" t="s">
        <v>1276</v>
      </c>
      <c r="F30" s="356" t="s">
        <v>1039</v>
      </c>
      <c r="G30" s="373"/>
      <c r="H30" s="356"/>
      <c r="I30" s="356"/>
      <c r="J30" s="356"/>
    </row>
    <row r="31" spans="2:10">
      <c r="B31" s="373" t="s">
        <v>2207</v>
      </c>
      <c r="C31" s="373"/>
      <c r="D31" s="373" t="s">
        <v>7703</v>
      </c>
      <c r="E31" s="356" t="s">
        <v>1276</v>
      </c>
      <c r="F31" s="356" t="s">
        <v>86</v>
      </c>
      <c r="G31" s="373"/>
      <c r="H31" s="356"/>
      <c r="I31" s="356"/>
      <c r="J31" s="356"/>
    </row>
    <row r="32" spans="2:10">
      <c r="B32" s="373" t="s">
        <v>2209</v>
      </c>
      <c r="C32" s="373"/>
      <c r="D32" s="373" t="s">
        <v>7703</v>
      </c>
      <c r="E32" s="356" t="s">
        <v>1276</v>
      </c>
      <c r="F32" s="356" t="s">
        <v>1043</v>
      </c>
      <c r="G32" s="373"/>
      <c r="H32" s="356"/>
      <c r="I32" s="356"/>
      <c r="J32" s="356"/>
    </row>
    <row r="33" spans="2:10">
      <c r="B33" s="373" t="s">
        <v>1193</v>
      </c>
      <c r="C33" s="373"/>
      <c r="D33" s="373" t="s">
        <v>7703</v>
      </c>
      <c r="E33" s="356" t="s">
        <v>1276</v>
      </c>
      <c r="F33" s="356" t="s">
        <v>2164</v>
      </c>
      <c r="G33" s="373"/>
      <c r="H33" s="356"/>
      <c r="I33" s="356"/>
      <c r="J33" s="356"/>
    </row>
    <row r="34" spans="2:10">
      <c r="B34" s="373" t="s">
        <v>2211</v>
      </c>
      <c r="C34" s="373"/>
      <c r="D34" s="373" t="s">
        <v>7703</v>
      </c>
      <c r="E34" s="356" t="s">
        <v>1276</v>
      </c>
      <c r="F34" s="356" t="s">
        <v>1227</v>
      </c>
      <c r="G34" s="373"/>
      <c r="H34" s="356"/>
      <c r="I34" s="356"/>
      <c r="J34" s="356"/>
    </row>
    <row r="35" spans="2:10">
      <c r="B35" s="373" t="s">
        <v>915</v>
      </c>
      <c r="C35" s="373"/>
      <c r="D35" s="373" t="s">
        <v>7703</v>
      </c>
      <c r="E35" s="356" t="s">
        <v>1276</v>
      </c>
      <c r="F35" s="356" t="s">
        <v>1233</v>
      </c>
      <c r="G35" s="373"/>
      <c r="H35" s="356"/>
      <c r="I35" s="356"/>
      <c r="J35" s="356"/>
    </row>
    <row r="36" spans="2:10">
      <c r="B36" s="373" t="s">
        <v>2215</v>
      </c>
      <c r="C36" s="373"/>
      <c r="D36" s="373" t="s">
        <v>7703</v>
      </c>
      <c r="E36" s="356" t="s">
        <v>1276</v>
      </c>
      <c r="F36" s="356" t="s">
        <v>1236</v>
      </c>
      <c r="G36" s="373"/>
      <c r="H36" s="356"/>
      <c r="I36" s="356"/>
      <c r="J36" s="356"/>
    </row>
    <row r="37" spans="2:10">
      <c r="B37" s="373" t="s">
        <v>2221</v>
      </c>
      <c r="C37" s="373"/>
      <c r="D37" s="373" t="s">
        <v>7703</v>
      </c>
      <c r="E37" s="356" t="s">
        <v>1276</v>
      </c>
      <c r="F37" s="356" t="s">
        <v>1238</v>
      </c>
      <c r="G37" s="373"/>
      <c r="H37" s="356"/>
      <c r="I37" s="356"/>
      <c r="J37" s="356"/>
    </row>
    <row r="38" spans="2:10">
      <c r="B38" s="373" t="s">
        <v>1674</v>
      </c>
      <c r="C38" s="373"/>
      <c r="D38" s="373" t="s">
        <v>7703</v>
      </c>
      <c r="E38" s="356" t="s">
        <v>1276</v>
      </c>
      <c r="F38" s="356" t="s">
        <v>1240</v>
      </c>
      <c r="G38" s="373"/>
      <c r="H38" s="356"/>
      <c r="I38" s="356"/>
      <c r="J38" s="356"/>
    </row>
    <row r="39" spans="2:10">
      <c r="B39" s="373" t="s">
        <v>2223</v>
      </c>
      <c r="C39" s="373"/>
      <c r="D39" s="373" t="s">
        <v>7703</v>
      </c>
      <c r="E39" s="356" t="s">
        <v>1276</v>
      </c>
      <c r="F39" s="356" t="s">
        <v>1242</v>
      </c>
      <c r="G39" s="373"/>
      <c r="H39" s="356"/>
      <c r="I39" s="356"/>
      <c r="J39" s="356"/>
    </row>
    <row r="40" spans="2:10">
      <c r="B40" s="373" t="s">
        <v>2228</v>
      </c>
      <c r="C40" s="373"/>
      <c r="D40" s="373" t="s">
        <v>7703</v>
      </c>
      <c r="E40" s="356" t="s">
        <v>1276</v>
      </c>
      <c r="F40" s="356" t="s">
        <v>972</v>
      </c>
      <c r="G40" s="373"/>
      <c r="H40" s="356"/>
      <c r="I40" s="356"/>
      <c r="J40" s="356"/>
    </row>
    <row r="41" spans="2:10">
      <c r="B41" s="373" t="s">
        <v>1572</v>
      </c>
      <c r="C41" s="373"/>
      <c r="D41" s="373" t="s">
        <v>7703</v>
      </c>
      <c r="E41" s="356" t="s">
        <v>1276</v>
      </c>
      <c r="F41" s="356" t="s">
        <v>1250</v>
      </c>
      <c r="G41" s="373"/>
      <c r="H41" s="356"/>
      <c r="I41" s="356"/>
      <c r="J41" s="356"/>
    </row>
    <row r="42" spans="2:10">
      <c r="B42" s="373" t="s">
        <v>1309</v>
      </c>
      <c r="C42" s="373"/>
      <c r="D42" s="373" t="s">
        <v>7703</v>
      </c>
      <c r="E42" s="356" t="s">
        <v>1276</v>
      </c>
      <c r="F42" s="356" t="s">
        <v>864</v>
      </c>
      <c r="G42" s="373"/>
      <c r="H42" s="356"/>
      <c r="I42" s="356"/>
      <c r="J42" s="356"/>
    </row>
    <row r="43" spans="2:10">
      <c r="B43" s="373" t="s">
        <v>2229</v>
      </c>
      <c r="C43" s="373"/>
      <c r="D43" s="373" t="s">
        <v>7703</v>
      </c>
      <c r="E43" s="356" t="s">
        <v>1276</v>
      </c>
      <c r="F43" s="356" t="s">
        <v>1226</v>
      </c>
      <c r="G43" s="373"/>
      <c r="H43" s="356"/>
      <c r="I43" s="356"/>
      <c r="J43" s="356"/>
    </row>
    <row r="44" spans="2:10">
      <c r="B44" s="373" t="s">
        <v>2237</v>
      </c>
      <c r="C44" s="373"/>
      <c r="D44" s="373" t="s">
        <v>7703</v>
      </c>
      <c r="E44" s="356" t="s">
        <v>1276</v>
      </c>
      <c r="F44" s="356" t="s">
        <v>1268</v>
      </c>
      <c r="G44" s="373"/>
      <c r="H44" s="356"/>
      <c r="I44" s="356"/>
      <c r="J44" s="356"/>
    </row>
    <row r="45" spans="2:10">
      <c r="B45" s="373" t="s">
        <v>2240</v>
      </c>
      <c r="C45" s="373"/>
      <c r="D45" s="373" t="s">
        <v>7703</v>
      </c>
      <c r="E45" s="356" t="s">
        <v>1276</v>
      </c>
      <c r="F45" s="356" t="s">
        <v>1051</v>
      </c>
      <c r="G45" s="373"/>
      <c r="H45" s="356"/>
      <c r="I45" s="356"/>
      <c r="J45" s="356"/>
    </row>
    <row r="46" spans="2:10">
      <c r="B46" s="373" t="s">
        <v>1479</v>
      </c>
      <c r="C46" s="373"/>
      <c r="D46" s="373" t="s">
        <v>7703</v>
      </c>
      <c r="E46" s="356" t="s">
        <v>1276</v>
      </c>
      <c r="F46" s="356" t="s">
        <v>816</v>
      </c>
      <c r="G46" s="373"/>
      <c r="H46" s="356"/>
      <c r="I46" s="356"/>
      <c r="J46" s="356"/>
    </row>
    <row r="47" spans="2:10">
      <c r="B47" s="373" t="s">
        <v>942</v>
      </c>
      <c r="C47" s="373"/>
      <c r="D47" s="373" t="s">
        <v>7703</v>
      </c>
      <c r="E47" s="356" t="s">
        <v>1276</v>
      </c>
      <c r="F47" s="356" t="s">
        <v>1021</v>
      </c>
      <c r="G47" s="373"/>
      <c r="H47" s="356"/>
      <c r="I47" s="356"/>
      <c r="J47" s="356"/>
    </row>
    <row r="48" spans="2:10">
      <c r="B48" s="373" t="s">
        <v>2157</v>
      </c>
      <c r="C48" s="373"/>
      <c r="D48" s="373" t="s">
        <v>7703</v>
      </c>
      <c r="E48" s="356" t="s">
        <v>1276</v>
      </c>
      <c r="F48" s="356" t="s">
        <v>1285</v>
      </c>
      <c r="G48" s="373"/>
      <c r="H48" s="356"/>
      <c r="I48" s="356"/>
      <c r="J48" s="356"/>
    </row>
  </sheetData>
  <phoneticPr fontId="22"/>
  <pageMargins left="0.7" right="0.7" top="0.75" bottom="0.75" header="0.3" footer="0.3"/>
  <pageSetup paperSize="9"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4"/>
  <dimension ref="B1:W76"/>
  <sheetViews>
    <sheetView showGridLines="0" workbookViewId="0">
      <pane ySplit="4" topLeftCell="A5" activePane="bottomLeft" state="frozen"/>
      <selection pane="bottomLeft"/>
    </sheetView>
  </sheetViews>
  <sheetFormatPr defaultColWidth="3.54296875" defaultRowHeight="15"/>
  <cols>
    <col min="1" max="1" width="3.54296875" style="368"/>
    <col min="2" max="2" width="45.453125" style="368" bestFit="1" customWidth="1"/>
    <col min="3" max="4" width="3.08984375" style="368" hidden="1" customWidth="1"/>
    <col min="5" max="5" width="3.36328125" style="368" bestFit="1" customWidth="1"/>
    <col min="6" max="6" width="5.81640625" style="368" bestFit="1" customWidth="1"/>
    <col min="7" max="16384" width="3.54296875" style="368"/>
  </cols>
  <sheetData>
    <row r="1" spans="2:23">
      <c r="B1" s="369" t="s">
        <v>4152</v>
      </c>
      <c r="C1" s="371"/>
      <c r="D1" s="371"/>
    </row>
    <row r="2" spans="2:23">
      <c r="B2" s="370" t="s">
        <v>5220</v>
      </c>
      <c r="C2" s="371"/>
      <c r="D2" s="371"/>
    </row>
    <row r="3" spans="2:23">
      <c r="B3" s="381" t="s">
        <v>3603</v>
      </c>
      <c r="C3" s="371"/>
      <c r="D3" s="371"/>
    </row>
    <row r="4" spans="2:23" ht="151.19999999999999">
      <c r="B4" s="372" t="s">
        <v>5829</v>
      </c>
      <c r="C4" s="374" t="s">
        <v>4822</v>
      </c>
      <c r="D4" s="374" t="s">
        <v>2992</v>
      </c>
      <c r="E4" s="374" t="s">
        <v>4505</v>
      </c>
      <c r="F4" s="374" t="s">
        <v>4509</v>
      </c>
      <c r="G4" s="382" t="s">
        <v>5214</v>
      </c>
      <c r="H4" s="374" t="s">
        <v>6364</v>
      </c>
      <c r="I4" s="374" t="s">
        <v>4575</v>
      </c>
      <c r="J4" s="374" t="s">
        <v>4403</v>
      </c>
      <c r="K4" s="374" t="s">
        <v>4576</v>
      </c>
      <c r="L4" s="374" t="s">
        <v>563</v>
      </c>
      <c r="M4" s="374" t="s">
        <v>3558</v>
      </c>
      <c r="N4" s="374" t="s">
        <v>4580</v>
      </c>
      <c r="O4" s="374" t="s">
        <v>4582</v>
      </c>
      <c r="P4" s="374" t="s">
        <v>4584</v>
      </c>
      <c r="Q4" s="377" t="s">
        <v>3790</v>
      </c>
      <c r="R4" s="380" t="s">
        <v>2197</v>
      </c>
      <c r="S4" s="380" t="s">
        <v>724</v>
      </c>
      <c r="T4" s="380" t="s">
        <v>4586</v>
      </c>
      <c r="U4" s="380" t="s">
        <v>4587</v>
      </c>
      <c r="V4" s="377" t="s">
        <v>2552</v>
      </c>
      <c r="W4" s="380" t="s">
        <v>660</v>
      </c>
    </row>
    <row r="5" spans="2:23">
      <c r="B5" s="356" t="s">
        <v>47</v>
      </c>
      <c r="C5" s="356"/>
      <c r="D5" s="356" t="s">
        <v>7703</v>
      </c>
      <c r="E5" s="356" t="s">
        <v>11</v>
      </c>
      <c r="F5" s="356" t="s">
        <v>869</v>
      </c>
      <c r="G5" s="356"/>
      <c r="H5" s="356"/>
      <c r="I5" s="356"/>
      <c r="J5" s="356"/>
      <c r="K5" s="356"/>
      <c r="L5" s="356"/>
      <c r="M5" s="356"/>
      <c r="N5" s="356"/>
      <c r="O5" s="356"/>
      <c r="P5" s="356"/>
      <c r="Q5" s="356"/>
      <c r="R5" s="356"/>
      <c r="S5" s="356"/>
      <c r="T5" s="356"/>
      <c r="U5" s="356"/>
      <c r="V5" s="356"/>
      <c r="W5" s="356"/>
    </row>
    <row r="6" spans="2:23">
      <c r="B6" s="356" t="s">
        <v>5181</v>
      </c>
      <c r="C6" s="356"/>
      <c r="D6" s="356" t="s">
        <v>7703</v>
      </c>
      <c r="E6" s="356" t="s">
        <v>11</v>
      </c>
      <c r="F6" s="356" t="s">
        <v>872</v>
      </c>
      <c r="G6" s="356"/>
      <c r="H6" s="356"/>
      <c r="I6" s="356"/>
      <c r="J6" s="356"/>
      <c r="K6" s="356"/>
      <c r="L6" s="356"/>
      <c r="M6" s="356"/>
      <c r="N6" s="356"/>
      <c r="O6" s="356"/>
      <c r="P6" s="356"/>
      <c r="Q6" s="356"/>
      <c r="R6" s="356"/>
      <c r="S6" s="356"/>
      <c r="T6" s="356"/>
      <c r="U6" s="356"/>
      <c r="V6" s="356"/>
      <c r="W6" s="356"/>
    </row>
    <row r="7" spans="2:23">
      <c r="B7" s="356" t="s">
        <v>5182</v>
      </c>
      <c r="C7" s="356"/>
      <c r="D7" s="356" t="s">
        <v>7703</v>
      </c>
      <c r="E7" s="356" t="s">
        <v>11</v>
      </c>
      <c r="F7" s="356" t="s">
        <v>497</v>
      </c>
      <c r="G7" s="356"/>
      <c r="H7" s="356"/>
      <c r="I7" s="356"/>
      <c r="J7" s="356"/>
      <c r="K7" s="356"/>
      <c r="L7" s="356"/>
      <c r="M7" s="356"/>
      <c r="N7" s="356"/>
      <c r="O7" s="356"/>
      <c r="P7" s="356"/>
      <c r="Q7" s="356"/>
      <c r="R7" s="356"/>
      <c r="S7" s="356"/>
      <c r="T7" s="356"/>
      <c r="U7" s="356"/>
      <c r="V7" s="356"/>
      <c r="W7" s="356"/>
    </row>
    <row r="8" spans="2:23">
      <c r="B8" s="356" t="s">
        <v>5183</v>
      </c>
      <c r="C8" s="356"/>
      <c r="D8" s="356" t="s">
        <v>7703</v>
      </c>
      <c r="E8" s="356" t="s">
        <v>11</v>
      </c>
      <c r="F8" s="356" t="s">
        <v>469</v>
      </c>
      <c r="G8" s="356"/>
      <c r="H8" s="356"/>
      <c r="I8" s="356"/>
      <c r="J8" s="356"/>
      <c r="K8" s="356"/>
      <c r="L8" s="356"/>
      <c r="M8" s="356"/>
      <c r="N8" s="356"/>
      <c r="O8" s="356"/>
      <c r="P8" s="356"/>
      <c r="Q8" s="356"/>
      <c r="R8" s="356"/>
      <c r="S8" s="356"/>
      <c r="T8" s="356"/>
      <c r="U8" s="356"/>
      <c r="V8" s="356"/>
      <c r="W8" s="356"/>
    </row>
    <row r="9" spans="2:23">
      <c r="B9" s="356" t="s">
        <v>841</v>
      </c>
      <c r="C9" s="356"/>
      <c r="D9" s="356" t="s">
        <v>7703</v>
      </c>
      <c r="E9" s="356" t="s">
        <v>11</v>
      </c>
      <c r="F9" s="356" t="s">
        <v>857</v>
      </c>
      <c r="G9" s="356"/>
      <c r="H9" s="356"/>
      <c r="I9" s="356"/>
      <c r="J9" s="356"/>
      <c r="K9" s="356"/>
      <c r="L9" s="356"/>
      <c r="M9" s="356"/>
      <c r="N9" s="356"/>
      <c r="O9" s="356"/>
      <c r="P9" s="356"/>
      <c r="Q9" s="356"/>
      <c r="R9" s="356"/>
      <c r="S9" s="356"/>
      <c r="T9" s="356"/>
      <c r="U9" s="356"/>
      <c r="V9" s="356"/>
      <c r="W9" s="356"/>
    </row>
    <row r="10" spans="2:23">
      <c r="B10" s="356" t="s">
        <v>5185</v>
      </c>
      <c r="C10" s="356"/>
      <c r="D10" s="356" t="s">
        <v>7703</v>
      </c>
      <c r="E10" s="356" t="s">
        <v>11</v>
      </c>
      <c r="F10" s="356" t="s">
        <v>892</v>
      </c>
      <c r="G10" s="356"/>
      <c r="H10" s="356"/>
      <c r="I10" s="356"/>
      <c r="J10" s="356"/>
      <c r="K10" s="356"/>
      <c r="L10" s="356"/>
      <c r="M10" s="356"/>
      <c r="N10" s="356"/>
      <c r="O10" s="356"/>
      <c r="P10" s="356"/>
      <c r="Q10" s="356"/>
      <c r="R10" s="356"/>
      <c r="S10" s="356"/>
      <c r="T10" s="356"/>
      <c r="U10" s="356"/>
      <c r="V10" s="356"/>
      <c r="W10" s="356"/>
    </row>
    <row r="11" spans="2:23">
      <c r="B11" s="356" t="s">
        <v>2898</v>
      </c>
      <c r="C11" s="356"/>
      <c r="D11" s="356" t="s">
        <v>7703</v>
      </c>
      <c r="E11" s="356" t="s">
        <v>11</v>
      </c>
      <c r="F11" s="356" t="s">
        <v>895</v>
      </c>
      <c r="G11" s="356"/>
      <c r="H11" s="356"/>
      <c r="I11" s="356"/>
      <c r="J11" s="356"/>
      <c r="K11" s="356"/>
      <c r="L11" s="356"/>
      <c r="M11" s="356"/>
      <c r="N11" s="356"/>
      <c r="O11" s="356"/>
      <c r="P11" s="356"/>
      <c r="Q11" s="356"/>
      <c r="R11" s="356"/>
      <c r="S11" s="356"/>
      <c r="T11" s="356"/>
      <c r="U11" s="356"/>
      <c r="V11" s="356"/>
      <c r="W11" s="356"/>
    </row>
    <row r="12" spans="2:23">
      <c r="B12" s="356" t="s">
        <v>412</v>
      </c>
      <c r="C12" s="356"/>
      <c r="D12" s="356" t="s">
        <v>7703</v>
      </c>
      <c r="E12" s="356" t="s">
        <v>11</v>
      </c>
      <c r="F12" s="356" t="s">
        <v>903</v>
      </c>
      <c r="G12" s="356"/>
      <c r="H12" s="356"/>
      <c r="I12" s="356"/>
      <c r="J12" s="356"/>
      <c r="K12" s="356"/>
      <c r="L12" s="356"/>
      <c r="M12" s="356"/>
      <c r="N12" s="356"/>
      <c r="O12" s="356"/>
      <c r="P12" s="356"/>
      <c r="Q12" s="356"/>
      <c r="R12" s="356"/>
      <c r="S12" s="356"/>
      <c r="T12" s="356"/>
      <c r="U12" s="356"/>
      <c r="V12" s="356"/>
      <c r="W12" s="356"/>
    </row>
    <row r="13" spans="2:23">
      <c r="B13" s="356" t="s">
        <v>5186</v>
      </c>
      <c r="C13" s="356"/>
      <c r="D13" s="356" t="s">
        <v>7703</v>
      </c>
      <c r="E13" s="356" t="s">
        <v>11</v>
      </c>
      <c r="F13" s="356" t="s">
        <v>904</v>
      </c>
      <c r="G13" s="356"/>
      <c r="H13" s="356"/>
      <c r="I13" s="356"/>
      <c r="J13" s="356"/>
      <c r="K13" s="356"/>
      <c r="L13" s="356"/>
      <c r="M13" s="356"/>
      <c r="N13" s="356"/>
      <c r="O13" s="356"/>
      <c r="P13" s="356"/>
      <c r="Q13" s="356"/>
      <c r="R13" s="356"/>
      <c r="S13" s="356"/>
      <c r="T13" s="356"/>
      <c r="U13" s="356"/>
      <c r="V13" s="356"/>
      <c r="W13" s="356"/>
    </row>
    <row r="14" spans="2:23">
      <c r="B14" s="356" t="s">
        <v>5189</v>
      </c>
      <c r="C14" s="356"/>
      <c r="D14" s="356" t="s">
        <v>7703</v>
      </c>
      <c r="E14" s="356" t="s">
        <v>11</v>
      </c>
      <c r="F14" s="356" t="s">
        <v>913</v>
      </c>
      <c r="G14" s="356"/>
      <c r="H14" s="356"/>
      <c r="I14" s="356"/>
      <c r="J14" s="356"/>
      <c r="K14" s="356"/>
      <c r="L14" s="356"/>
      <c r="M14" s="356"/>
      <c r="N14" s="356"/>
      <c r="O14" s="356"/>
      <c r="P14" s="356"/>
      <c r="Q14" s="356"/>
      <c r="R14" s="356"/>
      <c r="S14" s="356"/>
      <c r="T14" s="356"/>
      <c r="U14" s="356"/>
      <c r="V14" s="356"/>
      <c r="W14" s="356"/>
    </row>
    <row r="15" spans="2:23">
      <c r="B15" s="356" t="s">
        <v>2412</v>
      </c>
      <c r="C15" s="356"/>
      <c r="D15" s="356" t="s">
        <v>7703</v>
      </c>
      <c r="E15" s="356" t="s">
        <v>11</v>
      </c>
      <c r="F15" s="356" t="s">
        <v>917</v>
      </c>
      <c r="G15" s="356"/>
      <c r="H15" s="356"/>
      <c r="I15" s="356"/>
      <c r="J15" s="356"/>
      <c r="K15" s="356"/>
      <c r="L15" s="356"/>
      <c r="M15" s="356"/>
      <c r="N15" s="356"/>
      <c r="O15" s="356"/>
      <c r="P15" s="356"/>
      <c r="Q15" s="356"/>
      <c r="R15" s="356"/>
      <c r="S15" s="356"/>
      <c r="T15" s="356"/>
      <c r="U15" s="356"/>
      <c r="V15" s="356"/>
      <c r="W15" s="356"/>
    </row>
    <row r="16" spans="2:23">
      <c r="B16" s="356" t="s">
        <v>947</v>
      </c>
      <c r="C16" s="356"/>
      <c r="D16" s="356" t="s">
        <v>7703</v>
      </c>
      <c r="E16" s="356" t="s">
        <v>11</v>
      </c>
      <c r="F16" s="356" t="s">
        <v>121</v>
      </c>
      <c r="G16" s="356"/>
      <c r="H16" s="356"/>
      <c r="I16" s="356"/>
      <c r="J16" s="356"/>
      <c r="K16" s="356"/>
      <c r="L16" s="356"/>
      <c r="M16" s="356"/>
      <c r="N16" s="356"/>
      <c r="O16" s="356"/>
      <c r="P16" s="356"/>
      <c r="Q16" s="356"/>
      <c r="R16" s="356"/>
      <c r="S16" s="356"/>
      <c r="T16" s="356"/>
      <c r="U16" s="356"/>
      <c r="V16" s="356"/>
      <c r="W16" s="356"/>
    </row>
    <row r="17" spans="2:23">
      <c r="B17" s="356" t="s">
        <v>5190</v>
      </c>
      <c r="C17" s="356"/>
      <c r="D17" s="356" t="s">
        <v>7703</v>
      </c>
      <c r="E17" s="356" t="s">
        <v>11</v>
      </c>
      <c r="F17" s="356" t="s">
        <v>927</v>
      </c>
      <c r="G17" s="356"/>
      <c r="H17" s="356"/>
      <c r="I17" s="356"/>
      <c r="J17" s="356"/>
      <c r="K17" s="356"/>
      <c r="L17" s="356"/>
      <c r="M17" s="356"/>
      <c r="N17" s="356"/>
      <c r="O17" s="356"/>
      <c r="P17" s="356"/>
      <c r="Q17" s="356"/>
      <c r="R17" s="356"/>
      <c r="S17" s="356"/>
      <c r="T17" s="356"/>
      <c r="U17" s="356"/>
      <c r="V17" s="356"/>
      <c r="W17" s="356"/>
    </row>
    <row r="18" spans="2:23">
      <c r="B18" s="356" t="s">
        <v>4815</v>
      </c>
      <c r="C18" s="356"/>
      <c r="D18" s="356" t="s">
        <v>7703</v>
      </c>
      <c r="E18" s="356" t="s">
        <v>11</v>
      </c>
      <c r="F18" s="356" t="s">
        <v>925</v>
      </c>
      <c r="G18" s="356"/>
      <c r="H18" s="356"/>
      <c r="I18" s="356"/>
      <c r="J18" s="356"/>
      <c r="K18" s="356"/>
      <c r="L18" s="356"/>
      <c r="M18" s="356"/>
      <c r="N18" s="356"/>
      <c r="O18" s="356"/>
      <c r="P18" s="356"/>
      <c r="Q18" s="356"/>
      <c r="R18" s="356"/>
      <c r="S18" s="356"/>
      <c r="T18" s="356"/>
      <c r="U18" s="356"/>
      <c r="V18" s="356"/>
      <c r="W18" s="356"/>
    </row>
    <row r="19" spans="2:23">
      <c r="B19" s="356" t="s">
        <v>3152</v>
      </c>
      <c r="C19" s="356"/>
      <c r="D19" s="356" t="s">
        <v>7703</v>
      </c>
      <c r="E19" s="356" t="s">
        <v>11</v>
      </c>
      <c r="F19" s="356" t="s">
        <v>949</v>
      </c>
      <c r="G19" s="356"/>
      <c r="H19" s="356"/>
      <c r="I19" s="356"/>
      <c r="J19" s="356"/>
      <c r="K19" s="356"/>
      <c r="L19" s="356"/>
      <c r="M19" s="356"/>
      <c r="N19" s="356"/>
      <c r="O19" s="356"/>
      <c r="P19" s="356"/>
      <c r="Q19" s="356"/>
      <c r="R19" s="356"/>
      <c r="S19" s="356"/>
      <c r="T19" s="356"/>
      <c r="U19" s="356"/>
      <c r="V19" s="356"/>
      <c r="W19" s="356"/>
    </row>
    <row r="20" spans="2:23">
      <c r="B20" s="356" t="s">
        <v>5192</v>
      </c>
      <c r="C20" s="356"/>
      <c r="D20" s="356" t="s">
        <v>7703</v>
      </c>
      <c r="E20" s="356" t="s">
        <v>11</v>
      </c>
      <c r="F20" s="356" t="s">
        <v>957</v>
      </c>
      <c r="G20" s="356"/>
      <c r="H20" s="356"/>
      <c r="I20" s="356"/>
      <c r="J20" s="356"/>
      <c r="K20" s="356"/>
      <c r="L20" s="356"/>
      <c r="M20" s="356"/>
      <c r="N20" s="356"/>
      <c r="O20" s="356"/>
      <c r="P20" s="356"/>
      <c r="Q20" s="356"/>
      <c r="R20" s="356"/>
      <c r="S20" s="356"/>
      <c r="T20" s="356"/>
      <c r="U20" s="356"/>
      <c r="V20" s="356"/>
      <c r="W20" s="356"/>
    </row>
    <row r="21" spans="2:23">
      <c r="B21" s="356" t="s">
        <v>4225</v>
      </c>
      <c r="C21" s="356"/>
      <c r="D21" s="356" t="s">
        <v>7703</v>
      </c>
      <c r="E21" s="356" t="s">
        <v>11</v>
      </c>
      <c r="F21" s="356" t="s">
        <v>961</v>
      </c>
      <c r="G21" s="356"/>
      <c r="H21" s="356"/>
      <c r="I21" s="356"/>
      <c r="J21" s="356"/>
      <c r="K21" s="356"/>
      <c r="L21" s="356"/>
      <c r="M21" s="356"/>
      <c r="N21" s="356"/>
      <c r="O21" s="356"/>
      <c r="P21" s="356"/>
      <c r="Q21" s="356"/>
      <c r="R21" s="356"/>
      <c r="S21" s="356"/>
      <c r="T21" s="356"/>
      <c r="U21" s="356"/>
      <c r="V21" s="356"/>
      <c r="W21" s="356"/>
    </row>
    <row r="22" spans="2:23">
      <c r="B22" s="356" t="s">
        <v>1988</v>
      </c>
      <c r="C22" s="356"/>
      <c r="D22" s="356" t="s">
        <v>7703</v>
      </c>
      <c r="E22" s="356" t="s">
        <v>11</v>
      </c>
      <c r="F22" s="356" t="s">
        <v>971</v>
      </c>
      <c r="G22" s="356"/>
      <c r="H22" s="356"/>
      <c r="I22" s="356"/>
      <c r="J22" s="356"/>
      <c r="K22" s="356"/>
      <c r="L22" s="356"/>
      <c r="M22" s="356"/>
      <c r="N22" s="356"/>
      <c r="O22" s="356"/>
      <c r="P22" s="356"/>
      <c r="Q22" s="356"/>
      <c r="R22" s="356"/>
      <c r="S22" s="356"/>
      <c r="T22" s="356"/>
      <c r="U22" s="356"/>
      <c r="V22" s="356"/>
      <c r="W22" s="356"/>
    </row>
    <row r="23" spans="2:23">
      <c r="B23" s="356" t="s">
        <v>5194</v>
      </c>
      <c r="C23" s="356"/>
      <c r="D23" s="356" t="s">
        <v>7703</v>
      </c>
      <c r="E23" s="356" t="s">
        <v>11</v>
      </c>
      <c r="F23" s="356" t="s">
        <v>980</v>
      </c>
      <c r="G23" s="356"/>
      <c r="H23" s="356"/>
      <c r="I23" s="356"/>
      <c r="J23" s="356"/>
      <c r="K23" s="356"/>
      <c r="L23" s="356"/>
      <c r="M23" s="356"/>
      <c r="N23" s="356"/>
      <c r="O23" s="356"/>
      <c r="P23" s="356"/>
      <c r="Q23" s="356"/>
      <c r="R23" s="356"/>
      <c r="S23" s="356"/>
      <c r="T23" s="356"/>
      <c r="U23" s="356"/>
      <c r="V23" s="356"/>
      <c r="W23" s="356"/>
    </row>
    <row r="24" spans="2:23">
      <c r="B24" s="356" t="s">
        <v>4171</v>
      </c>
      <c r="C24" s="356"/>
      <c r="D24" s="356" t="s">
        <v>7703</v>
      </c>
      <c r="E24" s="356" t="s">
        <v>11</v>
      </c>
      <c r="F24" s="356" t="s">
        <v>996</v>
      </c>
      <c r="G24" s="356"/>
      <c r="H24" s="356"/>
      <c r="I24" s="356"/>
      <c r="J24" s="356"/>
      <c r="K24" s="356"/>
      <c r="L24" s="356"/>
      <c r="M24" s="356"/>
      <c r="N24" s="356"/>
      <c r="O24" s="356"/>
      <c r="P24" s="356"/>
      <c r="Q24" s="356"/>
      <c r="R24" s="356"/>
      <c r="S24" s="356"/>
      <c r="T24" s="356"/>
      <c r="U24" s="356"/>
      <c r="V24" s="356"/>
      <c r="W24" s="356"/>
    </row>
    <row r="25" spans="2:23">
      <c r="B25" s="356" t="s">
        <v>615</v>
      </c>
      <c r="C25" s="356"/>
      <c r="D25" s="356" t="s">
        <v>7703</v>
      </c>
      <c r="E25" s="356" t="s">
        <v>11</v>
      </c>
      <c r="F25" s="356" t="s">
        <v>446</v>
      </c>
      <c r="G25" s="356"/>
      <c r="H25" s="356"/>
      <c r="I25" s="356"/>
      <c r="J25" s="356"/>
      <c r="K25" s="356"/>
      <c r="L25" s="356"/>
      <c r="M25" s="356"/>
      <c r="N25" s="356"/>
      <c r="O25" s="356"/>
      <c r="P25" s="356"/>
      <c r="Q25" s="356"/>
      <c r="R25" s="356"/>
      <c r="S25" s="356"/>
      <c r="T25" s="356"/>
      <c r="U25" s="356"/>
      <c r="V25" s="356"/>
      <c r="W25" s="356"/>
    </row>
    <row r="26" spans="2:23">
      <c r="B26" s="356" t="s">
        <v>5195</v>
      </c>
      <c r="C26" s="356"/>
      <c r="D26" s="356" t="s">
        <v>7703</v>
      </c>
      <c r="E26" s="356" t="s">
        <v>11</v>
      </c>
      <c r="F26" s="356" t="s">
        <v>1007</v>
      </c>
      <c r="G26" s="356"/>
      <c r="H26" s="356"/>
      <c r="I26" s="356"/>
      <c r="J26" s="356"/>
      <c r="K26" s="356"/>
      <c r="L26" s="356"/>
      <c r="M26" s="356"/>
      <c r="N26" s="356"/>
      <c r="O26" s="356"/>
      <c r="P26" s="356"/>
      <c r="Q26" s="356"/>
      <c r="R26" s="356"/>
      <c r="S26" s="356"/>
      <c r="T26" s="356"/>
      <c r="U26" s="356"/>
      <c r="V26" s="356"/>
      <c r="W26" s="356"/>
    </row>
    <row r="27" spans="2:23">
      <c r="B27" s="356" t="s">
        <v>5018</v>
      </c>
      <c r="C27" s="356"/>
      <c r="D27" s="356" t="s">
        <v>7703</v>
      </c>
      <c r="E27" s="356" t="s">
        <v>11</v>
      </c>
      <c r="F27" s="356" t="s">
        <v>1014</v>
      </c>
      <c r="G27" s="356"/>
      <c r="H27" s="356"/>
      <c r="I27" s="356"/>
      <c r="J27" s="356"/>
      <c r="K27" s="356"/>
      <c r="L27" s="356"/>
      <c r="M27" s="356"/>
      <c r="N27" s="356"/>
      <c r="O27" s="356"/>
      <c r="P27" s="356"/>
      <c r="Q27" s="356"/>
      <c r="R27" s="356"/>
      <c r="S27" s="356"/>
      <c r="T27" s="356"/>
      <c r="U27" s="356"/>
      <c r="V27" s="356"/>
      <c r="W27" s="356"/>
    </row>
    <row r="28" spans="2:23">
      <c r="B28" s="356" t="s">
        <v>7365</v>
      </c>
      <c r="C28" s="356"/>
      <c r="D28" s="356" t="s">
        <v>7703</v>
      </c>
      <c r="E28" s="356" t="s">
        <v>11</v>
      </c>
      <c r="F28" s="356" t="s">
        <v>2164</v>
      </c>
      <c r="G28" s="356"/>
      <c r="H28" s="356"/>
      <c r="I28" s="356"/>
      <c r="J28" s="356"/>
      <c r="K28" s="356"/>
      <c r="L28" s="356"/>
      <c r="M28" s="356"/>
      <c r="N28" s="356"/>
      <c r="O28" s="356"/>
      <c r="P28" s="356"/>
      <c r="Q28" s="356"/>
      <c r="R28" s="356"/>
      <c r="S28" s="356"/>
      <c r="T28" s="356"/>
      <c r="U28" s="356"/>
      <c r="V28" s="356"/>
      <c r="W28" s="356"/>
    </row>
    <row r="29" spans="2:23">
      <c r="B29" s="356" t="s">
        <v>3941</v>
      </c>
      <c r="C29" s="356"/>
      <c r="D29" s="356" t="s">
        <v>7703</v>
      </c>
      <c r="E29" s="356" t="s">
        <v>3970</v>
      </c>
      <c r="F29" s="356" t="s">
        <v>2164</v>
      </c>
      <c r="G29" s="356"/>
      <c r="H29" s="356"/>
      <c r="I29" s="356"/>
      <c r="J29" s="356"/>
      <c r="K29" s="356"/>
      <c r="L29" s="356"/>
      <c r="M29" s="356"/>
      <c r="N29" s="356"/>
      <c r="O29" s="356"/>
      <c r="P29" s="356"/>
      <c r="Q29" s="356"/>
      <c r="R29" s="356"/>
      <c r="S29" s="356"/>
      <c r="T29" s="356"/>
      <c r="U29" s="356"/>
      <c r="V29" s="356"/>
      <c r="W29" s="356"/>
    </row>
    <row r="30" spans="2:23">
      <c r="B30" s="356" t="s">
        <v>5197</v>
      </c>
      <c r="C30" s="356"/>
      <c r="D30" s="356" t="s">
        <v>7703</v>
      </c>
      <c r="E30" s="356" t="s">
        <v>11</v>
      </c>
      <c r="F30" s="356" t="s">
        <v>1227</v>
      </c>
      <c r="G30" s="356"/>
      <c r="H30" s="356"/>
      <c r="I30" s="356"/>
      <c r="J30" s="356"/>
      <c r="K30" s="356"/>
      <c r="L30" s="356"/>
      <c r="M30" s="356"/>
      <c r="N30" s="356"/>
      <c r="O30" s="356"/>
      <c r="P30" s="356"/>
      <c r="Q30" s="356"/>
      <c r="R30" s="356"/>
      <c r="S30" s="356"/>
      <c r="T30" s="356"/>
      <c r="U30" s="356"/>
      <c r="V30" s="356"/>
      <c r="W30" s="356"/>
    </row>
    <row r="31" spans="2:23">
      <c r="B31" s="356" t="s">
        <v>7366</v>
      </c>
      <c r="C31" s="356"/>
      <c r="D31" s="356" t="s">
        <v>7703</v>
      </c>
      <c r="E31" s="356" t="s">
        <v>3970</v>
      </c>
      <c r="F31" s="356" t="s">
        <v>1227</v>
      </c>
      <c r="G31" s="356"/>
      <c r="H31" s="356"/>
      <c r="I31" s="356"/>
      <c r="J31" s="356"/>
      <c r="K31" s="356"/>
      <c r="L31" s="356"/>
      <c r="M31" s="356"/>
      <c r="N31" s="356"/>
      <c r="O31" s="356"/>
      <c r="P31" s="356"/>
      <c r="Q31" s="356"/>
      <c r="R31" s="356"/>
      <c r="S31" s="356"/>
      <c r="T31" s="356"/>
      <c r="U31" s="356"/>
      <c r="V31" s="356"/>
      <c r="W31" s="356"/>
    </row>
    <row r="32" spans="2:23">
      <c r="B32" s="356" t="s">
        <v>5972</v>
      </c>
      <c r="C32" s="356"/>
      <c r="D32" s="356" t="s">
        <v>7703</v>
      </c>
      <c r="E32" s="356" t="s">
        <v>11</v>
      </c>
      <c r="F32" s="356" t="s">
        <v>1233</v>
      </c>
      <c r="G32" s="356"/>
      <c r="H32" s="356"/>
      <c r="I32" s="356"/>
      <c r="J32" s="356"/>
      <c r="K32" s="356"/>
      <c r="L32" s="356"/>
      <c r="M32" s="356"/>
      <c r="N32" s="356"/>
      <c r="O32" s="356"/>
      <c r="P32" s="356"/>
      <c r="Q32" s="356"/>
      <c r="R32" s="356"/>
      <c r="S32" s="356"/>
      <c r="T32" s="356"/>
      <c r="U32" s="356"/>
      <c r="V32" s="356"/>
      <c r="W32" s="356"/>
    </row>
    <row r="33" spans="2:23">
      <c r="B33" s="356" t="s">
        <v>7362</v>
      </c>
      <c r="C33" s="356"/>
      <c r="D33" s="356" t="s">
        <v>7703</v>
      </c>
      <c r="E33" s="356" t="s">
        <v>3970</v>
      </c>
      <c r="F33" s="356" t="s">
        <v>1233</v>
      </c>
      <c r="G33" s="356"/>
      <c r="H33" s="356"/>
      <c r="I33" s="356"/>
      <c r="J33" s="356"/>
      <c r="K33" s="356"/>
      <c r="L33" s="356"/>
      <c r="M33" s="356"/>
      <c r="N33" s="356"/>
      <c r="O33" s="356"/>
      <c r="P33" s="356"/>
      <c r="Q33" s="356"/>
      <c r="R33" s="356"/>
      <c r="S33" s="356"/>
      <c r="T33" s="356"/>
      <c r="U33" s="356"/>
      <c r="V33" s="356"/>
      <c r="W33" s="356"/>
    </row>
    <row r="34" spans="2:23">
      <c r="B34" s="356" t="s">
        <v>7367</v>
      </c>
      <c r="C34" s="356"/>
      <c r="D34" s="356" t="s">
        <v>7703</v>
      </c>
      <c r="E34" s="356" t="s">
        <v>11</v>
      </c>
      <c r="F34" s="356" t="s">
        <v>1236</v>
      </c>
      <c r="G34" s="356"/>
      <c r="H34" s="356"/>
      <c r="I34" s="356"/>
      <c r="J34" s="356"/>
      <c r="K34" s="356"/>
      <c r="L34" s="356"/>
      <c r="M34" s="356"/>
      <c r="N34" s="356"/>
      <c r="O34" s="356"/>
      <c r="P34" s="356"/>
      <c r="Q34" s="356"/>
      <c r="R34" s="356"/>
      <c r="S34" s="356"/>
      <c r="T34" s="356"/>
      <c r="U34" s="356"/>
      <c r="V34" s="356"/>
      <c r="W34" s="356"/>
    </row>
    <row r="35" spans="2:23">
      <c r="B35" s="356" t="s">
        <v>1990</v>
      </c>
      <c r="C35" s="356"/>
      <c r="D35" s="356" t="s">
        <v>7703</v>
      </c>
      <c r="E35" s="356" t="s">
        <v>3970</v>
      </c>
      <c r="F35" s="356" t="s">
        <v>1236</v>
      </c>
      <c r="G35" s="356"/>
      <c r="H35" s="356"/>
      <c r="I35" s="356"/>
      <c r="J35" s="356"/>
      <c r="K35" s="356"/>
      <c r="L35" s="356"/>
      <c r="M35" s="356"/>
      <c r="N35" s="356"/>
      <c r="O35" s="356"/>
      <c r="P35" s="356"/>
      <c r="Q35" s="356"/>
      <c r="R35" s="356"/>
      <c r="S35" s="356"/>
      <c r="T35" s="356"/>
      <c r="U35" s="356"/>
      <c r="V35" s="356"/>
      <c r="W35" s="356"/>
    </row>
    <row r="36" spans="2:23">
      <c r="B36" s="356" t="s">
        <v>7369</v>
      </c>
      <c r="C36" s="356"/>
      <c r="D36" s="356" t="s">
        <v>7703</v>
      </c>
      <c r="E36" s="356" t="s">
        <v>11</v>
      </c>
      <c r="F36" s="356" t="s">
        <v>1238</v>
      </c>
      <c r="G36" s="356"/>
      <c r="H36" s="356"/>
      <c r="I36" s="356"/>
      <c r="J36" s="356"/>
      <c r="K36" s="356"/>
      <c r="L36" s="356"/>
      <c r="M36" s="356"/>
      <c r="N36" s="356"/>
      <c r="O36" s="356"/>
      <c r="P36" s="356"/>
      <c r="Q36" s="356"/>
      <c r="R36" s="356"/>
      <c r="S36" s="356"/>
      <c r="T36" s="356"/>
      <c r="U36" s="356"/>
      <c r="V36" s="356"/>
      <c r="W36" s="356"/>
    </row>
    <row r="37" spans="2:23">
      <c r="B37" s="356" t="s">
        <v>5765</v>
      </c>
      <c r="C37" s="356"/>
      <c r="D37" s="356" t="s">
        <v>7703</v>
      </c>
      <c r="E37" s="356" t="s">
        <v>3970</v>
      </c>
      <c r="F37" s="356" t="s">
        <v>1238</v>
      </c>
      <c r="G37" s="356"/>
      <c r="H37" s="356"/>
      <c r="I37" s="356"/>
      <c r="J37" s="356"/>
      <c r="K37" s="356"/>
      <c r="L37" s="356"/>
      <c r="M37" s="356"/>
      <c r="N37" s="356"/>
      <c r="O37" s="356"/>
      <c r="P37" s="356"/>
      <c r="Q37" s="356"/>
      <c r="R37" s="356"/>
      <c r="S37" s="356"/>
      <c r="T37" s="356"/>
      <c r="U37" s="356"/>
      <c r="V37" s="356"/>
      <c r="W37" s="356"/>
    </row>
    <row r="38" spans="2:23">
      <c r="B38" s="356" t="s">
        <v>7371</v>
      </c>
      <c r="C38" s="356"/>
      <c r="D38" s="356" t="s">
        <v>7703</v>
      </c>
      <c r="E38" s="356" t="s">
        <v>11</v>
      </c>
      <c r="F38" s="356" t="s">
        <v>1240</v>
      </c>
      <c r="G38" s="356"/>
      <c r="H38" s="356"/>
      <c r="I38" s="356"/>
      <c r="J38" s="356"/>
      <c r="K38" s="356"/>
      <c r="L38" s="356"/>
      <c r="M38" s="356"/>
      <c r="N38" s="356"/>
      <c r="O38" s="356"/>
      <c r="P38" s="356"/>
      <c r="Q38" s="356"/>
      <c r="R38" s="356"/>
      <c r="S38" s="356"/>
      <c r="T38" s="356"/>
      <c r="U38" s="356"/>
      <c r="V38" s="356"/>
      <c r="W38" s="356"/>
    </row>
    <row r="39" spans="2:23">
      <c r="B39" s="356" t="s">
        <v>839</v>
      </c>
      <c r="C39" s="356"/>
      <c r="D39" s="356" t="s">
        <v>7703</v>
      </c>
      <c r="E39" s="356" t="s">
        <v>11</v>
      </c>
      <c r="F39" s="356" t="s">
        <v>1242</v>
      </c>
      <c r="G39" s="356"/>
      <c r="H39" s="356"/>
      <c r="I39" s="356"/>
      <c r="J39" s="356"/>
      <c r="K39" s="356"/>
      <c r="L39" s="356"/>
      <c r="M39" s="356"/>
      <c r="N39" s="356"/>
      <c r="O39" s="356"/>
      <c r="P39" s="356"/>
      <c r="Q39" s="356"/>
      <c r="R39" s="356"/>
      <c r="S39" s="356"/>
      <c r="T39" s="356"/>
      <c r="U39" s="356"/>
      <c r="V39" s="356"/>
      <c r="W39" s="356"/>
    </row>
    <row r="40" spans="2:23">
      <c r="B40" s="356" t="s">
        <v>3916</v>
      </c>
      <c r="C40" s="356"/>
      <c r="D40" s="356" t="s">
        <v>7703</v>
      </c>
      <c r="E40" s="356" t="s">
        <v>11</v>
      </c>
      <c r="F40" s="356" t="s">
        <v>972</v>
      </c>
      <c r="G40" s="356"/>
      <c r="H40" s="356"/>
      <c r="I40" s="356"/>
      <c r="J40" s="356"/>
      <c r="K40" s="356"/>
      <c r="L40" s="356"/>
      <c r="M40" s="356"/>
      <c r="N40" s="356"/>
      <c r="O40" s="356"/>
      <c r="P40" s="356"/>
      <c r="Q40" s="356"/>
      <c r="R40" s="356"/>
      <c r="S40" s="356"/>
      <c r="T40" s="356"/>
      <c r="U40" s="356"/>
      <c r="V40" s="356"/>
      <c r="W40" s="356"/>
    </row>
    <row r="41" spans="2:23">
      <c r="B41" s="356" t="s">
        <v>3474</v>
      </c>
      <c r="C41" s="356"/>
      <c r="D41" s="356" t="s">
        <v>7703</v>
      </c>
      <c r="E41" s="356" t="s">
        <v>11</v>
      </c>
      <c r="F41" s="356" t="s">
        <v>1250</v>
      </c>
      <c r="G41" s="356"/>
      <c r="H41" s="356"/>
      <c r="I41" s="356"/>
      <c r="J41" s="356"/>
      <c r="K41" s="356"/>
      <c r="L41" s="356"/>
      <c r="M41" s="356"/>
      <c r="N41" s="356"/>
      <c r="O41" s="356"/>
      <c r="P41" s="356"/>
      <c r="Q41" s="356"/>
      <c r="R41" s="356"/>
      <c r="S41" s="356"/>
      <c r="T41" s="356"/>
      <c r="U41" s="356"/>
      <c r="V41" s="356"/>
      <c r="W41" s="356"/>
    </row>
    <row r="42" spans="2:23">
      <c r="B42" s="356" t="s">
        <v>2194</v>
      </c>
      <c r="C42" s="356"/>
      <c r="D42" s="356" t="s">
        <v>7703</v>
      </c>
      <c r="E42" s="356" t="s">
        <v>11</v>
      </c>
      <c r="F42" s="356" t="s">
        <v>864</v>
      </c>
      <c r="G42" s="356"/>
      <c r="H42" s="356"/>
      <c r="I42" s="356"/>
      <c r="J42" s="356"/>
      <c r="K42" s="356"/>
      <c r="L42" s="356"/>
      <c r="M42" s="356"/>
      <c r="N42" s="356"/>
      <c r="O42" s="356"/>
      <c r="P42" s="356"/>
      <c r="Q42" s="356"/>
      <c r="R42" s="356"/>
      <c r="S42" s="356"/>
      <c r="T42" s="356"/>
      <c r="U42" s="356"/>
      <c r="V42" s="356"/>
      <c r="W42" s="356"/>
    </row>
    <row r="43" spans="2:23">
      <c r="B43" s="356" t="s">
        <v>683</v>
      </c>
      <c r="C43" s="356"/>
      <c r="D43" s="356" t="s">
        <v>7703</v>
      </c>
      <c r="E43" s="356" t="s">
        <v>11</v>
      </c>
      <c r="F43" s="356" t="s">
        <v>1226</v>
      </c>
      <c r="G43" s="356"/>
      <c r="H43" s="356"/>
      <c r="I43" s="356"/>
      <c r="J43" s="356"/>
      <c r="K43" s="356"/>
      <c r="L43" s="356"/>
      <c r="M43" s="356"/>
      <c r="N43" s="356"/>
      <c r="O43" s="356"/>
      <c r="P43" s="356"/>
      <c r="Q43" s="356"/>
      <c r="R43" s="356"/>
      <c r="S43" s="356"/>
      <c r="T43" s="356"/>
      <c r="U43" s="356"/>
      <c r="V43" s="356"/>
      <c r="W43" s="356"/>
    </row>
    <row r="44" spans="2:23">
      <c r="B44" s="356" t="s">
        <v>5635</v>
      </c>
      <c r="C44" s="356"/>
      <c r="D44" s="356" t="s">
        <v>7703</v>
      </c>
      <c r="E44" s="356" t="s">
        <v>11</v>
      </c>
      <c r="F44" s="356" t="s">
        <v>1268</v>
      </c>
      <c r="G44" s="356"/>
      <c r="H44" s="356"/>
      <c r="I44" s="356"/>
      <c r="J44" s="356"/>
      <c r="K44" s="356"/>
      <c r="L44" s="356"/>
      <c r="M44" s="356"/>
      <c r="N44" s="356"/>
      <c r="O44" s="356"/>
      <c r="P44" s="356"/>
      <c r="Q44" s="356"/>
      <c r="R44" s="356"/>
      <c r="S44" s="356"/>
      <c r="T44" s="356"/>
      <c r="U44" s="356"/>
      <c r="V44" s="356"/>
      <c r="W44" s="356"/>
    </row>
    <row r="45" spans="2:23">
      <c r="B45" s="356" t="s">
        <v>6601</v>
      </c>
      <c r="C45" s="356"/>
      <c r="D45" s="356" t="s">
        <v>7703</v>
      </c>
      <c r="E45" s="356" t="s">
        <v>11</v>
      </c>
      <c r="F45" s="356" t="s">
        <v>1051</v>
      </c>
      <c r="G45" s="356"/>
      <c r="H45" s="356"/>
      <c r="I45" s="356"/>
      <c r="J45" s="356"/>
      <c r="K45" s="356"/>
      <c r="L45" s="356"/>
      <c r="M45" s="356"/>
      <c r="N45" s="356"/>
      <c r="O45" s="356"/>
      <c r="P45" s="356"/>
      <c r="Q45" s="356"/>
      <c r="R45" s="356"/>
      <c r="S45" s="356"/>
      <c r="T45" s="356"/>
      <c r="U45" s="356"/>
      <c r="V45" s="356"/>
      <c r="W45" s="356"/>
    </row>
    <row r="46" spans="2:23">
      <c r="B46" s="356" t="s">
        <v>7372</v>
      </c>
      <c r="C46" s="356"/>
      <c r="D46" s="356" t="s">
        <v>7703</v>
      </c>
      <c r="E46" s="356" t="s">
        <v>11</v>
      </c>
      <c r="F46" s="356" t="s">
        <v>816</v>
      </c>
      <c r="G46" s="356"/>
      <c r="H46" s="356"/>
      <c r="I46" s="356"/>
      <c r="J46" s="356"/>
      <c r="K46" s="356"/>
      <c r="L46" s="356"/>
      <c r="M46" s="356"/>
      <c r="N46" s="356"/>
      <c r="O46" s="356"/>
      <c r="P46" s="356"/>
      <c r="Q46" s="356"/>
      <c r="R46" s="356"/>
      <c r="S46" s="356"/>
      <c r="T46" s="356"/>
      <c r="U46" s="356"/>
      <c r="V46" s="356"/>
      <c r="W46" s="356"/>
    </row>
    <row r="47" spans="2:23">
      <c r="B47" s="356" t="s">
        <v>5198</v>
      </c>
      <c r="C47" s="356"/>
      <c r="D47" s="356" t="s">
        <v>7703</v>
      </c>
      <c r="E47" s="356" t="s">
        <v>11</v>
      </c>
      <c r="F47" s="356" t="s">
        <v>1021</v>
      </c>
      <c r="G47" s="356"/>
      <c r="H47" s="356"/>
      <c r="I47" s="356"/>
      <c r="J47" s="356"/>
      <c r="K47" s="356"/>
      <c r="L47" s="356"/>
      <c r="M47" s="356"/>
      <c r="N47" s="356"/>
      <c r="O47" s="356"/>
      <c r="P47" s="356"/>
      <c r="Q47" s="356"/>
      <c r="R47" s="356"/>
      <c r="S47" s="356"/>
      <c r="T47" s="356"/>
      <c r="U47" s="356"/>
      <c r="V47" s="356"/>
      <c r="W47" s="356"/>
    </row>
    <row r="48" spans="2:23">
      <c r="B48" s="356" t="s">
        <v>7373</v>
      </c>
      <c r="C48" s="356"/>
      <c r="D48" s="356" t="s">
        <v>7703</v>
      </c>
      <c r="E48" s="356" t="s">
        <v>11</v>
      </c>
      <c r="F48" s="356" t="s">
        <v>1285</v>
      </c>
      <c r="G48" s="356"/>
      <c r="H48" s="356"/>
      <c r="I48" s="356"/>
      <c r="J48" s="356"/>
      <c r="K48" s="356"/>
      <c r="L48" s="356"/>
      <c r="M48" s="356"/>
      <c r="N48" s="356"/>
      <c r="O48" s="356"/>
      <c r="P48" s="356"/>
      <c r="Q48" s="356"/>
      <c r="R48" s="356"/>
      <c r="S48" s="356"/>
      <c r="T48" s="356"/>
      <c r="U48" s="356"/>
      <c r="V48" s="356"/>
      <c r="W48" s="356"/>
    </row>
    <row r="49" spans="2:23">
      <c r="B49" s="356" t="s">
        <v>5950</v>
      </c>
      <c r="C49" s="356"/>
      <c r="D49" s="356" t="s">
        <v>7703</v>
      </c>
      <c r="E49" s="356" t="s">
        <v>11</v>
      </c>
      <c r="F49" s="356" t="s">
        <v>914</v>
      </c>
      <c r="G49" s="356"/>
      <c r="H49" s="356"/>
      <c r="I49" s="356"/>
      <c r="J49" s="356"/>
      <c r="K49" s="356"/>
      <c r="L49" s="356"/>
      <c r="M49" s="356"/>
      <c r="N49" s="356"/>
      <c r="O49" s="356"/>
      <c r="P49" s="356"/>
      <c r="Q49" s="356"/>
      <c r="R49" s="356"/>
      <c r="S49" s="356"/>
      <c r="T49" s="356"/>
      <c r="U49" s="356"/>
      <c r="V49" s="356"/>
      <c r="W49" s="356"/>
    </row>
    <row r="50" spans="2:23">
      <c r="B50" s="356" t="s">
        <v>7374</v>
      </c>
      <c r="C50" s="356"/>
      <c r="D50" s="356" t="s">
        <v>7703</v>
      </c>
      <c r="E50" s="356" t="s">
        <v>11</v>
      </c>
      <c r="F50" s="356" t="s">
        <v>1306</v>
      </c>
      <c r="G50" s="356"/>
      <c r="H50" s="356"/>
      <c r="I50" s="356"/>
      <c r="J50" s="356"/>
      <c r="K50" s="356"/>
      <c r="L50" s="356"/>
      <c r="M50" s="356"/>
      <c r="N50" s="356"/>
      <c r="O50" s="356"/>
      <c r="P50" s="356"/>
      <c r="Q50" s="356"/>
      <c r="R50" s="356"/>
      <c r="S50" s="356"/>
      <c r="T50" s="356"/>
      <c r="U50" s="356"/>
      <c r="V50" s="356"/>
      <c r="W50" s="356"/>
    </row>
    <row r="51" spans="2:23">
      <c r="B51" s="356" t="s">
        <v>7375</v>
      </c>
      <c r="C51" s="356"/>
      <c r="D51" s="356" t="s">
        <v>7703</v>
      </c>
      <c r="E51" s="356" t="s">
        <v>11</v>
      </c>
      <c r="F51" s="356" t="s">
        <v>1313</v>
      </c>
      <c r="G51" s="356"/>
      <c r="H51" s="356"/>
      <c r="I51" s="356"/>
      <c r="J51" s="356"/>
      <c r="K51" s="356"/>
      <c r="L51" s="356"/>
      <c r="M51" s="356"/>
      <c r="N51" s="356"/>
      <c r="O51" s="356"/>
      <c r="P51" s="356"/>
      <c r="Q51" s="356"/>
      <c r="R51" s="356"/>
      <c r="S51" s="356"/>
      <c r="T51" s="356"/>
      <c r="U51" s="356"/>
      <c r="V51" s="356"/>
      <c r="W51" s="356"/>
    </row>
    <row r="52" spans="2:23">
      <c r="B52" s="356" t="s">
        <v>7376</v>
      </c>
      <c r="C52" s="356"/>
      <c r="D52" s="356" t="s">
        <v>7703</v>
      </c>
      <c r="E52" s="356" t="s">
        <v>11</v>
      </c>
      <c r="F52" s="356" t="s">
        <v>1316</v>
      </c>
      <c r="G52" s="356"/>
      <c r="H52" s="356"/>
      <c r="I52" s="356"/>
      <c r="J52" s="356"/>
      <c r="K52" s="356"/>
      <c r="L52" s="356"/>
      <c r="M52" s="356"/>
      <c r="N52" s="356"/>
      <c r="O52" s="356"/>
      <c r="P52" s="356"/>
      <c r="Q52" s="356"/>
      <c r="R52" s="356"/>
      <c r="S52" s="356"/>
      <c r="T52" s="356"/>
      <c r="U52" s="356"/>
      <c r="V52" s="356"/>
      <c r="W52" s="356"/>
    </row>
    <row r="53" spans="2:23">
      <c r="B53" s="356" t="s">
        <v>6443</v>
      </c>
      <c r="C53" s="356"/>
      <c r="D53" s="356" t="s">
        <v>7703</v>
      </c>
      <c r="E53" s="356" t="s">
        <v>11</v>
      </c>
      <c r="F53" s="356" t="s">
        <v>214</v>
      </c>
      <c r="G53" s="356"/>
      <c r="H53" s="356"/>
      <c r="I53" s="356"/>
      <c r="J53" s="356"/>
      <c r="K53" s="356"/>
      <c r="L53" s="356"/>
      <c r="M53" s="356"/>
      <c r="N53" s="356"/>
      <c r="O53" s="356"/>
      <c r="P53" s="356"/>
      <c r="Q53" s="356"/>
      <c r="R53" s="356"/>
      <c r="S53" s="356"/>
      <c r="T53" s="356"/>
      <c r="U53" s="356"/>
      <c r="V53" s="356"/>
      <c r="W53" s="356"/>
    </row>
    <row r="54" spans="2:23">
      <c r="B54" s="356" t="s">
        <v>3833</v>
      </c>
      <c r="C54" s="356"/>
      <c r="D54" s="356" t="s">
        <v>7703</v>
      </c>
      <c r="E54" s="356" t="s">
        <v>11</v>
      </c>
      <c r="F54" s="356" t="s">
        <v>1320</v>
      </c>
      <c r="G54" s="356"/>
      <c r="H54" s="356"/>
      <c r="I54" s="356"/>
      <c r="J54" s="356"/>
      <c r="K54" s="356"/>
      <c r="L54" s="356"/>
      <c r="M54" s="356"/>
      <c r="N54" s="356"/>
      <c r="O54" s="356"/>
      <c r="P54" s="356"/>
      <c r="Q54" s="356"/>
      <c r="R54" s="356"/>
      <c r="S54" s="356"/>
      <c r="T54" s="356"/>
      <c r="U54" s="356"/>
      <c r="V54" s="356"/>
      <c r="W54" s="356"/>
    </row>
    <row r="55" spans="2:23">
      <c r="B55" s="356" t="s">
        <v>5200</v>
      </c>
      <c r="C55" s="356"/>
      <c r="D55" s="356" t="s">
        <v>7703</v>
      </c>
      <c r="E55" s="356" t="s">
        <v>11</v>
      </c>
      <c r="F55" s="356" t="s">
        <v>1277</v>
      </c>
      <c r="G55" s="356"/>
      <c r="H55" s="356"/>
      <c r="I55" s="356"/>
      <c r="J55" s="356"/>
      <c r="K55" s="356"/>
      <c r="L55" s="356"/>
      <c r="M55" s="356"/>
      <c r="N55" s="356"/>
      <c r="O55" s="356"/>
      <c r="P55" s="356"/>
      <c r="Q55" s="356"/>
      <c r="R55" s="356"/>
      <c r="S55" s="356"/>
      <c r="T55" s="356"/>
      <c r="U55" s="356"/>
      <c r="V55" s="356"/>
      <c r="W55" s="356"/>
    </row>
    <row r="56" spans="2:23">
      <c r="B56" s="356" t="s">
        <v>7377</v>
      </c>
      <c r="C56" s="356"/>
      <c r="D56" s="356" t="s">
        <v>7703</v>
      </c>
      <c r="E56" s="356" t="s">
        <v>11</v>
      </c>
      <c r="F56" s="356" t="s">
        <v>1335</v>
      </c>
      <c r="G56" s="356"/>
      <c r="H56" s="356"/>
      <c r="I56" s="356"/>
      <c r="J56" s="356"/>
      <c r="K56" s="356"/>
      <c r="L56" s="356"/>
      <c r="M56" s="356"/>
      <c r="N56" s="356"/>
      <c r="O56" s="356"/>
      <c r="P56" s="356"/>
      <c r="Q56" s="356"/>
      <c r="R56" s="356"/>
      <c r="S56" s="356"/>
      <c r="T56" s="356"/>
      <c r="U56" s="356"/>
      <c r="V56" s="356"/>
      <c r="W56" s="356"/>
    </row>
    <row r="57" spans="2:23">
      <c r="B57" s="356" t="s">
        <v>7379</v>
      </c>
      <c r="C57" s="356"/>
      <c r="D57" s="356" t="s">
        <v>7703</v>
      </c>
      <c r="E57" s="356" t="s">
        <v>11</v>
      </c>
      <c r="F57" s="356" t="s">
        <v>1337</v>
      </c>
      <c r="G57" s="356"/>
      <c r="H57" s="356"/>
      <c r="I57" s="356"/>
      <c r="J57" s="356"/>
      <c r="K57" s="356"/>
      <c r="L57" s="356"/>
      <c r="M57" s="356"/>
      <c r="N57" s="356"/>
      <c r="O57" s="356"/>
      <c r="P57" s="356"/>
      <c r="Q57" s="356"/>
      <c r="R57" s="356"/>
      <c r="S57" s="356"/>
      <c r="T57" s="356"/>
      <c r="U57" s="356"/>
      <c r="V57" s="356"/>
      <c r="W57" s="356"/>
    </row>
    <row r="58" spans="2:23">
      <c r="B58" s="356" t="s">
        <v>3712</v>
      </c>
      <c r="C58" s="356"/>
      <c r="D58" s="356" t="s">
        <v>7703</v>
      </c>
      <c r="E58" s="356" t="s">
        <v>11</v>
      </c>
      <c r="F58" s="356" t="s">
        <v>3774</v>
      </c>
      <c r="G58" s="356"/>
      <c r="H58" s="356"/>
      <c r="I58" s="356"/>
      <c r="J58" s="356"/>
      <c r="K58" s="356"/>
      <c r="L58" s="356"/>
      <c r="M58" s="356"/>
      <c r="N58" s="356"/>
      <c r="O58" s="356"/>
      <c r="P58" s="356"/>
      <c r="Q58" s="356"/>
      <c r="R58" s="356"/>
      <c r="S58" s="356"/>
      <c r="T58" s="356"/>
      <c r="U58" s="356"/>
      <c r="V58" s="356"/>
      <c r="W58" s="356"/>
    </row>
    <row r="59" spans="2:23">
      <c r="B59" s="356" t="s">
        <v>6578</v>
      </c>
      <c r="C59" s="356"/>
      <c r="D59" s="356" t="s">
        <v>7703</v>
      </c>
      <c r="E59" s="356" t="s">
        <v>11</v>
      </c>
      <c r="F59" s="356" t="s">
        <v>5202</v>
      </c>
      <c r="G59" s="356"/>
      <c r="H59" s="356"/>
      <c r="I59" s="356"/>
      <c r="J59" s="356"/>
      <c r="K59" s="356"/>
      <c r="L59" s="356"/>
      <c r="M59" s="356"/>
      <c r="N59" s="356"/>
      <c r="O59" s="356"/>
      <c r="P59" s="356"/>
      <c r="Q59" s="356"/>
      <c r="R59" s="356"/>
      <c r="S59" s="356"/>
      <c r="T59" s="356"/>
      <c r="U59" s="356"/>
      <c r="V59" s="356"/>
      <c r="W59" s="356"/>
    </row>
    <row r="60" spans="2:23">
      <c r="B60" s="356" t="s">
        <v>2359</v>
      </c>
      <c r="C60" s="356"/>
      <c r="D60" s="356" t="s">
        <v>7703</v>
      </c>
      <c r="E60" s="356" t="s">
        <v>11</v>
      </c>
      <c r="F60" s="356" t="s">
        <v>2872</v>
      </c>
      <c r="G60" s="356"/>
      <c r="H60" s="356"/>
      <c r="I60" s="356"/>
      <c r="J60" s="356"/>
      <c r="K60" s="356"/>
      <c r="L60" s="356"/>
      <c r="M60" s="356"/>
      <c r="N60" s="356"/>
      <c r="O60" s="356"/>
      <c r="P60" s="356"/>
      <c r="Q60" s="356"/>
      <c r="R60" s="356"/>
      <c r="S60" s="356"/>
      <c r="T60" s="356"/>
      <c r="U60" s="356"/>
      <c r="V60" s="356"/>
      <c r="W60" s="356"/>
    </row>
    <row r="61" spans="2:23">
      <c r="B61" s="356" t="s">
        <v>7380</v>
      </c>
      <c r="C61" s="356"/>
      <c r="D61" s="356" t="s">
        <v>7703</v>
      </c>
      <c r="E61" s="356" t="s">
        <v>11</v>
      </c>
      <c r="F61" s="356" t="s">
        <v>44</v>
      </c>
      <c r="G61" s="356"/>
      <c r="H61" s="356"/>
      <c r="I61" s="356"/>
      <c r="J61" s="356"/>
      <c r="K61" s="356"/>
      <c r="L61" s="356"/>
      <c r="M61" s="356"/>
      <c r="N61" s="356"/>
      <c r="O61" s="356"/>
      <c r="P61" s="356"/>
      <c r="Q61" s="356"/>
      <c r="R61" s="356"/>
      <c r="S61" s="356"/>
      <c r="T61" s="356"/>
      <c r="U61" s="356"/>
      <c r="V61" s="356"/>
      <c r="W61" s="356"/>
    </row>
    <row r="62" spans="2:23">
      <c r="B62" s="356" t="s">
        <v>7089</v>
      </c>
      <c r="C62" s="356"/>
      <c r="D62" s="356" t="s">
        <v>7703</v>
      </c>
      <c r="E62" s="356" t="s">
        <v>11</v>
      </c>
      <c r="F62" s="356" t="s">
        <v>1571</v>
      </c>
      <c r="G62" s="356"/>
      <c r="H62" s="356"/>
      <c r="I62" s="356"/>
      <c r="J62" s="356"/>
      <c r="K62" s="356"/>
      <c r="L62" s="356"/>
      <c r="M62" s="356"/>
      <c r="N62" s="356"/>
      <c r="O62" s="356"/>
      <c r="P62" s="356"/>
      <c r="Q62" s="356"/>
      <c r="R62" s="356"/>
      <c r="S62" s="356"/>
      <c r="T62" s="356"/>
      <c r="U62" s="356"/>
      <c r="V62" s="356"/>
      <c r="W62" s="356"/>
    </row>
    <row r="63" spans="2:23">
      <c r="B63" s="356" t="s">
        <v>1842</v>
      </c>
      <c r="C63" s="356"/>
      <c r="D63" s="356" t="s">
        <v>7703</v>
      </c>
      <c r="E63" s="356" t="s">
        <v>11</v>
      </c>
      <c r="F63" s="356" t="s">
        <v>866</v>
      </c>
      <c r="G63" s="356"/>
      <c r="H63" s="356"/>
      <c r="I63" s="356"/>
      <c r="J63" s="356"/>
      <c r="K63" s="356"/>
      <c r="L63" s="356"/>
      <c r="M63" s="356"/>
      <c r="N63" s="356"/>
      <c r="O63" s="356"/>
      <c r="P63" s="356"/>
      <c r="Q63" s="356"/>
      <c r="R63" s="356"/>
      <c r="S63" s="356"/>
      <c r="T63" s="356"/>
      <c r="U63" s="356"/>
      <c r="V63" s="356"/>
      <c r="W63" s="356"/>
    </row>
    <row r="64" spans="2:23">
      <c r="B64" s="356" t="s">
        <v>290</v>
      </c>
      <c r="C64" s="356"/>
      <c r="D64" s="356" t="s">
        <v>7703</v>
      </c>
      <c r="E64" s="356" t="s">
        <v>11</v>
      </c>
      <c r="F64" s="356" t="s">
        <v>3931</v>
      </c>
      <c r="G64" s="356"/>
      <c r="H64" s="356"/>
      <c r="I64" s="356"/>
      <c r="J64" s="356"/>
      <c r="K64" s="356"/>
      <c r="L64" s="356"/>
      <c r="M64" s="356"/>
      <c r="N64" s="356"/>
      <c r="O64" s="356"/>
      <c r="P64" s="356"/>
      <c r="Q64" s="356"/>
      <c r="R64" s="356"/>
      <c r="S64" s="356"/>
      <c r="T64" s="356"/>
      <c r="U64" s="356"/>
      <c r="V64" s="356"/>
      <c r="W64" s="356"/>
    </row>
    <row r="65" spans="2:23">
      <c r="B65" s="356" t="s">
        <v>5203</v>
      </c>
      <c r="C65" s="356"/>
      <c r="D65" s="356" t="s">
        <v>7703</v>
      </c>
      <c r="E65" s="356" t="s">
        <v>11</v>
      </c>
      <c r="F65" s="356" t="s">
        <v>4533</v>
      </c>
      <c r="G65" s="356"/>
      <c r="H65" s="356"/>
      <c r="I65" s="356"/>
      <c r="J65" s="356"/>
      <c r="K65" s="356"/>
      <c r="L65" s="356"/>
      <c r="M65" s="356"/>
      <c r="N65" s="356"/>
      <c r="O65" s="356"/>
      <c r="P65" s="356"/>
      <c r="Q65" s="356"/>
      <c r="R65" s="356"/>
      <c r="S65" s="356"/>
      <c r="T65" s="356"/>
      <c r="U65" s="356"/>
      <c r="V65" s="356"/>
      <c r="W65" s="356"/>
    </row>
    <row r="66" spans="2:23">
      <c r="B66" s="356" t="s">
        <v>3447</v>
      </c>
      <c r="C66" s="356"/>
      <c r="D66" s="356" t="s">
        <v>7703</v>
      </c>
      <c r="E66" s="356" t="s">
        <v>11</v>
      </c>
      <c r="F66" s="356" t="s">
        <v>486</v>
      </c>
      <c r="G66" s="356"/>
      <c r="H66" s="356"/>
      <c r="I66" s="356"/>
      <c r="J66" s="356"/>
      <c r="K66" s="356"/>
      <c r="L66" s="356"/>
      <c r="M66" s="356"/>
      <c r="N66" s="356"/>
      <c r="O66" s="356"/>
      <c r="P66" s="356"/>
      <c r="Q66" s="356"/>
      <c r="R66" s="356"/>
      <c r="S66" s="356"/>
      <c r="T66" s="356"/>
      <c r="U66" s="356"/>
      <c r="V66" s="356"/>
      <c r="W66" s="356"/>
    </row>
    <row r="67" spans="2:23">
      <c r="B67" s="356" t="s">
        <v>5204</v>
      </c>
      <c r="C67" s="356"/>
      <c r="D67" s="356" t="s">
        <v>7703</v>
      </c>
      <c r="E67" s="356" t="s">
        <v>11</v>
      </c>
      <c r="F67" s="356" t="s">
        <v>3185</v>
      </c>
      <c r="G67" s="356"/>
      <c r="H67" s="356"/>
      <c r="I67" s="356"/>
      <c r="J67" s="356"/>
      <c r="K67" s="356"/>
      <c r="L67" s="356"/>
      <c r="M67" s="356"/>
      <c r="N67" s="356"/>
      <c r="O67" s="356"/>
      <c r="P67" s="356"/>
      <c r="Q67" s="356"/>
      <c r="R67" s="356"/>
      <c r="S67" s="356"/>
      <c r="T67" s="356"/>
      <c r="U67" s="356"/>
      <c r="V67" s="356"/>
      <c r="W67" s="356"/>
    </row>
    <row r="68" spans="2:23">
      <c r="B68" s="356" t="s">
        <v>2741</v>
      </c>
      <c r="C68" s="356"/>
      <c r="D68" s="356" t="s">
        <v>7703</v>
      </c>
      <c r="E68" s="356" t="s">
        <v>11</v>
      </c>
      <c r="F68" s="356" t="s">
        <v>5207</v>
      </c>
      <c r="G68" s="356"/>
      <c r="H68" s="356"/>
      <c r="I68" s="356"/>
      <c r="J68" s="356"/>
      <c r="K68" s="356"/>
      <c r="L68" s="356"/>
      <c r="M68" s="356"/>
      <c r="N68" s="356"/>
      <c r="O68" s="356"/>
      <c r="P68" s="356"/>
      <c r="Q68" s="356"/>
      <c r="R68" s="356"/>
      <c r="S68" s="356"/>
      <c r="T68" s="356"/>
      <c r="U68" s="356"/>
      <c r="V68" s="356"/>
      <c r="W68" s="356"/>
    </row>
    <row r="69" spans="2:23">
      <c r="B69" s="356" t="s">
        <v>3464</v>
      </c>
      <c r="C69" s="356"/>
      <c r="D69" s="356" t="s">
        <v>7703</v>
      </c>
      <c r="E69" s="356" t="s">
        <v>11</v>
      </c>
      <c r="F69" s="356" t="s">
        <v>5208</v>
      </c>
      <c r="G69" s="356"/>
      <c r="H69" s="356"/>
      <c r="I69" s="356"/>
      <c r="J69" s="356"/>
      <c r="K69" s="356"/>
      <c r="L69" s="356"/>
      <c r="M69" s="356"/>
      <c r="N69" s="356"/>
      <c r="O69" s="356"/>
      <c r="P69" s="356"/>
      <c r="Q69" s="356"/>
      <c r="R69" s="356"/>
      <c r="S69" s="356"/>
      <c r="T69" s="356"/>
      <c r="U69" s="356"/>
      <c r="V69" s="356"/>
      <c r="W69" s="356"/>
    </row>
    <row r="70" spans="2:23">
      <c r="B70" s="356" t="s">
        <v>7199</v>
      </c>
      <c r="C70" s="356"/>
      <c r="D70" s="356" t="s">
        <v>7703</v>
      </c>
      <c r="E70" s="356" t="s">
        <v>11</v>
      </c>
      <c r="F70" s="356" t="s">
        <v>5210</v>
      </c>
      <c r="G70" s="356"/>
      <c r="H70" s="356"/>
      <c r="I70" s="356"/>
      <c r="J70" s="356"/>
      <c r="K70" s="356"/>
      <c r="L70" s="356"/>
      <c r="M70" s="356"/>
      <c r="N70" s="356"/>
      <c r="O70" s="356"/>
      <c r="P70" s="356"/>
      <c r="Q70" s="356"/>
      <c r="R70" s="356"/>
      <c r="S70" s="356"/>
      <c r="T70" s="356"/>
      <c r="U70" s="356"/>
      <c r="V70" s="356"/>
      <c r="W70" s="356"/>
    </row>
    <row r="71" spans="2:23">
      <c r="B71" s="356" t="s">
        <v>197</v>
      </c>
      <c r="C71" s="356"/>
      <c r="D71" s="356" t="s">
        <v>7703</v>
      </c>
      <c r="E71" s="356" t="s">
        <v>11</v>
      </c>
      <c r="F71" s="356" t="s">
        <v>2815</v>
      </c>
      <c r="G71" s="356"/>
      <c r="H71" s="356"/>
      <c r="I71" s="356"/>
      <c r="J71" s="356"/>
      <c r="K71" s="356"/>
      <c r="L71" s="356"/>
      <c r="M71" s="356"/>
      <c r="N71" s="356"/>
      <c r="O71" s="356"/>
      <c r="P71" s="356"/>
      <c r="Q71" s="356"/>
      <c r="R71" s="356"/>
      <c r="S71" s="356"/>
      <c r="T71" s="356"/>
      <c r="U71" s="356"/>
      <c r="V71" s="356"/>
      <c r="W71" s="356"/>
    </row>
    <row r="72" spans="2:23">
      <c r="B72" s="356" t="s">
        <v>7381</v>
      </c>
      <c r="C72" s="356"/>
      <c r="D72" s="356" t="s">
        <v>7703</v>
      </c>
      <c r="E72" s="356" t="s">
        <v>11</v>
      </c>
      <c r="F72" s="356" t="s">
        <v>4773</v>
      </c>
      <c r="G72" s="356"/>
      <c r="H72" s="356"/>
      <c r="I72" s="356"/>
      <c r="J72" s="356"/>
      <c r="K72" s="356"/>
      <c r="L72" s="356"/>
      <c r="M72" s="356"/>
      <c r="N72" s="356"/>
      <c r="O72" s="356"/>
      <c r="P72" s="356"/>
      <c r="Q72" s="356"/>
      <c r="R72" s="356"/>
      <c r="S72" s="356"/>
      <c r="T72" s="356"/>
      <c r="U72" s="356"/>
      <c r="V72" s="356"/>
      <c r="W72" s="356"/>
    </row>
    <row r="73" spans="2:23">
      <c r="B73" s="356" t="s">
        <v>7382</v>
      </c>
      <c r="C73" s="356"/>
      <c r="D73" s="356" t="s">
        <v>7703</v>
      </c>
      <c r="E73" s="356" t="s">
        <v>11</v>
      </c>
      <c r="F73" s="356" t="s">
        <v>2244</v>
      </c>
      <c r="G73" s="356"/>
      <c r="H73" s="356"/>
      <c r="I73" s="356"/>
      <c r="J73" s="356"/>
      <c r="K73" s="356"/>
      <c r="L73" s="356"/>
      <c r="M73" s="356"/>
      <c r="N73" s="356"/>
      <c r="O73" s="356"/>
      <c r="P73" s="356"/>
      <c r="Q73" s="356"/>
      <c r="R73" s="356"/>
      <c r="S73" s="356"/>
      <c r="T73" s="356"/>
      <c r="U73" s="356"/>
      <c r="V73" s="356"/>
      <c r="W73" s="356"/>
    </row>
    <row r="74" spans="2:23">
      <c r="B74" s="356" t="s">
        <v>7383</v>
      </c>
      <c r="C74" s="356"/>
      <c r="D74" s="356" t="s">
        <v>7703</v>
      </c>
      <c r="E74" s="356" t="s">
        <v>11</v>
      </c>
      <c r="F74" s="356" t="s">
        <v>5211</v>
      </c>
      <c r="G74" s="356"/>
      <c r="H74" s="356"/>
      <c r="I74" s="356"/>
      <c r="J74" s="356"/>
      <c r="K74" s="356"/>
      <c r="L74" s="356"/>
      <c r="M74" s="356"/>
      <c r="N74" s="356"/>
      <c r="O74" s="356"/>
      <c r="P74" s="356"/>
      <c r="Q74" s="356"/>
      <c r="R74" s="356"/>
      <c r="S74" s="356"/>
      <c r="T74" s="356"/>
      <c r="U74" s="356"/>
      <c r="V74" s="356"/>
      <c r="W74" s="356"/>
    </row>
    <row r="75" spans="2:23">
      <c r="B75" s="356" t="s">
        <v>2695</v>
      </c>
      <c r="C75" s="356"/>
      <c r="D75" s="356" t="s">
        <v>7703</v>
      </c>
      <c r="E75" s="356" t="s">
        <v>11</v>
      </c>
      <c r="F75" s="356" t="s">
        <v>2191</v>
      </c>
      <c r="G75" s="356"/>
      <c r="H75" s="356"/>
      <c r="I75" s="356"/>
      <c r="J75" s="356"/>
      <c r="K75" s="356"/>
      <c r="L75" s="356"/>
      <c r="M75" s="356"/>
      <c r="N75" s="356"/>
      <c r="O75" s="356"/>
      <c r="P75" s="356"/>
      <c r="Q75" s="356"/>
      <c r="R75" s="356"/>
      <c r="S75" s="356"/>
      <c r="T75" s="356"/>
      <c r="U75" s="356"/>
      <c r="V75" s="356"/>
      <c r="W75" s="356"/>
    </row>
    <row r="76" spans="2:23">
      <c r="B76" s="356" t="s">
        <v>2695</v>
      </c>
      <c r="C76" s="356"/>
      <c r="D76" s="356" t="s">
        <v>7703</v>
      </c>
      <c r="E76" s="356" t="s">
        <v>11</v>
      </c>
      <c r="F76" s="356" t="s">
        <v>1810</v>
      </c>
      <c r="G76" s="356"/>
      <c r="H76" s="356"/>
      <c r="I76" s="356"/>
      <c r="J76" s="356"/>
      <c r="K76" s="356"/>
      <c r="L76" s="356"/>
      <c r="M76" s="356"/>
      <c r="N76" s="356"/>
      <c r="O76" s="356"/>
      <c r="P76" s="356"/>
      <c r="Q76" s="356"/>
      <c r="R76" s="356"/>
      <c r="S76" s="356"/>
      <c r="T76" s="356"/>
      <c r="U76" s="356"/>
      <c r="V76" s="356"/>
      <c r="W76" s="356"/>
    </row>
  </sheetData>
  <phoneticPr fontId="22"/>
  <pageMargins left="0.7" right="0.7" top="0.75" bottom="0.75" header="0.3" footer="0.3"/>
  <pageSetup paperSize="9"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35"/>
  <dimension ref="B1:J420"/>
  <sheetViews>
    <sheetView showGridLines="0" workbookViewId="0">
      <pane ySplit="4" topLeftCell="A5" activePane="bottomLeft" state="frozen"/>
      <selection pane="bottomLeft"/>
    </sheetView>
  </sheetViews>
  <sheetFormatPr defaultColWidth="3.54296875" defaultRowHeight="15"/>
  <cols>
    <col min="1" max="1" width="3.54296875" style="368"/>
    <col min="2" max="2" width="58.26953125" style="368" bestFit="1" customWidth="1"/>
    <col min="3" max="4" width="3.08984375" style="368" hidden="1" customWidth="1"/>
    <col min="5" max="5" width="6.453125" style="368" bestFit="1" customWidth="1"/>
    <col min="6" max="9" width="3.36328125" style="368" bestFit="1" customWidth="1"/>
    <col min="10" max="16384" width="3.54296875" style="368"/>
  </cols>
  <sheetData>
    <row r="1" spans="2:10">
      <c r="B1" s="369" t="s">
        <v>4152</v>
      </c>
      <c r="C1" s="371"/>
      <c r="D1" s="371"/>
    </row>
    <row r="2" spans="2:10">
      <c r="B2" s="370" t="s">
        <v>5220</v>
      </c>
      <c r="C2" s="371"/>
      <c r="D2" s="371"/>
    </row>
    <row r="3" spans="2:10">
      <c r="B3" s="381" t="s">
        <v>3603</v>
      </c>
      <c r="C3" s="371"/>
      <c r="D3" s="371"/>
      <c r="F3" s="385"/>
      <c r="G3" s="386"/>
      <c r="H3" s="386"/>
      <c r="I3" s="385"/>
      <c r="J3" s="385"/>
    </row>
    <row r="4" spans="2:10" ht="256.2">
      <c r="B4" s="374" t="s">
        <v>5828</v>
      </c>
      <c r="C4" s="374" t="s">
        <v>4822</v>
      </c>
      <c r="D4" s="374" t="s">
        <v>2992</v>
      </c>
      <c r="E4" s="374" t="s">
        <v>4588</v>
      </c>
      <c r="F4" s="382" t="s">
        <v>2083</v>
      </c>
      <c r="G4" s="374" t="s">
        <v>2879</v>
      </c>
      <c r="H4" s="374" t="s">
        <v>3195</v>
      </c>
      <c r="I4" s="375" t="s">
        <v>1278</v>
      </c>
    </row>
    <row r="5" spans="2:10">
      <c r="B5" s="373" t="s">
        <v>4875</v>
      </c>
      <c r="C5" s="373"/>
      <c r="D5" s="373" t="s">
        <v>7703</v>
      </c>
      <c r="E5" s="373" t="s">
        <v>1715</v>
      </c>
      <c r="F5" s="373"/>
      <c r="G5" s="373"/>
      <c r="H5" s="373"/>
      <c r="I5" s="373"/>
    </row>
    <row r="6" spans="2:10">
      <c r="B6" s="373" t="s">
        <v>958</v>
      </c>
      <c r="C6" s="373"/>
      <c r="D6" s="373" t="s">
        <v>7703</v>
      </c>
      <c r="E6" s="373" t="s">
        <v>1018</v>
      </c>
      <c r="F6" s="373"/>
      <c r="G6" s="373"/>
      <c r="H6" s="373"/>
      <c r="I6" s="373"/>
    </row>
    <row r="7" spans="2:10">
      <c r="B7" s="373" t="s">
        <v>5229</v>
      </c>
      <c r="C7" s="373"/>
      <c r="D7" s="373" t="s">
        <v>7703</v>
      </c>
      <c r="E7" s="373" t="s">
        <v>1725</v>
      </c>
      <c r="F7" s="373"/>
      <c r="G7" s="373"/>
      <c r="H7" s="373"/>
      <c r="I7" s="373"/>
    </row>
    <row r="8" spans="2:10">
      <c r="B8" s="373" t="s">
        <v>4165</v>
      </c>
      <c r="C8" s="373"/>
      <c r="D8" s="373" t="s">
        <v>7703</v>
      </c>
      <c r="E8" s="373" t="s">
        <v>298</v>
      </c>
      <c r="F8" s="373"/>
      <c r="G8" s="373"/>
      <c r="H8" s="373"/>
      <c r="I8" s="373"/>
    </row>
    <row r="9" spans="2:10">
      <c r="B9" s="373" t="s">
        <v>684</v>
      </c>
      <c r="C9" s="373"/>
      <c r="D9" s="373" t="s">
        <v>7703</v>
      </c>
      <c r="E9" s="373" t="s">
        <v>1722</v>
      </c>
      <c r="F9" s="373"/>
      <c r="G9" s="373"/>
      <c r="H9" s="373"/>
      <c r="I9" s="373"/>
    </row>
    <row r="10" spans="2:10">
      <c r="B10" s="373" t="s">
        <v>4461</v>
      </c>
      <c r="C10" s="373"/>
      <c r="D10" s="373" t="s">
        <v>7703</v>
      </c>
      <c r="E10" s="373" t="s">
        <v>1729</v>
      </c>
      <c r="F10" s="373"/>
      <c r="G10" s="373"/>
      <c r="H10" s="373"/>
      <c r="I10" s="373"/>
    </row>
    <row r="11" spans="2:10">
      <c r="B11" s="373" t="s">
        <v>4787</v>
      </c>
      <c r="C11" s="373"/>
      <c r="D11" s="373" t="s">
        <v>7703</v>
      </c>
      <c r="E11" s="373" t="s">
        <v>1732</v>
      </c>
      <c r="F11" s="373"/>
      <c r="G11" s="373"/>
      <c r="H11" s="373"/>
      <c r="I11" s="373"/>
    </row>
    <row r="12" spans="2:10">
      <c r="B12" s="373" t="s">
        <v>5232</v>
      </c>
      <c r="C12" s="373"/>
      <c r="D12" s="373" t="s">
        <v>7703</v>
      </c>
      <c r="E12" s="373" t="s">
        <v>1735</v>
      </c>
      <c r="F12" s="373"/>
      <c r="G12" s="373"/>
      <c r="H12" s="373"/>
      <c r="I12" s="373"/>
    </row>
    <row r="13" spans="2:10">
      <c r="B13" s="373" t="s">
        <v>7353</v>
      </c>
      <c r="C13" s="373"/>
      <c r="D13" s="373" t="s">
        <v>7703</v>
      </c>
      <c r="E13" s="373" t="s">
        <v>5820</v>
      </c>
      <c r="F13" s="373"/>
      <c r="G13" s="373"/>
      <c r="H13" s="373"/>
      <c r="I13" s="373"/>
    </row>
    <row r="14" spans="2:10">
      <c r="B14" s="373" t="s">
        <v>5647</v>
      </c>
      <c r="C14" s="373"/>
      <c r="D14" s="373" t="s">
        <v>7703</v>
      </c>
      <c r="E14" s="373" t="s">
        <v>4190</v>
      </c>
      <c r="F14" s="373"/>
      <c r="G14" s="373"/>
      <c r="H14" s="373"/>
      <c r="I14" s="373"/>
    </row>
    <row r="15" spans="2:10">
      <c r="B15" s="373" t="s">
        <v>7287</v>
      </c>
      <c r="C15" s="373"/>
      <c r="D15" s="373" t="s">
        <v>7703</v>
      </c>
      <c r="E15" s="373" t="s">
        <v>5092</v>
      </c>
      <c r="F15" s="373"/>
      <c r="G15" s="373"/>
      <c r="H15" s="373"/>
      <c r="I15" s="373"/>
    </row>
    <row r="16" spans="2:10">
      <c r="B16" s="373" t="s">
        <v>625</v>
      </c>
      <c r="C16" s="373"/>
      <c r="D16" s="373" t="s">
        <v>7703</v>
      </c>
      <c r="E16" s="373" t="s">
        <v>4913</v>
      </c>
      <c r="F16" s="373"/>
      <c r="G16" s="373"/>
      <c r="H16" s="373"/>
      <c r="I16" s="373"/>
    </row>
    <row r="17" spans="2:9">
      <c r="B17" s="373" t="s">
        <v>5118</v>
      </c>
      <c r="C17" s="373"/>
      <c r="D17" s="373" t="s">
        <v>7703</v>
      </c>
      <c r="E17" s="373" t="s">
        <v>4431</v>
      </c>
      <c r="F17" s="373"/>
      <c r="G17" s="373"/>
      <c r="H17" s="373"/>
      <c r="I17" s="373"/>
    </row>
    <row r="18" spans="2:9">
      <c r="B18" s="373" t="s">
        <v>5800</v>
      </c>
      <c r="C18" s="373"/>
      <c r="D18" s="373" t="s">
        <v>7703</v>
      </c>
      <c r="E18" s="373" t="s">
        <v>5205</v>
      </c>
      <c r="F18" s="373"/>
      <c r="G18" s="373"/>
      <c r="H18" s="373"/>
      <c r="I18" s="373"/>
    </row>
    <row r="19" spans="2:9">
      <c r="B19" s="373" t="s">
        <v>5238</v>
      </c>
      <c r="C19" s="373"/>
      <c r="D19" s="373" t="s">
        <v>7703</v>
      </c>
      <c r="E19" s="373" t="s">
        <v>5239</v>
      </c>
      <c r="F19" s="373"/>
      <c r="G19" s="373"/>
      <c r="H19" s="373"/>
      <c r="I19" s="373"/>
    </row>
    <row r="20" spans="2:9">
      <c r="B20" s="373" t="s">
        <v>5241</v>
      </c>
      <c r="C20" s="373"/>
      <c r="D20" s="373" t="s">
        <v>7703</v>
      </c>
      <c r="E20" s="373" t="s">
        <v>1880</v>
      </c>
      <c r="F20" s="373"/>
      <c r="G20" s="373"/>
      <c r="H20" s="373"/>
      <c r="I20" s="373"/>
    </row>
    <row r="21" spans="2:9">
      <c r="B21" s="373" t="s">
        <v>7288</v>
      </c>
      <c r="C21" s="373"/>
      <c r="D21" s="373" t="s">
        <v>7703</v>
      </c>
      <c r="E21" s="373" t="s">
        <v>5242</v>
      </c>
      <c r="F21" s="373"/>
      <c r="G21" s="373"/>
      <c r="H21" s="373"/>
      <c r="I21" s="373"/>
    </row>
    <row r="22" spans="2:9">
      <c r="B22" s="373" t="s">
        <v>3463</v>
      </c>
      <c r="C22" s="373"/>
      <c r="D22" s="373" t="s">
        <v>7703</v>
      </c>
      <c r="E22" s="373" t="s">
        <v>5243</v>
      </c>
      <c r="F22" s="373"/>
      <c r="G22" s="373"/>
      <c r="H22" s="373"/>
      <c r="I22" s="373"/>
    </row>
    <row r="23" spans="2:9">
      <c r="B23" s="373" t="s">
        <v>7289</v>
      </c>
      <c r="C23" s="373"/>
      <c r="D23" s="373" t="s">
        <v>7703</v>
      </c>
      <c r="E23" s="373" t="s">
        <v>4619</v>
      </c>
      <c r="F23" s="373"/>
      <c r="G23" s="373"/>
      <c r="H23" s="373"/>
      <c r="I23" s="373"/>
    </row>
    <row r="24" spans="2:9">
      <c r="B24" s="373" t="s">
        <v>7144</v>
      </c>
      <c r="C24" s="373"/>
      <c r="D24" s="373" t="s">
        <v>7703</v>
      </c>
      <c r="E24" s="373" t="s">
        <v>2147</v>
      </c>
      <c r="F24" s="373"/>
      <c r="G24" s="373"/>
      <c r="H24" s="373"/>
      <c r="I24" s="373"/>
    </row>
    <row r="25" spans="2:9">
      <c r="B25" s="373" t="s">
        <v>3834</v>
      </c>
      <c r="C25" s="373"/>
      <c r="D25" s="373" t="s">
        <v>7703</v>
      </c>
      <c r="E25" s="373" t="s">
        <v>5244</v>
      </c>
      <c r="F25" s="373"/>
      <c r="G25" s="373"/>
      <c r="H25" s="373"/>
      <c r="I25" s="373"/>
    </row>
    <row r="26" spans="2:9">
      <c r="B26" s="373" t="s">
        <v>3145</v>
      </c>
      <c r="C26" s="373"/>
      <c r="D26" s="373" t="s">
        <v>7703</v>
      </c>
      <c r="E26" s="373" t="s">
        <v>4044</v>
      </c>
      <c r="F26" s="373"/>
      <c r="G26" s="373"/>
      <c r="H26" s="373"/>
      <c r="I26" s="373"/>
    </row>
    <row r="27" spans="2:9">
      <c r="B27" s="373" t="s">
        <v>1945</v>
      </c>
      <c r="C27" s="373"/>
      <c r="D27" s="373" t="s">
        <v>7703</v>
      </c>
      <c r="E27" s="373" t="s">
        <v>5246</v>
      </c>
      <c r="F27" s="373"/>
      <c r="G27" s="373"/>
      <c r="H27" s="373"/>
      <c r="I27" s="373"/>
    </row>
    <row r="28" spans="2:9">
      <c r="B28" s="373" t="s">
        <v>4302</v>
      </c>
      <c r="C28" s="373"/>
      <c r="D28" s="373" t="s">
        <v>7703</v>
      </c>
      <c r="E28" s="373" t="s">
        <v>330</v>
      </c>
      <c r="F28" s="373"/>
      <c r="G28" s="373"/>
      <c r="H28" s="373"/>
      <c r="I28" s="373"/>
    </row>
    <row r="29" spans="2:9">
      <c r="B29" s="373" t="s">
        <v>849</v>
      </c>
      <c r="C29" s="373"/>
      <c r="D29" s="373" t="s">
        <v>7703</v>
      </c>
      <c r="E29" s="373" t="s">
        <v>2346</v>
      </c>
      <c r="F29" s="373"/>
      <c r="G29" s="373"/>
      <c r="H29" s="373"/>
      <c r="I29" s="373"/>
    </row>
    <row r="30" spans="2:9">
      <c r="B30" s="373" t="s">
        <v>317</v>
      </c>
      <c r="C30" s="373"/>
      <c r="D30" s="373" t="s">
        <v>7703</v>
      </c>
      <c r="E30" s="373" t="s">
        <v>3524</v>
      </c>
      <c r="F30" s="373"/>
      <c r="G30" s="373"/>
      <c r="H30" s="373"/>
      <c r="I30" s="373"/>
    </row>
    <row r="31" spans="2:9">
      <c r="B31" s="373" t="s">
        <v>5250</v>
      </c>
      <c r="C31" s="373"/>
      <c r="D31" s="373" t="s">
        <v>7703</v>
      </c>
      <c r="E31" s="373" t="s">
        <v>199</v>
      </c>
      <c r="F31" s="373"/>
      <c r="G31" s="373"/>
      <c r="H31" s="373"/>
      <c r="I31" s="373"/>
    </row>
    <row r="32" spans="2:9">
      <c r="B32" s="373" t="s">
        <v>5555</v>
      </c>
      <c r="C32" s="373"/>
      <c r="D32" s="373" t="s">
        <v>7703</v>
      </c>
      <c r="E32" s="373" t="s">
        <v>5251</v>
      </c>
      <c r="F32" s="373"/>
      <c r="G32" s="373"/>
      <c r="H32" s="373"/>
      <c r="I32" s="373"/>
    </row>
    <row r="33" spans="2:9">
      <c r="B33" s="373" t="s">
        <v>5253</v>
      </c>
      <c r="C33" s="373"/>
      <c r="D33" s="373" t="s">
        <v>7703</v>
      </c>
      <c r="E33" s="373" t="s">
        <v>5252</v>
      </c>
      <c r="F33" s="373"/>
      <c r="G33" s="373"/>
      <c r="H33" s="373"/>
      <c r="I33" s="373"/>
    </row>
    <row r="34" spans="2:9">
      <c r="B34" s="373" t="s">
        <v>1325</v>
      </c>
      <c r="C34" s="373"/>
      <c r="D34" s="373" t="s">
        <v>7703</v>
      </c>
      <c r="E34" s="373" t="s">
        <v>96</v>
      </c>
      <c r="F34" s="373"/>
      <c r="G34" s="373"/>
      <c r="H34" s="373"/>
      <c r="I34" s="373"/>
    </row>
    <row r="35" spans="2:9">
      <c r="B35" s="373" t="s">
        <v>4351</v>
      </c>
      <c r="C35" s="373"/>
      <c r="D35" s="373" t="s">
        <v>7703</v>
      </c>
      <c r="E35" s="373" t="s">
        <v>5256</v>
      </c>
      <c r="F35" s="373"/>
      <c r="G35" s="373"/>
      <c r="H35" s="373"/>
      <c r="I35" s="373"/>
    </row>
    <row r="36" spans="2:9">
      <c r="B36" s="373" t="s">
        <v>5257</v>
      </c>
      <c r="C36" s="373"/>
      <c r="D36" s="373" t="s">
        <v>7703</v>
      </c>
      <c r="E36" s="373" t="s">
        <v>5258</v>
      </c>
      <c r="F36" s="373"/>
      <c r="G36" s="373"/>
      <c r="H36" s="373"/>
      <c r="I36" s="373"/>
    </row>
    <row r="37" spans="2:9">
      <c r="B37" s="373" t="s">
        <v>5260</v>
      </c>
      <c r="C37" s="373"/>
      <c r="D37" s="373" t="s">
        <v>7703</v>
      </c>
      <c r="E37" s="373" t="s">
        <v>5259</v>
      </c>
      <c r="F37" s="373"/>
      <c r="G37" s="373"/>
      <c r="H37" s="373"/>
      <c r="I37" s="373"/>
    </row>
    <row r="38" spans="2:9">
      <c r="B38" s="373" t="s">
        <v>5261</v>
      </c>
      <c r="C38" s="373"/>
      <c r="D38" s="373" t="s">
        <v>7703</v>
      </c>
      <c r="E38" s="373" t="s">
        <v>114</v>
      </c>
      <c r="F38" s="373"/>
      <c r="G38" s="373"/>
      <c r="H38" s="373"/>
      <c r="I38" s="373"/>
    </row>
    <row r="39" spans="2:9">
      <c r="B39" s="373" t="s">
        <v>5267</v>
      </c>
      <c r="C39" s="373"/>
      <c r="D39" s="373" t="s">
        <v>7703</v>
      </c>
      <c r="E39" s="373" t="s">
        <v>5266</v>
      </c>
      <c r="F39" s="373"/>
      <c r="G39" s="373"/>
      <c r="H39" s="373"/>
      <c r="I39" s="373"/>
    </row>
    <row r="40" spans="2:9">
      <c r="B40" s="373" t="s">
        <v>608</v>
      </c>
      <c r="C40" s="373"/>
      <c r="D40" s="373" t="s">
        <v>7703</v>
      </c>
      <c r="E40" s="373" t="s">
        <v>5271</v>
      </c>
      <c r="F40" s="373"/>
      <c r="G40" s="373"/>
      <c r="H40" s="373"/>
      <c r="I40" s="373"/>
    </row>
    <row r="41" spans="2:9">
      <c r="B41" s="373" t="s">
        <v>4178</v>
      </c>
      <c r="C41" s="373"/>
      <c r="D41" s="373" t="s">
        <v>7703</v>
      </c>
      <c r="E41" s="373" t="s">
        <v>1381</v>
      </c>
      <c r="F41" s="373"/>
      <c r="G41" s="373"/>
      <c r="H41" s="373"/>
      <c r="I41" s="373"/>
    </row>
    <row r="42" spans="2:9">
      <c r="B42" s="373" t="s">
        <v>5272</v>
      </c>
      <c r="C42" s="373"/>
      <c r="D42" s="373" t="s">
        <v>7703</v>
      </c>
      <c r="E42" s="373" t="s">
        <v>1542</v>
      </c>
      <c r="F42" s="373"/>
      <c r="G42" s="373"/>
      <c r="H42" s="373"/>
      <c r="I42" s="373"/>
    </row>
    <row r="43" spans="2:9">
      <c r="B43" s="373" t="s">
        <v>3278</v>
      </c>
      <c r="C43" s="373"/>
      <c r="D43" s="373" t="s">
        <v>7703</v>
      </c>
      <c r="E43" s="373" t="s">
        <v>2736</v>
      </c>
      <c r="F43" s="373"/>
      <c r="G43" s="373"/>
      <c r="H43" s="373"/>
      <c r="I43" s="373"/>
    </row>
    <row r="44" spans="2:9">
      <c r="B44" s="373" t="s">
        <v>5350</v>
      </c>
      <c r="C44" s="373"/>
      <c r="D44" s="373" t="s">
        <v>7703</v>
      </c>
      <c r="E44" s="373" t="s">
        <v>5016</v>
      </c>
      <c r="F44" s="373"/>
      <c r="G44" s="373"/>
      <c r="H44" s="373"/>
      <c r="I44" s="373"/>
    </row>
    <row r="45" spans="2:9">
      <c r="B45" s="373" t="s">
        <v>7290</v>
      </c>
      <c r="C45" s="373"/>
      <c r="D45" s="373" t="s">
        <v>7703</v>
      </c>
      <c r="E45" s="373" t="s">
        <v>4569</v>
      </c>
      <c r="F45" s="373"/>
      <c r="G45" s="373"/>
      <c r="H45" s="373"/>
      <c r="I45" s="373"/>
    </row>
    <row r="46" spans="2:9">
      <c r="B46" s="373" t="s">
        <v>7291</v>
      </c>
      <c r="C46" s="373"/>
      <c r="D46" s="373" t="s">
        <v>7703</v>
      </c>
      <c r="E46" s="373" t="s">
        <v>4415</v>
      </c>
      <c r="F46" s="373"/>
      <c r="G46" s="373"/>
      <c r="H46" s="373"/>
      <c r="I46" s="373"/>
    </row>
    <row r="47" spans="2:9">
      <c r="B47" s="373" t="s">
        <v>5274</v>
      </c>
      <c r="C47" s="373"/>
      <c r="D47" s="373" t="s">
        <v>7703</v>
      </c>
      <c r="E47" s="373" t="s">
        <v>5273</v>
      </c>
      <c r="F47" s="373"/>
      <c r="G47" s="373"/>
      <c r="H47" s="373"/>
      <c r="I47" s="373"/>
    </row>
    <row r="48" spans="2:9">
      <c r="B48" s="373" t="s">
        <v>5274</v>
      </c>
      <c r="C48" s="373"/>
      <c r="D48" s="373" t="s">
        <v>7703</v>
      </c>
      <c r="E48" s="373" t="s">
        <v>352</v>
      </c>
      <c r="F48" s="373"/>
      <c r="G48" s="373"/>
      <c r="H48" s="373"/>
      <c r="I48" s="373"/>
    </row>
    <row r="49" spans="2:9">
      <c r="B49" s="373" t="s">
        <v>5274</v>
      </c>
      <c r="C49" s="373"/>
      <c r="D49" s="373" t="s">
        <v>7703</v>
      </c>
      <c r="E49" s="373" t="s">
        <v>2719</v>
      </c>
      <c r="F49" s="373"/>
      <c r="G49" s="373"/>
      <c r="H49" s="373"/>
      <c r="I49" s="373"/>
    </row>
    <row r="50" spans="2:9">
      <c r="B50" s="373" t="s">
        <v>5277</v>
      </c>
      <c r="C50" s="373"/>
      <c r="D50" s="373" t="s">
        <v>7703</v>
      </c>
      <c r="E50" s="373" t="s">
        <v>4295</v>
      </c>
      <c r="F50" s="373"/>
      <c r="G50" s="373"/>
      <c r="H50" s="373"/>
      <c r="I50" s="373"/>
    </row>
    <row r="51" spans="2:9">
      <c r="B51" s="373" t="s">
        <v>5277</v>
      </c>
      <c r="C51" s="373"/>
      <c r="D51" s="373" t="s">
        <v>7703</v>
      </c>
      <c r="E51" s="373" t="s">
        <v>5278</v>
      </c>
      <c r="F51" s="373"/>
      <c r="G51" s="373"/>
      <c r="H51" s="373"/>
      <c r="I51" s="373"/>
    </row>
    <row r="52" spans="2:9">
      <c r="B52" s="373" t="s">
        <v>3737</v>
      </c>
      <c r="C52" s="373"/>
      <c r="D52" s="373" t="s">
        <v>7703</v>
      </c>
      <c r="E52" s="373" t="s">
        <v>3685</v>
      </c>
      <c r="F52" s="373"/>
      <c r="G52" s="373"/>
      <c r="H52" s="373"/>
      <c r="I52" s="373"/>
    </row>
    <row r="53" spans="2:9">
      <c r="B53" s="373" t="s">
        <v>988</v>
      </c>
      <c r="C53" s="373"/>
      <c r="D53" s="373" t="s">
        <v>7703</v>
      </c>
      <c r="E53" s="373" t="s">
        <v>5281</v>
      </c>
      <c r="F53" s="373"/>
      <c r="G53" s="373"/>
      <c r="H53" s="373"/>
      <c r="I53" s="373"/>
    </row>
    <row r="54" spans="2:9">
      <c r="B54" s="373" t="s">
        <v>988</v>
      </c>
      <c r="C54" s="373"/>
      <c r="D54" s="373" t="s">
        <v>7703</v>
      </c>
      <c r="E54" s="373" t="s">
        <v>5283</v>
      </c>
      <c r="F54" s="373"/>
      <c r="G54" s="373"/>
      <c r="H54" s="373"/>
      <c r="I54" s="373"/>
    </row>
    <row r="55" spans="2:9">
      <c r="B55" s="373" t="s">
        <v>2954</v>
      </c>
      <c r="C55" s="373"/>
      <c r="D55" s="373" t="s">
        <v>7703</v>
      </c>
      <c r="E55" s="373" t="s">
        <v>5285</v>
      </c>
      <c r="F55" s="373"/>
      <c r="G55" s="373"/>
      <c r="H55" s="373"/>
      <c r="I55" s="373"/>
    </row>
    <row r="56" spans="2:9">
      <c r="B56" s="373" t="s">
        <v>4120</v>
      </c>
      <c r="C56" s="373"/>
      <c r="D56" s="373" t="s">
        <v>7703</v>
      </c>
      <c r="E56" s="373" t="s">
        <v>2494</v>
      </c>
      <c r="F56" s="373"/>
      <c r="G56" s="373"/>
      <c r="H56" s="373"/>
      <c r="I56" s="373"/>
    </row>
    <row r="57" spans="2:9">
      <c r="B57" s="373" t="s">
        <v>4120</v>
      </c>
      <c r="C57" s="373"/>
      <c r="D57" s="373" t="s">
        <v>7703</v>
      </c>
      <c r="E57" s="373" t="s">
        <v>2307</v>
      </c>
      <c r="F57" s="373"/>
      <c r="G57" s="373"/>
      <c r="H57" s="373"/>
      <c r="I57" s="373"/>
    </row>
    <row r="58" spans="2:9">
      <c r="B58" s="373" t="s">
        <v>5287</v>
      </c>
      <c r="C58" s="373"/>
      <c r="D58" s="373" t="s">
        <v>7703</v>
      </c>
      <c r="E58" s="373" t="s">
        <v>762</v>
      </c>
      <c r="F58" s="373"/>
      <c r="G58" s="373"/>
      <c r="H58" s="373"/>
      <c r="I58" s="373"/>
    </row>
    <row r="59" spans="2:9">
      <c r="B59" s="373" t="s">
        <v>3937</v>
      </c>
      <c r="C59" s="373"/>
      <c r="D59" s="373" t="s">
        <v>7703</v>
      </c>
      <c r="E59" s="373" t="s">
        <v>5290</v>
      </c>
      <c r="F59" s="373"/>
      <c r="G59" s="373"/>
      <c r="H59" s="373"/>
      <c r="I59" s="373"/>
    </row>
    <row r="60" spans="2:9">
      <c r="B60" s="373" t="s">
        <v>4023</v>
      </c>
      <c r="C60" s="373"/>
      <c r="D60" s="373" t="s">
        <v>7703</v>
      </c>
      <c r="E60" s="373" t="s">
        <v>5292</v>
      </c>
      <c r="F60" s="373"/>
      <c r="G60" s="373"/>
      <c r="H60" s="373"/>
      <c r="I60" s="373"/>
    </row>
    <row r="61" spans="2:9">
      <c r="B61" s="373" t="s">
        <v>874</v>
      </c>
      <c r="C61" s="373"/>
      <c r="D61" s="373" t="s">
        <v>7703</v>
      </c>
      <c r="E61" s="373" t="s">
        <v>4481</v>
      </c>
      <c r="F61" s="373"/>
      <c r="G61" s="373"/>
      <c r="H61" s="373"/>
      <c r="I61" s="373"/>
    </row>
    <row r="62" spans="2:9">
      <c r="B62" s="373" t="s">
        <v>4492</v>
      </c>
      <c r="C62" s="373"/>
      <c r="D62" s="373" t="s">
        <v>7703</v>
      </c>
      <c r="E62" s="373" t="s">
        <v>5178</v>
      </c>
      <c r="F62" s="373"/>
      <c r="G62" s="373"/>
      <c r="H62" s="373"/>
      <c r="I62" s="373"/>
    </row>
    <row r="63" spans="2:9">
      <c r="B63" s="373" t="s">
        <v>5611</v>
      </c>
      <c r="C63" s="373"/>
      <c r="D63" s="373" t="s">
        <v>7703</v>
      </c>
      <c r="E63" s="373" t="s">
        <v>5296</v>
      </c>
      <c r="F63" s="373"/>
      <c r="G63" s="373"/>
      <c r="H63" s="373"/>
      <c r="I63" s="373"/>
    </row>
    <row r="64" spans="2:9">
      <c r="B64" s="373" t="s">
        <v>1704</v>
      </c>
      <c r="C64" s="373"/>
      <c r="D64" s="373" t="s">
        <v>7703</v>
      </c>
      <c r="E64" s="373" t="s">
        <v>1314</v>
      </c>
      <c r="F64" s="373"/>
      <c r="G64" s="373"/>
      <c r="H64" s="373"/>
      <c r="I64" s="373"/>
    </row>
    <row r="65" spans="2:9">
      <c r="B65" s="373" t="s">
        <v>126</v>
      </c>
      <c r="C65" s="373"/>
      <c r="D65" s="373" t="s">
        <v>7703</v>
      </c>
      <c r="E65" s="373" t="s">
        <v>4393</v>
      </c>
      <c r="F65" s="373"/>
      <c r="G65" s="373"/>
      <c r="H65" s="373"/>
      <c r="I65" s="373"/>
    </row>
    <row r="66" spans="2:9">
      <c r="B66" s="373" t="s">
        <v>7292</v>
      </c>
      <c r="C66" s="373"/>
      <c r="D66" s="373" t="s">
        <v>7703</v>
      </c>
      <c r="E66" s="373" t="s">
        <v>1932</v>
      </c>
      <c r="F66" s="373"/>
      <c r="G66" s="373"/>
      <c r="H66" s="373"/>
      <c r="I66" s="373"/>
    </row>
    <row r="67" spans="2:9">
      <c r="B67" s="373" t="s">
        <v>7294</v>
      </c>
      <c r="C67" s="373"/>
      <c r="D67" s="373" t="s">
        <v>7703</v>
      </c>
      <c r="E67" s="373" t="s">
        <v>2887</v>
      </c>
      <c r="F67" s="373"/>
      <c r="G67" s="373"/>
      <c r="H67" s="373"/>
      <c r="I67" s="373"/>
    </row>
    <row r="68" spans="2:9">
      <c r="B68" s="373" t="s">
        <v>7296</v>
      </c>
      <c r="C68" s="373"/>
      <c r="D68" s="373" t="s">
        <v>7703</v>
      </c>
      <c r="E68" s="373" t="s">
        <v>2568</v>
      </c>
      <c r="F68" s="373"/>
      <c r="G68" s="373"/>
      <c r="H68" s="373"/>
      <c r="I68" s="373"/>
    </row>
    <row r="69" spans="2:9">
      <c r="B69" s="373" t="s">
        <v>772</v>
      </c>
      <c r="C69" s="373"/>
      <c r="D69" s="373" t="s">
        <v>7703</v>
      </c>
      <c r="E69" s="373" t="s">
        <v>5298</v>
      </c>
      <c r="F69" s="373"/>
      <c r="G69" s="373"/>
      <c r="H69" s="373"/>
      <c r="I69" s="373"/>
    </row>
    <row r="70" spans="2:9">
      <c r="B70" s="373" t="s">
        <v>5216</v>
      </c>
      <c r="C70" s="373"/>
      <c r="D70" s="373" t="s">
        <v>7703</v>
      </c>
      <c r="E70" s="373" t="s">
        <v>3188</v>
      </c>
      <c r="F70" s="373"/>
      <c r="G70" s="373"/>
      <c r="H70" s="373"/>
      <c r="I70" s="373"/>
    </row>
    <row r="71" spans="2:9">
      <c r="B71" s="373" t="s">
        <v>1312</v>
      </c>
      <c r="C71" s="373"/>
      <c r="D71" s="373" t="s">
        <v>7703</v>
      </c>
      <c r="E71" s="373" t="s">
        <v>5300</v>
      </c>
      <c r="F71" s="373"/>
      <c r="G71" s="373"/>
      <c r="H71" s="373"/>
      <c r="I71" s="373"/>
    </row>
    <row r="72" spans="2:9">
      <c r="B72" s="373" t="s">
        <v>5216</v>
      </c>
      <c r="C72" s="373"/>
      <c r="D72" s="373" t="s">
        <v>7703</v>
      </c>
      <c r="E72" s="373" t="s">
        <v>5262</v>
      </c>
      <c r="F72" s="373"/>
      <c r="G72" s="373"/>
      <c r="H72" s="373"/>
      <c r="I72" s="373"/>
    </row>
    <row r="73" spans="2:9">
      <c r="B73" s="373" t="s">
        <v>7011</v>
      </c>
      <c r="C73" s="373"/>
      <c r="D73" s="373" t="s">
        <v>7703</v>
      </c>
      <c r="E73" s="373" t="s">
        <v>1840</v>
      </c>
      <c r="F73" s="373"/>
      <c r="G73" s="373"/>
      <c r="H73" s="373"/>
      <c r="I73" s="373"/>
    </row>
    <row r="74" spans="2:9">
      <c r="B74" s="373" t="s">
        <v>5301</v>
      </c>
      <c r="C74" s="373"/>
      <c r="D74" s="373" t="s">
        <v>7703</v>
      </c>
      <c r="E74" s="373" t="s">
        <v>5305</v>
      </c>
      <c r="F74" s="373"/>
      <c r="G74" s="373"/>
      <c r="H74" s="373"/>
      <c r="I74" s="373"/>
    </row>
    <row r="75" spans="2:9">
      <c r="B75" s="373" t="s">
        <v>7297</v>
      </c>
      <c r="C75" s="373"/>
      <c r="D75" s="373" t="s">
        <v>7703</v>
      </c>
      <c r="E75" s="373" t="s">
        <v>5279</v>
      </c>
      <c r="F75" s="373"/>
      <c r="G75" s="373"/>
      <c r="H75" s="373"/>
      <c r="I75" s="373"/>
    </row>
    <row r="76" spans="2:9">
      <c r="B76" s="373" t="s">
        <v>7298</v>
      </c>
      <c r="C76" s="373"/>
      <c r="D76" s="373" t="s">
        <v>7703</v>
      </c>
      <c r="E76" s="373" t="s">
        <v>5135</v>
      </c>
      <c r="F76" s="373"/>
      <c r="G76" s="373"/>
      <c r="H76" s="373"/>
      <c r="I76" s="373"/>
    </row>
    <row r="77" spans="2:9">
      <c r="B77" s="373" t="s">
        <v>5307</v>
      </c>
      <c r="C77" s="373"/>
      <c r="D77" s="373" t="s">
        <v>7703</v>
      </c>
      <c r="E77" s="373" t="s">
        <v>5306</v>
      </c>
      <c r="F77" s="373"/>
      <c r="G77" s="373"/>
      <c r="H77" s="373"/>
      <c r="I77" s="373"/>
    </row>
    <row r="78" spans="2:9">
      <c r="B78" s="373" t="s">
        <v>562</v>
      </c>
      <c r="C78" s="373"/>
      <c r="D78" s="373" t="s">
        <v>7703</v>
      </c>
      <c r="E78" s="373" t="s">
        <v>5308</v>
      </c>
      <c r="F78" s="373"/>
      <c r="G78" s="373"/>
      <c r="H78" s="373"/>
      <c r="I78" s="373"/>
    </row>
    <row r="79" spans="2:9">
      <c r="B79" s="373" t="s">
        <v>7300</v>
      </c>
      <c r="C79" s="373"/>
      <c r="D79" s="373" t="s">
        <v>7703</v>
      </c>
      <c r="E79" s="373" t="s">
        <v>4548</v>
      </c>
      <c r="F79" s="373"/>
      <c r="G79" s="373"/>
      <c r="H79" s="373"/>
      <c r="I79" s="373"/>
    </row>
    <row r="80" spans="2:9">
      <c r="B80" s="373" t="s">
        <v>7071</v>
      </c>
      <c r="C80" s="373"/>
      <c r="D80" s="373" t="s">
        <v>7703</v>
      </c>
      <c r="E80" s="373" t="s">
        <v>4687</v>
      </c>
      <c r="F80" s="373"/>
      <c r="G80" s="373"/>
      <c r="H80" s="373"/>
      <c r="I80" s="373"/>
    </row>
    <row r="81" spans="2:9">
      <c r="B81" s="373" t="s">
        <v>5737</v>
      </c>
      <c r="C81" s="373"/>
      <c r="D81" s="373" t="s">
        <v>7703</v>
      </c>
      <c r="E81" s="373" t="s">
        <v>4739</v>
      </c>
      <c r="F81" s="373"/>
      <c r="G81" s="373"/>
      <c r="H81" s="373"/>
      <c r="I81" s="373"/>
    </row>
    <row r="82" spans="2:9">
      <c r="B82" s="373" t="s">
        <v>1033</v>
      </c>
      <c r="C82" s="373"/>
      <c r="D82" s="373" t="s">
        <v>7703</v>
      </c>
      <c r="E82" s="373" t="s">
        <v>2503</v>
      </c>
      <c r="F82" s="373"/>
      <c r="G82" s="373"/>
      <c r="H82" s="373"/>
      <c r="I82" s="373"/>
    </row>
    <row r="83" spans="2:9">
      <c r="B83" s="373" t="s">
        <v>1033</v>
      </c>
      <c r="C83" s="373"/>
      <c r="D83" s="373" t="s">
        <v>7703</v>
      </c>
      <c r="E83" s="373" t="s">
        <v>5309</v>
      </c>
      <c r="F83" s="373"/>
      <c r="G83" s="373"/>
      <c r="H83" s="373"/>
      <c r="I83" s="373"/>
    </row>
    <row r="84" spans="2:9">
      <c r="B84" s="373" t="s">
        <v>7301</v>
      </c>
      <c r="C84" s="373"/>
      <c r="D84" s="373" t="s">
        <v>7703</v>
      </c>
      <c r="E84" s="373" t="s">
        <v>5310</v>
      </c>
      <c r="F84" s="373"/>
      <c r="G84" s="373"/>
      <c r="H84" s="373"/>
      <c r="I84" s="373"/>
    </row>
    <row r="85" spans="2:9">
      <c r="B85" s="373" t="s">
        <v>5724</v>
      </c>
      <c r="C85" s="373"/>
      <c r="D85" s="373" t="s">
        <v>7703</v>
      </c>
      <c r="E85" s="373" t="s">
        <v>809</v>
      </c>
      <c r="F85" s="373"/>
      <c r="G85" s="373"/>
      <c r="H85" s="373"/>
      <c r="I85" s="373"/>
    </row>
    <row r="86" spans="2:9">
      <c r="B86" s="373" t="s">
        <v>2806</v>
      </c>
      <c r="C86" s="373"/>
      <c r="D86" s="373" t="s">
        <v>7703</v>
      </c>
      <c r="E86" s="373" t="s">
        <v>4326</v>
      </c>
      <c r="F86" s="373"/>
      <c r="G86" s="373"/>
      <c r="H86" s="373"/>
      <c r="I86" s="373"/>
    </row>
    <row r="87" spans="2:9">
      <c r="B87" s="373" t="s">
        <v>142</v>
      </c>
      <c r="C87" s="373"/>
      <c r="D87" s="373" t="s">
        <v>7703</v>
      </c>
      <c r="E87" s="373" t="s">
        <v>2062</v>
      </c>
      <c r="F87" s="373"/>
      <c r="G87" s="373"/>
      <c r="H87" s="373"/>
      <c r="I87" s="373"/>
    </row>
    <row r="88" spans="2:9">
      <c r="B88" s="373" t="s">
        <v>4667</v>
      </c>
      <c r="C88" s="373"/>
      <c r="D88" s="373" t="s">
        <v>7703</v>
      </c>
      <c r="E88" s="373" t="s">
        <v>5311</v>
      </c>
      <c r="F88" s="373"/>
      <c r="G88" s="373"/>
      <c r="H88" s="373"/>
      <c r="I88" s="373"/>
    </row>
    <row r="89" spans="2:9">
      <c r="B89" s="373" t="s">
        <v>3854</v>
      </c>
      <c r="C89" s="373"/>
      <c r="D89" s="373" t="s">
        <v>7703</v>
      </c>
      <c r="E89" s="373" t="s">
        <v>5314</v>
      </c>
      <c r="F89" s="373"/>
      <c r="G89" s="373"/>
      <c r="H89" s="373"/>
      <c r="I89" s="373"/>
    </row>
    <row r="90" spans="2:9">
      <c r="B90" s="373" t="s">
        <v>4551</v>
      </c>
      <c r="C90" s="373"/>
      <c r="D90" s="373" t="s">
        <v>7703</v>
      </c>
      <c r="E90" s="373" t="s">
        <v>1341</v>
      </c>
      <c r="F90" s="373"/>
      <c r="G90" s="373"/>
      <c r="H90" s="373"/>
      <c r="I90" s="373"/>
    </row>
    <row r="91" spans="2:9">
      <c r="B91" s="373" t="s">
        <v>4437</v>
      </c>
      <c r="C91" s="373"/>
      <c r="D91" s="373" t="s">
        <v>7703</v>
      </c>
      <c r="E91" s="373" t="s">
        <v>1224</v>
      </c>
      <c r="F91" s="373"/>
      <c r="G91" s="373"/>
      <c r="H91" s="373"/>
      <c r="I91" s="373"/>
    </row>
    <row r="92" spans="2:9">
      <c r="B92" s="373" t="s">
        <v>7302</v>
      </c>
      <c r="C92" s="373"/>
      <c r="D92" s="373" t="s">
        <v>7703</v>
      </c>
      <c r="E92" s="373" t="s">
        <v>1437</v>
      </c>
      <c r="F92" s="373"/>
      <c r="G92" s="373"/>
      <c r="H92" s="373"/>
      <c r="I92" s="373"/>
    </row>
    <row r="93" spans="2:9">
      <c r="B93" s="373" t="s">
        <v>7303</v>
      </c>
      <c r="C93" s="373"/>
      <c r="D93" s="373" t="s">
        <v>7703</v>
      </c>
      <c r="E93" s="373" t="s">
        <v>1098</v>
      </c>
      <c r="F93" s="373"/>
      <c r="G93" s="373"/>
      <c r="H93" s="373"/>
      <c r="I93" s="373"/>
    </row>
    <row r="94" spans="2:9">
      <c r="B94" s="373" t="s">
        <v>314</v>
      </c>
      <c r="C94" s="373"/>
      <c r="D94" s="373" t="s">
        <v>7703</v>
      </c>
      <c r="E94" s="373" t="s">
        <v>1105</v>
      </c>
      <c r="F94" s="373"/>
      <c r="G94" s="373"/>
      <c r="H94" s="373"/>
      <c r="I94" s="373"/>
    </row>
    <row r="95" spans="2:9">
      <c r="B95" s="373" t="s">
        <v>314</v>
      </c>
      <c r="C95" s="373"/>
      <c r="D95" s="373" t="s">
        <v>7703</v>
      </c>
      <c r="E95" s="373" t="s">
        <v>5317</v>
      </c>
      <c r="F95" s="373"/>
      <c r="G95" s="373"/>
      <c r="H95" s="373"/>
      <c r="I95" s="373"/>
    </row>
    <row r="96" spans="2:9">
      <c r="B96" s="373" t="s">
        <v>2506</v>
      </c>
      <c r="C96" s="373"/>
      <c r="D96" s="373" t="s">
        <v>7703</v>
      </c>
      <c r="E96" s="373" t="s">
        <v>1456</v>
      </c>
      <c r="F96" s="373"/>
      <c r="G96" s="373"/>
      <c r="H96" s="373"/>
      <c r="I96" s="373"/>
    </row>
    <row r="97" spans="2:9">
      <c r="B97" s="373" t="s">
        <v>7304</v>
      </c>
      <c r="C97" s="373"/>
      <c r="D97" s="373" t="s">
        <v>7703</v>
      </c>
      <c r="E97" s="373" t="s">
        <v>5318</v>
      </c>
      <c r="F97" s="373"/>
      <c r="G97" s="373"/>
      <c r="H97" s="373"/>
      <c r="I97" s="373"/>
    </row>
    <row r="98" spans="2:9">
      <c r="B98" s="373" t="s">
        <v>7305</v>
      </c>
      <c r="C98" s="373"/>
      <c r="D98" s="373" t="s">
        <v>7703</v>
      </c>
      <c r="E98" s="373" t="s">
        <v>243</v>
      </c>
      <c r="F98" s="373"/>
      <c r="G98" s="373"/>
      <c r="H98" s="373"/>
      <c r="I98" s="373"/>
    </row>
    <row r="99" spans="2:9">
      <c r="B99" s="373" t="s">
        <v>7306</v>
      </c>
      <c r="C99" s="373"/>
      <c r="D99" s="373" t="s">
        <v>7703</v>
      </c>
      <c r="E99" s="373" t="s">
        <v>5094</v>
      </c>
      <c r="F99" s="373"/>
      <c r="G99" s="373"/>
      <c r="H99" s="373"/>
      <c r="I99" s="373"/>
    </row>
    <row r="100" spans="2:9">
      <c r="B100" s="373" t="s">
        <v>7307</v>
      </c>
      <c r="C100" s="373"/>
      <c r="D100" s="373" t="s">
        <v>7703</v>
      </c>
      <c r="E100" s="373" t="s">
        <v>5321</v>
      </c>
      <c r="F100" s="373"/>
      <c r="G100" s="373"/>
      <c r="H100" s="373"/>
      <c r="I100" s="373"/>
    </row>
    <row r="101" spans="2:9">
      <c r="B101" s="373" t="s">
        <v>7309</v>
      </c>
      <c r="C101" s="373"/>
      <c r="D101" s="373" t="s">
        <v>7703</v>
      </c>
      <c r="E101" s="373" t="s">
        <v>592</v>
      </c>
      <c r="F101" s="373"/>
      <c r="G101" s="373"/>
      <c r="H101" s="373"/>
      <c r="I101" s="373"/>
    </row>
    <row r="102" spans="2:9">
      <c r="B102" s="373" t="s">
        <v>4800</v>
      </c>
      <c r="C102" s="373"/>
      <c r="D102" s="373" t="s">
        <v>7703</v>
      </c>
      <c r="E102" s="373" t="s">
        <v>1649</v>
      </c>
      <c r="F102" s="373"/>
      <c r="G102" s="373"/>
      <c r="H102" s="373"/>
      <c r="I102" s="373"/>
    </row>
    <row r="103" spans="2:9">
      <c r="B103" s="373" t="s">
        <v>7310</v>
      </c>
      <c r="C103" s="373"/>
      <c r="D103" s="373" t="s">
        <v>7703</v>
      </c>
      <c r="E103" s="373" t="s">
        <v>5276</v>
      </c>
      <c r="F103" s="373"/>
      <c r="G103" s="373"/>
      <c r="H103" s="373"/>
      <c r="I103" s="373"/>
    </row>
    <row r="104" spans="2:9">
      <c r="B104" s="373" t="s">
        <v>2398</v>
      </c>
      <c r="C104" s="373"/>
      <c r="D104" s="373" t="s">
        <v>7703</v>
      </c>
      <c r="E104" s="373" t="s">
        <v>5324</v>
      </c>
      <c r="F104" s="373"/>
      <c r="G104" s="373"/>
      <c r="H104" s="373"/>
      <c r="I104" s="373"/>
    </row>
    <row r="105" spans="2:9">
      <c r="B105" s="373" t="s">
        <v>5473</v>
      </c>
      <c r="C105" s="373"/>
      <c r="D105" s="373" t="s">
        <v>7703</v>
      </c>
      <c r="E105" s="373" t="s">
        <v>4807</v>
      </c>
      <c r="F105" s="373"/>
      <c r="G105" s="373"/>
      <c r="H105" s="373"/>
      <c r="I105" s="373"/>
    </row>
    <row r="106" spans="2:9">
      <c r="B106" s="373" t="s">
        <v>7311</v>
      </c>
      <c r="C106" s="373"/>
      <c r="D106" s="373" t="s">
        <v>7703</v>
      </c>
      <c r="E106" s="373" t="s">
        <v>3812</v>
      </c>
      <c r="F106" s="373"/>
      <c r="G106" s="373"/>
      <c r="H106" s="373"/>
      <c r="I106" s="373"/>
    </row>
    <row r="107" spans="2:9">
      <c r="B107" s="373" t="s">
        <v>3424</v>
      </c>
      <c r="C107" s="373"/>
      <c r="D107" s="373" t="s">
        <v>7703</v>
      </c>
      <c r="E107" s="373" t="s">
        <v>5325</v>
      </c>
      <c r="F107" s="373"/>
      <c r="G107" s="373"/>
      <c r="H107" s="373"/>
      <c r="I107" s="373"/>
    </row>
    <row r="108" spans="2:9">
      <c r="B108" s="373" t="s">
        <v>6238</v>
      </c>
      <c r="C108" s="373"/>
      <c r="D108" s="373" t="s">
        <v>7703</v>
      </c>
      <c r="E108" s="373" t="s">
        <v>4986</v>
      </c>
      <c r="F108" s="373"/>
      <c r="G108" s="373"/>
      <c r="H108" s="373"/>
      <c r="I108" s="373"/>
    </row>
    <row r="109" spans="2:9">
      <c r="B109" s="373" t="s">
        <v>3434</v>
      </c>
      <c r="C109" s="373"/>
      <c r="D109" s="373" t="s">
        <v>7703</v>
      </c>
      <c r="E109" s="373" t="s">
        <v>3608</v>
      </c>
      <c r="F109" s="373"/>
      <c r="G109" s="373"/>
      <c r="H109" s="373"/>
      <c r="I109" s="373"/>
    </row>
    <row r="110" spans="2:9">
      <c r="B110" s="373" t="s">
        <v>7312</v>
      </c>
      <c r="C110" s="373"/>
      <c r="D110" s="373" t="s">
        <v>7703</v>
      </c>
      <c r="E110" s="373" t="s">
        <v>2212</v>
      </c>
      <c r="F110" s="373"/>
      <c r="G110" s="373"/>
      <c r="H110" s="373"/>
      <c r="I110" s="373"/>
    </row>
    <row r="111" spans="2:9">
      <c r="B111" s="373" t="s">
        <v>7313</v>
      </c>
      <c r="C111" s="373"/>
      <c r="D111" s="373" t="s">
        <v>7703</v>
      </c>
      <c r="E111" s="373" t="s">
        <v>4027</v>
      </c>
      <c r="F111" s="373"/>
      <c r="G111" s="373"/>
      <c r="H111" s="373"/>
      <c r="I111" s="373"/>
    </row>
    <row r="112" spans="2:9">
      <c r="B112" s="373" t="s">
        <v>5928</v>
      </c>
      <c r="C112" s="373"/>
      <c r="D112" s="373" t="s">
        <v>7703</v>
      </c>
      <c r="E112" s="373" t="s">
        <v>4034</v>
      </c>
      <c r="F112" s="373"/>
      <c r="G112" s="373"/>
      <c r="H112" s="373"/>
      <c r="I112" s="373"/>
    </row>
    <row r="113" spans="2:9">
      <c r="B113" s="373" t="s">
        <v>1035</v>
      </c>
      <c r="C113" s="373"/>
      <c r="D113" s="373" t="s">
        <v>7703</v>
      </c>
      <c r="E113" s="373" t="s">
        <v>5326</v>
      </c>
      <c r="F113" s="373"/>
      <c r="G113" s="373"/>
      <c r="H113" s="373"/>
      <c r="I113" s="373"/>
    </row>
    <row r="114" spans="2:9">
      <c r="B114" s="373" t="s">
        <v>4084</v>
      </c>
      <c r="C114" s="373"/>
      <c r="D114" s="373" t="s">
        <v>7703</v>
      </c>
      <c r="E114" s="373" t="s">
        <v>2843</v>
      </c>
      <c r="F114" s="373"/>
      <c r="G114" s="373"/>
      <c r="H114" s="373"/>
      <c r="I114" s="373"/>
    </row>
    <row r="115" spans="2:9">
      <c r="B115" s="373" t="s">
        <v>3400</v>
      </c>
      <c r="C115" s="373"/>
      <c r="D115" s="373" t="s">
        <v>7703</v>
      </c>
      <c r="E115" s="373" t="s">
        <v>4254</v>
      </c>
      <c r="F115" s="373"/>
      <c r="G115" s="373"/>
      <c r="H115" s="373"/>
      <c r="I115" s="373"/>
    </row>
    <row r="116" spans="2:9">
      <c r="B116" s="373" t="s">
        <v>7315</v>
      </c>
      <c r="C116" s="373"/>
      <c r="D116" s="373" t="s">
        <v>7703</v>
      </c>
      <c r="E116" s="373" t="s">
        <v>5327</v>
      </c>
      <c r="F116" s="373"/>
      <c r="G116" s="373"/>
      <c r="H116" s="373"/>
      <c r="I116" s="373"/>
    </row>
    <row r="117" spans="2:9">
      <c r="B117" s="373" t="s">
        <v>5411</v>
      </c>
      <c r="C117" s="373"/>
      <c r="D117" s="373" t="s">
        <v>7703</v>
      </c>
      <c r="E117" s="373" t="s">
        <v>5329</v>
      </c>
      <c r="F117" s="373"/>
      <c r="G117" s="373"/>
      <c r="H117" s="373"/>
      <c r="I117" s="373"/>
    </row>
    <row r="118" spans="2:9">
      <c r="B118" s="373" t="s">
        <v>7317</v>
      </c>
      <c r="C118" s="373"/>
      <c r="D118" s="373" t="s">
        <v>7703</v>
      </c>
      <c r="E118" s="373" t="s">
        <v>5331</v>
      </c>
      <c r="F118" s="373"/>
      <c r="G118" s="373"/>
      <c r="H118" s="373"/>
      <c r="I118" s="373"/>
    </row>
    <row r="119" spans="2:9">
      <c r="B119" s="373" t="s">
        <v>7318</v>
      </c>
      <c r="C119" s="373"/>
      <c r="D119" s="373" t="s">
        <v>7703</v>
      </c>
      <c r="E119" s="373" t="s">
        <v>5335</v>
      </c>
      <c r="F119" s="373"/>
      <c r="G119" s="373"/>
      <c r="H119" s="373"/>
      <c r="I119" s="373"/>
    </row>
    <row r="120" spans="2:9">
      <c r="B120" s="373" t="s">
        <v>2751</v>
      </c>
      <c r="C120" s="373"/>
      <c r="D120" s="373" t="s">
        <v>7703</v>
      </c>
      <c r="E120" s="373" t="s">
        <v>5219</v>
      </c>
      <c r="F120" s="373"/>
      <c r="G120" s="373"/>
      <c r="H120" s="373"/>
      <c r="I120" s="373"/>
    </row>
    <row r="121" spans="2:9">
      <c r="B121" s="373" t="s">
        <v>3309</v>
      </c>
      <c r="C121" s="373"/>
      <c r="D121" s="373" t="s">
        <v>7703</v>
      </c>
      <c r="E121" s="373" t="s">
        <v>754</v>
      </c>
      <c r="F121" s="373"/>
      <c r="G121" s="373"/>
      <c r="H121" s="373"/>
      <c r="I121" s="373"/>
    </row>
    <row r="122" spans="2:9">
      <c r="B122" s="373" t="s">
        <v>4750</v>
      </c>
      <c r="C122" s="373"/>
      <c r="D122" s="373" t="s">
        <v>7703</v>
      </c>
      <c r="E122" s="373" t="s">
        <v>5336</v>
      </c>
      <c r="F122" s="373"/>
      <c r="G122" s="373"/>
      <c r="H122" s="373"/>
      <c r="I122" s="373"/>
    </row>
    <row r="123" spans="2:9">
      <c r="B123" s="373" t="s">
        <v>4750</v>
      </c>
      <c r="C123" s="373"/>
      <c r="D123" s="373" t="s">
        <v>7703</v>
      </c>
      <c r="E123" s="373" t="s">
        <v>5339</v>
      </c>
      <c r="F123" s="373"/>
      <c r="G123" s="373"/>
      <c r="H123" s="373"/>
      <c r="I123" s="373"/>
    </row>
    <row r="124" spans="2:9">
      <c r="B124" s="373" t="s">
        <v>4750</v>
      </c>
      <c r="C124" s="373"/>
      <c r="D124" s="373" t="s">
        <v>7703</v>
      </c>
      <c r="E124" s="373" t="s">
        <v>3971</v>
      </c>
      <c r="F124" s="373"/>
      <c r="G124" s="373"/>
      <c r="H124" s="373"/>
      <c r="I124" s="373"/>
    </row>
    <row r="125" spans="2:9">
      <c r="B125" s="373" t="s">
        <v>3318</v>
      </c>
      <c r="C125" s="373"/>
      <c r="D125" s="373" t="s">
        <v>7703</v>
      </c>
      <c r="E125" s="373" t="s">
        <v>5341</v>
      </c>
      <c r="F125" s="373"/>
      <c r="G125" s="373"/>
      <c r="H125" s="373"/>
      <c r="I125" s="373"/>
    </row>
    <row r="126" spans="2:9">
      <c r="B126" s="373" t="s">
        <v>377</v>
      </c>
      <c r="C126" s="373"/>
      <c r="D126" s="373" t="s">
        <v>7703</v>
      </c>
      <c r="E126" s="373" t="s">
        <v>296</v>
      </c>
      <c r="F126" s="373"/>
      <c r="G126" s="373"/>
      <c r="H126" s="373"/>
      <c r="I126" s="373"/>
    </row>
    <row r="127" spans="2:9">
      <c r="B127" s="373" t="s">
        <v>318</v>
      </c>
      <c r="C127" s="373"/>
      <c r="D127" s="373" t="s">
        <v>7703</v>
      </c>
      <c r="E127" s="373" t="s">
        <v>5343</v>
      </c>
      <c r="F127" s="373"/>
      <c r="G127" s="373"/>
      <c r="H127" s="373"/>
      <c r="I127" s="373"/>
    </row>
    <row r="128" spans="2:9">
      <c r="B128" s="373" t="s">
        <v>318</v>
      </c>
      <c r="C128" s="373"/>
      <c r="D128" s="373" t="s">
        <v>7703</v>
      </c>
      <c r="E128" s="373" t="s">
        <v>5346</v>
      </c>
      <c r="F128" s="373"/>
      <c r="G128" s="373"/>
      <c r="H128" s="373"/>
      <c r="I128" s="373"/>
    </row>
    <row r="129" spans="2:9">
      <c r="B129" s="373" t="s">
        <v>7319</v>
      </c>
      <c r="C129" s="373"/>
      <c r="D129" s="373" t="s">
        <v>7703</v>
      </c>
      <c r="E129" s="373" t="s">
        <v>3911</v>
      </c>
      <c r="F129" s="373"/>
      <c r="G129" s="373"/>
      <c r="H129" s="373"/>
      <c r="I129" s="373"/>
    </row>
    <row r="130" spans="2:9">
      <c r="B130" s="373" t="s">
        <v>2324</v>
      </c>
      <c r="C130" s="373"/>
      <c r="D130" s="373" t="s">
        <v>7703</v>
      </c>
      <c r="E130" s="373" t="s">
        <v>4239</v>
      </c>
      <c r="F130" s="373"/>
      <c r="G130" s="373"/>
      <c r="H130" s="373"/>
      <c r="I130" s="373"/>
    </row>
    <row r="131" spans="2:9">
      <c r="B131" s="373" t="s">
        <v>3935</v>
      </c>
      <c r="C131" s="373"/>
      <c r="D131" s="373" t="s">
        <v>7703</v>
      </c>
      <c r="E131" s="373" t="s">
        <v>5348</v>
      </c>
      <c r="F131" s="373"/>
      <c r="G131" s="373"/>
      <c r="H131" s="373"/>
      <c r="I131" s="373"/>
    </row>
    <row r="132" spans="2:9">
      <c r="B132" s="373" t="s">
        <v>7320</v>
      </c>
      <c r="C132" s="373"/>
      <c r="D132" s="373" t="s">
        <v>7703</v>
      </c>
      <c r="E132" s="373" t="s">
        <v>5349</v>
      </c>
      <c r="F132" s="373"/>
      <c r="G132" s="373"/>
      <c r="H132" s="373"/>
      <c r="I132" s="373"/>
    </row>
    <row r="133" spans="2:9">
      <c r="B133" s="373" t="s">
        <v>3636</v>
      </c>
      <c r="C133" s="373"/>
      <c r="D133" s="373" t="s">
        <v>7703</v>
      </c>
      <c r="E133" s="373" t="s">
        <v>5351</v>
      </c>
      <c r="F133" s="373"/>
      <c r="G133" s="373"/>
      <c r="H133" s="373"/>
      <c r="I133" s="373"/>
    </row>
    <row r="134" spans="2:9">
      <c r="B134" s="373" t="s">
        <v>502</v>
      </c>
      <c r="C134" s="373"/>
      <c r="D134" s="373" t="s">
        <v>7703</v>
      </c>
      <c r="E134" s="373" t="s">
        <v>1765</v>
      </c>
      <c r="F134" s="373"/>
      <c r="G134" s="373"/>
      <c r="H134" s="373"/>
      <c r="I134" s="373"/>
    </row>
    <row r="135" spans="2:9">
      <c r="B135" s="373" t="s">
        <v>7314</v>
      </c>
      <c r="C135" s="373"/>
      <c r="D135" s="373" t="s">
        <v>7703</v>
      </c>
      <c r="E135" s="373" t="s">
        <v>492</v>
      </c>
      <c r="F135" s="373"/>
      <c r="G135" s="373"/>
      <c r="H135" s="373"/>
      <c r="I135" s="373"/>
    </row>
    <row r="136" spans="2:9">
      <c r="B136" s="373" t="s">
        <v>7321</v>
      </c>
      <c r="C136" s="373"/>
      <c r="D136" s="373" t="s">
        <v>7703</v>
      </c>
      <c r="E136" s="373" t="s">
        <v>5352</v>
      </c>
      <c r="F136" s="373"/>
      <c r="G136" s="373"/>
      <c r="H136" s="373"/>
      <c r="I136" s="373"/>
    </row>
    <row r="137" spans="2:9">
      <c r="B137" s="373" t="s">
        <v>5353</v>
      </c>
      <c r="C137" s="373"/>
      <c r="D137" s="373" t="s">
        <v>7703</v>
      </c>
      <c r="E137" s="373" t="s">
        <v>3644</v>
      </c>
      <c r="F137" s="373"/>
      <c r="G137" s="373"/>
      <c r="H137" s="373"/>
      <c r="I137" s="373"/>
    </row>
    <row r="138" spans="2:9">
      <c r="B138" s="373" t="s">
        <v>5353</v>
      </c>
      <c r="C138" s="373"/>
      <c r="D138" s="373" t="s">
        <v>7703</v>
      </c>
      <c r="E138" s="373" t="s">
        <v>5356</v>
      </c>
      <c r="F138" s="373"/>
      <c r="G138" s="373"/>
      <c r="H138" s="373"/>
      <c r="I138" s="373"/>
    </row>
    <row r="139" spans="2:9">
      <c r="B139" s="373" t="s">
        <v>7148</v>
      </c>
      <c r="C139" s="373"/>
      <c r="D139" s="373" t="s">
        <v>7703</v>
      </c>
      <c r="E139" s="373" t="s">
        <v>1636</v>
      </c>
      <c r="F139" s="373"/>
      <c r="G139" s="373"/>
      <c r="H139" s="373"/>
      <c r="I139" s="373"/>
    </row>
    <row r="140" spans="2:9">
      <c r="B140" s="373" t="s">
        <v>1814</v>
      </c>
      <c r="C140" s="373"/>
      <c r="D140" s="373" t="s">
        <v>7703</v>
      </c>
      <c r="E140" s="373" t="s">
        <v>5360</v>
      </c>
      <c r="F140" s="373"/>
      <c r="G140" s="373"/>
      <c r="H140" s="373"/>
      <c r="I140" s="373"/>
    </row>
    <row r="141" spans="2:9">
      <c r="B141" s="373" t="s">
        <v>7323</v>
      </c>
      <c r="C141" s="373"/>
      <c r="D141" s="373" t="s">
        <v>7703</v>
      </c>
      <c r="E141" s="373" t="s">
        <v>5361</v>
      </c>
      <c r="F141" s="373"/>
      <c r="G141" s="373"/>
      <c r="H141" s="373"/>
      <c r="I141" s="373"/>
    </row>
    <row r="142" spans="2:9">
      <c r="B142" s="373" t="s">
        <v>5040</v>
      </c>
      <c r="C142" s="373"/>
      <c r="D142" s="373" t="s">
        <v>7703</v>
      </c>
      <c r="E142" s="373" t="s">
        <v>5363</v>
      </c>
      <c r="F142" s="373"/>
      <c r="G142" s="373"/>
      <c r="H142" s="373"/>
      <c r="I142" s="373"/>
    </row>
    <row r="143" spans="2:9">
      <c r="B143" s="373" t="s">
        <v>5366</v>
      </c>
      <c r="C143" s="373"/>
      <c r="D143" s="373" t="s">
        <v>7703</v>
      </c>
      <c r="E143" s="373" t="s">
        <v>5364</v>
      </c>
      <c r="F143" s="373"/>
      <c r="G143" s="373"/>
      <c r="H143" s="373"/>
      <c r="I143" s="373"/>
    </row>
    <row r="144" spans="2:9">
      <c r="B144" s="373" t="s">
        <v>5366</v>
      </c>
      <c r="C144" s="373"/>
      <c r="D144" s="373" t="s">
        <v>7703</v>
      </c>
      <c r="E144" s="373" t="s">
        <v>686</v>
      </c>
      <c r="F144" s="373"/>
      <c r="G144" s="373"/>
      <c r="H144" s="373"/>
      <c r="I144" s="373"/>
    </row>
    <row r="145" spans="2:9">
      <c r="B145" s="373" t="s">
        <v>5368</v>
      </c>
      <c r="C145" s="373"/>
      <c r="D145" s="373" t="s">
        <v>7703</v>
      </c>
      <c r="E145" s="373" t="s">
        <v>28</v>
      </c>
      <c r="F145" s="373"/>
      <c r="G145" s="373"/>
      <c r="H145" s="373"/>
      <c r="I145" s="373"/>
    </row>
    <row r="146" spans="2:9">
      <c r="B146" s="373" t="s">
        <v>5368</v>
      </c>
      <c r="C146" s="373"/>
      <c r="D146" s="373" t="s">
        <v>7703</v>
      </c>
      <c r="E146" s="373" t="s">
        <v>4247</v>
      </c>
      <c r="F146" s="373"/>
      <c r="G146" s="373"/>
      <c r="H146" s="373"/>
      <c r="I146" s="373"/>
    </row>
    <row r="147" spans="2:9">
      <c r="B147" s="373" t="s">
        <v>6922</v>
      </c>
      <c r="C147" s="373"/>
      <c r="D147" s="373" t="s">
        <v>7703</v>
      </c>
      <c r="E147" s="373" t="s">
        <v>3341</v>
      </c>
      <c r="F147" s="373"/>
      <c r="G147" s="373"/>
      <c r="H147" s="373"/>
      <c r="I147" s="373"/>
    </row>
    <row r="148" spans="2:9">
      <c r="B148" s="373" t="s">
        <v>1488</v>
      </c>
      <c r="C148" s="373"/>
      <c r="D148" s="373" t="s">
        <v>7703</v>
      </c>
      <c r="E148" s="373" t="s">
        <v>4464</v>
      </c>
      <c r="F148" s="373"/>
      <c r="G148" s="373"/>
      <c r="H148" s="373"/>
      <c r="I148" s="373"/>
    </row>
    <row r="149" spans="2:9">
      <c r="B149" s="373" t="s">
        <v>2999</v>
      </c>
      <c r="C149" s="373"/>
      <c r="D149" s="373" t="s">
        <v>7703</v>
      </c>
      <c r="E149" s="373" t="s">
        <v>3134</v>
      </c>
      <c r="F149" s="373"/>
      <c r="G149" s="373"/>
      <c r="H149" s="373"/>
      <c r="I149" s="373"/>
    </row>
    <row r="150" spans="2:9">
      <c r="B150" s="373" t="s">
        <v>1717</v>
      </c>
      <c r="C150" s="373"/>
      <c r="D150" s="373" t="s">
        <v>7703</v>
      </c>
      <c r="E150" s="373" t="s">
        <v>740</v>
      </c>
      <c r="F150" s="373"/>
      <c r="G150" s="373"/>
      <c r="H150" s="373"/>
      <c r="I150" s="373"/>
    </row>
    <row r="151" spans="2:9">
      <c r="B151" s="373" t="s">
        <v>4484</v>
      </c>
      <c r="C151" s="373"/>
      <c r="D151" s="373" t="s">
        <v>7703</v>
      </c>
      <c r="E151" s="373" t="s">
        <v>5369</v>
      </c>
      <c r="F151" s="373"/>
      <c r="G151" s="373"/>
      <c r="H151" s="373"/>
      <c r="I151" s="373"/>
    </row>
    <row r="152" spans="2:9">
      <c r="B152" s="373" t="s">
        <v>2084</v>
      </c>
      <c r="C152" s="373"/>
      <c r="D152" s="373" t="s">
        <v>7703</v>
      </c>
      <c r="E152" s="373" t="s">
        <v>3127</v>
      </c>
      <c r="F152" s="373"/>
      <c r="G152" s="373"/>
      <c r="H152" s="373"/>
      <c r="I152" s="373"/>
    </row>
    <row r="153" spans="2:9">
      <c r="B153" s="373" t="s">
        <v>6215</v>
      </c>
      <c r="C153" s="373"/>
      <c r="D153" s="373" t="s">
        <v>7703</v>
      </c>
      <c r="E153" s="373" t="s">
        <v>2906</v>
      </c>
      <c r="F153" s="373"/>
      <c r="G153" s="373"/>
      <c r="H153" s="373"/>
      <c r="I153" s="373"/>
    </row>
    <row r="154" spans="2:9">
      <c r="B154" s="373" t="s">
        <v>5370</v>
      </c>
      <c r="C154" s="373"/>
      <c r="D154" s="373" t="s">
        <v>7703</v>
      </c>
      <c r="E154" s="373" t="s">
        <v>2618</v>
      </c>
      <c r="F154" s="373"/>
      <c r="G154" s="373"/>
      <c r="H154" s="373"/>
      <c r="I154" s="373"/>
    </row>
    <row r="155" spans="2:9">
      <c r="B155" s="373" t="s">
        <v>7325</v>
      </c>
      <c r="C155" s="373"/>
      <c r="D155" s="373" t="s">
        <v>7703</v>
      </c>
      <c r="E155" s="373" t="s">
        <v>5373</v>
      </c>
      <c r="F155" s="373"/>
      <c r="G155" s="373"/>
      <c r="H155" s="373"/>
      <c r="I155" s="373"/>
    </row>
    <row r="156" spans="2:9">
      <c r="B156" s="373" t="s">
        <v>7327</v>
      </c>
      <c r="C156" s="373"/>
      <c r="D156" s="373" t="s">
        <v>7703</v>
      </c>
      <c r="E156" s="373" t="s">
        <v>5377</v>
      </c>
      <c r="F156" s="373"/>
      <c r="G156" s="373"/>
      <c r="H156" s="373"/>
      <c r="I156" s="373"/>
    </row>
    <row r="157" spans="2:9">
      <c r="B157" s="373" t="s">
        <v>6654</v>
      </c>
      <c r="C157" s="373"/>
      <c r="D157" s="373" t="s">
        <v>7703</v>
      </c>
      <c r="E157" s="373" t="s">
        <v>2153</v>
      </c>
      <c r="F157" s="373"/>
      <c r="G157" s="373"/>
      <c r="H157" s="373"/>
      <c r="I157" s="373"/>
    </row>
    <row r="158" spans="2:9">
      <c r="B158" s="373" t="s">
        <v>3249</v>
      </c>
      <c r="C158" s="373"/>
      <c r="D158" s="373" t="s">
        <v>7703</v>
      </c>
      <c r="E158" s="373" t="s">
        <v>3682</v>
      </c>
      <c r="F158" s="373"/>
      <c r="G158" s="373"/>
      <c r="H158" s="373"/>
      <c r="I158" s="373"/>
    </row>
    <row r="159" spans="2:9">
      <c r="B159" s="373" t="s">
        <v>5507</v>
      </c>
      <c r="C159" s="373"/>
      <c r="D159" s="373" t="s">
        <v>7703</v>
      </c>
      <c r="E159" s="373" t="s">
        <v>1741</v>
      </c>
      <c r="F159" s="373"/>
      <c r="G159" s="373"/>
      <c r="H159" s="373"/>
      <c r="I159" s="373"/>
    </row>
    <row r="160" spans="2:9">
      <c r="B160" s="373" t="s">
        <v>1404</v>
      </c>
      <c r="C160" s="373"/>
      <c r="D160" s="373" t="s">
        <v>7703</v>
      </c>
      <c r="E160" s="373" t="s">
        <v>3967</v>
      </c>
      <c r="F160" s="373"/>
      <c r="G160" s="373"/>
      <c r="H160" s="373"/>
      <c r="I160" s="373"/>
    </row>
    <row r="161" spans="2:9">
      <c r="B161" s="373" t="s">
        <v>7328</v>
      </c>
      <c r="C161" s="373"/>
      <c r="D161" s="373" t="s">
        <v>7703</v>
      </c>
      <c r="E161" s="373" t="s">
        <v>5381</v>
      </c>
      <c r="F161" s="373"/>
      <c r="G161" s="373"/>
      <c r="H161" s="373"/>
      <c r="I161" s="373"/>
    </row>
    <row r="162" spans="2:9">
      <c r="B162" s="373" t="s">
        <v>7329</v>
      </c>
      <c r="C162" s="373"/>
      <c r="D162" s="373" t="s">
        <v>7703</v>
      </c>
      <c r="E162" s="373" t="s">
        <v>5382</v>
      </c>
      <c r="F162" s="373"/>
      <c r="G162" s="373"/>
      <c r="H162" s="373"/>
      <c r="I162" s="373"/>
    </row>
    <row r="163" spans="2:9">
      <c r="B163" s="373" t="s">
        <v>7330</v>
      </c>
      <c r="C163" s="373"/>
      <c r="D163" s="373" t="s">
        <v>7703</v>
      </c>
      <c r="E163" s="373" t="s">
        <v>5384</v>
      </c>
      <c r="F163" s="373"/>
      <c r="G163" s="373"/>
      <c r="H163" s="373"/>
      <c r="I163" s="373"/>
    </row>
    <row r="164" spans="2:9">
      <c r="B164" s="373" t="s">
        <v>7331</v>
      </c>
      <c r="C164" s="373"/>
      <c r="D164" s="373" t="s">
        <v>7703</v>
      </c>
      <c r="E164" s="373" t="s">
        <v>5385</v>
      </c>
      <c r="F164" s="373"/>
      <c r="G164" s="373"/>
      <c r="H164" s="373"/>
      <c r="I164" s="373"/>
    </row>
    <row r="165" spans="2:9">
      <c r="B165" s="373" t="s">
        <v>2897</v>
      </c>
      <c r="C165" s="373"/>
      <c r="D165" s="373" t="s">
        <v>7703</v>
      </c>
      <c r="E165" s="373" t="s">
        <v>5387</v>
      </c>
      <c r="F165" s="373"/>
      <c r="G165" s="373"/>
      <c r="H165" s="373"/>
      <c r="I165" s="373"/>
    </row>
    <row r="166" spans="2:9">
      <c r="B166" s="373" t="s">
        <v>3293</v>
      </c>
      <c r="C166" s="373"/>
      <c r="D166" s="373" t="s">
        <v>7703</v>
      </c>
      <c r="E166" s="373" t="s">
        <v>5390</v>
      </c>
      <c r="F166" s="373"/>
      <c r="G166" s="373"/>
      <c r="H166" s="373"/>
      <c r="I166" s="373"/>
    </row>
    <row r="167" spans="2:9">
      <c r="B167" s="373" t="s">
        <v>1491</v>
      </c>
      <c r="C167" s="373"/>
      <c r="D167" s="373" t="s">
        <v>7703</v>
      </c>
      <c r="E167" s="373" t="s">
        <v>1475</v>
      </c>
      <c r="F167" s="373"/>
      <c r="G167" s="373"/>
      <c r="H167" s="373"/>
      <c r="I167" s="373"/>
    </row>
    <row r="168" spans="2:9">
      <c r="B168" s="373" t="s">
        <v>2372</v>
      </c>
      <c r="C168" s="373"/>
      <c r="D168" s="373" t="s">
        <v>7703</v>
      </c>
      <c r="E168" s="373" t="s">
        <v>3830</v>
      </c>
      <c r="F168" s="373"/>
      <c r="G168" s="373"/>
      <c r="H168" s="373"/>
      <c r="I168" s="373"/>
    </row>
    <row r="169" spans="2:9">
      <c r="B169" s="373" t="s">
        <v>4320</v>
      </c>
      <c r="C169" s="373"/>
      <c r="D169" s="373" t="s">
        <v>7703</v>
      </c>
      <c r="E169" s="373" t="s">
        <v>4397</v>
      </c>
      <c r="F169" s="373"/>
      <c r="G169" s="373"/>
      <c r="H169" s="373"/>
      <c r="I169" s="373"/>
    </row>
    <row r="170" spans="2:9">
      <c r="B170" s="373" t="s">
        <v>1192</v>
      </c>
      <c r="C170" s="373"/>
      <c r="D170" s="373" t="s">
        <v>7703</v>
      </c>
      <c r="E170" s="373" t="s">
        <v>2601</v>
      </c>
      <c r="F170" s="373"/>
      <c r="G170" s="373"/>
      <c r="H170" s="373"/>
      <c r="I170" s="373"/>
    </row>
    <row r="171" spans="2:9">
      <c r="B171" s="373" t="s">
        <v>7332</v>
      </c>
      <c r="C171" s="373"/>
      <c r="D171" s="373" t="s">
        <v>7703</v>
      </c>
      <c r="E171" s="373" t="s">
        <v>5392</v>
      </c>
      <c r="F171" s="373"/>
      <c r="G171" s="373"/>
      <c r="H171" s="373"/>
      <c r="I171" s="373"/>
    </row>
    <row r="172" spans="2:9">
      <c r="B172" s="373" t="s">
        <v>7333</v>
      </c>
      <c r="C172" s="373"/>
      <c r="D172" s="373" t="s">
        <v>7703</v>
      </c>
      <c r="E172" s="373" t="s">
        <v>3620</v>
      </c>
      <c r="F172" s="373"/>
      <c r="G172" s="373"/>
      <c r="H172" s="373"/>
      <c r="I172" s="373"/>
    </row>
    <row r="173" spans="2:9">
      <c r="B173" s="373" t="s">
        <v>7335</v>
      </c>
      <c r="C173" s="373"/>
      <c r="D173" s="373" t="s">
        <v>7703</v>
      </c>
      <c r="E173" s="373" t="s">
        <v>2728</v>
      </c>
      <c r="F173" s="373"/>
      <c r="G173" s="373"/>
      <c r="H173" s="373"/>
      <c r="I173" s="373"/>
    </row>
    <row r="174" spans="2:9">
      <c r="B174" s="373" t="s">
        <v>7207</v>
      </c>
      <c r="C174" s="373"/>
      <c r="D174" s="373" t="s">
        <v>7703</v>
      </c>
      <c r="E174" s="373" t="s">
        <v>4256</v>
      </c>
      <c r="F174" s="373"/>
      <c r="G174" s="373"/>
      <c r="H174" s="373"/>
      <c r="I174" s="373"/>
    </row>
    <row r="175" spans="2:9">
      <c r="B175" s="373" t="s">
        <v>583</v>
      </c>
      <c r="C175" s="373"/>
      <c r="D175" s="373" t="s">
        <v>7703</v>
      </c>
      <c r="E175" s="373" t="s">
        <v>4104</v>
      </c>
      <c r="F175" s="373"/>
      <c r="G175" s="373"/>
      <c r="H175" s="373"/>
      <c r="I175" s="373"/>
    </row>
    <row r="176" spans="2:9">
      <c r="B176" s="373" t="s">
        <v>583</v>
      </c>
      <c r="C176" s="373"/>
      <c r="D176" s="373" t="s">
        <v>7703</v>
      </c>
      <c r="E176" s="373" t="s">
        <v>5396</v>
      </c>
      <c r="F176" s="373"/>
      <c r="G176" s="373"/>
      <c r="H176" s="373"/>
      <c r="I176" s="373"/>
    </row>
    <row r="177" spans="2:9">
      <c r="B177" s="373" t="s">
        <v>5403</v>
      </c>
      <c r="C177" s="373"/>
      <c r="D177" s="373" t="s">
        <v>7703</v>
      </c>
      <c r="E177" s="373" t="s">
        <v>5399</v>
      </c>
      <c r="F177" s="373"/>
      <c r="G177" s="373"/>
      <c r="H177" s="373"/>
      <c r="I177" s="373"/>
    </row>
    <row r="178" spans="2:9">
      <c r="B178" s="373" t="s">
        <v>1904</v>
      </c>
      <c r="C178" s="373"/>
      <c r="D178" s="373" t="s">
        <v>7703</v>
      </c>
      <c r="E178" s="373" t="s">
        <v>4428</v>
      </c>
      <c r="F178" s="373"/>
      <c r="G178" s="373"/>
      <c r="H178" s="373"/>
      <c r="I178" s="373"/>
    </row>
    <row r="179" spans="2:9">
      <c r="B179" s="373" t="s">
        <v>7336</v>
      </c>
      <c r="C179" s="373"/>
      <c r="D179" s="373" t="s">
        <v>7703</v>
      </c>
      <c r="E179" s="373" t="s">
        <v>5404</v>
      </c>
      <c r="F179" s="373"/>
      <c r="G179" s="373"/>
      <c r="H179" s="373"/>
      <c r="I179" s="373"/>
    </row>
    <row r="180" spans="2:9">
      <c r="B180" s="373" t="s">
        <v>5365</v>
      </c>
      <c r="C180" s="373"/>
      <c r="D180" s="373" t="s">
        <v>7703</v>
      </c>
      <c r="E180" s="373" t="s">
        <v>5406</v>
      </c>
      <c r="F180" s="373"/>
      <c r="G180" s="373"/>
      <c r="H180" s="373"/>
      <c r="I180" s="373"/>
    </row>
    <row r="181" spans="2:9">
      <c r="B181" s="373" t="s">
        <v>7337</v>
      </c>
      <c r="C181" s="373"/>
      <c r="D181" s="373" t="s">
        <v>7703</v>
      </c>
      <c r="E181" s="373" t="s">
        <v>1557</v>
      </c>
      <c r="F181" s="373"/>
      <c r="G181" s="373"/>
      <c r="H181" s="373"/>
      <c r="I181" s="373"/>
    </row>
    <row r="182" spans="2:9">
      <c r="B182" s="373" t="s">
        <v>2578</v>
      </c>
      <c r="C182" s="373"/>
      <c r="D182" s="373" t="s">
        <v>7703</v>
      </c>
      <c r="E182" s="373" t="s">
        <v>3477</v>
      </c>
      <c r="F182" s="373"/>
      <c r="G182" s="373"/>
      <c r="H182" s="373"/>
      <c r="I182" s="373"/>
    </row>
    <row r="183" spans="2:9">
      <c r="B183" s="373" t="s">
        <v>3943</v>
      </c>
      <c r="C183" s="373"/>
      <c r="D183" s="373" t="s">
        <v>7703</v>
      </c>
      <c r="E183" s="373" t="s">
        <v>5391</v>
      </c>
      <c r="F183" s="373"/>
      <c r="G183" s="373"/>
      <c r="H183" s="373"/>
      <c r="I183" s="373"/>
    </row>
    <row r="184" spans="2:9">
      <c r="B184" s="373" t="s">
        <v>3943</v>
      </c>
      <c r="C184" s="373"/>
      <c r="D184" s="373" t="s">
        <v>7703</v>
      </c>
      <c r="E184" s="373" t="s">
        <v>5407</v>
      </c>
      <c r="F184" s="373"/>
      <c r="G184" s="373"/>
      <c r="H184" s="373"/>
      <c r="I184" s="373"/>
    </row>
    <row r="185" spans="2:9">
      <c r="B185" s="373" t="s">
        <v>4402</v>
      </c>
      <c r="C185" s="373"/>
      <c r="D185" s="373" t="s">
        <v>7703</v>
      </c>
      <c r="E185" s="373" t="s">
        <v>5084</v>
      </c>
      <c r="F185" s="373"/>
      <c r="G185" s="373"/>
      <c r="H185" s="373"/>
      <c r="I185" s="373"/>
    </row>
    <row r="186" spans="2:9">
      <c r="B186" s="373" t="s">
        <v>3929</v>
      </c>
      <c r="C186" s="373"/>
      <c r="D186" s="373" t="s">
        <v>7703</v>
      </c>
      <c r="E186" s="373" t="s">
        <v>2405</v>
      </c>
      <c r="F186" s="373"/>
      <c r="G186" s="373"/>
      <c r="H186" s="373"/>
      <c r="I186" s="373"/>
    </row>
    <row r="187" spans="2:9">
      <c r="B187" s="373" t="s">
        <v>3929</v>
      </c>
      <c r="C187" s="373"/>
      <c r="D187" s="373" t="s">
        <v>7703</v>
      </c>
      <c r="E187" s="373" t="s">
        <v>659</v>
      </c>
      <c r="F187" s="373"/>
      <c r="G187" s="373"/>
      <c r="H187" s="373"/>
      <c r="I187" s="373"/>
    </row>
    <row r="188" spans="2:9">
      <c r="B188" s="373" t="s">
        <v>204</v>
      </c>
      <c r="C188" s="373"/>
      <c r="D188" s="373" t="s">
        <v>7703</v>
      </c>
      <c r="E188" s="373" t="s">
        <v>5409</v>
      </c>
      <c r="F188" s="373"/>
      <c r="G188" s="373"/>
      <c r="H188" s="373"/>
      <c r="I188" s="373"/>
    </row>
    <row r="189" spans="2:9">
      <c r="B189" s="373" t="s">
        <v>4577</v>
      </c>
      <c r="C189" s="373"/>
      <c r="D189" s="373" t="s">
        <v>7703</v>
      </c>
      <c r="E189" s="373" t="s">
        <v>5412</v>
      </c>
      <c r="F189" s="373"/>
      <c r="G189" s="373"/>
      <c r="H189" s="373"/>
      <c r="I189" s="373"/>
    </row>
    <row r="190" spans="2:9">
      <c r="B190" s="373" t="s">
        <v>7338</v>
      </c>
      <c r="C190" s="373"/>
      <c r="D190" s="373" t="s">
        <v>7703</v>
      </c>
      <c r="E190" s="373" t="s">
        <v>5415</v>
      </c>
      <c r="F190" s="373"/>
      <c r="G190" s="373"/>
      <c r="H190" s="373"/>
      <c r="I190" s="373"/>
    </row>
    <row r="191" spans="2:9">
      <c r="B191" s="373" t="s">
        <v>7339</v>
      </c>
      <c r="C191" s="373"/>
      <c r="D191" s="373" t="s">
        <v>7703</v>
      </c>
      <c r="E191" s="373" t="s">
        <v>5416</v>
      </c>
      <c r="F191" s="373"/>
      <c r="G191" s="373"/>
      <c r="H191" s="373"/>
      <c r="I191" s="373"/>
    </row>
    <row r="192" spans="2:9">
      <c r="B192" s="373" t="s">
        <v>3050</v>
      </c>
      <c r="C192" s="373"/>
      <c r="D192" s="373" t="s">
        <v>7703</v>
      </c>
      <c r="E192" s="373" t="s">
        <v>5418</v>
      </c>
      <c r="F192" s="373"/>
      <c r="G192" s="373"/>
      <c r="H192" s="373"/>
      <c r="I192" s="373"/>
    </row>
    <row r="193" spans="2:9">
      <c r="B193" s="373" t="s">
        <v>3050</v>
      </c>
      <c r="C193" s="373"/>
      <c r="D193" s="373" t="s">
        <v>7703</v>
      </c>
      <c r="E193" s="373" t="s">
        <v>1682</v>
      </c>
      <c r="F193" s="373"/>
      <c r="G193" s="373"/>
      <c r="H193" s="373"/>
      <c r="I193" s="373"/>
    </row>
    <row r="194" spans="2:9">
      <c r="B194" s="373" t="s">
        <v>4839</v>
      </c>
      <c r="C194" s="373"/>
      <c r="D194" s="373" t="s">
        <v>7703</v>
      </c>
      <c r="E194" s="373" t="s">
        <v>5419</v>
      </c>
      <c r="F194" s="373"/>
      <c r="G194" s="373"/>
      <c r="H194" s="373"/>
      <c r="I194" s="373"/>
    </row>
    <row r="195" spans="2:9">
      <c r="B195" s="373" t="s">
        <v>4839</v>
      </c>
      <c r="C195" s="373"/>
      <c r="D195" s="373" t="s">
        <v>7703</v>
      </c>
      <c r="E195" s="373" t="s">
        <v>1156</v>
      </c>
      <c r="F195" s="373"/>
      <c r="G195" s="373"/>
      <c r="H195" s="373"/>
      <c r="I195" s="373"/>
    </row>
    <row r="196" spans="2:9">
      <c r="B196" s="373" t="s">
        <v>4839</v>
      </c>
      <c r="C196" s="373"/>
      <c r="D196" s="373" t="s">
        <v>7703</v>
      </c>
      <c r="E196" s="373" t="s">
        <v>3325</v>
      </c>
      <c r="F196" s="373"/>
      <c r="G196" s="373"/>
      <c r="H196" s="373"/>
      <c r="I196" s="373"/>
    </row>
    <row r="197" spans="2:9">
      <c r="B197" s="373" t="s">
        <v>5421</v>
      </c>
      <c r="C197" s="373"/>
      <c r="D197" s="373" t="s">
        <v>7703</v>
      </c>
      <c r="E197" s="373" t="s">
        <v>4082</v>
      </c>
      <c r="F197" s="373"/>
      <c r="G197" s="373"/>
      <c r="H197" s="373"/>
      <c r="I197" s="373"/>
    </row>
    <row r="198" spans="2:9">
      <c r="B198" s="373" t="s">
        <v>5421</v>
      </c>
      <c r="C198" s="373"/>
      <c r="D198" s="373" t="s">
        <v>7703</v>
      </c>
      <c r="E198" s="373" t="s">
        <v>4109</v>
      </c>
      <c r="F198" s="373"/>
      <c r="G198" s="373"/>
      <c r="H198" s="373"/>
      <c r="I198" s="373"/>
    </row>
    <row r="199" spans="2:9">
      <c r="B199" s="373" t="s">
        <v>4693</v>
      </c>
      <c r="C199" s="373"/>
      <c r="D199" s="373" t="s">
        <v>7703</v>
      </c>
      <c r="E199" s="373" t="s">
        <v>5291</v>
      </c>
      <c r="F199" s="373"/>
      <c r="G199" s="373"/>
      <c r="H199" s="373"/>
      <c r="I199" s="373"/>
    </row>
    <row r="200" spans="2:9">
      <c r="B200" s="373" t="s">
        <v>4693</v>
      </c>
      <c r="C200" s="373"/>
      <c r="D200" s="373" t="s">
        <v>7703</v>
      </c>
      <c r="E200" s="373" t="s">
        <v>5424</v>
      </c>
      <c r="F200" s="373"/>
      <c r="G200" s="373"/>
      <c r="H200" s="373"/>
      <c r="I200" s="373"/>
    </row>
    <row r="201" spans="2:9">
      <c r="B201" s="373" t="s">
        <v>7340</v>
      </c>
      <c r="C201" s="373"/>
      <c r="D201" s="373" t="s">
        <v>7703</v>
      </c>
      <c r="E201" s="373" t="s">
        <v>4593</v>
      </c>
      <c r="F201" s="373"/>
      <c r="G201" s="373"/>
      <c r="H201" s="373"/>
      <c r="I201" s="373"/>
    </row>
    <row r="202" spans="2:9">
      <c r="B202" s="373" t="s">
        <v>4370</v>
      </c>
      <c r="C202" s="373"/>
      <c r="D202" s="373" t="s">
        <v>7703</v>
      </c>
      <c r="E202" s="373" t="s">
        <v>2167</v>
      </c>
      <c r="F202" s="373"/>
      <c r="G202" s="373"/>
      <c r="H202" s="373"/>
      <c r="I202" s="373"/>
    </row>
    <row r="203" spans="2:9">
      <c r="B203" s="373" t="s">
        <v>4105</v>
      </c>
      <c r="C203" s="373"/>
      <c r="D203" s="373" t="s">
        <v>7703</v>
      </c>
      <c r="E203" s="373" t="s">
        <v>4097</v>
      </c>
      <c r="F203" s="373"/>
      <c r="G203" s="373"/>
      <c r="H203" s="373"/>
      <c r="I203" s="373"/>
    </row>
    <row r="204" spans="2:9">
      <c r="B204" s="373" t="s">
        <v>3268</v>
      </c>
      <c r="C204" s="373"/>
      <c r="D204" s="373" t="s">
        <v>7703</v>
      </c>
      <c r="E204" s="373" t="s">
        <v>366</v>
      </c>
      <c r="F204" s="373"/>
      <c r="G204" s="373"/>
      <c r="H204" s="373"/>
      <c r="I204" s="373"/>
    </row>
    <row r="205" spans="2:9">
      <c r="B205" s="373" t="s">
        <v>2689</v>
      </c>
      <c r="C205" s="373"/>
      <c r="D205" s="373" t="s">
        <v>7703</v>
      </c>
      <c r="E205" s="373" t="s">
        <v>4380</v>
      </c>
      <c r="F205" s="373"/>
      <c r="G205" s="373"/>
      <c r="H205" s="373"/>
      <c r="I205" s="373"/>
    </row>
    <row r="206" spans="2:9">
      <c r="B206" s="373" t="s">
        <v>1259</v>
      </c>
      <c r="C206" s="373"/>
      <c r="D206" s="373" t="s">
        <v>7703</v>
      </c>
      <c r="E206" s="373" t="s">
        <v>1770</v>
      </c>
      <c r="F206" s="373"/>
      <c r="G206" s="373"/>
      <c r="H206" s="373"/>
      <c r="I206" s="373"/>
    </row>
    <row r="207" spans="2:9">
      <c r="B207" s="373" t="s">
        <v>1259</v>
      </c>
      <c r="C207" s="373"/>
      <c r="D207" s="373" t="s">
        <v>7703</v>
      </c>
      <c r="E207" s="373" t="s">
        <v>5427</v>
      </c>
      <c r="F207" s="373"/>
      <c r="G207" s="373"/>
      <c r="H207" s="373"/>
      <c r="I207" s="373"/>
    </row>
    <row r="208" spans="2:9">
      <c r="B208" s="373" t="s">
        <v>1259</v>
      </c>
      <c r="C208" s="373"/>
      <c r="D208" s="373" t="s">
        <v>7703</v>
      </c>
      <c r="E208" s="373" t="s">
        <v>5428</v>
      </c>
      <c r="F208" s="373"/>
      <c r="G208" s="373"/>
      <c r="H208" s="373"/>
      <c r="I208" s="373"/>
    </row>
    <row r="209" spans="2:9">
      <c r="B209" s="373" t="s">
        <v>7341</v>
      </c>
      <c r="C209" s="373"/>
      <c r="D209" s="373" t="s">
        <v>7703</v>
      </c>
      <c r="E209" s="373" t="s">
        <v>4907</v>
      </c>
      <c r="F209" s="373"/>
      <c r="G209" s="373"/>
      <c r="H209" s="373"/>
      <c r="I209" s="373"/>
    </row>
    <row r="210" spans="2:9">
      <c r="B210" s="373" t="s">
        <v>7343</v>
      </c>
      <c r="C210" s="373"/>
      <c r="D210" s="373" t="s">
        <v>7703</v>
      </c>
      <c r="E210" s="373" t="s">
        <v>4316</v>
      </c>
      <c r="F210" s="373"/>
      <c r="G210" s="373"/>
      <c r="H210" s="373"/>
      <c r="I210" s="373"/>
    </row>
    <row r="211" spans="2:9">
      <c r="B211" s="373" t="s">
        <v>3143</v>
      </c>
      <c r="C211" s="373"/>
      <c r="D211" s="373" t="s">
        <v>7703</v>
      </c>
      <c r="E211" s="373" t="s">
        <v>5429</v>
      </c>
      <c r="F211" s="373"/>
      <c r="G211" s="373"/>
      <c r="H211" s="373"/>
      <c r="I211" s="373"/>
    </row>
    <row r="212" spans="2:9">
      <c r="B212" s="373" t="s">
        <v>7030</v>
      </c>
      <c r="C212" s="373"/>
      <c r="D212" s="373" t="s">
        <v>7703</v>
      </c>
      <c r="E212" s="373" t="s">
        <v>759</v>
      </c>
      <c r="F212" s="373"/>
      <c r="G212" s="373"/>
      <c r="H212" s="373"/>
      <c r="I212" s="373"/>
    </row>
    <row r="213" spans="2:9">
      <c r="B213" s="373" t="s">
        <v>2586</v>
      </c>
      <c r="C213" s="373"/>
      <c r="D213" s="373" t="s">
        <v>7703</v>
      </c>
      <c r="E213" s="373" t="s">
        <v>2283</v>
      </c>
      <c r="F213" s="373"/>
      <c r="G213" s="373"/>
      <c r="H213" s="373"/>
      <c r="I213" s="373"/>
    </row>
    <row r="214" spans="2:9">
      <c r="B214" s="373" t="s">
        <v>1750</v>
      </c>
      <c r="C214" s="373"/>
      <c r="D214" s="373" t="s">
        <v>7703</v>
      </c>
      <c r="E214" s="373" t="s">
        <v>5430</v>
      </c>
      <c r="F214" s="373"/>
      <c r="G214" s="373"/>
      <c r="H214" s="373"/>
      <c r="I214" s="373"/>
    </row>
    <row r="215" spans="2:9">
      <c r="B215" s="373" t="s">
        <v>5431</v>
      </c>
      <c r="C215" s="373"/>
      <c r="D215" s="373" t="s">
        <v>7703</v>
      </c>
      <c r="E215" s="373" t="s">
        <v>5432</v>
      </c>
      <c r="F215" s="373"/>
      <c r="G215" s="373"/>
      <c r="H215" s="373"/>
      <c r="I215" s="373"/>
    </row>
    <row r="216" spans="2:9">
      <c r="B216" s="373" t="s">
        <v>5431</v>
      </c>
      <c r="C216" s="373"/>
      <c r="D216" s="373" t="s">
        <v>7703</v>
      </c>
      <c r="E216" s="373" t="s">
        <v>5433</v>
      </c>
      <c r="F216" s="373"/>
      <c r="G216" s="373"/>
      <c r="H216" s="373"/>
      <c r="I216" s="373"/>
    </row>
    <row r="217" spans="2:9">
      <c r="B217" s="373" t="s">
        <v>5434</v>
      </c>
      <c r="C217" s="373"/>
      <c r="D217" s="373" t="s">
        <v>7703</v>
      </c>
      <c r="E217" s="373" t="s">
        <v>5436</v>
      </c>
      <c r="F217" s="373"/>
      <c r="G217" s="373"/>
      <c r="H217" s="373"/>
      <c r="I217" s="373"/>
    </row>
    <row r="218" spans="2:9">
      <c r="B218" s="373" t="s">
        <v>5434</v>
      </c>
      <c r="C218" s="373"/>
      <c r="D218" s="373" t="s">
        <v>7703</v>
      </c>
      <c r="E218" s="373" t="s">
        <v>3587</v>
      </c>
      <c r="F218" s="373"/>
      <c r="G218" s="373"/>
      <c r="H218" s="373"/>
      <c r="I218" s="373"/>
    </row>
    <row r="219" spans="2:9">
      <c r="B219" s="373" t="s">
        <v>4018</v>
      </c>
      <c r="C219" s="373"/>
      <c r="D219" s="373" t="s">
        <v>7703</v>
      </c>
      <c r="E219" s="373" t="s">
        <v>1681</v>
      </c>
      <c r="F219" s="373"/>
      <c r="G219" s="373"/>
      <c r="H219" s="373"/>
      <c r="I219" s="373"/>
    </row>
    <row r="220" spans="2:9">
      <c r="B220" s="373" t="s">
        <v>7344</v>
      </c>
      <c r="C220" s="373"/>
      <c r="D220" s="373" t="s">
        <v>7703</v>
      </c>
      <c r="E220" s="373" t="s">
        <v>5437</v>
      </c>
      <c r="F220" s="373"/>
      <c r="G220" s="373"/>
      <c r="H220" s="373"/>
      <c r="I220" s="373"/>
    </row>
    <row r="221" spans="2:9">
      <c r="B221" s="373" t="s">
        <v>1537</v>
      </c>
      <c r="C221" s="373"/>
      <c r="D221" s="373" t="s">
        <v>7703</v>
      </c>
      <c r="E221" s="373" t="s">
        <v>5438</v>
      </c>
      <c r="F221" s="373"/>
      <c r="G221" s="373"/>
      <c r="H221" s="373"/>
      <c r="I221" s="373"/>
    </row>
    <row r="222" spans="2:9">
      <c r="B222" s="373" t="s">
        <v>2001</v>
      </c>
      <c r="C222" s="373"/>
      <c r="D222" s="373" t="s">
        <v>7703</v>
      </c>
      <c r="E222" s="373" t="s">
        <v>3543</v>
      </c>
      <c r="F222" s="373"/>
      <c r="G222" s="373"/>
      <c r="H222" s="373"/>
      <c r="I222" s="373"/>
    </row>
    <row r="223" spans="2:9">
      <c r="B223" s="373" t="s">
        <v>2001</v>
      </c>
      <c r="C223" s="373"/>
      <c r="D223" s="373" t="s">
        <v>7703</v>
      </c>
      <c r="E223" s="373" t="s">
        <v>5439</v>
      </c>
      <c r="F223" s="373"/>
      <c r="G223" s="373"/>
      <c r="H223" s="373"/>
      <c r="I223" s="373"/>
    </row>
    <row r="224" spans="2:9">
      <c r="B224" s="373" t="s">
        <v>1795</v>
      </c>
      <c r="C224" s="373"/>
      <c r="D224" s="373" t="s">
        <v>7703</v>
      </c>
      <c r="E224" s="373" t="s">
        <v>1375</v>
      </c>
      <c r="F224" s="373"/>
      <c r="G224" s="373"/>
      <c r="H224" s="373"/>
      <c r="I224" s="373"/>
    </row>
    <row r="225" spans="2:9">
      <c r="B225" s="373" t="s">
        <v>5441</v>
      </c>
      <c r="C225" s="373"/>
      <c r="D225" s="373" t="s">
        <v>7703</v>
      </c>
      <c r="E225" s="373" t="s">
        <v>5175</v>
      </c>
      <c r="F225" s="373"/>
      <c r="G225" s="373"/>
      <c r="H225" s="373"/>
      <c r="I225" s="373"/>
    </row>
    <row r="226" spans="2:9">
      <c r="B226" s="373" t="s">
        <v>5441</v>
      </c>
      <c r="C226" s="373"/>
      <c r="D226" s="373" t="s">
        <v>7703</v>
      </c>
      <c r="E226" s="373" t="s">
        <v>2559</v>
      </c>
      <c r="F226" s="373"/>
      <c r="G226" s="373"/>
      <c r="H226" s="373"/>
      <c r="I226" s="373"/>
    </row>
    <row r="227" spans="2:9">
      <c r="B227" s="373" t="s">
        <v>2383</v>
      </c>
      <c r="C227" s="373"/>
      <c r="D227" s="373" t="s">
        <v>7703</v>
      </c>
      <c r="E227" s="373" t="s">
        <v>73</v>
      </c>
      <c r="F227" s="373"/>
      <c r="G227" s="373"/>
      <c r="H227" s="373"/>
      <c r="I227" s="373"/>
    </row>
    <row r="228" spans="2:9">
      <c r="B228" s="373" t="s">
        <v>5445</v>
      </c>
      <c r="C228" s="373"/>
      <c r="D228" s="373" t="s">
        <v>7703</v>
      </c>
      <c r="E228" s="373" t="s">
        <v>363</v>
      </c>
      <c r="F228" s="373"/>
      <c r="G228" s="373"/>
      <c r="H228" s="373"/>
      <c r="I228" s="373"/>
    </row>
    <row r="229" spans="2:9">
      <c r="B229" s="373" t="s">
        <v>813</v>
      </c>
      <c r="C229" s="373"/>
      <c r="D229" s="373" t="s">
        <v>7703</v>
      </c>
      <c r="E229" s="373" t="s">
        <v>5446</v>
      </c>
      <c r="F229" s="373"/>
      <c r="G229" s="373"/>
      <c r="H229" s="373"/>
      <c r="I229" s="373"/>
    </row>
    <row r="230" spans="2:9">
      <c r="B230" s="373" t="s">
        <v>4487</v>
      </c>
      <c r="C230" s="373"/>
      <c r="D230" s="373" t="s">
        <v>7703</v>
      </c>
      <c r="E230" s="373" t="s">
        <v>4873</v>
      </c>
      <c r="F230" s="373"/>
      <c r="G230" s="373"/>
      <c r="H230" s="373"/>
      <c r="I230" s="373"/>
    </row>
    <row r="231" spans="2:9">
      <c r="B231" s="373" t="s">
        <v>5451</v>
      </c>
      <c r="C231" s="373"/>
      <c r="D231" s="373" t="s">
        <v>7703</v>
      </c>
      <c r="E231" s="373" t="s">
        <v>196</v>
      </c>
      <c r="F231" s="373"/>
      <c r="G231" s="373"/>
      <c r="H231" s="373"/>
      <c r="I231" s="373"/>
    </row>
    <row r="232" spans="2:9">
      <c r="B232" s="373" t="s">
        <v>3172</v>
      </c>
      <c r="C232" s="373"/>
      <c r="D232" s="373" t="s">
        <v>7703</v>
      </c>
      <c r="E232" s="373" t="s">
        <v>5453</v>
      </c>
      <c r="F232" s="373"/>
      <c r="G232" s="373"/>
      <c r="H232" s="373"/>
      <c r="I232" s="373"/>
    </row>
    <row r="233" spans="2:9">
      <c r="B233" s="373" t="s">
        <v>5455</v>
      </c>
      <c r="C233" s="373"/>
      <c r="D233" s="373" t="s">
        <v>7703</v>
      </c>
      <c r="E233" s="373" t="s">
        <v>5454</v>
      </c>
      <c r="F233" s="373"/>
      <c r="G233" s="373"/>
      <c r="H233" s="373"/>
      <c r="I233" s="373"/>
    </row>
    <row r="234" spans="2:9">
      <c r="B234" s="373" t="s">
        <v>5455</v>
      </c>
      <c r="C234" s="373"/>
      <c r="D234" s="373" t="s">
        <v>7703</v>
      </c>
      <c r="E234" s="373" t="s">
        <v>225</v>
      </c>
      <c r="F234" s="373"/>
      <c r="G234" s="373"/>
      <c r="H234" s="373"/>
      <c r="I234" s="373"/>
    </row>
    <row r="235" spans="2:9">
      <c r="B235" s="373" t="s">
        <v>2767</v>
      </c>
      <c r="C235" s="373"/>
      <c r="D235" s="373" t="s">
        <v>7703</v>
      </c>
      <c r="E235" s="373" t="s">
        <v>2918</v>
      </c>
      <c r="F235" s="373"/>
      <c r="G235" s="373"/>
      <c r="H235" s="373"/>
      <c r="I235" s="373"/>
    </row>
    <row r="236" spans="2:9">
      <c r="B236" s="373" t="s">
        <v>5460</v>
      </c>
      <c r="C236" s="373"/>
      <c r="D236" s="373" t="s">
        <v>7703</v>
      </c>
      <c r="E236" s="373" t="s">
        <v>5458</v>
      </c>
      <c r="F236" s="373"/>
      <c r="G236" s="373"/>
      <c r="H236" s="373"/>
      <c r="I236" s="373"/>
    </row>
    <row r="237" spans="2:9">
      <c r="B237" s="373" t="s">
        <v>1239</v>
      </c>
      <c r="C237" s="373"/>
      <c r="D237" s="373" t="s">
        <v>7703</v>
      </c>
      <c r="E237" s="373" t="s">
        <v>5462</v>
      </c>
      <c r="F237" s="373"/>
      <c r="G237" s="373"/>
      <c r="H237" s="373"/>
      <c r="I237" s="373"/>
    </row>
    <row r="238" spans="2:9">
      <c r="B238" s="373" t="s">
        <v>3274</v>
      </c>
      <c r="C238" s="373"/>
      <c r="D238" s="373" t="s">
        <v>7703</v>
      </c>
      <c r="E238" s="373" t="s">
        <v>5035</v>
      </c>
      <c r="F238" s="373"/>
      <c r="G238" s="373"/>
      <c r="H238" s="373"/>
      <c r="I238" s="373"/>
    </row>
    <row r="239" spans="2:9">
      <c r="B239" s="373" t="s">
        <v>3274</v>
      </c>
      <c r="C239" s="373"/>
      <c r="D239" s="373" t="s">
        <v>7703</v>
      </c>
      <c r="E239" s="373" t="s">
        <v>184</v>
      </c>
      <c r="F239" s="373"/>
      <c r="G239" s="373"/>
      <c r="H239" s="373"/>
      <c r="I239" s="373"/>
    </row>
    <row r="240" spans="2:9">
      <c r="B240" s="373" t="s">
        <v>5467</v>
      </c>
      <c r="C240" s="373"/>
      <c r="D240" s="373" t="s">
        <v>7703</v>
      </c>
      <c r="E240" s="373" t="s">
        <v>5464</v>
      </c>
      <c r="F240" s="373"/>
      <c r="G240" s="373"/>
      <c r="H240" s="373"/>
      <c r="I240" s="373"/>
    </row>
    <row r="241" spans="2:9">
      <c r="B241" s="373" t="s">
        <v>5467</v>
      </c>
      <c r="C241" s="373"/>
      <c r="D241" s="373" t="s">
        <v>7703</v>
      </c>
      <c r="E241" s="373" t="s">
        <v>5469</v>
      </c>
      <c r="F241" s="373"/>
      <c r="G241" s="373"/>
      <c r="H241" s="373"/>
      <c r="I241" s="373"/>
    </row>
    <row r="242" spans="2:9">
      <c r="B242" s="373" t="s">
        <v>3678</v>
      </c>
      <c r="C242" s="373"/>
      <c r="D242" s="373" t="s">
        <v>7703</v>
      </c>
      <c r="E242" s="373" t="s">
        <v>5470</v>
      </c>
      <c r="F242" s="373"/>
      <c r="G242" s="373"/>
      <c r="H242" s="373"/>
      <c r="I242" s="373"/>
    </row>
    <row r="243" spans="2:9">
      <c r="B243" s="373" t="s">
        <v>340</v>
      </c>
      <c r="C243" s="373"/>
      <c r="D243" s="373" t="s">
        <v>7703</v>
      </c>
      <c r="E243" s="373" t="s">
        <v>1147</v>
      </c>
      <c r="F243" s="373"/>
      <c r="G243" s="373"/>
      <c r="H243" s="373"/>
      <c r="I243" s="373"/>
    </row>
    <row r="244" spans="2:9">
      <c r="B244" s="373" t="s">
        <v>953</v>
      </c>
      <c r="C244" s="373"/>
      <c r="D244" s="373" t="s">
        <v>7703</v>
      </c>
      <c r="E244" s="373" t="s">
        <v>1614</v>
      </c>
      <c r="F244" s="373"/>
      <c r="G244" s="373"/>
      <c r="H244" s="373"/>
      <c r="I244" s="373"/>
    </row>
    <row r="245" spans="2:9">
      <c r="B245" s="373" t="s">
        <v>953</v>
      </c>
      <c r="C245" s="373"/>
      <c r="D245" s="373" t="s">
        <v>7703</v>
      </c>
      <c r="E245" s="373" t="s">
        <v>4297</v>
      </c>
      <c r="F245" s="373"/>
      <c r="G245" s="373"/>
      <c r="H245" s="373"/>
      <c r="I245" s="373"/>
    </row>
    <row r="246" spans="2:9">
      <c r="B246" s="373" t="s">
        <v>5478</v>
      </c>
      <c r="C246" s="373"/>
      <c r="D246" s="373" t="s">
        <v>7703</v>
      </c>
      <c r="E246" s="373" t="s">
        <v>5479</v>
      </c>
      <c r="F246" s="373"/>
      <c r="G246" s="373"/>
      <c r="H246" s="373"/>
      <c r="I246" s="373"/>
    </row>
    <row r="247" spans="2:9">
      <c r="B247" s="373" t="s">
        <v>283</v>
      </c>
      <c r="C247" s="373"/>
      <c r="D247" s="373" t="s">
        <v>7703</v>
      </c>
      <c r="E247" s="373" t="s">
        <v>4133</v>
      </c>
      <c r="F247" s="373"/>
      <c r="G247" s="373"/>
      <c r="H247" s="373"/>
      <c r="I247" s="373"/>
    </row>
    <row r="248" spans="2:9">
      <c r="B248" s="373" t="s">
        <v>3299</v>
      </c>
      <c r="C248" s="373"/>
      <c r="D248" s="373" t="s">
        <v>7703</v>
      </c>
      <c r="E248" s="373" t="s">
        <v>5486</v>
      </c>
      <c r="F248" s="373"/>
      <c r="G248" s="373"/>
      <c r="H248" s="373"/>
      <c r="I248" s="373"/>
    </row>
    <row r="249" spans="2:9">
      <c r="B249" s="373" t="s">
        <v>2299</v>
      </c>
      <c r="C249" s="373"/>
      <c r="D249" s="373" t="s">
        <v>7703</v>
      </c>
      <c r="E249" s="373" t="s">
        <v>2456</v>
      </c>
      <c r="F249" s="373"/>
      <c r="G249" s="373"/>
      <c r="H249" s="373"/>
      <c r="I249" s="373"/>
    </row>
    <row r="250" spans="2:9">
      <c r="B250" s="373" t="s">
        <v>2299</v>
      </c>
      <c r="C250" s="373"/>
      <c r="D250" s="373" t="s">
        <v>7703</v>
      </c>
      <c r="E250" s="373" t="s">
        <v>5493</v>
      </c>
      <c r="F250" s="373"/>
      <c r="G250" s="373"/>
      <c r="H250" s="373"/>
      <c r="I250" s="373"/>
    </row>
    <row r="251" spans="2:9">
      <c r="B251" s="373" t="s">
        <v>611</v>
      </c>
      <c r="C251" s="373"/>
      <c r="D251" s="373" t="s">
        <v>7703</v>
      </c>
      <c r="E251" s="373" t="s">
        <v>5495</v>
      </c>
      <c r="F251" s="373"/>
      <c r="G251" s="373"/>
      <c r="H251" s="373"/>
      <c r="I251" s="373"/>
    </row>
    <row r="252" spans="2:9">
      <c r="B252" s="373" t="s">
        <v>611</v>
      </c>
      <c r="C252" s="373"/>
      <c r="D252" s="373" t="s">
        <v>7703</v>
      </c>
      <c r="E252" s="373" t="s">
        <v>420</v>
      </c>
      <c r="F252" s="373"/>
      <c r="G252" s="373"/>
      <c r="H252" s="373"/>
      <c r="I252" s="373"/>
    </row>
    <row r="253" spans="2:9">
      <c r="B253" s="373" t="s">
        <v>5497</v>
      </c>
      <c r="C253" s="373"/>
      <c r="D253" s="373" t="s">
        <v>7703</v>
      </c>
      <c r="E253" s="373" t="s">
        <v>5496</v>
      </c>
      <c r="F253" s="373"/>
      <c r="G253" s="373"/>
      <c r="H253" s="373"/>
      <c r="I253" s="373"/>
    </row>
    <row r="254" spans="2:9">
      <c r="B254" s="373" t="s">
        <v>5497</v>
      </c>
      <c r="C254" s="373"/>
      <c r="D254" s="373" t="s">
        <v>7703</v>
      </c>
      <c r="E254" s="373" t="s">
        <v>280</v>
      </c>
      <c r="F254" s="373"/>
      <c r="G254" s="373"/>
      <c r="H254" s="373"/>
      <c r="I254" s="373"/>
    </row>
    <row r="255" spans="2:9">
      <c r="B255" s="373" t="s">
        <v>5499</v>
      </c>
      <c r="C255" s="373"/>
      <c r="D255" s="373" t="s">
        <v>7703</v>
      </c>
      <c r="E255" s="373" t="s">
        <v>3853</v>
      </c>
      <c r="F255" s="373"/>
      <c r="G255" s="373"/>
      <c r="H255" s="373"/>
      <c r="I255" s="373"/>
    </row>
    <row r="256" spans="2:9">
      <c r="B256" s="373" t="s">
        <v>5499</v>
      </c>
      <c r="C256" s="373"/>
      <c r="D256" s="373" t="s">
        <v>7703</v>
      </c>
      <c r="E256" s="373" t="s">
        <v>2660</v>
      </c>
      <c r="F256" s="373"/>
      <c r="G256" s="373"/>
      <c r="H256" s="373"/>
      <c r="I256" s="373"/>
    </row>
    <row r="257" spans="2:9">
      <c r="B257" s="373" t="s">
        <v>1351</v>
      </c>
      <c r="C257" s="373"/>
      <c r="D257" s="373" t="s">
        <v>7703</v>
      </c>
      <c r="E257" s="373" t="s">
        <v>1893</v>
      </c>
      <c r="F257" s="373"/>
      <c r="G257" s="373"/>
      <c r="H257" s="373"/>
      <c r="I257" s="373"/>
    </row>
    <row r="258" spans="2:9">
      <c r="B258" s="373" t="s">
        <v>2370</v>
      </c>
      <c r="C258" s="373"/>
      <c r="D258" s="373" t="s">
        <v>7703</v>
      </c>
      <c r="E258" s="373" t="s">
        <v>5128</v>
      </c>
      <c r="F258" s="373"/>
      <c r="G258" s="373"/>
      <c r="H258" s="373"/>
      <c r="I258" s="373"/>
    </row>
    <row r="259" spans="2:9">
      <c r="B259" s="373" t="s">
        <v>5500</v>
      </c>
      <c r="C259" s="373"/>
      <c r="D259" s="373" t="s">
        <v>7703</v>
      </c>
      <c r="E259" s="373" t="s">
        <v>5501</v>
      </c>
      <c r="F259" s="373"/>
      <c r="G259" s="373"/>
      <c r="H259" s="373"/>
      <c r="I259" s="373"/>
    </row>
    <row r="260" spans="2:9">
      <c r="B260" s="373" t="s">
        <v>3478</v>
      </c>
      <c r="C260" s="373"/>
      <c r="D260" s="373" t="s">
        <v>7703</v>
      </c>
      <c r="E260" s="373" t="s">
        <v>5503</v>
      </c>
      <c r="F260" s="373"/>
      <c r="G260" s="373"/>
      <c r="H260" s="373"/>
      <c r="I260" s="373"/>
    </row>
    <row r="261" spans="2:9">
      <c r="B261" s="373" t="s">
        <v>1080</v>
      </c>
      <c r="C261" s="373"/>
      <c r="D261" s="373" t="s">
        <v>7703</v>
      </c>
      <c r="E261" s="373" t="s">
        <v>5506</v>
      </c>
      <c r="F261" s="373"/>
      <c r="G261" s="373"/>
      <c r="H261" s="373"/>
      <c r="I261" s="373"/>
    </row>
    <row r="262" spans="2:9">
      <c r="B262" s="373" t="s">
        <v>5511</v>
      </c>
      <c r="C262" s="373"/>
      <c r="D262" s="373" t="s">
        <v>7703</v>
      </c>
      <c r="E262" s="373" t="s">
        <v>5508</v>
      </c>
      <c r="F262" s="373"/>
      <c r="G262" s="373"/>
      <c r="H262" s="373"/>
      <c r="I262" s="373"/>
    </row>
    <row r="263" spans="2:9">
      <c r="B263" s="373" t="s">
        <v>5484</v>
      </c>
      <c r="C263" s="373"/>
      <c r="D263" s="373" t="s">
        <v>7703</v>
      </c>
      <c r="E263" s="373" t="s">
        <v>5512</v>
      </c>
      <c r="F263" s="373"/>
      <c r="G263" s="373"/>
      <c r="H263" s="373"/>
      <c r="I263" s="373"/>
    </row>
    <row r="264" spans="2:9">
      <c r="B264" s="373" t="s">
        <v>4804</v>
      </c>
      <c r="C264" s="373"/>
      <c r="D264" s="373" t="s">
        <v>7703</v>
      </c>
      <c r="E264" s="373" t="s">
        <v>5515</v>
      </c>
      <c r="F264" s="373"/>
      <c r="G264" s="373"/>
      <c r="H264" s="373"/>
      <c r="I264" s="373"/>
    </row>
    <row r="265" spans="2:9">
      <c r="B265" s="373" t="s">
        <v>5517</v>
      </c>
      <c r="C265" s="373"/>
      <c r="D265" s="373" t="s">
        <v>7703</v>
      </c>
      <c r="E265" s="373" t="s">
        <v>897</v>
      </c>
      <c r="F265" s="373"/>
      <c r="G265" s="373"/>
      <c r="H265" s="373"/>
      <c r="I265" s="373"/>
    </row>
    <row r="266" spans="2:9">
      <c r="B266" s="373" t="s">
        <v>5517</v>
      </c>
      <c r="C266" s="373"/>
      <c r="D266" s="373" t="s">
        <v>7703</v>
      </c>
      <c r="E266" s="373" t="s">
        <v>5518</v>
      </c>
      <c r="F266" s="373"/>
      <c r="G266" s="373"/>
      <c r="H266" s="373"/>
      <c r="I266" s="373"/>
    </row>
    <row r="267" spans="2:9">
      <c r="B267" s="373" t="s">
        <v>5517</v>
      </c>
      <c r="C267" s="373"/>
      <c r="D267" s="373" t="s">
        <v>7703</v>
      </c>
      <c r="E267" s="373" t="s">
        <v>1663</v>
      </c>
      <c r="F267" s="373"/>
      <c r="G267" s="373"/>
      <c r="H267" s="373"/>
      <c r="I267" s="373"/>
    </row>
    <row r="268" spans="2:9">
      <c r="B268" s="373" t="s">
        <v>3102</v>
      </c>
      <c r="C268" s="373"/>
      <c r="D268" s="373" t="s">
        <v>7703</v>
      </c>
      <c r="E268" s="373" t="s">
        <v>5520</v>
      </c>
      <c r="F268" s="373"/>
      <c r="G268" s="373"/>
      <c r="H268" s="373"/>
      <c r="I268" s="373"/>
    </row>
    <row r="269" spans="2:9">
      <c r="B269" s="373" t="s">
        <v>3102</v>
      </c>
      <c r="C269" s="373"/>
      <c r="D269" s="373" t="s">
        <v>7703</v>
      </c>
      <c r="E269" s="373" t="s">
        <v>5523</v>
      </c>
      <c r="F269" s="373"/>
      <c r="G269" s="373"/>
      <c r="H269" s="373"/>
      <c r="I269" s="373"/>
    </row>
    <row r="270" spans="2:9">
      <c r="B270" s="373" t="s">
        <v>5528</v>
      </c>
      <c r="C270" s="373"/>
      <c r="D270" s="373" t="s">
        <v>7703</v>
      </c>
      <c r="E270" s="373" t="s">
        <v>5526</v>
      </c>
      <c r="F270" s="373"/>
      <c r="G270" s="373"/>
      <c r="H270" s="373"/>
      <c r="I270" s="373"/>
    </row>
    <row r="271" spans="2:9">
      <c r="B271" s="373" t="s">
        <v>5528</v>
      </c>
      <c r="C271" s="373"/>
      <c r="D271" s="373" t="s">
        <v>7703</v>
      </c>
      <c r="E271" s="373" t="s">
        <v>5529</v>
      </c>
      <c r="F271" s="373"/>
      <c r="G271" s="373"/>
      <c r="H271" s="373"/>
      <c r="I271" s="373"/>
    </row>
    <row r="272" spans="2:9">
      <c r="B272" s="373" t="s">
        <v>2301</v>
      </c>
      <c r="C272" s="373"/>
      <c r="D272" s="373" t="s">
        <v>7703</v>
      </c>
      <c r="E272" s="373" t="s">
        <v>2865</v>
      </c>
      <c r="F272" s="373"/>
      <c r="G272" s="373"/>
      <c r="H272" s="373"/>
      <c r="I272" s="373"/>
    </row>
    <row r="273" spans="2:9">
      <c r="B273" s="373" t="s">
        <v>5532</v>
      </c>
      <c r="C273" s="373"/>
      <c r="D273" s="373" t="s">
        <v>7703</v>
      </c>
      <c r="E273" s="373" t="s">
        <v>5530</v>
      </c>
      <c r="F273" s="373"/>
      <c r="G273" s="373"/>
      <c r="H273" s="373"/>
      <c r="I273" s="373"/>
    </row>
    <row r="274" spans="2:9">
      <c r="B274" s="373" t="s">
        <v>5541</v>
      </c>
      <c r="C274" s="373"/>
      <c r="D274" s="373" t="s">
        <v>7703</v>
      </c>
      <c r="E274" s="373" t="s">
        <v>5538</v>
      </c>
      <c r="F274" s="373"/>
      <c r="G274" s="373"/>
      <c r="H274" s="373"/>
      <c r="I274" s="373"/>
    </row>
    <row r="275" spans="2:9">
      <c r="B275" s="373" t="s">
        <v>5542</v>
      </c>
      <c r="C275" s="373"/>
      <c r="D275" s="373" t="s">
        <v>7703</v>
      </c>
      <c r="E275" s="373" t="s">
        <v>2989</v>
      </c>
      <c r="F275" s="373"/>
      <c r="G275" s="373"/>
      <c r="H275" s="373"/>
      <c r="I275" s="373"/>
    </row>
    <row r="276" spans="2:9">
      <c r="B276" s="373" t="s">
        <v>5544</v>
      </c>
      <c r="C276" s="373"/>
      <c r="D276" s="373" t="s">
        <v>7703</v>
      </c>
      <c r="E276" s="373" t="s">
        <v>5546</v>
      </c>
      <c r="F276" s="373"/>
      <c r="G276" s="373"/>
      <c r="H276" s="373"/>
      <c r="I276" s="373"/>
    </row>
    <row r="277" spans="2:9">
      <c r="B277" s="373" t="s">
        <v>5549</v>
      </c>
      <c r="C277" s="373"/>
      <c r="D277" s="373" t="s">
        <v>7703</v>
      </c>
      <c r="E277" s="373" t="s">
        <v>2420</v>
      </c>
      <c r="F277" s="373"/>
      <c r="G277" s="373"/>
      <c r="H277" s="373"/>
      <c r="I277" s="373"/>
    </row>
    <row r="278" spans="2:9">
      <c r="B278" s="373" t="s">
        <v>5551</v>
      </c>
      <c r="C278" s="373"/>
      <c r="D278" s="373" t="s">
        <v>7703</v>
      </c>
      <c r="E278" s="373" t="s">
        <v>5553</v>
      </c>
      <c r="F278" s="373"/>
      <c r="G278" s="373"/>
      <c r="H278" s="373"/>
      <c r="I278" s="373"/>
    </row>
    <row r="279" spans="2:9">
      <c r="B279" s="373" t="s">
        <v>5556</v>
      </c>
      <c r="C279" s="373"/>
      <c r="D279" s="373" t="s">
        <v>7703</v>
      </c>
      <c r="E279" s="373" t="s">
        <v>5558</v>
      </c>
      <c r="F279" s="373"/>
      <c r="G279" s="373"/>
      <c r="H279" s="373"/>
      <c r="I279" s="373"/>
    </row>
    <row r="280" spans="2:9">
      <c r="B280" s="373" t="s">
        <v>5414</v>
      </c>
      <c r="C280" s="373"/>
      <c r="D280" s="373" t="s">
        <v>7703</v>
      </c>
      <c r="E280" s="373" t="s">
        <v>18</v>
      </c>
      <c r="F280" s="373"/>
      <c r="G280" s="373"/>
      <c r="H280" s="373"/>
      <c r="I280" s="373"/>
    </row>
    <row r="281" spans="2:9">
      <c r="B281" s="373" t="s">
        <v>5414</v>
      </c>
      <c r="C281" s="373"/>
      <c r="D281" s="373" t="s">
        <v>7703</v>
      </c>
      <c r="E281" s="373" t="s">
        <v>5559</v>
      </c>
      <c r="F281" s="373"/>
      <c r="G281" s="373"/>
      <c r="H281" s="373"/>
      <c r="I281" s="373"/>
    </row>
    <row r="282" spans="2:9">
      <c r="B282" s="373" t="s">
        <v>5519</v>
      </c>
      <c r="C282" s="373"/>
      <c r="D282" s="373" t="s">
        <v>7703</v>
      </c>
      <c r="E282" s="373" t="s">
        <v>3823</v>
      </c>
      <c r="F282" s="373"/>
      <c r="G282" s="373"/>
      <c r="H282" s="373"/>
      <c r="I282" s="373"/>
    </row>
    <row r="283" spans="2:9">
      <c r="B283" s="373" t="s">
        <v>3448</v>
      </c>
      <c r="C283" s="373"/>
      <c r="D283" s="373" t="s">
        <v>7703</v>
      </c>
      <c r="E283" s="373" t="s">
        <v>5562</v>
      </c>
      <c r="F283" s="373"/>
      <c r="G283" s="373"/>
      <c r="H283" s="373"/>
      <c r="I283" s="373"/>
    </row>
    <row r="284" spans="2:9">
      <c r="B284" s="373" t="s">
        <v>3448</v>
      </c>
      <c r="C284" s="373"/>
      <c r="D284" s="373" t="s">
        <v>7703</v>
      </c>
      <c r="E284" s="373" t="s">
        <v>5563</v>
      </c>
      <c r="F284" s="373"/>
      <c r="G284" s="373"/>
      <c r="H284" s="373"/>
      <c r="I284" s="373"/>
    </row>
    <row r="285" spans="2:9">
      <c r="B285" s="373" t="s">
        <v>3240</v>
      </c>
      <c r="C285" s="373"/>
      <c r="D285" s="373" t="s">
        <v>7703</v>
      </c>
      <c r="E285" s="373" t="s">
        <v>5568</v>
      </c>
      <c r="F285" s="373"/>
      <c r="G285" s="373"/>
      <c r="H285" s="373"/>
      <c r="I285" s="373"/>
    </row>
    <row r="286" spans="2:9">
      <c r="B286" s="373" t="s">
        <v>3240</v>
      </c>
      <c r="C286" s="373"/>
      <c r="D286" s="373" t="s">
        <v>7703</v>
      </c>
      <c r="E286" s="373" t="s">
        <v>5569</v>
      </c>
      <c r="F286" s="373"/>
      <c r="G286" s="373"/>
      <c r="H286" s="373"/>
      <c r="I286" s="373"/>
    </row>
    <row r="287" spans="2:9">
      <c r="B287" s="373" t="s">
        <v>5572</v>
      </c>
      <c r="C287" s="373"/>
      <c r="D287" s="373" t="s">
        <v>7703</v>
      </c>
      <c r="E287" s="373" t="s">
        <v>5570</v>
      </c>
      <c r="F287" s="373"/>
      <c r="G287" s="373"/>
      <c r="H287" s="373"/>
      <c r="I287" s="373"/>
    </row>
    <row r="288" spans="2:9">
      <c r="B288" s="373" t="s">
        <v>5572</v>
      </c>
      <c r="C288" s="373"/>
      <c r="D288" s="373" t="s">
        <v>7703</v>
      </c>
      <c r="E288" s="373" t="s">
        <v>5231</v>
      </c>
      <c r="F288" s="373"/>
      <c r="G288" s="373"/>
      <c r="H288" s="373"/>
      <c r="I288" s="373"/>
    </row>
    <row r="289" spans="2:9">
      <c r="B289" s="373" t="s">
        <v>5575</v>
      </c>
      <c r="C289" s="373"/>
      <c r="D289" s="373" t="s">
        <v>7703</v>
      </c>
      <c r="E289" s="373" t="s">
        <v>5576</v>
      </c>
      <c r="F289" s="373"/>
      <c r="G289" s="373"/>
      <c r="H289" s="373"/>
      <c r="I289" s="373"/>
    </row>
    <row r="290" spans="2:9">
      <c r="B290" s="373" t="s">
        <v>5579</v>
      </c>
      <c r="C290" s="373"/>
      <c r="D290" s="373" t="s">
        <v>7703</v>
      </c>
      <c r="E290" s="373" t="s">
        <v>5583</v>
      </c>
      <c r="F290" s="373"/>
      <c r="G290" s="373"/>
      <c r="H290" s="373"/>
      <c r="I290" s="373"/>
    </row>
    <row r="291" spans="2:9">
      <c r="B291" s="373" t="s">
        <v>5588</v>
      </c>
      <c r="C291" s="373"/>
      <c r="D291" s="373" t="s">
        <v>7703</v>
      </c>
      <c r="E291" s="373" t="s">
        <v>5590</v>
      </c>
      <c r="F291" s="373"/>
      <c r="G291" s="373"/>
      <c r="H291" s="373"/>
      <c r="I291" s="373"/>
    </row>
    <row r="292" spans="2:9">
      <c r="B292" s="373" t="s">
        <v>5595</v>
      </c>
      <c r="C292" s="373"/>
      <c r="D292" s="373" t="s">
        <v>7703</v>
      </c>
      <c r="E292" s="373" t="s">
        <v>5598</v>
      </c>
      <c r="F292" s="373"/>
      <c r="G292" s="373"/>
      <c r="H292" s="373"/>
      <c r="I292" s="373"/>
    </row>
    <row r="293" spans="2:9">
      <c r="B293" s="373" t="s">
        <v>1453</v>
      </c>
      <c r="C293" s="373"/>
      <c r="D293" s="373" t="s">
        <v>7703</v>
      </c>
      <c r="E293" s="373" t="s">
        <v>5599</v>
      </c>
      <c r="F293" s="373"/>
      <c r="G293" s="373"/>
      <c r="H293" s="373"/>
      <c r="I293" s="373"/>
    </row>
    <row r="294" spans="2:9">
      <c r="B294" s="373" t="s">
        <v>1720</v>
      </c>
      <c r="C294" s="373"/>
      <c r="D294" s="373" t="s">
        <v>7703</v>
      </c>
      <c r="E294" s="373" t="s">
        <v>5601</v>
      </c>
      <c r="F294" s="373"/>
      <c r="G294" s="373"/>
      <c r="H294" s="373"/>
      <c r="I294" s="373"/>
    </row>
    <row r="295" spans="2:9">
      <c r="B295" s="373" t="s">
        <v>5603</v>
      </c>
      <c r="C295" s="373"/>
      <c r="D295" s="373" t="s">
        <v>7703</v>
      </c>
      <c r="E295" s="373" t="s">
        <v>5602</v>
      </c>
      <c r="F295" s="373"/>
      <c r="G295" s="373"/>
      <c r="H295" s="373"/>
      <c r="I295" s="373"/>
    </row>
    <row r="296" spans="2:9">
      <c r="B296" s="373" t="s">
        <v>5605</v>
      </c>
      <c r="C296" s="373"/>
      <c r="D296" s="373" t="s">
        <v>7703</v>
      </c>
      <c r="E296" s="373" t="s">
        <v>4363</v>
      </c>
      <c r="F296" s="373"/>
      <c r="G296" s="373"/>
      <c r="H296" s="373"/>
      <c r="I296" s="373"/>
    </row>
    <row r="297" spans="2:9">
      <c r="B297" s="373" t="s">
        <v>5605</v>
      </c>
      <c r="C297" s="373"/>
      <c r="D297" s="373" t="s">
        <v>7703</v>
      </c>
      <c r="E297" s="373" t="s">
        <v>5606</v>
      </c>
      <c r="F297" s="373"/>
      <c r="G297" s="373"/>
      <c r="H297" s="373"/>
      <c r="I297" s="373"/>
    </row>
    <row r="298" spans="2:9">
      <c r="B298" s="373" t="s">
        <v>5605</v>
      </c>
      <c r="C298" s="373"/>
      <c r="D298" s="373" t="s">
        <v>7703</v>
      </c>
      <c r="E298" s="373" t="s">
        <v>5015</v>
      </c>
      <c r="F298" s="373"/>
      <c r="G298" s="373"/>
      <c r="H298" s="373"/>
      <c r="I298" s="373"/>
    </row>
    <row r="299" spans="2:9">
      <c r="B299" s="373" t="s">
        <v>788</v>
      </c>
      <c r="C299" s="373"/>
      <c r="D299" s="373" t="s">
        <v>7703</v>
      </c>
      <c r="E299" s="373" t="s">
        <v>2911</v>
      </c>
      <c r="F299" s="373"/>
      <c r="G299" s="373"/>
      <c r="H299" s="373"/>
      <c r="I299" s="373"/>
    </row>
    <row r="300" spans="2:9">
      <c r="B300" s="373" t="s">
        <v>5607</v>
      </c>
      <c r="C300" s="373"/>
      <c r="D300" s="373" t="s">
        <v>7703</v>
      </c>
      <c r="E300" s="373" t="s">
        <v>5609</v>
      </c>
      <c r="F300" s="373"/>
      <c r="G300" s="373"/>
      <c r="H300" s="373"/>
      <c r="I300" s="373"/>
    </row>
    <row r="301" spans="2:9">
      <c r="B301" s="373" t="s">
        <v>5613</v>
      </c>
      <c r="C301" s="373"/>
      <c r="D301" s="373" t="s">
        <v>7703</v>
      </c>
      <c r="E301" s="373" t="s">
        <v>5610</v>
      </c>
      <c r="F301" s="373"/>
      <c r="G301" s="373"/>
      <c r="H301" s="373"/>
      <c r="I301" s="373"/>
    </row>
    <row r="302" spans="2:9">
      <c r="B302" s="373" t="s">
        <v>5614</v>
      </c>
      <c r="C302" s="373"/>
      <c r="D302" s="373" t="s">
        <v>7703</v>
      </c>
      <c r="E302" s="373" t="s">
        <v>5616</v>
      </c>
      <c r="F302" s="373"/>
      <c r="G302" s="373"/>
      <c r="H302" s="373"/>
      <c r="I302" s="373"/>
    </row>
    <row r="303" spans="2:9">
      <c r="B303" s="373" t="s">
        <v>5614</v>
      </c>
      <c r="C303" s="373"/>
      <c r="D303" s="373" t="s">
        <v>7703</v>
      </c>
      <c r="E303" s="373" t="s">
        <v>2675</v>
      </c>
      <c r="F303" s="373"/>
      <c r="G303" s="373"/>
      <c r="H303" s="373"/>
      <c r="I303" s="373"/>
    </row>
    <row r="304" spans="2:9">
      <c r="B304" s="373" t="s">
        <v>5619</v>
      </c>
      <c r="C304" s="373"/>
      <c r="D304" s="373" t="s">
        <v>7703</v>
      </c>
      <c r="E304" s="373" t="s">
        <v>5617</v>
      </c>
      <c r="F304" s="373"/>
      <c r="G304" s="373"/>
      <c r="H304" s="373"/>
      <c r="I304" s="373"/>
    </row>
    <row r="305" spans="2:9">
      <c r="B305" s="373" t="s">
        <v>5619</v>
      </c>
      <c r="C305" s="373"/>
      <c r="D305" s="373" t="s">
        <v>7703</v>
      </c>
      <c r="E305" s="373" t="s">
        <v>5620</v>
      </c>
      <c r="F305" s="373"/>
      <c r="G305" s="373"/>
      <c r="H305" s="373"/>
      <c r="I305" s="373"/>
    </row>
    <row r="306" spans="2:9">
      <c r="B306" s="373" t="s">
        <v>5623</v>
      </c>
      <c r="C306" s="373"/>
      <c r="D306" s="373" t="s">
        <v>7703</v>
      </c>
      <c r="E306" s="373" t="s">
        <v>5624</v>
      </c>
      <c r="F306" s="373"/>
      <c r="G306" s="373"/>
      <c r="H306" s="373"/>
      <c r="I306" s="373"/>
    </row>
    <row r="307" spans="2:9">
      <c r="B307" s="373" t="s">
        <v>5626</v>
      </c>
      <c r="C307" s="373"/>
      <c r="D307" s="373" t="s">
        <v>7703</v>
      </c>
      <c r="E307" s="373" t="s">
        <v>5625</v>
      </c>
      <c r="F307" s="373"/>
      <c r="G307" s="373"/>
      <c r="H307" s="373"/>
      <c r="I307" s="373"/>
    </row>
    <row r="308" spans="2:9">
      <c r="B308" s="373" t="s">
        <v>5630</v>
      </c>
      <c r="C308" s="373"/>
      <c r="D308" s="373" t="s">
        <v>7703</v>
      </c>
      <c r="E308" s="373" t="s">
        <v>5629</v>
      </c>
      <c r="F308" s="373"/>
      <c r="G308" s="373"/>
      <c r="H308" s="373"/>
      <c r="I308" s="373"/>
    </row>
    <row r="309" spans="2:9">
      <c r="B309" s="373" t="s">
        <v>5634</v>
      </c>
      <c r="C309" s="373"/>
      <c r="D309" s="373" t="s">
        <v>7703</v>
      </c>
      <c r="E309" s="373" t="s">
        <v>1716</v>
      </c>
      <c r="F309" s="373"/>
      <c r="G309" s="373"/>
      <c r="H309" s="373"/>
      <c r="I309" s="373"/>
    </row>
    <row r="310" spans="2:9">
      <c r="B310" s="373" t="s">
        <v>5637</v>
      </c>
      <c r="C310" s="373"/>
      <c r="D310" s="373" t="s">
        <v>7703</v>
      </c>
      <c r="E310" s="373" t="s">
        <v>5636</v>
      </c>
      <c r="F310" s="373"/>
      <c r="G310" s="373"/>
      <c r="H310" s="373"/>
      <c r="I310" s="373"/>
    </row>
    <row r="311" spans="2:9">
      <c r="B311" s="373" t="s">
        <v>1194</v>
      </c>
      <c r="C311" s="373"/>
      <c r="D311" s="373" t="s">
        <v>7703</v>
      </c>
      <c r="E311" s="373" t="s">
        <v>5640</v>
      </c>
      <c r="F311" s="373"/>
      <c r="G311" s="373"/>
      <c r="H311" s="373"/>
      <c r="I311" s="373"/>
    </row>
    <row r="312" spans="2:9">
      <c r="B312" s="373" t="s">
        <v>5641</v>
      </c>
      <c r="C312" s="373"/>
      <c r="D312" s="373" t="s">
        <v>7703</v>
      </c>
      <c r="E312" s="373" t="s">
        <v>5425</v>
      </c>
      <c r="F312" s="373"/>
      <c r="G312" s="373"/>
      <c r="H312" s="373"/>
      <c r="I312" s="373"/>
    </row>
    <row r="313" spans="2:9">
      <c r="B313" s="373" t="s">
        <v>5649</v>
      </c>
      <c r="C313" s="373"/>
      <c r="D313" s="373" t="s">
        <v>7703</v>
      </c>
      <c r="E313" s="373" t="s">
        <v>5648</v>
      </c>
      <c r="F313" s="373"/>
      <c r="G313" s="373"/>
      <c r="H313" s="373"/>
      <c r="I313" s="373"/>
    </row>
    <row r="314" spans="2:9">
      <c r="B314" s="373" t="s">
        <v>5649</v>
      </c>
      <c r="C314" s="373"/>
      <c r="D314" s="373" t="s">
        <v>7703</v>
      </c>
      <c r="E314" s="373" t="s">
        <v>5465</v>
      </c>
      <c r="F314" s="373"/>
      <c r="G314" s="373"/>
      <c r="H314" s="373"/>
      <c r="I314" s="373"/>
    </row>
    <row r="315" spans="2:9">
      <c r="B315" s="373" t="s">
        <v>5652</v>
      </c>
      <c r="C315" s="373"/>
      <c r="D315" s="373" t="s">
        <v>7703</v>
      </c>
      <c r="E315" s="373" t="s">
        <v>5651</v>
      </c>
      <c r="F315" s="373"/>
      <c r="G315" s="373"/>
      <c r="H315" s="373"/>
      <c r="I315" s="373"/>
    </row>
    <row r="316" spans="2:9">
      <c r="B316" s="373" t="s">
        <v>5652</v>
      </c>
      <c r="C316" s="373"/>
      <c r="D316" s="373" t="s">
        <v>7703</v>
      </c>
      <c r="E316" s="373" t="s">
        <v>5653</v>
      </c>
      <c r="F316" s="373"/>
      <c r="G316" s="373"/>
      <c r="H316" s="373"/>
      <c r="I316" s="373"/>
    </row>
    <row r="317" spans="2:9">
      <c r="B317" s="373" t="s">
        <v>5656</v>
      </c>
      <c r="C317" s="373"/>
      <c r="D317" s="373" t="s">
        <v>7703</v>
      </c>
      <c r="E317" s="373" t="s">
        <v>5654</v>
      </c>
      <c r="F317" s="373"/>
      <c r="G317" s="373"/>
      <c r="H317" s="373"/>
      <c r="I317" s="373"/>
    </row>
    <row r="318" spans="2:9">
      <c r="B318" s="373" t="s">
        <v>5657</v>
      </c>
      <c r="C318" s="373"/>
      <c r="D318" s="373" t="s">
        <v>7703</v>
      </c>
      <c r="E318" s="373" t="s">
        <v>3091</v>
      </c>
      <c r="F318" s="373"/>
      <c r="G318" s="373"/>
      <c r="H318" s="373"/>
      <c r="I318" s="373"/>
    </row>
    <row r="319" spans="2:9">
      <c r="B319" s="373" t="s">
        <v>5657</v>
      </c>
      <c r="C319" s="373"/>
      <c r="D319" s="373" t="s">
        <v>7703</v>
      </c>
      <c r="E319" s="373" t="s">
        <v>4549</v>
      </c>
      <c r="F319" s="373"/>
      <c r="G319" s="373"/>
      <c r="H319" s="373"/>
      <c r="I319" s="373"/>
    </row>
    <row r="320" spans="2:9">
      <c r="B320" s="373" t="s">
        <v>5657</v>
      </c>
      <c r="C320" s="373"/>
      <c r="D320" s="373" t="s">
        <v>7703</v>
      </c>
      <c r="E320" s="373" t="s">
        <v>2766</v>
      </c>
      <c r="F320" s="373"/>
      <c r="G320" s="373"/>
      <c r="H320" s="373"/>
      <c r="I320" s="373"/>
    </row>
    <row r="321" spans="2:9">
      <c r="B321" s="373" t="s">
        <v>4390</v>
      </c>
      <c r="C321" s="373"/>
      <c r="D321" s="373" t="s">
        <v>7703</v>
      </c>
      <c r="E321" s="373" t="s">
        <v>5658</v>
      </c>
      <c r="F321" s="373"/>
      <c r="G321" s="373"/>
      <c r="H321" s="373"/>
      <c r="I321" s="373"/>
    </row>
    <row r="322" spans="2:9">
      <c r="B322" s="373" t="s">
        <v>4390</v>
      </c>
      <c r="C322" s="373"/>
      <c r="D322" s="373" t="s">
        <v>7703</v>
      </c>
      <c r="E322" s="373" t="s">
        <v>5659</v>
      </c>
      <c r="F322" s="373"/>
      <c r="G322" s="373"/>
      <c r="H322" s="373"/>
      <c r="I322" s="373"/>
    </row>
    <row r="323" spans="2:9">
      <c r="B323" s="373" t="s">
        <v>1985</v>
      </c>
      <c r="C323" s="373"/>
      <c r="D323" s="373" t="s">
        <v>7703</v>
      </c>
      <c r="E323" s="373" t="s">
        <v>2003</v>
      </c>
      <c r="F323" s="373"/>
      <c r="G323" s="373"/>
      <c r="H323" s="373"/>
      <c r="I323" s="373"/>
    </row>
    <row r="324" spans="2:9">
      <c r="B324" s="373" t="s">
        <v>5666</v>
      </c>
      <c r="C324" s="373"/>
      <c r="D324" s="373" t="s">
        <v>7703</v>
      </c>
      <c r="E324" s="373" t="s">
        <v>5667</v>
      </c>
      <c r="F324" s="373"/>
      <c r="G324" s="373"/>
      <c r="H324" s="373"/>
      <c r="I324" s="373"/>
    </row>
    <row r="325" spans="2:9">
      <c r="B325" s="373" t="s">
        <v>5669</v>
      </c>
      <c r="C325" s="373"/>
      <c r="D325" s="373" t="s">
        <v>7703</v>
      </c>
      <c r="E325" s="373" t="s">
        <v>2742</v>
      </c>
      <c r="F325" s="373"/>
      <c r="G325" s="373"/>
      <c r="H325" s="373"/>
      <c r="I325" s="373"/>
    </row>
    <row r="326" spans="2:9">
      <c r="B326" s="373" t="s">
        <v>5669</v>
      </c>
      <c r="C326" s="373"/>
      <c r="D326" s="373" t="s">
        <v>7703</v>
      </c>
      <c r="E326" s="373" t="s">
        <v>3167</v>
      </c>
      <c r="F326" s="373"/>
      <c r="G326" s="373"/>
      <c r="H326" s="373"/>
      <c r="I326" s="373"/>
    </row>
    <row r="327" spans="2:9">
      <c r="B327" s="373" t="s">
        <v>5673</v>
      </c>
      <c r="C327" s="373"/>
      <c r="D327" s="373" t="s">
        <v>7703</v>
      </c>
      <c r="E327" s="373" t="s">
        <v>5670</v>
      </c>
      <c r="F327" s="373"/>
      <c r="G327" s="373"/>
      <c r="H327" s="373"/>
      <c r="I327" s="373"/>
    </row>
    <row r="328" spans="2:9">
      <c r="B328" s="373" t="s">
        <v>5673</v>
      </c>
      <c r="C328" s="373"/>
      <c r="D328" s="373" t="s">
        <v>7703</v>
      </c>
      <c r="E328" s="373" t="s">
        <v>5675</v>
      </c>
      <c r="F328" s="373"/>
      <c r="G328" s="373"/>
      <c r="H328" s="373"/>
      <c r="I328" s="373"/>
    </row>
    <row r="329" spans="2:9">
      <c r="B329" s="373" t="s">
        <v>5676</v>
      </c>
      <c r="C329" s="373"/>
      <c r="D329" s="373" t="s">
        <v>7703</v>
      </c>
      <c r="E329" s="373" t="s">
        <v>3023</v>
      </c>
      <c r="F329" s="373"/>
      <c r="G329" s="373"/>
      <c r="H329" s="373"/>
      <c r="I329" s="373"/>
    </row>
    <row r="330" spans="2:9">
      <c r="B330" s="373" t="s">
        <v>4223</v>
      </c>
      <c r="C330" s="373"/>
      <c r="D330" s="373" t="s">
        <v>7703</v>
      </c>
      <c r="E330" s="373" t="s">
        <v>5677</v>
      </c>
      <c r="F330" s="373"/>
      <c r="G330" s="373"/>
      <c r="H330" s="373"/>
      <c r="I330" s="373"/>
    </row>
    <row r="331" spans="2:9">
      <c r="B331" s="373" t="s">
        <v>5678</v>
      </c>
      <c r="C331" s="373"/>
      <c r="D331" s="373" t="s">
        <v>7703</v>
      </c>
      <c r="E331" s="373" t="s">
        <v>4748</v>
      </c>
      <c r="F331" s="373"/>
      <c r="G331" s="373"/>
      <c r="H331" s="373"/>
      <c r="I331" s="373"/>
    </row>
    <row r="332" spans="2:9">
      <c r="B332" s="373" t="s">
        <v>5521</v>
      </c>
      <c r="C332" s="373"/>
      <c r="D332" s="373" t="s">
        <v>7703</v>
      </c>
      <c r="E332" s="373" t="s">
        <v>3976</v>
      </c>
      <c r="F332" s="373"/>
      <c r="G332" s="373"/>
      <c r="H332" s="373"/>
      <c r="I332" s="373"/>
    </row>
    <row r="333" spans="2:9">
      <c r="B333" s="373" t="s">
        <v>5679</v>
      </c>
      <c r="C333" s="373"/>
      <c r="D333" s="373" t="s">
        <v>7703</v>
      </c>
      <c r="E333" s="373" t="s">
        <v>5681</v>
      </c>
      <c r="F333" s="373"/>
      <c r="G333" s="373"/>
      <c r="H333" s="373"/>
      <c r="I333" s="373"/>
    </row>
    <row r="334" spans="2:9">
      <c r="B334" s="373" t="s">
        <v>2892</v>
      </c>
      <c r="C334" s="373"/>
      <c r="D334" s="373" t="s">
        <v>7703</v>
      </c>
      <c r="E334" s="373" t="s">
        <v>4663</v>
      </c>
      <c r="F334" s="373"/>
      <c r="G334" s="373"/>
      <c r="H334" s="373"/>
      <c r="I334" s="373"/>
    </row>
    <row r="335" spans="2:9">
      <c r="B335" s="373" t="s">
        <v>5685</v>
      </c>
      <c r="C335" s="373"/>
      <c r="D335" s="373" t="s">
        <v>7703</v>
      </c>
      <c r="E335" s="373" t="s">
        <v>5687</v>
      </c>
      <c r="F335" s="373"/>
      <c r="G335" s="373"/>
      <c r="H335" s="373"/>
      <c r="I335" s="373"/>
    </row>
    <row r="336" spans="2:9">
      <c r="B336" s="373" t="s">
        <v>5013</v>
      </c>
      <c r="C336" s="373"/>
      <c r="D336" s="373" t="s">
        <v>7703</v>
      </c>
      <c r="E336" s="373" t="s">
        <v>5689</v>
      </c>
      <c r="F336" s="373"/>
      <c r="G336" s="373"/>
      <c r="H336" s="373"/>
      <c r="I336" s="373"/>
    </row>
    <row r="337" spans="2:9">
      <c r="B337" s="373" t="s">
        <v>3871</v>
      </c>
      <c r="C337" s="373"/>
      <c r="D337" s="373" t="s">
        <v>7703</v>
      </c>
      <c r="E337" s="373" t="s">
        <v>5692</v>
      </c>
      <c r="F337" s="373"/>
      <c r="G337" s="373"/>
      <c r="H337" s="373"/>
      <c r="I337" s="373"/>
    </row>
    <row r="338" spans="2:9">
      <c r="B338" s="373" t="s">
        <v>1228</v>
      </c>
      <c r="C338" s="373"/>
      <c r="D338" s="373" t="s">
        <v>7703</v>
      </c>
      <c r="E338" s="373" t="s">
        <v>5410</v>
      </c>
      <c r="F338" s="373"/>
      <c r="G338" s="373"/>
      <c r="H338" s="373"/>
      <c r="I338" s="373"/>
    </row>
    <row r="339" spans="2:9">
      <c r="B339" s="373" t="s">
        <v>5710</v>
      </c>
      <c r="C339" s="373"/>
      <c r="D339" s="373" t="s">
        <v>7703</v>
      </c>
      <c r="E339" s="373" t="s">
        <v>5712</v>
      </c>
      <c r="F339" s="373"/>
      <c r="G339" s="373"/>
      <c r="H339" s="373"/>
      <c r="I339" s="373"/>
    </row>
    <row r="340" spans="2:9">
      <c r="B340" s="373" t="s">
        <v>3722</v>
      </c>
      <c r="C340" s="373"/>
      <c r="D340" s="373" t="s">
        <v>7703</v>
      </c>
      <c r="E340" s="373" t="s">
        <v>2204</v>
      </c>
      <c r="F340" s="373"/>
      <c r="G340" s="373"/>
      <c r="H340" s="373"/>
      <c r="I340" s="373"/>
    </row>
    <row r="341" spans="2:9">
      <c r="B341" s="373" t="s">
        <v>2087</v>
      </c>
      <c r="C341" s="373"/>
      <c r="D341" s="373" t="s">
        <v>7703</v>
      </c>
      <c r="E341" s="373" t="s">
        <v>5715</v>
      </c>
      <c r="F341" s="373"/>
      <c r="G341" s="373"/>
      <c r="H341" s="373"/>
      <c r="I341" s="373"/>
    </row>
    <row r="342" spans="2:9">
      <c r="B342" s="373" t="s">
        <v>5717</v>
      </c>
      <c r="C342" s="373"/>
      <c r="D342" s="373" t="s">
        <v>7703</v>
      </c>
      <c r="E342" s="373" t="s">
        <v>765</v>
      </c>
      <c r="F342" s="373"/>
      <c r="G342" s="373"/>
      <c r="H342" s="373"/>
      <c r="I342" s="373"/>
    </row>
    <row r="343" spans="2:9">
      <c r="B343" s="373" t="s">
        <v>5717</v>
      </c>
      <c r="C343" s="373"/>
      <c r="D343" s="373" t="s">
        <v>7703</v>
      </c>
      <c r="E343" s="373" t="s">
        <v>5718</v>
      </c>
      <c r="F343" s="373"/>
      <c r="G343" s="373"/>
      <c r="H343" s="373"/>
      <c r="I343" s="373"/>
    </row>
    <row r="344" spans="2:9">
      <c r="B344" s="373" t="s">
        <v>1311</v>
      </c>
      <c r="C344" s="373"/>
      <c r="D344" s="373" t="s">
        <v>7703</v>
      </c>
      <c r="E344" s="373" t="s">
        <v>5719</v>
      </c>
      <c r="F344" s="373"/>
      <c r="G344" s="373"/>
      <c r="H344" s="373"/>
      <c r="I344" s="373"/>
    </row>
    <row r="345" spans="2:9">
      <c r="B345" s="373" t="s">
        <v>1311</v>
      </c>
      <c r="C345" s="373"/>
      <c r="D345" s="373" t="s">
        <v>7703</v>
      </c>
      <c r="E345" s="373" t="s">
        <v>3568</v>
      </c>
      <c r="F345" s="373"/>
      <c r="G345" s="373"/>
      <c r="H345" s="373"/>
      <c r="I345" s="373"/>
    </row>
    <row r="346" spans="2:9">
      <c r="B346" s="373" t="s">
        <v>5722</v>
      </c>
      <c r="C346" s="373"/>
      <c r="D346" s="373" t="s">
        <v>7703</v>
      </c>
      <c r="E346" s="373" t="s">
        <v>5721</v>
      </c>
      <c r="F346" s="373"/>
      <c r="G346" s="373"/>
      <c r="H346" s="373"/>
      <c r="I346" s="373"/>
    </row>
    <row r="347" spans="2:9">
      <c r="B347" s="373" t="s">
        <v>5199</v>
      </c>
      <c r="C347" s="373"/>
      <c r="D347" s="373" t="s">
        <v>7703</v>
      </c>
      <c r="E347" s="373" t="s">
        <v>5725</v>
      </c>
      <c r="F347" s="373"/>
      <c r="G347" s="373"/>
      <c r="H347" s="373"/>
      <c r="I347" s="373"/>
    </row>
    <row r="348" spans="2:9">
      <c r="B348" s="373" t="s">
        <v>5450</v>
      </c>
      <c r="C348" s="373"/>
      <c r="D348" s="373" t="s">
        <v>7703</v>
      </c>
      <c r="E348" s="373" t="s">
        <v>3895</v>
      </c>
      <c r="F348" s="373"/>
      <c r="G348" s="373"/>
      <c r="H348" s="373"/>
      <c r="I348" s="373"/>
    </row>
    <row r="349" spans="2:9">
      <c r="B349" s="373" t="s">
        <v>5450</v>
      </c>
      <c r="C349" s="373"/>
      <c r="D349" s="373" t="s">
        <v>7703</v>
      </c>
      <c r="E349" s="373" t="s">
        <v>5727</v>
      </c>
      <c r="F349" s="373"/>
      <c r="G349" s="373"/>
      <c r="H349" s="373"/>
      <c r="I349" s="373"/>
    </row>
    <row r="350" spans="2:9">
      <c r="B350" s="373" t="s">
        <v>5729</v>
      </c>
      <c r="C350" s="373"/>
      <c r="D350" s="373" t="s">
        <v>7703</v>
      </c>
      <c r="E350" s="373" t="s">
        <v>5728</v>
      </c>
      <c r="F350" s="373"/>
      <c r="G350" s="373"/>
      <c r="H350" s="373"/>
      <c r="I350" s="373"/>
    </row>
    <row r="351" spans="2:9">
      <c r="B351" s="373" t="s">
        <v>5729</v>
      </c>
      <c r="C351" s="373"/>
      <c r="D351" s="373" t="s">
        <v>7703</v>
      </c>
      <c r="E351" s="373" t="s">
        <v>5730</v>
      </c>
      <c r="F351" s="373"/>
      <c r="G351" s="373"/>
      <c r="H351" s="373"/>
      <c r="I351" s="373"/>
    </row>
    <row r="352" spans="2:9">
      <c r="B352" s="373" t="s">
        <v>5733</v>
      </c>
      <c r="C352" s="373"/>
      <c r="D352" s="373" t="s">
        <v>7703</v>
      </c>
      <c r="E352" s="373" t="s">
        <v>5731</v>
      </c>
      <c r="F352" s="373"/>
      <c r="G352" s="373"/>
      <c r="H352" s="373"/>
      <c r="I352" s="373"/>
    </row>
    <row r="353" spans="2:9">
      <c r="B353" s="373" t="s">
        <v>5733</v>
      </c>
      <c r="C353" s="373"/>
      <c r="D353" s="373" t="s">
        <v>7703</v>
      </c>
      <c r="E353" s="373" t="s">
        <v>5627</v>
      </c>
      <c r="F353" s="373"/>
      <c r="G353" s="373"/>
      <c r="H353" s="373"/>
      <c r="I353" s="373"/>
    </row>
    <row r="354" spans="2:9">
      <c r="B354" s="373" t="s">
        <v>5734</v>
      </c>
      <c r="C354" s="373"/>
      <c r="D354" s="373" t="s">
        <v>7703</v>
      </c>
      <c r="E354" s="373" t="s">
        <v>5736</v>
      </c>
      <c r="F354" s="373"/>
      <c r="G354" s="373"/>
      <c r="H354" s="373"/>
      <c r="I354" s="373"/>
    </row>
    <row r="355" spans="2:9">
      <c r="B355" s="373" t="s">
        <v>5734</v>
      </c>
      <c r="C355" s="373"/>
      <c r="D355" s="373" t="s">
        <v>7703</v>
      </c>
      <c r="E355" s="373" t="s">
        <v>3201</v>
      </c>
      <c r="F355" s="373"/>
      <c r="G355" s="373"/>
      <c r="H355" s="373"/>
      <c r="I355" s="373"/>
    </row>
    <row r="356" spans="2:9">
      <c r="B356" s="373" t="s">
        <v>5738</v>
      </c>
      <c r="C356" s="373"/>
      <c r="D356" s="373" t="s">
        <v>7703</v>
      </c>
      <c r="E356" s="373" t="s">
        <v>5739</v>
      </c>
      <c r="F356" s="373"/>
      <c r="G356" s="373"/>
      <c r="H356" s="373"/>
      <c r="I356" s="373"/>
    </row>
    <row r="357" spans="2:9">
      <c r="B357" s="373" t="s">
        <v>5738</v>
      </c>
      <c r="C357" s="373"/>
      <c r="D357" s="373" t="s">
        <v>7703</v>
      </c>
      <c r="E357" s="373" t="s">
        <v>5618</v>
      </c>
      <c r="F357" s="373"/>
      <c r="G357" s="373"/>
      <c r="H357" s="373"/>
      <c r="I357" s="373"/>
    </row>
    <row r="358" spans="2:9">
      <c r="B358" s="373" t="s">
        <v>5741</v>
      </c>
      <c r="C358" s="373"/>
      <c r="D358" s="373" t="s">
        <v>7703</v>
      </c>
      <c r="E358" s="373" t="s">
        <v>5742</v>
      </c>
      <c r="F358" s="373"/>
      <c r="G358" s="373"/>
      <c r="H358" s="373"/>
      <c r="I358" s="373"/>
    </row>
    <row r="359" spans="2:9">
      <c r="B359" s="373" t="s">
        <v>5741</v>
      </c>
      <c r="C359" s="373"/>
      <c r="D359" s="373" t="s">
        <v>7703</v>
      </c>
      <c r="E359" s="373" t="s">
        <v>5743</v>
      </c>
      <c r="F359" s="373"/>
      <c r="G359" s="373"/>
      <c r="H359" s="373"/>
      <c r="I359" s="373"/>
    </row>
    <row r="360" spans="2:9">
      <c r="B360" s="373" t="s">
        <v>5355</v>
      </c>
      <c r="C360" s="373"/>
      <c r="D360" s="373" t="s">
        <v>7703</v>
      </c>
      <c r="E360" s="373" t="s">
        <v>5744</v>
      </c>
      <c r="F360" s="373"/>
      <c r="G360" s="373"/>
      <c r="H360" s="373"/>
      <c r="I360" s="373"/>
    </row>
    <row r="361" spans="2:9">
      <c r="B361" s="373" t="s">
        <v>5355</v>
      </c>
      <c r="C361" s="373"/>
      <c r="D361" s="373" t="s">
        <v>7703</v>
      </c>
      <c r="E361" s="373" t="s">
        <v>2894</v>
      </c>
      <c r="F361" s="373"/>
      <c r="G361" s="373"/>
      <c r="H361" s="373"/>
      <c r="I361" s="373"/>
    </row>
    <row r="362" spans="2:9">
      <c r="B362" s="373" t="s">
        <v>5745</v>
      </c>
      <c r="C362" s="373"/>
      <c r="D362" s="373" t="s">
        <v>7703</v>
      </c>
      <c r="E362" s="373" t="s">
        <v>2573</v>
      </c>
      <c r="F362" s="373"/>
      <c r="G362" s="373"/>
      <c r="H362" s="373"/>
      <c r="I362" s="373"/>
    </row>
    <row r="363" spans="2:9">
      <c r="B363" s="373" t="s">
        <v>5746</v>
      </c>
      <c r="C363" s="373"/>
      <c r="D363" s="373" t="s">
        <v>7703</v>
      </c>
      <c r="E363" s="373" t="s">
        <v>902</v>
      </c>
      <c r="F363" s="373"/>
      <c r="G363" s="373"/>
      <c r="H363" s="373"/>
      <c r="I363" s="373"/>
    </row>
    <row r="364" spans="2:9">
      <c r="B364" s="373" t="s">
        <v>5746</v>
      </c>
      <c r="C364" s="373"/>
      <c r="D364" s="373" t="s">
        <v>7703</v>
      </c>
      <c r="E364" s="373" t="s">
        <v>5747</v>
      </c>
      <c r="F364" s="373"/>
      <c r="G364" s="373"/>
      <c r="H364" s="373"/>
      <c r="I364" s="373"/>
    </row>
    <row r="365" spans="2:9">
      <c r="B365" s="373" t="s">
        <v>5753</v>
      </c>
      <c r="C365" s="373"/>
      <c r="D365" s="373" t="s">
        <v>7703</v>
      </c>
      <c r="E365" s="373" t="s">
        <v>2634</v>
      </c>
      <c r="F365" s="373"/>
      <c r="G365" s="373"/>
      <c r="H365" s="373"/>
      <c r="I365" s="373"/>
    </row>
    <row r="366" spans="2:9">
      <c r="B366" s="373" t="s">
        <v>5753</v>
      </c>
      <c r="C366" s="373"/>
      <c r="D366" s="373" t="s">
        <v>7703</v>
      </c>
      <c r="E366" s="373" t="s">
        <v>5754</v>
      </c>
      <c r="F366" s="373"/>
      <c r="G366" s="373"/>
      <c r="H366" s="373"/>
      <c r="I366" s="373"/>
    </row>
    <row r="367" spans="2:9">
      <c r="B367" s="373" t="s">
        <v>5757</v>
      </c>
      <c r="C367" s="373"/>
      <c r="D367" s="373" t="s">
        <v>7703</v>
      </c>
      <c r="E367" s="373" t="s">
        <v>591</v>
      </c>
      <c r="F367" s="373"/>
      <c r="G367" s="373"/>
      <c r="H367" s="373"/>
      <c r="I367" s="373"/>
    </row>
    <row r="368" spans="2:9">
      <c r="B368" s="373" t="s">
        <v>3422</v>
      </c>
      <c r="C368" s="373"/>
      <c r="D368" s="373" t="s">
        <v>7703</v>
      </c>
      <c r="E368" s="373" t="s">
        <v>4272</v>
      </c>
      <c r="F368" s="373"/>
      <c r="G368" s="373"/>
      <c r="H368" s="373"/>
      <c r="I368" s="373"/>
    </row>
    <row r="369" spans="2:9">
      <c r="B369" s="373" t="s">
        <v>5764</v>
      </c>
      <c r="C369" s="373"/>
      <c r="D369" s="373" t="s">
        <v>7703</v>
      </c>
      <c r="E369" s="373" t="s">
        <v>5247</v>
      </c>
      <c r="F369" s="373"/>
      <c r="G369" s="373"/>
      <c r="H369" s="373"/>
      <c r="I369" s="373"/>
    </row>
    <row r="370" spans="2:9">
      <c r="B370" s="373" t="s">
        <v>34</v>
      </c>
      <c r="C370" s="373"/>
      <c r="D370" s="373" t="s">
        <v>7703</v>
      </c>
      <c r="E370" s="373" t="s">
        <v>5769</v>
      </c>
      <c r="F370" s="373"/>
      <c r="G370" s="373"/>
      <c r="H370" s="373"/>
      <c r="I370" s="373"/>
    </row>
    <row r="371" spans="2:9">
      <c r="B371" s="373" t="s">
        <v>5773</v>
      </c>
      <c r="C371" s="373"/>
      <c r="D371" s="373" t="s">
        <v>7703</v>
      </c>
      <c r="E371" s="373" t="s">
        <v>333</v>
      </c>
      <c r="F371" s="373"/>
      <c r="G371" s="373"/>
      <c r="H371" s="373"/>
      <c r="I371" s="373"/>
    </row>
    <row r="372" spans="2:9">
      <c r="B372" s="373" t="s">
        <v>5773</v>
      </c>
      <c r="C372" s="373"/>
      <c r="D372" s="373" t="s">
        <v>7703</v>
      </c>
      <c r="E372" s="373" t="s">
        <v>5774</v>
      </c>
      <c r="F372" s="373"/>
      <c r="G372" s="373"/>
      <c r="H372" s="373"/>
      <c r="I372" s="373"/>
    </row>
    <row r="373" spans="2:9">
      <c r="B373" s="373" t="s">
        <v>5773</v>
      </c>
      <c r="C373" s="373"/>
      <c r="D373" s="373" t="s">
        <v>7703</v>
      </c>
      <c r="E373" s="373" t="s">
        <v>5775</v>
      </c>
      <c r="F373" s="373"/>
      <c r="G373" s="373"/>
      <c r="H373" s="373"/>
      <c r="I373" s="373"/>
    </row>
    <row r="374" spans="2:9">
      <c r="B374" s="373" t="s">
        <v>5104</v>
      </c>
      <c r="C374" s="373"/>
      <c r="D374" s="373" t="s">
        <v>7703</v>
      </c>
      <c r="E374" s="373" t="s">
        <v>5776</v>
      </c>
      <c r="F374" s="373"/>
      <c r="G374" s="373"/>
      <c r="H374" s="373"/>
      <c r="I374" s="373"/>
    </row>
    <row r="375" spans="2:9">
      <c r="B375" s="373" t="s">
        <v>5104</v>
      </c>
      <c r="C375" s="373"/>
      <c r="D375" s="373" t="s">
        <v>7703</v>
      </c>
      <c r="E375" s="373" t="s">
        <v>2256</v>
      </c>
      <c r="F375" s="373"/>
      <c r="G375" s="373"/>
      <c r="H375" s="373"/>
      <c r="I375" s="373"/>
    </row>
    <row r="376" spans="2:9">
      <c r="B376" s="373" t="s">
        <v>3848</v>
      </c>
      <c r="C376" s="373"/>
      <c r="D376" s="373" t="s">
        <v>7703</v>
      </c>
      <c r="E376" s="373" t="s">
        <v>3510</v>
      </c>
      <c r="F376" s="373"/>
      <c r="G376" s="373"/>
      <c r="H376" s="373"/>
      <c r="I376" s="373"/>
    </row>
    <row r="377" spans="2:9">
      <c r="B377" s="373" t="s">
        <v>5780</v>
      </c>
      <c r="C377" s="373"/>
      <c r="D377" s="373" t="s">
        <v>7703</v>
      </c>
      <c r="E377" s="373" t="s">
        <v>5779</v>
      </c>
      <c r="F377" s="373"/>
      <c r="G377" s="373"/>
      <c r="H377" s="373"/>
      <c r="I377" s="373"/>
    </row>
    <row r="378" spans="2:9">
      <c r="B378" s="373" t="s">
        <v>5780</v>
      </c>
      <c r="C378" s="373"/>
      <c r="D378" s="373" t="s">
        <v>7703</v>
      </c>
      <c r="E378" s="373" t="s">
        <v>851</v>
      </c>
      <c r="F378" s="373"/>
      <c r="G378" s="373"/>
      <c r="H378" s="373"/>
      <c r="I378" s="373"/>
    </row>
    <row r="379" spans="2:9">
      <c r="B379" s="373" t="s">
        <v>5782</v>
      </c>
      <c r="C379" s="373"/>
      <c r="D379" s="373" t="s">
        <v>7703</v>
      </c>
      <c r="E379" s="373" t="s">
        <v>4298</v>
      </c>
      <c r="F379" s="373"/>
      <c r="G379" s="373"/>
      <c r="H379" s="373"/>
      <c r="I379" s="373"/>
    </row>
    <row r="380" spans="2:9">
      <c r="B380" s="373" t="s">
        <v>5782</v>
      </c>
      <c r="C380" s="373"/>
      <c r="D380" s="373" t="s">
        <v>7703</v>
      </c>
      <c r="E380" s="373" t="s">
        <v>5784</v>
      </c>
      <c r="F380" s="373"/>
      <c r="G380" s="373"/>
      <c r="H380" s="373"/>
      <c r="I380" s="373"/>
    </row>
    <row r="381" spans="2:9">
      <c r="B381" s="373" t="s">
        <v>5786</v>
      </c>
      <c r="C381" s="373"/>
      <c r="D381" s="373" t="s">
        <v>7703</v>
      </c>
      <c r="E381" s="373" t="s">
        <v>5785</v>
      </c>
      <c r="F381" s="373"/>
      <c r="G381" s="373"/>
      <c r="H381" s="373"/>
      <c r="I381" s="373"/>
    </row>
    <row r="382" spans="2:9">
      <c r="B382" s="373" t="s">
        <v>319</v>
      </c>
      <c r="C382" s="373"/>
      <c r="D382" s="373" t="s">
        <v>7703</v>
      </c>
      <c r="E382" s="373" t="s">
        <v>5788</v>
      </c>
      <c r="F382" s="373"/>
      <c r="G382" s="373"/>
      <c r="H382" s="373"/>
      <c r="I382" s="373"/>
    </row>
    <row r="383" spans="2:9">
      <c r="B383" s="373" t="s">
        <v>319</v>
      </c>
      <c r="C383" s="373"/>
      <c r="D383" s="373" t="s">
        <v>7703</v>
      </c>
      <c r="E383" s="373" t="s">
        <v>5789</v>
      </c>
      <c r="F383" s="373"/>
      <c r="G383" s="373"/>
      <c r="H383" s="373"/>
      <c r="I383" s="373"/>
    </row>
    <row r="384" spans="2:9">
      <c r="B384" s="373" t="s">
        <v>5790</v>
      </c>
      <c r="C384" s="373"/>
      <c r="D384" s="373" t="s">
        <v>7703</v>
      </c>
      <c r="E384" s="373" t="s">
        <v>1128</v>
      </c>
      <c r="F384" s="373"/>
      <c r="G384" s="373"/>
      <c r="H384" s="373"/>
      <c r="I384" s="373"/>
    </row>
    <row r="385" spans="2:9">
      <c r="B385" s="373" t="s">
        <v>5793</v>
      </c>
      <c r="C385" s="373"/>
      <c r="D385" s="373" t="s">
        <v>7703</v>
      </c>
      <c r="E385" s="373" t="s">
        <v>1607</v>
      </c>
      <c r="F385" s="373"/>
      <c r="G385" s="373"/>
      <c r="H385" s="373"/>
      <c r="I385" s="373"/>
    </row>
    <row r="386" spans="2:9">
      <c r="B386" s="373" t="s">
        <v>5797</v>
      </c>
      <c r="C386" s="373"/>
      <c r="D386" s="373" t="s">
        <v>7703</v>
      </c>
      <c r="E386" s="373" t="s">
        <v>5796</v>
      </c>
      <c r="F386" s="373"/>
      <c r="G386" s="373"/>
      <c r="H386" s="373"/>
      <c r="I386" s="373"/>
    </row>
    <row r="387" spans="2:9">
      <c r="B387" s="373" t="s">
        <v>5797</v>
      </c>
      <c r="C387" s="373"/>
      <c r="D387" s="373" t="s">
        <v>7703</v>
      </c>
      <c r="E387" s="373" t="s">
        <v>5801</v>
      </c>
      <c r="F387" s="373"/>
      <c r="G387" s="373"/>
      <c r="H387" s="373"/>
      <c r="I387" s="373"/>
    </row>
    <row r="388" spans="2:9">
      <c r="B388" s="373" t="s">
        <v>3740</v>
      </c>
      <c r="C388" s="373"/>
      <c r="D388" s="373" t="s">
        <v>7703</v>
      </c>
      <c r="E388" s="373" t="s">
        <v>5807</v>
      </c>
      <c r="F388" s="373"/>
      <c r="G388" s="373"/>
      <c r="H388" s="373"/>
      <c r="I388" s="373"/>
    </row>
    <row r="389" spans="2:9">
      <c r="B389" s="373" t="s">
        <v>5808</v>
      </c>
      <c r="C389" s="373"/>
      <c r="D389" s="373" t="s">
        <v>7703</v>
      </c>
      <c r="E389" s="373" t="s">
        <v>3715</v>
      </c>
      <c r="F389" s="373"/>
      <c r="G389" s="373"/>
      <c r="H389" s="373"/>
      <c r="I389" s="373"/>
    </row>
    <row r="390" spans="2:9">
      <c r="B390" s="373" t="s">
        <v>5809</v>
      </c>
      <c r="C390" s="373"/>
      <c r="D390" s="373" t="s">
        <v>7703</v>
      </c>
      <c r="E390" s="373" t="s">
        <v>5662</v>
      </c>
      <c r="F390" s="373"/>
      <c r="G390" s="373"/>
      <c r="H390" s="373"/>
      <c r="I390" s="373"/>
    </row>
    <row r="391" spans="2:9">
      <c r="B391" s="373" t="s">
        <v>3932</v>
      </c>
      <c r="C391" s="373"/>
      <c r="D391" s="373" t="s">
        <v>7703</v>
      </c>
      <c r="E391" s="373" t="s">
        <v>5671</v>
      </c>
      <c r="F391" s="373"/>
      <c r="G391" s="373"/>
      <c r="H391" s="373"/>
      <c r="I391" s="373"/>
    </row>
    <row r="392" spans="2:9">
      <c r="B392" s="373" t="s">
        <v>2841</v>
      </c>
      <c r="C392" s="373"/>
      <c r="D392" s="373" t="s">
        <v>7703</v>
      </c>
      <c r="E392" s="373" t="s">
        <v>534</v>
      </c>
      <c r="F392" s="373"/>
      <c r="G392" s="373"/>
      <c r="H392" s="373"/>
      <c r="I392" s="373"/>
    </row>
    <row r="393" spans="2:9">
      <c r="B393" s="373" t="s">
        <v>5811</v>
      </c>
      <c r="C393" s="373"/>
      <c r="D393" s="373" t="s">
        <v>7703</v>
      </c>
      <c r="E393" s="373" t="s">
        <v>2343</v>
      </c>
      <c r="F393" s="373"/>
      <c r="G393" s="373"/>
      <c r="H393" s="373"/>
      <c r="I393" s="373"/>
    </row>
    <row r="394" spans="2:9">
      <c r="B394" s="373" t="s">
        <v>717</v>
      </c>
      <c r="C394" s="373"/>
      <c r="D394" s="373" t="s">
        <v>7703</v>
      </c>
      <c r="E394" s="373" t="s">
        <v>1188</v>
      </c>
      <c r="F394" s="373"/>
      <c r="G394" s="373"/>
      <c r="H394" s="373"/>
      <c r="I394" s="373"/>
    </row>
    <row r="395" spans="2:9">
      <c r="B395" s="373" t="s">
        <v>5813</v>
      </c>
      <c r="C395" s="373"/>
      <c r="D395" s="373" t="s">
        <v>7703</v>
      </c>
      <c r="E395" s="373" t="s">
        <v>2175</v>
      </c>
      <c r="F395" s="373"/>
      <c r="G395" s="373"/>
      <c r="H395" s="373"/>
      <c r="I395" s="373"/>
    </row>
    <row r="396" spans="2:9">
      <c r="B396" s="373" t="s">
        <v>1536</v>
      </c>
      <c r="C396" s="373"/>
      <c r="D396" s="373" t="s">
        <v>7703</v>
      </c>
      <c r="E396" s="373" t="s">
        <v>5814</v>
      </c>
      <c r="F396" s="373"/>
      <c r="G396" s="373"/>
      <c r="H396" s="373"/>
      <c r="I396" s="373"/>
    </row>
    <row r="397" spans="2:9">
      <c r="B397" s="373" t="s">
        <v>3966</v>
      </c>
      <c r="C397" s="373"/>
      <c r="D397" s="373" t="s">
        <v>7703</v>
      </c>
      <c r="E397" s="373" t="s">
        <v>3038</v>
      </c>
      <c r="F397" s="373"/>
      <c r="G397" s="373"/>
      <c r="H397" s="373"/>
      <c r="I397" s="373"/>
    </row>
    <row r="398" spans="2:9">
      <c r="B398" s="373" t="s">
        <v>7002</v>
      </c>
      <c r="C398" s="373"/>
      <c r="D398" s="373" t="s">
        <v>7703</v>
      </c>
      <c r="E398" s="373" t="s">
        <v>5815</v>
      </c>
      <c r="F398" s="373"/>
      <c r="G398" s="373"/>
      <c r="H398" s="373"/>
      <c r="I398" s="373"/>
    </row>
    <row r="399" spans="2:9">
      <c r="B399" s="373" t="s">
        <v>6013</v>
      </c>
      <c r="C399" s="373"/>
      <c r="D399" s="373" t="s">
        <v>7703</v>
      </c>
      <c r="E399" s="373" t="s">
        <v>5817</v>
      </c>
      <c r="F399" s="373"/>
      <c r="G399" s="373"/>
      <c r="H399" s="373"/>
      <c r="I399" s="373"/>
    </row>
    <row r="400" spans="2:9">
      <c r="B400" s="373" t="s">
        <v>7345</v>
      </c>
      <c r="C400" s="373"/>
      <c r="D400" s="373" t="s">
        <v>7703</v>
      </c>
      <c r="E400" s="373" t="s">
        <v>3393</v>
      </c>
      <c r="F400" s="373"/>
      <c r="G400" s="373"/>
      <c r="H400" s="373"/>
      <c r="I400" s="373"/>
    </row>
    <row r="401" spans="2:9">
      <c r="B401" s="373" t="s">
        <v>6184</v>
      </c>
      <c r="C401" s="373"/>
      <c r="D401" s="373" t="s">
        <v>7703</v>
      </c>
      <c r="E401" s="373" t="s">
        <v>2732</v>
      </c>
      <c r="F401" s="373"/>
      <c r="G401" s="373"/>
      <c r="H401" s="373"/>
      <c r="I401" s="373"/>
    </row>
    <row r="402" spans="2:9">
      <c r="B402" s="373" t="s">
        <v>7346</v>
      </c>
      <c r="C402" s="373"/>
      <c r="D402" s="373" t="s">
        <v>7703</v>
      </c>
      <c r="E402" s="373" t="s">
        <v>5818</v>
      </c>
      <c r="F402" s="373"/>
      <c r="G402" s="373"/>
      <c r="H402" s="373"/>
      <c r="I402" s="373"/>
    </row>
    <row r="403" spans="2:9">
      <c r="B403" s="373" t="s">
        <v>2384</v>
      </c>
      <c r="C403" s="373"/>
      <c r="D403" s="373" t="s">
        <v>7703</v>
      </c>
      <c r="E403" s="373" t="s">
        <v>5819</v>
      </c>
      <c r="F403" s="373"/>
      <c r="G403" s="373"/>
      <c r="H403" s="373"/>
      <c r="I403" s="373"/>
    </row>
    <row r="404" spans="2:9">
      <c r="B404" s="373" t="s">
        <v>4779</v>
      </c>
      <c r="C404" s="373"/>
      <c r="D404" s="373" t="s">
        <v>7703</v>
      </c>
      <c r="E404" s="373" t="s">
        <v>1334</v>
      </c>
      <c r="F404" s="373"/>
      <c r="G404" s="373"/>
      <c r="H404" s="373"/>
      <c r="I404" s="373"/>
    </row>
    <row r="405" spans="2:9">
      <c r="B405" s="373" t="s">
        <v>5450</v>
      </c>
      <c r="C405" s="373"/>
      <c r="D405" s="373" t="s">
        <v>7703</v>
      </c>
      <c r="E405" s="373" t="s">
        <v>5726</v>
      </c>
      <c r="F405" s="373"/>
      <c r="G405" s="373"/>
      <c r="H405" s="373"/>
      <c r="I405" s="373"/>
    </row>
    <row r="406" spans="2:9">
      <c r="B406" s="373" t="s">
        <v>5734</v>
      </c>
      <c r="C406" s="373"/>
      <c r="D406" s="373" t="s">
        <v>7703</v>
      </c>
      <c r="E406" s="373" t="s">
        <v>5735</v>
      </c>
      <c r="F406" s="373"/>
      <c r="G406" s="373"/>
      <c r="H406" s="373"/>
      <c r="I406" s="373"/>
    </row>
    <row r="407" spans="2:9">
      <c r="B407" s="373" t="s">
        <v>5738</v>
      </c>
      <c r="C407" s="373"/>
      <c r="D407" s="373" t="s">
        <v>7703</v>
      </c>
      <c r="E407" s="373" t="s">
        <v>4946</v>
      </c>
      <c r="F407" s="373"/>
      <c r="G407" s="373"/>
      <c r="H407" s="373"/>
      <c r="I407" s="373"/>
    </row>
    <row r="408" spans="2:9">
      <c r="B408" s="373" t="s">
        <v>3937</v>
      </c>
      <c r="C408" s="373"/>
      <c r="D408" s="373" t="s">
        <v>7703</v>
      </c>
      <c r="E408" s="373" t="s">
        <v>4615</v>
      </c>
      <c r="F408" s="373"/>
      <c r="G408" s="373"/>
      <c r="H408" s="373"/>
      <c r="I408" s="373"/>
    </row>
    <row r="409" spans="2:9">
      <c r="B409" s="373" t="s">
        <v>5685</v>
      </c>
      <c r="C409" s="373"/>
      <c r="D409" s="373" t="s">
        <v>7703</v>
      </c>
      <c r="E409" s="373" t="s">
        <v>5686</v>
      </c>
      <c r="F409" s="373"/>
      <c r="G409" s="373"/>
      <c r="H409" s="373"/>
      <c r="I409" s="373"/>
    </row>
    <row r="410" spans="2:9">
      <c r="B410" s="373" t="s">
        <v>7347</v>
      </c>
      <c r="C410" s="373"/>
      <c r="D410" s="373" t="s">
        <v>7703</v>
      </c>
      <c r="E410" s="373" t="s">
        <v>7348</v>
      </c>
      <c r="F410" s="373"/>
      <c r="G410" s="373"/>
      <c r="H410" s="373"/>
      <c r="I410" s="373"/>
    </row>
    <row r="411" spans="2:9">
      <c r="B411" s="373" t="s">
        <v>377</v>
      </c>
      <c r="C411" s="373"/>
      <c r="D411" s="373" t="s">
        <v>7703</v>
      </c>
      <c r="E411" s="373" t="s">
        <v>3488</v>
      </c>
      <c r="F411" s="373"/>
      <c r="G411" s="373"/>
      <c r="H411" s="373"/>
      <c r="I411" s="373"/>
    </row>
    <row r="412" spans="2:9">
      <c r="B412" s="373" t="s">
        <v>5370</v>
      </c>
      <c r="C412" s="373"/>
      <c r="D412" s="373" t="s">
        <v>7703</v>
      </c>
      <c r="E412" s="373" t="s">
        <v>695</v>
      </c>
      <c r="F412" s="373"/>
      <c r="G412" s="373"/>
      <c r="H412" s="373"/>
      <c r="I412" s="373"/>
    </row>
    <row r="413" spans="2:9">
      <c r="B413" s="373" t="s">
        <v>2299</v>
      </c>
      <c r="C413" s="373"/>
      <c r="D413" s="373" t="s">
        <v>7703</v>
      </c>
      <c r="E413" s="373" t="s">
        <v>4386</v>
      </c>
      <c r="F413" s="373"/>
      <c r="G413" s="373"/>
      <c r="H413" s="373"/>
      <c r="I413" s="373"/>
    </row>
    <row r="414" spans="2:9">
      <c r="B414" s="373" t="s">
        <v>788</v>
      </c>
      <c r="C414" s="373"/>
      <c r="D414" s="373" t="s">
        <v>7703</v>
      </c>
      <c r="E414" s="373" t="s">
        <v>7349</v>
      </c>
      <c r="F414" s="373"/>
      <c r="G414" s="373"/>
      <c r="H414" s="373"/>
      <c r="I414" s="373"/>
    </row>
    <row r="415" spans="2:9">
      <c r="B415" s="373" t="s">
        <v>5607</v>
      </c>
      <c r="C415" s="373"/>
      <c r="D415" s="373" t="s">
        <v>7703</v>
      </c>
      <c r="E415" s="373" t="s">
        <v>2118</v>
      </c>
      <c r="F415" s="373"/>
      <c r="G415" s="373"/>
      <c r="H415" s="373"/>
      <c r="I415" s="373"/>
    </row>
    <row r="416" spans="2:9">
      <c r="B416" s="373" t="s">
        <v>5614</v>
      </c>
      <c r="C416" s="373"/>
      <c r="D416" s="373" t="s">
        <v>7703</v>
      </c>
      <c r="E416" s="373" t="s">
        <v>6627</v>
      </c>
      <c r="F416" s="373"/>
      <c r="G416" s="373"/>
      <c r="H416" s="373"/>
      <c r="I416" s="373"/>
    </row>
    <row r="417" spans="2:9">
      <c r="B417" s="373" t="s">
        <v>5623</v>
      </c>
      <c r="C417" s="373"/>
      <c r="D417" s="373" t="s">
        <v>7703</v>
      </c>
      <c r="E417" s="373" t="s">
        <v>2462</v>
      </c>
      <c r="F417" s="373"/>
      <c r="G417" s="373"/>
      <c r="H417" s="373"/>
      <c r="I417" s="373"/>
    </row>
    <row r="418" spans="2:9">
      <c r="B418" s="373" t="s">
        <v>5741</v>
      </c>
      <c r="C418" s="373"/>
      <c r="D418" s="373" t="s">
        <v>7703</v>
      </c>
      <c r="E418" s="373" t="s">
        <v>7058</v>
      </c>
      <c r="F418" s="373"/>
      <c r="G418" s="373"/>
      <c r="H418" s="373"/>
      <c r="I418" s="373"/>
    </row>
    <row r="419" spans="2:9">
      <c r="B419" s="373" t="s">
        <v>34</v>
      </c>
      <c r="C419" s="373"/>
      <c r="D419" s="373" t="s">
        <v>7703</v>
      </c>
      <c r="E419" s="373" t="s">
        <v>1232</v>
      </c>
      <c r="F419" s="373"/>
      <c r="G419" s="373"/>
      <c r="H419" s="373"/>
      <c r="I419" s="373"/>
    </row>
    <row r="420" spans="2:9">
      <c r="B420" s="373" t="s">
        <v>319</v>
      </c>
      <c r="C420" s="373"/>
      <c r="D420" s="373" t="s">
        <v>7703</v>
      </c>
      <c r="E420" s="373" t="s">
        <v>7351</v>
      </c>
      <c r="F420" s="373"/>
      <c r="G420" s="373"/>
      <c r="H420" s="373"/>
      <c r="I420" s="373"/>
    </row>
  </sheetData>
  <phoneticPr fontId="22"/>
  <pageMargins left="0.7" right="0.7" top="0.75" bottom="0.75" header="0.3" footer="0.3"/>
  <pageSetup paperSize="9"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36"/>
  <dimension ref="B1:I818"/>
  <sheetViews>
    <sheetView showGridLines="0" workbookViewId="0">
      <pane ySplit="4" topLeftCell="A5" activePane="bottomLeft" state="frozen"/>
      <selection pane="bottomLeft"/>
    </sheetView>
  </sheetViews>
  <sheetFormatPr defaultColWidth="3.54296875" defaultRowHeight="15"/>
  <cols>
    <col min="1" max="1" width="3.54296875" style="368"/>
    <col min="2" max="2" width="45.81640625" style="368" customWidth="1"/>
    <col min="3" max="4" width="3.08984375" style="368" hidden="1" customWidth="1"/>
    <col min="5" max="5" width="3.453125" style="368" bestFit="1" customWidth="1"/>
    <col min="6" max="6" width="6.453125" style="368" bestFit="1" customWidth="1"/>
    <col min="7" max="7" width="3.08984375" style="368" bestFit="1" customWidth="1"/>
    <col min="8" max="9" width="3.36328125" style="368" bestFit="1" customWidth="1"/>
    <col min="10" max="16384" width="3.54296875" style="368"/>
  </cols>
  <sheetData>
    <row r="1" spans="2:9">
      <c r="B1" s="369" t="s">
        <v>4152</v>
      </c>
      <c r="C1" s="371"/>
      <c r="D1" s="371"/>
    </row>
    <row r="2" spans="2:9">
      <c r="B2" s="381" t="s">
        <v>3603</v>
      </c>
    </row>
    <row r="4" spans="2:9" ht="166.2">
      <c r="B4" s="374" t="s">
        <v>4974</v>
      </c>
      <c r="C4" s="374" t="s">
        <v>4822</v>
      </c>
      <c r="D4" s="374" t="s">
        <v>2992</v>
      </c>
      <c r="E4" s="374" t="s">
        <v>4675</v>
      </c>
      <c r="F4" s="374" t="s">
        <v>4677</v>
      </c>
      <c r="G4" s="382" t="s">
        <v>2083</v>
      </c>
      <c r="H4" s="374" t="s">
        <v>4678</v>
      </c>
      <c r="I4" s="374" t="s">
        <v>4681</v>
      </c>
    </row>
    <row r="5" spans="2:9">
      <c r="B5" s="373" t="s">
        <v>7162</v>
      </c>
      <c r="C5" s="373"/>
      <c r="D5" s="373" t="s">
        <v>7703</v>
      </c>
      <c r="E5" s="373" t="s">
        <v>11</v>
      </c>
      <c r="F5" s="373" t="s">
        <v>869</v>
      </c>
      <c r="G5" s="373"/>
      <c r="H5" s="373"/>
      <c r="I5" s="373"/>
    </row>
    <row r="6" spans="2:9">
      <c r="B6" s="373" t="s">
        <v>1477</v>
      </c>
      <c r="C6" s="373"/>
      <c r="D6" s="373" t="s">
        <v>7703</v>
      </c>
      <c r="E6" s="373" t="s">
        <v>11</v>
      </c>
      <c r="F6" s="373" t="s">
        <v>872</v>
      </c>
      <c r="G6" s="373"/>
      <c r="H6" s="373"/>
      <c r="I6" s="373"/>
    </row>
    <row r="7" spans="2:9">
      <c r="B7" s="373" t="s">
        <v>5830</v>
      </c>
      <c r="C7" s="373"/>
      <c r="D7" s="373" t="s">
        <v>7703</v>
      </c>
      <c r="E7" s="373" t="s">
        <v>11</v>
      </c>
      <c r="F7" s="373" t="s">
        <v>497</v>
      </c>
      <c r="G7" s="373"/>
      <c r="H7" s="373"/>
      <c r="I7" s="373"/>
    </row>
    <row r="8" spans="2:9">
      <c r="B8" s="373" t="s">
        <v>3267</v>
      </c>
      <c r="C8" s="373"/>
      <c r="D8" s="373" t="s">
        <v>7703</v>
      </c>
      <c r="E8" s="373" t="s">
        <v>11</v>
      </c>
      <c r="F8" s="373" t="s">
        <v>469</v>
      </c>
      <c r="G8" s="373"/>
      <c r="H8" s="373"/>
      <c r="I8" s="373"/>
    </row>
    <row r="9" spans="2:9">
      <c r="B9" s="373" t="s">
        <v>5831</v>
      </c>
      <c r="C9" s="373"/>
      <c r="D9" s="373" t="s">
        <v>7703</v>
      </c>
      <c r="E9" s="373" t="s">
        <v>11</v>
      </c>
      <c r="F9" s="373" t="s">
        <v>857</v>
      </c>
      <c r="G9" s="373"/>
      <c r="H9" s="373"/>
      <c r="I9" s="373"/>
    </row>
    <row r="10" spans="2:9">
      <c r="B10" s="373" t="s">
        <v>5833</v>
      </c>
      <c r="C10" s="373"/>
      <c r="D10" s="373" t="s">
        <v>7703</v>
      </c>
      <c r="E10" s="373" t="s">
        <v>11</v>
      </c>
      <c r="F10" s="373" t="s">
        <v>892</v>
      </c>
      <c r="G10" s="373"/>
      <c r="H10" s="373"/>
      <c r="I10" s="373"/>
    </row>
    <row r="11" spans="2:9">
      <c r="B11" s="373" t="s">
        <v>5834</v>
      </c>
      <c r="C11" s="373"/>
      <c r="D11" s="373" t="s">
        <v>7703</v>
      </c>
      <c r="E11" s="373" t="s">
        <v>11</v>
      </c>
      <c r="F11" s="373" t="s">
        <v>895</v>
      </c>
      <c r="G11" s="373"/>
      <c r="H11" s="373"/>
      <c r="I11" s="373"/>
    </row>
    <row r="12" spans="2:9">
      <c r="B12" s="373" t="s">
        <v>1584</v>
      </c>
      <c r="C12" s="373"/>
      <c r="D12" s="373" t="s">
        <v>7703</v>
      </c>
      <c r="E12" s="373" t="s">
        <v>11</v>
      </c>
      <c r="F12" s="373" t="s">
        <v>903</v>
      </c>
      <c r="G12" s="373"/>
      <c r="H12" s="373"/>
      <c r="I12" s="373"/>
    </row>
    <row r="13" spans="2:9">
      <c r="B13" s="373" t="s">
        <v>1393</v>
      </c>
      <c r="C13" s="373"/>
      <c r="D13" s="373" t="s">
        <v>7703</v>
      </c>
      <c r="E13" s="373" t="s">
        <v>11</v>
      </c>
      <c r="F13" s="373" t="s">
        <v>904</v>
      </c>
      <c r="G13" s="373"/>
      <c r="H13" s="373"/>
      <c r="I13" s="373"/>
    </row>
    <row r="14" spans="2:9">
      <c r="B14" s="373" t="s">
        <v>5835</v>
      </c>
      <c r="C14" s="373"/>
      <c r="D14" s="373" t="s">
        <v>7703</v>
      </c>
      <c r="E14" s="373" t="s">
        <v>11</v>
      </c>
      <c r="F14" s="373" t="s">
        <v>913</v>
      </c>
      <c r="G14" s="373"/>
      <c r="H14" s="373"/>
      <c r="I14" s="373"/>
    </row>
    <row r="15" spans="2:9">
      <c r="B15" s="373" t="s">
        <v>5836</v>
      </c>
      <c r="C15" s="373"/>
      <c r="D15" s="373" t="s">
        <v>7703</v>
      </c>
      <c r="E15" s="373" t="s">
        <v>11</v>
      </c>
      <c r="F15" s="373" t="s">
        <v>916</v>
      </c>
      <c r="G15" s="373"/>
      <c r="H15" s="373"/>
      <c r="I15" s="373"/>
    </row>
    <row r="16" spans="2:9">
      <c r="B16" s="373" t="s">
        <v>5837</v>
      </c>
      <c r="C16" s="373"/>
      <c r="D16" s="373" t="s">
        <v>7703</v>
      </c>
      <c r="E16" s="373" t="s">
        <v>11</v>
      </c>
      <c r="F16" s="373" t="s">
        <v>917</v>
      </c>
      <c r="G16" s="373"/>
      <c r="H16" s="373"/>
      <c r="I16" s="373"/>
    </row>
    <row r="17" spans="2:9">
      <c r="B17" s="373" t="s">
        <v>5838</v>
      </c>
      <c r="C17" s="373"/>
      <c r="D17" s="373" t="s">
        <v>7703</v>
      </c>
      <c r="E17" s="373" t="s">
        <v>11</v>
      </c>
      <c r="F17" s="373" t="s">
        <v>121</v>
      </c>
      <c r="G17" s="373"/>
      <c r="H17" s="373"/>
      <c r="I17" s="373"/>
    </row>
    <row r="18" spans="2:9">
      <c r="B18" s="373" t="s">
        <v>3780</v>
      </c>
      <c r="C18" s="373"/>
      <c r="D18" s="373" t="s">
        <v>7703</v>
      </c>
      <c r="E18" s="373" t="s">
        <v>11</v>
      </c>
      <c r="F18" s="373" t="s">
        <v>1227</v>
      </c>
      <c r="G18" s="373"/>
      <c r="H18" s="373"/>
      <c r="I18" s="373"/>
    </row>
    <row r="19" spans="2:9">
      <c r="B19" s="373" t="s">
        <v>5839</v>
      </c>
      <c r="C19" s="373"/>
      <c r="D19" s="373" t="s">
        <v>7703</v>
      </c>
      <c r="E19" s="373" t="s">
        <v>11</v>
      </c>
      <c r="F19" s="373" t="s">
        <v>1233</v>
      </c>
      <c r="G19" s="373"/>
      <c r="H19" s="373"/>
      <c r="I19" s="373"/>
    </row>
    <row r="20" spans="2:9">
      <c r="B20" s="373" t="s">
        <v>4483</v>
      </c>
      <c r="C20" s="373"/>
      <c r="D20" s="373" t="s">
        <v>7703</v>
      </c>
      <c r="E20" s="373" t="s">
        <v>11</v>
      </c>
      <c r="F20" s="373" t="s">
        <v>1236</v>
      </c>
      <c r="G20" s="373"/>
      <c r="H20" s="373"/>
      <c r="I20" s="373"/>
    </row>
    <row r="21" spans="2:9">
      <c r="B21" s="373" t="s">
        <v>5840</v>
      </c>
      <c r="C21" s="373"/>
      <c r="D21" s="373" t="s">
        <v>7703</v>
      </c>
      <c r="E21" s="373" t="s">
        <v>11</v>
      </c>
      <c r="F21" s="373" t="s">
        <v>1238</v>
      </c>
      <c r="G21" s="373"/>
      <c r="H21" s="373"/>
      <c r="I21" s="373"/>
    </row>
    <row r="22" spans="2:9">
      <c r="B22" s="373" t="s">
        <v>5841</v>
      </c>
      <c r="C22" s="373"/>
      <c r="D22" s="373" t="s">
        <v>7703</v>
      </c>
      <c r="E22" s="373" t="s">
        <v>11</v>
      </c>
      <c r="F22" s="373" t="s">
        <v>1240</v>
      </c>
      <c r="G22" s="373"/>
      <c r="H22" s="373"/>
      <c r="I22" s="373"/>
    </row>
    <row r="23" spans="2:9">
      <c r="B23" s="373" t="s">
        <v>976</v>
      </c>
      <c r="C23" s="373"/>
      <c r="D23" s="373" t="s">
        <v>7703</v>
      </c>
      <c r="E23" s="373" t="s">
        <v>11</v>
      </c>
      <c r="F23" s="373" t="s">
        <v>1242</v>
      </c>
      <c r="G23" s="373"/>
      <c r="H23" s="373"/>
      <c r="I23" s="373"/>
    </row>
    <row r="24" spans="2:9">
      <c r="B24" s="373" t="s">
        <v>5842</v>
      </c>
      <c r="C24" s="373"/>
      <c r="D24" s="373" t="s">
        <v>7703</v>
      </c>
      <c r="E24" s="373" t="s">
        <v>11</v>
      </c>
      <c r="F24" s="373" t="s">
        <v>972</v>
      </c>
      <c r="G24" s="373"/>
      <c r="H24" s="373"/>
      <c r="I24" s="373"/>
    </row>
    <row r="25" spans="2:9">
      <c r="B25" s="373" t="s">
        <v>5843</v>
      </c>
      <c r="C25" s="373"/>
      <c r="D25" s="373" t="s">
        <v>7703</v>
      </c>
      <c r="E25" s="373" t="s">
        <v>11</v>
      </c>
      <c r="F25" s="373" t="s">
        <v>1250</v>
      </c>
      <c r="G25" s="373"/>
      <c r="H25" s="373"/>
      <c r="I25" s="373"/>
    </row>
    <row r="26" spans="2:9">
      <c r="B26" s="373" t="s">
        <v>975</v>
      </c>
      <c r="C26" s="373"/>
      <c r="D26" s="373" t="s">
        <v>7703</v>
      </c>
      <c r="E26" s="373" t="s">
        <v>11</v>
      </c>
      <c r="F26" s="373" t="s">
        <v>864</v>
      </c>
      <c r="G26" s="373"/>
      <c r="H26" s="373"/>
      <c r="I26" s="373"/>
    </row>
    <row r="27" spans="2:9">
      <c r="B27" s="373" t="s">
        <v>5844</v>
      </c>
      <c r="C27" s="373"/>
      <c r="D27" s="373" t="s">
        <v>7703</v>
      </c>
      <c r="E27" s="373" t="s">
        <v>11</v>
      </c>
      <c r="F27" s="373" t="s">
        <v>1226</v>
      </c>
      <c r="G27" s="373"/>
      <c r="H27" s="373"/>
      <c r="I27" s="373"/>
    </row>
    <row r="28" spans="2:9">
      <c r="B28" s="373" t="s">
        <v>3070</v>
      </c>
      <c r="C28" s="373"/>
      <c r="D28" s="373" t="s">
        <v>7703</v>
      </c>
      <c r="E28" s="373" t="s">
        <v>11</v>
      </c>
      <c r="F28" s="373" t="s">
        <v>1268</v>
      </c>
      <c r="G28" s="373"/>
      <c r="H28" s="373"/>
      <c r="I28" s="373"/>
    </row>
    <row r="29" spans="2:9">
      <c r="B29" s="373" t="s">
        <v>5845</v>
      </c>
      <c r="C29" s="373"/>
      <c r="D29" s="373" t="s">
        <v>7703</v>
      </c>
      <c r="E29" s="373" t="s">
        <v>11</v>
      </c>
      <c r="F29" s="373" t="s">
        <v>1051</v>
      </c>
      <c r="G29" s="373"/>
      <c r="H29" s="373"/>
      <c r="I29" s="373"/>
    </row>
    <row r="30" spans="2:9">
      <c r="B30" s="373" t="s">
        <v>2002</v>
      </c>
      <c r="C30" s="373"/>
      <c r="D30" s="373" t="s">
        <v>7703</v>
      </c>
      <c r="E30" s="373" t="s">
        <v>11</v>
      </c>
      <c r="F30" s="373" t="s">
        <v>816</v>
      </c>
      <c r="G30" s="373"/>
      <c r="H30" s="373"/>
      <c r="I30" s="373"/>
    </row>
    <row r="31" spans="2:9">
      <c r="B31" s="373" t="s">
        <v>5846</v>
      </c>
      <c r="C31" s="373"/>
      <c r="D31" s="373" t="s">
        <v>7703</v>
      </c>
      <c r="E31" s="373" t="s">
        <v>11</v>
      </c>
      <c r="F31" s="373" t="s">
        <v>1021</v>
      </c>
      <c r="G31" s="373"/>
      <c r="H31" s="373"/>
      <c r="I31" s="373"/>
    </row>
    <row r="32" spans="2:9">
      <c r="B32" s="373" t="s">
        <v>5847</v>
      </c>
      <c r="C32" s="373"/>
      <c r="D32" s="373" t="s">
        <v>7703</v>
      </c>
      <c r="E32" s="373" t="s">
        <v>11</v>
      </c>
      <c r="F32" s="373" t="s">
        <v>1285</v>
      </c>
      <c r="G32" s="373"/>
      <c r="H32" s="373"/>
      <c r="I32" s="373"/>
    </row>
    <row r="33" spans="2:9">
      <c r="B33" s="373" t="s">
        <v>2671</v>
      </c>
      <c r="C33" s="373"/>
      <c r="D33" s="373" t="s">
        <v>7703</v>
      </c>
      <c r="E33" s="373" t="s">
        <v>11</v>
      </c>
      <c r="F33" s="373" t="s">
        <v>914</v>
      </c>
      <c r="G33" s="373"/>
      <c r="H33" s="373"/>
      <c r="I33" s="373"/>
    </row>
    <row r="34" spans="2:9">
      <c r="B34" s="373" t="s">
        <v>5849</v>
      </c>
      <c r="C34" s="373"/>
      <c r="D34" s="373" t="s">
        <v>7703</v>
      </c>
      <c r="E34" s="373" t="s">
        <v>11</v>
      </c>
      <c r="F34" s="373" t="s">
        <v>1306</v>
      </c>
      <c r="G34" s="373"/>
      <c r="H34" s="373"/>
      <c r="I34" s="373"/>
    </row>
    <row r="35" spans="2:9">
      <c r="B35" s="373" t="s">
        <v>5850</v>
      </c>
      <c r="C35" s="373"/>
      <c r="D35" s="373" t="s">
        <v>7703</v>
      </c>
      <c r="E35" s="373" t="s">
        <v>11</v>
      </c>
      <c r="F35" s="373" t="s">
        <v>1313</v>
      </c>
      <c r="G35" s="373"/>
      <c r="H35" s="373"/>
      <c r="I35" s="373"/>
    </row>
    <row r="36" spans="2:9">
      <c r="B36" s="373" t="s">
        <v>2822</v>
      </c>
      <c r="C36" s="373"/>
      <c r="D36" s="373" t="s">
        <v>7703</v>
      </c>
      <c r="E36" s="373" t="s">
        <v>11</v>
      </c>
      <c r="F36" s="373" t="s">
        <v>1316</v>
      </c>
      <c r="G36" s="373"/>
      <c r="H36" s="373"/>
      <c r="I36" s="373"/>
    </row>
    <row r="37" spans="2:9">
      <c r="B37" s="373" t="s">
        <v>5851</v>
      </c>
      <c r="C37" s="373"/>
      <c r="D37" s="373" t="s">
        <v>7703</v>
      </c>
      <c r="E37" s="373" t="s">
        <v>11</v>
      </c>
      <c r="F37" s="373" t="s">
        <v>214</v>
      </c>
      <c r="G37" s="373"/>
      <c r="H37" s="373"/>
      <c r="I37" s="373"/>
    </row>
    <row r="38" spans="2:9">
      <c r="B38" s="373" t="s">
        <v>5852</v>
      </c>
      <c r="C38" s="373"/>
      <c r="D38" s="373" t="s">
        <v>7703</v>
      </c>
      <c r="E38" s="373" t="s">
        <v>11</v>
      </c>
      <c r="F38" s="373" t="s">
        <v>1320</v>
      </c>
      <c r="G38" s="373"/>
      <c r="H38" s="373"/>
      <c r="I38" s="373"/>
    </row>
    <row r="39" spans="2:9">
      <c r="B39" s="373" t="s">
        <v>2435</v>
      </c>
      <c r="C39" s="373"/>
      <c r="D39" s="373" t="s">
        <v>7703</v>
      </c>
      <c r="E39" s="373" t="s">
        <v>11</v>
      </c>
      <c r="F39" s="373" t="s">
        <v>1277</v>
      </c>
      <c r="G39" s="373"/>
      <c r="H39" s="373"/>
      <c r="I39" s="373"/>
    </row>
    <row r="40" spans="2:9">
      <c r="B40" s="373" t="s">
        <v>3851</v>
      </c>
      <c r="C40" s="373"/>
      <c r="D40" s="373" t="s">
        <v>7703</v>
      </c>
      <c r="E40" s="373" t="s">
        <v>3970</v>
      </c>
      <c r="F40" s="373" t="s">
        <v>869</v>
      </c>
      <c r="G40" s="373"/>
      <c r="H40" s="373"/>
      <c r="I40" s="373"/>
    </row>
    <row r="41" spans="2:9">
      <c r="B41" s="373" t="s">
        <v>5853</v>
      </c>
      <c r="C41" s="373"/>
      <c r="D41" s="373" t="s">
        <v>7703</v>
      </c>
      <c r="E41" s="373" t="s">
        <v>3970</v>
      </c>
      <c r="F41" s="373" t="s">
        <v>872</v>
      </c>
      <c r="G41" s="373"/>
      <c r="H41" s="373"/>
      <c r="I41" s="373"/>
    </row>
    <row r="42" spans="2:9">
      <c r="B42" s="373" t="s">
        <v>5856</v>
      </c>
      <c r="C42" s="373"/>
      <c r="D42" s="373" t="s">
        <v>7703</v>
      </c>
      <c r="E42" s="373" t="s">
        <v>3970</v>
      </c>
      <c r="F42" s="373" t="s">
        <v>497</v>
      </c>
      <c r="G42" s="373"/>
      <c r="H42" s="373"/>
      <c r="I42" s="373"/>
    </row>
    <row r="43" spans="2:9">
      <c r="B43" s="373" t="s">
        <v>5858</v>
      </c>
      <c r="C43" s="373"/>
      <c r="D43" s="373" t="s">
        <v>7703</v>
      </c>
      <c r="E43" s="373" t="s">
        <v>3970</v>
      </c>
      <c r="F43" s="373" t="s">
        <v>469</v>
      </c>
      <c r="G43" s="373"/>
      <c r="H43" s="373"/>
      <c r="I43" s="373"/>
    </row>
    <row r="44" spans="2:9">
      <c r="B44" s="373" t="s">
        <v>5861</v>
      </c>
      <c r="C44" s="373"/>
      <c r="D44" s="373" t="s">
        <v>7703</v>
      </c>
      <c r="E44" s="373" t="s">
        <v>3970</v>
      </c>
      <c r="F44" s="373" t="s">
        <v>857</v>
      </c>
      <c r="G44" s="373"/>
      <c r="H44" s="373"/>
      <c r="I44" s="373"/>
    </row>
    <row r="45" spans="2:9">
      <c r="B45" s="373" t="s">
        <v>5862</v>
      </c>
      <c r="C45" s="373"/>
      <c r="D45" s="373" t="s">
        <v>7703</v>
      </c>
      <c r="E45" s="373" t="s">
        <v>3970</v>
      </c>
      <c r="F45" s="373" t="s">
        <v>892</v>
      </c>
      <c r="G45" s="373"/>
      <c r="H45" s="373"/>
      <c r="I45" s="373"/>
    </row>
    <row r="46" spans="2:9">
      <c r="B46" s="373" t="s">
        <v>5863</v>
      </c>
      <c r="C46" s="373"/>
      <c r="D46" s="373" t="s">
        <v>7703</v>
      </c>
      <c r="E46" s="373" t="s">
        <v>3970</v>
      </c>
      <c r="F46" s="373" t="s">
        <v>895</v>
      </c>
      <c r="G46" s="373"/>
      <c r="H46" s="373"/>
      <c r="I46" s="373"/>
    </row>
    <row r="47" spans="2:9">
      <c r="B47" s="373" t="s">
        <v>1811</v>
      </c>
      <c r="C47" s="373"/>
      <c r="D47" s="373" t="s">
        <v>7703</v>
      </c>
      <c r="E47" s="373" t="s">
        <v>3970</v>
      </c>
      <c r="F47" s="373" t="s">
        <v>903</v>
      </c>
      <c r="G47" s="373"/>
      <c r="H47" s="373"/>
      <c r="I47" s="373"/>
    </row>
    <row r="48" spans="2:9">
      <c r="B48" s="373" t="s">
        <v>5535</v>
      </c>
      <c r="C48" s="373"/>
      <c r="D48" s="373" t="s">
        <v>7703</v>
      </c>
      <c r="E48" s="373" t="s">
        <v>3970</v>
      </c>
      <c r="F48" s="373" t="s">
        <v>904</v>
      </c>
      <c r="G48" s="373"/>
      <c r="H48" s="373"/>
      <c r="I48" s="373"/>
    </row>
    <row r="49" spans="2:9">
      <c r="B49" s="373" t="s">
        <v>5864</v>
      </c>
      <c r="C49" s="373"/>
      <c r="D49" s="373" t="s">
        <v>7703</v>
      </c>
      <c r="E49" s="373" t="s">
        <v>3970</v>
      </c>
      <c r="F49" s="373" t="s">
        <v>913</v>
      </c>
      <c r="G49" s="373"/>
      <c r="H49" s="373"/>
      <c r="I49" s="373"/>
    </row>
    <row r="50" spans="2:9">
      <c r="B50" s="373" t="s">
        <v>5865</v>
      </c>
      <c r="C50" s="373"/>
      <c r="D50" s="373" t="s">
        <v>7703</v>
      </c>
      <c r="E50" s="373" t="s">
        <v>3970</v>
      </c>
      <c r="F50" s="373" t="s">
        <v>916</v>
      </c>
      <c r="G50" s="373"/>
      <c r="H50" s="373"/>
      <c r="I50" s="373"/>
    </row>
    <row r="51" spans="2:9">
      <c r="B51" s="373" t="s">
        <v>5866</v>
      </c>
      <c r="C51" s="373"/>
      <c r="D51" s="373" t="s">
        <v>7703</v>
      </c>
      <c r="E51" s="373" t="s">
        <v>3970</v>
      </c>
      <c r="F51" s="373" t="s">
        <v>917</v>
      </c>
      <c r="G51" s="373"/>
      <c r="H51" s="373"/>
      <c r="I51" s="373"/>
    </row>
    <row r="52" spans="2:9">
      <c r="B52" s="373" t="s">
        <v>5867</v>
      </c>
      <c r="C52" s="373"/>
      <c r="D52" s="373" t="s">
        <v>7703</v>
      </c>
      <c r="E52" s="373" t="s">
        <v>3970</v>
      </c>
      <c r="F52" s="373" t="s">
        <v>121</v>
      </c>
      <c r="G52" s="373"/>
      <c r="H52" s="373"/>
      <c r="I52" s="373"/>
    </row>
    <row r="53" spans="2:9">
      <c r="B53" s="373" t="s">
        <v>5868</v>
      </c>
      <c r="C53" s="373"/>
      <c r="D53" s="373" t="s">
        <v>7703</v>
      </c>
      <c r="E53" s="373" t="s">
        <v>3970</v>
      </c>
      <c r="F53" s="373" t="s">
        <v>927</v>
      </c>
      <c r="G53" s="373"/>
      <c r="H53" s="373"/>
      <c r="I53" s="373"/>
    </row>
    <row r="54" spans="2:9">
      <c r="B54" s="373" t="s">
        <v>1057</v>
      </c>
      <c r="C54" s="373"/>
      <c r="D54" s="373" t="s">
        <v>7703</v>
      </c>
      <c r="E54" s="373" t="s">
        <v>3970</v>
      </c>
      <c r="F54" s="373" t="s">
        <v>925</v>
      </c>
      <c r="G54" s="373"/>
      <c r="H54" s="373"/>
      <c r="I54" s="373"/>
    </row>
    <row r="55" spans="2:9">
      <c r="B55" s="373" t="s">
        <v>5869</v>
      </c>
      <c r="C55" s="373"/>
      <c r="D55" s="373" t="s">
        <v>7703</v>
      </c>
      <c r="E55" s="373" t="s">
        <v>3970</v>
      </c>
      <c r="F55" s="373" t="s">
        <v>949</v>
      </c>
      <c r="G55" s="373"/>
      <c r="H55" s="373"/>
      <c r="I55" s="373"/>
    </row>
    <row r="56" spans="2:9">
      <c r="B56" s="373" t="s">
        <v>5691</v>
      </c>
      <c r="C56" s="373"/>
      <c r="D56" s="373" t="s">
        <v>7703</v>
      </c>
      <c r="E56" s="373" t="s">
        <v>3970</v>
      </c>
      <c r="F56" s="373" t="s">
        <v>957</v>
      </c>
      <c r="G56" s="373"/>
      <c r="H56" s="373"/>
      <c r="I56" s="373"/>
    </row>
    <row r="57" spans="2:9">
      <c r="B57" s="373" t="s">
        <v>5870</v>
      </c>
      <c r="C57" s="373"/>
      <c r="D57" s="373" t="s">
        <v>7703</v>
      </c>
      <c r="E57" s="373" t="s">
        <v>3970</v>
      </c>
      <c r="F57" s="373" t="s">
        <v>961</v>
      </c>
      <c r="G57" s="373"/>
      <c r="H57" s="373"/>
      <c r="I57" s="373"/>
    </row>
    <row r="58" spans="2:9">
      <c r="B58" s="373" t="s">
        <v>3321</v>
      </c>
      <c r="C58" s="373"/>
      <c r="D58" s="373" t="s">
        <v>7703</v>
      </c>
      <c r="E58" s="373" t="s">
        <v>3970</v>
      </c>
      <c r="F58" s="373" t="s">
        <v>971</v>
      </c>
      <c r="G58" s="373"/>
      <c r="H58" s="373"/>
      <c r="I58" s="373"/>
    </row>
    <row r="59" spans="2:9">
      <c r="B59" s="373" t="s">
        <v>5871</v>
      </c>
      <c r="C59" s="373"/>
      <c r="D59" s="373" t="s">
        <v>7703</v>
      </c>
      <c r="E59" s="373" t="s">
        <v>3970</v>
      </c>
      <c r="F59" s="373" t="s">
        <v>980</v>
      </c>
      <c r="G59" s="373"/>
      <c r="H59" s="373"/>
      <c r="I59" s="373"/>
    </row>
    <row r="60" spans="2:9">
      <c r="B60" s="373" t="s">
        <v>5872</v>
      </c>
      <c r="C60" s="373"/>
      <c r="D60" s="373" t="s">
        <v>7703</v>
      </c>
      <c r="E60" s="373" t="s">
        <v>3970</v>
      </c>
      <c r="F60" s="373" t="s">
        <v>996</v>
      </c>
      <c r="G60" s="373"/>
      <c r="H60" s="373"/>
      <c r="I60" s="373"/>
    </row>
    <row r="61" spans="2:9">
      <c r="B61" s="373" t="s">
        <v>5873</v>
      </c>
      <c r="C61" s="373"/>
      <c r="D61" s="373" t="s">
        <v>7703</v>
      </c>
      <c r="E61" s="373" t="s">
        <v>3970</v>
      </c>
      <c r="F61" s="373" t="s">
        <v>446</v>
      </c>
      <c r="G61" s="373"/>
      <c r="H61" s="373"/>
      <c r="I61" s="373"/>
    </row>
    <row r="62" spans="2:9">
      <c r="B62" s="373" t="s">
        <v>5876</v>
      </c>
      <c r="C62" s="373"/>
      <c r="D62" s="373" t="s">
        <v>7703</v>
      </c>
      <c r="E62" s="373" t="s">
        <v>3970</v>
      </c>
      <c r="F62" s="373" t="s">
        <v>1238</v>
      </c>
      <c r="G62" s="373"/>
      <c r="H62" s="373"/>
      <c r="I62" s="373"/>
    </row>
    <row r="63" spans="2:9">
      <c r="B63" s="373" t="s">
        <v>5876</v>
      </c>
      <c r="C63" s="373"/>
      <c r="D63" s="373" t="s">
        <v>7703</v>
      </c>
      <c r="E63" s="373" t="s">
        <v>3970</v>
      </c>
      <c r="F63" s="373" t="s">
        <v>5877</v>
      </c>
      <c r="G63" s="373"/>
      <c r="H63" s="373"/>
      <c r="I63" s="373"/>
    </row>
    <row r="64" spans="2:9">
      <c r="B64" s="373" t="s">
        <v>2152</v>
      </c>
      <c r="C64" s="373"/>
      <c r="D64" s="373" t="s">
        <v>7703</v>
      </c>
      <c r="E64" s="373" t="s">
        <v>3970</v>
      </c>
      <c r="F64" s="373" t="s">
        <v>1240</v>
      </c>
      <c r="G64" s="373"/>
      <c r="H64" s="373"/>
      <c r="I64" s="373"/>
    </row>
    <row r="65" spans="2:9">
      <c r="B65" s="373" t="s">
        <v>5880</v>
      </c>
      <c r="C65" s="373"/>
      <c r="D65" s="373" t="s">
        <v>7703</v>
      </c>
      <c r="E65" s="373" t="s">
        <v>3970</v>
      </c>
      <c r="F65" s="373" t="s">
        <v>972</v>
      </c>
      <c r="G65" s="373"/>
      <c r="H65" s="373"/>
      <c r="I65" s="373"/>
    </row>
    <row r="66" spans="2:9">
      <c r="B66" s="373" t="s">
        <v>5883</v>
      </c>
      <c r="C66" s="373"/>
      <c r="D66" s="373" t="s">
        <v>7703</v>
      </c>
      <c r="E66" s="373" t="s">
        <v>3970</v>
      </c>
      <c r="F66" s="373" t="s">
        <v>1250</v>
      </c>
      <c r="G66" s="373"/>
      <c r="H66" s="373"/>
      <c r="I66" s="373"/>
    </row>
    <row r="67" spans="2:9">
      <c r="B67" s="373" t="s">
        <v>7246</v>
      </c>
      <c r="C67" s="373"/>
      <c r="D67" s="373" t="s">
        <v>7703</v>
      </c>
      <c r="E67" s="373" t="s">
        <v>3970</v>
      </c>
      <c r="F67" s="373" t="s">
        <v>864</v>
      </c>
      <c r="G67" s="373"/>
      <c r="H67" s="373"/>
      <c r="I67" s="373"/>
    </row>
    <row r="68" spans="2:9">
      <c r="B68" s="373" t="s">
        <v>5884</v>
      </c>
      <c r="C68" s="373"/>
      <c r="D68" s="373" t="s">
        <v>7703</v>
      </c>
      <c r="E68" s="373" t="s">
        <v>3970</v>
      </c>
      <c r="F68" s="373" t="s">
        <v>1226</v>
      </c>
      <c r="G68" s="373"/>
      <c r="H68" s="373"/>
      <c r="I68" s="373"/>
    </row>
    <row r="69" spans="2:9">
      <c r="B69" s="373" t="s">
        <v>5885</v>
      </c>
      <c r="C69" s="373"/>
      <c r="D69" s="373" t="s">
        <v>7703</v>
      </c>
      <c r="E69" s="373" t="s">
        <v>3970</v>
      </c>
      <c r="F69" s="373" t="s">
        <v>1268</v>
      </c>
      <c r="G69" s="373"/>
      <c r="H69" s="373"/>
      <c r="I69" s="373"/>
    </row>
    <row r="70" spans="2:9">
      <c r="B70" s="373" t="s">
        <v>5885</v>
      </c>
      <c r="C70" s="373"/>
      <c r="D70" s="373" t="s">
        <v>7703</v>
      </c>
      <c r="E70" s="373" t="s">
        <v>3970</v>
      </c>
      <c r="F70" s="373" t="s">
        <v>1051</v>
      </c>
      <c r="G70" s="373"/>
      <c r="H70" s="373"/>
      <c r="I70" s="373"/>
    </row>
    <row r="71" spans="2:9">
      <c r="B71" s="373" t="s">
        <v>5885</v>
      </c>
      <c r="C71" s="373"/>
      <c r="D71" s="373" t="s">
        <v>7703</v>
      </c>
      <c r="E71" s="373" t="s">
        <v>3970</v>
      </c>
      <c r="F71" s="373" t="s">
        <v>816</v>
      </c>
      <c r="G71" s="373"/>
      <c r="H71" s="373"/>
      <c r="I71" s="373"/>
    </row>
    <row r="72" spans="2:9">
      <c r="B72" s="373" t="s">
        <v>4772</v>
      </c>
      <c r="C72" s="373"/>
      <c r="D72" s="373" t="s">
        <v>7703</v>
      </c>
      <c r="E72" s="373" t="s">
        <v>3970</v>
      </c>
      <c r="F72" s="373" t="s">
        <v>1021</v>
      </c>
      <c r="G72" s="373"/>
      <c r="H72" s="373"/>
      <c r="I72" s="373"/>
    </row>
    <row r="73" spans="2:9">
      <c r="B73" s="373" t="s">
        <v>1580</v>
      </c>
      <c r="C73" s="373"/>
      <c r="D73" s="373" t="s">
        <v>7703</v>
      </c>
      <c r="E73" s="373" t="s">
        <v>3970</v>
      </c>
      <c r="F73" s="373" t="s">
        <v>1285</v>
      </c>
      <c r="G73" s="373"/>
      <c r="H73" s="373"/>
      <c r="I73" s="373"/>
    </row>
    <row r="74" spans="2:9">
      <c r="B74" s="373" t="s">
        <v>5888</v>
      </c>
      <c r="C74" s="373"/>
      <c r="D74" s="373" t="s">
        <v>7703</v>
      </c>
      <c r="E74" s="373" t="s">
        <v>3970</v>
      </c>
      <c r="F74" s="373" t="s">
        <v>1306</v>
      </c>
      <c r="G74" s="373"/>
      <c r="H74" s="373"/>
      <c r="I74" s="373"/>
    </row>
    <row r="75" spans="2:9">
      <c r="B75" s="373" t="s">
        <v>5888</v>
      </c>
      <c r="C75" s="373"/>
      <c r="D75" s="373" t="s">
        <v>7703</v>
      </c>
      <c r="E75" s="373" t="s">
        <v>3970</v>
      </c>
      <c r="F75" s="373" t="s">
        <v>2222</v>
      </c>
      <c r="G75" s="373"/>
      <c r="H75" s="373"/>
      <c r="I75" s="373"/>
    </row>
    <row r="76" spans="2:9">
      <c r="B76" s="373" t="s">
        <v>5889</v>
      </c>
      <c r="C76" s="373"/>
      <c r="D76" s="373" t="s">
        <v>7703</v>
      </c>
      <c r="E76" s="373" t="s">
        <v>3970</v>
      </c>
      <c r="F76" s="373" t="s">
        <v>1313</v>
      </c>
      <c r="G76" s="373"/>
      <c r="H76" s="373"/>
      <c r="I76" s="373"/>
    </row>
    <row r="77" spans="2:9">
      <c r="B77" s="373" t="s">
        <v>2885</v>
      </c>
      <c r="C77" s="373"/>
      <c r="D77" s="373" t="s">
        <v>7703</v>
      </c>
      <c r="E77" s="373" t="s">
        <v>3970</v>
      </c>
      <c r="F77" s="373" t="s">
        <v>1316</v>
      </c>
      <c r="G77" s="373"/>
      <c r="H77" s="373"/>
      <c r="I77" s="373"/>
    </row>
    <row r="78" spans="2:9">
      <c r="B78" s="373" t="s">
        <v>2885</v>
      </c>
      <c r="C78" s="373"/>
      <c r="D78" s="373" t="s">
        <v>7703</v>
      </c>
      <c r="E78" s="373" t="s">
        <v>3970</v>
      </c>
      <c r="F78" s="373" t="s">
        <v>214</v>
      </c>
      <c r="G78" s="373"/>
      <c r="H78" s="373"/>
      <c r="I78" s="373"/>
    </row>
    <row r="79" spans="2:9">
      <c r="B79" s="373" t="s">
        <v>2885</v>
      </c>
      <c r="C79" s="373"/>
      <c r="D79" s="373" t="s">
        <v>7703</v>
      </c>
      <c r="E79" s="373" t="s">
        <v>3970</v>
      </c>
      <c r="F79" s="373" t="s">
        <v>1320</v>
      </c>
      <c r="G79" s="373"/>
      <c r="H79" s="373"/>
      <c r="I79" s="373"/>
    </row>
    <row r="80" spans="2:9">
      <c r="B80" s="373" t="s">
        <v>5891</v>
      </c>
      <c r="C80" s="373"/>
      <c r="D80" s="373" t="s">
        <v>7703</v>
      </c>
      <c r="E80" s="373" t="s">
        <v>3970</v>
      </c>
      <c r="F80" s="373" t="s">
        <v>1337</v>
      </c>
      <c r="G80" s="373"/>
      <c r="H80" s="373"/>
      <c r="I80" s="373"/>
    </row>
    <row r="81" spans="2:9">
      <c r="B81" s="373" t="s">
        <v>5891</v>
      </c>
      <c r="C81" s="373"/>
      <c r="D81" s="373" t="s">
        <v>7703</v>
      </c>
      <c r="E81" s="373" t="s">
        <v>3970</v>
      </c>
      <c r="F81" s="373" t="s">
        <v>5892</v>
      </c>
      <c r="G81" s="373"/>
      <c r="H81" s="373"/>
      <c r="I81" s="373"/>
    </row>
    <row r="82" spans="2:9">
      <c r="B82" s="373" t="s">
        <v>5895</v>
      </c>
      <c r="C82" s="373"/>
      <c r="D82" s="373" t="s">
        <v>7703</v>
      </c>
      <c r="E82" s="373" t="s">
        <v>3970</v>
      </c>
      <c r="F82" s="373" t="s">
        <v>3774</v>
      </c>
      <c r="G82" s="373"/>
      <c r="H82" s="373"/>
      <c r="I82" s="373"/>
    </row>
    <row r="83" spans="2:9">
      <c r="B83" s="373" t="s">
        <v>5895</v>
      </c>
      <c r="C83" s="373"/>
      <c r="D83" s="373" t="s">
        <v>7703</v>
      </c>
      <c r="E83" s="373" t="s">
        <v>3970</v>
      </c>
      <c r="F83" s="373" t="s">
        <v>5202</v>
      </c>
      <c r="G83" s="373"/>
      <c r="H83" s="373"/>
      <c r="I83" s="373"/>
    </row>
    <row r="84" spans="2:9">
      <c r="B84" s="373" t="s">
        <v>5895</v>
      </c>
      <c r="C84" s="373"/>
      <c r="D84" s="373" t="s">
        <v>7703</v>
      </c>
      <c r="E84" s="373" t="s">
        <v>3970</v>
      </c>
      <c r="F84" s="373" t="s">
        <v>2872</v>
      </c>
      <c r="G84" s="373"/>
      <c r="H84" s="373"/>
      <c r="I84" s="373"/>
    </row>
    <row r="85" spans="2:9">
      <c r="B85" s="373" t="s">
        <v>1971</v>
      </c>
      <c r="C85" s="373"/>
      <c r="D85" s="373" t="s">
        <v>7703</v>
      </c>
      <c r="E85" s="373" t="s">
        <v>3970</v>
      </c>
      <c r="F85" s="373" t="s">
        <v>44</v>
      </c>
      <c r="G85" s="373"/>
      <c r="H85" s="373"/>
      <c r="I85" s="373"/>
    </row>
    <row r="86" spans="2:9">
      <c r="B86" s="373" t="s">
        <v>1971</v>
      </c>
      <c r="C86" s="373"/>
      <c r="D86" s="373" t="s">
        <v>7703</v>
      </c>
      <c r="E86" s="373" t="s">
        <v>3970</v>
      </c>
      <c r="F86" s="373" t="s">
        <v>5896</v>
      </c>
      <c r="G86" s="373"/>
      <c r="H86" s="373"/>
      <c r="I86" s="373"/>
    </row>
    <row r="87" spans="2:9">
      <c r="B87" s="373" t="s">
        <v>5897</v>
      </c>
      <c r="C87" s="373"/>
      <c r="D87" s="373" t="s">
        <v>7703</v>
      </c>
      <c r="E87" s="373" t="s">
        <v>3970</v>
      </c>
      <c r="F87" s="373" t="s">
        <v>1571</v>
      </c>
      <c r="G87" s="373"/>
      <c r="H87" s="373"/>
      <c r="I87" s="373"/>
    </row>
    <row r="88" spans="2:9">
      <c r="B88" s="373" t="s">
        <v>5899</v>
      </c>
      <c r="C88" s="373"/>
      <c r="D88" s="373" t="s">
        <v>7703</v>
      </c>
      <c r="E88" s="373" t="s">
        <v>3970</v>
      </c>
      <c r="F88" s="373" t="s">
        <v>866</v>
      </c>
      <c r="G88" s="373"/>
      <c r="H88" s="373"/>
      <c r="I88" s="373"/>
    </row>
    <row r="89" spans="2:9">
      <c r="B89" s="373" t="s">
        <v>2266</v>
      </c>
      <c r="C89" s="373"/>
      <c r="D89" s="373" t="s">
        <v>7703</v>
      </c>
      <c r="E89" s="373" t="s">
        <v>3970</v>
      </c>
      <c r="F89" s="373" t="s">
        <v>4533</v>
      </c>
      <c r="G89" s="373"/>
      <c r="H89" s="373"/>
      <c r="I89" s="373"/>
    </row>
    <row r="90" spans="2:9">
      <c r="B90" s="373" t="s">
        <v>5900</v>
      </c>
      <c r="C90" s="373"/>
      <c r="D90" s="373" t="s">
        <v>7703</v>
      </c>
      <c r="E90" s="373" t="s">
        <v>3970</v>
      </c>
      <c r="F90" s="373" t="s">
        <v>486</v>
      </c>
      <c r="G90" s="373"/>
      <c r="H90" s="373"/>
      <c r="I90" s="373"/>
    </row>
    <row r="91" spans="2:9">
      <c r="B91" s="373" t="s">
        <v>5901</v>
      </c>
      <c r="C91" s="373"/>
      <c r="D91" s="373" t="s">
        <v>7703</v>
      </c>
      <c r="E91" s="373" t="s">
        <v>3970</v>
      </c>
      <c r="F91" s="373" t="s">
        <v>3185</v>
      </c>
      <c r="G91" s="373"/>
      <c r="H91" s="373"/>
      <c r="I91" s="373"/>
    </row>
    <row r="92" spans="2:9">
      <c r="B92" s="373" t="s">
        <v>5902</v>
      </c>
      <c r="C92" s="373"/>
      <c r="D92" s="373" t="s">
        <v>7703</v>
      </c>
      <c r="E92" s="373" t="s">
        <v>3970</v>
      </c>
      <c r="F92" s="373" t="s">
        <v>5207</v>
      </c>
      <c r="G92" s="373"/>
      <c r="H92" s="373"/>
      <c r="I92" s="373"/>
    </row>
    <row r="93" spans="2:9">
      <c r="B93" s="373" t="s">
        <v>4170</v>
      </c>
      <c r="C93" s="373"/>
      <c r="D93" s="373" t="s">
        <v>7703</v>
      </c>
      <c r="E93" s="373" t="s">
        <v>3970</v>
      </c>
      <c r="F93" s="373" t="s">
        <v>5210</v>
      </c>
      <c r="G93" s="373"/>
      <c r="H93" s="373"/>
      <c r="I93" s="373"/>
    </row>
    <row r="94" spans="2:9">
      <c r="B94" s="373" t="s">
        <v>752</v>
      </c>
      <c r="C94" s="373"/>
      <c r="D94" s="373" t="s">
        <v>7703</v>
      </c>
      <c r="E94" s="373" t="s">
        <v>3970</v>
      </c>
      <c r="F94" s="373" t="s">
        <v>2815</v>
      </c>
      <c r="G94" s="373"/>
      <c r="H94" s="373"/>
      <c r="I94" s="373"/>
    </row>
    <row r="95" spans="2:9">
      <c r="B95" s="373" t="s">
        <v>752</v>
      </c>
      <c r="C95" s="373"/>
      <c r="D95" s="373" t="s">
        <v>7703</v>
      </c>
      <c r="E95" s="373" t="s">
        <v>3970</v>
      </c>
      <c r="F95" s="373" t="s">
        <v>5905</v>
      </c>
      <c r="G95" s="373"/>
      <c r="H95" s="373"/>
      <c r="I95" s="373"/>
    </row>
    <row r="96" spans="2:9">
      <c r="B96" s="373" t="s">
        <v>1804</v>
      </c>
      <c r="C96" s="373"/>
      <c r="D96" s="373" t="s">
        <v>7703</v>
      </c>
      <c r="E96" s="373" t="s">
        <v>3970</v>
      </c>
      <c r="F96" s="373" t="s">
        <v>4773</v>
      </c>
      <c r="G96" s="373"/>
      <c r="H96" s="373"/>
      <c r="I96" s="373"/>
    </row>
    <row r="97" spans="2:9">
      <c r="B97" s="373" t="s">
        <v>1528</v>
      </c>
      <c r="C97" s="373"/>
      <c r="D97" s="373" t="s">
        <v>7703</v>
      </c>
      <c r="E97" s="373" t="s">
        <v>3970</v>
      </c>
      <c r="F97" s="373" t="s">
        <v>2244</v>
      </c>
      <c r="G97" s="373"/>
      <c r="H97" s="373"/>
      <c r="I97" s="373"/>
    </row>
    <row r="98" spans="2:9">
      <c r="B98" s="373" t="s">
        <v>5907</v>
      </c>
      <c r="C98" s="373"/>
      <c r="D98" s="373" t="s">
        <v>7703</v>
      </c>
      <c r="E98" s="373" t="s">
        <v>3970</v>
      </c>
      <c r="F98" s="373" t="s">
        <v>2191</v>
      </c>
      <c r="G98" s="373"/>
      <c r="H98" s="373"/>
      <c r="I98" s="373"/>
    </row>
    <row r="99" spans="2:9">
      <c r="B99" s="373" t="s">
        <v>5907</v>
      </c>
      <c r="C99" s="373"/>
      <c r="D99" s="373" t="s">
        <v>7703</v>
      </c>
      <c r="E99" s="373" t="s">
        <v>3970</v>
      </c>
      <c r="F99" s="373" t="s">
        <v>5908</v>
      </c>
      <c r="G99" s="373"/>
      <c r="H99" s="373"/>
      <c r="I99" s="373"/>
    </row>
    <row r="100" spans="2:9">
      <c r="B100" s="373" t="s">
        <v>5909</v>
      </c>
      <c r="C100" s="373"/>
      <c r="D100" s="373" t="s">
        <v>7703</v>
      </c>
      <c r="E100" s="373" t="s">
        <v>3970</v>
      </c>
      <c r="F100" s="373" t="s">
        <v>5910</v>
      </c>
      <c r="G100" s="373"/>
      <c r="H100" s="373"/>
      <c r="I100" s="373"/>
    </row>
    <row r="101" spans="2:9">
      <c r="B101" s="373" t="s">
        <v>5909</v>
      </c>
      <c r="C101" s="373"/>
      <c r="D101" s="373" t="s">
        <v>7703</v>
      </c>
      <c r="E101" s="373" t="s">
        <v>3970</v>
      </c>
      <c r="F101" s="373" t="s">
        <v>5911</v>
      </c>
      <c r="G101" s="373"/>
      <c r="H101" s="373"/>
      <c r="I101" s="373"/>
    </row>
    <row r="102" spans="2:9">
      <c r="B102" s="373" t="s">
        <v>4126</v>
      </c>
      <c r="C102" s="373"/>
      <c r="D102" s="373" t="s">
        <v>7703</v>
      </c>
      <c r="E102" s="373" t="s">
        <v>3970</v>
      </c>
      <c r="F102" s="373" t="s">
        <v>5913</v>
      </c>
      <c r="G102" s="373"/>
      <c r="H102" s="373"/>
      <c r="I102" s="373"/>
    </row>
    <row r="103" spans="2:9">
      <c r="B103" s="373" t="s">
        <v>7247</v>
      </c>
      <c r="C103" s="373"/>
      <c r="D103" s="373" t="s">
        <v>7703</v>
      </c>
      <c r="E103" s="373" t="s">
        <v>3970</v>
      </c>
      <c r="F103" s="373" t="s">
        <v>2369</v>
      </c>
      <c r="G103" s="373"/>
      <c r="H103" s="373"/>
      <c r="I103" s="373"/>
    </row>
    <row r="104" spans="2:9">
      <c r="B104" s="373" t="s">
        <v>4233</v>
      </c>
      <c r="C104" s="373"/>
      <c r="D104" s="373" t="s">
        <v>7703</v>
      </c>
      <c r="E104" s="373" t="s">
        <v>3970</v>
      </c>
      <c r="F104" s="373" t="s">
        <v>5915</v>
      </c>
      <c r="G104" s="373"/>
      <c r="H104" s="373"/>
      <c r="I104" s="373"/>
    </row>
    <row r="105" spans="2:9">
      <c r="B105" s="373" t="s">
        <v>1941</v>
      </c>
      <c r="C105" s="373"/>
      <c r="D105" s="373" t="s">
        <v>7703</v>
      </c>
      <c r="E105" s="373" t="s">
        <v>3970</v>
      </c>
      <c r="F105" s="373" t="s">
        <v>2604</v>
      </c>
      <c r="G105" s="373"/>
      <c r="H105" s="373"/>
      <c r="I105" s="373"/>
    </row>
    <row r="106" spans="2:9">
      <c r="B106" s="373" t="s">
        <v>5917</v>
      </c>
      <c r="C106" s="373"/>
      <c r="D106" s="373" t="s">
        <v>7703</v>
      </c>
      <c r="E106" s="373" t="s">
        <v>3970</v>
      </c>
      <c r="F106" s="373" t="s">
        <v>5916</v>
      </c>
      <c r="G106" s="373"/>
      <c r="H106" s="373"/>
      <c r="I106" s="373"/>
    </row>
    <row r="107" spans="2:9">
      <c r="B107" s="373" t="s">
        <v>6983</v>
      </c>
      <c r="C107" s="373"/>
      <c r="D107" s="373" t="s">
        <v>7703</v>
      </c>
      <c r="E107" s="373" t="s">
        <v>3970</v>
      </c>
      <c r="F107" s="373" t="s">
        <v>5919</v>
      </c>
      <c r="G107" s="373"/>
      <c r="H107" s="373"/>
      <c r="I107" s="373"/>
    </row>
    <row r="108" spans="2:9">
      <c r="B108" s="373" t="s">
        <v>5921</v>
      </c>
      <c r="C108" s="373"/>
      <c r="D108" s="373" t="s">
        <v>7703</v>
      </c>
      <c r="E108" s="373" t="s">
        <v>3970</v>
      </c>
      <c r="F108" s="373" t="s">
        <v>5920</v>
      </c>
      <c r="G108" s="373"/>
      <c r="H108" s="373"/>
      <c r="I108" s="373"/>
    </row>
    <row r="109" spans="2:9">
      <c r="B109" s="373" t="s">
        <v>4021</v>
      </c>
      <c r="C109" s="373"/>
      <c r="D109" s="373" t="s">
        <v>7703</v>
      </c>
      <c r="E109" s="373" t="s">
        <v>3970</v>
      </c>
      <c r="F109" s="373" t="s">
        <v>3613</v>
      </c>
      <c r="G109" s="373"/>
      <c r="H109" s="373"/>
      <c r="I109" s="373"/>
    </row>
    <row r="110" spans="2:9">
      <c r="B110" s="373" t="s">
        <v>5922</v>
      </c>
      <c r="C110" s="373"/>
      <c r="D110" s="373" t="s">
        <v>7703</v>
      </c>
      <c r="E110" s="373" t="s">
        <v>1276</v>
      </c>
      <c r="F110" s="373" t="s">
        <v>869</v>
      </c>
      <c r="G110" s="373"/>
      <c r="H110" s="373"/>
      <c r="I110" s="373"/>
    </row>
    <row r="111" spans="2:9">
      <c r="B111" s="373" t="s">
        <v>5066</v>
      </c>
      <c r="C111" s="373"/>
      <c r="D111" s="373" t="s">
        <v>7703</v>
      </c>
      <c r="E111" s="373" t="s">
        <v>1276</v>
      </c>
      <c r="F111" s="373" t="s">
        <v>872</v>
      </c>
      <c r="G111" s="373"/>
      <c r="H111" s="373"/>
      <c r="I111" s="373"/>
    </row>
    <row r="112" spans="2:9">
      <c r="B112" s="373" t="s">
        <v>2092</v>
      </c>
      <c r="C112" s="373"/>
      <c r="D112" s="373" t="s">
        <v>7703</v>
      </c>
      <c r="E112" s="373" t="s">
        <v>1276</v>
      </c>
      <c r="F112" s="373" t="s">
        <v>497</v>
      </c>
      <c r="G112" s="373"/>
      <c r="H112" s="373"/>
      <c r="I112" s="373"/>
    </row>
    <row r="113" spans="2:9">
      <c r="B113" s="373" t="s">
        <v>5924</v>
      </c>
      <c r="C113" s="373"/>
      <c r="D113" s="373" t="s">
        <v>7703</v>
      </c>
      <c r="E113" s="373" t="s">
        <v>1276</v>
      </c>
      <c r="F113" s="373" t="s">
        <v>469</v>
      </c>
      <c r="G113" s="373"/>
      <c r="H113" s="373"/>
      <c r="I113" s="373"/>
    </row>
    <row r="114" spans="2:9">
      <c r="B114" s="373" t="s">
        <v>5926</v>
      </c>
      <c r="C114" s="373"/>
      <c r="D114" s="373" t="s">
        <v>7703</v>
      </c>
      <c r="E114" s="373" t="s">
        <v>1276</v>
      </c>
      <c r="F114" s="373" t="s">
        <v>857</v>
      </c>
      <c r="G114" s="373"/>
      <c r="H114" s="373"/>
      <c r="I114" s="373"/>
    </row>
    <row r="115" spans="2:9">
      <c r="B115" s="373" t="s">
        <v>1485</v>
      </c>
      <c r="C115" s="373"/>
      <c r="D115" s="373" t="s">
        <v>7703</v>
      </c>
      <c r="E115" s="373" t="s">
        <v>1276</v>
      </c>
      <c r="F115" s="373" t="s">
        <v>892</v>
      </c>
      <c r="G115" s="373"/>
      <c r="H115" s="373"/>
      <c r="I115" s="373"/>
    </row>
    <row r="116" spans="2:9">
      <c r="B116" s="373" t="s">
        <v>5927</v>
      </c>
      <c r="C116" s="373"/>
      <c r="D116" s="373" t="s">
        <v>7703</v>
      </c>
      <c r="E116" s="373" t="s">
        <v>1276</v>
      </c>
      <c r="F116" s="373" t="s">
        <v>895</v>
      </c>
      <c r="G116" s="373"/>
      <c r="H116" s="373"/>
      <c r="I116" s="373"/>
    </row>
    <row r="117" spans="2:9">
      <c r="B117" s="373" t="s">
        <v>5929</v>
      </c>
      <c r="C117" s="373"/>
      <c r="D117" s="373" t="s">
        <v>7703</v>
      </c>
      <c r="E117" s="373" t="s">
        <v>1276</v>
      </c>
      <c r="F117" s="373" t="s">
        <v>903</v>
      </c>
      <c r="G117" s="373"/>
      <c r="H117" s="373"/>
      <c r="I117" s="373"/>
    </row>
    <row r="118" spans="2:9">
      <c r="B118" s="373" t="s">
        <v>3874</v>
      </c>
      <c r="C118" s="373"/>
      <c r="D118" s="373" t="s">
        <v>7703</v>
      </c>
      <c r="E118" s="373" t="s">
        <v>1276</v>
      </c>
      <c r="F118" s="373" t="s">
        <v>904</v>
      </c>
      <c r="G118" s="373"/>
      <c r="H118" s="373"/>
      <c r="I118" s="373"/>
    </row>
    <row r="119" spans="2:9">
      <c r="B119" s="373" t="s">
        <v>4286</v>
      </c>
      <c r="C119" s="373"/>
      <c r="D119" s="373" t="s">
        <v>7703</v>
      </c>
      <c r="E119" s="373" t="s">
        <v>1276</v>
      </c>
      <c r="F119" s="373" t="s">
        <v>913</v>
      </c>
      <c r="G119" s="373"/>
      <c r="H119" s="373"/>
      <c r="I119" s="373"/>
    </row>
    <row r="120" spans="2:9">
      <c r="B120" s="373" t="s">
        <v>1450</v>
      </c>
      <c r="C120" s="373"/>
      <c r="D120" s="373" t="s">
        <v>7703</v>
      </c>
      <c r="E120" s="373" t="s">
        <v>1276</v>
      </c>
      <c r="F120" s="373" t="s">
        <v>916</v>
      </c>
      <c r="G120" s="373"/>
      <c r="H120" s="373"/>
      <c r="I120" s="373"/>
    </row>
    <row r="121" spans="2:9">
      <c r="B121" s="373" t="s">
        <v>4446</v>
      </c>
      <c r="C121" s="373"/>
      <c r="D121" s="373" t="s">
        <v>7703</v>
      </c>
      <c r="E121" s="373" t="s">
        <v>1276</v>
      </c>
      <c r="F121" s="373" t="s">
        <v>917</v>
      </c>
      <c r="G121" s="373"/>
      <c r="H121" s="373"/>
      <c r="I121" s="373"/>
    </row>
    <row r="122" spans="2:9">
      <c r="B122" s="373" t="s">
        <v>5930</v>
      </c>
      <c r="C122" s="373"/>
      <c r="D122" s="373" t="s">
        <v>7703</v>
      </c>
      <c r="E122" s="373" t="s">
        <v>1276</v>
      </c>
      <c r="F122" s="373" t="s">
        <v>121</v>
      </c>
      <c r="G122" s="373"/>
      <c r="H122" s="373"/>
      <c r="I122" s="373"/>
    </row>
    <row r="123" spans="2:9">
      <c r="B123" s="373" t="s">
        <v>4853</v>
      </c>
      <c r="C123" s="373"/>
      <c r="D123" s="373" t="s">
        <v>7703</v>
      </c>
      <c r="E123" s="373" t="s">
        <v>1276</v>
      </c>
      <c r="F123" s="373" t="s">
        <v>927</v>
      </c>
      <c r="G123" s="373"/>
      <c r="H123" s="373"/>
      <c r="I123" s="373"/>
    </row>
    <row r="124" spans="2:9">
      <c r="B124" s="373" t="s">
        <v>5931</v>
      </c>
      <c r="C124" s="373"/>
      <c r="D124" s="373" t="s">
        <v>7703</v>
      </c>
      <c r="E124" s="373" t="s">
        <v>1276</v>
      </c>
      <c r="F124" s="373" t="s">
        <v>925</v>
      </c>
      <c r="G124" s="373"/>
      <c r="H124" s="373"/>
      <c r="I124" s="373"/>
    </row>
    <row r="125" spans="2:9">
      <c r="B125" s="373" t="s">
        <v>5932</v>
      </c>
      <c r="C125" s="373"/>
      <c r="D125" s="373" t="s">
        <v>7703</v>
      </c>
      <c r="E125" s="373" t="s">
        <v>1276</v>
      </c>
      <c r="F125" s="373" t="s">
        <v>949</v>
      </c>
      <c r="G125" s="373"/>
      <c r="H125" s="373"/>
      <c r="I125" s="373"/>
    </row>
    <row r="126" spans="2:9">
      <c r="B126" s="373" t="s">
        <v>2440</v>
      </c>
      <c r="C126" s="373"/>
      <c r="D126" s="373" t="s">
        <v>7703</v>
      </c>
      <c r="E126" s="373" t="s">
        <v>1276</v>
      </c>
      <c r="F126" s="373" t="s">
        <v>957</v>
      </c>
      <c r="G126" s="373"/>
      <c r="H126" s="373"/>
      <c r="I126" s="373"/>
    </row>
    <row r="127" spans="2:9">
      <c r="B127" s="373" t="s">
        <v>3597</v>
      </c>
      <c r="C127" s="373"/>
      <c r="D127" s="373" t="s">
        <v>7703</v>
      </c>
      <c r="E127" s="373" t="s">
        <v>1276</v>
      </c>
      <c r="F127" s="373" t="s">
        <v>961</v>
      </c>
      <c r="G127" s="373"/>
      <c r="H127" s="373"/>
      <c r="I127" s="373"/>
    </row>
    <row r="128" spans="2:9">
      <c r="B128" s="373" t="s">
        <v>5933</v>
      </c>
      <c r="C128" s="373"/>
      <c r="D128" s="373" t="s">
        <v>7703</v>
      </c>
      <c r="E128" s="373" t="s">
        <v>1276</v>
      </c>
      <c r="F128" s="373" t="s">
        <v>971</v>
      </c>
      <c r="G128" s="373"/>
      <c r="H128" s="373"/>
      <c r="I128" s="373"/>
    </row>
    <row r="129" spans="2:9">
      <c r="B129" s="373" t="s">
        <v>5934</v>
      </c>
      <c r="C129" s="373"/>
      <c r="D129" s="373" t="s">
        <v>7703</v>
      </c>
      <c r="E129" s="373" t="s">
        <v>1276</v>
      </c>
      <c r="F129" s="373" t="s">
        <v>980</v>
      </c>
      <c r="G129" s="373"/>
      <c r="H129" s="373"/>
      <c r="I129" s="373"/>
    </row>
    <row r="130" spans="2:9">
      <c r="B130" s="373" t="s">
        <v>5168</v>
      </c>
      <c r="C130" s="373"/>
      <c r="D130" s="373" t="s">
        <v>7703</v>
      </c>
      <c r="E130" s="373" t="s">
        <v>1276</v>
      </c>
      <c r="F130" s="373" t="s">
        <v>996</v>
      </c>
      <c r="G130" s="373"/>
      <c r="H130" s="373"/>
      <c r="I130" s="373"/>
    </row>
    <row r="131" spans="2:9">
      <c r="B131" s="373" t="s">
        <v>576</v>
      </c>
      <c r="C131" s="373"/>
      <c r="D131" s="373" t="s">
        <v>7703</v>
      </c>
      <c r="E131" s="373" t="s">
        <v>1276</v>
      </c>
      <c r="F131" s="373" t="s">
        <v>1227</v>
      </c>
      <c r="G131" s="373"/>
      <c r="H131" s="373"/>
      <c r="I131" s="373"/>
    </row>
    <row r="132" spans="2:9">
      <c r="B132" s="373" t="s">
        <v>2871</v>
      </c>
      <c r="C132" s="373"/>
      <c r="D132" s="373" t="s">
        <v>7703</v>
      </c>
      <c r="E132" s="373" t="s">
        <v>1276</v>
      </c>
      <c r="F132" s="373" t="s">
        <v>1233</v>
      </c>
      <c r="G132" s="373"/>
      <c r="H132" s="373"/>
      <c r="I132" s="373"/>
    </row>
    <row r="133" spans="2:9">
      <c r="B133" s="373" t="s">
        <v>5936</v>
      </c>
      <c r="C133" s="373"/>
      <c r="D133" s="373" t="s">
        <v>7703</v>
      </c>
      <c r="E133" s="373" t="s">
        <v>1276</v>
      </c>
      <c r="F133" s="373" t="s">
        <v>1236</v>
      </c>
      <c r="G133" s="373"/>
      <c r="H133" s="373"/>
      <c r="I133" s="373"/>
    </row>
    <row r="134" spans="2:9">
      <c r="B134" s="373" t="s">
        <v>1669</v>
      </c>
      <c r="C134" s="373"/>
      <c r="D134" s="373" t="s">
        <v>7703</v>
      </c>
      <c r="E134" s="373" t="s">
        <v>1276</v>
      </c>
      <c r="F134" s="373" t="s">
        <v>1238</v>
      </c>
      <c r="G134" s="373"/>
      <c r="H134" s="373"/>
      <c r="I134" s="373"/>
    </row>
    <row r="135" spans="2:9">
      <c r="B135" s="373" t="s">
        <v>7248</v>
      </c>
      <c r="C135" s="373"/>
      <c r="D135" s="373" t="s">
        <v>7703</v>
      </c>
      <c r="E135" s="373" t="s">
        <v>1276</v>
      </c>
      <c r="F135" s="373" t="s">
        <v>1240</v>
      </c>
      <c r="G135" s="373"/>
      <c r="H135" s="373"/>
      <c r="I135" s="373"/>
    </row>
    <row r="136" spans="2:9">
      <c r="B136" s="373" t="s">
        <v>294</v>
      </c>
      <c r="C136" s="373"/>
      <c r="D136" s="373" t="s">
        <v>7703</v>
      </c>
      <c r="E136" s="373" t="s">
        <v>1276</v>
      </c>
      <c r="F136" s="373" t="s">
        <v>1242</v>
      </c>
      <c r="G136" s="373"/>
      <c r="H136" s="373"/>
      <c r="I136" s="373"/>
    </row>
    <row r="137" spans="2:9">
      <c r="B137" s="373" t="s">
        <v>5917</v>
      </c>
      <c r="C137" s="373"/>
      <c r="D137" s="373" t="s">
        <v>7703</v>
      </c>
      <c r="E137" s="373" t="s">
        <v>1276</v>
      </c>
      <c r="F137" s="373" t="s">
        <v>972</v>
      </c>
      <c r="G137" s="373"/>
      <c r="H137" s="373"/>
      <c r="I137" s="373"/>
    </row>
    <row r="138" spans="2:9">
      <c r="B138" s="373" t="s">
        <v>718</v>
      </c>
      <c r="C138" s="373"/>
      <c r="D138" s="373" t="s">
        <v>7703</v>
      </c>
      <c r="E138" s="373" t="s">
        <v>1276</v>
      </c>
      <c r="F138" s="373" t="s">
        <v>1250</v>
      </c>
      <c r="G138" s="373"/>
      <c r="H138" s="373"/>
      <c r="I138" s="373"/>
    </row>
    <row r="139" spans="2:9">
      <c r="B139" s="373" t="s">
        <v>3576</v>
      </c>
      <c r="C139" s="373"/>
      <c r="D139" s="373" t="s">
        <v>7703</v>
      </c>
      <c r="E139" s="373" t="s">
        <v>1276</v>
      </c>
      <c r="F139" s="373" t="s">
        <v>864</v>
      </c>
      <c r="G139" s="373"/>
      <c r="H139" s="373"/>
      <c r="I139" s="373"/>
    </row>
    <row r="140" spans="2:9">
      <c r="B140" s="373" t="s">
        <v>5939</v>
      </c>
      <c r="C140" s="373"/>
      <c r="D140" s="373" t="s">
        <v>7703</v>
      </c>
      <c r="E140" s="373" t="s">
        <v>1276</v>
      </c>
      <c r="F140" s="373" t="s">
        <v>1226</v>
      </c>
      <c r="G140" s="373"/>
      <c r="H140" s="373"/>
      <c r="I140" s="373"/>
    </row>
    <row r="141" spans="2:9">
      <c r="B141" s="373" t="s">
        <v>1781</v>
      </c>
      <c r="C141" s="373"/>
      <c r="D141" s="373" t="s">
        <v>7703</v>
      </c>
      <c r="E141" s="373" t="s">
        <v>1276</v>
      </c>
      <c r="F141" s="373" t="s">
        <v>1268</v>
      </c>
      <c r="G141" s="373"/>
      <c r="H141" s="373"/>
      <c r="I141" s="373"/>
    </row>
    <row r="142" spans="2:9">
      <c r="B142" s="373" t="s">
        <v>5940</v>
      </c>
      <c r="C142" s="373"/>
      <c r="D142" s="373" t="s">
        <v>7703</v>
      </c>
      <c r="E142" s="373" t="s">
        <v>1276</v>
      </c>
      <c r="F142" s="373" t="s">
        <v>816</v>
      </c>
      <c r="G142" s="373"/>
      <c r="H142" s="373"/>
      <c r="I142" s="373"/>
    </row>
    <row r="143" spans="2:9">
      <c r="B143" s="373" t="s">
        <v>5941</v>
      </c>
      <c r="C143" s="373"/>
      <c r="D143" s="373" t="s">
        <v>7703</v>
      </c>
      <c r="E143" s="373" t="s">
        <v>1276</v>
      </c>
      <c r="F143" s="373" t="s">
        <v>1021</v>
      </c>
      <c r="G143" s="373"/>
      <c r="H143" s="373"/>
      <c r="I143" s="373"/>
    </row>
    <row r="144" spans="2:9">
      <c r="B144" s="373" t="s">
        <v>5942</v>
      </c>
      <c r="C144" s="373"/>
      <c r="D144" s="373" t="s">
        <v>7703</v>
      </c>
      <c r="E144" s="373" t="s">
        <v>1276</v>
      </c>
      <c r="F144" s="373" t="s">
        <v>1285</v>
      </c>
      <c r="G144" s="373"/>
      <c r="H144" s="373"/>
      <c r="I144" s="373"/>
    </row>
    <row r="145" spans="2:9">
      <c r="B145" s="373" t="s">
        <v>5524</v>
      </c>
      <c r="C145" s="373"/>
      <c r="D145" s="373" t="s">
        <v>7703</v>
      </c>
      <c r="E145" s="373" t="s">
        <v>1276</v>
      </c>
      <c r="F145" s="373" t="s">
        <v>914</v>
      </c>
      <c r="G145" s="373"/>
      <c r="H145" s="373"/>
      <c r="I145" s="373"/>
    </row>
    <row r="146" spans="2:9">
      <c r="B146" s="373" t="s">
        <v>49</v>
      </c>
      <c r="C146" s="373"/>
      <c r="D146" s="373" t="s">
        <v>7703</v>
      </c>
      <c r="E146" s="373" t="s">
        <v>1276</v>
      </c>
      <c r="F146" s="373" t="s">
        <v>1306</v>
      </c>
      <c r="G146" s="373"/>
      <c r="H146" s="373"/>
      <c r="I146" s="373"/>
    </row>
    <row r="147" spans="2:9">
      <c r="B147" s="373" t="s">
        <v>1453</v>
      </c>
      <c r="C147" s="373"/>
      <c r="D147" s="373" t="s">
        <v>7703</v>
      </c>
      <c r="E147" s="373" t="s">
        <v>1276</v>
      </c>
      <c r="F147" s="373" t="s">
        <v>1316</v>
      </c>
      <c r="G147" s="373"/>
      <c r="H147" s="373"/>
      <c r="I147" s="373"/>
    </row>
    <row r="148" spans="2:9">
      <c r="B148" s="373" t="s">
        <v>5030</v>
      </c>
      <c r="C148" s="373"/>
      <c r="D148" s="373" t="s">
        <v>7703</v>
      </c>
      <c r="E148" s="373" t="s">
        <v>1276</v>
      </c>
      <c r="F148" s="373" t="s">
        <v>214</v>
      </c>
      <c r="G148" s="373"/>
      <c r="H148" s="373"/>
      <c r="I148" s="373"/>
    </row>
    <row r="149" spans="2:9">
      <c r="B149" s="373" t="s">
        <v>5944</v>
      </c>
      <c r="C149" s="373"/>
      <c r="D149" s="373" t="s">
        <v>7703</v>
      </c>
      <c r="E149" s="373" t="s">
        <v>1276</v>
      </c>
      <c r="F149" s="373" t="s">
        <v>1320</v>
      </c>
      <c r="G149" s="373"/>
      <c r="H149" s="373"/>
      <c r="I149" s="373"/>
    </row>
    <row r="150" spans="2:9">
      <c r="B150" s="373" t="s">
        <v>5946</v>
      </c>
      <c r="C150" s="373"/>
      <c r="D150" s="373" t="s">
        <v>7703</v>
      </c>
      <c r="E150" s="373" t="s">
        <v>1276</v>
      </c>
      <c r="F150" s="373" t="s">
        <v>1335</v>
      </c>
      <c r="G150" s="373"/>
      <c r="H150" s="373"/>
      <c r="I150" s="373"/>
    </row>
    <row r="151" spans="2:9">
      <c r="B151" s="373" t="s">
        <v>5947</v>
      </c>
      <c r="C151" s="373"/>
      <c r="D151" s="373" t="s">
        <v>7703</v>
      </c>
      <c r="E151" s="373" t="s">
        <v>1276</v>
      </c>
      <c r="F151" s="373" t="s">
        <v>1337</v>
      </c>
      <c r="G151" s="373"/>
      <c r="H151" s="373"/>
      <c r="I151" s="373"/>
    </row>
    <row r="152" spans="2:9">
      <c r="B152" s="373" t="s">
        <v>3153</v>
      </c>
      <c r="C152" s="373"/>
      <c r="D152" s="373" t="s">
        <v>7703</v>
      </c>
      <c r="E152" s="373" t="s">
        <v>1276</v>
      </c>
      <c r="F152" s="373" t="s">
        <v>3774</v>
      </c>
      <c r="G152" s="373"/>
      <c r="H152" s="373"/>
      <c r="I152" s="373"/>
    </row>
    <row r="153" spans="2:9">
      <c r="B153" s="373" t="s">
        <v>5948</v>
      </c>
      <c r="C153" s="373"/>
      <c r="D153" s="373" t="s">
        <v>7703</v>
      </c>
      <c r="E153" s="373" t="s">
        <v>1276</v>
      </c>
      <c r="F153" s="373" t="s">
        <v>5202</v>
      </c>
      <c r="G153" s="373"/>
      <c r="H153" s="373"/>
      <c r="I153" s="373"/>
    </row>
    <row r="154" spans="2:9">
      <c r="B154" s="373" t="s">
        <v>5949</v>
      </c>
      <c r="C154" s="373"/>
      <c r="D154" s="373" t="s">
        <v>7703</v>
      </c>
      <c r="E154" s="373" t="s">
        <v>1276</v>
      </c>
      <c r="F154" s="373" t="s">
        <v>2872</v>
      </c>
      <c r="G154" s="373"/>
      <c r="H154" s="373"/>
      <c r="I154" s="373"/>
    </row>
    <row r="155" spans="2:9">
      <c r="B155" s="373" t="s">
        <v>5951</v>
      </c>
      <c r="C155" s="373"/>
      <c r="D155" s="373" t="s">
        <v>7703</v>
      </c>
      <c r="E155" s="373" t="s">
        <v>1276</v>
      </c>
      <c r="F155" s="373" t="s">
        <v>1571</v>
      </c>
      <c r="G155" s="373"/>
      <c r="H155" s="373"/>
      <c r="I155" s="373"/>
    </row>
    <row r="156" spans="2:9">
      <c r="B156" s="373" t="s">
        <v>127</v>
      </c>
      <c r="C156" s="373"/>
      <c r="D156" s="373" t="s">
        <v>7703</v>
      </c>
      <c r="E156" s="373" t="s">
        <v>1276</v>
      </c>
      <c r="F156" s="373" t="s">
        <v>866</v>
      </c>
      <c r="G156" s="373"/>
      <c r="H156" s="373"/>
      <c r="I156" s="373"/>
    </row>
    <row r="157" spans="2:9">
      <c r="B157" s="373" t="s">
        <v>5952</v>
      </c>
      <c r="C157" s="373"/>
      <c r="D157" s="373" t="s">
        <v>7703</v>
      </c>
      <c r="E157" s="373" t="s">
        <v>1276</v>
      </c>
      <c r="F157" s="373" t="s">
        <v>3931</v>
      </c>
      <c r="G157" s="373"/>
      <c r="H157" s="373"/>
      <c r="I157" s="373"/>
    </row>
    <row r="158" spans="2:9">
      <c r="B158" s="373" t="s">
        <v>5952</v>
      </c>
      <c r="C158" s="373"/>
      <c r="D158" s="373" t="s">
        <v>7703</v>
      </c>
      <c r="E158" s="373" t="s">
        <v>1276</v>
      </c>
      <c r="F158" s="373" t="s">
        <v>5887</v>
      </c>
      <c r="G158" s="373"/>
      <c r="H158" s="373"/>
      <c r="I158" s="373"/>
    </row>
    <row r="159" spans="2:9">
      <c r="B159" s="373" t="s">
        <v>5953</v>
      </c>
      <c r="C159" s="373"/>
      <c r="D159" s="373" t="s">
        <v>7703</v>
      </c>
      <c r="E159" s="373" t="s">
        <v>1276</v>
      </c>
      <c r="F159" s="373" t="s">
        <v>4533</v>
      </c>
      <c r="G159" s="373"/>
      <c r="H159" s="373"/>
      <c r="I159" s="373"/>
    </row>
    <row r="160" spans="2:9">
      <c r="B160" s="373" t="s">
        <v>5953</v>
      </c>
      <c r="C160" s="373"/>
      <c r="D160" s="373" t="s">
        <v>7703</v>
      </c>
      <c r="E160" s="373" t="s">
        <v>1276</v>
      </c>
      <c r="F160" s="373" t="s">
        <v>5890</v>
      </c>
      <c r="G160" s="373"/>
      <c r="H160" s="373"/>
      <c r="I160" s="373"/>
    </row>
    <row r="161" spans="2:9">
      <c r="B161" s="373" t="s">
        <v>4518</v>
      </c>
      <c r="C161" s="373"/>
      <c r="D161" s="373" t="s">
        <v>7703</v>
      </c>
      <c r="E161" s="373" t="s">
        <v>1276</v>
      </c>
      <c r="F161" s="373" t="s">
        <v>486</v>
      </c>
      <c r="G161" s="373"/>
      <c r="H161" s="373"/>
      <c r="I161" s="373"/>
    </row>
    <row r="162" spans="2:9">
      <c r="B162" s="373" t="s">
        <v>859</v>
      </c>
      <c r="C162" s="373"/>
      <c r="D162" s="373" t="s">
        <v>7703</v>
      </c>
      <c r="E162" s="373" t="s">
        <v>1276</v>
      </c>
      <c r="F162" s="373" t="s">
        <v>3185</v>
      </c>
      <c r="G162" s="373"/>
      <c r="H162" s="373"/>
      <c r="I162" s="373"/>
    </row>
    <row r="163" spans="2:9">
      <c r="B163" s="373" t="s">
        <v>5955</v>
      </c>
      <c r="C163" s="373"/>
      <c r="D163" s="373" t="s">
        <v>7703</v>
      </c>
      <c r="E163" s="373" t="s">
        <v>1276</v>
      </c>
      <c r="F163" s="373" t="s">
        <v>5207</v>
      </c>
      <c r="G163" s="373"/>
      <c r="H163" s="373"/>
      <c r="I163" s="373"/>
    </row>
    <row r="164" spans="2:9">
      <c r="B164" s="373" t="s">
        <v>5956</v>
      </c>
      <c r="C164" s="373"/>
      <c r="D164" s="373" t="s">
        <v>7703</v>
      </c>
      <c r="E164" s="373" t="s">
        <v>1276</v>
      </c>
      <c r="F164" s="373" t="s">
        <v>5208</v>
      </c>
      <c r="G164" s="373"/>
      <c r="H164" s="373"/>
      <c r="I164" s="373"/>
    </row>
    <row r="165" spans="2:9">
      <c r="B165" s="373" t="s">
        <v>5957</v>
      </c>
      <c r="C165" s="373"/>
      <c r="D165" s="373" t="s">
        <v>7703</v>
      </c>
      <c r="E165" s="373" t="s">
        <v>1276</v>
      </c>
      <c r="F165" s="373" t="s">
        <v>5210</v>
      </c>
      <c r="G165" s="373"/>
      <c r="H165" s="373"/>
      <c r="I165" s="373"/>
    </row>
    <row r="166" spans="2:9">
      <c r="B166" s="373" t="s">
        <v>2499</v>
      </c>
      <c r="C166" s="373"/>
      <c r="D166" s="373" t="s">
        <v>7703</v>
      </c>
      <c r="E166" s="373" t="s">
        <v>1276</v>
      </c>
      <c r="F166" s="373" t="s">
        <v>4773</v>
      </c>
      <c r="G166" s="373"/>
      <c r="H166" s="373"/>
      <c r="I166" s="373"/>
    </row>
    <row r="167" spans="2:9">
      <c r="B167" s="373" t="s">
        <v>5959</v>
      </c>
      <c r="C167" s="373"/>
      <c r="D167" s="373" t="s">
        <v>7703</v>
      </c>
      <c r="E167" s="373" t="s">
        <v>1276</v>
      </c>
      <c r="F167" s="373" t="s">
        <v>2244</v>
      </c>
      <c r="G167" s="373"/>
      <c r="H167" s="373"/>
      <c r="I167" s="373"/>
    </row>
    <row r="168" spans="2:9">
      <c r="B168" s="373" t="s">
        <v>5960</v>
      </c>
      <c r="C168" s="373"/>
      <c r="D168" s="373" t="s">
        <v>7703</v>
      </c>
      <c r="E168" s="373" t="s">
        <v>1276</v>
      </c>
      <c r="F168" s="373" t="s">
        <v>5211</v>
      </c>
      <c r="G168" s="373"/>
      <c r="H168" s="373"/>
      <c r="I168" s="373"/>
    </row>
    <row r="169" spans="2:9">
      <c r="B169" s="373" t="s">
        <v>5165</v>
      </c>
      <c r="C169" s="373"/>
      <c r="D169" s="373" t="s">
        <v>7703</v>
      </c>
      <c r="E169" s="373" t="s">
        <v>1276</v>
      </c>
      <c r="F169" s="373" t="s">
        <v>2191</v>
      </c>
      <c r="G169" s="373"/>
      <c r="H169" s="373"/>
      <c r="I169" s="373"/>
    </row>
    <row r="170" spans="2:9">
      <c r="B170" s="373" t="s">
        <v>3811</v>
      </c>
      <c r="C170" s="373"/>
      <c r="D170" s="373" t="s">
        <v>7703</v>
      </c>
      <c r="E170" s="373" t="s">
        <v>1276</v>
      </c>
      <c r="F170" s="373" t="s">
        <v>1810</v>
      </c>
      <c r="G170" s="373"/>
      <c r="H170" s="373"/>
      <c r="I170" s="373"/>
    </row>
    <row r="171" spans="2:9">
      <c r="B171" s="373" t="s">
        <v>5748</v>
      </c>
      <c r="C171" s="373"/>
      <c r="D171" s="373" t="s">
        <v>7703</v>
      </c>
      <c r="E171" s="373" t="s">
        <v>1276</v>
      </c>
      <c r="F171" s="373" t="s">
        <v>5910</v>
      </c>
      <c r="G171" s="373"/>
      <c r="H171" s="373"/>
      <c r="I171" s="373"/>
    </row>
    <row r="172" spans="2:9">
      <c r="B172" s="373" t="s">
        <v>1398</v>
      </c>
      <c r="C172" s="373"/>
      <c r="D172" s="373" t="s">
        <v>7703</v>
      </c>
      <c r="E172" s="373" t="s">
        <v>1276</v>
      </c>
      <c r="F172" s="373" t="s">
        <v>680</v>
      </c>
      <c r="G172" s="373"/>
      <c r="H172" s="373"/>
      <c r="I172" s="373"/>
    </row>
    <row r="173" spans="2:9">
      <c r="B173" s="373" t="s">
        <v>5804</v>
      </c>
      <c r="C173" s="373"/>
      <c r="D173" s="373" t="s">
        <v>7703</v>
      </c>
      <c r="E173" s="373" t="s">
        <v>1276</v>
      </c>
      <c r="F173" s="373" t="s">
        <v>2369</v>
      </c>
      <c r="G173" s="373"/>
      <c r="H173" s="373"/>
      <c r="I173" s="373"/>
    </row>
    <row r="174" spans="2:9">
      <c r="B174" s="373" t="s">
        <v>1439</v>
      </c>
      <c r="C174" s="373"/>
      <c r="D174" s="373" t="s">
        <v>7703</v>
      </c>
      <c r="E174" s="373" t="s">
        <v>1276</v>
      </c>
      <c r="F174" s="373" t="s">
        <v>5915</v>
      </c>
      <c r="G174" s="373"/>
      <c r="H174" s="373"/>
      <c r="I174" s="373"/>
    </row>
    <row r="175" spans="2:9">
      <c r="B175" s="373" t="s">
        <v>5963</v>
      </c>
      <c r="C175" s="373"/>
      <c r="D175" s="373" t="s">
        <v>7703</v>
      </c>
      <c r="E175" s="373" t="s">
        <v>1276</v>
      </c>
      <c r="F175" s="373" t="s">
        <v>2604</v>
      </c>
      <c r="G175" s="373"/>
      <c r="H175" s="373"/>
      <c r="I175" s="373"/>
    </row>
    <row r="176" spans="2:9">
      <c r="B176" s="373" t="s">
        <v>5964</v>
      </c>
      <c r="C176" s="373"/>
      <c r="D176" s="373" t="s">
        <v>7703</v>
      </c>
      <c r="E176" s="373" t="s">
        <v>1276</v>
      </c>
      <c r="F176" s="373" t="s">
        <v>5916</v>
      </c>
      <c r="G176" s="373"/>
      <c r="H176" s="373"/>
      <c r="I176" s="373"/>
    </row>
    <row r="177" spans="2:9">
      <c r="B177" s="373" t="s">
        <v>5964</v>
      </c>
      <c r="C177" s="373"/>
      <c r="D177" s="373" t="s">
        <v>7703</v>
      </c>
      <c r="E177" s="373" t="s">
        <v>1276</v>
      </c>
      <c r="F177" s="373" t="s">
        <v>5919</v>
      </c>
      <c r="G177" s="373"/>
      <c r="H177" s="373"/>
      <c r="I177" s="373"/>
    </row>
    <row r="178" spans="2:9">
      <c r="B178" s="373" t="s">
        <v>5965</v>
      </c>
      <c r="C178" s="373"/>
      <c r="D178" s="373" t="s">
        <v>7703</v>
      </c>
      <c r="E178" s="373" t="s">
        <v>1276</v>
      </c>
      <c r="F178" s="373" t="s">
        <v>5920</v>
      </c>
      <c r="G178" s="373"/>
      <c r="H178" s="373"/>
      <c r="I178" s="373"/>
    </row>
    <row r="179" spans="2:9">
      <c r="B179" s="373" t="s">
        <v>5968</v>
      </c>
      <c r="C179" s="373"/>
      <c r="D179" s="373" t="s">
        <v>7703</v>
      </c>
      <c r="E179" s="373" t="s">
        <v>5966</v>
      </c>
      <c r="F179" s="373" t="s">
        <v>869</v>
      </c>
      <c r="G179" s="373"/>
      <c r="H179" s="373"/>
      <c r="I179" s="373"/>
    </row>
    <row r="180" spans="2:9">
      <c r="B180" s="373" t="s">
        <v>5969</v>
      </c>
      <c r="C180" s="373"/>
      <c r="D180" s="373" t="s">
        <v>7703</v>
      </c>
      <c r="E180" s="373" t="s">
        <v>5966</v>
      </c>
      <c r="F180" s="373" t="s">
        <v>872</v>
      </c>
      <c r="G180" s="373"/>
      <c r="H180" s="373"/>
      <c r="I180" s="373"/>
    </row>
    <row r="181" spans="2:9">
      <c r="B181" s="373" t="s">
        <v>5971</v>
      </c>
      <c r="C181" s="373"/>
      <c r="D181" s="373" t="s">
        <v>7703</v>
      </c>
      <c r="E181" s="373" t="s">
        <v>5966</v>
      </c>
      <c r="F181" s="373" t="s">
        <v>497</v>
      </c>
      <c r="G181" s="373"/>
      <c r="H181" s="373"/>
      <c r="I181" s="373"/>
    </row>
    <row r="182" spans="2:9">
      <c r="B182" s="373" t="s">
        <v>1446</v>
      </c>
      <c r="C182" s="373"/>
      <c r="D182" s="373" t="s">
        <v>7703</v>
      </c>
      <c r="E182" s="373" t="s">
        <v>5966</v>
      </c>
      <c r="F182" s="373" t="s">
        <v>469</v>
      </c>
      <c r="G182" s="373"/>
      <c r="H182" s="373"/>
      <c r="I182" s="373"/>
    </row>
    <row r="183" spans="2:9">
      <c r="B183" s="373" t="s">
        <v>5973</v>
      </c>
      <c r="C183" s="373"/>
      <c r="D183" s="373" t="s">
        <v>7703</v>
      </c>
      <c r="E183" s="373" t="s">
        <v>5966</v>
      </c>
      <c r="F183" s="373" t="s">
        <v>857</v>
      </c>
      <c r="G183" s="373"/>
      <c r="H183" s="373"/>
      <c r="I183" s="373"/>
    </row>
    <row r="184" spans="2:9">
      <c r="B184" s="373" t="s">
        <v>5974</v>
      </c>
      <c r="C184" s="373"/>
      <c r="D184" s="373" t="s">
        <v>7703</v>
      </c>
      <c r="E184" s="373" t="s">
        <v>5966</v>
      </c>
      <c r="F184" s="373" t="s">
        <v>892</v>
      </c>
      <c r="G184" s="373"/>
      <c r="H184" s="373"/>
      <c r="I184" s="373"/>
    </row>
    <row r="185" spans="2:9">
      <c r="B185" s="373" t="s">
        <v>5975</v>
      </c>
      <c r="C185" s="373"/>
      <c r="D185" s="373" t="s">
        <v>7703</v>
      </c>
      <c r="E185" s="373" t="s">
        <v>5966</v>
      </c>
      <c r="F185" s="373" t="s">
        <v>895</v>
      </c>
      <c r="G185" s="373"/>
      <c r="H185" s="373"/>
      <c r="I185" s="373"/>
    </row>
    <row r="186" spans="2:9">
      <c r="B186" s="373" t="s">
        <v>2139</v>
      </c>
      <c r="C186" s="373"/>
      <c r="D186" s="373" t="s">
        <v>7703</v>
      </c>
      <c r="E186" s="373" t="s">
        <v>5966</v>
      </c>
      <c r="F186" s="373" t="s">
        <v>903</v>
      </c>
      <c r="G186" s="373"/>
      <c r="H186" s="373"/>
      <c r="I186" s="373"/>
    </row>
    <row r="187" spans="2:9">
      <c r="B187" s="373" t="s">
        <v>5976</v>
      </c>
      <c r="C187" s="373"/>
      <c r="D187" s="373" t="s">
        <v>7703</v>
      </c>
      <c r="E187" s="373" t="s">
        <v>5966</v>
      </c>
      <c r="F187" s="373" t="s">
        <v>904</v>
      </c>
      <c r="G187" s="373"/>
      <c r="H187" s="373"/>
      <c r="I187" s="373"/>
    </row>
    <row r="188" spans="2:9">
      <c r="B188" s="373" t="s">
        <v>2045</v>
      </c>
      <c r="C188" s="373"/>
      <c r="D188" s="373" t="s">
        <v>7703</v>
      </c>
      <c r="E188" s="373" t="s">
        <v>5966</v>
      </c>
      <c r="F188" s="373" t="s">
        <v>1227</v>
      </c>
      <c r="G188" s="373"/>
      <c r="H188" s="373"/>
      <c r="I188" s="373"/>
    </row>
    <row r="189" spans="2:9">
      <c r="B189" s="373" t="s">
        <v>4697</v>
      </c>
      <c r="C189" s="373"/>
      <c r="D189" s="373" t="s">
        <v>7703</v>
      </c>
      <c r="E189" s="373" t="s">
        <v>5966</v>
      </c>
      <c r="F189" s="373" t="s">
        <v>1233</v>
      </c>
      <c r="G189" s="373"/>
      <c r="H189" s="373"/>
      <c r="I189" s="373"/>
    </row>
    <row r="190" spans="2:9">
      <c r="B190" s="373" t="s">
        <v>7249</v>
      </c>
      <c r="C190" s="373"/>
      <c r="D190" s="373" t="s">
        <v>7703</v>
      </c>
      <c r="E190" s="373" t="s">
        <v>5966</v>
      </c>
      <c r="F190" s="373" t="s">
        <v>1236</v>
      </c>
      <c r="G190" s="373"/>
      <c r="H190" s="373"/>
      <c r="I190" s="373"/>
    </row>
    <row r="191" spans="2:9">
      <c r="B191" s="373" t="s">
        <v>7250</v>
      </c>
      <c r="C191" s="373"/>
      <c r="D191" s="373" t="s">
        <v>7703</v>
      </c>
      <c r="E191" s="373" t="s">
        <v>5966</v>
      </c>
      <c r="F191" s="373" t="s">
        <v>1238</v>
      </c>
      <c r="G191" s="373"/>
      <c r="H191" s="373"/>
      <c r="I191" s="373"/>
    </row>
    <row r="192" spans="2:9">
      <c r="B192" s="373" t="s">
        <v>5977</v>
      </c>
      <c r="C192" s="373"/>
      <c r="D192" s="373" t="s">
        <v>7703</v>
      </c>
      <c r="E192" s="373" t="s">
        <v>5966</v>
      </c>
      <c r="F192" s="373" t="s">
        <v>1240</v>
      </c>
      <c r="G192" s="373"/>
      <c r="H192" s="373"/>
      <c r="I192" s="373"/>
    </row>
    <row r="193" spans="2:9">
      <c r="B193" s="373" t="s">
        <v>5979</v>
      </c>
      <c r="C193" s="373"/>
      <c r="D193" s="373" t="s">
        <v>7703</v>
      </c>
      <c r="E193" s="373" t="s">
        <v>5966</v>
      </c>
      <c r="F193" s="373" t="s">
        <v>1242</v>
      </c>
      <c r="G193" s="373"/>
      <c r="H193" s="373"/>
      <c r="I193" s="373"/>
    </row>
    <row r="194" spans="2:9">
      <c r="B194" s="373" t="s">
        <v>5979</v>
      </c>
      <c r="C194" s="373"/>
      <c r="D194" s="373" t="s">
        <v>7703</v>
      </c>
      <c r="E194" s="373" t="s">
        <v>5966</v>
      </c>
      <c r="F194" s="373" t="s">
        <v>972</v>
      </c>
      <c r="G194" s="373"/>
      <c r="H194" s="373"/>
      <c r="I194" s="373"/>
    </row>
    <row r="195" spans="2:9">
      <c r="B195" s="373" t="s">
        <v>5980</v>
      </c>
      <c r="C195" s="373"/>
      <c r="D195" s="373" t="s">
        <v>7703</v>
      </c>
      <c r="E195" s="373" t="s">
        <v>5966</v>
      </c>
      <c r="F195" s="373" t="s">
        <v>864</v>
      </c>
      <c r="G195" s="373"/>
      <c r="H195" s="373"/>
      <c r="I195" s="373"/>
    </row>
    <row r="196" spans="2:9">
      <c r="B196" s="373" t="s">
        <v>5981</v>
      </c>
      <c r="C196" s="373"/>
      <c r="D196" s="373" t="s">
        <v>7703</v>
      </c>
      <c r="E196" s="373" t="s">
        <v>5966</v>
      </c>
      <c r="F196" s="373" t="s">
        <v>1226</v>
      </c>
      <c r="G196" s="373"/>
      <c r="H196" s="373"/>
      <c r="I196" s="373"/>
    </row>
    <row r="197" spans="2:9">
      <c r="B197" s="373" t="s">
        <v>5982</v>
      </c>
      <c r="C197" s="373"/>
      <c r="D197" s="373" t="s">
        <v>7703</v>
      </c>
      <c r="E197" s="373" t="s">
        <v>5966</v>
      </c>
      <c r="F197" s="373" t="s">
        <v>1268</v>
      </c>
      <c r="G197" s="373"/>
      <c r="H197" s="373"/>
      <c r="I197" s="373"/>
    </row>
    <row r="198" spans="2:9">
      <c r="B198" s="373" t="s">
        <v>5983</v>
      </c>
      <c r="C198" s="373"/>
      <c r="D198" s="373" t="s">
        <v>7703</v>
      </c>
      <c r="E198" s="373" t="s">
        <v>5966</v>
      </c>
      <c r="F198" s="373" t="s">
        <v>1051</v>
      </c>
      <c r="G198" s="373"/>
      <c r="H198" s="373"/>
      <c r="I198" s="373"/>
    </row>
    <row r="199" spans="2:9">
      <c r="B199" s="373" t="s">
        <v>4826</v>
      </c>
      <c r="C199" s="373"/>
      <c r="D199" s="373" t="s">
        <v>7703</v>
      </c>
      <c r="E199" s="373" t="s">
        <v>5966</v>
      </c>
      <c r="F199" s="373" t="s">
        <v>816</v>
      </c>
      <c r="G199" s="373"/>
      <c r="H199" s="373"/>
      <c r="I199" s="373"/>
    </row>
    <row r="200" spans="2:9">
      <c r="B200" s="373" t="s">
        <v>2254</v>
      </c>
      <c r="C200" s="373"/>
      <c r="D200" s="373" t="s">
        <v>7703</v>
      </c>
      <c r="E200" s="373" t="s">
        <v>5966</v>
      </c>
      <c r="F200" s="373" t="s">
        <v>914</v>
      </c>
      <c r="G200" s="373"/>
      <c r="H200" s="373"/>
      <c r="I200" s="373"/>
    </row>
    <row r="201" spans="2:9">
      <c r="B201" s="373" t="s">
        <v>5986</v>
      </c>
      <c r="C201" s="373"/>
      <c r="D201" s="373" t="s">
        <v>7703</v>
      </c>
      <c r="E201" s="373" t="s">
        <v>5966</v>
      </c>
      <c r="F201" s="373" t="s">
        <v>1306</v>
      </c>
      <c r="G201" s="373"/>
      <c r="H201" s="373"/>
      <c r="I201" s="373"/>
    </row>
    <row r="202" spans="2:9">
      <c r="B202" s="373" t="s">
        <v>5989</v>
      </c>
      <c r="C202" s="373"/>
      <c r="D202" s="373" t="s">
        <v>7703</v>
      </c>
      <c r="E202" s="373" t="s">
        <v>5966</v>
      </c>
      <c r="F202" s="373" t="s">
        <v>214</v>
      </c>
      <c r="G202" s="373"/>
      <c r="H202" s="373"/>
      <c r="I202" s="373"/>
    </row>
    <row r="203" spans="2:9">
      <c r="B203" s="373" t="s">
        <v>3053</v>
      </c>
      <c r="C203" s="373"/>
      <c r="D203" s="373" t="s">
        <v>7703</v>
      </c>
      <c r="E203" s="373" t="s">
        <v>5966</v>
      </c>
      <c r="F203" s="373" t="s">
        <v>1320</v>
      </c>
      <c r="G203" s="373"/>
      <c r="H203" s="373"/>
      <c r="I203" s="373"/>
    </row>
    <row r="204" spans="2:9">
      <c r="B204" s="373" t="s">
        <v>5447</v>
      </c>
      <c r="C204" s="373"/>
      <c r="D204" s="373" t="s">
        <v>7703</v>
      </c>
      <c r="E204" s="373" t="s">
        <v>5966</v>
      </c>
      <c r="F204" s="373" t="s">
        <v>1335</v>
      </c>
      <c r="G204" s="373"/>
      <c r="H204" s="373"/>
      <c r="I204" s="373"/>
    </row>
    <row r="205" spans="2:9">
      <c r="B205" s="373" t="s">
        <v>5990</v>
      </c>
      <c r="C205" s="373"/>
      <c r="D205" s="373" t="s">
        <v>7703</v>
      </c>
      <c r="E205" s="373" t="s">
        <v>5966</v>
      </c>
      <c r="F205" s="373" t="s">
        <v>1337</v>
      </c>
      <c r="G205" s="373"/>
      <c r="H205" s="373"/>
      <c r="I205" s="373"/>
    </row>
    <row r="206" spans="2:9">
      <c r="B206" s="373" t="s">
        <v>3556</v>
      </c>
      <c r="C206" s="373"/>
      <c r="D206" s="373" t="s">
        <v>7703</v>
      </c>
      <c r="E206" s="373" t="s">
        <v>5966</v>
      </c>
      <c r="F206" s="373" t="s">
        <v>3774</v>
      </c>
      <c r="G206" s="373"/>
      <c r="H206" s="373"/>
      <c r="I206" s="373"/>
    </row>
    <row r="207" spans="2:9">
      <c r="B207" s="373" t="s">
        <v>5991</v>
      </c>
      <c r="C207" s="373"/>
      <c r="D207" s="373" t="s">
        <v>7703</v>
      </c>
      <c r="E207" s="373" t="s">
        <v>5966</v>
      </c>
      <c r="F207" s="373" t="s">
        <v>5202</v>
      </c>
      <c r="G207" s="373"/>
      <c r="H207" s="373"/>
      <c r="I207" s="373"/>
    </row>
    <row r="208" spans="2:9">
      <c r="B208" s="373" t="s">
        <v>4262</v>
      </c>
      <c r="C208" s="373"/>
      <c r="D208" s="373" t="s">
        <v>7703</v>
      </c>
      <c r="E208" s="373" t="s">
        <v>5992</v>
      </c>
      <c r="F208" s="373" t="s">
        <v>869</v>
      </c>
      <c r="G208" s="373"/>
      <c r="H208" s="373"/>
      <c r="I208" s="373"/>
    </row>
    <row r="209" spans="2:9">
      <c r="B209" s="373" t="s">
        <v>5994</v>
      </c>
      <c r="C209" s="373"/>
      <c r="D209" s="373" t="s">
        <v>7703</v>
      </c>
      <c r="E209" s="373" t="s">
        <v>5992</v>
      </c>
      <c r="F209" s="373" t="s">
        <v>872</v>
      </c>
      <c r="G209" s="373"/>
      <c r="H209" s="373"/>
      <c r="I209" s="373"/>
    </row>
    <row r="210" spans="2:9">
      <c r="B210" s="373" t="s">
        <v>5995</v>
      </c>
      <c r="C210" s="373"/>
      <c r="D210" s="373" t="s">
        <v>7703</v>
      </c>
      <c r="E210" s="373" t="s">
        <v>5992</v>
      </c>
      <c r="F210" s="373" t="s">
        <v>497</v>
      </c>
      <c r="G210" s="373"/>
      <c r="H210" s="373"/>
      <c r="I210" s="373"/>
    </row>
    <row r="211" spans="2:9">
      <c r="B211" s="373" t="s">
        <v>5996</v>
      </c>
      <c r="C211" s="373"/>
      <c r="D211" s="373" t="s">
        <v>7703</v>
      </c>
      <c r="E211" s="373" t="s">
        <v>5992</v>
      </c>
      <c r="F211" s="373" t="s">
        <v>469</v>
      </c>
      <c r="G211" s="373"/>
      <c r="H211" s="373"/>
      <c r="I211" s="373"/>
    </row>
    <row r="212" spans="2:9">
      <c r="B212" s="373" t="s">
        <v>5999</v>
      </c>
      <c r="C212" s="373"/>
      <c r="D212" s="373" t="s">
        <v>7703</v>
      </c>
      <c r="E212" s="373" t="s">
        <v>5992</v>
      </c>
      <c r="F212" s="373" t="s">
        <v>857</v>
      </c>
      <c r="G212" s="373"/>
      <c r="H212" s="373"/>
      <c r="I212" s="373"/>
    </row>
    <row r="213" spans="2:9">
      <c r="B213" s="373" t="s">
        <v>6001</v>
      </c>
      <c r="C213" s="373"/>
      <c r="D213" s="373" t="s">
        <v>7703</v>
      </c>
      <c r="E213" s="373" t="s">
        <v>5992</v>
      </c>
      <c r="F213" s="373" t="s">
        <v>892</v>
      </c>
      <c r="G213" s="373"/>
      <c r="H213" s="373"/>
      <c r="I213" s="373"/>
    </row>
    <row r="214" spans="2:9">
      <c r="B214" s="373" t="s">
        <v>3619</v>
      </c>
      <c r="C214" s="373"/>
      <c r="D214" s="373" t="s">
        <v>7703</v>
      </c>
      <c r="E214" s="373" t="s">
        <v>5992</v>
      </c>
      <c r="F214" s="373" t="s">
        <v>895</v>
      </c>
      <c r="G214" s="373"/>
      <c r="H214" s="373"/>
      <c r="I214" s="373"/>
    </row>
    <row r="215" spans="2:9">
      <c r="B215" s="373" t="s">
        <v>6002</v>
      </c>
      <c r="C215" s="373"/>
      <c r="D215" s="373" t="s">
        <v>7703</v>
      </c>
      <c r="E215" s="373" t="s">
        <v>5992</v>
      </c>
      <c r="F215" s="373" t="s">
        <v>903</v>
      </c>
      <c r="G215" s="373"/>
      <c r="H215" s="373"/>
      <c r="I215" s="373"/>
    </row>
    <row r="216" spans="2:9">
      <c r="B216" s="373" t="s">
        <v>6004</v>
      </c>
      <c r="C216" s="373"/>
      <c r="D216" s="373" t="s">
        <v>7703</v>
      </c>
      <c r="E216" s="373" t="s">
        <v>5992</v>
      </c>
      <c r="F216" s="373" t="s">
        <v>904</v>
      </c>
      <c r="G216" s="373"/>
      <c r="H216" s="373"/>
      <c r="I216" s="373"/>
    </row>
    <row r="217" spans="2:9">
      <c r="B217" s="373" t="s">
        <v>6005</v>
      </c>
      <c r="C217" s="373"/>
      <c r="D217" s="373" t="s">
        <v>7703</v>
      </c>
      <c r="E217" s="373" t="s">
        <v>5992</v>
      </c>
      <c r="F217" s="373" t="s">
        <v>913</v>
      </c>
      <c r="G217" s="373"/>
      <c r="H217" s="373"/>
      <c r="I217" s="373"/>
    </row>
    <row r="218" spans="2:9">
      <c r="B218" s="373" t="s">
        <v>66</v>
      </c>
      <c r="C218" s="373"/>
      <c r="D218" s="373" t="s">
        <v>7703</v>
      </c>
      <c r="E218" s="373" t="s">
        <v>5992</v>
      </c>
      <c r="F218" s="373" t="s">
        <v>916</v>
      </c>
      <c r="G218" s="373"/>
      <c r="H218" s="373"/>
      <c r="I218" s="373"/>
    </row>
    <row r="219" spans="2:9">
      <c r="B219" s="373" t="s">
        <v>6007</v>
      </c>
      <c r="C219" s="373"/>
      <c r="D219" s="373" t="s">
        <v>7703</v>
      </c>
      <c r="E219" s="373" t="s">
        <v>5992</v>
      </c>
      <c r="F219" s="373" t="s">
        <v>917</v>
      </c>
      <c r="G219" s="373"/>
      <c r="H219" s="373"/>
      <c r="I219" s="373"/>
    </row>
    <row r="220" spans="2:9">
      <c r="B220" s="373" t="s">
        <v>6008</v>
      </c>
      <c r="C220" s="373"/>
      <c r="D220" s="373" t="s">
        <v>7703</v>
      </c>
      <c r="E220" s="373" t="s">
        <v>5992</v>
      </c>
      <c r="F220" s="373" t="s">
        <v>121</v>
      </c>
      <c r="G220" s="373"/>
      <c r="H220" s="373"/>
      <c r="I220" s="373"/>
    </row>
    <row r="221" spans="2:9">
      <c r="B221" s="373" t="s">
        <v>6010</v>
      </c>
      <c r="C221" s="373"/>
      <c r="D221" s="373" t="s">
        <v>7703</v>
      </c>
      <c r="E221" s="373" t="s">
        <v>5992</v>
      </c>
      <c r="F221" s="373" t="s">
        <v>927</v>
      </c>
      <c r="G221" s="373"/>
      <c r="H221" s="373"/>
      <c r="I221" s="373"/>
    </row>
    <row r="222" spans="2:9">
      <c r="B222" s="373" t="s">
        <v>6011</v>
      </c>
      <c r="C222" s="373"/>
      <c r="D222" s="373" t="s">
        <v>7703</v>
      </c>
      <c r="E222" s="373" t="s">
        <v>5992</v>
      </c>
      <c r="F222" s="373" t="s">
        <v>925</v>
      </c>
      <c r="G222" s="373"/>
      <c r="H222" s="373"/>
      <c r="I222" s="373"/>
    </row>
    <row r="223" spans="2:9">
      <c r="B223" s="373" t="s">
        <v>5580</v>
      </c>
      <c r="C223" s="373"/>
      <c r="D223" s="373" t="s">
        <v>7703</v>
      </c>
      <c r="E223" s="373" t="s">
        <v>5992</v>
      </c>
      <c r="F223" s="373" t="s">
        <v>949</v>
      </c>
      <c r="G223" s="373"/>
      <c r="H223" s="373"/>
      <c r="I223" s="373"/>
    </row>
    <row r="224" spans="2:9">
      <c r="B224" s="373" t="s">
        <v>6014</v>
      </c>
      <c r="C224" s="373"/>
      <c r="D224" s="373" t="s">
        <v>7703</v>
      </c>
      <c r="E224" s="373" t="s">
        <v>5992</v>
      </c>
      <c r="F224" s="373" t="s">
        <v>957</v>
      </c>
      <c r="G224" s="373"/>
      <c r="H224" s="373"/>
      <c r="I224" s="373"/>
    </row>
    <row r="225" spans="2:9">
      <c r="B225" s="373" t="s">
        <v>6016</v>
      </c>
      <c r="C225" s="373"/>
      <c r="D225" s="373" t="s">
        <v>7703</v>
      </c>
      <c r="E225" s="373" t="s">
        <v>5992</v>
      </c>
      <c r="F225" s="373" t="s">
        <v>961</v>
      </c>
      <c r="G225" s="373"/>
      <c r="H225" s="373"/>
      <c r="I225" s="373"/>
    </row>
    <row r="226" spans="2:9">
      <c r="B226" s="373" t="s">
        <v>2549</v>
      </c>
      <c r="C226" s="373"/>
      <c r="D226" s="373" t="s">
        <v>7703</v>
      </c>
      <c r="E226" s="373" t="s">
        <v>5992</v>
      </c>
      <c r="F226" s="373" t="s">
        <v>971</v>
      </c>
      <c r="G226" s="373"/>
      <c r="H226" s="373"/>
      <c r="I226" s="373"/>
    </row>
    <row r="227" spans="2:9">
      <c r="B227" s="373" t="s">
        <v>272</v>
      </c>
      <c r="C227" s="373"/>
      <c r="D227" s="373" t="s">
        <v>7703</v>
      </c>
      <c r="E227" s="373" t="s">
        <v>5992</v>
      </c>
      <c r="F227" s="373" t="s">
        <v>1227</v>
      </c>
      <c r="G227" s="373"/>
      <c r="H227" s="373"/>
      <c r="I227" s="373"/>
    </row>
    <row r="228" spans="2:9">
      <c r="B228" s="373" t="s">
        <v>6017</v>
      </c>
      <c r="C228" s="373"/>
      <c r="D228" s="373" t="s">
        <v>7703</v>
      </c>
      <c r="E228" s="373" t="s">
        <v>5992</v>
      </c>
      <c r="F228" s="373" t="s">
        <v>1233</v>
      </c>
      <c r="G228" s="373"/>
      <c r="H228" s="373"/>
      <c r="I228" s="373"/>
    </row>
    <row r="229" spans="2:9">
      <c r="B229" s="373" t="s">
        <v>6019</v>
      </c>
      <c r="C229" s="373"/>
      <c r="D229" s="373" t="s">
        <v>7703</v>
      </c>
      <c r="E229" s="373" t="s">
        <v>5992</v>
      </c>
      <c r="F229" s="373" t="s">
        <v>1236</v>
      </c>
      <c r="G229" s="373"/>
      <c r="H229" s="373"/>
      <c r="I229" s="373"/>
    </row>
    <row r="230" spans="2:9">
      <c r="B230" s="373" t="s">
        <v>4126</v>
      </c>
      <c r="C230" s="373"/>
      <c r="D230" s="373" t="s">
        <v>7703</v>
      </c>
      <c r="E230" s="373" t="s">
        <v>5992</v>
      </c>
      <c r="F230" s="373" t="s">
        <v>1238</v>
      </c>
      <c r="G230" s="373"/>
      <c r="H230" s="373"/>
      <c r="I230" s="373"/>
    </row>
    <row r="231" spans="2:9">
      <c r="B231" s="373" t="s">
        <v>6021</v>
      </c>
      <c r="C231" s="373"/>
      <c r="D231" s="373" t="s">
        <v>7703</v>
      </c>
      <c r="E231" s="373" t="s">
        <v>5992</v>
      </c>
      <c r="F231" s="373" t="s">
        <v>1240</v>
      </c>
      <c r="G231" s="373"/>
      <c r="H231" s="373"/>
      <c r="I231" s="373"/>
    </row>
    <row r="232" spans="2:9">
      <c r="B232" s="373" t="s">
        <v>6022</v>
      </c>
      <c r="C232" s="373"/>
      <c r="D232" s="373" t="s">
        <v>7703</v>
      </c>
      <c r="E232" s="373" t="s">
        <v>5992</v>
      </c>
      <c r="F232" s="373" t="s">
        <v>1242</v>
      </c>
      <c r="G232" s="373"/>
      <c r="H232" s="373"/>
      <c r="I232" s="373"/>
    </row>
    <row r="233" spans="2:9">
      <c r="B233" s="373" t="s">
        <v>1358</v>
      </c>
      <c r="C233" s="373"/>
      <c r="D233" s="373" t="s">
        <v>7703</v>
      </c>
      <c r="E233" s="373" t="s">
        <v>5992</v>
      </c>
      <c r="F233" s="373" t="s">
        <v>972</v>
      </c>
      <c r="G233" s="373"/>
      <c r="H233" s="373"/>
      <c r="I233" s="373"/>
    </row>
    <row r="234" spans="2:9">
      <c r="B234" s="373" t="s">
        <v>940</v>
      </c>
      <c r="C234" s="373"/>
      <c r="D234" s="373" t="s">
        <v>7703</v>
      </c>
      <c r="E234" s="373" t="s">
        <v>5992</v>
      </c>
      <c r="F234" s="373" t="s">
        <v>864</v>
      </c>
      <c r="G234" s="373"/>
      <c r="H234" s="373"/>
      <c r="I234" s="373"/>
    </row>
    <row r="235" spans="2:9">
      <c r="B235" s="373" t="s">
        <v>6024</v>
      </c>
      <c r="C235" s="373"/>
      <c r="D235" s="373" t="s">
        <v>7703</v>
      </c>
      <c r="E235" s="373" t="s">
        <v>5992</v>
      </c>
      <c r="F235" s="373" t="s">
        <v>1226</v>
      </c>
      <c r="G235" s="373"/>
      <c r="H235" s="373"/>
      <c r="I235" s="373"/>
    </row>
    <row r="236" spans="2:9">
      <c r="B236" s="373" t="s">
        <v>6024</v>
      </c>
      <c r="C236" s="373"/>
      <c r="D236" s="373" t="s">
        <v>7703</v>
      </c>
      <c r="E236" s="373" t="s">
        <v>5992</v>
      </c>
      <c r="F236" s="373" t="s">
        <v>1268</v>
      </c>
      <c r="G236" s="373"/>
      <c r="H236" s="373"/>
      <c r="I236" s="373"/>
    </row>
    <row r="237" spans="2:9">
      <c r="B237" s="373" t="s">
        <v>6025</v>
      </c>
      <c r="C237" s="373"/>
      <c r="D237" s="373" t="s">
        <v>7703</v>
      </c>
      <c r="E237" s="373" t="s">
        <v>5992</v>
      </c>
      <c r="F237" s="373" t="s">
        <v>1051</v>
      </c>
      <c r="G237" s="373"/>
      <c r="H237" s="373"/>
      <c r="I237" s="373"/>
    </row>
    <row r="238" spans="2:9">
      <c r="B238" s="373" t="s">
        <v>6026</v>
      </c>
      <c r="C238" s="373"/>
      <c r="D238" s="373" t="s">
        <v>7703</v>
      </c>
      <c r="E238" s="373" t="s">
        <v>5992</v>
      </c>
      <c r="F238" s="373" t="s">
        <v>1021</v>
      </c>
      <c r="G238" s="373"/>
      <c r="H238" s="373"/>
      <c r="I238" s="373"/>
    </row>
    <row r="239" spans="2:9">
      <c r="B239" s="373" t="s">
        <v>5022</v>
      </c>
      <c r="C239" s="373"/>
      <c r="D239" s="373" t="s">
        <v>7703</v>
      </c>
      <c r="E239" s="373" t="s">
        <v>5992</v>
      </c>
      <c r="F239" s="373" t="s">
        <v>1313</v>
      </c>
      <c r="G239" s="373"/>
      <c r="H239" s="373"/>
      <c r="I239" s="373"/>
    </row>
    <row r="240" spans="2:9">
      <c r="B240" s="373" t="s">
        <v>6029</v>
      </c>
      <c r="C240" s="373"/>
      <c r="D240" s="373" t="s">
        <v>7703</v>
      </c>
      <c r="E240" s="373" t="s">
        <v>5992</v>
      </c>
      <c r="F240" s="373" t="s">
        <v>1316</v>
      </c>
      <c r="G240" s="373"/>
      <c r="H240" s="373"/>
      <c r="I240" s="373"/>
    </row>
    <row r="241" spans="2:9">
      <c r="B241" s="373" t="s">
        <v>6031</v>
      </c>
      <c r="C241" s="373"/>
      <c r="D241" s="373" t="s">
        <v>7703</v>
      </c>
      <c r="E241" s="373" t="s">
        <v>5992</v>
      </c>
      <c r="F241" s="373" t="s">
        <v>1277</v>
      </c>
      <c r="G241" s="373"/>
      <c r="H241" s="373"/>
      <c r="I241" s="373"/>
    </row>
    <row r="242" spans="2:9">
      <c r="B242" s="373" t="s">
        <v>35</v>
      </c>
      <c r="C242" s="373"/>
      <c r="D242" s="373" t="s">
        <v>7703</v>
      </c>
      <c r="E242" s="373" t="s">
        <v>6032</v>
      </c>
      <c r="F242" s="373" t="s">
        <v>869</v>
      </c>
      <c r="G242" s="373"/>
      <c r="H242" s="373"/>
      <c r="I242" s="373"/>
    </row>
    <row r="243" spans="2:9">
      <c r="B243" s="373" t="s">
        <v>6033</v>
      </c>
      <c r="C243" s="373"/>
      <c r="D243" s="373" t="s">
        <v>7703</v>
      </c>
      <c r="E243" s="373" t="s">
        <v>6032</v>
      </c>
      <c r="F243" s="373" t="s">
        <v>872</v>
      </c>
      <c r="G243" s="373"/>
      <c r="H243" s="373"/>
      <c r="I243" s="373"/>
    </row>
    <row r="244" spans="2:9">
      <c r="B244" s="373" t="s">
        <v>3827</v>
      </c>
      <c r="C244" s="373"/>
      <c r="D244" s="373" t="s">
        <v>7703</v>
      </c>
      <c r="E244" s="373" t="s">
        <v>6032</v>
      </c>
      <c r="F244" s="373" t="s">
        <v>497</v>
      </c>
      <c r="G244" s="373"/>
      <c r="H244" s="373"/>
      <c r="I244" s="373"/>
    </row>
    <row r="245" spans="2:9">
      <c r="B245" s="373" t="s">
        <v>1221</v>
      </c>
      <c r="C245" s="373"/>
      <c r="D245" s="373" t="s">
        <v>7703</v>
      </c>
      <c r="E245" s="373" t="s">
        <v>6032</v>
      </c>
      <c r="F245" s="373" t="s">
        <v>469</v>
      </c>
      <c r="G245" s="373"/>
      <c r="H245" s="373"/>
      <c r="I245" s="373"/>
    </row>
    <row r="246" spans="2:9">
      <c r="B246" s="373" t="s">
        <v>6034</v>
      </c>
      <c r="C246" s="373"/>
      <c r="D246" s="373" t="s">
        <v>7703</v>
      </c>
      <c r="E246" s="373" t="s">
        <v>6032</v>
      </c>
      <c r="F246" s="373" t="s">
        <v>857</v>
      </c>
      <c r="G246" s="373"/>
      <c r="H246" s="373"/>
      <c r="I246" s="373"/>
    </row>
    <row r="247" spans="2:9">
      <c r="B247" s="373" t="s">
        <v>6035</v>
      </c>
      <c r="C247" s="373"/>
      <c r="D247" s="373" t="s">
        <v>7703</v>
      </c>
      <c r="E247" s="373" t="s">
        <v>6032</v>
      </c>
      <c r="F247" s="373" t="s">
        <v>892</v>
      </c>
      <c r="G247" s="373"/>
      <c r="H247" s="373"/>
      <c r="I247" s="373"/>
    </row>
    <row r="248" spans="2:9">
      <c r="B248" s="373" t="s">
        <v>6036</v>
      </c>
      <c r="C248" s="373"/>
      <c r="D248" s="373" t="s">
        <v>7703</v>
      </c>
      <c r="E248" s="373" t="s">
        <v>6032</v>
      </c>
      <c r="F248" s="373" t="s">
        <v>895</v>
      </c>
      <c r="G248" s="373"/>
      <c r="H248" s="373"/>
      <c r="I248" s="373"/>
    </row>
    <row r="249" spans="2:9">
      <c r="B249" s="373" t="s">
        <v>6037</v>
      </c>
      <c r="C249" s="373"/>
      <c r="D249" s="373" t="s">
        <v>7703</v>
      </c>
      <c r="E249" s="373" t="s">
        <v>6032</v>
      </c>
      <c r="F249" s="373" t="s">
        <v>903</v>
      </c>
      <c r="G249" s="373"/>
      <c r="H249" s="373"/>
      <c r="I249" s="373"/>
    </row>
    <row r="250" spans="2:9">
      <c r="B250" s="373" t="s">
        <v>6038</v>
      </c>
      <c r="C250" s="373"/>
      <c r="D250" s="373" t="s">
        <v>7703</v>
      </c>
      <c r="E250" s="373" t="s">
        <v>6032</v>
      </c>
      <c r="F250" s="373" t="s">
        <v>1227</v>
      </c>
      <c r="G250" s="373"/>
      <c r="H250" s="373"/>
      <c r="I250" s="373"/>
    </row>
    <row r="251" spans="2:9">
      <c r="B251" s="373" t="s">
        <v>6042</v>
      </c>
      <c r="C251" s="373"/>
      <c r="D251" s="373" t="s">
        <v>7703</v>
      </c>
      <c r="E251" s="373" t="s">
        <v>6032</v>
      </c>
      <c r="F251" s="373" t="s">
        <v>1236</v>
      </c>
      <c r="G251" s="373"/>
      <c r="H251" s="373"/>
      <c r="I251" s="373"/>
    </row>
    <row r="252" spans="2:9">
      <c r="B252" s="373" t="s">
        <v>6042</v>
      </c>
      <c r="C252" s="373"/>
      <c r="D252" s="373" t="s">
        <v>7703</v>
      </c>
      <c r="E252" s="373" t="s">
        <v>6032</v>
      </c>
      <c r="F252" s="373" t="s">
        <v>3774</v>
      </c>
      <c r="G252" s="373"/>
      <c r="H252" s="373"/>
      <c r="I252" s="373"/>
    </row>
    <row r="253" spans="2:9">
      <c r="B253" s="373" t="s">
        <v>6044</v>
      </c>
      <c r="C253" s="373"/>
      <c r="D253" s="373" t="s">
        <v>7703</v>
      </c>
      <c r="E253" s="373" t="s">
        <v>6032</v>
      </c>
      <c r="F253" s="373" t="s">
        <v>1240</v>
      </c>
      <c r="G253" s="373"/>
      <c r="H253" s="373"/>
      <c r="I253" s="373"/>
    </row>
    <row r="254" spans="2:9">
      <c r="B254" s="373" t="s">
        <v>6044</v>
      </c>
      <c r="C254" s="373"/>
      <c r="D254" s="373" t="s">
        <v>7703</v>
      </c>
      <c r="E254" s="373" t="s">
        <v>6032</v>
      </c>
      <c r="F254" s="373" t="s">
        <v>1242</v>
      </c>
      <c r="G254" s="373"/>
      <c r="H254" s="373"/>
      <c r="I254" s="373"/>
    </row>
    <row r="255" spans="2:9">
      <c r="B255" s="373" t="s">
        <v>6044</v>
      </c>
      <c r="C255" s="373"/>
      <c r="D255" s="373" t="s">
        <v>7703</v>
      </c>
      <c r="E255" s="373" t="s">
        <v>6032</v>
      </c>
      <c r="F255" s="373" t="s">
        <v>5202</v>
      </c>
      <c r="G255" s="373"/>
      <c r="H255" s="373"/>
      <c r="I255" s="373"/>
    </row>
    <row r="256" spans="2:9">
      <c r="B256" s="373" t="s">
        <v>3450</v>
      </c>
      <c r="C256" s="373"/>
      <c r="D256" s="373" t="s">
        <v>7703</v>
      </c>
      <c r="E256" s="373" t="s">
        <v>6032</v>
      </c>
      <c r="F256" s="373" t="s">
        <v>864</v>
      </c>
      <c r="G256" s="373"/>
      <c r="H256" s="373"/>
      <c r="I256" s="373"/>
    </row>
    <row r="257" spans="2:9">
      <c r="B257" s="373" t="s">
        <v>3450</v>
      </c>
      <c r="C257" s="373"/>
      <c r="D257" s="373" t="s">
        <v>7703</v>
      </c>
      <c r="E257" s="373" t="s">
        <v>6032</v>
      </c>
      <c r="F257" s="373" t="s">
        <v>2872</v>
      </c>
      <c r="G257" s="373"/>
      <c r="H257" s="373"/>
      <c r="I257" s="373"/>
    </row>
    <row r="258" spans="2:9">
      <c r="B258" s="373" t="s">
        <v>6047</v>
      </c>
      <c r="C258" s="373"/>
      <c r="D258" s="373" t="s">
        <v>7703</v>
      </c>
      <c r="E258" s="373" t="s">
        <v>6032</v>
      </c>
      <c r="F258" s="373" t="s">
        <v>1268</v>
      </c>
      <c r="G258" s="373"/>
      <c r="H258" s="373"/>
      <c r="I258" s="373"/>
    </row>
    <row r="259" spans="2:9">
      <c r="B259" s="373" t="s">
        <v>6047</v>
      </c>
      <c r="C259" s="373"/>
      <c r="D259" s="373" t="s">
        <v>7703</v>
      </c>
      <c r="E259" s="373" t="s">
        <v>6032</v>
      </c>
      <c r="F259" s="373" t="s">
        <v>44</v>
      </c>
      <c r="G259" s="373"/>
      <c r="H259" s="373"/>
      <c r="I259" s="373"/>
    </row>
    <row r="260" spans="2:9">
      <c r="B260" s="373" t="s">
        <v>440</v>
      </c>
      <c r="C260" s="373"/>
      <c r="D260" s="373" t="s">
        <v>7703</v>
      </c>
      <c r="E260" s="373" t="s">
        <v>6032</v>
      </c>
      <c r="F260" s="373" t="s">
        <v>816</v>
      </c>
      <c r="G260" s="373"/>
      <c r="H260" s="373"/>
      <c r="I260" s="373"/>
    </row>
    <row r="261" spans="2:9">
      <c r="B261" s="373" t="s">
        <v>6049</v>
      </c>
      <c r="C261" s="373"/>
      <c r="D261" s="373" t="s">
        <v>7703</v>
      </c>
      <c r="E261" s="373" t="s">
        <v>6032</v>
      </c>
      <c r="F261" s="373" t="s">
        <v>1021</v>
      </c>
      <c r="G261" s="373"/>
      <c r="H261" s="373"/>
      <c r="I261" s="373"/>
    </row>
    <row r="262" spans="2:9">
      <c r="B262" s="373" t="s">
        <v>3052</v>
      </c>
      <c r="C262" s="373"/>
      <c r="D262" s="373" t="s">
        <v>7703</v>
      </c>
      <c r="E262" s="373" t="s">
        <v>6032</v>
      </c>
      <c r="F262" s="373" t="s">
        <v>1313</v>
      </c>
      <c r="G262" s="373"/>
      <c r="H262" s="373"/>
      <c r="I262" s="373"/>
    </row>
    <row r="263" spans="2:9">
      <c r="B263" s="373" t="s">
        <v>3280</v>
      </c>
      <c r="C263" s="373"/>
      <c r="D263" s="373" t="s">
        <v>7703</v>
      </c>
      <c r="E263" s="373" t="s">
        <v>6032</v>
      </c>
      <c r="F263" s="373" t="s">
        <v>214</v>
      </c>
      <c r="G263" s="373"/>
      <c r="H263" s="373"/>
      <c r="I263" s="373"/>
    </row>
    <row r="264" spans="2:9">
      <c r="B264" s="373" t="s">
        <v>6058</v>
      </c>
      <c r="C264" s="373"/>
      <c r="D264" s="373" t="s">
        <v>7703</v>
      </c>
      <c r="E264" s="373" t="s">
        <v>6032</v>
      </c>
      <c r="F264" s="373" t="s">
        <v>1320</v>
      </c>
      <c r="G264" s="373"/>
      <c r="H264" s="373"/>
      <c r="I264" s="373"/>
    </row>
    <row r="265" spans="2:9">
      <c r="B265" s="373" t="s">
        <v>6062</v>
      </c>
      <c r="C265" s="373"/>
      <c r="D265" s="373" t="s">
        <v>7703</v>
      </c>
      <c r="E265" s="373" t="s">
        <v>6061</v>
      </c>
      <c r="F265" s="373" t="s">
        <v>869</v>
      </c>
      <c r="G265" s="373"/>
      <c r="H265" s="373"/>
      <c r="I265" s="373"/>
    </row>
    <row r="266" spans="2:9">
      <c r="B266" s="373" t="s">
        <v>6063</v>
      </c>
      <c r="C266" s="373"/>
      <c r="D266" s="373" t="s">
        <v>7703</v>
      </c>
      <c r="E266" s="373" t="s">
        <v>6061</v>
      </c>
      <c r="F266" s="373" t="s">
        <v>872</v>
      </c>
      <c r="G266" s="373"/>
      <c r="H266" s="373"/>
      <c r="I266" s="373"/>
    </row>
    <row r="267" spans="2:9">
      <c r="B267" s="373" t="s">
        <v>6064</v>
      </c>
      <c r="C267" s="373"/>
      <c r="D267" s="373" t="s">
        <v>7703</v>
      </c>
      <c r="E267" s="373" t="s">
        <v>6061</v>
      </c>
      <c r="F267" s="373" t="s">
        <v>497</v>
      </c>
      <c r="G267" s="373"/>
      <c r="H267" s="373"/>
      <c r="I267" s="373"/>
    </row>
    <row r="268" spans="2:9">
      <c r="B268" s="373" t="s">
        <v>4879</v>
      </c>
      <c r="C268" s="373"/>
      <c r="D268" s="373" t="s">
        <v>7703</v>
      </c>
      <c r="E268" s="373" t="s">
        <v>6061</v>
      </c>
      <c r="F268" s="373" t="s">
        <v>469</v>
      </c>
      <c r="G268" s="373"/>
      <c r="H268" s="373"/>
      <c r="I268" s="373"/>
    </row>
    <row r="269" spans="2:9">
      <c r="B269" s="373" t="s">
        <v>6065</v>
      </c>
      <c r="C269" s="373"/>
      <c r="D269" s="373" t="s">
        <v>7703</v>
      </c>
      <c r="E269" s="373" t="s">
        <v>6061</v>
      </c>
      <c r="F269" s="373" t="s">
        <v>857</v>
      </c>
      <c r="G269" s="373"/>
      <c r="H269" s="373"/>
      <c r="I269" s="373"/>
    </row>
    <row r="270" spans="2:9">
      <c r="B270" s="373" t="s">
        <v>6066</v>
      </c>
      <c r="C270" s="373"/>
      <c r="D270" s="373" t="s">
        <v>7703</v>
      </c>
      <c r="E270" s="373" t="s">
        <v>6061</v>
      </c>
      <c r="F270" s="373" t="s">
        <v>892</v>
      </c>
      <c r="G270" s="373"/>
      <c r="H270" s="373"/>
      <c r="I270" s="373"/>
    </row>
    <row r="271" spans="2:9">
      <c r="B271" s="373" t="s">
        <v>5187</v>
      </c>
      <c r="C271" s="373"/>
      <c r="D271" s="373" t="s">
        <v>7703</v>
      </c>
      <c r="E271" s="373" t="s">
        <v>6061</v>
      </c>
      <c r="F271" s="373" t="s">
        <v>895</v>
      </c>
      <c r="G271" s="373"/>
      <c r="H271" s="373"/>
      <c r="I271" s="373"/>
    </row>
    <row r="272" spans="2:9">
      <c r="B272" s="373" t="s">
        <v>2923</v>
      </c>
      <c r="C272" s="373"/>
      <c r="D272" s="373" t="s">
        <v>7703</v>
      </c>
      <c r="E272" s="373" t="s">
        <v>6061</v>
      </c>
      <c r="F272" s="373" t="s">
        <v>903</v>
      </c>
      <c r="G272" s="373"/>
      <c r="H272" s="373"/>
      <c r="I272" s="373"/>
    </row>
    <row r="273" spans="2:9">
      <c r="B273" s="373" t="s">
        <v>6067</v>
      </c>
      <c r="C273" s="373"/>
      <c r="D273" s="373" t="s">
        <v>7703</v>
      </c>
      <c r="E273" s="373" t="s">
        <v>6061</v>
      </c>
      <c r="F273" s="373" t="s">
        <v>904</v>
      </c>
      <c r="G273" s="373"/>
      <c r="H273" s="373"/>
      <c r="I273" s="373"/>
    </row>
    <row r="274" spans="2:9">
      <c r="B274" s="373" t="s">
        <v>1270</v>
      </c>
      <c r="C274" s="373"/>
      <c r="D274" s="373" t="s">
        <v>7703</v>
      </c>
      <c r="E274" s="373" t="s">
        <v>6061</v>
      </c>
      <c r="F274" s="373" t="s">
        <v>913</v>
      </c>
      <c r="G274" s="373"/>
      <c r="H274" s="373"/>
      <c r="I274" s="373"/>
    </row>
    <row r="275" spans="2:9">
      <c r="B275" s="373" t="s">
        <v>5114</v>
      </c>
      <c r="C275" s="373"/>
      <c r="D275" s="373" t="s">
        <v>7703</v>
      </c>
      <c r="E275" s="373" t="s">
        <v>6061</v>
      </c>
      <c r="F275" s="373" t="s">
        <v>916</v>
      </c>
      <c r="G275" s="373"/>
      <c r="H275" s="373"/>
      <c r="I275" s="373"/>
    </row>
    <row r="276" spans="2:9">
      <c r="B276" s="373" t="s">
        <v>5245</v>
      </c>
      <c r="C276" s="373"/>
      <c r="D276" s="373" t="s">
        <v>7703</v>
      </c>
      <c r="E276" s="373" t="s">
        <v>6061</v>
      </c>
      <c r="F276" s="373" t="s">
        <v>917</v>
      </c>
      <c r="G276" s="373"/>
      <c r="H276" s="373"/>
      <c r="I276" s="373"/>
    </row>
    <row r="277" spans="2:9">
      <c r="B277" s="373" t="s">
        <v>3418</v>
      </c>
      <c r="C277" s="373"/>
      <c r="D277" s="373" t="s">
        <v>7703</v>
      </c>
      <c r="E277" s="373" t="s">
        <v>6061</v>
      </c>
      <c r="F277" s="373" t="s">
        <v>121</v>
      </c>
      <c r="G277" s="373"/>
      <c r="H277" s="373"/>
      <c r="I277" s="373"/>
    </row>
    <row r="278" spans="2:9">
      <c r="B278" s="373" t="s">
        <v>6068</v>
      </c>
      <c r="C278" s="373"/>
      <c r="D278" s="373" t="s">
        <v>7703</v>
      </c>
      <c r="E278" s="373" t="s">
        <v>6061</v>
      </c>
      <c r="F278" s="373" t="s">
        <v>927</v>
      </c>
      <c r="G278" s="373"/>
      <c r="H278" s="373"/>
      <c r="I278" s="373"/>
    </row>
    <row r="279" spans="2:9">
      <c r="B279" s="373" t="s">
        <v>6070</v>
      </c>
      <c r="C279" s="373"/>
      <c r="D279" s="373" t="s">
        <v>7703</v>
      </c>
      <c r="E279" s="373" t="s">
        <v>6061</v>
      </c>
      <c r="F279" s="373" t="s">
        <v>925</v>
      </c>
      <c r="G279" s="373"/>
      <c r="H279" s="373"/>
      <c r="I279" s="373"/>
    </row>
    <row r="280" spans="2:9">
      <c r="B280" s="373" t="s">
        <v>6071</v>
      </c>
      <c r="C280" s="373"/>
      <c r="D280" s="373" t="s">
        <v>7703</v>
      </c>
      <c r="E280" s="373" t="s">
        <v>6061</v>
      </c>
      <c r="F280" s="373" t="s">
        <v>949</v>
      </c>
      <c r="G280" s="373"/>
      <c r="H280" s="373"/>
      <c r="I280" s="373"/>
    </row>
    <row r="281" spans="2:9">
      <c r="B281" s="373" t="s">
        <v>6072</v>
      </c>
      <c r="C281" s="373"/>
      <c r="D281" s="373" t="s">
        <v>7703</v>
      </c>
      <c r="E281" s="373" t="s">
        <v>6061</v>
      </c>
      <c r="F281" s="373" t="s">
        <v>957</v>
      </c>
      <c r="G281" s="373"/>
      <c r="H281" s="373"/>
      <c r="I281" s="373"/>
    </row>
    <row r="282" spans="2:9">
      <c r="B282" s="373" t="s">
        <v>6073</v>
      </c>
      <c r="C282" s="373"/>
      <c r="D282" s="373" t="s">
        <v>7703</v>
      </c>
      <c r="E282" s="373" t="s">
        <v>6061</v>
      </c>
      <c r="F282" s="373" t="s">
        <v>961</v>
      </c>
      <c r="G282" s="373"/>
      <c r="H282" s="373"/>
      <c r="I282" s="373"/>
    </row>
    <row r="283" spans="2:9">
      <c r="B283" s="373" t="s">
        <v>6074</v>
      </c>
      <c r="C283" s="373"/>
      <c r="D283" s="373" t="s">
        <v>7703</v>
      </c>
      <c r="E283" s="373" t="s">
        <v>6061</v>
      </c>
      <c r="F283" s="373" t="s">
        <v>971</v>
      </c>
      <c r="G283" s="373"/>
      <c r="H283" s="373"/>
      <c r="I283" s="373"/>
    </row>
    <row r="284" spans="2:9">
      <c r="B284" s="373" t="s">
        <v>6075</v>
      </c>
      <c r="C284" s="373"/>
      <c r="D284" s="373" t="s">
        <v>7703</v>
      </c>
      <c r="E284" s="373" t="s">
        <v>6061</v>
      </c>
      <c r="F284" s="373" t="s">
        <v>980</v>
      </c>
      <c r="G284" s="373"/>
      <c r="H284" s="373"/>
      <c r="I284" s="373"/>
    </row>
    <row r="285" spans="2:9">
      <c r="B285" s="373" t="s">
        <v>346</v>
      </c>
      <c r="C285" s="373"/>
      <c r="D285" s="373" t="s">
        <v>7703</v>
      </c>
      <c r="E285" s="373" t="s">
        <v>6061</v>
      </c>
      <c r="F285" s="373" t="s">
        <v>996</v>
      </c>
      <c r="G285" s="373"/>
      <c r="H285" s="373"/>
      <c r="I285" s="373"/>
    </row>
    <row r="286" spans="2:9">
      <c r="B286" s="373" t="s">
        <v>3255</v>
      </c>
      <c r="C286" s="373"/>
      <c r="D286" s="373" t="s">
        <v>7703</v>
      </c>
      <c r="E286" s="373" t="s">
        <v>6061</v>
      </c>
      <c r="F286" s="373" t="s">
        <v>1227</v>
      </c>
      <c r="G286" s="373"/>
      <c r="H286" s="373"/>
      <c r="I286" s="373"/>
    </row>
    <row r="287" spans="2:9">
      <c r="B287" s="373" t="s">
        <v>295</v>
      </c>
      <c r="C287" s="373"/>
      <c r="D287" s="373" t="s">
        <v>7703</v>
      </c>
      <c r="E287" s="373" t="s">
        <v>6061</v>
      </c>
      <c r="F287" s="373" t="s">
        <v>1233</v>
      </c>
      <c r="G287" s="373"/>
      <c r="H287" s="373"/>
      <c r="I287" s="373"/>
    </row>
    <row r="288" spans="2:9">
      <c r="B288" s="373" t="s">
        <v>6076</v>
      </c>
      <c r="C288" s="373"/>
      <c r="D288" s="373" t="s">
        <v>7703</v>
      </c>
      <c r="E288" s="373" t="s">
        <v>6061</v>
      </c>
      <c r="F288" s="373" t="s">
        <v>1236</v>
      </c>
      <c r="G288" s="373"/>
      <c r="H288" s="373"/>
      <c r="I288" s="373"/>
    </row>
    <row r="289" spans="2:9">
      <c r="B289" s="373" t="s">
        <v>6077</v>
      </c>
      <c r="C289" s="373"/>
      <c r="D289" s="373" t="s">
        <v>7703</v>
      </c>
      <c r="E289" s="373" t="s">
        <v>6061</v>
      </c>
      <c r="F289" s="373" t="s">
        <v>1238</v>
      </c>
      <c r="G289" s="373"/>
      <c r="H289" s="373"/>
      <c r="I289" s="373"/>
    </row>
    <row r="290" spans="2:9">
      <c r="B290" s="373" t="s">
        <v>6079</v>
      </c>
      <c r="C290" s="373"/>
      <c r="D290" s="373" t="s">
        <v>7703</v>
      </c>
      <c r="E290" s="373" t="s">
        <v>6061</v>
      </c>
      <c r="F290" s="373" t="s">
        <v>1240</v>
      </c>
      <c r="G290" s="373"/>
      <c r="H290" s="373"/>
      <c r="I290" s="373"/>
    </row>
    <row r="291" spans="2:9">
      <c r="B291" s="373" t="s">
        <v>6079</v>
      </c>
      <c r="C291" s="373"/>
      <c r="D291" s="373" t="s">
        <v>7703</v>
      </c>
      <c r="E291" s="373" t="s">
        <v>6061</v>
      </c>
      <c r="F291" s="373" t="s">
        <v>1242</v>
      </c>
      <c r="G291" s="373"/>
      <c r="H291" s="373"/>
      <c r="I291" s="373"/>
    </row>
    <row r="292" spans="2:9">
      <c r="B292" s="373" t="s">
        <v>6079</v>
      </c>
      <c r="C292" s="373"/>
      <c r="D292" s="373" t="s">
        <v>7703</v>
      </c>
      <c r="E292" s="373" t="s">
        <v>6061</v>
      </c>
      <c r="F292" s="373" t="s">
        <v>2604</v>
      </c>
      <c r="G292" s="373"/>
      <c r="H292" s="373"/>
      <c r="I292" s="373"/>
    </row>
    <row r="293" spans="2:9">
      <c r="B293" s="373" t="s">
        <v>3259</v>
      </c>
      <c r="C293" s="373"/>
      <c r="D293" s="373" t="s">
        <v>7703</v>
      </c>
      <c r="E293" s="373" t="s">
        <v>6061</v>
      </c>
      <c r="F293" s="373" t="s">
        <v>972</v>
      </c>
      <c r="G293" s="373"/>
      <c r="H293" s="373"/>
      <c r="I293" s="373"/>
    </row>
    <row r="294" spans="2:9">
      <c r="B294" s="373" t="s">
        <v>3545</v>
      </c>
      <c r="C294" s="373"/>
      <c r="D294" s="373" t="s">
        <v>7703</v>
      </c>
      <c r="E294" s="373" t="s">
        <v>6061</v>
      </c>
      <c r="F294" s="373" t="s">
        <v>1250</v>
      </c>
      <c r="G294" s="373"/>
      <c r="H294" s="373"/>
      <c r="I294" s="373"/>
    </row>
    <row r="295" spans="2:9">
      <c r="B295" s="373" t="s">
        <v>6080</v>
      </c>
      <c r="C295" s="373"/>
      <c r="D295" s="373" t="s">
        <v>7703</v>
      </c>
      <c r="E295" s="373" t="s">
        <v>6061</v>
      </c>
      <c r="F295" s="373" t="s">
        <v>864</v>
      </c>
      <c r="G295" s="373"/>
      <c r="H295" s="373"/>
      <c r="I295" s="373"/>
    </row>
    <row r="296" spans="2:9">
      <c r="B296" s="373" t="s">
        <v>2413</v>
      </c>
      <c r="C296" s="373"/>
      <c r="D296" s="373" t="s">
        <v>7703</v>
      </c>
      <c r="E296" s="373" t="s">
        <v>6061</v>
      </c>
      <c r="F296" s="373" t="s">
        <v>1226</v>
      </c>
      <c r="G296" s="373"/>
      <c r="H296" s="373"/>
      <c r="I296" s="373"/>
    </row>
    <row r="297" spans="2:9">
      <c r="B297" s="373" t="s">
        <v>1101</v>
      </c>
      <c r="C297" s="373"/>
      <c r="D297" s="373" t="s">
        <v>7703</v>
      </c>
      <c r="E297" s="373" t="s">
        <v>6061</v>
      </c>
      <c r="F297" s="373" t="s">
        <v>1268</v>
      </c>
      <c r="G297" s="373"/>
      <c r="H297" s="373"/>
      <c r="I297" s="373"/>
    </row>
    <row r="298" spans="2:9">
      <c r="B298" s="373" t="s">
        <v>6081</v>
      </c>
      <c r="C298" s="373"/>
      <c r="D298" s="373" t="s">
        <v>7703</v>
      </c>
      <c r="E298" s="373" t="s">
        <v>6061</v>
      </c>
      <c r="F298" s="373" t="s">
        <v>1051</v>
      </c>
      <c r="G298" s="373"/>
      <c r="H298" s="373"/>
      <c r="I298" s="373"/>
    </row>
    <row r="299" spans="2:9">
      <c r="B299" s="373" t="s">
        <v>6082</v>
      </c>
      <c r="C299" s="373"/>
      <c r="D299" s="373" t="s">
        <v>7703</v>
      </c>
      <c r="E299" s="373" t="s">
        <v>6061</v>
      </c>
      <c r="F299" s="373" t="s">
        <v>816</v>
      </c>
      <c r="G299" s="373"/>
      <c r="H299" s="373"/>
      <c r="I299" s="373"/>
    </row>
    <row r="300" spans="2:9">
      <c r="B300" s="373" t="s">
        <v>662</v>
      </c>
      <c r="C300" s="373"/>
      <c r="D300" s="373" t="s">
        <v>7703</v>
      </c>
      <c r="E300" s="373" t="s">
        <v>6061</v>
      </c>
      <c r="F300" s="373" t="s">
        <v>1021</v>
      </c>
      <c r="G300" s="373"/>
      <c r="H300" s="373"/>
      <c r="I300" s="373"/>
    </row>
    <row r="301" spans="2:9">
      <c r="B301" s="373" t="s">
        <v>742</v>
      </c>
      <c r="C301" s="373"/>
      <c r="D301" s="373" t="s">
        <v>7703</v>
      </c>
      <c r="E301" s="373" t="s">
        <v>6061</v>
      </c>
      <c r="F301" s="373" t="s">
        <v>1285</v>
      </c>
      <c r="G301" s="373"/>
      <c r="H301" s="373"/>
      <c r="I301" s="373"/>
    </row>
    <row r="302" spans="2:9">
      <c r="B302" s="373" t="s">
        <v>6083</v>
      </c>
      <c r="C302" s="373"/>
      <c r="D302" s="373" t="s">
        <v>7703</v>
      </c>
      <c r="E302" s="373" t="s">
        <v>6061</v>
      </c>
      <c r="F302" s="373" t="s">
        <v>914</v>
      </c>
      <c r="G302" s="373"/>
      <c r="H302" s="373"/>
      <c r="I302" s="373"/>
    </row>
    <row r="303" spans="2:9">
      <c r="B303" s="373" t="s">
        <v>6083</v>
      </c>
      <c r="C303" s="373"/>
      <c r="D303" s="373" t="s">
        <v>7703</v>
      </c>
      <c r="E303" s="373" t="s">
        <v>6061</v>
      </c>
      <c r="F303" s="373" t="s">
        <v>1306</v>
      </c>
      <c r="G303" s="373"/>
      <c r="H303" s="373"/>
      <c r="I303" s="373"/>
    </row>
    <row r="304" spans="2:9">
      <c r="B304" s="373" t="s">
        <v>6083</v>
      </c>
      <c r="C304" s="373"/>
      <c r="D304" s="373" t="s">
        <v>7703</v>
      </c>
      <c r="E304" s="373" t="s">
        <v>6061</v>
      </c>
      <c r="F304" s="373" t="s">
        <v>1313</v>
      </c>
      <c r="G304" s="373"/>
      <c r="H304" s="373"/>
      <c r="I304" s="373"/>
    </row>
    <row r="305" spans="2:9">
      <c r="B305" s="373" t="s">
        <v>6084</v>
      </c>
      <c r="C305" s="373"/>
      <c r="D305" s="373" t="s">
        <v>7703</v>
      </c>
      <c r="E305" s="373" t="s">
        <v>6061</v>
      </c>
      <c r="F305" s="373" t="s">
        <v>1316</v>
      </c>
      <c r="G305" s="373"/>
      <c r="H305" s="373"/>
      <c r="I305" s="373"/>
    </row>
    <row r="306" spans="2:9">
      <c r="B306" s="373" t="s">
        <v>6085</v>
      </c>
      <c r="C306" s="373"/>
      <c r="D306" s="373" t="s">
        <v>7703</v>
      </c>
      <c r="E306" s="373" t="s">
        <v>6061</v>
      </c>
      <c r="F306" s="373" t="s">
        <v>214</v>
      </c>
      <c r="G306" s="373"/>
      <c r="H306" s="373"/>
      <c r="I306" s="373"/>
    </row>
    <row r="307" spans="2:9">
      <c r="B307" s="373" t="s">
        <v>6087</v>
      </c>
      <c r="C307" s="373"/>
      <c r="D307" s="373" t="s">
        <v>7703</v>
      </c>
      <c r="E307" s="373" t="s">
        <v>6061</v>
      </c>
      <c r="F307" s="373" t="s">
        <v>1320</v>
      </c>
      <c r="G307" s="373"/>
      <c r="H307" s="373"/>
      <c r="I307" s="373"/>
    </row>
    <row r="308" spans="2:9">
      <c r="B308" s="373" t="s">
        <v>3951</v>
      </c>
      <c r="C308" s="373"/>
      <c r="D308" s="373" t="s">
        <v>7703</v>
      </c>
      <c r="E308" s="373" t="s">
        <v>6061</v>
      </c>
      <c r="F308" s="373" t="s">
        <v>1277</v>
      </c>
      <c r="G308" s="373"/>
      <c r="H308" s="373"/>
      <c r="I308" s="373"/>
    </row>
    <row r="309" spans="2:9">
      <c r="B309" s="373" t="s">
        <v>4683</v>
      </c>
      <c r="C309" s="373"/>
      <c r="D309" s="373" t="s">
        <v>7703</v>
      </c>
      <c r="E309" s="373" t="s">
        <v>6061</v>
      </c>
      <c r="F309" s="373" t="s">
        <v>1335</v>
      </c>
      <c r="G309" s="373"/>
      <c r="H309" s="373"/>
      <c r="I309" s="373"/>
    </row>
    <row r="310" spans="2:9">
      <c r="B310" s="373" t="s">
        <v>211</v>
      </c>
      <c r="C310" s="373"/>
      <c r="D310" s="373" t="s">
        <v>7703</v>
      </c>
      <c r="E310" s="373" t="s">
        <v>6061</v>
      </c>
      <c r="F310" s="373" t="s">
        <v>3774</v>
      </c>
      <c r="G310" s="373"/>
      <c r="H310" s="373"/>
      <c r="I310" s="373"/>
    </row>
    <row r="311" spans="2:9">
      <c r="B311" s="373" t="s">
        <v>6090</v>
      </c>
      <c r="C311" s="373"/>
      <c r="D311" s="373" t="s">
        <v>7703</v>
      </c>
      <c r="E311" s="373" t="s">
        <v>6061</v>
      </c>
      <c r="F311" s="373" t="s">
        <v>5202</v>
      </c>
      <c r="G311" s="373"/>
      <c r="H311" s="373"/>
      <c r="I311" s="373"/>
    </row>
    <row r="312" spans="2:9">
      <c r="B312" s="373" t="s">
        <v>6090</v>
      </c>
      <c r="C312" s="373"/>
      <c r="D312" s="373" t="s">
        <v>7703</v>
      </c>
      <c r="E312" s="373" t="s">
        <v>6061</v>
      </c>
      <c r="F312" s="373" t="s">
        <v>2872</v>
      </c>
      <c r="G312" s="373"/>
      <c r="H312" s="373"/>
      <c r="I312" s="373"/>
    </row>
    <row r="313" spans="2:9">
      <c r="B313" s="373" t="s">
        <v>6091</v>
      </c>
      <c r="C313" s="373"/>
      <c r="D313" s="373" t="s">
        <v>7703</v>
      </c>
      <c r="E313" s="373" t="s">
        <v>6061</v>
      </c>
      <c r="F313" s="373" t="s">
        <v>44</v>
      </c>
      <c r="G313" s="373"/>
      <c r="H313" s="373"/>
      <c r="I313" s="373"/>
    </row>
    <row r="314" spans="2:9">
      <c r="B314" s="373" t="s">
        <v>6092</v>
      </c>
      <c r="C314" s="373"/>
      <c r="D314" s="373" t="s">
        <v>7703</v>
      </c>
      <c r="E314" s="373" t="s">
        <v>6061</v>
      </c>
      <c r="F314" s="373" t="s">
        <v>1571</v>
      </c>
      <c r="G314" s="373"/>
      <c r="H314" s="373"/>
      <c r="I314" s="373"/>
    </row>
    <row r="315" spans="2:9">
      <c r="B315" s="373" t="s">
        <v>6092</v>
      </c>
      <c r="C315" s="373"/>
      <c r="D315" s="373" t="s">
        <v>7703</v>
      </c>
      <c r="E315" s="373" t="s">
        <v>6061</v>
      </c>
      <c r="F315" s="373" t="s">
        <v>866</v>
      </c>
      <c r="G315" s="373"/>
      <c r="H315" s="373"/>
      <c r="I315" s="373"/>
    </row>
    <row r="316" spans="2:9">
      <c r="B316" s="373" t="s">
        <v>5422</v>
      </c>
      <c r="C316" s="373"/>
      <c r="D316" s="373" t="s">
        <v>7703</v>
      </c>
      <c r="E316" s="373" t="s">
        <v>6061</v>
      </c>
      <c r="F316" s="373" t="s">
        <v>3931</v>
      </c>
      <c r="G316" s="373"/>
      <c r="H316" s="373"/>
      <c r="I316" s="373"/>
    </row>
    <row r="317" spans="2:9">
      <c r="B317" s="373" t="s">
        <v>5422</v>
      </c>
      <c r="C317" s="373"/>
      <c r="D317" s="373" t="s">
        <v>7703</v>
      </c>
      <c r="E317" s="373" t="s">
        <v>6061</v>
      </c>
      <c r="F317" s="373" t="s">
        <v>4533</v>
      </c>
      <c r="G317" s="373"/>
      <c r="H317" s="373"/>
      <c r="I317" s="373"/>
    </row>
    <row r="318" spans="2:9">
      <c r="B318" s="373" t="s">
        <v>5422</v>
      </c>
      <c r="C318" s="373"/>
      <c r="D318" s="373" t="s">
        <v>7703</v>
      </c>
      <c r="E318" s="373" t="s">
        <v>6061</v>
      </c>
      <c r="F318" s="373" t="s">
        <v>486</v>
      </c>
      <c r="G318" s="373"/>
      <c r="H318" s="373"/>
      <c r="I318" s="373"/>
    </row>
    <row r="319" spans="2:9">
      <c r="B319" s="373" t="s">
        <v>6093</v>
      </c>
      <c r="C319" s="373"/>
      <c r="D319" s="373" t="s">
        <v>7703</v>
      </c>
      <c r="E319" s="373" t="s">
        <v>6061</v>
      </c>
      <c r="F319" s="373" t="s">
        <v>3185</v>
      </c>
      <c r="G319" s="373"/>
      <c r="H319" s="373"/>
      <c r="I319" s="373"/>
    </row>
    <row r="320" spans="2:9">
      <c r="B320" s="373" t="s">
        <v>6093</v>
      </c>
      <c r="C320" s="373"/>
      <c r="D320" s="373" t="s">
        <v>7703</v>
      </c>
      <c r="E320" s="373" t="s">
        <v>6061</v>
      </c>
      <c r="F320" s="373" t="s">
        <v>5207</v>
      </c>
      <c r="G320" s="373"/>
      <c r="H320" s="373"/>
      <c r="I320" s="373"/>
    </row>
    <row r="321" spans="2:9">
      <c r="B321" s="373" t="s">
        <v>6094</v>
      </c>
      <c r="C321" s="373"/>
      <c r="D321" s="373" t="s">
        <v>7703</v>
      </c>
      <c r="E321" s="373" t="s">
        <v>6061</v>
      </c>
      <c r="F321" s="373" t="s">
        <v>5208</v>
      </c>
      <c r="G321" s="373"/>
      <c r="H321" s="373"/>
      <c r="I321" s="373"/>
    </row>
    <row r="322" spans="2:9">
      <c r="B322" s="373" t="s">
        <v>6094</v>
      </c>
      <c r="C322" s="373"/>
      <c r="D322" s="373" t="s">
        <v>7703</v>
      </c>
      <c r="E322" s="373" t="s">
        <v>6061</v>
      </c>
      <c r="F322" s="373" t="s">
        <v>5210</v>
      </c>
      <c r="G322" s="373"/>
      <c r="H322" s="373"/>
      <c r="I322" s="373"/>
    </row>
    <row r="323" spans="2:9">
      <c r="B323" s="373" t="s">
        <v>6095</v>
      </c>
      <c r="C323" s="373"/>
      <c r="D323" s="373" t="s">
        <v>7703</v>
      </c>
      <c r="E323" s="373" t="s">
        <v>6061</v>
      </c>
      <c r="F323" s="373" t="s">
        <v>2815</v>
      </c>
      <c r="G323" s="373"/>
      <c r="H323" s="373"/>
      <c r="I323" s="373"/>
    </row>
    <row r="324" spans="2:9">
      <c r="B324" s="373" t="s">
        <v>6096</v>
      </c>
      <c r="C324" s="373"/>
      <c r="D324" s="373" t="s">
        <v>7703</v>
      </c>
      <c r="E324" s="373" t="s">
        <v>6061</v>
      </c>
      <c r="F324" s="373" t="s">
        <v>4773</v>
      </c>
      <c r="G324" s="373"/>
      <c r="H324" s="373"/>
      <c r="I324" s="373"/>
    </row>
    <row r="325" spans="2:9">
      <c r="B325" s="373" t="s">
        <v>6096</v>
      </c>
      <c r="C325" s="373"/>
      <c r="D325" s="373" t="s">
        <v>7703</v>
      </c>
      <c r="E325" s="373" t="s">
        <v>6061</v>
      </c>
      <c r="F325" s="373" t="s">
        <v>2244</v>
      </c>
      <c r="G325" s="373"/>
      <c r="H325" s="373"/>
      <c r="I325" s="373"/>
    </row>
    <row r="326" spans="2:9">
      <c r="B326" s="373" t="s">
        <v>6096</v>
      </c>
      <c r="C326" s="373"/>
      <c r="D326" s="373" t="s">
        <v>7703</v>
      </c>
      <c r="E326" s="373" t="s">
        <v>6061</v>
      </c>
      <c r="F326" s="373" t="s">
        <v>5915</v>
      </c>
      <c r="G326" s="373"/>
      <c r="H326" s="373"/>
      <c r="I326" s="373"/>
    </row>
    <row r="327" spans="2:9">
      <c r="B327" s="373" t="s">
        <v>6097</v>
      </c>
      <c r="C327" s="373"/>
      <c r="D327" s="373" t="s">
        <v>7703</v>
      </c>
      <c r="E327" s="373" t="s">
        <v>6061</v>
      </c>
      <c r="F327" s="373" t="s">
        <v>5211</v>
      </c>
      <c r="G327" s="373"/>
      <c r="H327" s="373"/>
      <c r="I327" s="373"/>
    </row>
    <row r="328" spans="2:9">
      <c r="B328" s="373" t="s">
        <v>6097</v>
      </c>
      <c r="C328" s="373"/>
      <c r="D328" s="373" t="s">
        <v>7703</v>
      </c>
      <c r="E328" s="373" t="s">
        <v>6061</v>
      </c>
      <c r="F328" s="373" t="s">
        <v>2191</v>
      </c>
      <c r="G328" s="373"/>
      <c r="H328" s="373"/>
      <c r="I328" s="373"/>
    </row>
    <row r="329" spans="2:9">
      <c r="B329" s="373" t="s">
        <v>6098</v>
      </c>
      <c r="C329" s="373"/>
      <c r="D329" s="373" t="s">
        <v>7703</v>
      </c>
      <c r="E329" s="373" t="s">
        <v>6061</v>
      </c>
      <c r="F329" s="373" t="s">
        <v>1810</v>
      </c>
      <c r="G329" s="373"/>
      <c r="H329" s="373"/>
      <c r="I329" s="373"/>
    </row>
    <row r="330" spans="2:9">
      <c r="B330" s="373" t="s">
        <v>1902</v>
      </c>
      <c r="C330" s="373"/>
      <c r="D330" s="373" t="s">
        <v>7703</v>
      </c>
      <c r="E330" s="373" t="s">
        <v>5859</v>
      </c>
      <c r="F330" s="373" t="s">
        <v>869</v>
      </c>
      <c r="G330" s="373"/>
      <c r="H330" s="373"/>
      <c r="I330" s="373"/>
    </row>
    <row r="331" spans="2:9">
      <c r="B331" s="373" t="s">
        <v>3872</v>
      </c>
      <c r="C331" s="373"/>
      <c r="D331" s="373" t="s">
        <v>7703</v>
      </c>
      <c r="E331" s="373" t="s">
        <v>5859</v>
      </c>
      <c r="F331" s="373" t="s">
        <v>872</v>
      </c>
      <c r="G331" s="373"/>
      <c r="H331" s="373"/>
      <c r="I331" s="373"/>
    </row>
    <row r="332" spans="2:9">
      <c r="B332" s="373" t="s">
        <v>6101</v>
      </c>
      <c r="C332" s="373"/>
      <c r="D332" s="373" t="s">
        <v>7703</v>
      </c>
      <c r="E332" s="373" t="s">
        <v>5859</v>
      </c>
      <c r="F332" s="373" t="s">
        <v>497</v>
      </c>
      <c r="G332" s="373"/>
      <c r="H332" s="373"/>
      <c r="I332" s="373"/>
    </row>
    <row r="333" spans="2:9">
      <c r="B333" s="373" t="s">
        <v>4076</v>
      </c>
      <c r="C333" s="373"/>
      <c r="D333" s="373" t="s">
        <v>7703</v>
      </c>
      <c r="E333" s="373" t="s">
        <v>5859</v>
      </c>
      <c r="F333" s="373" t="s">
        <v>469</v>
      </c>
      <c r="G333" s="373"/>
      <c r="H333" s="373"/>
      <c r="I333" s="373"/>
    </row>
    <row r="334" spans="2:9">
      <c r="B334" s="373" t="s">
        <v>3993</v>
      </c>
      <c r="C334" s="373"/>
      <c r="D334" s="373" t="s">
        <v>7703</v>
      </c>
      <c r="E334" s="373" t="s">
        <v>5859</v>
      </c>
      <c r="F334" s="373" t="s">
        <v>857</v>
      </c>
      <c r="G334" s="373"/>
      <c r="H334" s="373"/>
      <c r="I334" s="373"/>
    </row>
    <row r="335" spans="2:9">
      <c r="B335" s="373" t="s">
        <v>1308</v>
      </c>
      <c r="C335" s="373"/>
      <c r="D335" s="373" t="s">
        <v>7703</v>
      </c>
      <c r="E335" s="373" t="s">
        <v>5859</v>
      </c>
      <c r="F335" s="373" t="s">
        <v>892</v>
      </c>
      <c r="G335" s="373"/>
      <c r="H335" s="373"/>
      <c r="I335" s="373"/>
    </row>
    <row r="336" spans="2:9">
      <c r="B336" s="373" t="s">
        <v>6102</v>
      </c>
      <c r="C336" s="373"/>
      <c r="D336" s="373" t="s">
        <v>7703</v>
      </c>
      <c r="E336" s="373" t="s">
        <v>5859</v>
      </c>
      <c r="F336" s="373" t="s">
        <v>895</v>
      </c>
      <c r="G336" s="373"/>
      <c r="H336" s="373"/>
      <c r="I336" s="373"/>
    </row>
    <row r="337" spans="2:9">
      <c r="B337" s="373" t="s">
        <v>4488</v>
      </c>
      <c r="C337" s="373"/>
      <c r="D337" s="373" t="s">
        <v>7703</v>
      </c>
      <c r="E337" s="373" t="s">
        <v>5859</v>
      </c>
      <c r="F337" s="373" t="s">
        <v>903</v>
      </c>
      <c r="G337" s="373"/>
      <c r="H337" s="373"/>
      <c r="I337" s="373"/>
    </row>
    <row r="338" spans="2:9">
      <c r="B338" s="373" t="s">
        <v>275</v>
      </c>
      <c r="C338" s="373"/>
      <c r="D338" s="373" t="s">
        <v>7703</v>
      </c>
      <c r="E338" s="373" t="s">
        <v>5859</v>
      </c>
      <c r="F338" s="373" t="s">
        <v>904</v>
      </c>
      <c r="G338" s="373"/>
      <c r="H338" s="373"/>
      <c r="I338" s="373"/>
    </row>
    <row r="339" spans="2:9">
      <c r="B339" s="373" t="s">
        <v>6103</v>
      </c>
      <c r="C339" s="373"/>
      <c r="D339" s="373" t="s">
        <v>7703</v>
      </c>
      <c r="E339" s="373" t="s">
        <v>5859</v>
      </c>
      <c r="F339" s="373" t="s">
        <v>913</v>
      </c>
      <c r="G339" s="373"/>
      <c r="H339" s="373"/>
      <c r="I339" s="373"/>
    </row>
    <row r="340" spans="2:9">
      <c r="B340" s="373" t="s">
        <v>413</v>
      </c>
      <c r="C340" s="373"/>
      <c r="D340" s="373" t="s">
        <v>7703</v>
      </c>
      <c r="E340" s="373" t="s">
        <v>5859</v>
      </c>
      <c r="F340" s="373" t="s">
        <v>916</v>
      </c>
      <c r="G340" s="373"/>
      <c r="H340" s="373"/>
      <c r="I340" s="373"/>
    </row>
    <row r="341" spans="2:9">
      <c r="B341" s="373" t="s">
        <v>6104</v>
      </c>
      <c r="C341" s="373"/>
      <c r="D341" s="373" t="s">
        <v>7703</v>
      </c>
      <c r="E341" s="373" t="s">
        <v>5859</v>
      </c>
      <c r="F341" s="373" t="s">
        <v>917</v>
      </c>
      <c r="G341" s="373"/>
      <c r="H341" s="373"/>
      <c r="I341" s="373"/>
    </row>
    <row r="342" spans="2:9">
      <c r="B342" s="373" t="s">
        <v>3650</v>
      </c>
      <c r="C342" s="373"/>
      <c r="D342" s="373" t="s">
        <v>7703</v>
      </c>
      <c r="E342" s="373" t="s">
        <v>5859</v>
      </c>
      <c r="F342" s="373" t="s">
        <v>121</v>
      </c>
      <c r="G342" s="373"/>
      <c r="H342" s="373"/>
      <c r="I342" s="373"/>
    </row>
    <row r="343" spans="2:9">
      <c r="B343" s="373" t="s">
        <v>6105</v>
      </c>
      <c r="C343" s="373"/>
      <c r="D343" s="373" t="s">
        <v>7703</v>
      </c>
      <c r="E343" s="373" t="s">
        <v>5859</v>
      </c>
      <c r="F343" s="373" t="s">
        <v>927</v>
      </c>
      <c r="G343" s="373"/>
      <c r="H343" s="373"/>
      <c r="I343" s="373"/>
    </row>
    <row r="344" spans="2:9">
      <c r="B344" s="373" t="s">
        <v>6107</v>
      </c>
      <c r="C344" s="373"/>
      <c r="D344" s="373" t="s">
        <v>7703</v>
      </c>
      <c r="E344" s="373" t="s">
        <v>5859</v>
      </c>
      <c r="F344" s="373" t="s">
        <v>925</v>
      </c>
      <c r="G344" s="373"/>
      <c r="H344" s="373"/>
      <c r="I344" s="373"/>
    </row>
    <row r="345" spans="2:9">
      <c r="B345" s="373" t="s">
        <v>6109</v>
      </c>
      <c r="C345" s="373"/>
      <c r="D345" s="373" t="s">
        <v>7703</v>
      </c>
      <c r="E345" s="373" t="s">
        <v>5859</v>
      </c>
      <c r="F345" s="373" t="s">
        <v>1227</v>
      </c>
      <c r="G345" s="373"/>
      <c r="H345" s="373"/>
      <c r="I345" s="373"/>
    </row>
    <row r="346" spans="2:9">
      <c r="B346" s="373" t="s">
        <v>7251</v>
      </c>
      <c r="C346" s="373"/>
      <c r="D346" s="373" t="s">
        <v>7703</v>
      </c>
      <c r="E346" s="373" t="s">
        <v>5859</v>
      </c>
      <c r="F346" s="373" t="s">
        <v>1233</v>
      </c>
      <c r="G346" s="373"/>
      <c r="H346" s="373"/>
      <c r="I346" s="373"/>
    </row>
    <row r="347" spans="2:9">
      <c r="B347" s="373" t="s">
        <v>7252</v>
      </c>
      <c r="C347" s="373"/>
      <c r="D347" s="373" t="s">
        <v>7703</v>
      </c>
      <c r="E347" s="373" t="s">
        <v>5859</v>
      </c>
      <c r="F347" s="373" t="s">
        <v>1236</v>
      </c>
      <c r="G347" s="373"/>
      <c r="H347" s="373"/>
      <c r="I347" s="373"/>
    </row>
    <row r="348" spans="2:9">
      <c r="B348" s="373" t="s">
        <v>6110</v>
      </c>
      <c r="C348" s="373"/>
      <c r="D348" s="373" t="s">
        <v>7703</v>
      </c>
      <c r="E348" s="373" t="s">
        <v>5859</v>
      </c>
      <c r="F348" s="373" t="s">
        <v>1238</v>
      </c>
      <c r="G348" s="373"/>
      <c r="H348" s="373"/>
      <c r="I348" s="373"/>
    </row>
    <row r="349" spans="2:9">
      <c r="B349" s="373" t="s">
        <v>6111</v>
      </c>
      <c r="C349" s="373"/>
      <c r="D349" s="373" t="s">
        <v>7703</v>
      </c>
      <c r="E349" s="373" t="s">
        <v>5859</v>
      </c>
      <c r="F349" s="373" t="s">
        <v>1240</v>
      </c>
      <c r="G349" s="373"/>
      <c r="H349" s="373"/>
      <c r="I349" s="373"/>
    </row>
    <row r="350" spans="2:9">
      <c r="B350" s="373" t="s">
        <v>6113</v>
      </c>
      <c r="C350" s="373"/>
      <c r="D350" s="373" t="s">
        <v>7703</v>
      </c>
      <c r="E350" s="373" t="s">
        <v>5859</v>
      </c>
      <c r="F350" s="373" t="s">
        <v>1242</v>
      </c>
      <c r="G350" s="373"/>
      <c r="H350" s="373"/>
      <c r="I350" s="373"/>
    </row>
    <row r="351" spans="2:9">
      <c r="B351" s="373" t="s">
        <v>2162</v>
      </c>
      <c r="C351" s="373"/>
      <c r="D351" s="373" t="s">
        <v>7703</v>
      </c>
      <c r="E351" s="373" t="s">
        <v>5859</v>
      </c>
      <c r="F351" s="373" t="s">
        <v>972</v>
      </c>
      <c r="G351" s="373"/>
      <c r="H351" s="373"/>
      <c r="I351" s="373"/>
    </row>
    <row r="352" spans="2:9">
      <c r="B352" s="373" t="s">
        <v>6118</v>
      </c>
      <c r="C352" s="373"/>
      <c r="D352" s="373" t="s">
        <v>7703</v>
      </c>
      <c r="E352" s="373" t="s">
        <v>5859</v>
      </c>
      <c r="F352" s="373" t="s">
        <v>1268</v>
      </c>
      <c r="G352" s="373"/>
      <c r="H352" s="373"/>
      <c r="I352" s="373"/>
    </row>
    <row r="353" spans="2:9">
      <c r="B353" s="373" t="s">
        <v>6079</v>
      </c>
      <c r="C353" s="373"/>
      <c r="D353" s="373" t="s">
        <v>7703</v>
      </c>
      <c r="E353" s="373" t="s">
        <v>5859</v>
      </c>
      <c r="F353" s="373" t="s">
        <v>816</v>
      </c>
      <c r="G353" s="373"/>
      <c r="H353" s="373"/>
      <c r="I353" s="373"/>
    </row>
    <row r="354" spans="2:9">
      <c r="B354" s="373" t="s">
        <v>6122</v>
      </c>
      <c r="C354" s="373"/>
      <c r="D354" s="373" t="s">
        <v>7703</v>
      </c>
      <c r="E354" s="373" t="s">
        <v>5859</v>
      </c>
      <c r="F354" s="373" t="s">
        <v>914</v>
      </c>
      <c r="G354" s="373"/>
      <c r="H354" s="373"/>
      <c r="I354" s="373"/>
    </row>
    <row r="355" spans="2:9">
      <c r="B355" s="373" t="s">
        <v>6122</v>
      </c>
      <c r="C355" s="373"/>
      <c r="D355" s="373" t="s">
        <v>7703</v>
      </c>
      <c r="E355" s="373" t="s">
        <v>5859</v>
      </c>
      <c r="F355" s="373" t="s">
        <v>1306</v>
      </c>
      <c r="G355" s="373"/>
      <c r="H355" s="373"/>
      <c r="I355" s="373"/>
    </row>
    <row r="356" spans="2:9">
      <c r="B356" s="373" t="s">
        <v>6122</v>
      </c>
      <c r="C356" s="373"/>
      <c r="D356" s="373" t="s">
        <v>7703</v>
      </c>
      <c r="E356" s="373" t="s">
        <v>5859</v>
      </c>
      <c r="F356" s="373" t="s">
        <v>1313</v>
      </c>
      <c r="G356" s="373"/>
      <c r="H356" s="373"/>
      <c r="I356" s="373"/>
    </row>
    <row r="357" spans="2:9">
      <c r="B357" s="373" t="s">
        <v>2654</v>
      </c>
      <c r="C357" s="373"/>
      <c r="D357" s="373" t="s">
        <v>7703</v>
      </c>
      <c r="E357" s="373" t="s">
        <v>5859</v>
      </c>
      <c r="F357" s="373" t="s">
        <v>1316</v>
      </c>
      <c r="G357" s="373"/>
      <c r="H357" s="373"/>
      <c r="I357" s="373"/>
    </row>
    <row r="358" spans="2:9">
      <c r="B358" s="373" t="s">
        <v>2654</v>
      </c>
      <c r="C358" s="373"/>
      <c r="D358" s="373" t="s">
        <v>7703</v>
      </c>
      <c r="E358" s="373" t="s">
        <v>5859</v>
      </c>
      <c r="F358" s="373" t="s">
        <v>214</v>
      </c>
      <c r="G358" s="373"/>
      <c r="H358" s="373"/>
      <c r="I358" s="373"/>
    </row>
    <row r="359" spans="2:9">
      <c r="B359" s="373" t="s">
        <v>2654</v>
      </c>
      <c r="C359" s="373"/>
      <c r="D359" s="373" t="s">
        <v>7703</v>
      </c>
      <c r="E359" s="373" t="s">
        <v>5859</v>
      </c>
      <c r="F359" s="373" t="s">
        <v>1320</v>
      </c>
      <c r="G359" s="373"/>
      <c r="H359" s="373"/>
      <c r="I359" s="373"/>
    </row>
    <row r="360" spans="2:9">
      <c r="B360" s="373" t="s">
        <v>6123</v>
      </c>
      <c r="C360" s="373"/>
      <c r="D360" s="373" t="s">
        <v>7703</v>
      </c>
      <c r="E360" s="373" t="s">
        <v>5859</v>
      </c>
      <c r="F360" s="373" t="s">
        <v>1335</v>
      </c>
      <c r="G360" s="373"/>
      <c r="H360" s="373"/>
      <c r="I360" s="373"/>
    </row>
    <row r="361" spans="2:9">
      <c r="B361" s="373" t="s">
        <v>6125</v>
      </c>
      <c r="C361" s="373"/>
      <c r="D361" s="373" t="s">
        <v>7703</v>
      </c>
      <c r="E361" s="373" t="s">
        <v>5859</v>
      </c>
      <c r="F361" s="373" t="s">
        <v>1337</v>
      </c>
      <c r="G361" s="373"/>
      <c r="H361" s="373"/>
      <c r="I361" s="373"/>
    </row>
    <row r="362" spans="2:9">
      <c r="B362" s="373" t="s">
        <v>6126</v>
      </c>
      <c r="C362" s="373"/>
      <c r="D362" s="373" t="s">
        <v>7703</v>
      </c>
      <c r="E362" s="373" t="s">
        <v>5859</v>
      </c>
      <c r="F362" s="373" t="s">
        <v>3774</v>
      </c>
      <c r="G362" s="373"/>
      <c r="H362" s="373"/>
      <c r="I362" s="373"/>
    </row>
    <row r="363" spans="2:9">
      <c r="B363" s="373" t="s">
        <v>5612</v>
      </c>
      <c r="C363" s="373"/>
      <c r="D363" s="373" t="s">
        <v>7703</v>
      </c>
      <c r="E363" s="373" t="s">
        <v>5859</v>
      </c>
      <c r="F363" s="373" t="s">
        <v>5202</v>
      </c>
      <c r="G363" s="373"/>
      <c r="H363" s="373"/>
      <c r="I363" s="373"/>
    </row>
    <row r="364" spans="2:9">
      <c r="B364" s="373" t="s">
        <v>211</v>
      </c>
      <c r="C364" s="373"/>
      <c r="D364" s="373" t="s">
        <v>7703</v>
      </c>
      <c r="E364" s="373" t="s">
        <v>5859</v>
      </c>
      <c r="F364" s="373" t="s">
        <v>2872</v>
      </c>
      <c r="G364" s="373"/>
      <c r="H364" s="373"/>
      <c r="I364" s="373"/>
    </row>
    <row r="365" spans="2:9">
      <c r="B365" s="373" t="s">
        <v>2273</v>
      </c>
      <c r="C365" s="373"/>
      <c r="D365" s="373" t="s">
        <v>7703</v>
      </c>
      <c r="E365" s="373" t="s">
        <v>5859</v>
      </c>
      <c r="F365" s="373" t="s">
        <v>44</v>
      </c>
      <c r="G365" s="373"/>
      <c r="H365" s="373"/>
      <c r="I365" s="373"/>
    </row>
    <row r="366" spans="2:9">
      <c r="B366" s="373" t="s">
        <v>2273</v>
      </c>
      <c r="C366" s="373"/>
      <c r="D366" s="373" t="s">
        <v>7703</v>
      </c>
      <c r="E366" s="373" t="s">
        <v>5859</v>
      </c>
      <c r="F366" s="373" t="s">
        <v>1571</v>
      </c>
      <c r="G366" s="373"/>
      <c r="H366" s="373"/>
      <c r="I366" s="373"/>
    </row>
    <row r="367" spans="2:9">
      <c r="B367" s="373" t="s">
        <v>2273</v>
      </c>
      <c r="C367" s="373"/>
      <c r="D367" s="373" t="s">
        <v>7703</v>
      </c>
      <c r="E367" s="373" t="s">
        <v>5859</v>
      </c>
      <c r="F367" s="373" t="s">
        <v>866</v>
      </c>
      <c r="G367" s="373"/>
      <c r="H367" s="373"/>
      <c r="I367" s="373"/>
    </row>
    <row r="368" spans="2:9">
      <c r="B368" s="373" t="s">
        <v>4581</v>
      </c>
      <c r="C368" s="373"/>
      <c r="D368" s="373" t="s">
        <v>7703</v>
      </c>
      <c r="E368" s="373" t="s">
        <v>5859</v>
      </c>
      <c r="F368" s="373" t="s">
        <v>3931</v>
      </c>
      <c r="G368" s="373"/>
      <c r="H368" s="373"/>
      <c r="I368" s="373"/>
    </row>
    <row r="369" spans="2:9">
      <c r="B369" s="373" t="s">
        <v>4581</v>
      </c>
      <c r="C369" s="373"/>
      <c r="D369" s="373" t="s">
        <v>7703</v>
      </c>
      <c r="E369" s="373" t="s">
        <v>5859</v>
      </c>
      <c r="F369" s="373" t="s">
        <v>4533</v>
      </c>
      <c r="G369" s="373"/>
      <c r="H369" s="373"/>
      <c r="I369" s="373"/>
    </row>
    <row r="370" spans="2:9">
      <c r="B370" s="373" t="s">
        <v>6127</v>
      </c>
      <c r="C370" s="373"/>
      <c r="D370" s="373" t="s">
        <v>7703</v>
      </c>
      <c r="E370" s="373" t="s">
        <v>5859</v>
      </c>
      <c r="F370" s="373" t="s">
        <v>486</v>
      </c>
      <c r="G370" s="373"/>
      <c r="H370" s="373"/>
      <c r="I370" s="373"/>
    </row>
    <row r="371" spans="2:9">
      <c r="B371" s="373" t="s">
        <v>6127</v>
      </c>
      <c r="C371" s="373"/>
      <c r="D371" s="373" t="s">
        <v>7703</v>
      </c>
      <c r="E371" s="373" t="s">
        <v>5859</v>
      </c>
      <c r="F371" s="373" t="s">
        <v>3185</v>
      </c>
      <c r="G371" s="373"/>
      <c r="H371" s="373"/>
      <c r="I371" s="373"/>
    </row>
    <row r="372" spans="2:9">
      <c r="B372" s="373" t="s">
        <v>6127</v>
      </c>
      <c r="C372" s="373"/>
      <c r="D372" s="373" t="s">
        <v>7703</v>
      </c>
      <c r="E372" s="373" t="s">
        <v>5859</v>
      </c>
      <c r="F372" s="373" t="s">
        <v>5207</v>
      </c>
      <c r="G372" s="373"/>
      <c r="H372" s="373"/>
      <c r="I372" s="373"/>
    </row>
    <row r="373" spans="2:9">
      <c r="B373" s="373" t="s">
        <v>6130</v>
      </c>
      <c r="C373" s="373"/>
      <c r="D373" s="373" t="s">
        <v>7703</v>
      </c>
      <c r="E373" s="373" t="s">
        <v>6129</v>
      </c>
      <c r="F373" s="373" t="s">
        <v>869</v>
      </c>
      <c r="G373" s="373"/>
      <c r="H373" s="373"/>
      <c r="I373" s="373"/>
    </row>
    <row r="374" spans="2:9">
      <c r="B374" s="373" t="s">
        <v>6132</v>
      </c>
      <c r="C374" s="373"/>
      <c r="D374" s="373" t="s">
        <v>7703</v>
      </c>
      <c r="E374" s="373" t="s">
        <v>6129</v>
      </c>
      <c r="F374" s="373" t="s">
        <v>872</v>
      </c>
      <c r="G374" s="373"/>
      <c r="H374" s="373"/>
      <c r="I374" s="373"/>
    </row>
    <row r="375" spans="2:9">
      <c r="B375" s="373" t="s">
        <v>5516</v>
      </c>
      <c r="C375" s="373"/>
      <c r="D375" s="373" t="s">
        <v>7703</v>
      </c>
      <c r="E375" s="373" t="s">
        <v>6129</v>
      </c>
      <c r="F375" s="373" t="s">
        <v>497</v>
      </c>
      <c r="G375" s="373"/>
      <c r="H375" s="373"/>
      <c r="I375" s="373"/>
    </row>
    <row r="376" spans="2:9">
      <c r="B376" s="373" t="s">
        <v>979</v>
      </c>
      <c r="C376" s="373"/>
      <c r="D376" s="373" t="s">
        <v>7703</v>
      </c>
      <c r="E376" s="373" t="s">
        <v>6129</v>
      </c>
      <c r="F376" s="373" t="s">
        <v>469</v>
      </c>
      <c r="G376" s="373"/>
      <c r="H376" s="373"/>
      <c r="I376" s="373"/>
    </row>
    <row r="377" spans="2:9">
      <c r="B377" s="373" t="s">
        <v>6133</v>
      </c>
      <c r="C377" s="373"/>
      <c r="D377" s="373" t="s">
        <v>7703</v>
      </c>
      <c r="E377" s="373" t="s">
        <v>6129</v>
      </c>
      <c r="F377" s="373" t="s">
        <v>857</v>
      </c>
      <c r="G377" s="373"/>
      <c r="H377" s="373"/>
      <c r="I377" s="373"/>
    </row>
    <row r="378" spans="2:9">
      <c r="B378" s="373" t="s">
        <v>3781</v>
      </c>
      <c r="C378" s="373"/>
      <c r="D378" s="373" t="s">
        <v>7703</v>
      </c>
      <c r="E378" s="373" t="s">
        <v>6129</v>
      </c>
      <c r="F378" s="373" t="s">
        <v>892</v>
      </c>
      <c r="G378" s="373"/>
      <c r="H378" s="373"/>
      <c r="I378" s="373"/>
    </row>
    <row r="379" spans="2:9">
      <c r="B379" s="373" t="s">
        <v>6134</v>
      </c>
      <c r="C379" s="373"/>
      <c r="D379" s="373" t="s">
        <v>7703</v>
      </c>
      <c r="E379" s="373" t="s">
        <v>6129</v>
      </c>
      <c r="F379" s="373" t="s">
        <v>895</v>
      </c>
      <c r="G379" s="373"/>
      <c r="H379" s="373"/>
      <c r="I379" s="373"/>
    </row>
    <row r="380" spans="2:9">
      <c r="B380" s="373" t="s">
        <v>4493</v>
      </c>
      <c r="C380" s="373"/>
      <c r="D380" s="373" t="s">
        <v>7703</v>
      </c>
      <c r="E380" s="373" t="s">
        <v>6129</v>
      </c>
      <c r="F380" s="373" t="s">
        <v>903</v>
      </c>
      <c r="G380" s="373"/>
      <c r="H380" s="373"/>
      <c r="I380" s="373"/>
    </row>
    <row r="381" spans="2:9">
      <c r="B381" s="373" t="s">
        <v>2367</v>
      </c>
      <c r="C381" s="373"/>
      <c r="D381" s="373" t="s">
        <v>7703</v>
      </c>
      <c r="E381" s="373" t="s">
        <v>6129</v>
      </c>
      <c r="F381" s="373" t="s">
        <v>904</v>
      </c>
      <c r="G381" s="373"/>
      <c r="H381" s="373"/>
      <c r="I381" s="373"/>
    </row>
    <row r="382" spans="2:9">
      <c r="B382" s="373" t="s">
        <v>1567</v>
      </c>
      <c r="C382" s="373"/>
      <c r="D382" s="373" t="s">
        <v>7703</v>
      </c>
      <c r="E382" s="373" t="s">
        <v>6129</v>
      </c>
      <c r="F382" s="373" t="s">
        <v>913</v>
      </c>
      <c r="G382" s="373"/>
      <c r="H382" s="373"/>
      <c r="I382" s="373"/>
    </row>
    <row r="383" spans="2:9">
      <c r="B383" s="373" t="s">
        <v>6136</v>
      </c>
      <c r="C383" s="373"/>
      <c r="D383" s="373" t="s">
        <v>7703</v>
      </c>
      <c r="E383" s="373" t="s">
        <v>6129</v>
      </c>
      <c r="F383" s="373" t="s">
        <v>916</v>
      </c>
      <c r="G383" s="373"/>
      <c r="H383" s="373"/>
      <c r="I383" s="373"/>
    </row>
    <row r="384" spans="2:9">
      <c r="B384" s="373" t="s">
        <v>964</v>
      </c>
      <c r="C384" s="373"/>
      <c r="D384" s="373" t="s">
        <v>7703</v>
      </c>
      <c r="E384" s="373" t="s">
        <v>6129</v>
      </c>
      <c r="F384" s="373" t="s">
        <v>917</v>
      </c>
      <c r="G384" s="373"/>
      <c r="H384" s="373"/>
      <c r="I384" s="373"/>
    </row>
    <row r="385" spans="2:9">
      <c r="B385" s="373" t="s">
        <v>4503</v>
      </c>
      <c r="C385" s="373"/>
      <c r="D385" s="373" t="s">
        <v>7703</v>
      </c>
      <c r="E385" s="373" t="s">
        <v>6129</v>
      </c>
      <c r="F385" s="373" t="s">
        <v>121</v>
      </c>
      <c r="G385" s="373"/>
      <c r="H385" s="373"/>
      <c r="I385" s="373"/>
    </row>
    <row r="386" spans="2:9">
      <c r="B386" s="373" t="s">
        <v>6137</v>
      </c>
      <c r="C386" s="373"/>
      <c r="D386" s="373" t="s">
        <v>7703</v>
      </c>
      <c r="E386" s="373" t="s">
        <v>6129</v>
      </c>
      <c r="F386" s="373" t="s">
        <v>927</v>
      </c>
      <c r="G386" s="373"/>
      <c r="H386" s="373"/>
      <c r="I386" s="373"/>
    </row>
    <row r="387" spans="2:9">
      <c r="B387" s="373" t="s">
        <v>6138</v>
      </c>
      <c r="C387" s="373"/>
      <c r="D387" s="373" t="s">
        <v>7703</v>
      </c>
      <c r="E387" s="373" t="s">
        <v>6129</v>
      </c>
      <c r="F387" s="373" t="s">
        <v>925</v>
      </c>
      <c r="G387" s="373"/>
      <c r="H387" s="373"/>
      <c r="I387" s="373"/>
    </row>
    <row r="388" spans="2:9">
      <c r="B388" s="373" t="s">
        <v>558</v>
      </c>
      <c r="C388" s="373"/>
      <c r="D388" s="373" t="s">
        <v>7703</v>
      </c>
      <c r="E388" s="373" t="s">
        <v>6129</v>
      </c>
      <c r="F388" s="373" t="s">
        <v>1227</v>
      </c>
      <c r="G388" s="373"/>
      <c r="H388" s="373"/>
      <c r="I388" s="373"/>
    </row>
    <row r="389" spans="2:9">
      <c r="B389" s="373" t="s">
        <v>6139</v>
      </c>
      <c r="C389" s="373"/>
      <c r="D389" s="373" t="s">
        <v>7703</v>
      </c>
      <c r="E389" s="373" t="s">
        <v>6129</v>
      </c>
      <c r="F389" s="373" t="s">
        <v>1236</v>
      </c>
      <c r="G389" s="373"/>
      <c r="H389" s="373"/>
      <c r="I389" s="373"/>
    </row>
    <row r="390" spans="2:9">
      <c r="B390" s="373" t="s">
        <v>4558</v>
      </c>
      <c r="C390" s="373"/>
      <c r="D390" s="373" t="s">
        <v>7703</v>
      </c>
      <c r="E390" s="373" t="s">
        <v>6129</v>
      </c>
      <c r="F390" s="373" t="s">
        <v>1240</v>
      </c>
      <c r="G390" s="373"/>
      <c r="H390" s="373"/>
      <c r="I390" s="373"/>
    </row>
    <row r="391" spans="2:9">
      <c r="B391" s="373" t="s">
        <v>6141</v>
      </c>
      <c r="C391" s="373"/>
      <c r="D391" s="373" t="s">
        <v>7703</v>
      </c>
      <c r="E391" s="373" t="s">
        <v>6129</v>
      </c>
      <c r="F391" s="373" t="s">
        <v>972</v>
      </c>
      <c r="G391" s="373"/>
      <c r="H391" s="373"/>
      <c r="I391" s="373"/>
    </row>
    <row r="392" spans="2:9">
      <c r="B392" s="373" t="s">
        <v>4457</v>
      </c>
      <c r="C392" s="373"/>
      <c r="D392" s="373" t="s">
        <v>7703</v>
      </c>
      <c r="E392" s="373" t="s">
        <v>6129</v>
      </c>
      <c r="F392" s="373" t="s">
        <v>1250</v>
      </c>
      <c r="G392" s="373"/>
      <c r="H392" s="373"/>
      <c r="I392" s="373"/>
    </row>
    <row r="393" spans="2:9">
      <c r="B393" s="373" t="s">
        <v>4457</v>
      </c>
      <c r="C393" s="373"/>
      <c r="D393" s="373" t="s">
        <v>7703</v>
      </c>
      <c r="E393" s="373" t="s">
        <v>6129</v>
      </c>
      <c r="F393" s="373" t="s">
        <v>864</v>
      </c>
      <c r="G393" s="373"/>
      <c r="H393" s="373"/>
      <c r="I393" s="373"/>
    </row>
    <row r="394" spans="2:9">
      <c r="B394" s="373" t="s">
        <v>1352</v>
      </c>
      <c r="C394" s="373"/>
      <c r="D394" s="373" t="s">
        <v>7703</v>
      </c>
      <c r="E394" s="373" t="s">
        <v>6129</v>
      </c>
      <c r="F394" s="373" t="s">
        <v>1226</v>
      </c>
      <c r="G394" s="373"/>
      <c r="H394" s="373"/>
      <c r="I394" s="373"/>
    </row>
    <row r="395" spans="2:9">
      <c r="B395" s="373" t="s">
        <v>1352</v>
      </c>
      <c r="C395" s="373"/>
      <c r="D395" s="373" t="s">
        <v>7703</v>
      </c>
      <c r="E395" s="373" t="s">
        <v>6129</v>
      </c>
      <c r="F395" s="373" t="s">
        <v>1268</v>
      </c>
      <c r="G395" s="373"/>
      <c r="H395" s="373"/>
      <c r="I395" s="373"/>
    </row>
    <row r="396" spans="2:9">
      <c r="B396" s="373" t="s">
        <v>6143</v>
      </c>
      <c r="C396" s="373"/>
      <c r="D396" s="373" t="s">
        <v>7703</v>
      </c>
      <c r="E396" s="373" t="s">
        <v>6129</v>
      </c>
      <c r="F396" s="373" t="s">
        <v>1051</v>
      </c>
      <c r="G396" s="373"/>
      <c r="H396" s="373"/>
      <c r="I396" s="373"/>
    </row>
    <row r="397" spans="2:9">
      <c r="B397" s="373" t="s">
        <v>6144</v>
      </c>
      <c r="C397" s="373"/>
      <c r="D397" s="373" t="s">
        <v>7703</v>
      </c>
      <c r="E397" s="373" t="s">
        <v>6129</v>
      </c>
      <c r="F397" s="373" t="s">
        <v>816</v>
      </c>
      <c r="G397" s="373"/>
      <c r="H397" s="373"/>
      <c r="I397" s="373"/>
    </row>
    <row r="398" spans="2:9">
      <c r="B398" s="373" t="s">
        <v>6144</v>
      </c>
      <c r="C398" s="373"/>
      <c r="D398" s="373" t="s">
        <v>7703</v>
      </c>
      <c r="E398" s="373" t="s">
        <v>6129</v>
      </c>
      <c r="F398" s="373" t="s">
        <v>1021</v>
      </c>
      <c r="G398" s="373"/>
      <c r="H398" s="373"/>
      <c r="I398" s="373"/>
    </row>
    <row r="399" spans="2:9">
      <c r="B399" s="373" t="s">
        <v>6144</v>
      </c>
      <c r="C399" s="373"/>
      <c r="D399" s="373" t="s">
        <v>7703</v>
      </c>
      <c r="E399" s="373" t="s">
        <v>6129</v>
      </c>
      <c r="F399" s="373" t="s">
        <v>1285</v>
      </c>
      <c r="G399" s="373"/>
      <c r="H399" s="373"/>
      <c r="I399" s="373"/>
    </row>
    <row r="400" spans="2:9">
      <c r="B400" s="373" t="s">
        <v>6146</v>
      </c>
      <c r="C400" s="373"/>
      <c r="D400" s="373" t="s">
        <v>7703</v>
      </c>
      <c r="E400" s="373" t="s">
        <v>6129</v>
      </c>
      <c r="F400" s="373" t="s">
        <v>914</v>
      </c>
      <c r="G400" s="373"/>
      <c r="H400" s="373"/>
      <c r="I400" s="373"/>
    </row>
    <row r="401" spans="2:9">
      <c r="B401" s="373" t="s">
        <v>6146</v>
      </c>
      <c r="C401" s="373"/>
      <c r="D401" s="373" t="s">
        <v>7703</v>
      </c>
      <c r="E401" s="373" t="s">
        <v>6129</v>
      </c>
      <c r="F401" s="373" t="s">
        <v>1306</v>
      </c>
      <c r="G401" s="373"/>
      <c r="H401" s="373"/>
      <c r="I401" s="373"/>
    </row>
    <row r="402" spans="2:9">
      <c r="B402" s="373" t="s">
        <v>6146</v>
      </c>
      <c r="C402" s="373"/>
      <c r="D402" s="373" t="s">
        <v>7703</v>
      </c>
      <c r="E402" s="373" t="s">
        <v>6129</v>
      </c>
      <c r="F402" s="373" t="s">
        <v>1313</v>
      </c>
      <c r="G402" s="373"/>
      <c r="H402" s="373"/>
      <c r="I402" s="373"/>
    </row>
    <row r="403" spans="2:9">
      <c r="B403" s="373" t="s">
        <v>1102</v>
      </c>
      <c r="C403" s="373"/>
      <c r="D403" s="373" t="s">
        <v>7703</v>
      </c>
      <c r="E403" s="373" t="s">
        <v>6129</v>
      </c>
      <c r="F403" s="373" t="s">
        <v>1316</v>
      </c>
      <c r="G403" s="373"/>
      <c r="H403" s="373"/>
      <c r="I403" s="373"/>
    </row>
    <row r="404" spans="2:9">
      <c r="B404" s="373" t="s">
        <v>1102</v>
      </c>
      <c r="C404" s="373"/>
      <c r="D404" s="373" t="s">
        <v>7703</v>
      </c>
      <c r="E404" s="373" t="s">
        <v>6129</v>
      </c>
      <c r="F404" s="373" t="s">
        <v>214</v>
      </c>
      <c r="G404" s="373"/>
      <c r="H404" s="373"/>
      <c r="I404" s="373"/>
    </row>
    <row r="405" spans="2:9">
      <c r="B405" s="373" t="s">
        <v>6147</v>
      </c>
      <c r="C405" s="373"/>
      <c r="D405" s="373" t="s">
        <v>7703</v>
      </c>
      <c r="E405" s="373" t="s">
        <v>6129</v>
      </c>
      <c r="F405" s="373" t="s">
        <v>1320</v>
      </c>
      <c r="G405" s="373"/>
      <c r="H405" s="373"/>
      <c r="I405" s="373"/>
    </row>
    <row r="406" spans="2:9">
      <c r="B406" s="373" t="s">
        <v>6148</v>
      </c>
      <c r="C406" s="373"/>
      <c r="D406" s="373" t="s">
        <v>7703</v>
      </c>
      <c r="E406" s="373" t="s">
        <v>6129</v>
      </c>
      <c r="F406" s="373" t="s">
        <v>1277</v>
      </c>
      <c r="G406" s="373"/>
      <c r="H406" s="373"/>
      <c r="I406" s="373"/>
    </row>
    <row r="407" spans="2:9">
      <c r="B407" s="373" t="s">
        <v>6148</v>
      </c>
      <c r="C407" s="373"/>
      <c r="D407" s="373" t="s">
        <v>7703</v>
      </c>
      <c r="E407" s="373" t="s">
        <v>6129</v>
      </c>
      <c r="F407" s="373" t="s">
        <v>1335</v>
      </c>
      <c r="G407" s="373"/>
      <c r="H407" s="373"/>
      <c r="I407" s="373"/>
    </row>
    <row r="408" spans="2:9">
      <c r="B408" s="373" t="s">
        <v>6148</v>
      </c>
      <c r="C408" s="373"/>
      <c r="D408" s="373" t="s">
        <v>7703</v>
      </c>
      <c r="E408" s="373" t="s">
        <v>6129</v>
      </c>
      <c r="F408" s="373" t="s">
        <v>1337</v>
      </c>
      <c r="G408" s="373"/>
      <c r="H408" s="373"/>
      <c r="I408" s="373"/>
    </row>
    <row r="409" spans="2:9">
      <c r="B409" s="373" t="s">
        <v>6020</v>
      </c>
      <c r="C409" s="373"/>
      <c r="D409" s="373" t="s">
        <v>7703</v>
      </c>
      <c r="E409" s="373" t="s">
        <v>6129</v>
      </c>
      <c r="F409" s="373" t="s">
        <v>5202</v>
      </c>
      <c r="G409" s="373"/>
      <c r="H409" s="373"/>
      <c r="I409" s="373"/>
    </row>
    <row r="410" spans="2:9">
      <c r="B410" s="373" t="s">
        <v>6020</v>
      </c>
      <c r="C410" s="373"/>
      <c r="D410" s="373" t="s">
        <v>7703</v>
      </c>
      <c r="E410" s="373" t="s">
        <v>6129</v>
      </c>
      <c r="F410" s="373" t="s">
        <v>2872</v>
      </c>
      <c r="G410" s="373"/>
      <c r="H410" s="373"/>
      <c r="I410" s="373"/>
    </row>
    <row r="411" spans="2:9">
      <c r="B411" s="373" t="s">
        <v>6020</v>
      </c>
      <c r="C411" s="373"/>
      <c r="D411" s="373" t="s">
        <v>7703</v>
      </c>
      <c r="E411" s="373" t="s">
        <v>6129</v>
      </c>
      <c r="F411" s="373" t="s">
        <v>44</v>
      </c>
      <c r="G411" s="373"/>
      <c r="H411" s="373"/>
      <c r="I411" s="373"/>
    </row>
    <row r="412" spans="2:9">
      <c r="B412" s="373" t="s">
        <v>4654</v>
      </c>
      <c r="C412" s="373"/>
      <c r="D412" s="373" t="s">
        <v>7703</v>
      </c>
      <c r="E412" s="373" t="s">
        <v>6129</v>
      </c>
      <c r="F412" s="373" t="s">
        <v>1571</v>
      </c>
      <c r="G412" s="373"/>
      <c r="H412" s="373"/>
      <c r="I412" s="373"/>
    </row>
    <row r="413" spans="2:9">
      <c r="B413" s="373" t="s">
        <v>6149</v>
      </c>
      <c r="C413" s="373"/>
      <c r="D413" s="373" t="s">
        <v>7703</v>
      </c>
      <c r="E413" s="373" t="s">
        <v>6129</v>
      </c>
      <c r="F413" s="373" t="s">
        <v>866</v>
      </c>
      <c r="G413" s="373"/>
      <c r="H413" s="373"/>
      <c r="I413" s="373"/>
    </row>
    <row r="414" spans="2:9">
      <c r="B414" s="373" t="s">
        <v>3444</v>
      </c>
      <c r="C414" s="373"/>
      <c r="D414" s="373" t="s">
        <v>7703</v>
      </c>
      <c r="E414" s="373" t="s">
        <v>6129</v>
      </c>
      <c r="F414" s="373" t="s">
        <v>4533</v>
      </c>
      <c r="G414" s="373"/>
      <c r="H414" s="373"/>
      <c r="I414" s="373"/>
    </row>
    <row r="415" spans="2:9">
      <c r="B415" s="373" t="s">
        <v>2520</v>
      </c>
      <c r="C415" s="373"/>
      <c r="D415" s="373" t="s">
        <v>7703</v>
      </c>
      <c r="E415" s="373" t="s">
        <v>6129</v>
      </c>
      <c r="F415" s="373" t="s">
        <v>486</v>
      </c>
      <c r="G415" s="373"/>
      <c r="H415" s="373"/>
      <c r="I415" s="373"/>
    </row>
    <row r="416" spans="2:9">
      <c r="B416" s="373" t="s">
        <v>2520</v>
      </c>
      <c r="C416" s="373"/>
      <c r="D416" s="373" t="s">
        <v>7703</v>
      </c>
      <c r="E416" s="373" t="s">
        <v>6129</v>
      </c>
      <c r="F416" s="373" t="s">
        <v>3185</v>
      </c>
      <c r="G416" s="373"/>
      <c r="H416" s="373"/>
      <c r="I416" s="373"/>
    </row>
    <row r="417" spans="2:9">
      <c r="B417" s="373" t="s">
        <v>6151</v>
      </c>
      <c r="C417" s="373"/>
      <c r="D417" s="373" t="s">
        <v>7703</v>
      </c>
      <c r="E417" s="373" t="s">
        <v>6129</v>
      </c>
      <c r="F417" s="373" t="s">
        <v>5207</v>
      </c>
      <c r="G417" s="373"/>
      <c r="H417" s="373"/>
      <c r="I417" s="373"/>
    </row>
    <row r="418" spans="2:9">
      <c r="B418" s="373" t="s">
        <v>586</v>
      </c>
      <c r="C418" s="373"/>
      <c r="D418" s="373" t="s">
        <v>7703</v>
      </c>
      <c r="E418" s="373" t="s">
        <v>6129</v>
      </c>
      <c r="F418" s="373" t="s">
        <v>5208</v>
      </c>
      <c r="G418" s="373"/>
      <c r="H418" s="373"/>
      <c r="I418" s="373"/>
    </row>
    <row r="419" spans="2:9">
      <c r="B419" s="373" t="s">
        <v>843</v>
      </c>
      <c r="C419" s="373"/>
      <c r="D419" s="373" t="s">
        <v>7703</v>
      </c>
      <c r="E419" s="373" t="s">
        <v>6129</v>
      </c>
      <c r="F419" s="373" t="s">
        <v>5210</v>
      </c>
      <c r="G419" s="373"/>
      <c r="H419" s="373"/>
      <c r="I419" s="373"/>
    </row>
    <row r="420" spans="2:9">
      <c r="B420" s="373" t="s">
        <v>843</v>
      </c>
      <c r="C420" s="373"/>
      <c r="D420" s="373" t="s">
        <v>7703</v>
      </c>
      <c r="E420" s="373" t="s">
        <v>6129</v>
      </c>
      <c r="F420" s="373" t="s">
        <v>2815</v>
      </c>
      <c r="G420" s="373"/>
      <c r="H420" s="373"/>
      <c r="I420" s="373"/>
    </row>
    <row r="421" spans="2:9">
      <c r="B421" s="373" t="s">
        <v>843</v>
      </c>
      <c r="C421" s="373"/>
      <c r="D421" s="373" t="s">
        <v>7703</v>
      </c>
      <c r="E421" s="373" t="s">
        <v>6129</v>
      </c>
      <c r="F421" s="373" t="s">
        <v>4773</v>
      </c>
      <c r="G421" s="373"/>
      <c r="H421" s="373"/>
      <c r="I421" s="373"/>
    </row>
    <row r="422" spans="2:9">
      <c r="B422" s="373" t="s">
        <v>2492</v>
      </c>
      <c r="C422" s="373"/>
      <c r="D422" s="373" t="s">
        <v>7703</v>
      </c>
      <c r="E422" s="373" t="s">
        <v>6129</v>
      </c>
      <c r="F422" s="373" t="s">
        <v>2244</v>
      </c>
      <c r="G422" s="373"/>
      <c r="H422" s="373"/>
      <c r="I422" s="373"/>
    </row>
    <row r="423" spans="2:9">
      <c r="B423" s="373" t="s">
        <v>2492</v>
      </c>
      <c r="C423" s="373"/>
      <c r="D423" s="373" t="s">
        <v>7703</v>
      </c>
      <c r="E423" s="373" t="s">
        <v>6129</v>
      </c>
      <c r="F423" s="373" t="s">
        <v>5211</v>
      </c>
      <c r="G423" s="373"/>
      <c r="H423" s="373"/>
      <c r="I423" s="373"/>
    </row>
    <row r="424" spans="2:9">
      <c r="B424" s="373" t="s">
        <v>2492</v>
      </c>
      <c r="C424" s="373"/>
      <c r="D424" s="373" t="s">
        <v>7703</v>
      </c>
      <c r="E424" s="373" t="s">
        <v>6129</v>
      </c>
      <c r="F424" s="373" t="s">
        <v>2191</v>
      </c>
      <c r="G424" s="373"/>
      <c r="H424" s="373"/>
      <c r="I424" s="373"/>
    </row>
    <row r="425" spans="2:9">
      <c r="B425" s="373" t="s">
        <v>3356</v>
      </c>
      <c r="C425" s="373"/>
      <c r="D425" s="373" t="s">
        <v>7703</v>
      </c>
      <c r="E425" s="373" t="s">
        <v>6129</v>
      </c>
      <c r="F425" s="373" t="s">
        <v>1810</v>
      </c>
      <c r="G425" s="373"/>
      <c r="H425" s="373"/>
      <c r="I425" s="373"/>
    </row>
    <row r="426" spans="2:9">
      <c r="B426" s="373" t="s">
        <v>6152</v>
      </c>
      <c r="C426" s="373"/>
      <c r="D426" s="373" t="s">
        <v>7703</v>
      </c>
      <c r="E426" s="373" t="s">
        <v>6129</v>
      </c>
      <c r="F426" s="373" t="s">
        <v>5910</v>
      </c>
      <c r="G426" s="373"/>
      <c r="H426" s="373"/>
      <c r="I426" s="373"/>
    </row>
    <row r="427" spans="2:9">
      <c r="B427" s="373" t="s">
        <v>6152</v>
      </c>
      <c r="C427" s="373"/>
      <c r="D427" s="373" t="s">
        <v>7703</v>
      </c>
      <c r="E427" s="373" t="s">
        <v>6129</v>
      </c>
      <c r="F427" s="373" t="s">
        <v>680</v>
      </c>
      <c r="G427" s="373"/>
      <c r="H427" s="373"/>
      <c r="I427" s="373"/>
    </row>
    <row r="428" spans="2:9">
      <c r="B428" s="373" t="s">
        <v>6152</v>
      </c>
      <c r="C428" s="373"/>
      <c r="D428" s="373" t="s">
        <v>7703</v>
      </c>
      <c r="E428" s="373" t="s">
        <v>6129</v>
      </c>
      <c r="F428" s="373" t="s">
        <v>5913</v>
      </c>
      <c r="G428" s="373"/>
      <c r="H428" s="373"/>
      <c r="I428" s="373"/>
    </row>
    <row r="429" spans="2:9">
      <c r="B429" s="373" t="s">
        <v>6153</v>
      </c>
      <c r="C429" s="373"/>
      <c r="D429" s="373" t="s">
        <v>7703</v>
      </c>
      <c r="E429" s="373" t="s">
        <v>6129</v>
      </c>
      <c r="F429" s="373" t="s">
        <v>2369</v>
      </c>
      <c r="G429" s="373"/>
      <c r="H429" s="373"/>
      <c r="I429" s="373"/>
    </row>
    <row r="430" spans="2:9">
      <c r="B430" s="373" t="s">
        <v>6153</v>
      </c>
      <c r="C430" s="373"/>
      <c r="D430" s="373" t="s">
        <v>7703</v>
      </c>
      <c r="E430" s="373" t="s">
        <v>6129</v>
      </c>
      <c r="F430" s="373" t="s">
        <v>5915</v>
      </c>
      <c r="G430" s="373"/>
      <c r="H430" s="373"/>
      <c r="I430" s="373"/>
    </row>
    <row r="431" spans="2:9">
      <c r="B431" s="373" t="s">
        <v>6153</v>
      </c>
      <c r="C431" s="373"/>
      <c r="D431" s="373" t="s">
        <v>7703</v>
      </c>
      <c r="E431" s="373" t="s">
        <v>6129</v>
      </c>
      <c r="F431" s="373" t="s">
        <v>2604</v>
      </c>
      <c r="G431" s="373"/>
      <c r="H431" s="373"/>
      <c r="I431" s="373"/>
    </row>
    <row r="432" spans="2:9">
      <c r="B432" s="373" t="s">
        <v>5345</v>
      </c>
      <c r="C432" s="373"/>
      <c r="D432" s="373" t="s">
        <v>7703</v>
      </c>
      <c r="E432" s="373" t="s">
        <v>6129</v>
      </c>
      <c r="F432" s="373" t="s">
        <v>5919</v>
      </c>
      <c r="G432" s="373"/>
      <c r="H432" s="373"/>
      <c r="I432" s="373"/>
    </row>
    <row r="433" spans="2:9">
      <c r="B433" s="373" t="s">
        <v>6155</v>
      </c>
      <c r="C433" s="373"/>
      <c r="D433" s="373" t="s">
        <v>7703</v>
      </c>
      <c r="E433" s="373" t="s">
        <v>3724</v>
      </c>
      <c r="F433" s="373" t="s">
        <v>869</v>
      </c>
      <c r="G433" s="373"/>
      <c r="H433" s="373"/>
      <c r="I433" s="373"/>
    </row>
    <row r="434" spans="2:9">
      <c r="B434" s="373" t="s">
        <v>5615</v>
      </c>
      <c r="C434" s="373"/>
      <c r="D434" s="373" t="s">
        <v>7703</v>
      </c>
      <c r="E434" s="373" t="s">
        <v>3724</v>
      </c>
      <c r="F434" s="373" t="s">
        <v>872</v>
      </c>
      <c r="G434" s="373"/>
      <c r="H434" s="373"/>
      <c r="I434" s="373"/>
    </row>
    <row r="435" spans="2:9">
      <c r="B435" s="373" t="s">
        <v>6157</v>
      </c>
      <c r="C435" s="373"/>
      <c r="D435" s="373" t="s">
        <v>7703</v>
      </c>
      <c r="E435" s="373" t="s">
        <v>3724</v>
      </c>
      <c r="F435" s="373" t="s">
        <v>497</v>
      </c>
      <c r="G435" s="373"/>
      <c r="H435" s="373"/>
      <c r="I435" s="373"/>
    </row>
    <row r="436" spans="2:9">
      <c r="B436" s="373" t="s">
        <v>1578</v>
      </c>
      <c r="C436" s="373"/>
      <c r="D436" s="373" t="s">
        <v>7703</v>
      </c>
      <c r="E436" s="373" t="s">
        <v>3724</v>
      </c>
      <c r="F436" s="373" t="s">
        <v>469</v>
      </c>
      <c r="G436" s="373"/>
      <c r="H436" s="373"/>
      <c r="I436" s="373"/>
    </row>
    <row r="437" spans="2:9">
      <c r="B437" s="373" t="s">
        <v>745</v>
      </c>
      <c r="C437" s="373"/>
      <c r="D437" s="373" t="s">
        <v>7703</v>
      </c>
      <c r="E437" s="373" t="s">
        <v>3724</v>
      </c>
      <c r="F437" s="373" t="s">
        <v>857</v>
      </c>
      <c r="G437" s="373"/>
      <c r="H437" s="373"/>
      <c r="I437" s="373"/>
    </row>
    <row r="438" spans="2:9">
      <c r="B438" s="373" t="s">
        <v>2379</v>
      </c>
      <c r="C438" s="373"/>
      <c r="D438" s="373" t="s">
        <v>7703</v>
      </c>
      <c r="E438" s="373" t="s">
        <v>3724</v>
      </c>
      <c r="F438" s="373" t="s">
        <v>892</v>
      </c>
      <c r="G438" s="373"/>
      <c r="H438" s="373"/>
      <c r="I438" s="373"/>
    </row>
    <row r="439" spans="2:9">
      <c r="B439" s="373" t="s">
        <v>6158</v>
      </c>
      <c r="C439" s="373"/>
      <c r="D439" s="373" t="s">
        <v>7703</v>
      </c>
      <c r="E439" s="373" t="s">
        <v>3724</v>
      </c>
      <c r="F439" s="373" t="s">
        <v>895</v>
      </c>
      <c r="G439" s="373"/>
      <c r="H439" s="373"/>
      <c r="I439" s="373"/>
    </row>
    <row r="440" spans="2:9">
      <c r="B440" s="373" t="s">
        <v>4865</v>
      </c>
      <c r="C440" s="373"/>
      <c r="D440" s="373" t="s">
        <v>7703</v>
      </c>
      <c r="E440" s="373" t="s">
        <v>3724</v>
      </c>
      <c r="F440" s="373" t="s">
        <v>903</v>
      </c>
      <c r="G440" s="373"/>
      <c r="H440" s="373"/>
      <c r="I440" s="373"/>
    </row>
    <row r="441" spans="2:9">
      <c r="B441" s="373" t="s">
        <v>2331</v>
      </c>
      <c r="C441" s="373"/>
      <c r="D441" s="373" t="s">
        <v>7703</v>
      </c>
      <c r="E441" s="373" t="s">
        <v>3724</v>
      </c>
      <c r="F441" s="373" t="s">
        <v>904</v>
      </c>
      <c r="G441" s="373"/>
      <c r="H441" s="373"/>
      <c r="I441" s="373"/>
    </row>
    <row r="442" spans="2:9">
      <c r="B442" s="373" t="s">
        <v>6159</v>
      </c>
      <c r="C442" s="373"/>
      <c r="D442" s="373" t="s">
        <v>7703</v>
      </c>
      <c r="E442" s="373" t="s">
        <v>3724</v>
      </c>
      <c r="F442" s="373" t="s">
        <v>913</v>
      </c>
      <c r="G442" s="373"/>
      <c r="H442" s="373"/>
      <c r="I442" s="373"/>
    </row>
    <row r="443" spans="2:9">
      <c r="B443" s="373" t="s">
        <v>6160</v>
      </c>
      <c r="C443" s="373"/>
      <c r="D443" s="373" t="s">
        <v>7703</v>
      </c>
      <c r="E443" s="373" t="s">
        <v>3724</v>
      </c>
      <c r="F443" s="373" t="s">
        <v>916</v>
      </c>
      <c r="G443" s="373"/>
      <c r="H443" s="373"/>
      <c r="I443" s="373"/>
    </row>
    <row r="444" spans="2:9">
      <c r="B444" s="373" t="s">
        <v>6161</v>
      </c>
      <c r="C444" s="373"/>
      <c r="D444" s="373" t="s">
        <v>7703</v>
      </c>
      <c r="E444" s="373" t="s">
        <v>3724</v>
      </c>
      <c r="F444" s="373" t="s">
        <v>917</v>
      </c>
      <c r="G444" s="373"/>
      <c r="H444" s="373"/>
      <c r="I444" s="373"/>
    </row>
    <row r="445" spans="2:9">
      <c r="B445" s="373" t="s">
        <v>4935</v>
      </c>
      <c r="C445" s="373"/>
      <c r="D445" s="373" t="s">
        <v>7703</v>
      </c>
      <c r="E445" s="373" t="s">
        <v>3724</v>
      </c>
      <c r="F445" s="373" t="s">
        <v>121</v>
      </c>
      <c r="G445" s="373"/>
      <c r="H445" s="373"/>
      <c r="I445" s="373"/>
    </row>
    <row r="446" spans="2:9">
      <c r="B446" s="373" t="s">
        <v>1898</v>
      </c>
      <c r="C446" s="373"/>
      <c r="D446" s="373" t="s">
        <v>7703</v>
      </c>
      <c r="E446" s="373" t="s">
        <v>3724</v>
      </c>
      <c r="F446" s="373" t="s">
        <v>927</v>
      </c>
      <c r="G446" s="373"/>
      <c r="H446" s="373"/>
      <c r="I446" s="373"/>
    </row>
    <row r="447" spans="2:9">
      <c r="B447" s="373" t="s">
        <v>6164</v>
      </c>
      <c r="C447" s="373"/>
      <c r="D447" s="373" t="s">
        <v>7703</v>
      </c>
      <c r="E447" s="373" t="s">
        <v>3724</v>
      </c>
      <c r="F447" s="373" t="s">
        <v>925</v>
      </c>
      <c r="G447" s="373"/>
      <c r="H447" s="373"/>
      <c r="I447" s="373"/>
    </row>
    <row r="448" spans="2:9">
      <c r="B448" s="373" t="s">
        <v>6166</v>
      </c>
      <c r="C448" s="373"/>
      <c r="D448" s="373" t="s">
        <v>7703</v>
      </c>
      <c r="E448" s="373" t="s">
        <v>3724</v>
      </c>
      <c r="F448" s="373" t="s">
        <v>949</v>
      </c>
      <c r="G448" s="373"/>
      <c r="H448" s="373"/>
      <c r="I448" s="373"/>
    </row>
    <row r="449" spans="2:9">
      <c r="B449" s="373" t="s">
        <v>6167</v>
      </c>
      <c r="C449" s="373"/>
      <c r="D449" s="373" t="s">
        <v>7703</v>
      </c>
      <c r="E449" s="373" t="s">
        <v>3724</v>
      </c>
      <c r="F449" s="373" t="s">
        <v>957</v>
      </c>
      <c r="G449" s="373"/>
      <c r="H449" s="373"/>
      <c r="I449" s="373"/>
    </row>
    <row r="450" spans="2:9">
      <c r="B450" s="373" t="s">
        <v>994</v>
      </c>
      <c r="C450" s="373"/>
      <c r="D450" s="373" t="s">
        <v>7703</v>
      </c>
      <c r="E450" s="373" t="s">
        <v>3724</v>
      </c>
      <c r="F450" s="373" t="s">
        <v>1227</v>
      </c>
      <c r="G450" s="373"/>
      <c r="H450" s="373"/>
      <c r="I450" s="373"/>
    </row>
    <row r="451" spans="2:9">
      <c r="B451" s="373" t="s">
        <v>6168</v>
      </c>
      <c r="C451" s="373"/>
      <c r="D451" s="373" t="s">
        <v>7703</v>
      </c>
      <c r="E451" s="373" t="s">
        <v>3724</v>
      </c>
      <c r="F451" s="373" t="s">
        <v>1233</v>
      </c>
      <c r="G451" s="373"/>
      <c r="H451" s="373"/>
      <c r="I451" s="373"/>
    </row>
    <row r="452" spans="2:9">
      <c r="B452" s="373" t="s">
        <v>5039</v>
      </c>
      <c r="C452" s="373"/>
      <c r="D452" s="373" t="s">
        <v>7703</v>
      </c>
      <c r="E452" s="373" t="s">
        <v>3724</v>
      </c>
      <c r="F452" s="373" t="s">
        <v>1236</v>
      </c>
      <c r="G452" s="373"/>
      <c r="H452" s="373"/>
      <c r="I452" s="373"/>
    </row>
    <row r="453" spans="2:9">
      <c r="B453" s="373" t="s">
        <v>2135</v>
      </c>
      <c r="C453" s="373"/>
      <c r="D453" s="373" t="s">
        <v>7703</v>
      </c>
      <c r="E453" s="373" t="s">
        <v>3724</v>
      </c>
      <c r="F453" s="373" t="s">
        <v>1238</v>
      </c>
      <c r="G453" s="373"/>
      <c r="H453" s="373"/>
      <c r="I453" s="373"/>
    </row>
    <row r="454" spans="2:9">
      <c r="B454" s="373" t="s">
        <v>2486</v>
      </c>
      <c r="C454" s="373"/>
      <c r="D454" s="373" t="s">
        <v>7703</v>
      </c>
      <c r="E454" s="373" t="s">
        <v>3724</v>
      </c>
      <c r="F454" s="373" t="s">
        <v>1242</v>
      </c>
      <c r="G454" s="373"/>
      <c r="H454" s="373"/>
      <c r="I454" s="373"/>
    </row>
    <row r="455" spans="2:9">
      <c r="B455" s="373" t="s">
        <v>2070</v>
      </c>
      <c r="C455" s="373"/>
      <c r="D455" s="373" t="s">
        <v>7703</v>
      </c>
      <c r="E455" s="373" t="s">
        <v>3724</v>
      </c>
      <c r="F455" s="373" t="s">
        <v>864</v>
      </c>
      <c r="G455" s="373"/>
      <c r="H455" s="373"/>
      <c r="I455" s="373"/>
    </row>
    <row r="456" spans="2:9">
      <c r="B456" s="373" t="s">
        <v>6173</v>
      </c>
      <c r="C456" s="373"/>
      <c r="D456" s="373" t="s">
        <v>7703</v>
      </c>
      <c r="E456" s="373" t="s">
        <v>3724</v>
      </c>
      <c r="F456" s="373" t="s">
        <v>1226</v>
      </c>
      <c r="G456" s="373"/>
      <c r="H456" s="373"/>
      <c r="I456" s="373"/>
    </row>
    <row r="457" spans="2:9">
      <c r="B457" s="373" t="s">
        <v>6173</v>
      </c>
      <c r="C457" s="373"/>
      <c r="D457" s="373" t="s">
        <v>7703</v>
      </c>
      <c r="E457" s="373" t="s">
        <v>3724</v>
      </c>
      <c r="F457" s="373" t="s">
        <v>1268</v>
      </c>
      <c r="G457" s="373"/>
      <c r="H457" s="373"/>
      <c r="I457" s="373"/>
    </row>
    <row r="458" spans="2:9">
      <c r="B458" s="373" t="s">
        <v>6173</v>
      </c>
      <c r="C458" s="373"/>
      <c r="D458" s="373" t="s">
        <v>7703</v>
      </c>
      <c r="E458" s="373" t="s">
        <v>3724</v>
      </c>
      <c r="F458" s="373" t="s">
        <v>680</v>
      </c>
      <c r="G458" s="373"/>
      <c r="H458" s="373"/>
      <c r="I458" s="373"/>
    </row>
    <row r="459" spans="2:9">
      <c r="B459" s="373" t="s">
        <v>6174</v>
      </c>
      <c r="C459" s="373"/>
      <c r="D459" s="373" t="s">
        <v>7703</v>
      </c>
      <c r="E459" s="373" t="s">
        <v>3724</v>
      </c>
      <c r="F459" s="373" t="s">
        <v>1051</v>
      </c>
      <c r="G459" s="373"/>
      <c r="H459" s="373"/>
      <c r="I459" s="373"/>
    </row>
    <row r="460" spans="2:9">
      <c r="B460" s="373" t="s">
        <v>3999</v>
      </c>
      <c r="C460" s="373"/>
      <c r="D460" s="373" t="s">
        <v>7703</v>
      </c>
      <c r="E460" s="373" t="s">
        <v>3724</v>
      </c>
      <c r="F460" s="373" t="s">
        <v>816</v>
      </c>
      <c r="G460" s="373"/>
      <c r="H460" s="373"/>
      <c r="I460" s="373"/>
    </row>
    <row r="461" spans="2:9">
      <c r="B461" s="373" t="s">
        <v>3999</v>
      </c>
      <c r="C461" s="373"/>
      <c r="D461" s="373" t="s">
        <v>7703</v>
      </c>
      <c r="E461" s="373" t="s">
        <v>3724</v>
      </c>
      <c r="F461" s="373" t="s">
        <v>1021</v>
      </c>
      <c r="G461" s="373"/>
      <c r="H461" s="373"/>
      <c r="I461" s="373"/>
    </row>
    <row r="462" spans="2:9">
      <c r="B462" s="373" t="s">
        <v>3999</v>
      </c>
      <c r="C462" s="373"/>
      <c r="D462" s="373" t="s">
        <v>7703</v>
      </c>
      <c r="E462" s="373" t="s">
        <v>3724</v>
      </c>
      <c r="F462" s="373" t="s">
        <v>5913</v>
      </c>
      <c r="G462" s="373"/>
      <c r="H462" s="373"/>
      <c r="I462" s="373"/>
    </row>
    <row r="463" spans="2:9">
      <c r="B463" s="373" t="s">
        <v>6177</v>
      </c>
      <c r="C463" s="373"/>
      <c r="D463" s="373" t="s">
        <v>7703</v>
      </c>
      <c r="E463" s="373" t="s">
        <v>3724</v>
      </c>
      <c r="F463" s="373" t="s">
        <v>1285</v>
      </c>
      <c r="G463" s="373"/>
      <c r="H463" s="373"/>
      <c r="I463" s="373"/>
    </row>
    <row r="464" spans="2:9">
      <c r="B464" s="373" t="s">
        <v>867</v>
      </c>
      <c r="C464" s="373"/>
      <c r="D464" s="373" t="s">
        <v>7703</v>
      </c>
      <c r="E464" s="373" t="s">
        <v>3724</v>
      </c>
      <c r="F464" s="373" t="s">
        <v>914</v>
      </c>
      <c r="G464" s="373"/>
      <c r="H464" s="373"/>
      <c r="I464" s="373"/>
    </row>
    <row r="465" spans="2:9">
      <c r="B465" s="373" t="s">
        <v>6178</v>
      </c>
      <c r="C465" s="373"/>
      <c r="D465" s="373" t="s">
        <v>7703</v>
      </c>
      <c r="E465" s="373" t="s">
        <v>3724</v>
      </c>
      <c r="F465" s="373" t="s">
        <v>1306</v>
      </c>
      <c r="G465" s="373"/>
      <c r="H465" s="373"/>
      <c r="I465" s="373"/>
    </row>
    <row r="466" spans="2:9">
      <c r="B466" s="373" t="s">
        <v>6178</v>
      </c>
      <c r="C466" s="373"/>
      <c r="D466" s="373" t="s">
        <v>7703</v>
      </c>
      <c r="E466" s="373" t="s">
        <v>3724</v>
      </c>
      <c r="F466" s="373" t="s">
        <v>1313</v>
      </c>
      <c r="G466" s="373"/>
      <c r="H466" s="373"/>
      <c r="I466" s="373"/>
    </row>
    <row r="467" spans="2:9">
      <c r="B467" s="373" t="s">
        <v>6178</v>
      </c>
      <c r="C467" s="373"/>
      <c r="D467" s="373" t="s">
        <v>7703</v>
      </c>
      <c r="E467" s="373" t="s">
        <v>3724</v>
      </c>
      <c r="F467" s="373" t="s">
        <v>2369</v>
      </c>
      <c r="G467" s="373"/>
      <c r="H467" s="373"/>
      <c r="I467" s="373"/>
    </row>
    <row r="468" spans="2:9">
      <c r="B468" s="373" t="s">
        <v>6179</v>
      </c>
      <c r="C468" s="373"/>
      <c r="D468" s="373" t="s">
        <v>7703</v>
      </c>
      <c r="E468" s="373" t="s">
        <v>3724</v>
      </c>
      <c r="F468" s="373" t="s">
        <v>214</v>
      </c>
      <c r="G468" s="373"/>
      <c r="H468" s="373"/>
      <c r="I468" s="373"/>
    </row>
    <row r="469" spans="2:9">
      <c r="B469" s="373" t="s">
        <v>6180</v>
      </c>
      <c r="C469" s="373"/>
      <c r="D469" s="373" t="s">
        <v>7703</v>
      </c>
      <c r="E469" s="373" t="s">
        <v>3724</v>
      </c>
      <c r="F469" s="373" t="s">
        <v>1320</v>
      </c>
      <c r="G469" s="373"/>
      <c r="H469" s="373"/>
      <c r="I469" s="373"/>
    </row>
    <row r="470" spans="2:9">
      <c r="B470" s="373" t="s">
        <v>1847</v>
      </c>
      <c r="C470" s="373"/>
      <c r="D470" s="373" t="s">
        <v>7703</v>
      </c>
      <c r="E470" s="373" t="s">
        <v>3724</v>
      </c>
      <c r="F470" s="373" t="s">
        <v>1277</v>
      </c>
      <c r="G470" s="373"/>
      <c r="H470" s="373"/>
      <c r="I470" s="373"/>
    </row>
    <row r="471" spans="2:9">
      <c r="B471" s="373" t="s">
        <v>4628</v>
      </c>
      <c r="C471" s="373"/>
      <c r="D471" s="373" t="s">
        <v>7703</v>
      </c>
      <c r="E471" s="373" t="s">
        <v>3724</v>
      </c>
      <c r="F471" s="373" t="s">
        <v>1335</v>
      </c>
      <c r="G471" s="373"/>
      <c r="H471" s="373"/>
      <c r="I471" s="373"/>
    </row>
    <row r="472" spans="2:9">
      <c r="B472" s="373" t="s">
        <v>2592</v>
      </c>
      <c r="C472" s="373"/>
      <c r="D472" s="373" t="s">
        <v>7703</v>
      </c>
      <c r="E472" s="373" t="s">
        <v>3724</v>
      </c>
      <c r="F472" s="373" t="s">
        <v>1337</v>
      </c>
      <c r="G472" s="373"/>
      <c r="H472" s="373"/>
      <c r="I472" s="373"/>
    </row>
    <row r="473" spans="2:9">
      <c r="B473" s="373" t="s">
        <v>6181</v>
      </c>
      <c r="C473" s="373"/>
      <c r="D473" s="373" t="s">
        <v>7703</v>
      </c>
      <c r="E473" s="373" t="s">
        <v>3724</v>
      </c>
      <c r="F473" s="373" t="s">
        <v>3774</v>
      </c>
      <c r="G473" s="373"/>
      <c r="H473" s="373"/>
      <c r="I473" s="373"/>
    </row>
    <row r="474" spans="2:9">
      <c r="B474" s="373" t="s">
        <v>6181</v>
      </c>
      <c r="C474" s="373"/>
      <c r="D474" s="373" t="s">
        <v>7703</v>
      </c>
      <c r="E474" s="373" t="s">
        <v>3724</v>
      </c>
      <c r="F474" s="373" t="s">
        <v>5202</v>
      </c>
      <c r="G474" s="373"/>
      <c r="H474" s="373"/>
      <c r="I474" s="373"/>
    </row>
    <row r="475" spans="2:9">
      <c r="B475" s="373" t="s">
        <v>5379</v>
      </c>
      <c r="C475" s="373"/>
      <c r="D475" s="373" t="s">
        <v>7703</v>
      </c>
      <c r="E475" s="373" t="s">
        <v>3724</v>
      </c>
      <c r="F475" s="373" t="s">
        <v>2872</v>
      </c>
      <c r="G475" s="373"/>
      <c r="H475" s="373"/>
      <c r="I475" s="373"/>
    </row>
    <row r="476" spans="2:9">
      <c r="B476" s="373" t="s">
        <v>6185</v>
      </c>
      <c r="C476" s="373"/>
      <c r="D476" s="373" t="s">
        <v>7703</v>
      </c>
      <c r="E476" s="373" t="s">
        <v>3724</v>
      </c>
      <c r="F476" s="373" t="s">
        <v>44</v>
      </c>
      <c r="G476" s="373"/>
      <c r="H476" s="373"/>
      <c r="I476" s="373"/>
    </row>
    <row r="477" spans="2:9">
      <c r="B477" s="373" t="s">
        <v>6187</v>
      </c>
      <c r="C477" s="373"/>
      <c r="D477" s="373" t="s">
        <v>7703</v>
      </c>
      <c r="E477" s="373" t="s">
        <v>3724</v>
      </c>
      <c r="F477" s="373" t="s">
        <v>1571</v>
      </c>
      <c r="G477" s="373"/>
      <c r="H477" s="373"/>
      <c r="I477" s="373"/>
    </row>
    <row r="478" spans="2:9">
      <c r="B478" s="373" t="s">
        <v>6188</v>
      </c>
      <c r="C478" s="373"/>
      <c r="D478" s="373" t="s">
        <v>7703</v>
      </c>
      <c r="E478" s="373" t="s">
        <v>3724</v>
      </c>
      <c r="F478" s="373" t="s">
        <v>866</v>
      </c>
      <c r="G478" s="373"/>
      <c r="H478" s="373"/>
      <c r="I478" s="373"/>
    </row>
    <row r="479" spans="2:9">
      <c r="B479" s="373" t="s">
        <v>6189</v>
      </c>
      <c r="C479" s="373"/>
      <c r="D479" s="373" t="s">
        <v>7703</v>
      </c>
      <c r="E479" s="373" t="s">
        <v>3724</v>
      </c>
      <c r="F479" s="373" t="s">
        <v>4533</v>
      </c>
      <c r="G479" s="373"/>
      <c r="H479" s="373"/>
      <c r="I479" s="373"/>
    </row>
    <row r="480" spans="2:9">
      <c r="B480" s="373" t="s">
        <v>2049</v>
      </c>
      <c r="C480" s="373"/>
      <c r="D480" s="373" t="s">
        <v>7703</v>
      </c>
      <c r="E480" s="373" t="s">
        <v>3724</v>
      </c>
      <c r="F480" s="373" t="s">
        <v>486</v>
      </c>
      <c r="G480" s="373"/>
      <c r="H480" s="373"/>
      <c r="I480" s="373"/>
    </row>
    <row r="481" spans="2:9">
      <c r="B481" s="373" t="s">
        <v>787</v>
      </c>
      <c r="C481" s="373"/>
      <c r="D481" s="373" t="s">
        <v>7703</v>
      </c>
      <c r="E481" s="373" t="s">
        <v>3724</v>
      </c>
      <c r="F481" s="373" t="s">
        <v>3185</v>
      </c>
      <c r="G481" s="373"/>
      <c r="H481" s="373"/>
      <c r="I481" s="373"/>
    </row>
    <row r="482" spans="2:9">
      <c r="B482" s="373" t="s">
        <v>787</v>
      </c>
      <c r="C482" s="373"/>
      <c r="D482" s="373" t="s">
        <v>7703</v>
      </c>
      <c r="E482" s="373" t="s">
        <v>3724</v>
      </c>
      <c r="F482" s="373" t="s">
        <v>5207</v>
      </c>
      <c r="G482" s="373"/>
      <c r="H482" s="373"/>
      <c r="I482" s="373"/>
    </row>
    <row r="483" spans="2:9">
      <c r="B483" s="373" t="s">
        <v>787</v>
      </c>
      <c r="C483" s="373"/>
      <c r="D483" s="373" t="s">
        <v>7703</v>
      </c>
      <c r="E483" s="373" t="s">
        <v>3724</v>
      </c>
      <c r="F483" s="373" t="s">
        <v>5915</v>
      </c>
      <c r="G483" s="373"/>
      <c r="H483" s="373"/>
      <c r="I483" s="373"/>
    </row>
    <row r="484" spans="2:9">
      <c r="B484" s="373" t="s">
        <v>6190</v>
      </c>
      <c r="C484" s="373"/>
      <c r="D484" s="373" t="s">
        <v>7703</v>
      </c>
      <c r="E484" s="373" t="s">
        <v>3724</v>
      </c>
      <c r="F484" s="373" t="s">
        <v>5208</v>
      </c>
      <c r="G484" s="373"/>
      <c r="H484" s="373"/>
      <c r="I484" s="373"/>
    </row>
    <row r="485" spans="2:9">
      <c r="B485" s="373" t="s">
        <v>5943</v>
      </c>
      <c r="C485" s="373"/>
      <c r="D485" s="373" t="s">
        <v>7703</v>
      </c>
      <c r="E485" s="373" t="s">
        <v>3724</v>
      </c>
      <c r="F485" s="373" t="s">
        <v>5210</v>
      </c>
      <c r="G485" s="373"/>
      <c r="H485" s="373"/>
      <c r="I485" s="373"/>
    </row>
    <row r="486" spans="2:9">
      <c r="B486" s="373" t="s">
        <v>311</v>
      </c>
      <c r="C486" s="373"/>
      <c r="D486" s="373" t="s">
        <v>7703</v>
      </c>
      <c r="E486" s="373" t="s">
        <v>3724</v>
      </c>
      <c r="F486" s="373" t="s">
        <v>2815</v>
      </c>
      <c r="G486" s="373"/>
      <c r="H486" s="373"/>
      <c r="I486" s="373"/>
    </row>
    <row r="487" spans="2:9">
      <c r="B487" s="373" t="s">
        <v>6191</v>
      </c>
      <c r="C487" s="373"/>
      <c r="D487" s="373" t="s">
        <v>7703</v>
      </c>
      <c r="E487" s="373" t="s">
        <v>3724</v>
      </c>
      <c r="F487" s="373" t="s">
        <v>4773</v>
      </c>
      <c r="G487" s="373"/>
      <c r="H487" s="373"/>
      <c r="I487" s="373"/>
    </row>
    <row r="488" spans="2:9">
      <c r="B488" s="373" t="s">
        <v>5487</v>
      </c>
      <c r="C488" s="373"/>
      <c r="D488" s="373" t="s">
        <v>7703</v>
      </c>
      <c r="E488" s="373" t="s">
        <v>6193</v>
      </c>
      <c r="F488" s="373" t="s">
        <v>869</v>
      </c>
      <c r="G488" s="373"/>
      <c r="H488" s="373"/>
      <c r="I488" s="373"/>
    </row>
    <row r="489" spans="2:9">
      <c r="B489" s="373" t="s">
        <v>3446</v>
      </c>
      <c r="C489" s="373"/>
      <c r="D489" s="373" t="s">
        <v>7703</v>
      </c>
      <c r="E489" s="373" t="s">
        <v>6193</v>
      </c>
      <c r="F489" s="373" t="s">
        <v>872</v>
      </c>
      <c r="G489" s="373"/>
      <c r="H489" s="373"/>
      <c r="I489" s="373"/>
    </row>
    <row r="490" spans="2:9">
      <c r="B490" s="373" t="s">
        <v>6194</v>
      </c>
      <c r="C490" s="373"/>
      <c r="D490" s="373" t="s">
        <v>7703</v>
      </c>
      <c r="E490" s="373" t="s">
        <v>6193</v>
      </c>
      <c r="F490" s="373" t="s">
        <v>497</v>
      </c>
      <c r="G490" s="373"/>
      <c r="H490" s="373"/>
      <c r="I490" s="373"/>
    </row>
    <row r="491" spans="2:9">
      <c r="B491" s="373" t="s">
        <v>6012</v>
      </c>
      <c r="C491" s="373"/>
      <c r="D491" s="373" t="s">
        <v>7703</v>
      </c>
      <c r="E491" s="373" t="s">
        <v>6193</v>
      </c>
      <c r="F491" s="373" t="s">
        <v>469</v>
      </c>
      <c r="G491" s="373"/>
      <c r="H491" s="373"/>
      <c r="I491" s="373"/>
    </row>
    <row r="492" spans="2:9">
      <c r="B492" s="373" t="s">
        <v>6195</v>
      </c>
      <c r="C492" s="373"/>
      <c r="D492" s="373" t="s">
        <v>7703</v>
      </c>
      <c r="E492" s="373" t="s">
        <v>6193</v>
      </c>
      <c r="F492" s="373" t="s">
        <v>857</v>
      </c>
      <c r="G492" s="373"/>
      <c r="H492" s="373"/>
      <c r="I492" s="373"/>
    </row>
    <row r="493" spans="2:9">
      <c r="B493" s="373" t="s">
        <v>2808</v>
      </c>
      <c r="C493" s="373"/>
      <c r="D493" s="373" t="s">
        <v>7703</v>
      </c>
      <c r="E493" s="373" t="s">
        <v>6193</v>
      </c>
      <c r="F493" s="373" t="s">
        <v>892</v>
      </c>
      <c r="G493" s="373"/>
      <c r="H493" s="373"/>
      <c r="I493" s="373"/>
    </row>
    <row r="494" spans="2:9">
      <c r="B494" s="373" t="s">
        <v>6196</v>
      </c>
      <c r="C494" s="373"/>
      <c r="D494" s="373" t="s">
        <v>7703</v>
      </c>
      <c r="E494" s="373" t="s">
        <v>6193</v>
      </c>
      <c r="F494" s="373" t="s">
        <v>895</v>
      </c>
      <c r="G494" s="373"/>
      <c r="H494" s="373"/>
      <c r="I494" s="373"/>
    </row>
    <row r="495" spans="2:9">
      <c r="B495" s="373" t="s">
        <v>4639</v>
      </c>
      <c r="C495" s="373"/>
      <c r="D495" s="373" t="s">
        <v>7703</v>
      </c>
      <c r="E495" s="373" t="s">
        <v>6193</v>
      </c>
      <c r="F495" s="373" t="s">
        <v>903</v>
      </c>
      <c r="G495" s="373"/>
      <c r="H495" s="373"/>
      <c r="I495" s="373"/>
    </row>
    <row r="496" spans="2:9">
      <c r="B496" s="373" t="s">
        <v>5663</v>
      </c>
      <c r="C496" s="373"/>
      <c r="D496" s="373" t="s">
        <v>7703</v>
      </c>
      <c r="E496" s="373" t="s">
        <v>6193</v>
      </c>
      <c r="F496" s="373" t="s">
        <v>904</v>
      </c>
      <c r="G496" s="373"/>
      <c r="H496" s="373"/>
      <c r="I496" s="373"/>
    </row>
    <row r="497" spans="2:9">
      <c r="B497" s="373" t="s">
        <v>2006</v>
      </c>
      <c r="C497" s="373"/>
      <c r="D497" s="373" t="s">
        <v>7703</v>
      </c>
      <c r="E497" s="373" t="s">
        <v>6193</v>
      </c>
      <c r="F497" s="373" t="s">
        <v>1227</v>
      </c>
      <c r="G497" s="373"/>
      <c r="H497" s="373"/>
      <c r="I497" s="373"/>
    </row>
    <row r="498" spans="2:9">
      <c r="B498" s="373" t="s">
        <v>1281</v>
      </c>
      <c r="C498" s="373"/>
      <c r="D498" s="373" t="s">
        <v>7703</v>
      </c>
      <c r="E498" s="373" t="s">
        <v>6193</v>
      </c>
      <c r="F498" s="373" t="s">
        <v>1233</v>
      </c>
      <c r="G498" s="373"/>
      <c r="H498" s="373"/>
      <c r="I498" s="373"/>
    </row>
    <row r="499" spans="2:9">
      <c r="B499" s="373" t="s">
        <v>2755</v>
      </c>
      <c r="C499" s="373"/>
      <c r="D499" s="373" t="s">
        <v>7703</v>
      </c>
      <c r="E499" s="373" t="s">
        <v>6193</v>
      </c>
      <c r="F499" s="373" t="s">
        <v>1236</v>
      </c>
      <c r="G499" s="373"/>
      <c r="H499" s="373"/>
      <c r="I499" s="373"/>
    </row>
    <row r="500" spans="2:9">
      <c r="B500" s="373" t="s">
        <v>5565</v>
      </c>
      <c r="C500" s="373"/>
      <c r="D500" s="373" t="s">
        <v>7703</v>
      </c>
      <c r="E500" s="373" t="s">
        <v>6193</v>
      </c>
      <c r="F500" s="373" t="s">
        <v>1238</v>
      </c>
      <c r="G500" s="373"/>
      <c r="H500" s="373"/>
      <c r="I500" s="373"/>
    </row>
    <row r="501" spans="2:9">
      <c r="B501" s="373" t="s">
        <v>5993</v>
      </c>
      <c r="C501" s="373"/>
      <c r="D501" s="373" t="s">
        <v>7703</v>
      </c>
      <c r="E501" s="373" t="s">
        <v>6193</v>
      </c>
      <c r="F501" s="373" t="s">
        <v>1240</v>
      </c>
      <c r="G501" s="373"/>
      <c r="H501" s="373"/>
      <c r="I501" s="373"/>
    </row>
    <row r="502" spans="2:9">
      <c r="B502" s="373" t="s">
        <v>2561</v>
      </c>
      <c r="C502" s="373"/>
      <c r="D502" s="373" t="s">
        <v>7703</v>
      </c>
      <c r="E502" s="373" t="s">
        <v>6193</v>
      </c>
      <c r="F502" s="373" t="s">
        <v>1242</v>
      </c>
      <c r="G502" s="373"/>
      <c r="H502" s="373"/>
      <c r="I502" s="373"/>
    </row>
    <row r="503" spans="2:9">
      <c r="B503" s="373" t="s">
        <v>6197</v>
      </c>
      <c r="C503" s="373"/>
      <c r="D503" s="373" t="s">
        <v>7703</v>
      </c>
      <c r="E503" s="373" t="s">
        <v>6193</v>
      </c>
      <c r="F503" s="373" t="s">
        <v>972</v>
      </c>
      <c r="G503" s="373"/>
      <c r="H503" s="373"/>
      <c r="I503" s="373"/>
    </row>
    <row r="504" spans="2:9">
      <c r="B504" s="373" t="s">
        <v>6197</v>
      </c>
      <c r="C504" s="373"/>
      <c r="D504" s="373" t="s">
        <v>7703</v>
      </c>
      <c r="E504" s="373" t="s">
        <v>6193</v>
      </c>
      <c r="F504" s="373" t="s">
        <v>1250</v>
      </c>
      <c r="G504" s="373"/>
      <c r="H504" s="373"/>
      <c r="I504" s="373"/>
    </row>
    <row r="505" spans="2:9">
      <c r="B505" s="373" t="s">
        <v>1049</v>
      </c>
      <c r="C505" s="373"/>
      <c r="D505" s="373" t="s">
        <v>7703</v>
      </c>
      <c r="E505" s="373" t="s">
        <v>6193</v>
      </c>
      <c r="F505" s="373" t="s">
        <v>864</v>
      </c>
      <c r="G505" s="373"/>
      <c r="H505" s="373"/>
      <c r="I505" s="373"/>
    </row>
    <row r="506" spans="2:9">
      <c r="B506" s="373" t="s">
        <v>1785</v>
      </c>
      <c r="C506" s="373"/>
      <c r="D506" s="373" t="s">
        <v>7703</v>
      </c>
      <c r="E506" s="373" t="s">
        <v>6193</v>
      </c>
      <c r="F506" s="373" t="s">
        <v>1226</v>
      </c>
      <c r="G506" s="373"/>
      <c r="H506" s="373"/>
      <c r="I506" s="373"/>
    </row>
    <row r="507" spans="2:9">
      <c r="B507" s="373" t="s">
        <v>3312</v>
      </c>
      <c r="C507" s="373"/>
      <c r="D507" s="373" t="s">
        <v>7703</v>
      </c>
      <c r="E507" s="373" t="s">
        <v>6193</v>
      </c>
      <c r="F507" s="373" t="s">
        <v>1268</v>
      </c>
      <c r="G507" s="373"/>
      <c r="H507" s="373"/>
      <c r="I507" s="373"/>
    </row>
    <row r="508" spans="2:9">
      <c r="B508" s="373" t="s">
        <v>4400</v>
      </c>
      <c r="C508" s="373"/>
      <c r="D508" s="373" t="s">
        <v>7703</v>
      </c>
      <c r="E508" s="373" t="s">
        <v>6193</v>
      </c>
      <c r="F508" s="373" t="s">
        <v>1051</v>
      </c>
      <c r="G508" s="373"/>
      <c r="H508" s="373"/>
      <c r="I508" s="373"/>
    </row>
    <row r="509" spans="2:9">
      <c r="B509" s="373" t="s">
        <v>5825</v>
      </c>
      <c r="C509" s="373"/>
      <c r="D509" s="373" t="s">
        <v>7703</v>
      </c>
      <c r="E509" s="373" t="s">
        <v>6193</v>
      </c>
      <c r="F509" s="373" t="s">
        <v>816</v>
      </c>
      <c r="G509" s="373"/>
      <c r="H509" s="373"/>
      <c r="I509" s="373"/>
    </row>
    <row r="510" spans="2:9">
      <c r="B510" s="373" t="s">
        <v>5825</v>
      </c>
      <c r="C510" s="373"/>
      <c r="D510" s="373" t="s">
        <v>7703</v>
      </c>
      <c r="E510" s="373" t="s">
        <v>6193</v>
      </c>
      <c r="F510" s="373" t="s">
        <v>1021</v>
      </c>
      <c r="G510" s="373"/>
      <c r="H510" s="373"/>
      <c r="I510" s="373"/>
    </row>
    <row r="511" spans="2:9">
      <c r="B511" s="373" t="s">
        <v>3204</v>
      </c>
      <c r="C511" s="373"/>
      <c r="D511" s="373" t="s">
        <v>7703</v>
      </c>
      <c r="E511" s="373" t="s">
        <v>3660</v>
      </c>
      <c r="F511" s="373" t="s">
        <v>869</v>
      </c>
      <c r="G511" s="373"/>
      <c r="H511" s="373"/>
      <c r="I511" s="373"/>
    </row>
    <row r="512" spans="2:9">
      <c r="B512" s="373" t="s">
        <v>3761</v>
      </c>
      <c r="C512" s="373"/>
      <c r="D512" s="373" t="s">
        <v>7703</v>
      </c>
      <c r="E512" s="373" t="s">
        <v>3660</v>
      </c>
      <c r="F512" s="373" t="s">
        <v>872</v>
      </c>
      <c r="G512" s="373"/>
      <c r="H512" s="373"/>
      <c r="I512" s="373"/>
    </row>
    <row r="513" spans="2:9">
      <c r="B513" s="373" t="s">
        <v>2426</v>
      </c>
      <c r="C513" s="373"/>
      <c r="D513" s="373" t="s">
        <v>7703</v>
      </c>
      <c r="E513" s="373" t="s">
        <v>3660</v>
      </c>
      <c r="F513" s="373" t="s">
        <v>497</v>
      </c>
      <c r="G513" s="373"/>
      <c r="H513" s="373"/>
      <c r="I513" s="373"/>
    </row>
    <row r="514" spans="2:9">
      <c r="B514" s="373" t="s">
        <v>6088</v>
      </c>
      <c r="C514" s="373"/>
      <c r="D514" s="373" t="s">
        <v>7703</v>
      </c>
      <c r="E514" s="373" t="s">
        <v>3660</v>
      </c>
      <c r="F514" s="373" t="s">
        <v>469</v>
      </c>
      <c r="G514" s="373"/>
      <c r="H514" s="373"/>
      <c r="I514" s="373"/>
    </row>
    <row r="515" spans="2:9">
      <c r="B515" s="373" t="s">
        <v>922</v>
      </c>
      <c r="C515" s="373"/>
      <c r="D515" s="373" t="s">
        <v>7703</v>
      </c>
      <c r="E515" s="373" t="s">
        <v>3660</v>
      </c>
      <c r="F515" s="373" t="s">
        <v>857</v>
      </c>
      <c r="G515" s="373"/>
      <c r="H515" s="373"/>
      <c r="I515" s="373"/>
    </row>
    <row r="516" spans="2:9">
      <c r="B516" s="373" t="s">
        <v>6201</v>
      </c>
      <c r="C516" s="373"/>
      <c r="D516" s="373" t="s">
        <v>7703</v>
      </c>
      <c r="E516" s="373" t="s">
        <v>3660</v>
      </c>
      <c r="F516" s="373" t="s">
        <v>892</v>
      </c>
      <c r="G516" s="373"/>
      <c r="H516" s="373"/>
      <c r="I516" s="373"/>
    </row>
    <row r="517" spans="2:9">
      <c r="B517" s="373" t="s">
        <v>6202</v>
      </c>
      <c r="C517" s="373"/>
      <c r="D517" s="373" t="s">
        <v>7703</v>
      </c>
      <c r="E517" s="373" t="s">
        <v>3660</v>
      </c>
      <c r="F517" s="373" t="s">
        <v>895</v>
      </c>
      <c r="G517" s="373"/>
      <c r="H517" s="373"/>
      <c r="I517" s="373"/>
    </row>
    <row r="518" spans="2:9">
      <c r="B518" s="373" t="s">
        <v>6203</v>
      </c>
      <c r="C518" s="373"/>
      <c r="D518" s="373" t="s">
        <v>7703</v>
      </c>
      <c r="E518" s="373" t="s">
        <v>3660</v>
      </c>
      <c r="F518" s="373" t="s">
        <v>903</v>
      </c>
      <c r="G518" s="373"/>
      <c r="H518" s="373"/>
      <c r="I518" s="373"/>
    </row>
    <row r="519" spans="2:9">
      <c r="B519" s="373" t="s">
        <v>1298</v>
      </c>
      <c r="C519" s="373"/>
      <c r="D519" s="373" t="s">
        <v>7703</v>
      </c>
      <c r="E519" s="373" t="s">
        <v>3660</v>
      </c>
      <c r="F519" s="373" t="s">
        <v>904</v>
      </c>
      <c r="G519" s="373"/>
      <c r="H519" s="373"/>
      <c r="I519" s="373"/>
    </row>
    <row r="520" spans="2:9">
      <c r="B520" s="373" t="s">
        <v>6204</v>
      </c>
      <c r="C520" s="373"/>
      <c r="D520" s="373" t="s">
        <v>7703</v>
      </c>
      <c r="E520" s="373" t="s">
        <v>3660</v>
      </c>
      <c r="F520" s="373" t="s">
        <v>913</v>
      </c>
      <c r="G520" s="373"/>
      <c r="H520" s="373"/>
      <c r="I520" s="373"/>
    </row>
    <row r="521" spans="2:9">
      <c r="B521" s="373" t="s">
        <v>6197</v>
      </c>
      <c r="C521" s="373"/>
      <c r="D521" s="373" t="s">
        <v>7703</v>
      </c>
      <c r="E521" s="373" t="s">
        <v>3660</v>
      </c>
      <c r="F521" s="373" t="s">
        <v>1233</v>
      </c>
      <c r="G521" s="373"/>
      <c r="H521" s="373"/>
      <c r="I521" s="373"/>
    </row>
    <row r="522" spans="2:9">
      <c r="B522" s="373" t="s">
        <v>6206</v>
      </c>
      <c r="C522" s="373"/>
      <c r="D522" s="373" t="s">
        <v>7703</v>
      </c>
      <c r="E522" s="373" t="s">
        <v>3660</v>
      </c>
      <c r="F522" s="373" t="s">
        <v>1242</v>
      </c>
      <c r="G522" s="373"/>
      <c r="H522" s="373"/>
      <c r="I522" s="373"/>
    </row>
    <row r="523" spans="2:9">
      <c r="B523" s="373" t="s">
        <v>4557</v>
      </c>
      <c r="C523" s="373"/>
      <c r="D523" s="373" t="s">
        <v>7703</v>
      </c>
      <c r="E523" s="373" t="s">
        <v>1657</v>
      </c>
      <c r="F523" s="373" t="s">
        <v>869</v>
      </c>
      <c r="G523" s="373"/>
      <c r="H523" s="373"/>
      <c r="I523" s="373"/>
    </row>
    <row r="524" spans="2:9">
      <c r="B524" s="373" t="s">
        <v>6208</v>
      </c>
      <c r="C524" s="373"/>
      <c r="D524" s="373" t="s">
        <v>7703</v>
      </c>
      <c r="E524" s="373" t="s">
        <v>1657</v>
      </c>
      <c r="F524" s="373" t="s">
        <v>872</v>
      </c>
      <c r="G524" s="373"/>
      <c r="H524" s="373"/>
      <c r="I524" s="373"/>
    </row>
    <row r="525" spans="2:9">
      <c r="B525" s="373" t="s">
        <v>796</v>
      </c>
      <c r="C525" s="373"/>
      <c r="D525" s="373" t="s">
        <v>7703</v>
      </c>
      <c r="E525" s="373" t="s">
        <v>1657</v>
      </c>
      <c r="F525" s="373" t="s">
        <v>497</v>
      </c>
      <c r="G525" s="373"/>
      <c r="H525" s="373"/>
      <c r="I525" s="373"/>
    </row>
    <row r="526" spans="2:9">
      <c r="B526" s="373" t="s">
        <v>5193</v>
      </c>
      <c r="C526" s="373"/>
      <c r="D526" s="373" t="s">
        <v>7703</v>
      </c>
      <c r="E526" s="373" t="s">
        <v>1657</v>
      </c>
      <c r="F526" s="373" t="s">
        <v>469</v>
      </c>
      <c r="G526" s="373"/>
      <c r="H526" s="373"/>
      <c r="I526" s="373"/>
    </row>
    <row r="527" spans="2:9">
      <c r="B527" s="373" t="s">
        <v>6209</v>
      </c>
      <c r="C527" s="373"/>
      <c r="D527" s="373" t="s">
        <v>7703</v>
      </c>
      <c r="E527" s="373" t="s">
        <v>1657</v>
      </c>
      <c r="F527" s="373" t="s">
        <v>1227</v>
      </c>
      <c r="G527" s="373"/>
      <c r="H527" s="373"/>
      <c r="I527" s="373"/>
    </row>
    <row r="528" spans="2:9">
      <c r="B528" s="373" t="s">
        <v>6209</v>
      </c>
      <c r="C528" s="373"/>
      <c r="D528" s="373" t="s">
        <v>7703</v>
      </c>
      <c r="E528" s="373" t="s">
        <v>1657</v>
      </c>
      <c r="F528" s="373" t="s">
        <v>1051</v>
      </c>
      <c r="G528" s="373"/>
      <c r="H528" s="373"/>
      <c r="I528" s="373"/>
    </row>
    <row r="529" spans="2:9">
      <c r="B529" s="373" t="s">
        <v>6211</v>
      </c>
      <c r="C529" s="373"/>
      <c r="D529" s="373" t="s">
        <v>7703</v>
      </c>
      <c r="E529" s="373" t="s">
        <v>1657</v>
      </c>
      <c r="F529" s="373" t="s">
        <v>1233</v>
      </c>
      <c r="G529" s="373"/>
      <c r="H529" s="373"/>
      <c r="I529" s="373"/>
    </row>
    <row r="530" spans="2:9">
      <c r="B530" s="373" t="s">
        <v>3919</v>
      </c>
      <c r="C530" s="373"/>
      <c r="D530" s="373" t="s">
        <v>7703</v>
      </c>
      <c r="E530" s="373" t="s">
        <v>1657</v>
      </c>
      <c r="F530" s="373" t="s">
        <v>1236</v>
      </c>
      <c r="G530" s="373"/>
      <c r="H530" s="373"/>
      <c r="I530" s="373"/>
    </row>
    <row r="531" spans="2:9">
      <c r="B531" s="373" t="s">
        <v>6214</v>
      </c>
      <c r="C531" s="373"/>
      <c r="D531" s="373" t="s">
        <v>7703</v>
      </c>
      <c r="E531" s="373" t="s">
        <v>1657</v>
      </c>
      <c r="F531" s="373" t="s">
        <v>1238</v>
      </c>
      <c r="G531" s="373"/>
      <c r="H531" s="373"/>
      <c r="I531" s="373"/>
    </row>
    <row r="532" spans="2:9">
      <c r="B532" s="373" t="s">
        <v>6216</v>
      </c>
      <c r="C532" s="373"/>
      <c r="D532" s="373" t="s">
        <v>7703</v>
      </c>
      <c r="E532" s="373" t="s">
        <v>1657</v>
      </c>
      <c r="F532" s="373" t="s">
        <v>1240</v>
      </c>
      <c r="G532" s="373"/>
      <c r="H532" s="373"/>
      <c r="I532" s="373"/>
    </row>
    <row r="533" spans="2:9">
      <c r="B533" s="373" t="s">
        <v>5275</v>
      </c>
      <c r="C533" s="373"/>
      <c r="D533" s="373" t="s">
        <v>7703</v>
      </c>
      <c r="E533" s="373" t="s">
        <v>1657</v>
      </c>
      <c r="F533" s="373" t="s">
        <v>1242</v>
      </c>
      <c r="G533" s="373"/>
      <c r="H533" s="373"/>
      <c r="I533" s="373"/>
    </row>
    <row r="534" spans="2:9">
      <c r="B534" s="373" t="s">
        <v>6218</v>
      </c>
      <c r="C534" s="373"/>
      <c r="D534" s="373" t="s">
        <v>7703</v>
      </c>
      <c r="E534" s="373" t="s">
        <v>1657</v>
      </c>
      <c r="F534" s="373" t="s">
        <v>972</v>
      </c>
      <c r="G534" s="373"/>
      <c r="H534" s="373"/>
      <c r="I534" s="373"/>
    </row>
    <row r="535" spans="2:9">
      <c r="B535" s="373" t="s">
        <v>6219</v>
      </c>
      <c r="C535" s="373"/>
      <c r="D535" s="373" t="s">
        <v>7703</v>
      </c>
      <c r="E535" s="373" t="s">
        <v>1657</v>
      </c>
      <c r="F535" s="373" t="s">
        <v>1250</v>
      </c>
      <c r="G535" s="373"/>
      <c r="H535" s="373"/>
      <c r="I535" s="373"/>
    </row>
    <row r="536" spans="2:9">
      <c r="B536" s="373" t="s">
        <v>6220</v>
      </c>
      <c r="C536" s="373"/>
      <c r="D536" s="373" t="s">
        <v>7703</v>
      </c>
      <c r="E536" s="373" t="s">
        <v>1657</v>
      </c>
      <c r="F536" s="373" t="s">
        <v>864</v>
      </c>
      <c r="G536" s="373"/>
      <c r="H536" s="373"/>
      <c r="I536" s="373"/>
    </row>
    <row r="537" spans="2:9">
      <c r="B537" s="373" t="s">
        <v>3898</v>
      </c>
      <c r="C537" s="373"/>
      <c r="D537" s="373" t="s">
        <v>7703</v>
      </c>
      <c r="E537" s="373" t="s">
        <v>1657</v>
      </c>
      <c r="F537" s="373" t="s">
        <v>1226</v>
      </c>
      <c r="G537" s="373"/>
      <c r="H537" s="373"/>
      <c r="I537" s="373"/>
    </row>
    <row r="538" spans="2:9">
      <c r="B538" s="373" t="s">
        <v>1841</v>
      </c>
      <c r="C538" s="373"/>
      <c r="D538" s="373" t="s">
        <v>7703</v>
      </c>
      <c r="E538" s="373" t="s">
        <v>1657</v>
      </c>
      <c r="F538" s="373" t="s">
        <v>1268</v>
      </c>
      <c r="G538" s="373"/>
      <c r="H538" s="373"/>
      <c r="I538" s="373"/>
    </row>
    <row r="539" spans="2:9">
      <c r="B539" s="373" t="s">
        <v>4856</v>
      </c>
      <c r="C539" s="373"/>
      <c r="D539" s="373" t="s">
        <v>7703</v>
      </c>
      <c r="E539" s="373" t="s">
        <v>6222</v>
      </c>
      <c r="F539" s="373" t="s">
        <v>869</v>
      </c>
      <c r="G539" s="373"/>
      <c r="H539" s="373"/>
      <c r="I539" s="373"/>
    </row>
    <row r="540" spans="2:9">
      <c r="B540" s="373" t="s">
        <v>6223</v>
      </c>
      <c r="C540" s="373"/>
      <c r="D540" s="373" t="s">
        <v>7703</v>
      </c>
      <c r="E540" s="373" t="s">
        <v>6222</v>
      </c>
      <c r="F540" s="373" t="s">
        <v>872</v>
      </c>
      <c r="G540" s="373"/>
      <c r="H540" s="373"/>
      <c r="I540" s="373"/>
    </row>
    <row r="541" spans="2:9">
      <c r="B541" s="373" t="s">
        <v>2431</v>
      </c>
      <c r="C541" s="373"/>
      <c r="D541" s="373" t="s">
        <v>7703</v>
      </c>
      <c r="E541" s="373" t="s">
        <v>6222</v>
      </c>
      <c r="F541" s="373" t="s">
        <v>497</v>
      </c>
      <c r="G541" s="373"/>
      <c r="H541" s="373"/>
      <c r="I541" s="373"/>
    </row>
    <row r="542" spans="2:9">
      <c r="B542" s="373" t="s">
        <v>6052</v>
      </c>
      <c r="C542" s="373"/>
      <c r="D542" s="373" t="s">
        <v>7703</v>
      </c>
      <c r="E542" s="373" t="s">
        <v>6222</v>
      </c>
      <c r="F542" s="373" t="s">
        <v>469</v>
      </c>
      <c r="G542" s="373"/>
      <c r="H542" s="373"/>
      <c r="I542" s="373"/>
    </row>
    <row r="543" spans="2:9">
      <c r="B543" s="373" t="s">
        <v>6224</v>
      </c>
      <c r="C543" s="373"/>
      <c r="D543" s="373" t="s">
        <v>7703</v>
      </c>
      <c r="E543" s="373" t="s">
        <v>6222</v>
      </c>
      <c r="F543" s="373" t="s">
        <v>857</v>
      </c>
      <c r="G543" s="373"/>
      <c r="H543" s="373"/>
      <c r="I543" s="373"/>
    </row>
    <row r="544" spans="2:9">
      <c r="B544" s="373" t="s">
        <v>6225</v>
      </c>
      <c r="C544" s="373"/>
      <c r="D544" s="373" t="s">
        <v>7703</v>
      </c>
      <c r="E544" s="373" t="s">
        <v>6222</v>
      </c>
      <c r="F544" s="373" t="s">
        <v>892</v>
      </c>
      <c r="G544" s="373"/>
      <c r="H544" s="373"/>
      <c r="I544" s="373"/>
    </row>
    <row r="545" spans="2:9">
      <c r="B545" s="373" t="s">
        <v>6226</v>
      </c>
      <c r="C545" s="373"/>
      <c r="D545" s="373" t="s">
        <v>7703</v>
      </c>
      <c r="E545" s="373" t="s">
        <v>6222</v>
      </c>
      <c r="F545" s="373" t="s">
        <v>895</v>
      </c>
      <c r="G545" s="373"/>
      <c r="H545" s="373"/>
      <c r="I545" s="373"/>
    </row>
    <row r="546" spans="2:9">
      <c r="B546" s="373" t="s">
        <v>6227</v>
      </c>
      <c r="C546" s="373"/>
      <c r="D546" s="373" t="s">
        <v>7703</v>
      </c>
      <c r="E546" s="373" t="s">
        <v>6222</v>
      </c>
      <c r="F546" s="373" t="s">
        <v>903</v>
      </c>
      <c r="G546" s="373"/>
      <c r="H546" s="373"/>
      <c r="I546" s="373"/>
    </row>
    <row r="547" spans="2:9">
      <c r="B547" s="373" t="s">
        <v>1062</v>
      </c>
      <c r="C547" s="373"/>
      <c r="D547" s="373" t="s">
        <v>7703</v>
      </c>
      <c r="E547" s="373" t="s">
        <v>6222</v>
      </c>
      <c r="F547" s="373" t="s">
        <v>904</v>
      </c>
      <c r="G547" s="373"/>
      <c r="H547" s="373"/>
      <c r="I547" s="373"/>
    </row>
    <row r="548" spans="2:9">
      <c r="B548" s="373" t="s">
        <v>4925</v>
      </c>
      <c r="C548" s="373"/>
      <c r="D548" s="373" t="s">
        <v>7703</v>
      </c>
      <c r="E548" s="373" t="s">
        <v>6222</v>
      </c>
      <c r="F548" s="373" t="s">
        <v>913</v>
      </c>
      <c r="G548" s="373"/>
      <c r="H548" s="373"/>
      <c r="I548" s="373"/>
    </row>
    <row r="549" spans="2:9">
      <c r="B549" s="373" t="s">
        <v>4050</v>
      </c>
      <c r="C549" s="373"/>
      <c r="D549" s="373" t="s">
        <v>7703</v>
      </c>
      <c r="E549" s="373" t="s">
        <v>6222</v>
      </c>
      <c r="F549" s="373" t="s">
        <v>1227</v>
      </c>
      <c r="G549" s="373"/>
      <c r="H549" s="373"/>
      <c r="I549" s="373"/>
    </row>
    <row r="550" spans="2:9">
      <c r="B550" s="373" t="s">
        <v>5860</v>
      </c>
      <c r="C550" s="373"/>
      <c r="D550" s="373" t="s">
        <v>7703</v>
      </c>
      <c r="E550" s="373" t="s">
        <v>6222</v>
      </c>
      <c r="F550" s="373" t="s">
        <v>1233</v>
      </c>
      <c r="G550" s="373"/>
      <c r="H550" s="373"/>
      <c r="I550" s="373"/>
    </row>
    <row r="551" spans="2:9">
      <c r="B551" s="373" t="s">
        <v>7253</v>
      </c>
      <c r="C551" s="373"/>
      <c r="D551" s="373" t="s">
        <v>7703</v>
      </c>
      <c r="E551" s="373" t="s">
        <v>6222</v>
      </c>
      <c r="F551" s="373" t="s">
        <v>1236</v>
      </c>
      <c r="G551" s="373"/>
      <c r="H551" s="373"/>
      <c r="I551" s="373"/>
    </row>
    <row r="552" spans="2:9">
      <c r="B552" s="373" t="s">
        <v>5490</v>
      </c>
      <c r="C552" s="373"/>
      <c r="D552" s="373" t="s">
        <v>7703</v>
      </c>
      <c r="E552" s="373" t="s">
        <v>6222</v>
      </c>
      <c r="F552" s="373" t="s">
        <v>1238</v>
      </c>
      <c r="G552" s="373"/>
      <c r="H552" s="373"/>
      <c r="I552" s="373"/>
    </row>
    <row r="553" spans="2:9">
      <c r="B553" s="373" t="s">
        <v>5371</v>
      </c>
      <c r="C553" s="373"/>
      <c r="D553" s="373" t="s">
        <v>7703</v>
      </c>
      <c r="E553" s="373" t="s">
        <v>6222</v>
      </c>
      <c r="F553" s="373" t="s">
        <v>1240</v>
      </c>
      <c r="G553" s="373"/>
      <c r="H553" s="373"/>
      <c r="I553" s="373"/>
    </row>
    <row r="554" spans="2:9">
      <c r="B554" s="373" t="s">
        <v>6233</v>
      </c>
      <c r="C554" s="373"/>
      <c r="D554" s="373" t="s">
        <v>7703</v>
      </c>
      <c r="E554" s="373" t="s">
        <v>6222</v>
      </c>
      <c r="F554" s="373" t="s">
        <v>972</v>
      </c>
      <c r="G554" s="373"/>
      <c r="H554" s="373"/>
      <c r="I554" s="373"/>
    </row>
    <row r="555" spans="2:9">
      <c r="B555" s="373" t="s">
        <v>1318</v>
      </c>
      <c r="C555" s="373"/>
      <c r="D555" s="373" t="s">
        <v>7703</v>
      </c>
      <c r="E555" s="373" t="s">
        <v>6222</v>
      </c>
      <c r="F555" s="373" t="s">
        <v>864</v>
      </c>
      <c r="G555" s="373"/>
      <c r="H555" s="373"/>
      <c r="I555" s="373"/>
    </row>
    <row r="556" spans="2:9">
      <c r="B556" s="373" t="s">
        <v>6235</v>
      </c>
      <c r="C556" s="373"/>
      <c r="D556" s="373" t="s">
        <v>7703</v>
      </c>
      <c r="E556" s="373" t="s">
        <v>6222</v>
      </c>
      <c r="F556" s="373" t="s">
        <v>1226</v>
      </c>
      <c r="G556" s="373"/>
      <c r="H556" s="373"/>
      <c r="I556" s="373"/>
    </row>
    <row r="557" spans="2:9">
      <c r="B557" s="373" t="s">
        <v>3410</v>
      </c>
      <c r="C557" s="373"/>
      <c r="D557" s="373" t="s">
        <v>7703</v>
      </c>
      <c r="E557" s="373" t="s">
        <v>6222</v>
      </c>
      <c r="F557" s="373" t="s">
        <v>1268</v>
      </c>
      <c r="G557" s="373"/>
      <c r="H557" s="373"/>
      <c r="I557" s="373"/>
    </row>
    <row r="558" spans="2:9">
      <c r="B558" s="373" t="s">
        <v>6236</v>
      </c>
      <c r="C558" s="373"/>
      <c r="D558" s="373" t="s">
        <v>7703</v>
      </c>
      <c r="E558" s="373" t="s">
        <v>6222</v>
      </c>
      <c r="F558" s="373" t="s">
        <v>1051</v>
      </c>
      <c r="G558" s="373"/>
      <c r="H558" s="373"/>
      <c r="I558" s="373"/>
    </row>
    <row r="559" spans="2:9">
      <c r="B559" s="373" t="s">
        <v>1646</v>
      </c>
      <c r="C559" s="373"/>
      <c r="D559" s="373" t="s">
        <v>7703</v>
      </c>
      <c r="E559" s="373" t="s">
        <v>6222</v>
      </c>
      <c r="F559" s="373" t="s">
        <v>816</v>
      </c>
      <c r="G559" s="373"/>
      <c r="H559" s="373"/>
      <c r="I559" s="373"/>
    </row>
    <row r="560" spans="2:9">
      <c r="B560" s="373" t="s">
        <v>4604</v>
      </c>
      <c r="C560" s="373"/>
      <c r="D560" s="373" t="s">
        <v>7703</v>
      </c>
      <c r="E560" s="373" t="s">
        <v>6222</v>
      </c>
      <c r="F560" s="373" t="s">
        <v>1021</v>
      </c>
      <c r="G560" s="373"/>
      <c r="H560" s="373"/>
      <c r="I560" s="373"/>
    </row>
    <row r="561" spans="2:9">
      <c r="B561" s="373" t="s">
        <v>2047</v>
      </c>
      <c r="C561" s="373"/>
      <c r="D561" s="373" t="s">
        <v>7703</v>
      </c>
      <c r="E561" s="373" t="s">
        <v>6222</v>
      </c>
      <c r="F561" s="373" t="s">
        <v>1285</v>
      </c>
      <c r="G561" s="373"/>
      <c r="H561" s="373"/>
      <c r="I561" s="373"/>
    </row>
    <row r="562" spans="2:9">
      <c r="B562" s="373" t="s">
        <v>444</v>
      </c>
      <c r="C562" s="373"/>
      <c r="D562" s="373" t="s">
        <v>7703</v>
      </c>
      <c r="E562" s="373" t="s">
        <v>6222</v>
      </c>
      <c r="F562" s="373" t="s">
        <v>914</v>
      </c>
      <c r="G562" s="373"/>
      <c r="H562" s="373"/>
      <c r="I562" s="373"/>
    </row>
    <row r="563" spans="2:9">
      <c r="B563" s="373" t="s">
        <v>6221</v>
      </c>
      <c r="C563" s="373"/>
      <c r="D563" s="373" t="s">
        <v>7703</v>
      </c>
      <c r="E563" s="373" t="s">
        <v>6222</v>
      </c>
      <c r="F563" s="373" t="s">
        <v>1306</v>
      </c>
      <c r="G563" s="373"/>
      <c r="H563" s="373"/>
      <c r="I563" s="373"/>
    </row>
    <row r="564" spans="2:9">
      <c r="B564" s="373" t="s">
        <v>6237</v>
      </c>
      <c r="C564" s="373"/>
      <c r="D564" s="373" t="s">
        <v>7703</v>
      </c>
      <c r="E564" s="373" t="s">
        <v>6222</v>
      </c>
      <c r="F564" s="373" t="s">
        <v>1313</v>
      </c>
      <c r="G564" s="373"/>
      <c r="H564" s="373"/>
      <c r="I564" s="373"/>
    </row>
    <row r="565" spans="2:9">
      <c r="B565" s="373" t="s">
        <v>2936</v>
      </c>
      <c r="C565" s="373"/>
      <c r="D565" s="373" t="s">
        <v>7703</v>
      </c>
      <c r="E565" s="373" t="s">
        <v>6222</v>
      </c>
      <c r="F565" s="373" t="s">
        <v>1316</v>
      </c>
      <c r="G565" s="373"/>
      <c r="H565" s="373"/>
      <c r="I565" s="373"/>
    </row>
    <row r="566" spans="2:9">
      <c r="B566" s="373" t="s">
        <v>6240</v>
      </c>
      <c r="C566" s="373"/>
      <c r="D566" s="373" t="s">
        <v>7703</v>
      </c>
      <c r="E566" s="373" t="s">
        <v>6222</v>
      </c>
      <c r="F566" s="373" t="s">
        <v>1320</v>
      </c>
      <c r="G566" s="373"/>
      <c r="H566" s="373"/>
      <c r="I566" s="373"/>
    </row>
    <row r="567" spans="2:9">
      <c r="B567" s="373" t="s">
        <v>4797</v>
      </c>
      <c r="C567" s="373"/>
      <c r="D567" s="373" t="s">
        <v>7703</v>
      </c>
      <c r="E567" s="373" t="s">
        <v>6222</v>
      </c>
      <c r="F567" s="373" t="s">
        <v>1277</v>
      </c>
      <c r="G567" s="373"/>
      <c r="H567" s="373"/>
      <c r="I567" s="373"/>
    </row>
    <row r="568" spans="2:9">
      <c r="B568" s="373" t="s">
        <v>4600</v>
      </c>
      <c r="C568" s="373"/>
      <c r="D568" s="373" t="s">
        <v>7703</v>
      </c>
      <c r="E568" s="373" t="s">
        <v>6222</v>
      </c>
      <c r="F568" s="373" t="s">
        <v>1335</v>
      </c>
      <c r="G568" s="373"/>
      <c r="H568" s="373"/>
      <c r="I568" s="373"/>
    </row>
    <row r="569" spans="2:9">
      <c r="B569" s="373" t="s">
        <v>6241</v>
      </c>
      <c r="C569" s="373"/>
      <c r="D569" s="373" t="s">
        <v>7703</v>
      </c>
      <c r="E569" s="373" t="s">
        <v>6222</v>
      </c>
      <c r="F569" s="373" t="s">
        <v>1337</v>
      </c>
      <c r="G569" s="373"/>
      <c r="H569" s="373"/>
      <c r="I569" s="373"/>
    </row>
    <row r="570" spans="2:9">
      <c r="B570" s="373" t="s">
        <v>6242</v>
      </c>
      <c r="C570" s="373"/>
      <c r="D570" s="373" t="s">
        <v>7703</v>
      </c>
      <c r="E570" s="373" t="s">
        <v>6222</v>
      </c>
      <c r="F570" s="373" t="s">
        <v>3774</v>
      </c>
      <c r="G570" s="373"/>
      <c r="H570" s="373"/>
      <c r="I570" s="373"/>
    </row>
    <row r="571" spans="2:9">
      <c r="B571" s="373" t="s">
        <v>6243</v>
      </c>
      <c r="C571" s="373"/>
      <c r="D571" s="373" t="s">
        <v>7703</v>
      </c>
      <c r="E571" s="373" t="s">
        <v>6222</v>
      </c>
      <c r="F571" s="373" t="s">
        <v>5202</v>
      </c>
      <c r="G571" s="373"/>
      <c r="H571" s="373"/>
      <c r="I571" s="373"/>
    </row>
    <row r="572" spans="2:9">
      <c r="B572" s="373" t="s">
        <v>6244</v>
      </c>
      <c r="C572" s="373"/>
      <c r="D572" s="373" t="s">
        <v>7703</v>
      </c>
      <c r="E572" s="373" t="s">
        <v>6222</v>
      </c>
      <c r="F572" s="373" t="s">
        <v>2872</v>
      </c>
      <c r="G572" s="373"/>
      <c r="H572" s="373"/>
      <c r="I572" s="373"/>
    </row>
    <row r="573" spans="2:9">
      <c r="B573" s="373" t="s">
        <v>2330</v>
      </c>
      <c r="C573" s="373"/>
      <c r="D573" s="373" t="s">
        <v>7703</v>
      </c>
      <c r="E573" s="373" t="s">
        <v>6222</v>
      </c>
      <c r="F573" s="373" t="s">
        <v>44</v>
      </c>
      <c r="G573" s="373"/>
      <c r="H573" s="373"/>
      <c r="I573" s="373"/>
    </row>
    <row r="574" spans="2:9">
      <c r="B574" s="373" t="s">
        <v>6245</v>
      </c>
      <c r="C574" s="373"/>
      <c r="D574" s="373" t="s">
        <v>7703</v>
      </c>
      <c r="E574" s="373" t="s">
        <v>6222</v>
      </c>
      <c r="F574" s="373" t="s">
        <v>1571</v>
      </c>
      <c r="G574" s="373"/>
      <c r="H574" s="373"/>
      <c r="I574" s="373"/>
    </row>
    <row r="575" spans="2:9">
      <c r="B575" s="373" t="s">
        <v>6247</v>
      </c>
      <c r="C575" s="373"/>
      <c r="D575" s="373" t="s">
        <v>7703</v>
      </c>
      <c r="E575" s="373" t="s">
        <v>6222</v>
      </c>
      <c r="F575" s="373" t="s">
        <v>866</v>
      </c>
      <c r="G575" s="373"/>
      <c r="H575" s="373"/>
      <c r="I575" s="373"/>
    </row>
    <row r="576" spans="2:9">
      <c r="B576" s="373" t="s">
        <v>7254</v>
      </c>
      <c r="C576" s="373"/>
      <c r="D576" s="373" t="s">
        <v>7703</v>
      </c>
      <c r="E576" s="373" t="s">
        <v>6222</v>
      </c>
      <c r="F576" s="373" t="s">
        <v>3931</v>
      </c>
      <c r="G576" s="373"/>
      <c r="H576" s="373"/>
      <c r="I576" s="373"/>
    </row>
    <row r="577" spans="2:9">
      <c r="B577" s="373" t="s">
        <v>6248</v>
      </c>
      <c r="C577" s="373"/>
      <c r="D577" s="373" t="s">
        <v>7703</v>
      </c>
      <c r="E577" s="373" t="s">
        <v>1944</v>
      </c>
      <c r="F577" s="373" t="s">
        <v>869</v>
      </c>
      <c r="G577" s="373"/>
      <c r="H577" s="373"/>
      <c r="I577" s="373"/>
    </row>
    <row r="578" spans="2:9">
      <c r="B578" s="373" t="s">
        <v>5201</v>
      </c>
      <c r="C578" s="373"/>
      <c r="D578" s="373" t="s">
        <v>7703</v>
      </c>
      <c r="E578" s="373" t="s">
        <v>1944</v>
      </c>
      <c r="F578" s="373" t="s">
        <v>872</v>
      </c>
      <c r="G578" s="373"/>
      <c r="H578" s="373"/>
      <c r="I578" s="373"/>
    </row>
    <row r="579" spans="2:9">
      <c r="B579" s="373" t="s">
        <v>3633</v>
      </c>
      <c r="C579" s="373"/>
      <c r="D579" s="373" t="s">
        <v>7703</v>
      </c>
      <c r="E579" s="373" t="s">
        <v>1944</v>
      </c>
      <c r="F579" s="373" t="s">
        <v>497</v>
      </c>
      <c r="G579" s="373"/>
      <c r="H579" s="373"/>
      <c r="I579" s="373"/>
    </row>
    <row r="580" spans="2:9">
      <c r="B580" s="373" t="s">
        <v>1821</v>
      </c>
      <c r="C580" s="373"/>
      <c r="D580" s="373" t="s">
        <v>7703</v>
      </c>
      <c r="E580" s="373" t="s">
        <v>1944</v>
      </c>
      <c r="F580" s="373" t="s">
        <v>469</v>
      </c>
      <c r="G580" s="373"/>
      <c r="H580" s="373"/>
      <c r="I580" s="373"/>
    </row>
    <row r="581" spans="2:9">
      <c r="B581" s="373" t="s">
        <v>4917</v>
      </c>
      <c r="C581" s="373"/>
      <c r="D581" s="373" t="s">
        <v>7703</v>
      </c>
      <c r="E581" s="373" t="s">
        <v>1944</v>
      </c>
      <c r="F581" s="373" t="s">
        <v>857</v>
      </c>
      <c r="G581" s="373"/>
      <c r="H581" s="373"/>
      <c r="I581" s="373"/>
    </row>
    <row r="582" spans="2:9">
      <c r="B582" s="373" t="s">
        <v>2310</v>
      </c>
      <c r="C582" s="373"/>
      <c r="D582" s="373" t="s">
        <v>7703</v>
      </c>
      <c r="E582" s="373" t="s">
        <v>1944</v>
      </c>
      <c r="F582" s="373" t="s">
        <v>892</v>
      </c>
      <c r="G582" s="373"/>
      <c r="H582" s="373"/>
      <c r="I582" s="373"/>
    </row>
    <row r="583" spans="2:9">
      <c r="B583" s="373" t="s">
        <v>4897</v>
      </c>
      <c r="C583" s="373"/>
      <c r="D583" s="373" t="s">
        <v>7703</v>
      </c>
      <c r="E583" s="373" t="s">
        <v>1944</v>
      </c>
      <c r="F583" s="373" t="s">
        <v>895</v>
      </c>
      <c r="G583" s="373"/>
      <c r="H583" s="373"/>
      <c r="I583" s="373"/>
    </row>
    <row r="584" spans="2:9">
      <c r="B584" s="373" t="s">
        <v>6249</v>
      </c>
      <c r="C584" s="373"/>
      <c r="D584" s="373" t="s">
        <v>7703</v>
      </c>
      <c r="E584" s="373" t="s">
        <v>1944</v>
      </c>
      <c r="F584" s="373" t="s">
        <v>903</v>
      </c>
      <c r="G584" s="373"/>
      <c r="H584" s="373"/>
      <c r="I584" s="373"/>
    </row>
    <row r="585" spans="2:9">
      <c r="B585" s="373" t="s">
        <v>891</v>
      </c>
      <c r="C585" s="373"/>
      <c r="D585" s="373" t="s">
        <v>7703</v>
      </c>
      <c r="E585" s="373" t="s">
        <v>1944</v>
      </c>
      <c r="F585" s="373" t="s">
        <v>904</v>
      </c>
      <c r="G585" s="373"/>
      <c r="H585" s="373"/>
      <c r="I585" s="373"/>
    </row>
    <row r="586" spans="2:9">
      <c r="B586" s="373" t="s">
        <v>5561</v>
      </c>
      <c r="C586" s="373"/>
      <c r="D586" s="373" t="s">
        <v>7703</v>
      </c>
      <c r="E586" s="373" t="s">
        <v>1944</v>
      </c>
      <c r="F586" s="373" t="s">
        <v>913</v>
      </c>
      <c r="G586" s="373"/>
      <c r="H586" s="373"/>
      <c r="I586" s="373"/>
    </row>
    <row r="587" spans="2:9">
      <c r="B587" s="373" t="s">
        <v>6251</v>
      </c>
      <c r="C587" s="373"/>
      <c r="D587" s="373" t="s">
        <v>7703</v>
      </c>
      <c r="E587" s="373" t="s">
        <v>1944</v>
      </c>
      <c r="F587" s="373" t="s">
        <v>916</v>
      </c>
      <c r="G587" s="373"/>
      <c r="H587" s="373"/>
      <c r="I587" s="373"/>
    </row>
    <row r="588" spans="2:9">
      <c r="B588" s="373" t="s">
        <v>6252</v>
      </c>
      <c r="C588" s="373"/>
      <c r="D588" s="373" t="s">
        <v>7703</v>
      </c>
      <c r="E588" s="373" t="s">
        <v>1944</v>
      </c>
      <c r="F588" s="373" t="s">
        <v>917</v>
      </c>
      <c r="G588" s="373"/>
      <c r="H588" s="373"/>
      <c r="I588" s="373"/>
    </row>
    <row r="589" spans="2:9">
      <c r="B589" s="373" t="s">
        <v>6253</v>
      </c>
      <c r="C589" s="373"/>
      <c r="D589" s="373" t="s">
        <v>7703</v>
      </c>
      <c r="E589" s="373" t="s">
        <v>1944</v>
      </c>
      <c r="F589" s="373" t="s">
        <v>121</v>
      </c>
      <c r="G589" s="373"/>
      <c r="H589" s="373"/>
      <c r="I589" s="373"/>
    </row>
    <row r="590" spans="2:9">
      <c r="B590" s="373" t="s">
        <v>4288</v>
      </c>
      <c r="C590" s="373"/>
      <c r="D590" s="373" t="s">
        <v>7703</v>
      </c>
      <c r="E590" s="373" t="s">
        <v>1944</v>
      </c>
      <c r="F590" s="373" t="s">
        <v>1227</v>
      </c>
      <c r="G590" s="373"/>
      <c r="H590" s="373"/>
      <c r="I590" s="373"/>
    </row>
    <row r="591" spans="2:9">
      <c r="B591" s="373" t="s">
        <v>5802</v>
      </c>
      <c r="C591" s="373"/>
      <c r="D591" s="373" t="s">
        <v>7703</v>
      </c>
      <c r="E591" s="373" t="s">
        <v>1944</v>
      </c>
      <c r="F591" s="373" t="s">
        <v>1233</v>
      </c>
      <c r="G591" s="373"/>
      <c r="H591" s="373"/>
      <c r="I591" s="373"/>
    </row>
    <row r="592" spans="2:9">
      <c r="B592" s="373" t="s">
        <v>6254</v>
      </c>
      <c r="C592" s="373"/>
      <c r="D592" s="373" t="s">
        <v>7703</v>
      </c>
      <c r="E592" s="373" t="s">
        <v>1944</v>
      </c>
      <c r="F592" s="373" t="s">
        <v>1236</v>
      </c>
      <c r="G592" s="373"/>
      <c r="H592" s="373"/>
      <c r="I592" s="373"/>
    </row>
    <row r="593" spans="2:9">
      <c r="B593" s="373" t="s">
        <v>4585</v>
      </c>
      <c r="C593" s="373"/>
      <c r="D593" s="373" t="s">
        <v>7703</v>
      </c>
      <c r="E593" s="373" t="s">
        <v>1944</v>
      </c>
      <c r="F593" s="373" t="s">
        <v>1238</v>
      </c>
      <c r="G593" s="373"/>
      <c r="H593" s="373"/>
      <c r="I593" s="373"/>
    </row>
    <row r="594" spans="2:9">
      <c r="B594" s="373" t="s">
        <v>6256</v>
      </c>
      <c r="C594" s="373"/>
      <c r="D594" s="373" t="s">
        <v>7703</v>
      </c>
      <c r="E594" s="373" t="s">
        <v>1944</v>
      </c>
      <c r="F594" s="373" t="s">
        <v>1240</v>
      </c>
      <c r="G594" s="373"/>
      <c r="H594" s="373"/>
      <c r="I594" s="373"/>
    </row>
    <row r="595" spans="2:9">
      <c r="B595" s="373" t="s">
        <v>6257</v>
      </c>
      <c r="C595" s="373"/>
      <c r="D595" s="373" t="s">
        <v>7703</v>
      </c>
      <c r="E595" s="373" t="s">
        <v>1944</v>
      </c>
      <c r="F595" s="373" t="s">
        <v>1242</v>
      </c>
      <c r="G595" s="373"/>
      <c r="H595" s="373"/>
      <c r="I595" s="373"/>
    </row>
    <row r="596" spans="2:9">
      <c r="B596" s="373" t="s">
        <v>4401</v>
      </c>
      <c r="C596" s="373"/>
      <c r="D596" s="373" t="s">
        <v>7703</v>
      </c>
      <c r="E596" s="373" t="s">
        <v>1944</v>
      </c>
      <c r="F596" s="373" t="s">
        <v>1250</v>
      </c>
      <c r="G596" s="373"/>
      <c r="H596" s="373"/>
      <c r="I596" s="373"/>
    </row>
    <row r="597" spans="2:9">
      <c r="B597" s="373" t="s">
        <v>6259</v>
      </c>
      <c r="C597" s="373"/>
      <c r="D597" s="373" t="s">
        <v>7703</v>
      </c>
      <c r="E597" s="373" t="s">
        <v>1944</v>
      </c>
      <c r="F597" s="373" t="s">
        <v>864</v>
      </c>
      <c r="G597" s="373"/>
      <c r="H597" s="373"/>
      <c r="I597" s="373"/>
    </row>
    <row r="598" spans="2:9">
      <c r="B598" s="373" t="s">
        <v>6261</v>
      </c>
      <c r="C598" s="373"/>
      <c r="D598" s="373" t="s">
        <v>7703</v>
      </c>
      <c r="E598" s="373" t="s">
        <v>1944</v>
      </c>
      <c r="F598" s="373" t="s">
        <v>1051</v>
      </c>
      <c r="G598" s="373"/>
      <c r="H598" s="373"/>
      <c r="I598" s="373"/>
    </row>
    <row r="599" spans="2:9">
      <c r="B599" s="373" t="s">
        <v>2227</v>
      </c>
      <c r="C599" s="373"/>
      <c r="D599" s="373" t="s">
        <v>7703</v>
      </c>
      <c r="E599" s="373" t="s">
        <v>6264</v>
      </c>
      <c r="F599" s="373" t="s">
        <v>869</v>
      </c>
      <c r="G599" s="373"/>
      <c r="H599" s="373"/>
      <c r="I599" s="373"/>
    </row>
    <row r="600" spans="2:9">
      <c r="B600" s="373" t="s">
        <v>1359</v>
      </c>
      <c r="C600" s="373"/>
      <c r="D600" s="373" t="s">
        <v>7703</v>
      </c>
      <c r="E600" s="373" t="s">
        <v>6264</v>
      </c>
      <c r="F600" s="373" t="s">
        <v>872</v>
      </c>
      <c r="G600" s="373"/>
      <c r="H600" s="373"/>
      <c r="I600" s="373"/>
    </row>
    <row r="601" spans="2:9">
      <c r="B601" s="373" t="s">
        <v>6265</v>
      </c>
      <c r="C601" s="373"/>
      <c r="D601" s="373" t="s">
        <v>7703</v>
      </c>
      <c r="E601" s="373" t="s">
        <v>6264</v>
      </c>
      <c r="F601" s="373" t="s">
        <v>497</v>
      </c>
      <c r="G601" s="373"/>
      <c r="H601" s="373"/>
      <c r="I601" s="373"/>
    </row>
    <row r="602" spans="2:9">
      <c r="B602" s="373" t="s">
        <v>2974</v>
      </c>
      <c r="C602" s="373"/>
      <c r="D602" s="373" t="s">
        <v>7703</v>
      </c>
      <c r="E602" s="373" t="s">
        <v>6264</v>
      </c>
      <c r="F602" s="373" t="s">
        <v>469</v>
      </c>
      <c r="G602" s="373"/>
      <c r="H602" s="373"/>
      <c r="I602" s="373"/>
    </row>
    <row r="603" spans="2:9">
      <c r="B603" s="373" t="s">
        <v>6266</v>
      </c>
      <c r="C603" s="373"/>
      <c r="D603" s="373" t="s">
        <v>7703</v>
      </c>
      <c r="E603" s="373" t="s">
        <v>6264</v>
      </c>
      <c r="F603" s="373" t="s">
        <v>857</v>
      </c>
      <c r="G603" s="373"/>
      <c r="H603" s="373"/>
      <c r="I603" s="373"/>
    </row>
    <row r="604" spans="2:9">
      <c r="B604" s="373" t="s">
        <v>6267</v>
      </c>
      <c r="C604" s="373"/>
      <c r="D604" s="373" t="s">
        <v>7703</v>
      </c>
      <c r="E604" s="373" t="s">
        <v>6264</v>
      </c>
      <c r="F604" s="373" t="s">
        <v>892</v>
      </c>
      <c r="G604" s="373"/>
      <c r="H604" s="373"/>
      <c r="I604" s="373"/>
    </row>
    <row r="605" spans="2:9">
      <c r="B605" s="373" t="s">
        <v>6268</v>
      </c>
      <c r="C605" s="373"/>
      <c r="D605" s="373" t="s">
        <v>7703</v>
      </c>
      <c r="E605" s="373" t="s">
        <v>6264</v>
      </c>
      <c r="F605" s="373" t="s">
        <v>895</v>
      </c>
      <c r="G605" s="373"/>
      <c r="H605" s="373"/>
      <c r="I605" s="373"/>
    </row>
    <row r="606" spans="2:9">
      <c r="B606" s="373" t="s">
        <v>2761</v>
      </c>
      <c r="C606" s="373"/>
      <c r="D606" s="373" t="s">
        <v>7703</v>
      </c>
      <c r="E606" s="373" t="s">
        <v>6264</v>
      </c>
      <c r="F606" s="373" t="s">
        <v>903</v>
      </c>
      <c r="G606" s="373"/>
      <c r="H606" s="373"/>
      <c r="I606" s="373"/>
    </row>
    <row r="607" spans="2:9">
      <c r="B607" s="373" t="s">
        <v>6270</v>
      </c>
      <c r="C607" s="373"/>
      <c r="D607" s="373" t="s">
        <v>7703</v>
      </c>
      <c r="E607" s="373" t="s">
        <v>6264</v>
      </c>
      <c r="F607" s="373" t="s">
        <v>904</v>
      </c>
      <c r="G607" s="373"/>
      <c r="H607" s="373"/>
      <c r="I607" s="373"/>
    </row>
    <row r="608" spans="2:9">
      <c r="B608" s="373" t="s">
        <v>6271</v>
      </c>
      <c r="C608" s="373"/>
      <c r="D608" s="373" t="s">
        <v>7703</v>
      </c>
      <c r="E608" s="373" t="s">
        <v>6264</v>
      </c>
      <c r="F608" s="373" t="s">
        <v>913</v>
      </c>
      <c r="G608" s="373"/>
      <c r="H608" s="373"/>
      <c r="I608" s="373"/>
    </row>
    <row r="609" spans="2:9">
      <c r="B609" s="373" t="s">
        <v>6272</v>
      </c>
      <c r="C609" s="373"/>
      <c r="D609" s="373" t="s">
        <v>7703</v>
      </c>
      <c r="E609" s="373" t="s">
        <v>6264</v>
      </c>
      <c r="F609" s="373" t="s">
        <v>916</v>
      </c>
      <c r="G609" s="373"/>
      <c r="H609" s="373"/>
      <c r="I609" s="373"/>
    </row>
    <row r="610" spans="2:9">
      <c r="B610" s="373" t="s">
        <v>6273</v>
      </c>
      <c r="C610" s="373"/>
      <c r="D610" s="373" t="s">
        <v>7703</v>
      </c>
      <c r="E610" s="373" t="s">
        <v>6264</v>
      </c>
      <c r="F610" s="373" t="s">
        <v>917</v>
      </c>
      <c r="G610" s="373"/>
      <c r="H610" s="373"/>
      <c r="I610" s="373"/>
    </row>
    <row r="611" spans="2:9">
      <c r="B611" s="373" t="s">
        <v>3980</v>
      </c>
      <c r="C611" s="373"/>
      <c r="D611" s="373" t="s">
        <v>7703</v>
      </c>
      <c r="E611" s="373" t="s">
        <v>6264</v>
      </c>
      <c r="F611" s="373" t="s">
        <v>121</v>
      </c>
      <c r="G611" s="373"/>
      <c r="H611" s="373"/>
      <c r="I611" s="373"/>
    </row>
    <row r="612" spans="2:9">
      <c r="B612" s="373" t="s">
        <v>6274</v>
      </c>
      <c r="C612" s="373"/>
      <c r="D612" s="373" t="s">
        <v>7703</v>
      </c>
      <c r="E612" s="373" t="s">
        <v>6264</v>
      </c>
      <c r="F612" s="373" t="s">
        <v>927</v>
      </c>
      <c r="G612" s="373"/>
      <c r="H612" s="373"/>
      <c r="I612" s="373"/>
    </row>
    <row r="613" spans="2:9">
      <c r="B613" s="373" t="s">
        <v>3537</v>
      </c>
      <c r="C613" s="373"/>
      <c r="D613" s="373" t="s">
        <v>7703</v>
      </c>
      <c r="E613" s="373" t="s">
        <v>6264</v>
      </c>
      <c r="F613" s="373" t="s">
        <v>925</v>
      </c>
      <c r="G613" s="373"/>
      <c r="H613" s="373"/>
      <c r="I613" s="373"/>
    </row>
    <row r="614" spans="2:9">
      <c r="B614" s="373" t="s">
        <v>394</v>
      </c>
      <c r="C614" s="373"/>
      <c r="D614" s="373" t="s">
        <v>7703</v>
      </c>
      <c r="E614" s="373" t="s">
        <v>6264</v>
      </c>
      <c r="F614" s="373" t="s">
        <v>949</v>
      </c>
      <c r="G614" s="373"/>
      <c r="H614" s="373"/>
      <c r="I614" s="373"/>
    </row>
    <row r="615" spans="2:9">
      <c r="B615" s="373" t="s">
        <v>6275</v>
      </c>
      <c r="C615" s="373"/>
      <c r="D615" s="373" t="s">
        <v>7703</v>
      </c>
      <c r="E615" s="373" t="s">
        <v>6264</v>
      </c>
      <c r="F615" s="373" t="s">
        <v>1227</v>
      </c>
      <c r="G615" s="373"/>
      <c r="H615" s="373"/>
      <c r="I615" s="373"/>
    </row>
    <row r="616" spans="2:9">
      <c r="B616" s="373" t="s">
        <v>5697</v>
      </c>
      <c r="C616" s="373"/>
      <c r="D616" s="373" t="s">
        <v>7703</v>
      </c>
      <c r="E616" s="373" t="s">
        <v>6264</v>
      </c>
      <c r="F616" s="373" t="s">
        <v>1233</v>
      </c>
      <c r="G616" s="373"/>
      <c r="H616" s="373"/>
      <c r="I616" s="373"/>
    </row>
    <row r="617" spans="2:9">
      <c r="B617" s="373" t="s">
        <v>6277</v>
      </c>
      <c r="C617" s="373"/>
      <c r="D617" s="373" t="s">
        <v>7703</v>
      </c>
      <c r="E617" s="373" t="s">
        <v>6264</v>
      </c>
      <c r="F617" s="373" t="s">
        <v>1236</v>
      </c>
      <c r="G617" s="373"/>
      <c r="H617" s="373"/>
      <c r="I617" s="373"/>
    </row>
    <row r="618" spans="2:9">
      <c r="B618" s="373" t="s">
        <v>6278</v>
      </c>
      <c r="C618" s="373"/>
      <c r="D618" s="373" t="s">
        <v>7703</v>
      </c>
      <c r="E618" s="373" t="s">
        <v>6264</v>
      </c>
      <c r="F618" s="373" t="s">
        <v>1238</v>
      </c>
      <c r="G618" s="373"/>
      <c r="H618" s="373"/>
      <c r="I618" s="373"/>
    </row>
    <row r="619" spans="2:9">
      <c r="B619" s="373" t="s">
        <v>6279</v>
      </c>
      <c r="C619" s="373"/>
      <c r="D619" s="373" t="s">
        <v>7703</v>
      </c>
      <c r="E619" s="373" t="s">
        <v>6264</v>
      </c>
      <c r="F619" s="373" t="s">
        <v>1240</v>
      </c>
      <c r="G619" s="373"/>
      <c r="H619" s="373"/>
      <c r="I619" s="373"/>
    </row>
    <row r="620" spans="2:9">
      <c r="B620" s="373" t="s">
        <v>1267</v>
      </c>
      <c r="C620" s="373"/>
      <c r="D620" s="373" t="s">
        <v>7703</v>
      </c>
      <c r="E620" s="373" t="s">
        <v>6264</v>
      </c>
      <c r="F620" s="373" t="s">
        <v>1242</v>
      </c>
      <c r="G620" s="373"/>
      <c r="H620" s="373"/>
      <c r="I620" s="373"/>
    </row>
    <row r="621" spans="2:9">
      <c r="B621" s="373" t="s">
        <v>1333</v>
      </c>
      <c r="C621" s="373"/>
      <c r="D621" s="373" t="s">
        <v>7703</v>
      </c>
      <c r="E621" s="373" t="s">
        <v>6264</v>
      </c>
      <c r="F621" s="373" t="s">
        <v>972</v>
      </c>
      <c r="G621" s="373"/>
      <c r="H621" s="373"/>
      <c r="I621" s="373"/>
    </row>
    <row r="622" spans="2:9">
      <c r="B622" s="373" t="s">
        <v>1333</v>
      </c>
      <c r="C622" s="373"/>
      <c r="D622" s="373" t="s">
        <v>7703</v>
      </c>
      <c r="E622" s="373" t="s">
        <v>6264</v>
      </c>
      <c r="F622" s="373" t="s">
        <v>1250</v>
      </c>
      <c r="G622" s="373"/>
      <c r="H622" s="373"/>
      <c r="I622" s="373"/>
    </row>
    <row r="623" spans="2:9">
      <c r="B623" s="373" t="s">
        <v>6281</v>
      </c>
      <c r="C623" s="373"/>
      <c r="D623" s="373" t="s">
        <v>7703</v>
      </c>
      <c r="E623" s="373" t="s">
        <v>6264</v>
      </c>
      <c r="F623" s="373" t="s">
        <v>1226</v>
      </c>
      <c r="G623" s="373"/>
      <c r="H623" s="373"/>
      <c r="I623" s="373"/>
    </row>
    <row r="624" spans="2:9">
      <c r="B624" s="373" t="s">
        <v>5846</v>
      </c>
      <c r="C624" s="373"/>
      <c r="D624" s="373" t="s">
        <v>7703</v>
      </c>
      <c r="E624" s="373" t="s">
        <v>6264</v>
      </c>
      <c r="F624" s="373" t="s">
        <v>1268</v>
      </c>
      <c r="G624" s="373"/>
      <c r="H624" s="373"/>
      <c r="I624" s="373"/>
    </row>
    <row r="625" spans="2:9">
      <c r="B625" s="373" t="s">
        <v>6282</v>
      </c>
      <c r="C625" s="373"/>
      <c r="D625" s="373" t="s">
        <v>7703</v>
      </c>
      <c r="E625" s="373" t="s">
        <v>6264</v>
      </c>
      <c r="F625" s="373" t="s">
        <v>1051</v>
      </c>
      <c r="G625" s="373"/>
      <c r="H625" s="373"/>
      <c r="I625" s="373"/>
    </row>
    <row r="626" spans="2:9">
      <c r="B626" s="373" t="s">
        <v>6282</v>
      </c>
      <c r="C626" s="373"/>
      <c r="D626" s="373" t="s">
        <v>7703</v>
      </c>
      <c r="E626" s="373" t="s">
        <v>6264</v>
      </c>
      <c r="F626" s="373" t="s">
        <v>816</v>
      </c>
      <c r="G626" s="373"/>
      <c r="H626" s="373"/>
      <c r="I626" s="373"/>
    </row>
    <row r="627" spans="2:9">
      <c r="B627" s="373" t="s">
        <v>6282</v>
      </c>
      <c r="C627" s="373"/>
      <c r="D627" s="373" t="s">
        <v>7703</v>
      </c>
      <c r="E627" s="373" t="s">
        <v>6264</v>
      </c>
      <c r="F627" s="373" t="s">
        <v>4533</v>
      </c>
      <c r="G627" s="373"/>
      <c r="H627" s="373"/>
      <c r="I627" s="373"/>
    </row>
    <row r="628" spans="2:9">
      <c r="B628" s="373" t="s">
        <v>53</v>
      </c>
      <c r="C628" s="373"/>
      <c r="D628" s="373" t="s">
        <v>7703</v>
      </c>
      <c r="E628" s="373" t="s">
        <v>6264</v>
      </c>
      <c r="F628" s="373" t="s">
        <v>1021</v>
      </c>
      <c r="G628" s="373"/>
      <c r="H628" s="373"/>
      <c r="I628" s="373"/>
    </row>
    <row r="629" spans="2:9">
      <c r="B629" s="373" t="s">
        <v>53</v>
      </c>
      <c r="C629" s="373"/>
      <c r="D629" s="373" t="s">
        <v>7703</v>
      </c>
      <c r="E629" s="373" t="s">
        <v>6264</v>
      </c>
      <c r="F629" s="373" t="s">
        <v>1285</v>
      </c>
      <c r="G629" s="373"/>
      <c r="H629" s="373"/>
      <c r="I629" s="373"/>
    </row>
    <row r="630" spans="2:9">
      <c r="B630" s="373" t="s">
        <v>53</v>
      </c>
      <c r="C630" s="373"/>
      <c r="D630" s="373" t="s">
        <v>7703</v>
      </c>
      <c r="E630" s="373" t="s">
        <v>6264</v>
      </c>
      <c r="F630" s="373" t="s">
        <v>486</v>
      </c>
      <c r="G630" s="373"/>
      <c r="H630" s="373"/>
      <c r="I630" s="373"/>
    </row>
    <row r="631" spans="2:9">
      <c r="B631" s="373" t="s">
        <v>6284</v>
      </c>
      <c r="C631" s="373"/>
      <c r="D631" s="373" t="s">
        <v>7703</v>
      </c>
      <c r="E631" s="373" t="s">
        <v>6264</v>
      </c>
      <c r="F631" s="373" t="s">
        <v>914</v>
      </c>
      <c r="G631" s="373"/>
      <c r="H631" s="373"/>
      <c r="I631" s="373"/>
    </row>
    <row r="632" spans="2:9">
      <c r="B632" s="373" t="s">
        <v>5504</v>
      </c>
      <c r="C632" s="373"/>
      <c r="D632" s="373" t="s">
        <v>7703</v>
      </c>
      <c r="E632" s="373" t="s">
        <v>6264</v>
      </c>
      <c r="F632" s="373" t="s">
        <v>1306</v>
      </c>
      <c r="G632" s="373"/>
      <c r="H632" s="373"/>
      <c r="I632" s="373"/>
    </row>
    <row r="633" spans="2:9">
      <c r="B633" s="373" t="s">
        <v>5504</v>
      </c>
      <c r="C633" s="373"/>
      <c r="D633" s="373" t="s">
        <v>7703</v>
      </c>
      <c r="E633" s="373" t="s">
        <v>6264</v>
      </c>
      <c r="F633" s="373" t="s">
        <v>1313</v>
      </c>
      <c r="G633" s="373"/>
      <c r="H633" s="373"/>
      <c r="I633" s="373"/>
    </row>
    <row r="634" spans="2:9">
      <c r="B634" s="373" t="s">
        <v>6285</v>
      </c>
      <c r="C634" s="373"/>
      <c r="D634" s="373" t="s">
        <v>7703</v>
      </c>
      <c r="E634" s="373" t="s">
        <v>6264</v>
      </c>
      <c r="F634" s="373" t="s">
        <v>1316</v>
      </c>
      <c r="G634" s="373"/>
      <c r="H634" s="373"/>
      <c r="I634" s="373"/>
    </row>
    <row r="635" spans="2:9">
      <c r="B635" s="373" t="s">
        <v>6285</v>
      </c>
      <c r="C635" s="373"/>
      <c r="D635" s="373" t="s">
        <v>7703</v>
      </c>
      <c r="E635" s="373" t="s">
        <v>6264</v>
      </c>
      <c r="F635" s="373" t="s">
        <v>214</v>
      </c>
      <c r="G635" s="373"/>
      <c r="H635" s="373"/>
      <c r="I635" s="373"/>
    </row>
    <row r="636" spans="2:9">
      <c r="B636" s="373" t="s">
        <v>2696</v>
      </c>
      <c r="C636" s="373"/>
      <c r="D636" s="373" t="s">
        <v>7703</v>
      </c>
      <c r="E636" s="373" t="s">
        <v>6264</v>
      </c>
      <c r="F636" s="373" t="s">
        <v>1320</v>
      </c>
      <c r="G636" s="373"/>
      <c r="H636" s="373"/>
      <c r="I636" s="373"/>
    </row>
    <row r="637" spans="2:9">
      <c r="B637" s="373" t="s">
        <v>7256</v>
      </c>
      <c r="C637" s="373"/>
      <c r="D637" s="373" t="s">
        <v>7703</v>
      </c>
      <c r="E637" s="373" t="s">
        <v>6264</v>
      </c>
      <c r="F637" s="373" t="s">
        <v>1277</v>
      </c>
      <c r="G637" s="373"/>
      <c r="H637" s="373"/>
      <c r="I637" s="373"/>
    </row>
    <row r="638" spans="2:9">
      <c r="B638" s="373" t="s">
        <v>6287</v>
      </c>
      <c r="C638" s="373"/>
      <c r="D638" s="373" t="s">
        <v>7703</v>
      </c>
      <c r="E638" s="373" t="s">
        <v>6264</v>
      </c>
      <c r="F638" s="373" t="s">
        <v>1335</v>
      </c>
      <c r="G638" s="373"/>
      <c r="H638" s="373"/>
      <c r="I638" s="373"/>
    </row>
    <row r="639" spans="2:9">
      <c r="B639" s="373" t="s">
        <v>3235</v>
      </c>
      <c r="C639" s="373"/>
      <c r="D639" s="373" t="s">
        <v>7703</v>
      </c>
      <c r="E639" s="373" t="s">
        <v>6264</v>
      </c>
      <c r="F639" s="373" t="s">
        <v>1337</v>
      </c>
      <c r="G639" s="373"/>
      <c r="H639" s="373"/>
      <c r="I639" s="373"/>
    </row>
    <row r="640" spans="2:9">
      <c r="B640" s="373" t="s">
        <v>1245</v>
      </c>
      <c r="C640" s="373"/>
      <c r="D640" s="373" t="s">
        <v>7703</v>
      </c>
      <c r="E640" s="373" t="s">
        <v>6264</v>
      </c>
      <c r="F640" s="373" t="s">
        <v>5202</v>
      </c>
      <c r="G640" s="373"/>
      <c r="H640" s="373"/>
      <c r="I640" s="373"/>
    </row>
    <row r="641" spans="2:9">
      <c r="B641" s="373" t="s">
        <v>6289</v>
      </c>
      <c r="C641" s="373"/>
      <c r="D641" s="373" t="s">
        <v>7703</v>
      </c>
      <c r="E641" s="373" t="s">
        <v>6264</v>
      </c>
      <c r="F641" s="373" t="s">
        <v>2872</v>
      </c>
      <c r="G641" s="373"/>
      <c r="H641" s="373"/>
      <c r="I641" s="373"/>
    </row>
    <row r="642" spans="2:9">
      <c r="B642" s="373" t="s">
        <v>2290</v>
      </c>
      <c r="C642" s="373"/>
      <c r="D642" s="373" t="s">
        <v>7703</v>
      </c>
      <c r="E642" s="373" t="s">
        <v>6264</v>
      </c>
      <c r="F642" s="373" t="s">
        <v>44</v>
      </c>
      <c r="G642" s="373"/>
      <c r="H642" s="373"/>
      <c r="I642" s="373"/>
    </row>
    <row r="643" spans="2:9">
      <c r="B643" s="373" t="s">
        <v>6290</v>
      </c>
      <c r="C643" s="373"/>
      <c r="D643" s="373" t="s">
        <v>7703</v>
      </c>
      <c r="E643" s="373" t="s">
        <v>6264</v>
      </c>
      <c r="F643" s="373" t="s">
        <v>1571</v>
      </c>
      <c r="G643" s="373"/>
      <c r="H643" s="373"/>
      <c r="I643" s="373"/>
    </row>
    <row r="644" spans="2:9">
      <c r="B644" s="373" t="s">
        <v>3148</v>
      </c>
      <c r="C644" s="373"/>
      <c r="D644" s="373" t="s">
        <v>7703</v>
      </c>
      <c r="E644" s="373" t="s">
        <v>6293</v>
      </c>
      <c r="F644" s="373" t="s">
        <v>869</v>
      </c>
      <c r="G644" s="373"/>
      <c r="H644" s="373"/>
      <c r="I644" s="373"/>
    </row>
    <row r="645" spans="2:9">
      <c r="B645" s="373" t="s">
        <v>6294</v>
      </c>
      <c r="C645" s="373"/>
      <c r="D645" s="373" t="s">
        <v>7703</v>
      </c>
      <c r="E645" s="373" t="s">
        <v>6293</v>
      </c>
      <c r="F645" s="373" t="s">
        <v>872</v>
      </c>
      <c r="G645" s="373"/>
      <c r="H645" s="373"/>
      <c r="I645" s="373"/>
    </row>
    <row r="646" spans="2:9">
      <c r="B646" s="373" t="s">
        <v>6296</v>
      </c>
      <c r="C646" s="373"/>
      <c r="D646" s="373" t="s">
        <v>7703</v>
      </c>
      <c r="E646" s="373" t="s">
        <v>6293</v>
      </c>
      <c r="F646" s="373" t="s">
        <v>497</v>
      </c>
      <c r="G646" s="373"/>
      <c r="H646" s="373"/>
      <c r="I646" s="373"/>
    </row>
    <row r="647" spans="2:9">
      <c r="B647" s="373" t="s">
        <v>6297</v>
      </c>
      <c r="C647" s="373"/>
      <c r="D647" s="373" t="s">
        <v>7703</v>
      </c>
      <c r="E647" s="373" t="s">
        <v>6293</v>
      </c>
      <c r="F647" s="373" t="s">
        <v>469</v>
      </c>
      <c r="G647" s="373"/>
      <c r="H647" s="373"/>
      <c r="I647" s="373"/>
    </row>
    <row r="648" spans="2:9">
      <c r="B648" s="373" t="s">
        <v>2644</v>
      </c>
      <c r="C648" s="373"/>
      <c r="D648" s="373" t="s">
        <v>7703</v>
      </c>
      <c r="E648" s="373" t="s">
        <v>6293</v>
      </c>
      <c r="F648" s="373" t="s">
        <v>857</v>
      </c>
      <c r="G648" s="373"/>
      <c r="H648" s="373"/>
      <c r="I648" s="373"/>
    </row>
    <row r="649" spans="2:9">
      <c r="B649" s="373" t="s">
        <v>6298</v>
      </c>
      <c r="C649" s="373"/>
      <c r="D649" s="373" t="s">
        <v>7703</v>
      </c>
      <c r="E649" s="373" t="s">
        <v>6293</v>
      </c>
      <c r="F649" s="373" t="s">
        <v>892</v>
      </c>
      <c r="G649" s="373"/>
      <c r="H649" s="373"/>
      <c r="I649" s="373"/>
    </row>
    <row r="650" spans="2:9">
      <c r="B650" s="373" t="s">
        <v>6299</v>
      </c>
      <c r="C650" s="373"/>
      <c r="D650" s="373" t="s">
        <v>7703</v>
      </c>
      <c r="E650" s="373" t="s">
        <v>6293</v>
      </c>
      <c r="F650" s="373" t="s">
        <v>895</v>
      </c>
      <c r="G650" s="373"/>
      <c r="H650" s="373"/>
      <c r="I650" s="373"/>
    </row>
    <row r="651" spans="2:9">
      <c r="B651" s="373" t="s">
        <v>3105</v>
      </c>
      <c r="C651" s="373"/>
      <c r="D651" s="373" t="s">
        <v>7703</v>
      </c>
      <c r="E651" s="373" t="s">
        <v>6293</v>
      </c>
      <c r="F651" s="373" t="s">
        <v>903</v>
      </c>
      <c r="G651" s="373"/>
      <c r="H651" s="373"/>
      <c r="I651" s="373"/>
    </row>
    <row r="652" spans="2:9">
      <c r="B652" s="373" t="s">
        <v>1661</v>
      </c>
      <c r="C652" s="373"/>
      <c r="D652" s="373" t="s">
        <v>7703</v>
      </c>
      <c r="E652" s="373" t="s">
        <v>6293</v>
      </c>
      <c r="F652" s="373" t="s">
        <v>904</v>
      </c>
      <c r="G652" s="373"/>
      <c r="H652" s="373"/>
      <c r="I652" s="373"/>
    </row>
    <row r="653" spans="2:9">
      <c r="B653" s="373" t="s">
        <v>6300</v>
      </c>
      <c r="C653" s="373"/>
      <c r="D653" s="373" t="s">
        <v>7703</v>
      </c>
      <c r="E653" s="373" t="s">
        <v>6293</v>
      </c>
      <c r="F653" s="373" t="s">
        <v>913</v>
      </c>
      <c r="G653" s="373"/>
      <c r="H653" s="373"/>
      <c r="I653" s="373"/>
    </row>
    <row r="654" spans="2:9">
      <c r="B654" s="373" t="s">
        <v>6302</v>
      </c>
      <c r="C654" s="373"/>
      <c r="D654" s="373" t="s">
        <v>7703</v>
      </c>
      <c r="E654" s="373" t="s">
        <v>6293</v>
      </c>
      <c r="F654" s="373" t="s">
        <v>916</v>
      </c>
      <c r="G654" s="373"/>
      <c r="H654" s="373"/>
      <c r="I654" s="373"/>
    </row>
    <row r="655" spans="2:9">
      <c r="B655" s="373" t="s">
        <v>6303</v>
      </c>
      <c r="C655" s="373"/>
      <c r="D655" s="373" t="s">
        <v>7703</v>
      </c>
      <c r="E655" s="373" t="s">
        <v>6293</v>
      </c>
      <c r="F655" s="373" t="s">
        <v>1233</v>
      </c>
      <c r="G655" s="373"/>
      <c r="H655" s="373"/>
      <c r="I655" s="373"/>
    </row>
    <row r="656" spans="2:9">
      <c r="B656" s="373" t="s">
        <v>6304</v>
      </c>
      <c r="C656" s="373"/>
      <c r="D656" s="373" t="s">
        <v>7703</v>
      </c>
      <c r="E656" s="373" t="s">
        <v>6293</v>
      </c>
      <c r="F656" s="373" t="s">
        <v>1236</v>
      </c>
      <c r="G656" s="373"/>
      <c r="H656" s="373"/>
      <c r="I656" s="373"/>
    </row>
    <row r="657" spans="2:9">
      <c r="B657" s="373" t="s">
        <v>6305</v>
      </c>
      <c r="C657" s="373"/>
      <c r="D657" s="373" t="s">
        <v>7703</v>
      </c>
      <c r="E657" s="373" t="s">
        <v>6293</v>
      </c>
      <c r="F657" s="373" t="s">
        <v>1238</v>
      </c>
      <c r="G657" s="373"/>
      <c r="H657" s="373"/>
      <c r="I657" s="373"/>
    </row>
    <row r="658" spans="2:9">
      <c r="B658" s="373" t="s">
        <v>6306</v>
      </c>
      <c r="C658" s="373"/>
      <c r="D658" s="373" t="s">
        <v>7703</v>
      </c>
      <c r="E658" s="373" t="s">
        <v>6293</v>
      </c>
      <c r="F658" s="373" t="s">
        <v>1240</v>
      </c>
      <c r="G658" s="373"/>
      <c r="H658" s="373"/>
      <c r="I658" s="373"/>
    </row>
    <row r="659" spans="2:9">
      <c r="B659" s="373" t="s">
        <v>6307</v>
      </c>
      <c r="C659" s="373"/>
      <c r="D659" s="373" t="s">
        <v>7703</v>
      </c>
      <c r="E659" s="373" t="s">
        <v>6293</v>
      </c>
      <c r="F659" s="373" t="s">
        <v>1242</v>
      </c>
      <c r="G659" s="373"/>
      <c r="H659" s="373"/>
      <c r="I659" s="373"/>
    </row>
    <row r="660" spans="2:9">
      <c r="B660" s="373" t="s">
        <v>2318</v>
      </c>
      <c r="C660" s="373"/>
      <c r="D660" s="373" t="s">
        <v>7703</v>
      </c>
      <c r="E660" s="373" t="s">
        <v>6293</v>
      </c>
      <c r="F660" s="373" t="s">
        <v>972</v>
      </c>
      <c r="G660" s="373"/>
      <c r="H660" s="373"/>
      <c r="I660" s="373"/>
    </row>
    <row r="661" spans="2:9">
      <c r="B661" s="373" t="s">
        <v>6308</v>
      </c>
      <c r="C661" s="373"/>
      <c r="D661" s="373" t="s">
        <v>7703</v>
      </c>
      <c r="E661" s="373" t="s">
        <v>6293</v>
      </c>
      <c r="F661" s="373" t="s">
        <v>1250</v>
      </c>
      <c r="G661" s="373"/>
      <c r="H661" s="373"/>
      <c r="I661" s="373"/>
    </row>
    <row r="662" spans="2:9">
      <c r="B662" s="373" t="s">
        <v>6309</v>
      </c>
      <c r="C662" s="373"/>
      <c r="D662" s="373" t="s">
        <v>7703</v>
      </c>
      <c r="E662" s="373" t="s">
        <v>6293</v>
      </c>
      <c r="F662" s="373" t="s">
        <v>864</v>
      </c>
      <c r="G662" s="373"/>
      <c r="H662" s="373"/>
      <c r="I662" s="373"/>
    </row>
    <row r="663" spans="2:9">
      <c r="B663" s="373" t="s">
        <v>2447</v>
      </c>
      <c r="C663" s="373"/>
      <c r="D663" s="373" t="s">
        <v>7703</v>
      </c>
      <c r="E663" s="373" t="s">
        <v>6293</v>
      </c>
      <c r="F663" s="373" t="s">
        <v>1226</v>
      </c>
      <c r="G663" s="373"/>
      <c r="H663" s="373"/>
      <c r="I663" s="373"/>
    </row>
    <row r="664" spans="2:9">
      <c r="B664" s="373" t="s">
        <v>3795</v>
      </c>
      <c r="C664" s="373"/>
      <c r="D664" s="373" t="s">
        <v>7703</v>
      </c>
      <c r="E664" s="373" t="s">
        <v>6293</v>
      </c>
      <c r="F664" s="373" t="s">
        <v>1268</v>
      </c>
      <c r="G664" s="373"/>
      <c r="H664" s="373"/>
      <c r="I664" s="373"/>
    </row>
    <row r="665" spans="2:9">
      <c r="B665" s="373" t="s">
        <v>6310</v>
      </c>
      <c r="C665" s="373"/>
      <c r="D665" s="373" t="s">
        <v>7703</v>
      </c>
      <c r="E665" s="373" t="s">
        <v>6293</v>
      </c>
      <c r="F665" s="373" t="s">
        <v>1051</v>
      </c>
      <c r="G665" s="373"/>
      <c r="H665" s="373"/>
      <c r="I665" s="373"/>
    </row>
    <row r="666" spans="2:9">
      <c r="B666" s="373" t="s">
        <v>6312</v>
      </c>
      <c r="C666" s="373"/>
      <c r="D666" s="373" t="s">
        <v>7703</v>
      </c>
      <c r="E666" s="373" t="s">
        <v>6293</v>
      </c>
      <c r="F666" s="373" t="s">
        <v>816</v>
      </c>
      <c r="G666" s="373"/>
      <c r="H666" s="373"/>
      <c r="I666" s="373"/>
    </row>
    <row r="667" spans="2:9">
      <c r="B667" s="373" t="s">
        <v>6313</v>
      </c>
      <c r="C667" s="373"/>
      <c r="D667" s="373" t="s">
        <v>7703</v>
      </c>
      <c r="E667" s="373" t="s">
        <v>6293</v>
      </c>
      <c r="F667" s="373" t="s">
        <v>1021</v>
      </c>
      <c r="G667" s="373"/>
      <c r="H667" s="373"/>
      <c r="I667" s="373"/>
    </row>
    <row r="668" spans="2:9">
      <c r="B668" s="373" t="s">
        <v>6314</v>
      </c>
      <c r="C668" s="373"/>
      <c r="D668" s="373" t="s">
        <v>7703</v>
      </c>
      <c r="E668" s="373" t="s">
        <v>6293</v>
      </c>
      <c r="F668" s="373" t="s">
        <v>1285</v>
      </c>
      <c r="G668" s="373"/>
      <c r="H668" s="373"/>
      <c r="I668" s="373"/>
    </row>
    <row r="669" spans="2:9">
      <c r="B669" s="373" t="s">
        <v>1652</v>
      </c>
      <c r="C669" s="373"/>
      <c r="D669" s="373" t="s">
        <v>7703</v>
      </c>
      <c r="E669" s="373" t="s">
        <v>6293</v>
      </c>
      <c r="F669" s="373" t="s">
        <v>914</v>
      </c>
      <c r="G669" s="373"/>
      <c r="H669" s="373"/>
      <c r="I669" s="373"/>
    </row>
    <row r="670" spans="2:9">
      <c r="B670" s="373" t="s">
        <v>7257</v>
      </c>
      <c r="C670" s="373"/>
      <c r="D670" s="373" t="s">
        <v>7703</v>
      </c>
      <c r="E670" s="373" t="s">
        <v>6293</v>
      </c>
      <c r="F670" s="373" t="s">
        <v>1306</v>
      </c>
      <c r="G670" s="373"/>
      <c r="H670" s="373"/>
      <c r="I670" s="373"/>
    </row>
    <row r="671" spans="2:9">
      <c r="B671" s="373" t="s">
        <v>1119</v>
      </c>
      <c r="C671" s="373"/>
      <c r="D671" s="373" t="s">
        <v>7703</v>
      </c>
      <c r="E671" s="373" t="s">
        <v>6316</v>
      </c>
      <c r="F671" s="373" t="s">
        <v>869</v>
      </c>
      <c r="G671" s="373"/>
      <c r="H671" s="373"/>
      <c r="I671" s="373"/>
    </row>
    <row r="672" spans="2:9">
      <c r="B672" s="373" t="s">
        <v>6317</v>
      </c>
      <c r="C672" s="373"/>
      <c r="D672" s="373" t="s">
        <v>7703</v>
      </c>
      <c r="E672" s="373" t="s">
        <v>6316</v>
      </c>
      <c r="F672" s="373" t="s">
        <v>872</v>
      </c>
      <c r="G672" s="373"/>
      <c r="H672" s="373"/>
      <c r="I672" s="373"/>
    </row>
    <row r="673" spans="2:9">
      <c r="B673" s="373" t="s">
        <v>6318</v>
      </c>
      <c r="C673" s="373"/>
      <c r="D673" s="373" t="s">
        <v>7703</v>
      </c>
      <c r="E673" s="373" t="s">
        <v>6316</v>
      </c>
      <c r="F673" s="373" t="s">
        <v>497</v>
      </c>
      <c r="G673" s="373"/>
      <c r="H673" s="373"/>
      <c r="I673" s="373"/>
    </row>
    <row r="674" spans="2:9">
      <c r="B674" s="373" t="s">
        <v>113</v>
      </c>
      <c r="C674" s="373"/>
      <c r="D674" s="373" t="s">
        <v>7703</v>
      </c>
      <c r="E674" s="373" t="s">
        <v>6316</v>
      </c>
      <c r="F674" s="373" t="s">
        <v>469</v>
      </c>
      <c r="G674" s="373"/>
      <c r="H674" s="373"/>
      <c r="I674" s="373"/>
    </row>
    <row r="675" spans="2:9">
      <c r="B675" s="373" t="s">
        <v>3003</v>
      </c>
      <c r="C675" s="373"/>
      <c r="D675" s="373" t="s">
        <v>7703</v>
      </c>
      <c r="E675" s="373" t="s">
        <v>6316</v>
      </c>
      <c r="F675" s="373" t="s">
        <v>857</v>
      </c>
      <c r="G675" s="373"/>
      <c r="H675" s="373"/>
      <c r="I675" s="373"/>
    </row>
    <row r="676" spans="2:9">
      <c r="B676" s="373" t="s">
        <v>6319</v>
      </c>
      <c r="C676" s="373"/>
      <c r="D676" s="373" t="s">
        <v>7703</v>
      </c>
      <c r="E676" s="373" t="s">
        <v>6316</v>
      </c>
      <c r="F676" s="373" t="s">
        <v>892</v>
      </c>
      <c r="G676" s="373"/>
      <c r="H676" s="373"/>
      <c r="I676" s="373"/>
    </row>
    <row r="677" spans="2:9">
      <c r="B677" s="373" t="s">
        <v>6320</v>
      </c>
      <c r="C677" s="373"/>
      <c r="D677" s="373" t="s">
        <v>7703</v>
      </c>
      <c r="E677" s="373" t="s">
        <v>6316</v>
      </c>
      <c r="F677" s="373" t="s">
        <v>895</v>
      </c>
      <c r="G677" s="373"/>
      <c r="H677" s="373"/>
      <c r="I677" s="373"/>
    </row>
    <row r="678" spans="2:9">
      <c r="B678" s="373" t="s">
        <v>550</v>
      </c>
      <c r="C678" s="373"/>
      <c r="D678" s="373" t="s">
        <v>7703</v>
      </c>
      <c r="E678" s="373" t="s">
        <v>6316</v>
      </c>
      <c r="F678" s="373" t="s">
        <v>903</v>
      </c>
      <c r="G678" s="373"/>
      <c r="H678" s="373"/>
      <c r="I678" s="373"/>
    </row>
    <row r="679" spans="2:9">
      <c r="B679" s="373" t="s">
        <v>3805</v>
      </c>
      <c r="C679" s="373"/>
      <c r="D679" s="373" t="s">
        <v>7703</v>
      </c>
      <c r="E679" s="373" t="s">
        <v>6316</v>
      </c>
      <c r="F679" s="373" t="s">
        <v>904</v>
      </c>
      <c r="G679" s="373"/>
      <c r="H679" s="373"/>
      <c r="I679" s="373"/>
    </row>
    <row r="680" spans="2:9">
      <c r="B680" s="373" t="s">
        <v>6321</v>
      </c>
      <c r="C680" s="373"/>
      <c r="D680" s="373" t="s">
        <v>7703</v>
      </c>
      <c r="E680" s="373" t="s">
        <v>6316</v>
      </c>
      <c r="F680" s="373" t="s">
        <v>913</v>
      </c>
      <c r="G680" s="373"/>
      <c r="H680" s="373"/>
      <c r="I680" s="373"/>
    </row>
    <row r="681" spans="2:9">
      <c r="B681" s="373" t="s">
        <v>2810</v>
      </c>
      <c r="C681" s="373"/>
      <c r="D681" s="373" t="s">
        <v>7703</v>
      </c>
      <c r="E681" s="373" t="s">
        <v>6316</v>
      </c>
      <c r="F681" s="373" t="s">
        <v>916</v>
      </c>
      <c r="G681" s="373"/>
      <c r="H681" s="373"/>
      <c r="I681" s="373"/>
    </row>
    <row r="682" spans="2:9">
      <c r="B682" s="373" t="s">
        <v>4181</v>
      </c>
      <c r="C682" s="373"/>
      <c r="D682" s="373" t="s">
        <v>7703</v>
      </c>
      <c r="E682" s="373" t="s">
        <v>6316</v>
      </c>
      <c r="F682" s="373" t="s">
        <v>917</v>
      </c>
      <c r="G682" s="373"/>
      <c r="H682" s="373"/>
      <c r="I682" s="373"/>
    </row>
    <row r="683" spans="2:9">
      <c r="B683" s="373" t="s">
        <v>6322</v>
      </c>
      <c r="C683" s="373"/>
      <c r="D683" s="373" t="s">
        <v>7703</v>
      </c>
      <c r="E683" s="373" t="s">
        <v>6316</v>
      </c>
      <c r="F683" s="373" t="s">
        <v>121</v>
      </c>
      <c r="G683" s="373"/>
      <c r="H683" s="373"/>
      <c r="I683" s="373"/>
    </row>
    <row r="684" spans="2:9">
      <c r="B684" s="373" t="s">
        <v>806</v>
      </c>
      <c r="C684" s="373"/>
      <c r="D684" s="373" t="s">
        <v>7703</v>
      </c>
      <c r="E684" s="373" t="s">
        <v>6316</v>
      </c>
      <c r="F684" s="373" t="s">
        <v>927</v>
      </c>
      <c r="G684" s="373"/>
      <c r="H684" s="373"/>
      <c r="I684" s="373"/>
    </row>
    <row r="685" spans="2:9">
      <c r="B685" s="373" t="s">
        <v>2053</v>
      </c>
      <c r="C685" s="373"/>
      <c r="D685" s="373" t="s">
        <v>7703</v>
      </c>
      <c r="E685" s="373" t="s">
        <v>6316</v>
      </c>
      <c r="F685" s="373" t="s">
        <v>925</v>
      </c>
      <c r="G685" s="373"/>
      <c r="H685" s="373"/>
      <c r="I685" s="373"/>
    </row>
    <row r="686" spans="2:9">
      <c r="B686" s="373" t="s">
        <v>6323</v>
      </c>
      <c r="C686" s="373"/>
      <c r="D686" s="373" t="s">
        <v>7703</v>
      </c>
      <c r="E686" s="373" t="s">
        <v>6316</v>
      </c>
      <c r="F686" s="373" t="s">
        <v>949</v>
      </c>
      <c r="G686" s="373"/>
      <c r="H686" s="373"/>
      <c r="I686" s="373"/>
    </row>
    <row r="687" spans="2:9">
      <c r="B687" s="373" t="s">
        <v>4695</v>
      </c>
      <c r="C687" s="373"/>
      <c r="D687" s="373" t="s">
        <v>7703</v>
      </c>
      <c r="E687" s="373" t="s">
        <v>6316</v>
      </c>
      <c r="F687" s="373" t="s">
        <v>957</v>
      </c>
      <c r="G687" s="373"/>
      <c r="H687" s="373"/>
      <c r="I687" s="373"/>
    </row>
    <row r="688" spans="2:9">
      <c r="B688" s="373" t="s">
        <v>4043</v>
      </c>
      <c r="C688" s="373"/>
      <c r="D688" s="373" t="s">
        <v>7703</v>
      </c>
      <c r="E688" s="373" t="s">
        <v>6316</v>
      </c>
      <c r="F688" s="373" t="s">
        <v>961</v>
      </c>
      <c r="G688" s="373"/>
      <c r="H688" s="373"/>
      <c r="I688" s="373"/>
    </row>
    <row r="689" spans="2:9">
      <c r="B689" s="373" t="s">
        <v>4288</v>
      </c>
      <c r="C689" s="373"/>
      <c r="D689" s="373" t="s">
        <v>7703</v>
      </c>
      <c r="E689" s="373" t="s">
        <v>6316</v>
      </c>
      <c r="F689" s="373" t="s">
        <v>1227</v>
      </c>
      <c r="G689" s="373"/>
      <c r="H689" s="373"/>
      <c r="I689" s="373"/>
    </row>
    <row r="690" spans="2:9">
      <c r="B690" s="373" t="s">
        <v>2852</v>
      </c>
      <c r="C690" s="373"/>
      <c r="D690" s="373" t="s">
        <v>7703</v>
      </c>
      <c r="E690" s="373" t="s">
        <v>6316</v>
      </c>
      <c r="F690" s="373" t="s">
        <v>1233</v>
      </c>
      <c r="G690" s="373"/>
      <c r="H690" s="373"/>
      <c r="I690" s="373"/>
    </row>
    <row r="691" spans="2:9">
      <c r="B691" s="373" t="s">
        <v>3117</v>
      </c>
      <c r="C691" s="373"/>
      <c r="D691" s="373" t="s">
        <v>7703</v>
      </c>
      <c r="E691" s="373" t="s">
        <v>6316</v>
      </c>
      <c r="F691" s="373" t="s">
        <v>1238</v>
      </c>
      <c r="G691" s="373"/>
      <c r="H691" s="373"/>
      <c r="I691" s="373"/>
    </row>
    <row r="692" spans="2:9">
      <c r="B692" s="373" t="s">
        <v>6325</v>
      </c>
      <c r="C692" s="373"/>
      <c r="D692" s="373" t="s">
        <v>7703</v>
      </c>
      <c r="E692" s="373" t="s">
        <v>6316</v>
      </c>
      <c r="F692" s="373" t="s">
        <v>1242</v>
      </c>
      <c r="G692" s="373"/>
      <c r="H692" s="373"/>
      <c r="I692" s="373"/>
    </row>
    <row r="693" spans="2:9">
      <c r="B693" s="373" t="s">
        <v>6326</v>
      </c>
      <c r="C693" s="373"/>
      <c r="D693" s="373" t="s">
        <v>7703</v>
      </c>
      <c r="E693" s="373" t="s">
        <v>6316</v>
      </c>
      <c r="F693" s="373" t="s">
        <v>972</v>
      </c>
      <c r="G693" s="373"/>
      <c r="H693" s="373"/>
      <c r="I693" s="373"/>
    </row>
    <row r="694" spans="2:9">
      <c r="B694" s="373" t="s">
        <v>3031</v>
      </c>
      <c r="C694" s="373"/>
      <c r="D694" s="373" t="s">
        <v>7703</v>
      </c>
      <c r="E694" s="373" t="s">
        <v>6316</v>
      </c>
      <c r="F694" s="373" t="s">
        <v>1250</v>
      </c>
      <c r="G694" s="373"/>
      <c r="H694" s="373"/>
      <c r="I694" s="373"/>
    </row>
    <row r="695" spans="2:9">
      <c r="B695" s="373" t="s">
        <v>1975</v>
      </c>
      <c r="C695" s="373"/>
      <c r="D695" s="373" t="s">
        <v>7703</v>
      </c>
      <c r="E695" s="373" t="s">
        <v>6316</v>
      </c>
      <c r="F695" s="373" t="s">
        <v>864</v>
      </c>
      <c r="G695" s="373"/>
      <c r="H695" s="373"/>
      <c r="I695" s="373"/>
    </row>
    <row r="696" spans="2:9">
      <c r="B696" s="373" t="s">
        <v>1092</v>
      </c>
      <c r="C696" s="373"/>
      <c r="D696" s="373" t="s">
        <v>7703</v>
      </c>
      <c r="E696" s="373" t="s">
        <v>6316</v>
      </c>
      <c r="F696" s="373" t="s">
        <v>1226</v>
      </c>
      <c r="G696" s="373"/>
      <c r="H696" s="373"/>
      <c r="I696" s="373"/>
    </row>
    <row r="697" spans="2:9">
      <c r="B697" s="373" t="s">
        <v>6327</v>
      </c>
      <c r="C697" s="373"/>
      <c r="D697" s="373" t="s">
        <v>7703</v>
      </c>
      <c r="E697" s="373" t="s">
        <v>6316</v>
      </c>
      <c r="F697" s="373" t="s">
        <v>1268</v>
      </c>
      <c r="G697" s="373"/>
      <c r="H697" s="373"/>
      <c r="I697" s="373"/>
    </row>
    <row r="698" spans="2:9">
      <c r="B698" s="373" t="s">
        <v>6120</v>
      </c>
      <c r="C698" s="373"/>
      <c r="D698" s="373" t="s">
        <v>7703</v>
      </c>
      <c r="E698" s="373" t="s">
        <v>6316</v>
      </c>
      <c r="F698" s="373" t="s">
        <v>1051</v>
      </c>
      <c r="G698" s="373"/>
      <c r="H698" s="373"/>
      <c r="I698" s="373"/>
    </row>
    <row r="699" spans="2:9">
      <c r="B699" s="373" t="s">
        <v>6328</v>
      </c>
      <c r="C699" s="373"/>
      <c r="D699" s="373" t="s">
        <v>7703</v>
      </c>
      <c r="E699" s="373" t="s">
        <v>6316</v>
      </c>
      <c r="F699" s="373" t="s">
        <v>816</v>
      </c>
      <c r="G699" s="373"/>
      <c r="H699" s="373"/>
      <c r="I699" s="373"/>
    </row>
    <row r="700" spans="2:9">
      <c r="B700" s="373" t="s">
        <v>6329</v>
      </c>
      <c r="C700" s="373"/>
      <c r="D700" s="373" t="s">
        <v>7703</v>
      </c>
      <c r="E700" s="373" t="s">
        <v>6316</v>
      </c>
      <c r="F700" s="373" t="s">
        <v>1021</v>
      </c>
      <c r="G700" s="373"/>
      <c r="H700" s="373"/>
      <c r="I700" s="373"/>
    </row>
    <row r="701" spans="2:9">
      <c r="B701" s="373" t="s">
        <v>6329</v>
      </c>
      <c r="C701" s="373"/>
      <c r="D701" s="373" t="s">
        <v>7703</v>
      </c>
      <c r="E701" s="373" t="s">
        <v>6316</v>
      </c>
      <c r="F701" s="373" t="s">
        <v>1337</v>
      </c>
      <c r="G701" s="373"/>
      <c r="H701" s="373"/>
      <c r="I701" s="373"/>
    </row>
    <row r="702" spans="2:9">
      <c r="B702" s="373" t="s">
        <v>6330</v>
      </c>
      <c r="C702" s="373"/>
      <c r="D702" s="373" t="s">
        <v>7703</v>
      </c>
      <c r="E702" s="373" t="s">
        <v>6316</v>
      </c>
      <c r="F702" s="373" t="s">
        <v>914</v>
      </c>
      <c r="G702" s="373"/>
      <c r="H702" s="373"/>
      <c r="I702" s="373"/>
    </row>
    <row r="703" spans="2:9">
      <c r="B703" s="373" t="s">
        <v>316</v>
      </c>
      <c r="C703" s="373"/>
      <c r="D703" s="373" t="s">
        <v>7703</v>
      </c>
      <c r="E703" s="373" t="s">
        <v>6316</v>
      </c>
      <c r="F703" s="373" t="s">
        <v>1306</v>
      </c>
      <c r="G703" s="373"/>
      <c r="H703" s="373"/>
      <c r="I703" s="373"/>
    </row>
    <row r="704" spans="2:9">
      <c r="B704" s="373" t="s">
        <v>2151</v>
      </c>
      <c r="C704" s="373"/>
      <c r="D704" s="373" t="s">
        <v>7703</v>
      </c>
      <c r="E704" s="373" t="s">
        <v>6316</v>
      </c>
      <c r="F704" s="373" t="s">
        <v>214</v>
      </c>
      <c r="G704" s="373"/>
      <c r="H704" s="373"/>
      <c r="I704" s="373"/>
    </row>
    <row r="705" spans="2:9">
      <c r="B705" s="373" t="s">
        <v>6332</v>
      </c>
      <c r="C705" s="373"/>
      <c r="D705" s="373" t="s">
        <v>7703</v>
      </c>
      <c r="E705" s="373" t="s">
        <v>6316</v>
      </c>
      <c r="F705" s="373" t="s">
        <v>1277</v>
      </c>
      <c r="G705" s="373"/>
      <c r="H705" s="373"/>
      <c r="I705" s="373"/>
    </row>
    <row r="706" spans="2:9">
      <c r="B706" s="373" t="s">
        <v>6334</v>
      </c>
      <c r="C706" s="373"/>
      <c r="D706" s="373" t="s">
        <v>7703</v>
      </c>
      <c r="E706" s="373" t="s">
        <v>6316</v>
      </c>
      <c r="F706" s="373" t="s">
        <v>1335</v>
      </c>
      <c r="G706" s="373"/>
      <c r="H706" s="373"/>
      <c r="I706" s="373"/>
    </row>
    <row r="707" spans="2:9">
      <c r="B707" s="373" t="s">
        <v>4301</v>
      </c>
      <c r="C707" s="373"/>
      <c r="D707" s="373" t="s">
        <v>7703</v>
      </c>
      <c r="E707" s="373" t="s">
        <v>6335</v>
      </c>
      <c r="F707" s="373" t="s">
        <v>869</v>
      </c>
      <c r="G707" s="373"/>
      <c r="H707" s="373"/>
      <c r="I707" s="373"/>
    </row>
    <row r="708" spans="2:9">
      <c r="B708" s="373" t="s">
        <v>4668</v>
      </c>
      <c r="C708" s="373"/>
      <c r="D708" s="373" t="s">
        <v>7703</v>
      </c>
      <c r="E708" s="373" t="s">
        <v>6335</v>
      </c>
      <c r="F708" s="373" t="s">
        <v>872</v>
      </c>
      <c r="G708" s="373"/>
      <c r="H708" s="373"/>
      <c r="I708" s="373"/>
    </row>
    <row r="709" spans="2:9">
      <c r="B709" s="373" t="s">
        <v>6336</v>
      </c>
      <c r="C709" s="373"/>
      <c r="D709" s="373" t="s">
        <v>7703</v>
      </c>
      <c r="E709" s="373" t="s">
        <v>6335</v>
      </c>
      <c r="F709" s="373" t="s">
        <v>497</v>
      </c>
      <c r="G709" s="373"/>
      <c r="H709" s="373"/>
      <c r="I709" s="373"/>
    </row>
    <row r="710" spans="2:9">
      <c r="B710" s="373" t="s">
        <v>6337</v>
      </c>
      <c r="C710" s="373"/>
      <c r="D710" s="373" t="s">
        <v>7703</v>
      </c>
      <c r="E710" s="373" t="s">
        <v>6335</v>
      </c>
      <c r="F710" s="373" t="s">
        <v>469</v>
      </c>
      <c r="G710" s="373"/>
      <c r="H710" s="373"/>
      <c r="I710" s="373"/>
    </row>
    <row r="711" spans="2:9">
      <c r="B711" s="373" t="s">
        <v>1600</v>
      </c>
      <c r="C711" s="373"/>
      <c r="D711" s="373" t="s">
        <v>7703</v>
      </c>
      <c r="E711" s="373" t="s">
        <v>6335</v>
      </c>
      <c r="F711" s="373" t="s">
        <v>857</v>
      </c>
      <c r="G711" s="373"/>
      <c r="H711" s="373"/>
      <c r="I711" s="373"/>
    </row>
    <row r="712" spans="2:9">
      <c r="B712" s="373" t="s">
        <v>6338</v>
      </c>
      <c r="C712" s="373"/>
      <c r="D712" s="373" t="s">
        <v>7703</v>
      </c>
      <c r="E712" s="373" t="s">
        <v>6335</v>
      </c>
      <c r="F712" s="373" t="s">
        <v>892</v>
      </c>
      <c r="G712" s="373"/>
      <c r="H712" s="373"/>
      <c r="I712" s="373"/>
    </row>
    <row r="713" spans="2:9">
      <c r="B713" s="373" t="s">
        <v>5357</v>
      </c>
      <c r="C713" s="373"/>
      <c r="D713" s="373" t="s">
        <v>7703</v>
      </c>
      <c r="E713" s="373" t="s">
        <v>6335</v>
      </c>
      <c r="F713" s="373" t="s">
        <v>1227</v>
      </c>
      <c r="G713" s="373"/>
      <c r="H713" s="373"/>
      <c r="I713" s="373"/>
    </row>
    <row r="714" spans="2:9">
      <c r="B714" s="373" t="s">
        <v>5646</v>
      </c>
      <c r="C714" s="373"/>
      <c r="D714" s="373" t="s">
        <v>7703</v>
      </c>
      <c r="E714" s="373" t="s">
        <v>1731</v>
      </c>
      <c r="F714" s="373" t="s">
        <v>869</v>
      </c>
      <c r="G714" s="373"/>
      <c r="H714" s="373"/>
      <c r="I714" s="373"/>
    </row>
    <row r="715" spans="2:9">
      <c r="B715" s="373" t="s">
        <v>911</v>
      </c>
      <c r="C715" s="373"/>
      <c r="D715" s="373" t="s">
        <v>7703</v>
      </c>
      <c r="E715" s="373" t="s">
        <v>1731</v>
      </c>
      <c r="F715" s="373" t="s">
        <v>872</v>
      </c>
      <c r="G715" s="373"/>
      <c r="H715" s="373"/>
      <c r="I715" s="373"/>
    </row>
    <row r="716" spans="2:9">
      <c r="B716" s="373" t="s">
        <v>6339</v>
      </c>
      <c r="C716" s="373"/>
      <c r="D716" s="373" t="s">
        <v>7703</v>
      </c>
      <c r="E716" s="373" t="s">
        <v>1731</v>
      </c>
      <c r="F716" s="373" t="s">
        <v>497</v>
      </c>
      <c r="G716" s="373"/>
      <c r="H716" s="373"/>
      <c r="I716" s="373"/>
    </row>
    <row r="717" spans="2:9">
      <c r="B717" s="373" t="s">
        <v>6341</v>
      </c>
      <c r="C717" s="373"/>
      <c r="D717" s="373" t="s">
        <v>7703</v>
      </c>
      <c r="E717" s="373" t="s">
        <v>1731</v>
      </c>
      <c r="F717" s="373" t="s">
        <v>1227</v>
      </c>
      <c r="G717" s="373"/>
      <c r="H717" s="373"/>
      <c r="I717" s="373"/>
    </row>
    <row r="718" spans="2:9">
      <c r="B718" s="373" t="s">
        <v>567</v>
      </c>
      <c r="C718" s="373"/>
      <c r="D718" s="373" t="s">
        <v>7703</v>
      </c>
      <c r="E718" s="373" t="s">
        <v>2387</v>
      </c>
      <c r="F718" s="373" t="s">
        <v>869</v>
      </c>
      <c r="G718" s="373"/>
      <c r="H718" s="373"/>
      <c r="I718" s="373"/>
    </row>
    <row r="719" spans="2:9">
      <c r="B719" s="373" t="s">
        <v>5166</v>
      </c>
      <c r="C719" s="373"/>
      <c r="D719" s="373" t="s">
        <v>7703</v>
      </c>
      <c r="E719" s="373" t="s">
        <v>2387</v>
      </c>
      <c r="F719" s="373" t="s">
        <v>872</v>
      </c>
      <c r="G719" s="373"/>
      <c r="H719" s="373"/>
      <c r="I719" s="373"/>
    </row>
    <row r="720" spans="2:9">
      <c r="B720" s="373" t="s">
        <v>6342</v>
      </c>
      <c r="C720" s="373"/>
      <c r="D720" s="373" t="s">
        <v>7703</v>
      </c>
      <c r="E720" s="373" t="s">
        <v>2387</v>
      </c>
      <c r="F720" s="373" t="s">
        <v>497</v>
      </c>
      <c r="G720" s="373"/>
      <c r="H720" s="373"/>
      <c r="I720" s="373"/>
    </row>
    <row r="721" spans="2:9">
      <c r="B721" s="373" t="s">
        <v>6345</v>
      </c>
      <c r="C721" s="373"/>
      <c r="D721" s="373" t="s">
        <v>7703</v>
      </c>
      <c r="E721" s="373" t="s">
        <v>2387</v>
      </c>
      <c r="F721" s="373" t="s">
        <v>469</v>
      </c>
      <c r="G721" s="373"/>
      <c r="H721" s="373"/>
      <c r="I721" s="373"/>
    </row>
    <row r="722" spans="2:9">
      <c r="B722" s="373" t="s">
        <v>4433</v>
      </c>
      <c r="C722" s="373"/>
      <c r="D722" s="373" t="s">
        <v>7703</v>
      </c>
      <c r="E722" s="373" t="s">
        <v>2387</v>
      </c>
      <c r="F722" s="373" t="s">
        <v>857</v>
      </c>
      <c r="G722" s="373"/>
      <c r="H722" s="373"/>
      <c r="I722" s="373"/>
    </row>
    <row r="723" spans="2:9">
      <c r="B723" s="373" t="s">
        <v>6346</v>
      </c>
      <c r="C723" s="373"/>
      <c r="D723" s="373" t="s">
        <v>7703</v>
      </c>
      <c r="E723" s="373" t="s">
        <v>2387</v>
      </c>
      <c r="F723" s="373" t="s">
        <v>892</v>
      </c>
      <c r="G723" s="373"/>
      <c r="H723" s="373"/>
      <c r="I723" s="373"/>
    </row>
    <row r="724" spans="2:9">
      <c r="B724" s="373" t="s">
        <v>6351</v>
      </c>
      <c r="C724" s="373"/>
      <c r="D724" s="373" t="s">
        <v>7703</v>
      </c>
      <c r="E724" s="373" t="s">
        <v>2387</v>
      </c>
      <c r="F724" s="373" t="s">
        <v>1238</v>
      </c>
      <c r="G724" s="373"/>
      <c r="H724" s="373"/>
      <c r="I724" s="373"/>
    </row>
    <row r="725" spans="2:9">
      <c r="B725" s="373" t="s">
        <v>6354</v>
      </c>
      <c r="C725" s="373"/>
      <c r="D725" s="373" t="s">
        <v>7703</v>
      </c>
      <c r="E725" s="373" t="s">
        <v>6353</v>
      </c>
      <c r="F725" s="373" t="s">
        <v>869</v>
      </c>
      <c r="G725" s="373"/>
      <c r="H725" s="373"/>
      <c r="I725" s="373"/>
    </row>
    <row r="726" spans="2:9">
      <c r="B726" s="373" t="s">
        <v>6355</v>
      </c>
      <c r="C726" s="373"/>
      <c r="D726" s="373" t="s">
        <v>7703</v>
      </c>
      <c r="E726" s="373" t="s">
        <v>6353</v>
      </c>
      <c r="F726" s="373" t="s">
        <v>872</v>
      </c>
      <c r="G726" s="373"/>
      <c r="H726" s="373"/>
      <c r="I726" s="373"/>
    </row>
    <row r="727" spans="2:9">
      <c r="B727" s="373" t="s">
        <v>6357</v>
      </c>
      <c r="C727" s="373"/>
      <c r="D727" s="373" t="s">
        <v>7703</v>
      </c>
      <c r="E727" s="373" t="s">
        <v>6353</v>
      </c>
      <c r="F727" s="373" t="s">
        <v>497</v>
      </c>
      <c r="G727" s="373"/>
      <c r="H727" s="373"/>
      <c r="I727" s="373"/>
    </row>
    <row r="728" spans="2:9">
      <c r="B728" s="373" t="s">
        <v>5375</v>
      </c>
      <c r="C728" s="373"/>
      <c r="D728" s="373" t="s">
        <v>7703</v>
      </c>
      <c r="E728" s="373" t="s">
        <v>6353</v>
      </c>
      <c r="F728" s="373" t="s">
        <v>469</v>
      </c>
      <c r="G728" s="373"/>
      <c r="H728" s="373"/>
      <c r="I728" s="373"/>
    </row>
    <row r="729" spans="2:9">
      <c r="B729" s="373" t="s">
        <v>1699</v>
      </c>
      <c r="C729" s="373"/>
      <c r="D729" s="373" t="s">
        <v>7703</v>
      </c>
      <c r="E729" s="373" t="s">
        <v>6353</v>
      </c>
      <c r="F729" s="373" t="s">
        <v>857</v>
      </c>
      <c r="G729" s="373"/>
      <c r="H729" s="373"/>
      <c r="I729" s="373"/>
    </row>
    <row r="730" spans="2:9">
      <c r="B730" s="373" t="s">
        <v>6207</v>
      </c>
      <c r="C730" s="373"/>
      <c r="D730" s="373" t="s">
        <v>7703</v>
      </c>
      <c r="E730" s="373" t="s">
        <v>6353</v>
      </c>
      <c r="F730" s="373" t="s">
        <v>892</v>
      </c>
      <c r="G730" s="373"/>
      <c r="H730" s="373"/>
      <c r="I730" s="373"/>
    </row>
    <row r="731" spans="2:9">
      <c r="B731" s="373" t="s">
        <v>6360</v>
      </c>
      <c r="C731" s="373"/>
      <c r="D731" s="373" t="s">
        <v>7703</v>
      </c>
      <c r="E731" s="373" t="s">
        <v>6353</v>
      </c>
      <c r="F731" s="373" t="s">
        <v>1227</v>
      </c>
      <c r="G731" s="373"/>
      <c r="H731" s="373"/>
      <c r="I731" s="373"/>
    </row>
    <row r="732" spans="2:9">
      <c r="B732" s="373" t="s">
        <v>269</v>
      </c>
      <c r="C732" s="373"/>
      <c r="D732" s="373" t="s">
        <v>7703</v>
      </c>
      <c r="E732" s="373" t="s">
        <v>6353</v>
      </c>
      <c r="F732" s="373" t="s">
        <v>1233</v>
      </c>
      <c r="G732" s="373"/>
      <c r="H732" s="373"/>
      <c r="I732" s="373"/>
    </row>
    <row r="733" spans="2:9">
      <c r="B733" s="373" t="s">
        <v>799</v>
      </c>
      <c r="C733" s="373"/>
      <c r="D733" s="373" t="s">
        <v>7703</v>
      </c>
      <c r="E733" s="373" t="s">
        <v>6353</v>
      </c>
      <c r="F733" s="373" t="s">
        <v>1236</v>
      </c>
      <c r="G733" s="373"/>
      <c r="H733" s="373"/>
      <c r="I733" s="373"/>
    </row>
    <row r="734" spans="2:9">
      <c r="B734" s="373" t="s">
        <v>6362</v>
      </c>
      <c r="C734" s="373"/>
      <c r="D734" s="373" t="s">
        <v>7703</v>
      </c>
      <c r="E734" s="373" t="s">
        <v>6361</v>
      </c>
      <c r="F734" s="373" t="s">
        <v>869</v>
      </c>
      <c r="G734" s="373"/>
      <c r="H734" s="373"/>
      <c r="I734" s="373"/>
    </row>
    <row r="735" spans="2:9">
      <c r="B735" s="373" t="s">
        <v>6365</v>
      </c>
      <c r="C735" s="373"/>
      <c r="D735" s="373" t="s">
        <v>7703</v>
      </c>
      <c r="E735" s="373" t="s">
        <v>6361</v>
      </c>
      <c r="F735" s="373" t="s">
        <v>872</v>
      </c>
      <c r="G735" s="373"/>
      <c r="H735" s="373"/>
      <c r="I735" s="373"/>
    </row>
    <row r="736" spans="2:9">
      <c r="B736" s="373" t="s">
        <v>4649</v>
      </c>
      <c r="C736" s="373"/>
      <c r="D736" s="373" t="s">
        <v>7703</v>
      </c>
      <c r="E736" s="373" t="s">
        <v>5664</v>
      </c>
      <c r="F736" s="373" t="s">
        <v>869</v>
      </c>
      <c r="G736" s="373"/>
      <c r="H736" s="373"/>
      <c r="I736" s="373"/>
    </row>
    <row r="737" spans="2:9">
      <c r="B737" s="373" t="s">
        <v>3018</v>
      </c>
      <c r="C737" s="373"/>
      <c r="D737" s="373" t="s">
        <v>7703</v>
      </c>
      <c r="E737" s="373" t="s">
        <v>5664</v>
      </c>
      <c r="F737" s="373" t="s">
        <v>872</v>
      </c>
      <c r="G737" s="373"/>
      <c r="H737" s="373"/>
      <c r="I737" s="373"/>
    </row>
    <row r="738" spans="2:9">
      <c r="B738" s="373" t="s">
        <v>6366</v>
      </c>
      <c r="C738" s="373"/>
      <c r="D738" s="373" t="s">
        <v>7703</v>
      </c>
      <c r="E738" s="373" t="s">
        <v>5664</v>
      </c>
      <c r="F738" s="373" t="s">
        <v>497</v>
      </c>
      <c r="G738" s="373"/>
      <c r="H738" s="373"/>
      <c r="I738" s="373"/>
    </row>
    <row r="739" spans="2:9">
      <c r="B739" s="373" t="s">
        <v>6371</v>
      </c>
      <c r="C739" s="373"/>
      <c r="D739" s="373" t="s">
        <v>7703</v>
      </c>
      <c r="E739" s="373" t="s">
        <v>5664</v>
      </c>
      <c r="F739" s="373" t="s">
        <v>469</v>
      </c>
      <c r="G739" s="373"/>
      <c r="H739" s="373"/>
      <c r="I739" s="373"/>
    </row>
    <row r="740" spans="2:9">
      <c r="B740" s="373" t="s">
        <v>3437</v>
      </c>
      <c r="C740" s="373"/>
      <c r="D740" s="373" t="s">
        <v>7703</v>
      </c>
      <c r="E740" s="373" t="s">
        <v>5664</v>
      </c>
      <c r="F740" s="373" t="s">
        <v>857</v>
      </c>
      <c r="G740" s="373"/>
      <c r="H740" s="373"/>
      <c r="I740" s="373"/>
    </row>
    <row r="741" spans="2:9">
      <c r="B741" s="373" t="s">
        <v>6372</v>
      </c>
      <c r="C741" s="373"/>
      <c r="D741" s="373" t="s">
        <v>7703</v>
      </c>
      <c r="E741" s="373" t="s">
        <v>5664</v>
      </c>
      <c r="F741" s="373" t="s">
        <v>892</v>
      </c>
      <c r="G741" s="373"/>
      <c r="H741" s="373"/>
      <c r="I741" s="373"/>
    </row>
    <row r="742" spans="2:9">
      <c r="B742" s="373" t="s">
        <v>6373</v>
      </c>
      <c r="C742" s="373"/>
      <c r="D742" s="373" t="s">
        <v>7703</v>
      </c>
      <c r="E742" s="373" t="s">
        <v>5664</v>
      </c>
      <c r="F742" s="373" t="s">
        <v>1227</v>
      </c>
      <c r="G742" s="373"/>
      <c r="H742" s="373"/>
      <c r="I742" s="373"/>
    </row>
    <row r="743" spans="2:9">
      <c r="B743" s="373" t="s">
        <v>2845</v>
      </c>
      <c r="C743" s="373"/>
      <c r="D743" s="373" t="s">
        <v>7703</v>
      </c>
      <c r="E743" s="373" t="s">
        <v>5664</v>
      </c>
      <c r="F743" s="373" t="s">
        <v>1236</v>
      </c>
      <c r="G743" s="373"/>
      <c r="H743" s="373"/>
      <c r="I743" s="373"/>
    </row>
    <row r="744" spans="2:9">
      <c r="B744" s="373" t="s">
        <v>6377</v>
      </c>
      <c r="C744" s="373"/>
      <c r="D744" s="373" t="s">
        <v>7703</v>
      </c>
      <c r="E744" s="373" t="s">
        <v>5664</v>
      </c>
      <c r="F744" s="373" t="s">
        <v>1242</v>
      </c>
      <c r="G744" s="373"/>
      <c r="H744" s="373"/>
      <c r="I744" s="373"/>
    </row>
    <row r="745" spans="2:9">
      <c r="B745" s="373" t="s">
        <v>2622</v>
      </c>
      <c r="C745" s="373"/>
      <c r="D745" s="373" t="s">
        <v>7703</v>
      </c>
      <c r="E745" s="373" t="s">
        <v>5664</v>
      </c>
      <c r="F745" s="373" t="s">
        <v>1250</v>
      </c>
      <c r="G745" s="373"/>
      <c r="H745" s="373"/>
      <c r="I745" s="373"/>
    </row>
    <row r="746" spans="2:9">
      <c r="B746" s="373" t="s">
        <v>4706</v>
      </c>
      <c r="C746" s="373"/>
      <c r="D746" s="373" t="s">
        <v>7703</v>
      </c>
      <c r="E746" s="373" t="s">
        <v>5664</v>
      </c>
      <c r="F746" s="373" t="s">
        <v>864</v>
      </c>
      <c r="G746" s="373"/>
      <c r="H746" s="373"/>
      <c r="I746" s="373"/>
    </row>
    <row r="747" spans="2:9">
      <c r="B747" s="373" t="s">
        <v>6150</v>
      </c>
      <c r="C747" s="373"/>
      <c r="D747" s="373" t="s">
        <v>7703</v>
      </c>
      <c r="E747" s="373" t="s">
        <v>5664</v>
      </c>
      <c r="F747" s="373" t="s">
        <v>1268</v>
      </c>
      <c r="G747" s="373"/>
      <c r="H747" s="373"/>
      <c r="I747" s="373"/>
    </row>
    <row r="748" spans="2:9">
      <c r="B748" s="373" t="s">
        <v>7258</v>
      </c>
      <c r="C748" s="373"/>
      <c r="D748" s="373" t="s">
        <v>7703</v>
      </c>
      <c r="E748" s="373" t="s">
        <v>5664</v>
      </c>
      <c r="F748" s="373" t="s">
        <v>1051</v>
      </c>
      <c r="G748" s="373"/>
      <c r="H748" s="373"/>
      <c r="I748" s="373"/>
    </row>
    <row r="749" spans="2:9">
      <c r="B749" s="373" t="s">
        <v>7259</v>
      </c>
      <c r="C749" s="373"/>
      <c r="D749" s="373" t="s">
        <v>7703</v>
      </c>
      <c r="E749" s="373" t="s">
        <v>5664</v>
      </c>
      <c r="F749" s="373" t="s">
        <v>1021</v>
      </c>
      <c r="G749" s="373"/>
      <c r="H749" s="373"/>
      <c r="I749" s="373"/>
    </row>
    <row r="750" spans="2:9">
      <c r="B750" s="373" t="s">
        <v>6454</v>
      </c>
      <c r="C750" s="373"/>
      <c r="D750" s="373" t="s">
        <v>7703</v>
      </c>
      <c r="E750" s="373" t="s">
        <v>5664</v>
      </c>
      <c r="F750" s="373" t="s">
        <v>1285</v>
      </c>
      <c r="G750" s="373"/>
      <c r="H750" s="373"/>
      <c r="I750" s="373"/>
    </row>
    <row r="751" spans="2:9">
      <c r="B751" s="373" t="s">
        <v>6381</v>
      </c>
      <c r="C751" s="373"/>
      <c r="D751" s="373" t="s">
        <v>7703</v>
      </c>
      <c r="E751" s="373" t="s">
        <v>5664</v>
      </c>
      <c r="F751" s="373" t="s">
        <v>1306</v>
      </c>
      <c r="G751" s="373"/>
      <c r="H751" s="373"/>
      <c r="I751" s="373"/>
    </row>
    <row r="752" spans="2:9">
      <c r="B752" s="373" t="s">
        <v>5768</v>
      </c>
      <c r="C752" s="373"/>
      <c r="D752" s="373" t="s">
        <v>7703</v>
      </c>
      <c r="E752" s="373" t="s">
        <v>5664</v>
      </c>
      <c r="F752" s="373" t="s">
        <v>1316</v>
      </c>
      <c r="G752" s="373"/>
      <c r="H752" s="373"/>
      <c r="I752" s="373"/>
    </row>
    <row r="753" spans="2:9">
      <c r="B753" s="373" t="s">
        <v>6384</v>
      </c>
      <c r="C753" s="373"/>
      <c r="D753" s="373" t="s">
        <v>7703</v>
      </c>
      <c r="E753" s="373" t="s">
        <v>5664</v>
      </c>
      <c r="F753" s="373" t="s">
        <v>1320</v>
      </c>
      <c r="G753" s="373"/>
      <c r="H753" s="373"/>
      <c r="I753" s="373"/>
    </row>
    <row r="754" spans="2:9">
      <c r="B754" s="373" t="s">
        <v>4949</v>
      </c>
      <c r="C754" s="373"/>
      <c r="D754" s="373" t="s">
        <v>7703</v>
      </c>
      <c r="E754" s="373" t="s">
        <v>5664</v>
      </c>
      <c r="F754" s="373" t="s">
        <v>1277</v>
      </c>
      <c r="G754" s="373"/>
      <c r="H754" s="373"/>
      <c r="I754" s="373"/>
    </row>
    <row r="755" spans="2:9">
      <c r="B755" s="373" t="s">
        <v>6388</v>
      </c>
      <c r="C755" s="373"/>
      <c r="D755" s="373" t="s">
        <v>7703</v>
      </c>
      <c r="E755" s="373" t="s">
        <v>5664</v>
      </c>
      <c r="F755" s="373" t="s">
        <v>5202</v>
      </c>
      <c r="G755" s="373"/>
      <c r="H755" s="373"/>
      <c r="I755" s="373"/>
    </row>
    <row r="756" spans="2:9">
      <c r="B756" s="373" t="s">
        <v>6389</v>
      </c>
      <c r="C756" s="373"/>
      <c r="D756" s="373" t="s">
        <v>7703</v>
      </c>
      <c r="E756" s="373" t="s">
        <v>5664</v>
      </c>
      <c r="F756" s="373" t="s">
        <v>2872</v>
      </c>
      <c r="G756" s="373"/>
      <c r="H756" s="373"/>
      <c r="I756" s="373"/>
    </row>
    <row r="757" spans="2:9">
      <c r="B757" s="373" t="s">
        <v>6394</v>
      </c>
      <c r="C757" s="373"/>
      <c r="D757" s="373" t="s">
        <v>7703</v>
      </c>
      <c r="E757" s="373" t="s">
        <v>5664</v>
      </c>
      <c r="F757" s="373" t="s">
        <v>3931</v>
      </c>
      <c r="G757" s="373"/>
      <c r="H757" s="373"/>
      <c r="I757" s="373"/>
    </row>
    <row r="758" spans="2:9">
      <c r="B758" s="373" t="s">
        <v>5367</v>
      </c>
      <c r="C758" s="373"/>
      <c r="D758" s="373" t="s">
        <v>7703</v>
      </c>
      <c r="E758" s="373" t="s">
        <v>5664</v>
      </c>
      <c r="F758" s="373" t="s">
        <v>4533</v>
      </c>
      <c r="G758" s="373"/>
      <c r="H758" s="373"/>
      <c r="I758" s="373"/>
    </row>
    <row r="759" spans="2:9">
      <c r="B759" s="373" t="s">
        <v>6398</v>
      </c>
      <c r="C759" s="373"/>
      <c r="D759" s="373" t="s">
        <v>7703</v>
      </c>
      <c r="E759" s="373" t="s">
        <v>5664</v>
      </c>
      <c r="F759" s="373" t="s">
        <v>486</v>
      </c>
      <c r="G759" s="373"/>
      <c r="H759" s="373"/>
      <c r="I759" s="373"/>
    </row>
    <row r="760" spans="2:9">
      <c r="B760" s="373" t="s">
        <v>634</v>
      </c>
      <c r="C760" s="373"/>
      <c r="D760" s="373" t="s">
        <v>7703</v>
      </c>
      <c r="E760" s="373" t="s">
        <v>5664</v>
      </c>
      <c r="F760" s="373" t="s">
        <v>5208</v>
      </c>
      <c r="G760" s="373"/>
      <c r="H760" s="373"/>
      <c r="I760" s="373"/>
    </row>
    <row r="761" spans="2:9">
      <c r="B761" s="373" t="s">
        <v>1954</v>
      </c>
      <c r="C761" s="373"/>
      <c r="D761" s="373" t="s">
        <v>7703</v>
      </c>
      <c r="E761" s="373" t="s">
        <v>5664</v>
      </c>
      <c r="F761" s="373" t="s">
        <v>2244</v>
      </c>
      <c r="G761" s="373"/>
      <c r="H761" s="373"/>
      <c r="I761" s="373"/>
    </row>
    <row r="762" spans="2:9">
      <c r="B762" s="373" t="s">
        <v>2697</v>
      </c>
      <c r="C762" s="373"/>
      <c r="D762" s="373" t="s">
        <v>7703</v>
      </c>
      <c r="E762" s="373" t="s">
        <v>5664</v>
      </c>
      <c r="F762" s="373" t="s">
        <v>1810</v>
      </c>
      <c r="G762" s="373"/>
      <c r="H762" s="373"/>
      <c r="I762" s="373"/>
    </row>
    <row r="763" spans="2:9">
      <c r="B763" s="373" t="s">
        <v>6406</v>
      </c>
      <c r="C763" s="373"/>
      <c r="D763" s="373" t="s">
        <v>7703</v>
      </c>
      <c r="E763" s="373" t="s">
        <v>5664</v>
      </c>
      <c r="F763" s="373" t="s">
        <v>5910</v>
      </c>
      <c r="G763" s="373"/>
      <c r="H763" s="373"/>
      <c r="I763" s="373"/>
    </row>
    <row r="764" spans="2:9">
      <c r="B764" s="373" t="s">
        <v>236</v>
      </c>
      <c r="C764" s="373"/>
      <c r="D764" s="373" t="s">
        <v>7703</v>
      </c>
      <c r="E764" s="373" t="s">
        <v>5664</v>
      </c>
      <c r="F764" s="373" t="s">
        <v>680</v>
      </c>
      <c r="G764" s="373"/>
      <c r="H764" s="373"/>
      <c r="I764" s="373"/>
    </row>
    <row r="765" spans="2:9">
      <c r="B765" s="373" t="s">
        <v>6407</v>
      </c>
      <c r="C765" s="373"/>
      <c r="D765" s="373" t="s">
        <v>7703</v>
      </c>
      <c r="E765" s="373" t="s">
        <v>5664</v>
      </c>
      <c r="F765" s="373" t="s">
        <v>2369</v>
      </c>
      <c r="G765" s="373"/>
      <c r="H765" s="373"/>
      <c r="I765" s="373"/>
    </row>
    <row r="766" spans="2:9">
      <c r="B766" s="373" t="s">
        <v>6410</v>
      </c>
      <c r="C766" s="373"/>
      <c r="D766" s="373" t="s">
        <v>7703</v>
      </c>
      <c r="E766" s="373" t="s">
        <v>5664</v>
      </c>
      <c r="F766" s="373" t="s">
        <v>5892</v>
      </c>
      <c r="G766" s="373"/>
      <c r="H766" s="373"/>
      <c r="I766" s="373"/>
    </row>
    <row r="767" spans="2:9">
      <c r="B767" s="373" t="s">
        <v>6413</v>
      </c>
      <c r="C767" s="373"/>
      <c r="D767" s="373" t="s">
        <v>7703</v>
      </c>
      <c r="E767" s="373" t="s">
        <v>5664</v>
      </c>
      <c r="F767" s="373" t="s">
        <v>5905</v>
      </c>
      <c r="G767" s="373"/>
      <c r="H767" s="373"/>
      <c r="I767" s="373"/>
    </row>
    <row r="768" spans="2:9">
      <c r="B768" s="373" t="s">
        <v>6415</v>
      </c>
      <c r="C768" s="373"/>
      <c r="D768" s="373" t="s">
        <v>7703</v>
      </c>
      <c r="E768" s="373" t="s">
        <v>5664</v>
      </c>
      <c r="F768" s="373" t="s">
        <v>5881</v>
      </c>
      <c r="G768" s="373"/>
      <c r="H768" s="373"/>
      <c r="I768" s="373"/>
    </row>
    <row r="769" spans="2:9">
      <c r="B769" s="373" t="s">
        <v>6422</v>
      </c>
      <c r="C769" s="373"/>
      <c r="D769" s="373" t="s">
        <v>7703</v>
      </c>
      <c r="E769" s="373" t="s">
        <v>5664</v>
      </c>
      <c r="F769" s="373" t="s">
        <v>777</v>
      </c>
      <c r="G769" s="373"/>
      <c r="H769" s="373"/>
      <c r="I769" s="373"/>
    </row>
    <row r="770" spans="2:9">
      <c r="B770" s="373" t="s">
        <v>6425</v>
      </c>
      <c r="C770" s="373"/>
      <c r="D770" s="373" t="s">
        <v>7703</v>
      </c>
      <c r="E770" s="373" t="s">
        <v>5664</v>
      </c>
      <c r="F770" s="373" t="s">
        <v>6424</v>
      </c>
      <c r="G770" s="373"/>
      <c r="H770" s="373"/>
      <c r="I770" s="373"/>
    </row>
    <row r="771" spans="2:9">
      <c r="B771" s="373" t="s">
        <v>4282</v>
      </c>
      <c r="C771" s="373"/>
      <c r="D771" s="373" t="s">
        <v>7703</v>
      </c>
      <c r="E771" s="373" t="s">
        <v>5664</v>
      </c>
      <c r="F771" s="373" t="s">
        <v>3342</v>
      </c>
      <c r="G771" s="373"/>
      <c r="H771" s="373"/>
      <c r="I771" s="373"/>
    </row>
    <row r="772" spans="2:9">
      <c r="B772" s="373" t="s">
        <v>6427</v>
      </c>
      <c r="C772" s="373"/>
      <c r="D772" s="373" t="s">
        <v>7703</v>
      </c>
      <c r="E772" s="373" t="s">
        <v>5010</v>
      </c>
      <c r="F772" s="373" t="s">
        <v>869</v>
      </c>
      <c r="G772" s="373"/>
      <c r="H772" s="373"/>
      <c r="I772" s="373"/>
    </row>
    <row r="773" spans="2:9">
      <c r="B773" s="373" t="s">
        <v>6405</v>
      </c>
      <c r="C773" s="373"/>
      <c r="D773" s="373" t="s">
        <v>7703</v>
      </c>
      <c r="E773" s="373" t="s">
        <v>5010</v>
      </c>
      <c r="F773" s="373" t="s">
        <v>872</v>
      </c>
      <c r="G773" s="373"/>
      <c r="H773" s="373"/>
      <c r="I773" s="373"/>
    </row>
    <row r="774" spans="2:9">
      <c r="B774" s="373" t="s">
        <v>5136</v>
      </c>
      <c r="C774" s="373"/>
      <c r="D774" s="373" t="s">
        <v>7703</v>
      </c>
      <c r="E774" s="373" t="s">
        <v>5010</v>
      </c>
      <c r="F774" s="373" t="s">
        <v>497</v>
      </c>
      <c r="G774" s="373"/>
      <c r="H774" s="373"/>
      <c r="I774" s="373"/>
    </row>
    <row r="775" spans="2:9">
      <c r="B775" s="373" t="s">
        <v>6428</v>
      </c>
      <c r="C775" s="373"/>
      <c r="D775" s="373" t="s">
        <v>7703</v>
      </c>
      <c r="E775" s="373" t="s">
        <v>5010</v>
      </c>
      <c r="F775" s="373" t="s">
        <v>469</v>
      </c>
      <c r="G775" s="373"/>
      <c r="H775" s="373"/>
      <c r="I775" s="373"/>
    </row>
    <row r="776" spans="2:9">
      <c r="B776" s="373" t="s">
        <v>6429</v>
      </c>
      <c r="C776" s="373"/>
      <c r="D776" s="373" t="s">
        <v>7703</v>
      </c>
      <c r="E776" s="373" t="s">
        <v>5010</v>
      </c>
      <c r="F776" s="373" t="s">
        <v>857</v>
      </c>
      <c r="G776" s="373"/>
      <c r="H776" s="373"/>
      <c r="I776" s="373"/>
    </row>
    <row r="777" spans="2:9">
      <c r="B777" s="373" t="s">
        <v>6431</v>
      </c>
      <c r="C777" s="373"/>
      <c r="D777" s="373" t="s">
        <v>7703</v>
      </c>
      <c r="E777" s="373" t="s">
        <v>5010</v>
      </c>
      <c r="F777" s="373" t="s">
        <v>892</v>
      </c>
      <c r="G777" s="373"/>
      <c r="H777" s="373"/>
      <c r="I777" s="373"/>
    </row>
    <row r="778" spans="2:9">
      <c r="B778" s="373" t="s">
        <v>6432</v>
      </c>
      <c r="C778" s="373"/>
      <c r="D778" s="373" t="s">
        <v>7703</v>
      </c>
      <c r="E778" s="373" t="s">
        <v>5010</v>
      </c>
      <c r="F778" s="373" t="s">
        <v>895</v>
      </c>
      <c r="G778" s="373"/>
      <c r="H778" s="373"/>
      <c r="I778" s="373"/>
    </row>
    <row r="779" spans="2:9">
      <c r="B779" s="373" t="s">
        <v>4706</v>
      </c>
      <c r="C779" s="373"/>
      <c r="D779" s="373" t="s">
        <v>7703</v>
      </c>
      <c r="E779" s="373" t="s">
        <v>5010</v>
      </c>
      <c r="F779" s="373" t="s">
        <v>1227</v>
      </c>
      <c r="G779" s="373"/>
      <c r="H779" s="373"/>
      <c r="I779" s="373"/>
    </row>
    <row r="780" spans="2:9">
      <c r="B780" s="373" t="s">
        <v>307</v>
      </c>
      <c r="C780" s="373"/>
      <c r="D780" s="373" t="s">
        <v>7703</v>
      </c>
      <c r="E780" s="373" t="s">
        <v>5010</v>
      </c>
      <c r="F780" s="373" t="s">
        <v>1233</v>
      </c>
      <c r="G780" s="373"/>
      <c r="H780" s="373"/>
      <c r="I780" s="373"/>
    </row>
    <row r="781" spans="2:9">
      <c r="B781" s="373" t="s">
        <v>6230</v>
      </c>
      <c r="C781" s="373"/>
      <c r="D781" s="373" t="s">
        <v>7703</v>
      </c>
      <c r="E781" s="373" t="s">
        <v>5010</v>
      </c>
      <c r="F781" s="373" t="s">
        <v>1236</v>
      </c>
      <c r="G781" s="373"/>
      <c r="H781" s="373"/>
      <c r="I781" s="373"/>
    </row>
    <row r="782" spans="2:9">
      <c r="B782" s="373" t="s">
        <v>5223</v>
      </c>
      <c r="C782" s="373"/>
      <c r="D782" s="373" t="s">
        <v>7703</v>
      </c>
      <c r="E782" s="373" t="s">
        <v>5010</v>
      </c>
      <c r="F782" s="373" t="s">
        <v>1240</v>
      </c>
      <c r="G782" s="373"/>
      <c r="H782" s="373"/>
      <c r="I782" s="373"/>
    </row>
    <row r="783" spans="2:9">
      <c r="B783" s="373" t="s">
        <v>6436</v>
      </c>
      <c r="C783" s="373"/>
      <c r="D783" s="373" t="s">
        <v>7703</v>
      </c>
      <c r="E783" s="373" t="s">
        <v>5010</v>
      </c>
      <c r="F783" s="373" t="s">
        <v>1250</v>
      </c>
      <c r="G783" s="373"/>
      <c r="H783" s="373"/>
      <c r="I783" s="373"/>
    </row>
    <row r="784" spans="2:9">
      <c r="B784" s="373" t="s">
        <v>5303</v>
      </c>
      <c r="C784" s="373"/>
      <c r="D784" s="373" t="s">
        <v>7703</v>
      </c>
      <c r="E784" s="373" t="s">
        <v>5010</v>
      </c>
      <c r="F784" s="373" t="s">
        <v>1268</v>
      </c>
      <c r="G784" s="373"/>
      <c r="H784" s="373"/>
      <c r="I784" s="373"/>
    </row>
    <row r="785" spans="2:9">
      <c r="B785" s="373" t="s">
        <v>6437</v>
      </c>
      <c r="C785" s="373"/>
      <c r="D785" s="373" t="s">
        <v>7703</v>
      </c>
      <c r="E785" s="373" t="s">
        <v>5010</v>
      </c>
      <c r="F785" s="373" t="s">
        <v>1051</v>
      </c>
      <c r="G785" s="373"/>
      <c r="H785" s="373"/>
      <c r="I785" s="373"/>
    </row>
    <row r="786" spans="2:9">
      <c r="B786" s="373" t="s">
        <v>6437</v>
      </c>
      <c r="C786" s="373"/>
      <c r="D786" s="373" t="s">
        <v>7703</v>
      </c>
      <c r="E786" s="373" t="s">
        <v>5010</v>
      </c>
      <c r="F786" s="373" t="s">
        <v>816</v>
      </c>
      <c r="G786" s="373"/>
      <c r="H786" s="373"/>
      <c r="I786" s="373"/>
    </row>
    <row r="787" spans="2:9">
      <c r="B787" s="373" t="s">
        <v>6438</v>
      </c>
      <c r="C787" s="373"/>
      <c r="D787" s="373" t="s">
        <v>7703</v>
      </c>
      <c r="E787" s="373" t="s">
        <v>5010</v>
      </c>
      <c r="F787" s="373" t="s">
        <v>1021</v>
      </c>
      <c r="G787" s="373"/>
      <c r="H787" s="373"/>
      <c r="I787" s="373"/>
    </row>
    <row r="788" spans="2:9">
      <c r="B788" s="373" t="s">
        <v>4145</v>
      </c>
      <c r="C788" s="373"/>
      <c r="D788" s="373" t="s">
        <v>7703</v>
      </c>
      <c r="E788" s="373" t="s">
        <v>5010</v>
      </c>
      <c r="F788" s="373" t="s">
        <v>1285</v>
      </c>
      <c r="G788" s="373"/>
      <c r="H788" s="373"/>
      <c r="I788" s="373"/>
    </row>
    <row r="789" spans="2:9">
      <c r="B789" s="373" t="s">
        <v>5925</v>
      </c>
      <c r="C789" s="373"/>
      <c r="D789" s="373" t="s">
        <v>7703</v>
      </c>
      <c r="E789" s="373" t="s">
        <v>5010</v>
      </c>
      <c r="F789" s="373" t="s">
        <v>914</v>
      </c>
      <c r="G789" s="373"/>
      <c r="H789" s="373"/>
      <c r="I789" s="373"/>
    </row>
    <row r="790" spans="2:9">
      <c r="B790" s="373" t="s">
        <v>2717</v>
      </c>
      <c r="C790" s="373"/>
      <c r="D790" s="373" t="s">
        <v>7703</v>
      </c>
      <c r="E790" s="373" t="s">
        <v>5010</v>
      </c>
      <c r="F790" s="373" t="s">
        <v>1306</v>
      </c>
      <c r="G790" s="373"/>
      <c r="H790" s="373"/>
      <c r="I790" s="373"/>
    </row>
    <row r="791" spans="2:9">
      <c r="B791" s="373" t="s">
        <v>6439</v>
      </c>
      <c r="C791" s="373"/>
      <c r="D791" s="373" t="s">
        <v>7703</v>
      </c>
      <c r="E791" s="373" t="s">
        <v>5010</v>
      </c>
      <c r="F791" s="373" t="s">
        <v>1316</v>
      </c>
      <c r="G791" s="373"/>
      <c r="H791" s="373"/>
      <c r="I791" s="373"/>
    </row>
    <row r="792" spans="2:9">
      <c r="B792" s="373" t="s">
        <v>3776</v>
      </c>
      <c r="C792" s="373"/>
      <c r="D792" s="373" t="s">
        <v>7703</v>
      </c>
      <c r="E792" s="373" t="s">
        <v>5010</v>
      </c>
      <c r="F792" s="373" t="s">
        <v>214</v>
      </c>
      <c r="G792" s="373"/>
      <c r="H792" s="373"/>
      <c r="I792" s="373"/>
    </row>
    <row r="793" spans="2:9">
      <c r="B793" s="373" t="s">
        <v>6441</v>
      </c>
      <c r="C793" s="373"/>
      <c r="D793" s="373" t="s">
        <v>7703</v>
      </c>
      <c r="E793" s="373" t="s">
        <v>5010</v>
      </c>
      <c r="F793" s="373" t="s">
        <v>1277</v>
      </c>
      <c r="G793" s="373"/>
      <c r="H793" s="373"/>
      <c r="I793" s="373"/>
    </row>
    <row r="794" spans="2:9">
      <c r="B794" s="373" t="s">
        <v>829</v>
      </c>
      <c r="C794" s="373"/>
      <c r="D794" s="373" t="s">
        <v>7703</v>
      </c>
      <c r="E794" s="373" t="s">
        <v>6447</v>
      </c>
      <c r="F794" s="373" t="s">
        <v>869</v>
      </c>
      <c r="G794" s="373"/>
      <c r="H794" s="373"/>
      <c r="I794" s="373"/>
    </row>
    <row r="795" spans="2:9">
      <c r="B795" s="373" t="s">
        <v>6448</v>
      </c>
      <c r="C795" s="373"/>
      <c r="D795" s="373" t="s">
        <v>7703</v>
      </c>
      <c r="E795" s="373" t="s">
        <v>6447</v>
      </c>
      <c r="F795" s="373" t="s">
        <v>872</v>
      </c>
      <c r="G795" s="373"/>
      <c r="H795" s="373"/>
      <c r="I795" s="373"/>
    </row>
    <row r="796" spans="2:9">
      <c r="B796" s="373" t="s">
        <v>2802</v>
      </c>
      <c r="C796" s="373"/>
      <c r="D796" s="373" t="s">
        <v>7703</v>
      </c>
      <c r="E796" s="373" t="s">
        <v>6447</v>
      </c>
      <c r="F796" s="373" t="s">
        <v>497</v>
      </c>
      <c r="G796" s="373"/>
      <c r="H796" s="373"/>
      <c r="I796" s="373"/>
    </row>
    <row r="797" spans="2:9">
      <c r="B797" s="373" t="s">
        <v>4611</v>
      </c>
      <c r="C797" s="373"/>
      <c r="D797" s="373" t="s">
        <v>7703</v>
      </c>
      <c r="E797" s="373" t="s">
        <v>6447</v>
      </c>
      <c r="F797" s="373" t="s">
        <v>469</v>
      </c>
      <c r="G797" s="373"/>
      <c r="H797" s="373"/>
      <c r="I797" s="373"/>
    </row>
    <row r="798" spans="2:9">
      <c r="B798" s="373" t="s">
        <v>2280</v>
      </c>
      <c r="C798" s="373"/>
      <c r="D798" s="373" t="s">
        <v>7703</v>
      </c>
      <c r="E798" s="373" t="s">
        <v>6447</v>
      </c>
      <c r="F798" s="373" t="s">
        <v>857</v>
      </c>
      <c r="G798" s="373"/>
      <c r="H798" s="373"/>
      <c r="I798" s="373"/>
    </row>
    <row r="799" spans="2:9">
      <c r="B799" s="373" t="s">
        <v>5148</v>
      </c>
      <c r="C799" s="373"/>
      <c r="D799" s="373" t="s">
        <v>7703</v>
      </c>
      <c r="E799" s="373" t="s">
        <v>6447</v>
      </c>
      <c r="F799" s="373" t="s">
        <v>892</v>
      </c>
      <c r="G799" s="373"/>
      <c r="H799" s="373"/>
      <c r="I799" s="373"/>
    </row>
    <row r="800" spans="2:9">
      <c r="B800" s="373" t="s">
        <v>7260</v>
      </c>
      <c r="C800" s="373"/>
      <c r="D800" s="373" t="s">
        <v>7703</v>
      </c>
      <c r="E800" s="373" t="s">
        <v>6447</v>
      </c>
      <c r="F800" s="373" t="s">
        <v>1227</v>
      </c>
      <c r="G800" s="373"/>
      <c r="H800" s="373"/>
      <c r="I800" s="373"/>
    </row>
    <row r="801" spans="2:9">
      <c r="B801" s="373" t="s">
        <v>7261</v>
      </c>
      <c r="C801" s="373"/>
      <c r="D801" s="373" t="s">
        <v>7703</v>
      </c>
      <c r="E801" s="373" t="s">
        <v>6447</v>
      </c>
      <c r="F801" s="373" t="s">
        <v>1233</v>
      </c>
      <c r="G801" s="373"/>
      <c r="H801" s="373"/>
      <c r="I801" s="373"/>
    </row>
    <row r="802" spans="2:9">
      <c r="B802" s="373" t="s">
        <v>7262</v>
      </c>
      <c r="C802" s="373"/>
      <c r="D802" s="373" t="s">
        <v>7703</v>
      </c>
      <c r="E802" s="373" t="s">
        <v>6447</v>
      </c>
      <c r="F802" s="373" t="s">
        <v>1236</v>
      </c>
      <c r="G802" s="373"/>
      <c r="H802" s="373"/>
      <c r="I802" s="373"/>
    </row>
    <row r="803" spans="2:9">
      <c r="B803" s="373" t="s">
        <v>6451</v>
      </c>
      <c r="C803" s="373"/>
      <c r="D803" s="373" t="s">
        <v>7703</v>
      </c>
      <c r="E803" s="373" t="s">
        <v>6450</v>
      </c>
      <c r="F803" s="373" t="s">
        <v>1227</v>
      </c>
      <c r="G803" s="373"/>
      <c r="H803" s="373"/>
      <c r="I803" s="373"/>
    </row>
    <row r="804" spans="2:9">
      <c r="B804" s="373" t="s">
        <v>2414</v>
      </c>
      <c r="C804" s="373"/>
      <c r="D804" s="373" t="s">
        <v>7703</v>
      </c>
      <c r="E804" s="373" t="s">
        <v>6450</v>
      </c>
      <c r="F804" s="373" t="s">
        <v>1233</v>
      </c>
      <c r="G804" s="373"/>
      <c r="H804" s="373"/>
      <c r="I804" s="373"/>
    </row>
    <row r="805" spans="2:9">
      <c r="B805" s="373" t="s">
        <v>5621</v>
      </c>
      <c r="C805" s="373"/>
      <c r="D805" s="373" t="s">
        <v>7703</v>
      </c>
      <c r="E805" s="373" t="s">
        <v>6450</v>
      </c>
      <c r="F805" s="373" t="s">
        <v>1236</v>
      </c>
      <c r="G805" s="373"/>
      <c r="H805" s="373"/>
      <c r="I805" s="373"/>
    </row>
    <row r="806" spans="2:9">
      <c r="B806" s="373" t="s">
        <v>3338</v>
      </c>
      <c r="C806" s="373"/>
      <c r="D806" s="373" t="s">
        <v>7703</v>
      </c>
      <c r="E806" s="373" t="s">
        <v>6450</v>
      </c>
      <c r="F806" s="373" t="s">
        <v>1238</v>
      </c>
      <c r="G806" s="373"/>
      <c r="H806" s="373"/>
      <c r="I806" s="373"/>
    </row>
    <row r="807" spans="2:9">
      <c r="B807" s="373" t="s">
        <v>4617</v>
      </c>
      <c r="C807" s="373"/>
      <c r="D807" s="373" t="s">
        <v>7703</v>
      </c>
      <c r="E807" s="373" t="s">
        <v>6450</v>
      </c>
      <c r="F807" s="373" t="s">
        <v>1240</v>
      </c>
      <c r="G807" s="373"/>
      <c r="H807" s="373"/>
      <c r="I807" s="373"/>
    </row>
    <row r="808" spans="2:9">
      <c r="B808" s="373" t="s">
        <v>2783</v>
      </c>
      <c r="C808" s="373"/>
      <c r="D808" s="373" t="s">
        <v>7703</v>
      </c>
      <c r="E808" s="373" t="s">
        <v>6450</v>
      </c>
      <c r="F808" s="373" t="s">
        <v>1242</v>
      </c>
      <c r="G808" s="373"/>
      <c r="H808" s="373"/>
      <c r="I808" s="373"/>
    </row>
    <row r="809" spans="2:9">
      <c r="B809" s="373" t="s">
        <v>6452</v>
      </c>
      <c r="C809" s="373"/>
      <c r="D809" s="373" t="s">
        <v>7703</v>
      </c>
      <c r="E809" s="373" t="s">
        <v>6450</v>
      </c>
      <c r="F809" s="373" t="s">
        <v>972</v>
      </c>
      <c r="G809" s="373"/>
      <c r="H809" s="373"/>
      <c r="I809" s="373"/>
    </row>
    <row r="810" spans="2:9">
      <c r="B810" s="373" t="s">
        <v>4451</v>
      </c>
      <c r="C810" s="373"/>
      <c r="D810" s="373" t="s">
        <v>7703</v>
      </c>
      <c r="E810" s="373" t="s">
        <v>6450</v>
      </c>
      <c r="F810" s="373" t="s">
        <v>1250</v>
      </c>
      <c r="G810" s="373"/>
      <c r="H810" s="373"/>
      <c r="I810" s="373"/>
    </row>
    <row r="811" spans="2:9">
      <c r="B811" s="373" t="s">
        <v>6453</v>
      </c>
      <c r="C811" s="373"/>
      <c r="D811" s="373" t="s">
        <v>7703</v>
      </c>
      <c r="E811" s="373" t="s">
        <v>6450</v>
      </c>
      <c r="F811" s="373" t="s">
        <v>864</v>
      </c>
      <c r="G811" s="373"/>
      <c r="H811" s="373"/>
      <c r="I811" s="373"/>
    </row>
    <row r="812" spans="2:9">
      <c r="B812" s="373" t="s">
        <v>2908</v>
      </c>
      <c r="C812" s="373"/>
      <c r="D812" s="373" t="s">
        <v>7703</v>
      </c>
      <c r="E812" s="373" t="s">
        <v>6450</v>
      </c>
      <c r="F812" s="373" t="s">
        <v>1226</v>
      </c>
      <c r="G812" s="373"/>
      <c r="H812" s="373"/>
      <c r="I812" s="373"/>
    </row>
    <row r="813" spans="2:9">
      <c r="B813" s="373" t="s">
        <v>6455</v>
      </c>
      <c r="C813" s="373"/>
      <c r="D813" s="373" t="s">
        <v>7703</v>
      </c>
      <c r="E813" s="373" t="s">
        <v>6450</v>
      </c>
      <c r="F813" s="373" t="s">
        <v>1268</v>
      </c>
      <c r="G813" s="373"/>
      <c r="H813" s="373"/>
      <c r="I813" s="373"/>
    </row>
    <row r="814" spans="2:9">
      <c r="B814" s="373" t="s">
        <v>6456</v>
      </c>
      <c r="C814" s="373"/>
      <c r="D814" s="373" t="s">
        <v>7703</v>
      </c>
      <c r="E814" s="373" t="s">
        <v>6450</v>
      </c>
      <c r="F814" s="373" t="s">
        <v>1051</v>
      </c>
      <c r="G814" s="373"/>
      <c r="H814" s="373"/>
      <c r="I814" s="373"/>
    </row>
    <row r="815" spans="2:9">
      <c r="B815" s="373" t="s">
        <v>6457</v>
      </c>
      <c r="C815" s="373"/>
      <c r="D815" s="373" t="s">
        <v>7703</v>
      </c>
      <c r="E815" s="373" t="s">
        <v>6450</v>
      </c>
      <c r="F815" s="373" t="s">
        <v>816</v>
      </c>
      <c r="G815" s="373"/>
      <c r="H815" s="373"/>
      <c r="I815" s="373"/>
    </row>
    <row r="816" spans="2:9">
      <c r="B816" s="373" t="s">
        <v>6458</v>
      </c>
      <c r="C816" s="373"/>
      <c r="D816" s="373" t="s">
        <v>7703</v>
      </c>
      <c r="E816" s="373" t="s">
        <v>6450</v>
      </c>
      <c r="F816" s="373" t="s">
        <v>1021</v>
      </c>
      <c r="G816" s="373"/>
      <c r="H816" s="373"/>
      <c r="I816" s="373"/>
    </row>
    <row r="817" spans="2:9">
      <c r="B817" s="373" t="s">
        <v>6459</v>
      </c>
      <c r="C817" s="373"/>
      <c r="D817" s="373" t="s">
        <v>7703</v>
      </c>
      <c r="E817" s="373" t="s">
        <v>6450</v>
      </c>
      <c r="F817" s="373" t="s">
        <v>1285</v>
      </c>
      <c r="G817" s="373"/>
      <c r="H817" s="373"/>
      <c r="I817" s="373"/>
    </row>
    <row r="818" spans="2:9">
      <c r="B818" s="373" t="s">
        <v>6417</v>
      </c>
      <c r="C818" s="373"/>
      <c r="D818" s="373" t="s">
        <v>7703</v>
      </c>
      <c r="E818" s="373" t="s">
        <v>6450</v>
      </c>
      <c r="F818" s="373" t="s">
        <v>914</v>
      </c>
      <c r="G818" s="373"/>
      <c r="H818" s="373"/>
      <c r="I818" s="373"/>
    </row>
  </sheetData>
  <phoneticPr fontId="22"/>
  <pageMargins left="0.7" right="0.7" top="0.75" bottom="0.75" header="0.3" footer="0.3"/>
  <pageSetup paperSize="9"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45"/>
  <dimension ref="B1:S204"/>
  <sheetViews>
    <sheetView showGridLines="0" workbookViewId="0">
      <pane ySplit="4" topLeftCell="A5" activePane="bottomLeft" state="frozen"/>
      <selection pane="bottomLeft"/>
    </sheetView>
  </sheetViews>
  <sheetFormatPr defaultColWidth="3.54296875" defaultRowHeight="15"/>
  <cols>
    <col min="1" max="1" width="3.54296875" style="368"/>
    <col min="2" max="3" width="3.54296875" style="368" hidden="1" customWidth="1"/>
    <col min="4" max="4" width="4.08984375" style="384" bestFit="1" customWidth="1"/>
    <col min="5" max="5" width="15.453125" style="368" bestFit="1" customWidth="1"/>
    <col min="6" max="16384" width="3.54296875" style="368"/>
  </cols>
  <sheetData>
    <row r="1" spans="2:19">
      <c r="E1" s="369" t="s">
        <v>4152</v>
      </c>
    </row>
    <row r="3" spans="2:19">
      <c r="O3" s="390"/>
      <c r="P3" s="391"/>
      <c r="Q3" s="391"/>
      <c r="R3" s="391"/>
      <c r="S3" s="391"/>
    </row>
    <row r="4" spans="2:19" ht="166.2">
      <c r="B4" s="374" t="s">
        <v>4822</v>
      </c>
      <c r="C4" s="374" t="s">
        <v>2992</v>
      </c>
      <c r="D4" s="374" t="s">
        <v>4538</v>
      </c>
      <c r="E4" s="374" t="s">
        <v>6969</v>
      </c>
      <c r="F4" s="374" t="s">
        <v>7612</v>
      </c>
      <c r="G4" s="374" t="s">
        <v>4682</v>
      </c>
      <c r="H4" s="374" t="s">
        <v>3243</v>
      </c>
      <c r="I4" s="374" t="s">
        <v>1883</v>
      </c>
      <c r="J4" s="374" t="s">
        <v>4686</v>
      </c>
      <c r="K4" s="374" t="s">
        <v>2120</v>
      </c>
      <c r="L4" s="374" t="s">
        <v>166</v>
      </c>
      <c r="M4" s="374" t="s">
        <v>4688</v>
      </c>
      <c r="N4" s="374" t="s">
        <v>4691</v>
      </c>
      <c r="O4" s="380" t="s">
        <v>1431</v>
      </c>
      <c r="P4" s="380" t="s">
        <v>4692</v>
      </c>
      <c r="Q4" s="380" t="s">
        <v>4694</v>
      </c>
      <c r="R4" s="380" t="s">
        <v>4696</v>
      </c>
      <c r="S4" s="380" t="s">
        <v>835</v>
      </c>
    </row>
    <row r="5" spans="2:19">
      <c r="B5" s="363"/>
      <c r="C5" s="363" t="s">
        <v>7703</v>
      </c>
      <c r="D5" s="363" t="s">
        <v>703</v>
      </c>
      <c r="E5" s="356"/>
      <c r="F5" s="356"/>
      <c r="G5" s="356"/>
      <c r="H5" s="356"/>
      <c r="I5" s="356"/>
      <c r="J5" s="356"/>
      <c r="K5" s="356"/>
      <c r="L5" s="356"/>
      <c r="M5" s="356"/>
      <c r="N5" s="356"/>
      <c r="O5" s="356"/>
      <c r="P5" s="356"/>
      <c r="Q5" s="356"/>
      <c r="R5" s="356"/>
      <c r="S5" s="356"/>
    </row>
    <row r="6" spans="2:19">
      <c r="B6" s="363"/>
      <c r="C6" s="363" t="s">
        <v>7703</v>
      </c>
      <c r="D6" s="363" t="s">
        <v>628</v>
      </c>
      <c r="E6" s="356"/>
      <c r="F6" s="356"/>
      <c r="G6" s="356"/>
      <c r="H6" s="356"/>
      <c r="I6" s="356"/>
      <c r="J6" s="356"/>
      <c r="K6" s="356"/>
      <c r="L6" s="356"/>
      <c r="M6" s="356"/>
      <c r="N6" s="356"/>
      <c r="O6" s="356"/>
      <c r="P6" s="356"/>
      <c r="Q6" s="356"/>
      <c r="R6" s="356"/>
      <c r="S6" s="356"/>
    </row>
    <row r="7" spans="2:19">
      <c r="B7" s="363"/>
      <c r="C7" s="363" t="s">
        <v>7703</v>
      </c>
      <c r="D7" s="363" t="s">
        <v>868</v>
      </c>
      <c r="E7" s="356"/>
      <c r="F7" s="356"/>
      <c r="G7" s="356"/>
      <c r="H7" s="356"/>
      <c r="I7" s="356"/>
      <c r="J7" s="356"/>
      <c r="K7" s="356"/>
      <c r="L7" s="356"/>
      <c r="M7" s="356"/>
      <c r="N7" s="356"/>
      <c r="O7" s="356"/>
      <c r="P7" s="356"/>
      <c r="Q7" s="356"/>
      <c r="R7" s="356"/>
      <c r="S7" s="356"/>
    </row>
    <row r="8" spans="2:19">
      <c r="B8" s="363"/>
      <c r="C8" s="363" t="s">
        <v>7703</v>
      </c>
      <c r="D8" s="363" t="s">
        <v>6469</v>
      </c>
      <c r="E8" s="356"/>
      <c r="F8" s="356"/>
      <c r="G8" s="356"/>
      <c r="H8" s="356"/>
      <c r="I8" s="356"/>
      <c r="J8" s="356"/>
      <c r="K8" s="356"/>
      <c r="L8" s="356"/>
      <c r="M8" s="356"/>
      <c r="N8" s="356"/>
      <c r="O8" s="356"/>
      <c r="P8" s="356"/>
      <c r="Q8" s="356"/>
      <c r="R8" s="356"/>
      <c r="S8" s="356"/>
    </row>
    <row r="9" spans="2:19">
      <c r="B9" s="363"/>
      <c r="C9" s="363" t="s">
        <v>7703</v>
      </c>
      <c r="D9" s="363" t="s">
        <v>7</v>
      </c>
      <c r="E9" s="356"/>
      <c r="F9" s="356"/>
      <c r="G9" s="356"/>
      <c r="H9" s="356"/>
      <c r="I9" s="356"/>
      <c r="J9" s="356"/>
      <c r="K9" s="356"/>
      <c r="L9" s="356"/>
      <c r="M9" s="356"/>
      <c r="N9" s="356"/>
      <c r="O9" s="356"/>
      <c r="P9" s="356"/>
      <c r="Q9" s="356"/>
      <c r="R9" s="356"/>
      <c r="S9" s="356"/>
    </row>
    <row r="10" spans="2:19">
      <c r="B10" s="363"/>
      <c r="C10" s="363" t="s">
        <v>7703</v>
      </c>
      <c r="D10" s="363" t="s">
        <v>453</v>
      </c>
      <c r="E10" s="356"/>
      <c r="F10" s="356"/>
      <c r="G10" s="356"/>
      <c r="H10" s="356"/>
      <c r="I10" s="356"/>
      <c r="J10" s="356"/>
      <c r="K10" s="356"/>
      <c r="L10" s="356"/>
      <c r="M10" s="356"/>
      <c r="N10" s="356"/>
      <c r="O10" s="356"/>
      <c r="P10" s="356"/>
      <c r="Q10" s="356"/>
      <c r="R10" s="356"/>
      <c r="S10" s="356"/>
    </row>
    <row r="11" spans="2:19">
      <c r="B11" s="363"/>
      <c r="C11" s="363" t="s">
        <v>7703</v>
      </c>
      <c r="D11" s="363" t="s">
        <v>7008</v>
      </c>
      <c r="E11" s="356"/>
      <c r="F11" s="356"/>
      <c r="G11" s="356"/>
      <c r="H11" s="356"/>
      <c r="I11" s="356"/>
      <c r="J11" s="356"/>
      <c r="K11" s="356"/>
      <c r="L11" s="356"/>
      <c r="M11" s="356"/>
      <c r="N11" s="356"/>
      <c r="O11" s="356"/>
      <c r="P11" s="356"/>
      <c r="Q11" s="356"/>
      <c r="R11" s="356"/>
      <c r="S11" s="356"/>
    </row>
    <row r="12" spans="2:19">
      <c r="B12" s="363"/>
      <c r="C12" s="363" t="s">
        <v>7703</v>
      </c>
      <c r="D12" s="363" t="s">
        <v>6970</v>
      </c>
      <c r="E12" s="356"/>
      <c r="F12" s="356"/>
      <c r="G12" s="356"/>
      <c r="H12" s="356"/>
      <c r="I12" s="356"/>
      <c r="J12" s="356"/>
      <c r="K12" s="356"/>
      <c r="L12" s="356"/>
      <c r="M12" s="356"/>
      <c r="N12" s="356"/>
      <c r="O12" s="356"/>
      <c r="P12" s="356"/>
      <c r="Q12" s="356"/>
      <c r="R12" s="356"/>
      <c r="S12" s="356"/>
    </row>
    <row r="13" spans="2:19">
      <c r="B13" s="363"/>
      <c r="C13" s="363" t="s">
        <v>7703</v>
      </c>
      <c r="D13" s="363" t="s">
        <v>7009</v>
      </c>
      <c r="E13" s="356"/>
      <c r="F13" s="356"/>
      <c r="G13" s="356"/>
      <c r="H13" s="356"/>
      <c r="I13" s="356"/>
      <c r="J13" s="356"/>
      <c r="K13" s="356"/>
      <c r="L13" s="356"/>
      <c r="M13" s="356"/>
      <c r="N13" s="356"/>
      <c r="O13" s="356"/>
      <c r="P13" s="356"/>
      <c r="Q13" s="356"/>
      <c r="R13" s="356"/>
      <c r="S13" s="356"/>
    </row>
    <row r="14" spans="2:19">
      <c r="B14" s="363"/>
      <c r="C14" s="363" t="s">
        <v>7703</v>
      </c>
      <c r="D14" s="363" t="s">
        <v>3724</v>
      </c>
      <c r="E14" s="356"/>
      <c r="F14" s="356"/>
      <c r="G14" s="356"/>
      <c r="H14" s="356"/>
      <c r="I14" s="356"/>
      <c r="J14" s="356"/>
      <c r="K14" s="356"/>
      <c r="L14" s="356"/>
      <c r="M14" s="356"/>
      <c r="N14" s="356"/>
      <c r="O14" s="356"/>
      <c r="P14" s="356"/>
      <c r="Q14" s="356"/>
      <c r="R14" s="356"/>
      <c r="S14" s="356"/>
    </row>
    <row r="15" spans="2:19">
      <c r="B15" s="363"/>
      <c r="C15" s="363" t="s">
        <v>7703</v>
      </c>
      <c r="D15" s="363" t="s">
        <v>6193</v>
      </c>
      <c r="E15" s="356"/>
      <c r="F15" s="356"/>
      <c r="G15" s="356"/>
      <c r="H15" s="356"/>
      <c r="I15" s="356"/>
      <c r="J15" s="356"/>
      <c r="K15" s="356"/>
      <c r="L15" s="356"/>
      <c r="M15" s="356"/>
      <c r="N15" s="356"/>
      <c r="O15" s="356"/>
      <c r="P15" s="356"/>
      <c r="Q15" s="356"/>
      <c r="R15" s="356"/>
      <c r="S15" s="356"/>
    </row>
    <row r="16" spans="2:19">
      <c r="B16" s="363"/>
      <c r="C16" s="363" t="s">
        <v>7703</v>
      </c>
      <c r="D16" s="363" t="s">
        <v>3660</v>
      </c>
      <c r="E16" s="356"/>
      <c r="F16" s="356"/>
      <c r="G16" s="356"/>
      <c r="H16" s="356"/>
      <c r="I16" s="356"/>
      <c r="J16" s="356"/>
      <c r="K16" s="356"/>
      <c r="L16" s="356"/>
      <c r="M16" s="356"/>
      <c r="N16" s="356"/>
      <c r="O16" s="356"/>
      <c r="P16" s="356"/>
      <c r="Q16" s="356"/>
      <c r="R16" s="356"/>
      <c r="S16" s="356"/>
    </row>
    <row r="17" spans="2:19">
      <c r="B17" s="363"/>
      <c r="C17" s="363" t="s">
        <v>7703</v>
      </c>
      <c r="D17" s="363" t="s">
        <v>1657</v>
      </c>
      <c r="E17" s="356"/>
      <c r="F17" s="356"/>
      <c r="G17" s="356"/>
      <c r="H17" s="356"/>
      <c r="I17" s="356"/>
      <c r="J17" s="356"/>
      <c r="K17" s="356"/>
      <c r="L17" s="356"/>
      <c r="M17" s="356"/>
      <c r="N17" s="356"/>
      <c r="O17" s="356"/>
      <c r="P17" s="356"/>
      <c r="Q17" s="356"/>
      <c r="R17" s="356"/>
      <c r="S17" s="356"/>
    </row>
    <row r="18" spans="2:19">
      <c r="B18" s="363"/>
      <c r="C18" s="363" t="s">
        <v>7703</v>
      </c>
      <c r="D18" s="363" t="s">
        <v>6222</v>
      </c>
      <c r="E18" s="356"/>
      <c r="F18" s="356"/>
      <c r="G18" s="356"/>
      <c r="H18" s="356"/>
      <c r="I18" s="356"/>
      <c r="J18" s="356"/>
      <c r="K18" s="356"/>
      <c r="L18" s="356"/>
      <c r="M18" s="356"/>
      <c r="N18" s="356"/>
      <c r="O18" s="356"/>
      <c r="P18" s="356"/>
      <c r="Q18" s="356"/>
      <c r="R18" s="356"/>
      <c r="S18" s="356"/>
    </row>
    <row r="19" spans="2:19">
      <c r="B19" s="363"/>
      <c r="C19" s="363" t="s">
        <v>7703</v>
      </c>
      <c r="D19" s="363" t="s">
        <v>1944</v>
      </c>
      <c r="E19" s="356"/>
      <c r="F19" s="356"/>
      <c r="G19" s="356"/>
      <c r="H19" s="356"/>
      <c r="I19" s="356"/>
      <c r="J19" s="356"/>
      <c r="K19" s="356"/>
      <c r="L19" s="356"/>
      <c r="M19" s="356"/>
      <c r="N19" s="356"/>
      <c r="O19" s="356"/>
      <c r="P19" s="356"/>
      <c r="Q19" s="356"/>
      <c r="R19" s="356"/>
      <c r="S19" s="356"/>
    </row>
    <row r="20" spans="2:19">
      <c r="B20" s="363"/>
      <c r="C20" s="363" t="s">
        <v>7703</v>
      </c>
      <c r="D20" s="363" t="s">
        <v>6264</v>
      </c>
      <c r="E20" s="356"/>
      <c r="F20" s="356"/>
      <c r="G20" s="356"/>
      <c r="H20" s="356"/>
      <c r="I20" s="356"/>
      <c r="J20" s="356"/>
      <c r="K20" s="356"/>
      <c r="L20" s="356"/>
      <c r="M20" s="356"/>
      <c r="N20" s="356"/>
      <c r="O20" s="356"/>
      <c r="P20" s="356"/>
      <c r="Q20" s="356"/>
      <c r="R20" s="356"/>
      <c r="S20" s="356"/>
    </row>
    <row r="21" spans="2:19">
      <c r="B21" s="363"/>
      <c r="C21" s="363" t="s">
        <v>7703</v>
      </c>
      <c r="D21" s="363" t="s">
        <v>6293</v>
      </c>
      <c r="E21" s="356"/>
      <c r="F21" s="356"/>
      <c r="G21" s="356"/>
      <c r="H21" s="356"/>
      <c r="I21" s="356"/>
      <c r="J21" s="356"/>
      <c r="K21" s="356"/>
      <c r="L21" s="356"/>
      <c r="M21" s="356"/>
      <c r="N21" s="356"/>
      <c r="O21" s="356"/>
      <c r="P21" s="356"/>
      <c r="Q21" s="356"/>
      <c r="R21" s="356"/>
      <c r="S21" s="356"/>
    </row>
    <row r="22" spans="2:19">
      <c r="B22" s="363"/>
      <c r="C22" s="363" t="s">
        <v>7703</v>
      </c>
      <c r="D22" s="363" t="s">
        <v>6316</v>
      </c>
      <c r="E22" s="356"/>
      <c r="F22" s="356"/>
      <c r="G22" s="356"/>
      <c r="H22" s="356"/>
      <c r="I22" s="356"/>
      <c r="J22" s="356"/>
      <c r="K22" s="356"/>
      <c r="L22" s="356"/>
      <c r="M22" s="356"/>
      <c r="N22" s="356"/>
      <c r="O22" s="356"/>
      <c r="P22" s="356"/>
      <c r="Q22" s="356"/>
      <c r="R22" s="356"/>
      <c r="S22" s="356"/>
    </row>
    <row r="23" spans="2:19">
      <c r="B23" s="363"/>
      <c r="C23" s="363" t="s">
        <v>7703</v>
      </c>
      <c r="D23" s="363" t="s">
        <v>6335</v>
      </c>
      <c r="E23" s="356"/>
      <c r="F23" s="356"/>
      <c r="G23" s="356"/>
      <c r="H23" s="356"/>
      <c r="I23" s="356"/>
      <c r="J23" s="356"/>
      <c r="K23" s="356"/>
      <c r="L23" s="356"/>
      <c r="M23" s="356"/>
      <c r="N23" s="356"/>
      <c r="O23" s="356"/>
      <c r="P23" s="356"/>
      <c r="Q23" s="356"/>
      <c r="R23" s="356"/>
      <c r="S23" s="356"/>
    </row>
    <row r="24" spans="2:19">
      <c r="B24" s="363"/>
      <c r="C24" s="363" t="s">
        <v>7703</v>
      </c>
      <c r="D24" s="363" t="s">
        <v>1731</v>
      </c>
      <c r="E24" s="356"/>
      <c r="F24" s="356"/>
      <c r="G24" s="356"/>
      <c r="H24" s="356"/>
      <c r="I24" s="356"/>
      <c r="J24" s="356"/>
      <c r="K24" s="356"/>
      <c r="L24" s="356"/>
      <c r="M24" s="356"/>
      <c r="N24" s="356"/>
      <c r="O24" s="356"/>
      <c r="P24" s="356"/>
      <c r="Q24" s="356"/>
      <c r="R24" s="356"/>
      <c r="S24" s="356"/>
    </row>
    <row r="25" spans="2:19">
      <c r="B25" s="363"/>
      <c r="C25" s="363" t="s">
        <v>7703</v>
      </c>
      <c r="D25" s="363" t="s">
        <v>2387</v>
      </c>
      <c r="E25" s="356"/>
      <c r="F25" s="356"/>
      <c r="G25" s="356"/>
      <c r="H25" s="356"/>
      <c r="I25" s="356"/>
      <c r="J25" s="356"/>
      <c r="K25" s="356"/>
      <c r="L25" s="356"/>
      <c r="M25" s="356"/>
      <c r="N25" s="356"/>
      <c r="O25" s="356"/>
      <c r="P25" s="356"/>
      <c r="Q25" s="356"/>
      <c r="R25" s="356"/>
      <c r="S25" s="356"/>
    </row>
    <row r="26" spans="2:19">
      <c r="B26" s="363"/>
      <c r="C26" s="363" t="s">
        <v>7703</v>
      </c>
      <c r="D26" s="363" t="s">
        <v>6353</v>
      </c>
      <c r="E26" s="356"/>
      <c r="F26" s="356"/>
      <c r="G26" s="356"/>
      <c r="H26" s="356"/>
      <c r="I26" s="356"/>
      <c r="J26" s="356"/>
      <c r="K26" s="356"/>
      <c r="L26" s="356"/>
      <c r="M26" s="356"/>
      <c r="N26" s="356"/>
      <c r="O26" s="356"/>
      <c r="P26" s="356"/>
      <c r="Q26" s="356"/>
      <c r="R26" s="356"/>
      <c r="S26" s="356"/>
    </row>
    <row r="27" spans="2:19">
      <c r="B27" s="363"/>
      <c r="C27" s="363" t="s">
        <v>7703</v>
      </c>
      <c r="D27" s="363" t="s">
        <v>6361</v>
      </c>
      <c r="E27" s="356"/>
      <c r="F27" s="356"/>
      <c r="G27" s="356"/>
      <c r="H27" s="356"/>
      <c r="I27" s="356"/>
      <c r="J27" s="356"/>
      <c r="K27" s="356"/>
      <c r="L27" s="356"/>
      <c r="M27" s="356"/>
      <c r="N27" s="356"/>
      <c r="O27" s="356"/>
      <c r="P27" s="356"/>
      <c r="Q27" s="356"/>
      <c r="R27" s="356"/>
      <c r="S27" s="356"/>
    </row>
    <row r="28" spans="2:19">
      <c r="B28" s="363"/>
      <c r="C28" s="363" t="s">
        <v>7703</v>
      </c>
      <c r="D28" s="363" t="s">
        <v>5664</v>
      </c>
      <c r="E28" s="356"/>
      <c r="F28" s="356"/>
      <c r="G28" s="356"/>
      <c r="H28" s="356"/>
      <c r="I28" s="356"/>
      <c r="J28" s="356"/>
      <c r="K28" s="356"/>
      <c r="L28" s="356"/>
      <c r="M28" s="356"/>
      <c r="N28" s="356"/>
      <c r="O28" s="356"/>
      <c r="P28" s="356"/>
      <c r="Q28" s="356"/>
      <c r="R28" s="356"/>
      <c r="S28" s="356"/>
    </row>
    <row r="29" spans="2:19">
      <c r="B29" s="363"/>
      <c r="C29" s="363" t="s">
        <v>7703</v>
      </c>
      <c r="D29" s="363" t="s">
        <v>5010</v>
      </c>
      <c r="E29" s="356"/>
      <c r="F29" s="356"/>
      <c r="G29" s="356"/>
      <c r="H29" s="356"/>
      <c r="I29" s="356"/>
      <c r="J29" s="356"/>
      <c r="K29" s="356"/>
      <c r="L29" s="356"/>
      <c r="M29" s="356"/>
      <c r="N29" s="356"/>
      <c r="O29" s="356"/>
      <c r="P29" s="356"/>
      <c r="Q29" s="356"/>
      <c r="R29" s="356"/>
      <c r="S29" s="356"/>
    </row>
    <row r="30" spans="2:19">
      <c r="B30" s="363"/>
      <c r="C30" s="363" t="s">
        <v>7703</v>
      </c>
      <c r="D30" s="363" t="s">
        <v>6447</v>
      </c>
      <c r="E30" s="356"/>
      <c r="F30" s="356"/>
      <c r="G30" s="356"/>
      <c r="H30" s="356"/>
      <c r="I30" s="356"/>
      <c r="J30" s="356"/>
      <c r="K30" s="356"/>
      <c r="L30" s="356"/>
      <c r="M30" s="356"/>
      <c r="N30" s="356"/>
      <c r="O30" s="356"/>
      <c r="P30" s="356"/>
      <c r="Q30" s="356"/>
      <c r="R30" s="356"/>
      <c r="S30" s="356"/>
    </row>
    <row r="31" spans="2:19">
      <c r="B31" s="363"/>
      <c r="C31" s="363" t="s">
        <v>7703</v>
      </c>
      <c r="D31" s="363" t="s">
        <v>7010</v>
      </c>
      <c r="E31" s="356"/>
      <c r="F31" s="356"/>
      <c r="G31" s="356"/>
      <c r="H31" s="356"/>
      <c r="I31" s="356"/>
      <c r="J31" s="356"/>
      <c r="K31" s="356"/>
      <c r="L31" s="356"/>
      <c r="M31" s="356"/>
      <c r="N31" s="356"/>
      <c r="O31" s="356"/>
      <c r="P31" s="356"/>
      <c r="Q31" s="356"/>
      <c r="R31" s="356"/>
      <c r="S31" s="356"/>
    </row>
    <row r="32" spans="2:19">
      <c r="B32" s="363"/>
      <c r="C32" s="363" t="s">
        <v>7703</v>
      </c>
      <c r="D32" s="363" t="s">
        <v>6554</v>
      </c>
      <c r="E32" s="356"/>
      <c r="F32" s="356"/>
      <c r="G32" s="356"/>
      <c r="H32" s="356"/>
      <c r="I32" s="356"/>
      <c r="J32" s="356"/>
      <c r="K32" s="356"/>
      <c r="L32" s="356"/>
      <c r="M32" s="356"/>
      <c r="N32" s="356"/>
      <c r="O32" s="356"/>
      <c r="P32" s="356"/>
      <c r="Q32" s="356"/>
      <c r="R32" s="356"/>
      <c r="S32" s="356"/>
    </row>
    <row r="33" spans="2:19">
      <c r="B33" s="363"/>
      <c r="C33" s="363" t="s">
        <v>7703</v>
      </c>
      <c r="D33" s="363" t="s">
        <v>2913</v>
      </c>
      <c r="E33" s="356"/>
      <c r="F33" s="356"/>
      <c r="G33" s="356"/>
      <c r="H33" s="356"/>
      <c r="I33" s="356"/>
      <c r="J33" s="356"/>
      <c r="K33" s="356"/>
      <c r="L33" s="356"/>
      <c r="M33" s="356"/>
      <c r="N33" s="356"/>
      <c r="O33" s="356"/>
      <c r="P33" s="356"/>
      <c r="Q33" s="356"/>
      <c r="R33" s="356"/>
      <c r="S33" s="356"/>
    </row>
    <row r="34" spans="2:19">
      <c r="B34" s="363"/>
      <c r="C34" s="363" t="s">
        <v>7703</v>
      </c>
      <c r="D34" s="363" t="s">
        <v>7012</v>
      </c>
      <c r="E34" s="356"/>
      <c r="F34" s="356"/>
      <c r="G34" s="356"/>
      <c r="H34" s="356"/>
      <c r="I34" s="356"/>
      <c r="J34" s="356"/>
      <c r="K34" s="356"/>
      <c r="L34" s="356"/>
      <c r="M34" s="356"/>
      <c r="N34" s="356"/>
      <c r="O34" s="356"/>
      <c r="P34" s="356"/>
      <c r="Q34" s="356"/>
      <c r="R34" s="356"/>
      <c r="S34" s="356"/>
    </row>
    <row r="35" spans="2:19">
      <c r="B35" s="363"/>
      <c r="C35" s="363" t="s">
        <v>7703</v>
      </c>
      <c r="D35" s="363" t="s">
        <v>7013</v>
      </c>
      <c r="E35" s="356"/>
      <c r="F35" s="356"/>
      <c r="G35" s="356"/>
      <c r="H35" s="356"/>
      <c r="I35" s="356"/>
      <c r="J35" s="356"/>
      <c r="K35" s="356"/>
      <c r="L35" s="356"/>
      <c r="M35" s="356"/>
      <c r="N35" s="356"/>
      <c r="O35" s="356"/>
      <c r="P35" s="356"/>
      <c r="Q35" s="356"/>
      <c r="R35" s="356"/>
      <c r="S35" s="356"/>
    </row>
    <row r="36" spans="2:19">
      <c r="B36" s="363"/>
      <c r="C36" s="363" t="s">
        <v>7703</v>
      </c>
      <c r="D36" s="363" t="s">
        <v>2856</v>
      </c>
      <c r="E36" s="356"/>
      <c r="F36" s="356"/>
      <c r="G36" s="356"/>
      <c r="H36" s="356"/>
      <c r="I36" s="356"/>
      <c r="J36" s="356"/>
      <c r="K36" s="356"/>
      <c r="L36" s="356"/>
      <c r="M36" s="356"/>
      <c r="N36" s="356"/>
      <c r="O36" s="356"/>
      <c r="P36" s="356"/>
      <c r="Q36" s="356"/>
      <c r="R36" s="356"/>
      <c r="S36" s="356"/>
    </row>
    <row r="37" spans="2:19">
      <c r="B37" s="363"/>
      <c r="C37" s="363" t="s">
        <v>7703</v>
      </c>
      <c r="D37" s="363" t="s">
        <v>417</v>
      </c>
      <c r="E37" s="356"/>
      <c r="F37" s="356"/>
      <c r="G37" s="356"/>
      <c r="H37" s="356"/>
      <c r="I37" s="356"/>
      <c r="J37" s="356"/>
      <c r="K37" s="356"/>
      <c r="L37" s="356"/>
      <c r="M37" s="356"/>
      <c r="N37" s="356"/>
      <c r="O37" s="356"/>
      <c r="P37" s="356"/>
      <c r="Q37" s="356"/>
      <c r="R37" s="356"/>
      <c r="S37" s="356"/>
    </row>
    <row r="38" spans="2:19">
      <c r="B38" s="363"/>
      <c r="C38" s="363" t="s">
        <v>7703</v>
      </c>
      <c r="D38" s="363" t="s">
        <v>3786</v>
      </c>
      <c r="E38" s="356"/>
      <c r="F38" s="356"/>
      <c r="G38" s="356"/>
      <c r="H38" s="356"/>
      <c r="I38" s="356"/>
      <c r="J38" s="356"/>
      <c r="K38" s="356"/>
      <c r="L38" s="356"/>
      <c r="M38" s="356"/>
      <c r="N38" s="356"/>
      <c r="O38" s="356"/>
      <c r="P38" s="356"/>
      <c r="Q38" s="356"/>
      <c r="R38" s="356"/>
      <c r="S38" s="356"/>
    </row>
    <row r="39" spans="2:19">
      <c r="B39" s="363"/>
      <c r="C39" s="363" t="s">
        <v>7703</v>
      </c>
      <c r="D39" s="363" t="s">
        <v>6620</v>
      </c>
      <c r="E39" s="356"/>
      <c r="F39" s="356"/>
      <c r="G39" s="356"/>
      <c r="H39" s="356"/>
      <c r="I39" s="356"/>
      <c r="J39" s="356"/>
      <c r="K39" s="356"/>
      <c r="L39" s="356"/>
      <c r="M39" s="356"/>
      <c r="N39" s="356"/>
      <c r="O39" s="356"/>
      <c r="P39" s="356"/>
      <c r="Q39" s="356"/>
      <c r="R39" s="356"/>
      <c r="S39" s="356"/>
    </row>
    <row r="40" spans="2:19">
      <c r="B40" s="363"/>
      <c r="C40" s="363" t="s">
        <v>7703</v>
      </c>
      <c r="D40" s="363" t="s">
        <v>7014</v>
      </c>
      <c r="E40" s="356"/>
      <c r="F40" s="356"/>
      <c r="G40" s="356"/>
      <c r="H40" s="356"/>
      <c r="I40" s="356"/>
      <c r="J40" s="356"/>
      <c r="K40" s="356"/>
      <c r="L40" s="356"/>
      <c r="M40" s="356"/>
      <c r="N40" s="356"/>
      <c r="O40" s="356"/>
      <c r="P40" s="356"/>
      <c r="Q40" s="356"/>
      <c r="R40" s="356"/>
      <c r="S40" s="356"/>
    </row>
    <row r="41" spans="2:19">
      <c r="B41" s="363"/>
      <c r="C41" s="363" t="s">
        <v>7703</v>
      </c>
      <c r="D41" s="363" t="s">
        <v>7015</v>
      </c>
      <c r="E41" s="356"/>
      <c r="F41" s="356"/>
      <c r="G41" s="356"/>
      <c r="H41" s="356"/>
      <c r="I41" s="356"/>
      <c r="J41" s="356"/>
      <c r="K41" s="356"/>
      <c r="L41" s="356"/>
      <c r="M41" s="356"/>
      <c r="N41" s="356"/>
      <c r="O41" s="356"/>
      <c r="P41" s="356"/>
      <c r="Q41" s="356"/>
      <c r="R41" s="356"/>
      <c r="S41" s="356"/>
    </row>
    <row r="42" spans="2:19">
      <c r="B42" s="363"/>
      <c r="C42" s="363" t="s">
        <v>7703</v>
      </c>
      <c r="D42" s="363" t="s">
        <v>6997</v>
      </c>
      <c r="E42" s="356"/>
      <c r="F42" s="356"/>
      <c r="G42" s="356"/>
      <c r="H42" s="356"/>
      <c r="I42" s="356"/>
      <c r="J42" s="356"/>
      <c r="K42" s="356"/>
      <c r="L42" s="356"/>
      <c r="M42" s="356"/>
      <c r="N42" s="356"/>
      <c r="O42" s="356"/>
      <c r="P42" s="356"/>
      <c r="Q42" s="356"/>
      <c r="R42" s="356"/>
      <c r="S42" s="356"/>
    </row>
    <row r="43" spans="2:19">
      <c r="B43" s="363"/>
      <c r="C43" s="363" t="s">
        <v>7703</v>
      </c>
      <c r="D43" s="363" t="s">
        <v>5069</v>
      </c>
      <c r="E43" s="356"/>
      <c r="F43" s="356"/>
      <c r="G43" s="356"/>
      <c r="H43" s="356"/>
      <c r="I43" s="356"/>
      <c r="J43" s="356"/>
      <c r="K43" s="356"/>
      <c r="L43" s="356"/>
      <c r="M43" s="356"/>
      <c r="N43" s="356"/>
      <c r="O43" s="356"/>
      <c r="P43" s="356"/>
      <c r="Q43" s="356"/>
      <c r="R43" s="356"/>
      <c r="S43" s="356"/>
    </row>
    <row r="44" spans="2:19">
      <c r="B44" s="363"/>
      <c r="C44" s="363" t="s">
        <v>7703</v>
      </c>
      <c r="D44" s="363" t="s">
        <v>5584</v>
      </c>
      <c r="E44" s="356"/>
      <c r="F44" s="356"/>
      <c r="G44" s="356"/>
      <c r="H44" s="356"/>
      <c r="I44" s="356"/>
      <c r="J44" s="356"/>
      <c r="K44" s="356"/>
      <c r="L44" s="356"/>
      <c r="M44" s="356"/>
      <c r="N44" s="356"/>
      <c r="O44" s="356"/>
      <c r="P44" s="356"/>
      <c r="Q44" s="356"/>
      <c r="R44" s="356"/>
      <c r="S44" s="356"/>
    </row>
    <row r="45" spans="2:19">
      <c r="B45" s="363"/>
      <c r="C45" s="363" t="s">
        <v>7703</v>
      </c>
      <c r="D45" s="363" t="s">
        <v>3896</v>
      </c>
      <c r="E45" s="356"/>
      <c r="F45" s="356"/>
      <c r="G45" s="356"/>
      <c r="H45" s="356"/>
      <c r="I45" s="356"/>
      <c r="J45" s="356"/>
      <c r="K45" s="356"/>
      <c r="L45" s="356"/>
      <c r="M45" s="356"/>
      <c r="N45" s="356"/>
      <c r="O45" s="356"/>
      <c r="P45" s="356"/>
      <c r="Q45" s="356"/>
      <c r="R45" s="356"/>
      <c r="S45" s="356"/>
    </row>
    <row r="46" spans="2:19">
      <c r="B46" s="363"/>
      <c r="C46" s="363" t="s">
        <v>7703</v>
      </c>
      <c r="D46" s="363" t="s">
        <v>7016</v>
      </c>
      <c r="E46" s="356"/>
      <c r="F46" s="356"/>
      <c r="G46" s="356"/>
      <c r="H46" s="356"/>
      <c r="I46" s="356"/>
      <c r="J46" s="356"/>
      <c r="K46" s="356"/>
      <c r="L46" s="356"/>
      <c r="M46" s="356"/>
      <c r="N46" s="356"/>
      <c r="O46" s="356"/>
      <c r="P46" s="356"/>
      <c r="Q46" s="356"/>
      <c r="R46" s="356"/>
      <c r="S46" s="356"/>
    </row>
    <row r="47" spans="2:19">
      <c r="B47" s="363"/>
      <c r="C47" s="363" t="s">
        <v>7703</v>
      </c>
      <c r="D47" s="363" t="s">
        <v>3894</v>
      </c>
      <c r="E47" s="356"/>
      <c r="F47" s="356"/>
      <c r="G47" s="356"/>
      <c r="H47" s="356"/>
      <c r="I47" s="356"/>
      <c r="J47" s="356"/>
      <c r="K47" s="356"/>
      <c r="L47" s="356"/>
      <c r="M47" s="356"/>
      <c r="N47" s="356"/>
      <c r="O47" s="356"/>
      <c r="P47" s="356"/>
      <c r="Q47" s="356"/>
      <c r="R47" s="356"/>
      <c r="S47" s="356"/>
    </row>
    <row r="48" spans="2:19">
      <c r="B48" s="363"/>
      <c r="C48" s="363" t="s">
        <v>7703</v>
      </c>
      <c r="D48" s="363" t="s">
        <v>6723</v>
      </c>
      <c r="E48" s="356"/>
      <c r="F48" s="356"/>
      <c r="G48" s="356"/>
      <c r="H48" s="356"/>
      <c r="I48" s="356"/>
      <c r="J48" s="356"/>
      <c r="K48" s="356"/>
      <c r="L48" s="356"/>
      <c r="M48" s="356"/>
      <c r="N48" s="356"/>
      <c r="O48" s="356"/>
      <c r="P48" s="356"/>
      <c r="Q48" s="356"/>
      <c r="R48" s="356"/>
      <c r="S48" s="356"/>
    </row>
    <row r="49" spans="2:19">
      <c r="B49" s="363"/>
      <c r="C49" s="363" t="s">
        <v>7703</v>
      </c>
      <c r="D49" s="363" t="s">
        <v>7018</v>
      </c>
      <c r="E49" s="356"/>
      <c r="F49" s="356"/>
      <c r="G49" s="356"/>
      <c r="H49" s="356"/>
      <c r="I49" s="356"/>
      <c r="J49" s="356"/>
      <c r="K49" s="356"/>
      <c r="L49" s="356"/>
      <c r="M49" s="356"/>
      <c r="N49" s="356"/>
      <c r="O49" s="356"/>
      <c r="P49" s="356"/>
      <c r="Q49" s="356"/>
      <c r="R49" s="356"/>
      <c r="S49" s="356"/>
    </row>
    <row r="50" spans="2:19">
      <c r="B50" s="363"/>
      <c r="C50" s="363" t="s">
        <v>7703</v>
      </c>
      <c r="D50" s="363" t="s">
        <v>4859</v>
      </c>
      <c r="E50" s="356"/>
      <c r="F50" s="356"/>
      <c r="G50" s="356"/>
      <c r="H50" s="356"/>
      <c r="I50" s="356"/>
      <c r="J50" s="356"/>
      <c r="K50" s="356"/>
      <c r="L50" s="356"/>
      <c r="M50" s="356"/>
      <c r="N50" s="356"/>
      <c r="O50" s="356"/>
      <c r="P50" s="356"/>
      <c r="Q50" s="356"/>
      <c r="R50" s="356"/>
      <c r="S50" s="356"/>
    </row>
    <row r="51" spans="2:19">
      <c r="B51" s="363"/>
      <c r="C51" s="363" t="s">
        <v>7703</v>
      </c>
      <c r="D51" s="363" t="s">
        <v>7019</v>
      </c>
      <c r="E51" s="356"/>
      <c r="F51" s="356"/>
      <c r="G51" s="356"/>
      <c r="H51" s="356"/>
      <c r="I51" s="356"/>
      <c r="J51" s="356"/>
      <c r="K51" s="356"/>
      <c r="L51" s="356"/>
      <c r="M51" s="356"/>
      <c r="N51" s="356"/>
      <c r="O51" s="356"/>
      <c r="P51" s="356"/>
      <c r="Q51" s="356"/>
      <c r="R51" s="356"/>
      <c r="S51" s="356"/>
    </row>
    <row r="52" spans="2:19">
      <c r="B52" s="363"/>
      <c r="C52" s="363" t="s">
        <v>7703</v>
      </c>
      <c r="D52" s="363" t="s">
        <v>6881</v>
      </c>
      <c r="E52" s="356"/>
      <c r="F52" s="356"/>
      <c r="G52" s="356"/>
      <c r="H52" s="356"/>
      <c r="I52" s="356"/>
      <c r="J52" s="356"/>
      <c r="K52" s="356"/>
      <c r="L52" s="356"/>
      <c r="M52" s="356"/>
      <c r="N52" s="356"/>
      <c r="O52" s="356"/>
      <c r="P52" s="356"/>
      <c r="Q52" s="356"/>
      <c r="R52" s="356"/>
      <c r="S52" s="356"/>
    </row>
    <row r="53" spans="2:19">
      <c r="B53" s="363"/>
      <c r="C53" s="363" t="s">
        <v>7703</v>
      </c>
      <c r="D53" s="363" t="s">
        <v>1845</v>
      </c>
      <c r="E53" s="356"/>
      <c r="F53" s="356"/>
      <c r="G53" s="356"/>
      <c r="H53" s="356"/>
      <c r="I53" s="356"/>
      <c r="J53" s="356"/>
      <c r="K53" s="356"/>
      <c r="L53" s="356"/>
      <c r="M53" s="356"/>
      <c r="N53" s="356"/>
      <c r="O53" s="356"/>
      <c r="P53" s="356"/>
      <c r="Q53" s="356"/>
      <c r="R53" s="356"/>
      <c r="S53" s="356"/>
    </row>
    <row r="54" spans="2:19">
      <c r="B54" s="363"/>
      <c r="C54" s="363" t="s">
        <v>7703</v>
      </c>
      <c r="D54" s="363" t="s">
        <v>7021</v>
      </c>
      <c r="E54" s="356"/>
      <c r="F54" s="356"/>
      <c r="G54" s="356"/>
      <c r="H54" s="356"/>
      <c r="I54" s="356"/>
      <c r="J54" s="356"/>
      <c r="K54" s="356"/>
      <c r="L54" s="356"/>
      <c r="M54" s="356"/>
      <c r="N54" s="356"/>
      <c r="O54" s="356"/>
      <c r="P54" s="356"/>
      <c r="Q54" s="356"/>
      <c r="R54" s="356"/>
      <c r="S54" s="356"/>
    </row>
    <row r="55" spans="2:19">
      <c r="B55" s="363"/>
      <c r="C55" s="363" t="s">
        <v>7703</v>
      </c>
      <c r="D55" s="363" t="s">
        <v>3783</v>
      </c>
      <c r="E55" s="356"/>
      <c r="F55" s="356"/>
      <c r="G55" s="356"/>
      <c r="H55" s="356"/>
      <c r="I55" s="356"/>
      <c r="J55" s="356"/>
      <c r="K55" s="356"/>
      <c r="L55" s="356"/>
      <c r="M55" s="356"/>
      <c r="N55" s="356"/>
      <c r="O55" s="356"/>
      <c r="P55" s="356"/>
      <c r="Q55" s="356"/>
      <c r="R55" s="356"/>
      <c r="S55" s="356"/>
    </row>
    <row r="56" spans="2:19">
      <c r="B56" s="363"/>
      <c r="C56" s="363" t="s">
        <v>7703</v>
      </c>
      <c r="D56" s="363" t="s">
        <v>2937</v>
      </c>
      <c r="E56" s="356"/>
      <c r="F56" s="356"/>
      <c r="G56" s="356"/>
      <c r="H56" s="356"/>
      <c r="I56" s="356"/>
      <c r="J56" s="356"/>
      <c r="K56" s="356"/>
      <c r="L56" s="356"/>
      <c r="M56" s="356"/>
      <c r="N56" s="356"/>
      <c r="O56" s="356"/>
      <c r="P56" s="356"/>
      <c r="Q56" s="356"/>
      <c r="R56" s="356"/>
      <c r="S56" s="356"/>
    </row>
    <row r="57" spans="2:19">
      <c r="B57" s="363"/>
      <c r="C57" s="363" t="s">
        <v>7703</v>
      </c>
      <c r="D57" s="363" t="s">
        <v>6534</v>
      </c>
      <c r="E57" s="356"/>
      <c r="F57" s="356"/>
      <c r="G57" s="356"/>
      <c r="H57" s="356"/>
      <c r="I57" s="356"/>
      <c r="J57" s="356"/>
      <c r="K57" s="356"/>
      <c r="L57" s="356"/>
      <c r="M57" s="356"/>
      <c r="N57" s="356"/>
      <c r="O57" s="356"/>
      <c r="P57" s="356"/>
      <c r="Q57" s="356"/>
      <c r="R57" s="356"/>
      <c r="S57" s="356"/>
    </row>
    <row r="58" spans="2:19">
      <c r="B58" s="363"/>
      <c r="C58" s="363" t="s">
        <v>7703</v>
      </c>
      <c r="D58" s="363" t="s">
        <v>7022</v>
      </c>
      <c r="E58" s="356"/>
      <c r="F58" s="356"/>
      <c r="G58" s="356"/>
      <c r="H58" s="356"/>
      <c r="I58" s="356"/>
      <c r="J58" s="356"/>
      <c r="K58" s="356"/>
      <c r="L58" s="356"/>
      <c r="M58" s="356"/>
      <c r="N58" s="356"/>
      <c r="O58" s="356"/>
      <c r="P58" s="356"/>
      <c r="Q58" s="356"/>
      <c r="R58" s="356"/>
      <c r="S58" s="356"/>
    </row>
    <row r="59" spans="2:19">
      <c r="B59" s="363"/>
      <c r="C59" s="363" t="s">
        <v>7703</v>
      </c>
      <c r="D59" s="363" t="s">
        <v>6165</v>
      </c>
      <c r="E59" s="356"/>
      <c r="F59" s="356"/>
      <c r="G59" s="356"/>
      <c r="H59" s="356"/>
      <c r="I59" s="356"/>
      <c r="J59" s="356"/>
      <c r="K59" s="356"/>
      <c r="L59" s="356"/>
      <c r="M59" s="356"/>
      <c r="N59" s="356"/>
      <c r="O59" s="356"/>
      <c r="P59" s="356"/>
      <c r="Q59" s="356"/>
      <c r="R59" s="356"/>
      <c r="S59" s="356"/>
    </row>
    <row r="60" spans="2:19">
      <c r="B60" s="363"/>
      <c r="C60" s="363" t="s">
        <v>7703</v>
      </c>
      <c r="D60" s="363" t="s">
        <v>5006</v>
      </c>
      <c r="E60" s="356"/>
      <c r="F60" s="356"/>
      <c r="G60" s="356"/>
      <c r="H60" s="356"/>
      <c r="I60" s="356"/>
      <c r="J60" s="356"/>
      <c r="K60" s="356"/>
      <c r="L60" s="356"/>
      <c r="M60" s="356"/>
      <c r="N60" s="356"/>
      <c r="O60" s="356"/>
      <c r="P60" s="356"/>
      <c r="Q60" s="356"/>
      <c r="R60" s="356"/>
      <c r="S60" s="356"/>
    </row>
    <row r="61" spans="2:19">
      <c r="B61" s="363"/>
      <c r="C61" s="363" t="s">
        <v>7703</v>
      </c>
      <c r="D61" s="363" t="s">
        <v>597</v>
      </c>
      <c r="E61" s="356"/>
      <c r="F61" s="356"/>
      <c r="G61" s="356"/>
      <c r="H61" s="356"/>
      <c r="I61" s="356"/>
      <c r="J61" s="356"/>
      <c r="K61" s="356"/>
      <c r="L61" s="356"/>
      <c r="M61" s="356"/>
      <c r="N61" s="356"/>
      <c r="O61" s="356"/>
      <c r="P61" s="356"/>
      <c r="Q61" s="356"/>
      <c r="R61" s="356"/>
      <c r="S61" s="356"/>
    </row>
    <row r="62" spans="2:19">
      <c r="B62" s="363"/>
      <c r="C62" s="363" t="s">
        <v>7703</v>
      </c>
      <c r="D62" s="363" t="s">
        <v>7023</v>
      </c>
      <c r="E62" s="356"/>
      <c r="F62" s="356"/>
      <c r="G62" s="356"/>
      <c r="H62" s="356"/>
      <c r="I62" s="356"/>
      <c r="J62" s="356"/>
      <c r="K62" s="356"/>
      <c r="L62" s="356"/>
      <c r="M62" s="356"/>
      <c r="N62" s="356"/>
      <c r="O62" s="356"/>
      <c r="P62" s="356"/>
      <c r="Q62" s="356"/>
      <c r="R62" s="356"/>
      <c r="S62" s="356"/>
    </row>
    <row r="63" spans="2:19">
      <c r="B63" s="363"/>
      <c r="C63" s="363" t="s">
        <v>7703</v>
      </c>
      <c r="D63" s="363" t="s">
        <v>1364</v>
      </c>
      <c r="E63" s="356"/>
      <c r="F63" s="356"/>
      <c r="G63" s="356"/>
      <c r="H63" s="356"/>
      <c r="I63" s="356"/>
      <c r="J63" s="356"/>
      <c r="K63" s="356"/>
      <c r="L63" s="356"/>
      <c r="M63" s="356"/>
      <c r="N63" s="356"/>
      <c r="O63" s="356"/>
      <c r="P63" s="356"/>
      <c r="Q63" s="356"/>
      <c r="R63" s="356"/>
      <c r="S63" s="356"/>
    </row>
    <row r="64" spans="2:19">
      <c r="B64" s="363"/>
      <c r="C64" s="363" t="s">
        <v>7703</v>
      </c>
      <c r="D64" s="363" t="s">
        <v>4884</v>
      </c>
      <c r="E64" s="356"/>
      <c r="F64" s="356"/>
      <c r="G64" s="356"/>
      <c r="H64" s="356"/>
      <c r="I64" s="356"/>
      <c r="J64" s="356"/>
      <c r="K64" s="356"/>
      <c r="L64" s="356"/>
      <c r="M64" s="356"/>
      <c r="N64" s="356"/>
      <c r="O64" s="356"/>
      <c r="P64" s="356"/>
      <c r="Q64" s="356"/>
      <c r="R64" s="356"/>
      <c r="S64" s="356"/>
    </row>
    <row r="65" spans="2:19">
      <c r="B65" s="363"/>
      <c r="C65" s="363" t="s">
        <v>7703</v>
      </c>
      <c r="D65" s="363" t="s">
        <v>7024</v>
      </c>
      <c r="E65" s="356"/>
      <c r="F65" s="356"/>
      <c r="G65" s="356"/>
      <c r="H65" s="356"/>
      <c r="I65" s="356"/>
      <c r="J65" s="356"/>
      <c r="K65" s="356"/>
      <c r="L65" s="356"/>
      <c r="M65" s="356"/>
      <c r="N65" s="356"/>
      <c r="O65" s="356"/>
      <c r="P65" s="356"/>
      <c r="Q65" s="356"/>
      <c r="R65" s="356"/>
      <c r="S65" s="356"/>
    </row>
    <row r="66" spans="2:19">
      <c r="B66" s="363"/>
      <c r="C66" s="363" t="s">
        <v>7703</v>
      </c>
      <c r="D66" s="363" t="s">
        <v>2722</v>
      </c>
      <c r="E66" s="356"/>
      <c r="F66" s="356"/>
      <c r="G66" s="356"/>
      <c r="H66" s="356"/>
      <c r="I66" s="356"/>
      <c r="J66" s="356"/>
      <c r="K66" s="356"/>
      <c r="L66" s="356"/>
      <c r="M66" s="356"/>
      <c r="N66" s="356"/>
      <c r="O66" s="356"/>
      <c r="P66" s="356"/>
      <c r="Q66" s="356"/>
      <c r="R66" s="356"/>
      <c r="S66" s="356"/>
    </row>
    <row r="67" spans="2:19">
      <c r="B67" s="363"/>
      <c r="C67" s="363" t="s">
        <v>7703</v>
      </c>
      <c r="D67" s="363" t="s">
        <v>7025</v>
      </c>
      <c r="E67" s="356"/>
      <c r="F67" s="356"/>
      <c r="G67" s="356"/>
      <c r="H67" s="356"/>
      <c r="I67" s="356"/>
      <c r="J67" s="356"/>
      <c r="K67" s="356"/>
      <c r="L67" s="356"/>
      <c r="M67" s="356"/>
      <c r="N67" s="356"/>
      <c r="O67" s="356"/>
      <c r="P67" s="356"/>
      <c r="Q67" s="356"/>
      <c r="R67" s="356"/>
      <c r="S67" s="356"/>
    </row>
    <row r="68" spans="2:19">
      <c r="B68" s="363"/>
      <c r="C68" s="363" t="s">
        <v>7703</v>
      </c>
      <c r="D68" s="363" t="s">
        <v>7026</v>
      </c>
      <c r="E68" s="356"/>
      <c r="F68" s="356"/>
      <c r="G68" s="356"/>
      <c r="H68" s="356"/>
      <c r="I68" s="356"/>
      <c r="J68" s="356"/>
      <c r="K68" s="356"/>
      <c r="L68" s="356"/>
      <c r="M68" s="356"/>
      <c r="N68" s="356"/>
      <c r="O68" s="356"/>
      <c r="P68" s="356"/>
      <c r="Q68" s="356"/>
      <c r="R68" s="356"/>
      <c r="S68" s="356"/>
    </row>
    <row r="69" spans="2:19">
      <c r="B69" s="363"/>
      <c r="C69" s="363" t="s">
        <v>7703</v>
      </c>
      <c r="D69" s="363" t="s">
        <v>7027</v>
      </c>
      <c r="E69" s="356"/>
      <c r="F69" s="356"/>
      <c r="G69" s="356"/>
      <c r="H69" s="356"/>
      <c r="I69" s="356"/>
      <c r="J69" s="356"/>
      <c r="K69" s="356"/>
      <c r="L69" s="356"/>
      <c r="M69" s="356"/>
      <c r="N69" s="356"/>
      <c r="O69" s="356"/>
      <c r="P69" s="356"/>
      <c r="Q69" s="356"/>
      <c r="R69" s="356"/>
      <c r="S69" s="356"/>
    </row>
    <row r="70" spans="2:19">
      <c r="B70" s="363"/>
      <c r="C70" s="363" t="s">
        <v>7703</v>
      </c>
      <c r="D70" s="363" t="s">
        <v>2000</v>
      </c>
      <c r="E70" s="356"/>
      <c r="F70" s="356"/>
      <c r="G70" s="356"/>
      <c r="H70" s="356"/>
      <c r="I70" s="356"/>
      <c r="J70" s="356"/>
      <c r="K70" s="356"/>
      <c r="L70" s="356"/>
      <c r="M70" s="356"/>
      <c r="N70" s="356"/>
      <c r="O70" s="356"/>
      <c r="P70" s="356"/>
      <c r="Q70" s="356"/>
      <c r="R70" s="356"/>
      <c r="S70" s="356"/>
    </row>
    <row r="71" spans="2:19">
      <c r="B71" s="363"/>
      <c r="C71" s="363" t="s">
        <v>7703</v>
      </c>
      <c r="D71" s="363" t="s">
        <v>7028</v>
      </c>
      <c r="E71" s="356"/>
      <c r="F71" s="356"/>
      <c r="G71" s="356"/>
      <c r="H71" s="356"/>
      <c r="I71" s="356"/>
      <c r="J71" s="356"/>
      <c r="K71" s="356"/>
      <c r="L71" s="356"/>
      <c r="M71" s="356"/>
      <c r="N71" s="356"/>
      <c r="O71" s="356"/>
      <c r="P71" s="356"/>
      <c r="Q71" s="356"/>
      <c r="R71" s="356"/>
      <c r="S71" s="356"/>
    </row>
    <row r="72" spans="2:19">
      <c r="B72" s="363"/>
      <c r="C72" s="363" t="s">
        <v>7703</v>
      </c>
      <c r="D72" s="363" t="s">
        <v>7029</v>
      </c>
      <c r="E72" s="356"/>
      <c r="F72" s="356"/>
      <c r="G72" s="356"/>
      <c r="H72" s="356"/>
      <c r="I72" s="356"/>
      <c r="J72" s="356"/>
      <c r="K72" s="356"/>
      <c r="L72" s="356"/>
      <c r="M72" s="356"/>
      <c r="N72" s="356"/>
      <c r="O72" s="356"/>
      <c r="P72" s="356"/>
      <c r="Q72" s="356"/>
      <c r="R72" s="356"/>
      <c r="S72" s="356"/>
    </row>
    <row r="73" spans="2:19">
      <c r="B73" s="363"/>
      <c r="C73" s="363" t="s">
        <v>7703</v>
      </c>
      <c r="D73" s="363" t="s">
        <v>6000</v>
      </c>
      <c r="E73" s="356"/>
      <c r="F73" s="356"/>
      <c r="G73" s="356"/>
      <c r="H73" s="356"/>
      <c r="I73" s="356"/>
      <c r="J73" s="356"/>
      <c r="K73" s="356"/>
      <c r="L73" s="356"/>
      <c r="M73" s="356"/>
      <c r="N73" s="356"/>
      <c r="O73" s="356"/>
      <c r="P73" s="356"/>
      <c r="Q73" s="356"/>
      <c r="R73" s="356"/>
      <c r="S73" s="356"/>
    </row>
    <row r="74" spans="2:19">
      <c r="B74" s="363"/>
      <c r="C74" s="363" t="s">
        <v>7703</v>
      </c>
      <c r="D74" s="363" t="s">
        <v>6492</v>
      </c>
      <c r="E74" s="356"/>
      <c r="F74" s="356"/>
      <c r="G74" s="356"/>
      <c r="H74" s="356"/>
      <c r="I74" s="356"/>
      <c r="J74" s="356"/>
      <c r="K74" s="356"/>
      <c r="L74" s="356"/>
      <c r="M74" s="356"/>
      <c r="N74" s="356"/>
      <c r="O74" s="356"/>
      <c r="P74" s="356"/>
      <c r="Q74" s="356"/>
      <c r="R74" s="356"/>
      <c r="S74" s="356"/>
    </row>
    <row r="75" spans="2:19">
      <c r="B75" s="363"/>
      <c r="C75" s="363" t="s">
        <v>7703</v>
      </c>
      <c r="D75" s="363" t="s">
        <v>3956</v>
      </c>
      <c r="E75" s="356"/>
      <c r="F75" s="356"/>
      <c r="G75" s="356"/>
      <c r="H75" s="356"/>
      <c r="I75" s="356"/>
      <c r="J75" s="356"/>
      <c r="K75" s="356"/>
      <c r="L75" s="356"/>
      <c r="M75" s="356"/>
      <c r="N75" s="356"/>
      <c r="O75" s="356"/>
      <c r="P75" s="356"/>
      <c r="Q75" s="356"/>
      <c r="R75" s="356"/>
      <c r="S75" s="356"/>
    </row>
    <row r="76" spans="2:19">
      <c r="B76" s="363"/>
      <c r="C76" s="363" t="s">
        <v>7703</v>
      </c>
      <c r="D76" s="363" t="s">
        <v>7031</v>
      </c>
      <c r="E76" s="356"/>
      <c r="F76" s="356"/>
      <c r="G76" s="356"/>
      <c r="H76" s="356"/>
      <c r="I76" s="356"/>
      <c r="J76" s="356"/>
      <c r="K76" s="356"/>
      <c r="L76" s="356"/>
      <c r="M76" s="356"/>
      <c r="N76" s="356"/>
      <c r="O76" s="356"/>
      <c r="P76" s="356"/>
      <c r="Q76" s="356"/>
      <c r="R76" s="356"/>
      <c r="S76" s="356"/>
    </row>
    <row r="77" spans="2:19">
      <c r="B77" s="363"/>
      <c r="C77" s="363" t="s">
        <v>7703</v>
      </c>
      <c r="D77" s="363" t="s">
        <v>3705</v>
      </c>
      <c r="E77" s="356"/>
      <c r="F77" s="356"/>
      <c r="G77" s="356"/>
      <c r="H77" s="356"/>
      <c r="I77" s="356"/>
      <c r="J77" s="356"/>
      <c r="K77" s="356"/>
      <c r="L77" s="356"/>
      <c r="M77" s="356"/>
      <c r="N77" s="356"/>
      <c r="O77" s="356"/>
      <c r="P77" s="356"/>
      <c r="Q77" s="356"/>
      <c r="R77" s="356"/>
      <c r="S77" s="356"/>
    </row>
    <row r="78" spans="2:19">
      <c r="B78" s="363"/>
      <c r="C78" s="363" t="s">
        <v>7703</v>
      </c>
      <c r="D78" s="363" t="s">
        <v>7032</v>
      </c>
      <c r="E78" s="356"/>
      <c r="F78" s="356"/>
      <c r="G78" s="356"/>
      <c r="H78" s="356"/>
      <c r="I78" s="356"/>
      <c r="J78" s="356"/>
      <c r="K78" s="356"/>
      <c r="L78" s="356"/>
      <c r="M78" s="356"/>
      <c r="N78" s="356"/>
      <c r="O78" s="356"/>
      <c r="P78" s="356"/>
      <c r="Q78" s="356"/>
      <c r="R78" s="356"/>
      <c r="S78" s="356"/>
    </row>
    <row r="79" spans="2:19">
      <c r="B79" s="363"/>
      <c r="C79" s="363" t="s">
        <v>7703</v>
      </c>
      <c r="D79" s="363" t="s">
        <v>7033</v>
      </c>
      <c r="E79" s="356"/>
      <c r="F79" s="356"/>
      <c r="G79" s="356"/>
      <c r="H79" s="356"/>
      <c r="I79" s="356"/>
      <c r="J79" s="356"/>
      <c r="K79" s="356"/>
      <c r="L79" s="356"/>
      <c r="M79" s="356"/>
      <c r="N79" s="356"/>
      <c r="O79" s="356"/>
      <c r="P79" s="356"/>
      <c r="Q79" s="356"/>
      <c r="R79" s="356"/>
      <c r="S79" s="356"/>
    </row>
    <row r="80" spans="2:19">
      <c r="B80" s="363"/>
      <c r="C80" s="363" t="s">
        <v>7703</v>
      </c>
      <c r="D80" s="363" t="s">
        <v>3592</v>
      </c>
      <c r="E80" s="356"/>
      <c r="F80" s="356"/>
      <c r="G80" s="356"/>
      <c r="H80" s="356"/>
      <c r="I80" s="356"/>
      <c r="J80" s="356"/>
      <c r="K80" s="356"/>
      <c r="L80" s="356"/>
      <c r="M80" s="356"/>
      <c r="N80" s="356"/>
      <c r="O80" s="356"/>
      <c r="P80" s="356"/>
      <c r="Q80" s="356"/>
      <c r="R80" s="356"/>
      <c r="S80" s="356"/>
    </row>
    <row r="81" spans="2:19">
      <c r="B81" s="363"/>
      <c r="C81" s="363" t="s">
        <v>7703</v>
      </c>
      <c r="D81" s="363" t="s">
        <v>2791</v>
      </c>
      <c r="E81" s="356"/>
      <c r="F81" s="356"/>
      <c r="G81" s="356"/>
      <c r="H81" s="356"/>
      <c r="I81" s="356"/>
      <c r="J81" s="356"/>
      <c r="K81" s="356"/>
      <c r="L81" s="356"/>
      <c r="M81" s="356"/>
      <c r="N81" s="356"/>
      <c r="O81" s="356"/>
      <c r="P81" s="356"/>
      <c r="Q81" s="356"/>
      <c r="R81" s="356"/>
      <c r="S81" s="356"/>
    </row>
    <row r="82" spans="2:19">
      <c r="B82" s="363"/>
      <c r="C82" s="363" t="s">
        <v>7703</v>
      </c>
      <c r="D82" s="363" t="s">
        <v>6607</v>
      </c>
      <c r="E82" s="356"/>
      <c r="F82" s="356"/>
      <c r="G82" s="356"/>
      <c r="H82" s="356"/>
      <c r="I82" s="356"/>
      <c r="J82" s="356"/>
      <c r="K82" s="356"/>
      <c r="L82" s="356"/>
      <c r="M82" s="356"/>
      <c r="N82" s="356"/>
      <c r="O82" s="356"/>
      <c r="P82" s="356"/>
      <c r="Q82" s="356"/>
      <c r="R82" s="356"/>
      <c r="S82" s="356"/>
    </row>
    <row r="83" spans="2:19">
      <c r="B83" s="363"/>
      <c r="C83" s="363" t="s">
        <v>7703</v>
      </c>
      <c r="D83" s="363" t="s">
        <v>5803</v>
      </c>
      <c r="E83" s="356"/>
      <c r="F83" s="356"/>
      <c r="G83" s="356"/>
      <c r="H83" s="356"/>
      <c r="I83" s="356"/>
      <c r="J83" s="356"/>
      <c r="K83" s="356"/>
      <c r="L83" s="356"/>
      <c r="M83" s="356"/>
      <c r="N83" s="356"/>
      <c r="O83" s="356"/>
      <c r="P83" s="356"/>
      <c r="Q83" s="356"/>
      <c r="R83" s="356"/>
      <c r="S83" s="356"/>
    </row>
    <row r="84" spans="2:19">
      <c r="B84" s="363"/>
      <c r="C84" s="363" t="s">
        <v>7703</v>
      </c>
      <c r="D84" s="363" t="s">
        <v>5703</v>
      </c>
      <c r="E84" s="356"/>
      <c r="F84" s="356"/>
      <c r="G84" s="356"/>
      <c r="H84" s="356"/>
      <c r="I84" s="356"/>
      <c r="J84" s="356"/>
      <c r="K84" s="356"/>
      <c r="L84" s="356"/>
      <c r="M84" s="356"/>
      <c r="N84" s="356"/>
      <c r="O84" s="356"/>
      <c r="P84" s="356"/>
      <c r="Q84" s="356"/>
      <c r="R84" s="356"/>
      <c r="S84" s="356"/>
    </row>
    <row r="85" spans="2:19">
      <c r="B85" s="363"/>
      <c r="C85" s="363" t="s">
        <v>7703</v>
      </c>
      <c r="D85" s="363" t="s">
        <v>5038</v>
      </c>
      <c r="E85" s="356"/>
      <c r="F85" s="356"/>
      <c r="G85" s="356"/>
      <c r="H85" s="356"/>
      <c r="I85" s="356"/>
      <c r="J85" s="356"/>
      <c r="K85" s="356"/>
      <c r="L85" s="356"/>
      <c r="M85" s="356"/>
      <c r="N85" s="356"/>
      <c r="O85" s="356"/>
      <c r="P85" s="356"/>
      <c r="Q85" s="356"/>
      <c r="R85" s="356"/>
      <c r="S85" s="356"/>
    </row>
    <row r="86" spans="2:19">
      <c r="B86" s="363"/>
      <c r="C86" s="363" t="s">
        <v>7703</v>
      </c>
      <c r="D86" s="363" t="s">
        <v>6200</v>
      </c>
      <c r="E86" s="356"/>
      <c r="F86" s="356"/>
      <c r="G86" s="356"/>
      <c r="H86" s="356"/>
      <c r="I86" s="356"/>
      <c r="J86" s="356"/>
      <c r="K86" s="356"/>
      <c r="L86" s="356"/>
      <c r="M86" s="356"/>
      <c r="N86" s="356"/>
      <c r="O86" s="356"/>
      <c r="P86" s="356"/>
      <c r="Q86" s="356"/>
      <c r="R86" s="356"/>
      <c r="S86" s="356"/>
    </row>
    <row r="87" spans="2:19">
      <c r="B87" s="363"/>
      <c r="C87" s="363" t="s">
        <v>7703</v>
      </c>
      <c r="D87" s="363" t="s">
        <v>7034</v>
      </c>
      <c r="E87" s="356"/>
      <c r="F87" s="356"/>
      <c r="G87" s="356"/>
      <c r="H87" s="356"/>
      <c r="I87" s="356"/>
      <c r="J87" s="356"/>
      <c r="K87" s="356"/>
      <c r="L87" s="356"/>
      <c r="M87" s="356"/>
      <c r="N87" s="356"/>
      <c r="O87" s="356"/>
      <c r="P87" s="356"/>
      <c r="Q87" s="356"/>
      <c r="R87" s="356"/>
      <c r="S87" s="356"/>
    </row>
    <row r="88" spans="2:19">
      <c r="B88" s="363"/>
      <c r="C88" s="363" t="s">
        <v>7703</v>
      </c>
      <c r="D88" s="363" t="s">
        <v>3856</v>
      </c>
      <c r="E88" s="356"/>
      <c r="F88" s="356"/>
      <c r="G88" s="356"/>
      <c r="H88" s="356"/>
      <c r="I88" s="356"/>
      <c r="J88" s="356"/>
      <c r="K88" s="356"/>
      <c r="L88" s="356"/>
      <c r="M88" s="356"/>
      <c r="N88" s="356"/>
      <c r="O88" s="356"/>
      <c r="P88" s="356"/>
      <c r="Q88" s="356"/>
      <c r="R88" s="356"/>
      <c r="S88" s="356"/>
    </row>
    <row r="89" spans="2:19">
      <c r="B89" s="363"/>
      <c r="C89" s="363" t="s">
        <v>7703</v>
      </c>
      <c r="D89" s="363" t="s">
        <v>7035</v>
      </c>
      <c r="E89" s="356"/>
      <c r="F89" s="356"/>
      <c r="G89" s="356"/>
      <c r="H89" s="356"/>
      <c r="I89" s="356"/>
      <c r="J89" s="356"/>
      <c r="K89" s="356"/>
      <c r="L89" s="356"/>
      <c r="M89" s="356"/>
      <c r="N89" s="356"/>
      <c r="O89" s="356"/>
      <c r="P89" s="356"/>
      <c r="Q89" s="356"/>
      <c r="R89" s="356"/>
      <c r="S89" s="356"/>
    </row>
    <row r="90" spans="2:19">
      <c r="B90" s="363"/>
      <c r="C90" s="363" t="s">
        <v>7703</v>
      </c>
      <c r="D90" s="363" t="s">
        <v>4499</v>
      </c>
      <c r="E90" s="356"/>
      <c r="F90" s="356"/>
      <c r="G90" s="356"/>
      <c r="H90" s="356"/>
      <c r="I90" s="356"/>
      <c r="J90" s="356"/>
      <c r="K90" s="356"/>
      <c r="L90" s="356"/>
      <c r="M90" s="356"/>
      <c r="N90" s="356"/>
      <c r="O90" s="356"/>
      <c r="P90" s="356"/>
      <c r="Q90" s="356"/>
      <c r="R90" s="356"/>
      <c r="S90" s="356"/>
    </row>
    <row r="91" spans="2:19">
      <c r="B91" s="363"/>
      <c r="C91" s="363" t="s">
        <v>7703</v>
      </c>
      <c r="D91" s="363" t="s">
        <v>2772</v>
      </c>
      <c r="E91" s="356"/>
      <c r="F91" s="356"/>
      <c r="G91" s="356"/>
      <c r="H91" s="356"/>
      <c r="I91" s="356"/>
      <c r="J91" s="356"/>
      <c r="K91" s="356"/>
      <c r="L91" s="356"/>
      <c r="M91" s="356"/>
      <c r="N91" s="356"/>
      <c r="O91" s="356"/>
      <c r="P91" s="356"/>
      <c r="Q91" s="356"/>
      <c r="R91" s="356"/>
      <c r="S91" s="356"/>
    </row>
    <row r="92" spans="2:19">
      <c r="B92" s="363"/>
      <c r="C92" s="363" t="s">
        <v>7703</v>
      </c>
      <c r="D92" s="363" t="s">
        <v>7036</v>
      </c>
      <c r="E92" s="356"/>
      <c r="F92" s="356"/>
      <c r="G92" s="356"/>
      <c r="H92" s="356"/>
      <c r="I92" s="356"/>
      <c r="J92" s="356"/>
      <c r="K92" s="356"/>
      <c r="L92" s="356"/>
      <c r="M92" s="356"/>
      <c r="N92" s="356"/>
      <c r="O92" s="356"/>
      <c r="P92" s="356"/>
      <c r="Q92" s="356"/>
      <c r="R92" s="356"/>
      <c r="S92" s="356"/>
    </row>
    <row r="93" spans="2:19">
      <c r="B93" s="363"/>
      <c r="C93" s="363" t="s">
        <v>7703</v>
      </c>
      <c r="D93" s="363" t="s">
        <v>7037</v>
      </c>
      <c r="E93" s="356"/>
      <c r="F93" s="356"/>
      <c r="G93" s="356"/>
      <c r="H93" s="356"/>
      <c r="I93" s="356"/>
      <c r="J93" s="356"/>
      <c r="K93" s="356"/>
      <c r="L93" s="356"/>
      <c r="M93" s="356"/>
      <c r="N93" s="356"/>
      <c r="O93" s="356"/>
      <c r="P93" s="356"/>
      <c r="Q93" s="356"/>
      <c r="R93" s="356"/>
      <c r="S93" s="356"/>
    </row>
    <row r="94" spans="2:19">
      <c r="B94" s="363"/>
      <c r="C94" s="363" t="s">
        <v>7703</v>
      </c>
      <c r="D94" s="363" t="s">
        <v>7038</v>
      </c>
      <c r="E94" s="356"/>
      <c r="F94" s="356"/>
      <c r="G94" s="356"/>
      <c r="H94" s="356"/>
      <c r="I94" s="356"/>
      <c r="J94" s="356"/>
      <c r="K94" s="356"/>
      <c r="L94" s="356"/>
      <c r="M94" s="356"/>
      <c r="N94" s="356"/>
      <c r="O94" s="356"/>
      <c r="P94" s="356"/>
      <c r="Q94" s="356"/>
      <c r="R94" s="356"/>
      <c r="S94" s="356"/>
    </row>
    <row r="95" spans="2:19">
      <c r="B95" s="363"/>
      <c r="C95" s="363" t="s">
        <v>7703</v>
      </c>
      <c r="D95" s="363" t="s">
        <v>2274</v>
      </c>
      <c r="E95" s="356"/>
      <c r="F95" s="356"/>
      <c r="G95" s="356"/>
      <c r="H95" s="356"/>
      <c r="I95" s="356"/>
      <c r="J95" s="356"/>
      <c r="K95" s="356"/>
      <c r="L95" s="356"/>
      <c r="M95" s="356"/>
      <c r="N95" s="356"/>
      <c r="O95" s="356"/>
      <c r="P95" s="356"/>
      <c r="Q95" s="356"/>
      <c r="R95" s="356"/>
      <c r="S95" s="356"/>
    </row>
    <row r="96" spans="2:19">
      <c r="B96" s="363"/>
      <c r="C96" s="363" t="s">
        <v>7703</v>
      </c>
      <c r="D96" s="363" t="s">
        <v>7042</v>
      </c>
      <c r="E96" s="356"/>
      <c r="F96" s="356"/>
      <c r="G96" s="356"/>
      <c r="H96" s="356"/>
      <c r="I96" s="356"/>
      <c r="J96" s="356"/>
      <c r="K96" s="356"/>
      <c r="L96" s="356"/>
      <c r="M96" s="356"/>
      <c r="N96" s="356"/>
      <c r="O96" s="356"/>
      <c r="P96" s="356"/>
      <c r="Q96" s="356"/>
      <c r="R96" s="356"/>
      <c r="S96" s="356"/>
    </row>
    <row r="97" spans="2:19">
      <c r="B97" s="363"/>
      <c r="C97" s="363" t="s">
        <v>7703</v>
      </c>
      <c r="D97" s="363" t="s">
        <v>1016</v>
      </c>
      <c r="E97" s="356"/>
      <c r="F97" s="356"/>
      <c r="G97" s="356"/>
      <c r="H97" s="356"/>
      <c r="I97" s="356"/>
      <c r="J97" s="356"/>
      <c r="K97" s="356"/>
      <c r="L97" s="356"/>
      <c r="M97" s="356"/>
      <c r="N97" s="356"/>
      <c r="O97" s="356"/>
      <c r="P97" s="356"/>
      <c r="Q97" s="356"/>
      <c r="R97" s="356"/>
      <c r="S97" s="356"/>
    </row>
    <row r="98" spans="2:19">
      <c r="B98" s="363"/>
      <c r="C98" s="363" t="s">
        <v>7703</v>
      </c>
      <c r="D98" s="363" t="s">
        <v>7043</v>
      </c>
      <c r="E98" s="356"/>
      <c r="F98" s="356"/>
      <c r="G98" s="356"/>
      <c r="H98" s="356"/>
      <c r="I98" s="356"/>
      <c r="J98" s="356"/>
      <c r="K98" s="356"/>
      <c r="L98" s="356"/>
      <c r="M98" s="356"/>
      <c r="N98" s="356"/>
      <c r="O98" s="356"/>
      <c r="P98" s="356"/>
      <c r="Q98" s="356"/>
      <c r="R98" s="356"/>
      <c r="S98" s="356"/>
    </row>
    <row r="99" spans="2:19">
      <c r="B99" s="363"/>
      <c r="C99" s="363" t="s">
        <v>7703</v>
      </c>
      <c r="D99" s="363" t="s">
        <v>7044</v>
      </c>
      <c r="E99" s="356"/>
      <c r="F99" s="356"/>
      <c r="G99" s="356"/>
      <c r="H99" s="356"/>
      <c r="I99" s="356"/>
      <c r="J99" s="356"/>
      <c r="K99" s="356"/>
      <c r="L99" s="356"/>
      <c r="M99" s="356"/>
      <c r="N99" s="356"/>
      <c r="O99" s="356"/>
      <c r="P99" s="356"/>
      <c r="Q99" s="356"/>
      <c r="R99" s="356"/>
      <c r="S99" s="356"/>
    </row>
    <row r="100" spans="2:19">
      <c r="B100" s="363"/>
      <c r="C100" s="363" t="s">
        <v>7703</v>
      </c>
      <c r="D100" s="363" t="s">
        <v>7045</v>
      </c>
      <c r="E100" s="356"/>
      <c r="F100" s="356"/>
      <c r="G100" s="356"/>
      <c r="H100" s="356"/>
      <c r="I100" s="356"/>
      <c r="J100" s="356"/>
      <c r="K100" s="356"/>
      <c r="L100" s="356"/>
      <c r="M100" s="356"/>
      <c r="N100" s="356"/>
      <c r="O100" s="356"/>
      <c r="P100" s="356"/>
      <c r="Q100" s="356"/>
      <c r="R100" s="356"/>
      <c r="S100" s="356"/>
    </row>
    <row r="101" spans="2:19">
      <c r="B101" s="363"/>
      <c r="C101" s="363" t="s">
        <v>7703</v>
      </c>
      <c r="D101" s="363" t="s">
        <v>7046</v>
      </c>
      <c r="E101" s="356"/>
      <c r="F101" s="356"/>
      <c r="G101" s="356"/>
      <c r="H101" s="356"/>
      <c r="I101" s="356"/>
      <c r="J101" s="356"/>
      <c r="K101" s="356"/>
      <c r="L101" s="356"/>
      <c r="M101" s="356"/>
      <c r="N101" s="356"/>
      <c r="O101" s="356"/>
      <c r="P101" s="356"/>
      <c r="Q101" s="356"/>
      <c r="R101" s="356"/>
      <c r="S101" s="356"/>
    </row>
    <row r="102" spans="2:19">
      <c r="B102" s="363"/>
      <c r="C102" s="363" t="s">
        <v>7703</v>
      </c>
      <c r="D102" s="363" t="s">
        <v>7047</v>
      </c>
      <c r="E102" s="356"/>
      <c r="F102" s="356"/>
      <c r="G102" s="356"/>
      <c r="H102" s="356"/>
      <c r="I102" s="356"/>
      <c r="J102" s="356"/>
      <c r="K102" s="356"/>
      <c r="L102" s="356"/>
      <c r="M102" s="356"/>
      <c r="N102" s="356"/>
      <c r="O102" s="356"/>
      <c r="P102" s="356"/>
      <c r="Q102" s="356"/>
      <c r="R102" s="356"/>
      <c r="S102" s="356"/>
    </row>
    <row r="103" spans="2:19">
      <c r="B103" s="363"/>
      <c r="C103" s="363" t="s">
        <v>7703</v>
      </c>
      <c r="D103" s="363" t="s">
        <v>7048</v>
      </c>
      <c r="E103" s="356"/>
      <c r="F103" s="356"/>
      <c r="G103" s="356"/>
      <c r="H103" s="356"/>
      <c r="I103" s="356"/>
      <c r="J103" s="356"/>
      <c r="K103" s="356"/>
      <c r="L103" s="356"/>
      <c r="M103" s="356"/>
      <c r="N103" s="356"/>
      <c r="O103" s="356"/>
      <c r="P103" s="356"/>
      <c r="Q103" s="356"/>
      <c r="R103" s="356"/>
      <c r="S103" s="356"/>
    </row>
    <row r="104" spans="2:19">
      <c r="B104" s="363"/>
      <c r="C104" s="363" t="s">
        <v>7703</v>
      </c>
      <c r="D104" s="363" t="s">
        <v>2358</v>
      </c>
      <c r="E104" s="356"/>
      <c r="F104" s="356"/>
      <c r="G104" s="356"/>
      <c r="H104" s="356"/>
      <c r="I104" s="356"/>
      <c r="J104" s="356"/>
      <c r="K104" s="356"/>
      <c r="L104" s="356"/>
      <c r="M104" s="356"/>
      <c r="N104" s="356"/>
      <c r="O104" s="356"/>
      <c r="P104" s="356"/>
      <c r="Q104" s="356"/>
      <c r="R104" s="356"/>
      <c r="S104" s="356"/>
    </row>
    <row r="105" spans="2:19">
      <c r="B105" s="363"/>
      <c r="C105" s="363" t="s">
        <v>7703</v>
      </c>
      <c r="D105" s="363" t="s">
        <v>6670</v>
      </c>
      <c r="E105" s="356"/>
      <c r="F105" s="356"/>
      <c r="G105" s="356"/>
      <c r="H105" s="356"/>
      <c r="I105" s="356"/>
      <c r="J105" s="356"/>
      <c r="K105" s="356"/>
      <c r="L105" s="356"/>
      <c r="M105" s="356"/>
      <c r="N105" s="356"/>
      <c r="O105" s="356"/>
      <c r="P105" s="356"/>
      <c r="Q105" s="356"/>
      <c r="R105" s="356"/>
      <c r="S105" s="356"/>
    </row>
    <row r="106" spans="2:19">
      <c r="B106" s="363"/>
      <c r="C106" s="363" t="s">
        <v>7703</v>
      </c>
      <c r="D106" s="363" t="s">
        <v>7049</v>
      </c>
      <c r="E106" s="356"/>
      <c r="F106" s="356"/>
      <c r="G106" s="356"/>
      <c r="H106" s="356"/>
      <c r="I106" s="356"/>
      <c r="J106" s="356"/>
      <c r="K106" s="356"/>
      <c r="L106" s="356"/>
      <c r="M106" s="356"/>
      <c r="N106" s="356"/>
      <c r="O106" s="356"/>
      <c r="P106" s="356"/>
      <c r="Q106" s="356"/>
      <c r="R106" s="356"/>
      <c r="S106" s="356"/>
    </row>
    <row r="107" spans="2:19">
      <c r="B107" s="363"/>
      <c r="C107" s="363" t="s">
        <v>7703</v>
      </c>
      <c r="D107" s="363" t="s">
        <v>3735</v>
      </c>
      <c r="E107" s="356"/>
      <c r="F107" s="356"/>
      <c r="G107" s="356"/>
      <c r="H107" s="356"/>
      <c r="I107" s="356"/>
      <c r="J107" s="356"/>
      <c r="K107" s="356"/>
      <c r="L107" s="356"/>
      <c r="M107" s="356"/>
      <c r="N107" s="356"/>
      <c r="O107" s="356"/>
      <c r="P107" s="356"/>
      <c r="Q107" s="356"/>
      <c r="R107" s="356"/>
      <c r="S107" s="356"/>
    </row>
    <row r="108" spans="2:19">
      <c r="B108" s="363"/>
      <c r="C108" s="363" t="s">
        <v>7703</v>
      </c>
      <c r="D108" s="363" t="s">
        <v>6973</v>
      </c>
      <c r="E108" s="356"/>
      <c r="F108" s="356"/>
      <c r="G108" s="356"/>
      <c r="H108" s="356"/>
      <c r="I108" s="356"/>
      <c r="J108" s="356"/>
      <c r="K108" s="356"/>
      <c r="L108" s="356"/>
      <c r="M108" s="356"/>
      <c r="N108" s="356"/>
      <c r="O108" s="356"/>
      <c r="P108" s="356"/>
      <c r="Q108" s="356"/>
      <c r="R108" s="356"/>
      <c r="S108" s="356"/>
    </row>
    <row r="109" spans="2:19">
      <c r="B109" s="363"/>
      <c r="C109" s="363" t="s">
        <v>7703</v>
      </c>
      <c r="D109" s="363" t="s">
        <v>7050</v>
      </c>
      <c r="E109" s="356"/>
      <c r="F109" s="356"/>
      <c r="G109" s="356"/>
      <c r="H109" s="356"/>
      <c r="I109" s="356"/>
      <c r="J109" s="356"/>
      <c r="K109" s="356"/>
      <c r="L109" s="356"/>
      <c r="M109" s="356"/>
      <c r="N109" s="356"/>
      <c r="O109" s="356"/>
      <c r="P109" s="356"/>
      <c r="Q109" s="356"/>
      <c r="R109" s="356"/>
      <c r="S109" s="356"/>
    </row>
    <row r="110" spans="2:19">
      <c r="B110" s="363"/>
      <c r="C110" s="363" t="s">
        <v>7703</v>
      </c>
      <c r="D110" s="363" t="s">
        <v>7051</v>
      </c>
      <c r="E110" s="356"/>
      <c r="F110" s="356"/>
      <c r="G110" s="356"/>
      <c r="H110" s="356"/>
      <c r="I110" s="356"/>
      <c r="J110" s="356"/>
      <c r="K110" s="356"/>
      <c r="L110" s="356"/>
      <c r="M110" s="356"/>
      <c r="N110" s="356"/>
      <c r="O110" s="356"/>
      <c r="P110" s="356"/>
      <c r="Q110" s="356"/>
      <c r="R110" s="356"/>
      <c r="S110" s="356"/>
    </row>
    <row r="111" spans="2:19">
      <c r="B111" s="363"/>
      <c r="C111" s="363" t="s">
        <v>7703</v>
      </c>
      <c r="D111" s="363" t="s">
        <v>7052</v>
      </c>
      <c r="E111" s="356"/>
      <c r="F111" s="356"/>
      <c r="G111" s="356"/>
      <c r="H111" s="356"/>
      <c r="I111" s="356"/>
      <c r="J111" s="356"/>
      <c r="K111" s="356"/>
      <c r="L111" s="356"/>
      <c r="M111" s="356"/>
      <c r="N111" s="356"/>
      <c r="O111" s="356"/>
      <c r="P111" s="356"/>
      <c r="Q111" s="356"/>
      <c r="R111" s="356"/>
      <c r="S111" s="356"/>
    </row>
    <row r="112" spans="2:19">
      <c r="B112" s="363"/>
      <c r="C112" s="363" t="s">
        <v>7703</v>
      </c>
      <c r="D112" s="363" t="s">
        <v>4684</v>
      </c>
      <c r="E112" s="356"/>
      <c r="F112" s="356"/>
      <c r="G112" s="356"/>
      <c r="H112" s="356"/>
      <c r="I112" s="356"/>
      <c r="J112" s="356"/>
      <c r="K112" s="356"/>
      <c r="L112" s="356"/>
      <c r="M112" s="356"/>
      <c r="N112" s="356"/>
      <c r="O112" s="356"/>
      <c r="P112" s="356"/>
      <c r="Q112" s="356"/>
      <c r="R112" s="356"/>
      <c r="S112" s="356"/>
    </row>
    <row r="113" spans="2:19">
      <c r="B113" s="363"/>
      <c r="C113" s="363" t="s">
        <v>7703</v>
      </c>
      <c r="D113" s="363" t="s">
        <v>7053</v>
      </c>
      <c r="E113" s="356"/>
      <c r="F113" s="356"/>
      <c r="G113" s="356"/>
      <c r="H113" s="356"/>
      <c r="I113" s="356"/>
      <c r="J113" s="356"/>
      <c r="K113" s="356"/>
      <c r="L113" s="356"/>
      <c r="M113" s="356"/>
      <c r="N113" s="356"/>
      <c r="O113" s="356"/>
      <c r="P113" s="356"/>
      <c r="Q113" s="356"/>
      <c r="R113" s="356"/>
      <c r="S113" s="356"/>
    </row>
    <row r="114" spans="2:19">
      <c r="B114" s="363"/>
      <c r="C114" s="363" t="s">
        <v>7703</v>
      </c>
      <c r="D114" s="363" t="s">
        <v>7055</v>
      </c>
      <c r="E114" s="356"/>
      <c r="F114" s="356"/>
      <c r="G114" s="356"/>
      <c r="H114" s="356"/>
      <c r="I114" s="356"/>
      <c r="J114" s="356"/>
      <c r="K114" s="356"/>
      <c r="L114" s="356"/>
      <c r="M114" s="356"/>
      <c r="N114" s="356"/>
      <c r="O114" s="356"/>
      <c r="P114" s="356"/>
      <c r="Q114" s="356"/>
      <c r="R114" s="356"/>
      <c r="S114" s="356"/>
    </row>
    <row r="115" spans="2:19">
      <c r="B115" s="363"/>
      <c r="C115" s="363" t="s">
        <v>7703</v>
      </c>
      <c r="D115" s="363" t="s">
        <v>7056</v>
      </c>
      <c r="E115" s="356"/>
      <c r="F115" s="356"/>
      <c r="G115" s="356"/>
      <c r="H115" s="356"/>
      <c r="I115" s="356"/>
      <c r="J115" s="356"/>
      <c r="K115" s="356"/>
      <c r="L115" s="356"/>
      <c r="M115" s="356"/>
      <c r="N115" s="356"/>
      <c r="O115" s="356"/>
      <c r="P115" s="356"/>
      <c r="Q115" s="356"/>
      <c r="R115" s="356"/>
      <c r="S115" s="356"/>
    </row>
    <row r="116" spans="2:19">
      <c r="B116" s="363"/>
      <c r="C116" s="363" t="s">
        <v>7703</v>
      </c>
      <c r="D116" s="363" t="s">
        <v>4218</v>
      </c>
      <c r="E116" s="356"/>
      <c r="F116" s="356"/>
      <c r="G116" s="356"/>
      <c r="H116" s="356"/>
      <c r="I116" s="356"/>
      <c r="J116" s="356"/>
      <c r="K116" s="356"/>
      <c r="L116" s="356"/>
      <c r="M116" s="356"/>
      <c r="N116" s="356"/>
      <c r="O116" s="356"/>
      <c r="P116" s="356"/>
      <c r="Q116" s="356"/>
      <c r="R116" s="356"/>
      <c r="S116" s="356"/>
    </row>
    <row r="117" spans="2:19">
      <c r="B117" s="363"/>
      <c r="C117" s="363" t="s">
        <v>7703</v>
      </c>
      <c r="D117" s="363" t="s">
        <v>4474</v>
      </c>
      <c r="E117" s="356"/>
      <c r="F117" s="356"/>
      <c r="G117" s="356"/>
      <c r="H117" s="356"/>
      <c r="I117" s="356"/>
      <c r="J117" s="356"/>
      <c r="K117" s="356"/>
      <c r="L117" s="356"/>
      <c r="M117" s="356"/>
      <c r="N117" s="356"/>
      <c r="O117" s="356"/>
      <c r="P117" s="356"/>
      <c r="Q117" s="356"/>
      <c r="R117" s="356"/>
      <c r="S117" s="356"/>
    </row>
    <row r="118" spans="2:19">
      <c r="B118" s="363"/>
      <c r="C118" s="363" t="s">
        <v>7703</v>
      </c>
      <c r="D118" s="363" t="s">
        <v>4041</v>
      </c>
      <c r="E118" s="356"/>
      <c r="F118" s="356"/>
      <c r="G118" s="356"/>
      <c r="H118" s="356"/>
      <c r="I118" s="356"/>
      <c r="J118" s="356"/>
      <c r="K118" s="356"/>
      <c r="L118" s="356"/>
      <c r="M118" s="356"/>
      <c r="N118" s="356"/>
      <c r="O118" s="356"/>
      <c r="P118" s="356"/>
      <c r="Q118" s="356"/>
      <c r="R118" s="356"/>
      <c r="S118" s="356"/>
    </row>
    <row r="119" spans="2:19">
      <c r="B119" s="363"/>
      <c r="C119" s="363" t="s">
        <v>7703</v>
      </c>
      <c r="D119" s="363" t="s">
        <v>7057</v>
      </c>
      <c r="E119" s="356"/>
      <c r="F119" s="356"/>
      <c r="G119" s="356"/>
      <c r="H119" s="356"/>
      <c r="I119" s="356"/>
      <c r="J119" s="356"/>
      <c r="K119" s="356"/>
      <c r="L119" s="356"/>
      <c r="M119" s="356"/>
      <c r="N119" s="356"/>
      <c r="O119" s="356"/>
      <c r="P119" s="356"/>
      <c r="Q119" s="356"/>
      <c r="R119" s="356"/>
      <c r="S119" s="356"/>
    </row>
    <row r="120" spans="2:19">
      <c r="B120" s="363"/>
      <c r="C120" s="363" t="s">
        <v>7703</v>
      </c>
      <c r="D120" s="363" t="s">
        <v>6210</v>
      </c>
      <c r="E120" s="356"/>
      <c r="F120" s="356"/>
      <c r="G120" s="356"/>
      <c r="H120" s="356"/>
      <c r="I120" s="356"/>
      <c r="J120" s="356"/>
      <c r="K120" s="356"/>
      <c r="L120" s="356"/>
      <c r="M120" s="356"/>
      <c r="N120" s="356"/>
      <c r="O120" s="356"/>
      <c r="P120" s="356"/>
      <c r="Q120" s="356"/>
      <c r="R120" s="356"/>
      <c r="S120" s="356"/>
    </row>
    <row r="121" spans="2:19">
      <c r="B121" s="363"/>
      <c r="C121" s="363" t="s">
        <v>7703</v>
      </c>
      <c r="D121" s="363" t="s">
        <v>3624</v>
      </c>
      <c r="E121" s="356"/>
      <c r="F121" s="356"/>
      <c r="G121" s="356"/>
      <c r="H121" s="356"/>
      <c r="I121" s="356"/>
      <c r="J121" s="356"/>
      <c r="K121" s="356"/>
      <c r="L121" s="356"/>
      <c r="M121" s="356"/>
      <c r="N121" s="356"/>
      <c r="O121" s="356"/>
      <c r="P121" s="356"/>
      <c r="Q121" s="356"/>
      <c r="R121" s="356"/>
      <c r="S121" s="356"/>
    </row>
    <row r="122" spans="2:19">
      <c r="B122" s="363"/>
      <c r="C122" s="363" t="s">
        <v>7703</v>
      </c>
      <c r="D122" s="363" t="s">
        <v>1009</v>
      </c>
      <c r="E122" s="356"/>
      <c r="F122" s="356"/>
      <c r="G122" s="356"/>
      <c r="H122" s="356"/>
      <c r="I122" s="356"/>
      <c r="J122" s="356"/>
      <c r="K122" s="356"/>
      <c r="L122" s="356"/>
      <c r="M122" s="356"/>
      <c r="N122" s="356"/>
      <c r="O122" s="356"/>
      <c r="P122" s="356"/>
      <c r="Q122" s="356"/>
      <c r="R122" s="356"/>
      <c r="S122" s="356"/>
    </row>
    <row r="123" spans="2:19">
      <c r="B123" s="363"/>
      <c r="C123" s="363" t="s">
        <v>7703</v>
      </c>
      <c r="D123" s="363" t="s">
        <v>7059</v>
      </c>
      <c r="E123" s="356"/>
      <c r="F123" s="356"/>
      <c r="G123" s="356"/>
      <c r="H123" s="356"/>
      <c r="I123" s="356"/>
      <c r="J123" s="356"/>
      <c r="K123" s="356"/>
      <c r="L123" s="356"/>
      <c r="M123" s="356"/>
      <c r="N123" s="356"/>
      <c r="O123" s="356"/>
      <c r="P123" s="356"/>
      <c r="Q123" s="356"/>
      <c r="R123" s="356"/>
      <c r="S123" s="356"/>
    </row>
    <row r="124" spans="2:19">
      <c r="B124" s="363"/>
      <c r="C124" s="363" t="s">
        <v>7703</v>
      </c>
      <c r="D124" s="363" t="s">
        <v>1104</v>
      </c>
      <c r="E124" s="356"/>
      <c r="F124" s="356"/>
      <c r="G124" s="356"/>
      <c r="H124" s="356"/>
      <c r="I124" s="356"/>
      <c r="J124" s="356"/>
      <c r="K124" s="356"/>
      <c r="L124" s="356"/>
      <c r="M124" s="356"/>
      <c r="N124" s="356"/>
      <c r="O124" s="356"/>
      <c r="P124" s="356"/>
      <c r="Q124" s="356"/>
      <c r="R124" s="356"/>
      <c r="S124" s="356"/>
    </row>
    <row r="125" spans="2:19">
      <c r="B125" s="363"/>
      <c r="C125" s="363" t="s">
        <v>7703</v>
      </c>
      <c r="D125" s="363" t="s">
        <v>1884</v>
      </c>
      <c r="E125" s="356"/>
      <c r="F125" s="356"/>
      <c r="G125" s="356"/>
      <c r="H125" s="356"/>
      <c r="I125" s="356"/>
      <c r="J125" s="356"/>
      <c r="K125" s="356"/>
      <c r="L125" s="356"/>
      <c r="M125" s="356"/>
      <c r="N125" s="356"/>
      <c r="O125" s="356"/>
      <c r="P125" s="356"/>
      <c r="Q125" s="356"/>
      <c r="R125" s="356"/>
      <c r="S125" s="356"/>
    </row>
    <row r="126" spans="2:19">
      <c r="B126" s="363"/>
      <c r="C126" s="363" t="s">
        <v>7703</v>
      </c>
      <c r="D126" s="363" t="s">
        <v>715</v>
      </c>
      <c r="E126" s="356"/>
      <c r="F126" s="356"/>
      <c r="G126" s="356"/>
      <c r="H126" s="356"/>
      <c r="I126" s="356"/>
      <c r="J126" s="356"/>
      <c r="K126" s="356"/>
      <c r="L126" s="356"/>
      <c r="M126" s="356"/>
      <c r="N126" s="356"/>
      <c r="O126" s="356"/>
      <c r="P126" s="356"/>
      <c r="Q126" s="356"/>
      <c r="R126" s="356"/>
      <c r="S126" s="356"/>
    </row>
    <row r="127" spans="2:19">
      <c r="B127" s="363"/>
      <c r="C127" s="363" t="s">
        <v>7703</v>
      </c>
      <c r="D127" s="363" t="s">
        <v>7060</v>
      </c>
      <c r="E127" s="356"/>
      <c r="F127" s="356"/>
      <c r="G127" s="356"/>
      <c r="H127" s="356"/>
      <c r="I127" s="356"/>
      <c r="J127" s="356"/>
      <c r="K127" s="356"/>
      <c r="L127" s="356"/>
      <c r="M127" s="356"/>
      <c r="N127" s="356"/>
      <c r="O127" s="356"/>
      <c r="P127" s="356"/>
      <c r="Q127" s="356"/>
      <c r="R127" s="356"/>
      <c r="S127" s="356"/>
    </row>
    <row r="128" spans="2:19">
      <c r="B128" s="363"/>
      <c r="C128" s="363" t="s">
        <v>7703</v>
      </c>
      <c r="D128" s="363" t="s">
        <v>1899</v>
      </c>
      <c r="E128" s="356"/>
      <c r="F128" s="356"/>
      <c r="G128" s="356"/>
      <c r="H128" s="356"/>
      <c r="I128" s="356"/>
      <c r="J128" s="356"/>
      <c r="K128" s="356"/>
      <c r="L128" s="356"/>
      <c r="M128" s="356"/>
      <c r="N128" s="356"/>
      <c r="O128" s="356"/>
      <c r="P128" s="356"/>
      <c r="Q128" s="356"/>
      <c r="R128" s="356"/>
      <c r="S128" s="356"/>
    </row>
    <row r="129" spans="2:19">
      <c r="B129" s="363"/>
      <c r="C129" s="363" t="s">
        <v>7703</v>
      </c>
      <c r="D129" s="363" t="s">
        <v>7061</v>
      </c>
      <c r="E129" s="356"/>
      <c r="F129" s="356"/>
      <c r="G129" s="356"/>
      <c r="H129" s="356"/>
      <c r="I129" s="356"/>
      <c r="J129" s="356"/>
      <c r="K129" s="356"/>
      <c r="L129" s="356"/>
      <c r="M129" s="356"/>
      <c r="N129" s="356"/>
      <c r="O129" s="356"/>
      <c r="P129" s="356"/>
      <c r="Q129" s="356"/>
      <c r="R129" s="356"/>
      <c r="S129" s="356"/>
    </row>
    <row r="130" spans="2:19">
      <c r="B130" s="363"/>
      <c r="C130" s="363" t="s">
        <v>7703</v>
      </c>
      <c r="D130" s="363" t="s">
        <v>7062</v>
      </c>
      <c r="E130" s="356"/>
      <c r="F130" s="356"/>
      <c r="G130" s="356"/>
      <c r="H130" s="356"/>
      <c r="I130" s="356"/>
      <c r="J130" s="356"/>
      <c r="K130" s="356"/>
      <c r="L130" s="356"/>
      <c r="M130" s="356"/>
      <c r="N130" s="356"/>
      <c r="O130" s="356"/>
      <c r="P130" s="356"/>
      <c r="Q130" s="356"/>
      <c r="R130" s="356"/>
      <c r="S130" s="356"/>
    </row>
    <row r="131" spans="2:19">
      <c r="B131" s="363"/>
      <c r="C131" s="363" t="s">
        <v>7703</v>
      </c>
      <c r="D131" s="363" t="s">
        <v>6730</v>
      </c>
      <c r="E131" s="356"/>
      <c r="F131" s="356"/>
      <c r="G131" s="356"/>
      <c r="H131" s="356"/>
      <c r="I131" s="356"/>
      <c r="J131" s="356"/>
      <c r="K131" s="356"/>
      <c r="L131" s="356"/>
      <c r="M131" s="356"/>
      <c r="N131" s="356"/>
      <c r="O131" s="356"/>
      <c r="P131" s="356"/>
      <c r="Q131" s="356"/>
      <c r="R131" s="356"/>
      <c r="S131" s="356"/>
    </row>
    <row r="132" spans="2:19">
      <c r="B132" s="363"/>
      <c r="C132" s="363" t="s">
        <v>7703</v>
      </c>
      <c r="D132" s="363" t="s">
        <v>7054</v>
      </c>
      <c r="E132" s="356"/>
      <c r="F132" s="356"/>
      <c r="G132" s="356"/>
      <c r="H132" s="356"/>
      <c r="I132" s="356"/>
      <c r="J132" s="356"/>
      <c r="K132" s="356"/>
      <c r="L132" s="356"/>
      <c r="M132" s="356"/>
      <c r="N132" s="356"/>
      <c r="O132" s="356"/>
      <c r="P132" s="356"/>
      <c r="Q132" s="356"/>
      <c r="R132" s="356"/>
      <c r="S132" s="356"/>
    </row>
    <row r="133" spans="2:19">
      <c r="B133" s="363"/>
      <c r="C133" s="363" t="s">
        <v>7703</v>
      </c>
      <c r="D133" s="363" t="s">
        <v>7063</v>
      </c>
      <c r="E133" s="356"/>
      <c r="F133" s="356"/>
      <c r="G133" s="356"/>
      <c r="H133" s="356"/>
      <c r="I133" s="356"/>
      <c r="J133" s="356"/>
      <c r="K133" s="356"/>
      <c r="L133" s="356"/>
      <c r="M133" s="356"/>
      <c r="N133" s="356"/>
      <c r="O133" s="356"/>
      <c r="P133" s="356"/>
      <c r="Q133" s="356"/>
      <c r="R133" s="356"/>
      <c r="S133" s="356"/>
    </row>
    <row r="134" spans="2:19">
      <c r="B134" s="363"/>
      <c r="C134" s="363" t="s">
        <v>7703</v>
      </c>
      <c r="D134" s="363" t="s">
        <v>4010</v>
      </c>
      <c r="E134" s="356"/>
      <c r="F134" s="356"/>
      <c r="G134" s="356"/>
      <c r="H134" s="356"/>
      <c r="I134" s="356"/>
      <c r="J134" s="356"/>
      <c r="K134" s="356"/>
      <c r="L134" s="356"/>
      <c r="M134" s="356"/>
      <c r="N134" s="356"/>
      <c r="O134" s="356"/>
      <c r="P134" s="356"/>
      <c r="Q134" s="356"/>
      <c r="R134" s="356"/>
      <c r="S134" s="356"/>
    </row>
    <row r="135" spans="2:19">
      <c r="B135" s="363"/>
      <c r="C135" s="363" t="s">
        <v>7703</v>
      </c>
      <c r="D135" s="363" t="s">
        <v>5031</v>
      </c>
      <c r="E135" s="356"/>
      <c r="F135" s="356"/>
      <c r="G135" s="356"/>
      <c r="H135" s="356"/>
      <c r="I135" s="356"/>
      <c r="J135" s="356"/>
      <c r="K135" s="356"/>
      <c r="L135" s="356"/>
      <c r="M135" s="356"/>
      <c r="N135" s="356"/>
      <c r="O135" s="356"/>
      <c r="P135" s="356"/>
      <c r="Q135" s="356"/>
      <c r="R135" s="356"/>
      <c r="S135" s="356"/>
    </row>
    <row r="136" spans="2:19">
      <c r="B136" s="363"/>
      <c r="C136" s="363" t="s">
        <v>7703</v>
      </c>
      <c r="D136" s="363" t="s">
        <v>2698</v>
      </c>
      <c r="E136" s="356"/>
      <c r="F136" s="356"/>
      <c r="G136" s="356"/>
      <c r="H136" s="356"/>
      <c r="I136" s="356"/>
      <c r="J136" s="356"/>
      <c r="K136" s="356"/>
      <c r="L136" s="356"/>
      <c r="M136" s="356"/>
      <c r="N136" s="356"/>
      <c r="O136" s="356"/>
      <c r="P136" s="356"/>
      <c r="Q136" s="356"/>
      <c r="R136" s="356"/>
      <c r="S136" s="356"/>
    </row>
    <row r="137" spans="2:19">
      <c r="B137" s="363"/>
      <c r="C137" s="363" t="s">
        <v>7703</v>
      </c>
      <c r="D137" s="363" t="s">
        <v>7064</v>
      </c>
      <c r="E137" s="356"/>
      <c r="F137" s="356"/>
      <c r="G137" s="356"/>
      <c r="H137" s="356"/>
      <c r="I137" s="356"/>
      <c r="J137" s="356"/>
      <c r="K137" s="356"/>
      <c r="L137" s="356"/>
      <c r="M137" s="356"/>
      <c r="N137" s="356"/>
      <c r="O137" s="356"/>
      <c r="P137" s="356"/>
      <c r="Q137" s="356"/>
      <c r="R137" s="356"/>
      <c r="S137" s="356"/>
    </row>
    <row r="138" spans="2:19">
      <c r="B138" s="363"/>
      <c r="C138" s="363" t="s">
        <v>7703</v>
      </c>
      <c r="D138" s="363" t="s">
        <v>2804</v>
      </c>
      <c r="E138" s="356"/>
      <c r="F138" s="356"/>
      <c r="G138" s="356"/>
      <c r="H138" s="356"/>
      <c r="I138" s="356"/>
      <c r="J138" s="356"/>
      <c r="K138" s="356"/>
      <c r="L138" s="356"/>
      <c r="M138" s="356"/>
      <c r="N138" s="356"/>
      <c r="O138" s="356"/>
      <c r="P138" s="356"/>
      <c r="Q138" s="356"/>
      <c r="R138" s="356"/>
      <c r="S138" s="356"/>
    </row>
    <row r="139" spans="2:19">
      <c r="B139" s="363"/>
      <c r="C139" s="363" t="s">
        <v>7703</v>
      </c>
      <c r="D139" s="363" t="s">
        <v>2469</v>
      </c>
      <c r="E139" s="356"/>
      <c r="F139" s="356"/>
      <c r="G139" s="356"/>
      <c r="H139" s="356"/>
      <c r="I139" s="356"/>
      <c r="J139" s="356"/>
      <c r="K139" s="356"/>
      <c r="L139" s="356"/>
      <c r="M139" s="356"/>
      <c r="N139" s="356"/>
      <c r="O139" s="356"/>
      <c r="P139" s="356"/>
      <c r="Q139" s="356"/>
      <c r="R139" s="356"/>
      <c r="S139" s="356"/>
    </row>
    <row r="140" spans="2:19">
      <c r="B140" s="363"/>
      <c r="C140" s="363" t="s">
        <v>7703</v>
      </c>
      <c r="D140" s="363" t="s">
        <v>7065</v>
      </c>
      <c r="E140" s="356"/>
      <c r="F140" s="356"/>
      <c r="G140" s="356"/>
      <c r="H140" s="356"/>
      <c r="I140" s="356"/>
      <c r="J140" s="356"/>
      <c r="K140" s="356"/>
      <c r="L140" s="356"/>
      <c r="M140" s="356"/>
      <c r="N140" s="356"/>
      <c r="O140" s="356"/>
      <c r="P140" s="356"/>
      <c r="Q140" s="356"/>
      <c r="R140" s="356"/>
      <c r="S140" s="356"/>
    </row>
    <row r="141" spans="2:19">
      <c r="B141" s="363"/>
      <c r="C141" s="363" t="s">
        <v>7703</v>
      </c>
      <c r="D141" s="363" t="s">
        <v>7066</v>
      </c>
      <c r="E141" s="356"/>
      <c r="F141" s="356"/>
      <c r="G141" s="356"/>
      <c r="H141" s="356"/>
      <c r="I141" s="356"/>
      <c r="J141" s="356"/>
      <c r="K141" s="356"/>
      <c r="L141" s="356"/>
      <c r="M141" s="356"/>
      <c r="N141" s="356"/>
      <c r="O141" s="356"/>
      <c r="P141" s="356"/>
      <c r="Q141" s="356"/>
      <c r="R141" s="356"/>
      <c r="S141" s="356"/>
    </row>
    <row r="142" spans="2:19">
      <c r="B142" s="363"/>
      <c r="C142" s="363" t="s">
        <v>7703</v>
      </c>
      <c r="D142" s="363" t="s">
        <v>7067</v>
      </c>
      <c r="E142" s="356"/>
      <c r="F142" s="356"/>
      <c r="G142" s="356"/>
      <c r="H142" s="356"/>
      <c r="I142" s="356"/>
      <c r="J142" s="356"/>
      <c r="K142" s="356"/>
      <c r="L142" s="356"/>
      <c r="M142" s="356"/>
      <c r="N142" s="356"/>
      <c r="O142" s="356"/>
      <c r="P142" s="356"/>
      <c r="Q142" s="356"/>
      <c r="R142" s="356"/>
      <c r="S142" s="356"/>
    </row>
    <row r="143" spans="2:19">
      <c r="B143" s="363"/>
      <c r="C143" s="363" t="s">
        <v>7703</v>
      </c>
      <c r="D143" s="363" t="s">
        <v>7068</v>
      </c>
      <c r="E143" s="356"/>
      <c r="F143" s="356"/>
      <c r="G143" s="356"/>
      <c r="H143" s="356"/>
      <c r="I143" s="356"/>
      <c r="J143" s="356"/>
      <c r="K143" s="356"/>
      <c r="L143" s="356"/>
      <c r="M143" s="356"/>
      <c r="N143" s="356"/>
      <c r="O143" s="356"/>
      <c r="P143" s="356"/>
      <c r="Q143" s="356"/>
      <c r="R143" s="356"/>
      <c r="S143" s="356"/>
    </row>
    <row r="144" spans="2:19">
      <c r="B144" s="363"/>
      <c r="C144" s="363" t="s">
        <v>7703</v>
      </c>
      <c r="D144" s="363" t="s">
        <v>7069</v>
      </c>
      <c r="E144" s="356"/>
      <c r="F144" s="356"/>
      <c r="G144" s="356"/>
      <c r="H144" s="356"/>
      <c r="I144" s="356"/>
      <c r="J144" s="356"/>
      <c r="K144" s="356"/>
      <c r="L144" s="356"/>
      <c r="M144" s="356"/>
      <c r="N144" s="356"/>
      <c r="O144" s="356"/>
      <c r="P144" s="356"/>
      <c r="Q144" s="356"/>
      <c r="R144" s="356"/>
      <c r="S144" s="356"/>
    </row>
    <row r="145" spans="2:19">
      <c r="B145" s="363"/>
      <c r="C145" s="363" t="s">
        <v>7703</v>
      </c>
      <c r="D145" s="363" t="s">
        <v>7070</v>
      </c>
      <c r="E145" s="356"/>
      <c r="F145" s="356"/>
      <c r="G145" s="356"/>
      <c r="H145" s="356"/>
      <c r="I145" s="356"/>
      <c r="J145" s="356"/>
      <c r="K145" s="356"/>
      <c r="L145" s="356"/>
      <c r="M145" s="356"/>
      <c r="N145" s="356"/>
      <c r="O145" s="356"/>
      <c r="P145" s="356"/>
      <c r="Q145" s="356"/>
      <c r="R145" s="356"/>
      <c r="S145" s="356"/>
    </row>
    <row r="146" spans="2:19">
      <c r="B146" s="363"/>
      <c r="C146" s="363" t="s">
        <v>7703</v>
      </c>
      <c r="D146" s="363" t="s">
        <v>7073</v>
      </c>
      <c r="E146" s="356"/>
      <c r="F146" s="356"/>
      <c r="G146" s="356"/>
      <c r="H146" s="356"/>
      <c r="I146" s="356"/>
      <c r="J146" s="356"/>
      <c r="K146" s="356"/>
      <c r="L146" s="356"/>
      <c r="M146" s="356"/>
      <c r="N146" s="356"/>
      <c r="O146" s="356"/>
      <c r="P146" s="356"/>
      <c r="Q146" s="356"/>
      <c r="R146" s="356"/>
      <c r="S146" s="356"/>
    </row>
    <row r="147" spans="2:19">
      <c r="B147" s="363"/>
      <c r="C147" s="363" t="s">
        <v>7703</v>
      </c>
      <c r="D147" s="363" t="s">
        <v>1185</v>
      </c>
      <c r="E147" s="356"/>
      <c r="F147" s="356"/>
      <c r="G147" s="356"/>
      <c r="H147" s="356"/>
      <c r="I147" s="356"/>
      <c r="J147" s="356"/>
      <c r="K147" s="356"/>
      <c r="L147" s="356"/>
      <c r="M147" s="356"/>
      <c r="N147" s="356"/>
      <c r="O147" s="356"/>
      <c r="P147" s="356"/>
      <c r="Q147" s="356"/>
      <c r="R147" s="356"/>
      <c r="S147" s="356"/>
    </row>
    <row r="148" spans="2:19">
      <c r="B148" s="363"/>
      <c r="C148" s="363" t="s">
        <v>7703</v>
      </c>
      <c r="D148" s="363" t="s">
        <v>6579</v>
      </c>
      <c r="E148" s="356"/>
      <c r="F148" s="356"/>
      <c r="G148" s="356"/>
      <c r="H148" s="356"/>
      <c r="I148" s="356"/>
      <c r="J148" s="356"/>
      <c r="K148" s="356"/>
      <c r="L148" s="356"/>
      <c r="M148" s="356"/>
      <c r="N148" s="356"/>
      <c r="O148" s="356"/>
      <c r="P148" s="356"/>
      <c r="Q148" s="356"/>
      <c r="R148" s="356"/>
      <c r="S148" s="356"/>
    </row>
    <row r="149" spans="2:19">
      <c r="B149" s="363"/>
      <c r="C149" s="363" t="s">
        <v>7703</v>
      </c>
      <c r="D149" s="363" t="s">
        <v>7074</v>
      </c>
      <c r="E149" s="356"/>
      <c r="F149" s="356"/>
      <c r="G149" s="356"/>
      <c r="H149" s="356"/>
      <c r="I149" s="356"/>
      <c r="J149" s="356"/>
      <c r="K149" s="356"/>
      <c r="L149" s="356"/>
      <c r="M149" s="356"/>
      <c r="N149" s="356"/>
      <c r="O149" s="356"/>
      <c r="P149" s="356"/>
      <c r="Q149" s="356"/>
      <c r="R149" s="356"/>
      <c r="S149" s="356"/>
    </row>
    <row r="150" spans="2:19">
      <c r="B150" s="363"/>
      <c r="C150" s="363" t="s">
        <v>7703</v>
      </c>
      <c r="D150" s="363" t="s">
        <v>7075</v>
      </c>
      <c r="E150" s="356"/>
      <c r="F150" s="356"/>
      <c r="G150" s="356"/>
      <c r="H150" s="356"/>
      <c r="I150" s="356"/>
      <c r="J150" s="356"/>
      <c r="K150" s="356"/>
      <c r="L150" s="356"/>
      <c r="M150" s="356"/>
      <c r="N150" s="356"/>
      <c r="O150" s="356"/>
      <c r="P150" s="356"/>
      <c r="Q150" s="356"/>
      <c r="R150" s="356"/>
      <c r="S150" s="356"/>
    </row>
    <row r="151" spans="2:19">
      <c r="B151" s="363"/>
      <c r="C151" s="363" t="s">
        <v>7703</v>
      </c>
      <c r="D151" s="363" t="s">
        <v>7077</v>
      </c>
      <c r="E151" s="356"/>
      <c r="F151" s="356"/>
      <c r="G151" s="356"/>
      <c r="H151" s="356"/>
      <c r="I151" s="356"/>
      <c r="J151" s="356"/>
      <c r="K151" s="356"/>
      <c r="L151" s="356"/>
      <c r="M151" s="356"/>
      <c r="N151" s="356"/>
      <c r="O151" s="356"/>
      <c r="P151" s="356"/>
      <c r="Q151" s="356"/>
      <c r="R151" s="356"/>
      <c r="S151" s="356"/>
    </row>
    <row r="152" spans="2:19">
      <c r="B152" s="363"/>
      <c r="C152" s="363" t="s">
        <v>7703</v>
      </c>
      <c r="D152" s="363" t="s">
        <v>7078</v>
      </c>
      <c r="E152" s="356"/>
      <c r="F152" s="356"/>
      <c r="G152" s="356"/>
      <c r="H152" s="356"/>
      <c r="I152" s="356"/>
      <c r="J152" s="356"/>
      <c r="K152" s="356"/>
      <c r="L152" s="356"/>
      <c r="M152" s="356"/>
      <c r="N152" s="356"/>
      <c r="O152" s="356"/>
      <c r="P152" s="356"/>
      <c r="Q152" s="356"/>
      <c r="R152" s="356"/>
      <c r="S152" s="356"/>
    </row>
    <row r="153" spans="2:19">
      <c r="B153" s="363"/>
      <c r="C153" s="363" t="s">
        <v>7703</v>
      </c>
      <c r="D153" s="363" t="s">
        <v>7080</v>
      </c>
      <c r="E153" s="356"/>
      <c r="F153" s="356"/>
      <c r="G153" s="356"/>
      <c r="H153" s="356"/>
      <c r="I153" s="356"/>
      <c r="J153" s="356"/>
      <c r="K153" s="356"/>
      <c r="L153" s="356"/>
      <c r="M153" s="356"/>
      <c r="N153" s="356"/>
      <c r="O153" s="356"/>
      <c r="P153" s="356"/>
      <c r="Q153" s="356"/>
      <c r="R153" s="356"/>
      <c r="S153" s="356"/>
    </row>
    <row r="154" spans="2:19">
      <c r="B154" s="363"/>
      <c r="C154" s="363" t="s">
        <v>7703</v>
      </c>
      <c r="D154" s="363" t="s">
        <v>6526</v>
      </c>
      <c r="E154" s="356"/>
      <c r="F154" s="356"/>
      <c r="G154" s="356"/>
      <c r="H154" s="356"/>
      <c r="I154" s="356"/>
      <c r="J154" s="356"/>
      <c r="K154" s="356"/>
      <c r="L154" s="356"/>
      <c r="M154" s="356"/>
      <c r="N154" s="356"/>
      <c r="O154" s="356"/>
      <c r="P154" s="356"/>
      <c r="Q154" s="356"/>
      <c r="R154" s="356"/>
      <c r="S154" s="356"/>
    </row>
    <row r="155" spans="2:19">
      <c r="B155" s="363"/>
      <c r="C155" s="363" t="s">
        <v>7703</v>
      </c>
      <c r="D155" s="363" t="s">
        <v>1191</v>
      </c>
      <c r="E155" s="356"/>
      <c r="F155" s="356"/>
      <c r="G155" s="356"/>
      <c r="H155" s="356"/>
      <c r="I155" s="356"/>
      <c r="J155" s="356"/>
      <c r="K155" s="356"/>
      <c r="L155" s="356"/>
      <c r="M155" s="356"/>
      <c r="N155" s="356"/>
      <c r="O155" s="356"/>
      <c r="P155" s="356"/>
      <c r="Q155" s="356"/>
      <c r="R155" s="356"/>
      <c r="S155" s="356"/>
    </row>
    <row r="156" spans="2:19">
      <c r="B156" s="363"/>
      <c r="C156" s="363" t="s">
        <v>7703</v>
      </c>
      <c r="D156" s="363" t="s">
        <v>5161</v>
      </c>
      <c r="E156" s="356"/>
      <c r="F156" s="356"/>
      <c r="G156" s="356"/>
      <c r="H156" s="356"/>
      <c r="I156" s="356"/>
      <c r="J156" s="356"/>
      <c r="K156" s="356"/>
      <c r="L156" s="356"/>
      <c r="M156" s="356"/>
      <c r="N156" s="356"/>
      <c r="O156" s="356"/>
      <c r="P156" s="356"/>
      <c r="Q156" s="356"/>
      <c r="R156" s="356"/>
      <c r="S156" s="356"/>
    </row>
    <row r="157" spans="2:19">
      <c r="B157" s="363"/>
      <c r="C157" s="363" t="s">
        <v>7703</v>
      </c>
      <c r="D157" s="363" t="s">
        <v>6835</v>
      </c>
      <c r="E157" s="356"/>
      <c r="F157" s="356"/>
      <c r="G157" s="356"/>
      <c r="H157" s="356"/>
      <c r="I157" s="356"/>
      <c r="J157" s="356"/>
      <c r="K157" s="356"/>
      <c r="L157" s="356"/>
      <c r="M157" s="356"/>
      <c r="N157" s="356"/>
      <c r="O157" s="356"/>
      <c r="P157" s="356"/>
      <c r="Q157" s="356"/>
      <c r="R157" s="356"/>
      <c r="S157" s="356"/>
    </row>
    <row r="158" spans="2:19">
      <c r="B158" s="363"/>
      <c r="C158" s="363" t="s">
        <v>7703</v>
      </c>
      <c r="D158" s="363" t="s">
        <v>614</v>
      </c>
      <c r="E158" s="356"/>
      <c r="F158" s="356"/>
      <c r="G158" s="356"/>
      <c r="H158" s="356"/>
      <c r="I158" s="356"/>
      <c r="J158" s="356"/>
      <c r="K158" s="356"/>
      <c r="L158" s="356"/>
      <c r="M158" s="356"/>
      <c r="N158" s="356"/>
      <c r="O158" s="356"/>
      <c r="P158" s="356"/>
      <c r="Q158" s="356"/>
      <c r="R158" s="356"/>
      <c r="S158" s="356"/>
    </row>
    <row r="159" spans="2:19">
      <c r="B159" s="363"/>
      <c r="C159" s="363" t="s">
        <v>7703</v>
      </c>
      <c r="D159" s="363" t="s">
        <v>5639</v>
      </c>
      <c r="E159" s="356"/>
      <c r="F159" s="356"/>
      <c r="G159" s="356"/>
      <c r="H159" s="356"/>
      <c r="I159" s="356"/>
      <c r="J159" s="356"/>
      <c r="K159" s="356"/>
      <c r="L159" s="356"/>
      <c r="M159" s="356"/>
      <c r="N159" s="356"/>
      <c r="O159" s="356"/>
      <c r="P159" s="356"/>
      <c r="Q159" s="356"/>
      <c r="R159" s="356"/>
      <c r="S159" s="356"/>
    </row>
    <row r="160" spans="2:19">
      <c r="B160" s="363"/>
      <c r="C160" s="363" t="s">
        <v>7703</v>
      </c>
      <c r="D160" s="363" t="s">
        <v>1865</v>
      </c>
      <c r="E160" s="356"/>
      <c r="F160" s="356"/>
      <c r="G160" s="356"/>
      <c r="H160" s="356"/>
      <c r="I160" s="356"/>
      <c r="J160" s="356"/>
      <c r="K160" s="356"/>
      <c r="L160" s="356"/>
      <c r="M160" s="356"/>
      <c r="N160" s="356"/>
      <c r="O160" s="356"/>
      <c r="P160" s="356"/>
      <c r="Q160" s="356"/>
      <c r="R160" s="356"/>
      <c r="S160" s="356"/>
    </row>
    <row r="161" spans="2:19">
      <c r="B161" s="363"/>
      <c r="C161" s="363" t="s">
        <v>7703</v>
      </c>
      <c r="D161" s="363" t="s">
        <v>7081</v>
      </c>
      <c r="E161" s="356"/>
      <c r="F161" s="356"/>
      <c r="G161" s="356"/>
      <c r="H161" s="356"/>
      <c r="I161" s="356"/>
      <c r="J161" s="356"/>
      <c r="K161" s="356"/>
      <c r="L161" s="356"/>
      <c r="M161" s="356"/>
      <c r="N161" s="356"/>
      <c r="O161" s="356"/>
      <c r="P161" s="356"/>
      <c r="Q161" s="356"/>
      <c r="R161" s="356"/>
      <c r="S161" s="356"/>
    </row>
    <row r="162" spans="2:19">
      <c r="B162" s="363"/>
      <c r="C162" s="363" t="s">
        <v>7703</v>
      </c>
      <c r="D162" s="363" t="s">
        <v>7082</v>
      </c>
      <c r="E162" s="356"/>
      <c r="F162" s="356"/>
      <c r="G162" s="356"/>
      <c r="H162" s="356"/>
      <c r="I162" s="356"/>
      <c r="J162" s="356"/>
      <c r="K162" s="356"/>
      <c r="L162" s="356"/>
      <c r="M162" s="356"/>
      <c r="N162" s="356"/>
      <c r="O162" s="356"/>
      <c r="P162" s="356"/>
      <c r="Q162" s="356"/>
      <c r="R162" s="356"/>
      <c r="S162" s="356"/>
    </row>
    <row r="163" spans="2:19">
      <c r="B163" s="363"/>
      <c r="C163" s="363" t="s">
        <v>7703</v>
      </c>
      <c r="D163" s="363" t="s">
        <v>7083</v>
      </c>
      <c r="E163" s="356"/>
      <c r="F163" s="356"/>
      <c r="G163" s="356"/>
      <c r="H163" s="356"/>
      <c r="I163" s="356"/>
      <c r="J163" s="356"/>
      <c r="K163" s="356"/>
      <c r="L163" s="356"/>
      <c r="M163" s="356"/>
      <c r="N163" s="356"/>
      <c r="O163" s="356"/>
      <c r="P163" s="356"/>
      <c r="Q163" s="356"/>
      <c r="R163" s="356"/>
      <c r="S163" s="356"/>
    </row>
    <row r="164" spans="2:19">
      <c r="B164" s="363"/>
      <c r="C164" s="363" t="s">
        <v>7703</v>
      </c>
      <c r="D164" s="363" t="s">
        <v>7084</v>
      </c>
      <c r="E164" s="356"/>
      <c r="F164" s="356"/>
      <c r="G164" s="356"/>
      <c r="H164" s="356"/>
      <c r="I164" s="356"/>
      <c r="J164" s="356"/>
      <c r="K164" s="356"/>
      <c r="L164" s="356"/>
      <c r="M164" s="356"/>
      <c r="N164" s="356"/>
      <c r="O164" s="356"/>
      <c r="P164" s="356"/>
      <c r="Q164" s="356"/>
      <c r="R164" s="356"/>
      <c r="S164" s="356"/>
    </row>
    <row r="165" spans="2:19">
      <c r="B165" s="363"/>
      <c r="C165" s="363" t="s">
        <v>7703</v>
      </c>
      <c r="D165" s="363" t="s">
        <v>3551</v>
      </c>
      <c r="E165" s="356"/>
      <c r="F165" s="356"/>
      <c r="G165" s="356"/>
      <c r="H165" s="356"/>
      <c r="I165" s="356"/>
      <c r="J165" s="356"/>
      <c r="K165" s="356"/>
      <c r="L165" s="356"/>
      <c r="M165" s="356"/>
      <c r="N165" s="356"/>
      <c r="O165" s="356"/>
      <c r="P165" s="356"/>
      <c r="Q165" s="356"/>
      <c r="R165" s="356"/>
      <c r="S165" s="356"/>
    </row>
    <row r="166" spans="2:19">
      <c r="B166" s="363"/>
      <c r="C166" s="363" t="s">
        <v>7703</v>
      </c>
      <c r="D166" s="363" t="s">
        <v>4780</v>
      </c>
      <c r="E166" s="356"/>
      <c r="F166" s="356"/>
      <c r="G166" s="356"/>
      <c r="H166" s="356"/>
      <c r="I166" s="356"/>
      <c r="J166" s="356"/>
      <c r="K166" s="356"/>
      <c r="L166" s="356"/>
      <c r="M166" s="356"/>
      <c r="N166" s="356"/>
      <c r="O166" s="356"/>
      <c r="P166" s="356"/>
      <c r="Q166" s="356"/>
      <c r="R166" s="356"/>
      <c r="S166" s="356"/>
    </row>
    <row r="167" spans="2:19">
      <c r="B167" s="363"/>
      <c r="C167" s="363" t="s">
        <v>7703</v>
      </c>
      <c r="D167" s="363" t="s">
        <v>3430</v>
      </c>
      <c r="E167" s="356"/>
      <c r="F167" s="356"/>
      <c r="G167" s="356"/>
      <c r="H167" s="356"/>
      <c r="I167" s="356"/>
      <c r="J167" s="356"/>
      <c r="K167" s="356"/>
      <c r="L167" s="356"/>
      <c r="M167" s="356"/>
      <c r="N167" s="356"/>
      <c r="O167" s="356"/>
      <c r="P167" s="356"/>
      <c r="Q167" s="356"/>
      <c r="R167" s="356"/>
      <c r="S167" s="356"/>
    </row>
    <row r="168" spans="2:19">
      <c r="B168" s="363"/>
      <c r="C168" s="363" t="s">
        <v>7703</v>
      </c>
      <c r="D168" s="363" t="s">
        <v>7085</v>
      </c>
      <c r="E168" s="356"/>
      <c r="F168" s="356"/>
      <c r="G168" s="356"/>
      <c r="H168" s="356"/>
      <c r="I168" s="356"/>
      <c r="J168" s="356"/>
      <c r="K168" s="356"/>
      <c r="L168" s="356"/>
      <c r="M168" s="356"/>
      <c r="N168" s="356"/>
      <c r="O168" s="356"/>
      <c r="P168" s="356"/>
      <c r="Q168" s="356"/>
      <c r="R168" s="356"/>
      <c r="S168" s="356"/>
    </row>
    <row r="169" spans="2:19">
      <c r="B169" s="363"/>
      <c r="C169" s="363" t="s">
        <v>7703</v>
      </c>
      <c r="D169" s="363" t="s">
        <v>598</v>
      </c>
      <c r="E169" s="356"/>
      <c r="F169" s="356"/>
      <c r="G169" s="356"/>
      <c r="H169" s="356"/>
      <c r="I169" s="356"/>
      <c r="J169" s="356"/>
      <c r="K169" s="356"/>
      <c r="L169" s="356"/>
      <c r="M169" s="356"/>
      <c r="N169" s="356"/>
      <c r="O169" s="356"/>
      <c r="P169" s="356"/>
      <c r="Q169" s="356"/>
      <c r="R169" s="356"/>
      <c r="S169" s="356"/>
    </row>
    <row r="170" spans="2:19">
      <c r="B170" s="363"/>
      <c r="C170" s="363" t="s">
        <v>7703</v>
      </c>
      <c r="D170" s="363" t="s">
        <v>7087</v>
      </c>
      <c r="E170" s="356"/>
      <c r="F170" s="356"/>
      <c r="G170" s="356"/>
      <c r="H170" s="356"/>
      <c r="I170" s="356"/>
      <c r="J170" s="356"/>
      <c r="K170" s="356"/>
      <c r="L170" s="356"/>
      <c r="M170" s="356"/>
      <c r="N170" s="356"/>
      <c r="O170" s="356"/>
      <c r="P170" s="356"/>
      <c r="Q170" s="356"/>
      <c r="R170" s="356"/>
      <c r="S170" s="356"/>
    </row>
    <row r="171" spans="2:19">
      <c r="B171" s="363"/>
      <c r="C171" s="363" t="s">
        <v>7703</v>
      </c>
      <c r="D171" s="363" t="s">
        <v>7090</v>
      </c>
      <c r="E171" s="356"/>
      <c r="F171" s="356"/>
      <c r="G171" s="356"/>
      <c r="H171" s="356"/>
      <c r="I171" s="356"/>
      <c r="J171" s="356"/>
      <c r="K171" s="356"/>
      <c r="L171" s="356"/>
      <c r="M171" s="356"/>
      <c r="N171" s="356"/>
      <c r="O171" s="356"/>
      <c r="P171" s="356"/>
      <c r="Q171" s="356"/>
      <c r="R171" s="356"/>
      <c r="S171" s="356"/>
    </row>
    <row r="172" spans="2:19">
      <c r="B172" s="363"/>
      <c r="C172" s="363" t="s">
        <v>7703</v>
      </c>
      <c r="D172" s="363" t="s">
        <v>7091</v>
      </c>
      <c r="E172" s="356"/>
      <c r="F172" s="356"/>
      <c r="G172" s="356"/>
      <c r="H172" s="356"/>
      <c r="I172" s="356"/>
      <c r="J172" s="356"/>
      <c r="K172" s="356"/>
      <c r="L172" s="356"/>
      <c r="M172" s="356"/>
      <c r="N172" s="356"/>
      <c r="O172" s="356"/>
      <c r="P172" s="356"/>
      <c r="Q172" s="356"/>
      <c r="R172" s="356"/>
      <c r="S172" s="356"/>
    </row>
    <row r="173" spans="2:19">
      <c r="B173" s="363"/>
      <c r="C173" s="363" t="s">
        <v>7703</v>
      </c>
      <c r="D173" s="363" t="s">
        <v>2672</v>
      </c>
      <c r="E173" s="356"/>
      <c r="F173" s="356"/>
      <c r="G173" s="356"/>
      <c r="H173" s="356"/>
      <c r="I173" s="356"/>
      <c r="J173" s="356"/>
      <c r="K173" s="356"/>
      <c r="L173" s="356"/>
      <c r="M173" s="356"/>
      <c r="N173" s="356"/>
      <c r="O173" s="356"/>
      <c r="P173" s="356"/>
      <c r="Q173" s="356"/>
      <c r="R173" s="356"/>
      <c r="S173" s="356"/>
    </row>
    <row r="174" spans="2:19">
      <c r="B174" s="363"/>
      <c r="C174" s="363" t="s">
        <v>7703</v>
      </c>
      <c r="D174" s="363" t="s">
        <v>3</v>
      </c>
      <c r="E174" s="356"/>
      <c r="F174" s="356"/>
      <c r="G174" s="356"/>
      <c r="H174" s="356"/>
      <c r="I174" s="356"/>
      <c r="J174" s="356"/>
      <c r="K174" s="356"/>
      <c r="L174" s="356"/>
      <c r="M174" s="356"/>
      <c r="N174" s="356"/>
      <c r="O174" s="356"/>
      <c r="P174" s="356"/>
      <c r="Q174" s="356"/>
      <c r="R174" s="356"/>
      <c r="S174" s="356"/>
    </row>
    <row r="175" spans="2:19">
      <c r="B175" s="363"/>
      <c r="C175" s="363" t="s">
        <v>7703</v>
      </c>
      <c r="D175" s="363" t="s">
        <v>7093</v>
      </c>
      <c r="E175" s="356"/>
      <c r="F175" s="356"/>
      <c r="G175" s="356"/>
      <c r="H175" s="356"/>
      <c r="I175" s="356"/>
      <c r="J175" s="356"/>
      <c r="K175" s="356"/>
      <c r="L175" s="356"/>
      <c r="M175" s="356"/>
      <c r="N175" s="356"/>
      <c r="O175" s="356"/>
      <c r="P175" s="356"/>
      <c r="Q175" s="356"/>
      <c r="R175" s="356"/>
      <c r="S175" s="356"/>
    </row>
    <row r="176" spans="2:19">
      <c r="B176" s="363"/>
      <c r="C176" s="363" t="s">
        <v>7703</v>
      </c>
      <c r="D176" s="363" t="s">
        <v>4095</v>
      </c>
      <c r="E176" s="356"/>
      <c r="F176" s="356"/>
      <c r="G176" s="356"/>
      <c r="H176" s="356"/>
      <c r="I176" s="356"/>
      <c r="J176" s="356"/>
      <c r="K176" s="356"/>
      <c r="L176" s="356"/>
      <c r="M176" s="356"/>
      <c r="N176" s="356"/>
      <c r="O176" s="356"/>
      <c r="P176" s="356"/>
      <c r="Q176" s="356"/>
      <c r="R176" s="356"/>
      <c r="S176" s="356"/>
    </row>
    <row r="177" spans="2:19">
      <c r="B177" s="363"/>
      <c r="C177" s="363" t="s">
        <v>7703</v>
      </c>
      <c r="D177" s="363" t="s">
        <v>1272</v>
      </c>
      <c r="E177" s="356"/>
      <c r="F177" s="356"/>
      <c r="G177" s="356"/>
      <c r="H177" s="356"/>
      <c r="I177" s="356"/>
      <c r="J177" s="356"/>
      <c r="K177" s="356"/>
      <c r="L177" s="356"/>
      <c r="M177" s="356"/>
      <c r="N177" s="356"/>
      <c r="O177" s="356"/>
      <c r="P177" s="356"/>
      <c r="Q177" s="356"/>
      <c r="R177" s="356"/>
      <c r="S177" s="356"/>
    </row>
    <row r="178" spans="2:19">
      <c r="B178" s="363"/>
      <c r="C178" s="363" t="s">
        <v>7703</v>
      </c>
      <c r="D178" s="363" t="s">
        <v>7094</v>
      </c>
      <c r="E178" s="356"/>
      <c r="F178" s="356"/>
      <c r="G178" s="356"/>
      <c r="H178" s="356"/>
      <c r="I178" s="356"/>
      <c r="J178" s="356"/>
      <c r="K178" s="356"/>
      <c r="L178" s="356"/>
      <c r="M178" s="356"/>
      <c r="N178" s="356"/>
      <c r="O178" s="356"/>
      <c r="P178" s="356"/>
      <c r="Q178" s="356"/>
      <c r="R178" s="356"/>
      <c r="S178" s="356"/>
    </row>
    <row r="179" spans="2:19">
      <c r="B179" s="363"/>
      <c r="C179" s="363" t="s">
        <v>7703</v>
      </c>
      <c r="D179" s="363" t="s">
        <v>5394</v>
      </c>
      <c r="E179" s="356"/>
      <c r="F179" s="356"/>
      <c r="G179" s="356"/>
      <c r="H179" s="356"/>
      <c r="I179" s="356"/>
      <c r="J179" s="356"/>
      <c r="K179" s="356"/>
      <c r="L179" s="356"/>
      <c r="M179" s="356"/>
      <c r="N179" s="356"/>
      <c r="O179" s="356"/>
      <c r="P179" s="356"/>
      <c r="Q179" s="356"/>
      <c r="R179" s="356"/>
      <c r="S179" s="356"/>
    </row>
    <row r="180" spans="2:19">
      <c r="B180" s="363"/>
      <c r="C180" s="363" t="s">
        <v>7703</v>
      </c>
      <c r="D180" s="363" t="s">
        <v>7095</v>
      </c>
      <c r="E180" s="356"/>
      <c r="F180" s="356"/>
      <c r="G180" s="356"/>
      <c r="H180" s="356"/>
      <c r="I180" s="356"/>
      <c r="J180" s="356"/>
      <c r="K180" s="356"/>
      <c r="L180" s="356"/>
      <c r="M180" s="356"/>
      <c r="N180" s="356"/>
      <c r="O180" s="356"/>
      <c r="P180" s="356"/>
      <c r="Q180" s="356"/>
      <c r="R180" s="356"/>
      <c r="S180" s="356"/>
    </row>
    <row r="181" spans="2:19">
      <c r="B181" s="363"/>
      <c r="C181" s="363" t="s">
        <v>7703</v>
      </c>
      <c r="D181" s="363" t="s">
        <v>6198</v>
      </c>
      <c r="E181" s="356"/>
      <c r="F181" s="356"/>
      <c r="G181" s="356"/>
      <c r="H181" s="356"/>
      <c r="I181" s="356"/>
      <c r="J181" s="356"/>
      <c r="K181" s="356"/>
      <c r="L181" s="356"/>
      <c r="M181" s="356"/>
      <c r="N181" s="356"/>
      <c r="O181" s="356"/>
      <c r="P181" s="356"/>
      <c r="Q181" s="356"/>
      <c r="R181" s="356"/>
      <c r="S181" s="356"/>
    </row>
    <row r="182" spans="2:19">
      <c r="B182" s="363"/>
      <c r="C182" s="363" t="s">
        <v>7703</v>
      </c>
      <c r="D182" s="363" t="s">
        <v>160</v>
      </c>
      <c r="E182" s="356"/>
      <c r="F182" s="356"/>
      <c r="G182" s="356"/>
      <c r="H182" s="356"/>
      <c r="I182" s="356"/>
      <c r="J182" s="356"/>
      <c r="K182" s="356"/>
      <c r="L182" s="356"/>
      <c r="M182" s="356"/>
      <c r="N182" s="356"/>
      <c r="O182" s="356"/>
      <c r="P182" s="356"/>
      <c r="Q182" s="356"/>
      <c r="R182" s="356"/>
      <c r="S182" s="356"/>
    </row>
    <row r="183" spans="2:19">
      <c r="B183" s="363"/>
      <c r="C183" s="363" t="s">
        <v>7703</v>
      </c>
      <c r="D183" s="363" t="s">
        <v>1637</v>
      </c>
      <c r="E183" s="356"/>
      <c r="F183" s="356"/>
      <c r="G183" s="356"/>
      <c r="H183" s="356"/>
      <c r="I183" s="356"/>
      <c r="J183" s="356"/>
      <c r="K183" s="356"/>
      <c r="L183" s="356"/>
      <c r="M183" s="356"/>
      <c r="N183" s="356"/>
      <c r="O183" s="356"/>
      <c r="P183" s="356"/>
      <c r="Q183" s="356"/>
      <c r="R183" s="356"/>
      <c r="S183" s="356"/>
    </row>
    <row r="184" spans="2:19">
      <c r="B184" s="363"/>
      <c r="C184" s="363" t="s">
        <v>7703</v>
      </c>
      <c r="D184" s="363" t="s">
        <v>7096</v>
      </c>
      <c r="E184" s="356"/>
      <c r="F184" s="356"/>
      <c r="G184" s="356"/>
      <c r="H184" s="356"/>
      <c r="I184" s="356"/>
      <c r="J184" s="356"/>
      <c r="K184" s="356"/>
      <c r="L184" s="356"/>
      <c r="M184" s="356"/>
      <c r="N184" s="356"/>
      <c r="O184" s="356"/>
      <c r="P184" s="356"/>
      <c r="Q184" s="356"/>
      <c r="R184" s="356"/>
      <c r="S184" s="356"/>
    </row>
    <row r="185" spans="2:19">
      <c r="B185" s="363"/>
      <c r="C185" s="363" t="s">
        <v>7703</v>
      </c>
      <c r="D185" s="363" t="s">
        <v>7097</v>
      </c>
      <c r="E185" s="356"/>
      <c r="F185" s="356"/>
      <c r="G185" s="356"/>
      <c r="H185" s="356"/>
      <c r="I185" s="356"/>
      <c r="J185" s="356"/>
      <c r="K185" s="356"/>
      <c r="L185" s="356"/>
      <c r="M185" s="356"/>
      <c r="N185" s="356"/>
      <c r="O185" s="356"/>
      <c r="P185" s="356"/>
      <c r="Q185" s="356"/>
      <c r="R185" s="356"/>
      <c r="S185" s="356"/>
    </row>
    <row r="186" spans="2:19">
      <c r="B186" s="363"/>
      <c r="C186" s="363" t="s">
        <v>7703</v>
      </c>
      <c r="D186" s="363" t="s">
        <v>1627</v>
      </c>
      <c r="E186" s="356"/>
      <c r="F186" s="356"/>
      <c r="G186" s="356"/>
      <c r="H186" s="356"/>
      <c r="I186" s="356"/>
      <c r="J186" s="356"/>
      <c r="K186" s="356"/>
      <c r="L186" s="356"/>
      <c r="M186" s="356"/>
      <c r="N186" s="356"/>
      <c r="O186" s="356"/>
      <c r="P186" s="356"/>
      <c r="Q186" s="356"/>
      <c r="R186" s="356"/>
      <c r="S186" s="356"/>
    </row>
    <row r="187" spans="2:19">
      <c r="B187" s="363"/>
      <c r="C187" s="363" t="s">
        <v>7703</v>
      </c>
      <c r="D187" s="363" t="s">
        <v>7098</v>
      </c>
      <c r="E187" s="356"/>
      <c r="F187" s="356"/>
      <c r="G187" s="356"/>
      <c r="H187" s="356"/>
      <c r="I187" s="356"/>
      <c r="J187" s="356"/>
      <c r="K187" s="356"/>
      <c r="L187" s="356"/>
      <c r="M187" s="356"/>
      <c r="N187" s="356"/>
      <c r="O187" s="356"/>
      <c r="P187" s="356"/>
      <c r="Q187" s="356"/>
      <c r="R187" s="356"/>
      <c r="S187" s="356"/>
    </row>
    <row r="188" spans="2:19">
      <c r="B188" s="363"/>
      <c r="C188" s="363" t="s">
        <v>7703</v>
      </c>
      <c r="D188" s="363" t="s">
        <v>5215</v>
      </c>
      <c r="E188" s="356"/>
      <c r="F188" s="356"/>
      <c r="G188" s="356"/>
      <c r="H188" s="356"/>
      <c r="I188" s="356"/>
      <c r="J188" s="356"/>
      <c r="K188" s="356"/>
      <c r="L188" s="356"/>
      <c r="M188" s="356"/>
      <c r="N188" s="356"/>
      <c r="O188" s="356"/>
      <c r="P188" s="356"/>
      <c r="Q188" s="356"/>
      <c r="R188" s="356"/>
      <c r="S188" s="356"/>
    </row>
    <row r="189" spans="2:19">
      <c r="B189" s="363"/>
      <c r="C189" s="363" t="s">
        <v>7703</v>
      </c>
      <c r="D189" s="363" t="s">
        <v>987</v>
      </c>
      <c r="E189" s="356"/>
      <c r="F189" s="356"/>
      <c r="G189" s="356"/>
      <c r="H189" s="356"/>
      <c r="I189" s="356"/>
      <c r="J189" s="356"/>
      <c r="K189" s="356"/>
      <c r="L189" s="356"/>
      <c r="M189" s="356"/>
      <c r="N189" s="356"/>
      <c r="O189" s="356"/>
      <c r="P189" s="356"/>
      <c r="Q189" s="356"/>
      <c r="R189" s="356"/>
      <c r="S189" s="356"/>
    </row>
    <row r="190" spans="2:19">
      <c r="B190" s="363"/>
      <c r="C190" s="363" t="s">
        <v>7703</v>
      </c>
      <c r="D190" s="363" t="s">
        <v>7100</v>
      </c>
      <c r="E190" s="356"/>
      <c r="F190" s="356"/>
      <c r="G190" s="356"/>
      <c r="H190" s="356"/>
      <c r="I190" s="356"/>
      <c r="J190" s="356"/>
      <c r="K190" s="356"/>
      <c r="L190" s="356"/>
      <c r="M190" s="356"/>
      <c r="N190" s="356"/>
      <c r="O190" s="356"/>
      <c r="P190" s="356"/>
      <c r="Q190" s="356"/>
      <c r="R190" s="356"/>
      <c r="S190" s="356"/>
    </row>
    <row r="191" spans="2:19">
      <c r="B191" s="363"/>
      <c r="C191" s="363" t="s">
        <v>7703</v>
      </c>
      <c r="D191" s="363" t="s">
        <v>4812</v>
      </c>
      <c r="E191" s="356"/>
      <c r="F191" s="356"/>
      <c r="G191" s="356"/>
      <c r="H191" s="356"/>
      <c r="I191" s="356"/>
      <c r="J191" s="356"/>
      <c r="K191" s="356"/>
      <c r="L191" s="356"/>
      <c r="M191" s="356"/>
      <c r="N191" s="356"/>
      <c r="O191" s="356"/>
      <c r="P191" s="356"/>
      <c r="Q191" s="356"/>
      <c r="R191" s="356"/>
      <c r="S191" s="356"/>
    </row>
    <row r="192" spans="2:19">
      <c r="B192" s="363"/>
      <c r="C192" s="363" t="s">
        <v>7703</v>
      </c>
      <c r="D192" s="363" t="s">
        <v>501</v>
      </c>
      <c r="E192" s="356"/>
      <c r="F192" s="356"/>
      <c r="G192" s="356"/>
      <c r="H192" s="356"/>
      <c r="I192" s="356"/>
      <c r="J192" s="356"/>
      <c r="K192" s="356"/>
      <c r="L192" s="356"/>
      <c r="M192" s="356"/>
      <c r="N192" s="356"/>
      <c r="O192" s="356"/>
      <c r="P192" s="356"/>
      <c r="Q192" s="356"/>
      <c r="R192" s="356"/>
      <c r="S192" s="356"/>
    </row>
    <row r="193" spans="2:19">
      <c r="B193" s="363"/>
      <c r="C193" s="363" t="s">
        <v>7703</v>
      </c>
      <c r="D193" s="363" t="s">
        <v>7101</v>
      </c>
      <c r="E193" s="356"/>
      <c r="F193" s="356"/>
      <c r="G193" s="356"/>
      <c r="H193" s="356"/>
      <c r="I193" s="356"/>
      <c r="J193" s="356"/>
      <c r="K193" s="356"/>
      <c r="L193" s="356"/>
      <c r="M193" s="356"/>
      <c r="N193" s="356"/>
      <c r="O193" s="356"/>
      <c r="P193" s="356"/>
      <c r="Q193" s="356"/>
      <c r="R193" s="356"/>
      <c r="S193" s="356"/>
    </row>
    <row r="194" spans="2:19">
      <c r="B194" s="363"/>
      <c r="C194" s="363" t="s">
        <v>7703</v>
      </c>
      <c r="D194" s="363" t="s">
        <v>2982</v>
      </c>
      <c r="E194" s="356"/>
      <c r="F194" s="356"/>
      <c r="G194" s="356"/>
      <c r="H194" s="356"/>
      <c r="I194" s="356"/>
      <c r="J194" s="356"/>
      <c r="K194" s="356"/>
      <c r="L194" s="356"/>
      <c r="M194" s="356"/>
      <c r="N194" s="356"/>
      <c r="O194" s="356"/>
      <c r="P194" s="356"/>
      <c r="Q194" s="356"/>
      <c r="R194" s="356"/>
      <c r="S194" s="356"/>
    </row>
    <row r="195" spans="2:19">
      <c r="B195" s="363"/>
      <c r="C195" s="363" t="s">
        <v>7703</v>
      </c>
      <c r="D195" s="363" t="s">
        <v>7102</v>
      </c>
      <c r="E195" s="356"/>
      <c r="F195" s="356"/>
      <c r="G195" s="356"/>
      <c r="H195" s="356"/>
      <c r="I195" s="356"/>
      <c r="J195" s="356"/>
      <c r="K195" s="356"/>
      <c r="L195" s="356"/>
      <c r="M195" s="356"/>
      <c r="N195" s="356"/>
      <c r="O195" s="356"/>
      <c r="P195" s="356"/>
      <c r="Q195" s="356"/>
      <c r="R195" s="356"/>
      <c r="S195" s="356"/>
    </row>
    <row r="196" spans="2:19">
      <c r="B196" s="363"/>
      <c r="C196" s="363" t="s">
        <v>7703</v>
      </c>
      <c r="D196" s="363" t="s">
        <v>6288</v>
      </c>
      <c r="E196" s="356"/>
      <c r="F196" s="356"/>
      <c r="G196" s="356"/>
      <c r="H196" s="356"/>
      <c r="I196" s="356"/>
      <c r="J196" s="356"/>
      <c r="K196" s="356"/>
      <c r="L196" s="356"/>
      <c r="M196" s="356"/>
      <c r="N196" s="356"/>
      <c r="O196" s="356"/>
      <c r="P196" s="356"/>
      <c r="Q196" s="356"/>
      <c r="R196" s="356"/>
      <c r="S196" s="356"/>
    </row>
    <row r="197" spans="2:19">
      <c r="B197" s="363"/>
      <c r="C197" s="363" t="s">
        <v>7703</v>
      </c>
      <c r="D197" s="363" t="s">
        <v>387</v>
      </c>
      <c r="E197" s="356"/>
      <c r="F197" s="356"/>
      <c r="G197" s="356"/>
      <c r="H197" s="356"/>
      <c r="I197" s="356"/>
      <c r="J197" s="356"/>
      <c r="K197" s="356"/>
      <c r="L197" s="356"/>
      <c r="M197" s="356"/>
      <c r="N197" s="356"/>
      <c r="O197" s="356"/>
      <c r="P197" s="356"/>
      <c r="Q197" s="356"/>
      <c r="R197" s="356"/>
      <c r="S197" s="356"/>
    </row>
    <row r="198" spans="2:19">
      <c r="B198" s="363"/>
      <c r="C198" s="363" t="s">
        <v>7703</v>
      </c>
      <c r="D198" s="363" t="s">
        <v>4232</v>
      </c>
      <c r="E198" s="356"/>
      <c r="F198" s="356"/>
      <c r="G198" s="356"/>
      <c r="H198" s="356"/>
      <c r="I198" s="356"/>
      <c r="J198" s="356"/>
      <c r="K198" s="356"/>
      <c r="L198" s="356"/>
      <c r="M198" s="356"/>
      <c r="N198" s="356"/>
      <c r="O198" s="356"/>
      <c r="P198" s="356"/>
      <c r="Q198" s="356"/>
      <c r="R198" s="356"/>
      <c r="S198" s="356"/>
    </row>
    <row r="199" spans="2:19">
      <c r="B199" s="363"/>
      <c r="C199" s="363" t="s">
        <v>7703</v>
      </c>
      <c r="D199" s="363" t="s">
        <v>7103</v>
      </c>
      <c r="E199" s="356"/>
      <c r="F199" s="356"/>
      <c r="G199" s="356"/>
      <c r="H199" s="356"/>
      <c r="I199" s="356"/>
      <c r="J199" s="356"/>
      <c r="K199" s="356"/>
      <c r="L199" s="356"/>
      <c r="M199" s="356"/>
      <c r="N199" s="356"/>
      <c r="O199" s="356"/>
      <c r="P199" s="356"/>
      <c r="Q199" s="356"/>
      <c r="R199" s="356"/>
      <c r="S199" s="356"/>
    </row>
    <row r="200" spans="2:19">
      <c r="B200" s="363"/>
      <c r="C200" s="363" t="s">
        <v>7703</v>
      </c>
      <c r="D200" s="363" t="s">
        <v>7104</v>
      </c>
      <c r="E200" s="356"/>
      <c r="F200" s="356"/>
      <c r="G200" s="356"/>
      <c r="H200" s="356"/>
      <c r="I200" s="356"/>
      <c r="J200" s="356"/>
      <c r="K200" s="356"/>
      <c r="L200" s="356"/>
      <c r="M200" s="356"/>
      <c r="N200" s="356"/>
      <c r="O200" s="356"/>
      <c r="P200" s="356"/>
      <c r="Q200" s="356"/>
      <c r="R200" s="356"/>
      <c r="S200" s="356"/>
    </row>
    <row r="201" spans="2:19">
      <c r="B201" s="363"/>
      <c r="C201" s="363" t="s">
        <v>7703</v>
      </c>
      <c r="D201" s="363" t="s">
        <v>7105</v>
      </c>
      <c r="E201" s="356"/>
      <c r="F201" s="356"/>
      <c r="G201" s="356"/>
      <c r="H201" s="356"/>
      <c r="I201" s="356"/>
      <c r="J201" s="356"/>
      <c r="K201" s="356"/>
      <c r="L201" s="356"/>
      <c r="M201" s="356"/>
      <c r="N201" s="356"/>
      <c r="O201" s="356"/>
      <c r="P201" s="356"/>
      <c r="Q201" s="356"/>
      <c r="R201" s="356"/>
      <c r="S201" s="356"/>
    </row>
    <row r="202" spans="2:19">
      <c r="B202" s="363"/>
      <c r="C202" s="363" t="s">
        <v>7703</v>
      </c>
      <c r="D202" s="363" t="s">
        <v>6069</v>
      </c>
      <c r="E202" s="356"/>
      <c r="F202" s="356"/>
      <c r="G202" s="356"/>
      <c r="H202" s="356"/>
      <c r="I202" s="356"/>
      <c r="J202" s="356"/>
      <c r="K202" s="356"/>
      <c r="L202" s="356"/>
      <c r="M202" s="356"/>
      <c r="N202" s="356"/>
      <c r="O202" s="356"/>
      <c r="P202" s="356"/>
      <c r="Q202" s="356"/>
      <c r="R202" s="356"/>
      <c r="S202" s="356"/>
    </row>
    <row r="203" spans="2:19">
      <c r="B203" s="363"/>
      <c r="C203" s="363" t="s">
        <v>7703</v>
      </c>
      <c r="D203" s="363" t="s">
        <v>2491</v>
      </c>
      <c r="E203" s="356"/>
      <c r="F203" s="356"/>
      <c r="G203" s="356"/>
      <c r="H203" s="356"/>
      <c r="I203" s="356"/>
      <c r="J203" s="356"/>
      <c r="K203" s="356"/>
      <c r="L203" s="356"/>
      <c r="M203" s="356"/>
      <c r="N203" s="356"/>
      <c r="O203" s="356"/>
      <c r="P203" s="356"/>
      <c r="Q203" s="356"/>
      <c r="R203" s="356"/>
      <c r="S203" s="356"/>
    </row>
    <row r="204" spans="2:19">
      <c r="B204" s="363"/>
      <c r="C204" s="363" t="s">
        <v>7703</v>
      </c>
      <c r="D204" s="363" t="s">
        <v>7106</v>
      </c>
      <c r="E204" s="356"/>
      <c r="F204" s="356"/>
      <c r="G204" s="356"/>
      <c r="H204" s="356"/>
      <c r="I204" s="356"/>
      <c r="J204" s="356"/>
      <c r="K204" s="356"/>
      <c r="L204" s="356"/>
      <c r="M204" s="356"/>
      <c r="N204" s="356"/>
      <c r="O204" s="356"/>
      <c r="P204" s="356"/>
      <c r="Q204" s="356"/>
      <c r="R204" s="356"/>
      <c r="S204" s="356"/>
    </row>
  </sheetData>
  <mergeCells count="1">
    <mergeCell ref="O3:S3"/>
  </mergeCells>
  <phoneticPr fontId="22"/>
  <pageMargins left="0.7" right="0.7" top="0.75" bottom="0.75" header="0.3" footer="0.3"/>
  <pageSetup paperSize="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17"/>
  <dimension ref="A1:G2294"/>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3.81640625" bestFit="1" customWidth="1"/>
    <col min="4" max="4" width="8.54296875" customWidth="1"/>
    <col min="5" max="5" width="50.54296875" customWidth="1"/>
    <col min="6" max="6" width="7.453125" style="353" bestFit="1" customWidth="1"/>
    <col min="7" max="7" width="29.54296875" customWidth="1"/>
    <col min="8" max="8" width="63.54296875" bestFit="1" customWidth="1"/>
    <col min="9" max="9" width="5.7265625" bestFit="1" customWidth="1"/>
  </cols>
  <sheetData>
    <row r="1" spans="1:7">
      <c r="A1" s="354">
        <f t="shared" ref="A1:G1" si="0">COLUMN()</f>
        <v>1</v>
      </c>
      <c r="B1" s="354">
        <f t="shared" si="0"/>
        <v>2</v>
      </c>
      <c r="C1" s="354">
        <f t="shared" si="0"/>
        <v>3</v>
      </c>
      <c r="D1" s="354">
        <f t="shared" si="0"/>
        <v>4</v>
      </c>
      <c r="E1" s="354">
        <f t="shared" si="0"/>
        <v>5</v>
      </c>
      <c r="F1" s="354">
        <f t="shared" si="0"/>
        <v>6</v>
      </c>
      <c r="G1" s="354">
        <f t="shared" si="0"/>
        <v>7</v>
      </c>
    </row>
    <row r="2" spans="1:7">
      <c r="E2" s="357"/>
      <c r="F2" s="362"/>
      <c r="G2" s="364"/>
    </row>
    <row r="4" spans="1:7">
      <c r="B4" s="355" t="s">
        <v>17</v>
      </c>
      <c r="C4" s="355" t="s">
        <v>1576</v>
      </c>
      <c r="D4" s="355" t="s">
        <v>323</v>
      </c>
      <c r="E4" s="355" t="s">
        <v>1662</v>
      </c>
      <c r="F4" s="355" t="s">
        <v>7265</v>
      </c>
      <c r="G4" s="365" t="s">
        <v>2277</v>
      </c>
    </row>
    <row r="5" spans="1:7">
      <c r="B5" s="356" t="s">
        <v>819</v>
      </c>
      <c r="C5" s="356" t="s">
        <v>2777</v>
      </c>
      <c r="D5" s="356">
        <v>1</v>
      </c>
      <c r="E5" s="358" t="s">
        <v>76</v>
      </c>
      <c r="F5" s="363"/>
      <c r="G5" s="356"/>
    </row>
    <row r="6" spans="1:7">
      <c r="B6" s="356" t="s">
        <v>819</v>
      </c>
      <c r="C6" s="356" t="s">
        <v>2777</v>
      </c>
      <c r="D6" s="356">
        <v>2</v>
      </c>
      <c r="E6" s="358" t="s">
        <v>71</v>
      </c>
      <c r="F6" s="363"/>
      <c r="G6" s="356"/>
    </row>
    <row r="7" spans="1:7">
      <c r="B7" s="356" t="s">
        <v>819</v>
      </c>
      <c r="C7" s="356" t="s">
        <v>2777</v>
      </c>
      <c r="D7" s="356">
        <v>3</v>
      </c>
      <c r="E7" s="356" t="s">
        <v>46</v>
      </c>
      <c r="F7" s="363"/>
      <c r="G7" s="356"/>
    </row>
    <row r="8" spans="1:7">
      <c r="B8" s="356" t="s">
        <v>819</v>
      </c>
      <c r="C8" s="356" t="s">
        <v>2777</v>
      </c>
      <c r="D8" s="356">
        <v>4</v>
      </c>
      <c r="E8" s="358" t="s">
        <v>700</v>
      </c>
      <c r="F8" s="363"/>
      <c r="G8" s="356"/>
    </row>
    <row r="9" spans="1:7">
      <c r="B9" s="356" t="s">
        <v>819</v>
      </c>
      <c r="C9" s="356" t="s">
        <v>2777</v>
      </c>
      <c r="D9" s="356">
        <v>5</v>
      </c>
      <c r="E9" s="356" t="s">
        <v>31</v>
      </c>
      <c r="F9" s="363"/>
      <c r="G9" s="356"/>
    </row>
    <row r="10" spans="1:7">
      <c r="B10" s="356" t="s">
        <v>819</v>
      </c>
      <c r="C10" s="356" t="s">
        <v>2777</v>
      </c>
      <c r="D10" s="356">
        <v>6</v>
      </c>
      <c r="E10" s="356" t="s">
        <v>12</v>
      </c>
      <c r="F10" s="363"/>
      <c r="G10" s="356"/>
    </row>
    <row r="11" spans="1:7">
      <c r="B11" s="356" t="s">
        <v>819</v>
      </c>
      <c r="C11" s="356" t="s">
        <v>2777</v>
      </c>
      <c r="D11" s="356">
        <v>7</v>
      </c>
      <c r="E11" s="356" t="s">
        <v>79</v>
      </c>
      <c r="F11" s="363"/>
      <c r="G11" s="356"/>
    </row>
    <row r="12" spans="1:7">
      <c r="B12" s="356" t="s">
        <v>819</v>
      </c>
      <c r="C12" s="356" t="s">
        <v>2777</v>
      </c>
      <c r="D12" s="356">
        <v>8</v>
      </c>
      <c r="E12" s="356" t="s">
        <v>67</v>
      </c>
      <c r="F12" s="363"/>
      <c r="G12" s="356"/>
    </row>
    <row r="13" spans="1:7">
      <c r="B13" s="356" t="s">
        <v>819</v>
      </c>
      <c r="C13" s="356" t="s">
        <v>2777</v>
      </c>
      <c r="D13" s="356">
        <v>9</v>
      </c>
      <c r="E13" s="356" t="s">
        <v>545</v>
      </c>
      <c r="F13" s="363"/>
      <c r="G13" s="356"/>
    </row>
    <row r="14" spans="1:7">
      <c r="B14" s="356" t="s">
        <v>819</v>
      </c>
      <c r="C14" s="356" t="s">
        <v>2777</v>
      </c>
      <c r="D14" s="356">
        <v>10</v>
      </c>
      <c r="E14" s="358" t="s">
        <v>69</v>
      </c>
      <c r="F14" s="363"/>
      <c r="G14" s="356"/>
    </row>
    <row r="15" spans="1:7">
      <c r="B15" s="356" t="s">
        <v>819</v>
      </c>
      <c r="C15" s="356" t="s">
        <v>2777</v>
      </c>
      <c r="D15" s="356">
        <v>11</v>
      </c>
      <c r="E15" s="356" t="s">
        <v>1365</v>
      </c>
      <c r="F15" s="363"/>
      <c r="G15" s="356"/>
    </row>
    <row r="16" spans="1:7">
      <c r="B16" s="356" t="s">
        <v>819</v>
      </c>
      <c r="C16" s="356" t="s">
        <v>2777</v>
      </c>
      <c r="D16" s="356">
        <v>12</v>
      </c>
      <c r="E16" s="356" t="s">
        <v>93</v>
      </c>
      <c r="F16" s="363"/>
      <c r="G16" s="356"/>
    </row>
    <row r="17" spans="2:7">
      <c r="B17" s="356" t="s">
        <v>819</v>
      </c>
      <c r="C17" s="356" t="s">
        <v>2777</v>
      </c>
      <c r="D17" s="356">
        <v>13</v>
      </c>
      <c r="E17" s="356" t="s">
        <v>106</v>
      </c>
      <c r="F17" s="363"/>
      <c r="G17" s="356"/>
    </row>
    <row r="18" spans="2:7">
      <c r="B18" s="356" t="s">
        <v>819</v>
      </c>
      <c r="C18" s="356" t="s">
        <v>2777</v>
      </c>
      <c r="D18" s="356">
        <v>14</v>
      </c>
      <c r="E18" s="356" t="s">
        <v>92</v>
      </c>
      <c r="F18" s="363"/>
      <c r="G18" s="356"/>
    </row>
    <row r="19" spans="2:7">
      <c r="B19" s="356" t="s">
        <v>819</v>
      </c>
      <c r="C19" s="356" t="s">
        <v>2777</v>
      </c>
      <c r="D19" s="356">
        <v>15</v>
      </c>
      <c r="E19" s="356" t="s">
        <v>131</v>
      </c>
      <c r="F19" s="363" t="s">
        <v>7266</v>
      </c>
      <c r="G19" s="356"/>
    </row>
    <row r="20" spans="2:7">
      <c r="B20" s="356" t="s">
        <v>819</v>
      </c>
      <c r="C20" s="356" t="s">
        <v>2777</v>
      </c>
      <c r="D20" s="356">
        <v>16</v>
      </c>
      <c r="E20" s="356" t="s">
        <v>140</v>
      </c>
      <c r="F20" s="363"/>
      <c r="G20" s="356"/>
    </row>
    <row r="21" spans="2:7">
      <c r="B21" s="356" t="s">
        <v>819</v>
      </c>
      <c r="C21" s="356" t="s">
        <v>2777</v>
      </c>
      <c r="D21" s="356">
        <v>17</v>
      </c>
      <c r="E21" s="356" t="s">
        <v>148</v>
      </c>
      <c r="F21" s="363" t="s">
        <v>7266</v>
      </c>
      <c r="G21" s="366"/>
    </row>
    <row r="22" spans="2:7">
      <c r="B22" s="356" t="s">
        <v>819</v>
      </c>
      <c r="C22" s="356" t="s">
        <v>2777</v>
      </c>
      <c r="D22" s="356">
        <v>18</v>
      </c>
      <c r="E22" s="356" t="s">
        <v>153</v>
      </c>
      <c r="F22" s="363" t="s">
        <v>7266</v>
      </c>
      <c r="G22" s="356"/>
    </row>
    <row r="23" spans="2:7">
      <c r="B23" s="356" t="s">
        <v>819</v>
      </c>
      <c r="C23" s="356" t="s">
        <v>2777</v>
      </c>
      <c r="D23" s="356">
        <v>19</v>
      </c>
      <c r="E23" s="356" t="s">
        <v>161</v>
      </c>
      <c r="F23" s="363" t="s">
        <v>7266</v>
      </c>
      <c r="G23" s="356"/>
    </row>
    <row r="24" spans="2:7">
      <c r="B24" s="356" t="s">
        <v>819</v>
      </c>
      <c r="C24" s="356" t="s">
        <v>2777</v>
      </c>
      <c r="D24" s="356">
        <v>20</v>
      </c>
      <c r="E24" s="356" t="s">
        <v>165</v>
      </c>
      <c r="F24" s="363" t="s">
        <v>7266</v>
      </c>
      <c r="G24" s="356"/>
    </row>
    <row r="25" spans="2:7">
      <c r="B25" s="356" t="s">
        <v>819</v>
      </c>
      <c r="C25" s="356" t="s">
        <v>2777</v>
      </c>
      <c r="D25" s="356">
        <v>21</v>
      </c>
      <c r="E25" s="356" t="s">
        <v>2193</v>
      </c>
      <c r="F25" s="363"/>
      <c r="G25" s="356"/>
    </row>
    <row r="26" spans="2:7">
      <c r="B26" s="356" t="s">
        <v>819</v>
      </c>
      <c r="C26" s="356" t="s">
        <v>2777</v>
      </c>
      <c r="D26" s="356">
        <v>22</v>
      </c>
      <c r="E26" s="356" t="s">
        <v>2439</v>
      </c>
      <c r="F26" s="363" t="s">
        <v>7266</v>
      </c>
      <c r="G26" s="356"/>
    </row>
    <row r="27" spans="2:7">
      <c r="B27" s="356" t="s">
        <v>819</v>
      </c>
      <c r="C27" s="356" t="s">
        <v>2777</v>
      </c>
      <c r="D27" s="356">
        <v>23</v>
      </c>
      <c r="E27" s="356" t="s">
        <v>2778</v>
      </c>
      <c r="F27" s="363"/>
      <c r="G27" s="356"/>
    </row>
    <row r="28" spans="2:7">
      <c r="B28" s="356" t="s">
        <v>819</v>
      </c>
      <c r="C28" s="356" t="s">
        <v>2777</v>
      </c>
      <c r="D28" s="356">
        <v>24</v>
      </c>
      <c r="E28" s="356" t="s">
        <v>171</v>
      </c>
      <c r="F28" s="363"/>
      <c r="G28" s="356"/>
    </row>
    <row r="29" spans="2:7">
      <c r="B29" s="356" t="s">
        <v>819</v>
      </c>
      <c r="C29" s="356" t="s">
        <v>2777</v>
      </c>
      <c r="D29" s="356">
        <v>25</v>
      </c>
      <c r="E29" s="356" t="s">
        <v>185</v>
      </c>
      <c r="F29" s="363"/>
      <c r="G29" s="356"/>
    </row>
    <row r="30" spans="2:7">
      <c r="B30" s="356" t="s">
        <v>819</v>
      </c>
      <c r="C30" s="356" t="s">
        <v>2777</v>
      </c>
      <c r="D30" s="356">
        <v>26</v>
      </c>
      <c r="E30" s="356" t="s">
        <v>188</v>
      </c>
      <c r="F30" s="363"/>
      <c r="G30" s="356"/>
    </row>
    <row r="31" spans="2:7">
      <c r="B31" s="356" t="s">
        <v>819</v>
      </c>
      <c r="C31" s="356" t="s">
        <v>2777</v>
      </c>
      <c r="D31" s="356">
        <v>27</v>
      </c>
      <c r="E31" s="356" t="s">
        <v>193</v>
      </c>
      <c r="F31" s="363"/>
      <c r="G31" s="356"/>
    </row>
    <row r="32" spans="2:7">
      <c r="B32" s="356" t="s">
        <v>819</v>
      </c>
      <c r="C32" s="356" t="s">
        <v>2777</v>
      </c>
      <c r="D32" s="356">
        <v>28</v>
      </c>
      <c r="E32" s="356" t="s">
        <v>1495</v>
      </c>
      <c r="F32" s="363"/>
      <c r="G32" s="356"/>
    </row>
    <row r="33" spans="2:7">
      <c r="B33" s="356" t="s">
        <v>819</v>
      </c>
      <c r="C33" s="356" t="s">
        <v>2777</v>
      </c>
      <c r="D33" s="356">
        <v>29</v>
      </c>
      <c r="E33" s="356" t="s">
        <v>2779</v>
      </c>
      <c r="F33" s="363"/>
      <c r="G33" s="356"/>
    </row>
    <row r="34" spans="2:7">
      <c r="B34" s="356" t="s">
        <v>819</v>
      </c>
      <c r="C34" s="356" t="s">
        <v>2777</v>
      </c>
      <c r="D34" s="356">
        <v>30</v>
      </c>
      <c r="E34" s="356" t="s">
        <v>488</v>
      </c>
      <c r="F34" s="363"/>
      <c r="G34" s="356"/>
    </row>
    <row r="35" spans="2:7">
      <c r="B35" s="356" t="s">
        <v>819</v>
      </c>
      <c r="C35" s="356" t="s">
        <v>2777</v>
      </c>
      <c r="D35" s="356">
        <v>31</v>
      </c>
      <c r="E35" s="356" t="s">
        <v>2138</v>
      </c>
      <c r="F35" s="363"/>
      <c r="G35" s="356"/>
    </row>
    <row r="36" spans="2:7">
      <c r="B36" s="356" t="s">
        <v>819</v>
      </c>
      <c r="C36" s="356" t="s">
        <v>2777</v>
      </c>
      <c r="D36" s="356">
        <v>32</v>
      </c>
      <c r="E36" s="356" t="s">
        <v>1284</v>
      </c>
      <c r="F36" s="363"/>
      <c r="G36" s="356"/>
    </row>
    <row r="37" spans="2:7">
      <c r="B37" s="356" t="s">
        <v>819</v>
      </c>
      <c r="C37" s="356" t="s">
        <v>2777</v>
      </c>
      <c r="D37" s="356">
        <v>33</v>
      </c>
      <c r="E37" s="356" t="s">
        <v>2780</v>
      </c>
      <c r="F37" s="363"/>
      <c r="G37" s="356"/>
    </row>
    <row r="38" spans="2:7">
      <c r="B38" s="356" t="s">
        <v>819</v>
      </c>
      <c r="C38" s="356" t="s">
        <v>2777</v>
      </c>
      <c r="D38" s="356">
        <v>34</v>
      </c>
      <c r="E38" s="356" t="s">
        <v>2785</v>
      </c>
      <c r="F38" s="363"/>
      <c r="G38" s="356"/>
    </row>
    <row r="39" spans="2:7">
      <c r="B39" s="356" t="s">
        <v>819</v>
      </c>
      <c r="C39" s="356" t="s">
        <v>2777</v>
      </c>
      <c r="D39" s="356">
        <v>35</v>
      </c>
      <c r="E39" s="356" t="s">
        <v>2787</v>
      </c>
      <c r="F39" s="363"/>
      <c r="G39" s="356"/>
    </row>
    <row r="40" spans="2:7">
      <c r="B40" s="356" t="s">
        <v>819</v>
      </c>
      <c r="C40" s="356" t="s">
        <v>2777</v>
      </c>
      <c r="D40" s="356">
        <v>36</v>
      </c>
      <c r="E40" s="356" t="s">
        <v>2789</v>
      </c>
      <c r="F40" s="363"/>
      <c r="G40" s="356"/>
    </row>
    <row r="41" spans="2:7">
      <c r="B41" s="356" t="s">
        <v>819</v>
      </c>
      <c r="C41" s="356" t="s">
        <v>2777</v>
      </c>
      <c r="D41" s="356">
        <v>37</v>
      </c>
      <c r="E41" s="356" t="s">
        <v>2526</v>
      </c>
      <c r="F41" s="363"/>
      <c r="G41" s="356"/>
    </row>
    <row r="42" spans="2:7">
      <c r="B42" s="356" t="s">
        <v>819</v>
      </c>
      <c r="C42" s="356" t="s">
        <v>2777</v>
      </c>
      <c r="D42" s="356">
        <v>38</v>
      </c>
      <c r="E42" s="356" t="s">
        <v>2790</v>
      </c>
      <c r="F42" s="363"/>
      <c r="G42" s="356"/>
    </row>
    <row r="43" spans="2:7">
      <c r="B43" s="356" t="s">
        <v>819</v>
      </c>
      <c r="C43" s="356" t="s">
        <v>2777</v>
      </c>
      <c r="D43" s="356">
        <v>39</v>
      </c>
      <c r="E43" s="356" t="s">
        <v>216</v>
      </c>
      <c r="F43" s="363"/>
      <c r="G43" s="356"/>
    </row>
    <row r="44" spans="2:7">
      <c r="B44" s="356" t="s">
        <v>819</v>
      </c>
      <c r="C44" s="356" t="s">
        <v>2777</v>
      </c>
      <c r="D44" s="356">
        <v>40</v>
      </c>
      <c r="E44" s="356" t="s">
        <v>224</v>
      </c>
      <c r="F44" s="363"/>
      <c r="G44" s="356"/>
    </row>
    <row r="45" spans="2:7">
      <c r="B45" s="356" t="s">
        <v>819</v>
      </c>
      <c r="C45" s="356" t="s">
        <v>2777</v>
      </c>
      <c r="D45" s="356">
        <v>41</v>
      </c>
      <c r="E45" s="356" t="s">
        <v>2245</v>
      </c>
      <c r="F45" s="363"/>
      <c r="G45" s="356"/>
    </row>
    <row r="46" spans="2:7">
      <c r="B46" s="356" t="s">
        <v>819</v>
      </c>
      <c r="C46" s="356" t="s">
        <v>2777</v>
      </c>
      <c r="D46" s="356">
        <v>42</v>
      </c>
      <c r="E46" s="356" t="s">
        <v>231</v>
      </c>
      <c r="F46" s="363"/>
      <c r="G46" s="356"/>
    </row>
    <row r="47" spans="2:7">
      <c r="B47" s="356" t="s">
        <v>819</v>
      </c>
      <c r="C47" s="356" t="s">
        <v>2777</v>
      </c>
      <c r="D47" s="356">
        <v>43</v>
      </c>
      <c r="E47" s="356" t="s">
        <v>235</v>
      </c>
      <c r="F47" s="363"/>
      <c r="G47" s="356"/>
    </row>
    <row r="48" spans="2:7">
      <c r="B48" s="356" t="s">
        <v>819</v>
      </c>
      <c r="C48" s="356" t="s">
        <v>2777</v>
      </c>
      <c r="D48" s="356">
        <v>44</v>
      </c>
      <c r="E48" s="356" t="s">
        <v>237</v>
      </c>
      <c r="F48" s="363"/>
      <c r="G48" s="356"/>
    </row>
    <row r="49" spans="2:7">
      <c r="B49" s="356" t="s">
        <v>819</v>
      </c>
      <c r="C49" s="356" t="s">
        <v>2777</v>
      </c>
      <c r="D49" s="356">
        <v>45</v>
      </c>
      <c r="E49" s="356" t="s">
        <v>40</v>
      </c>
      <c r="F49" s="363"/>
      <c r="G49" s="356"/>
    </row>
    <row r="50" spans="2:7">
      <c r="B50" s="356" t="s">
        <v>819</v>
      </c>
      <c r="C50" s="356" t="s">
        <v>2777</v>
      </c>
      <c r="D50" s="356">
        <v>46</v>
      </c>
      <c r="E50" s="356" t="s">
        <v>244</v>
      </c>
      <c r="F50" s="363"/>
      <c r="G50" s="356"/>
    </row>
    <row r="51" spans="2:7">
      <c r="B51" s="356" t="s">
        <v>819</v>
      </c>
      <c r="C51" s="356" t="s">
        <v>2777</v>
      </c>
      <c r="D51" s="356">
        <v>47</v>
      </c>
      <c r="E51" s="356" t="s">
        <v>263</v>
      </c>
      <c r="F51" s="363"/>
      <c r="G51" s="356"/>
    </row>
    <row r="52" spans="2:7">
      <c r="B52" s="356" t="s">
        <v>819</v>
      </c>
      <c r="C52" s="356" t="s">
        <v>2777</v>
      </c>
      <c r="D52" s="356">
        <v>48</v>
      </c>
      <c r="E52" s="356" t="s">
        <v>101</v>
      </c>
      <c r="F52" s="363"/>
      <c r="G52" s="356"/>
    </row>
    <row r="53" spans="2:7">
      <c r="B53" s="356" t="s">
        <v>819</v>
      </c>
      <c r="C53" s="356" t="s">
        <v>2777</v>
      </c>
      <c r="D53" s="356">
        <v>49</v>
      </c>
      <c r="E53" s="356" t="s">
        <v>267</v>
      </c>
      <c r="F53" s="363"/>
      <c r="G53" s="356"/>
    </row>
    <row r="54" spans="2:7">
      <c r="B54" s="356" t="s">
        <v>819</v>
      </c>
      <c r="C54" s="356" t="s">
        <v>2777</v>
      </c>
      <c r="D54" s="356">
        <v>50</v>
      </c>
      <c r="E54" s="356" t="s">
        <v>56</v>
      </c>
      <c r="F54" s="363"/>
      <c r="G54" s="356"/>
    </row>
    <row r="55" spans="2:7">
      <c r="B55" s="356" t="s">
        <v>819</v>
      </c>
      <c r="C55" s="356" t="s">
        <v>2777</v>
      </c>
      <c r="D55" s="356">
        <v>51</v>
      </c>
      <c r="E55" s="356" t="s">
        <v>1678</v>
      </c>
      <c r="F55" s="363" t="s">
        <v>7266</v>
      </c>
      <c r="G55" s="356"/>
    </row>
    <row r="56" spans="2:7">
      <c r="B56" s="356" t="s">
        <v>819</v>
      </c>
      <c r="C56" s="356" t="s">
        <v>2777</v>
      </c>
      <c r="D56" s="356">
        <v>52</v>
      </c>
      <c r="E56" s="356" t="s">
        <v>182</v>
      </c>
      <c r="F56" s="363"/>
      <c r="G56" s="356"/>
    </row>
    <row r="57" spans="2:7">
      <c r="B57" s="356" t="s">
        <v>819</v>
      </c>
      <c r="C57" s="356" t="s">
        <v>2777</v>
      </c>
      <c r="D57" s="356">
        <v>53</v>
      </c>
      <c r="E57" s="356" t="s">
        <v>1038</v>
      </c>
      <c r="F57" s="363"/>
      <c r="G57" s="356"/>
    </row>
    <row r="58" spans="2:7">
      <c r="B58" s="356" t="s">
        <v>819</v>
      </c>
      <c r="C58" s="356" t="s">
        <v>2777</v>
      </c>
      <c r="D58" s="356">
        <v>54</v>
      </c>
      <c r="E58" s="356" t="s">
        <v>1886</v>
      </c>
      <c r="F58" s="363"/>
      <c r="G58" s="356"/>
    </row>
    <row r="59" spans="2:7">
      <c r="B59" s="356" t="s">
        <v>819</v>
      </c>
      <c r="C59" s="356" t="s">
        <v>2777</v>
      </c>
      <c r="D59" s="356">
        <v>55</v>
      </c>
      <c r="E59" s="356" t="s">
        <v>2793</v>
      </c>
      <c r="F59" s="363" t="s">
        <v>7266</v>
      </c>
      <c r="G59" s="356"/>
    </row>
    <row r="60" spans="2:7">
      <c r="B60" s="356" t="s">
        <v>819</v>
      </c>
      <c r="C60" s="356" t="s">
        <v>2777</v>
      </c>
      <c r="D60" s="356">
        <v>56</v>
      </c>
      <c r="E60" s="356" t="s">
        <v>2796</v>
      </c>
      <c r="F60" s="363"/>
      <c r="G60" s="356"/>
    </row>
    <row r="61" spans="2:7">
      <c r="B61" s="356" t="s">
        <v>819</v>
      </c>
      <c r="C61" s="356" t="s">
        <v>2777</v>
      </c>
      <c r="D61" s="356">
        <v>57</v>
      </c>
      <c r="E61" s="356" t="s">
        <v>2798</v>
      </c>
      <c r="F61" s="363"/>
      <c r="G61" s="356"/>
    </row>
    <row r="62" spans="2:7">
      <c r="B62" s="356" t="s">
        <v>819</v>
      </c>
      <c r="C62" s="356" t="s">
        <v>2777</v>
      </c>
      <c r="D62" s="356">
        <v>58</v>
      </c>
      <c r="E62" s="356" t="s">
        <v>2799</v>
      </c>
      <c r="F62" s="363"/>
      <c r="G62" s="356"/>
    </row>
    <row r="63" spans="2:7">
      <c r="B63" s="356" t="s">
        <v>819</v>
      </c>
      <c r="C63" s="356" t="s">
        <v>2777</v>
      </c>
      <c r="D63" s="356">
        <v>59</v>
      </c>
      <c r="E63" s="356" t="s">
        <v>2540</v>
      </c>
      <c r="F63" s="363"/>
      <c r="G63" s="356"/>
    </row>
    <row r="64" spans="2:7">
      <c r="B64" s="356" t="s">
        <v>819</v>
      </c>
      <c r="C64" s="356" t="s">
        <v>2777</v>
      </c>
      <c r="D64" s="356">
        <v>60</v>
      </c>
      <c r="E64" s="356" t="s">
        <v>2803</v>
      </c>
      <c r="F64" s="363"/>
      <c r="G64" s="356"/>
    </row>
    <row r="65" spans="2:7">
      <c r="B65" s="356" t="s">
        <v>819</v>
      </c>
      <c r="C65" s="356" t="s">
        <v>2777</v>
      </c>
      <c r="D65" s="356">
        <v>61</v>
      </c>
      <c r="E65" s="356" t="s">
        <v>36</v>
      </c>
      <c r="F65" s="363"/>
      <c r="G65" s="356"/>
    </row>
    <row r="66" spans="2:7">
      <c r="B66" s="356" t="s">
        <v>819</v>
      </c>
      <c r="C66" s="356" t="s">
        <v>2777</v>
      </c>
      <c r="D66" s="356">
        <v>62</v>
      </c>
      <c r="E66" s="356" t="s">
        <v>2812</v>
      </c>
      <c r="F66" s="363"/>
      <c r="G66" s="356"/>
    </row>
    <row r="67" spans="2:7">
      <c r="B67" s="356" t="s">
        <v>819</v>
      </c>
      <c r="C67" s="356" t="s">
        <v>2777</v>
      </c>
      <c r="D67" s="356">
        <v>63</v>
      </c>
      <c r="E67" s="356" t="s">
        <v>2814</v>
      </c>
      <c r="F67" s="363"/>
      <c r="G67" s="356"/>
    </row>
    <row r="68" spans="2:7">
      <c r="B68" s="356" t="s">
        <v>819</v>
      </c>
      <c r="C68" s="356" t="s">
        <v>2777</v>
      </c>
      <c r="D68" s="356">
        <v>64</v>
      </c>
      <c r="E68" s="356" t="s">
        <v>2816</v>
      </c>
      <c r="F68" s="363"/>
      <c r="G68" s="356"/>
    </row>
    <row r="69" spans="2:7">
      <c r="B69" s="356" t="s">
        <v>819</v>
      </c>
      <c r="C69" s="356" t="s">
        <v>2777</v>
      </c>
      <c r="D69" s="356">
        <v>65</v>
      </c>
      <c r="E69" s="356" t="s">
        <v>2819</v>
      </c>
      <c r="F69" s="363"/>
      <c r="G69" s="356"/>
    </row>
    <row r="70" spans="2:7">
      <c r="B70" s="356" t="s">
        <v>819</v>
      </c>
      <c r="C70" s="356" t="s">
        <v>2777</v>
      </c>
      <c r="D70" s="356">
        <v>66</v>
      </c>
      <c r="E70" s="356" t="s">
        <v>2821</v>
      </c>
      <c r="F70" s="363"/>
      <c r="G70" s="356"/>
    </row>
    <row r="71" spans="2:7">
      <c r="B71" s="356" t="s">
        <v>819</v>
      </c>
      <c r="C71" s="356" t="s">
        <v>2777</v>
      </c>
      <c r="D71" s="356">
        <v>67</v>
      </c>
      <c r="E71" s="356" t="s">
        <v>2827</v>
      </c>
      <c r="F71" s="363"/>
      <c r="G71" s="356"/>
    </row>
    <row r="72" spans="2:7">
      <c r="B72" s="356" t="s">
        <v>819</v>
      </c>
      <c r="C72" s="356" t="s">
        <v>2777</v>
      </c>
      <c r="D72" s="356">
        <v>68</v>
      </c>
      <c r="E72" s="356" t="s">
        <v>2828</v>
      </c>
      <c r="F72" s="363"/>
      <c r="G72" s="356"/>
    </row>
    <row r="73" spans="2:7">
      <c r="B73" s="356" t="s">
        <v>819</v>
      </c>
      <c r="C73" s="356" t="s">
        <v>2777</v>
      </c>
      <c r="D73" s="356">
        <v>69</v>
      </c>
      <c r="E73" s="356" t="s">
        <v>1510</v>
      </c>
      <c r="F73" s="363"/>
      <c r="G73" s="356"/>
    </row>
    <row r="74" spans="2:7">
      <c r="B74" s="356" t="s">
        <v>819</v>
      </c>
      <c r="C74" s="356" t="s">
        <v>2777</v>
      </c>
      <c r="D74" s="356">
        <v>70</v>
      </c>
      <c r="E74" s="356" t="s">
        <v>2832</v>
      </c>
      <c r="F74" s="363" t="s">
        <v>7266</v>
      </c>
      <c r="G74" s="356"/>
    </row>
    <row r="75" spans="2:7">
      <c r="B75" s="356" t="s">
        <v>819</v>
      </c>
      <c r="C75" s="356" t="s">
        <v>2777</v>
      </c>
      <c r="D75" s="356">
        <v>71</v>
      </c>
      <c r="E75" s="356" t="s">
        <v>2809</v>
      </c>
      <c r="F75" s="363" t="s">
        <v>7266</v>
      </c>
      <c r="G75" s="356"/>
    </row>
    <row r="76" spans="2:7">
      <c r="B76" s="356" t="s">
        <v>819</v>
      </c>
      <c r="C76" s="356" t="s">
        <v>2777</v>
      </c>
      <c r="D76" s="356">
        <v>72</v>
      </c>
      <c r="E76" s="356" t="s">
        <v>2834</v>
      </c>
      <c r="F76" s="363" t="s">
        <v>7266</v>
      </c>
      <c r="G76" s="356"/>
    </row>
    <row r="77" spans="2:7">
      <c r="B77" s="356" t="s">
        <v>819</v>
      </c>
      <c r="C77" s="356" t="s">
        <v>2777</v>
      </c>
      <c r="D77" s="356">
        <v>73</v>
      </c>
      <c r="E77" s="356" t="s">
        <v>2837</v>
      </c>
      <c r="F77" s="363" t="s">
        <v>7266</v>
      </c>
      <c r="G77" s="356"/>
    </row>
    <row r="78" spans="2:7">
      <c r="B78" s="356" t="s">
        <v>819</v>
      </c>
      <c r="C78" s="356" t="s">
        <v>2777</v>
      </c>
      <c r="D78" s="356">
        <v>74</v>
      </c>
      <c r="E78" s="356" t="s">
        <v>351</v>
      </c>
      <c r="F78" s="363" t="s">
        <v>7266</v>
      </c>
      <c r="G78" s="356"/>
    </row>
    <row r="79" spans="2:7">
      <c r="B79" s="356" t="s">
        <v>819</v>
      </c>
      <c r="C79" s="356" t="s">
        <v>2777</v>
      </c>
      <c r="D79" s="356">
        <v>75</v>
      </c>
      <c r="E79" s="356" t="s">
        <v>2840</v>
      </c>
      <c r="F79" s="363" t="s">
        <v>7266</v>
      </c>
      <c r="G79" s="356"/>
    </row>
    <row r="80" spans="2:7">
      <c r="B80" s="356" t="s">
        <v>819</v>
      </c>
      <c r="C80" s="356" t="s">
        <v>2777</v>
      </c>
      <c r="D80" s="356">
        <v>76</v>
      </c>
      <c r="E80" s="356" t="s">
        <v>871</v>
      </c>
      <c r="F80" s="363" t="s">
        <v>7266</v>
      </c>
      <c r="G80" s="356"/>
    </row>
    <row r="81" spans="2:7">
      <c r="B81" s="356" t="s">
        <v>819</v>
      </c>
      <c r="C81" s="356" t="s">
        <v>2777</v>
      </c>
      <c r="D81" s="356">
        <v>77</v>
      </c>
      <c r="E81" s="356" t="s">
        <v>2842</v>
      </c>
      <c r="F81" s="363"/>
      <c r="G81" s="366"/>
    </row>
    <row r="82" spans="2:7">
      <c r="B82" s="356" t="s">
        <v>819</v>
      </c>
      <c r="C82" s="356" t="s">
        <v>2777</v>
      </c>
      <c r="D82" s="356">
        <v>78</v>
      </c>
      <c r="E82" s="356" t="s">
        <v>2844</v>
      </c>
      <c r="F82" s="363"/>
      <c r="G82" s="356"/>
    </row>
    <row r="83" spans="2:7">
      <c r="B83" s="356" t="s">
        <v>819</v>
      </c>
      <c r="C83" s="356" t="s">
        <v>2777</v>
      </c>
      <c r="D83" s="356">
        <v>79</v>
      </c>
      <c r="E83" s="356" t="s">
        <v>2846</v>
      </c>
      <c r="F83" s="363"/>
      <c r="G83" s="356"/>
    </row>
    <row r="84" spans="2:7">
      <c r="B84" s="356" t="s">
        <v>819</v>
      </c>
      <c r="C84" s="356" t="s">
        <v>2777</v>
      </c>
      <c r="D84" s="356">
        <v>80</v>
      </c>
      <c r="E84" s="356" t="s">
        <v>2378</v>
      </c>
      <c r="F84" s="363"/>
      <c r="G84" s="356"/>
    </row>
    <row r="85" spans="2:7">
      <c r="B85" s="356" t="s">
        <v>819</v>
      </c>
      <c r="C85" s="356" t="s">
        <v>2777</v>
      </c>
      <c r="D85" s="356">
        <v>81</v>
      </c>
      <c r="E85" s="356" t="s">
        <v>2188</v>
      </c>
      <c r="F85" s="363"/>
      <c r="G85" s="356"/>
    </row>
    <row r="86" spans="2:7">
      <c r="B86" s="356" t="s">
        <v>819</v>
      </c>
      <c r="C86" s="356" t="s">
        <v>2777</v>
      </c>
      <c r="D86" s="356">
        <v>82</v>
      </c>
      <c r="E86" s="356" t="s">
        <v>2847</v>
      </c>
      <c r="F86" s="363"/>
      <c r="G86" s="356"/>
    </row>
    <row r="87" spans="2:7">
      <c r="B87" s="356" t="s">
        <v>819</v>
      </c>
      <c r="C87" s="356" t="s">
        <v>2777</v>
      </c>
      <c r="D87" s="356">
        <v>83</v>
      </c>
      <c r="E87" s="356" t="s">
        <v>2725</v>
      </c>
      <c r="F87" s="363"/>
      <c r="G87" s="356"/>
    </row>
    <row r="88" spans="2:7">
      <c r="B88" s="356" t="s">
        <v>819</v>
      </c>
      <c r="C88" s="356" t="s">
        <v>2777</v>
      </c>
      <c r="D88" s="356">
        <v>84</v>
      </c>
      <c r="E88" s="356" t="s">
        <v>1304</v>
      </c>
      <c r="F88" s="363"/>
      <c r="G88" s="356"/>
    </row>
    <row r="89" spans="2:7">
      <c r="B89" s="356" t="s">
        <v>819</v>
      </c>
      <c r="C89" s="356" t="s">
        <v>2777</v>
      </c>
      <c r="D89" s="356">
        <v>85</v>
      </c>
      <c r="E89" s="356" t="s">
        <v>2851</v>
      </c>
      <c r="F89" s="363"/>
      <c r="G89" s="356"/>
    </row>
    <row r="90" spans="2:7">
      <c r="B90" s="356" t="s">
        <v>819</v>
      </c>
      <c r="C90" s="356" t="s">
        <v>2777</v>
      </c>
      <c r="D90" s="356">
        <v>86</v>
      </c>
      <c r="E90" s="356" t="s">
        <v>2853</v>
      </c>
      <c r="F90" s="363"/>
      <c r="G90" s="356"/>
    </row>
    <row r="91" spans="2:7">
      <c r="B91" s="356" t="s">
        <v>819</v>
      </c>
      <c r="C91" s="356" t="s">
        <v>2777</v>
      </c>
      <c r="D91" s="356">
        <v>87</v>
      </c>
      <c r="E91" s="356" t="s">
        <v>1445</v>
      </c>
      <c r="F91" s="363"/>
      <c r="G91" s="356"/>
    </row>
    <row r="92" spans="2:7">
      <c r="B92" s="356" t="s">
        <v>819</v>
      </c>
      <c r="C92" s="356" t="s">
        <v>2777</v>
      </c>
      <c r="D92" s="356">
        <v>88</v>
      </c>
      <c r="E92" s="356" t="s">
        <v>2823</v>
      </c>
      <c r="F92" s="363"/>
      <c r="G92" s="356"/>
    </row>
    <row r="93" spans="2:7">
      <c r="B93" s="356" t="s">
        <v>819</v>
      </c>
      <c r="C93" s="356" t="s">
        <v>2777</v>
      </c>
      <c r="D93" s="356">
        <v>89</v>
      </c>
      <c r="E93" s="356" t="s">
        <v>2855</v>
      </c>
      <c r="F93" s="363"/>
      <c r="G93" s="356"/>
    </row>
    <row r="94" spans="2:7">
      <c r="B94" s="356" t="s">
        <v>819</v>
      </c>
      <c r="C94" s="356" t="s">
        <v>2777</v>
      </c>
      <c r="D94" s="356">
        <v>90</v>
      </c>
      <c r="E94" s="356" t="s">
        <v>2859</v>
      </c>
      <c r="F94" s="363"/>
      <c r="G94" s="356"/>
    </row>
    <row r="95" spans="2:7">
      <c r="B95" s="356" t="s">
        <v>819</v>
      </c>
      <c r="C95" s="356" t="s">
        <v>2777</v>
      </c>
      <c r="D95" s="356">
        <v>91</v>
      </c>
      <c r="E95" s="356" t="s">
        <v>2861</v>
      </c>
      <c r="F95" s="363"/>
      <c r="G95" s="356"/>
    </row>
    <row r="96" spans="2:7">
      <c r="B96" s="356" t="s">
        <v>819</v>
      </c>
      <c r="C96" s="356" t="s">
        <v>2777</v>
      </c>
      <c r="D96" s="356">
        <v>92</v>
      </c>
      <c r="E96" s="356" t="s">
        <v>1918</v>
      </c>
      <c r="F96" s="363"/>
      <c r="G96" s="356"/>
    </row>
    <row r="97" spans="2:7">
      <c r="B97" s="356" t="s">
        <v>819</v>
      </c>
      <c r="C97" s="356" t="s">
        <v>2777</v>
      </c>
      <c r="D97" s="356">
        <v>93</v>
      </c>
      <c r="E97" s="356" t="s">
        <v>1851</v>
      </c>
      <c r="F97" s="363"/>
      <c r="G97" s="356"/>
    </row>
    <row r="98" spans="2:7">
      <c r="B98" s="356" t="s">
        <v>819</v>
      </c>
      <c r="C98" s="356" t="s">
        <v>2777</v>
      </c>
      <c r="D98" s="356">
        <v>94</v>
      </c>
      <c r="E98" s="356" t="s">
        <v>2081</v>
      </c>
      <c r="F98" s="363"/>
      <c r="G98" s="356"/>
    </row>
    <row r="99" spans="2:7">
      <c r="B99" s="356" t="s">
        <v>819</v>
      </c>
      <c r="C99" s="356" t="s">
        <v>2777</v>
      </c>
      <c r="D99" s="356">
        <v>95</v>
      </c>
      <c r="E99" s="356" t="s">
        <v>2862</v>
      </c>
      <c r="F99" s="363"/>
      <c r="G99" s="356"/>
    </row>
    <row r="100" spans="2:7">
      <c r="B100" s="356" t="s">
        <v>819</v>
      </c>
      <c r="C100" s="356" t="s">
        <v>2777</v>
      </c>
      <c r="D100" s="356">
        <v>96</v>
      </c>
      <c r="E100" s="356" t="s">
        <v>2863</v>
      </c>
      <c r="F100" s="363"/>
      <c r="G100" s="356"/>
    </row>
    <row r="101" spans="2:7">
      <c r="B101" s="356" t="s">
        <v>819</v>
      </c>
      <c r="C101" s="356" t="s">
        <v>2777</v>
      </c>
      <c r="D101" s="356">
        <v>97</v>
      </c>
      <c r="E101" s="356" t="s">
        <v>2866</v>
      </c>
      <c r="F101" s="363"/>
      <c r="G101" s="356"/>
    </row>
    <row r="102" spans="2:7">
      <c r="B102" s="356" t="s">
        <v>819</v>
      </c>
      <c r="C102" s="356" t="s">
        <v>2777</v>
      </c>
      <c r="D102" s="356">
        <v>98</v>
      </c>
      <c r="E102" s="356" t="s">
        <v>2868</v>
      </c>
      <c r="F102" s="363"/>
      <c r="G102" s="356"/>
    </row>
    <row r="103" spans="2:7">
      <c r="B103" s="356" t="s">
        <v>819</v>
      </c>
      <c r="C103" s="356" t="s">
        <v>2777</v>
      </c>
      <c r="D103" s="356">
        <v>99</v>
      </c>
      <c r="E103" s="356" t="s">
        <v>798</v>
      </c>
      <c r="F103" s="363"/>
      <c r="G103" s="356"/>
    </row>
    <row r="104" spans="2:7">
      <c r="B104" s="356" t="s">
        <v>819</v>
      </c>
      <c r="C104" s="356" t="s">
        <v>2777</v>
      </c>
      <c r="D104" s="356">
        <v>100</v>
      </c>
      <c r="E104" s="356" t="s">
        <v>2873</v>
      </c>
      <c r="F104" s="363"/>
      <c r="G104" s="356"/>
    </row>
    <row r="105" spans="2:7">
      <c r="B105" s="356" t="s">
        <v>819</v>
      </c>
      <c r="C105" s="356" t="s">
        <v>2777</v>
      </c>
      <c r="D105" s="356">
        <v>101</v>
      </c>
      <c r="E105" s="356" t="s">
        <v>2875</v>
      </c>
      <c r="F105" s="363"/>
      <c r="G105" s="356"/>
    </row>
    <row r="106" spans="2:7">
      <c r="B106" s="356" t="s">
        <v>819</v>
      </c>
      <c r="C106" s="356" t="s">
        <v>2777</v>
      </c>
      <c r="D106" s="356">
        <v>102</v>
      </c>
      <c r="E106" s="356" t="s">
        <v>2877</v>
      </c>
      <c r="F106" s="363"/>
      <c r="G106" s="356"/>
    </row>
    <row r="107" spans="2:7">
      <c r="B107" s="356" t="s">
        <v>819</v>
      </c>
      <c r="C107" s="356" t="s">
        <v>2777</v>
      </c>
      <c r="D107" s="356">
        <v>103</v>
      </c>
      <c r="E107" s="356" t="s">
        <v>1774</v>
      </c>
      <c r="F107" s="363"/>
      <c r="G107" s="356"/>
    </row>
    <row r="108" spans="2:7">
      <c r="B108" s="356" t="s">
        <v>819</v>
      </c>
      <c r="C108" s="356" t="s">
        <v>2777</v>
      </c>
      <c r="D108" s="356">
        <v>104</v>
      </c>
      <c r="E108" s="356" t="s">
        <v>2878</v>
      </c>
      <c r="F108" s="363"/>
      <c r="G108" s="356"/>
    </row>
    <row r="109" spans="2:7">
      <c r="B109" s="356" t="s">
        <v>819</v>
      </c>
      <c r="C109" s="356" t="s">
        <v>2777</v>
      </c>
      <c r="D109" s="356">
        <v>105</v>
      </c>
      <c r="E109" s="356" t="s">
        <v>2880</v>
      </c>
      <c r="F109" s="363"/>
      <c r="G109" s="356"/>
    </row>
    <row r="110" spans="2:7">
      <c r="B110" s="356" t="s">
        <v>819</v>
      </c>
      <c r="C110" s="356" t="s">
        <v>2777</v>
      </c>
      <c r="D110" s="356">
        <v>106</v>
      </c>
      <c r="E110" s="356" t="s">
        <v>2881</v>
      </c>
      <c r="F110" s="363"/>
      <c r="G110" s="356"/>
    </row>
    <row r="111" spans="2:7">
      <c r="B111" s="356" t="s">
        <v>819</v>
      </c>
      <c r="C111" s="356" t="s">
        <v>2777</v>
      </c>
      <c r="D111" s="356">
        <v>107</v>
      </c>
      <c r="E111" s="356" t="s">
        <v>1222</v>
      </c>
      <c r="F111" s="363"/>
      <c r="G111" s="356"/>
    </row>
    <row r="112" spans="2:7">
      <c r="B112" s="356" t="s">
        <v>819</v>
      </c>
      <c r="C112" s="356" t="s">
        <v>2777</v>
      </c>
      <c r="D112" s="356">
        <v>108</v>
      </c>
      <c r="E112" s="356" t="s">
        <v>1867</v>
      </c>
      <c r="F112" s="363"/>
      <c r="G112" s="356"/>
    </row>
    <row r="113" spans="2:7">
      <c r="B113" s="356" t="s">
        <v>819</v>
      </c>
      <c r="C113" s="356" t="s">
        <v>2777</v>
      </c>
      <c r="D113" s="356">
        <v>109</v>
      </c>
      <c r="E113" s="356" t="s">
        <v>2883</v>
      </c>
      <c r="F113" s="363"/>
      <c r="G113" s="356"/>
    </row>
    <row r="114" spans="2:7">
      <c r="B114" s="356" t="s">
        <v>819</v>
      </c>
      <c r="C114" s="356" t="s">
        <v>2777</v>
      </c>
      <c r="D114" s="356">
        <v>110</v>
      </c>
      <c r="E114" s="356" t="s">
        <v>1134</v>
      </c>
      <c r="F114" s="363"/>
      <c r="G114" s="356"/>
    </row>
    <row r="115" spans="2:7">
      <c r="B115" s="356" t="s">
        <v>819</v>
      </c>
      <c r="C115" s="356" t="s">
        <v>2777</v>
      </c>
      <c r="D115" s="356">
        <v>111</v>
      </c>
      <c r="E115" s="356" t="s">
        <v>2889</v>
      </c>
      <c r="F115" s="363"/>
      <c r="G115" s="356"/>
    </row>
    <row r="116" spans="2:7">
      <c r="B116" s="356" t="s">
        <v>819</v>
      </c>
      <c r="C116" s="356" t="s">
        <v>2777</v>
      </c>
      <c r="D116" s="356">
        <v>112</v>
      </c>
      <c r="E116" s="356" t="s">
        <v>2891</v>
      </c>
      <c r="F116" s="363"/>
      <c r="G116" s="356"/>
    </row>
    <row r="117" spans="2:7">
      <c r="B117" s="356" t="s">
        <v>819</v>
      </c>
      <c r="C117" s="356" t="s">
        <v>2777</v>
      </c>
      <c r="D117" s="356">
        <v>113</v>
      </c>
      <c r="E117" s="356" t="s">
        <v>2788</v>
      </c>
      <c r="F117" s="363"/>
      <c r="G117" s="356"/>
    </row>
    <row r="118" spans="2:7">
      <c r="B118" s="356" t="s">
        <v>819</v>
      </c>
      <c r="C118" s="356" t="s">
        <v>2777</v>
      </c>
      <c r="D118" s="356">
        <v>114</v>
      </c>
      <c r="E118" s="356" t="s">
        <v>2082</v>
      </c>
      <c r="F118" s="363"/>
      <c r="G118" s="356"/>
    </row>
    <row r="119" spans="2:7">
      <c r="B119" s="356" t="s">
        <v>819</v>
      </c>
      <c r="C119" s="356" t="s">
        <v>2777</v>
      </c>
      <c r="D119" s="356">
        <v>115</v>
      </c>
      <c r="E119" s="356" t="s">
        <v>652</v>
      </c>
      <c r="F119" s="363"/>
      <c r="G119" s="356"/>
    </row>
    <row r="120" spans="2:7">
      <c r="B120" s="356" t="s">
        <v>819</v>
      </c>
      <c r="C120" s="356" t="s">
        <v>2777</v>
      </c>
      <c r="D120" s="356">
        <v>116</v>
      </c>
      <c r="E120" s="356" t="s">
        <v>163</v>
      </c>
      <c r="F120" s="363"/>
      <c r="G120" s="356"/>
    </row>
    <row r="121" spans="2:7">
      <c r="B121" s="356" t="s">
        <v>819</v>
      </c>
      <c r="C121" s="356" t="s">
        <v>2777</v>
      </c>
      <c r="D121" s="356">
        <v>117</v>
      </c>
      <c r="E121" s="356" t="s">
        <v>2899</v>
      </c>
      <c r="F121" s="363"/>
      <c r="G121" s="356"/>
    </row>
    <row r="122" spans="2:7">
      <c r="B122" s="356" t="s">
        <v>819</v>
      </c>
      <c r="C122" s="356" t="s">
        <v>2777</v>
      </c>
      <c r="D122" s="356">
        <v>118</v>
      </c>
      <c r="E122" s="356" t="s">
        <v>397</v>
      </c>
      <c r="F122" s="363"/>
      <c r="G122" s="356"/>
    </row>
    <row r="123" spans="2:7">
      <c r="B123" s="356" t="s">
        <v>819</v>
      </c>
      <c r="C123" s="356" t="s">
        <v>2777</v>
      </c>
      <c r="D123" s="356">
        <v>119</v>
      </c>
      <c r="E123" s="356" t="s">
        <v>2022</v>
      </c>
      <c r="F123" s="363"/>
      <c r="G123" s="356"/>
    </row>
    <row r="124" spans="2:7">
      <c r="B124" s="356" t="s">
        <v>819</v>
      </c>
      <c r="C124" s="356" t="s">
        <v>2777</v>
      </c>
      <c r="D124" s="356">
        <v>120</v>
      </c>
      <c r="E124" s="356" t="s">
        <v>999</v>
      </c>
      <c r="F124" s="363"/>
      <c r="G124" s="356"/>
    </row>
    <row r="125" spans="2:7">
      <c r="B125" s="356" t="s">
        <v>819</v>
      </c>
      <c r="C125" s="356" t="s">
        <v>2777</v>
      </c>
      <c r="D125" s="356">
        <v>121</v>
      </c>
      <c r="E125" s="356" t="s">
        <v>692</v>
      </c>
      <c r="F125" s="363"/>
      <c r="G125" s="356"/>
    </row>
    <row r="126" spans="2:7">
      <c r="B126" s="356" t="s">
        <v>819</v>
      </c>
      <c r="C126" s="356" t="s">
        <v>2777</v>
      </c>
      <c r="D126" s="356">
        <v>122</v>
      </c>
      <c r="E126" s="356" t="s">
        <v>2902</v>
      </c>
      <c r="F126" s="363"/>
      <c r="G126" s="356"/>
    </row>
    <row r="127" spans="2:7">
      <c r="B127" s="356" t="s">
        <v>819</v>
      </c>
      <c r="C127" s="356" t="s">
        <v>2777</v>
      </c>
      <c r="D127" s="356">
        <v>123</v>
      </c>
      <c r="E127" s="356" t="s">
        <v>2904</v>
      </c>
      <c r="F127" s="363"/>
      <c r="G127" s="356"/>
    </row>
    <row r="128" spans="2:7">
      <c r="B128" s="356" t="s">
        <v>819</v>
      </c>
      <c r="C128" s="356" t="s">
        <v>2777</v>
      </c>
      <c r="D128" s="356">
        <v>124</v>
      </c>
      <c r="E128" s="356" t="s">
        <v>1097</v>
      </c>
      <c r="F128" s="363"/>
      <c r="G128" s="356"/>
    </row>
    <row r="129" spans="2:7">
      <c r="B129" s="356" t="s">
        <v>819</v>
      </c>
      <c r="C129" s="356" t="s">
        <v>2777</v>
      </c>
      <c r="D129" s="356">
        <v>125</v>
      </c>
      <c r="E129" s="356" t="s">
        <v>2907</v>
      </c>
      <c r="F129" s="363"/>
      <c r="G129" s="356"/>
    </row>
    <row r="130" spans="2:7">
      <c r="B130" s="356" t="s">
        <v>819</v>
      </c>
      <c r="C130" s="356" t="s">
        <v>2777</v>
      </c>
      <c r="D130" s="356">
        <v>126</v>
      </c>
      <c r="E130" s="356" t="s">
        <v>2910</v>
      </c>
      <c r="F130" s="363"/>
      <c r="G130" s="356"/>
    </row>
    <row r="131" spans="2:7">
      <c r="B131" s="356" t="s">
        <v>819</v>
      </c>
      <c r="C131" s="356" t="s">
        <v>2777</v>
      </c>
      <c r="D131" s="356">
        <v>127</v>
      </c>
      <c r="E131" s="356" t="s">
        <v>2914</v>
      </c>
      <c r="F131" s="363" t="s">
        <v>7266</v>
      </c>
      <c r="G131" s="356"/>
    </row>
    <row r="132" spans="2:7">
      <c r="B132" s="356" t="s">
        <v>819</v>
      </c>
      <c r="C132" s="356" t="s">
        <v>2777</v>
      </c>
      <c r="D132" s="356">
        <v>128</v>
      </c>
      <c r="E132" s="356" t="s">
        <v>2916</v>
      </c>
      <c r="F132" s="363"/>
      <c r="G132" s="356"/>
    </row>
    <row r="133" spans="2:7">
      <c r="B133" s="356" t="s">
        <v>819</v>
      </c>
      <c r="C133" s="356" t="s">
        <v>2777</v>
      </c>
      <c r="D133" s="356">
        <v>129</v>
      </c>
      <c r="E133" s="356" t="s">
        <v>2150</v>
      </c>
      <c r="F133" s="363"/>
      <c r="G133" s="356"/>
    </row>
    <row r="134" spans="2:7">
      <c r="B134" s="356" t="s">
        <v>819</v>
      </c>
      <c r="C134" s="356" t="s">
        <v>2777</v>
      </c>
      <c r="D134" s="356">
        <v>130</v>
      </c>
      <c r="E134" s="356" t="s">
        <v>2919</v>
      </c>
      <c r="F134" s="363"/>
      <c r="G134" s="356"/>
    </row>
    <row r="135" spans="2:7">
      <c r="B135" s="356" t="s">
        <v>819</v>
      </c>
      <c r="C135" s="356" t="s">
        <v>2777</v>
      </c>
      <c r="D135" s="356">
        <v>131</v>
      </c>
      <c r="E135" s="359" t="s">
        <v>2924</v>
      </c>
      <c r="F135" s="363"/>
      <c r="G135" s="356"/>
    </row>
    <row r="136" spans="2:7">
      <c r="B136" s="356" t="s">
        <v>819</v>
      </c>
      <c r="C136" s="356" t="s">
        <v>2777</v>
      </c>
      <c r="D136" s="356">
        <v>132</v>
      </c>
      <c r="E136" s="356" t="s">
        <v>2926</v>
      </c>
      <c r="F136" s="363" t="s">
        <v>7266</v>
      </c>
      <c r="G136" s="356"/>
    </row>
    <row r="137" spans="2:7">
      <c r="B137" s="356" t="s">
        <v>819</v>
      </c>
      <c r="C137" s="356" t="s">
        <v>2777</v>
      </c>
      <c r="D137" s="356">
        <v>133</v>
      </c>
      <c r="E137" s="356" t="s">
        <v>2597</v>
      </c>
      <c r="F137" s="363" t="s">
        <v>7266</v>
      </c>
      <c r="G137" s="356"/>
    </row>
    <row r="138" spans="2:7">
      <c r="B138" s="356" t="s">
        <v>819</v>
      </c>
      <c r="C138" s="356" t="s">
        <v>2777</v>
      </c>
      <c r="D138" s="356">
        <v>134</v>
      </c>
      <c r="E138" s="356" t="s">
        <v>2927</v>
      </c>
      <c r="F138" s="363" t="s">
        <v>7266</v>
      </c>
      <c r="G138" s="356"/>
    </row>
    <row r="139" spans="2:7">
      <c r="B139" s="356" t="s">
        <v>819</v>
      </c>
      <c r="C139" s="356" t="s">
        <v>2777</v>
      </c>
      <c r="D139" s="356">
        <v>135</v>
      </c>
      <c r="E139" s="356" t="s">
        <v>2930</v>
      </c>
      <c r="F139" s="363" t="s">
        <v>7266</v>
      </c>
      <c r="G139" s="356"/>
    </row>
    <row r="140" spans="2:7">
      <c r="B140" s="356" t="s">
        <v>819</v>
      </c>
      <c r="C140" s="356" t="s">
        <v>2777</v>
      </c>
      <c r="D140" s="356">
        <v>136</v>
      </c>
      <c r="E140" s="356" t="s">
        <v>2932</v>
      </c>
      <c r="F140" s="363" t="s">
        <v>7266</v>
      </c>
      <c r="G140" s="356"/>
    </row>
    <row r="141" spans="2:7">
      <c r="B141" s="356" t="s">
        <v>819</v>
      </c>
      <c r="C141" s="356" t="s">
        <v>2777</v>
      </c>
      <c r="D141" s="356">
        <v>137</v>
      </c>
      <c r="E141" s="356" t="s">
        <v>2938</v>
      </c>
      <c r="F141" s="363" t="s">
        <v>7266</v>
      </c>
      <c r="G141" s="356"/>
    </row>
    <row r="142" spans="2:7">
      <c r="B142" s="356" t="s">
        <v>819</v>
      </c>
      <c r="C142" s="356" t="s">
        <v>2777</v>
      </c>
      <c r="D142" s="356">
        <v>138</v>
      </c>
      <c r="E142" s="356" t="s">
        <v>1162</v>
      </c>
      <c r="F142" s="363" t="s">
        <v>7266</v>
      </c>
      <c r="G142" s="356"/>
    </row>
    <row r="143" spans="2:7">
      <c r="B143" s="356" t="s">
        <v>819</v>
      </c>
      <c r="C143" s="356" t="s">
        <v>2777</v>
      </c>
      <c r="D143" s="356">
        <v>139</v>
      </c>
      <c r="E143" s="356" t="s">
        <v>1805</v>
      </c>
      <c r="F143" s="363" t="s">
        <v>7266</v>
      </c>
      <c r="G143" s="356"/>
    </row>
    <row r="144" spans="2:7">
      <c r="B144" s="356" t="s">
        <v>819</v>
      </c>
      <c r="C144" s="356" t="s">
        <v>2777</v>
      </c>
      <c r="D144" s="356">
        <v>140</v>
      </c>
      <c r="E144" s="356" t="s">
        <v>2839</v>
      </c>
      <c r="F144" s="363" t="s">
        <v>7266</v>
      </c>
      <c r="G144" s="356"/>
    </row>
    <row r="145" spans="2:7">
      <c r="B145" s="356" t="s">
        <v>819</v>
      </c>
      <c r="C145" s="356" t="s">
        <v>2777</v>
      </c>
      <c r="D145" s="356">
        <v>141</v>
      </c>
      <c r="E145" s="356" t="s">
        <v>764</v>
      </c>
      <c r="F145" s="363" t="s">
        <v>7266</v>
      </c>
      <c r="G145" s="356"/>
    </row>
    <row r="146" spans="2:7">
      <c r="B146" s="356" t="s">
        <v>819</v>
      </c>
      <c r="C146" s="356" t="s">
        <v>2777</v>
      </c>
      <c r="D146" s="356">
        <v>142</v>
      </c>
      <c r="E146" s="359" t="s">
        <v>2940</v>
      </c>
      <c r="F146" s="363"/>
      <c r="G146" s="356"/>
    </row>
    <row r="147" spans="2:7">
      <c r="B147" s="356" t="s">
        <v>819</v>
      </c>
      <c r="C147" s="356" t="s">
        <v>2777</v>
      </c>
      <c r="D147" s="356">
        <v>143</v>
      </c>
      <c r="E147" s="359" t="s">
        <v>519</v>
      </c>
      <c r="F147" s="363"/>
      <c r="G147" s="356"/>
    </row>
    <row r="148" spans="2:7">
      <c r="B148" s="356" t="s">
        <v>819</v>
      </c>
      <c r="C148" s="356" t="s">
        <v>2777</v>
      </c>
      <c r="D148" s="356">
        <v>144</v>
      </c>
      <c r="E148" s="359" t="s">
        <v>2943</v>
      </c>
      <c r="F148" s="363"/>
      <c r="G148" s="356"/>
    </row>
    <row r="149" spans="2:7">
      <c r="B149" s="356" t="s">
        <v>819</v>
      </c>
      <c r="C149" s="356" t="s">
        <v>2777</v>
      </c>
      <c r="D149" s="356">
        <v>145</v>
      </c>
      <c r="E149" s="359" t="s">
        <v>2944</v>
      </c>
      <c r="F149" s="363"/>
      <c r="G149" s="356"/>
    </row>
    <row r="150" spans="2:7">
      <c r="B150" s="356" t="s">
        <v>819</v>
      </c>
      <c r="C150" s="356" t="s">
        <v>2777</v>
      </c>
      <c r="D150" s="356">
        <v>146</v>
      </c>
      <c r="E150" s="359" t="s">
        <v>2034</v>
      </c>
      <c r="F150" s="363"/>
      <c r="G150" s="356"/>
    </row>
    <row r="151" spans="2:7">
      <c r="B151" s="356" t="s">
        <v>819</v>
      </c>
      <c r="C151" s="356" t="s">
        <v>2777</v>
      </c>
      <c r="D151" s="356">
        <v>147</v>
      </c>
      <c r="E151" s="359" t="s">
        <v>2947</v>
      </c>
      <c r="F151" s="363"/>
      <c r="G151" s="356"/>
    </row>
    <row r="152" spans="2:7">
      <c r="B152" s="356" t="s">
        <v>819</v>
      </c>
      <c r="C152" s="356" t="s">
        <v>2777</v>
      </c>
      <c r="D152" s="356">
        <v>148</v>
      </c>
      <c r="E152" s="359" t="s">
        <v>2948</v>
      </c>
      <c r="F152" s="363"/>
      <c r="G152" s="356"/>
    </row>
    <row r="153" spans="2:7">
      <c r="B153" s="356" t="s">
        <v>819</v>
      </c>
      <c r="C153" s="356" t="s">
        <v>2777</v>
      </c>
      <c r="D153" s="356">
        <v>149</v>
      </c>
      <c r="E153" s="359" t="s">
        <v>2949</v>
      </c>
      <c r="F153" s="363"/>
      <c r="G153" s="356"/>
    </row>
    <row r="154" spans="2:7">
      <c r="B154" s="356" t="s">
        <v>819</v>
      </c>
      <c r="C154" s="356" t="s">
        <v>2777</v>
      </c>
      <c r="D154" s="356">
        <v>150</v>
      </c>
      <c r="E154" s="360" t="s">
        <v>118</v>
      </c>
      <c r="F154" s="363"/>
      <c r="G154" s="356"/>
    </row>
    <row r="155" spans="2:7">
      <c r="B155" s="356" t="s">
        <v>819</v>
      </c>
      <c r="C155" s="356" t="s">
        <v>2777</v>
      </c>
      <c r="D155" s="356">
        <v>151</v>
      </c>
      <c r="E155" s="360" t="s">
        <v>2951</v>
      </c>
      <c r="F155" s="363"/>
      <c r="G155" s="356"/>
    </row>
    <row r="156" spans="2:7">
      <c r="B156" s="356" t="s">
        <v>819</v>
      </c>
      <c r="C156" s="356" t="s">
        <v>2777</v>
      </c>
      <c r="D156" s="356">
        <v>152</v>
      </c>
      <c r="E156" s="356" t="s">
        <v>2952</v>
      </c>
      <c r="F156" s="363" t="s">
        <v>7266</v>
      </c>
      <c r="G156" s="356"/>
    </row>
    <row r="157" spans="2:7">
      <c r="B157" s="356" t="s">
        <v>819</v>
      </c>
      <c r="C157" s="356" t="s">
        <v>2777</v>
      </c>
      <c r="D157" s="356">
        <v>153</v>
      </c>
      <c r="E157" s="356" t="s">
        <v>1066</v>
      </c>
      <c r="F157" s="363" t="s">
        <v>7266</v>
      </c>
      <c r="G157" s="356"/>
    </row>
    <row r="158" spans="2:7">
      <c r="B158" s="356" t="s">
        <v>819</v>
      </c>
      <c r="C158" s="356" t="s">
        <v>2777</v>
      </c>
      <c r="D158" s="356">
        <v>154</v>
      </c>
      <c r="E158" s="359" t="s">
        <v>1261</v>
      </c>
      <c r="F158" s="363"/>
      <c r="G158" s="356"/>
    </row>
    <row r="159" spans="2:7">
      <c r="B159" s="356" t="s">
        <v>819</v>
      </c>
      <c r="C159" s="356" t="s">
        <v>2777</v>
      </c>
      <c r="D159" s="356">
        <v>155</v>
      </c>
      <c r="E159" s="359" t="s">
        <v>2953</v>
      </c>
      <c r="F159" s="363"/>
      <c r="G159" s="356"/>
    </row>
    <row r="160" spans="2:7">
      <c r="B160" s="356" t="s">
        <v>819</v>
      </c>
      <c r="C160" s="356" t="s">
        <v>2777</v>
      </c>
      <c r="D160" s="356">
        <v>156</v>
      </c>
      <c r="E160" s="359" t="s">
        <v>2493</v>
      </c>
      <c r="F160" s="363"/>
      <c r="G160" s="356"/>
    </row>
    <row r="161" spans="2:7">
      <c r="B161" s="356" t="s">
        <v>819</v>
      </c>
      <c r="C161" s="356" t="s">
        <v>2777</v>
      </c>
      <c r="D161" s="356">
        <v>157</v>
      </c>
      <c r="E161" s="358" t="s">
        <v>286</v>
      </c>
      <c r="F161" s="363"/>
      <c r="G161" s="356"/>
    </row>
    <row r="162" spans="2:7">
      <c r="B162" s="356" t="s">
        <v>819</v>
      </c>
      <c r="C162" s="356" t="s">
        <v>2777</v>
      </c>
      <c r="D162" s="356">
        <v>158</v>
      </c>
      <c r="E162" s="358" t="s">
        <v>241</v>
      </c>
      <c r="F162" s="363"/>
      <c r="G162" s="356"/>
    </row>
    <row r="163" spans="2:7">
      <c r="B163" s="356" t="s">
        <v>819</v>
      </c>
      <c r="C163" s="356" t="s">
        <v>2777</v>
      </c>
      <c r="D163" s="356">
        <v>159</v>
      </c>
      <c r="E163" s="358" t="s">
        <v>299</v>
      </c>
      <c r="F163" s="363"/>
      <c r="G163" s="356"/>
    </row>
    <row r="164" spans="2:7">
      <c r="B164" s="356" t="s">
        <v>819</v>
      </c>
      <c r="C164" s="356" t="s">
        <v>2777</v>
      </c>
      <c r="D164" s="356">
        <v>160</v>
      </c>
      <c r="E164" s="358" t="s">
        <v>103</v>
      </c>
      <c r="F164" s="363"/>
      <c r="G164" s="356"/>
    </row>
    <row r="165" spans="2:7">
      <c r="B165" s="356" t="s">
        <v>819</v>
      </c>
      <c r="C165" s="356" t="s">
        <v>2777</v>
      </c>
      <c r="D165" s="356">
        <v>161</v>
      </c>
      <c r="E165" s="358" t="s">
        <v>303</v>
      </c>
      <c r="F165" s="363"/>
      <c r="G165" s="356"/>
    </row>
    <row r="166" spans="2:7">
      <c r="B166" s="356" t="s">
        <v>819</v>
      </c>
      <c r="C166" s="356" t="s">
        <v>2777</v>
      </c>
      <c r="D166" s="356">
        <v>162</v>
      </c>
      <c r="E166" s="358" t="s">
        <v>306</v>
      </c>
      <c r="F166" s="363"/>
      <c r="G166" s="356"/>
    </row>
    <row r="167" spans="2:7">
      <c r="B167" s="356" t="s">
        <v>3022</v>
      </c>
      <c r="C167" s="356" t="s">
        <v>3024</v>
      </c>
      <c r="D167" s="356">
        <v>1</v>
      </c>
      <c r="E167" s="358" t="s">
        <v>76</v>
      </c>
      <c r="F167" s="363"/>
      <c r="G167" s="356"/>
    </row>
    <row r="168" spans="2:7">
      <c r="B168" s="356" t="s">
        <v>3022</v>
      </c>
      <c r="C168" s="356" t="s">
        <v>3024</v>
      </c>
      <c r="D168" s="356">
        <v>2</v>
      </c>
      <c r="E168" s="358" t="s">
        <v>71</v>
      </c>
      <c r="F168" s="363"/>
      <c r="G168" s="356"/>
    </row>
    <row r="169" spans="2:7">
      <c r="B169" s="356" t="s">
        <v>3022</v>
      </c>
      <c r="C169" s="356" t="s">
        <v>3024</v>
      </c>
      <c r="D169" s="356">
        <v>3</v>
      </c>
      <c r="E169" s="358" t="s">
        <v>46</v>
      </c>
      <c r="F169" s="363"/>
      <c r="G169" s="356"/>
    </row>
    <row r="170" spans="2:7">
      <c r="B170" s="356" t="s">
        <v>3022</v>
      </c>
      <c r="C170" s="356" t="s">
        <v>3024</v>
      </c>
      <c r="D170" s="356">
        <v>4</v>
      </c>
      <c r="E170" s="358" t="s">
        <v>700</v>
      </c>
      <c r="F170" s="363"/>
      <c r="G170" s="356"/>
    </row>
    <row r="171" spans="2:7">
      <c r="B171" s="356" t="s">
        <v>3022</v>
      </c>
      <c r="C171" s="356" t="s">
        <v>3024</v>
      </c>
      <c r="D171" s="356">
        <v>5</v>
      </c>
      <c r="E171" s="356" t="s">
        <v>2286</v>
      </c>
      <c r="F171" s="363"/>
      <c r="G171" s="356"/>
    </row>
    <row r="172" spans="2:7">
      <c r="B172" s="356" t="s">
        <v>3022</v>
      </c>
      <c r="C172" s="356" t="s">
        <v>3024</v>
      </c>
      <c r="D172" s="356">
        <v>6</v>
      </c>
      <c r="E172" s="356" t="s">
        <v>2289</v>
      </c>
      <c r="F172" s="363"/>
      <c r="G172" s="356"/>
    </row>
    <row r="173" spans="2:7">
      <c r="B173" s="356" t="s">
        <v>3022</v>
      </c>
      <c r="C173" s="356" t="s">
        <v>3024</v>
      </c>
      <c r="D173" s="356">
        <v>7</v>
      </c>
      <c r="E173" s="356" t="s">
        <v>2278</v>
      </c>
      <c r="F173" s="363"/>
      <c r="G173" s="356"/>
    </row>
    <row r="174" spans="2:7">
      <c r="B174" s="356" t="s">
        <v>3022</v>
      </c>
      <c r="C174" s="356" t="s">
        <v>3024</v>
      </c>
      <c r="D174" s="356">
        <v>8</v>
      </c>
      <c r="E174" s="356" t="s">
        <v>3026</v>
      </c>
      <c r="F174" s="363" t="s">
        <v>7266</v>
      </c>
      <c r="G174" s="356"/>
    </row>
    <row r="175" spans="2:7">
      <c r="B175" s="356" t="s">
        <v>3022</v>
      </c>
      <c r="C175" s="356" t="s">
        <v>3024</v>
      </c>
      <c r="D175" s="356">
        <v>9</v>
      </c>
      <c r="E175" s="356" t="s">
        <v>3029</v>
      </c>
      <c r="F175" s="363"/>
      <c r="G175" s="356"/>
    </row>
    <row r="176" spans="2:7">
      <c r="B176" s="356" t="s">
        <v>3022</v>
      </c>
      <c r="C176" s="356" t="s">
        <v>3024</v>
      </c>
      <c r="D176" s="356">
        <v>10</v>
      </c>
      <c r="E176" s="356" t="s">
        <v>3032</v>
      </c>
      <c r="F176" s="363"/>
      <c r="G176" s="356"/>
    </row>
    <row r="177" spans="2:7">
      <c r="B177" s="356" t="s">
        <v>3022</v>
      </c>
      <c r="C177" s="356" t="s">
        <v>3024</v>
      </c>
      <c r="D177" s="356">
        <v>11</v>
      </c>
      <c r="E177" s="356" t="s">
        <v>464</v>
      </c>
      <c r="F177" s="363"/>
      <c r="G177" s="356"/>
    </row>
    <row r="178" spans="2:7">
      <c r="B178" s="356" t="s">
        <v>3022</v>
      </c>
      <c r="C178" s="356" t="s">
        <v>3024</v>
      </c>
      <c r="D178" s="356">
        <v>12</v>
      </c>
      <c r="E178" s="356" t="s">
        <v>2304</v>
      </c>
      <c r="F178" s="363"/>
      <c r="G178" s="356"/>
    </row>
    <row r="179" spans="2:7">
      <c r="B179" s="356" t="s">
        <v>3022</v>
      </c>
      <c r="C179" s="356" t="s">
        <v>3024</v>
      </c>
      <c r="D179" s="356">
        <v>13</v>
      </c>
      <c r="E179" s="356" t="s">
        <v>985</v>
      </c>
      <c r="F179" s="363"/>
      <c r="G179" s="356"/>
    </row>
    <row r="180" spans="2:7">
      <c r="B180" s="356" t="s">
        <v>3022</v>
      </c>
      <c r="C180" s="356" t="s">
        <v>3024</v>
      </c>
      <c r="D180" s="356">
        <v>14</v>
      </c>
      <c r="E180" s="356" t="s">
        <v>3033</v>
      </c>
      <c r="F180" s="363"/>
      <c r="G180" s="356"/>
    </row>
    <row r="181" spans="2:7">
      <c r="B181" s="356" t="s">
        <v>3022</v>
      </c>
      <c r="C181" s="356" t="s">
        <v>3024</v>
      </c>
      <c r="D181" s="356">
        <v>15</v>
      </c>
      <c r="E181" s="356" t="s">
        <v>2945</v>
      </c>
      <c r="F181" s="363" t="s">
        <v>7266</v>
      </c>
      <c r="G181" s="356"/>
    </row>
    <row r="182" spans="2:7">
      <c r="B182" s="356" t="s">
        <v>3022</v>
      </c>
      <c r="C182" s="356" t="s">
        <v>3024</v>
      </c>
      <c r="D182" s="356">
        <v>16</v>
      </c>
      <c r="E182" s="356" t="s">
        <v>3034</v>
      </c>
      <c r="F182" s="363"/>
      <c r="G182" s="356"/>
    </row>
    <row r="183" spans="2:7">
      <c r="B183" s="356" t="s">
        <v>3022</v>
      </c>
      <c r="C183" s="356" t="s">
        <v>3024</v>
      </c>
      <c r="D183" s="356">
        <v>17</v>
      </c>
      <c r="E183" s="356" t="s">
        <v>1668</v>
      </c>
      <c r="F183" s="363"/>
      <c r="G183" s="356"/>
    </row>
    <row r="184" spans="2:7">
      <c r="B184" s="356" t="s">
        <v>3022</v>
      </c>
      <c r="C184" s="356" t="s">
        <v>3024</v>
      </c>
      <c r="D184" s="356">
        <v>18</v>
      </c>
      <c r="E184" s="356" t="s">
        <v>3037</v>
      </c>
      <c r="F184" s="363"/>
      <c r="G184" s="356"/>
    </row>
    <row r="185" spans="2:7">
      <c r="B185" s="356" t="s">
        <v>3022</v>
      </c>
      <c r="C185" s="356" t="s">
        <v>3024</v>
      </c>
      <c r="D185" s="356">
        <v>19</v>
      </c>
      <c r="E185" s="356" t="s">
        <v>2659</v>
      </c>
      <c r="F185" s="363"/>
      <c r="G185" s="356"/>
    </row>
    <row r="186" spans="2:7">
      <c r="B186" s="356" t="s">
        <v>3022</v>
      </c>
      <c r="C186" s="356" t="s">
        <v>3024</v>
      </c>
      <c r="D186" s="356">
        <v>20</v>
      </c>
      <c r="E186" s="356" t="s">
        <v>2797</v>
      </c>
      <c r="F186" s="363"/>
      <c r="G186" s="356"/>
    </row>
    <row r="187" spans="2:7">
      <c r="B187" s="356" t="s">
        <v>3022</v>
      </c>
      <c r="C187" s="356" t="s">
        <v>3024</v>
      </c>
      <c r="D187" s="356">
        <v>21</v>
      </c>
      <c r="E187" s="356" t="s">
        <v>3040</v>
      </c>
      <c r="F187" s="363"/>
      <c r="G187" s="356"/>
    </row>
    <row r="188" spans="2:7">
      <c r="B188" s="356" t="s">
        <v>3022</v>
      </c>
      <c r="C188" s="356" t="s">
        <v>3024</v>
      </c>
      <c r="D188" s="356">
        <v>22</v>
      </c>
      <c r="E188" s="356" t="s">
        <v>1064</v>
      </c>
      <c r="F188" s="363" t="s">
        <v>7266</v>
      </c>
      <c r="G188" s="356"/>
    </row>
    <row r="189" spans="2:7">
      <c r="B189" s="356" t="s">
        <v>3022</v>
      </c>
      <c r="C189" s="356" t="s">
        <v>3024</v>
      </c>
      <c r="D189" s="356">
        <v>23</v>
      </c>
      <c r="E189" s="356" t="s">
        <v>3041</v>
      </c>
      <c r="F189" s="363"/>
      <c r="G189" s="356"/>
    </row>
    <row r="190" spans="2:7">
      <c r="B190" s="356" t="s">
        <v>3022</v>
      </c>
      <c r="C190" s="356" t="s">
        <v>3024</v>
      </c>
      <c r="D190" s="356">
        <v>24</v>
      </c>
      <c r="E190" s="356" t="s">
        <v>3043</v>
      </c>
      <c r="F190" s="363"/>
      <c r="G190" s="356"/>
    </row>
    <row r="191" spans="2:7">
      <c r="B191" s="356" t="s">
        <v>3022</v>
      </c>
      <c r="C191" s="356" t="s">
        <v>3024</v>
      </c>
      <c r="D191" s="356">
        <v>25</v>
      </c>
      <c r="E191" s="356" t="s">
        <v>3044</v>
      </c>
      <c r="F191" s="363"/>
      <c r="G191" s="356"/>
    </row>
    <row r="192" spans="2:7">
      <c r="B192" s="356" t="s">
        <v>3022</v>
      </c>
      <c r="C192" s="356" t="s">
        <v>3024</v>
      </c>
      <c r="D192" s="356">
        <v>26</v>
      </c>
      <c r="E192" s="356" t="s">
        <v>821</v>
      </c>
      <c r="F192" s="363"/>
      <c r="G192" s="356"/>
    </row>
    <row r="193" spans="2:7">
      <c r="B193" s="356" t="s">
        <v>3022</v>
      </c>
      <c r="C193" s="356" t="s">
        <v>3024</v>
      </c>
      <c r="D193" s="356">
        <v>27</v>
      </c>
      <c r="E193" s="356" t="s">
        <v>691</v>
      </c>
      <c r="F193" s="363"/>
      <c r="G193" s="356"/>
    </row>
    <row r="194" spans="2:7">
      <c r="B194" s="356" t="s">
        <v>3022</v>
      </c>
      <c r="C194" s="356" t="s">
        <v>3024</v>
      </c>
      <c r="D194" s="356">
        <v>28</v>
      </c>
      <c r="E194" s="356" t="s">
        <v>853</v>
      </c>
      <c r="F194" s="363"/>
      <c r="G194" s="356"/>
    </row>
    <row r="195" spans="2:7">
      <c r="B195" s="356" t="s">
        <v>3022</v>
      </c>
      <c r="C195" s="356" t="s">
        <v>3024</v>
      </c>
      <c r="D195" s="356">
        <v>29</v>
      </c>
      <c r="E195" s="356" t="s">
        <v>2309</v>
      </c>
      <c r="F195" s="363"/>
      <c r="G195" s="356"/>
    </row>
    <row r="196" spans="2:7">
      <c r="B196" s="356" t="s">
        <v>3022</v>
      </c>
      <c r="C196" s="356" t="s">
        <v>3024</v>
      </c>
      <c r="D196" s="356">
        <v>30</v>
      </c>
      <c r="E196" s="356" t="s">
        <v>1861</v>
      </c>
      <c r="F196" s="363"/>
      <c r="G196" s="356"/>
    </row>
    <row r="197" spans="2:7">
      <c r="B197" s="356" t="s">
        <v>3022</v>
      </c>
      <c r="C197" s="356" t="s">
        <v>3024</v>
      </c>
      <c r="D197" s="356">
        <v>31</v>
      </c>
      <c r="E197" s="356" t="s">
        <v>3045</v>
      </c>
      <c r="F197" s="363"/>
      <c r="G197" s="356"/>
    </row>
    <row r="198" spans="2:7">
      <c r="B198" s="356" t="s">
        <v>3022</v>
      </c>
      <c r="C198" s="356" t="s">
        <v>3024</v>
      </c>
      <c r="D198" s="356">
        <v>32</v>
      </c>
      <c r="E198" s="356" t="s">
        <v>3051</v>
      </c>
      <c r="F198" s="363"/>
      <c r="G198" s="356"/>
    </row>
    <row r="199" spans="2:7">
      <c r="B199" s="356" t="s">
        <v>3022</v>
      </c>
      <c r="C199" s="356" t="s">
        <v>3024</v>
      </c>
      <c r="D199" s="356">
        <v>33</v>
      </c>
      <c r="E199" s="356" t="s">
        <v>3055</v>
      </c>
      <c r="F199" s="363"/>
      <c r="G199" s="356"/>
    </row>
    <row r="200" spans="2:7">
      <c r="B200" s="356" t="s">
        <v>3022</v>
      </c>
      <c r="C200" s="356" t="s">
        <v>3024</v>
      </c>
      <c r="D200" s="356">
        <v>34</v>
      </c>
      <c r="E200" s="356" t="s">
        <v>3058</v>
      </c>
      <c r="F200" s="363"/>
      <c r="G200" s="356"/>
    </row>
    <row r="201" spans="2:7">
      <c r="B201" s="356" t="s">
        <v>3022</v>
      </c>
      <c r="C201" s="356" t="s">
        <v>3024</v>
      </c>
      <c r="D201" s="356">
        <v>35</v>
      </c>
      <c r="E201" s="356" t="s">
        <v>1356</v>
      </c>
      <c r="F201" s="363"/>
      <c r="G201" s="356"/>
    </row>
    <row r="202" spans="2:7">
      <c r="B202" s="356" t="s">
        <v>3022</v>
      </c>
      <c r="C202" s="356" t="s">
        <v>3024</v>
      </c>
      <c r="D202" s="356">
        <v>36</v>
      </c>
      <c r="E202" s="356" t="s">
        <v>3064</v>
      </c>
      <c r="F202" s="363"/>
      <c r="G202" s="356"/>
    </row>
    <row r="203" spans="2:7">
      <c r="B203" s="356" t="s">
        <v>3022</v>
      </c>
      <c r="C203" s="356" t="s">
        <v>3024</v>
      </c>
      <c r="D203" s="356">
        <v>37</v>
      </c>
      <c r="E203" s="356" t="s">
        <v>2391</v>
      </c>
      <c r="F203" s="363" t="s">
        <v>7266</v>
      </c>
      <c r="G203" s="356"/>
    </row>
    <row r="204" spans="2:7">
      <c r="B204" s="356" t="s">
        <v>3022</v>
      </c>
      <c r="C204" s="356" t="s">
        <v>3024</v>
      </c>
      <c r="D204" s="356">
        <v>38</v>
      </c>
      <c r="E204" s="356" t="s">
        <v>3065</v>
      </c>
      <c r="F204" s="363" t="s">
        <v>7266</v>
      </c>
      <c r="G204" s="356"/>
    </row>
    <row r="205" spans="2:7">
      <c r="B205" s="356" t="s">
        <v>3022</v>
      </c>
      <c r="C205" s="356" t="s">
        <v>3024</v>
      </c>
      <c r="D205" s="356">
        <v>39</v>
      </c>
      <c r="E205" s="356" t="s">
        <v>573</v>
      </c>
      <c r="F205" s="363" t="s">
        <v>7266</v>
      </c>
      <c r="G205" s="356"/>
    </row>
    <row r="206" spans="2:7">
      <c r="B206" s="356" t="s">
        <v>3022</v>
      </c>
      <c r="C206" s="356" t="s">
        <v>3024</v>
      </c>
      <c r="D206" s="356">
        <v>40</v>
      </c>
      <c r="E206" s="359" t="s">
        <v>524</v>
      </c>
      <c r="F206" s="363"/>
      <c r="G206" s="356"/>
    </row>
    <row r="207" spans="2:7">
      <c r="B207" s="356" t="s">
        <v>3022</v>
      </c>
      <c r="C207" s="356" t="s">
        <v>3024</v>
      </c>
      <c r="D207" s="356">
        <v>41</v>
      </c>
      <c r="E207" s="359" t="s">
        <v>3071</v>
      </c>
      <c r="F207" s="363"/>
      <c r="G207" s="356"/>
    </row>
    <row r="208" spans="2:7">
      <c r="B208" s="356" t="s">
        <v>3022</v>
      </c>
      <c r="C208" s="356" t="s">
        <v>3024</v>
      </c>
      <c r="D208" s="356">
        <v>42</v>
      </c>
      <c r="E208" s="356" t="s">
        <v>822</v>
      </c>
      <c r="F208" s="363"/>
      <c r="G208" s="356"/>
    </row>
    <row r="209" spans="2:7">
      <c r="B209" s="356" t="s">
        <v>3022</v>
      </c>
      <c r="C209" s="356" t="s">
        <v>3024</v>
      </c>
      <c r="D209" s="356">
        <v>43</v>
      </c>
      <c r="E209" s="356" t="s">
        <v>3072</v>
      </c>
      <c r="F209" s="363"/>
      <c r="G209" s="356"/>
    </row>
    <row r="210" spans="2:7">
      <c r="B210" s="356" t="s">
        <v>3022</v>
      </c>
      <c r="C210" s="356" t="s">
        <v>3024</v>
      </c>
      <c r="D210" s="356">
        <v>44</v>
      </c>
      <c r="E210" s="356" t="s">
        <v>3073</v>
      </c>
      <c r="F210" s="363"/>
      <c r="G210" s="356"/>
    </row>
    <row r="211" spans="2:7">
      <c r="B211" s="356" t="s">
        <v>3022</v>
      </c>
      <c r="C211" s="356" t="s">
        <v>3024</v>
      </c>
      <c r="D211" s="356">
        <v>45</v>
      </c>
      <c r="E211" s="356" t="s">
        <v>3075</v>
      </c>
      <c r="F211" s="363"/>
      <c r="G211" s="356"/>
    </row>
    <row r="212" spans="2:7">
      <c r="B212" s="356" t="s">
        <v>3022</v>
      </c>
      <c r="C212" s="356" t="s">
        <v>3024</v>
      </c>
      <c r="D212" s="356">
        <v>46</v>
      </c>
      <c r="E212" s="356" t="s">
        <v>838</v>
      </c>
      <c r="F212" s="363"/>
      <c r="G212" s="356"/>
    </row>
    <row r="213" spans="2:7">
      <c r="B213" s="356" t="s">
        <v>3022</v>
      </c>
      <c r="C213" s="356" t="s">
        <v>3024</v>
      </c>
      <c r="D213" s="356">
        <v>47</v>
      </c>
      <c r="E213" s="356" t="s">
        <v>2332</v>
      </c>
      <c r="F213" s="363"/>
      <c r="G213" s="356"/>
    </row>
    <row r="214" spans="2:7">
      <c r="B214" s="356" t="s">
        <v>3022</v>
      </c>
      <c r="C214" s="356" t="s">
        <v>3024</v>
      </c>
      <c r="D214" s="356">
        <v>48</v>
      </c>
      <c r="E214" s="356" t="s">
        <v>3079</v>
      </c>
      <c r="F214" s="363"/>
      <c r="G214" s="356"/>
    </row>
    <row r="215" spans="2:7">
      <c r="B215" s="356" t="s">
        <v>3022</v>
      </c>
      <c r="C215" s="356" t="s">
        <v>3024</v>
      </c>
      <c r="D215" s="356">
        <v>49</v>
      </c>
      <c r="E215" s="356" t="s">
        <v>912</v>
      </c>
      <c r="F215" s="363"/>
      <c r="G215" s="356"/>
    </row>
    <row r="216" spans="2:7">
      <c r="B216" s="356" t="s">
        <v>3022</v>
      </c>
      <c r="C216" s="356" t="s">
        <v>3024</v>
      </c>
      <c r="D216" s="356">
        <v>50</v>
      </c>
      <c r="E216" s="356" t="s">
        <v>3082</v>
      </c>
      <c r="F216" s="363"/>
      <c r="G216" s="356"/>
    </row>
    <row r="217" spans="2:7">
      <c r="B217" s="356" t="s">
        <v>3022</v>
      </c>
      <c r="C217" s="356" t="s">
        <v>3024</v>
      </c>
      <c r="D217" s="356">
        <v>51</v>
      </c>
      <c r="E217" s="356" t="s">
        <v>3084</v>
      </c>
      <c r="F217" s="363"/>
      <c r="G217" s="356"/>
    </row>
    <row r="218" spans="2:7">
      <c r="B218" s="356" t="s">
        <v>3022</v>
      </c>
      <c r="C218" s="356" t="s">
        <v>3024</v>
      </c>
      <c r="D218" s="356">
        <v>52</v>
      </c>
      <c r="E218" s="356" t="s">
        <v>2040</v>
      </c>
      <c r="F218" s="363"/>
      <c r="G218" s="356"/>
    </row>
    <row r="219" spans="2:7">
      <c r="B219" s="356" t="s">
        <v>3022</v>
      </c>
      <c r="C219" s="356" t="s">
        <v>3024</v>
      </c>
      <c r="D219" s="356">
        <v>53</v>
      </c>
      <c r="E219" s="356" t="s">
        <v>222</v>
      </c>
      <c r="F219" s="363"/>
      <c r="G219" s="356"/>
    </row>
    <row r="220" spans="2:7">
      <c r="B220" s="356" t="s">
        <v>3022</v>
      </c>
      <c r="C220" s="356" t="s">
        <v>3024</v>
      </c>
      <c r="D220" s="356">
        <v>54</v>
      </c>
      <c r="E220" s="356" t="s">
        <v>3090</v>
      </c>
      <c r="F220" s="363"/>
      <c r="G220" s="356"/>
    </row>
    <row r="221" spans="2:7">
      <c r="B221" s="356" t="s">
        <v>3022</v>
      </c>
      <c r="C221" s="356" t="s">
        <v>3024</v>
      </c>
      <c r="D221" s="356">
        <v>55</v>
      </c>
      <c r="E221" s="356" t="s">
        <v>3094</v>
      </c>
      <c r="F221" s="363"/>
      <c r="G221" s="356"/>
    </row>
    <row r="222" spans="2:7">
      <c r="B222" s="356" t="s">
        <v>3022</v>
      </c>
      <c r="C222" s="356" t="s">
        <v>3024</v>
      </c>
      <c r="D222" s="356">
        <v>56</v>
      </c>
      <c r="E222" s="356" t="s">
        <v>2941</v>
      </c>
      <c r="F222" s="363"/>
      <c r="G222" s="356"/>
    </row>
    <row r="223" spans="2:7">
      <c r="B223" s="356" t="s">
        <v>3022</v>
      </c>
      <c r="C223" s="356" t="s">
        <v>3024</v>
      </c>
      <c r="D223" s="356">
        <v>57</v>
      </c>
      <c r="E223" s="356" t="s">
        <v>3098</v>
      </c>
      <c r="F223" s="363"/>
      <c r="G223" s="356"/>
    </row>
    <row r="224" spans="2:7">
      <c r="B224" s="356" t="s">
        <v>3022</v>
      </c>
      <c r="C224" s="356" t="s">
        <v>3024</v>
      </c>
      <c r="D224" s="356">
        <v>58</v>
      </c>
      <c r="E224" s="356" t="s">
        <v>1295</v>
      </c>
      <c r="F224" s="363"/>
      <c r="G224" s="356"/>
    </row>
    <row r="225" spans="2:7">
      <c r="B225" s="356" t="s">
        <v>3022</v>
      </c>
      <c r="C225" s="356" t="s">
        <v>3024</v>
      </c>
      <c r="D225" s="356">
        <v>59</v>
      </c>
      <c r="E225" s="356" t="s">
        <v>3099</v>
      </c>
      <c r="F225" s="363"/>
      <c r="G225" s="356"/>
    </row>
    <row r="226" spans="2:7">
      <c r="B226" s="356" t="s">
        <v>3022</v>
      </c>
      <c r="C226" s="356" t="s">
        <v>3024</v>
      </c>
      <c r="D226" s="356">
        <v>60</v>
      </c>
      <c r="E226" s="356" t="s">
        <v>877</v>
      </c>
      <c r="F226" s="363"/>
      <c r="G226" s="356"/>
    </row>
    <row r="227" spans="2:7">
      <c r="B227" s="356" t="s">
        <v>3022</v>
      </c>
      <c r="C227" s="356" t="s">
        <v>3024</v>
      </c>
      <c r="D227" s="356">
        <v>61</v>
      </c>
      <c r="E227" s="356" t="s">
        <v>3101</v>
      </c>
      <c r="F227" s="363"/>
      <c r="G227" s="356"/>
    </row>
    <row r="228" spans="2:7">
      <c r="B228" s="356" t="s">
        <v>3022</v>
      </c>
      <c r="C228" s="356" t="s">
        <v>3024</v>
      </c>
      <c r="D228" s="356">
        <v>62</v>
      </c>
      <c r="E228" s="356" t="s">
        <v>3104</v>
      </c>
      <c r="F228" s="363"/>
      <c r="G228" s="356"/>
    </row>
    <row r="229" spans="2:7">
      <c r="B229" s="356" t="s">
        <v>3022</v>
      </c>
      <c r="C229" s="356" t="s">
        <v>3024</v>
      </c>
      <c r="D229" s="356">
        <v>63</v>
      </c>
      <c r="E229" s="356" t="s">
        <v>3107</v>
      </c>
      <c r="F229" s="363"/>
      <c r="G229" s="356"/>
    </row>
    <row r="230" spans="2:7">
      <c r="B230" s="356" t="s">
        <v>3022</v>
      </c>
      <c r="C230" s="356" t="s">
        <v>3024</v>
      </c>
      <c r="D230" s="356">
        <v>64</v>
      </c>
      <c r="E230" s="356" t="s">
        <v>3109</v>
      </c>
      <c r="F230" s="363"/>
      <c r="G230" s="356"/>
    </row>
    <row r="231" spans="2:7">
      <c r="B231" s="356" t="s">
        <v>3022</v>
      </c>
      <c r="C231" s="356" t="s">
        <v>3024</v>
      </c>
      <c r="D231" s="356">
        <v>65</v>
      </c>
      <c r="E231" s="356" t="s">
        <v>2459</v>
      </c>
      <c r="F231" s="363"/>
      <c r="G231" s="356"/>
    </row>
    <row r="232" spans="2:7">
      <c r="B232" s="356" t="s">
        <v>3022</v>
      </c>
      <c r="C232" s="356" t="s">
        <v>3024</v>
      </c>
      <c r="D232" s="356">
        <v>66</v>
      </c>
      <c r="E232" s="356" t="s">
        <v>3110</v>
      </c>
      <c r="F232" s="363"/>
      <c r="G232" s="356"/>
    </row>
    <row r="233" spans="2:7">
      <c r="B233" s="356" t="s">
        <v>3022</v>
      </c>
      <c r="C233" s="356" t="s">
        <v>3024</v>
      </c>
      <c r="D233" s="356">
        <v>67</v>
      </c>
      <c r="E233" s="356" t="s">
        <v>248</v>
      </c>
      <c r="F233" s="363"/>
      <c r="G233" s="356"/>
    </row>
    <row r="234" spans="2:7">
      <c r="B234" s="356" t="s">
        <v>3022</v>
      </c>
      <c r="C234" s="356" t="s">
        <v>3024</v>
      </c>
      <c r="D234" s="356">
        <v>68</v>
      </c>
      <c r="E234" s="356" t="s">
        <v>785</v>
      </c>
      <c r="F234" s="363"/>
      <c r="G234" s="356"/>
    </row>
    <row r="235" spans="2:7">
      <c r="B235" s="356" t="s">
        <v>3022</v>
      </c>
      <c r="C235" s="356" t="s">
        <v>3024</v>
      </c>
      <c r="D235" s="356">
        <v>69</v>
      </c>
      <c r="E235" s="356" t="s">
        <v>3114</v>
      </c>
      <c r="F235" s="363"/>
      <c r="G235" s="356"/>
    </row>
    <row r="236" spans="2:7">
      <c r="B236" s="356" t="s">
        <v>3022</v>
      </c>
      <c r="C236" s="356" t="s">
        <v>3024</v>
      </c>
      <c r="D236" s="356">
        <v>70</v>
      </c>
      <c r="E236" s="356" t="s">
        <v>585</v>
      </c>
      <c r="F236" s="363"/>
      <c r="G236" s="356"/>
    </row>
    <row r="237" spans="2:7">
      <c r="B237" s="356" t="s">
        <v>3022</v>
      </c>
      <c r="C237" s="356" t="s">
        <v>3024</v>
      </c>
      <c r="D237" s="356">
        <v>71</v>
      </c>
      <c r="E237" s="356" t="s">
        <v>3115</v>
      </c>
      <c r="F237" s="363"/>
      <c r="G237" s="356"/>
    </row>
    <row r="238" spans="2:7">
      <c r="B238" s="356" t="s">
        <v>3022</v>
      </c>
      <c r="C238" s="356" t="s">
        <v>3024</v>
      </c>
      <c r="D238" s="356">
        <v>72</v>
      </c>
      <c r="E238" s="356" t="s">
        <v>2737</v>
      </c>
      <c r="F238" s="363"/>
      <c r="G238" s="356"/>
    </row>
    <row r="239" spans="2:7">
      <c r="B239" s="356" t="s">
        <v>3022</v>
      </c>
      <c r="C239" s="356" t="s">
        <v>3024</v>
      </c>
      <c r="D239" s="356">
        <v>73</v>
      </c>
      <c r="E239" s="356" t="s">
        <v>2320</v>
      </c>
      <c r="F239" s="363"/>
      <c r="G239" s="356"/>
    </row>
    <row r="240" spans="2:7">
      <c r="B240" s="356" t="s">
        <v>3022</v>
      </c>
      <c r="C240" s="356" t="s">
        <v>3024</v>
      </c>
      <c r="D240" s="356">
        <v>74</v>
      </c>
      <c r="E240" s="356" t="s">
        <v>2693</v>
      </c>
      <c r="F240" s="363"/>
      <c r="G240" s="356"/>
    </row>
    <row r="241" spans="2:7">
      <c r="B241" s="356" t="s">
        <v>3022</v>
      </c>
      <c r="C241" s="356" t="s">
        <v>3024</v>
      </c>
      <c r="D241" s="356">
        <v>75</v>
      </c>
      <c r="E241" s="356" t="s">
        <v>83</v>
      </c>
      <c r="F241" s="363"/>
      <c r="G241" s="356"/>
    </row>
    <row r="242" spans="2:7">
      <c r="B242" s="356" t="s">
        <v>3022</v>
      </c>
      <c r="C242" s="356" t="s">
        <v>3024</v>
      </c>
      <c r="D242" s="356">
        <v>76</v>
      </c>
      <c r="E242" s="356" t="s">
        <v>3116</v>
      </c>
      <c r="F242" s="363"/>
      <c r="G242" s="356"/>
    </row>
    <row r="243" spans="2:7">
      <c r="B243" s="356" t="s">
        <v>3022</v>
      </c>
      <c r="C243" s="356" t="s">
        <v>3024</v>
      </c>
      <c r="D243" s="356">
        <v>77</v>
      </c>
      <c r="E243" s="356" t="s">
        <v>2543</v>
      </c>
      <c r="F243" s="363"/>
      <c r="G243" s="366"/>
    </row>
    <row r="244" spans="2:7">
      <c r="B244" s="356" t="s">
        <v>3022</v>
      </c>
      <c r="C244" s="356" t="s">
        <v>3024</v>
      </c>
      <c r="D244" s="356">
        <v>78</v>
      </c>
      <c r="E244" s="356" t="s">
        <v>3118</v>
      </c>
      <c r="F244" s="363"/>
      <c r="G244" s="356"/>
    </row>
    <row r="245" spans="2:7">
      <c r="B245" s="356" t="s">
        <v>3022</v>
      </c>
      <c r="C245" s="356" t="s">
        <v>3024</v>
      </c>
      <c r="D245" s="356">
        <v>79</v>
      </c>
      <c r="E245" s="356" t="s">
        <v>3121</v>
      </c>
      <c r="F245" s="363"/>
      <c r="G245" s="356"/>
    </row>
    <row r="246" spans="2:7">
      <c r="B246" s="356" t="s">
        <v>3022</v>
      </c>
      <c r="C246" s="356" t="s">
        <v>3024</v>
      </c>
      <c r="D246" s="356">
        <v>80</v>
      </c>
      <c r="E246" s="356" t="s">
        <v>3123</v>
      </c>
      <c r="F246" s="363"/>
      <c r="G246" s="356"/>
    </row>
    <row r="247" spans="2:7">
      <c r="B247" s="356" t="s">
        <v>3022</v>
      </c>
      <c r="C247" s="356" t="s">
        <v>3024</v>
      </c>
      <c r="D247" s="356">
        <v>81</v>
      </c>
      <c r="E247" s="356" t="s">
        <v>931</v>
      </c>
      <c r="F247" s="363"/>
      <c r="G247" s="356"/>
    </row>
    <row r="248" spans="2:7">
      <c r="B248" s="356" t="s">
        <v>3022</v>
      </c>
      <c r="C248" s="356" t="s">
        <v>3024</v>
      </c>
      <c r="D248" s="356">
        <v>82</v>
      </c>
      <c r="E248" s="356" t="s">
        <v>3124</v>
      </c>
      <c r="F248" s="363"/>
      <c r="G248" s="356"/>
    </row>
    <row r="249" spans="2:7">
      <c r="B249" s="356" t="s">
        <v>3022</v>
      </c>
      <c r="C249" s="356" t="s">
        <v>3024</v>
      </c>
      <c r="D249" s="356">
        <v>83</v>
      </c>
      <c r="E249" s="356" t="s">
        <v>3126</v>
      </c>
      <c r="F249" s="363"/>
      <c r="G249" s="356"/>
    </row>
    <row r="250" spans="2:7">
      <c r="B250" s="356" t="s">
        <v>3022</v>
      </c>
      <c r="C250" s="356" t="s">
        <v>3024</v>
      </c>
      <c r="D250" s="356">
        <v>84</v>
      </c>
      <c r="E250" s="356" t="s">
        <v>3128</v>
      </c>
      <c r="F250" s="363"/>
      <c r="G250" s="356"/>
    </row>
    <row r="251" spans="2:7">
      <c r="B251" s="356" t="s">
        <v>3022</v>
      </c>
      <c r="C251" s="356" t="s">
        <v>3024</v>
      </c>
      <c r="D251" s="356">
        <v>85</v>
      </c>
      <c r="E251" s="356" t="s">
        <v>3131</v>
      </c>
      <c r="F251" s="363"/>
      <c r="G251" s="356"/>
    </row>
    <row r="252" spans="2:7">
      <c r="B252" s="356" t="s">
        <v>3022</v>
      </c>
      <c r="C252" s="356" t="s">
        <v>3024</v>
      </c>
      <c r="D252" s="356">
        <v>86</v>
      </c>
      <c r="E252" s="356" t="s">
        <v>3133</v>
      </c>
      <c r="F252" s="363"/>
      <c r="G252" s="356"/>
    </row>
    <row r="253" spans="2:7">
      <c r="B253" s="356" t="s">
        <v>3022</v>
      </c>
      <c r="C253" s="356" t="s">
        <v>3024</v>
      </c>
      <c r="D253" s="356">
        <v>87</v>
      </c>
      <c r="E253" s="356" t="s">
        <v>3135</v>
      </c>
      <c r="F253" s="363"/>
      <c r="G253" s="356"/>
    </row>
    <row r="254" spans="2:7">
      <c r="B254" s="356" t="s">
        <v>3022</v>
      </c>
      <c r="C254" s="356" t="s">
        <v>3024</v>
      </c>
      <c r="D254" s="356">
        <v>88</v>
      </c>
      <c r="E254" s="356" t="s">
        <v>3136</v>
      </c>
      <c r="F254" s="363"/>
      <c r="G254" s="356"/>
    </row>
    <row r="255" spans="2:7">
      <c r="B255" s="356" t="s">
        <v>3022</v>
      </c>
      <c r="C255" s="356" t="s">
        <v>3024</v>
      </c>
      <c r="D255" s="356">
        <v>89</v>
      </c>
      <c r="E255" s="356" t="s">
        <v>3139</v>
      </c>
      <c r="F255" s="363"/>
      <c r="G255" s="356"/>
    </row>
    <row r="256" spans="2:7">
      <c r="B256" s="356" t="s">
        <v>3022</v>
      </c>
      <c r="C256" s="356" t="s">
        <v>3024</v>
      </c>
      <c r="D256" s="356">
        <v>90</v>
      </c>
      <c r="E256" s="356" t="s">
        <v>3140</v>
      </c>
      <c r="F256" s="363"/>
      <c r="G256" s="356"/>
    </row>
    <row r="257" spans="2:7">
      <c r="B257" s="356" t="s">
        <v>3022</v>
      </c>
      <c r="C257" s="356" t="s">
        <v>3024</v>
      </c>
      <c r="D257" s="356">
        <v>91</v>
      </c>
      <c r="E257" s="356" t="s">
        <v>407</v>
      </c>
      <c r="F257" s="363"/>
      <c r="G257" s="356"/>
    </row>
    <row r="258" spans="2:7">
      <c r="B258" s="356" t="s">
        <v>3022</v>
      </c>
      <c r="C258" s="356" t="s">
        <v>3024</v>
      </c>
      <c r="D258" s="356">
        <v>92</v>
      </c>
      <c r="E258" s="356" t="s">
        <v>3142</v>
      </c>
      <c r="F258" s="363"/>
      <c r="G258" s="356"/>
    </row>
    <row r="259" spans="2:7">
      <c r="B259" s="356" t="s">
        <v>3022</v>
      </c>
      <c r="C259" s="356" t="s">
        <v>3024</v>
      </c>
      <c r="D259" s="356">
        <v>93</v>
      </c>
      <c r="E259" s="356" t="s">
        <v>3146</v>
      </c>
      <c r="F259" s="363"/>
      <c r="G259" s="356"/>
    </row>
    <row r="260" spans="2:7">
      <c r="B260" s="356" t="s">
        <v>3022</v>
      </c>
      <c r="C260" s="356" t="s">
        <v>3024</v>
      </c>
      <c r="D260" s="356">
        <v>94</v>
      </c>
      <c r="E260" s="356" t="s">
        <v>3154</v>
      </c>
      <c r="F260" s="363"/>
      <c r="G260" s="356"/>
    </row>
    <row r="261" spans="2:7">
      <c r="B261" s="356" t="s">
        <v>3022</v>
      </c>
      <c r="C261" s="356" t="s">
        <v>3024</v>
      </c>
      <c r="D261" s="356">
        <v>95</v>
      </c>
      <c r="E261" s="356" t="s">
        <v>1530</v>
      </c>
      <c r="F261" s="363"/>
      <c r="G261" s="356"/>
    </row>
    <row r="262" spans="2:7">
      <c r="B262" s="356" t="s">
        <v>3022</v>
      </c>
      <c r="C262" s="356" t="s">
        <v>3024</v>
      </c>
      <c r="D262" s="356">
        <v>96</v>
      </c>
      <c r="E262" s="356" t="s">
        <v>2870</v>
      </c>
      <c r="F262" s="363"/>
      <c r="G262" s="356"/>
    </row>
    <row r="263" spans="2:7">
      <c r="B263" s="356" t="s">
        <v>3022</v>
      </c>
      <c r="C263" s="356" t="s">
        <v>3024</v>
      </c>
      <c r="D263" s="356">
        <v>97</v>
      </c>
      <c r="E263" s="356" t="s">
        <v>3155</v>
      </c>
      <c r="F263" s="363" t="s">
        <v>7266</v>
      </c>
      <c r="G263" s="356"/>
    </row>
    <row r="264" spans="2:7">
      <c r="B264" s="356" t="s">
        <v>3022</v>
      </c>
      <c r="C264" s="356" t="s">
        <v>3024</v>
      </c>
      <c r="D264" s="356">
        <v>98</v>
      </c>
      <c r="E264" s="356" t="s">
        <v>2801</v>
      </c>
      <c r="F264" s="363" t="s">
        <v>7266</v>
      </c>
      <c r="G264" s="356"/>
    </row>
    <row r="265" spans="2:7">
      <c r="B265" s="356" t="s">
        <v>3022</v>
      </c>
      <c r="C265" s="356" t="s">
        <v>3024</v>
      </c>
      <c r="D265" s="356">
        <v>99</v>
      </c>
      <c r="E265" s="356" t="s">
        <v>3157</v>
      </c>
      <c r="F265" s="363" t="s">
        <v>7266</v>
      </c>
      <c r="G265" s="356"/>
    </row>
    <row r="266" spans="2:7">
      <c r="B266" s="356" t="s">
        <v>3022</v>
      </c>
      <c r="C266" s="356" t="s">
        <v>3024</v>
      </c>
      <c r="D266" s="356">
        <v>100</v>
      </c>
      <c r="E266" s="356" t="s">
        <v>136</v>
      </c>
      <c r="F266" s="363" t="s">
        <v>7266</v>
      </c>
      <c r="G266" s="356"/>
    </row>
    <row r="267" spans="2:7">
      <c r="B267" s="356" t="s">
        <v>3022</v>
      </c>
      <c r="C267" s="356" t="s">
        <v>3024</v>
      </c>
      <c r="D267" s="356">
        <v>101</v>
      </c>
      <c r="E267" s="356" t="s">
        <v>2833</v>
      </c>
      <c r="F267" s="363" t="s">
        <v>7266</v>
      </c>
      <c r="G267" s="356"/>
    </row>
    <row r="268" spans="2:7">
      <c r="B268" s="356" t="s">
        <v>3022</v>
      </c>
      <c r="C268" s="356" t="s">
        <v>3024</v>
      </c>
      <c r="D268" s="356">
        <v>102</v>
      </c>
      <c r="E268" s="356" t="s">
        <v>1079</v>
      </c>
      <c r="F268" s="363" t="s">
        <v>7266</v>
      </c>
      <c r="G268" s="356"/>
    </row>
    <row r="269" spans="2:7">
      <c r="B269" s="356" t="s">
        <v>3022</v>
      </c>
      <c r="C269" s="356" t="s">
        <v>3024</v>
      </c>
      <c r="D269" s="356">
        <v>103</v>
      </c>
      <c r="E269" s="356" t="s">
        <v>2049</v>
      </c>
      <c r="F269" s="363" t="s">
        <v>7266</v>
      </c>
      <c r="G269" s="356"/>
    </row>
    <row r="270" spans="2:7">
      <c r="B270" s="356" t="s">
        <v>3022</v>
      </c>
      <c r="C270" s="356" t="s">
        <v>3024</v>
      </c>
      <c r="D270" s="356">
        <v>104</v>
      </c>
      <c r="E270" s="356" t="s">
        <v>3160</v>
      </c>
      <c r="F270" s="363" t="s">
        <v>7266</v>
      </c>
      <c r="G270" s="356"/>
    </row>
    <row r="271" spans="2:7">
      <c r="B271" s="356" t="s">
        <v>3022</v>
      </c>
      <c r="C271" s="356" t="s">
        <v>3024</v>
      </c>
      <c r="D271" s="356">
        <v>105</v>
      </c>
      <c r="E271" s="356" t="s">
        <v>1200</v>
      </c>
      <c r="F271" s="363" t="s">
        <v>7266</v>
      </c>
      <c r="G271" s="356"/>
    </row>
    <row r="272" spans="2:7">
      <c r="B272" s="356" t="s">
        <v>3022</v>
      </c>
      <c r="C272" s="356" t="s">
        <v>3024</v>
      </c>
      <c r="D272" s="356">
        <v>106</v>
      </c>
      <c r="E272" s="356" t="s">
        <v>3162</v>
      </c>
      <c r="F272" s="363" t="s">
        <v>7266</v>
      </c>
      <c r="G272" s="356"/>
    </row>
    <row r="273" spans="2:7">
      <c r="B273" s="356" t="s">
        <v>3022</v>
      </c>
      <c r="C273" s="356" t="s">
        <v>3024</v>
      </c>
      <c r="D273" s="356">
        <v>107</v>
      </c>
      <c r="E273" s="356" t="s">
        <v>3166</v>
      </c>
      <c r="F273" s="363" t="s">
        <v>7266</v>
      </c>
      <c r="G273" s="356"/>
    </row>
    <row r="274" spans="2:7">
      <c r="B274" s="356" t="s">
        <v>3022</v>
      </c>
      <c r="C274" s="356" t="s">
        <v>3024</v>
      </c>
      <c r="D274" s="356">
        <v>108</v>
      </c>
      <c r="E274" s="356" t="s">
        <v>1330</v>
      </c>
      <c r="F274" s="363" t="s">
        <v>7266</v>
      </c>
      <c r="G274" s="356"/>
    </row>
    <row r="275" spans="2:7">
      <c r="B275" s="356" t="s">
        <v>3022</v>
      </c>
      <c r="C275" s="356" t="s">
        <v>3024</v>
      </c>
      <c r="D275" s="356">
        <v>109</v>
      </c>
      <c r="E275" s="356" t="s">
        <v>1498</v>
      </c>
      <c r="F275" s="363" t="s">
        <v>7266</v>
      </c>
      <c r="G275" s="356"/>
    </row>
    <row r="276" spans="2:7">
      <c r="B276" s="356" t="s">
        <v>3022</v>
      </c>
      <c r="C276" s="356" t="s">
        <v>3024</v>
      </c>
      <c r="D276" s="356">
        <v>110</v>
      </c>
      <c r="E276" s="356" t="s">
        <v>601</v>
      </c>
      <c r="F276" s="363" t="s">
        <v>7266</v>
      </c>
      <c r="G276" s="356"/>
    </row>
    <row r="277" spans="2:7">
      <c r="B277" s="356" t="s">
        <v>3022</v>
      </c>
      <c r="C277" s="356" t="s">
        <v>3024</v>
      </c>
      <c r="D277" s="356">
        <v>111</v>
      </c>
      <c r="E277" s="358" t="s">
        <v>286</v>
      </c>
      <c r="F277" s="363"/>
      <c r="G277" s="356"/>
    </row>
    <row r="278" spans="2:7">
      <c r="B278" s="356" t="s">
        <v>3022</v>
      </c>
      <c r="C278" s="356" t="s">
        <v>3024</v>
      </c>
      <c r="D278" s="356">
        <v>112</v>
      </c>
      <c r="E278" s="358" t="s">
        <v>241</v>
      </c>
      <c r="F278" s="363"/>
      <c r="G278" s="356"/>
    </row>
    <row r="279" spans="2:7">
      <c r="B279" s="356" t="s">
        <v>3022</v>
      </c>
      <c r="C279" s="356" t="s">
        <v>3024</v>
      </c>
      <c r="D279" s="356">
        <v>113</v>
      </c>
      <c r="E279" s="358" t="s">
        <v>299</v>
      </c>
      <c r="F279" s="363"/>
      <c r="G279" s="356"/>
    </row>
    <row r="280" spans="2:7">
      <c r="B280" s="356" t="s">
        <v>3022</v>
      </c>
      <c r="C280" s="356" t="s">
        <v>3024</v>
      </c>
      <c r="D280" s="356">
        <v>114</v>
      </c>
      <c r="E280" s="358" t="s">
        <v>103</v>
      </c>
      <c r="F280" s="363"/>
      <c r="G280" s="356"/>
    </row>
    <row r="281" spans="2:7">
      <c r="B281" s="356" t="s">
        <v>3022</v>
      </c>
      <c r="C281" s="356" t="s">
        <v>3024</v>
      </c>
      <c r="D281" s="356">
        <v>115</v>
      </c>
      <c r="E281" s="358" t="s">
        <v>303</v>
      </c>
      <c r="F281" s="363"/>
      <c r="G281" s="356"/>
    </row>
    <row r="282" spans="2:7">
      <c r="B282" s="356" t="s">
        <v>3022</v>
      </c>
      <c r="C282" s="356" t="s">
        <v>3024</v>
      </c>
      <c r="D282" s="356">
        <v>116</v>
      </c>
      <c r="E282" s="358" t="s">
        <v>306</v>
      </c>
      <c r="F282" s="363"/>
      <c r="G282" s="356"/>
    </row>
    <row r="283" spans="2:7">
      <c r="B283" s="356" t="s">
        <v>1964</v>
      </c>
      <c r="C283" s="356" t="s">
        <v>3171</v>
      </c>
      <c r="D283" s="356">
        <v>1</v>
      </c>
      <c r="E283" s="358" t="s">
        <v>76</v>
      </c>
      <c r="F283" s="363"/>
      <c r="G283" s="356"/>
    </row>
    <row r="284" spans="2:7">
      <c r="B284" s="356" t="s">
        <v>1964</v>
      </c>
      <c r="C284" s="356" t="s">
        <v>3171</v>
      </c>
      <c r="D284" s="356">
        <v>2</v>
      </c>
      <c r="E284" s="358" t="s">
        <v>71</v>
      </c>
      <c r="F284" s="363"/>
      <c r="G284" s="356"/>
    </row>
    <row r="285" spans="2:7">
      <c r="B285" s="356" t="s">
        <v>1964</v>
      </c>
      <c r="C285" s="356" t="s">
        <v>3171</v>
      </c>
      <c r="D285" s="356">
        <v>3</v>
      </c>
      <c r="E285" s="358" t="s">
        <v>46</v>
      </c>
      <c r="F285" s="363"/>
      <c r="G285" s="356"/>
    </row>
    <row r="286" spans="2:7">
      <c r="B286" s="356" t="s">
        <v>1964</v>
      </c>
      <c r="C286" s="356" t="s">
        <v>3171</v>
      </c>
      <c r="D286" s="356">
        <v>4</v>
      </c>
      <c r="E286" s="358" t="s">
        <v>700</v>
      </c>
      <c r="F286" s="363"/>
      <c r="G286" s="356"/>
    </row>
    <row r="287" spans="2:7">
      <c r="B287" s="356" t="s">
        <v>1964</v>
      </c>
      <c r="C287" s="356" t="s">
        <v>3171</v>
      </c>
      <c r="D287" s="356">
        <v>5</v>
      </c>
      <c r="E287" s="356" t="s">
        <v>1036</v>
      </c>
      <c r="F287" s="363"/>
      <c r="G287" s="356"/>
    </row>
    <row r="288" spans="2:7">
      <c r="B288" s="356" t="s">
        <v>1964</v>
      </c>
      <c r="C288" s="356" t="s">
        <v>3171</v>
      </c>
      <c r="D288" s="356">
        <v>6</v>
      </c>
      <c r="E288" s="356" t="s">
        <v>974</v>
      </c>
      <c r="F288" s="363"/>
      <c r="G288" s="356"/>
    </row>
    <row r="289" spans="2:7">
      <c r="B289" s="356" t="s">
        <v>1964</v>
      </c>
      <c r="C289" s="356" t="s">
        <v>3171</v>
      </c>
      <c r="D289" s="356">
        <v>7</v>
      </c>
      <c r="E289" s="356" t="s">
        <v>3176</v>
      </c>
      <c r="F289" s="363" t="s">
        <v>7266</v>
      </c>
      <c r="G289" s="356"/>
    </row>
    <row r="290" spans="2:7">
      <c r="B290" s="356" t="s">
        <v>1964</v>
      </c>
      <c r="C290" s="356" t="s">
        <v>3171</v>
      </c>
      <c r="D290" s="356">
        <v>8</v>
      </c>
      <c r="E290" s="356" t="s">
        <v>3178</v>
      </c>
      <c r="F290" s="363"/>
      <c r="G290" s="356"/>
    </row>
    <row r="291" spans="2:7">
      <c r="B291" s="356" t="s">
        <v>1964</v>
      </c>
      <c r="C291" s="356" t="s">
        <v>3171</v>
      </c>
      <c r="D291" s="356">
        <v>9</v>
      </c>
      <c r="E291" s="356" t="s">
        <v>3182</v>
      </c>
      <c r="F291" s="363"/>
      <c r="G291" s="356"/>
    </row>
    <row r="292" spans="2:7">
      <c r="B292" s="356" t="s">
        <v>1964</v>
      </c>
      <c r="C292" s="356" t="s">
        <v>3171</v>
      </c>
      <c r="D292" s="356">
        <v>10</v>
      </c>
      <c r="E292" s="356" t="s">
        <v>3184</v>
      </c>
      <c r="F292" s="363"/>
      <c r="G292" s="356"/>
    </row>
    <row r="293" spans="2:7">
      <c r="B293" s="356" t="s">
        <v>1964</v>
      </c>
      <c r="C293" s="356" t="s">
        <v>3171</v>
      </c>
      <c r="D293" s="356">
        <v>11</v>
      </c>
      <c r="E293" s="356" t="s">
        <v>2800</v>
      </c>
      <c r="F293" s="363"/>
      <c r="G293" s="356"/>
    </row>
    <row r="294" spans="2:7">
      <c r="B294" s="356" t="s">
        <v>1964</v>
      </c>
      <c r="C294" s="356" t="s">
        <v>3171</v>
      </c>
      <c r="D294" s="356">
        <v>12</v>
      </c>
      <c r="E294" s="356" t="s">
        <v>1740</v>
      </c>
      <c r="F294" s="363" t="s">
        <v>7266</v>
      </c>
      <c r="G294" s="356"/>
    </row>
    <row r="295" spans="2:7">
      <c r="B295" s="356" t="s">
        <v>1964</v>
      </c>
      <c r="C295" s="356" t="s">
        <v>3171</v>
      </c>
      <c r="D295" s="356">
        <v>13</v>
      </c>
      <c r="E295" s="356" t="s">
        <v>2835</v>
      </c>
      <c r="F295" s="363" t="s">
        <v>7266</v>
      </c>
      <c r="G295" s="356"/>
    </row>
    <row r="296" spans="2:7">
      <c r="B296" s="356" t="s">
        <v>1964</v>
      </c>
      <c r="C296" s="356" t="s">
        <v>3171</v>
      </c>
      <c r="D296" s="356">
        <v>14</v>
      </c>
      <c r="E296" s="359" t="s">
        <v>300</v>
      </c>
      <c r="F296" s="363"/>
      <c r="G296" s="356"/>
    </row>
    <row r="297" spans="2:7">
      <c r="B297" s="356" t="s">
        <v>1964</v>
      </c>
      <c r="C297" s="356" t="s">
        <v>3171</v>
      </c>
      <c r="D297" s="356">
        <v>15</v>
      </c>
      <c r="E297" s="356" t="s">
        <v>3187</v>
      </c>
      <c r="F297" s="363" t="s">
        <v>7266</v>
      </c>
      <c r="G297" s="356"/>
    </row>
    <row r="298" spans="2:7">
      <c r="B298" s="356" t="s">
        <v>1964</v>
      </c>
      <c r="C298" s="356" t="s">
        <v>3171</v>
      </c>
      <c r="D298" s="356">
        <v>16</v>
      </c>
      <c r="E298" s="359" t="s">
        <v>3191</v>
      </c>
      <c r="F298" s="363"/>
      <c r="G298" s="356"/>
    </row>
    <row r="299" spans="2:7">
      <c r="B299" s="356" t="s">
        <v>1964</v>
      </c>
      <c r="C299" s="356" t="s">
        <v>3171</v>
      </c>
      <c r="D299" s="356">
        <v>17</v>
      </c>
      <c r="E299" s="356" t="s">
        <v>955</v>
      </c>
      <c r="F299" s="363" t="s">
        <v>7266</v>
      </c>
      <c r="G299" s="356"/>
    </row>
    <row r="300" spans="2:7">
      <c r="B300" s="356" t="s">
        <v>1964</v>
      </c>
      <c r="C300" s="356" t="s">
        <v>3171</v>
      </c>
      <c r="D300" s="356">
        <v>18</v>
      </c>
      <c r="E300" s="356" t="s">
        <v>1589</v>
      </c>
      <c r="F300" s="363" t="s">
        <v>7266</v>
      </c>
      <c r="G300" s="356"/>
    </row>
    <row r="301" spans="2:7">
      <c r="B301" s="356" t="s">
        <v>1964</v>
      </c>
      <c r="C301" s="356" t="s">
        <v>3171</v>
      </c>
      <c r="D301" s="356">
        <v>19</v>
      </c>
      <c r="E301" s="356" t="s">
        <v>2925</v>
      </c>
      <c r="F301" s="363" t="s">
        <v>7266</v>
      </c>
      <c r="G301" s="356"/>
    </row>
    <row r="302" spans="2:7">
      <c r="B302" s="356" t="s">
        <v>1964</v>
      </c>
      <c r="C302" s="356" t="s">
        <v>3171</v>
      </c>
      <c r="D302" s="356">
        <v>20</v>
      </c>
      <c r="E302" s="356" t="s">
        <v>3192</v>
      </c>
      <c r="F302" s="363" t="s">
        <v>7266</v>
      </c>
      <c r="G302" s="356"/>
    </row>
    <row r="303" spans="2:7">
      <c r="B303" s="356" t="s">
        <v>1964</v>
      </c>
      <c r="C303" s="356" t="s">
        <v>3171</v>
      </c>
      <c r="D303" s="356">
        <v>21</v>
      </c>
      <c r="E303" s="356" t="s">
        <v>2972</v>
      </c>
      <c r="F303" s="363" t="s">
        <v>7266</v>
      </c>
      <c r="G303" s="356"/>
    </row>
    <row r="304" spans="2:7">
      <c r="B304" s="356" t="s">
        <v>1964</v>
      </c>
      <c r="C304" s="356" t="s">
        <v>3171</v>
      </c>
      <c r="D304" s="356">
        <v>22</v>
      </c>
      <c r="E304" s="356" t="s">
        <v>3198</v>
      </c>
      <c r="F304" s="363" t="s">
        <v>7266</v>
      </c>
      <c r="G304" s="356"/>
    </row>
    <row r="305" spans="2:7">
      <c r="B305" s="356" t="s">
        <v>1964</v>
      </c>
      <c r="C305" s="356" t="s">
        <v>3171</v>
      </c>
      <c r="D305" s="356">
        <v>23</v>
      </c>
      <c r="E305" s="356" t="s">
        <v>663</v>
      </c>
      <c r="F305" s="363" t="s">
        <v>7266</v>
      </c>
      <c r="G305" s="356"/>
    </row>
    <row r="306" spans="2:7">
      <c r="B306" s="356" t="s">
        <v>1964</v>
      </c>
      <c r="C306" s="356" t="s">
        <v>3171</v>
      </c>
      <c r="D306" s="356">
        <v>24</v>
      </c>
      <c r="E306" s="356" t="s">
        <v>3200</v>
      </c>
      <c r="F306" s="363" t="s">
        <v>7266</v>
      </c>
      <c r="G306" s="356"/>
    </row>
    <row r="307" spans="2:7">
      <c r="B307" s="356" t="s">
        <v>1964</v>
      </c>
      <c r="C307" s="356" t="s">
        <v>3171</v>
      </c>
      <c r="D307" s="356">
        <v>25</v>
      </c>
      <c r="E307" s="356" t="s">
        <v>3203</v>
      </c>
      <c r="F307" s="363"/>
      <c r="G307" s="356"/>
    </row>
    <row r="308" spans="2:7">
      <c r="B308" s="356" t="s">
        <v>1964</v>
      </c>
      <c r="C308" s="356" t="s">
        <v>3171</v>
      </c>
      <c r="D308" s="356">
        <v>26</v>
      </c>
      <c r="E308" s="356" t="s">
        <v>3205</v>
      </c>
      <c r="F308" s="363"/>
      <c r="G308" s="356"/>
    </row>
    <row r="309" spans="2:7">
      <c r="B309" s="356" t="s">
        <v>1964</v>
      </c>
      <c r="C309" s="356" t="s">
        <v>3171</v>
      </c>
      <c r="D309" s="356">
        <v>27</v>
      </c>
      <c r="E309" s="356" t="s">
        <v>3208</v>
      </c>
      <c r="F309" s="363"/>
      <c r="G309" s="356"/>
    </row>
    <row r="310" spans="2:7">
      <c r="B310" s="356" t="s">
        <v>1964</v>
      </c>
      <c r="C310" s="356" t="s">
        <v>3171</v>
      </c>
      <c r="D310" s="356">
        <v>28</v>
      </c>
      <c r="E310" s="356" t="s">
        <v>3210</v>
      </c>
      <c r="F310" s="363"/>
      <c r="G310" s="356"/>
    </row>
    <row r="311" spans="2:7">
      <c r="B311" s="356" t="s">
        <v>1964</v>
      </c>
      <c r="C311" s="356" t="s">
        <v>3171</v>
      </c>
      <c r="D311" s="356">
        <v>29</v>
      </c>
      <c r="E311" s="356" t="s">
        <v>3211</v>
      </c>
      <c r="F311" s="363"/>
      <c r="G311" s="356"/>
    </row>
    <row r="312" spans="2:7">
      <c r="B312" s="356" t="s">
        <v>1964</v>
      </c>
      <c r="C312" s="356" t="s">
        <v>3171</v>
      </c>
      <c r="D312" s="356">
        <v>30</v>
      </c>
      <c r="E312" s="356" t="s">
        <v>2679</v>
      </c>
      <c r="F312" s="363"/>
      <c r="G312" s="356"/>
    </row>
    <row r="313" spans="2:7">
      <c r="B313" s="356" t="s">
        <v>1964</v>
      </c>
      <c r="C313" s="356" t="s">
        <v>3171</v>
      </c>
      <c r="D313" s="356">
        <v>31</v>
      </c>
      <c r="E313" s="359" t="s">
        <v>3212</v>
      </c>
      <c r="F313" s="363"/>
      <c r="G313" s="356"/>
    </row>
    <row r="314" spans="2:7">
      <c r="B314" s="356" t="s">
        <v>1964</v>
      </c>
      <c r="C314" s="356" t="s">
        <v>3171</v>
      </c>
      <c r="D314" s="356">
        <v>32</v>
      </c>
      <c r="E314" s="359" t="s">
        <v>968</v>
      </c>
      <c r="F314" s="363"/>
      <c r="G314" s="356"/>
    </row>
    <row r="315" spans="2:7">
      <c r="B315" s="356" t="s">
        <v>1964</v>
      </c>
      <c r="C315" s="356" t="s">
        <v>3171</v>
      </c>
      <c r="D315" s="356">
        <v>33</v>
      </c>
      <c r="E315" s="359" t="s">
        <v>189</v>
      </c>
      <c r="F315" s="363"/>
      <c r="G315" s="356"/>
    </row>
    <row r="316" spans="2:7">
      <c r="B316" s="356" t="s">
        <v>1964</v>
      </c>
      <c r="C316" s="356" t="s">
        <v>3171</v>
      </c>
      <c r="D316" s="356">
        <v>34</v>
      </c>
      <c r="E316" s="359" t="s">
        <v>3088</v>
      </c>
      <c r="F316" s="363"/>
      <c r="G316" s="356"/>
    </row>
    <row r="317" spans="2:7">
      <c r="B317" s="356" t="s">
        <v>1964</v>
      </c>
      <c r="C317" s="356" t="s">
        <v>3171</v>
      </c>
      <c r="D317" s="356">
        <v>35</v>
      </c>
      <c r="E317" s="359" t="s">
        <v>3144</v>
      </c>
      <c r="F317" s="363"/>
      <c r="G317" s="356"/>
    </row>
    <row r="318" spans="2:7">
      <c r="B318" s="356" t="s">
        <v>1964</v>
      </c>
      <c r="C318" s="356" t="s">
        <v>3171</v>
      </c>
      <c r="D318" s="356">
        <v>36</v>
      </c>
      <c r="E318" s="359" t="s">
        <v>3215</v>
      </c>
      <c r="F318" s="363"/>
      <c r="G318" s="356"/>
    </row>
    <row r="319" spans="2:7">
      <c r="B319" s="356" t="s">
        <v>1964</v>
      </c>
      <c r="C319" s="356" t="s">
        <v>3171</v>
      </c>
      <c r="D319" s="356">
        <v>37</v>
      </c>
      <c r="E319" s="359" t="s">
        <v>2805</v>
      </c>
      <c r="F319" s="363"/>
      <c r="G319" s="356"/>
    </row>
    <row r="320" spans="2:7">
      <c r="B320" s="356" t="s">
        <v>1964</v>
      </c>
      <c r="C320" s="356" t="s">
        <v>3171</v>
      </c>
      <c r="D320" s="356">
        <v>38</v>
      </c>
      <c r="E320" s="359" t="s">
        <v>3217</v>
      </c>
      <c r="F320" s="363"/>
      <c r="G320" s="356"/>
    </row>
    <row r="321" spans="2:7">
      <c r="B321" s="356" t="s">
        <v>1964</v>
      </c>
      <c r="C321" s="356" t="s">
        <v>3171</v>
      </c>
      <c r="D321" s="356">
        <v>39</v>
      </c>
      <c r="E321" s="359" t="s">
        <v>952</v>
      </c>
      <c r="F321" s="363"/>
      <c r="G321" s="356"/>
    </row>
    <row r="322" spans="2:7">
      <c r="B322" s="356" t="s">
        <v>1964</v>
      </c>
      <c r="C322" s="356" t="s">
        <v>3171</v>
      </c>
      <c r="D322" s="356">
        <v>40</v>
      </c>
      <c r="E322" s="359" t="s">
        <v>1527</v>
      </c>
      <c r="F322" s="363"/>
      <c r="G322" s="356"/>
    </row>
    <row r="323" spans="2:7">
      <c r="B323" s="356" t="s">
        <v>1964</v>
      </c>
      <c r="C323" s="356" t="s">
        <v>3171</v>
      </c>
      <c r="D323" s="356">
        <v>41</v>
      </c>
      <c r="E323" s="359" t="s">
        <v>3220</v>
      </c>
      <c r="F323" s="363"/>
      <c r="G323" s="356"/>
    </row>
    <row r="324" spans="2:7">
      <c r="B324" s="356" t="s">
        <v>1964</v>
      </c>
      <c r="C324" s="356" t="s">
        <v>3171</v>
      </c>
      <c r="D324" s="356">
        <v>42</v>
      </c>
      <c r="E324" s="359" t="s">
        <v>3222</v>
      </c>
      <c r="F324" s="363"/>
      <c r="G324" s="356"/>
    </row>
    <row r="325" spans="2:7">
      <c r="B325" s="356" t="s">
        <v>1964</v>
      </c>
      <c r="C325" s="356" t="s">
        <v>3171</v>
      </c>
      <c r="D325" s="356">
        <v>43</v>
      </c>
      <c r="E325" s="359" t="s">
        <v>3224</v>
      </c>
      <c r="F325" s="363"/>
      <c r="G325" s="356"/>
    </row>
    <row r="326" spans="2:7">
      <c r="B326" s="356" t="s">
        <v>1964</v>
      </c>
      <c r="C326" s="356" t="s">
        <v>3171</v>
      </c>
      <c r="D326" s="356">
        <v>44</v>
      </c>
      <c r="E326" s="359" t="s">
        <v>3225</v>
      </c>
      <c r="F326" s="363"/>
      <c r="G326" s="356"/>
    </row>
    <row r="327" spans="2:7">
      <c r="B327" s="356" t="s">
        <v>1964</v>
      </c>
      <c r="C327" s="356" t="s">
        <v>3171</v>
      </c>
      <c r="D327" s="356">
        <v>45</v>
      </c>
      <c r="E327" s="359" t="s">
        <v>3226</v>
      </c>
      <c r="F327" s="363"/>
      <c r="G327" s="356"/>
    </row>
    <row r="328" spans="2:7">
      <c r="B328" s="356" t="s">
        <v>1964</v>
      </c>
      <c r="C328" s="356" t="s">
        <v>3171</v>
      </c>
      <c r="D328" s="356">
        <v>46</v>
      </c>
      <c r="E328" s="359" t="s">
        <v>3227</v>
      </c>
      <c r="F328" s="363"/>
      <c r="G328" s="356"/>
    </row>
    <row r="329" spans="2:7">
      <c r="B329" s="356" t="s">
        <v>1964</v>
      </c>
      <c r="C329" s="356" t="s">
        <v>3171</v>
      </c>
      <c r="D329" s="356">
        <v>47</v>
      </c>
      <c r="E329" s="359" t="s">
        <v>1083</v>
      </c>
      <c r="F329" s="363"/>
      <c r="G329" s="356"/>
    </row>
    <row r="330" spans="2:7">
      <c r="B330" s="356" t="s">
        <v>1964</v>
      </c>
      <c r="C330" s="356" t="s">
        <v>3171</v>
      </c>
      <c r="D330" s="356">
        <v>48</v>
      </c>
      <c r="E330" s="359" t="s">
        <v>1586</v>
      </c>
      <c r="F330" s="363"/>
      <c r="G330" s="356"/>
    </row>
    <row r="331" spans="2:7">
      <c r="B331" s="356" t="s">
        <v>1964</v>
      </c>
      <c r="C331" s="356" t="s">
        <v>3171</v>
      </c>
      <c r="D331" s="356">
        <v>49</v>
      </c>
      <c r="E331" s="359" t="s">
        <v>3229</v>
      </c>
      <c r="F331" s="363"/>
      <c r="G331" s="356"/>
    </row>
    <row r="332" spans="2:7">
      <c r="B332" s="356" t="s">
        <v>1964</v>
      </c>
      <c r="C332" s="356" t="s">
        <v>3171</v>
      </c>
      <c r="D332" s="356">
        <v>50</v>
      </c>
      <c r="E332" s="359" t="s">
        <v>3231</v>
      </c>
      <c r="F332" s="363"/>
      <c r="G332" s="356"/>
    </row>
    <row r="333" spans="2:7">
      <c r="B333" s="356" t="s">
        <v>1964</v>
      </c>
      <c r="C333" s="356" t="s">
        <v>3171</v>
      </c>
      <c r="D333" s="356">
        <v>51</v>
      </c>
      <c r="E333" s="359" t="s">
        <v>3232</v>
      </c>
      <c r="F333" s="363"/>
      <c r="G333" s="356"/>
    </row>
    <row r="334" spans="2:7">
      <c r="B334" s="356" t="s">
        <v>1964</v>
      </c>
      <c r="C334" s="356" t="s">
        <v>3171</v>
      </c>
      <c r="D334" s="356">
        <v>52</v>
      </c>
      <c r="E334" s="359" t="s">
        <v>560</v>
      </c>
      <c r="F334" s="363"/>
      <c r="G334" s="356"/>
    </row>
    <row r="335" spans="2:7">
      <c r="B335" s="356" t="s">
        <v>1964</v>
      </c>
      <c r="C335" s="356" t="s">
        <v>3171</v>
      </c>
      <c r="D335" s="356">
        <v>53</v>
      </c>
      <c r="E335" s="356" t="s">
        <v>3233</v>
      </c>
      <c r="F335" s="363" t="s">
        <v>7266</v>
      </c>
      <c r="G335" s="356"/>
    </row>
    <row r="336" spans="2:7">
      <c r="B336" s="356" t="s">
        <v>1964</v>
      </c>
      <c r="C336" s="356" t="s">
        <v>3171</v>
      </c>
      <c r="D336" s="356">
        <v>54</v>
      </c>
      <c r="E336" s="360" t="s">
        <v>5293</v>
      </c>
      <c r="F336" s="363"/>
      <c r="G336" s="356"/>
    </row>
    <row r="337" spans="2:7">
      <c r="B337" s="356" t="s">
        <v>1964</v>
      </c>
      <c r="C337" s="356" t="s">
        <v>3171</v>
      </c>
      <c r="D337" s="356">
        <v>55</v>
      </c>
      <c r="E337" s="360" t="s">
        <v>7422</v>
      </c>
      <c r="F337" s="363"/>
      <c r="G337" s="356"/>
    </row>
    <row r="338" spans="2:7">
      <c r="B338" s="356" t="s">
        <v>1964</v>
      </c>
      <c r="C338" s="356" t="s">
        <v>3171</v>
      </c>
      <c r="D338" s="356">
        <v>56</v>
      </c>
      <c r="E338" s="356" t="s">
        <v>3239</v>
      </c>
      <c r="F338" s="363" t="s">
        <v>7266</v>
      </c>
      <c r="G338" s="356"/>
    </row>
    <row r="339" spans="2:7">
      <c r="B339" s="356" t="s">
        <v>1964</v>
      </c>
      <c r="C339" s="356" t="s">
        <v>3171</v>
      </c>
      <c r="D339" s="356">
        <v>57</v>
      </c>
      <c r="E339" s="359" t="s">
        <v>3241</v>
      </c>
      <c r="F339" s="363"/>
      <c r="G339" s="356"/>
    </row>
    <row r="340" spans="2:7">
      <c r="B340" s="356" t="s">
        <v>1964</v>
      </c>
      <c r="C340" s="356" t="s">
        <v>3171</v>
      </c>
      <c r="D340" s="356">
        <v>58</v>
      </c>
      <c r="E340" s="356" t="s">
        <v>3213</v>
      </c>
      <c r="F340" s="363" t="s">
        <v>7266</v>
      </c>
      <c r="G340" s="356"/>
    </row>
    <row r="341" spans="2:7">
      <c r="B341" s="356" t="s">
        <v>1964</v>
      </c>
      <c r="C341" s="356" t="s">
        <v>3171</v>
      </c>
      <c r="D341" s="356">
        <v>59</v>
      </c>
      <c r="E341" s="356" t="s">
        <v>588</v>
      </c>
      <c r="F341" s="363" t="s">
        <v>7266</v>
      </c>
      <c r="G341" s="356"/>
    </row>
    <row r="342" spans="2:7">
      <c r="B342" s="356" t="s">
        <v>1964</v>
      </c>
      <c r="C342" s="356" t="s">
        <v>3171</v>
      </c>
      <c r="D342" s="356">
        <v>60</v>
      </c>
      <c r="E342" s="356" t="s">
        <v>2934</v>
      </c>
      <c r="F342" s="363" t="s">
        <v>7266</v>
      </c>
      <c r="G342" s="356"/>
    </row>
    <row r="343" spans="2:7">
      <c r="B343" s="356" t="s">
        <v>1964</v>
      </c>
      <c r="C343" s="356" t="s">
        <v>3171</v>
      </c>
      <c r="D343" s="356">
        <v>61</v>
      </c>
      <c r="E343" s="359" t="s">
        <v>2096</v>
      </c>
      <c r="F343" s="363"/>
      <c r="G343" s="356"/>
    </row>
    <row r="344" spans="2:7">
      <c r="B344" s="356" t="s">
        <v>1964</v>
      </c>
      <c r="C344" s="356" t="s">
        <v>3171</v>
      </c>
      <c r="D344" s="356">
        <v>62</v>
      </c>
      <c r="E344" s="356" t="s">
        <v>162</v>
      </c>
      <c r="F344" s="363" t="s">
        <v>7266</v>
      </c>
      <c r="G344" s="356"/>
    </row>
    <row r="345" spans="2:7">
      <c r="B345" s="356" t="s">
        <v>1964</v>
      </c>
      <c r="C345" s="356" t="s">
        <v>3171</v>
      </c>
      <c r="D345" s="356">
        <v>63</v>
      </c>
      <c r="E345" s="356" t="s">
        <v>3244</v>
      </c>
      <c r="F345" s="363" t="s">
        <v>7266</v>
      </c>
      <c r="G345" s="356"/>
    </row>
    <row r="346" spans="2:7">
      <c r="B346" s="356" t="s">
        <v>1964</v>
      </c>
      <c r="C346" s="356" t="s">
        <v>3171</v>
      </c>
      <c r="D346" s="356">
        <v>64</v>
      </c>
      <c r="E346" s="359" t="s">
        <v>3245</v>
      </c>
      <c r="F346" s="363"/>
      <c r="G346" s="356"/>
    </row>
    <row r="347" spans="2:7">
      <c r="B347" s="356" t="s">
        <v>1964</v>
      </c>
      <c r="C347" s="356" t="s">
        <v>3171</v>
      </c>
      <c r="D347" s="356">
        <v>65</v>
      </c>
      <c r="E347" s="356" t="s">
        <v>1466</v>
      </c>
      <c r="F347" s="363" t="s">
        <v>7266</v>
      </c>
      <c r="G347" s="356"/>
    </row>
    <row r="348" spans="2:7">
      <c r="B348" s="356" t="s">
        <v>1964</v>
      </c>
      <c r="C348" s="356" t="s">
        <v>3171</v>
      </c>
      <c r="D348" s="356">
        <v>66</v>
      </c>
      <c r="E348" s="356" t="s">
        <v>3248</v>
      </c>
      <c r="F348" s="363" t="s">
        <v>7266</v>
      </c>
      <c r="G348" s="356"/>
    </row>
    <row r="349" spans="2:7">
      <c r="B349" s="356" t="s">
        <v>1964</v>
      </c>
      <c r="C349" s="356" t="s">
        <v>3171</v>
      </c>
      <c r="D349" s="356">
        <v>67</v>
      </c>
      <c r="E349" s="359" t="s">
        <v>3251</v>
      </c>
      <c r="F349" s="363"/>
      <c r="G349" s="356"/>
    </row>
    <row r="350" spans="2:7">
      <c r="B350" s="356" t="s">
        <v>1964</v>
      </c>
      <c r="C350" s="356" t="s">
        <v>3171</v>
      </c>
      <c r="D350" s="356">
        <v>68</v>
      </c>
      <c r="E350" s="356" t="s">
        <v>1050</v>
      </c>
      <c r="F350" s="363" t="s">
        <v>7266</v>
      </c>
      <c r="G350" s="356"/>
    </row>
    <row r="351" spans="2:7">
      <c r="B351" s="356" t="s">
        <v>1964</v>
      </c>
      <c r="C351" s="356" t="s">
        <v>3171</v>
      </c>
      <c r="D351" s="356">
        <v>69</v>
      </c>
      <c r="E351" s="356" t="s">
        <v>783</v>
      </c>
      <c r="F351" s="363"/>
      <c r="G351" s="356"/>
    </row>
    <row r="352" spans="2:7">
      <c r="B352" s="356" t="s">
        <v>1964</v>
      </c>
      <c r="C352" s="356" t="s">
        <v>3171</v>
      </c>
      <c r="D352" s="356">
        <v>70</v>
      </c>
      <c r="E352" s="356" t="s">
        <v>174</v>
      </c>
      <c r="F352" s="363"/>
      <c r="G352" s="356"/>
    </row>
    <row r="353" spans="2:7">
      <c r="B353" s="356" t="s">
        <v>1964</v>
      </c>
      <c r="C353" s="356" t="s">
        <v>3171</v>
      </c>
      <c r="D353" s="356">
        <v>71</v>
      </c>
      <c r="E353" s="356" t="s">
        <v>3164</v>
      </c>
      <c r="F353" s="363"/>
      <c r="G353" s="356"/>
    </row>
    <row r="354" spans="2:7">
      <c r="B354" s="356" t="s">
        <v>1964</v>
      </c>
      <c r="C354" s="356" t="s">
        <v>3171</v>
      </c>
      <c r="D354" s="356">
        <v>72</v>
      </c>
      <c r="E354" s="359" t="s">
        <v>3252</v>
      </c>
      <c r="F354" s="363"/>
      <c r="G354" s="356"/>
    </row>
    <row r="355" spans="2:7">
      <c r="B355" s="356" t="s">
        <v>1964</v>
      </c>
      <c r="C355" s="356" t="s">
        <v>3171</v>
      </c>
      <c r="D355" s="356">
        <v>73</v>
      </c>
      <c r="E355" s="359" t="s">
        <v>2896</v>
      </c>
      <c r="F355" s="363"/>
      <c r="G355" s="356"/>
    </row>
    <row r="356" spans="2:7">
      <c r="B356" s="356" t="s">
        <v>1964</v>
      </c>
      <c r="C356" s="356" t="s">
        <v>3171</v>
      </c>
      <c r="D356" s="356">
        <v>74</v>
      </c>
      <c r="E356" s="359" t="s">
        <v>3253</v>
      </c>
      <c r="F356" s="363"/>
      <c r="G356" s="356"/>
    </row>
    <row r="357" spans="2:7">
      <c r="B357" s="356" t="s">
        <v>1964</v>
      </c>
      <c r="C357" s="356" t="s">
        <v>3171</v>
      </c>
      <c r="D357" s="356">
        <v>75</v>
      </c>
      <c r="E357" s="359" t="s">
        <v>1184</v>
      </c>
      <c r="F357" s="363"/>
      <c r="G357" s="356"/>
    </row>
    <row r="358" spans="2:7">
      <c r="B358" s="356" t="s">
        <v>1964</v>
      </c>
      <c r="C358" s="356" t="s">
        <v>3171</v>
      </c>
      <c r="D358" s="356">
        <v>76</v>
      </c>
      <c r="E358" s="359" t="s">
        <v>3254</v>
      </c>
      <c r="F358" s="363"/>
      <c r="G358" s="356"/>
    </row>
    <row r="359" spans="2:7">
      <c r="B359" s="356" t="s">
        <v>1964</v>
      </c>
      <c r="C359" s="356" t="s">
        <v>3171</v>
      </c>
      <c r="D359" s="356">
        <v>77</v>
      </c>
      <c r="E359" s="356" t="s">
        <v>3260</v>
      </c>
      <c r="F359" s="363"/>
      <c r="G359" s="366"/>
    </row>
    <row r="360" spans="2:7">
      <c r="B360" s="356" t="s">
        <v>1964</v>
      </c>
      <c r="C360" s="356" t="s">
        <v>3171</v>
      </c>
      <c r="D360" s="356">
        <v>78</v>
      </c>
      <c r="E360" s="356" t="s">
        <v>383</v>
      </c>
      <c r="F360" s="363" t="s">
        <v>7266</v>
      </c>
      <c r="G360" s="356"/>
    </row>
    <row r="361" spans="2:7">
      <c r="B361" s="356" t="s">
        <v>1964</v>
      </c>
      <c r="C361" s="356" t="s">
        <v>3171</v>
      </c>
      <c r="D361" s="356">
        <v>79</v>
      </c>
      <c r="E361" s="356" t="s">
        <v>3266</v>
      </c>
      <c r="F361" s="363"/>
      <c r="G361" s="356"/>
    </row>
    <row r="362" spans="2:7">
      <c r="B362" s="356" t="s">
        <v>1964</v>
      </c>
      <c r="C362" s="356" t="s">
        <v>3171</v>
      </c>
      <c r="D362" s="356">
        <v>80</v>
      </c>
      <c r="E362" s="356" t="s">
        <v>3270</v>
      </c>
      <c r="F362" s="363"/>
      <c r="G362" s="356"/>
    </row>
    <row r="363" spans="2:7">
      <c r="B363" s="356" t="s">
        <v>1964</v>
      </c>
      <c r="C363" s="356" t="s">
        <v>3171</v>
      </c>
      <c r="D363" s="356">
        <v>81</v>
      </c>
      <c r="E363" s="359" t="s">
        <v>19</v>
      </c>
      <c r="F363" s="363"/>
      <c r="G363" s="356"/>
    </row>
    <row r="364" spans="2:7">
      <c r="B364" s="356" t="s">
        <v>1964</v>
      </c>
      <c r="C364" s="356" t="s">
        <v>3171</v>
      </c>
      <c r="D364" s="356">
        <v>82</v>
      </c>
      <c r="E364" s="356" t="s">
        <v>2142</v>
      </c>
      <c r="F364" s="363" t="s">
        <v>7266</v>
      </c>
      <c r="G364" s="356"/>
    </row>
    <row r="365" spans="2:7">
      <c r="B365" s="356" t="s">
        <v>1964</v>
      </c>
      <c r="C365" s="356" t="s">
        <v>3171</v>
      </c>
      <c r="D365" s="356">
        <v>83</v>
      </c>
      <c r="E365" s="356" t="s">
        <v>3271</v>
      </c>
      <c r="F365" s="363" t="s">
        <v>7266</v>
      </c>
      <c r="G365" s="356"/>
    </row>
    <row r="366" spans="2:7">
      <c r="B366" s="356" t="s">
        <v>1964</v>
      </c>
      <c r="C366" s="356" t="s">
        <v>3171</v>
      </c>
      <c r="D366" s="356">
        <v>84</v>
      </c>
      <c r="E366" s="356" t="s">
        <v>3234</v>
      </c>
      <c r="F366" s="363" t="s">
        <v>7266</v>
      </c>
      <c r="G366" s="356"/>
    </row>
    <row r="367" spans="2:7">
      <c r="B367" s="356" t="s">
        <v>1964</v>
      </c>
      <c r="C367" s="356" t="s">
        <v>3171</v>
      </c>
      <c r="D367" s="356">
        <v>85</v>
      </c>
      <c r="E367" s="356" t="s">
        <v>3238</v>
      </c>
      <c r="F367" s="363" t="s">
        <v>7266</v>
      </c>
      <c r="G367" s="356"/>
    </row>
    <row r="368" spans="2:7">
      <c r="B368" s="356" t="s">
        <v>1964</v>
      </c>
      <c r="C368" s="356" t="s">
        <v>3171</v>
      </c>
      <c r="D368" s="356">
        <v>86</v>
      </c>
      <c r="E368" s="356" t="s">
        <v>1244</v>
      </c>
      <c r="F368" s="363" t="s">
        <v>7266</v>
      </c>
      <c r="G368" s="356"/>
    </row>
    <row r="369" spans="2:7">
      <c r="B369" s="356" t="s">
        <v>1964</v>
      </c>
      <c r="C369" s="356" t="s">
        <v>3171</v>
      </c>
      <c r="D369" s="356">
        <v>87</v>
      </c>
      <c r="E369" s="356" t="s">
        <v>3273</v>
      </c>
      <c r="F369" s="363" t="s">
        <v>7266</v>
      </c>
      <c r="G369" s="356"/>
    </row>
    <row r="370" spans="2:7">
      <c r="B370" s="356" t="s">
        <v>1964</v>
      </c>
      <c r="C370" s="356" t="s">
        <v>3171</v>
      </c>
      <c r="D370" s="356">
        <v>88</v>
      </c>
      <c r="E370" s="356" t="s">
        <v>2239</v>
      </c>
      <c r="F370" s="363" t="s">
        <v>7266</v>
      </c>
      <c r="G370" s="356"/>
    </row>
    <row r="371" spans="2:7">
      <c r="B371" s="356" t="s">
        <v>1964</v>
      </c>
      <c r="C371" s="356" t="s">
        <v>3171</v>
      </c>
      <c r="D371" s="356">
        <v>89</v>
      </c>
      <c r="E371" s="356" t="s">
        <v>3276</v>
      </c>
      <c r="F371" s="363" t="s">
        <v>7266</v>
      </c>
      <c r="G371" s="356"/>
    </row>
    <row r="372" spans="2:7">
      <c r="B372" s="356" t="s">
        <v>1964</v>
      </c>
      <c r="C372" s="356" t="s">
        <v>3171</v>
      </c>
      <c r="D372" s="356">
        <v>90</v>
      </c>
      <c r="E372" s="356" t="s">
        <v>2436</v>
      </c>
      <c r="F372" s="363" t="s">
        <v>7266</v>
      </c>
      <c r="G372" s="356"/>
    </row>
    <row r="373" spans="2:7">
      <c r="B373" s="356" t="s">
        <v>1964</v>
      </c>
      <c r="C373" s="356" t="s">
        <v>3171</v>
      </c>
      <c r="D373" s="356">
        <v>91</v>
      </c>
      <c r="E373" s="356" t="s">
        <v>1114</v>
      </c>
      <c r="F373" s="363"/>
      <c r="G373" s="356"/>
    </row>
    <row r="374" spans="2:7">
      <c r="B374" s="356" t="s">
        <v>1964</v>
      </c>
      <c r="C374" s="356" t="s">
        <v>3171</v>
      </c>
      <c r="D374" s="356">
        <v>92</v>
      </c>
      <c r="E374" s="356" t="s">
        <v>893</v>
      </c>
      <c r="F374" s="363"/>
      <c r="G374" s="356"/>
    </row>
    <row r="375" spans="2:7">
      <c r="B375" s="356" t="s">
        <v>1964</v>
      </c>
      <c r="C375" s="356" t="s">
        <v>3171</v>
      </c>
      <c r="D375" s="356">
        <v>93</v>
      </c>
      <c r="E375" s="359" t="s">
        <v>3277</v>
      </c>
      <c r="F375" s="363"/>
      <c r="G375" s="356"/>
    </row>
    <row r="376" spans="2:7">
      <c r="B376" s="356" t="s">
        <v>1964</v>
      </c>
      <c r="C376" s="356" t="s">
        <v>3171</v>
      </c>
      <c r="D376" s="356">
        <v>94</v>
      </c>
      <c r="E376" s="356" t="s">
        <v>1432</v>
      </c>
      <c r="F376" s="363"/>
      <c r="G376" s="356"/>
    </row>
    <row r="377" spans="2:7">
      <c r="B377" s="356" t="s">
        <v>1964</v>
      </c>
      <c r="C377" s="356" t="s">
        <v>3171</v>
      </c>
      <c r="D377" s="356">
        <v>95</v>
      </c>
      <c r="E377" s="356" t="s">
        <v>929</v>
      </c>
      <c r="F377" s="363" t="s">
        <v>7266</v>
      </c>
      <c r="G377" s="356"/>
    </row>
    <row r="378" spans="2:7">
      <c r="B378" s="356" t="s">
        <v>1964</v>
      </c>
      <c r="C378" s="356" t="s">
        <v>3171</v>
      </c>
      <c r="D378" s="356">
        <v>96</v>
      </c>
      <c r="E378" s="359" t="s">
        <v>2269</v>
      </c>
      <c r="F378" s="363"/>
      <c r="G378" s="356"/>
    </row>
    <row r="379" spans="2:7">
      <c r="B379" s="356" t="s">
        <v>1964</v>
      </c>
      <c r="C379" s="356" t="s">
        <v>3171</v>
      </c>
      <c r="D379" s="356">
        <v>97</v>
      </c>
      <c r="E379" s="359" t="s">
        <v>3279</v>
      </c>
      <c r="F379" s="363"/>
      <c r="G379" s="356"/>
    </row>
    <row r="380" spans="2:7">
      <c r="B380" s="356" t="s">
        <v>1964</v>
      </c>
      <c r="C380" s="356" t="s">
        <v>3171</v>
      </c>
      <c r="D380" s="356">
        <v>98</v>
      </c>
      <c r="E380" s="356" t="s">
        <v>3281</v>
      </c>
      <c r="F380" s="363"/>
      <c r="G380" s="356"/>
    </row>
    <row r="381" spans="2:7">
      <c r="B381" s="356" t="s">
        <v>1964</v>
      </c>
      <c r="C381" s="356" t="s">
        <v>3171</v>
      </c>
      <c r="D381" s="356">
        <v>99</v>
      </c>
      <c r="E381" s="356" t="s">
        <v>3287</v>
      </c>
      <c r="F381" s="363" t="s">
        <v>7266</v>
      </c>
      <c r="G381" s="356"/>
    </row>
    <row r="382" spans="2:7">
      <c r="B382" s="356" t="s">
        <v>1964</v>
      </c>
      <c r="C382" s="356" t="s">
        <v>3171</v>
      </c>
      <c r="D382" s="356">
        <v>100</v>
      </c>
      <c r="E382" s="356" t="s">
        <v>3288</v>
      </c>
      <c r="F382" s="363" t="s">
        <v>7266</v>
      </c>
      <c r="G382" s="356"/>
    </row>
    <row r="383" spans="2:7">
      <c r="B383" s="356" t="s">
        <v>1964</v>
      </c>
      <c r="C383" s="356" t="s">
        <v>3171</v>
      </c>
      <c r="D383" s="356">
        <v>101</v>
      </c>
      <c r="E383" s="356" t="s">
        <v>2642</v>
      </c>
      <c r="F383" s="363" t="s">
        <v>7266</v>
      </c>
      <c r="G383" s="356"/>
    </row>
    <row r="384" spans="2:7">
      <c r="B384" s="356" t="s">
        <v>1964</v>
      </c>
      <c r="C384" s="356" t="s">
        <v>3171</v>
      </c>
      <c r="D384" s="356">
        <v>102</v>
      </c>
      <c r="E384" s="356" t="s">
        <v>3289</v>
      </c>
      <c r="F384" s="363" t="s">
        <v>7266</v>
      </c>
      <c r="G384" s="356"/>
    </row>
    <row r="385" spans="2:7">
      <c r="B385" s="356" t="s">
        <v>1964</v>
      </c>
      <c r="C385" s="356" t="s">
        <v>3171</v>
      </c>
      <c r="D385" s="356">
        <v>103</v>
      </c>
      <c r="E385" s="356" t="s">
        <v>2312</v>
      </c>
      <c r="F385" s="363" t="s">
        <v>7266</v>
      </c>
      <c r="G385" s="356"/>
    </row>
    <row r="386" spans="2:7">
      <c r="B386" s="356" t="s">
        <v>1964</v>
      </c>
      <c r="C386" s="356" t="s">
        <v>3171</v>
      </c>
      <c r="D386" s="356">
        <v>104</v>
      </c>
      <c r="E386" s="356" t="s">
        <v>3290</v>
      </c>
      <c r="F386" s="363" t="s">
        <v>7266</v>
      </c>
      <c r="G386" s="356"/>
    </row>
    <row r="387" spans="2:7">
      <c r="B387" s="356" t="s">
        <v>1964</v>
      </c>
      <c r="C387" s="356" t="s">
        <v>3171</v>
      </c>
      <c r="D387" s="356">
        <v>105</v>
      </c>
      <c r="E387" s="356" t="s">
        <v>3292</v>
      </c>
      <c r="F387" s="363"/>
      <c r="G387" s="356"/>
    </row>
    <row r="388" spans="2:7">
      <c r="B388" s="356" t="s">
        <v>1964</v>
      </c>
      <c r="C388" s="356" t="s">
        <v>3171</v>
      </c>
      <c r="D388" s="356">
        <v>106</v>
      </c>
      <c r="E388" s="356" t="s">
        <v>1287</v>
      </c>
      <c r="F388" s="363"/>
      <c r="G388" s="356"/>
    </row>
    <row r="389" spans="2:7">
      <c r="B389" s="356" t="s">
        <v>1964</v>
      </c>
      <c r="C389" s="356" t="s">
        <v>3171</v>
      </c>
      <c r="D389" s="356">
        <v>107</v>
      </c>
      <c r="E389" s="356" t="s">
        <v>1507</v>
      </c>
      <c r="F389" s="363"/>
      <c r="G389" s="356"/>
    </row>
    <row r="390" spans="2:7">
      <c r="B390" s="356" t="s">
        <v>1964</v>
      </c>
      <c r="C390" s="356" t="s">
        <v>3171</v>
      </c>
      <c r="D390" s="356">
        <v>108</v>
      </c>
      <c r="E390" s="356" t="s">
        <v>14</v>
      </c>
      <c r="F390" s="363"/>
      <c r="G390" s="356"/>
    </row>
    <row r="391" spans="2:7">
      <c r="B391" s="356" t="s">
        <v>1964</v>
      </c>
      <c r="C391" s="356" t="s">
        <v>3171</v>
      </c>
      <c r="D391" s="356">
        <v>109</v>
      </c>
      <c r="E391" s="356" t="s">
        <v>3295</v>
      </c>
      <c r="F391" s="363" t="s">
        <v>7266</v>
      </c>
      <c r="G391" s="356"/>
    </row>
    <row r="392" spans="2:7">
      <c r="B392" s="356" t="s">
        <v>1964</v>
      </c>
      <c r="C392" s="356" t="s">
        <v>3171</v>
      </c>
      <c r="D392" s="356">
        <v>110</v>
      </c>
      <c r="E392" s="356" t="s">
        <v>3296</v>
      </c>
      <c r="F392" s="363" t="s">
        <v>7266</v>
      </c>
      <c r="G392" s="356"/>
    </row>
    <row r="393" spans="2:7">
      <c r="B393" s="356" t="s">
        <v>1964</v>
      </c>
      <c r="C393" s="356" t="s">
        <v>3171</v>
      </c>
      <c r="D393" s="356">
        <v>111</v>
      </c>
      <c r="E393" s="356" t="s">
        <v>3298</v>
      </c>
      <c r="F393" s="363" t="s">
        <v>7266</v>
      </c>
      <c r="G393" s="356"/>
    </row>
    <row r="394" spans="2:7">
      <c r="B394" s="356" t="s">
        <v>1964</v>
      </c>
      <c r="C394" s="356" t="s">
        <v>3171</v>
      </c>
      <c r="D394" s="356">
        <v>112</v>
      </c>
      <c r="E394" s="356" t="s">
        <v>3300</v>
      </c>
      <c r="F394" s="363" t="s">
        <v>7266</v>
      </c>
      <c r="G394" s="356"/>
    </row>
    <row r="395" spans="2:7">
      <c r="B395" s="356" t="s">
        <v>1964</v>
      </c>
      <c r="C395" s="356" t="s">
        <v>3171</v>
      </c>
      <c r="D395" s="356">
        <v>113</v>
      </c>
      <c r="E395" s="356" t="s">
        <v>3302</v>
      </c>
      <c r="F395" s="363" t="s">
        <v>7266</v>
      </c>
      <c r="G395" s="356"/>
    </row>
    <row r="396" spans="2:7">
      <c r="B396" s="356" t="s">
        <v>1964</v>
      </c>
      <c r="C396" s="356" t="s">
        <v>3171</v>
      </c>
      <c r="D396" s="356">
        <v>114</v>
      </c>
      <c r="E396" s="356" t="s">
        <v>1085</v>
      </c>
      <c r="F396" s="363" t="s">
        <v>7266</v>
      </c>
      <c r="G396" s="356"/>
    </row>
    <row r="397" spans="2:7">
      <c r="B397" s="356" t="s">
        <v>1964</v>
      </c>
      <c r="C397" s="356" t="s">
        <v>3171</v>
      </c>
      <c r="D397" s="356">
        <v>115</v>
      </c>
      <c r="E397" s="356" t="s">
        <v>1575</v>
      </c>
      <c r="F397" s="363" t="s">
        <v>7266</v>
      </c>
      <c r="G397" s="356"/>
    </row>
    <row r="398" spans="2:7">
      <c r="B398" s="356" t="s">
        <v>1964</v>
      </c>
      <c r="C398" s="356" t="s">
        <v>3171</v>
      </c>
      <c r="D398" s="356">
        <v>116</v>
      </c>
      <c r="E398" s="356" t="s">
        <v>3308</v>
      </c>
      <c r="F398" s="363" t="s">
        <v>7266</v>
      </c>
      <c r="G398" s="356"/>
    </row>
    <row r="399" spans="2:7">
      <c r="B399" s="356" t="s">
        <v>1964</v>
      </c>
      <c r="C399" s="356" t="s">
        <v>3171</v>
      </c>
      <c r="D399" s="356">
        <v>117</v>
      </c>
      <c r="E399" s="356" t="s">
        <v>3310</v>
      </c>
      <c r="F399" s="363" t="s">
        <v>7266</v>
      </c>
      <c r="G399" s="356"/>
    </row>
    <row r="400" spans="2:7">
      <c r="B400" s="356" t="s">
        <v>1964</v>
      </c>
      <c r="C400" s="356" t="s">
        <v>3171</v>
      </c>
      <c r="D400" s="356">
        <v>118</v>
      </c>
      <c r="E400" s="356" t="s">
        <v>3311</v>
      </c>
      <c r="F400" s="363" t="s">
        <v>7266</v>
      </c>
      <c r="G400" s="356"/>
    </row>
    <row r="401" spans="2:7">
      <c r="B401" s="356" t="s">
        <v>1964</v>
      </c>
      <c r="C401" s="356" t="s">
        <v>3171</v>
      </c>
      <c r="D401" s="356">
        <v>119</v>
      </c>
      <c r="E401" s="356" t="s">
        <v>728</v>
      </c>
      <c r="F401" s="363" t="s">
        <v>7266</v>
      </c>
      <c r="G401" s="356"/>
    </row>
    <row r="402" spans="2:7">
      <c r="B402" s="356" t="s">
        <v>1964</v>
      </c>
      <c r="C402" s="356" t="s">
        <v>3171</v>
      </c>
      <c r="D402" s="356">
        <v>120</v>
      </c>
      <c r="E402" s="356" t="s">
        <v>3306</v>
      </c>
      <c r="F402" s="363" t="s">
        <v>7266</v>
      </c>
      <c r="G402" s="356"/>
    </row>
    <row r="403" spans="2:7">
      <c r="B403" s="356" t="s">
        <v>1964</v>
      </c>
      <c r="C403" s="356" t="s">
        <v>3171</v>
      </c>
      <c r="D403" s="356">
        <v>121</v>
      </c>
      <c r="E403" s="359" t="s">
        <v>3315</v>
      </c>
      <c r="F403" s="363"/>
      <c r="G403" s="356"/>
    </row>
    <row r="404" spans="2:7">
      <c r="B404" s="356" t="s">
        <v>1964</v>
      </c>
      <c r="C404" s="356" t="s">
        <v>3171</v>
      </c>
      <c r="D404" s="356">
        <v>122</v>
      </c>
      <c r="E404" s="356" t="s">
        <v>3319</v>
      </c>
      <c r="F404" s="363" t="s">
        <v>7266</v>
      </c>
      <c r="G404" s="356"/>
    </row>
    <row r="405" spans="2:7">
      <c r="B405" s="356" t="s">
        <v>1964</v>
      </c>
      <c r="C405" s="356" t="s">
        <v>3171</v>
      </c>
      <c r="D405" s="356">
        <v>123</v>
      </c>
      <c r="E405" s="359" t="s">
        <v>3322</v>
      </c>
      <c r="F405" s="363"/>
      <c r="G405" s="356"/>
    </row>
    <row r="406" spans="2:7">
      <c r="B406" s="356" t="s">
        <v>1964</v>
      </c>
      <c r="C406" s="356" t="s">
        <v>3171</v>
      </c>
      <c r="D406" s="356">
        <v>124</v>
      </c>
      <c r="E406" s="356" t="s">
        <v>3323</v>
      </c>
      <c r="F406" s="363" t="s">
        <v>7266</v>
      </c>
      <c r="G406" s="356"/>
    </row>
    <row r="407" spans="2:7">
      <c r="B407" s="356" t="s">
        <v>1964</v>
      </c>
      <c r="C407" s="356" t="s">
        <v>3171</v>
      </c>
      <c r="D407" s="356">
        <v>125</v>
      </c>
      <c r="E407" s="356" t="s">
        <v>3324</v>
      </c>
      <c r="F407" s="363" t="s">
        <v>7266</v>
      </c>
      <c r="G407" s="356"/>
    </row>
    <row r="408" spans="2:7">
      <c r="B408" s="356" t="s">
        <v>1964</v>
      </c>
      <c r="C408" s="356" t="s">
        <v>3171</v>
      </c>
      <c r="D408" s="356">
        <v>126</v>
      </c>
      <c r="E408" s="359" t="s">
        <v>3059</v>
      </c>
      <c r="F408" s="363"/>
      <c r="G408" s="356"/>
    </row>
    <row r="409" spans="2:7">
      <c r="B409" s="356" t="s">
        <v>1964</v>
      </c>
      <c r="C409" s="356" t="s">
        <v>3171</v>
      </c>
      <c r="D409" s="356">
        <v>127</v>
      </c>
      <c r="E409" s="359" t="s">
        <v>3326</v>
      </c>
      <c r="F409" s="363"/>
      <c r="G409" s="356"/>
    </row>
    <row r="410" spans="2:7">
      <c r="B410" s="356" t="s">
        <v>1964</v>
      </c>
      <c r="C410" s="356" t="s">
        <v>3171</v>
      </c>
      <c r="D410" s="356">
        <v>128</v>
      </c>
      <c r="E410" s="359" t="s">
        <v>1675</v>
      </c>
      <c r="F410" s="363"/>
      <c r="G410" s="356"/>
    </row>
    <row r="411" spans="2:7">
      <c r="B411" s="356" t="s">
        <v>1964</v>
      </c>
      <c r="C411" s="356" t="s">
        <v>3171</v>
      </c>
      <c r="D411" s="356">
        <v>129</v>
      </c>
      <c r="E411" s="359" t="s">
        <v>3327</v>
      </c>
      <c r="F411" s="363"/>
      <c r="G411" s="356"/>
    </row>
    <row r="412" spans="2:7">
      <c r="B412" s="356" t="s">
        <v>1964</v>
      </c>
      <c r="C412" s="356" t="s">
        <v>3171</v>
      </c>
      <c r="D412" s="356">
        <v>130</v>
      </c>
      <c r="E412" s="356" t="s">
        <v>808</v>
      </c>
      <c r="F412" s="363" t="s">
        <v>7266</v>
      </c>
      <c r="G412" s="356"/>
    </row>
    <row r="413" spans="2:7">
      <c r="B413" s="356" t="s">
        <v>1964</v>
      </c>
      <c r="C413" s="356" t="s">
        <v>3171</v>
      </c>
      <c r="D413" s="356">
        <v>131</v>
      </c>
      <c r="E413" s="356" t="s">
        <v>191</v>
      </c>
      <c r="F413" s="363" t="s">
        <v>7266</v>
      </c>
      <c r="G413" s="356"/>
    </row>
    <row r="414" spans="2:7">
      <c r="B414" s="356" t="s">
        <v>1964</v>
      </c>
      <c r="C414" s="356" t="s">
        <v>3171</v>
      </c>
      <c r="D414" s="356">
        <v>132</v>
      </c>
      <c r="E414" s="356" t="s">
        <v>690</v>
      </c>
      <c r="F414" s="363" t="s">
        <v>7266</v>
      </c>
      <c r="G414" s="356"/>
    </row>
    <row r="415" spans="2:7">
      <c r="B415" s="356" t="s">
        <v>1964</v>
      </c>
      <c r="C415" s="356" t="s">
        <v>3171</v>
      </c>
      <c r="D415" s="356">
        <v>133</v>
      </c>
      <c r="E415" s="356" t="s">
        <v>3331</v>
      </c>
      <c r="F415" s="363" t="s">
        <v>7266</v>
      </c>
      <c r="G415" s="356"/>
    </row>
    <row r="416" spans="2:7">
      <c r="B416" s="356" t="s">
        <v>1964</v>
      </c>
      <c r="C416" s="356" t="s">
        <v>3171</v>
      </c>
      <c r="D416" s="356">
        <v>134</v>
      </c>
      <c r="E416" s="356" t="s">
        <v>3334</v>
      </c>
      <c r="F416" s="363" t="s">
        <v>7266</v>
      </c>
      <c r="G416" s="356"/>
    </row>
    <row r="417" spans="2:7">
      <c r="B417" s="356" t="s">
        <v>1964</v>
      </c>
      <c r="C417" s="356" t="s">
        <v>3171</v>
      </c>
      <c r="D417" s="356">
        <v>135</v>
      </c>
      <c r="E417" s="356" t="s">
        <v>1280</v>
      </c>
      <c r="F417" s="363" t="s">
        <v>7266</v>
      </c>
      <c r="G417" s="356"/>
    </row>
    <row r="418" spans="2:7">
      <c r="B418" s="356" t="s">
        <v>1964</v>
      </c>
      <c r="C418" s="356" t="s">
        <v>3171</v>
      </c>
      <c r="D418" s="356">
        <v>136</v>
      </c>
      <c r="E418" s="356" t="s">
        <v>3285</v>
      </c>
      <c r="F418" s="363" t="s">
        <v>7266</v>
      </c>
      <c r="G418" s="356"/>
    </row>
    <row r="419" spans="2:7">
      <c r="B419" s="356" t="s">
        <v>1964</v>
      </c>
      <c r="C419" s="356" t="s">
        <v>3171</v>
      </c>
      <c r="D419" s="356">
        <v>137</v>
      </c>
      <c r="E419" s="356" t="s">
        <v>2874</v>
      </c>
      <c r="F419" s="363" t="s">
        <v>7266</v>
      </c>
      <c r="G419" s="356"/>
    </row>
    <row r="420" spans="2:7">
      <c r="B420" s="356" t="s">
        <v>1964</v>
      </c>
      <c r="C420" s="356" t="s">
        <v>3171</v>
      </c>
      <c r="D420" s="356">
        <v>138</v>
      </c>
      <c r="E420" s="356" t="s">
        <v>3336</v>
      </c>
      <c r="F420" s="363" t="s">
        <v>7266</v>
      </c>
      <c r="G420" s="356"/>
    </row>
    <row r="421" spans="2:7">
      <c r="B421" s="356" t="s">
        <v>1964</v>
      </c>
      <c r="C421" s="356" t="s">
        <v>3171</v>
      </c>
      <c r="D421" s="356">
        <v>139</v>
      </c>
      <c r="E421" s="356" t="s">
        <v>3337</v>
      </c>
      <c r="F421" s="363" t="s">
        <v>7266</v>
      </c>
      <c r="G421" s="356"/>
    </row>
    <row r="422" spans="2:7">
      <c r="B422" s="356" t="s">
        <v>1964</v>
      </c>
      <c r="C422" s="356" t="s">
        <v>3171</v>
      </c>
      <c r="D422" s="356">
        <v>140</v>
      </c>
      <c r="E422" s="356" t="s">
        <v>3340</v>
      </c>
      <c r="F422" s="363" t="s">
        <v>7266</v>
      </c>
      <c r="G422" s="356"/>
    </row>
    <row r="423" spans="2:7">
      <c r="B423" s="356" t="s">
        <v>1964</v>
      </c>
      <c r="C423" s="356" t="s">
        <v>3171</v>
      </c>
      <c r="D423" s="356">
        <v>141</v>
      </c>
      <c r="E423" s="358" t="s">
        <v>286</v>
      </c>
      <c r="F423" s="363"/>
      <c r="G423" s="356"/>
    </row>
    <row r="424" spans="2:7">
      <c r="B424" s="356" t="s">
        <v>1964</v>
      </c>
      <c r="C424" s="356" t="s">
        <v>3171</v>
      </c>
      <c r="D424" s="356">
        <v>142</v>
      </c>
      <c r="E424" s="358" t="s">
        <v>241</v>
      </c>
      <c r="F424" s="363"/>
      <c r="G424" s="356"/>
    </row>
    <row r="425" spans="2:7">
      <c r="B425" s="356" t="s">
        <v>1964</v>
      </c>
      <c r="C425" s="356" t="s">
        <v>3171</v>
      </c>
      <c r="D425" s="356">
        <v>143</v>
      </c>
      <c r="E425" s="358" t="s">
        <v>299</v>
      </c>
      <c r="F425" s="363"/>
      <c r="G425" s="356"/>
    </row>
    <row r="426" spans="2:7">
      <c r="B426" s="356" t="s">
        <v>1964</v>
      </c>
      <c r="C426" s="356" t="s">
        <v>3171</v>
      </c>
      <c r="D426" s="356">
        <v>144</v>
      </c>
      <c r="E426" s="358" t="s">
        <v>103</v>
      </c>
      <c r="F426" s="363"/>
      <c r="G426" s="356"/>
    </row>
    <row r="427" spans="2:7">
      <c r="B427" s="356" t="s">
        <v>1964</v>
      </c>
      <c r="C427" s="356" t="s">
        <v>3171</v>
      </c>
      <c r="D427" s="356">
        <v>145</v>
      </c>
      <c r="E427" s="358" t="s">
        <v>303</v>
      </c>
      <c r="F427" s="363"/>
      <c r="G427" s="356"/>
    </row>
    <row r="428" spans="2:7">
      <c r="B428" s="356" t="s">
        <v>1964</v>
      </c>
      <c r="C428" s="356" t="s">
        <v>3171</v>
      </c>
      <c r="D428" s="356">
        <v>146</v>
      </c>
      <c r="E428" s="358" t="s">
        <v>306</v>
      </c>
      <c r="F428" s="363"/>
      <c r="G428" s="356"/>
    </row>
    <row r="429" spans="2:7">
      <c r="B429" s="356" t="s">
        <v>3344</v>
      </c>
      <c r="C429" s="356" t="s">
        <v>3345</v>
      </c>
      <c r="D429" s="356">
        <v>1</v>
      </c>
      <c r="E429" s="358" t="s">
        <v>76</v>
      </c>
      <c r="F429" s="363"/>
      <c r="G429" s="356"/>
    </row>
    <row r="430" spans="2:7">
      <c r="B430" s="356" t="s">
        <v>3344</v>
      </c>
      <c r="C430" s="356" t="s">
        <v>3345</v>
      </c>
      <c r="D430" s="356">
        <v>2</v>
      </c>
      <c r="E430" s="358" t="s">
        <v>71</v>
      </c>
      <c r="F430" s="363"/>
      <c r="G430" s="356"/>
    </row>
    <row r="431" spans="2:7">
      <c r="B431" s="356" t="s">
        <v>3344</v>
      </c>
      <c r="C431" s="356" t="s">
        <v>3345</v>
      </c>
      <c r="D431" s="356">
        <v>3</v>
      </c>
      <c r="E431" s="358" t="s">
        <v>46</v>
      </c>
      <c r="F431" s="363"/>
      <c r="G431" s="356"/>
    </row>
    <row r="432" spans="2:7">
      <c r="B432" s="356" t="s">
        <v>3344</v>
      </c>
      <c r="C432" s="356" t="s">
        <v>3345</v>
      </c>
      <c r="D432" s="356">
        <v>4</v>
      </c>
      <c r="E432" s="358" t="s">
        <v>700</v>
      </c>
      <c r="F432" s="363"/>
      <c r="G432" s="356"/>
    </row>
    <row r="433" spans="2:7">
      <c r="B433" s="356" t="s">
        <v>3344</v>
      </c>
      <c r="C433" s="356" t="s">
        <v>3345</v>
      </c>
      <c r="D433" s="356">
        <v>5</v>
      </c>
      <c r="E433" s="356" t="s">
        <v>660</v>
      </c>
      <c r="F433" s="363"/>
      <c r="G433" s="356"/>
    </row>
    <row r="434" spans="2:7">
      <c r="B434" s="356" t="s">
        <v>3344</v>
      </c>
      <c r="C434" s="356" t="s">
        <v>3345</v>
      </c>
      <c r="D434" s="356">
        <v>6</v>
      </c>
      <c r="E434" s="356" t="s">
        <v>1825</v>
      </c>
      <c r="F434" s="363" t="s">
        <v>7266</v>
      </c>
      <c r="G434" s="356"/>
    </row>
    <row r="435" spans="2:7">
      <c r="B435" s="356" t="s">
        <v>3344</v>
      </c>
      <c r="C435" s="356" t="s">
        <v>3345</v>
      </c>
      <c r="D435" s="356">
        <v>7</v>
      </c>
      <c r="E435" s="356" t="s">
        <v>3346</v>
      </c>
      <c r="F435" s="363" t="s">
        <v>7266</v>
      </c>
      <c r="G435" s="356"/>
    </row>
    <row r="436" spans="2:7">
      <c r="B436" s="356" t="s">
        <v>3344</v>
      </c>
      <c r="C436" s="356" t="s">
        <v>3345</v>
      </c>
      <c r="D436" s="356">
        <v>8</v>
      </c>
      <c r="E436" s="356" t="s">
        <v>1058</v>
      </c>
      <c r="F436" s="363" t="s">
        <v>7266</v>
      </c>
      <c r="G436" s="356"/>
    </row>
    <row r="437" spans="2:7">
      <c r="B437" s="356" t="s">
        <v>3344</v>
      </c>
      <c r="C437" s="356" t="s">
        <v>3345</v>
      </c>
      <c r="D437" s="356">
        <v>9</v>
      </c>
      <c r="E437" s="356" t="s">
        <v>3348</v>
      </c>
      <c r="F437" s="363" t="s">
        <v>7266</v>
      </c>
      <c r="G437" s="356"/>
    </row>
    <row r="438" spans="2:7">
      <c r="B438" s="356" t="s">
        <v>3344</v>
      </c>
      <c r="C438" s="356" t="s">
        <v>3345</v>
      </c>
      <c r="D438" s="356">
        <v>10</v>
      </c>
      <c r="E438" s="356" t="s">
        <v>3349</v>
      </c>
      <c r="F438" s="363" t="s">
        <v>7266</v>
      </c>
      <c r="G438" s="356"/>
    </row>
    <row r="439" spans="2:7">
      <c r="B439" s="356" t="s">
        <v>3344</v>
      </c>
      <c r="C439" s="356" t="s">
        <v>3345</v>
      </c>
      <c r="D439" s="356">
        <v>11</v>
      </c>
      <c r="E439" s="356" t="s">
        <v>3350</v>
      </c>
      <c r="F439" s="363" t="s">
        <v>7266</v>
      </c>
      <c r="G439" s="356"/>
    </row>
    <row r="440" spans="2:7">
      <c r="B440" s="356" t="s">
        <v>3344</v>
      </c>
      <c r="C440" s="356" t="s">
        <v>3345</v>
      </c>
      <c r="D440" s="356">
        <v>12</v>
      </c>
      <c r="E440" s="356" t="s">
        <v>3351</v>
      </c>
      <c r="F440" s="363" t="s">
        <v>7266</v>
      </c>
      <c r="G440" s="356"/>
    </row>
    <row r="441" spans="2:7">
      <c r="B441" s="356" t="s">
        <v>3344</v>
      </c>
      <c r="C441" s="356" t="s">
        <v>3345</v>
      </c>
      <c r="D441" s="356">
        <v>13</v>
      </c>
      <c r="E441" s="356" t="s">
        <v>1796</v>
      </c>
      <c r="F441" s="363" t="s">
        <v>7266</v>
      </c>
      <c r="G441" s="356"/>
    </row>
    <row r="442" spans="2:7">
      <c r="B442" s="356" t="s">
        <v>3344</v>
      </c>
      <c r="C442" s="356" t="s">
        <v>3345</v>
      </c>
      <c r="D442" s="356">
        <v>14</v>
      </c>
      <c r="E442" s="356" t="s">
        <v>3352</v>
      </c>
      <c r="F442" s="363" t="s">
        <v>7266</v>
      </c>
      <c r="G442" s="356"/>
    </row>
    <row r="443" spans="2:7">
      <c r="B443" s="356" t="s">
        <v>3344</v>
      </c>
      <c r="C443" s="356" t="s">
        <v>3345</v>
      </c>
      <c r="D443" s="356">
        <v>15</v>
      </c>
      <c r="E443" s="356" t="s">
        <v>1554</v>
      </c>
      <c r="F443" s="363" t="s">
        <v>7266</v>
      </c>
      <c r="G443" s="356"/>
    </row>
    <row r="444" spans="2:7">
      <c r="B444" s="356" t="s">
        <v>3344</v>
      </c>
      <c r="C444" s="356" t="s">
        <v>3345</v>
      </c>
      <c r="D444" s="356">
        <v>16</v>
      </c>
      <c r="E444" s="356" t="s">
        <v>564</v>
      </c>
      <c r="F444" s="363" t="s">
        <v>7266</v>
      </c>
      <c r="G444" s="356"/>
    </row>
    <row r="445" spans="2:7">
      <c r="B445" s="356" t="s">
        <v>3344</v>
      </c>
      <c r="C445" s="356" t="s">
        <v>3345</v>
      </c>
      <c r="D445" s="356">
        <v>17</v>
      </c>
      <c r="E445" s="356" t="s">
        <v>3353</v>
      </c>
      <c r="F445" s="363" t="s">
        <v>7266</v>
      </c>
      <c r="G445" s="356"/>
    </row>
    <row r="446" spans="2:7">
      <c r="B446" s="356" t="s">
        <v>3344</v>
      </c>
      <c r="C446" s="356" t="s">
        <v>3345</v>
      </c>
      <c r="D446" s="356">
        <v>18</v>
      </c>
      <c r="E446" s="356" t="s">
        <v>825</v>
      </c>
      <c r="F446" s="363" t="s">
        <v>7266</v>
      </c>
      <c r="G446" s="356"/>
    </row>
    <row r="447" spans="2:7">
      <c r="B447" s="356" t="s">
        <v>3344</v>
      </c>
      <c r="C447" s="356" t="s">
        <v>3345</v>
      </c>
      <c r="D447" s="356">
        <v>19</v>
      </c>
      <c r="E447" s="356" t="s">
        <v>3354</v>
      </c>
      <c r="F447" s="363" t="s">
        <v>7266</v>
      </c>
      <c r="G447" s="356"/>
    </row>
    <row r="448" spans="2:7">
      <c r="B448" s="356" t="s">
        <v>3344</v>
      </c>
      <c r="C448" s="356" t="s">
        <v>3345</v>
      </c>
      <c r="D448" s="356">
        <v>20</v>
      </c>
      <c r="E448" s="356" t="s">
        <v>2230</v>
      </c>
      <c r="F448" s="363" t="s">
        <v>7266</v>
      </c>
      <c r="G448" s="356"/>
    </row>
    <row r="449" spans="2:7">
      <c r="B449" s="356" t="s">
        <v>3344</v>
      </c>
      <c r="C449" s="356" t="s">
        <v>3345</v>
      </c>
      <c r="D449" s="356">
        <v>21</v>
      </c>
      <c r="E449" s="356" t="s">
        <v>3085</v>
      </c>
      <c r="F449" s="363" t="s">
        <v>7266</v>
      </c>
      <c r="G449" s="356"/>
    </row>
    <row r="450" spans="2:7">
      <c r="B450" s="356" t="s">
        <v>3344</v>
      </c>
      <c r="C450" s="356" t="s">
        <v>3345</v>
      </c>
      <c r="D450" s="356">
        <v>22</v>
      </c>
      <c r="E450" s="356" t="s">
        <v>3355</v>
      </c>
      <c r="F450" s="363" t="s">
        <v>7266</v>
      </c>
      <c r="G450" s="356"/>
    </row>
    <row r="451" spans="2:7">
      <c r="B451" s="356" t="s">
        <v>3344</v>
      </c>
      <c r="C451" s="356" t="s">
        <v>3345</v>
      </c>
      <c r="D451" s="356">
        <v>23</v>
      </c>
      <c r="E451" s="356" t="s">
        <v>3357</v>
      </c>
      <c r="F451" s="363" t="s">
        <v>7266</v>
      </c>
      <c r="G451" s="356"/>
    </row>
    <row r="452" spans="2:7">
      <c r="B452" s="356" t="s">
        <v>3344</v>
      </c>
      <c r="C452" s="356" t="s">
        <v>3345</v>
      </c>
      <c r="D452" s="356">
        <v>24</v>
      </c>
      <c r="E452" s="356" t="s">
        <v>610</v>
      </c>
      <c r="F452" s="363" t="s">
        <v>7266</v>
      </c>
      <c r="G452" s="356"/>
    </row>
    <row r="453" spans="2:7">
      <c r="B453" s="356" t="s">
        <v>3344</v>
      </c>
      <c r="C453" s="356" t="s">
        <v>3345</v>
      </c>
      <c r="D453" s="356">
        <v>25</v>
      </c>
      <c r="E453" s="356" t="s">
        <v>1613</v>
      </c>
      <c r="F453" s="363" t="s">
        <v>7266</v>
      </c>
      <c r="G453" s="356"/>
    </row>
    <row r="454" spans="2:7">
      <c r="B454" s="356" t="s">
        <v>3344</v>
      </c>
      <c r="C454" s="356" t="s">
        <v>3345</v>
      </c>
      <c r="D454" s="356">
        <v>26</v>
      </c>
      <c r="E454" s="356" t="s">
        <v>270</v>
      </c>
      <c r="F454" s="363" t="s">
        <v>7266</v>
      </c>
      <c r="G454" s="356"/>
    </row>
    <row r="455" spans="2:7">
      <c r="B455" s="356" t="s">
        <v>3344</v>
      </c>
      <c r="C455" s="356" t="s">
        <v>3345</v>
      </c>
      <c r="D455" s="356">
        <v>27</v>
      </c>
      <c r="E455" s="356" t="s">
        <v>3363</v>
      </c>
      <c r="F455" s="363" t="s">
        <v>7266</v>
      </c>
      <c r="G455" s="356"/>
    </row>
    <row r="456" spans="2:7">
      <c r="B456" s="356" t="s">
        <v>3344</v>
      </c>
      <c r="C456" s="356" t="s">
        <v>3345</v>
      </c>
      <c r="D456" s="356">
        <v>28</v>
      </c>
      <c r="E456" s="356" t="s">
        <v>293</v>
      </c>
      <c r="F456" s="363" t="s">
        <v>7266</v>
      </c>
      <c r="G456" s="356"/>
    </row>
    <row r="457" spans="2:7">
      <c r="B457" s="356" t="s">
        <v>3344</v>
      </c>
      <c r="C457" s="356" t="s">
        <v>3345</v>
      </c>
      <c r="D457" s="356">
        <v>29</v>
      </c>
      <c r="E457" s="356" t="s">
        <v>3364</v>
      </c>
      <c r="F457" s="363" t="s">
        <v>7266</v>
      </c>
      <c r="G457" s="356"/>
    </row>
    <row r="458" spans="2:7">
      <c r="B458" s="356" t="s">
        <v>3344</v>
      </c>
      <c r="C458" s="356" t="s">
        <v>3345</v>
      </c>
      <c r="D458" s="356">
        <v>30</v>
      </c>
      <c r="E458" s="356" t="s">
        <v>3368</v>
      </c>
      <c r="F458" s="363" t="s">
        <v>7266</v>
      </c>
      <c r="G458" s="356"/>
    </row>
    <row r="459" spans="2:7">
      <c r="B459" s="356" t="s">
        <v>3344</v>
      </c>
      <c r="C459" s="356" t="s">
        <v>3345</v>
      </c>
      <c r="D459" s="356">
        <v>31</v>
      </c>
      <c r="E459" s="356" t="s">
        <v>3369</v>
      </c>
      <c r="F459" s="363" t="s">
        <v>7266</v>
      </c>
      <c r="G459" s="356"/>
    </row>
    <row r="460" spans="2:7">
      <c r="B460" s="356" t="s">
        <v>3344</v>
      </c>
      <c r="C460" s="356" t="s">
        <v>3345</v>
      </c>
      <c r="D460" s="356">
        <v>32</v>
      </c>
      <c r="E460" s="356" t="s">
        <v>432</v>
      </c>
      <c r="F460" s="363" t="s">
        <v>7266</v>
      </c>
      <c r="G460" s="356"/>
    </row>
    <row r="461" spans="2:7">
      <c r="B461" s="356" t="s">
        <v>3344</v>
      </c>
      <c r="C461" s="356" t="s">
        <v>3345</v>
      </c>
      <c r="D461" s="356">
        <v>33</v>
      </c>
      <c r="E461" s="356" t="s">
        <v>3371</v>
      </c>
      <c r="F461" s="363" t="s">
        <v>7266</v>
      </c>
      <c r="G461" s="356"/>
    </row>
    <row r="462" spans="2:7">
      <c r="B462" s="356" t="s">
        <v>3344</v>
      </c>
      <c r="C462" s="356" t="s">
        <v>3345</v>
      </c>
      <c r="D462" s="356">
        <v>34</v>
      </c>
      <c r="E462" s="356" t="s">
        <v>2854</v>
      </c>
      <c r="F462" s="363" t="s">
        <v>7266</v>
      </c>
      <c r="G462" s="356"/>
    </row>
    <row r="463" spans="2:7">
      <c r="B463" s="356" t="s">
        <v>3344</v>
      </c>
      <c r="C463" s="356" t="s">
        <v>3345</v>
      </c>
      <c r="D463" s="356">
        <v>35</v>
      </c>
      <c r="E463" s="356" t="s">
        <v>3375</v>
      </c>
      <c r="F463" s="363" t="s">
        <v>7266</v>
      </c>
      <c r="G463" s="356"/>
    </row>
    <row r="464" spans="2:7">
      <c r="B464" s="356" t="s">
        <v>3344</v>
      </c>
      <c r="C464" s="356" t="s">
        <v>3345</v>
      </c>
      <c r="D464" s="356">
        <v>36</v>
      </c>
      <c r="E464" s="356" t="s">
        <v>3180</v>
      </c>
      <c r="F464" s="363" t="s">
        <v>7266</v>
      </c>
      <c r="G464" s="356"/>
    </row>
    <row r="465" spans="2:7">
      <c r="B465" s="356" t="s">
        <v>3344</v>
      </c>
      <c r="C465" s="356" t="s">
        <v>3345</v>
      </c>
      <c r="D465" s="356">
        <v>37</v>
      </c>
      <c r="E465" s="356" t="s">
        <v>2152</v>
      </c>
      <c r="F465" s="363" t="s">
        <v>7266</v>
      </c>
      <c r="G465" s="356"/>
    </row>
    <row r="466" spans="2:7">
      <c r="B466" s="356" t="s">
        <v>3344</v>
      </c>
      <c r="C466" s="356" t="s">
        <v>3345</v>
      </c>
      <c r="D466" s="356">
        <v>38</v>
      </c>
      <c r="E466" s="356" t="s">
        <v>2443</v>
      </c>
      <c r="F466" s="363" t="s">
        <v>7266</v>
      </c>
      <c r="G466" s="356"/>
    </row>
    <row r="467" spans="2:7">
      <c r="B467" s="356" t="s">
        <v>3344</v>
      </c>
      <c r="C467" s="356" t="s">
        <v>3345</v>
      </c>
      <c r="D467" s="356">
        <v>39</v>
      </c>
      <c r="E467" s="356" t="s">
        <v>3376</v>
      </c>
      <c r="F467" s="363" t="s">
        <v>7266</v>
      </c>
      <c r="G467" s="356"/>
    </row>
    <row r="468" spans="2:7">
      <c r="B468" s="356" t="s">
        <v>3344</v>
      </c>
      <c r="C468" s="356" t="s">
        <v>3345</v>
      </c>
      <c r="D468" s="356">
        <v>40</v>
      </c>
      <c r="E468" s="356" t="s">
        <v>3378</v>
      </c>
      <c r="F468" s="363" t="s">
        <v>7266</v>
      </c>
      <c r="G468" s="356"/>
    </row>
    <row r="469" spans="2:7">
      <c r="B469" s="356" t="s">
        <v>3344</v>
      </c>
      <c r="C469" s="356" t="s">
        <v>3345</v>
      </c>
      <c r="D469" s="356">
        <v>41</v>
      </c>
      <c r="E469" s="356" t="s">
        <v>1940</v>
      </c>
      <c r="F469" s="363" t="s">
        <v>7266</v>
      </c>
      <c r="G469" s="356"/>
    </row>
    <row r="470" spans="2:7">
      <c r="B470" s="356" t="s">
        <v>3344</v>
      </c>
      <c r="C470" s="356" t="s">
        <v>3345</v>
      </c>
      <c r="D470" s="356">
        <v>42</v>
      </c>
      <c r="E470" s="356" t="s">
        <v>3381</v>
      </c>
      <c r="F470" s="363" t="s">
        <v>7266</v>
      </c>
      <c r="G470" s="356"/>
    </row>
    <row r="471" spans="2:7">
      <c r="B471" s="356" t="s">
        <v>3344</v>
      </c>
      <c r="C471" s="356" t="s">
        <v>3345</v>
      </c>
      <c r="D471" s="356">
        <v>43</v>
      </c>
      <c r="E471" s="356" t="s">
        <v>342</v>
      </c>
      <c r="F471" s="363" t="s">
        <v>7266</v>
      </c>
      <c r="G471" s="356"/>
    </row>
    <row r="472" spans="2:7">
      <c r="B472" s="356" t="s">
        <v>3344</v>
      </c>
      <c r="C472" s="356" t="s">
        <v>3345</v>
      </c>
      <c r="D472" s="356">
        <v>44</v>
      </c>
      <c r="E472" s="356" t="s">
        <v>3382</v>
      </c>
      <c r="F472" s="363" t="s">
        <v>7266</v>
      </c>
      <c r="G472" s="356"/>
    </row>
    <row r="473" spans="2:7">
      <c r="B473" s="356" t="s">
        <v>3344</v>
      </c>
      <c r="C473" s="356" t="s">
        <v>3345</v>
      </c>
      <c r="D473" s="356">
        <v>45</v>
      </c>
      <c r="E473" s="356" t="s">
        <v>1878</v>
      </c>
      <c r="F473" s="363" t="s">
        <v>7266</v>
      </c>
      <c r="G473" s="356"/>
    </row>
    <row r="474" spans="2:7">
      <c r="B474" s="356" t="s">
        <v>3344</v>
      </c>
      <c r="C474" s="356" t="s">
        <v>3345</v>
      </c>
      <c r="D474" s="356">
        <v>46</v>
      </c>
      <c r="E474" s="356" t="s">
        <v>3386</v>
      </c>
      <c r="F474" s="363" t="s">
        <v>7266</v>
      </c>
      <c r="G474" s="356"/>
    </row>
    <row r="475" spans="2:7">
      <c r="B475" s="356" t="s">
        <v>3344</v>
      </c>
      <c r="C475" s="356" t="s">
        <v>3345</v>
      </c>
      <c r="D475" s="356">
        <v>47</v>
      </c>
      <c r="E475" s="356" t="s">
        <v>3390</v>
      </c>
      <c r="F475" s="363" t="s">
        <v>7266</v>
      </c>
      <c r="G475" s="356"/>
    </row>
    <row r="476" spans="2:7">
      <c r="B476" s="356" t="s">
        <v>3344</v>
      </c>
      <c r="C476" s="356" t="s">
        <v>3345</v>
      </c>
      <c r="D476" s="356">
        <v>48</v>
      </c>
      <c r="E476" s="356" t="s">
        <v>3391</v>
      </c>
      <c r="F476" s="363"/>
      <c r="G476" s="356"/>
    </row>
    <row r="477" spans="2:7">
      <c r="B477" s="356" t="s">
        <v>3344</v>
      </c>
      <c r="C477" s="356" t="s">
        <v>3345</v>
      </c>
      <c r="D477" s="356">
        <v>49</v>
      </c>
      <c r="E477" s="356" t="s">
        <v>2017</v>
      </c>
      <c r="F477" s="363"/>
      <c r="G477" s="356"/>
    </row>
    <row r="478" spans="2:7">
      <c r="B478" s="356" t="s">
        <v>3344</v>
      </c>
      <c r="C478" s="356" t="s">
        <v>3345</v>
      </c>
      <c r="D478" s="356">
        <v>50</v>
      </c>
      <c r="E478" s="356" t="s">
        <v>3392</v>
      </c>
      <c r="F478" s="363" t="s">
        <v>7266</v>
      </c>
      <c r="G478" s="356"/>
    </row>
    <row r="479" spans="2:7">
      <c r="B479" s="356" t="s">
        <v>3344</v>
      </c>
      <c r="C479" s="356" t="s">
        <v>3345</v>
      </c>
      <c r="D479" s="356">
        <v>51</v>
      </c>
      <c r="E479" s="360" t="s">
        <v>2036</v>
      </c>
      <c r="F479" s="363"/>
      <c r="G479" s="356"/>
    </row>
    <row r="480" spans="2:7">
      <c r="B480" s="356" t="s">
        <v>3344</v>
      </c>
      <c r="C480" s="356" t="s">
        <v>3345</v>
      </c>
      <c r="D480" s="356">
        <v>52</v>
      </c>
      <c r="E480" s="356" t="s">
        <v>3396</v>
      </c>
      <c r="F480" s="363"/>
      <c r="G480" s="356"/>
    </row>
    <row r="481" spans="2:7">
      <c r="B481" s="356" t="s">
        <v>3344</v>
      </c>
      <c r="C481" s="356" t="s">
        <v>3345</v>
      </c>
      <c r="D481" s="356">
        <v>53</v>
      </c>
      <c r="E481" s="356" t="s">
        <v>3398</v>
      </c>
      <c r="F481" s="363"/>
      <c r="G481" s="356"/>
    </row>
    <row r="482" spans="2:7">
      <c r="B482" s="356" t="s">
        <v>3344</v>
      </c>
      <c r="C482" s="356" t="s">
        <v>3345</v>
      </c>
      <c r="D482" s="356">
        <v>54</v>
      </c>
      <c r="E482" s="356" t="s">
        <v>863</v>
      </c>
      <c r="F482" s="363" t="s">
        <v>7266</v>
      </c>
      <c r="G482" s="356"/>
    </row>
    <row r="483" spans="2:7">
      <c r="B483" s="356" t="s">
        <v>3344</v>
      </c>
      <c r="C483" s="356" t="s">
        <v>3345</v>
      </c>
      <c r="D483" s="356">
        <v>55</v>
      </c>
      <c r="E483" s="360" t="s">
        <v>3402</v>
      </c>
      <c r="F483" s="363"/>
      <c r="G483" s="356"/>
    </row>
    <row r="484" spans="2:7">
      <c r="B484" s="356" t="s">
        <v>3344</v>
      </c>
      <c r="C484" s="356" t="s">
        <v>3345</v>
      </c>
      <c r="D484" s="356">
        <v>56</v>
      </c>
      <c r="E484" s="356" t="s">
        <v>3405</v>
      </c>
      <c r="F484" s="363"/>
      <c r="G484" s="356"/>
    </row>
    <row r="485" spans="2:7">
      <c r="B485" s="356" t="s">
        <v>3344</v>
      </c>
      <c r="C485" s="356" t="s">
        <v>3345</v>
      </c>
      <c r="D485" s="356">
        <v>57</v>
      </c>
      <c r="E485" s="356" t="s">
        <v>3407</v>
      </c>
      <c r="F485" s="363"/>
      <c r="G485" s="356"/>
    </row>
    <row r="486" spans="2:7">
      <c r="B486" s="356" t="s">
        <v>3344</v>
      </c>
      <c r="C486" s="356" t="s">
        <v>3345</v>
      </c>
      <c r="D486" s="356">
        <v>58</v>
      </c>
      <c r="E486" s="356" t="s">
        <v>653</v>
      </c>
      <c r="F486" s="363" t="s">
        <v>7266</v>
      </c>
      <c r="G486" s="356"/>
    </row>
    <row r="487" spans="2:7">
      <c r="B487" s="356" t="s">
        <v>3344</v>
      </c>
      <c r="C487" s="356" t="s">
        <v>3345</v>
      </c>
      <c r="D487" s="356">
        <v>59</v>
      </c>
      <c r="E487" s="360" t="s">
        <v>3272</v>
      </c>
      <c r="F487" s="363"/>
      <c r="G487" s="356"/>
    </row>
    <row r="488" spans="2:7">
      <c r="B488" s="356" t="s">
        <v>3344</v>
      </c>
      <c r="C488" s="356" t="s">
        <v>3345</v>
      </c>
      <c r="D488" s="356">
        <v>60</v>
      </c>
      <c r="E488" s="356" t="s">
        <v>3408</v>
      </c>
      <c r="F488" s="363"/>
      <c r="G488" s="356"/>
    </row>
    <row r="489" spans="2:7">
      <c r="B489" s="356" t="s">
        <v>3344</v>
      </c>
      <c r="C489" s="356" t="s">
        <v>3345</v>
      </c>
      <c r="D489" s="356">
        <v>61</v>
      </c>
      <c r="E489" s="356" t="s">
        <v>1549</v>
      </c>
      <c r="F489" s="363"/>
      <c r="G489" s="356"/>
    </row>
    <row r="490" spans="2:7">
      <c r="B490" s="356" t="s">
        <v>3344</v>
      </c>
      <c r="C490" s="356" t="s">
        <v>3345</v>
      </c>
      <c r="D490" s="356">
        <v>62</v>
      </c>
      <c r="E490" s="356" t="s">
        <v>3409</v>
      </c>
      <c r="F490" s="363" t="s">
        <v>7266</v>
      </c>
      <c r="G490" s="356"/>
    </row>
    <row r="491" spans="2:7">
      <c r="B491" s="356" t="s">
        <v>3344</v>
      </c>
      <c r="C491" s="356" t="s">
        <v>3345</v>
      </c>
      <c r="D491" s="356">
        <v>63</v>
      </c>
      <c r="E491" s="360" t="s">
        <v>3411</v>
      </c>
      <c r="F491" s="363"/>
      <c r="G491" s="356"/>
    </row>
    <row r="492" spans="2:7">
      <c r="B492" s="356" t="s">
        <v>3344</v>
      </c>
      <c r="C492" s="356" t="s">
        <v>3345</v>
      </c>
      <c r="D492" s="356">
        <v>64</v>
      </c>
      <c r="E492" s="356" t="s">
        <v>1693</v>
      </c>
      <c r="F492" s="363"/>
      <c r="G492" s="356"/>
    </row>
    <row r="493" spans="2:7">
      <c r="B493" s="356" t="s">
        <v>3344</v>
      </c>
      <c r="C493" s="356" t="s">
        <v>3345</v>
      </c>
      <c r="D493" s="356">
        <v>65</v>
      </c>
      <c r="E493" s="356" t="s">
        <v>3412</v>
      </c>
      <c r="F493" s="363"/>
      <c r="G493" s="356"/>
    </row>
    <row r="494" spans="2:7">
      <c r="B494" s="356" t="s">
        <v>3344</v>
      </c>
      <c r="C494" s="356" t="s">
        <v>3345</v>
      </c>
      <c r="D494" s="356">
        <v>66</v>
      </c>
      <c r="E494" s="356" t="s">
        <v>478</v>
      </c>
      <c r="F494" s="363" t="s">
        <v>7266</v>
      </c>
      <c r="G494" s="356"/>
    </row>
    <row r="495" spans="2:7">
      <c r="B495" s="356" t="s">
        <v>3344</v>
      </c>
      <c r="C495" s="356" t="s">
        <v>3345</v>
      </c>
      <c r="D495" s="356">
        <v>67</v>
      </c>
      <c r="E495" s="360" t="s">
        <v>2461</v>
      </c>
      <c r="F495" s="363"/>
      <c r="G495" s="356"/>
    </row>
    <row r="496" spans="2:7">
      <c r="B496" s="356" t="s">
        <v>3344</v>
      </c>
      <c r="C496" s="356" t="s">
        <v>3345</v>
      </c>
      <c r="D496" s="356">
        <v>68</v>
      </c>
      <c r="E496" s="356" t="s">
        <v>990</v>
      </c>
      <c r="F496" s="363"/>
      <c r="G496" s="356"/>
    </row>
    <row r="497" spans="2:7">
      <c r="B497" s="356" t="s">
        <v>3344</v>
      </c>
      <c r="C497" s="356" t="s">
        <v>3345</v>
      </c>
      <c r="D497" s="356">
        <v>69</v>
      </c>
      <c r="E497" s="356" t="s">
        <v>94</v>
      </c>
      <c r="F497" s="363"/>
      <c r="G497" s="356"/>
    </row>
    <row r="498" spans="2:7">
      <c r="B498" s="356" t="s">
        <v>3344</v>
      </c>
      <c r="C498" s="356" t="s">
        <v>3345</v>
      </c>
      <c r="D498" s="356">
        <v>70</v>
      </c>
      <c r="E498" s="360" t="s">
        <v>2481</v>
      </c>
      <c r="F498" s="363"/>
      <c r="G498" s="356"/>
    </row>
    <row r="499" spans="2:7">
      <c r="B499" s="356" t="s">
        <v>3344</v>
      </c>
      <c r="C499" s="356" t="s">
        <v>3345</v>
      </c>
      <c r="D499" s="356">
        <v>71</v>
      </c>
      <c r="E499" s="356" t="s">
        <v>3415</v>
      </c>
      <c r="F499" s="363"/>
      <c r="G499" s="356"/>
    </row>
    <row r="500" spans="2:7">
      <c r="B500" s="356" t="s">
        <v>3344</v>
      </c>
      <c r="C500" s="356" t="s">
        <v>3345</v>
      </c>
      <c r="D500" s="356">
        <v>72</v>
      </c>
      <c r="E500" s="356" t="s">
        <v>705</v>
      </c>
      <c r="F500" s="363"/>
      <c r="G500" s="356"/>
    </row>
    <row r="501" spans="2:7">
      <c r="B501" s="356" t="s">
        <v>3344</v>
      </c>
      <c r="C501" s="356" t="s">
        <v>3345</v>
      </c>
      <c r="D501" s="356">
        <v>73</v>
      </c>
      <c r="E501" s="360" t="s">
        <v>2820</v>
      </c>
      <c r="F501" s="363"/>
      <c r="G501" s="356"/>
    </row>
    <row r="502" spans="2:7">
      <c r="B502" s="356" t="s">
        <v>3344</v>
      </c>
      <c r="C502" s="356" t="s">
        <v>3345</v>
      </c>
      <c r="D502" s="356">
        <v>74</v>
      </c>
      <c r="E502" s="356" t="s">
        <v>3419</v>
      </c>
      <c r="F502" s="363"/>
      <c r="G502" s="356"/>
    </row>
    <row r="503" spans="2:7">
      <c r="B503" s="356" t="s">
        <v>3344</v>
      </c>
      <c r="C503" s="356" t="s">
        <v>3345</v>
      </c>
      <c r="D503" s="356">
        <v>75</v>
      </c>
      <c r="E503" s="356" t="s">
        <v>3420</v>
      </c>
      <c r="F503" s="363"/>
      <c r="G503" s="356"/>
    </row>
    <row r="504" spans="2:7">
      <c r="B504" s="356" t="s">
        <v>3344</v>
      </c>
      <c r="C504" s="356" t="s">
        <v>3345</v>
      </c>
      <c r="D504" s="356">
        <v>76</v>
      </c>
      <c r="E504" s="360" t="s">
        <v>3421</v>
      </c>
      <c r="F504" s="363"/>
      <c r="G504" s="356"/>
    </row>
    <row r="505" spans="2:7">
      <c r="B505" s="356" t="s">
        <v>3344</v>
      </c>
      <c r="C505" s="356" t="s">
        <v>3345</v>
      </c>
      <c r="D505" s="356">
        <v>77</v>
      </c>
      <c r="E505" s="356" t="s">
        <v>2137</v>
      </c>
      <c r="F505" s="363"/>
      <c r="G505" s="366"/>
    </row>
    <row r="506" spans="2:7">
      <c r="B506" s="356" t="s">
        <v>3344</v>
      </c>
      <c r="C506" s="356" t="s">
        <v>3345</v>
      </c>
      <c r="D506" s="356">
        <v>78</v>
      </c>
      <c r="E506" s="356" t="s">
        <v>1139</v>
      </c>
      <c r="F506" s="363"/>
      <c r="G506" s="356"/>
    </row>
    <row r="507" spans="2:7">
      <c r="B507" s="356" t="s">
        <v>3344</v>
      </c>
      <c r="C507" s="356" t="s">
        <v>3345</v>
      </c>
      <c r="D507" s="356">
        <v>79</v>
      </c>
      <c r="E507" s="360" t="s">
        <v>3010</v>
      </c>
      <c r="F507" s="363"/>
      <c r="G507" s="356"/>
    </row>
    <row r="508" spans="2:7">
      <c r="B508" s="356" t="s">
        <v>3344</v>
      </c>
      <c r="C508" s="356" t="s">
        <v>3345</v>
      </c>
      <c r="D508" s="356">
        <v>80</v>
      </c>
      <c r="E508" s="356" t="s">
        <v>3320</v>
      </c>
      <c r="F508" s="363" t="s">
        <v>7266</v>
      </c>
      <c r="G508" s="356"/>
    </row>
    <row r="509" spans="2:7">
      <c r="B509" s="356" t="s">
        <v>3344</v>
      </c>
      <c r="C509" s="356" t="s">
        <v>3345</v>
      </c>
      <c r="D509" s="356">
        <v>81</v>
      </c>
      <c r="E509" s="356" t="s">
        <v>3426</v>
      </c>
      <c r="F509" s="363" t="s">
        <v>7266</v>
      </c>
      <c r="G509" s="356"/>
    </row>
    <row r="510" spans="2:7">
      <c r="B510" s="356" t="s">
        <v>3344</v>
      </c>
      <c r="C510" s="356" t="s">
        <v>3345</v>
      </c>
      <c r="D510" s="356">
        <v>82</v>
      </c>
      <c r="E510" s="356" t="s">
        <v>3427</v>
      </c>
      <c r="F510" s="363"/>
      <c r="G510" s="356"/>
    </row>
    <row r="511" spans="2:7">
      <c r="B511" s="356" t="s">
        <v>3344</v>
      </c>
      <c r="C511" s="356" t="s">
        <v>3345</v>
      </c>
      <c r="D511" s="356">
        <v>83</v>
      </c>
      <c r="E511" s="356" t="s">
        <v>3358</v>
      </c>
      <c r="F511" s="363" t="s">
        <v>7266</v>
      </c>
      <c r="G511" s="356"/>
    </row>
    <row r="512" spans="2:7">
      <c r="B512" s="356" t="s">
        <v>3344</v>
      </c>
      <c r="C512" s="356" t="s">
        <v>3345</v>
      </c>
      <c r="D512" s="356">
        <v>84</v>
      </c>
      <c r="E512" s="356" t="s">
        <v>3428</v>
      </c>
      <c r="F512" s="363" t="s">
        <v>7266</v>
      </c>
      <c r="G512" s="356"/>
    </row>
    <row r="513" spans="2:7">
      <c r="B513" s="356" t="s">
        <v>3344</v>
      </c>
      <c r="C513" s="356" t="s">
        <v>3345</v>
      </c>
      <c r="D513" s="356">
        <v>85</v>
      </c>
      <c r="E513" s="356" t="s">
        <v>3433</v>
      </c>
      <c r="F513" s="363"/>
      <c r="G513" s="356"/>
    </row>
    <row r="514" spans="2:7">
      <c r="B514" s="356" t="s">
        <v>3344</v>
      </c>
      <c r="C514" s="356" t="s">
        <v>3345</v>
      </c>
      <c r="D514" s="356">
        <v>86</v>
      </c>
      <c r="E514" s="356" t="s">
        <v>3436</v>
      </c>
      <c r="F514" s="363"/>
      <c r="G514" s="356"/>
    </row>
    <row r="515" spans="2:7">
      <c r="B515" s="356" t="s">
        <v>3344</v>
      </c>
      <c r="C515" s="356" t="s">
        <v>3345</v>
      </c>
      <c r="D515" s="356">
        <v>87</v>
      </c>
      <c r="E515" s="356" t="s">
        <v>221</v>
      </c>
      <c r="F515" s="363"/>
      <c r="G515" s="356"/>
    </row>
    <row r="516" spans="2:7">
      <c r="B516" s="356" t="s">
        <v>3344</v>
      </c>
      <c r="C516" s="356" t="s">
        <v>3345</v>
      </c>
      <c r="D516" s="356">
        <v>88</v>
      </c>
      <c r="E516" s="356" t="s">
        <v>3439</v>
      </c>
      <c r="F516" s="363"/>
      <c r="G516" s="356"/>
    </row>
    <row r="517" spans="2:7">
      <c r="B517" s="356" t="s">
        <v>3344</v>
      </c>
      <c r="C517" s="356" t="s">
        <v>3345</v>
      </c>
      <c r="D517" s="356">
        <v>89</v>
      </c>
      <c r="E517" s="356" t="s">
        <v>919</v>
      </c>
      <c r="F517" s="363"/>
      <c r="G517" s="356"/>
    </row>
    <row r="518" spans="2:7">
      <c r="B518" s="356" t="s">
        <v>3344</v>
      </c>
      <c r="C518" s="356" t="s">
        <v>3345</v>
      </c>
      <c r="D518" s="356">
        <v>90</v>
      </c>
      <c r="E518" s="356" t="s">
        <v>3442</v>
      </c>
      <c r="F518" s="363"/>
      <c r="G518" s="356"/>
    </row>
    <row r="519" spans="2:7">
      <c r="B519" s="356" t="s">
        <v>3344</v>
      </c>
      <c r="C519" s="356" t="s">
        <v>3345</v>
      </c>
      <c r="D519" s="356">
        <v>91</v>
      </c>
      <c r="E519" s="356" t="s">
        <v>2513</v>
      </c>
      <c r="F519" s="363"/>
      <c r="G519" s="356"/>
    </row>
    <row r="520" spans="2:7">
      <c r="B520" s="356" t="s">
        <v>3344</v>
      </c>
      <c r="C520" s="356" t="s">
        <v>3345</v>
      </c>
      <c r="D520" s="356">
        <v>92</v>
      </c>
      <c r="E520" s="356" t="s">
        <v>2515</v>
      </c>
      <c r="F520" s="363"/>
      <c r="G520" s="356"/>
    </row>
    <row r="521" spans="2:7">
      <c r="B521" s="356" t="s">
        <v>3344</v>
      </c>
      <c r="C521" s="356" t="s">
        <v>3345</v>
      </c>
      <c r="D521" s="356">
        <v>93</v>
      </c>
      <c r="E521" s="356" t="s">
        <v>2522</v>
      </c>
      <c r="F521" s="363"/>
      <c r="G521" s="356"/>
    </row>
    <row r="522" spans="2:7">
      <c r="B522" s="356" t="s">
        <v>3344</v>
      </c>
      <c r="C522" s="356" t="s">
        <v>3345</v>
      </c>
      <c r="D522" s="356">
        <v>94</v>
      </c>
      <c r="E522" s="356" t="s">
        <v>6</v>
      </c>
      <c r="F522" s="363"/>
      <c r="G522" s="356"/>
    </row>
    <row r="523" spans="2:7">
      <c r="B523" s="356" t="s">
        <v>3344</v>
      </c>
      <c r="C523" s="356" t="s">
        <v>3345</v>
      </c>
      <c r="D523" s="356">
        <v>95</v>
      </c>
      <c r="E523" s="356" t="s">
        <v>124</v>
      </c>
      <c r="F523" s="363"/>
      <c r="G523" s="356"/>
    </row>
    <row r="524" spans="2:7">
      <c r="B524" s="356" t="s">
        <v>3344</v>
      </c>
      <c r="C524" s="356" t="s">
        <v>3345</v>
      </c>
      <c r="D524" s="356">
        <v>96</v>
      </c>
      <c r="E524" s="356" t="s">
        <v>20</v>
      </c>
      <c r="F524" s="363"/>
      <c r="G524" s="356"/>
    </row>
    <row r="525" spans="2:7">
      <c r="B525" s="356" t="s">
        <v>3344</v>
      </c>
      <c r="C525" s="356" t="s">
        <v>3345</v>
      </c>
      <c r="D525" s="356">
        <v>97</v>
      </c>
      <c r="E525" s="356" t="s">
        <v>607</v>
      </c>
      <c r="F525" s="363"/>
      <c r="G525" s="356"/>
    </row>
    <row r="526" spans="2:7">
      <c r="B526" s="356" t="s">
        <v>3344</v>
      </c>
      <c r="C526" s="356" t="s">
        <v>3345</v>
      </c>
      <c r="D526" s="356">
        <v>98</v>
      </c>
      <c r="E526" s="356" t="s">
        <v>1183</v>
      </c>
      <c r="F526" s="363"/>
      <c r="G526" s="356"/>
    </row>
    <row r="527" spans="2:7">
      <c r="B527" s="356" t="s">
        <v>3344</v>
      </c>
      <c r="C527" s="356" t="s">
        <v>3345</v>
      </c>
      <c r="D527" s="356">
        <v>99</v>
      </c>
      <c r="E527" s="356" t="s">
        <v>1457</v>
      </c>
      <c r="F527" s="363"/>
      <c r="G527" s="356"/>
    </row>
    <row r="528" spans="2:7">
      <c r="B528" s="356" t="s">
        <v>3344</v>
      </c>
      <c r="C528" s="356" t="s">
        <v>3345</v>
      </c>
      <c r="D528" s="356">
        <v>100</v>
      </c>
      <c r="E528" s="356" t="s">
        <v>2524</v>
      </c>
      <c r="F528" s="363"/>
      <c r="G528" s="356"/>
    </row>
    <row r="529" spans="2:7">
      <c r="B529" s="356" t="s">
        <v>3344</v>
      </c>
      <c r="C529" s="356" t="s">
        <v>3345</v>
      </c>
      <c r="D529" s="356">
        <v>101</v>
      </c>
      <c r="E529" s="356" t="s">
        <v>2190</v>
      </c>
      <c r="F529" s="363"/>
      <c r="G529" s="356"/>
    </row>
    <row r="530" spans="2:7">
      <c r="B530" s="356" t="s">
        <v>3344</v>
      </c>
      <c r="C530" s="356" t="s">
        <v>3345</v>
      </c>
      <c r="D530" s="356">
        <v>102</v>
      </c>
      <c r="E530" s="356" t="s">
        <v>639</v>
      </c>
      <c r="F530" s="363"/>
      <c r="G530" s="356"/>
    </row>
    <row r="531" spans="2:7">
      <c r="B531" s="356" t="s">
        <v>3344</v>
      </c>
      <c r="C531" s="356" t="s">
        <v>3345</v>
      </c>
      <c r="D531" s="356">
        <v>103</v>
      </c>
      <c r="E531" s="356" t="s">
        <v>646</v>
      </c>
      <c r="F531" s="363"/>
      <c r="G531" s="356"/>
    </row>
    <row r="532" spans="2:7">
      <c r="B532" s="356" t="s">
        <v>3344</v>
      </c>
      <c r="C532" s="356" t="s">
        <v>3345</v>
      </c>
      <c r="D532" s="356">
        <v>104</v>
      </c>
      <c r="E532" s="356" t="s">
        <v>650</v>
      </c>
      <c r="F532" s="363"/>
      <c r="G532" s="356"/>
    </row>
    <row r="533" spans="2:7">
      <c r="B533" s="356" t="s">
        <v>3344</v>
      </c>
      <c r="C533" s="356" t="s">
        <v>3345</v>
      </c>
      <c r="D533" s="356">
        <v>105</v>
      </c>
      <c r="E533" s="356" t="s">
        <v>657</v>
      </c>
      <c r="F533" s="363"/>
      <c r="G533" s="356"/>
    </row>
    <row r="534" spans="2:7">
      <c r="B534" s="356" t="s">
        <v>3344</v>
      </c>
      <c r="C534" s="356" t="s">
        <v>3345</v>
      </c>
      <c r="D534" s="356">
        <v>106</v>
      </c>
      <c r="E534" s="356" t="s">
        <v>2963</v>
      </c>
      <c r="F534" s="363"/>
      <c r="G534" s="356"/>
    </row>
    <row r="535" spans="2:7">
      <c r="B535" s="356" t="s">
        <v>3344</v>
      </c>
      <c r="C535" s="356" t="s">
        <v>3345</v>
      </c>
      <c r="D535" s="356">
        <v>107</v>
      </c>
      <c r="E535" s="359" t="s">
        <v>755</v>
      </c>
      <c r="F535" s="363"/>
      <c r="G535" s="356"/>
    </row>
    <row r="536" spans="2:7">
      <c r="B536" s="356" t="s">
        <v>3344</v>
      </c>
      <c r="C536" s="356" t="s">
        <v>3345</v>
      </c>
      <c r="D536" s="356">
        <v>108</v>
      </c>
      <c r="E536" s="359" t="s">
        <v>3443</v>
      </c>
      <c r="F536" s="363"/>
      <c r="G536" s="356"/>
    </row>
    <row r="537" spans="2:7">
      <c r="B537" s="356" t="s">
        <v>3344</v>
      </c>
      <c r="C537" s="356" t="s">
        <v>3345</v>
      </c>
      <c r="D537" s="356">
        <v>109</v>
      </c>
      <c r="E537" s="359" t="s">
        <v>3328</v>
      </c>
      <c r="F537" s="363"/>
      <c r="G537" s="356"/>
    </row>
    <row r="538" spans="2:7">
      <c r="B538" s="356" t="s">
        <v>3344</v>
      </c>
      <c r="C538" s="356" t="s">
        <v>3345</v>
      </c>
      <c r="D538" s="356">
        <v>110</v>
      </c>
      <c r="E538" s="359" t="s">
        <v>3449</v>
      </c>
      <c r="F538" s="363"/>
      <c r="G538" s="356"/>
    </row>
    <row r="539" spans="2:7">
      <c r="B539" s="356" t="s">
        <v>3344</v>
      </c>
      <c r="C539" s="356" t="s">
        <v>3345</v>
      </c>
      <c r="D539" s="356">
        <v>111</v>
      </c>
      <c r="E539" s="359" t="s">
        <v>115</v>
      </c>
      <c r="F539" s="363"/>
      <c r="G539" s="356"/>
    </row>
    <row r="540" spans="2:7">
      <c r="B540" s="356" t="s">
        <v>3344</v>
      </c>
      <c r="C540" s="356" t="s">
        <v>3345</v>
      </c>
      <c r="D540" s="356">
        <v>112</v>
      </c>
      <c r="E540" s="359" t="s">
        <v>1683</v>
      </c>
      <c r="F540" s="363"/>
      <c r="G540" s="356"/>
    </row>
    <row r="541" spans="2:7">
      <c r="B541" s="356" t="s">
        <v>3344</v>
      </c>
      <c r="C541" s="356" t="s">
        <v>3345</v>
      </c>
      <c r="D541" s="356">
        <v>113</v>
      </c>
      <c r="E541" s="359" t="s">
        <v>1215</v>
      </c>
      <c r="F541" s="363"/>
      <c r="G541" s="356"/>
    </row>
    <row r="542" spans="2:7">
      <c r="B542" s="356" t="s">
        <v>3344</v>
      </c>
      <c r="C542" s="356" t="s">
        <v>3345</v>
      </c>
      <c r="D542" s="356">
        <v>114</v>
      </c>
      <c r="E542" s="359" t="s">
        <v>2504</v>
      </c>
      <c r="F542" s="363"/>
      <c r="G542" s="356"/>
    </row>
    <row r="543" spans="2:7">
      <c r="B543" s="356" t="s">
        <v>3344</v>
      </c>
      <c r="C543" s="356" t="s">
        <v>3345</v>
      </c>
      <c r="D543" s="356">
        <v>115</v>
      </c>
      <c r="E543" s="359" t="s">
        <v>2182</v>
      </c>
      <c r="F543" s="363"/>
      <c r="G543" s="356"/>
    </row>
    <row r="544" spans="2:7">
      <c r="B544" s="356" t="s">
        <v>3344</v>
      </c>
      <c r="C544" s="356" t="s">
        <v>3345</v>
      </c>
      <c r="D544" s="356">
        <v>116</v>
      </c>
      <c r="E544" s="359" t="s">
        <v>820</v>
      </c>
      <c r="F544" s="363"/>
      <c r="G544" s="356"/>
    </row>
    <row r="545" spans="2:7">
      <c r="B545" s="356" t="s">
        <v>3344</v>
      </c>
      <c r="C545" s="356" t="s">
        <v>3345</v>
      </c>
      <c r="D545" s="356">
        <v>117</v>
      </c>
      <c r="E545" s="359" t="s">
        <v>1100</v>
      </c>
      <c r="F545" s="363"/>
      <c r="G545" s="356"/>
    </row>
    <row r="546" spans="2:7">
      <c r="B546" s="356" t="s">
        <v>3344</v>
      </c>
      <c r="C546" s="356" t="s">
        <v>3345</v>
      </c>
      <c r="D546" s="356">
        <v>118</v>
      </c>
      <c r="E546" s="359" t="s">
        <v>3385</v>
      </c>
      <c r="F546" s="363"/>
      <c r="G546" s="356"/>
    </row>
    <row r="547" spans="2:7">
      <c r="B547" s="356" t="s">
        <v>3344</v>
      </c>
      <c r="C547" s="356" t="s">
        <v>3345</v>
      </c>
      <c r="D547" s="356">
        <v>119</v>
      </c>
      <c r="E547" s="359" t="s">
        <v>3049</v>
      </c>
      <c r="F547" s="363"/>
      <c r="G547" s="356"/>
    </row>
    <row r="548" spans="2:7">
      <c r="B548" s="356" t="s">
        <v>3344</v>
      </c>
      <c r="C548" s="356" t="s">
        <v>3345</v>
      </c>
      <c r="D548" s="356">
        <v>120</v>
      </c>
      <c r="E548" s="359" t="s">
        <v>1472</v>
      </c>
      <c r="F548" s="363"/>
      <c r="G548" s="356"/>
    </row>
    <row r="549" spans="2:7">
      <c r="B549" s="356" t="s">
        <v>3344</v>
      </c>
      <c r="C549" s="356" t="s">
        <v>3345</v>
      </c>
      <c r="D549" s="356">
        <v>121</v>
      </c>
      <c r="E549" s="359" t="s">
        <v>3452</v>
      </c>
      <c r="F549" s="363"/>
      <c r="G549" s="356"/>
    </row>
    <row r="550" spans="2:7">
      <c r="B550" s="356" t="s">
        <v>3344</v>
      </c>
      <c r="C550" s="356" t="s">
        <v>3345</v>
      </c>
      <c r="D550" s="356">
        <v>122</v>
      </c>
      <c r="E550" s="359" t="s">
        <v>2639</v>
      </c>
      <c r="F550" s="363"/>
      <c r="G550" s="356"/>
    </row>
    <row r="551" spans="2:7">
      <c r="B551" s="356" t="s">
        <v>3344</v>
      </c>
      <c r="C551" s="356" t="s">
        <v>3345</v>
      </c>
      <c r="D551" s="356">
        <v>123</v>
      </c>
      <c r="E551" s="356" t="s">
        <v>1372</v>
      </c>
      <c r="F551" s="363"/>
      <c r="G551" s="356"/>
    </row>
    <row r="552" spans="2:7">
      <c r="B552" s="356" t="s">
        <v>3344</v>
      </c>
      <c r="C552" s="356" t="s">
        <v>3345</v>
      </c>
      <c r="D552" s="356">
        <v>124</v>
      </c>
      <c r="E552" s="356" t="s">
        <v>1570</v>
      </c>
      <c r="F552" s="363"/>
      <c r="G552" s="356"/>
    </row>
    <row r="553" spans="2:7">
      <c r="B553" s="356" t="s">
        <v>3344</v>
      </c>
      <c r="C553" s="356" t="s">
        <v>3345</v>
      </c>
      <c r="D553" s="356">
        <v>125</v>
      </c>
      <c r="E553" s="358" t="s">
        <v>286</v>
      </c>
      <c r="F553" s="363"/>
      <c r="G553" s="356"/>
    </row>
    <row r="554" spans="2:7">
      <c r="B554" s="356" t="s">
        <v>3344</v>
      </c>
      <c r="C554" s="356" t="s">
        <v>3345</v>
      </c>
      <c r="D554" s="356">
        <v>126</v>
      </c>
      <c r="E554" s="358" t="s">
        <v>241</v>
      </c>
      <c r="F554" s="363"/>
      <c r="G554" s="356"/>
    </row>
    <row r="555" spans="2:7">
      <c r="B555" s="356" t="s">
        <v>3344</v>
      </c>
      <c r="C555" s="356" t="s">
        <v>3345</v>
      </c>
      <c r="D555" s="356">
        <v>127</v>
      </c>
      <c r="E555" s="358" t="s">
        <v>299</v>
      </c>
      <c r="F555" s="363"/>
      <c r="G555" s="356"/>
    </row>
    <row r="556" spans="2:7">
      <c r="B556" s="356" t="s">
        <v>3344</v>
      </c>
      <c r="C556" s="356" t="s">
        <v>3345</v>
      </c>
      <c r="D556" s="356">
        <v>128</v>
      </c>
      <c r="E556" s="358" t="s">
        <v>103</v>
      </c>
      <c r="F556" s="363"/>
      <c r="G556" s="356"/>
    </row>
    <row r="557" spans="2:7">
      <c r="B557" s="356" t="s">
        <v>3344</v>
      </c>
      <c r="C557" s="356" t="s">
        <v>3345</v>
      </c>
      <c r="D557" s="356">
        <v>129</v>
      </c>
      <c r="E557" s="358" t="s">
        <v>303</v>
      </c>
      <c r="F557" s="363"/>
      <c r="G557" s="356"/>
    </row>
    <row r="558" spans="2:7">
      <c r="B558" s="356" t="s">
        <v>3344</v>
      </c>
      <c r="C558" s="356" t="s">
        <v>3345</v>
      </c>
      <c r="D558" s="356">
        <v>130</v>
      </c>
      <c r="E558" s="358" t="s">
        <v>306</v>
      </c>
      <c r="F558" s="363"/>
      <c r="G558" s="356"/>
    </row>
    <row r="559" spans="2:7">
      <c r="B559" s="356" t="s">
        <v>3122</v>
      </c>
      <c r="C559" s="356" t="s">
        <v>2715</v>
      </c>
      <c r="D559" s="356">
        <v>1</v>
      </c>
      <c r="E559" s="358" t="s">
        <v>76</v>
      </c>
      <c r="F559" s="363"/>
      <c r="G559" s="356"/>
    </row>
    <row r="560" spans="2:7">
      <c r="B560" s="356" t="s">
        <v>3122</v>
      </c>
      <c r="C560" s="356" t="s">
        <v>2715</v>
      </c>
      <c r="D560" s="356">
        <v>2</v>
      </c>
      <c r="E560" s="358" t="s">
        <v>71</v>
      </c>
      <c r="F560" s="363"/>
      <c r="G560" s="356"/>
    </row>
    <row r="561" spans="2:7">
      <c r="B561" s="356" t="s">
        <v>3122</v>
      </c>
      <c r="C561" s="356" t="s">
        <v>2715</v>
      </c>
      <c r="D561" s="356">
        <v>3</v>
      </c>
      <c r="E561" s="358" t="s">
        <v>46</v>
      </c>
      <c r="F561" s="363"/>
      <c r="G561" s="356"/>
    </row>
    <row r="562" spans="2:7">
      <c r="B562" s="356" t="s">
        <v>3122</v>
      </c>
      <c r="C562" s="356" t="s">
        <v>2715</v>
      </c>
      <c r="D562" s="356">
        <v>4</v>
      </c>
      <c r="E562" s="358" t="s">
        <v>700</v>
      </c>
      <c r="F562" s="363"/>
      <c r="G562" s="356"/>
    </row>
    <row r="563" spans="2:7">
      <c r="B563" s="356" t="s">
        <v>3122</v>
      </c>
      <c r="C563" s="356" t="s">
        <v>2715</v>
      </c>
      <c r="D563" s="356">
        <v>5</v>
      </c>
      <c r="E563" s="356" t="s">
        <v>1730</v>
      </c>
      <c r="F563" s="363" t="s">
        <v>7266</v>
      </c>
      <c r="G563" s="356"/>
    </row>
    <row r="564" spans="2:7">
      <c r="B564" s="356" t="s">
        <v>3122</v>
      </c>
      <c r="C564" s="356" t="s">
        <v>2715</v>
      </c>
      <c r="D564" s="356">
        <v>6</v>
      </c>
      <c r="E564" s="356" t="s">
        <v>3170</v>
      </c>
      <c r="F564" s="363" t="s">
        <v>7266</v>
      </c>
      <c r="G564" s="356"/>
    </row>
    <row r="565" spans="2:7">
      <c r="B565" s="356" t="s">
        <v>3122</v>
      </c>
      <c r="C565" s="356" t="s">
        <v>2715</v>
      </c>
      <c r="D565" s="356">
        <v>7</v>
      </c>
      <c r="E565" s="356" t="s">
        <v>729</v>
      </c>
      <c r="F565" s="363" t="s">
        <v>7266</v>
      </c>
      <c r="G565" s="356"/>
    </row>
    <row r="566" spans="2:7">
      <c r="B566" s="356" t="s">
        <v>3122</v>
      </c>
      <c r="C566" s="356" t="s">
        <v>2715</v>
      </c>
      <c r="D566" s="356">
        <v>8</v>
      </c>
      <c r="E566" s="356" t="s">
        <v>3068</v>
      </c>
      <c r="F566" s="363" t="s">
        <v>7266</v>
      </c>
      <c r="G566" s="356"/>
    </row>
    <row r="567" spans="2:7">
      <c r="B567" s="356" t="s">
        <v>3122</v>
      </c>
      <c r="C567" s="356" t="s">
        <v>2715</v>
      </c>
      <c r="D567" s="356">
        <v>9</v>
      </c>
      <c r="E567" s="356" t="s">
        <v>3453</v>
      </c>
      <c r="F567" s="363" t="s">
        <v>7266</v>
      </c>
      <c r="G567" s="356"/>
    </row>
    <row r="568" spans="2:7">
      <c r="B568" s="356" t="s">
        <v>3122</v>
      </c>
      <c r="C568" s="356" t="s">
        <v>2715</v>
      </c>
      <c r="D568" s="356">
        <v>10</v>
      </c>
      <c r="E568" s="356" t="s">
        <v>207</v>
      </c>
      <c r="F568" s="363" t="s">
        <v>7266</v>
      </c>
      <c r="G568" s="356"/>
    </row>
    <row r="569" spans="2:7">
      <c r="B569" s="356" t="s">
        <v>3122</v>
      </c>
      <c r="C569" s="356" t="s">
        <v>2715</v>
      </c>
      <c r="D569" s="356">
        <v>11</v>
      </c>
      <c r="E569" s="356" t="s">
        <v>3158</v>
      </c>
      <c r="F569" s="363" t="s">
        <v>7266</v>
      </c>
      <c r="G569" s="356"/>
    </row>
    <row r="570" spans="2:7">
      <c r="B570" s="356" t="s">
        <v>3122</v>
      </c>
      <c r="C570" s="356" t="s">
        <v>2715</v>
      </c>
      <c r="D570" s="356">
        <v>12</v>
      </c>
      <c r="E570" s="356" t="s">
        <v>516</v>
      </c>
      <c r="F570" s="363" t="s">
        <v>7266</v>
      </c>
      <c r="G570" s="356"/>
    </row>
    <row r="571" spans="2:7">
      <c r="B571" s="356" t="s">
        <v>3122</v>
      </c>
      <c r="C571" s="356" t="s">
        <v>2715</v>
      </c>
      <c r="D571" s="356">
        <v>13</v>
      </c>
      <c r="E571" s="356" t="s">
        <v>3455</v>
      </c>
      <c r="F571" s="363" t="s">
        <v>7266</v>
      </c>
      <c r="G571" s="356"/>
    </row>
    <row r="572" spans="2:7">
      <c r="B572" s="356" t="s">
        <v>3122</v>
      </c>
      <c r="C572" s="356" t="s">
        <v>2715</v>
      </c>
      <c r="D572" s="356">
        <v>14</v>
      </c>
      <c r="E572" s="356" t="s">
        <v>3457</v>
      </c>
      <c r="F572" s="363"/>
      <c r="G572" s="356"/>
    </row>
    <row r="573" spans="2:7">
      <c r="B573" s="356" t="s">
        <v>3122</v>
      </c>
      <c r="C573" s="356" t="s">
        <v>2715</v>
      </c>
      <c r="D573" s="356">
        <v>15</v>
      </c>
      <c r="E573" s="356" t="s">
        <v>1622</v>
      </c>
      <c r="F573" s="363"/>
      <c r="G573" s="356"/>
    </row>
    <row r="574" spans="2:7">
      <c r="B574" s="356" t="s">
        <v>3122</v>
      </c>
      <c r="C574" s="356" t="s">
        <v>2715</v>
      </c>
      <c r="D574" s="356">
        <v>16</v>
      </c>
      <c r="E574" s="356" t="s">
        <v>392</v>
      </c>
      <c r="F574" s="363"/>
      <c r="G574" s="356"/>
    </row>
    <row r="575" spans="2:7">
      <c r="B575" s="356" t="s">
        <v>3122</v>
      </c>
      <c r="C575" s="356" t="s">
        <v>2715</v>
      </c>
      <c r="D575" s="356">
        <v>17</v>
      </c>
      <c r="E575" s="356" t="s">
        <v>3459</v>
      </c>
      <c r="F575" s="363"/>
      <c r="G575" s="356"/>
    </row>
    <row r="576" spans="2:7">
      <c r="B576" s="356" t="s">
        <v>3122</v>
      </c>
      <c r="C576" s="356" t="s">
        <v>2715</v>
      </c>
      <c r="D576" s="356">
        <v>18</v>
      </c>
      <c r="E576" s="356" t="s">
        <v>3461</v>
      </c>
      <c r="F576" s="363"/>
      <c r="G576" s="356"/>
    </row>
    <row r="577" spans="2:7">
      <c r="B577" s="356" t="s">
        <v>3122</v>
      </c>
      <c r="C577" s="356" t="s">
        <v>2715</v>
      </c>
      <c r="D577" s="356">
        <v>19</v>
      </c>
      <c r="E577" s="356" t="s">
        <v>901</v>
      </c>
      <c r="F577" s="363"/>
      <c r="G577" s="356"/>
    </row>
    <row r="578" spans="2:7">
      <c r="B578" s="356" t="s">
        <v>3122</v>
      </c>
      <c r="C578" s="356" t="s">
        <v>2715</v>
      </c>
      <c r="D578" s="356">
        <v>20</v>
      </c>
      <c r="E578" s="356" t="s">
        <v>186</v>
      </c>
      <c r="F578" s="363"/>
      <c r="G578" s="356"/>
    </row>
    <row r="579" spans="2:7">
      <c r="B579" s="356" t="s">
        <v>3122</v>
      </c>
      <c r="C579" s="356" t="s">
        <v>2715</v>
      </c>
      <c r="D579" s="356">
        <v>21</v>
      </c>
      <c r="E579" s="356" t="s">
        <v>3379</v>
      </c>
      <c r="F579" s="363"/>
      <c r="G579" s="356"/>
    </row>
    <row r="580" spans="2:7">
      <c r="B580" s="356" t="s">
        <v>3122</v>
      </c>
      <c r="C580" s="356" t="s">
        <v>2715</v>
      </c>
      <c r="D580" s="356">
        <v>22</v>
      </c>
      <c r="E580" s="356" t="s">
        <v>909</v>
      </c>
      <c r="F580" s="363"/>
      <c r="G580" s="356"/>
    </row>
    <row r="581" spans="2:7">
      <c r="B581" s="356" t="s">
        <v>3122</v>
      </c>
      <c r="C581" s="356" t="s">
        <v>2715</v>
      </c>
      <c r="D581" s="356">
        <v>23</v>
      </c>
      <c r="E581" s="356" t="s">
        <v>623</v>
      </c>
      <c r="F581" s="363"/>
      <c r="G581" s="356"/>
    </row>
    <row r="582" spans="2:7">
      <c r="B582" s="356" t="s">
        <v>3122</v>
      </c>
      <c r="C582" s="356" t="s">
        <v>2715</v>
      </c>
      <c r="D582" s="356">
        <v>24</v>
      </c>
      <c r="E582" s="356" t="s">
        <v>1151</v>
      </c>
      <c r="F582" s="363"/>
      <c r="G582" s="356"/>
    </row>
    <row r="583" spans="2:7">
      <c r="B583" s="356" t="s">
        <v>3122</v>
      </c>
      <c r="C583" s="356" t="s">
        <v>2715</v>
      </c>
      <c r="D583" s="356">
        <v>25</v>
      </c>
      <c r="E583" s="356" t="s">
        <v>2340</v>
      </c>
      <c r="F583" s="363"/>
      <c r="G583" s="356"/>
    </row>
    <row r="584" spans="2:7">
      <c r="B584" s="356" t="s">
        <v>3122</v>
      </c>
      <c r="C584" s="356" t="s">
        <v>2715</v>
      </c>
      <c r="D584" s="356">
        <v>26</v>
      </c>
      <c r="E584" s="356" t="s">
        <v>882</v>
      </c>
      <c r="F584" s="363"/>
      <c r="G584" s="356"/>
    </row>
    <row r="585" spans="2:7">
      <c r="B585" s="356" t="s">
        <v>3122</v>
      </c>
      <c r="C585" s="356" t="s">
        <v>2715</v>
      </c>
      <c r="D585" s="356">
        <v>27</v>
      </c>
      <c r="E585" s="356" t="s">
        <v>1225</v>
      </c>
      <c r="F585" s="363"/>
      <c r="G585" s="356"/>
    </row>
    <row r="586" spans="2:7">
      <c r="B586" s="356" t="s">
        <v>3122</v>
      </c>
      <c r="C586" s="356" t="s">
        <v>2715</v>
      </c>
      <c r="D586" s="356">
        <v>28</v>
      </c>
      <c r="E586" s="356" t="s">
        <v>2591</v>
      </c>
      <c r="F586" s="363"/>
      <c r="G586" s="356"/>
    </row>
    <row r="587" spans="2:7">
      <c r="B587" s="356" t="s">
        <v>3122</v>
      </c>
      <c r="C587" s="356" t="s">
        <v>2715</v>
      </c>
      <c r="D587" s="356">
        <v>29</v>
      </c>
      <c r="E587" s="356" t="s">
        <v>3465</v>
      </c>
      <c r="F587" s="363" t="s">
        <v>7266</v>
      </c>
      <c r="G587" s="356"/>
    </row>
    <row r="588" spans="2:7">
      <c r="B588" s="356" t="s">
        <v>3122</v>
      </c>
      <c r="C588" s="356" t="s">
        <v>2715</v>
      </c>
      <c r="D588" s="356">
        <v>30</v>
      </c>
      <c r="E588" s="356" t="s">
        <v>3469</v>
      </c>
      <c r="F588" s="363" t="s">
        <v>7266</v>
      </c>
      <c r="G588" s="356"/>
    </row>
    <row r="589" spans="2:7">
      <c r="B589" s="356" t="s">
        <v>3122</v>
      </c>
      <c r="C589" s="356" t="s">
        <v>2715</v>
      </c>
      <c r="D589" s="356">
        <v>31</v>
      </c>
      <c r="E589" s="356" t="s">
        <v>3470</v>
      </c>
      <c r="F589" s="363" t="s">
        <v>7266</v>
      </c>
      <c r="G589" s="356"/>
    </row>
    <row r="590" spans="2:7">
      <c r="B590" s="356" t="s">
        <v>3122</v>
      </c>
      <c r="C590" s="356" t="s">
        <v>2715</v>
      </c>
      <c r="D590" s="356">
        <v>32</v>
      </c>
      <c r="E590" s="356" t="s">
        <v>3475</v>
      </c>
      <c r="F590" s="363" t="s">
        <v>7266</v>
      </c>
      <c r="G590" s="356"/>
    </row>
    <row r="591" spans="2:7">
      <c r="B591" s="356" t="s">
        <v>3122</v>
      </c>
      <c r="C591" s="356" t="s">
        <v>2715</v>
      </c>
      <c r="D591" s="356">
        <v>33</v>
      </c>
      <c r="E591" s="356" t="s">
        <v>3476</v>
      </c>
      <c r="F591" s="363" t="s">
        <v>7266</v>
      </c>
      <c r="G591" s="356"/>
    </row>
    <row r="592" spans="2:7">
      <c r="B592" s="356" t="s">
        <v>3122</v>
      </c>
      <c r="C592" s="356" t="s">
        <v>2715</v>
      </c>
      <c r="D592" s="356">
        <v>34</v>
      </c>
      <c r="E592" s="356" t="s">
        <v>3147</v>
      </c>
      <c r="F592" s="363" t="s">
        <v>7266</v>
      </c>
      <c r="G592" s="356"/>
    </row>
    <row r="593" spans="2:7">
      <c r="B593" s="356" t="s">
        <v>3122</v>
      </c>
      <c r="C593" s="356" t="s">
        <v>2715</v>
      </c>
      <c r="D593" s="356">
        <v>35</v>
      </c>
      <c r="E593" s="356" t="s">
        <v>1553</v>
      </c>
      <c r="F593" s="363" t="s">
        <v>7266</v>
      </c>
      <c r="G593" s="356"/>
    </row>
    <row r="594" spans="2:7">
      <c r="B594" s="356" t="s">
        <v>3122</v>
      </c>
      <c r="C594" s="356" t="s">
        <v>2715</v>
      </c>
      <c r="D594" s="356">
        <v>36</v>
      </c>
      <c r="E594" s="356" t="s">
        <v>3479</v>
      </c>
      <c r="F594" s="363" t="s">
        <v>7266</v>
      </c>
      <c r="G594" s="356"/>
    </row>
    <row r="595" spans="2:7">
      <c r="B595" s="356" t="s">
        <v>3122</v>
      </c>
      <c r="C595" s="356" t="s">
        <v>2715</v>
      </c>
      <c r="D595" s="356">
        <v>37</v>
      </c>
      <c r="E595" s="356" t="s">
        <v>1634</v>
      </c>
      <c r="F595" s="363" t="s">
        <v>7266</v>
      </c>
      <c r="G595" s="356"/>
    </row>
    <row r="596" spans="2:7">
      <c r="B596" s="356" t="s">
        <v>3122</v>
      </c>
      <c r="C596" s="356" t="s">
        <v>2715</v>
      </c>
      <c r="D596" s="356">
        <v>38</v>
      </c>
      <c r="E596" s="356" t="s">
        <v>1852</v>
      </c>
      <c r="F596" s="363" t="s">
        <v>7266</v>
      </c>
      <c r="G596" s="356"/>
    </row>
    <row r="597" spans="2:7">
      <c r="B597" s="356" t="s">
        <v>3122</v>
      </c>
      <c r="C597" s="356" t="s">
        <v>2715</v>
      </c>
      <c r="D597" s="356">
        <v>39</v>
      </c>
      <c r="E597" s="356" t="s">
        <v>3482</v>
      </c>
      <c r="F597" s="363" t="s">
        <v>7266</v>
      </c>
      <c r="G597" s="356"/>
    </row>
    <row r="598" spans="2:7">
      <c r="B598" s="356" t="s">
        <v>3122</v>
      </c>
      <c r="C598" s="356" t="s">
        <v>2715</v>
      </c>
      <c r="D598" s="356">
        <v>40</v>
      </c>
      <c r="E598" s="356" t="s">
        <v>1054</v>
      </c>
      <c r="F598" s="363" t="s">
        <v>7266</v>
      </c>
      <c r="G598" s="356"/>
    </row>
    <row r="599" spans="2:7">
      <c r="B599" s="356" t="s">
        <v>3122</v>
      </c>
      <c r="C599" s="356" t="s">
        <v>2715</v>
      </c>
      <c r="D599" s="356">
        <v>41</v>
      </c>
      <c r="E599" s="356" t="s">
        <v>1061</v>
      </c>
      <c r="F599" s="363" t="s">
        <v>7266</v>
      </c>
      <c r="G599" s="356"/>
    </row>
    <row r="600" spans="2:7">
      <c r="B600" s="356" t="s">
        <v>3122</v>
      </c>
      <c r="C600" s="356" t="s">
        <v>2715</v>
      </c>
      <c r="D600" s="356">
        <v>42</v>
      </c>
      <c r="E600" s="356" t="s">
        <v>2643</v>
      </c>
      <c r="F600" s="363" t="s">
        <v>7266</v>
      </c>
      <c r="G600" s="356"/>
    </row>
    <row r="601" spans="2:7">
      <c r="B601" s="356" t="s">
        <v>3122</v>
      </c>
      <c r="C601" s="356" t="s">
        <v>2715</v>
      </c>
      <c r="D601" s="356">
        <v>43</v>
      </c>
      <c r="E601" s="356" t="s">
        <v>2981</v>
      </c>
      <c r="F601" s="363" t="s">
        <v>7266</v>
      </c>
      <c r="G601" s="356"/>
    </row>
    <row r="602" spans="2:7">
      <c r="B602" s="356" t="s">
        <v>3122</v>
      </c>
      <c r="C602" s="356" t="s">
        <v>2715</v>
      </c>
      <c r="D602" s="356">
        <v>44</v>
      </c>
      <c r="E602" s="356" t="s">
        <v>3484</v>
      </c>
      <c r="F602" s="363" t="s">
        <v>7266</v>
      </c>
      <c r="G602" s="356"/>
    </row>
    <row r="603" spans="2:7">
      <c r="B603" s="356" t="s">
        <v>3122</v>
      </c>
      <c r="C603" s="356" t="s">
        <v>2715</v>
      </c>
      <c r="D603" s="356">
        <v>45</v>
      </c>
      <c r="E603" s="356" t="s">
        <v>3486</v>
      </c>
      <c r="F603" s="363" t="s">
        <v>7266</v>
      </c>
      <c r="G603" s="356"/>
    </row>
    <row r="604" spans="2:7">
      <c r="B604" s="356" t="s">
        <v>3122</v>
      </c>
      <c r="C604" s="356" t="s">
        <v>2715</v>
      </c>
      <c r="D604" s="356">
        <v>46</v>
      </c>
      <c r="E604" s="356" t="s">
        <v>3489</v>
      </c>
      <c r="F604" s="363" t="s">
        <v>7266</v>
      </c>
      <c r="G604" s="356"/>
    </row>
    <row r="605" spans="2:7">
      <c r="B605" s="356" t="s">
        <v>3122</v>
      </c>
      <c r="C605" s="356" t="s">
        <v>2715</v>
      </c>
      <c r="D605" s="356">
        <v>47</v>
      </c>
      <c r="E605" s="356" t="s">
        <v>3490</v>
      </c>
      <c r="F605" s="363" t="s">
        <v>7266</v>
      </c>
      <c r="G605" s="356"/>
    </row>
    <row r="606" spans="2:7">
      <c r="B606" s="356" t="s">
        <v>3122</v>
      </c>
      <c r="C606" s="356" t="s">
        <v>2715</v>
      </c>
      <c r="D606" s="356">
        <v>48</v>
      </c>
      <c r="E606" s="356" t="s">
        <v>3491</v>
      </c>
      <c r="F606" s="363" t="s">
        <v>7266</v>
      </c>
      <c r="G606" s="356"/>
    </row>
    <row r="607" spans="2:7">
      <c r="B607" s="356" t="s">
        <v>3122</v>
      </c>
      <c r="C607" s="356" t="s">
        <v>2715</v>
      </c>
      <c r="D607" s="356">
        <v>49</v>
      </c>
      <c r="E607" s="356" t="s">
        <v>3492</v>
      </c>
      <c r="F607" s="363" t="s">
        <v>7266</v>
      </c>
      <c r="G607" s="356"/>
    </row>
    <row r="608" spans="2:7">
      <c r="B608" s="356" t="s">
        <v>3122</v>
      </c>
      <c r="C608" s="356" t="s">
        <v>2715</v>
      </c>
      <c r="D608" s="356">
        <v>50</v>
      </c>
      <c r="E608" s="356" t="s">
        <v>3230</v>
      </c>
      <c r="F608" s="363" t="s">
        <v>7266</v>
      </c>
      <c r="G608" s="356"/>
    </row>
    <row r="609" spans="2:7">
      <c r="B609" s="356" t="s">
        <v>3122</v>
      </c>
      <c r="C609" s="356" t="s">
        <v>2715</v>
      </c>
      <c r="D609" s="356">
        <v>51</v>
      </c>
      <c r="E609" s="356" t="s">
        <v>3496</v>
      </c>
      <c r="F609" s="363" t="s">
        <v>7266</v>
      </c>
      <c r="G609" s="356"/>
    </row>
    <row r="610" spans="2:7">
      <c r="B610" s="356" t="s">
        <v>3122</v>
      </c>
      <c r="C610" s="356" t="s">
        <v>2715</v>
      </c>
      <c r="D610" s="356">
        <v>52</v>
      </c>
      <c r="E610" s="356" t="s">
        <v>2516</v>
      </c>
      <c r="F610" s="363" t="s">
        <v>7266</v>
      </c>
      <c r="G610" s="356"/>
    </row>
    <row r="611" spans="2:7">
      <c r="B611" s="356" t="s">
        <v>3122</v>
      </c>
      <c r="C611" s="356" t="s">
        <v>2715</v>
      </c>
      <c r="D611" s="356">
        <v>53</v>
      </c>
      <c r="E611" s="356" t="s">
        <v>3432</v>
      </c>
      <c r="F611" s="363" t="s">
        <v>7266</v>
      </c>
      <c r="G611" s="356"/>
    </row>
    <row r="612" spans="2:7">
      <c r="B612" s="356" t="s">
        <v>3122</v>
      </c>
      <c r="C612" s="356" t="s">
        <v>2715</v>
      </c>
      <c r="D612" s="356">
        <v>54</v>
      </c>
      <c r="E612" s="356" t="s">
        <v>1053</v>
      </c>
      <c r="F612" s="363" t="s">
        <v>7266</v>
      </c>
      <c r="G612" s="356"/>
    </row>
    <row r="613" spans="2:7">
      <c r="B613" s="356" t="s">
        <v>3122</v>
      </c>
      <c r="C613" s="356" t="s">
        <v>2715</v>
      </c>
      <c r="D613" s="356">
        <v>55</v>
      </c>
      <c r="E613" s="356" t="s">
        <v>3497</v>
      </c>
      <c r="F613" s="363" t="s">
        <v>7266</v>
      </c>
      <c r="G613" s="356"/>
    </row>
    <row r="614" spans="2:7">
      <c r="B614" s="356" t="s">
        <v>3122</v>
      </c>
      <c r="C614" s="356" t="s">
        <v>2715</v>
      </c>
      <c r="D614" s="356">
        <v>56</v>
      </c>
      <c r="E614" s="356" t="s">
        <v>3499</v>
      </c>
      <c r="F614" s="363" t="s">
        <v>7266</v>
      </c>
      <c r="G614" s="356"/>
    </row>
    <row r="615" spans="2:7">
      <c r="B615" s="356" t="s">
        <v>3122</v>
      </c>
      <c r="C615" s="356" t="s">
        <v>2715</v>
      </c>
      <c r="D615" s="356">
        <v>57</v>
      </c>
      <c r="E615" s="356" t="s">
        <v>3181</v>
      </c>
      <c r="F615" s="363" t="s">
        <v>7266</v>
      </c>
      <c r="G615" s="356"/>
    </row>
    <row r="616" spans="2:7">
      <c r="B616" s="356" t="s">
        <v>3122</v>
      </c>
      <c r="C616" s="356" t="s">
        <v>2715</v>
      </c>
      <c r="D616" s="356">
        <v>58</v>
      </c>
      <c r="E616" s="356" t="s">
        <v>3501</v>
      </c>
      <c r="F616" s="363" t="s">
        <v>7266</v>
      </c>
      <c r="G616" s="356"/>
    </row>
    <row r="617" spans="2:7">
      <c r="B617" s="356" t="s">
        <v>3122</v>
      </c>
      <c r="C617" s="356" t="s">
        <v>2715</v>
      </c>
      <c r="D617" s="356">
        <v>59</v>
      </c>
      <c r="E617" s="356" t="s">
        <v>1905</v>
      </c>
      <c r="F617" s="363" t="s">
        <v>7266</v>
      </c>
      <c r="G617" s="356"/>
    </row>
    <row r="618" spans="2:7">
      <c r="B618" s="356" t="s">
        <v>3122</v>
      </c>
      <c r="C618" s="356" t="s">
        <v>2715</v>
      </c>
      <c r="D618" s="356">
        <v>60</v>
      </c>
      <c r="E618" s="356" t="s">
        <v>1260</v>
      </c>
      <c r="F618" s="363" t="s">
        <v>7266</v>
      </c>
      <c r="G618" s="356"/>
    </row>
    <row r="619" spans="2:7">
      <c r="B619" s="356" t="s">
        <v>3122</v>
      </c>
      <c r="C619" s="356" t="s">
        <v>2715</v>
      </c>
      <c r="D619" s="356">
        <v>61</v>
      </c>
      <c r="E619" s="356" t="s">
        <v>3359</v>
      </c>
      <c r="F619" s="363" t="s">
        <v>7266</v>
      </c>
      <c r="G619" s="356"/>
    </row>
    <row r="620" spans="2:7">
      <c r="B620" s="356" t="s">
        <v>3122</v>
      </c>
      <c r="C620" s="356" t="s">
        <v>2715</v>
      </c>
      <c r="D620" s="356">
        <v>62</v>
      </c>
      <c r="E620" s="356" t="s">
        <v>3502</v>
      </c>
      <c r="F620" s="363" t="s">
        <v>7266</v>
      </c>
      <c r="G620" s="356"/>
    </row>
    <row r="621" spans="2:7">
      <c r="B621" s="356" t="s">
        <v>3122</v>
      </c>
      <c r="C621" s="356" t="s">
        <v>2715</v>
      </c>
      <c r="D621" s="356">
        <v>63</v>
      </c>
      <c r="E621" s="356" t="s">
        <v>3503</v>
      </c>
      <c r="F621" s="363" t="s">
        <v>7266</v>
      </c>
      <c r="G621" s="356"/>
    </row>
    <row r="622" spans="2:7">
      <c r="B622" s="356" t="s">
        <v>3122</v>
      </c>
      <c r="C622" s="356" t="s">
        <v>2715</v>
      </c>
      <c r="D622" s="356">
        <v>64</v>
      </c>
      <c r="E622" s="356" t="s">
        <v>3505</v>
      </c>
      <c r="F622" s="363" t="s">
        <v>7266</v>
      </c>
      <c r="G622" s="356"/>
    </row>
    <row r="623" spans="2:7">
      <c r="B623" s="356" t="s">
        <v>3122</v>
      </c>
      <c r="C623" s="356" t="s">
        <v>2715</v>
      </c>
      <c r="D623" s="356">
        <v>65</v>
      </c>
      <c r="E623" s="356" t="s">
        <v>3506</v>
      </c>
      <c r="F623" s="363" t="s">
        <v>7266</v>
      </c>
      <c r="G623" s="356"/>
    </row>
    <row r="624" spans="2:7">
      <c r="B624" s="356" t="s">
        <v>3122</v>
      </c>
      <c r="C624" s="356" t="s">
        <v>2715</v>
      </c>
      <c r="D624" s="356">
        <v>66</v>
      </c>
      <c r="E624" s="356" t="s">
        <v>2236</v>
      </c>
      <c r="F624" s="363" t="s">
        <v>7266</v>
      </c>
      <c r="G624" s="356"/>
    </row>
    <row r="625" spans="2:7">
      <c r="B625" s="356" t="s">
        <v>3122</v>
      </c>
      <c r="C625" s="356" t="s">
        <v>2715</v>
      </c>
      <c r="D625" s="356">
        <v>67</v>
      </c>
      <c r="E625" s="356" t="s">
        <v>3508</v>
      </c>
      <c r="F625" s="363" t="s">
        <v>7266</v>
      </c>
      <c r="G625" s="356"/>
    </row>
    <row r="626" spans="2:7">
      <c r="B626" s="356" t="s">
        <v>3122</v>
      </c>
      <c r="C626" s="356" t="s">
        <v>2715</v>
      </c>
      <c r="D626" s="356">
        <v>68</v>
      </c>
      <c r="E626" s="356" t="s">
        <v>2749</v>
      </c>
      <c r="F626" s="363" t="s">
        <v>7266</v>
      </c>
      <c r="G626" s="356"/>
    </row>
    <row r="627" spans="2:7">
      <c r="B627" s="356" t="s">
        <v>3122</v>
      </c>
      <c r="C627" s="356" t="s">
        <v>2715</v>
      </c>
      <c r="D627" s="356">
        <v>69</v>
      </c>
      <c r="E627" s="356" t="s">
        <v>3514</v>
      </c>
      <c r="F627" s="363" t="s">
        <v>7266</v>
      </c>
      <c r="G627" s="356"/>
    </row>
    <row r="628" spans="2:7">
      <c r="B628" s="356" t="s">
        <v>3122</v>
      </c>
      <c r="C628" s="356" t="s">
        <v>2715</v>
      </c>
      <c r="D628" s="356">
        <v>70</v>
      </c>
      <c r="E628" s="356" t="s">
        <v>1460</v>
      </c>
      <c r="F628" s="363" t="s">
        <v>7266</v>
      </c>
      <c r="G628" s="356"/>
    </row>
    <row r="629" spans="2:7">
      <c r="B629" s="356" t="s">
        <v>3122</v>
      </c>
      <c r="C629" s="356" t="s">
        <v>2715</v>
      </c>
      <c r="D629" s="356">
        <v>71</v>
      </c>
      <c r="E629" s="356" t="s">
        <v>1943</v>
      </c>
      <c r="F629" s="363" t="s">
        <v>7266</v>
      </c>
      <c r="G629" s="356"/>
    </row>
    <row r="630" spans="2:7">
      <c r="B630" s="356" t="s">
        <v>3122</v>
      </c>
      <c r="C630" s="356" t="s">
        <v>2715</v>
      </c>
      <c r="D630" s="356">
        <v>72</v>
      </c>
      <c r="E630" s="356" t="s">
        <v>3516</v>
      </c>
      <c r="F630" s="363" t="s">
        <v>7266</v>
      </c>
      <c r="G630" s="356"/>
    </row>
    <row r="631" spans="2:7">
      <c r="B631" s="356" t="s">
        <v>3122</v>
      </c>
      <c r="C631" s="356" t="s">
        <v>2715</v>
      </c>
      <c r="D631" s="356">
        <v>73</v>
      </c>
      <c r="E631" s="356" t="s">
        <v>3518</v>
      </c>
      <c r="F631" s="363" t="s">
        <v>7266</v>
      </c>
      <c r="G631" s="356"/>
    </row>
    <row r="632" spans="2:7">
      <c r="B632" s="356" t="s">
        <v>3122</v>
      </c>
      <c r="C632" s="356" t="s">
        <v>2715</v>
      </c>
      <c r="D632" s="356">
        <v>74</v>
      </c>
      <c r="E632" s="356" t="s">
        <v>3069</v>
      </c>
      <c r="F632" s="363" t="s">
        <v>7266</v>
      </c>
      <c r="G632" s="356"/>
    </row>
    <row r="633" spans="2:7">
      <c r="B633" s="356" t="s">
        <v>3122</v>
      </c>
      <c r="C633" s="356" t="s">
        <v>2715</v>
      </c>
      <c r="D633" s="356">
        <v>75</v>
      </c>
      <c r="E633" s="356" t="s">
        <v>1391</v>
      </c>
      <c r="F633" s="363" t="s">
        <v>7266</v>
      </c>
      <c r="G633" s="356"/>
    </row>
    <row r="634" spans="2:7">
      <c r="B634" s="356" t="s">
        <v>3122</v>
      </c>
      <c r="C634" s="356" t="s">
        <v>2715</v>
      </c>
      <c r="D634" s="356">
        <v>76</v>
      </c>
      <c r="E634" s="356" t="s">
        <v>3519</v>
      </c>
      <c r="F634" s="363" t="s">
        <v>7266</v>
      </c>
      <c r="G634" s="356"/>
    </row>
    <row r="635" spans="2:7">
      <c r="B635" s="356" t="s">
        <v>3122</v>
      </c>
      <c r="C635" s="356" t="s">
        <v>2715</v>
      </c>
      <c r="D635" s="356">
        <v>77</v>
      </c>
      <c r="E635" s="356" t="s">
        <v>938</v>
      </c>
      <c r="F635" s="363" t="s">
        <v>7266</v>
      </c>
      <c r="G635" s="356"/>
    </row>
    <row r="636" spans="2:7">
      <c r="B636" s="356" t="s">
        <v>3122</v>
      </c>
      <c r="C636" s="356" t="s">
        <v>2715</v>
      </c>
      <c r="D636" s="356">
        <v>78</v>
      </c>
      <c r="E636" s="356" t="s">
        <v>3520</v>
      </c>
      <c r="F636" s="363" t="s">
        <v>7266</v>
      </c>
      <c r="G636" s="356"/>
    </row>
    <row r="637" spans="2:7">
      <c r="B637" s="356" t="s">
        <v>3122</v>
      </c>
      <c r="C637" s="356" t="s">
        <v>2715</v>
      </c>
      <c r="D637" s="356">
        <v>79</v>
      </c>
      <c r="E637" s="356" t="s">
        <v>3523</v>
      </c>
      <c r="F637" s="363" t="s">
        <v>7266</v>
      </c>
      <c r="G637" s="356"/>
    </row>
    <row r="638" spans="2:7">
      <c r="B638" s="356" t="s">
        <v>3122</v>
      </c>
      <c r="C638" s="356" t="s">
        <v>2715</v>
      </c>
      <c r="D638" s="356">
        <v>80</v>
      </c>
      <c r="E638" s="356" t="s">
        <v>599</v>
      </c>
      <c r="F638" s="363" t="s">
        <v>7266</v>
      </c>
      <c r="G638" s="356"/>
    </row>
    <row r="639" spans="2:7">
      <c r="B639" s="356" t="s">
        <v>3122</v>
      </c>
      <c r="C639" s="356" t="s">
        <v>2715</v>
      </c>
      <c r="D639" s="356">
        <v>81</v>
      </c>
      <c r="E639" s="356" t="s">
        <v>3526</v>
      </c>
      <c r="F639" s="363" t="s">
        <v>7266</v>
      </c>
      <c r="G639" s="356"/>
    </row>
    <row r="640" spans="2:7">
      <c r="B640" s="356" t="s">
        <v>3122</v>
      </c>
      <c r="C640" s="356" t="s">
        <v>2715</v>
      </c>
      <c r="D640" s="356">
        <v>82</v>
      </c>
      <c r="E640" s="356" t="s">
        <v>3531</v>
      </c>
      <c r="F640" s="363" t="s">
        <v>7266</v>
      </c>
      <c r="G640" s="356"/>
    </row>
    <row r="641" spans="2:7">
      <c r="B641" s="356" t="s">
        <v>3122</v>
      </c>
      <c r="C641" s="356" t="s">
        <v>2715</v>
      </c>
      <c r="D641" s="356">
        <v>83</v>
      </c>
      <c r="E641" s="356" t="s">
        <v>538</v>
      </c>
      <c r="F641" s="363" t="s">
        <v>7266</v>
      </c>
      <c r="G641" s="356"/>
    </row>
    <row r="642" spans="2:7">
      <c r="B642" s="356" t="s">
        <v>3122</v>
      </c>
      <c r="C642" s="356" t="s">
        <v>2715</v>
      </c>
      <c r="D642" s="356">
        <v>84</v>
      </c>
      <c r="E642" s="356" t="s">
        <v>1251</v>
      </c>
      <c r="F642" s="363" t="s">
        <v>7266</v>
      </c>
      <c r="G642" s="356"/>
    </row>
    <row r="643" spans="2:7">
      <c r="B643" s="356" t="s">
        <v>3122</v>
      </c>
      <c r="C643" s="356" t="s">
        <v>2715</v>
      </c>
      <c r="D643" s="356">
        <v>85</v>
      </c>
      <c r="E643" s="356" t="s">
        <v>2453</v>
      </c>
      <c r="F643" s="363" t="s">
        <v>7266</v>
      </c>
      <c r="G643" s="356"/>
    </row>
    <row r="644" spans="2:7">
      <c r="B644" s="356" t="s">
        <v>3122</v>
      </c>
      <c r="C644" s="356" t="s">
        <v>2715</v>
      </c>
      <c r="D644" s="356">
        <v>86</v>
      </c>
      <c r="E644" s="356" t="s">
        <v>3532</v>
      </c>
      <c r="F644" s="363" t="s">
        <v>7266</v>
      </c>
      <c r="G644" s="356"/>
    </row>
    <row r="645" spans="2:7">
      <c r="B645" s="356" t="s">
        <v>3122</v>
      </c>
      <c r="C645" s="356" t="s">
        <v>2715</v>
      </c>
      <c r="D645" s="356">
        <v>87</v>
      </c>
      <c r="E645" s="356" t="s">
        <v>3535</v>
      </c>
      <c r="F645" s="363" t="s">
        <v>7266</v>
      </c>
      <c r="G645" s="356"/>
    </row>
    <row r="646" spans="2:7">
      <c r="B646" s="356" t="s">
        <v>3122</v>
      </c>
      <c r="C646" s="356" t="s">
        <v>2715</v>
      </c>
      <c r="D646" s="356">
        <v>88</v>
      </c>
      <c r="E646" s="356" t="s">
        <v>3536</v>
      </c>
      <c r="F646" s="363" t="s">
        <v>7266</v>
      </c>
      <c r="G646" s="356"/>
    </row>
    <row r="647" spans="2:7">
      <c r="B647" s="356" t="s">
        <v>3122</v>
      </c>
      <c r="C647" s="356" t="s">
        <v>2715</v>
      </c>
      <c r="D647" s="356">
        <v>89</v>
      </c>
      <c r="E647" s="356" t="s">
        <v>3539</v>
      </c>
      <c r="F647" s="363" t="s">
        <v>7266</v>
      </c>
      <c r="G647" s="356"/>
    </row>
    <row r="648" spans="2:7">
      <c r="B648" s="356" t="s">
        <v>3122</v>
      </c>
      <c r="C648" s="356" t="s">
        <v>2715</v>
      </c>
      <c r="D648" s="356">
        <v>90</v>
      </c>
      <c r="E648" s="356" t="s">
        <v>3541</v>
      </c>
      <c r="F648" s="363" t="s">
        <v>7266</v>
      </c>
      <c r="G648" s="356"/>
    </row>
    <row r="649" spans="2:7">
      <c r="B649" s="356" t="s">
        <v>3122</v>
      </c>
      <c r="C649" s="356" t="s">
        <v>2715</v>
      </c>
      <c r="D649" s="356">
        <v>91</v>
      </c>
      <c r="E649" s="356" t="s">
        <v>3547</v>
      </c>
      <c r="F649" s="363" t="s">
        <v>7266</v>
      </c>
      <c r="G649" s="356"/>
    </row>
    <row r="650" spans="2:7">
      <c r="B650" s="356" t="s">
        <v>3122</v>
      </c>
      <c r="C650" s="356" t="s">
        <v>2715</v>
      </c>
      <c r="D650" s="356">
        <v>92</v>
      </c>
      <c r="E650" s="356" t="s">
        <v>803</v>
      </c>
      <c r="F650" s="363" t="s">
        <v>7266</v>
      </c>
      <c r="G650" s="356"/>
    </row>
    <row r="651" spans="2:7">
      <c r="B651" s="356" t="s">
        <v>3122</v>
      </c>
      <c r="C651" s="356" t="s">
        <v>2715</v>
      </c>
      <c r="D651" s="356">
        <v>93</v>
      </c>
      <c r="E651" s="356" t="s">
        <v>2246</v>
      </c>
      <c r="F651" s="363" t="s">
        <v>7266</v>
      </c>
      <c r="G651" s="356"/>
    </row>
    <row r="652" spans="2:7">
      <c r="B652" s="356" t="s">
        <v>3122</v>
      </c>
      <c r="C652" s="356" t="s">
        <v>2715</v>
      </c>
      <c r="D652" s="356">
        <v>94</v>
      </c>
      <c r="E652" s="356" t="s">
        <v>1980</v>
      </c>
      <c r="F652" s="363" t="s">
        <v>7266</v>
      </c>
      <c r="G652" s="356"/>
    </row>
    <row r="653" spans="2:7">
      <c r="B653" s="356" t="s">
        <v>3122</v>
      </c>
      <c r="C653" s="356" t="s">
        <v>2715</v>
      </c>
      <c r="D653" s="356">
        <v>95</v>
      </c>
      <c r="E653" s="356" t="s">
        <v>476</v>
      </c>
      <c r="F653" s="363" t="s">
        <v>7266</v>
      </c>
      <c r="G653" s="356"/>
    </row>
    <row r="654" spans="2:7">
      <c r="B654" s="356" t="s">
        <v>3122</v>
      </c>
      <c r="C654" s="356" t="s">
        <v>2715</v>
      </c>
      <c r="D654" s="356">
        <v>96</v>
      </c>
      <c r="E654" s="356" t="s">
        <v>2196</v>
      </c>
      <c r="F654" s="363" t="s">
        <v>7266</v>
      </c>
      <c r="G654" s="356"/>
    </row>
    <row r="655" spans="2:7">
      <c r="B655" s="356" t="s">
        <v>3122</v>
      </c>
      <c r="C655" s="356" t="s">
        <v>2715</v>
      </c>
      <c r="D655" s="356">
        <v>97</v>
      </c>
      <c r="E655" s="356" t="s">
        <v>2666</v>
      </c>
      <c r="F655" s="363" t="s">
        <v>7266</v>
      </c>
      <c r="G655" s="356"/>
    </row>
    <row r="656" spans="2:7">
      <c r="B656" s="356" t="s">
        <v>3122</v>
      </c>
      <c r="C656" s="356" t="s">
        <v>2715</v>
      </c>
      <c r="D656" s="356">
        <v>98</v>
      </c>
      <c r="E656" s="356" t="s">
        <v>3550</v>
      </c>
      <c r="F656" s="363" t="s">
        <v>7266</v>
      </c>
      <c r="G656" s="356"/>
    </row>
    <row r="657" spans="2:7">
      <c r="B657" s="356" t="s">
        <v>3122</v>
      </c>
      <c r="C657" s="356" t="s">
        <v>2715</v>
      </c>
      <c r="D657" s="356">
        <v>99</v>
      </c>
      <c r="E657" s="356" t="s">
        <v>2347</v>
      </c>
      <c r="F657" s="363" t="s">
        <v>7266</v>
      </c>
      <c r="G657" s="356"/>
    </row>
    <row r="658" spans="2:7">
      <c r="B658" s="356" t="s">
        <v>3122</v>
      </c>
      <c r="C658" s="356" t="s">
        <v>2715</v>
      </c>
      <c r="D658" s="356">
        <v>100</v>
      </c>
      <c r="E658" s="356" t="s">
        <v>107</v>
      </c>
      <c r="F658" s="363" t="s">
        <v>7266</v>
      </c>
      <c r="G658" s="356"/>
    </row>
    <row r="659" spans="2:7">
      <c r="B659" s="356" t="s">
        <v>3122</v>
      </c>
      <c r="C659" s="356" t="s">
        <v>2715</v>
      </c>
      <c r="D659" s="356">
        <v>101</v>
      </c>
      <c r="E659" s="356" t="s">
        <v>3216</v>
      </c>
      <c r="F659" s="363" t="s">
        <v>7266</v>
      </c>
      <c r="G659" s="356"/>
    </row>
    <row r="660" spans="2:7">
      <c r="B660" s="356" t="s">
        <v>3122</v>
      </c>
      <c r="C660" s="356" t="s">
        <v>2715</v>
      </c>
      <c r="D660" s="356">
        <v>102</v>
      </c>
      <c r="E660" s="356" t="s">
        <v>1248</v>
      </c>
      <c r="F660" s="363" t="s">
        <v>7266</v>
      </c>
      <c r="G660" s="356"/>
    </row>
    <row r="661" spans="2:7">
      <c r="B661" s="356" t="s">
        <v>3122</v>
      </c>
      <c r="C661" s="356" t="s">
        <v>2715</v>
      </c>
      <c r="D661" s="356">
        <v>103</v>
      </c>
      <c r="E661" s="356" t="s">
        <v>2485</v>
      </c>
      <c r="F661" s="363" t="s">
        <v>7266</v>
      </c>
      <c r="G661" s="356"/>
    </row>
    <row r="662" spans="2:7">
      <c r="B662" s="356" t="s">
        <v>3122</v>
      </c>
      <c r="C662" s="356" t="s">
        <v>2715</v>
      </c>
      <c r="D662" s="356">
        <v>104</v>
      </c>
      <c r="E662" s="356" t="s">
        <v>3553</v>
      </c>
      <c r="F662" s="363" t="s">
        <v>7266</v>
      </c>
      <c r="G662" s="356"/>
    </row>
    <row r="663" spans="2:7">
      <c r="B663" s="356" t="s">
        <v>3122</v>
      </c>
      <c r="C663" s="356" t="s">
        <v>2715</v>
      </c>
      <c r="D663" s="356">
        <v>105</v>
      </c>
      <c r="E663" s="356" t="s">
        <v>458</v>
      </c>
      <c r="F663" s="363" t="s">
        <v>7266</v>
      </c>
      <c r="G663" s="356"/>
    </row>
    <row r="664" spans="2:7">
      <c r="B664" s="356" t="s">
        <v>3122</v>
      </c>
      <c r="C664" s="356" t="s">
        <v>2715</v>
      </c>
      <c r="D664" s="356">
        <v>106</v>
      </c>
      <c r="E664" s="356" t="s">
        <v>356</v>
      </c>
      <c r="F664" s="363" t="s">
        <v>7266</v>
      </c>
      <c r="G664" s="356"/>
    </row>
    <row r="665" spans="2:7">
      <c r="B665" s="356" t="s">
        <v>3122</v>
      </c>
      <c r="C665" s="356" t="s">
        <v>2715</v>
      </c>
      <c r="D665" s="356">
        <v>107</v>
      </c>
      <c r="E665" s="356" t="s">
        <v>2508</v>
      </c>
      <c r="F665" s="363" t="s">
        <v>7266</v>
      </c>
      <c r="G665" s="356"/>
    </row>
    <row r="666" spans="2:7">
      <c r="B666" s="356" t="s">
        <v>3122</v>
      </c>
      <c r="C666" s="356" t="s">
        <v>2715</v>
      </c>
      <c r="D666" s="356">
        <v>108</v>
      </c>
      <c r="E666" s="356" t="s">
        <v>358</v>
      </c>
      <c r="F666" s="363" t="s">
        <v>7266</v>
      </c>
      <c r="G666" s="356"/>
    </row>
    <row r="667" spans="2:7">
      <c r="B667" s="356" t="s">
        <v>3122</v>
      </c>
      <c r="C667" s="356" t="s">
        <v>2715</v>
      </c>
      <c r="D667" s="356">
        <v>109</v>
      </c>
      <c r="E667" s="356" t="s">
        <v>3554</v>
      </c>
      <c r="F667" s="363" t="s">
        <v>7266</v>
      </c>
      <c r="G667" s="356"/>
    </row>
    <row r="668" spans="2:7">
      <c r="B668" s="356" t="s">
        <v>3122</v>
      </c>
      <c r="C668" s="356" t="s">
        <v>2715</v>
      </c>
      <c r="D668" s="356">
        <v>110</v>
      </c>
      <c r="E668" s="356" t="s">
        <v>1997</v>
      </c>
      <c r="F668" s="363" t="s">
        <v>7266</v>
      </c>
      <c r="G668" s="356"/>
    </row>
    <row r="669" spans="2:7">
      <c r="B669" s="356" t="s">
        <v>3122</v>
      </c>
      <c r="C669" s="356" t="s">
        <v>2715</v>
      </c>
      <c r="D669" s="356">
        <v>111</v>
      </c>
      <c r="E669" s="356" t="s">
        <v>1758</v>
      </c>
      <c r="F669" s="363" t="s">
        <v>7266</v>
      </c>
      <c r="G669" s="356"/>
    </row>
    <row r="670" spans="2:7">
      <c r="B670" s="356" t="s">
        <v>3122</v>
      </c>
      <c r="C670" s="356" t="s">
        <v>2715</v>
      </c>
      <c r="D670" s="356">
        <v>112</v>
      </c>
      <c r="E670" s="356" t="s">
        <v>3559</v>
      </c>
      <c r="F670" s="363" t="s">
        <v>7266</v>
      </c>
      <c r="G670" s="356"/>
    </row>
    <row r="671" spans="2:7">
      <c r="B671" s="356" t="s">
        <v>3122</v>
      </c>
      <c r="C671" s="356" t="s">
        <v>2715</v>
      </c>
      <c r="D671" s="356">
        <v>113</v>
      </c>
      <c r="E671" s="356" t="s">
        <v>3560</v>
      </c>
      <c r="F671" s="363" t="s">
        <v>7266</v>
      </c>
      <c r="G671" s="356"/>
    </row>
    <row r="672" spans="2:7">
      <c r="B672" s="356" t="s">
        <v>3122</v>
      </c>
      <c r="C672" s="356" t="s">
        <v>2715</v>
      </c>
      <c r="D672" s="356">
        <v>114</v>
      </c>
      <c r="E672" s="356" t="s">
        <v>2731</v>
      </c>
      <c r="F672" s="363" t="s">
        <v>7266</v>
      </c>
      <c r="G672" s="356"/>
    </row>
    <row r="673" spans="2:7">
      <c r="B673" s="356" t="s">
        <v>3122</v>
      </c>
      <c r="C673" s="356" t="s">
        <v>2715</v>
      </c>
      <c r="D673" s="356">
        <v>115</v>
      </c>
      <c r="E673" s="356" t="s">
        <v>3561</v>
      </c>
      <c r="F673" s="363" t="s">
        <v>7266</v>
      </c>
      <c r="G673" s="356"/>
    </row>
    <row r="674" spans="2:7">
      <c r="B674" s="356" t="s">
        <v>3122</v>
      </c>
      <c r="C674" s="356" t="s">
        <v>2715</v>
      </c>
      <c r="D674" s="356">
        <v>116</v>
      </c>
      <c r="E674" s="356" t="s">
        <v>3562</v>
      </c>
      <c r="F674" s="363" t="s">
        <v>7266</v>
      </c>
      <c r="G674" s="356"/>
    </row>
    <row r="675" spans="2:7">
      <c r="B675" s="356" t="s">
        <v>3122</v>
      </c>
      <c r="C675" s="356" t="s">
        <v>2715</v>
      </c>
      <c r="D675" s="356">
        <v>117</v>
      </c>
      <c r="E675" s="356" t="s">
        <v>3565</v>
      </c>
      <c r="F675" s="363" t="s">
        <v>7266</v>
      </c>
      <c r="G675" s="356"/>
    </row>
    <row r="676" spans="2:7">
      <c r="B676" s="356" t="s">
        <v>3122</v>
      </c>
      <c r="C676" s="356" t="s">
        <v>2715</v>
      </c>
      <c r="D676" s="356">
        <v>118</v>
      </c>
      <c r="E676" s="356" t="s">
        <v>3261</v>
      </c>
      <c r="F676" s="363" t="s">
        <v>7266</v>
      </c>
      <c r="G676" s="356"/>
    </row>
    <row r="677" spans="2:7">
      <c r="B677" s="356" t="s">
        <v>3122</v>
      </c>
      <c r="C677" s="356" t="s">
        <v>2715</v>
      </c>
      <c r="D677" s="356">
        <v>119</v>
      </c>
      <c r="E677" s="356" t="s">
        <v>768</v>
      </c>
      <c r="F677" s="363" t="s">
        <v>7266</v>
      </c>
      <c r="G677" s="356"/>
    </row>
    <row r="678" spans="2:7">
      <c r="B678" s="356" t="s">
        <v>3122</v>
      </c>
      <c r="C678" s="356" t="s">
        <v>2715</v>
      </c>
      <c r="D678" s="356">
        <v>120</v>
      </c>
      <c r="E678" s="356" t="s">
        <v>3566</v>
      </c>
      <c r="F678" s="363" t="s">
        <v>7266</v>
      </c>
      <c r="G678" s="356"/>
    </row>
    <row r="679" spans="2:7">
      <c r="B679" s="356" t="s">
        <v>3122</v>
      </c>
      <c r="C679" s="356" t="s">
        <v>2715</v>
      </c>
      <c r="D679" s="356">
        <v>121</v>
      </c>
      <c r="E679" s="356" t="s">
        <v>159</v>
      </c>
      <c r="F679" s="363" t="s">
        <v>7266</v>
      </c>
      <c r="G679" s="356"/>
    </row>
    <row r="680" spans="2:7">
      <c r="B680" s="356" t="s">
        <v>3122</v>
      </c>
      <c r="C680" s="356" t="s">
        <v>2715</v>
      </c>
      <c r="D680" s="356">
        <v>122</v>
      </c>
      <c r="E680" s="356" t="s">
        <v>3569</v>
      </c>
      <c r="F680" s="363" t="s">
        <v>7266</v>
      </c>
      <c r="G680" s="356"/>
    </row>
    <row r="681" spans="2:7">
      <c r="B681" s="356" t="s">
        <v>3122</v>
      </c>
      <c r="C681" s="356" t="s">
        <v>2715</v>
      </c>
      <c r="D681" s="356">
        <v>123</v>
      </c>
      <c r="E681" s="356" t="s">
        <v>3571</v>
      </c>
      <c r="F681" s="363" t="s">
        <v>7266</v>
      </c>
      <c r="G681" s="356"/>
    </row>
    <row r="682" spans="2:7">
      <c r="B682" s="356" t="s">
        <v>3122</v>
      </c>
      <c r="C682" s="356" t="s">
        <v>2715</v>
      </c>
      <c r="D682" s="356">
        <v>124</v>
      </c>
      <c r="E682" s="356" t="s">
        <v>1914</v>
      </c>
      <c r="F682" s="363" t="s">
        <v>7266</v>
      </c>
      <c r="G682" s="356"/>
    </row>
    <row r="683" spans="2:7">
      <c r="B683" s="356" t="s">
        <v>3122</v>
      </c>
      <c r="C683" s="356" t="s">
        <v>2715</v>
      </c>
      <c r="D683" s="356">
        <v>125</v>
      </c>
      <c r="E683" s="356" t="s">
        <v>3500</v>
      </c>
      <c r="F683" s="363" t="s">
        <v>7266</v>
      </c>
      <c r="G683" s="356"/>
    </row>
    <row r="684" spans="2:7">
      <c r="B684" s="356" t="s">
        <v>3122</v>
      </c>
      <c r="C684" s="356" t="s">
        <v>2715</v>
      </c>
      <c r="D684" s="356">
        <v>126</v>
      </c>
      <c r="E684" s="356" t="s">
        <v>3573</v>
      </c>
      <c r="F684" s="363" t="s">
        <v>7266</v>
      </c>
      <c r="G684" s="356"/>
    </row>
    <row r="685" spans="2:7">
      <c r="B685" s="356" t="s">
        <v>3122</v>
      </c>
      <c r="C685" s="356" t="s">
        <v>2715</v>
      </c>
      <c r="D685" s="356">
        <v>127</v>
      </c>
      <c r="E685" s="356" t="s">
        <v>2189</v>
      </c>
      <c r="F685" s="363" t="s">
        <v>7266</v>
      </c>
      <c r="G685" s="356"/>
    </row>
    <row r="686" spans="2:7">
      <c r="B686" s="356" t="s">
        <v>3122</v>
      </c>
      <c r="C686" s="356" t="s">
        <v>2715</v>
      </c>
      <c r="D686" s="356">
        <v>128</v>
      </c>
      <c r="E686" s="356" t="s">
        <v>3577</v>
      </c>
      <c r="F686" s="363" t="s">
        <v>7266</v>
      </c>
      <c r="G686" s="356"/>
    </row>
    <row r="687" spans="2:7">
      <c r="B687" s="356" t="s">
        <v>3122</v>
      </c>
      <c r="C687" s="356" t="s">
        <v>2715</v>
      </c>
      <c r="D687" s="356">
        <v>129</v>
      </c>
      <c r="E687" s="356" t="s">
        <v>406</v>
      </c>
      <c r="F687" s="363" t="s">
        <v>7266</v>
      </c>
      <c r="G687" s="356"/>
    </row>
    <row r="688" spans="2:7">
      <c r="B688" s="356" t="s">
        <v>3122</v>
      </c>
      <c r="C688" s="356" t="s">
        <v>2715</v>
      </c>
      <c r="D688" s="356">
        <v>130</v>
      </c>
      <c r="E688" s="356" t="s">
        <v>3262</v>
      </c>
      <c r="F688" s="363" t="s">
        <v>7266</v>
      </c>
      <c r="G688" s="356"/>
    </row>
    <row r="689" spans="2:7">
      <c r="B689" s="356" t="s">
        <v>3122</v>
      </c>
      <c r="C689" s="356" t="s">
        <v>2715</v>
      </c>
      <c r="D689" s="356">
        <v>131</v>
      </c>
      <c r="E689" s="356" t="s">
        <v>1454</v>
      </c>
      <c r="F689" s="363" t="s">
        <v>7266</v>
      </c>
      <c r="G689" s="356"/>
    </row>
    <row r="690" spans="2:7">
      <c r="B690" s="356" t="s">
        <v>3122</v>
      </c>
      <c r="C690" s="356" t="s">
        <v>2715</v>
      </c>
      <c r="D690" s="356">
        <v>132</v>
      </c>
      <c r="E690" s="356" t="s">
        <v>3581</v>
      </c>
      <c r="F690" s="363" t="s">
        <v>7266</v>
      </c>
      <c r="G690" s="356"/>
    </row>
    <row r="691" spans="2:7">
      <c r="B691" s="356" t="s">
        <v>3122</v>
      </c>
      <c r="C691" s="356" t="s">
        <v>2715</v>
      </c>
      <c r="D691" s="356">
        <v>133</v>
      </c>
      <c r="E691" s="356" t="s">
        <v>3498</v>
      </c>
      <c r="F691" s="363" t="s">
        <v>7266</v>
      </c>
      <c r="G691" s="356"/>
    </row>
    <row r="692" spans="2:7">
      <c r="B692" s="356" t="s">
        <v>3122</v>
      </c>
      <c r="C692" s="356" t="s">
        <v>2715</v>
      </c>
      <c r="D692" s="356">
        <v>134</v>
      </c>
      <c r="E692" s="356" t="s">
        <v>3365</v>
      </c>
      <c r="F692" s="363" t="s">
        <v>7266</v>
      </c>
      <c r="G692" s="356"/>
    </row>
    <row r="693" spans="2:7">
      <c r="B693" s="356" t="s">
        <v>3122</v>
      </c>
      <c r="C693" s="356" t="s">
        <v>2715</v>
      </c>
      <c r="D693" s="356">
        <v>135</v>
      </c>
      <c r="E693" s="356" t="s">
        <v>3193</v>
      </c>
      <c r="F693" s="363" t="s">
        <v>7266</v>
      </c>
      <c r="G693" s="356"/>
    </row>
    <row r="694" spans="2:7">
      <c r="B694" s="356" t="s">
        <v>3122</v>
      </c>
      <c r="C694" s="356" t="s">
        <v>2715</v>
      </c>
      <c r="D694" s="356">
        <v>136</v>
      </c>
      <c r="E694" s="356" t="s">
        <v>2272</v>
      </c>
      <c r="F694" s="363" t="s">
        <v>7266</v>
      </c>
      <c r="G694" s="356"/>
    </row>
    <row r="695" spans="2:7">
      <c r="B695" s="356" t="s">
        <v>3122</v>
      </c>
      <c r="C695" s="356" t="s">
        <v>2715</v>
      </c>
      <c r="D695" s="356">
        <v>137</v>
      </c>
      <c r="E695" s="356" t="s">
        <v>2876</v>
      </c>
      <c r="F695" s="363" t="s">
        <v>7266</v>
      </c>
      <c r="G695" s="356"/>
    </row>
    <row r="696" spans="2:7">
      <c r="B696" s="356" t="s">
        <v>3122</v>
      </c>
      <c r="C696" s="356" t="s">
        <v>2715</v>
      </c>
      <c r="D696" s="356">
        <v>138</v>
      </c>
      <c r="E696" s="356" t="s">
        <v>3092</v>
      </c>
      <c r="F696" s="363" t="s">
        <v>7266</v>
      </c>
      <c r="G696" s="356"/>
    </row>
    <row r="697" spans="2:7">
      <c r="B697" s="356" t="s">
        <v>3122</v>
      </c>
      <c r="C697" s="356" t="s">
        <v>2715</v>
      </c>
      <c r="D697" s="356">
        <v>139</v>
      </c>
      <c r="E697" s="356" t="s">
        <v>3175</v>
      </c>
      <c r="F697" s="363" t="s">
        <v>7266</v>
      </c>
      <c r="G697" s="356"/>
    </row>
    <row r="698" spans="2:7">
      <c r="B698" s="356" t="s">
        <v>3122</v>
      </c>
      <c r="C698" s="356" t="s">
        <v>2715</v>
      </c>
      <c r="D698" s="356">
        <v>140</v>
      </c>
      <c r="E698" s="356" t="s">
        <v>1361</v>
      </c>
      <c r="F698" s="363" t="s">
        <v>7266</v>
      </c>
      <c r="G698" s="356"/>
    </row>
    <row r="699" spans="2:7">
      <c r="B699" s="356" t="s">
        <v>3122</v>
      </c>
      <c r="C699" s="356" t="s">
        <v>2715</v>
      </c>
      <c r="D699" s="356">
        <v>141</v>
      </c>
      <c r="E699" s="356" t="s">
        <v>3582</v>
      </c>
      <c r="F699" s="363"/>
      <c r="G699" s="356"/>
    </row>
    <row r="700" spans="2:7">
      <c r="B700" s="356" t="s">
        <v>3122</v>
      </c>
      <c r="C700" s="356" t="s">
        <v>2715</v>
      </c>
      <c r="D700" s="356">
        <v>142</v>
      </c>
      <c r="E700" s="356" t="s">
        <v>1789</v>
      </c>
      <c r="F700" s="363"/>
      <c r="G700" s="356"/>
    </row>
    <row r="701" spans="2:7">
      <c r="B701" s="356" t="s">
        <v>3122</v>
      </c>
      <c r="C701" s="356" t="s">
        <v>2715</v>
      </c>
      <c r="D701" s="356">
        <v>143</v>
      </c>
      <c r="E701" s="356" t="s">
        <v>3269</v>
      </c>
      <c r="F701" s="363"/>
      <c r="G701" s="356"/>
    </row>
    <row r="702" spans="2:7">
      <c r="B702" s="356" t="s">
        <v>3122</v>
      </c>
      <c r="C702" s="356" t="s">
        <v>2715</v>
      </c>
      <c r="D702" s="356">
        <v>144</v>
      </c>
      <c r="E702" s="356" t="s">
        <v>4671</v>
      </c>
      <c r="F702" s="363"/>
      <c r="G702" s="356"/>
    </row>
    <row r="703" spans="2:7">
      <c r="B703" s="356" t="s">
        <v>3122</v>
      </c>
      <c r="C703" s="356" t="s">
        <v>2715</v>
      </c>
      <c r="D703" s="356">
        <v>145</v>
      </c>
      <c r="E703" s="356" t="s">
        <v>1283</v>
      </c>
      <c r="F703" s="363"/>
      <c r="G703" s="356"/>
    </row>
    <row r="704" spans="2:7">
      <c r="B704" s="356" t="s">
        <v>3122</v>
      </c>
      <c r="C704" s="356" t="s">
        <v>2715</v>
      </c>
      <c r="D704" s="356">
        <v>146</v>
      </c>
      <c r="E704" s="356" t="s">
        <v>3583</v>
      </c>
      <c r="F704" s="363" t="s">
        <v>7266</v>
      </c>
      <c r="G704" s="356"/>
    </row>
    <row r="705" spans="2:7">
      <c r="B705" s="356" t="s">
        <v>3122</v>
      </c>
      <c r="C705" s="356" t="s">
        <v>2715</v>
      </c>
      <c r="D705" s="356">
        <v>147</v>
      </c>
      <c r="E705" s="356" t="s">
        <v>3585</v>
      </c>
      <c r="F705" s="363"/>
      <c r="G705" s="356"/>
    </row>
    <row r="706" spans="2:7">
      <c r="B706" s="356" t="s">
        <v>3122</v>
      </c>
      <c r="C706" s="356" t="s">
        <v>2715</v>
      </c>
      <c r="D706" s="356">
        <v>148</v>
      </c>
      <c r="E706" s="356" t="s">
        <v>470</v>
      </c>
      <c r="F706" s="363"/>
      <c r="G706" s="356"/>
    </row>
    <row r="707" spans="2:7">
      <c r="B707" s="356" t="s">
        <v>3122</v>
      </c>
      <c r="C707" s="356" t="s">
        <v>2715</v>
      </c>
      <c r="D707" s="356">
        <v>149</v>
      </c>
      <c r="E707" s="356" t="s">
        <v>3586</v>
      </c>
      <c r="F707" s="363" t="s">
        <v>7266</v>
      </c>
      <c r="G707" s="356"/>
    </row>
    <row r="708" spans="2:7">
      <c r="B708" s="356" t="s">
        <v>3122</v>
      </c>
      <c r="C708" s="356" t="s">
        <v>2715</v>
      </c>
      <c r="D708" s="356">
        <v>150</v>
      </c>
      <c r="E708" s="356" t="s">
        <v>309</v>
      </c>
      <c r="F708" s="363" t="s">
        <v>7266</v>
      </c>
      <c r="G708" s="356"/>
    </row>
    <row r="709" spans="2:7">
      <c r="B709" s="356" t="s">
        <v>3122</v>
      </c>
      <c r="C709" s="356" t="s">
        <v>2715</v>
      </c>
      <c r="D709" s="356">
        <v>151</v>
      </c>
      <c r="E709" s="356" t="s">
        <v>3591</v>
      </c>
      <c r="F709" s="363" t="s">
        <v>7266</v>
      </c>
      <c r="G709" s="356"/>
    </row>
    <row r="710" spans="2:7">
      <c r="B710" s="356" t="s">
        <v>3122</v>
      </c>
      <c r="C710" s="356" t="s">
        <v>2715</v>
      </c>
      <c r="D710" s="356">
        <v>152</v>
      </c>
      <c r="E710" s="356" t="s">
        <v>3595</v>
      </c>
      <c r="F710" s="363" t="s">
        <v>7266</v>
      </c>
      <c r="G710" s="356"/>
    </row>
    <row r="711" spans="2:7">
      <c r="B711" s="356" t="s">
        <v>3122</v>
      </c>
      <c r="C711" s="356" t="s">
        <v>2715</v>
      </c>
      <c r="D711" s="356">
        <v>153</v>
      </c>
      <c r="E711" s="356" t="s">
        <v>2869</v>
      </c>
      <c r="F711" s="363" t="s">
        <v>7266</v>
      </c>
      <c r="G711" s="356"/>
    </row>
    <row r="712" spans="2:7">
      <c r="B712" s="356" t="s">
        <v>3122</v>
      </c>
      <c r="C712" s="356" t="s">
        <v>2715</v>
      </c>
      <c r="D712" s="356">
        <v>154</v>
      </c>
      <c r="E712" s="356" t="s">
        <v>3596</v>
      </c>
      <c r="F712" s="363" t="s">
        <v>7266</v>
      </c>
      <c r="G712" s="356"/>
    </row>
    <row r="713" spans="2:7">
      <c r="B713" s="356" t="s">
        <v>3122</v>
      </c>
      <c r="C713" s="356" t="s">
        <v>2715</v>
      </c>
      <c r="D713" s="356">
        <v>155</v>
      </c>
      <c r="E713" s="356" t="s">
        <v>1195</v>
      </c>
      <c r="F713" s="363"/>
      <c r="G713" s="356"/>
    </row>
    <row r="714" spans="2:7">
      <c r="B714" s="356" t="s">
        <v>3122</v>
      </c>
      <c r="C714" s="356" t="s">
        <v>2715</v>
      </c>
      <c r="D714" s="356">
        <v>156</v>
      </c>
      <c r="E714" s="356" t="s">
        <v>2404</v>
      </c>
      <c r="F714" s="363" t="s">
        <v>7266</v>
      </c>
      <c r="G714" s="356"/>
    </row>
    <row r="715" spans="2:7">
      <c r="B715" s="356" t="s">
        <v>3122</v>
      </c>
      <c r="C715" s="356" t="s">
        <v>2715</v>
      </c>
      <c r="D715" s="356">
        <v>157</v>
      </c>
      <c r="E715" s="356" t="s">
        <v>3530</v>
      </c>
      <c r="F715" s="363" t="s">
        <v>7266</v>
      </c>
      <c r="G715" s="356"/>
    </row>
    <row r="716" spans="2:7">
      <c r="B716" s="356" t="s">
        <v>3122</v>
      </c>
      <c r="C716" s="356" t="s">
        <v>2715</v>
      </c>
      <c r="D716" s="356">
        <v>158</v>
      </c>
      <c r="E716" s="356" t="s">
        <v>2525</v>
      </c>
      <c r="F716" s="363" t="s">
        <v>7266</v>
      </c>
      <c r="G716" s="356"/>
    </row>
    <row r="717" spans="2:7">
      <c r="B717" s="356" t="s">
        <v>3122</v>
      </c>
      <c r="C717" s="356" t="s">
        <v>2715</v>
      </c>
      <c r="D717" s="356">
        <v>159</v>
      </c>
      <c r="E717" s="356" t="s">
        <v>3600</v>
      </c>
      <c r="F717" s="363" t="s">
        <v>7266</v>
      </c>
      <c r="G717" s="356"/>
    </row>
    <row r="718" spans="2:7">
      <c r="B718" s="356" t="s">
        <v>3122</v>
      </c>
      <c r="C718" s="356" t="s">
        <v>2715</v>
      </c>
      <c r="D718" s="356">
        <v>160</v>
      </c>
      <c r="E718" s="360" t="s">
        <v>3601</v>
      </c>
      <c r="F718" s="363"/>
      <c r="G718" s="356"/>
    </row>
    <row r="719" spans="2:7">
      <c r="B719" s="356" t="s">
        <v>3122</v>
      </c>
      <c r="C719" s="356" t="s">
        <v>2715</v>
      </c>
      <c r="D719" s="356">
        <v>161</v>
      </c>
      <c r="E719" s="356" t="s">
        <v>1759</v>
      </c>
      <c r="F719" s="363" t="s">
        <v>7266</v>
      </c>
      <c r="G719" s="356"/>
    </row>
    <row r="720" spans="2:7">
      <c r="B720" s="356" t="s">
        <v>3122</v>
      </c>
      <c r="C720" s="356" t="s">
        <v>2715</v>
      </c>
      <c r="D720" s="356">
        <v>162</v>
      </c>
      <c r="E720" s="356" t="s">
        <v>3605</v>
      </c>
      <c r="F720" s="363" t="s">
        <v>7266</v>
      </c>
      <c r="G720" s="356"/>
    </row>
    <row r="721" spans="2:7">
      <c r="B721" s="356" t="s">
        <v>3122</v>
      </c>
      <c r="C721" s="356" t="s">
        <v>2715</v>
      </c>
      <c r="D721" s="356">
        <v>163</v>
      </c>
      <c r="E721" s="356" t="s">
        <v>966</v>
      </c>
      <c r="F721" s="363" t="s">
        <v>7266</v>
      </c>
      <c r="G721" s="356"/>
    </row>
    <row r="722" spans="2:7">
      <c r="B722" s="356" t="s">
        <v>3122</v>
      </c>
      <c r="C722" s="356" t="s">
        <v>2715</v>
      </c>
      <c r="D722" s="356">
        <v>164</v>
      </c>
      <c r="E722" s="356" t="s">
        <v>2692</v>
      </c>
      <c r="F722" s="363" t="s">
        <v>7266</v>
      </c>
      <c r="G722" s="356"/>
    </row>
    <row r="723" spans="2:7">
      <c r="B723" s="356" t="s">
        <v>3122</v>
      </c>
      <c r="C723" s="356" t="s">
        <v>2715</v>
      </c>
      <c r="D723" s="356">
        <v>165</v>
      </c>
      <c r="E723" s="356" t="s">
        <v>1144</v>
      </c>
      <c r="F723" s="363" t="s">
        <v>7266</v>
      </c>
      <c r="G723" s="356"/>
    </row>
    <row r="724" spans="2:7">
      <c r="B724" s="356" t="s">
        <v>3122</v>
      </c>
      <c r="C724" s="356" t="s">
        <v>2715</v>
      </c>
      <c r="D724" s="356">
        <v>166</v>
      </c>
      <c r="E724" s="356" t="s">
        <v>3609</v>
      </c>
      <c r="F724" s="363" t="s">
        <v>7266</v>
      </c>
      <c r="G724" s="356"/>
    </row>
    <row r="725" spans="2:7">
      <c r="B725" s="356" t="s">
        <v>3122</v>
      </c>
      <c r="C725" s="356" t="s">
        <v>2715</v>
      </c>
      <c r="D725" s="356">
        <v>167</v>
      </c>
      <c r="E725" s="356" t="s">
        <v>2433</v>
      </c>
      <c r="F725" s="363" t="s">
        <v>7266</v>
      </c>
      <c r="G725" s="356"/>
    </row>
    <row r="726" spans="2:7">
      <c r="B726" s="356" t="s">
        <v>3122</v>
      </c>
      <c r="C726" s="356" t="s">
        <v>2715</v>
      </c>
      <c r="D726" s="356">
        <v>168</v>
      </c>
      <c r="E726" s="356" t="s">
        <v>3610</v>
      </c>
      <c r="F726" s="363" t="s">
        <v>7266</v>
      </c>
      <c r="G726" s="356"/>
    </row>
    <row r="727" spans="2:7">
      <c r="B727" s="356" t="s">
        <v>3122</v>
      </c>
      <c r="C727" s="356" t="s">
        <v>2715</v>
      </c>
      <c r="D727" s="356">
        <v>169</v>
      </c>
      <c r="E727" s="356" t="s">
        <v>1387</v>
      </c>
      <c r="F727" s="363" t="s">
        <v>7266</v>
      </c>
      <c r="G727" s="356"/>
    </row>
    <row r="728" spans="2:7">
      <c r="B728" s="356" t="s">
        <v>3122</v>
      </c>
      <c r="C728" s="356" t="s">
        <v>2715</v>
      </c>
      <c r="D728" s="356">
        <v>170</v>
      </c>
      <c r="E728" s="356" t="s">
        <v>456</v>
      </c>
      <c r="F728" s="363" t="s">
        <v>7266</v>
      </c>
      <c r="G728" s="356"/>
    </row>
    <row r="729" spans="2:7">
      <c r="B729" s="356" t="s">
        <v>3122</v>
      </c>
      <c r="C729" s="356" t="s">
        <v>2715</v>
      </c>
      <c r="D729" s="356">
        <v>171</v>
      </c>
      <c r="E729" s="356" t="s">
        <v>3611</v>
      </c>
      <c r="F729" s="363" t="s">
        <v>7266</v>
      </c>
      <c r="G729" s="356"/>
    </row>
    <row r="730" spans="2:7">
      <c r="B730" s="356" t="s">
        <v>3122</v>
      </c>
      <c r="C730" s="356" t="s">
        <v>2715</v>
      </c>
      <c r="D730" s="356">
        <v>172</v>
      </c>
      <c r="E730" s="356" t="s">
        <v>3615</v>
      </c>
      <c r="F730" s="363" t="s">
        <v>7266</v>
      </c>
      <c r="G730" s="356"/>
    </row>
    <row r="731" spans="2:7">
      <c r="B731" s="356" t="s">
        <v>3122</v>
      </c>
      <c r="C731" s="356" t="s">
        <v>2715</v>
      </c>
      <c r="D731" s="356">
        <v>173</v>
      </c>
      <c r="E731" s="356" t="s">
        <v>261</v>
      </c>
      <c r="F731" s="363" t="s">
        <v>7266</v>
      </c>
      <c r="G731" s="356"/>
    </row>
    <row r="732" spans="2:7">
      <c r="B732" s="356" t="s">
        <v>3122</v>
      </c>
      <c r="C732" s="356" t="s">
        <v>2715</v>
      </c>
      <c r="D732" s="356">
        <v>174</v>
      </c>
      <c r="E732" s="356" t="s">
        <v>3579</v>
      </c>
      <c r="F732" s="363" t="s">
        <v>7266</v>
      </c>
      <c r="G732" s="356"/>
    </row>
    <row r="733" spans="2:7">
      <c r="B733" s="356" t="s">
        <v>3122</v>
      </c>
      <c r="C733" s="356" t="s">
        <v>2715</v>
      </c>
      <c r="D733" s="356">
        <v>175</v>
      </c>
      <c r="E733" s="356" t="s">
        <v>1539</v>
      </c>
      <c r="F733" s="363" t="s">
        <v>7266</v>
      </c>
      <c r="G733" s="356"/>
    </row>
    <row r="734" spans="2:7">
      <c r="B734" s="356" t="s">
        <v>3122</v>
      </c>
      <c r="C734" s="356" t="s">
        <v>2715</v>
      </c>
      <c r="D734" s="356">
        <v>176</v>
      </c>
      <c r="E734" s="356" t="s">
        <v>3616</v>
      </c>
      <c r="F734" s="363" t="s">
        <v>7266</v>
      </c>
      <c r="G734" s="356"/>
    </row>
    <row r="735" spans="2:7">
      <c r="B735" s="356" t="s">
        <v>3122</v>
      </c>
      <c r="C735" s="356" t="s">
        <v>2715</v>
      </c>
      <c r="D735" s="356">
        <v>177</v>
      </c>
      <c r="E735" s="356" t="s">
        <v>1081</v>
      </c>
      <c r="F735" s="363" t="s">
        <v>7266</v>
      </c>
      <c r="G735" s="356"/>
    </row>
    <row r="736" spans="2:7">
      <c r="B736" s="356" t="s">
        <v>3122</v>
      </c>
      <c r="C736" s="356" t="s">
        <v>2715</v>
      </c>
      <c r="D736" s="356">
        <v>178</v>
      </c>
      <c r="E736" s="356" t="s">
        <v>3618</v>
      </c>
      <c r="F736" s="363" t="s">
        <v>7266</v>
      </c>
      <c r="G736" s="356"/>
    </row>
    <row r="737" spans="2:7">
      <c r="B737" s="356" t="s">
        <v>3122</v>
      </c>
      <c r="C737" s="356" t="s">
        <v>2715</v>
      </c>
      <c r="D737" s="356">
        <v>179</v>
      </c>
      <c r="E737" s="356" t="s">
        <v>1296</v>
      </c>
      <c r="F737" s="363" t="s">
        <v>7266</v>
      </c>
      <c r="G737" s="356"/>
    </row>
    <row r="738" spans="2:7">
      <c r="B738" s="356" t="s">
        <v>3122</v>
      </c>
      <c r="C738" s="356" t="s">
        <v>2715</v>
      </c>
      <c r="D738" s="356">
        <v>180</v>
      </c>
      <c r="E738" s="356" t="s">
        <v>642</v>
      </c>
      <c r="F738" s="363" t="s">
        <v>7266</v>
      </c>
      <c r="G738" s="356"/>
    </row>
    <row r="739" spans="2:7">
      <c r="B739" s="356" t="s">
        <v>3122</v>
      </c>
      <c r="C739" s="356" t="s">
        <v>2715</v>
      </c>
      <c r="D739" s="356">
        <v>181</v>
      </c>
      <c r="E739" s="356" t="s">
        <v>389</v>
      </c>
      <c r="F739" s="363" t="s">
        <v>7266</v>
      </c>
      <c r="G739" s="356"/>
    </row>
    <row r="740" spans="2:7">
      <c r="B740" s="356" t="s">
        <v>3122</v>
      </c>
      <c r="C740" s="356" t="s">
        <v>2715</v>
      </c>
      <c r="D740" s="356">
        <v>182</v>
      </c>
      <c r="E740" s="356" t="s">
        <v>3458</v>
      </c>
      <c r="F740" s="363" t="s">
        <v>7266</v>
      </c>
      <c r="G740" s="356"/>
    </row>
    <row r="741" spans="2:7">
      <c r="B741" s="356" t="s">
        <v>3122</v>
      </c>
      <c r="C741" s="356" t="s">
        <v>2715</v>
      </c>
      <c r="D741" s="356">
        <v>183</v>
      </c>
      <c r="E741" s="356" t="s">
        <v>3622</v>
      </c>
      <c r="F741" s="363" t="s">
        <v>7266</v>
      </c>
      <c r="G741" s="356"/>
    </row>
    <row r="742" spans="2:7">
      <c r="B742" s="356" t="s">
        <v>3122</v>
      </c>
      <c r="C742" s="356" t="s">
        <v>2715</v>
      </c>
      <c r="D742" s="356">
        <v>184</v>
      </c>
      <c r="E742" s="356" t="s">
        <v>3623</v>
      </c>
      <c r="F742" s="363" t="s">
        <v>7266</v>
      </c>
      <c r="G742" s="356"/>
    </row>
    <row r="743" spans="2:7">
      <c r="B743" s="356" t="s">
        <v>3122</v>
      </c>
      <c r="C743" s="356" t="s">
        <v>2715</v>
      </c>
      <c r="D743" s="356">
        <v>185</v>
      </c>
      <c r="E743" s="356" t="s">
        <v>3258</v>
      </c>
      <c r="F743" s="363" t="s">
        <v>7266</v>
      </c>
      <c r="G743" s="356"/>
    </row>
    <row r="744" spans="2:7">
      <c r="B744" s="356" t="s">
        <v>3122</v>
      </c>
      <c r="C744" s="356" t="s">
        <v>2715</v>
      </c>
      <c r="D744" s="356">
        <v>186</v>
      </c>
      <c r="E744" s="356" t="s">
        <v>1876</v>
      </c>
      <c r="F744" s="363" t="s">
        <v>7266</v>
      </c>
      <c r="G744" s="356"/>
    </row>
    <row r="745" spans="2:7">
      <c r="B745" s="356" t="s">
        <v>3122</v>
      </c>
      <c r="C745" s="356" t="s">
        <v>2715</v>
      </c>
      <c r="D745" s="356">
        <v>187</v>
      </c>
      <c r="E745" s="356" t="s">
        <v>3625</v>
      </c>
      <c r="F745" s="363" t="s">
        <v>7266</v>
      </c>
      <c r="G745" s="356"/>
    </row>
    <row r="746" spans="2:7">
      <c r="B746" s="356" t="s">
        <v>3122</v>
      </c>
      <c r="C746" s="356" t="s">
        <v>2715</v>
      </c>
      <c r="D746" s="356">
        <v>188</v>
      </c>
      <c r="E746" s="356" t="s">
        <v>1779</v>
      </c>
      <c r="F746" s="363" t="s">
        <v>7266</v>
      </c>
      <c r="G746" s="356"/>
    </row>
    <row r="747" spans="2:7">
      <c r="B747" s="356" t="s">
        <v>3122</v>
      </c>
      <c r="C747" s="356" t="s">
        <v>2715</v>
      </c>
      <c r="D747" s="356">
        <v>189</v>
      </c>
      <c r="E747" s="356" t="s">
        <v>696</v>
      </c>
      <c r="F747" s="363" t="s">
        <v>7266</v>
      </c>
      <c r="G747" s="356"/>
    </row>
    <row r="748" spans="2:7">
      <c r="B748" s="356" t="s">
        <v>3122</v>
      </c>
      <c r="C748" s="356" t="s">
        <v>2715</v>
      </c>
      <c r="D748" s="356">
        <v>190</v>
      </c>
      <c r="E748" s="356" t="s">
        <v>3316</v>
      </c>
      <c r="F748" s="363" t="s">
        <v>7266</v>
      </c>
      <c r="G748" s="356"/>
    </row>
    <row r="749" spans="2:7">
      <c r="B749" s="356" t="s">
        <v>3122</v>
      </c>
      <c r="C749" s="356" t="s">
        <v>2715</v>
      </c>
      <c r="D749" s="356">
        <v>191</v>
      </c>
      <c r="E749" s="356" t="s">
        <v>10</v>
      </c>
      <c r="F749" s="363" t="s">
        <v>7266</v>
      </c>
      <c r="G749" s="356"/>
    </row>
    <row r="750" spans="2:7">
      <c r="B750" s="356" t="s">
        <v>3122</v>
      </c>
      <c r="C750" s="356" t="s">
        <v>2715</v>
      </c>
      <c r="D750" s="356">
        <v>192</v>
      </c>
      <c r="E750" s="356" t="s">
        <v>3626</v>
      </c>
      <c r="F750" s="363" t="s">
        <v>7266</v>
      </c>
      <c r="G750" s="356"/>
    </row>
    <row r="751" spans="2:7">
      <c r="B751" s="356" t="s">
        <v>3122</v>
      </c>
      <c r="C751" s="356" t="s">
        <v>2715</v>
      </c>
      <c r="D751" s="356">
        <v>193</v>
      </c>
      <c r="E751" s="356" t="s">
        <v>1063</v>
      </c>
      <c r="F751" s="363" t="s">
        <v>7266</v>
      </c>
      <c r="G751" s="356"/>
    </row>
    <row r="752" spans="2:7">
      <c r="B752" s="356" t="s">
        <v>3122</v>
      </c>
      <c r="C752" s="356" t="s">
        <v>2715</v>
      </c>
      <c r="D752" s="356">
        <v>194</v>
      </c>
      <c r="E752" s="356" t="s">
        <v>1380</v>
      </c>
      <c r="F752" s="363" t="s">
        <v>7266</v>
      </c>
      <c r="G752" s="356"/>
    </row>
    <row r="753" spans="2:7">
      <c r="B753" s="356" t="s">
        <v>3122</v>
      </c>
      <c r="C753" s="356" t="s">
        <v>2715</v>
      </c>
      <c r="D753" s="356">
        <v>195</v>
      </c>
      <c r="E753" s="356" t="s">
        <v>3628</v>
      </c>
      <c r="F753" s="363" t="s">
        <v>7266</v>
      </c>
      <c r="G753" s="356"/>
    </row>
    <row r="754" spans="2:7">
      <c r="B754" s="356" t="s">
        <v>3122</v>
      </c>
      <c r="C754" s="356" t="s">
        <v>2715</v>
      </c>
      <c r="D754" s="356">
        <v>196</v>
      </c>
      <c r="E754" s="356" t="s">
        <v>25</v>
      </c>
      <c r="F754" s="363" t="s">
        <v>7266</v>
      </c>
      <c r="G754" s="356"/>
    </row>
    <row r="755" spans="2:7">
      <c r="B755" s="356" t="s">
        <v>3122</v>
      </c>
      <c r="C755" s="356" t="s">
        <v>2715</v>
      </c>
      <c r="D755" s="356">
        <v>197</v>
      </c>
      <c r="E755" s="356" t="s">
        <v>587</v>
      </c>
      <c r="F755" s="363" t="s">
        <v>7266</v>
      </c>
      <c r="G755" s="356"/>
    </row>
    <row r="756" spans="2:7">
      <c r="B756" s="356" t="s">
        <v>3122</v>
      </c>
      <c r="C756" s="356" t="s">
        <v>2715</v>
      </c>
      <c r="D756" s="356">
        <v>198</v>
      </c>
      <c r="E756" s="356" t="s">
        <v>1776</v>
      </c>
      <c r="F756" s="363" t="s">
        <v>7266</v>
      </c>
      <c r="G756" s="356"/>
    </row>
    <row r="757" spans="2:7">
      <c r="B757" s="356" t="s">
        <v>3122</v>
      </c>
      <c r="C757" s="356" t="s">
        <v>2715</v>
      </c>
      <c r="D757" s="356">
        <v>199</v>
      </c>
      <c r="E757" s="356" t="s">
        <v>3629</v>
      </c>
      <c r="F757" s="363" t="s">
        <v>7266</v>
      </c>
      <c r="G757" s="356"/>
    </row>
    <row r="758" spans="2:7">
      <c r="B758" s="356" t="s">
        <v>3122</v>
      </c>
      <c r="C758" s="356" t="s">
        <v>2715</v>
      </c>
      <c r="D758" s="356">
        <v>200</v>
      </c>
      <c r="E758" s="356" t="s">
        <v>265</v>
      </c>
      <c r="F758" s="363" t="s">
        <v>7266</v>
      </c>
      <c r="G758" s="356"/>
    </row>
    <row r="759" spans="2:7">
      <c r="B759" s="356" t="s">
        <v>3122</v>
      </c>
      <c r="C759" s="356" t="s">
        <v>2715</v>
      </c>
      <c r="D759" s="356">
        <v>201</v>
      </c>
      <c r="E759" s="356" t="s">
        <v>3546</v>
      </c>
      <c r="F759" s="363" t="s">
        <v>7266</v>
      </c>
      <c r="G759" s="356"/>
    </row>
    <row r="760" spans="2:7">
      <c r="B760" s="356" t="s">
        <v>3122</v>
      </c>
      <c r="C760" s="356" t="s">
        <v>2715</v>
      </c>
      <c r="D760" s="356">
        <v>202</v>
      </c>
      <c r="E760" s="356" t="s">
        <v>1881</v>
      </c>
      <c r="F760" s="363" t="s">
        <v>7266</v>
      </c>
      <c r="G760" s="356"/>
    </row>
    <row r="761" spans="2:7">
      <c r="B761" s="356" t="s">
        <v>3122</v>
      </c>
      <c r="C761" s="356" t="s">
        <v>2715</v>
      </c>
      <c r="D761" s="356">
        <v>203</v>
      </c>
      <c r="E761" s="356" t="s">
        <v>3630</v>
      </c>
      <c r="F761" s="363" t="s">
        <v>7266</v>
      </c>
      <c r="G761" s="356"/>
    </row>
    <row r="762" spans="2:7">
      <c r="B762" s="356" t="s">
        <v>3122</v>
      </c>
      <c r="C762" s="356" t="s">
        <v>2715</v>
      </c>
      <c r="D762" s="356">
        <v>204</v>
      </c>
      <c r="E762" s="356" t="s">
        <v>575</v>
      </c>
      <c r="F762" s="363" t="s">
        <v>7266</v>
      </c>
      <c r="G762" s="356"/>
    </row>
    <row r="763" spans="2:7">
      <c r="B763" s="356" t="s">
        <v>3122</v>
      </c>
      <c r="C763" s="356" t="s">
        <v>2715</v>
      </c>
      <c r="D763" s="356">
        <v>205</v>
      </c>
      <c r="E763" s="356" t="s">
        <v>3635</v>
      </c>
      <c r="F763" s="363" t="s">
        <v>7266</v>
      </c>
      <c r="G763" s="356"/>
    </row>
    <row r="764" spans="2:7">
      <c r="B764" s="356" t="s">
        <v>3122</v>
      </c>
      <c r="C764" s="356" t="s">
        <v>2715</v>
      </c>
      <c r="D764" s="356">
        <v>206</v>
      </c>
      <c r="E764" s="356" t="s">
        <v>3377</v>
      </c>
      <c r="F764" s="363" t="s">
        <v>7266</v>
      </c>
      <c r="G764" s="356"/>
    </row>
    <row r="765" spans="2:7">
      <c r="B765" s="356" t="s">
        <v>3122</v>
      </c>
      <c r="C765" s="356" t="s">
        <v>2715</v>
      </c>
      <c r="D765" s="356">
        <v>207</v>
      </c>
      <c r="E765" s="356" t="s">
        <v>3638</v>
      </c>
      <c r="F765" s="363" t="s">
        <v>7266</v>
      </c>
      <c r="G765" s="356"/>
    </row>
    <row r="766" spans="2:7">
      <c r="B766" s="356" t="s">
        <v>3122</v>
      </c>
      <c r="C766" s="356" t="s">
        <v>2715</v>
      </c>
      <c r="D766" s="356">
        <v>208</v>
      </c>
      <c r="E766" s="356" t="s">
        <v>1934</v>
      </c>
      <c r="F766" s="363" t="s">
        <v>7266</v>
      </c>
      <c r="G766" s="356"/>
    </row>
    <row r="767" spans="2:7">
      <c r="B767" s="356" t="s">
        <v>3122</v>
      </c>
      <c r="C767" s="356" t="s">
        <v>2715</v>
      </c>
      <c r="D767" s="356">
        <v>209</v>
      </c>
      <c r="E767" s="356" t="s">
        <v>3640</v>
      </c>
      <c r="F767" s="363" t="s">
        <v>7266</v>
      </c>
      <c r="G767" s="356"/>
    </row>
    <row r="768" spans="2:7">
      <c r="B768" s="356" t="s">
        <v>3122</v>
      </c>
      <c r="C768" s="356" t="s">
        <v>2715</v>
      </c>
      <c r="D768" s="356">
        <v>210</v>
      </c>
      <c r="E768" s="356" t="s">
        <v>884</v>
      </c>
      <c r="F768" s="363" t="s">
        <v>7266</v>
      </c>
      <c r="G768" s="356"/>
    </row>
    <row r="769" spans="2:7">
      <c r="B769" s="356" t="s">
        <v>3122</v>
      </c>
      <c r="C769" s="356" t="s">
        <v>2715</v>
      </c>
      <c r="D769" s="356">
        <v>211</v>
      </c>
      <c r="E769" s="356" t="s">
        <v>3643</v>
      </c>
      <c r="F769" s="363"/>
      <c r="G769" s="356"/>
    </row>
    <row r="770" spans="2:7">
      <c r="B770" s="356" t="s">
        <v>3122</v>
      </c>
      <c r="C770" s="356" t="s">
        <v>2715</v>
      </c>
      <c r="D770" s="356">
        <v>212</v>
      </c>
      <c r="E770" s="356" t="s">
        <v>2259</v>
      </c>
      <c r="F770" s="363"/>
      <c r="G770" s="356"/>
    </row>
    <row r="771" spans="2:7">
      <c r="B771" s="356" t="s">
        <v>3122</v>
      </c>
      <c r="C771" s="356" t="s">
        <v>2715</v>
      </c>
      <c r="D771" s="356">
        <v>213</v>
      </c>
      <c r="E771" s="356" t="s">
        <v>3645</v>
      </c>
      <c r="F771" s="363"/>
      <c r="G771" s="356"/>
    </row>
    <row r="772" spans="2:7">
      <c r="B772" s="356" t="s">
        <v>3122</v>
      </c>
      <c r="C772" s="356" t="s">
        <v>2715</v>
      </c>
      <c r="D772" s="356">
        <v>214</v>
      </c>
      <c r="E772" s="356" t="s">
        <v>3646</v>
      </c>
      <c r="F772" s="363"/>
      <c r="G772" s="356"/>
    </row>
    <row r="773" spans="2:7">
      <c r="B773" s="356" t="s">
        <v>3122</v>
      </c>
      <c r="C773" s="356" t="s">
        <v>2715</v>
      </c>
      <c r="D773" s="356">
        <v>215</v>
      </c>
      <c r="E773" s="356" t="s">
        <v>2093</v>
      </c>
      <c r="F773" s="363"/>
      <c r="G773" s="356"/>
    </row>
    <row r="774" spans="2:7">
      <c r="B774" s="356" t="s">
        <v>3122</v>
      </c>
      <c r="C774" s="356" t="s">
        <v>2715</v>
      </c>
      <c r="D774" s="356">
        <v>216</v>
      </c>
      <c r="E774" s="356" t="s">
        <v>3111</v>
      </c>
      <c r="F774" s="363"/>
      <c r="G774" s="356"/>
    </row>
    <row r="775" spans="2:7">
      <c r="B775" s="356" t="s">
        <v>3122</v>
      </c>
      <c r="C775" s="356" t="s">
        <v>2715</v>
      </c>
      <c r="D775" s="356">
        <v>217</v>
      </c>
      <c r="E775" s="356" t="s">
        <v>3649</v>
      </c>
      <c r="F775" s="363"/>
      <c r="G775" s="356"/>
    </row>
    <row r="776" spans="2:7">
      <c r="B776" s="356" t="s">
        <v>3122</v>
      </c>
      <c r="C776" s="356" t="s">
        <v>2715</v>
      </c>
      <c r="D776" s="356">
        <v>218</v>
      </c>
      <c r="E776" s="356" t="s">
        <v>3651</v>
      </c>
      <c r="F776" s="363"/>
      <c r="G776" s="356"/>
    </row>
    <row r="777" spans="2:7">
      <c r="B777" s="356" t="s">
        <v>3122</v>
      </c>
      <c r="C777" s="356" t="s">
        <v>2715</v>
      </c>
      <c r="D777" s="356">
        <v>219</v>
      </c>
      <c r="E777" s="356" t="s">
        <v>3652</v>
      </c>
      <c r="F777" s="363"/>
      <c r="G777" s="356"/>
    </row>
    <row r="778" spans="2:7">
      <c r="B778" s="356" t="s">
        <v>3122</v>
      </c>
      <c r="C778" s="356" t="s">
        <v>2715</v>
      </c>
      <c r="D778" s="356">
        <v>220</v>
      </c>
      <c r="E778" s="356" t="s">
        <v>3653</v>
      </c>
      <c r="F778" s="363"/>
      <c r="G778" s="356"/>
    </row>
    <row r="779" spans="2:7">
      <c r="B779" s="356" t="s">
        <v>3122</v>
      </c>
      <c r="C779" s="356" t="s">
        <v>2715</v>
      </c>
      <c r="D779" s="356">
        <v>221</v>
      </c>
      <c r="E779" s="356" t="s">
        <v>2089</v>
      </c>
      <c r="F779" s="363"/>
      <c r="G779" s="356"/>
    </row>
    <row r="780" spans="2:7">
      <c r="B780" s="356" t="s">
        <v>3122</v>
      </c>
      <c r="C780" s="356" t="s">
        <v>2715</v>
      </c>
      <c r="D780" s="356">
        <v>222</v>
      </c>
      <c r="E780" s="356" t="s">
        <v>3654</v>
      </c>
      <c r="F780" s="363"/>
      <c r="G780" s="356"/>
    </row>
    <row r="781" spans="2:7">
      <c r="B781" s="356" t="s">
        <v>3122</v>
      </c>
      <c r="C781" s="356" t="s">
        <v>2715</v>
      </c>
      <c r="D781" s="356">
        <v>223</v>
      </c>
      <c r="E781" s="356" t="s">
        <v>1950</v>
      </c>
      <c r="F781" s="363"/>
      <c r="G781" s="356"/>
    </row>
    <row r="782" spans="2:7">
      <c r="B782" s="356" t="s">
        <v>3122</v>
      </c>
      <c r="C782" s="356" t="s">
        <v>2715</v>
      </c>
      <c r="D782" s="356">
        <v>224</v>
      </c>
      <c r="E782" s="356" t="s">
        <v>3305</v>
      </c>
      <c r="F782" s="363"/>
      <c r="G782" s="356"/>
    </row>
    <row r="783" spans="2:7">
      <c r="B783" s="356" t="s">
        <v>3122</v>
      </c>
      <c r="C783" s="356" t="s">
        <v>2715</v>
      </c>
      <c r="D783" s="356">
        <v>225</v>
      </c>
      <c r="E783" s="356" t="s">
        <v>3657</v>
      </c>
      <c r="F783" s="363"/>
      <c r="G783" s="356"/>
    </row>
    <row r="784" spans="2:7">
      <c r="B784" s="356" t="s">
        <v>3122</v>
      </c>
      <c r="C784" s="356" t="s">
        <v>2715</v>
      </c>
      <c r="D784" s="356">
        <v>226</v>
      </c>
      <c r="E784" s="356" t="s">
        <v>3658</v>
      </c>
      <c r="F784" s="363"/>
      <c r="G784" s="356"/>
    </row>
    <row r="785" spans="2:7">
      <c r="B785" s="356" t="s">
        <v>3122</v>
      </c>
      <c r="C785" s="356" t="s">
        <v>2715</v>
      </c>
      <c r="D785" s="356">
        <v>227</v>
      </c>
      <c r="E785" s="356" t="s">
        <v>1266</v>
      </c>
      <c r="F785" s="363"/>
      <c r="G785" s="356"/>
    </row>
    <row r="786" spans="2:7">
      <c r="B786" s="356" t="s">
        <v>3122</v>
      </c>
      <c r="C786" s="356" t="s">
        <v>2715</v>
      </c>
      <c r="D786" s="356">
        <v>228</v>
      </c>
      <c r="E786" s="356" t="s">
        <v>1170</v>
      </c>
      <c r="F786" s="363" t="s">
        <v>7266</v>
      </c>
      <c r="G786" s="356"/>
    </row>
    <row r="787" spans="2:7">
      <c r="B787" s="356" t="s">
        <v>3122</v>
      </c>
      <c r="C787" s="356" t="s">
        <v>2715</v>
      </c>
      <c r="D787" s="356">
        <v>229</v>
      </c>
      <c r="E787" s="356" t="s">
        <v>1052</v>
      </c>
      <c r="F787" s="363"/>
      <c r="G787" s="356"/>
    </row>
    <row r="788" spans="2:7">
      <c r="B788" s="356" t="s">
        <v>3122</v>
      </c>
      <c r="C788" s="356" t="s">
        <v>2715</v>
      </c>
      <c r="D788" s="356">
        <v>230</v>
      </c>
      <c r="E788" s="356" t="s">
        <v>2130</v>
      </c>
      <c r="F788" s="363"/>
      <c r="G788" s="356"/>
    </row>
    <row r="789" spans="2:7">
      <c r="B789" s="356" t="s">
        <v>3122</v>
      </c>
      <c r="C789" s="356" t="s">
        <v>2715</v>
      </c>
      <c r="D789" s="356">
        <v>231</v>
      </c>
      <c r="E789" s="356" t="s">
        <v>60</v>
      </c>
      <c r="F789" s="363"/>
      <c r="G789" s="356"/>
    </row>
    <row r="790" spans="2:7">
      <c r="B790" s="356" t="s">
        <v>3122</v>
      </c>
      <c r="C790" s="356" t="s">
        <v>2715</v>
      </c>
      <c r="D790" s="356">
        <v>232</v>
      </c>
      <c r="E790" s="356" t="s">
        <v>3662</v>
      </c>
      <c r="F790" s="363"/>
      <c r="G790" s="356"/>
    </row>
    <row r="791" spans="2:7">
      <c r="B791" s="356" t="s">
        <v>3122</v>
      </c>
      <c r="C791" s="356" t="s">
        <v>2715</v>
      </c>
      <c r="D791" s="356">
        <v>233</v>
      </c>
      <c r="E791" s="356" t="s">
        <v>3664</v>
      </c>
      <c r="F791" s="363"/>
      <c r="G791" s="356"/>
    </row>
    <row r="792" spans="2:7">
      <c r="B792" s="356" t="s">
        <v>3122</v>
      </c>
      <c r="C792" s="356" t="s">
        <v>2715</v>
      </c>
      <c r="D792" s="356">
        <v>234</v>
      </c>
      <c r="E792" s="356" t="s">
        <v>3666</v>
      </c>
      <c r="F792" s="363"/>
      <c r="G792" s="356"/>
    </row>
    <row r="793" spans="2:7">
      <c r="B793" s="356" t="s">
        <v>3122</v>
      </c>
      <c r="C793" s="356" t="s">
        <v>2715</v>
      </c>
      <c r="D793" s="356">
        <v>235</v>
      </c>
      <c r="E793" s="356" t="s">
        <v>2478</v>
      </c>
      <c r="F793" s="363"/>
      <c r="G793" s="356"/>
    </row>
    <row r="794" spans="2:7">
      <c r="B794" s="356" t="s">
        <v>3122</v>
      </c>
      <c r="C794" s="356" t="s">
        <v>2715</v>
      </c>
      <c r="D794" s="356">
        <v>236</v>
      </c>
      <c r="E794" s="356" t="s">
        <v>1400</v>
      </c>
      <c r="F794" s="363"/>
      <c r="G794" s="356"/>
    </row>
    <row r="795" spans="2:7">
      <c r="B795" s="356" t="s">
        <v>3122</v>
      </c>
      <c r="C795" s="356" t="s">
        <v>2715</v>
      </c>
      <c r="D795" s="356">
        <v>237</v>
      </c>
      <c r="E795" s="356" t="s">
        <v>889</v>
      </c>
      <c r="F795" s="363"/>
      <c r="G795" s="356"/>
    </row>
    <row r="796" spans="2:7">
      <c r="B796" s="356" t="s">
        <v>3122</v>
      </c>
      <c r="C796" s="356" t="s">
        <v>2715</v>
      </c>
      <c r="D796" s="356">
        <v>238</v>
      </c>
      <c r="E796" s="356" t="s">
        <v>70</v>
      </c>
      <c r="F796" s="363" t="s">
        <v>7266</v>
      </c>
      <c r="G796" s="356"/>
    </row>
    <row r="797" spans="2:7">
      <c r="B797" s="356" t="s">
        <v>3122</v>
      </c>
      <c r="C797" s="356" t="s">
        <v>2715</v>
      </c>
      <c r="D797" s="356">
        <v>239</v>
      </c>
      <c r="E797" s="360" t="s">
        <v>1958</v>
      </c>
      <c r="F797" s="363"/>
      <c r="G797" s="356"/>
    </row>
    <row r="798" spans="2:7">
      <c r="B798" s="356" t="s">
        <v>3122</v>
      </c>
      <c r="C798" s="356" t="s">
        <v>2715</v>
      </c>
      <c r="D798" s="356">
        <v>240</v>
      </c>
      <c r="E798" s="360" t="s">
        <v>3668</v>
      </c>
      <c r="F798" s="363"/>
      <c r="G798" s="356"/>
    </row>
    <row r="799" spans="2:7">
      <c r="B799" s="356" t="s">
        <v>3122</v>
      </c>
      <c r="C799" s="356" t="s">
        <v>2715</v>
      </c>
      <c r="D799" s="356">
        <v>241</v>
      </c>
      <c r="E799" s="360" t="s">
        <v>1689</v>
      </c>
      <c r="F799" s="363"/>
      <c r="G799" s="356"/>
    </row>
    <row r="800" spans="2:7">
      <c r="B800" s="356" t="s">
        <v>3122</v>
      </c>
      <c r="C800" s="356" t="s">
        <v>2715</v>
      </c>
      <c r="D800" s="356">
        <v>242</v>
      </c>
      <c r="E800" s="360" t="s">
        <v>1655</v>
      </c>
      <c r="F800" s="363"/>
      <c r="G800" s="356"/>
    </row>
    <row r="801" spans="2:7">
      <c r="B801" s="356" t="s">
        <v>3122</v>
      </c>
      <c r="C801" s="356" t="s">
        <v>2715</v>
      </c>
      <c r="D801" s="356">
        <v>243</v>
      </c>
      <c r="E801" s="360" t="s">
        <v>698</v>
      </c>
      <c r="F801" s="363"/>
      <c r="G801" s="356"/>
    </row>
    <row r="802" spans="2:7">
      <c r="B802" s="356" t="s">
        <v>3122</v>
      </c>
      <c r="C802" s="356" t="s">
        <v>2715</v>
      </c>
      <c r="D802" s="356">
        <v>244</v>
      </c>
      <c r="E802" s="360" t="s">
        <v>3670</v>
      </c>
      <c r="F802" s="363"/>
      <c r="G802" s="356"/>
    </row>
    <row r="803" spans="2:7">
      <c r="B803" s="356" t="s">
        <v>3122</v>
      </c>
      <c r="C803" s="356" t="s">
        <v>2715</v>
      </c>
      <c r="D803" s="356">
        <v>245</v>
      </c>
      <c r="E803" s="360" t="s">
        <v>3671</v>
      </c>
      <c r="F803" s="363"/>
      <c r="G803" s="356"/>
    </row>
    <row r="804" spans="2:7">
      <c r="B804" s="356" t="s">
        <v>3122</v>
      </c>
      <c r="C804" s="356" t="s">
        <v>2715</v>
      </c>
      <c r="D804" s="356">
        <v>246</v>
      </c>
      <c r="E804" s="356" t="s">
        <v>3674</v>
      </c>
      <c r="F804" s="363"/>
      <c r="G804" s="356"/>
    </row>
    <row r="805" spans="2:7">
      <c r="B805" s="356" t="s">
        <v>3122</v>
      </c>
      <c r="C805" s="356" t="s">
        <v>2715</v>
      </c>
      <c r="D805" s="356">
        <v>247</v>
      </c>
      <c r="E805" s="356" t="s">
        <v>1947</v>
      </c>
      <c r="F805" s="363"/>
      <c r="G805" s="356"/>
    </row>
    <row r="806" spans="2:7">
      <c r="B806" s="356" t="s">
        <v>3122</v>
      </c>
      <c r="C806" s="356" t="s">
        <v>2715</v>
      </c>
      <c r="D806" s="356">
        <v>248</v>
      </c>
      <c r="E806" s="356" t="s">
        <v>2996</v>
      </c>
      <c r="F806" s="363"/>
      <c r="G806" s="356"/>
    </row>
    <row r="807" spans="2:7">
      <c r="B807" s="356" t="s">
        <v>3122</v>
      </c>
      <c r="C807" s="356" t="s">
        <v>2715</v>
      </c>
      <c r="D807" s="356">
        <v>249</v>
      </c>
      <c r="E807" s="356" t="s">
        <v>3677</v>
      </c>
      <c r="F807" s="363"/>
      <c r="G807" s="356"/>
    </row>
    <row r="808" spans="2:7">
      <c r="B808" s="356" t="s">
        <v>3122</v>
      </c>
      <c r="C808" s="356" t="s">
        <v>2715</v>
      </c>
      <c r="D808" s="356">
        <v>250</v>
      </c>
      <c r="E808" s="356" t="s">
        <v>0</v>
      </c>
      <c r="F808" s="363"/>
      <c r="G808" s="356"/>
    </row>
    <row r="809" spans="2:7">
      <c r="B809" s="356" t="s">
        <v>3122</v>
      </c>
      <c r="C809" s="356" t="s">
        <v>2715</v>
      </c>
      <c r="D809" s="356">
        <v>251</v>
      </c>
      <c r="E809" s="356" t="s">
        <v>3679</v>
      </c>
      <c r="F809" s="363"/>
      <c r="G809" s="356"/>
    </row>
    <row r="810" spans="2:7">
      <c r="B810" s="356" t="s">
        <v>3122</v>
      </c>
      <c r="C810" s="356" t="s">
        <v>2715</v>
      </c>
      <c r="D810" s="356">
        <v>252</v>
      </c>
      <c r="E810" s="356" t="s">
        <v>2888</v>
      </c>
      <c r="F810" s="363"/>
      <c r="G810" s="356"/>
    </row>
    <row r="811" spans="2:7">
      <c r="B811" s="356" t="s">
        <v>3122</v>
      </c>
      <c r="C811" s="356" t="s">
        <v>2715</v>
      </c>
      <c r="D811" s="356">
        <v>253</v>
      </c>
      <c r="E811" s="356" t="s">
        <v>3683</v>
      </c>
      <c r="F811" s="363"/>
      <c r="G811" s="356"/>
    </row>
    <row r="812" spans="2:7">
      <c r="B812" s="356" t="s">
        <v>3122</v>
      </c>
      <c r="C812" s="356" t="s">
        <v>2715</v>
      </c>
      <c r="D812" s="356">
        <v>254</v>
      </c>
      <c r="E812" s="356" t="s">
        <v>3684</v>
      </c>
      <c r="F812" s="363"/>
      <c r="G812" s="356"/>
    </row>
    <row r="813" spans="2:7">
      <c r="B813" s="356" t="s">
        <v>3122</v>
      </c>
      <c r="C813" s="356" t="s">
        <v>2715</v>
      </c>
      <c r="D813" s="356">
        <v>255</v>
      </c>
      <c r="E813" s="356" t="s">
        <v>3686</v>
      </c>
      <c r="F813" s="363"/>
      <c r="G813" s="356"/>
    </row>
    <row r="814" spans="2:7">
      <c r="B814" s="356" t="s">
        <v>3122</v>
      </c>
      <c r="C814" s="356" t="s">
        <v>2715</v>
      </c>
      <c r="D814" s="356">
        <v>256</v>
      </c>
      <c r="E814" s="356" t="s">
        <v>3395</v>
      </c>
      <c r="F814" s="363"/>
      <c r="G814" s="356"/>
    </row>
    <row r="815" spans="2:7">
      <c r="B815" s="356" t="s">
        <v>3122</v>
      </c>
      <c r="C815" s="356" t="s">
        <v>2715</v>
      </c>
      <c r="D815" s="356">
        <v>257</v>
      </c>
      <c r="E815" s="356" t="s">
        <v>3690</v>
      </c>
      <c r="F815" s="363"/>
      <c r="G815" s="356"/>
    </row>
    <row r="816" spans="2:7">
      <c r="B816" s="356" t="s">
        <v>3122</v>
      </c>
      <c r="C816" s="356" t="s">
        <v>2715</v>
      </c>
      <c r="D816" s="356">
        <v>258</v>
      </c>
      <c r="E816" s="356" t="s">
        <v>2712</v>
      </c>
      <c r="F816" s="363"/>
      <c r="G816" s="356"/>
    </row>
    <row r="817" spans="2:7">
      <c r="B817" s="356" t="s">
        <v>3122</v>
      </c>
      <c r="C817" s="356" t="s">
        <v>2715</v>
      </c>
      <c r="D817" s="356">
        <v>259</v>
      </c>
      <c r="E817" s="356" t="s">
        <v>3691</v>
      </c>
      <c r="F817" s="363"/>
      <c r="G817" s="356"/>
    </row>
    <row r="818" spans="2:7">
      <c r="B818" s="356" t="s">
        <v>3122</v>
      </c>
      <c r="C818" s="356" t="s">
        <v>2715</v>
      </c>
      <c r="D818" s="356">
        <v>260</v>
      </c>
      <c r="E818" s="356" t="s">
        <v>2962</v>
      </c>
      <c r="F818" s="363"/>
      <c r="G818" s="356"/>
    </row>
    <row r="819" spans="2:7">
      <c r="B819" s="356" t="s">
        <v>3122</v>
      </c>
      <c r="C819" s="356" t="s">
        <v>2715</v>
      </c>
      <c r="D819" s="356">
        <v>261</v>
      </c>
      <c r="E819" s="356" t="s">
        <v>2582</v>
      </c>
      <c r="F819" s="363"/>
      <c r="G819" s="356"/>
    </row>
    <row r="820" spans="2:7">
      <c r="B820" s="356" t="s">
        <v>3122</v>
      </c>
      <c r="C820" s="356" t="s">
        <v>2715</v>
      </c>
      <c r="D820" s="356">
        <v>262</v>
      </c>
      <c r="E820" s="356" t="s">
        <v>638</v>
      </c>
      <c r="F820" s="363" t="s">
        <v>7266</v>
      </c>
      <c r="G820" s="356"/>
    </row>
    <row r="821" spans="2:7">
      <c r="B821" s="356" t="s">
        <v>3122</v>
      </c>
      <c r="C821" s="356" t="s">
        <v>2715</v>
      </c>
      <c r="D821" s="356">
        <v>263</v>
      </c>
      <c r="E821" s="356" t="s">
        <v>480</v>
      </c>
      <c r="F821" s="363" t="s">
        <v>7266</v>
      </c>
      <c r="G821" s="356"/>
    </row>
    <row r="822" spans="2:7">
      <c r="B822" s="356" t="s">
        <v>3122</v>
      </c>
      <c r="C822" s="356" t="s">
        <v>2715</v>
      </c>
      <c r="D822" s="356">
        <v>264</v>
      </c>
      <c r="E822" s="356" t="s">
        <v>82</v>
      </c>
      <c r="F822" s="363"/>
      <c r="G822" s="356"/>
    </row>
    <row r="823" spans="2:7">
      <c r="B823" s="356" t="s">
        <v>3122</v>
      </c>
      <c r="C823" s="356" t="s">
        <v>2715</v>
      </c>
      <c r="D823" s="356">
        <v>265</v>
      </c>
      <c r="E823" s="356" t="s">
        <v>3517</v>
      </c>
      <c r="F823" s="363"/>
      <c r="G823" s="356"/>
    </row>
    <row r="824" spans="2:7">
      <c r="B824" s="356" t="s">
        <v>3122</v>
      </c>
      <c r="C824" s="356" t="s">
        <v>2715</v>
      </c>
      <c r="D824" s="356">
        <v>266</v>
      </c>
      <c r="E824" s="356" t="s">
        <v>2831</v>
      </c>
      <c r="F824" s="363"/>
      <c r="G824" s="356"/>
    </row>
    <row r="825" spans="2:7">
      <c r="B825" s="356" t="s">
        <v>3122</v>
      </c>
      <c r="C825" s="356" t="s">
        <v>2715</v>
      </c>
      <c r="D825" s="356">
        <v>267</v>
      </c>
      <c r="E825" s="356" t="s">
        <v>1182</v>
      </c>
      <c r="F825" s="363" t="s">
        <v>7266</v>
      </c>
      <c r="G825" s="356"/>
    </row>
    <row r="826" spans="2:7">
      <c r="B826" s="356" t="s">
        <v>3122</v>
      </c>
      <c r="C826" s="356" t="s">
        <v>2715</v>
      </c>
      <c r="D826" s="356">
        <v>268</v>
      </c>
      <c r="E826" s="356" t="s">
        <v>2758</v>
      </c>
      <c r="F826" s="363" t="s">
        <v>7266</v>
      </c>
      <c r="G826" s="356"/>
    </row>
    <row r="827" spans="2:7">
      <c r="B827" s="356" t="s">
        <v>3122</v>
      </c>
      <c r="C827" s="356" t="s">
        <v>2715</v>
      </c>
      <c r="D827" s="356">
        <v>269</v>
      </c>
      <c r="E827" s="356" t="s">
        <v>3693</v>
      </c>
      <c r="F827" s="363" t="s">
        <v>7266</v>
      </c>
      <c r="G827" s="356"/>
    </row>
    <row r="828" spans="2:7">
      <c r="B828" s="356" t="s">
        <v>3122</v>
      </c>
      <c r="C828" s="356" t="s">
        <v>2715</v>
      </c>
      <c r="D828" s="356">
        <v>270</v>
      </c>
      <c r="E828" s="356" t="s">
        <v>3694</v>
      </c>
      <c r="F828" s="363" t="s">
        <v>7266</v>
      </c>
      <c r="G828" s="356"/>
    </row>
    <row r="829" spans="2:7">
      <c r="B829" s="356" t="s">
        <v>3122</v>
      </c>
      <c r="C829" s="356" t="s">
        <v>2715</v>
      </c>
      <c r="D829" s="356">
        <v>271</v>
      </c>
      <c r="E829" s="356" t="s">
        <v>2219</v>
      </c>
      <c r="F829" s="363" t="s">
        <v>7266</v>
      </c>
      <c r="G829" s="356"/>
    </row>
    <row r="830" spans="2:7">
      <c r="B830" s="356" t="s">
        <v>3122</v>
      </c>
      <c r="C830" s="356" t="s">
        <v>2715</v>
      </c>
      <c r="D830" s="356">
        <v>272</v>
      </c>
      <c r="E830" s="356" t="s">
        <v>3557</v>
      </c>
      <c r="F830" s="363"/>
      <c r="G830" s="356"/>
    </row>
    <row r="831" spans="2:7">
      <c r="B831" s="356" t="s">
        <v>3122</v>
      </c>
      <c r="C831" s="356" t="s">
        <v>2715</v>
      </c>
      <c r="D831" s="356">
        <v>273</v>
      </c>
      <c r="E831" s="356" t="s">
        <v>2074</v>
      </c>
      <c r="F831" s="363"/>
      <c r="G831" s="356"/>
    </row>
    <row r="832" spans="2:7">
      <c r="B832" s="356" t="s">
        <v>3122</v>
      </c>
      <c r="C832" s="356" t="s">
        <v>2715</v>
      </c>
      <c r="D832" s="356">
        <v>274</v>
      </c>
      <c r="E832" s="356" t="s">
        <v>2620</v>
      </c>
      <c r="F832" s="363"/>
      <c r="G832" s="356"/>
    </row>
    <row r="833" spans="2:7">
      <c r="B833" s="356" t="s">
        <v>3122</v>
      </c>
      <c r="C833" s="356" t="s">
        <v>2715</v>
      </c>
      <c r="D833" s="356">
        <v>275</v>
      </c>
      <c r="E833" s="356" t="s">
        <v>2242</v>
      </c>
      <c r="F833" s="363"/>
      <c r="G833" s="356"/>
    </row>
    <row r="834" spans="2:7">
      <c r="B834" s="356" t="s">
        <v>3122</v>
      </c>
      <c r="C834" s="356" t="s">
        <v>2715</v>
      </c>
      <c r="D834" s="356">
        <v>276</v>
      </c>
      <c r="E834" s="356" t="s">
        <v>3695</v>
      </c>
      <c r="F834" s="363"/>
      <c r="G834" s="356"/>
    </row>
    <row r="835" spans="2:7">
      <c r="B835" s="356" t="s">
        <v>3122</v>
      </c>
      <c r="C835" s="356" t="s">
        <v>2715</v>
      </c>
      <c r="D835" s="356">
        <v>277</v>
      </c>
      <c r="E835" s="356" t="s">
        <v>3697</v>
      </c>
      <c r="F835" s="363" t="s">
        <v>7266</v>
      </c>
      <c r="G835" s="356"/>
    </row>
    <row r="836" spans="2:7">
      <c r="B836" s="356" t="s">
        <v>3122</v>
      </c>
      <c r="C836" s="356" t="s">
        <v>2715</v>
      </c>
      <c r="D836" s="356">
        <v>278</v>
      </c>
      <c r="E836" s="356" t="s">
        <v>2374</v>
      </c>
      <c r="F836" s="363" t="s">
        <v>7266</v>
      </c>
      <c r="G836" s="356"/>
    </row>
    <row r="837" spans="2:7">
      <c r="B837" s="356" t="s">
        <v>3122</v>
      </c>
      <c r="C837" s="356" t="s">
        <v>2715</v>
      </c>
      <c r="D837" s="356">
        <v>279</v>
      </c>
      <c r="E837" s="356" t="s">
        <v>2652</v>
      </c>
      <c r="F837" s="363" t="s">
        <v>7266</v>
      </c>
      <c r="G837" s="356"/>
    </row>
    <row r="838" spans="2:7">
      <c r="B838" s="356" t="s">
        <v>3122</v>
      </c>
      <c r="C838" s="356" t="s">
        <v>2715</v>
      </c>
      <c r="D838" s="356">
        <v>280</v>
      </c>
      <c r="E838" s="356" t="s">
        <v>3700</v>
      </c>
      <c r="F838" s="363" t="s">
        <v>7266</v>
      </c>
      <c r="G838" s="356"/>
    </row>
    <row r="839" spans="2:7">
      <c r="B839" s="356" t="s">
        <v>3122</v>
      </c>
      <c r="C839" s="356" t="s">
        <v>2715</v>
      </c>
      <c r="D839" s="356">
        <v>281</v>
      </c>
      <c r="E839" s="356" t="s">
        <v>3462</v>
      </c>
      <c r="F839" s="363" t="s">
        <v>7266</v>
      </c>
      <c r="G839" s="356"/>
    </row>
    <row r="840" spans="2:7">
      <c r="B840" s="356" t="s">
        <v>3122</v>
      </c>
      <c r="C840" s="356" t="s">
        <v>2715</v>
      </c>
      <c r="D840" s="356">
        <v>282</v>
      </c>
      <c r="E840" s="356" t="s">
        <v>3702</v>
      </c>
      <c r="F840" s="363" t="s">
        <v>7266</v>
      </c>
      <c r="G840" s="356"/>
    </row>
    <row r="841" spans="2:7">
      <c r="B841" s="356" t="s">
        <v>3122</v>
      </c>
      <c r="C841" s="356" t="s">
        <v>2715</v>
      </c>
      <c r="D841" s="356">
        <v>283</v>
      </c>
      <c r="E841" s="356" t="s">
        <v>887</v>
      </c>
      <c r="F841" s="363" t="s">
        <v>7266</v>
      </c>
      <c r="G841" s="356"/>
    </row>
    <row r="842" spans="2:7">
      <c r="B842" s="356" t="s">
        <v>3122</v>
      </c>
      <c r="C842" s="356" t="s">
        <v>2715</v>
      </c>
      <c r="D842" s="356">
        <v>284</v>
      </c>
      <c r="E842" s="356" t="s">
        <v>1823</v>
      </c>
      <c r="F842" s="363" t="s">
        <v>7266</v>
      </c>
      <c r="G842" s="356"/>
    </row>
    <row r="843" spans="2:7">
      <c r="B843" s="356" t="s">
        <v>3122</v>
      </c>
      <c r="C843" s="356" t="s">
        <v>2715</v>
      </c>
      <c r="D843" s="356">
        <v>285</v>
      </c>
      <c r="E843" s="356" t="s">
        <v>3021</v>
      </c>
      <c r="F843" s="363" t="s">
        <v>7266</v>
      </c>
      <c r="G843" s="356"/>
    </row>
    <row r="844" spans="2:7">
      <c r="B844" s="356" t="s">
        <v>3122</v>
      </c>
      <c r="C844" s="356" t="s">
        <v>2715</v>
      </c>
      <c r="D844" s="356">
        <v>286</v>
      </c>
      <c r="E844" s="356" t="s">
        <v>2770</v>
      </c>
      <c r="F844" s="363" t="s">
        <v>7266</v>
      </c>
      <c r="G844" s="356"/>
    </row>
    <row r="845" spans="2:7">
      <c r="B845" s="356" t="s">
        <v>3122</v>
      </c>
      <c r="C845" s="356" t="s">
        <v>2715</v>
      </c>
      <c r="D845" s="356">
        <v>287</v>
      </c>
      <c r="E845" s="356" t="s">
        <v>3284</v>
      </c>
      <c r="F845" s="363" t="s">
        <v>7266</v>
      </c>
      <c r="G845" s="356"/>
    </row>
    <row r="846" spans="2:7">
      <c r="B846" s="356" t="s">
        <v>3122</v>
      </c>
      <c r="C846" s="356" t="s">
        <v>2715</v>
      </c>
      <c r="D846" s="356">
        <v>288</v>
      </c>
      <c r="E846" s="356" t="s">
        <v>3137</v>
      </c>
      <c r="F846" s="363" t="s">
        <v>7266</v>
      </c>
      <c r="G846" s="356"/>
    </row>
    <row r="847" spans="2:7">
      <c r="B847" s="356" t="s">
        <v>3122</v>
      </c>
      <c r="C847" s="356" t="s">
        <v>2715</v>
      </c>
      <c r="D847" s="356">
        <v>289</v>
      </c>
      <c r="E847" s="356" t="s">
        <v>401</v>
      </c>
      <c r="F847" s="363" t="s">
        <v>7266</v>
      </c>
      <c r="G847" s="356"/>
    </row>
    <row r="848" spans="2:7">
      <c r="B848" s="356" t="s">
        <v>3122</v>
      </c>
      <c r="C848" s="356" t="s">
        <v>2715</v>
      </c>
      <c r="D848" s="356">
        <v>290</v>
      </c>
      <c r="E848" s="356" t="s">
        <v>2901</v>
      </c>
      <c r="F848" s="363" t="s">
        <v>7266</v>
      </c>
      <c r="G848" s="356"/>
    </row>
    <row r="849" spans="2:7">
      <c r="B849" s="356" t="s">
        <v>3122</v>
      </c>
      <c r="C849" s="356" t="s">
        <v>2715</v>
      </c>
      <c r="D849" s="356">
        <v>291</v>
      </c>
      <c r="E849" s="356" t="s">
        <v>3515</v>
      </c>
      <c r="F849" s="363" t="s">
        <v>7266</v>
      </c>
      <c r="G849" s="356"/>
    </row>
    <row r="850" spans="2:7">
      <c r="B850" s="356" t="s">
        <v>3122</v>
      </c>
      <c r="C850" s="356" t="s">
        <v>2715</v>
      </c>
      <c r="D850" s="356">
        <v>292</v>
      </c>
      <c r="E850" s="356" t="s">
        <v>930</v>
      </c>
      <c r="F850" s="363" t="s">
        <v>7266</v>
      </c>
      <c r="G850" s="356"/>
    </row>
    <row r="851" spans="2:7">
      <c r="B851" s="356" t="s">
        <v>3122</v>
      </c>
      <c r="C851" s="356" t="s">
        <v>2715</v>
      </c>
      <c r="D851" s="356">
        <v>293</v>
      </c>
      <c r="E851" s="356" t="s">
        <v>3704</v>
      </c>
      <c r="F851" s="363" t="s">
        <v>7266</v>
      </c>
      <c r="G851" s="356"/>
    </row>
    <row r="852" spans="2:7">
      <c r="B852" s="356" t="s">
        <v>3122</v>
      </c>
      <c r="C852" s="356" t="s">
        <v>2715</v>
      </c>
      <c r="D852" s="356">
        <v>294</v>
      </c>
      <c r="E852" s="356" t="s">
        <v>1410</v>
      </c>
      <c r="F852" s="363" t="s">
        <v>7266</v>
      </c>
      <c r="G852" s="356"/>
    </row>
    <row r="853" spans="2:7">
      <c r="B853" s="356" t="s">
        <v>3122</v>
      </c>
      <c r="C853" s="356" t="s">
        <v>2715</v>
      </c>
      <c r="D853" s="356">
        <v>295</v>
      </c>
      <c r="E853" s="356" t="s">
        <v>2781</v>
      </c>
      <c r="F853" s="363" t="s">
        <v>7266</v>
      </c>
      <c r="G853" s="356"/>
    </row>
    <row r="854" spans="2:7">
      <c r="B854" s="356" t="s">
        <v>3122</v>
      </c>
      <c r="C854" s="356" t="s">
        <v>2715</v>
      </c>
      <c r="D854" s="356">
        <v>296</v>
      </c>
      <c r="E854" s="356" t="s">
        <v>3708</v>
      </c>
      <c r="F854" s="363" t="s">
        <v>7266</v>
      </c>
      <c r="G854" s="356"/>
    </row>
    <row r="855" spans="2:7">
      <c r="B855" s="356" t="s">
        <v>3122</v>
      </c>
      <c r="C855" s="356" t="s">
        <v>2715</v>
      </c>
      <c r="D855" s="356">
        <v>297</v>
      </c>
      <c r="E855" s="356" t="s">
        <v>1658</v>
      </c>
      <c r="F855" s="363" t="s">
        <v>7266</v>
      </c>
      <c r="G855" s="356"/>
    </row>
    <row r="856" spans="2:7">
      <c r="B856" s="356" t="s">
        <v>3122</v>
      </c>
      <c r="C856" s="356" t="s">
        <v>2715</v>
      </c>
      <c r="D856" s="356">
        <v>298</v>
      </c>
      <c r="E856" s="356" t="s">
        <v>3709</v>
      </c>
      <c r="F856" s="363" t="s">
        <v>7266</v>
      </c>
      <c r="G856" s="356"/>
    </row>
    <row r="857" spans="2:7">
      <c r="B857" s="356" t="s">
        <v>3122</v>
      </c>
      <c r="C857" s="356" t="s">
        <v>2715</v>
      </c>
      <c r="D857" s="356">
        <v>299</v>
      </c>
      <c r="E857" s="360" t="s">
        <v>3710</v>
      </c>
      <c r="F857" s="363"/>
      <c r="G857" s="356"/>
    </row>
    <row r="858" spans="2:7">
      <c r="B858" s="356" t="s">
        <v>3122</v>
      </c>
      <c r="C858" s="356" t="s">
        <v>2715</v>
      </c>
      <c r="D858" s="356">
        <v>300</v>
      </c>
      <c r="E858" s="356" t="s">
        <v>2067</v>
      </c>
      <c r="F858" s="363" t="s">
        <v>7266</v>
      </c>
      <c r="G858" s="356"/>
    </row>
    <row r="859" spans="2:7">
      <c r="B859" s="356" t="s">
        <v>3122</v>
      </c>
      <c r="C859" s="356" t="s">
        <v>2715</v>
      </c>
      <c r="D859" s="356">
        <v>301</v>
      </c>
      <c r="E859" s="356" t="s">
        <v>3711</v>
      </c>
      <c r="F859" s="363" t="s">
        <v>7266</v>
      </c>
      <c r="G859" s="356"/>
    </row>
    <row r="860" spans="2:7">
      <c r="B860" s="356" t="s">
        <v>3122</v>
      </c>
      <c r="C860" s="356" t="s">
        <v>2715</v>
      </c>
      <c r="D860" s="356">
        <v>302</v>
      </c>
      <c r="E860" s="356" t="s">
        <v>3714</v>
      </c>
      <c r="F860" s="363" t="s">
        <v>7266</v>
      </c>
      <c r="G860" s="356"/>
    </row>
    <row r="861" spans="2:7">
      <c r="B861" s="356" t="s">
        <v>3122</v>
      </c>
      <c r="C861" s="356" t="s">
        <v>2715</v>
      </c>
      <c r="D861" s="356">
        <v>303</v>
      </c>
      <c r="E861" s="356" t="s">
        <v>228</v>
      </c>
      <c r="F861" s="363" t="s">
        <v>7266</v>
      </c>
      <c r="G861" s="356"/>
    </row>
    <row r="862" spans="2:7">
      <c r="B862" s="356" t="s">
        <v>3122</v>
      </c>
      <c r="C862" s="356" t="s">
        <v>2715</v>
      </c>
      <c r="D862" s="356">
        <v>304</v>
      </c>
      <c r="E862" s="356" t="s">
        <v>1426</v>
      </c>
      <c r="F862" s="363" t="s">
        <v>7266</v>
      </c>
      <c r="G862" s="356"/>
    </row>
    <row r="863" spans="2:7">
      <c r="B863" s="356" t="s">
        <v>3122</v>
      </c>
      <c r="C863" s="356" t="s">
        <v>2715</v>
      </c>
      <c r="D863" s="356">
        <v>305</v>
      </c>
      <c r="E863" s="356" t="s">
        <v>3716</v>
      </c>
      <c r="F863" s="363"/>
      <c r="G863" s="356"/>
    </row>
    <row r="864" spans="2:7">
      <c r="B864" s="356" t="s">
        <v>3122</v>
      </c>
      <c r="C864" s="356" t="s">
        <v>2715</v>
      </c>
      <c r="D864" s="356">
        <v>306</v>
      </c>
      <c r="E864" s="356" t="s">
        <v>1220</v>
      </c>
      <c r="F864" s="363"/>
      <c r="G864" s="356"/>
    </row>
    <row r="865" spans="2:7">
      <c r="B865" s="356" t="s">
        <v>3122</v>
      </c>
      <c r="C865" s="356" t="s">
        <v>2715</v>
      </c>
      <c r="D865" s="356">
        <v>307</v>
      </c>
      <c r="E865" s="356" t="s">
        <v>3717</v>
      </c>
      <c r="F865" s="363"/>
      <c r="G865" s="356"/>
    </row>
    <row r="866" spans="2:7">
      <c r="B866" s="356" t="s">
        <v>3122</v>
      </c>
      <c r="C866" s="356" t="s">
        <v>2715</v>
      </c>
      <c r="D866" s="356">
        <v>308</v>
      </c>
      <c r="E866" s="356" t="s">
        <v>491</v>
      </c>
      <c r="F866" s="363"/>
      <c r="G866" s="356"/>
    </row>
    <row r="867" spans="2:7">
      <c r="B867" s="356" t="s">
        <v>3122</v>
      </c>
      <c r="C867" s="356" t="s">
        <v>2715</v>
      </c>
      <c r="D867" s="356">
        <v>309</v>
      </c>
      <c r="E867" s="356" t="s">
        <v>27</v>
      </c>
      <c r="F867" s="363"/>
      <c r="G867" s="356"/>
    </row>
    <row r="868" spans="2:7">
      <c r="B868" s="356" t="s">
        <v>3122</v>
      </c>
      <c r="C868" s="356" t="s">
        <v>2715</v>
      </c>
      <c r="D868" s="356">
        <v>310</v>
      </c>
      <c r="E868" s="356" t="s">
        <v>463</v>
      </c>
      <c r="F868" s="363"/>
      <c r="G868" s="356"/>
    </row>
    <row r="869" spans="2:7">
      <c r="B869" s="356" t="s">
        <v>3122</v>
      </c>
      <c r="C869" s="356" t="s">
        <v>2715</v>
      </c>
      <c r="D869" s="356">
        <v>311</v>
      </c>
      <c r="E869" s="356" t="s">
        <v>3719</v>
      </c>
      <c r="F869" s="363"/>
      <c r="G869" s="356"/>
    </row>
    <row r="870" spans="2:7">
      <c r="B870" s="356" t="s">
        <v>3122</v>
      </c>
      <c r="C870" s="356" t="s">
        <v>2715</v>
      </c>
      <c r="D870" s="356">
        <v>312</v>
      </c>
      <c r="E870" s="356" t="s">
        <v>1612</v>
      </c>
      <c r="F870" s="363"/>
      <c r="G870" s="356"/>
    </row>
    <row r="871" spans="2:7">
      <c r="B871" s="356" t="s">
        <v>3122</v>
      </c>
      <c r="C871" s="356" t="s">
        <v>2715</v>
      </c>
      <c r="D871" s="356">
        <v>313</v>
      </c>
      <c r="E871" s="356" t="s">
        <v>3721</v>
      </c>
      <c r="F871" s="363"/>
      <c r="G871" s="356"/>
    </row>
    <row r="872" spans="2:7">
      <c r="B872" s="356" t="s">
        <v>3122</v>
      </c>
      <c r="C872" s="356" t="s">
        <v>2715</v>
      </c>
      <c r="D872" s="356">
        <v>314</v>
      </c>
      <c r="E872" s="356" t="s">
        <v>373</v>
      </c>
      <c r="F872" s="363"/>
      <c r="G872" s="356"/>
    </row>
    <row r="873" spans="2:7">
      <c r="B873" s="356" t="s">
        <v>3122</v>
      </c>
      <c r="C873" s="356" t="s">
        <v>2715</v>
      </c>
      <c r="D873" s="356">
        <v>315</v>
      </c>
      <c r="E873" s="356" t="s">
        <v>3723</v>
      </c>
      <c r="F873" s="363" t="s">
        <v>7266</v>
      </c>
      <c r="G873" s="356"/>
    </row>
    <row r="874" spans="2:7">
      <c r="B874" s="356" t="s">
        <v>3122</v>
      </c>
      <c r="C874" s="356" t="s">
        <v>2715</v>
      </c>
      <c r="D874" s="356">
        <v>316</v>
      </c>
      <c r="E874" s="356" t="s">
        <v>3130</v>
      </c>
      <c r="F874" s="363" t="s">
        <v>7266</v>
      </c>
      <c r="G874" s="356"/>
    </row>
    <row r="875" spans="2:7">
      <c r="B875" s="356" t="s">
        <v>3122</v>
      </c>
      <c r="C875" s="356" t="s">
        <v>2715</v>
      </c>
      <c r="D875" s="356">
        <v>317</v>
      </c>
      <c r="E875" s="356" t="s">
        <v>2674</v>
      </c>
      <c r="F875" s="363" t="s">
        <v>7266</v>
      </c>
      <c r="G875" s="356"/>
    </row>
    <row r="876" spans="2:7">
      <c r="B876" s="356" t="s">
        <v>3122</v>
      </c>
      <c r="C876" s="356" t="s">
        <v>2715</v>
      </c>
      <c r="D876" s="356">
        <v>318</v>
      </c>
      <c r="E876" s="356" t="s">
        <v>2253</v>
      </c>
      <c r="F876" s="363" t="s">
        <v>7266</v>
      </c>
      <c r="G876" s="356"/>
    </row>
    <row r="877" spans="2:7">
      <c r="B877" s="356" t="s">
        <v>3122</v>
      </c>
      <c r="C877" s="356" t="s">
        <v>2715</v>
      </c>
      <c r="D877" s="356">
        <v>319</v>
      </c>
      <c r="E877" s="356" t="s">
        <v>991</v>
      </c>
      <c r="F877" s="363" t="s">
        <v>7266</v>
      </c>
      <c r="G877" s="356"/>
    </row>
    <row r="878" spans="2:7">
      <c r="B878" s="356" t="s">
        <v>3122</v>
      </c>
      <c r="C878" s="356" t="s">
        <v>2715</v>
      </c>
      <c r="D878" s="356">
        <v>320</v>
      </c>
      <c r="E878" s="356" t="s">
        <v>1378</v>
      </c>
      <c r="F878" s="363" t="s">
        <v>7266</v>
      </c>
      <c r="G878" s="356"/>
    </row>
    <row r="879" spans="2:7">
      <c r="B879" s="356" t="s">
        <v>3122</v>
      </c>
      <c r="C879" s="356" t="s">
        <v>2715</v>
      </c>
      <c r="D879" s="356">
        <v>321</v>
      </c>
      <c r="E879" s="356" t="s">
        <v>3726</v>
      </c>
      <c r="F879" s="363"/>
      <c r="G879" s="356"/>
    </row>
    <row r="880" spans="2:7">
      <c r="B880" s="356" t="s">
        <v>3122</v>
      </c>
      <c r="C880" s="356" t="s">
        <v>2715</v>
      </c>
      <c r="D880" s="356">
        <v>322</v>
      </c>
      <c r="E880" s="356" t="s">
        <v>3727</v>
      </c>
      <c r="F880" s="363"/>
      <c r="G880" s="356"/>
    </row>
    <row r="881" spans="2:7">
      <c r="B881" s="356" t="s">
        <v>3122</v>
      </c>
      <c r="C881" s="356" t="s">
        <v>2715</v>
      </c>
      <c r="D881" s="356">
        <v>323</v>
      </c>
      <c r="E881" s="356" t="s">
        <v>3729</v>
      </c>
      <c r="F881" s="363"/>
      <c r="G881" s="356"/>
    </row>
    <row r="882" spans="2:7">
      <c r="B882" s="356" t="s">
        <v>3122</v>
      </c>
      <c r="C882" s="356" t="s">
        <v>2715</v>
      </c>
      <c r="D882" s="356">
        <v>324</v>
      </c>
      <c r="E882" s="356" t="s">
        <v>3731</v>
      </c>
      <c r="F882" s="363"/>
      <c r="G882" s="356"/>
    </row>
    <row r="883" spans="2:7">
      <c r="B883" s="356" t="s">
        <v>3122</v>
      </c>
      <c r="C883" s="356" t="s">
        <v>2715</v>
      </c>
      <c r="D883" s="356">
        <v>325</v>
      </c>
      <c r="E883" s="356" t="s">
        <v>1977</v>
      </c>
      <c r="F883" s="363"/>
      <c r="G883" s="356"/>
    </row>
    <row r="884" spans="2:7">
      <c r="B884" s="356" t="s">
        <v>3122</v>
      </c>
      <c r="C884" s="356" t="s">
        <v>2715</v>
      </c>
      <c r="D884" s="356">
        <v>326</v>
      </c>
      <c r="E884" s="356" t="s">
        <v>3732</v>
      </c>
      <c r="F884" s="363"/>
      <c r="G884" s="356"/>
    </row>
    <row r="885" spans="2:7">
      <c r="B885" s="356" t="s">
        <v>3122</v>
      </c>
      <c r="C885" s="356" t="s">
        <v>2715</v>
      </c>
      <c r="D885" s="356">
        <v>327</v>
      </c>
      <c r="E885" s="356" t="s">
        <v>2355</v>
      </c>
      <c r="F885" s="363"/>
      <c r="G885" s="356"/>
    </row>
    <row r="886" spans="2:7">
      <c r="B886" s="356" t="s">
        <v>3122</v>
      </c>
      <c r="C886" s="356" t="s">
        <v>2715</v>
      </c>
      <c r="D886" s="356">
        <v>328</v>
      </c>
      <c r="E886" s="356" t="s">
        <v>3736</v>
      </c>
      <c r="F886" s="363" t="s">
        <v>7266</v>
      </c>
      <c r="G886" s="356"/>
    </row>
    <row r="887" spans="2:7">
      <c r="B887" s="356" t="s">
        <v>3122</v>
      </c>
      <c r="C887" s="356" t="s">
        <v>2715</v>
      </c>
      <c r="D887" s="356">
        <v>329</v>
      </c>
      <c r="E887" s="356" t="s">
        <v>3738</v>
      </c>
      <c r="F887" s="363"/>
      <c r="G887" s="356"/>
    </row>
    <row r="888" spans="2:7">
      <c r="B888" s="356" t="s">
        <v>3122</v>
      </c>
      <c r="C888" s="356" t="s">
        <v>2715</v>
      </c>
      <c r="D888" s="356">
        <v>330</v>
      </c>
      <c r="E888" s="356" t="s">
        <v>2386</v>
      </c>
      <c r="F888" s="363" t="s">
        <v>7266</v>
      </c>
      <c r="G888" s="356"/>
    </row>
    <row r="889" spans="2:7">
      <c r="B889" s="356" t="s">
        <v>3122</v>
      </c>
      <c r="C889" s="356" t="s">
        <v>2715</v>
      </c>
      <c r="D889" s="356">
        <v>331</v>
      </c>
      <c r="E889" s="356" t="s">
        <v>3739</v>
      </c>
      <c r="F889" s="363" t="s">
        <v>7266</v>
      </c>
      <c r="G889" s="356"/>
    </row>
    <row r="890" spans="2:7">
      <c r="B890" s="356" t="s">
        <v>3122</v>
      </c>
      <c r="C890" s="356" t="s">
        <v>2715</v>
      </c>
      <c r="D890" s="356">
        <v>332</v>
      </c>
      <c r="E890" s="356" t="s">
        <v>713</v>
      </c>
      <c r="F890" s="363" t="s">
        <v>7266</v>
      </c>
      <c r="G890" s="356"/>
    </row>
    <row r="891" spans="2:7">
      <c r="B891" s="356" t="s">
        <v>3122</v>
      </c>
      <c r="C891" s="356" t="s">
        <v>2715</v>
      </c>
      <c r="D891" s="356">
        <v>333</v>
      </c>
      <c r="E891" s="356" t="s">
        <v>503</v>
      </c>
      <c r="F891" s="363" t="s">
        <v>7266</v>
      </c>
      <c r="G891" s="356"/>
    </row>
    <row r="892" spans="2:7">
      <c r="B892" s="356" t="s">
        <v>3122</v>
      </c>
      <c r="C892" s="356" t="s">
        <v>2715</v>
      </c>
      <c r="D892" s="356">
        <v>334</v>
      </c>
      <c r="E892" s="356" t="s">
        <v>398</v>
      </c>
      <c r="F892" s="363" t="s">
        <v>7266</v>
      </c>
      <c r="G892" s="356"/>
    </row>
    <row r="893" spans="2:7">
      <c r="B893" s="356" t="s">
        <v>3122</v>
      </c>
      <c r="C893" s="356" t="s">
        <v>2715</v>
      </c>
      <c r="D893" s="356">
        <v>335</v>
      </c>
      <c r="E893" s="356" t="s">
        <v>3741</v>
      </c>
      <c r="F893" s="363" t="s">
        <v>7266</v>
      </c>
      <c r="G893" s="356"/>
    </row>
    <row r="894" spans="2:7">
      <c r="B894" s="356" t="s">
        <v>3122</v>
      </c>
      <c r="C894" s="356" t="s">
        <v>2715</v>
      </c>
      <c r="D894" s="356">
        <v>336</v>
      </c>
      <c r="E894" s="356" t="s">
        <v>1237</v>
      </c>
      <c r="F894" s="363" t="s">
        <v>7266</v>
      </c>
      <c r="G894" s="356"/>
    </row>
    <row r="895" spans="2:7">
      <c r="B895" s="356" t="s">
        <v>3122</v>
      </c>
      <c r="C895" s="356" t="s">
        <v>2715</v>
      </c>
      <c r="D895" s="356">
        <v>337</v>
      </c>
      <c r="E895" s="356" t="s">
        <v>2596</v>
      </c>
      <c r="F895" s="363" t="s">
        <v>7266</v>
      </c>
      <c r="G895" s="356"/>
    </row>
    <row r="896" spans="2:7">
      <c r="B896" s="356" t="s">
        <v>3122</v>
      </c>
      <c r="C896" s="356" t="s">
        <v>2715</v>
      </c>
      <c r="D896" s="356">
        <v>338</v>
      </c>
      <c r="E896" s="356" t="s">
        <v>3743</v>
      </c>
      <c r="F896" s="363" t="s">
        <v>7266</v>
      </c>
      <c r="G896" s="356"/>
    </row>
    <row r="897" spans="2:7">
      <c r="B897" s="356" t="s">
        <v>3122</v>
      </c>
      <c r="C897" s="356" t="s">
        <v>2715</v>
      </c>
      <c r="D897" s="356">
        <v>339</v>
      </c>
      <c r="E897" s="356" t="s">
        <v>3748</v>
      </c>
      <c r="F897" s="363" t="s">
        <v>7266</v>
      </c>
      <c r="G897" s="356"/>
    </row>
    <row r="898" spans="2:7">
      <c r="B898" s="356" t="s">
        <v>3122</v>
      </c>
      <c r="C898" s="356" t="s">
        <v>2715</v>
      </c>
      <c r="D898" s="356">
        <v>340</v>
      </c>
      <c r="E898" s="356" t="s">
        <v>3750</v>
      </c>
      <c r="F898" s="363" t="s">
        <v>7266</v>
      </c>
      <c r="G898" s="356"/>
    </row>
    <row r="899" spans="2:7">
      <c r="B899" s="356" t="s">
        <v>3122</v>
      </c>
      <c r="C899" s="356" t="s">
        <v>2715</v>
      </c>
      <c r="D899" s="356">
        <v>341</v>
      </c>
      <c r="E899" s="356" t="s">
        <v>3751</v>
      </c>
      <c r="F899" s="363" t="s">
        <v>7266</v>
      </c>
      <c r="G899" s="356"/>
    </row>
    <row r="900" spans="2:7">
      <c r="B900" s="356" t="s">
        <v>3122</v>
      </c>
      <c r="C900" s="356" t="s">
        <v>2715</v>
      </c>
      <c r="D900" s="356">
        <v>342</v>
      </c>
      <c r="E900" s="356" t="s">
        <v>455</v>
      </c>
      <c r="F900" s="363" t="s">
        <v>7266</v>
      </c>
      <c r="G900" s="356"/>
    </row>
    <row r="901" spans="2:7">
      <c r="B901" s="356" t="s">
        <v>3122</v>
      </c>
      <c r="C901" s="356" t="s">
        <v>2715</v>
      </c>
      <c r="D901" s="356">
        <v>343</v>
      </c>
      <c r="E901" s="356" t="s">
        <v>2587</v>
      </c>
      <c r="F901" s="363"/>
      <c r="G901" s="356"/>
    </row>
    <row r="902" spans="2:7">
      <c r="B902" s="356" t="s">
        <v>3122</v>
      </c>
      <c r="C902" s="356" t="s">
        <v>2715</v>
      </c>
      <c r="D902" s="356">
        <v>344</v>
      </c>
      <c r="E902" s="356" t="s">
        <v>2857</v>
      </c>
      <c r="F902" s="363"/>
      <c r="G902" s="356"/>
    </row>
    <row r="903" spans="2:7">
      <c r="B903" s="356" t="s">
        <v>3122</v>
      </c>
      <c r="C903" s="356" t="s">
        <v>2715</v>
      </c>
      <c r="D903" s="356">
        <v>345</v>
      </c>
      <c r="E903" s="356" t="s">
        <v>449</v>
      </c>
      <c r="F903" s="363"/>
      <c r="G903" s="356"/>
    </row>
    <row r="904" spans="2:7">
      <c r="B904" s="356" t="s">
        <v>3122</v>
      </c>
      <c r="C904" s="356" t="s">
        <v>2715</v>
      </c>
      <c r="D904" s="356">
        <v>346</v>
      </c>
      <c r="E904" s="356" t="s">
        <v>637</v>
      </c>
      <c r="F904" s="363" t="s">
        <v>7266</v>
      </c>
      <c r="G904" s="356"/>
    </row>
    <row r="905" spans="2:7">
      <c r="B905" s="356" t="s">
        <v>3122</v>
      </c>
      <c r="C905" s="356" t="s">
        <v>2715</v>
      </c>
      <c r="D905" s="356">
        <v>347</v>
      </c>
      <c r="E905" s="356" t="s">
        <v>51</v>
      </c>
      <c r="F905" s="363" t="s">
        <v>7266</v>
      </c>
      <c r="G905" s="356"/>
    </row>
    <row r="906" spans="2:7">
      <c r="B906" s="356" t="s">
        <v>3122</v>
      </c>
      <c r="C906" s="356" t="s">
        <v>2715</v>
      </c>
      <c r="D906" s="356">
        <v>348</v>
      </c>
      <c r="E906" s="356" t="s">
        <v>2745</v>
      </c>
      <c r="F906" s="363" t="s">
        <v>7266</v>
      </c>
      <c r="G906" s="356"/>
    </row>
    <row r="907" spans="2:7">
      <c r="B907" s="356" t="s">
        <v>3122</v>
      </c>
      <c r="C907" s="356" t="s">
        <v>2715</v>
      </c>
      <c r="D907" s="356">
        <v>349</v>
      </c>
      <c r="E907" s="356" t="s">
        <v>709</v>
      </c>
      <c r="F907" s="363" t="s">
        <v>7266</v>
      </c>
      <c r="G907" s="356"/>
    </row>
    <row r="908" spans="2:7">
      <c r="B908" s="356" t="s">
        <v>3122</v>
      </c>
      <c r="C908" s="356" t="s">
        <v>2715</v>
      </c>
      <c r="D908" s="356">
        <v>350</v>
      </c>
      <c r="E908" s="356" t="s">
        <v>3754</v>
      </c>
      <c r="F908" s="363" t="s">
        <v>7266</v>
      </c>
      <c r="G908" s="356"/>
    </row>
    <row r="909" spans="2:7">
      <c r="B909" s="356" t="s">
        <v>3122</v>
      </c>
      <c r="C909" s="356" t="s">
        <v>2715</v>
      </c>
      <c r="D909" s="356">
        <v>351</v>
      </c>
      <c r="E909" s="356" t="s">
        <v>3757</v>
      </c>
      <c r="F909" s="363" t="s">
        <v>7266</v>
      </c>
      <c r="G909" s="356"/>
    </row>
    <row r="910" spans="2:7">
      <c r="B910" s="356" t="s">
        <v>3122</v>
      </c>
      <c r="C910" s="356" t="s">
        <v>2715</v>
      </c>
      <c r="D910" s="356">
        <v>352</v>
      </c>
      <c r="E910" s="356" t="s">
        <v>3758</v>
      </c>
      <c r="F910" s="363" t="s">
        <v>7266</v>
      </c>
      <c r="G910" s="356"/>
    </row>
    <row r="911" spans="2:7">
      <c r="B911" s="356" t="s">
        <v>3122</v>
      </c>
      <c r="C911" s="356" t="s">
        <v>2715</v>
      </c>
      <c r="D911" s="356">
        <v>353</v>
      </c>
      <c r="E911" s="356" t="s">
        <v>232</v>
      </c>
      <c r="F911" s="363" t="s">
        <v>7266</v>
      </c>
      <c r="G911" s="356"/>
    </row>
    <row r="912" spans="2:7">
      <c r="B912" s="356" t="s">
        <v>3122</v>
      </c>
      <c r="C912" s="356" t="s">
        <v>2715</v>
      </c>
      <c r="D912" s="356">
        <v>354</v>
      </c>
      <c r="E912" s="356" t="s">
        <v>1323</v>
      </c>
      <c r="F912" s="363" t="s">
        <v>7266</v>
      </c>
      <c r="G912" s="356"/>
    </row>
    <row r="913" spans="2:7">
      <c r="B913" s="356" t="s">
        <v>3122</v>
      </c>
      <c r="C913" s="356" t="s">
        <v>2715</v>
      </c>
      <c r="D913" s="356">
        <v>355</v>
      </c>
      <c r="E913" s="356" t="s">
        <v>3762</v>
      </c>
      <c r="F913" s="363" t="s">
        <v>7266</v>
      </c>
      <c r="G913" s="356"/>
    </row>
    <row r="914" spans="2:7">
      <c r="B914" s="356" t="s">
        <v>3122</v>
      </c>
      <c r="C914" s="356" t="s">
        <v>2715</v>
      </c>
      <c r="D914" s="356">
        <v>356</v>
      </c>
      <c r="E914" s="356" t="s">
        <v>3763</v>
      </c>
      <c r="F914" s="363" t="s">
        <v>7266</v>
      </c>
      <c r="G914" s="356"/>
    </row>
    <row r="915" spans="2:7">
      <c r="B915" s="356" t="s">
        <v>3122</v>
      </c>
      <c r="C915" s="356" t="s">
        <v>2715</v>
      </c>
      <c r="D915" s="356">
        <v>357</v>
      </c>
      <c r="E915" s="356" t="s">
        <v>3765</v>
      </c>
      <c r="F915" s="363" t="s">
        <v>7266</v>
      </c>
      <c r="G915" s="356"/>
    </row>
    <row r="916" spans="2:7">
      <c r="B916" s="356" t="s">
        <v>3122</v>
      </c>
      <c r="C916" s="356" t="s">
        <v>2715</v>
      </c>
      <c r="D916" s="356">
        <v>358</v>
      </c>
      <c r="E916" s="356" t="s">
        <v>3766</v>
      </c>
      <c r="F916" s="363" t="s">
        <v>7266</v>
      </c>
      <c r="G916" s="356"/>
    </row>
    <row r="917" spans="2:7">
      <c r="B917" s="356" t="s">
        <v>3122</v>
      </c>
      <c r="C917" s="356" t="s">
        <v>2715</v>
      </c>
      <c r="D917" s="356">
        <v>359</v>
      </c>
      <c r="E917" s="356" t="s">
        <v>3767</v>
      </c>
      <c r="F917" s="363" t="s">
        <v>7266</v>
      </c>
      <c r="G917" s="356"/>
    </row>
    <row r="918" spans="2:7">
      <c r="B918" s="356" t="s">
        <v>3122</v>
      </c>
      <c r="C918" s="356" t="s">
        <v>2715</v>
      </c>
      <c r="D918" s="356">
        <v>360</v>
      </c>
      <c r="E918" s="356" t="s">
        <v>3663</v>
      </c>
      <c r="F918" s="363" t="s">
        <v>7266</v>
      </c>
      <c r="G918" s="356"/>
    </row>
    <row r="919" spans="2:7">
      <c r="B919" s="356" t="s">
        <v>3122</v>
      </c>
      <c r="C919" s="356" t="s">
        <v>2715</v>
      </c>
      <c r="D919" s="356">
        <v>361</v>
      </c>
      <c r="E919" s="356" t="s">
        <v>3770</v>
      </c>
      <c r="F919" s="363" t="s">
        <v>7266</v>
      </c>
      <c r="G919" s="356"/>
    </row>
    <row r="920" spans="2:7">
      <c r="B920" s="356" t="s">
        <v>3122</v>
      </c>
      <c r="C920" s="356" t="s">
        <v>2715</v>
      </c>
      <c r="D920" s="356">
        <v>362</v>
      </c>
      <c r="E920" s="356" t="s">
        <v>3772</v>
      </c>
      <c r="F920" s="363" t="s">
        <v>7266</v>
      </c>
      <c r="G920" s="356"/>
    </row>
    <row r="921" spans="2:7">
      <c r="B921" s="356" t="s">
        <v>3122</v>
      </c>
      <c r="C921" s="356" t="s">
        <v>2715</v>
      </c>
      <c r="D921" s="356">
        <v>363</v>
      </c>
      <c r="E921" s="356" t="s">
        <v>1660</v>
      </c>
      <c r="F921" s="363" t="s">
        <v>7266</v>
      </c>
      <c r="G921" s="356"/>
    </row>
    <row r="922" spans="2:7">
      <c r="B922" s="356" t="s">
        <v>3122</v>
      </c>
      <c r="C922" s="356" t="s">
        <v>2715</v>
      </c>
      <c r="D922" s="356">
        <v>364</v>
      </c>
      <c r="E922" s="356" t="s">
        <v>1978</v>
      </c>
      <c r="F922" s="363" t="s">
        <v>7266</v>
      </c>
      <c r="G922" s="356"/>
    </row>
    <row r="923" spans="2:7">
      <c r="B923" s="356" t="s">
        <v>3122</v>
      </c>
      <c r="C923" s="356" t="s">
        <v>2715</v>
      </c>
      <c r="D923" s="356">
        <v>365</v>
      </c>
      <c r="E923" s="356" t="s">
        <v>1733</v>
      </c>
      <c r="F923" s="363" t="s">
        <v>7266</v>
      </c>
      <c r="G923" s="356"/>
    </row>
    <row r="924" spans="2:7">
      <c r="B924" s="356" t="s">
        <v>3122</v>
      </c>
      <c r="C924" s="356" t="s">
        <v>2715</v>
      </c>
      <c r="D924" s="356">
        <v>366</v>
      </c>
      <c r="E924" s="356" t="s">
        <v>1787</v>
      </c>
      <c r="F924" s="363" t="s">
        <v>7266</v>
      </c>
      <c r="G924" s="356"/>
    </row>
    <row r="925" spans="2:7">
      <c r="B925" s="356" t="s">
        <v>3122</v>
      </c>
      <c r="C925" s="356" t="s">
        <v>2715</v>
      </c>
      <c r="D925" s="356">
        <v>367</v>
      </c>
      <c r="E925" s="356" t="s">
        <v>7271</v>
      </c>
      <c r="F925" s="363" t="s">
        <v>7266</v>
      </c>
      <c r="G925" s="356"/>
    </row>
    <row r="926" spans="2:7">
      <c r="B926" s="356" t="s">
        <v>3122</v>
      </c>
      <c r="C926" s="356" t="s">
        <v>2715</v>
      </c>
      <c r="D926" s="356">
        <v>368</v>
      </c>
      <c r="E926" s="356" t="s">
        <v>1517</v>
      </c>
      <c r="F926" s="363" t="s">
        <v>7266</v>
      </c>
      <c r="G926" s="356"/>
    </row>
    <row r="927" spans="2:7">
      <c r="B927" s="356" t="s">
        <v>3122</v>
      </c>
      <c r="C927" s="356" t="s">
        <v>2715</v>
      </c>
      <c r="D927" s="356">
        <v>369</v>
      </c>
      <c r="E927" s="356" t="s">
        <v>3777</v>
      </c>
      <c r="F927" s="363" t="s">
        <v>7266</v>
      </c>
      <c r="G927" s="356"/>
    </row>
    <row r="928" spans="2:7">
      <c r="B928" s="356" t="s">
        <v>3122</v>
      </c>
      <c r="C928" s="356" t="s">
        <v>2715</v>
      </c>
      <c r="D928" s="356">
        <v>370</v>
      </c>
      <c r="E928" s="356" t="s">
        <v>2098</v>
      </c>
      <c r="F928" s="363" t="s">
        <v>7266</v>
      </c>
      <c r="G928" s="356"/>
    </row>
    <row r="929" spans="2:7">
      <c r="B929" s="356" t="s">
        <v>3122</v>
      </c>
      <c r="C929" s="356" t="s">
        <v>2715</v>
      </c>
      <c r="D929" s="356">
        <v>371</v>
      </c>
      <c r="E929" s="356" t="s">
        <v>3778</v>
      </c>
      <c r="F929" s="363" t="s">
        <v>7266</v>
      </c>
      <c r="G929" s="356"/>
    </row>
    <row r="930" spans="2:7">
      <c r="B930" s="356" t="s">
        <v>3122</v>
      </c>
      <c r="C930" s="356" t="s">
        <v>2715</v>
      </c>
      <c r="D930" s="356">
        <v>372</v>
      </c>
      <c r="E930" s="356" t="s">
        <v>3509</v>
      </c>
      <c r="F930" s="363" t="s">
        <v>7266</v>
      </c>
      <c r="G930" s="356"/>
    </row>
    <row r="931" spans="2:7">
      <c r="B931" s="356" t="s">
        <v>3122</v>
      </c>
      <c r="C931" s="356" t="s">
        <v>2715</v>
      </c>
      <c r="D931" s="356">
        <v>373</v>
      </c>
      <c r="E931" s="356" t="s">
        <v>108</v>
      </c>
      <c r="F931" s="363" t="s">
        <v>7266</v>
      </c>
      <c r="G931" s="356"/>
    </row>
    <row r="932" spans="2:7">
      <c r="B932" s="356" t="s">
        <v>3122</v>
      </c>
      <c r="C932" s="356" t="s">
        <v>2715</v>
      </c>
      <c r="D932" s="356">
        <v>374</v>
      </c>
      <c r="E932" s="356" t="s">
        <v>935</v>
      </c>
      <c r="F932" s="363" t="s">
        <v>7266</v>
      </c>
      <c r="G932" s="356"/>
    </row>
    <row r="933" spans="2:7">
      <c r="B933" s="356" t="s">
        <v>3122</v>
      </c>
      <c r="C933" s="356" t="s">
        <v>2715</v>
      </c>
      <c r="D933" s="356">
        <v>375</v>
      </c>
      <c r="E933" s="356" t="s">
        <v>3779</v>
      </c>
      <c r="F933" s="363" t="s">
        <v>7266</v>
      </c>
      <c r="G933" s="356"/>
    </row>
    <row r="934" spans="2:7">
      <c r="B934" s="356" t="s">
        <v>3122</v>
      </c>
      <c r="C934" s="356" t="s">
        <v>2715</v>
      </c>
      <c r="D934" s="356">
        <v>376</v>
      </c>
      <c r="E934" s="356" t="s">
        <v>1645</v>
      </c>
      <c r="F934" s="363" t="s">
        <v>7266</v>
      </c>
      <c r="G934" s="356"/>
    </row>
    <row r="935" spans="2:7">
      <c r="B935" s="356" t="s">
        <v>3122</v>
      </c>
      <c r="C935" s="356" t="s">
        <v>2715</v>
      </c>
      <c r="D935" s="356">
        <v>377</v>
      </c>
      <c r="E935" s="356" t="s">
        <v>2813</v>
      </c>
      <c r="F935" s="363" t="s">
        <v>7266</v>
      </c>
      <c r="G935" s="356"/>
    </row>
    <row r="936" spans="2:7">
      <c r="B936" s="356" t="s">
        <v>3122</v>
      </c>
      <c r="C936" s="356" t="s">
        <v>2715</v>
      </c>
      <c r="D936" s="356">
        <v>378</v>
      </c>
      <c r="E936" s="356" t="s">
        <v>1408</v>
      </c>
      <c r="F936" s="363" t="s">
        <v>7266</v>
      </c>
      <c r="G936" s="356"/>
    </row>
    <row r="937" spans="2:7">
      <c r="B937" s="356" t="s">
        <v>3122</v>
      </c>
      <c r="C937" s="356" t="s">
        <v>2715</v>
      </c>
      <c r="D937" s="356">
        <v>379</v>
      </c>
      <c r="E937" s="356" t="s">
        <v>331</v>
      </c>
      <c r="F937" s="363" t="s">
        <v>7266</v>
      </c>
      <c r="G937" s="356"/>
    </row>
    <row r="938" spans="2:7">
      <c r="B938" s="356" t="s">
        <v>3122</v>
      </c>
      <c r="C938" s="356" t="s">
        <v>2715</v>
      </c>
      <c r="D938" s="356">
        <v>380</v>
      </c>
      <c r="E938" s="356" t="s">
        <v>1129</v>
      </c>
      <c r="F938" s="363" t="s">
        <v>7266</v>
      </c>
      <c r="G938" s="356"/>
    </row>
    <row r="939" spans="2:7">
      <c r="B939" s="356" t="s">
        <v>3122</v>
      </c>
      <c r="C939" s="356" t="s">
        <v>2715</v>
      </c>
      <c r="D939" s="356">
        <v>381</v>
      </c>
      <c r="E939" s="356" t="s">
        <v>626</v>
      </c>
      <c r="F939" s="363" t="s">
        <v>7266</v>
      </c>
      <c r="G939" s="356"/>
    </row>
    <row r="940" spans="2:7">
      <c r="B940" s="356" t="s">
        <v>3122</v>
      </c>
      <c r="C940" s="356" t="s">
        <v>2715</v>
      </c>
      <c r="D940" s="356">
        <v>382</v>
      </c>
      <c r="E940" s="356" t="s">
        <v>2991</v>
      </c>
      <c r="F940" s="363" t="s">
        <v>7266</v>
      </c>
      <c r="G940" s="356"/>
    </row>
    <row r="941" spans="2:7">
      <c r="B941" s="356" t="s">
        <v>3122</v>
      </c>
      <c r="C941" s="356" t="s">
        <v>2715</v>
      </c>
      <c r="D941" s="356">
        <v>383</v>
      </c>
      <c r="E941" s="356" t="s">
        <v>3507</v>
      </c>
      <c r="F941" s="363" t="s">
        <v>7266</v>
      </c>
      <c r="G941" s="356"/>
    </row>
    <row r="942" spans="2:7">
      <c r="B942" s="356" t="s">
        <v>3122</v>
      </c>
      <c r="C942" s="356" t="s">
        <v>2715</v>
      </c>
      <c r="D942" s="356">
        <v>384</v>
      </c>
      <c r="E942" s="356" t="s">
        <v>1230</v>
      </c>
      <c r="F942" s="363" t="s">
        <v>7266</v>
      </c>
      <c r="G942" s="356"/>
    </row>
    <row r="943" spans="2:7">
      <c r="B943" s="356" t="s">
        <v>3122</v>
      </c>
      <c r="C943" s="356" t="s">
        <v>2715</v>
      </c>
      <c r="D943" s="356">
        <v>385</v>
      </c>
      <c r="E943" s="356" t="s">
        <v>1047</v>
      </c>
      <c r="F943" s="363" t="s">
        <v>7266</v>
      </c>
      <c r="G943" s="356"/>
    </row>
    <row r="944" spans="2:7">
      <c r="B944" s="356" t="s">
        <v>3122</v>
      </c>
      <c r="C944" s="356" t="s">
        <v>2715</v>
      </c>
      <c r="D944" s="356">
        <v>386</v>
      </c>
      <c r="E944" s="356" t="s">
        <v>3066</v>
      </c>
      <c r="F944" s="363" t="s">
        <v>7266</v>
      </c>
      <c r="G944" s="356"/>
    </row>
    <row r="945" spans="2:7">
      <c r="B945" s="356" t="s">
        <v>3122</v>
      </c>
      <c r="C945" s="356" t="s">
        <v>2715</v>
      </c>
      <c r="D945" s="356">
        <v>387</v>
      </c>
      <c r="E945" s="356" t="s">
        <v>1656</v>
      </c>
      <c r="F945" s="363" t="s">
        <v>7266</v>
      </c>
      <c r="G945" s="366"/>
    </row>
    <row r="946" spans="2:7">
      <c r="B946" s="356" t="s">
        <v>3122</v>
      </c>
      <c r="C946" s="356" t="s">
        <v>2715</v>
      </c>
      <c r="D946" s="356">
        <v>388</v>
      </c>
      <c r="E946" s="356" t="s">
        <v>312</v>
      </c>
      <c r="F946" s="363" t="s">
        <v>7266</v>
      </c>
      <c r="G946" s="356"/>
    </row>
    <row r="947" spans="2:7">
      <c r="B947" s="356" t="s">
        <v>3122</v>
      </c>
      <c r="C947" s="356" t="s">
        <v>2715</v>
      </c>
      <c r="D947" s="356">
        <v>389</v>
      </c>
      <c r="E947" s="356" t="s">
        <v>7423</v>
      </c>
      <c r="F947" s="363" t="s">
        <v>7266</v>
      </c>
      <c r="G947" s="356"/>
    </row>
    <row r="948" spans="2:7">
      <c r="B948" s="356" t="s">
        <v>3122</v>
      </c>
      <c r="C948" s="356" t="s">
        <v>2715</v>
      </c>
      <c r="D948" s="356">
        <v>390</v>
      </c>
      <c r="E948" s="356" t="s">
        <v>2710</v>
      </c>
      <c r="F948" s="363" t="s">
        <v>7266</v>
      </c>
      <c r="G948" s="356"/>
    </row>
    <row r="949" spans="2:7">
      <c r="B949" s="356" t="s">
        <v>3122</v>
      </c>
      <c r="C949" s="356" t="s">
        <v>2715</v>
      </c>
      <c r="D949" s="356">
        <v>391</v>
      </c>
      <c r="E949" s="356" t="s">
        <v>3161</v>
      </c>
      <c r="F949" s="363" t="s">
        <v>7266</v>
      </c>
      <c r="G949" s="356"/>
    </row>
    <row r="950" spans="2:7">
      <c r="B950" s="356" t="s">
        <v>3122</v>
      </c>
      <c r="C950" s="356" t="s">
        <v>2715</v>
      </c>
      <c r="D950" s="356">
        <v>392</v>
      </c>
      <c r="E950" s="356" t="s">
        <v>3782</v>
      </c>
      <c r="F950" s="363" t="s">
        <v>7266</v>
      </c>
      <c r="G950" s="356"/>
    </row>
    <row r="951" spans="2:7">
      <c r="B951" s="356" t="s">
        <v>3122</v>
      </c>
      <c r="C951" s="356" t="s">
        <v>2715</v>
      </c>
      <c r="D951" s="356">
        <v>393</v>
      </c>
      <c r="E951" s="356" t="s">
        <v>1258</v>
      </c>
      <c r="F951" s="363" t="s">
        <v>7266</v>
      </c>
      <c r="G951" s="356"/>
    </row>
    <row r="952" spans="2:7">
      <c r="B952" s="356" t="s">
        <v>3122</v>
      </c>
      <c r="C952" s="356" t="s">
        <v>2715</v>
      </c>
      <c r="D952" s="356">
        <v>394</v>
      </c>
      <c r="E952" s="356" t="s">
        <v>2306</v>
      </c>
      <c r="F952" s="363" t="s">
        <v>7266</v>
      </c>
      <c r="G952" s="356"/>
    </row>
    <row r="953" spans="2:7">
      <c r="B953" s="356" t="s">
        <v>3122</v>
      </c>
      <c r="C953" s="356" t="s">
        <v>2715</v>
      </c>
      <c r="D953" s="356">
        <v>395</v>
      </c>
      <c r="E953" s="356" t="s">
        <v>2637</v>
      </c>
      <c r="F953" s="363" t="s">
        <v>7266</v>
      </c>
      <c r="G953" s="356"/>
    </row>
    <row r="954" spans="2:7">
      <c r="B954" s="356" t="s">
        <v>3122</v>
      </c>
      <c r="C954" s="356" t="s">
        <v>2715</v>
      </c>
      <c r="D954" s="356">
        <v>396</v>
      </c>
      <c r="E954" s="356" t="s">
        <v>3785</v>
      </c>
      <c r="F954" s="363" t="s">
        <v>7266</v>
      </c>
      <c r="G954" s="356"/>
    </row>
    <row r="955" spans="2:7">
      <c r="B955" s="356" t="s">
        <v>3122</v>
      </c>
      <c r="C955" s="356" t="s">
        <v>2715</v>
      </c>
      <c r="D955" s="356">
        <v>397</v>
      </c>
      <c r="E955" s="356" t="s">
        <v>3661</v>
      </c>
      <c r="F955" s="363" t="s">
        <v>7266</v>
      </c>
      <c r="G955" s="356"/>
    </row>
    <row r="956" spans="2:7">
      <c r="B956" s="356" t="s">
        <v>3122</v>
      </c>
      <c r="C956" s="356" t="s">
        <v>2715</v>
      </c>
      <c r="D956" s="356">
        <v>398</v>
      </c>
      <c r="E956" s="356" t="s">
        <v>2195</v>
      </c>
      <c r="F956" s="363" t="s">
        <v>7266</v>
      </c>
      <c r="G956" s="356"/>
    </row>
    <row r="957" spans="2:7">
      <c r="B957" s="356" t="s">
        <v>3122</v>
      </c>
      <c r="C957" s="356" t="s">
        <v>2715</v>
      </c>
      <c r="D957" s="356">
        <v>399</v>
      </c>
      <c r="E957" s="356" t="s">
        <v>3788</v>
      </c>
      <c r="F957" s="363" t="s">
        <v>7266</v>
      </c>
      <c r="G957" s="356"/>
    </row>
    <row r="958" spans="2:7">
      <c r="B958" s="356" t="s">
        <v>3122</v>
      </c>
      <c r="C958" s="356" t="s">
        <v>2715</v>
      </c>
      <c r="D958" s="356">
        <v>400</v>
      </c>
      <c r="E958" s="356" t="s">
        <v>3791</v>
      </c>
      <c r="F958" s="363" t="s">
        <v>7266</v>
      </c>
      <c r="G958" s="356"/>
    </row>
    <row r="959" spans="2:7">
      <c r="B959" s="356" t="s">
        <v>3122</v>
      </c>
      <c r="C959" s="356" t="s">
        <v>2715</v>
      </c>
      <c r="D959" s="356">
        <v>401</v>
      </c>
      <c r="E959" s="356" t="s">
        <v>359</v>
      </c>
      <c r="F959" s="363" t="s">
        <v>7266</v>
      </c>
      <c r="G959" s="356"/>
    </row>
    <row r="960" spans="2:7">
      <c r="B960" s="356" t="s">
        <v>3122</v>
      </c>
      <c r="C960" s="356" t="s">
        <v>2715</v>
      </c>
      <c r="D960" s="356">
        <v>402</v>
      </c>
      <c r="E960" s="356" t="s">
        <v>945</v>
      </c>
      <c r="F960" s="363" t="s">
        <v>7266</v>
      </c>
      <c r="G960" s="356"/>
    </row>
    <row r="961" spans="2:7">
      <c r="B961" s="356" t="s">
        <v>3122</v>
      </c>
      <c r="C961" s="356" t="s">
        <v>2715</v>
      </c>
      <c r="D961" s="356">
        <v>403</v>
      </c>
      <c r="E961" s="356" t="s">
        <v>3401</v>
      </c>
      <c r="F961" s="363" t="s">
        <v>7266</v>
      </c>
      <c r="G961" s="356"/>
    </row>
    <row r="962" spans="2:7">
      <c r="B962" s="356" t="s">
        <v>3122</v>
      </c>
      <c r="C962" s="356" t="s">
        <v>2715</v>
      </c>
      <c r="D962" s="356">
        <v>404</v>
      </c>
      <c r="E962" s="356" t="s">
        <v>3607</v>
      </c>
      <c r="F962" s="363" t="s">
        <v>7266</v>
      </c>
      <c r="G962" s="356"/>
    </row>
    <row r="963" spans="2:7">
      <c r="B963" s="356" t="s">
        <v>3122</v>
      </c>
      <c r="C963" s="356" t="s">
        <v>2715</v>
      </c>
      <c r="D963" s="356">
        <v>405</v>
      </c>
      <c r="E963" s="356" t="s">
        <v>2602</v>
      </c>
      <c r="F963" s="363" t="s">
        <v>7266</v>
      </c>
      <c r="G963" s="356"/>
    </row>
    <row r="964" spans="2:7">
      <c r="B964" s="356" t="s">
        <v>3122</v>
      </c>
      <c r="C964" s="356" t="s">
        <v>2715</v>
      </c>
      <c r="D964" s="356">
        <v>406</v>
      </c>
      <c r="E964" s="356" t="s">
        <v>2771</v>
      </c>
      <c r="F964" s="363" t="s">
        <v>7266</v>
      </c>
      <c r="G964" s="356"/>
    </row>
    <row r="965" spans="2:7">
      <c r="B965" s="356" t="s">
        <v>3122</v>
      </c>
      <c r="C965" s="356" t="s">
        <v>2715</v>
      </c>
      <c r="D965" s="356">
        <v>407</v>
      </c>
      <c r="E965" s="356" t="s">
        <v>3793</v>
      </c>
      <c r="F965" s="363" t="s">
        <v>7266</v>
      </c>
      <c r="G965" s="356"/>
    </row>
    <row r="966" spans="2:7">
      <c r="B966" s="356" t="s">
        <v>3122</v>
      </c>
      <c r="C966" s="356" t="s">
        <v>2715</v>
      </c>
      <c r="D966" s="356">
        <v>408</v>
      </c>
      <c r="E966" s="356" t="s">
        <v>3504</v>
      </c>
      <c r="F966" s="363" t="s">
        <v>7266</v>
      </c>
      <c r="G966" s="356"/>
    </row>
    <row r="967" spans="2:7">
      <c r="B967" s="356" t="s">
        <v>3122</v>
      </c>
      <c r="C967" s="356" t="s">
        <v>2715</v>
      </c>
      <c r="D967" s="356">
        <v>409</v>
      </c>
      <c r="E967" s="356" t="s">
        <v>1157</v>
      </c>
      <c r="F967" s="363" t="s">
        <v>7266</v>
      </c>
      <c r="G967" s="356"/>
    </row>
    <row r="968" spans="2:7">
      <c r="B968" s="356" t="s">
        <v>3122</v>
      </c>
      <c r="C968" s="356" t="s">
        <v>2715</v>
      </c>
      <c r="D968" s="356">
        <v>410</v>
      </c>
      <c r="E968" s="356" t="s">
        <v>3796</v>
      </c>
      <c r="F968" s="363" t="s">
        <v>7266</v>
      </c>
      <c r="G968" s="356"/>
    </row>
    <row r="969" spans="2:7">
      <c r="B969" s="356" t="s">
        <v>3122</v>
      </c>
      <c r="C969" s="356" t="s">
        <v>2715</v>
      </c>
      <c r="D969" s="356">
        <v>411</v>
      </c>
      <c r="E969" s="356" t="s">
        <v>3797</v>
      </c>
      <c r="F969" s="363" t="s">
        <v>7266</v>
      </c>
      <c r="G969" s="356"/>
    </row>
    <row r="970" spans="2:7">
      <c r="B970" s="356" t="s">
        <v>3122</v>
      </c>
      <c r="C970" s="356" t="s">
        <v>2715</v>
      </c>
      <c r="D970" s="356">
        <v>412</v>
      </c>
      <c r="E970" s="356" t="s">
        <v>3800</v>
      </c>
      <c r="F970" s="363" t="s">
        <v>7266</v>
      </c>
      <c r="G970" s="356"/>
    </row>
    <row r="971" spans="2:7">
      <c r="B971" s="356" t="s">
        <v>3122</v>
      </c>
      <c r="C971" s="356" t="s">
        <v>2715</v>
      </c>
      <c r="D971" s="356">
        <v>413</v>
      </c>
      <c r="E971" s="356" t="s">
        <v>1174</v>
      </c>
      <c r="F971" s="363" t="s">
        <v>7266</v>
      </c>
      <c r="G971" s="356"/>
    </row>
    <row r="972" spans="2:7">
      <c r="B972" s="356" t="s">
        <v>3122</v>
      </c>
      <c r="C972" s="356" t="s">
        <v>2715</v>
      </c>
      <c r="D972" s="356">
        <v>414</v>
      </c>
      <c r="E972" s="356" t="s">
        <v>3802</v>
      </c>
      <c r="F972" s="363" t="s">
        <v>7266</v>
      </c>
      <c r="G972" s="356"/>
    </row>
    <row r="973" spans="2:7">
      <c r="B973" s="356" t="s">
        <v>3122</v>
      </c>
      <c r="C973" s="356" t="s">
        <v>2715</v>
      </c>
      <c r="D973" s="356">
        <v>415</v>
      </c>
      <c r="E973" s="356" t="s">
        <v>3804</v>
      </c>
      <c r="F973" s="363" t="s">
        <v>7266</v>
      </c>
      <c r="G973" s="356"/>
    </row>
    <row r="974" spans="2:7">
      <c r="B974" s="356" t="s">
        <v>3122</v>
      </c>
      <c r="C974" s="356" t="s">
        <v>2715</v>
      </c>
      <c r="D974" s="356">
        <v>416</v>
      </c>
      <c r="E974" s="356" t="s">
        <v>2012</v>
      </c>
      <c r="F974" s="363" t="s">
        <v>7266</v>
      </c>
      <c r="G974" s="356"/>
    </row>
    <row r="975" spans="2:7">
      <c r="B975" s="356" t="s">
        <v>3122</v>
      </c>
      <c r="C975" s="356" t="s">
        <v>2715</v>
      </c>
      <c r="D975" s="356">
        <v>417</v>
      </c>
      <c r="E975" s="356" t="s">
        <v>1596</v>
      </c>
      <c r="F975" s="363" t="s">
        <v>7266</v>
      </c>
      <c r="G975" s="356"/>
    </row>
    <row r="976" spans="2:7">
      <c r="B976" s="356" t="s">
        <v>3122</v>
      </c>
      <c r="C976" s="356" t="s">
        <v>2715</v>
      </c>
      <c r="D976" s="356">
        <v>418</v>
      </c>
      <c r="E976" s="356" t="s">
        <v>1</v>
      </c>
      <c r="F976" s="363" t="s">
        <v>7266</v>
      </c>
      <c r="G976" s="356"/>
    </row>
    <row r="977" spans="2:7">
      <c r="B977" s="356" t="s">
        <v>3122</v>
      </c>
      <c r="C977" s="356" t="s">
        <v>2715</v>
      </c>
      <c r="D977" s="356">
        <v>419</v>
      </c>
      <c r="E977" s="356" t="s">
        <v>3689</v>
      </c>
      <c r="F977" s="363" t="s">
        <v>7266</v>
      </c>
      <c r="G977" s="356"/>
    </row>
    <row r="978" spans="2:7">
      <c r="B978" s="356" t="s">
        <v>3122</v>
      </c>
      <c r="C978" s="356" t="s">
        <v>2715</v>
      </c>
      <c r="D978" s="356">
        <v>420</v>
      </c>
      <c r="E978" s="356" t="s">
        <v>3807</v>
      </c>
      <c r="F978" s="363" t="s">
        <v>7266</v>
      </c>
      <c r="G978" s="356"/>
    </row>
    <row r="979" spans="2:7">
      <c r="B979" s="356" t="s">
        <v>3122</v>
      </c>
      <c r="C979" s="356" t="s">
        <v>2715</v>
      </c>
      <c r="D979" s="356">
        <v>421</v>
      </c>
      <c r="E979" s="356" t="s">
        <v>2627</v>
      </c>
      <c r="F979" s="363" t="s">
        <v>7266</v>
      </c>
      <c r="G979" s="356"/>
    </row>
    <row r="980" spans="2:7">
      <c r="B980" s="356" t="s">
        <v>3122</v>
      </c>
      <c r="C980" s="356" t="s">
        <v>2715</v>
      </c>
      <c r="D980" s="356">
        <v>422</v>
      </c>
      <c r="E980" s="356" t="s">
        <v>3809</v>
      </c>
      <c r="F980" s="363" t="s">
        <v>7266</v>
      </c>
      <c r="G980" s="356"/>
    </row>
    <row r="981" spans="2:7">
      <c r="B981" s="356" t="s">
        <v>3122</v>
      </c>
      <c r="C981" s="356" t="s">
        <v>2715</v>
      </c>
      <c r="D981" s="356">
        <v>423</v>
      </c>
      <c r="E981" s="356" t="s">
        <v>3687</v>
      </c>
      <c r="F981" s="363" t="s">
        <v>7266</v>
      </c>
      <c r="G981" s="356"/>
    </row>
    <row r="982" spans="2:7">
      <c r="B982" s="356" t="s">
        <v>3122</v>
      </c>
      <c r="C982" s="356" t="s">
        <v>2715</v>
      </c>
      <c r="D982" s="356">
        <v>424</v>
      </c>
      <c r="E982" s="356" t="s">
        <v>3810</v>
      </c>
      <c r="F982" s="363" t="s">
        <v>7266</v>
      </c>
      <c r="G982" s="356"/>
    </row>
    <row r="983" spans="2:7">
      <c r="B983" s="356" t="s">
        <v>3122</v>
      </c>
      <c r="C983" s="356" t="s">
        <v>2715</v>
      </c>
      <c r="D983" s="356">
        <v>425</v>
      </c>
      <c r="E983" s="356" t="s">
        <v>3813</v>
      </c>
      <c r="F983" s="363" t="s">
        <v>7266</v>
      </c>
      <c r="G983" s="356"/>
    </row>
    <row r="984" spans="2:7">
      <c r="B984" s="356" t="s">
        <v>3122</v>
      </c>
      <c r="C984" s="356" t="s">
        <v>2715</v>
      </c>
      <c r="D984" s="356">
        <v>426</v>
      </c>
      <c r="E984" s="356" t="s">
        <v>435</v>
      </c>
      <c r="F984" s="363" t="s">
        <v>7266</v>
      </c>
      <c r="G984" s="356"/>
    </row>
    <row r="985" spans="2:7">
      <c r="B985" s="356" t="s">
        <v>3122</v>
      </c>
      <c r="C985" s="356" t="s">
        <v>2715</v>
      </c>
      <c r="D985" s="356">
        <v>427</v>
      </c>
      <c r="E985" s="356" t="s">
        <v>3815</v>
      </c>
      <c r="F985" s="363" t="s">
        <v>7266</v>
      </c>
      <c r="G985" s="356"/>
    </row>
    <row r="986" spans="2:7">
      <c r="B986" s="356" t="s">
        <v>3122</v>
      </c>
      <c r="C986" s="356" t="s">
        <v>2715</v>
      </c>
      <c r="D986" s="356">
        <v>428</v>
      </c>
      <c r="E986" s="356" t="s">
        <v>1631</v>
      </c>
      <c r="F986" s="363" t="s">
        <v>7266</v>
      </c>
      <c r="G986" s="356"/>
    </row>
    <row r="987" spans="2:7">
      <c r="B987" s="356" t="s">
        <v>3122</v>
      </c>
      <c r="C987" s="356" t="s">
        <v>2715</v>
      </c>
      <c r="D987" s="356">
        <v>429</v>
      </c>
      <c r="E987" s="356" t="s">
        <v>3817</v>
      </c>
      <c r="F987" s="363" t="s">
        <v>7266</v>
      </c>
      <c r="G987" s="356"/>
    </row>
    <row r="988" spans="2:7">
      <c r="B988" s="356" t="s">
        <v>3122</v>
      </c>
      <c r="C988" s="356" t="s">
        <v>2715</v>
      </c>
      <c r="D988" s="356">
        <v>430</v>
      </c>
      <c r="E988" s="356" t="s">
        <v>3821</v>
      </c>
      <c r="F988" s="363" t="s">
        <v>7266</v>
      </c>
      <c r="G988" s="356"/>
    </row>
    <row r="989" spans="2:7">
      <c r="B989" s="356" t="s">
        <v>3122</v>
      </c>
      <c r="C989" s="356" t="s">
        <v>2715</v>
      </c>
      <c r="D989" s="356">
        <v>431</v>
      </c>
      <c r="E989" s="356" t="s">
        <v>3399</v>
      </c>
      <c r="F989" s="363" t="s">
        <v>7266</v>
      </c>
      <c r="G989" s="356"/>
    </row>
    <row r="990" spans="2:7">
      <c r="B990" s="356" t="s">
        <v>3122</v>
      </c>
      <c r="C990" s="356" t="s">
        <v>2715</v>
      </c>
      <c r="D990" s="356">
        <v>432</v>
      </c>
      <c r="E990" s="356" t="s">
        <v>3822</v>
      </c>
      <c r="F990" s="363" t="s">
        <v>7266</v>
      </c>
      <c r="G990" s="356"/>
    </row>
    <row r="991" spans="2:7">
      <c r="B991" s="356" t="s">
        <v>3122</v>
      </c>
      <c r="C991" s="356" t="s">
        <v>2715</v>
      </c>
      <c r="D991" s="356">
        <v>433</v>
      </c>
      <c r="E991" s="356" t="s">
        <v>3826</v>
      </c>
      <c r="F991" s="363" t="s">
        <v>7266</v>
      </c>
      <c r="G991" s="356"/>
    </row>
    <row r="992" spans="2:7">
      <c r="B992" s="356" t="s">
        <v>3122</v>
      </c>
      <c r="C992" s="356" t="s">
        <v>2715</v>
      </c>
      <c r="D992" s="356">
        <v>434</v>
      </c>
      <c r="E992" s="356" t="s">
        <v>3828</v>
      </c>
      <c r="F992" s="363" t="s">
        <v>7266</v>
      </c>
      <c r="G992" s="356"/>
    </row>
    <row r="993" spans="2:7">
      <c r="B993" s="356" t="s">
        <v>3122</v>
      </c>
      <c r="C993" s="356" t="s">
        <v>2715</v>
      </c>
      <c r="D993" s="356">
        <v>435</v>
      </c>
      <c r="E993" s="356" t="s">
        <v>3832</v>
      </c>
      <c r="F993" s="363" t="s">
        <v>7266</v>
      </c>
      <c r="G993" s="356"/>
    </row>
    <row r="994" spans="2:7">
      <c r="B994" s="356" t="s">
        <v>3122</v>
      </c>
      <c r="C994" s="356" t="s">
        <v>2715</v>
      </c>
      <c r="D994" s="356">
        <v>436</v>
      </c>
      <c r="E994" s="356" t="s">
        <v>3837</v>
      </c>
      <c r="F994" s="363" t="s">
        <v>7266</v>
      </c>
      <c r="G994" s="356"/>
    </row>
    <row r="995" spans="2:7">
      <c r="B995" s="356" t="s">
        <v>3122</v>
      </c>
      <c r="C995" s="356" t="s">
        <v>2715</v>
      </c>
      <c r="D995" s="356">
        <v>437</v>
      </c>
      <c r="E995" s="356" t="s">
        <v>3840</v>
      </c>
      <c r="F995" s="363" t="s">
        <v>7266</v>
      </c>
      <c r="G995" s="356"/>
    </row>
    <row r="996" spans="2:7">
      <c r="B996" s="356" t="s">
        <v>3122</v>
      </c>
      <c r="C996" s="356" t="s">
        <v>2715</v>
      </c>
      <c r="D996" s="356">
        <v>438</v>
      </c>
      <c r="E996" s="356" t="s">
        <v>3844</v>
      </c>
      <c r="F996" s="363" t="s">
        <v>7266</v>
      </c>
      <c r="G996" s="356"/>
    </row>
    <row r="997" spans="2:7">
      <c r="B997" s="356" t="s">
        <v>3122</v>
      </c>
      <c r="C997" s="356" t="s">
        <v>2715</v>
      </c>
      <c r="D997" s="356">
        <v>439</v>
      </c>
      <c r="E997" s="356" t="s">
        <v>3847</v>
      </c>
      <c r="F997" s="363" t="s">
        <v>7266</v>
      </c>
      <c r="G997" s="356"/>
    </row>
    <row r="998" spans="2:7">
      <c r="B998" s="356" t="s">
        <v>3122</v>
      </c>
      <c r="C998" s="356" t="s">
        <v>2715</v>
      </c>
      <c r="D998" s="356">
        <v>440</v>
      </c>
      <c r="E998" s="356" t="s">
        <v>2727</v>
      </c>
      <c r="F998" s="363" t="s">
        <v>7266</v>
      </c>
      <c r="G998" s="356"/>
    </row>
    <row r="999" spans="2:7">
      <c r="B999" s="356" t="s">
        <v>3122</v>
      </c>
      <c r="C999" s="356" t="s">
        <v>2715</v>
      </c>
      <c r="D999" s="356">
        <v>441</v>
      </c>
      <c r="E999" s="356" t="s">
        <v>1512</v>
      </c>
      <c r="F999" s="363" t="s">
        <v>7266</v>
      </c>
      <c r="G999" s="356"/>
    </row>
    <row r="1000" spans="2:7">
      <c r="B1000" s="356" t="s">
        <v>3122</v>
      </c>
      <c r="C1000" s="356" t="s">
        <v>2715</v>
      </c>
      <c r="D1000" s="356">
        <v>442</v>
      </c>
      <c r="E1000" s="356" t="s">
        <v>831</v>
      </c>
      <c r="F1000" s="363" t="s">
        <v>7266</v>
      </c>
      <c r="G1000" s="356"/>
    </row>
    <row r="1001" spans="2:7">
      <c r="B1001" s="356" t="s">
        <v>3122</v>
      </c>
      <c r="C1001" s="356" t="s">
        <v>2715</v>
      </c>
      <c r="D1001" s="356">
        <v>443</v>
      </c>
      <c r="E1001" s="356" t="s">
        <v>3850</v>
      </c>
      <c r="F1001" s="363" t="s">
        <v>7266</v>
      </c>
      <c r="G1001" s="356"/>
    </row>
    <row r="1002" spans="2:7">
      <c r="B1002" s="356" t="s">
        <v>3122</v>
      </c>
      <c r="C1002" s="356" t="s">
        <v>2715</v>
      </c>
      <c r="D1002" s="356">
        <v>444</v>
      </c>
      <c r="E1002" s="356" t="s">
        <v>1484</v>
      </c>
      <c r="F1002" s="363" t="s">
        <v>7266</v>
      </c>
      <c r="G1002" s="356"/>
    </row>
    <row r="1003" spans="2:7">
      <c r="B1003" s="356" t="s">
        <v>3122</v>
      </c>
      <c r="C1003" s="356" t="s">
        <v>2715</v>
      </c>
      <c r="D1003" s="356">
        <v>445</v>
      </c>
      <c r="E1003" s="356" t="s">
        <v>3852</v>
      </c>
      <c r="F1003" s="363" t="s">
        <v>7266</v>
      </c>
      <c r="G1003" s="356"/>
    </row>
    <row r="1004" spans="2:7">
      <c r="B1004" s="356" t="s">
        <v>3122</v>
      </c>
      <c r="C1004" s="356" t="s">
        <v>2715</v>
      </c>
      <c r="D1004" s="356">
        <v>446</v>
      </c>
      <c r="E1004" s="356" t="s">
        <v>3855</v>
      </c>
      <c r="F1004" s="363" t="s">
        <v>7266</v>
      </c>
      <c r="G1004" s="356"/>
    </row>
    <row r="1005" spans="2:7">
      <c r="B1005" s="356" t="s">
        <v>3122</v>
      </c>
      <c r="C1005" s="356" t="s">
        <v>2715</v>
      </c>
      <c r="D1005" s="356">
        <v>447</v>
      </c>
      <c r="E1005" s="356" t="s">
        <v>936</v>
      </c>
      <c r="F1005" s="363" t="s">
        <v>7266</v>
      </c>
      <c r="G1005" s="356"/>
    </row>
    <row r="1006" spans="2:7">
      <c r="B1006" s="356" t="s">
        <v>3122</v>
      </c>
      <c r="C1006" s="356" t="s">
        <v>2715</v>
      </c>
      <c r="D1006" s="356">
        <v>448</v>
      </c>
      <c r="E1006" s="356" t="s">
        <v>3857</v>
      </c>
      <c r="F1006" s="363" t="s">
        <v>7266</v>
      </c>
      <c r="G1006" s="356"/>
    </row>
    <row r="1007" spans="2:7">
      <c r="B1007" s="356" t="s">
        <v>3122</v>
      </c>
      <c r="C1007" s="356" t="s">
        <v>2715</v>
      </c>
      <c r="D1007" s="356">
        <v>449</v>
      </c>
      <c r="E1007" s="356" t="s">
        <v>3860</v>
      </c>
      <c r="F1007" s="363" t="s">
        <v>7266</v>
      </c>
      <c r="G1007" s="356"/>
    </row>
    <row r="1008" spans="2:7">
      <c r="B1008" s="356" t="s">
        <v>3122</v>
      </c>
      <c r="C1008" s="356" t="s">
        <v>2715</v>
      </c>
      <c r="D1008" s="356">
        <v>450</v>
      </c>
      <c r="E1008" s="356" t="s">
        <v>2434</v>
      </c>
      <c r="F1008" s="363" t="s">
        <v>7266</v>
      </c>
      <c r="G1008" s="356"/>
    </row>
    <row r="1009" spans="2:7">
      <c r="B1009" s="356" t="s">
        <v>3122</v>
      </c>
      <c r="C1009" s="356" t="s">
        <v>2715</v>
      </c>
      <c r="D1009" s="356">
        <v>451</v>
      </c>
      <c r="E1009" s="356" t="s">
        <v>3132</v>
      </c>
      <c r="F1009" s="363" t="s">
        <v>7266</v>
      </c>
      <c r="G1009" s="356"/>
    </row>
    <row r="1010" spans="2:7">
      <c r="B1010" s="356" t="s">
        <v>3122</v>
      </c>
      <c r="C1010" s="356" t="s">
        <v>2715</v>
      </c>
      <c r="D1010" s="356">
        <v>452</v>
      </c>
      <c r="E1010" s="356" t="s">
        <v>3858</v>
      </c>
      <c r="F1010" s="363" t="s">
        <v>7266</v>
      </c>
      <c r="G1010" s="356"/>
    </row>
    <row r="1011" spans="2:7">
      <c r="B1011" s="356" t="s">
        <v>3122</v>
      </c>
      <c r="C1011" s="356" t="s">
        <v>2715</v>
      </c>
      <c r="D1011" s="356">
        <v>453</v>
      </c>
      <c r="E1011" s="356" t="s">
        <v>3861</v>
      </c>
      <c r="F1011" s="363" t="s">
        <v>7266</v>
      </c>
      <c r="G1011" s="356"/>
    </row>
    <row r="1012" spans="2:7">
      <c r="B1012" s="356" t="s">
        <v>3122</v>
      </c>
      <c r="C1012" s="356" t="s">
        <v>2715</v>
      </c>
      <c r="D1012" s="356">
        <v>454</v>
      </c>
      <c r="E1012" s="356" t="s">
        <v>766</v>
      </c>
      <c r="F1012" s="363" t="s">
        <v>7266</v>
      </c>
      <c r="G1012" s="356"/>
    </row>
    <row r="1013" spans="2:7">
      <c r="B1013" s="356" t="s">
        <v>3122</v>
      </c>
      <c r="C1013" s="356" t="s">
        <v>2715</v>
      </c>
      <c r="D1013" s="356">
        <v>455</v>
      </c>
      <c r="E1013" s="356" t="s">
        <v>1264</v>
      </c>
      <c r="F1013" s="363" t="s">
        <v>7266</v>
      </c>
      <c r="G1013" s="356"/>
    </row>
    <row r="1014" spans="2:7">
      <c r="B1014" s="356" t="s">
        <v>3122</v>
      </c>
      <c r="C1014" s="356" t="s">
        <v>2715</v>
      </c>
      <c r="D1014" s="356">
        <v>456</v>
      </c>
      <c r="E1014" s="356" t="s">
        <v>3863</v>
      </c>
      <c r="F1014" s="363" t="s">
        <v>7266</v>
      </c>
      <c r="G1014" s="356"/>
    </row>
    <row r="1015" spans="2:7">
      <c r="B1015" s="356" t="s">
        <v>3122</v>
      </c>
      <c r="C1015" s="356" t="s">
        <v>2715</v>
      </c>
      <c r="D1015" s="356">
        <v>457</v>
      </c>
      <c r="E1015" s="356" t="s">
        <v>3866</v>
      </c>
      <c r="F1015" s="363" t="s">
        <v>7266</v>
      </c>
      <c r="G1015" s="356"/>
    </row>
    <row r="1016" spans="2:7">
      <c r="B1016" s="356" t="s">
        <v>3122</v>
      </c>
      <c r="C1016" s="356" t="s">
        <v>2715</v>
      </c>
      <c r="D1016" s="356">
        <v>458</v>
      </c>
      <c r="E1016" s="356" t="s">
        <v>3868</v>
      </c>
      <c r="F1016" s="363" t="s">
        <v>7266</v>
      </c>
      <c r="G1016" s="356"/>
    </row>
    <row r="1017" spans="2:7">
      <c r="B1017" s="356" t="s">
        <v>3122</v>
      </c>
      <c r="C1017" s="356" t="s">
        <v>2715</v>
      </c>
      <c r="D1017" s="356">
        <v>459</v>
      </c>
      <c r="E1017" s="356" t="s">
        <v>3869</v>
      </c>
      <c r="F1017" s="363" t="s">
        <v>7266</v>
      </c>
      <c r="G1017" s="356"/>
    </row>
    <row r="1018" spans="2:7">
      <c r="B1018" s="356" t="s">
        <v>3122</v>
      </c>
      <c r="C1018" s="356" t="s">
        <v>2715</v>
      </c>
      <c r="D1018" s="356">
        <v>460</v>
      </c>
      <c r="E1018" s="356" t="s">
        <v>85</v>
      </c>
      <c r="F1018" s="363" t="s">
        <v>7266</v>
      </c>
      <c r="G1018" s="356"/>
    </row>
    <row r="1019" spans="2:7">
      <c r="B1019" s="356" t="s">
        <v>3122</v>
      </c>
      <c r="C1019" s="356" t="s">
        <v>2715</v>
      </c>
      <c r="D1019" s="356">
        <v>461</v>
      </c>
      <c r="E1019" s="356" t="s">
        <v>209</v>
      </c>
      <c r="F1019" s="363" t="s">
        <v>7266</v>
      </c>
      <c r="G1019" s="356"/>
    </row>
    <row r="1020" spans="2:7">
      <c r="B1020" s="356" t="s">
        <v>3122</v>
      </c>
      <c r="C1020" s="356" t="s">
        <v>2715</v>
      </c>
      <c r="D1020" s="356">
        <v>462</v>
      </c>
      <c r="E1020" s="356" t="s">
        <v>3870</v>
      </c>
      <c r="F1020" s="363" t="s">
        <v>7266</v>
      </c>
      <c r="G1020" s="356"/>
    </row>
    <row r="1021" spans="2:7">
      <c r="B1021" s="356" t="s">
        <v>3122</v>
      </c>
      <c r="C1021" s="356" t="s">
        <v>2715</v>
      </c>
      <c r="D1021" s="356">
        <v>463</v>
      </c>
      <c r="E1021" s="356" t="s">
        <v>3873</v>
      </c>
      <c r="F1021" s="363" t="s">
        <v>7266</v>
      </c>
      <c r="G1021" s="356"/>
    </row>
    <row r="1022" spans="2:7">
      <c r="B1022" s="356" t="s">
        <v>3122</v>
      </c>
      <c r="C1022" s="356" t="s">
        <v>2715</v>
      </c>
      <c r="D1022" s="356">
        <v>464</v>
      </c>
      <c r="E1022" s="356" t="s">
        <v>3876</v>
      </c>
      <c r="F1022" s="363" t="s">
        <v>7266</v>
      </c>
      <c r="G1022" s="356"/>
    </row>
    <row r="1023" spans="2:7">
      <c r="B1023" s="356" t="s">
        <v>3122</v>
      </c>
      <c r="C1023" s="356" t="s">
        <v>2715</v>
      </c>
      <c r="D1023" s="356">
        <v>465</v>
      </c>
      <c r="E1023" s="356" t="s">
        <v>3113</v>
      </c>
      <c r="F1023" s="363" t="s">
        <v>7266</v>
      </c>
      <c r="G1023" s="356"/>
    </row>
    <row r="1024" spans="2:7">
      <c r="B1024" s="356" t="s">
        <v>3122</v>
      </c>
      <c r="C1024" s="356" t="s">
        <v>2715</v>
      </c>
      <c r="D1024" s="356">
        <v>466</v>
      </c>
      <c r="E1024" s="356" t="s">
        <v>3877</v>
      </c>
      <c r="F1024" s="363" t="s">
        <v>7266</v>
      </c>
      <c r="G1024" s="356"/>
    </row>
    <row r="1025" spans="2:7">
      <c r="B1025" s="356" t="s">
        <v>3122</v>
      </c>
      <c r="C1025" s="356" t="s">
        <v>2715</v>
      </c>
      <c r="D1025" s="356">
        <v>467</v>
      </c>
      <c r="E1025" s="356" t="s">
        <v>3878</v>
      </c>
      <c r="F1025" s="363" t="s">
        <v>7266</v>
      </c>
      <c r="G1025" s="356"/>
    </row>
    <row r="1026" spans="2:7">
      <c r="B1026" s="356" t="s">
        <v>3122</v>
      </c>
      <c r="C1026" s="356" t="s">
        <v>2715</v>
      </c>
      <c r="D1026" s="356">
        <v>468</v>
      </c>
      <c r="E1026" s="356" t="s">
        <v>3881</v>
      </c>
      <c r="F1026" s="363" t="s">
        <v>7266</v>
      </c>
      <c r="G1026" s="356"/>
    </row>
    <row r="1027" spans="2:7">
      <c r="B1027" s="356" t="s">
        <v>3122</v>
      </c>
      <c r="C1027" s="356" t="s">
        <v>2715</v>
      </c>
      <c r="D1027" s="356">
        <v>469</v>
      </c>
      <c r="E1027" s="356" t="s">
        <v>842</v>
      </c>
      <c r="F1027" s="363" t="s">
        <v>7266</v>
      </c>
      <c r="G1027" s="356"/>
    </row>
    <row r="1028" spans="2:7">
      <c r="B1028" s="356" t="s">
        <v>3122</v>
      </c>
      <c r="C1028" s="356" t="s">
        <v>2715</v>
      </c>
      <c r="D1028" s="356">
        <v>470</v>
      </c>
      <c r="E1028" s="356" t="s">
        <v>3574</v>
      </c>
      <c r="F1028" s="363" t="s">
        <v>7266</v>
      </c>
      <c r="G1028" s="356"/>
    </row>
    <row r="1029" spans="2:7">
      <c r="B1029" s="356" t="s">
        <v>3122</v>
      </c>
      <c r="C1029" s="356" t="s">
        <v>2715</v>
      </c>
      <c r="D1029" s="356">
        <v>471</v>
      </c>
      <c r="E1029" s="356" t="s">
        <v>3882</v>
      </c>
      <c r="F1029" s="363" t="s">
        <v>7266</v>
      </c>
      <c r="G1029" s="356"/>
    </row>
    <row r="1030" spans="2:7">
      <c r="B1030" s="356" t="s">
        <v>3122</v>
      </c>
      <c r="C1030" s="356" t="s">
        <v>2715</v>
      </c>
      <c r="D1030" s="356">
        <v>472</v>
      </c>
      <c r="E1030" s="356" t="s">
        <v>3884</v>
      </c>
      <c r="F1030" s="363" t="s">
        <v>7266</v>
      </c>
      <c r="G1030" s="356"/>
    </row>
    <row r="1031" spans="2:7">
      <c r="B1031" s="356" t="s">
        <v>3122</v>
      </c>
      <c r="C1031" s="356" t="s">
        <v>2715</v>
      </c>
      <c r="D1031" s="356">
        <v>473</v>
      </c>
      <c r="E1031" s="356" t="s">
        <v>3885</v>
      </c>
      <c r="F1031" s="363" t="s">
        <v>7266</v>
      </c>
      <c r="G1031" s="356"/>
    </row>
    <row r="1032" spans="2:7">
      <c r="B1032" s="356" t="s">
        <v>3122</v>
      </c>
      <c r="C1032" s="356" t="s">
        <v>2715</v>
      </c>
      <c r="D1032" s="356">
        <v>474</v>
      </c>
      <c r="E1032" s="356" t="s">
        <v>2565</v>
      </c>
      <c r="F1032" s="363" t="s">
        <v>7266</v>
      </c>
      <c r="G1032" s="356"/>
    </row>
    <row r="1033" spans="2:7">
      <c r="B1033" s="356" t="s">
        <v>3122</v>
      </c>
      <c r="C1033" s="356" t="s">
        <v>2715</v>
      </c>
      <c r="D1033" s="356">
        <v>475</v>
      </c>
      <c r="E1033" s="356" t="s">
        <v>3886</v>
      </c>
      <c r="F1033" s="363" t="s">
        <v>7266</v>
      </c>
      <c r="G1033" s="356"/>
    </row>
    <row r="1034" spans="2:7">
      <c r="B1034" s="356" t="s">
        <v>3122</v>
      </c>
      <c r="C1034" s="356" t="s">
        <v>2715</v>
      </c>
      <c r="D1034" s="356">
        <v>476</v>
      </c>
      <c r="E1034" s="356" t="s">
        <v>5</v>
      </c>
      <c r="F1034" s="363" t="s">
        <v>7266</v>
      </c>
      <c r="G1034" s="356"/>
    </row>
    <row r="1035" spans="2:7">
      <c r="B1035" s="356" t="s">
        <v>3122</v>
      </c>
      <c r="C1035" s="356" t="s">
        <v>2715</v>
      </c>
      <c r="D1035" s="356">
        <v>477</v>
      </c>
      <c r="E1035" s="356" t="s">
        <v>1581</v>
      </c>
      <c r="F1035" s="363" t="s">
        <v>7266</v>
      </c>
      <c r="G1035" s="356"/>
    </row>
    <row r="1036" spans="2:7">
      <c r="B1036" s="356" t="s">
        <v>3122</v>
      </c>
      <c r="C1036" s="356" t="s">
        <v>2715</v>
      </c>
      <c r="D1036" s="356">
        <v>478</v>
      </c>
      <c r="E1036" s="356" t="s">
        <v>3887</v>
      </c>
      <c r="F1036" s="363" t="s">
        <v>7266</v>
      </c>
      <c r="G1036" s="356"/>
    </row>
    <row r="1037" spans="2:7">
      <c r="B1037" s="356" t="s">
        <v>3122</v>
      </c>
      <c r="C1037" s="356" t="s">
        <v>2715</v>
      </c>
      <c r="D1037" s="356">
        <v>479</v>
      </c>
      <c r="E1037" s="356" t="s">
        <v>852</v>
      </c>
      <c r="F1037" s="363" t="s">
        <v>7266</v>
      </c>
      <c r="G1037" s="356"/>
    </row>
    <row r="1038" spans="2:7">
      <c r="B1038" s="356" t="s">
        <v>3122</v>
      </c>
      <c r="C1038" s="356" t="s">
        <v>2715</v>
      </c>
      <c r="D1038" s="356">
        <v>480</v>
      </c>
      <c r="E1038" s="356" t="s">
        <v>3888</v>
      </c>
      <c r="F1038" s="363" t="s">
        <v>7266</v>
      </c>
      <c r="G1038" s="356"/>
    </row>
    <row r="1039" spans="2:7">
      <c r="B1039" s="356" t="s">
        <v>3122</v>
      </c>
      <c r="C1039" s="356" t="s">
        <v>2715</v>
      </c>
      <c r="D1039" s="356">
        <v>481</v>
      </c>
      <c r="E1039" s="356" t="s">
        <v>2607</v>
      </c>
      <c r="F1039" s="363" t="s">
        <v>7266</v>
      </c>
      <c r="G1039" s="356"/>
    </row>
    <row r="1040" spans="2:7">
      <c r="B1040" s="356" t="s">
        <v>3122</v>
      </c>
      <c r="C1040" s="356" t="s">
        <v>2715</v>
      </c>
      <c r="D1040" s="356">
        <v>482</v>
      </c>
      <c r="E1040" s="356" t="s">
        <v>3892</v>
      </c>
      <c r="F1040" s="363" t="s">
        <v>7266</v>
      </c>
      <c r="G1040" s="356"/>
    </row>
    <row r="1041" spans="2:7">
      <c r="B1041" s="356" t="s">
        <v>3122</v>
      </c>
      <c r="C1041" s="356" t="s">
        <v>2715</v>
      </c>
      <c r="D1041" s="356">
        <v>483</v>
      </c>
      <c r="E1041" s="356" t="s">
        <v>3893</v>
      </c>
      <c r="F1041" s="363" t="s">
        <v>7266</v>
      </c>
      <c r="G1041" s="356"/>
    </row>
    <row r="1042" spans="2:7">
      <c r="B1042" s="356" t="s">
        <v>3122</v>
      </c>
      <c r="C1042" s="356" t="s">
        <v>2715</v>
      </c>
      <c r="D1042" s="356">
        <v>484</v>
      </c>
      <c r="E1042" s="356" t="s">
        <v>3370</v>
      </c>
      <c r="F1042" s="363" t="s">
        <v>7266</v>
      </c>
      <c r="G1042" s="356"/>
    </row>
    <row r="1043" spans="2:7">
      <c r="B1043" s="356" t="s">
        <v>3122</v>
      </c>
      <c r="C1043" s="356" t="s">
        <v>2715</v>
      </c>
      <c r="D1043" s="356">
        <v>485</v>
      </c>
      <c r="E1043" s="356" t="s">
        <v>3897</v>
      </c>
      <c r="F1043" s="363" t="s">
        <v>7266</v>
      </c>
      <c r="G1043" s="356"/>
    </row>
    <row r="1044" spans="2:7">
      <c r="B1044" s="356" t="s">
        <v>3122</v>
      </c>
      <c r="C1044" s="356" t="s">
        <v>2715</v>
      </c>
      <c r="D1044" s="356">
        <v>486</v>
      </c>
      <c r="E1044" s="356" t="s">
        <v>570</v>
      </c>
      <c r="F1044" s="363" t="s">
        <v>7266</v>
      </c>
      <c r="G1044" s="356"/>
    </row>
    <row r="1045" spans="2:7">
      <c r="B1045" s="356" t="s">
        <v>3122</v>
      </c>
      <c r="C1045" s="356" t="s">
        <v>2715</v>
      </c>
      <c r="D1045" s="356">
        <v>487</v>
      </c>
      <c r="E1045" s="356" t="s">
        <v>3899</v>
      </c>
      <c r="F1045" s="363" t="s">
        <v>7266</v>
      </c>
      <c r="G1045" s="356"/>
    </row>
    <row r="1046" spans="2:7">
      <c r="B1046" s="356" t="s">
        <v>3122</v>
      </c>
      <c r="C1046" s="356" t="s">
        <v>2715</v>
      </c>
      <c r="D1046" s="356">
        <v>488</v>
      </c>
      <c r="E1046" s="356" t="s">
        <v>667</v>
      </c>
      <c r="F1046" s="363" t="s">
        <v>7266</v>
      </c>
      <c r="G1046" s="356"/>
    </row>
    <row r="1047" spans="2:7">
      <c r="B1047" s="356" t="s">
        <v>3122</v>
      </c>
      <c r="C1047" s="356" t="s">
        <v>2715</v>
      </c>
      <c r="D1047" s="356">
        <v>489</v>
      </c>
      <c r="E1047" s="356" t="s">
        <v>1294</v>
      </c>
      <c r="F1047" s="363" t="s">
        <v>7266</v>
      </c>
      <c r="G1047" s="356"/>
    </row>
    <row r="1048" spans="2:7">
      <c r="B1048" s="356" t="s">
        <v>3122</v>
      </c>
      <c r="C1048" s="356" t="s">
        <v>2715</v>
      </c>
      <c r="D1048" s="356">
        <v>490</v>
      </c>
      <c r="E1048" s="356" t="s">
        <v>3361</v>
      </c>
      <c r="F1048" s="363" t="s">
        <v>7266</v>
      </c>
      <c r="G1048" s="356"/>
    </row>
    <row r="1049" spans="2:7">
      <c r="B1049" s="356" t="s">
        <v>3122</v>
      </c>
      <c r="C1049" s="356" t="s">
        <v>2715</v>
      </c>
      <c r="D1049" s="356">
        <v>491</v>
      </c>
      <c r="E1049" s="356" t="s">
        <v>1246</v>
      </c>
      <c r="F1049" s="363" t="s">
        <v>7266</v>
      </c>
      <c r="G1049" s="356"/>
    </row>
    <row r="1050" spans="2:7">
      <c r="B1050" s="356" t="s">
        <v>3122</v>
      </c>
      <c r="C1050" s="356" t="s">
        <v>2715</v>
      </c>
      <c r="D1050" s="356">
        <v>492</v>
      </c>
      <c r="E1050" s="356" t="s">
        <v>1373</v>
      </c>
      <c r="F1050" s="363" t="s">
        <v>7266</v>
      </c>
      <c r="G1050" s="356"/>
    </row>
    <row r="1051" spans="2:7">
      <c r="B1051" s="356" t="s">
        <v>3122</v>
      </c>
      <c r="C1051" s="356" t="s">
        <v>2715</v>
      </c>
      <c r="D1051" s="356">
        <v>493</v>
      </c>
      <c r="E1051" s="356" t="s">
        <v>2051</v>
      </c>
      <c r="F1051" s="363" t="s">
        <v>7266</v>
      </c>
      <c r="G1051" s="356"/>
    </row>
    <row r="1052" spans="2:7">
      <c r="B1052" s="356" t="s">
        <v>3122</v>
      </c>
      <c r="C1052" s="356" t="s">
        <v>2715</v>
      </c>
      <c r="D1052" s="356">
        <v>494</v>
      </c>
      <c r="E1052" s="356" t="s">
        <v>2973</v>
      </c>
      <c r="F1052" s="363" t="s">
        <v>7266</v>
      </c>
      <c r="G1052" s="356"/>
    </row>
    <row r="1053" spans="2:7">
      <c r="B1053" s="356" t="s">
        <v>3122</v>
      </c>
      <c r="C1053" s="356" t="s">
        <v>2715</v>
      </c>
      <c r="D1053" s="356">
        <v>495</v>
      </c>
      <c r="E1053" s="356" t="s">
        <v>3900</v>
      </c>
      <c r="F1053" s="363" t="s">
        <v>7266</v>
      </c>
      <c r="G1053" s="356"/>
    </row>
    <row r="1054" spans="2:7">
      <c r="B1054" s="356" t="s">
        <v>3122</v>
      </c>
      <c r="C1054" s="356" t="s">
        <v>2715</v>
      </c>
      <c r="D1054" s="356">
        <v>496</v>
      </c>
      <c r="E1054" s="356" t="s">
        <v>3902</v>
      </c>
      <c r="F1054" s="363" t="s">
        <v>7266</v>
      </c>
      <c r="G1054" s="356"/>
    </row>
    <row r="1055" spans="2:7">
      <c r="B1055" s="356" t="s">
        <v>3122</v>
      </c>
      <c r="C1055" s="356" t="s">
        <v>2715</v>
      </c>
      <c r="D1055" s="356">
        <v>497</v>
      </c>
      <c r="E1055" s="356" t="s">
        <v>3906</v>
      </c>
      <c r="F1055" s="363" t="s">
        <v>7266</v>
      </c>
      <c r="G1055" s="356"/>
    </row>
    <row r="1056" spans="2:7">
      <c r="B1056" s="356" t="s">
        <v>3122</v>
      </c>
      <c r="C1056" s="356" t="s">
        <v>2715</v>
      </c>
      <c r="D1056" s="356">
        <v>498</v>
      </c>
      <c r="E1056" s="356" t="s">
        <v>3907</v>
      </c>
      <c r="F1056" s="363" t="s">
        <v>7266</v>
      </c>
      <c r="G1056" s="356"/>
    </row>
    <row r="1057" spans="2:7">
      <c r="B1057" s="356" t="s">
        <v>3122</v>
      </c>
      <c r="C1057" s="356" t="s">
        <v>2715</v>
      </c>
      <c r="D1057" s="356">
        <v>499</v>
      </c>
      <c r="E1057" s="356" t="s">
        <v>3665</v>
      </c>
      <c r="F1057" s="363" t="s">
        <v>7266</v>
      </c>
      <c r="G1057" s="356"/>
    </row>
    <row r="1058" spans="2:7">
      <c r="B1058" s="356" t="s">
        <v>3122</v>
      </c>
      <c r="C1058" s="356" t="s">
        <v>2715</v>
      </c>
      <c r="D1058" s="356">
        <v>500</v>
      </c>
      <c r="E1058" s="356" t="s">
        <v>589</v>
      </c>
      <c r="F1058" s="363" t="s">
        <v>7266</v>
      </c>
      <c r="G1058" s="356"/>
    </row>
    <row r="1059" spans="2:7">
      <c r="B1059" s="356" t="s">
        <v>3122</v>
      </c>
      <c r="C1059" s="356" t="s">
        <v>2715</v>
      </c>
      <c r="D1059" s="356">
        <v>501</v>
      </c>
      <c r="E1059" s="356" t="s">
        <v>156</v>
      </c>
      <c r="F1059" s="363" t="s">
        <v>7266</v>
      </c>
      <c r="G1059" s="356"/>
    </row>
    <row r="1060" spans="2:7">
      <c r="B1060" s="356" t="s">
        <v>3122</v>
      </c>
      <c r="C1060" s="356" t="s">
        <v>2715</v>
      </c>
      <c r="D1060" s="356">
        <v>502</v>
      </c>
      <c r="E1060" s="356" t="s">
        <v>3910</v>
      </c>
      <c r="F1060" s="363" t="s">
        <v>7266</v>
      </c>
      <c r="G1060" s="356"/>
    </row>
    <row r="1061" spans="2:7">
      <c r="B1061" s="356" t="s">
        <v>3122</v>
      </c>
      <c r="C1061" s="356" t="s">
        <v>2715</v>
      </c>
      <c r="D1061" s="356">
        <v>503</v>
      </c>
      <c r="E1061" s="356" t="s">
        <v>2450</v>
      </c>
      <c r="F1061" s="363" t="s">
        <v>7266</v>
      </c>
      <c r="G1061" s="356"/>
    </row>
    <row r="1062" spans="2:7">
      <c r="B1062" s="356" t="s">
        <v>3122</v>
      </c>
      <c r="C1062" s="356" t="s">
        <v>2715</v>
      </c>
      <c r="D1062" s="356">
        <v>504</v>
      </c>
      <c r="E1062" s="356" t="s">
        <v>1583</v>
      </c>
      <c r="F1062" s="363" t="s">
        <v>7266</v>
      </c>
      <c r="G1062" s="356"/>
    </row>
    <row r="1063" spans="2:7">
      <c r="B1063" s="356" t="s">
        <v>3122</v>
      </c>
      <c r="C1063" s="356" t="s">
        <v>2715</v>
      </c>
      <c r="D1063" s="356">
        <v>505</v>
      </c>
      <c r="E1063" s="356" t="s">
        <v>3912</v>
      </c>
      <c r="F1063" s="363" t="s">
        <v>7266</v>
      </c>
      <c r="G1063" s="356"/>
    </row>
    <row r="1064" spans="2:7">
      <c r="B1064" s="356" t="s">
        <v>3122</v>
      </c>
      <c r="C1064" s="356" t="s">
        <v>2715</v>
      </c>
      <c r="D1064" s="356">
        <v>506</v>
      </c>
      <c r="E1064" s="356" t="s">
        <v>3913</v>
      </c>
      <c r="F1064" s="363" t="s">
        <v>7266</v>
      </c>
      <c r="G1064" s="356"/>
    </row>
    <row r="1065" spans="2:7">
      <c r="B1065" s="356" t="s">
        <v>3122</v>
      </c>
      <c r="C1065" s="356" t="s">
        <v>2715</v>
      </c>
      <c r="D1065" s="356">
        <v>507</v>
      </c>
      <c r="E1065" s="356" t="s">
        <v>3914</v>
      </c>
      <c r="F1065" s="363" t="s">
        <v>7266</v>
      </c>
      <c r="G1065" s="356"/>
    </row>
    <row r="1066" spans="2:7">
      <c r="B1066" s="356" t="s">
        <v>3122</v>
      </c>
      <c r="C1066" s="356" t="s">
        <v>2715</v>
      </c>
      <c r="D1066" s="356">
        <v>508</v>
      </c>
      <c r="E1066" s="356" t="s">
        <v>3917</v>
      </c>
      <c r="F1066" s="363" t="s">
        <v>7266</v>
      </c>
      <c r="G1066" s="356"/>
    </row>
    <row r="1067" spans="2:7">
      <c r="B1067" s="356" t="s">
        <v>3122</v>
      </c>
      <c r="C1067" s="356" t="s">
        <v>2715</v>
      </c>
      <c r="D1067" s="356">
        <v>509</v>
      </c>
      <c r="E1067" s="356" t="s">
        <v>1838</v>
      </c>
      <c r="F1067" s="363" t="s">
        <v>7266</v>
      </c>
      <c r="G1067" s="356"/>
    </row>
    <row r="1068" spans="2:7">
      <c r="B1068" s="356" t="s">
        <v>3122</v>
      </c>
      <c r="C1068" s="356" t="s">
        <v>2715</v>
      </c>
      <c r="D1068" s="356">
        <v>510</v>
      </c>
      <c r="E1068" s="356" t="s">
        <v>3918</v>
      </c>
      <c r="F1068" s="363" t="s">
        <v>7266</v>
      </c>
      <c r="G1068" s="356"/>
    </row>
    <row r="1069" spans="2:7">
      <c r="B1069" s="356" t="s">
        <v>3122</v>
      </c>
      <c r="C1069" s="356" t="s">
        <v>2715</v>
      </c>
      <c r="D1069" s="356">
        <v>511</v>
      </c>
      <c r="E1069" s="356" t="s">
        <v>2068</v>
      </c>
      <c r="F1069" s="363" t="s">
        <v>7266</v>
      </c>
      <c r="G1069" s="356"/>
    </row>
    <row r="1070" spans="2:7">
      <c r="B1070" s="356" t="s">
        <v>3122</v>
      </c>
      <c r="C1070" s="356" t="s">
        <v>2715</v>
      </c>
      <c r="D1070" s="356">
        <v>512</v>
      </c>
      <c r="E1070" s="356" t="s">
        <v>1497</v>
      </c>
      <c r="F1070" s="363" t="s">
        <v>7266</v>
      </c>
      <c r="G1070" s="356"/>
    </row>
    <row r="1071" spans="2:7">
      <c r="B1071" s="356" t="s">
        <v>3122</v>
      </c>
      <c r="C1071" s="356" t="s">
        <v>2715</v>
      </c>
      <c r="D1071" s="356">
        <v>513</v>
      </c>
      <c r="E1071" s="356" t="s">
        <v>3920</v>
      </c>
      <c r="F1071" s="363" t="s">
        <v>7266</v>
      </c>
      <c r="G1071" s="356"/>
    </row>
    <row r="1072" spans="2:7">
      <c r="B1072" s="356" t="s">
        <v>3122</v>
      </c>
      <c r="C1072" s="356" t="s">
        <v>2715</v>
      </c>
      <c r="D1072" s="356">
        <v>514</v>
      </c>
      <c r="E1072" s="356" t="s">
        <v>15</v>
      </c>
      <c r="F1072" s="363" t="s">
        <v>7266</v>
      </c>
      <c r="G1072" s="356"/>
    </row>
    <row r="1073" spans="2:7">
      <c r="B1073" s="356" t="s">
        <v>3122</v>
      </c>
      <c r="C1073" s="356" t="s">
        <v>2715</v>
      </c>
      <c r="D1073" s="356">
        <v>515</v>
      </c>
      <c r="E1073" s="356" t="s">
        <v>3921</v>
      </c>
      <c r="F1073" s="363" t="s">
        <v>7266</v>
      </c>
      <c r="G1073" s="356"/>
    </row>
    <row r="1074" spans="2:7">
      <c r="B1074" s="356" t="s">
        <v>3122</v>
      </c>
      <c r="C1074" s="356" t="s">
        <v>2715</v>
      </c>
      <c r="D1074" s="356">
        <v>516</v>
      </c>
      <c r="E1074" s="356" t="s">
        <v>1987</v>
      </c>
      <c r="F1074" s="363" t="s">
        <v>7266</v>
      </c>
      <c r="G1074" s="356"/>
    </row>
    <row r="1075" spans="2:7">
      <c r="B1075" s="356" t="s">
        <v>3122</v>
      </c>
      <c r="C1075" s="356" t="s">
        <v>2715</v>
      </c>
      <c r="D1075" s="356">
        <v>517</v>
      </c>
      <c r="E1075" s="359" t="s">
        <v>1405</v>
      </c>
      <c r="F1075" s="363"/>
      <c r="G1075" s="356"/>
    </row>
    <row r="1076" spans="2:7">
      <c r="B1076" s="356" t="s">
        <v>3122</v>
      </c>
      <c r="C1076" s="356" t="s">
        <v>2715</v>
      </c>
      <c r="D1076" s="356">
        <v>518</v>
      </c>
      <c r="E1076" s="359" t="s">
        <v>3922</v>
      </c>
      <c r="F1076" s="363"/>
      <c r="G1076" s="356"/>
    </row>
    <row r="1077" spans="2:7">
      <c r="B1077" s="356" t="s">
        <v>3122</v>
      </c>
      <c r="C1077" s="356" t="s">
        <v>2715</v>
      </c>
      <c r="D1077" s="356">
        <v>519</v>
      </c>
      <c r="E1077" s="359" t="s">
        <v>3257</v>
      </c>
      <c r="F1077" s="363"/>
      <c r="G1077" s="356"/>
    </row>
    <row r="1078" spans="2:7">
      <c r="B1078" s="356" t="s">
        <v>3122</v>
      </c>
      <c r="C1078" s="356" t="s">
        <v>2715</v>
      </c>
      <c r="D1078" s="356">
        <v>520</v>
      </c>
      <c r="E1078" s="359" t="s">
        <v>3926</v>
      </c>
      <c r="F1078" s="363"/>
      <c r="G1078" s="356"/>
    </row>
    <row r="1079" spans="2:7">
      <c r="B1079" s="356" t="s">
        <v>3122</v>
      </c>
      <c r="C1079" s="356" t="s">
        <v>2715</v>
      </c>
      <c r="D1079" s="356">
        <v>521</v>
      </c>
      <c r="E1079" s="359" t="s">
        <v>3927</v>
      </c>
      <c r="F1079" s="363"/>
      <c r="G1079" s="356"/>
    </row>
    <row r="1080" spans="2:7">
      <c r="B1080" s="356" t="s">
        <v>3122</v>
      </c>
      <c r="C1080" s="356" t="s">
        <v>2715</v>
      </c>
      <c r="D1080" s="356">
        <v>522</v>
      </c>
      <c r="E1080" s="359" t="s">
        <v>90</v>
      </c>
      <c r="F1080" s="363"/>
      <c r="G1080" s="356"/>
    </row>
    <row r="1081" spans="2:7">
      <c r="B1081" s="356" t="s">
        <v>3122</v>
      </c>
      <c r="C1081" s="356" t="s">
        <v>2715</v>
      </c>
      <c r="D1081" s="356">
        <v>523</v>
      </c>
      <c r="E1081" s="359" t="s">
        <v>3928</v>
      </c>
      <c r="F1081" s="363"/>
      <c r="G1081" s="356"/>
    </row>
    <row r="1082" spans="2:7">
      <c r="B1082" s="356" t="s">
        <v>3122</v>
      </c>
      <c r="C1082" s="356" t="s">
        <v>2715</v>
      </c>
      <c r="D1082" s="356">
        <v>524</v>
      </c>
      <c r="E1082" s="359" t="s">
        <v>3930</v>
      </c>
      <c r="F1082" s="363"/>
      <c r="G1082" s="356"/>
    </row>
    <row r="1083" spans="2:7">
      <c r="B1083" s="356" t="s">
        <v>3122</v>
      </c>
      <c r="C1083" s="356" t="s">
        <v>2715</v>
      </c>
      <c r="D1083" s="356">
        <v>525</v>
      </c>
      <c r="E1083" s="359" t="s">
        <v>1605</v>
      </c>
      <c r="F1083" s="363"/>
      <c r="G1083" s="356"/>
    </row>
    <row r="1084" spans="2:7">
      <c r="B1084" s="356" t="s">
        <v>3122</v>
      </c>
      <c r="C1084" s="356" t="s">
        <v>2715</v>
      </c>
      <c r="D1084" s="356">
        <v>526</v>
      </c>
      <c r="E1084" s="359" t="s">
        <v>3933</v>
      </c>
      <c r="F1084" s="363"/>
      <c r="G1084" s="356"/>
    </row>
    <row r="1085" spans="2:7">
      <c r="B1085" s="356" t="s">
        <v>3122</v>
      </c>
      <c r="C1085" s="356" t="s">
        <v>2715</v>
      </c>
      <c r="D1085" s="356">
        <v>527</v>
      </c>
      <c r="E1085" s="359" t="s">
        <v>3934</v>
      </c>
      <c r="F1085" s="363"/>
      <c r="G1085" s="356"/>
    </row>
    <row r="1086" spans="2:7">
      <c r="B1086" s="356" t="s">
        <v>3122</v>
      </c>
      <c r="C1086" s="356" t="s">
        <v>2715</v>
      </c>
      <c r="D1086" s="356">
        <v>528</v>
      </c>
      <c r="E1086" s="359" t="s">
        <v>430</v>
      </c>
      <c r="F1086" s="363"/>
      <c r="G1086" s="356"/>
    </row>
    <row r="1087" spans="2:7">
      <c r="B1087" s="356" t="s">
        <v>3122</v>
      </c>
      <c r="C1087" s="356" t="s">
        <v>2715</v>
      </c>
      <c r="D1087" s="356">
        <v>529</v>
      </c>
      <c r="E1087" s="359" t="s">
        <v>1647</v>
      </c>
      <c r="F1087" s="363"/>
      <c r="G1087" s="356"/>
    </row>
    <row r="1088" spans="2:7">
      <c r="B1088" s="356" t="s">
        <v>3122</v>
      </c>
      <c r="C1088" s="356" t="s">
        <v>2715</v>
      </c>
      <c r="D1088" s="356">
        <v>530</v>
      </c>
      <c r="E1088" s="359" t="s">
        <v>2475</v>
      </c>
      <c r="F1088" s="363"/>
      <c r="G1088" s="356"/>
    </row>
    <row r="1089" spans="2:7">
      <c r="B1089" s="356" t="s">
        <v>3122</v>
      </c>
      <c r="C1089" s="356" t="s">
        <v>2715</v>
      </c>
      <c r="D1089" s="356">
        <v>531</v>
      </c>
      <c r="E1089" s="359" t="s">
        <v>3936</v>
      </c>
      <c r="F1089" s="363"/>
      <c r="G1089" s="356"/>
    </row>
    <row r="1090" spans="2:7">
      <c r="B1090" s="356" t="s">
        <v>3122</v>
      </c>
      <c r="C1090" s="356" t="s">
        <v>2715</v>
      </c>
      <c r="D1090" s="356">
        <v>532</v>
      </c>
      <c r="E1090" s="359" t="s">
        <v>3938</v>
      </c>
      <c r="F1090" s="363"/>
      <c r="G1090" s="356"/>
    </row>
    <row r="1091" spans="2:7">
      <c r="B1091" s="356" t="s">
        <v>3122</v>
      </c>
      <c r="C1091" s="356" t="s">
        <v>2715</v>
      </c>
      <c r="D1091" s="356">
        <v>533</v>
      </c>
      <c r="E1091" s="359" t="s">
        <v>3939</v>
      </c>
      <c r="F1091" s="363"/>
      <c r="G1091" s="356"/>
    </row>
    <row r="1092" spans="2:7">
      <c r="B1092" s="356" t="s">
        <v>3122</v>
      </c>
      <c r="C1092" s="356" t="s">
        <v>2715</v>
      </c>
      <c r="D1092" s="356">
        <v>534</v>
      </c>
      <c r="E1092" s="359" t="s">
        <v>3394</v>
      </c>
      <c r="F1092" s="363"/>
      <c r="G1092" s="356"/>
    </row>
    <row r="1093" spans="2:7">
      <c r="B1093" s="356" t="s">
        <v>3122</v>
      </c>
      <c r="C1093" s="356" t="s">
        <v>2715</v>
      </c>
      <c r="D1093" s="356">
        <v>535</v>
      </c>
      <c r="E1093" s="359" t="s">
        <v>3404</v>
      </c>
      <c r="F1093" s="363"/>
      <c r="G1093" s="356"/>
    </row>
    <row r="1094" spans="2:7">
      <c r="B1094" s="356" t="s">
        <v>3122</v>
      </c>
      <c r="C1094" s="356" t="s">
        <v>2715</v>
      </c>
      <c r="D1094" s="356">
        <v>536</v>
      </c>
      <c r="E1094" s="359" t="s">
        <v>3940</v>
      </c>
      <c r="F1094" s="363"/>
      <c r="G1094" s="356"/>
    </row>
    <row r="1095" spans="2:7">
      <c r="B1095" s="356" t="s">
        <v>3122</v>
      </c>
      <c r="C1095" s="356" t="s">
        <v>2715</v>
      </c>
      <c r="D1095" s="356">
        <v>537</v>
      </c>
      <c r="E1095" s="359" t="s">
        <v>3942</v>
      </c>
      <c r="F1095" s="363"/>
      <c r="G1095" s="356"/>
    </row>
    <row r="1096" spans="2:7">
      <c r="B1096" s="356" t="s">
        <v>3122</v>
      </c>
      <c r="C1096" s="356" t="s">
        <v>2715</v>
      </c>
      <c r="D1096" s="356">
        <v>538</v>
      </c>
      <c r="E1096" s="359" t="s">
        <v>3944</v>
      </c>
      <c r="F1096" s="363"/>
      <c r="G1096" s="356"/>
    </row>
    <row r="1097" spans="2:7">
      <c r="B1097" s="356" t="s">
        <v>3122</v>
      </c>
      <c r="C1097" s="356" t="s">
        <v>2715</v>
      </c>
      <c r="D1097" s="356">
        <v>539</v>
      </c>
      <c r="E1097" s="359" t="s">
        <v>2141</v>
      </c>
      <c r="F1097" s="363"/>
      <c r="G1097" s="356"/>
    </row>
    <row r="1098" spans="2:7">
      <c r="B1098" s="356" t="s">
        <v>3122</v>
      </c>
      <c r="C1098" s="356" t="s">
        <v>2715</v>
      </c>
      <c r="D1098" s="356">
        <v>540</v>
      </c>
      <c r="E1098" s="359" t="s">
        <v>1533</v>
      </c>
      <c r="F1098" s="363"/>
      <c r="G1098" s="356"/>
    </row>
    <row r="1099" spans="2:7">
      <c r="B1099" s="356" t="s">
        <v>3122</v>
      </c>
      <c r="C1099" s="356" t="s">
        <v>2715</v>
      </c>
      <c r="D1099" s="356">
        <v>541</v>
      </c>
      <c r="E1099" s="359" t="s">
        <v>3945</v>
      </c>
      <c r="F1099" s="363"/>
      <c r="G1099" s="356"/>
    </row>
    <row r="1100" spans="2:7">
      <c r="B1100" s="356" t="s">
        <v>3122</v>
      </c>
      <c r="C1100" s="356" t="s">
        <v>2715</v>
      </c>
      <c r="D1100" s="356">
        <v>542</v>
      </c>
      <c r="E1100" s="359" t="s">
        <v>2373</v>
      </c>
      <c r="F1100" s="363"/>
      <c r="G1100" s="356"/>
    </row>
    <row r="1101" spans="2:7">
      <c r="B1101" s="356" t="s">
        <v>3122</v>
      </c>
      <c r="C1101" s="356" t="s">
        <v>2715</v>
      </c>
      <c r="D1101" s="356">
        <v>543</v>
      </c>
      <c r="E1101" s="359" t="s">
        <v>3948</v>
      </c>
      <c r="F1101" s="363"/>
      <c r="G1101" s="356"/>
    </row>
    <row r="1102" spans="2:7">
      <c r="B1102" s="356" t="s">
        <v>3122</v>
      </c>
      <c r="C1102" s="356" t="s">
        <v>2715</v>
      </c>
      <c r="D1102" s="356">
        <v>544</v>
      </c>
      <c r="E1102" s="359" t="s">
        <v>3949</v>
      </c>
      <c r="F1102" s="363"/>
      <c r="G1102" s="356"/>
    </row>
    <row r="1103" spans="2:7">
      <c r="B1103" s="356" t="s">
        <v>3122</v>
      </c>
      <c r="C1103" s="356" t="s">
        <v>2715</v>
      </c>
      <c r="D1103" s="356">
        <v>545</v>
      </c>
      <c r="E1103" s="359" t="s">
        <v>3291</v>
      </c>
      <c r="F1103" s="363"/>
      <c r="G1103" s="356"/>
    </row>
    <row r="1104" spans="2:7">
      <c r="B1104" s="356" t="s">
        <v>3122</v>
      </c>
      <c r="C1104" s="356" t="s">
        <v>2715</v>
      </c>
      <c r="D1104" s="356">
        <v>546</v>
      </c>
      <c r="E1104" s="359" t="s">
        <v>3950</v>
      </c>
      <c r="F1104" s="363"/>
      <c r="G1104" s="356"/>
    </row>
    <row r="1105" spans="2:7">
      <c r="B1105" s="356" t="s">
        <v>3122</v>
      </c>
      <c r="C1105" s="356" t="s">
        <v>2715</v>
      </c>
      <c r="D1105" s="356">
        <v>547</v>
      </c>
      <c r="E1105" s="359" t="s">
        <v>3952</v>
      </c>
      <c r="F1105" s="363"/>
      <c r="G1105" s="356"/>
    </row>
    <row r="1106" spans="2:7">
      <c r="B1106" s="356" t="s">
        <v>3122</v>
      </c>
      <c r="C1106" s="356" t="s">
        <v>2715</v>
      </c>
      <c r="D1106" s="356">
        <v>548</v>
      </c>
      <c r="E1106" s="359" t="s">
        <v>3954</v>
      </c>
      <c r="F1106" s="363"/>
      <c r="G1106" s="356"/>
    </row>
    <row r="1107" spans="2:7">
      <c r="B1107" s="356" t="s">
        <v>3122</v>
      </c>
      <c r="C1107" s="356" t="s">
        <v>2715</v>
      </c>
      <c r="D1107" s="356">
        <v>549</v>
      </c>
      <c r="E1107" s="359" t="s">
        <v>3955</v>
      </c>
      <c r="F1107" s="363"/>
      <c r="G1107" s="356"/>
    </row>
    <row r="1108" spans="2:7">
      <c r="B1108" s="356" t="s">
        <v>3122</v>
      </c>
      <c r="C1108" s="356" t="s">
        <v>2715</v>
      </c>
      <c r="D1108" s="356">
        <v>550</v>
      </c>
      <c r="E1108" s="359" t="s">
        <v>3957</v>
      </c>
      <c r="F1108" s="363"/>
      <c r="G1108" s="356"/>
    </row>
    <row r="1109" spans="2:7">
      <c r="B1109" s="356" t="s">
        <v>3122</v>
      </c>
      <c r="C1109" s="356" t="s">
        <v>2715</v>
      </c>
      <c r="D1109" s="356">
        <v>551</v>
      </c>
      <c r="E1109" s="359" t="s">
        <v>3236</v>
      </c>
      <c r="F1109" s="363"/>
      <c r="G1109" s="356"/>
    </row>
    <row r="1110" spans="2:7">
      <c r="B1110" s="356" t="s">
        <v>3122</v>
      </c>
      <c r="C1110" s="356" t="s">
        <v>2715</v>
      </c>
      <c r="D1110" s="356">
        <v>552</v>
      </c>
      <c r="E1110" s="359" t="s">
        <v>3958</v>
      </c>
      <c r="F1110" s="363"/>
      <c r="G1110" s="356"/>
    </row>
    <row r="1111" spans="2:7">
      <c r="B1111" s="356" t="s">
        <v>3122</v>
      </c>
      <c r="C1111" s="356" t="s">
        <v>2715</v>
      </c>
      <c r="D1111" s="356">
        <v>553</v>
      </c>
      <c r="E1111" s="359" t="s">
        <v>3961</v>
      </c>
      <c r="F1111" s="363"/>
      <c r="G1111" s="356"/>
    </row>
    <row r="1112" spans="2:7">
      <c r="B1112" s="356" t="s">
        <v>3122</v>
      </c>
      <c r="C1112" s="356" t="s">
        <v>2715</v>
      </c>
      <c r="D1112" s="356">
        <v>554</v>
      </c>
      <c r="E1112" s="359" t="s">
        <v>3964</v>
      </c>
      <c r="F1112" s="363"/>
      <c r="G1112" s="356"/>
    </row>
    <row r="1113" spans="2:7">
      <c r="B1113" s="356" t="s">
        <v>3122</v>
      </c>
      <c r="C1113" s="356" t="s">
        <v>2715</v>
      </c>
      <c r="D1113" s="356">
        <v>555</v>
      </c>
      <c r="E1113" s="359" t="s">
        <v>3965</v>
      </c>
      <c r="F1113" s="363"/>
      <c r="G1113" s="356"/>
    </row>
    <row r="1114" spans="2:7">
      <c r="B1114" s="356" t="s">
        <v>3122</v>
      </c>
      <c r="C1114" s="356" t="s">
        <v>2715</v>
      </c>
      <c r="D1114" s="356">
        <v>556</v>
      </c>
      <c r="E1114" s="359" t="s">
        <v>3969</v>
      </c>
      <c r="F1114" s="363"/>
      <c r="G1114" s="356"/>
    </row>
    <row r="1115" spans="2:7">
      <c r="B1115" s="356" t="s">
        <v>3122</v>
      </c>
      <c r="C1115" s="356" t="s">
        <v>2715</v>
      </c>
      <c r="D1115" s="356">
        <v>557</v>
      </c>
      <c r="E1115" s="359" t="s">
        <v>3972</v>
      </c>
      <c r="F1115" s="363"/>
      <c r="G1115" s="356"/>
    </row>
    <row r="1116" spans="2:7">
      <c r="B1116" s="356" t="s">
        <v>3122</v>
      </c>
      <c r="C1116" s="356" t="s">
        <v>2715</v>
      </c>
      <c r="D1116" s="356">
        <v>558</v>
      </c>
      <c r="E1116" s="359" t="s">
        <v>3973</v>
      </c>
      <c r="F1116" s="363"/>
      <c r="G1116" s="356"/>
    </row>
    <row r="1117" spans="2:7">
      <c r="B1117" s="356" t="s">
        <v>3122</v>
      </c>
      <c r="C1117" s="356" t="s">
        <v>2715</v>
      </c>
      <c r="D1117" s="356">
        <v>559</v>
      </c>
      <c r="E1117" s="359" t="s">
        <v>3975</v>
      </c>
      <c r="F1117" s="363"/>
      <c r="G1117" s="356"/>
    </row>
    <row r="1118" spans="2:7">
      <c r="B1118" s="356" t="s">
        <v>3122</v>
      </c>
      <c r="C1118" s="356" t="s">
        <v>2715</v>
      </c>
      <c r="D1118" s="356">
        <v>560</v>
      </c>
      <c r="E1118" s="359" t="s">
        <v>2638</v>
      </c>
      <c r="F1118" s="363"/>
      <c r="G1118" s="356"/>
    </row>
    <row r="1119" spans="2:7">
      <c r="B1119" s="356" t="s">
        <v>3122</v>
      </c>
      <c r="C1119" s="356" t="s">
        <v>2715</v>
      </c>
      <c r="D1119" s="356">
        <v>561</v>
      </c>
      <c r="E1119" s="359" t="s">
        <v>1587</v>
      </c>
      <c r="F1119" s="363"/>
      <c r="G1119" s="356"/>
    </row>
    <row r="1120" spans="2:7">
      <c r="B1120" s="356" t="s">
        <v>3122</v>
      </c>
      <c r="C1120" s="356" t="s">
        <v>2715</v>
      </c>
      <c r="D1120" s="356">
        <v>562</v>
      </c>
      <c r="E1120" s="359" t="s">
        <v>3977</v>
      </c>
      <c r="F1120" s="363"/>
      <c r="G1120" s="356"/>
    </row>
    <row r="1121" spans="2:7">
      <c r="B1121" s="356" t="s">
        <v>3122</v>
      </c>
      <c r="C1121" s="356" t="s">
        <v>2715</v>
      </c>
      <c r="D1121" s="356">
        <v>563</v>
      </c>
      <c r="E1121" s="359" t="s">
        <v>581</v>
      </c>
      <c r="F1121" s="363"/>
      <c r="G1121" s="356"/>
    </row>
    <row r="1122" spans="2:7">
      <c r="B1122" s="356" t="s">
        <v>3122</v>
      </c>
      <c r="C1122" s="356" t="s">
        <v>2715</v>
      </c>
      <c r="D1122" s="356">
        <v>564</v>
      </c>
      <c r="E1122" s="359" t="s">
        <v>3978</v>
      </c>
      <c r="F1122" s="363"/>
      <c r="G1122" s="356"/>
    </row>
    <row r="1123" spans="2:7">
      <c r="B1123" s="356" t="s">
        <v>3122</v>
      </c>
      <c r="C1123" s="356" t="s">
        <v>2715</v>
      </c>
      <c r="D1123" s="356">
        <v>565</v>
      </c>
      <c r="E1123" s="359" t="s">
        <v>1855</v>
      </c>
      <c r="F1123" s="363"/>
      <c r="G1123" s="356"/>
    </row>
    <row r="1124" spans="2:7">
      <c r="B1124" s="356" t="s">
        <v>3122</v>
      </c>
      <c r="C1124" s="356" t="s">
        <v>2715</v>
      </c>
      <c r="D1124" s="356">
        <v>566</v>
      </c>
      <c r="E1124" s="359" t="s">
        <v>2532</v>
      </c>
      <c r="F1124" s="363"/>
      <c r="G1124" s="356"/>
    </row>
    <row r="1125" spans="2:7">
      <c r="B1125" s="356" t="s">
        <v>3122</v>
      </c>
      <c r="C1125" s="356" t="s">
        <v>2715</v>
      </c>
      <c r="D1125" s="356">
        <v>567</v>
      </c>
      <c r="E1125" s="359" t="s">
        <v>3979</v>
      </c>
      <c r="F1125" s="363"/>
      <c r="G1125" s="356"/>
    </row>
    <row r="1126" spans="2:7">
      <c r="B1126" s="356" t="s">
        <v>3122</v>
      </c>
      <c r="C1126" s="356" t="s">
        <v>2715</v>
      </c>
      <c r="D1126" s="356">
        <v>568</v>
      </c>
      <c r="E1126" s="359" t="s">
        <v>3915</v>
      </c>
      <c r="F1126" s="363"/>
      <c r="G1126" s="356"/>
    </row>
    <row r="1127" spans="2:7">
      <c r="B1127" s="356" t="s">
        <v>3122</v>
      </c>
      <c r="C1127" s="356" t="s">
        <v>2715</v>
      </c>
      <c r="D1127" s="356">
        <v>569</v>
      </c>
      <c r="E1127" s="359" t="s">
        <v>3981</v>
      </c>
      <c r="F1127" s="363"/>
      <c r="G1127" s="356"/>
    </row>
    <row r="1128" spans="2:7">
      <c r="B1128" s="356" t="s">
        <v>3122</v>
      </c>
      <c r="C1128" s="356" t="s">
        <v>2715</v>
      </c>
      <c r="D1128" s="356">
        <v>570</v>
      </c>
      <c r="E1128" s="359" t="s">
        <v>3982</v>
      </c>
      <c r="F1128" s="363"/>
      <c r="G1128" s="356"/>
    </row>
    <row r="1129" spans="2:7">
      <c r="B1129" s="356" t="s">
        <v>3122</v>
      </c>
      <c r="C1129" s="356" t="s">
        <v>2715</v>
      </c>
      <c r="D1129" s="356">
        <v>571</v>
      </c>
      <c r="E1129" s="359" t="s">
        <v>3984</v>
      </c>
      <c r="F1129" s="363"/>
      <c r="G1129" s="356"/>
    </row>
    <row r="1130" spans="2:7">
      <c r="B1130" s="356" t="s">
        <v>3122</v>
      </c>
      <c r="C1130" s="356" t="s">
        <v>2715</v>
      </c>
      <c r="D1130" s="356">
        <v>572</v>
      </c>
      <c r="E1130" s="359" t="s">
        <v>977</v>
      </c>
      <c r="F1130" s="363"/>
      <c r="G1130" s="356"/>
    </row>
    <row r="1131" spans="2:7">
      <c r="B1131" s="356" t="s">
        <v>3122</v>
      </c>
      <c r="C1131" s="356" t="s">
        <v>2715</v>
      </c>
      <c r="D1131" s="356">
        <v>573</v>
      </c>
      <c r="E1131" s="359" t="s">
        <v>536</v>
      </c>
      <c r="F1131" s="363"/>
      <c r="G1131" s="356"/>
    </row>
    <row r="1132" spans="2:7">
      <c r="B1132" s="356" t="s">
        <v>3122</v>
      </c>
      <c r="C1132" s="356" t="s">
        <v>2715</v>
      </c>
      <c r="D1132" s="356">
        <v>574</v>
      </c>
      <c r="E1132" s="359" t="s">
        <v>3219</v>
      </c>
      <c r="F1132" s="363"/>
      <c r="G1132" s="356"/>
    </row>
    <row r="1133" spans="2:7">
      <c r="B1133" s="356" t="s">
        <v>3122</v>
      </c>
      <c r="C1133" s="356" t="s">
        <v>2715</v>
      </c>
      <c r="D1133" s="356">
        <v>575</v>
      </c>
      <c r="E1133" s="359" t="s">
        <v>2258</v>
      </c>
      <c r="F1133" s="363"/>
      <c r="G1133" s="356"/>
    </row>
    <row r="1134" spans="2:7">
      <c r="B1134" s="356" t="s">
        <v>3122</v>
      </c>
      <c r="C1134" s="356" t="s">
        <v>2715</v>
      </c>
      <c r="D1134" s="356">
        <v>576</v>
      </c>
      <c r="E1134" s="359" t="s">
        <v>3986</v>
      </c>
      <c r="F1134" s="363"/>
      <c r="G1134" s="356"/>
    </row>
    <row r="1135" spans="2:7">
      <c r="B1135" s="356" t="s">
        <v>3122</v>
      </c>
      <c r="C1135" s="356" t="s">
        <v>2715</v>
      </c>
      <c r="D1135" s="356">
        <v>577</v>
      </c>
      <c r="E1135" s="359" t="s">
        <v>3988</v>
      </c>
      <c r="F1135" s="363"/>
      <c r="G1135" s="356"/>
    </row>
    <row r="1136" spans="2:7">
      <c r="B1136" s="356" t="s">
        <v>3122</v>
      </c>
      <c r="C1136" s="356" t="s">
        <v>2715</v>
      </c>
      <c r="D1136" s="356">
        <v>578</v>
      </c>
      <c r="E1136" s="359" t="s">
        <v>367</v>
      </c>
      <c r="F1136" s="363"/>
      <c r="G1136" s="356"/>
    </row>
    <row r="1137" spans="2:7">
      <c r="B1137" s="356" t="s">
        <v>3122</v>
      </c>
      <c r="C1137" s="356" t="s">
        <v>2715</v>
      </c>
      <c r="D1137" s="356">
        <v>579</v>
      </c>
      <c r="E1137" s="359" t="s">
        <v>3990</v>
      </c>
      <c r="F1137" s="363"/>
      <c r="G1137" s="356"/>
    </row>
    <row r="1138" spans="2:7">
      <c r="B1138" s="356" t="s">
        <v>3122</v>
      </c>
      <c r="C1138" s="356" t="s">
        <v>2715</v>
      </c>
      <c r="D1138" s="356">
        <v>580</v>
      </c>
      <c r="E1138" s="359" t="s">
        <v>3992</v>
      </c>
      <c r="F1138" s="363"/>
      <c r="G1138" s="356"/>
    </row>
    <row r="1139" spans="2:7">
      <c r="B1139" s="356" t="s">
        <v>3122</v>
      </c>
      <c r="C1139" s="356" t="s">
        <v>2715</v>
      </c>
      <c r="D1139" s="356">
        <v>581</v>
      </c>
      <c r="E1139" s="359" t="s">
        <v>1211</v>
      </c>
      <c r="F1139" s="363"/>
      <c r="G1139" s="356"/>
    </row>
    <row r="1140" spans="2:7">
      <c r="B1140" s="356" t="s">
        <v>3122</v>
      </c>
      <c r="C1140" s="356" t="s">
        <v>2715</v>
      </c>
      <c r="D1140" s="356">
        <v>582</v>
      </c>
      <c r="E1140" s="359" t="s">
        <v>3138</v>
      </c>
      <c r="F1140" s="363"/>
      <c r="G1140" s="356"/>
    </row>
    <row r="1141" spans="2:7">
      <c r="B1141" s="356" t="s">
        <v>3122</v>
      </c>
      <c r="C1141" s="356" t="s">
        <v>2715</v>
      </c>
      <c r="D1141" s="356">
        <v>583</v>
      </c>
      <c r="E1141" s="359" t="s">
        <v>3994</v>
      </c>
      <c r="F1141" s="363"/>
      <c r="G1141" s="356"/>
    </row>
    <row r="1142" spans="2:7">
      <c r="B1142" s="356" t="s">
        <v>3122</v>
      </c>
      <c r="C1142" s="356" t="s">
        <v>2715</v>
      </c>
      <c r="D1142" s="356">
        <v>584</v>
      </c>
      <c r="E1142" s="359" t="s">
        <v>2214</v>
      </c>
      <c r="F1142" s="363"/>
      <c r="G1142" s="356"/>
    </row>
    <row r="1143" spans="2:7">
      <c r="B1143" s="356" t="s">
        <v>3122</v>
      </c>
      <c r="C1143" s="356" t="s">
        <v>2715</v>
      </c>
      <c r="D1143" s="356">
        <v>585</v>
      </c>
      <c r="E1143" s="359" t="s">
        <v>3998</v>
      </c>
      <c r="F1143" s="363"/>
      <c r="G1143" s="356"/>
    </row>
    <row r="1144" spans="2:7">
      <c r="B1144" s="356" t="s">
        <v>3122</v>
      </c>
      <c r="C1144" s="356" t="s">
        <v>2715</v>
      </c>
      <c r="D1144" s="356">
        <v>586</v>
      </c>
      <c r="E1144" s="359" t="s">
        <v>2782</v>
      </c>
      <c r="F1144" s="363"/>
      <c r="G1144" s="356"/>
    </row>
    <row r="1145" spans="2:7">
      <c r="B1145" s="356" t="s">
        <v>3122</v>
      </c>
      <c r="C1145" s="356" t="s">
        <v>2715</v>
      </c>
      <c r="D1145" s="356">
        <v>587</v>
      </c>
      <c r="E1145" s="359" t="s">
        <v>2518</v>
      </c>
      <c r="F1145" s="363"/>
      <c r="G1145" s="356"/>
    </row>
    <row r="1146" spans="2:7">
      <c r="B1146" s="356" t="s">
        <v>3122</v>
      </c>
      <c r="C1146" s="356" t="s">
        <v>2715</v>
      </c>
      <c r="D1146" s="356">
        <v>588</v>
      </c>
      <c r="E1146" s="359" t="s">
        <v>939</v>
      </c>
      <c r="F1146" s="363"/>
      <c r="G1146" s="356"/>
    </row>
    <row r="1147" spans="2:7">
      <c r="B1147" s="356" t="s">
        <v>3122</v>
      </c>
      <c r="C1147" s="356" t="s">
        <v>2715</v>
      </c>
      <c r="D1147" s="356">
        <v>589</v>
      </c>
      <c r="E1147" s="359" t="s">
        <v>4000</v>
      </c>
      <c r="F1147" s="363"/>
      <c r="G1147" s="356"/>
    </row>
    <row r="1148" spans="2:7">
      <c r="B1148" s="356" t="s">
        <v>3122</v>
      </c>
      <c r="C1148" s="356" t="s">
        <v>2715</v>
      </c>
      <c r="D1148" s="356">
        <v>590</v>
      </c>
      <c r="E1148" s="359" t="s">
        <v>353</v>
      </c>
      <c r="F1148" s="363"/>
      <c r="G1148" s="356"/>
    </row>
    <row r="1149" spans="2:7">
      <c r="B1149" s="356" t="s">
        <v>3122</v>
      </c>
      <c r="C1149" s="356" t="s">
        <v>2715</v>
      </c>
      <c r="D1149" s="356">
        <v>591</v>
      </c>
      <c r="E1149" s="359" t="s">
        <v>364</v>
      </c>
      <c r="F1149" s="363"/>
      <c r="G1149" s="356"/>
    </row>
    <row r="1150" spans="2:7">
      <c r="B1150" s="356" t="s">
        <v>3122</v>
      </c>
      <c r="C1150" s="356" t="s">
        <v>2715</v>
      </c>
      <c r="D1150" s="356">
        <v>592</v>
      </c>
      <c r="E1150" s="359" t="s">
        <v>1143</v>
      </c>
      <c r="F1150" s="363"/>
      <c r="G1150" s="356"/>
    </row>
    <row r="1151" spans="2:7">
      <c r="B1151" s="356" t="s">
        <v>3122</v>
      </c>
      <c r="C1151" s="356" t="s">
        <v>2715</v>
      </c>
      <c r="D1151" s="356">
        <v>593</v>
      </c>
      <c r="E1151" s="359" t="s">
        <v>4001</v>
      </c>
      <c r="F1151" s="363"/>
      <c r="G1151" s="356"/>
    </row>
    <row r="1152" spans="2:7">
      <c r="B1152" s="356" t="s">
        <v>3122</v>
      </c>
      <c r="C1152" s="356" t="s">
        <v>2715</v>
      </c>
      <c r="D1152" s="356">
        <v>594</v>
      </c>
      <c r="E1152" s="359" t="s">
        <v>4005</v>
      </c>
      <c r="F1152" s="363"/>
      <c r="G1152" s="356"/>
    </row>
    <row r="1153" spans="2:7">
      <c r="B1153" s="356" t="s">
        <v>3122</v>
      </c>
      <c r="C1153" s="356" t="s">
        <v>2715</v>
      </c>
      <c r="D1153" s="356">
        <v>595</v>
      </c>
      <c r="E1153" s="359" t="s">
        <v>4007</v>
      </c>
      <c r="F1153" s="363"/>
      <c r="G1153" s="356"/>
    </row>
    <row r="1154" spans="2:7">
      <c r="B1154" s="356" t="s">
        <v>3122</v>
      </c>
      <c r="C1154" s="356" t="s">
        <v>2715</v>
      </c>
      <c r="D1154" s="356">
        <v>596</v>
      </c>
      <c r="E1154" s="359" t="s">
        <v>4008</v>
      </c>
      <c r="F1154" s="363"/>
      <c r="G1154" s="356"/>
    </row>
    <row r="1155" spans="2:7">
      <c r="B1155" s="356" t="s">
        <v>3122</v>
      </c>
      <c r="C1155" s="356" t="s">
        <v>2715</v>
      </c>
      <c r="D1155" s="356">
        <v>597</v>
      </c>
      <c r="E1155" s="359" t="s">
        <v>1127</v>
      </c>
      <c r="F1155" s="363"/>
      <c r="G1155" s="356"/>
    </row>
    <row r="1156" spans="2:7">
      <c r="B1156" s="356" t="s">
        <v>3122</v>
      </c>
      <c r="C1156" s="356" t="s">
        <v>2715</v>
      </c>
      <c r="D1156" s="356">
        <v>598</v>
      </c>
      <c r="E1156" s="359" t="s">
        <v>1229</v>
      </c>
      <c r="F1156" s="363"/>
      <c r="G1156" s="356"/>
    </row>
    <row r="1157" spans="2:7">
      <c r="B1157" s="356" t="s">
        <v>3122</v>
      </c>
      <c r="C1157" s="356" t="s">
        <v>2715</v>
      </c>
      <c r="D1157" s="356">
        <v>599</v>
      </c>
      <c r="E1157" s="359" t="s">
        <v>4009</v>
      </c>
      <c r="F1157" s="363"/>
      <c r="G1157" s="356"/>
    </row>
    <row r="1158" spans="2:7">
      <c r="B1158" s="356" t="s">
        <v>3122</v>
      </c>
      <c r="C1158" s="356" t="s">
        <v>2715</v>
      </c>
      <c r="D1158" s="356">
        <v>600</v>
      </c>
      <c r="E1158" s="359" t="s">
        <v>4011</v>
      </c>
      <c r="F1158" s="363"/>
      <c r="G1158" s="356"/>
    </row>
    <row r="1159" spans="2:7">
      <c r="B1159" s="356" t="s">
        <v>3122</v>
      </c>
      <c r="C1159" s="356" t="s">
        <v>2715</v>
      </c>
      <c r="D1159" s="356">
        <v>601</v>
      </c>
      <c r="E1159" s="359" t="s">
        <v>4014</v>
      </c>
      <c r="F1159" s="363"/>
      <c r="G1159" s="356"/>
    </row>
    <row r="1160" spans="2:7">
      <c r="B1160" s="356" t="s">
        <v>3122</v>
      </c>
      <c r="C1160" s="356" t="s">
        <v>2715</v>
      </c>
      <c r="D1160" s="356">
        <v>602</v>
      </c>
      <c r="E1160" s="359" t="s">
        <v>24</v>
      </c>
      <c r="F1160" s="363"/>
      <c r="G1160" s="356"/>
    </row>
    <row r="1161" spans="2:7">
      <c r="B1161" s="356" t="s">
        <v>3122</v>
      </c>
      <c r="C1161" s="356" t="s">
        <v>2715</v>
      </c>
      <c r="D1161" s="356">
        <v>603</v>
      </c>
      <c r="E1161" s="359" t="s">
        <v>4015</v>
      </c>
      <c r="F1161" s="363"/>
      <c r="G1161" s="356"/>
    </row>
    <row r="1162" spans="2:7">
      <c r="B1162" s="356" t="s">
        <v>3122</v>
      </c>
      <c r="C1162" s="356" t="s">
        <v>2715</v>
      </c>
      <c r="D1162" s="356">
        <v>604</v>
      </c>
      <c r="E1162" s="359" t="s">
        <v>4016</v>
      </c>
      <c r="F1162" s="363"/>
      <c r="G1162" s="356"/>
    </row>
    <row r="1163" spans="2:7">
      <c r="B1163" s="356" t="s">
        <v>3122</v>
      </c>
      <c r="C1163" s="356" t="s">
        <v>2715</v>
      </c>
      <c r="D1163" s="356">
        <v>605</v>
      </c>
      <c r="E1163" s="359" t="s">
        <v>4017</v>
      </c>
      <c r="F1163" s="363"/>
      <c r="G1163" s="356"/>
    </row>
    <row r="1164" spans="2:7">
      <c r="B1164" s="356" t="s">
        <v>3122</v>
      </c>
      <c r="C1164" s="356" t="s">
        <v>2715</v>
      </c>
      <c r="D1164" s="356">
        <v>606</v>
      </c>
      <c r="E1164" s="359" t="s">
        <v>4019</v>
      </c>
      <c r="F1164" s="363"/>
      <c r="G1164" s="356"/>
    </row>
    <row r="1165" spans="2:7">
      <c r="B1165" s="356" t="s">
        <v>3122</v>
      </c>
      <c r="C1165" s="356" t="s">
        <v>2715</v>
      </c>
      <c r="D1165" s="356">
        <v>607</v>
      </c>
      <c r="E1165" s="359" t="s">
        <v>4022</v>
      </c>
      <c r="F1165" s="363"/>
      <c r="G1165" s="356"/>
    </row>
    <row r="1166" spans="2:7">
      <c r="B1166" s="356" t="s">
        <v>3122</v>
      </c>
      <c r="C1166" s="356" t="s">
        <v>2715</v>
      </c>
      <c r="D1166" s="356">
        <v>608</v>
      </c>
      <c r="E1166" s="359" t="s">
        <v>4024</v>
      </c>
      <c r="F1166" s="363"/>
      <c r="G1166" s="356"/>
    </row>
    <row r="1167" spans="2:7">
      <c r="B1167" s="356" t="s">
        <v>3122</v>
      </c>
      <c r="C1167" s="356" t="s">
        <v>2715</v>
      </c>
      <c r="D1167" s="356">
        <v>609</v>
      </c>
      <c r="E1167" s="359" t="s">
        <v>3282</v>
      </c>
      <c r="F1167" s="363"/>
      <c r="G1167" s="356"/>
    </row>
    <row r="1168" spans="2:7">
      <c r="B1168" s="356" t="s">
        <v>3122</v>
      </c>
      <c r="C1168" s="356" t="s">
        <v>2715</v>
      </c>
      <c r="D1168" s="356">
        <v>610</v>
      </c>
      <c r="E1168" s="359" t="s">
        <v>4025</v>
      </c>
      <c r="F1168" s="363"/>
      <c r="G1168" s="356"/>
    </row>
    <row r="1169" spans="2:7">
      <c r="B1169" s="356" t="s">
        <v>3122</v>
      </c>
      <c r="C1169" s="356" t="s">
        <v>2715</v>
      </c>
      <c r="D1169" s="356">
        <v>611</v>
      </c>
      <c r="E1169" s="359" t="s">
        <v>4028</v>
      </c>
      <c r="F1169" s="363"/>
      <c r="G1169" s="356"/>
    </row>
    <row r="1170" spans="2:7">
      <c r="B1170" s="356" t="s">
        <v>3122</v>
      </c>
      <c r="C1170" s="356" t="s">
        <v>2715</v>
      </c>
      <c r="D1170" s="356">
        <v>612</v>
      </c>
      <c r="E1170" s="359" t="s">
        <v>4031</v>
      </c>
      <c r="F1170" s="363"/>
      <c r="G1170" s="356"/>
    </row>
    <row r="1171" spans="2:7">
      <c r="B1171" s="356" t="s">
        <v>3122</v>
      </c>
      <c r="C1171" s="356" t="s">
        <v>2715</v>
      </c>
      <c r="D1171" s="356">
        <v>613</v>
      </c>
      <c r="E1171" s="359" t="s">
        <v>3103</v>
      </c>
      <c r="F1171" s="363"/>
      <c r="G1171" s="356"/>
    </row>
    <row r="1172" spans="2:7">
      <c r="B1172" s="356" t="s">
        <v>3122</v>
      </c>
      <c r="C1172" s="356" t="s">
        <v>2715</v>
      </c>
      <c r="D1172" s="356">
        <v>614</v>
      </c>
      <c r="E1172" s="359" t="s">
        <v>4032</v>
      </c>
      <c r="F1172" s="363"/>
      <c r="G1172" s="356"/>
    </row>
    <row r="1173" spans="2:7">
      <c r="B1173" s="356" t="s">
        <v>3122</v>
      </c>
      <c r="C1173" s="356" t="s">
        <v>2715</v>
      </c>
      <c r="D1173" s="356">
        <v>615</v>
      </c>
      <c r="E1173" s="359" t="s">
        <v>981</v>
      </c>
      <c r="F1173" s="363"/>
      <c r="G1173" s="356"/>
    </row>
    <row r="1174" spans="2:7">
      <c r="B1174" s="356" t="s">
        <v>3122</v>
      </c>
      <c r="C1174" s="356" t="s">
        <v>2715</v>
      </c>
      <c r="D1174" s="356">
        <v>616</v>
      </c>
      <c r="E1174" s="359" t="s">
        <v>4033</v>
      </c>
      <c r="F1174" s="363"/>
      <c r="G1174" s="356"/>
    </row>
    <row r="1175" spans="2:7">
      <c r="B1175" s="356" t="s">
        <v>3122</v>
      </c>
      <c r="C1175" s="356" t="s">
        <v>2715</v>
      </c>
      <c r="D1175" s="356">
        <v>617</v>
      </c>
      <c r="E1175" s="359" t="s">
        <v>4036</v>
      </c>
      <c r="F1175" s="363"/>
      <c r="G1175" s="356"/>
    </row>
    <row r="1176" spans="2:7">
      <c r="B1176" s="356" t="s">
        <v>3122</v>
      </c>
      <c r="C1176" s="356" t="s">
        <v>2715</v>
      </c>
      <c r="D1176" s="356">
        <v>618</v>
      </c>
      <c r="E1176" s="359" t="s">
        <v>4038</v>
      </c>
      <c r="F1176" s="363"/>
      <c r="G1176" s="356"/>
    </row>
    <row r="1177" spans="2:7">
      <c r="B1177" s="356" t="s">
        <v>3122</v>
      </c>
      <c r="C1177" s="356" t="s">
        <v>2715</v>
      </c>
      <c r="D1177" s="356">
        <v>619</v>
      </c>
      <c r="E1177" s="359" t="s">
        <v>1992</v>
      </c>
      <c r="F1177" s="363"/>
      <c r="G1177" s="356"/>
    </row>
    <row r="1178" spans="2:7">
      <c r="B1178" s="356" t="s">
        <v>3122</v>
      </c>
      <c r="C1178" s="356" t="s">
        <v>2715</v>
      </c>
      <c r="D1178" s="356">
        <v>620</v>
      </c>
      <c r="E1178" s="359" t="s">
        <v>3602</v>
      </c>
      <c r="F1178" s="363"/>
      <c r="G1178" s="356"/>
    </row>
    <row r="1179" spans="2:7">
      <c r="B1179" s="356" t="s">
        <v>3122</v>
      </c>
      <c r="C1179" s="356" t="s">
        <v>2715</v>
      </c>
      <c r="D1179" s="356">
        <v>621</v>
      </c>
      <c r="E1179" s="359" t="s">
        <v>3202</v>
      </c>
      <c r="F1179" s="363"/>
      <c r="G1179" s="356"/>
    </row>
    <row r="1180" spans="2:7">
      <c r="B1180" s="356" t="s">
        <v>3122</v>
      </c>
      <c r="C1180" s="356" t="s">
        <v>2715</v>
      </c>
      <c r="D1180" s="356">
        <v>622</v>
      </c>
      <c r="E1180" s="359" t="s">
        <v>1558</v>
      </c>
      <c r="F1180" s="363"/>
      <c r="G1180" s="356"/>
    </row>
    <row r="1181" spans="2:7">
      <c r="B1181" s="356" t="s">
        <v>3122</v>
      </c>
      <c r="C1181" s="356" t="s">
        <v>2715</v>
      </c>
      <c r="D1181" s="356">
        <v>623</v>
      </c>
      <c r="E1181" s="359" t="s">
        <v>1895</v>
      </c>
      <c r="F1181" s="363"/>
      <c r="G1181" s="356"/>
    </row>
    <row r="1182" spans="2:7">
      <c r="B1182" s="356" t="s">
        <v>3122</v>
      </c>
      <c r="C1182" s="356" t="s">
        <v>2715</v>
      </c>
      <c r="D1182" s="356">
        <v>624</v>
      </c>
      <c r="E1182" s="359" t="s">
        <v>1289</v>
      </c>
      <c r="F1182" s="363"/>
      <c r="G1182" s="356"/>
    </row>
    <row r="1183" spans="2:7">
      <c r="B1183" s="356" t="s">
        <v>3122</v>
      </c>
      <c r="C1183" s="356" t="s">
        <v>2715</v>
      </c>
      <c r="D1183" s="356">
        <v>625</v>
      </c>
      <c r="E1183" s="359" t="s">
        <v>4040</v>
      </c>
      <c r="F1183" s="363"/>
      <c r="G1183" s="356"/>
    </row>
    <row r="1184" spans="2:7">
      <c r="B1184" s="356" t="s">
        <v>3122</v>
      </c>
      <c r="C1184" s="356" t="s">
        <v>2715</v>
      </c>
      <c r="D1184" s="356">
        <v>626</v>
      </c>
      <c r="E1184" s="359" t="s">
        <v>3696</v>
      </c>
      <c r="F1184" s="363"/>
      <c r="G1184" s="356"/>
    </row>
    <row r="1185" spans="2:7">
      <c r="B1185" s="356" t="s">
        <v>3122</v>
      </c>
      <c r="C1185" s="356" t="s">
        <v>2715</v>
      </c>
      <c r="D1185" s="356">
        <v>627</v>
      </c>
      <c r="E1185" s="359" t="s">
        <v>1875</v>
      </c>
      <c r="F1185" s="363"/>
      <c r="G1185" s="356"/>
    </row>
    <row r="1186" spans="2:7">
      <c r="B1186" s="356" t="s">
        <v>3122</v>
      </c>
      <c r="C1186" s="356" t="s">
        <v>2715</v>
      </c>
      <c r="D1186" s="356">
        <v>628</v>
      </c>
      <c r="E1186" s="359" t="s">
        <v>4042</v>
      </c>
      <c r="F1186" s="363"/>
      <c r="G1186" s="356"/>
    </row>
    <row r="1187" spans="2:7">
      <c r="B1187" s="356" t="s">
        <v>3122</v>
      </c>
      <c r="C1187" s="356" t="s">
        <v>2715</v>
      </c>
      <c r="D1187" s="356">
        <v>629</v>
      </c>
      <c r="E1187" s="359" t="s">
        <v>4046</v>
      </c>
      <c r="F1187" s="363"/>
      <c r="G1187" s="356"/>
    </row>
    <row r="1188" spans="2:7">
      <c r="B1188" s="356" t="s">
        <v>3122</v>
      </c>
      <c r="C1188" s="356" t="s">
        <v>2715</v>
      </c>
      <c r="D1188" s="356">
        <v>630</v>
      </c>
      <c r="E1188" s="356" t="s">
        <v>4047</v>
      </c>
      <c r="F1188" s="363" t="s">
        <v>7266</v>
      </c>
      <c r="G1188" s="356"/>
    </row>
    <row r="1189" spans="2:7">
      <c r="B1189" s="356" t="s">
        <v>3122</v>
      </c>
      <c r="C1189" s="356" t="s">
        <v>2715</v>
      </c>
      <c r="D1189" s="356">
        <v>631</v>
      </c>
      <c r="E1189" s="356" t="s">
        <v>4049</v>
      </c>
      <c r="F1189" s="363" t="s">
        <v>7266</v>
      </c>
      <c r="G1189" s="356"/>
    </row>
    <row r="1190" spans="2:7">
      <c r="B1190" s="356" t="s">
        <v>3122</v>
      </c>
      <c r="C1190" s="356" t="s">
        <v>2715</v>
      </c>
      <c r="D1190" s="356">
        <v>632</v>
      </c>
      <c r="E1190" s="356" t="s">
        <v>4052</v>
      </c>
      <c r="F1190" s="363" t="s">
        <v>7266</v>
      </c>
      <c r="G1190" s="356"/>
    </row>
    <row r="1191" spans="2:7">
      <c r="B1191" s="356" t="s">
        <v>3122</v>
      </c>
      <c r="C1191" s="356" t="s">
        <v>2715</v>
      </c>
      <c r="D1191" s="356">
        <v>633</v>
      </c>
      <c r="E1191" s="356" t="s">
        <v>2647</v>
      </c>
      <c r="F1191" s="363" t="s">
        <v>7266</v>
      </c>
      <c r="G1191" s="356"/>
    </row>
    <row r="1192" spans="2:7">
      <c r="B1192" s="356" t="s">
        <v>3122</v>
      </c>
      <c r="C1192" s="356" t="s">
        <v>2715</v>
      </c>
      <c r="D1192" s="356">
        <v>634</v>
      </c>
      <c r="E1192" s="356" t="s">
        <v>2131</v>
      </c>
      <c r="F1192" s="363" t="s">
        <v>7266</v>
      </c>
      <c r="G1192" s="356"/>
    </row>
    <row r="1193" spans="2:7">
      <c r="B1193" s="356" t="s">
        <v>3122</v>
      </c>
      <c r="C1193" s="356" t="s">
        <v>2715</v>
      </c>
      <c r="D1193" s="356">
        <v>635</v>
      </c>
      <c r="E1193" s="356" t="s">
        <v>3548</v>
      </c>
      <c r="F1193" s="363" t="s">
        <v>7266</v>
      </c>
      <c r="G1193" s="356"/>
    </row>
    <row r="1194" spans="2:7">
      <c r="B1194" s="356" t="s">
        <v>3122</v>
      </c>
      <c r="C1194" s="356" t="s">
        <v>2715</v>
      </c>
      <c r="D1194" s="356">
        <v>636</v>
      </c>
      <c r="E1194" s="356" t="s">
        <v>4053</v>
      </c>
      <c r="F1194" s="363" t="s">
        <v>7266</v>
      </c>
      <c r="G1194" s="356"/>
    </row>
    <row r="1195" spans="2:7">
      <c r="B1195" s="356" t="s">
        <v>3122</v>
      </c>
      <c r="C1195" s="356" t="s">
        <v>2715</v>
      </c>
      <c r="D1195" s="356">
        <v>637</v>
      </c>
      <c r="E1195" s="356" t="s">
        <v>1550</v>
      </c>
      <c r="F1195" s="363" t="s">
        <v>7266</v>
      </c>
      <c r="G1195" s="356"/>
    </row>
    <row r="1196" spans="2:7">
      <c r="B1196" s="356" t="s">
        <v>3122</v>
      </c>
      <c r="C1196" s="356" t="s">
        <v>2715</v>
      </c>
      <c r="D1196" s="356">
        <v>638</v>
      </c>
      <c r="E1196" s="356" t="s">
        <v>984</v>
      </c>
      <c r="F1196" s="363" t="s">
        <v>7266</v>
      </c>
      <c r="G1196" s="356"/>
    </row>
    <row r="1197" spans="2:7">
      <c r="B1197" s="356" t="s">
        <v>3122</v>
      </c>
      <c r="C1197" s="356" t="s">
        <v>2715</v>
      </c>
      <c r="D1197" s="356">
        <v>639</v>
      </c>
      <c r="E1197" s="356" t="s">
        <v>4055</v>
      </c>
      <c r="F1197" s="363" t="s">
        <v>7266</v>
      </c>
      <c r="G1197" s="356"/>
    </row>
    <row r="1198" spans="2:7">
      <c r="B1198" s="356" t="s">
        <v>3122</v>
      </c>
      <c r="C1198" s="356" t="s">
        <v>2715</v>
      </c>
      <c r="D1198" s="356">
        <v>640</v>
      </c>
      <c r="E1198" s="356" t="s">
        <v>138</v>
      </c>
      <c r="F1198" s="363" t="s">
        <v>7266</v>
      </c>
      <c r="G1198" s="356"/>
    </row>
    <row r="1199" spans="2:7">
      <c r="B1199" s="356" t="s">
        <v>3122</v>
      </c>
      <c r="C1199" s="356" t="s">
        <v>2715</v>
      </c>
      <c r="D1199" s="356">
        <v>641</v>
      </c>
      <c r="E1199" s="356" t="s">
        <v>1923</v>
      </c>
      <c r="F1199" s="363" t="s">
        <v>7266</v>
      </c>
      <c r="G1199" s="356"/>
    </row>
    <row r="1200" spans="2:7">
      <c r="B1200" s="356" t="s">
        <v>3122</v>
      </c>
      <c r="C1200" s="356" t="s">
        <v>2715</v>
      </c>
      <c r="D1200" s="356">
        <v>642</v>
      </c>
      <c r="E1200" s="356" t="s">
        <v>4056</v>
      </c>
      <c r="F1200" s="363" t="s">
        <v>7266</v>
      </c>
      <c r="G1200" s="356"/>
    </row>
    <row r="1201" spans="2:7">
      <c r="B1201" s="356" t="s">
        <v>3122</v>
      </c>
      <c r="C1201" s="356" t="s">
        <v>2715</v>
      </c>
      <c r="D1201" s="356">
        <v>643</v>
      </c>
      <c r="E1201" s="356" t="s">
        <v>4060</v>
      </c>
      <c r="F1201" s="363" t="s">
        <v>7266</v>
      </c>
      <c r="G1201" s="356"/>
    </row>
    <row r="1202" spans="2:7">
      <c r="B1202" s="356" t="s">
        <v>3122</v>
      </c>
      <c r="C1202" s="356" t="s">
        <v>2715</v>
      </c>
      <c r="D1202" s="356">
        <v>644</v>
      </c>
      <c r="E1202" s="356" t="s">
        <v>4061</v>
      </c>
      <c r="F1202" s="363" t="s">
        <v>7266</v>
      </c>
      <c r="G1202" s="356"/>
    </row>
    <row r="1203" spans="2:7">
      <c r="B1203" s="356" t="s">
        <v>3122</v>
      </c>
      <c r="C1203" s="356" t="s">
        <v>2715</v>
      </c>
      <c r="D1203" s="356">
        <v>645</v>
      </c>
      <c r="E1203" s="356" t="s">
        <v>385</v>
      </c>
      <c r="F1203" s="363" t="s">
        <v>7266</v>
      </c>
      <c r="G1203" s="356"/>
    </row>
    <row r="1204" spans="2:7">
      <c r="B1204" s="356" t="s">
        <v>3122</v>
      </c>
      <c r="C1204" s="356" t="s">
        <v>2715</v>
      </c>
      <c r="D1204" s="356">
        <v>646</v>
      </c>
      <c r="E1204" s="356" t="s">
        <v>4062</v>
      </c>
      <c r="F1204" s="363" t="s">
        <v>7266</v>
      </c>
      <c r="G1204" s="356"/>
    </row>
    <row r="1205" spans="2:7">
      <c r="B1205" s="356" t="s">
        <v>3122</v>
      </c>
      <c r="C1205" s="356" t="s">
        <v>2715</v>
      </c>
      <c r="D1205" s="356">
        <v>647</v>
      </c>
      <c r="E1205" s="356" t="s">
        <v>4064</v>
      </c>
      <c r="F1205" s="363" t="s">
        <v>7266</v>
      </c>
      <c r="G1205" s="356"/>
    </row>
    <row r="1206" spans="2:7">
      <c r="B1206" s="356" t="s">
        <v>3122</v>
      </c>
      <c r="C1206" s="356" t="s">
        <v>2715</v>
      </c>
      <c r="D1206" s="356">
        <v>648</v>
      </c>
      <c r="E1206" s="356" t="s">
        <v>3904</v>
      </c>
      <c r="F1206" s="363" t="s">
        <v>7266</v>
      </c>
      <c r="G1206" s="356"/>
    </row>
    <row r="1207" spans="2:7">
      <c r="B1207" s="356" t="s">
        <v>3122</v>
      </c>
      <c r="C1207" s="356" t="s">
        <v>2715</v>
      </c>
      <c r="D1207" s="356">
        <v>649</v>
      </c>
      <c r="E1207" s="356" t="s">
        <v>167</v>
      </c>
      <c r="F1207" s="363" t="s">
        <v>7266</v>
      </c>
      <c r="G1207" s="356"/>
    </row>
    <row r="1208" spans="2:7">
      <c r="B1208" s="356" t="s">
        <v>3122</v>
      </c>
      <c r="C1208" s="356" t="s">
        <v>2715</v>
      </c>
      <c r="D1208" s="356">
        <v>650</v>
      </c>
      <c r="E1208" s="356" t="s">
        <v>4065</v>
      </c>
      <c r="F1208" s="363" t="s">
        <v>7266</v>
      </c>
      <c r="G1208" s="356"/>
    </row>
    <row r="1209" spans="2:7">
      <c r="B1209" s="356" t="s">
        <v>3122</v>
      </c>
      <c r="C1209" s="356" t="s">
        <v>2715</v>
      </c>
      <c r="D1209" s="356">
        <v>651</v>
      </c>
      <c r="E1209" s="356" t="s">
        <v>719</v>
      </c>
      <c r="F1209" s="363" t="s">
        <v>7266</v>
      </c>
      <c r="G1209" s="356"/>
    </row>
    <row r="1210" spans="2:7">
      <c r="B1210" s="356" t="s">
        <v>3122</v>
      </c>
      <c r="C1210" s="356" t="s">
        <v>2715</v>
      </c>
      <c r="D1210" s="356">
        <v>652</v>
      </c>
      <c r="E1210" s="356" t="s">
        <v>4069</v>
      </c>
      <c r="F1210" s="363" t="s">
        <v>7266</v>
      </c>
      <c r="G1210" s="356"/>
    </row>
    <row r="1211" spans="2:7">
      <c r="B1211" s="356" t="s">
        <v>3122</v>
      </c>
      <c r="C1211" s="356" t="s">
        <v>2715</v>
      </c>
      <c r="D1211" s="356">
        <v>653</v>
      </c>
      <c r="E1211" s="356" t="s">
        <v>1481</v>
      </c>
      <c r="F1211" s="363" t="s">
        <v>7266</v>
      </c>
      <c r="G1211" s="356"/>
    </row>
    <row r="1212" spans="2:7">
      <c r="B1212" s="356" t="s">
        <v>3122</v>
      </c>
      <c r="C1212" s="356" t="s">
        <v>2715</v>
      </c>
      <c r="D1212" s="356">
        <v>654</v>
      </c>
      <c r="E1212" s="356" t="s">
        <v>2285</v>
      </c>
      <c r="F1212" s="363" t="s">
        <v>7266</v>
      </c>
      <c r="G1212" s="356"/>
    </row>
    <row r="1213" spans="2:7">
      <c r="B1213" s="356" t="s">
        <v>3122</v>
      </c>
      <c r="C1213" s="356" t="s">
        <v>2715</v>
      </c>
      <c r="D1213" s="356">
        <v>655</v>
      </c>
      <c r="E1213" s="356" t="s">
        <v>2032</v>
      </c>
      <c r="F1213" s="363" t="s">
        <v>7266</v>
      </c>
      <c r="G1213" s="356"/>
    </row>
    <row r="1214" spans="2:7">
      <c r="B1214" s="356" t="s">
        <v>3122</v>
      </c>
      <c r="C1214" s="356" t="s">
        <v>2715</v>
      </c>
      <c r="D1214" s="356">
        <v>656</v>
      </c>
      <c r="E1214" s="356" t="s">
        <v>4070</v>
      </c>
      <c r="F1214" s="363" t="s">
        <v>7266</v>
      </c>
      <c r="G1214" s="356"/>
    </row>
    <row r="1215" spans="2:7">
      <c r="B1215" s="356" t="s">
        <v>3122</v>
      </c>
      <c r="C1215" s="356" t="s">
        <v>2715</v>
      </c>
      <c r="D1215" s="356">
        <v>657</v>
      </c>
      <c r="E1215" s="356" t="s">
        <v>4071</v>
      </c>
      <c r="F1215" s="363" t="s">
        <v>7266</v>
      </c>
      <c r="G1215" s="356"/>
    </row>
    <row r="1216" spans="2:7">
      <c r="B1216" s="356" t="s">
        <v>3122</v>
      </c>
      <c r="C1216" s="356" t="s">
        <v>2715</v>
      </c>
      <c r="D1216" s="356">
        <v>658</v>
      </c>
      <c r="E1216" s="356" t="s">
        <v>2260</v>
      </c>
      <c r="F1216" s="363" t="s">
        <v>7266</v>
      </c>
      <c r="G1216" s="356"/>
    </row>
    <row r="1217" spans="2:7">
      <c r="B1217" s="356" t="s">
        <v>3122</v>
      </c>
      <c r="C1217" s="356" t="s">
        <v>2715</v>
      </c>
      <c r="D1217" s="356">
        <v>659</v>
      </c>
      <c r="E1217" s="356" t="s">
        <v>4074</v>
      </c>
      <c r="F1217" s="363" t="s">
        <v>7266</v>
      </c>
      <c r="G1217" s="356"/>
    </row>
    <row r="1218" spans="2:7">
      <c r="B1218" s="356" t="s">
        <v>3122</v>
      </c>
      <c r="C1218" s="356" t="s">
        <v>2715</v>
      </c>
      <c r="D1218" s="356">
        <v>660</v>
      </c>
      <c r="E1218" s="356" t="s">
        <v>4078</v>
      </c>
      <c r="F1218" s="363" t="s">
        <v>7266</v>
      </c>
      <c r="G1218" s="356"/>
    </row>
    <row r="1219" spans="2:7">
      <c r="B1219" s="356" t="s">
        <v>3122</v>
      </c>
      <c r="C1219" s="356" t="s">
        <v>2715</v>
      </c>
      <c r="D1219" s="356">
        <v>661</v>
      </c>
      <c r="E1219" s="356" t="s">
        <v>2054</v>
      </c>
      <c r="F1219" s="363" t="s">
        <v>7266</v>
      </c>
      <c r="G1219" s="356"/>
    </row>
    <row r="1220" spans="2:7">
      <c r="B1220" s="356" t="s">
        <v>3122</v>
      </c>
      <c r="C1220" s="356" t="s">
        <v>2715</v>
      </c>
      <c r="D1220" s="356">
        <v>662</v>
      </c>
      <c r="E1220" s="356" t="s">
        <v>4083</v>
      </c>
      <c r="F1220" s="363" t="s">
        <v>7266</v>
      </c>
      <c r="G1220" s="356"/>
    </row>
    <row r="1221" spans="2:7">
      <c r="B1221" s="356" t="s">
        <v>3122</v>
      </c>
      <c r="C1221" s="356" t="s">
        <v>2715</v>
      </c>
      <c r="D1221" s="356">
        <v>663</v>
      </c>
      <c r="E1221" s="356" t="s">
        <v>4088</v>
      </c>
      <c r="F1221" s="363" t="s">
        <v>7266</v>
      </c>
      <c r="G1221" s="356"/>
    </row>
    <row r="1222" spans="2:7">
      <c r="B1222" s="356" t="s">
        <v>3122</v>
      </c>
      <c r="C1222" s="356" t="s">
        <v>2715</v>
      </c>
      <c r="D1222" s="356">
        <v>664</v>
      </c>
      <c r="E1222" s="356" t="s">
        <v>2903</v>
      </c>
      <c r="F1222" s="363" t="s">
        <v>7266</v>
      </c>
      <c r="G1222" s="356"/>
    </row>
    <row r="1223" spans="2:7">
      <c r="B1223" s="356" t="s">
        <v>3122</v>
      </c>
      <c r="C1223" s="356" t="s">
        <v>2715</v>
      </c>
      <c r="D1223" s="356">
        <v>665</v>
      </c>
      <c r="E1223" s="356" t="s">
        <v>324</v>
      </c>
      <c r="F1223" s="363" t="s">
        <v>7266</v>
      </c>
      <c r="G1223" s="356"/>
    </row>
    <row r="1224" spans="2:7">
      <c r="B1224" s="356" t="s">
        <v>3122</v>
      </c>
      <c r="C1224" s="356" t="s">
        <v>2715</v>
      </c>
      <c r="D1224" s="356">
        <v>666</v>
      </c>
      <c r="E1224" s="356" t="s">
        <v>4089</v>
      </c>
      <c r="F1224" s="363" t="s">
        <v>7266</v>
      </c>
      <c r="G1224" s="356"/>
    </row>
    <row r="1225" spans="2:7">
      <c r="B1225" s="356" t="s">
        <v>3122</v>
      </c>
      <c r="C1225" s="356" t="s">
        <v>2715</v>
      </c>
      <c r="D1225" s="356">
        <v>667</v>
      </c>
      <c r="E1225" s="356" t="s">
        <v>4090</v>
      </c>
      <c r="F1225" s="363" t="s">
        <v>7266</v>
      </c>
      <c r="G1225" s="356"/>
    </row>
    <row r="1226" spans="2:7">
      <c r="B1226" s="356" t="s">
        <v>3122</v>
      </c>
      <c r="C1226" s="356" t="s">
        <v>2715</v>
      </c>
      <c r="D1226" s="356">
        <v>668</v>
      </c>
      <c r="E1226" s="356" t="s">
        <v>506</v>
      </c>
      <c r="F1226" s="363" t="s">
        <v>7266</v>
      </c>
      <c r="G1226" s="356"/>
    </row>
    <row r="1227" spans="2:7">
      <c r="B1227" s="356" t="s">
        <v>3122</v>
      </c>
      <c r="C1227" s="356" t="s">
        <v>2715</v>
      </c>
      <c r="D1227" s="356">
        <v>669</v>
      </c>
      <c r="E1227" s="356" t="s">
        <v>4091</v>
      </c>
      <c r="F1227" s="363" t="s">
        <v>7266</v>
      </c>
      <c r="G1227" s="356"/>
    </row>
    <row r="1228" spans="2:7">
      <c r="B1228" s="356" t="s">
        <v>3122</v>
      </c>
      <c r="C1228" s="356" t="s">
        <v>2715</v>
      </c>
      <c r="D1228" s="356">
        <v>670</v>
      </c>
      <c r="E1228" s="356" t="s">
        <v>1786</v>
      </c>
      <c r="F1228" s="363" t="s">
        <v>7266</v>
      </c>
      <c r="G1228" s="356"/>
    </row>
    <row r="1229" spans="2:7">
      <c r="B1229" s="356" t="s">
        <v>3122</v>
      </c>
      <c r="C1229" s="356" t="s">
        <v>2715</v>
      </c>
      <c r="D1229" s="356">
        <v>671</v>
      </c>
      <c r="E1229" s="356" t="s">
        <v>4094</v>
      </c>
      <c r="F1229" s="363" t="s">
        <v>7266</v>
      </c>
      <c r="G1229" s="356"/>
    </row>
    <row r="1230" spans="2:7">
      <c r="B1230" s="356" t="s">
        <v>3122</v>
      </c>
      <c r="C1230" s="356" t="s">
        <v>2715</v>
      </c>
      <c r="D1230" s="356">
        <v>672</v>
      </c>
      <c r="E1230" s="356" t="s">
        <v>4096</v>
      </c>
      <c r="F1230" s="363" t="s">
        <v>7266</v>
      </c>
      <c r="G1230" s="356"/>
    </row>
    <row r="1231" spans="2:7">
      <c r="B1231" s="356" t="s">
        <v>3122</v>
      </c>
      <c r="C1231" s="356" t="s">
        <v>2715</v>
      </c>
      <c r="D1231" s="356">
        <v>673</v>
      </c>
      <c r="E1231" s="356" t="s">
        <v>4098</v>
      </c>
      <c r="F1231" s="363" t="s">
        <v>7266</v>
      </c>
      <c r="G1231" s="356"/>
    </row>
    <row r="1232" spans="2:7">
      <c r="B1232" s="356" t="s">
        <v>3122</v>
      </c>
      <c r="C1232" s="356" t="s">
        <v>2715</v>
      </c>
      <c r="D1232" s="356">
        <v>674</v>
      </c>
      <c r="E1232" s="356" t="s">
        <v>4099</v>
      </c>
      <c r="F1232" s="363" t="s">
        <v>7266</v>
      </c>
      <c r="G1232" s="356"/>
    </row>
    <row r="1233" spans="2:7">
      <c r="B1233" s="356" t="s">
        <v>3122</v>
      </c>
      <c r="C1233" s="356" t="s">
        <v>2715</v>
      </c>
      <c r="D1233" s="356">
        <v>675</v>
      </c>
      <c r="E1233" s="356" t="s">
        <v>4102</v>
      </c>
      <c r="F1233" s="363" t="s">
        <v>7266</v>
      </c>
      <c r="G1233" s="356"/>
    </row>
    <row r="1234" spans="2:7">
      <c r="B1234" s="356" t="s">
        <v>3122</v>
      </c>
      <c r="C1234" s="356" t="s">
        <v>2715</v>
      </c>
      <c r="D1234" s="356">
        <v>676</v>
      </c>
      <c r="E1234" s="356" t="s">
        <v>2238</v>
      </c>
      <c r="F1234" s="363" t="s">
        <v>7266</v>
      </c>
      <c r="G1234" s="356"/>
    </row>
    <row r="1235" spans="2:7">
      <c r="B1235" s="356" t="s">
        <v>3122</v>
      </c>
      <c r="C1235" s="356" t="s">
        <v>2715</v>
      </c>
      <c r="D1235" s="356">
        <v>677</v>
      </c>
      <c r="E1235" s="356" t="s">
        <v>675</v>
      </c>
      <c r="F1235" s="363" t="s">
        <v>7266</v>
      </c>
      <c r="G1235" s="356"/>
    </row>
    <row r="1236" spans="2:7">
      <c r="B1236" s="356" t="s">
        <v>3122</v>
      </c>
      <c r="C1236" s="356" t="s">
        <v>2715</v>
      </c>
      <c r="D1236" s="356">
        <v>678</v>
      </c>
      <c r="E1236" s="356" t="s">
        <v>4103</v>
      </c>
      <c r="F1236" s="363" t="s">
        <v>7266</v>
      </c>
      <c r="G1236" s="356"/>
    </row>
    <row r="1237" spans="2:7">
      <c r="B1237" s="356" t="s">
        <v>3122</v>
      </c>
      <c r="C1237" s="356" t="s">
        <v>2715</v>
      </c>
      <c r="D1237" s="356">
        <v>679</v>
      </c>
      <c r="E1237" s="356" t="s">
        <v>4107</v>
      </c>
      <c r="F1237" s="363" t="s">
        <v>7266</v>
      </c>
      <c r="G1237" s="356"/>
    </row>
    <row r="1238" spans="2:7">
      <c r="B1238" s="356" t="s">
        <v>3122</v>
      </c>
      <c r="C1238" s="356" t="s">
        <v>2715</v>
      </c>
      <c r="D1238" s="356">
        <v>680</v>
      </c>
      <c r="E1238" s="356" t="s">
        <v>3081</v>
      </c>
      <c r="F1238" s="363" t="s">
        <v>7266</v>
      </c>
      <c r="G1238" s="356"/>
    </row>
    <row r="1239" spans="2:7">
      <c r="B1239" s="356" t="s">
        <v>3122</v>
      </c>
      <c r="C1239" s="356" t="s">
        <v>2715</v>
      </c>
      <c r="D1239" s="356">
        <v>681</v>
      </c>
      <c r="E1239" s="356" t="s">
        <v>4110</v>
      </c>
      <c r="F1239" s="363" t="s">
        <v>7266</v>
      </c>
      <c r="G1239" s="356"/>
    </row>
    <row r="1240" spans="2:7">
      <c r="B1240" s="356" t="s">
        <v>3122</v>
      </c>
      <c r="C1240" s="356" t="s">
        <v>2715</v>
      </c>
      <c r="D1240" s="356">
        <v>682</v>
      </c>
      <c r="E1240" s="356" t="s">
        <v>1368</v>
      </c>
      <c r="F1240" s="363" t="s">
        <v>7266</v>
      </c>
      <c r="G1240" s="356"/>
    </row>
    <row r="1241" spans="2:7">
      <c r="B1241" s="356" t="s">
        <v>3122</v>
      </c>
      <c r="C1241" s="356" t="s">
        <v>2715</v>
      </c>
      <c r="D1241" s="356">
        <v>683</v>
      </c>
      <c r="E1241" s="356" t="s">
        <v>4112</v>
      </c>
      <c r="F1241" s="363" t="s">
        <v>7266</v>
      </c>
      <c r="G1241" s="356"/>
    </row>
    <row r="1242" spans="2:7">
      <c r="B1242" s="356" t="s">
        <v>3122</v>
      </c>
      <c r="C1242" s="356" t="s">
        <v>2715</v>
      </c>
      <c r="D1242" s="356">
        <v>684</v>
      </c>
      <c r="E1242" s="356" t="s">
        <v>4114</v>
      </c>
      <c r="F1242" s="363" t="s">
        <v>7266</v>
      </c>
      <c r="G1242" s="356"/>
    </row>
    <row r="1243" spans="2:7">
      <c r="B1243" s="356" t="s">
        <v>3122</v>
      </c>
      <c r="C1243" s="356" t="s">
        <v>2715</v>
      </c>
      <c r="D1243" s="356">
        <v>685</v>
      </c>
      <c r="E1243" s="356" t="s">
        <v>4115</v>
      </c>
      <c r="F1243" s="363" t="s">
        <v>7266</v>
      </c>
      <c r="G1243" s="356"/>
    </row>
    <row r="1244" spans="2:7">
      <c r="B1244" s="356" t="s">
        <v>3122</v>
      </c>
      <c r="C1244" s="356" t="s">
        <v>2715</v>
      </c>
      <c r="D1244" s="356">
        <v>686</v>
      </c>
      <c r="E1244" s="356" t="s">
        <v>4117</v>
      </c>
      <c r="F1244" s="363" t="s">
        <v>7266</v>
      </c>
      <c r="G1244" s="356"/>
    </row>
    <row r="1245" spans="2:7">
      <c r="B1245" s="356" t="s">
        <v>3122</v>
      </c>
      <c r="C1245" s="356" t="s">
        <v>2715</v>
      </c>
      <c r="D1245" s="356">
        <v>687</v>
      </c>
      <c r="E1245" s="356" t="s">
        <v>2511</v>
      </c>
      <c r="F1245" s="363" t="s">
        <v>7266</v>
      </c>
      <c r="G1245" s="356"/>
    </row>
    <row r="1246" spans="2:7">
      <c r="B1246" s="356" t="s">
        <v>3122</v>
      </c>
      <c r="C1246" s="356" t="s">
        <v>2715</v>
      </c>
      <c r="D1246" s="356">
        <v>688</v>
      </c>
      <c r="E1246" s="356" t="s">
        <v>3701</v>
      </c>
      <c r="F1246" s="363" t="s">
        <v>7266</v>
      </c>
      <c r="G1246" s="356"/>
    </row>
    <row r="1247" spans="2:7">
      <c r="B1247" s="356" t="s">
        <v>3122</v>
      </c>
      <c r="C1247" s="356" t="s">
        <v>2715</v>
      </c>
      <c r="D1247" s="356">
        <v>689</v>
      </c>
      <c r="E1247" s="356" t="s">
        <v>4121</v>
      </c>
      <c r="F1247" s="363" t="s">
        <v>7266</v>
      </c>
      <c r="G1247" s="356"/>
    </row>
    <row r="1248" spans="2:7">
      <c r="B1248" s="356" t="s">
        <v>3122</v>
      </c>
      <c r="C1248" s="356" t="s">
        <v>2715</v>
      </c>
      <c r="D1248" s="356">
        <v>690</v>
      </c>
      <c r="E1248" s="356" t="s">
        <v>4123</v>
      </c>
      <c r="F1248" s="363" t="s">
        <v>7266</v>
      </c>
      <c r="G1248" s="356"/>
    </row>
    <row r="1249" spans="2:7">
      <c r="B1249" s="356" t="s">
        <v>3122</v>
      </c>
      <c r="C1249" s="356" t="s">
        <v>2715</v>
      </c>
      <c r="D1249" s="356">
        <v>691</v>
      </c>
      <c r="E1249" s="356" t="s">
        <v>1478</v>
      </c>
      <c r="F1249" s="363" t="s">
        <v>7266</v>
      </c>
      <c r="G1249" s="356"/>
    </row>
    <row r="1250" spans="2:7">
      <c r="B1250" s="356" t="s">
        <v>3122</v>
      </c>
      <c r="C1250" s="356" t="s">
        <v>2715</v>
      </c>
      <c r="D1250" s="356">
        <v>692</v>
      </c>
      <c r="E1250" s="356" t="s">
        <v>3814</v>
      </c>
      <c r="F1250" s="363" t="s">
        <v>7266</v>
      </c>
      <c r="G1250" s="356"/>
    </row>
    <row r="1251" spans="2:7">
      <c r="B1251" s="356" t="s">
        <v>3122</v>
      </c>
      <c r="C1251" s="356" t="s">
        <v>2715</v>
      </c>
      <c r="D1251" s="356">
        <v>693</v>
      </c>
      <c r="E1251" s="356" t="s">
        <v>4125</v>
      </c>
      <c r="F1251" s="363" t="s">
        <v>7266</v>
      </c>
      <c r="G1251" s="356"/>
    </row>
    <row r="1252" spans="2:7">
      <c r="B1252" s="356" t="s">
        <v>3122</v>
      </c>
      <c r="C1252" s="356" t="s">
        <v>2715</v>
      </c>
      <c r="D1252" s="356">
        <v>694</v>
      </c>
      <c r="E1252" s="356" t="s">
        <v>4128</v>
      </c>
      <c r="F1252" s="363" t="s">
        <v>7266</v>
      </c>
      <c r="G1252" s="356"/>
    </row>
    <row r="1253" spans="2:7">
      <c r="B1253" s="356" t="s">
        <v>3122</v>
      </c>
      <c r="C1253" s="356" t="s">
        <v>2715</v>
      </c>
      <c r="D1253" s="356">
        <v>695</v>
      </c>
      <c r="E1253" s="356" t="s">
        <v>4130</v>
      </c>
      <c r="F1253" s="363" t="s">
        <v>7266</v>
      </c>
      <c r="G1253" s="356"/>
    </row>
    <row r="1254" spans="2:7">
      <c r="B1254" s="356" t="s">
        <v>3122</v>
      </c>
      <c r="C1254" s="356" t="s">
        <v>2715</v>
      </c>
      <c r="D1254" s="356">
        <v>696</v>
      </c>
      <c r="E1254" s="356" t="s">
        <v>2281</v>
      </c>
      <c r="F1254" s="363" t="s">
        <v>7266</v>
      </c>
      <c r="G1254" s="356"/>
    </row>
    <row r="1255" spans="2:7">
      <c r="B1255" s="356" t="s">
        <v>3122</v>
      </c>
      <c r="C1255" s="356" t="s">
        <v>2715</v>
      </c>
      <c r="D1255" s="356">
        <v>697</v>
      </c>
      <c r="E1255" s="356" t="s">
        <v>4134</v>
      </c>
      <c r="F1255" s="363" t="s">
        <v>7266</v>
      </c>
      <c r="G1255" s="356"/>
    </row>
    <row r="1256" spans="2:7">
      <c r="B1256" s="356" t="s">
        <v>3122</v>
      </c>
      <c r="C1256" s="356" t="s">
        <v>2715</v>
      </c>
      <c r="D1256" s="356">
        <v>698</v>
      </c>
      <c r="E1256" s="356" t="s">
        <v>4135</v>
      </c>
      <c r="F1256" s="363" t="s">
        <v>7266</v>
      </c>
      <c r="G1256" s="356"/>
    </row>
    <row r="1257" spans="2:7">
      <c r="B1257" s="356" t="s">
        <v>3122</v>
      </c>
      <c r="C1257" s="356" t="s">
        <v>2715</v>
      </c>
      <c r="D1257" s="356">
        <v>699</v>
      </c>
      <c r="E1257" s="356" t="s">
        <v>4137</v>
      </c>
      <c r="F1257" s="363" t="s">
        <v>7266</v>
      </c>
      <c r="G1257" s="356"/>
    </row>
    <row r="1258" spans="2:7">
      <c r="B1258" s="356" t="s">
        <v>3122</v>
      </c>
      <c r="C1258" s="356" t="s">
        <v>2715</v>
      </c>
      <c r="D1258" s="356">
        <v>700</v>
      </c>
      <c r="E1258" s="356" t="s">
        <v>322</v>
      </c>
      <c r="F1258" s="363" t="s">
        <v>7266</v>
      </c>
      <c r="G1258" s="356"/>
    </row>
    <row r="1259" spans="2:7">
      <c r="B1259" s="356" t="s">
        <v>3122</v>
      </c>
      <c r="C1259" s="356" t="s">
        <v>2715</v>
      </c>
      <c r="D1259" s="356">
        <v>701</v>
      </c>
      <c r="E1259" s="356" t="s">
        <v>4138</v>
      </c>
      <c r="F1259" s="363" t="s">
        <v>7266</v>
      </c>
      <c r="G1259" s="356"/>
    </row>
    <row r="1260" spans="2:7">
      <c r="B1260" s="356" t="s">
        <v>3122</v>
      </c>
      <c r="C1260" s="356" t="s">
        <v>2715</v>
      </c>
      <c r="D1260" s="356">
        <v>702</v>
      </c>
      <c r="E1260" s="356" t="s">
        <v>4140</v>
      </c>
      <c r="F1260" s="363" t="s">
        <v>7266</v>
      </c>
      <c r="G1260" s="356"/>
    </row>
    <row r="1261" spans="2:7">
      <c r="B1261" s="356" t="s">
        <v>3122</v>
      </c>
      <c r="C1261" s="356" t="s">
        <v>2715</v>
      </c>
      <c r="D1261" s="356">
        <v>703</v>
      </c>
      <c r="E1261" s="356" t="s">
        <v>556</v>
      </c>
      <c r="F1261" s="363" t="s">
        <v>7266</v>
      </c>
      <c r="G1261" s="356"/>
    </row>
    <row r="1262" spans="2:7">
      <c r="B1262" s="356" t="s">
        <v>3122</v>
      </c>
      <c r="C1262" s="356" t="s">
        <v>2715</v>
      </c>
      <c r="D1262" s="356">
        <v>704</v>
      </c>
      <c r="E1262" s="356" t="s">
        <v>4141</v>
      </c>
      <c r="F1262" s="363" t="s">
        <v>7266</v>
      </c>
      <c r="G1262" s="356"/>
    </row>
    <row r="1263" spans="2:7">
      <c r="B1263" s="356" t="s">
        <v>3122</v>
      </c>
      <c r="C1263" s="356" t="s">
        <v>2715</v>
      </c>
      <c r="D1263" s="356">
        <v>705</v>
      </c>
      <c r="E1263" s="356" t="s">
        <v>3818</v>
      </c>
      <c r="F1263" s="363" t="s">
        <v>7266</v>
      </c>
      <c r="G1263" s="356"/>
    </row>
    <row r="1264" spans="2:7">
      <c r="B1264" s="356" t="s">
        <v>3122</v>
      </c>
      <c r="C1264" s="356" t="s">
        <v>2715</v>
      </c>
      <c r="D1264" s="356">
        <v>706</v>
      </c>
      <c r="E1264" s="356" t="s">
        <v>4144</v>
      </c>
      <c r="F1264" s="363" t="s">
        <v>7266</v>
      </c>
      <c r="G1264" s="356"/>
    </row>
    <row r="1265" spans="2:7">
      <c r="B1265" s="356" t="s">
        <v>3122</v>
      </c>
      <c r="C1265" s="356" t="s">
        <v>2715</v>
      </c>
      <c r="D1265" s="356">
        <v>707</v>
      </c>
      <c r="E1265" s="356" t="s">
        <v>4146</v>
      </c>
      <c r="F1265" s="363" t="s">
        <v>7266</v>
      </c>
      <c r="G1265" s="356"/>
    </row>
    <row r="1266" spans="2:7">
      <c r="B1266" s="356" t="s">
        <v>3122</v>
      </c>
      <c r="C1266" s="356" t="s">
        <v>2715</v>
      </c>
      <c r="D1266" s="356">
        <v>708</v>
      </c>
      <c r="E1266" s="356" t="s">
        <v>2657</v>
      </c>
      <c r="F1266" s="363" t="s">
        <v>7266</v>
      </c>
      <c r="G1266" s="356"/>
    </row>
    <row r="1267" spans="2:7">
      <c r="B1267" s="356" t="s">
        <v>3122</v>
      </c>
      <c r="C1267" s="356" t="s">
        <v>2715</v>
      </c>
      <c r="D1267" s="356">
        <v>709</v>
      </c>
      <c r="E1267" s="356" t="s">
        <v>2442</v>
      </c>
      <c r="F1267" s="363" t="s">
        <v>7266</v>
      </c>
      <c r="G1267" s="356"/>
    </row>
    <row r="1268" spans="2:7">
      <c r="B1268" s="356" t="s">
        <v>3122</v>
      </c>
      <c r="C1268" s="356" t="s">
        <v>2715</v>
      </c>
      <c r="D1268" s="356">
        <v>710</v>
      </c>
      <c r="E1268" s="356" t="s">
        <v>4147</v>
      </c>
      <c r="F1268" s="363" t="s">
        <v>7266</v>
      </c>
      <c r="G1268" s="356"/>
    </row>
    <row r="1269" spans="2:7">
      <c r="B1269" s="356" t="s">
        <v>3122</v>
      </c>
      <c r="C1269" s="356" t="s">
        <v>2715</v>
      </c>
      <c r="D1269" s="356">
        <v>711</v>
      </c>
      <c r="E1269" s="356" t="s">
        <v>3529</v>
      </c>
      <c r="F1269" s="363" t="s">
        <v>7266</v>
      </c>
      <c r="G1269" s="356"/>
    </row>
    <row r="1270" spans="2:7">
      <c r="B1270" s="356" t="s">
        <v>3122</v>
      </c>
      <c r="C1270" s="356" t="s">
        <v>2715</v>
      </c>
      <c r="D1270" s="356">
        <v>712</v>
      </c>
      <c r="E1270" s="356" t="s">
        <v>1455</v>
      </c>
      <c r="F1270" s="363" t="s">
        <v>7266</v>
      </c>
      <c r="G1270" s="356"/>
    </row>
    <row r="1271" spans="2:7">
      <c r="B1271" s="356" t="s">
        <v>3122</v>
      </c>
      <c r="C1271" s="356" t="s">
        <v>2715</v>
      </c>
      <c r="D1271" s="356">
        <v>713</v>
      </c>
      <c r="E1271" s="356" t="s">
        <v>2759</v>
      </c>
      <c r="F1271" s="363" t="s">
        <v>7266</v>
      </c>
      <c r="G1271" s="356"/>
    </row>
    <row r="1272" spans="2:7">
      <c r="B1272" s="356" t="s">
        <v>3122</v>
      </c>
      <c r="C1272" s="356" t="s">
        <v>2715</v>
      </c>
      <c r="D1272" s="356">
        <v>714</v>
      </c>
      <c r="E1272" s="356" t="s">
        <v>3367</v>
      </c>
      <c r="F1272" s="363" t="s">
        <v>7266</v>
      </c>
      <c r="G1272" s="356"/>
    </row>
    <row r="1273" spans="2:7">
      <c r="B1273" s="356" t="s">
        <v>3122</v>
      </c>
      <c r="C1273" s="356" t="s">
        <v>2715</v>
      </c>
      <c r="D1273" s="356">
        <v>715</v>
      </c>
      <c r="E1273" s="356" t="s">
        <v>4148</v>
      </c>
      <c r="F1273" s="363" t="s">
        <v>7266</v>
      </c>
      <c r="G1273" s="356"/>
    </row>
    <row r="1274" spans="2:7">
      <c r="B1274" s="356" t="s">
        <v>3122</v>
      </c>
      <c r="C1274" s="356" t="s">
        <v>2715</v>
      </c>
      <c r="D1274" s="356">
        <v>716</v>
      </c>
      <c r="E1274" s="356" t="s">
        <v>4149</v>
      </c>
      <c r="F1274" s="363" t="s">
        <v>7266</v>
      </c>
      <c r="G1274" s="356"/>
    </row>
    <row r="1275" spans="2:7">
      <c r="B1275" s="356" t="s">
        <v>3122</v>
      </c>
      <c r="C1275" s="356" t="s">
        <v>2715</v>
      </c>
      <c r="D1275" s="356">
        <v>717</v>
      </c>
      <c r="E1275" s="356" t="s">
        <v>4151</v>
      </c>
      <c r="F1275" s="363" t="s">
        <v>7266</v>
      </c>
      <c r="G1275" s="356"/>
    </row>
    <row r="1276" spans="2:7">
      <c r="B1276" s="356" t="s">
        <v>3122</v>
      </c>
      <c r="C1276" s="356" t="s">
        <v>2715</v>
      </c>
      <c r="D1276" s="356">
        <v>718</v>
      </c>
      <c r="E1276" s="356" t="s">
        <v>4153</v>
      </c>
      <c r="F1276" s="363" t="s">
        <v>7266</v>
      </c>
      <c r="G1276" s="356"/>
    </row>
    <row r="1277" spans="2:7">
      <c r="B1277" s="356" t="s">
        <v>3122</v>
      </c>
      <c r="C1277" s="356" t="s">
        <v>2715</v>
      </c>
      <c r="D1277" s="356">
        <v>719</v>
      </c>
      <c r="E1277" s="356" t="s">
        <v>2971</v>
      </c>
      <c r="F1277" s="363" t="s">
        <v>7266</v>
      </c>
      <c r="G1277" s="356"/>
    </row>
    <row r="1278" spans="2:7">
      <c r="B1278" s="356" t="s">
        <v>3122</v>
      </c>
      <c r="C1278" s="356" t="s">
        <v>2715</v>
      </c>
      <c r="D1278" s="356">
        <v>720</v>
      </c>
      <c r="E1278" s="356" t="s">
        <v>3924</v>
      </c>
      <c r="F1278" s="363" t="s">
        <v>7266</v>
      </c>
      <c r="G1278" s="356"/>
    </row>
    <row r="1279" spans="2:7">
      <c r="B1279" s="356" t="s">
        <v>3122</v>
      </c>
      <c r="C1279" s="356" t="s">
        <v>2715</v>
      </c>
      <c r="D1279" s="356">
        <v>721</v>
      </c>
      <c r="E1279" s="356" t="s">
        <v>3760</v>
      </c>
      <c r="F1279" s="363" t="s">
        <v>7266</v>
      </c>
      <c r="G1279" s="356"/>
    </row>
    <row r="1280" spans="2:7">
      <c r="B1280" s="356" t="s">
        <v>3122</v>
      </c>
      <c r="C1280" s="356" t="s">
        <v>2715</v>
      </c>
      <c r="D1280" s="356">
        <v>722</v>
      </c>
      <c r="E1280" s="356" t="s">
        <v>2247</v>
      </c>
      <c r="F1280" s="363" t="s">
        <v>7266</v>
      </c>
      <c r="G1280" s="356"/>
    </row>
    <row r="1281" spans="2:7">
      <c r="B1281" s="356" t="s">
        <v>3122</v>
      </c>
      <c r="C1281" s="356" t="s">
        <v>2715</v>
      </c>
      <c r="D1281" s="356">
        <v>723</v>
      </c>
      <c r="E1281" s="356" t="s">
        <v>1591</v>
      </c>
      <c r="F1281" s="363" t="s">
        <v>7266</v>
      </c>
      <c r="G1281" s="356"/>
    </row>
    <row r="1282" spans="2:7">
      <c r="B1282" s="356" t="s">
        <v>3122</v>
      </c>
      <c r="C1282" s="356" t="s">
        <v>2715</v>
      </c>
      <c r="D1282" s="356">
        <v>724</v>
      </c>
      <c r="E1282" s="356" t="s">
        <v>4157</v>
      </c>
      <c r="F1282" s="363" t="s">
        <v>7266</v>
      </c>
      <c r="G1282" s="356"/>
    </row>
    <row r="1283" spans="2:7">
      <c r="B1283" s="356" t="s">
        <v>3122</v>
      </c>
      <c r="C1283" s="356" t="s">
        <v>2715</v>
      </c>
      <c r="D1283" s="356">
        <v>725</v>
      </c>
      <c r="E1283" s="356" t="s">
        <v>3036</v>
      </c>
      <c r="F1283" s="363" t="s">
        <v>7266</v>
      </c>
      <c r="G1283" s="356"/>
    </row>
    <row r="1284" spans="2:7">
      <c r="B1284" s="356" t="s">
        <v>3122</v>
      </c>
      <c r="C1284" s="356" t="s">
        <v>2715</v>
      </c>
      <c r="D1284" s="356">
        <v>726</v>
      </c>
      <c r="E1284" s="356" t="s">
        <v>1817</v>
      </c>
      <c r="F1284" s="363" t="s">
        <v>7266</v>
      </c>
      <c r="G1284" s="356"/>
    </row>
    <row r="1285" spans="2:7">
      <c r="B1285" s="356" t="s">
        <v>3122</v>
      </c>
      <c r="C1285" s="356" t="s">
        <v>2715</v>
      </c>
      <c r="D1285" s="356">
        <v>727</v>
      </c>
      <c r="E1285" s="356" t="s">
        <v>2986</v>
      </c>
      <c r="F1285" s="363" t="s">
        <v>7266</v>
      </c>
      <c r="G1285" s="356"/>
    </row>
    <row r="1286" spans="2:7">
      <c r="B1286" s="356" t="s">
        <v>3122</v>
      </c>
      <c r="C1286" s="356" t="s">
        <v>2715</v>
      </c>
      <c r="D1286" s="356">
        <v>728</v>
      </c>
      <c r="E1286" s="356" t="s">
        <v>3784</v>
      </c>
      <c r="F1286" s="363" t="s">
        <v>7266</v>
      </c>
      <c r="G1286" s="356"/>
    </row>
    <row r="1287" spans="2:7">
      <c r="B1287" s="356" t="s">
        <v>3122</v>
      </c>
      <c r="C1287" s="356" t="s">
        <v>2715</v>
      </c>
      <c r="D1287" s="356">
        <v>729</v>
      </c>
      <c r="E1287" s="356" t="s">
        <v>786</v>
      </c>
      <c r="F1287" s="363" t="s">
        <v>7266</v>
      </c>
      <c r="G1287" s="356"/>
    </row>
    <row r="1288" spans="2:7">
      <c r="B1288" s="356" t="s">
        <v>3122</v>
      </c>
      <c r="C1288" s="356" t="s">
        <v>2715</v>
      </c>
      <c r="D1288" s="356">
        <v>730</v>
      </c>
      <c r="E1288" s="356" t="s">
        <v>4159</v>
      </c>
      <c r="F1288" s="363" t="s">
        <v>7266</v>
      </c>
      <c r="G1288" s="356"/>
    </row>
    <row r="1289" spans="2:7">
      <c r="B1289" s="356" t="s">
        <v>3122</v>
      </c>
      <c r="C1289" s="356" t="s">
        <v>2715</v>
      </c>
      <c r="D1289" s="356">
        <v>731</v>
      </c>
      <c r="E1289" s="356" t="s">
        <v>4161</v>
      </c>
      <c r="F1289" s="363" t="s">
        <v>7266</v>
      </c>
      <c r="G1289" s="356"/>
    </row>
    <row r="1290" spans="2:7">
      <c r="B1290" s="356" t="s">
        <v>3122</v>
      </c>
      <c r="C1290" s="356" t="s">
        <v>2715</v>
      </c>
      <c r="D1290" s="356">
        <v>732</v>
      </c>
      <c r="E1290" s="356" t="s">
        <v>4162</v>
      </c>
      <c r="F1290" s="363" t="s">
        <v>7266</v>
      </c>
      <c r="G1290" s="356"/>
    </row>
    <row r="1291" spans="2:7">
      <c r="B1291" s="356" t="s">
        <v>3122</v>
      </c>
      <c r="C1291" s="356" t="s">
        <v>2715</v>
      </c>
      <c r="D1291" s="356">
        <v>733</v>
      </c>
      <c r="E1291" s="356" t="s">
        <v>875</v>
      </c>
      <c r="F1291" s="363" t="s">
        <v>7266</v>
      </c>
      <c r="G1291" s="356"/>
    </row>
    <row r="1292" spans="2:7">
      <c r="B1292" s="356" t="s">
        <v>3122</v>
      </c>
      <c r="C1292" s="356" t="s">
        <v>2715</v>
      </c>
      <c r="D1292" s="356">
        <v>734</v>
      </c>
      <c r="E1292" s="356" t="s">
        <v>3330</v>
      </c>
      <c r="F1292" s="363" t="s">
        <v>7266</v>
      </c>
      <c r="G1292" s="356"/>
    </row>
    <row r="1293" spans="2:7">
      <c r="B1293" s="356" t="s">
        <v>3122</v>
      </c>
      <c r="C1293" s="356" t="s">
        <v>2715</v>
      </c>
      <c r="D1293" s="356">
        <v>735</v>
      </c>
      <c r="E1293" s="356" t="s">
        <v>4163</v>
      </c>
      <c r="F1293" s="363" t="s">
        <v>7266</v>
      </c>
      <c r="G1293" s="356"/>
    </row>
    <row r="1294" spans="2:7">
      <c r="B1294" s="356" t="s">
        <v>3122</v>
      </c>
      <c r="C1294" s="356" t="s">
        <v>2715</v>
      </c>
      <c r="D1294" s="356">
        <v>736</v>
      </c>
      <c r="E1294" s="356" t="s">
        <v>3544</v>
      </c>
      <c r="F1294" s="363" t="s">
        <v>7266</v>
      </c>
      <c r="G1294" s="356"/>
    </row>
    <row r="1295" spans="2:7">
      <c r="B1295" s="356" t="s">
        <v>3122</v>
      </c>
      <c r="C1295" s="356" t="s">
        <v>2715</v>
      </c>
      <c r="D1295" s="356">
        <v>737</v>
      </c>
      <c r="E1295" s="356" t="s">
        <v>4164</v>
      </c>
      <c r="F1295" s="363" t="s">
        <v>7266</v>
      </c>
      <c r="G1295" s="356"/>
    </row>
    <row r="1296" spans="2:7">
      <c r="B1296" s="356" t="s">
        <v>3122</v>
      </c>
      <c r="C1296" s="356" t="s">
        <v>2715</v>
      </c>
      <c r="D1296" s="356">
        <v>738</v>
      </c>
      <c r="E1296" s="356" t="s">
        <v>811</v>
      </c>
      <c r="F1296" s="363" t="s">
        <v>7266</v>
      </c>
      <c r="G1296" s="356"/>
    </row>
    <row r="1297" spans="2:7">
      <c r="B1297" s="356" t="s">
        <v>3122</v>
      </c>
      <c r="C1297" s="356" t="s">
        <v>2715</v>
      </c>
      <c r="D1297" s="356">
        <v>739</v>
      </c>
      <c r="E1297" s="356" t="s">
        <v>1019</v>
      </c>
      <c r="F1297" s="363" t="s">
        <v>7266</v>
      </c>
      <c r="G1297" s="356"/>
    </row>
    <row r="1298" spans="2:7">
      <c r="B1298" s="356" t="s">
        <v>3122</v>
      </c>
      <c r="C1298" s="356" t="s">
        <v>2715</v>
      </c>
      <c r="D1298" s="356">
        <v>740</v>
      </c>
      <c r="E1298" s="356" t="s">
        <v>2764</v>
      </c>
      <c r="F1298" s="363" t="s">
        <v>7266</v>
      </c>
      <c r="G1298" s="356"/>
    </row>
    <row r="1299" spans="2:7">
      <c r="B1299" s="356" t="s">
        <v>3122</v>
      </c>
      <c r="C1299" s="356" t="s">
        <v>2715</v>
      </c>
      <c r="D1299" s="356">
        <v>741</v>
      </c>
      <c r="E1299" s="356" t="s">
        <v>4168</v>
      </c>
      <c r="F1299" s="363" t="s">
        <v>7266</v>
      </c>
      <c r="G1299" s="356"/>
    </row>
    <row r="1300" spans="2:7">
      <c r="B1300" s="356" t="s">
        <v>3122</v>
      </c>
      <c r="C1300" s="356" t="s">
        <v>2715</v>
      </c>
      <c r="D1300" s="356">
        <v>742</v>
      </c>
      <c r="E1300" s="356" t="s">
        <v>2362</v>
      </c>
      <c r="F1300" s="363" t="s">
        <v>7266</v>
      </c>
      <c r="G1300" s="356"/>
    </row>
    <row r="1301" spans="2:7">
      <c r="B1301" s="356" t="s">
        <v>3122</v>
      </c>
      <c r="C1301" s="356" t="s">
        <v>2715</v>
      </c>
      <c r="D1301" s="356">
        <v>743</v>
      </c>
      <c r="E1301" s="356" t="s">
        <v>4169</v>
      </c>
      <c r="F1301" s="363" t="s">
        <v>7266</v>
      </c>
      <c r="G1301" s="356"/>
    </row>
    <row r="1302" spans="2:7">
      <c r="B1302" s="356" t="s">
        <v>3122</v>
      </c>
      <c r="C1302" s="356" t="s">
        <v>2715</v>
      </c>
      <c r="D1302" s="356">
        <v>744</v>
      </c>
      <c r="E1302" s="356" t="s">
        <v>2684</v>
      </c>
      <c r="F1302" s="363" t="s">
        <v>7266</v>
      </c>
      <c r="G1302" s="356"/>
    </row>
    <row r="1303" spans="2:7">
      <c r="B1303" s="356" t="s">
        <v>3122</v>
      </c>
      <c r="C1303" s="356" t="s">
        <v>2715</v>
      </c>
      <c r="D1303" s="356">
        <v>745</v>
      </c>
      <c r="E1303" s="356" t="s">
        <v>3794</v>
      </c>
      <c r="F1303" s="363" t="s">
        <v>7266</v>
      </c>
      <c r="G1303" s="356"/>
    </row>
    <row r="1304" spans="2:7">
      <c r="B1304" s="356" t="s">
        <v>3122</v>
      </c>
      <c r="C1304" s="356" t="s">
        <v>2715</v>
      </c>
      <c r="D1304" s="356">
        <v>746</v>
      </c>
      <c r="E1304" s="356" t="s">
        <v>1754</v>
      </c>
      <c r="F1304" s="363" t="s">
        <v>7266</v>
      </c>
      <c r="G1304" s="356"/>
    </row>
    <row r="1305" spans="2:7">
      <c r="B1305" s="356" t="s">
        <v>3122</v>
      </c>
      <c r="C1305" s="356" t="s">
        <v>2715</v>
      </c>
      <c r="D1305" s="356">
        <v>747</v>
      </c>
      <c r="E1305" s="356" t="s">
        <v>1131</v>
      </c>
      <c r="F1305" s="363" t="s">
        <v>7266</v>
      </c>
      <c r="G1305" s="356"/>
    </row>
    <row r="1306" spans="2:7">
      <c r="B1306" s="356" t="s">
        <v>3122</v>
      </c>
      <c r="C1306" s="356" t="s">
        <v>2715</v>
      </c>
      <c r="D1306" s="356">
        <v>748</v>
      </c>
      <c r="E1306" s="356" t="s">
        <v>4172</v>
      </c>
      <c r="F1306" s="363" t="s">
        <v>7266</v>
      </c>
      <c r="G1306" s="356"/>
    </row>
    <row r="1307" spans="2:7">
      <c r="B1307" s="356" t="s">
        <v>3122</v>
      </c>
      <c r="C1307" s="356" t="s">
        <v>2715</v>
      </c>
      <c r="D1307" s="356">
        <v>749</v>
      </c>
      <c r="E1307" s="356" t="s">
        <v>4174</v>
      </c>
      <c r="F1307" s="363" t="s">
        <v>7266</v>
      </c>
      <c r="G1307" s="356"/>
    </row>
    <row r="1308" spans="2:7">
      <c r="B1308" s="356" t="s">
        <v>3122</v>
      </c>
      <c r="C1308" s="356" t="s">
        <v>2715</v>
      </c>
      <c r="D1308" s="356">
        <v>750</v>
      </c>
      <c r="E1308" s="356" t="s">
        <v>4176</v>
      </c>
      <c r="F1308" s="363" t="s">
        <v>7266</v>
      </c>
      <c r="G1308" s="356"/>
    </row>
    <row r="1309" spans="2:7">
      <c r="B1309" s="356" t="s">
        <v>3122</v>
      </c>
      <c r="C1309" s="356" t="s">
        <v>2715</v>
      </c>
      <c r="D1309" s="356">
        <v>751</v>
      </c>
      <c r="E1309" s="356" t="s">
        <v>3521</v>
      </c>
      <c r="F1309" s="363" t="s">
        <v>7266</v>
      </c>
      <c r="G1309" s="356"/>
    </row>
    <row r="1310" spans="2:7">
      <c r="B1310" s="356" t="s">
        <v>3122</v>
      </c>
      <c r="C1310" s="356" t="s">
        <v>2715</v>
      </c>
      <c r="D1310" s="356">
        <v>752</v>
      </c>
      <c r="E1310" s="356" t="s">
        <v>4177</v>
      </c>
      <c r="F1310" s="363" t="s">
        <v>7266</v>
      </c>
      <c r="G1310" s="356"/>
    </row>
    <row r="1311" spans="2:7">
      <c r="B1311" s="356" t="s">
        <v>3122</v>
      </c>
      <c r="C1311" s="356" t="s">
        <v>2715</v>
      </c>
      <c r="D1311" s="356">
        <v>753</v>
      </c>
      <c r="E1311" s="356" t="s">
        <v>2356</v>
      </c>
      <c r="F1311" s="363" t="s">
        <v>7266</v>
      </c>
      <c r="G1311" s="356"/>
    </row>
    <row r="1312" spans="2:7">
      <c r="B1312" s="356" t="s">
        <v>3122</v>
      </c>
      <c r="C1312" s="356" t="s">
        <v>2715</v>
      </c>
      <c r="D1312" s="356">
        <v>754</v>
      </c>
      <c r="E1312" s="356" t="s">
        <v>1820</v>
      </c>
      <c r="F1312" s="363" t="s">
        <v>7266</v>
      </c>
      <c r="G1312" s="356"/>
    </row>
    <row r="1313" spans="2:7">
      <c r="B1313" s="356" t="s">
        <v>3122</v>
      </c>
      <c r="C1313" s="356" t="s">
        <v>2715</v>
      </c>
      <c r="D1313" s="356">
        <v>755</v>
      </c>
      <c r="E1313" s="356" t="s">
        <v>4179</v>
      </c>
      <c r="F1313" s="363" t="s">
        <v>7266</v>
      </c>
      <c r="G1313" s="356"/>
    </row>
    <row r="1314" spans="2:7">
      <c r="B1314" s="356" t="s">
        <v>3122</v>
      </c>
      <c r="C1314" s="356" t="s">
        <v>2715</v>
      </c>
      <c r="D1314" s="356">
        <v>756</v>
      </c>
      <c r="E1314" s="356" t="s">
        <v>837</v>
      </c>
      <c r="F1314" s="363" t="s">
        <v>7266</v>
      </c>
      <c r="G1314" s="356"/>
    </row>
    <row r="1315" spans="2:7">
      <c r="B1315" s="356" t="s">
        <v>3122</v>
      </c>
      <c r="C1315" s="356" t="s">
        <v>2715</v>
      </c>
      <c r="D1315" s="356">
        <v>757</v>
      </c>
      <c r="E1315" s="356" t="s">
        <v>4180</v>
      </c>
      <c r="F1315" s="363" t="s">
        <v>7266</v>
      </c>
      <c r="G1315" s="356"/>
    </row>
    <row r="1316" spans="2:7">
      <c r="B1316" s="356" t="s">
        <v>3122</v>
      </c>
      <c r="C1316" s="356" t="s">
        <v>2715</v>
      </c>
      <c r="D1316" s="356">
        <v>758</v>
      </c>
      <c r="E1316" s="356" t="s">
        <v>1602</v>
      </c>
      <c r="F1316" s="363" t="s">
        <v>7266</v>
      </c>
      <c r="G1316" s="356"/>
    </row>
    <row r="1317" spans="2:7">
      <c r="B1317" s="356" t="s">
        <v>3122</v>
      </c>
      <c r="C1317" s="356" t="s">
        <v>2715</v>
      </c>
      <c r="D1317" s="356">
        <v>759</v>
      </c>
      <c r="E1317" s="356" t="s">
        <v>4182</v>
      </c>
      <c r="F1317" s="363" t="s">
        <v>7266</v>
      </c>
      <c r="G1317" s="356"/>
    </row>
    <row r="1318" spans="2:7">
      <c r="B1318" s="356" t="s">
        <v>3122</v>
      </c>
      <c r="C1318" s="356" t="s">
        <v>2715</v>
      </c>
      <c r="D1318" s="356">
        <v>760</v>
      </c>
      <c r="E1318" s="356" t="s">
        <v>4184</v>
      </c>
      <c r="F1318" s="363" t="s">
        <v>7266</v>
      </c>
      <c r="G1318" s="356"/>
    </row>
    <row r="1319" spans="2:7">
      <c r="B1319" s="356" t="s">
        <v>3122</v>
      </c>
      <c r="C1319" s="356" t="s">
        <v>2715</v>
      </c>
      <c r="D1319" s="356">
        <v>761</v>
      </c>
      <c r="E1319" s="356" t="s">
        <v>4189</v>
      </c>
      <c r="F1319" s="363" t="s">
        <v>7266</v>
      </c>
      <c r="G1319" s="356"/>
    </row>
    <row r="1320" spans="2:7">
      <c r="B1320" s="356" t="s">
        <v>3122</v>
      </c>
      <c r="C1320" s="356" t="s">
        <v>2715</v>
      </c>
      <c r="D1320" s="356">
        <v>762</v>
      </c>
      <c r="E1320" s="356" t="s">
        <v>4191</v>
      </c>
      <c r="F1320" s="363" t="s">
        <v>7266</v>
      </c>
      <c r="G1320" s="356"/>
    </row>
    <row r="1321" spans="2:7">
      <c r="B1321" s="356" t="s">
        <v>3122</v>
      </c>
      <c r="C1321" s="356" t="s">
        <v>2715</v>
      </c>
      <c r="D1321" s="356">
        <v>763</v>
      </c>
      <c r="E1321" s="356" t="s">
        <v>175</v>
      </c>
      <c r="F1321" s="363" t="s">
        <v>7266</v>
      </c>
      <c r="G1321" s="356"/>
    </row>
    <row r="1322" spans="2:7">
      <c r="B1322" s="356" t="s">
        <v>3122</v>
      </c>
      <c r="C1322" s="356" t="s">
        <v>2715</v>
      </c>
      <c r="D1322" s="356">
        <v>764</v>
      </c>
      <c r="E1322" s="356" t="s">
        <v>2267</v>
      </c>
      <c r="F1322" s="363" t="s">
        <v>7266</v>
      </c>
      <c r="G1322" s="356"/>
    </row>
    <row r="1323" spans="2:7">
      <c r="B1323" s="356" t="s">
        <v>3122</v>
      </c>
      <c r="C1323" s="356" t="s">
        <v>2715</v>
      </c>
      <c r="D1323" s="356">
        <v>765</v>
      </c>
      <c r="E1323" s="356" t="s">
        <v>4192</v>
      </c>
      <c r="F1323" s="363" t="s">
        <v>7266</v>
      </c>
      <c r="G1323" s="356"/>
    </row>
    <row r="1324" spans="2:7">
      <c r="B1324" s="356" t="s">
        <v>3122</v>
      </c>
      <c r="C1324" s="356" t="s">
        <v>2715</v>
      </c>
      <c r="D1324" s="356">
        <v>766</v>
      </c>
      <c r="E1324" s="356" t="s">
        <v>4195</v>
      </c>
      <c r="F1324" s="363" t="s">
        <v>7266</v>
      </c>
      <c r="G1324" s="356"/>
    </row>
    <row r="1325" spans="2:7">
      <c r="B1325" s="356" t="s">
        <v>3122</v>
      </c>
      <c r="C1325" s="356" t="s">
        <v>2715</v>
      </c>
      <c r="D1325" s="356">
        <v>767</v>
      </c>
      <c r="E1325" s="356" t="s">
        <v>4198</v>
      </c>
      <c r="F1325" s="363" t="s">
        <v>7266</v>
      </c>
      <c r="G1325" s="356"/>
    </row>
    <row r="1326" spans="2:7">
      <c r="B1326" s="356" t="s">
        <v>3122</v>
      </c>
      <c r="C1326" s="356" t="s">
        <v>2715</v>
      </c>
      <c r="D1326" s="356">
        <v>768</v>
      </c>
      <c r="E1326" s="356" t="s">
        <v>4199</v>
      </c>
      <c r="F1326" s="363" t="s">
        <v>7266</v>
      </c>
      <c r="G1326" s="356"/>
    </row>
    <row r="1327" spans="2:7">
      <c r="B1327" s="356" t="s">
        <v>3122</v>
      </c>
      <c r="C1327" s="356" t="s">
        <v>2715</v>
      </c>
      <c r="D1327" s="356">
        <v>769</v>
      </c>
      <c r="E1327" s="356" t="s">
        <v>3089</v>
      </c>
      <c r="F1327" s="363" t="s">
        <v>7266</v>
      </c>
      <c r="G1327" s="356"/>
    </row>
    <row r="1328" spans="2:7">
      <c r="B1328" s="356" t="s">
        <v>3122</v>
      </c>
      <c r="C1328" s="356" t="s">
        <v>2715</v>
      </c>
      <c r="D1328" s="356">
        <v>770</v>
      </c>
      <c r="E1328" s="356" t="s">
        <v>4202</v>
      </c>
      <c r="F1328" s="363" t="s">
        <v>7266</v>
      </c>
      <c r="G1328" s="356"/>
    </row>
    <row r="1329" spans="2:7">
      <c r="B1329" s="356" t="s">
        <v>3122</v>
      </c>
      <c r="C1329" s="356" t="s">
        <v>2715</v>
      </c>
      <c r="D1329" s="356">
        <v>771</v>
      </c>
      <c r="E1329" s="356" t="s">
        <v>4205</v>
      </c>
      <c r="F1329" s="363" t="s">
        <v>7266</v>
      </c>
      <c r="G1329" s="356"/>
    </row>
    <row r="1330" spans="2:7">
      <c r="B1330" s="356" t="s">
        <v>3122</v>
      </c>
      <c r="C1330" s="356" t="s">
        <v>2715</v>
      </c>
      <c r="D1330" s="356">
        <v>772</v>
      </c>
      <c r="E1330" s="356" t="s">
        <v>4206</v>
      </c>
      <c r="F1330" s="363" t="s">
        <v>7266</v>
      </c>
      <c r="G1330" s="356"/>
    </row>
    <row r="1331" spans="2:7">
      <c r="B1331" s="356" t="s">
        <v>3122</v>
      </c>
      <c r="C1331" s="356" t="s">
        <v>2715</v>
      </c>
      <c r="D1331" s="356">
        <v>773</v>
      </c>
      <c r="E1331" s="356" t="s">
        <v>4208</v>
      </c>
      <c r="F1331" s="363" t="s">
        <v>7266</v>
      </c>
      <c r="G1331" s="356"/>
    </row>
    <row r="1332" spans="2:7">
      <c r="B1332" s="356" t="s">
        <v>3122</v>
      </c>
      <c r="C1332" s="356" t="s">
        <v>2715</v>
      </c>
      <c r="D1332" s="356">
        <v>774</v>
      </c>
      <c r="E1332" s="356" t="s">
        <v>4209</v>
      </c>
      <c r="F1332" s="363" t="s">
        <v>7266</v>
      </c>
      <c r="G1332" s="356"/>
    </row>
    <row r="1333" spans="2:7">
      <c r="B1333" s="356" t="s">
        <v>3122</v>
      </c>
      <c r="C1333" s="356" t="s">
        <v>2715</v>
      </c>
      <c r="D1333" s="356">
        <v>775</v>
      </c>
      <c r="E1333" s="356" t="s">
        <v>2825</v>
      </c>
      <c r="F1333" s="363" t="s">
        <v>7266</v>
      </c>
      <c r="G1333" s="356"/>
    </row>
    <row r="1334" spans="2:7">
      <c r="B1334" s="356" t="s">
        <v>3122</v>
      </c>
      <c r="C1334" s="356" t="s">
        <v>2715</v>
      </c>
      <c r="D1334" s="356">
        <v>776</v>
      </c>
      <c r="E1334" s="356" t="s">
        <v>4210</v>
      </c>
      <c r="F1334" s="363" t="s">
        <v>7266</v>
      </c>
      <c r="G1334" s="356"/>
    </row>
    <row r="1335" spans="2:7">
      <c r="B1335" s="356" t="s">
        <v>3122</v>
      </c>
      <c r="C1335" s="356" t="s">
        <v>2715</v>
      </c>
      <c r="D1335" s="356">
        <v>777</v>
      </c>
      <c r="E1335" s="356" t="s">
        <v>1256</v>
      </c>
      <c r="F1335" s="363" t="s">
        <v>7266</v>
      </c>
      <c r="G1335" s="356"/>
    </row>
    <row r="1336" spans="2:7">
      <c r="B1336" s="356" t="s">
        <v>3122</v>
      </c>
      <c r="C1336" s="356" t="s">
        <v>2715</v>
      </c>
      <c r="D1336" s="356">
        <v>778</v>
      </c>
      <c r="E1336" s="356" t="s">
        <v>4213</v>
      </c>
      <c r="F1336" s="363" t="s">
        <v>7266</v>
      </c>
      <c r="G1336" s="356"/>
    </row>
    <row r="1337" spans="2:7">
      <c r="B1337" s="356" t="s">
        <v>3122</v>
      </c>
      <c r="C1337" s="356" t="s">
        <v>2715</v>
      </c>
      <c r="D1337" s="356">
        <v>779</v>
      </c>
      <c r="E1337" s="356" t="s">
        <v>4214</v>
      </c>
      <c r="F1337" s="363" t="s">
        <v>7266</v>
      </c>
      <c r="G1337" s="356"/>
    </row>
    <row r="1338" spans="2:7">
      <c r="B1338" s="356" t="s">
        <v>3122</v>
      </c>
      <c r="C1338" s="356" t="s">
        <v>2715</v>
      </c>
      <c r="D1338" s="356">
        <v>780</v>
      </c>
      <c r="E1338" s="356" t="s">
        <v>2300</v>
      </c>
      <c r="F1338" s="363" t="s">
        <v>7266</v>
      </c>
      <c r="G1338" s="356"/>
    </row>
    <row r="1339" spans="2:7">
      <c r="B1339" s="356" t="s">
        <v>3122</v>
      </c>
      <c r="C1339" s="356" t="s">
        <v>2715</v>
      </c>
      <c r="D1339" s="356">
        <v>781</v>
      </c>
      <c r="E1339" s="356" t="s">
        <v>4215</v>
      </c>
      <c r="F1339" s="363" t="s">
        <v>7266</v>
      </c>
      <c r="G1339" s="356"/>
    </row>
    <row r="1340" spans="2:7">
      <c r="B1340" s="356" t="s">
        <v>3122</v>
      </c>
      <c r="C1340" s="356" t="s">
        <v>2715</v>
      </c>
      <c r="D1340" s="356">
        <v>782</v>
      </c>
      <c r="E1340" s="356" t="s">
        <v>4212</v>
      </c>
      <c r="F1340" s="363" t="s">
        <v>7266</v>
      </c>
      <c r="G1340" s="356"/>
    </row>
    <row r="1341" spans="2:7">
      <c r="B1341" s="356" t="s">
        <v>3122</v>
      </c>
      <c r="C1341" s="356" t="s">
        <v>2715</v>
      </c>
      <c r="D1341" s="356">
        <v>783</v>
      </c>
      <c r="E1341" s="356" t="s">
        <v>4216</v>
      </c>
      <c r="F1341" s="363" t="s">
        <v>7266</v>
      </c>
      <c r="G1341" s="356"/>
    </row>
    <row r="1342" spans="2:7">
      <c r="B1342" s="356" t="s">
        <v>3122</v>
      </c>
      <c r="C1342" s="356" t="s">
        <v>2715</v>
      </c>
      <c r="D1342" s="356">
        <v>784</v>
      </c>
      <c r="E1342" s="356" t="s">
        <v>292</v>
      </c>
      <c r="F1342" s="363" t="s">
        <v>7266</v>
      </c>
      <c r="G1342" s="356"/>
    </row>
    <row r="1343" spans="2:7">
      <c r="B1343" s="356" t="s">
        <v>3122</v>
      </c>
      <c r="C1343" s="356" t="s">
        <v>2715</v>
      </c>
      <c r="D1343" s="356">
        <v>785</v>
      </c>
      <c r="E1343" s="356" t="s">
        <v>3540</v>
      </c>
      <c r="F1343" s="363" t="s">
        <v>7266</v>
      </c>
      <c r="G1343" s="356"/>
    </row>
    <row r="1344" spans="2:7">
      <c r="B1344" s="356" t="s">
        <v>3122</v>
      </c>
      <c r="C1344" s="356" t="s">
        <v>2715</v>
      </c>
      <c r="D1344" s="356">
        <v>786</v>
      </c>
      <c r="E1344" s="356" t="s">
        <v>1181</v>
      </c>
      <c r="F1344" s="363" t="s">
        <v>7266</v>
      </c>
      <c r="G1344" s="356"/>
    </row>
    <row r="1345" spans="2:7">
      <c r="B1345" s="356" t="s">
        <v>3122</v>
      </c>
      <c r="C1345" s="356" t="s">
        <v>2715</v>
      </c>
      <c r="D1345" s="356">
        <v>787</v>
      </c>
      <c r="E1345" s="356" t="s">
        <v>2262</v>
      </c>
      <c r="F1345" s="363" t="s">
        <v>7266</v>
      </c>
      <c r="G1345" s="356"/>
    </row>
    <row r="1346" spans="2:7">
      <c r="B1346" s="356" t="s">
        <v>3122</v>
      </c>
      <c r="C1346" s="356" t="s">
        <v>2715</v>
      </c>
      <c r="D1346" s="356">
        <v>788</v>
      </c>
      <c r="E1346" s="356" t="s">
        <v>1873</v>
      </c>
      <c r="F1346" s="363" t="s">
        <v>7266</v>
      </c>
      <c r="G1346" s="356"/>
    </row>
    <row r="1347" spans="2:7">
      <c r="B1347" s="356" t="s">
        <v>3122</v>
      </c>
      <c r="C1347" s="356" t="s">
        <v>2715</v>
      </c>
      <c r="D1347" s="356">
        <v>789</v>
      </c>
      <c r="E1347" s="356" t="s">
        <v>2265</v>
      </c>
      <c r="F1347" s="363" t="s">
        <v>7266</v>
      </c>
      <c r="G1347" s="356"/>
    </row>
    <row r="1348" spans="2:7">
      <c r="B1348" s="356" t="s">
        <v>3122</v>
      </c>
      <c r="C1348" s="356" t="s">
        <v>2715</v>
      </c>
      <c r="D1348" s="356">
        <v>790</v>
      </c>
      <c r="E1348" s="356" t="s">
        <v>2270</v>
      </c>
      <c r="F1348" s="363" t="s">
        <v>7266</v>
      </c>
      <c r="G1348" s="356"/>
    </row>
    <row r="1349" spans="2:7">
      <c r="B1349" s="356" t="s">
        <v>3122</v>
      </c>
      <c r="C1349" s="356" t="s">
        <v>2715</v>
      </c>
      <c r="D1349" s="356">
        <v>791</v>
      </c>
      <c r="E1349" s="356" t="s">
        <v>4217</v>
      </c>
      <c r="F1349" s="363" t="s">
        <v>7266</v>
      </c>
      <c r="G1349" s="356"/>
    </row>
    <row r="1350" spans="2:7">
      <c r="B1350" s="356" t="s">
        <v>3122</v>
      </c>
      <c r="C1350" s="356" t="s">
        <v>2715</v>
      </c>
      <c r="D1350" s="356">
        <v>792</v>
      </c>
      <c r="E1350" s="356" t="s">
        <v>468</v>
      </c>
      <c r="F1350" s="363" t="s">
        <v>7266</v>
      </c>
      <c r="G1350" s="356"/>
    </row>
    <row r="1351" spans="2:7">
      <c r="B1351" s="356" t="s">
        <v>3122</v>
      </c>
      <c r="C1351" s="356" t="s">
        <v>2715</v>
      </c>
      <c r="D1351" s="356">
        <v>793</v>
      </c>
      <c r="E1351" s="356" t="s">
        <v>4220</v>
      </c>
      <c r="F1351" s="363" t="s">
        <v>7266</v>
      </c>
      <c r="G1351" s="356"/>
    </row>
    <row r="1352" spans="2:7">
      <c r="B1352" s="356" t="s">
        <v>3122</v>
      </c>
      <c r="C1352" s="356" t="s">
        <v>2715</v>
      </c>
      <c r="D1352" s="356">
        <v>794</v>
      </c>
      <c r="E1352" s="356" t="s">
        <v>4221</v>
      </c>
      <c r="F1352" s="363" t="s">
        <v>7266</v>
      </c>
      <c r="G1352" s="356"/>
    </row>
    <row r="1353" spans="2:7">
      <c r="B1353" s="356" t="s">
        <v>3122</v>
      </c>
      <c r="C1353" s="356" t="s">
        <v>2715</v>
      </c>
      <c r="D1353" s="356">
        <v>795</v>
      </c>
      <c r="E1353" s="356" t="s">
        <v>4222</v>
      </c>
      <c r="F1353" s="363" t="s">
        <v>7266</v>
      </c>
      <c r="G1353" s="356"/>
    </row>
    <row r="1354" spans="2:7">
      <c r="B1354" s="356" t="s">
        <v>3122</v>
      </c>
      <c r="C1354" s="356" t="s">
        <v>2715</v>
      </c>
      <c r="D1354" s="356">
        <v>796</v>
      </c>
      <c r="E1354" s="356" t="s">
        <v>4224</v>
      </c>
      <c r="F1354" s="363" t="s">
        <v>7266</v>
      </c>
      <c r="G1354" s="356"/>
    </row>
    <row r="1355" spans="2:7">
      <c r="B1355" s="356" t="s">
        <v>3122</v>
      </c>
      <c r="C1355" s="356" t="s">
        <v>2715</v>
      </c>
      <c r="D1355" s="356">
        <v>797</v>
      </c>
      <c r="E1355" s="356" t="s">
        <v>4226</v>
      </c>
      <c r="F1355" s="363" t="s">
        <v>7266</v>
      </c>
      <c r="G1355" s="356"/>
    </row>
    <row r="1356" spans="2:7">
      <c r="B1356" s="356" t="s">
        <v>3122</v>
      </c>
      <c r="C1356" s="356" t="s">
        <v>2715</v>
      </c>
      <c r="D1356" s="356">
        <v>798</v>
      </c>
      <c r="E1356" s="356" t="s">
        <v>4228</v>
      </c>
      <c r="F1356" s="363" t="s">
        <v>7266</v>
      </c>
      <c r="G1356" s="356"/>
    </row>
    <row r="1357" spans="2:7">
      <c r="B1357" s="356" t="s">
        <v>3122</v>
      </c>
      <c r="C1357" s="356" t="s">
        <v>2715</v>
      </c>
      <c r="D1357" s="356">
        <v>799</v>
      </c>
      <c r="E1357" s="356" t="s">
        <v>4229</v>
      </c>
      <c r="F1357" s="363" t="s">
        <v>7266</v>
      </c>
      <c r="G1357" s="356"/>
    </row>
    <row r="1358" spans="2:7">
      <c r="B1358" s="356" t="s">
        <v>3122</v>
      </c>
      <c r="C1358" s="356" t="s">
        <v>2715</v>
      </c>
      <c r="D1358" s="356">
        <v>800</v>
      </c>
      <c r="E1358" s="356" t="s">
        <v>4230</v>
      </c>
      <c r="F1358" s="363" t="s">
        <v>7266</v>
      </c>
      <c r="G1358" s="356"/>
    </row>
    <row r="1359" spans="2:7">
      <c r="B1359" s="356" t="s">
        <v>3122</v>
      </c>
      <c r="C1359" s="356" t="s">
        <v>2715</v>
      </c>
      <c r="D1359" s="356">
        <v>801</v>
      </c>
      <c r="E1359" s="356" t="s">
        <v>4231</v>
      </c>
      <c r="F1359" s="363" t="s">
        <v>7266</v>
      </c>
      <c r="G1359" s="356"/>
    </row>
    <row r="1360" spans="2:7">
      <c r="B1360" s="356" t="s">
        <v>3122</v>
      </c>
      <c r="C1360" s="356" t="s">
        <v>2715</v>
      </c>
      <c r="D1360" s="356">
        <v>802</v>
      </c>
      <c r="E1360" s="356" t="s">
        <v>4234</v>
      </c>
      <c r="F1360" s="363" t="s">
        <v>7266</v>
      </c>
      <c r="G1360" s="356"/>
    </row>
    <row r="1361" spans="2:7">
      <c r="B1361" s="356" t="s">
        <v>3122</v>
      </c>
      <c r="C1361" s="356" t="s">
        <v>2715</v>
      </c>
      <c r="D1361" s="356">
        <v>803</v>
      </c>
      <c r="E1361" s="356" t="s">
        <v>1833</v>
      </c>
      <c r="F1361" s="363" t="s">
        <v>7266</v>
      </c>
      <c r="G1361" s="356"/>
    </row>
    <row r="1362" spans="2:7">
      <c r="B1362" s="356" t="s">
        <v>3122</v>
      </c>
      <c r="C1362" s="356" t="s">
        <v>2715</v>
      </c>
      <c r="D1362" s="356">
        <v>804</v>
      </c>
      <c r="E1362" s="356" t="s">
        <v>4235</v>
      </c>
      <c r="F1362" s="363" t="s">
        <v>7266</v>
      </c>
      <c r="G1362" s="356"/>
    </row>
    <row r="1363" spans="2:7">
      <c r="B1363" s="356" t="s">
        <v>3122</v>
      </c>
      <c r="C1363" s="356" t="s">
        <v>2715</v>
      </c>
      <c r="D1363" s="356">
        <v>805</v>
      </c>
      <c r="E1363" s="356" t="s">
        <v>4236</v>
      </c>
      <c r="F1363" s="363" t="s">
        <v>7266</v>
      </c>
      <c r="G1363" s="356"/>
    </row>
    <row r="1364" spans="2:7">
      <c r="B1364" s="356" t="s">
        <v>3122</v>
      </c>
      <c r="C1364" s="356" t="s">
        <v>2715</v>
      </c>
      <c r="D1364" s="356">
        <v>806</v>
      </c>
      <c r="E1364" s="356" t="s">
        <v>4238</v>
      </c>
      <c r="F1364" s="363" t="s">
        <v>7266</v>
      </c>
      <c r="G1364" s="356"/>
    </row>
    <row r="1365" spans="2:7">
      <c r="B1365" s="356" t="s">
        <v>3122</v>
      </c>
      <c r="C1365" s="356" t="s">
        <v>2715</v>
      </c>
      <c r="D1365" s="356">
        <v>807</v>
      </c>
      <c r="E1365" s="356" t="s">
        <v>3431</v>
      </c>
      <c r="F1365" s="363" t="s">
        <v>7266</v>
      </c>
      <c r="G1365" s="356"/>
    </row>
    <row r="1366" spans="2:7">
      <c r="B1366" s="356" t="s">
        <v>3122</v>
      </c>
      <c r="C1366" s="356" t="s">
        <v>2715</v>
      </c>
      <c r="D1366" s="356">
        <v>808</v>
      </c>
      <c r="E1366" s="356" t="s">
        <v>3025</v>
      </c>
      <c r="F1366" s="363" t="s">
        <v>7266</v>
      </c>
      <c r="G1366" s="356"/>
    </row>
    <row r="1367" spans="2:7">
      <c r="B1367" s="356" t="s">
        <v>3122</v>
      </c>
      <c r="C1367" s="356" t="s">
        <v>2715</v>
      </c>
      <c r="D1367" s="356">
        <v>809</v>
      </c>
      <c r="E1367" s="356" t="s">
        <v>4240</v>
      </c>
      <c r="F1367" s="363" t="s">
        <v>7266</v>
      </c>
      <c r="G1367" s="356"/>
    </row>
    <row r="1368" spans="2:7">
      <c r="B1368" s="356" t="s">
        <v>3122</v>
      </c>
      <c r="C1368" s="356" t="s">
        <v>2715</v>
      </c>
      <c r="D1368" s="356">
        <v>810</v>
      </c>
      <c r="E1368" s="356" t="s">
        <v>4243</v>
      </c>
      <c r="F1368" s="363" t="s">
        <v>7266</v>
      </c>
      <c r="G1368" s="356"/>
    </row>
    <row r="1369" spans="2:7">
      <c r="B1369" s="356" t="s">
        <v>3122</v>
      </c>
      <c r="C1369" s="356" t="s">
        <v>2715</v>
      </c>
      <c r="D1369" s="356">
        <v>811</v>
      </c>
      <c r="E1369" s="356" t="s">
        <v>4245</v>
      </c>
      <c r="F1369" s="363" t="s">
        <v>7266</v>
      </c>
      <c r="G1369" s="356"/>
    </row>
    <row r="1370" spans="2:7">
      <c r="B1370" s="356" t="s">
        <v>3122</v>
      </c>
      <c r="C1370" s="356" t="s">
        <v>2715</v>
      </c>
      <c r="D1370" s="356">
        <v>812</v>
      </c>
      <c r="E1370" s="356" t="s">
        <v>4246</v>
      </c>
      <c r="F1370" s="363" t="s">
        <v>7266</v>
      </c>
      <c r="G1370" s="356"/>
    </row>
    <row r="1371" spans="2:7">
      <c r="B1371" s="356" t="s">
        <v>3122</v>
      </c>
      <c r="C1371" s="356" t="s">
        <v>2715</v>
      </c>
      <c r="D1371" s="356">
        <v>813</v>
      </c>
      <c r="E1371" s="356" t="s">
        <v>2942</v>
      </c>
      <c r="F1371" s="363" t="s">
        <v>7266</v>
      </c>
      <c r="G1371" s="356"/>
    </row>
    <row r="1372" spans="2:7">
      <c r="B1372" s="356" t="s">
        <v>3122</v>
      </c>
      <c r="C1372" s="356" t="s">
        <v>2715</v>
      </c>
      <c r="D1372" s="356">
        <v>814</v>
      </c>
      <c r="E1372" s="356" t="s">
        <v>1806</v>
      </c>
      <c r="F1372" s="363" t="s">
        <v>7266</v>
      </c>
      <c r="G1372" s="356"/>
    </row>
    <row r="1373" spans="2:7">
      <c r="B1373" s="356" t="s">
        <v>3122</v>
      </c>
      <c r="C1373" s="356" t="s">
        <v>2715</v>
      </c>
      <c r="D1373" s="356">
        <v>815</v>
      </c>
      <c r="E1373" s="356" t="s">
        <v>1355</v>
      </c>
      <c r="F1373" s="363" t="s">
        <v>7266</v>
      </c>
      <c r="G1373" s="356"/>
    </row>
    <row r="1374" spans="2:7">
      <c r="B1374" s="356" t="s">
        <v>3122</v>
      </c>
      <c r="C1374" s="356" t="s">
        <v>2715</v>
      </c>
      <c r="D1374" s="356">
        <v>816</v>
      </c>
      <c r="E1374" s="356" t="s">
        <v>4250</v>
      </c>
      <c r="F1374" s="363" t="s">
        <v>7266</v>
      </c>
      <c r="G1374" s="356"/>
    </row>
    <row r="1375" spans="2:7">
      <c r="B1375" s="356" t="s">
        <v>3122</v>
      </c>
      <c r="C1375" s="356" t="s">
        <v>2715</v>
      </c>
      <c r="D1375" s="356">
        <v>817</v>
      </c>
      <c r="E1375" s="356" t="s">
        <v>279</v>
      </c>
      <c r="F1375" s="363" t="s">
        <v>7266</v>
      </c>
      <c r="G1375" s="356"/>
    </row>
    <row r="1376" spans="2:7">
      <c r="B1376" s="356" t="s">
        <v>3122</v>
      </c>
      <c r="C1376" s="356" t="s">
        <v>2715</v>
      </c>
      <c r="D1376" s="356">
        <v>818</v>
      </c>
      <c r="E1376" s="356" t="s">
        <v>2544</v>
      </c>
      <c r="F1376" s="363" t="s">
        <v>7266</v>
      </c>
      <c r="G1376" s="356"/>
    </row>
    <row r="1377" spans="2:7">
      <c r="B1377" s="356" t="s">
        <v>3122</v>
      </c>
      <c r="C1377" s="356" t="s">
        <v>2715</v>
      </c>
      <c r="D1377" s="356">
        <v>819</v>
      </c>
      <c r="E1377" s="356" t="s">
        <v>152</v>
      </c>
      <c r="F1377" s="363" t="s">
        <v>7266</v>
      </c>
      <c r="G1377" s="356"/>
    </row>
    <row r="1378" spans="2:7">
      <c r="B1378" s="356" t="s">
        <v>3122</v>
      </c>
      <c r="C1378" s="356" t="s">
        <v>2715</v>
      </c>
      <c r="D1378" s="356">
        <v>820</v>
      </c>
      <c r="E1378" s="356" t="s">
        <v>218</v>
      </c>
      <c r="F1378" s="363" t="s">
        <v>7266</v>
      </c>
      <c r="G1378" s="356"/>
    </row>
    <row r="1379" spans="2:7">
      <c r="B1379" s="356" t="s">
        <v>3122</v>
      </c>
      <c r="C1379" s="356" t="s">
        <v>2715</v>
      </c>
      <c r="D1379" s="356">
        <v>821</v>
      </c>
      <c r="E1379" s="356" t="s">
        <v>4251</v>
      </c>
      <c r="F1379" s="363" t="s">
        <v>7266</v>
      </c>
      <c r="G1379" s="356"/>
    </row>
    <row r="1380" spans="2:7">
      <c r="B1380" s="356" t="s">
        <v>3122</v>
      </c>
      <c r="C1380" s="356" t="s">
        <v>2715</v>
      </c>
      <c r="D1380" s="356">
        <v>822</v>
      </c>
      <c r="E1380" s="356" t="s">
        <v>4252</v>
      </c>
      <c r="F1380" s="363" t="s">
        <v>7266</v>
      </c>
      <c r="G1380" s="356"/>
    </row>
    <row r="1381" spans="2:7">
      <c r="B1381" s="356" t="s">
        <v>3122</v>
      </c>
      <c r="C1381" s="356" t="s">
        <v>2715</v>
      </c>
      <c r="D1381" s="356">
        <v>823</v>
      </c>
      <c r="E1381" s="356" t="s">
        <v>4253</v>
      </c>
      <c r="F1381" s="363" t="s">
        <v>7266</v>
      </c>
      <c r="G1381" s="356"/>
    </row>
    <row r="1382" spans="2:7">
      <c r="B1382" s="356" t="s">
        <v>3122</v>
      </c>
      <c r="C1382" s="356" t="s">
        <v>2715</v>
      </c>
      <c r="D1382" s="356">
        <v>824</v>
      </c>
      <c r="E1382" s="356" t="s">
        <v>4257</v>
      </c>
      <c r="F1382" s="363" t="s">
        <v>7266</v>
      </c>
      <c r="G1382" s="356"/>
    </row>
    <row r="1383" spans="2:7">
      <c r="B1383" s="356" t="s">
        <v>3122</v>
      </c>
      <c r="C1383" s="356" t="s">
        <v>2715</v>
      </c>
      <c r="D1383" s="356">
        <v>825</v>
      </c>
      <c r="E1383" s="356" t="s">
        <v>3989</v>
      </c>
      <c r="F1383" s="363" t="s">
        <v>7266</v>
      </c>
      <c r="G1383" s="356"/>
    </row>
    <row r="1384" spans="2:7">
      <c r="B1384" s="356" t="s">
        <v>3122</v>
      </c>
      <c r="C1384" s="356" t="s">
        <v>2715</v>
      </c>
      <c r="D1384" s="356">
        <v>826</v>
      </c>
      <c r="E1384" s="356" t="s">
        <v>499</v>
      </c>
      <c r="F1384" s="363" t="s">
        <v>7266</v>
      </c>
      <c r="G1384" s="356"/>
    </row>
    <row r="1385" spans="2:7">
      <c r="B1385" s="356" t="s">
        <v>3122</v>
      </c>
      <c r="C1385" s="356" t="s">
        <v>2715</v>
      </c>
      <c r="D1385" s="356">
        <v>827</v>
      </c>
      <c r="E1385" s="356" t="s">
        <v>176</v>
      </c>
      <c r="F1385" s="363" t="s">
        <v>7266</v>
      </c>
      <c r="G1385" s="356"/>
    </row>
    <row r="1386" spans="2:7">
      <c r="B1386" s="356" t="s">
        <v>3122</v>
      </c>
      <c r="C1386" s="356" t="s">
        <v>2715</v>
      </c>
      <c r="D1386" s="356">
        <v>828</v>
      </c>
      <c r="E1386" s="356" t="s">
        <v>4258</v>
      </c>
      <c r="F1386" s="363" t="s">
        <v>7266</v>
      </c>
      <c r="G1386" s="356"/>
    </row>
    <row r="1387" spans="2:7">
      <c r="B1387" s="356" t="s">
        <v>3122</v>
      </c>
      <c r="C1387" s="356" t="s">
        <v>2715</v>
      </c>
      <c r="D1387" s="356">
        <v>829</v>
      </c>
      <c r="E1387" s="356" t="s">
        <v>4259</v>
      </c>
      <c r="F1387" s="363" t="s">
        <v>7266</v>
      </c>
      <c r="G1387" s="356"/>
    </row>
    <row r="1388" spans="2:7">
      <c r="B1388" s="356" t="s">
        <v>3122</v>
      </c>
      <c r="C1388" s="356" t="s">
        <v>2715</v>
      </c>
      <c r="D1388" s="356">
        <v>830</v>
      </c>
      <c r="E1388" s="356" t="s">
        <v>954</v>
      </c>
      <c r="F1388" s="363" t="s">
        <v>7266</v>
      </c>
      <c r="G1388" s="356"/>
    </row>
    <row r="1389" spans="2:7">
      <c r="B1389" s="356" t="s">
        <v>3122</v>
      </c>
      <c r="C1389" s="356" t="s">
        <v>2715</v>
      </c>
      <c r="D1389" s="356">
        <v>831</v>
      </c>
      <c r="E1389" s="356" t="s">
        <v>4260</v>
      </c>
      <c r="F1389" s="363" t="s">
        <v>7266</v>
      </c>
      <c r="G1389" s="356"/>
    </row>
    <row r="1390" spans="2:7">
      <c r="B1390" s="356" t="s">
        <v>3122</v>
      </c>
      <c r="C1390" s="356" t="s">
        <v>2715</v>
      </c>
      <c r="D1390" s="356">
        <v>832</v>
      </c>
      <c r="E1390" s="356" t="s">
        <v>4261</v>
      </c>
      <c r="F1390" s="363" t="s">
        <v>7266</v>
      </c>
      <c r="G1390" s="356"/>
    </row>
    <row r="1391" spans="2:7">
      <c r="B1391" s="356" t="s">
        <v>3122</v>
      </c>
      <c r="C1391" s="356" t="s">
        <v>2715</v>
      </c>
      <c r="D1391" s="356">
        <v>833</v>
      </c>
      <c r="E1391" s="356" t="s">
        <v>2276</v>
      </c>
      <c r="F1391" s="363" t="s">
        <v>7266</v>
      </c>
      <c r="G1391" s="356"/>
    </row>
    <row r="1392" spans="2:7">
      <c r="B1392" s="356" t="s">
        <v>3122</v>
      </c>
      <c r="C1392" s="356" t="s">
        <v>2715</v>
      </c>
      <c r="D1392" s="356">
        <v>834</v>
      </c>
      <c r="E1392" s="356" t="s">
        <v>4263</v>
      </c>
      <c r="F1392" s="363" t="s">
        <v>7266</v>
      </c>
      <c r="G1392" s="356"/>
    </row>
    <row r="1393" spans="2:7">
      <c r="B1393" s="356" t="s">
        <v>3122</v>
      </c>
      <c r="C1393" s="356" t="s">
        <v>2715</v>
      </c>
      <c r="D1393" s="356">
        <v>835</v>
      </c>
      <c r="E1393" s="356" t="s">
        <v>4265</v>
      </c>
      <c r="F1393" s="363" t="s">
        <v>7266</v>
      </c>
      <c r="G1393" s="356"/>
    </row>
    <row r="1394" spans="2:7">
      <c r="B1394" s="356" t="s">
        <v>3122</v>
      </c>
      <c r="C1394" s="356" t="s">
        <v>2715</v>
      </c>
      <c r="D1394" s="356">
        <v>836</v>
      </c>
      <c r="E1394" s="356" t="s">
        <v>3473</v>
      </c>
      <c r="F1394" s="363" t="s">
        <v>7266</v>
      </c>
      <c r="G1394" s="356"/>
    </row>
    <row r="1395" spans="2:7">
      <c r="B1395" s="356" t="s">
        <v>3122</v>
      </c>
      <c r="C1395" s="356" t="s">
        <v>2715</v>
      </c>
      <c r="D1395" s="356">
        <v>837</v>
      </c>
      <c r="E1395" s="356" t="s">
        <v>340</v>
      </c>
      <c r="F1395" s="363" t="s">
        <v>7266</v>
      </c>
      <c r="G1395" s="356"/>
    </row>
    <row r="1396" spans="2:7">
      <c r="B1396" s="356" t="s">
        <v>3122</v>
      </c>
      <c r="C1396" s="356" t="s">
        <v>2715</v>
      </c>
      <c r="D1396" s="356">
        <v>838</v>
      </c>
      <c r="E1396" s="356" t="s">
        <v>1666</v>
      </c>
      <c r="F1396" s="363" t="s">
        <v>7266</v>
      </c>
      <c r="G1396" s="356"/>
    </row>
    <row r="1397" spans="2:7">
      <c r="B1397" s="356" t="s">
        <v>3122</v>
      </c>
      <c r="C1397" s="356" t="s">
        <v>2715</v>
      </c>
      <c r="D1397" s="356">
        <v>839</v>
      </c>
      <c r="E1397" s="356" t="s">
        <v>355</v>
      </c>
      <c r="F1397" s="363" t="s">
        <v>7266</v>
      </c>
      <c r="G1397" s="356"/>
    </row>
    <row r="1398" spans="2:7">
      <c r="B1398" s="356" t="s">
        <v>3122</v>
      </c>
      <c r="C1398" s="356" t="s">
        <v>2715</v>
      </c>
      <c r="D1398" s="356">
        <v>840</v>
      </c>
      <c r="E1398" s="356" t="s">
        <v>644</v>
      </c>
      <c r="F1398" s="363" t="s">
        <v>7266</v>
      </c>
      <c r="G1398" s="356"/>
    </row>
    <row r="1399" spans="2:7">
      <c r="B1399" s="356" t="s">
        <v>3122</v>
      </c>
      <c r="C1399" s="356" t="s">
        <v>2715</v>
      </c>
      <c r="D1399" s="356">
        <v>841</v>
      </c>
      <c r="E1399" s="356" t="s">
        <v>989</v>
      </c>
      <c r="F1399" s="363" t="s">
        <v>7266</v>
      </c>
      <c r="G1399" s="356"/>
    </row>
    <row r="1400" spans="2:7">
      <c r="B1400" s="356" t="s">
        <v>3122</v>
      </c>
      <c r="C1400" s="356" t="s">
        <v>2715</v>
      </c>
      <c r="D1400" s="356">
        <v>842</v>
      </c>
      <c r="E1400" s="356" t="s">
        <v>2101</v>
      </c>
      <c r="F1400" s="363" t="s">
        <v>7266</v>
      </c>
      <c r="G1400" s="356"/>
    </row>
    <row r="1401" spans="2:7">
      <c r="B1401" s="356" t="s">
        <v>3122</v>
      </c>
      <c r="C1401" s="356" t="s">
        <v>2715</v>
      </c>
      <c r="D1401" s="356">
        <v>843</v>
      </c>
      <c r="E1401" s="356" t="s">
        <v>678</v>
      </c>
      <c r="F1401" s="363" t="s">
        <v>7266</v>
      </c>
      <c r="G1401" s="356"/>
    </row>
    <row r="1402" spans="2:7">
      <c r="B1402" s="356" t="s">
        <v>3122</v>
      </c>
      <c r="C1402" s="356" t="s">
        <v>2715</v>
      </c>
      <c r="D1402" s="356">
        <v>844</v>
      </c>
      <c r="E1402" s="356" t="s">
        <v>4266</v>
      </c>
      <c r="F1402" s="363" t="s">
        <v>7266</v>
      </c>
      <c r="G1402" s="356"/>
    </row>
    <row r="1403" spans="2:7">
      <c r="B1403" s="356" t="s">
        <v>3122</v>
      </c>
      <c r="C1403" s="356" t="s">
        <v>2715</v>
      </c>
      <c r="D1403" s="356">
        <v>845</v>
      </c>
      <c r="E1403" s="356" t="s">
        <v>4267</v>
      </c>
      <c r="F1403" s="363" t="s">
        <v>7266</v>
      </c>
      <c r="G1403" s="356"/>
    </row>
    <row r="1404" spans="2:7">
      <c r="B1404" s="356" t="s">
        <v>3122</v>
      </c>
      <c r="C1404" s="356" t="s">
        <v>2715</v>
      </c>
      <c r="D1404" s="356">
        <v>846</v>
      </c>
      <c r="E1404" s="356" t="s">
        <v>4035</v>
      </c>
      <c r="F1404" s="363" t="s">
        <v>7266</v>
      </c>
      <c r="G1404" s="356"/>
    </row>
    <row r="1405" spans="2:7">
      <c r="B1405" s="356" t="s">
        <v>3122</v>
      </c>
      <c r="C1405" s="356" t="s">
        <v>2715</v>
      </c>
      <c r="D1405" s="356">
        <v>847</v>
      </c>
      <c r="E1405" s="356" t="s">
        <v>4020</v>
      </c>
      <c r="F1405" s="363" t="s">
        <v>7266</v>
      </c>
      <c r="G1405" s="356"/>
    </row>
    <row r="1406" spans="2:7">
      <c r="B1406" s="356" t="s">
        <v>3122</v>
      </c>
      <c r="C1406" s="356" t="s">
        <v>2715</v>
      </c>
      <c r="D1406" s="356">
        <v>848</v>
      </c>
      <c r="E1406" s="356" t="s">
        <v>4269</v>
      </c>
      <c r="F1406" s="363" t="s">
        <v>7266</v>
      </c>
      <c r="G1406" s="356"/>
    </row>
    <row r="1407" spans="2:7">
      <c r="B1407" s="356" t="s">
        <v>3122</v>
      </c>
      <c r="C1407" s="356" t="s">
        <v>2715</v>
      </c>
      <c r="D1407" s="356">
        <v>849</v>
      </c>
      <c r="E1407" s="356" t="s">
        <v>4271</v>
      </c>
      <c r="F1407" s="363" t="s">
        <v>7266</v>
      </c>
      <c r="G1407" s="356"/>
    </row>
    <row r="1408" spans="2:7">
      <c r="B1408" s="356" t="s">
        <v>3122</v>
      </c>
      <c r="C1408" s="356" t="s">
        <v>2715</v>
      </c>
      <c r="D1408" s="356">
        <v>850</v>
      </c>
      <c r="E1408" s="356" t="s">
        <v>4273</v>
      </c>
      <c r="F1408" s="363" t="s">
        <v>7266</v>
      </c>
      <c r="G1408" s="356"/>
    </row>
    <row r="1409" spans="2:7">
      <c r="B1409" s="356" t="s">
        <v>3122</v>
      </c>
      <c r="C1409" s="356" t="s">
        <v>2715</v>
      </c>
      <c r="D1409" s="356">
        <v>851</v>
      </c>
      <c r="E1409" s="356" t="s">
        <v>4274</v>
      </c>
      <c r="F1409" s="363" t="s">
        <v>7266</v>
      </c>
      <c r="G1409" s="356"/>
    </row>
    <row r="1410" spans="2:7">
      <c r="B1410" s="356" t="s">
        <v>3122</v>
      </c>
      <c r="C1410" s="356" t="s">
        <v>2715</v>
      </c>
      <c r="D1410" s="356">
        <v>852</v>
      </c>
      <c r="E1410" s="356" t="s">
        <v>4276</v>
      </c>
      <c r="F1410" s="363" t="s">
        <v>7266</v>
      </c>
      <c r="G1410" s="356"/>
    </row>
    <row r="1411" spans="2:7">
      <c r="B1411" s="356" t="s">
        <v>3122</v>
      </c>
      <c r="C1411" s="356" t="s">
        <v>2715</v>
      </c>
      <c r="D1411" s="356">
        <v>853</v>
      </c>
      <c r="E1411" s="356" t="s">
        <v>3842</v>
      </c>
      <c r="F1411" s="363" t="s">
        <v>7266</v>
      </c>
      <c r="G1411" s="356"/>
    </row>
    <row r="1412" spans="2:7">
      <c r="B1412" s="356" t="s">
        <v>3122</v>
      </c>
      <c r="C1412" s="356" t="s">
        <v>2715</v>
      </c>
      <c r="D1412" s="356">
        <v>854</v>
      </c>
      <c r="E1412" s="356" t="s">
        <v>3190</v>
      </c>
      <c r="F1412" s="363" t="s">
        <v>7266</v>
      </c>
      <c r="G1412" s="356"/>
    </row>
    <row r="1413" spans="2:7">
      <c r="B1413" s="356" t="s">
        <v>3122</v>
      </c>
      <c r="C1413" s="356" t="s">
        <v>2715</v>
      </c>
      <c r="D1413" s="356">
        <v>855</v>
      </c>
      <c r="E1413" s="356" t="s">
        <v>3720</v>
      </c>
      <c r="F1413" s="363" t="s">
        <v>7266</v>
      </c>
      <c r="G1413" s="356"/>
    </row>
    <row r="1414" spans="2:7">
      <c r="B1414" s="356" t="s">
        <v>3122</v>
      </c>
      <c r="C1414" s="356" t="s">
        <v>2715</v>
      </c>
      <c r="D1414" s="356">
        <v>856</v>
      </c>
      <c r="E1414" s="356" t="s">
        <v>4278</v>
      </c>
      <c r="F1414" s="363" t="s">
        <v>7266</v>
      </c>
      <c r="G1414" s="356"/>
    </row>
    <row r="1415" spans="2:7">
      <c r="B1415" s="356" t="s">
        <v>3122</v>
      </c>
      <c r="C1415" s="356" t="s">
        <v>2715</v>
      </c>
      <c r="D1415" s="356">
        <v>857</v>
      </c>
      <c r="E1415" s="356" t="s">
        <v>4280</v>
      </c>
      <c r="F1415" s="363" t="s">
        <v>7266</v>
      </c>
      <c r="G1415" s="356"/>
    </row>
    <row r="1416" spans="2:7">
      <c r="B1416" s="356" t="s">
        <v>3122</v>
      </c>
      <c r="C1416" s="356" t="s">
        <v>2715</v>
      </c>
      <c r="D1416" s="356">
        <v>858</v>
      </c>
      <c r="E1416" s="356" t="s">
        <v>4283</v>
      </c>
      <c r="F1416" s="363" t="s">
        <v>7266</v>
      </c>
      <c r="G1416" s="356"/>
    </row>
    <row r="1417" spans="2:7">
      <c r="B1417" s="356" t="s">
        <v>3122</v>
      </c>
      <c r="C1417" s="356" t="s">
        <v>2715</v>
      </c>
      <c r="D1417" s="356">
        <v>859</v>
      </c>
      <c r="E1417" s="356" t="s">
        <v>4285</v>
      </c>
      <c r="F1417" s="363" t="s">
        <v>7266</v>
      </c>
      <c r="G1417" s="356"/>
    </row>
    <row r="1418" spans="2:7">
      <c r="B1418" s="356" t="s">
        <v>3122</v>
      </c>
      <c r="C1418" s="356" t="s">
        <v>2715</v>
      </c>
      <c r="D1418" s="356">
        <v>860</v>
      </c>
      <c r="E1418" s="356" t="s">
        <v>4289</v>
      </c>
      <c r="F1418" s="363" t="s">
        <v>7266</v>
      </c>
      <c r="G1418" s="356"/>
    </row>
    <row r="1419" spans="2:7">
      <c r="B1419" s="356" t="s">
        <v>3122</v>
      </c>
      <c r="C1419" s="356" t="s">
        <v>2715</v>
      </c>
      <c r="D1419" s="356">
        <v>861</v>
      </c>
      <c r="E1419" s="356" t="s">
        <v>4290</v>
      </c>
      <c r="F1419" s="363" t="s">
        <v>7266</v>
      </c>
      <c r="G1419" s="356"/>
    </row>
    <row r="1420" spans="2:7">
      <c r="B1420" s="356" t="s">
        <v>3122</v>
      </c>
      <c r="C1420" s="356" t="s">
        <v>2715</v>
      </c>
      <c r="D1420" s="356">
        <v>862</v>
      </c>
      <c r="E1420" s="356" t="s">
        <v>2468</v>
      </c>
      <c r="F1420" s="363" t="s">
        <v>7266</v>
      </c>
      <c r="G1420" s="356"/>
    </row>
    <row r="1421" spans="2:7">
      <c r="B1421" s="356" t="s">
        <v>3122</v>
      </c>
      <c r="C1421" s="356" t="s">
        <v>2715</v>
      </c>
      <c r="D1421" s="356">
        <v>863</v>
      </c>
      <c r="E1421" s="356" t="s">
        <v>4292</v>
      </c>
      <c r="F1421" s="363" t="s">
        <v>7266</v>
      </c>
      <c r="G1421" s="356"/>
    </row>
    <row r="1422" spans="2:7">
      <c r="B1422" s="356" t="s">
        <v>3122</v>
      </c>
      <c r="C1422" s="356" t="s">
        <v>2715</v>
      </c>
      <c r="D1422" s="356">
        <v>864</v>
      </c>
      <c r="E1422" s="356" t="s">
        <v>2295</v>
      </c>
      <c r="F1422" s="363" t="s">
        <v>7266</v>
      </c>
      <c r="G1422" s="356"/>
    </row>
    <row r="1423" spans="2:7">
      <c r="B1423" s="356" t="s">
        <v>3122</v>
      </c>
      <c r="C1423" s="356" t="s">
        <v>2715</v>
      </c>
      <c r="D1423" s="356">
        <v>865</v>
      </c>
      <c r="E1423" s="356" t="s">
        <v>2539</v>
      </c>
      <c r="F1423" s="363" t="s">
        <v>7266</v>
      </c>
      <c r="G1423" s="356"/>
    </row>
    <row r="1424" spans="2:7">
      <c r="B1424" s="356" t="s">
        <v>3122</v>
      </c>
      <c r="C1424" s="356" t="s">
        <v>2715</v>
      </c>
      <c r="D1424" s="356">
        <v>866</v>
      </c>
      <c r="E1424" s="356" t="s">
        <v>2125</v>
      </c>
      <c r="F1424" s="363" t="s">
        <v>7266</v>
      </c>
      <c r="G1424" s="356"/>
    </row>
    <row r="1425" spans="2:7">
      <c r="B1425" s="356" t="s">
        <v>3122</v>
      </c>
      <c r="C1425" s="356" t="s">
        <v>2715</v>
      </c>
      <c r="D1425" s="356">
        <v>867</v>
      </c>
      <c r="E1425" s="356" t="s">
        <v>4293</v>
      </c>
      <c r="F1425" s="363" t="s">
        <v>7266</v>
      </c>
      <c r="G1425" s="356"/>
    </row>
    <row r="1426" spans="2:7">
      <c r="B1426" s="356" t="s">
        <v>3122</v>
      </c>
      <c r="C1426" s="356" t="s">
        <v>2715</v>
      </c>
      <c r="D1426" s="356">
        <v>868</v>
      </c>
      <c r="E1426" s="356" t="s">
        <v>2523</v>
      </c>
      <c r="F1426" s="363" t="s">
        <v>7266</v>
      </c>
      <c r="G1426" s="356"/>
    </row>
    <row r="1427" spans="2:7">
      <c r="B1427" s="356" t="s">
        <v>3122</v>
      </c>
      <c r="C1427" s="356" t="s">
        <v>2715</v>
      </c>
      <c r="D1427" s="356">
        <v>869</v>
      </c>
      <c r="E1427" s="356" t="s">
        <v>4296</v>
      </c>
      <c r="F1427" s="363" t="s">
        <v>7266</v>
      </c>
      <c r="G1427" s="356"/>
    </row>
    <row r="1428" spans="2:7">
      <c r="B1428" s="356" t="s">
        <v>3122</v>
      </c>
      <c r="C1428" s="356" t="s">
        <v>2715</v>
      </c>
      <c r="D1428" s="356">
        <v>870</v>
      </c>
      <c r="E1428" s="356" t="s">
        <v>3366</v>
      </c>
      <c r="F1428" s="363" t="s">
        <v>7266</v>
      </c>
      <c r="G1428" s="356"/>
    </row>
    <row r="1429" spans="2:7">
      <c r="B1429" s="356" t="s">
        <v>3122</v>
      </c>
      <c r="C1429" s="356" t="s">
        <v>2715</v>
      </c>
      <c r="D1429" s="356">
        <v>871</v>
      </c>
      <c r="E1429" s="356" t="s">
        <v>1409</v>
      </c>
      <c r="F1429" s="363" t="s">
        <v>7266</v>
      </c>
      <c r="G1429" s="356"/>
    </row>
    <row r="1430" spans="2:7">
      <c r="B1430" s="356" t="s">
        <v>3122</v>
      </c>
      <c r="C1430" s="356" t="s">
        <v>2715</v>
      </c>
      <c r="D1430" s="356">
        <v>872</v>
      </c>
      <c r="E1430" s="356" t="s">
        <v>1522</v>
      </c>
      <c r="F1430" s="363" t="s">
        <v>7266</v>
      </c>
      <c r="G1430" s="356"/>
    </row>
    <row r="1431" spans="2:7">
      <c r="B1431" s="356" t="s">
        <v>3122</v>
      </c>
      <c r="C1431" s="356" t="s">
        <v>2715</v>
      </c>
      <c r="D1431" s="356">
        <v>873</v>
      </c>
      <c r="E1431" s="356" t="s">
        <v>4299</v>
      </c>
      <c r="F1431" s="363" t="s">
        <v>7266</v>
      </c>
      <c r="G1431" s="356"/>
    </row>
    <row r="1432" spans="2:7">
      <c r="B1432" s="356" t="s">
        <v>3122</v>
      </c>
      <c r="C1432" s="356" t="s">
        <v>2715</v>
      </c>
      <c r="D1432" s="356">
        <v>874</v>
      </c>
      <c r="E1432" s="356" t="s">
        <v>4300</v>
      </c>
      <c r="F1432" s="363" t="s">
        <v>7266</v>
      </c>
      <c r="G1432" s="356"/>
    </row>
    <row r="1433" spans="2:7">
      <c r="B1433" s="356" t="s">
        <v>3122</v>
      </c>
      <c r="C1433" s="356" t="s">
        <v>2715</v>
      </c>
      <c r="D1433" s="356">
        <v>875</v>
      </c>
      <c r="E1433" s="356" t="s">
        <v>3706</v>
      </c>
      <c r="F1433" s="363" t="s">
        <v>7266</v>
      </c>
      <c r="G1433" s="356"/>
    </row>
    <row r="1434" spans="2:7">
      <c r="B1434" s="356" t="s">
        <v>3122</v>
      </c>
      <c r="C1434" s="356" t="s">
        <v>2715</v>
      </c>
      <c r="D1434" s="356">
        <v>876</v>
      </c>
      <c r="E1434" s="356" t="s">
        <v>4304</v>
      </c>
      <c r="F1434" s="363" t="s">
        <v>7266</v>
      </c>
      <c r="G1434" s="356"/>
    </row>
    <row r="1435" spans="2:7">
      <c r="B1435" s="356" t="s">
        <v>3122</v>
      </c>
      <c r="C1435" s="356" t="s">
        <v>2715</v>
      </c>
      <c r="D1435" s="356">
        <v>877</v>
      </c>
      <c r="E1435" s="356" t="s">
        <v>618</v>
      </c>
      <c r="F1435" s="363" t="s">
        <v>7266</v>
      </c>
      <c r="G1435" s="356"/>
    </row>
    <row r="1436" spans="2:7">
      <c r="B1436" s="356" t="s">
        <v>3122</v>
      </c>
      <c r="C1436" s="356" t="s">
        <v>2715</v>
      </c>
      <c r="D1436" s="356">
        <v>878</v>
      </c>
      <c r="E1436" s="356" t="s">
        <v>4307</v>
      </c>
      <c r="F1436" s="363" t="s">
        <v>7266</v>
      </c>
      <c r="G1436" s="356"/>
    </row>
    <row r="1437" spans="2:7">
      <c r="B1437" s="356" t="s">
        <v>3122</v>
      </c>
      <c r="C1437" s="356" t="s">
        <v>2715</v>
      </c>
      <c r="D1437" s="356">
        <v>879</v>
      </c>
      <c r="E1437" s="356" t="s">
        <v>4308</v>
      </c>
      <c r="F1437" s="363" t="s">
        <v>7266</v>
      </c>
      <c r="G1437" s="356"/>
    </row>
    <row r="1438" spans="2:7">
      <c r="B1438" s="356" t="s">
        <v>3122</v>
      </c>
      <c r="C1438" s="356" t="s">
        <v>2715</v>
      </c>
      <c r="D1438" s="356">
        <v>880</v>
      </c>
      <c r="E1438" s="356" t="s">
        <v>1641</v>
      </c>
      <c r="F1438" s="363" t="s">
        <v>7266</v>
      </c>
      <c r="G1438" s="356"/>
    </row>
    <row r="1439" spans="2:7">
      <c r="B1439" s="356" t="s">
        <v>3122</v>
      </c>
      <c r="C1439" s="356" t="s">
        <v>2715</v>
      </c>
      <c r="D1439" s="356">
        <v>881</v>
      </c>
      <c r="E1439" s="356" t="s">
        <v>4309</v>
      </c>
      <c r="F1439" s="363" t="s">
        <v>7266</v>
      </c>
      <c r="G1439" s="356"/>
    </row>
    <row r="1440" spans="2:7">
      <c r="B1440" s="356" t="s">
        <v>3122</v>
      </c>
      <c r="C1440" s="356" t="s">
        <v>2715</v>
      </c>
      <c r="D1440" s="356">
        <v>882</v>
      </c>
      <c r="E1440" s="356" t="s">
        <v>2575</v>
      </c>
      <c r="F1440" s="363" t="s">
        <v>7266</v>
      </c>
      <c r="G1440" s="356"/>
    </row>
    <row r="1441" spans="2:7">
      <c r="B1441" s="356" t="s">
        <v>3122</v>
      </c>
      <c r="C1441" s="356" t="s">
        <v>2715</v>
      </c>
      <c r="D1441" s="356">
        <v>883</v>
      </c>
      <c r="E1441" s="356" t="s">
        <v>1514</v>
      </c>
      <c r="F1441" s="363" t="s">
        <v>7266</v>
      </c>
      <c r="G1441" s="356"/>
    </row>
    <row r="1442" spans="2:7">
      <c r="B1442" s="356" t="s">
        <v>3122</v>
      </c>
      <c r="C1442" s="356" t="s">
        <v>2715</v>
      </c>
      <c r="D1442" s="356">
        <v>884</v>
      </c>
      <c r="E1442" s="356" t="s">
        <v>4310</v>
      </c>
      <c r="F1442" s="363" t="s">
        <v>7266</v>
      </c>
      <c r="G1442" s="356"/>
    </row>
    <row r="1443" spans="2:7">
      <c r="B1443" s="356" t="s">
        <v>3122</v>
      </c>
      <c r="C1443" s="356" t="s">
        <v>2715</v>
      </c>
      <c r="D1443" s="356">
        <v>885</v>
      </c>
      <c r="E1443" s="356" t="s">
        <v>2531</v>
      </c>
      <c r="F1443" s="363" t="s">
        <v>7266</v>
      </c>
      <c r="G1443" s="356"/>
    </row>
    <row r="1444" spans="2:7">
      <c r="B1444" s="356" t="s">
        <v>3122</v>
      </c>
      <c r="C1444" s="356" t="s">
        <v>2715</v>
      </c>
      <c r="D1444" s="356">
        <v>886</v>
      </c>
      <c r="E1444" s="356" t="s">
        <v>2397</v>
      </c>
      <c r="F1444" s="363" t="s">
        <v>7266</v>
      </c>
      <c r="G1444" s="356"/>
    </row>
    <row r="1445" spans="2:7">
      <c r="B1445" s="356" t="s">
        <v>3122</v>
      </c>
      <c r="C1445" s="356" t="s">
        <v>2715</v>
      </c>
      <c r="D1445" s="356">
        <v>887</v>
      </c>
      <c r="E1445" s="356" t="s">
        <v>4311</v>
      </c>
      <c r="F1445" s="363" t="s">
        <v>7266</v>
      </c>
      <c r="G1445" s="356"/>
    </row>
    <row r="1446" spans="2:7">
      <c r="B1446" s="356" t="s">
        <v>3122</v>
      </c>
      <c r="C1446" s="356" t="s">
        <v>2715</v>
      </c>
      <c r="D1446" s="356">
        <v>888</v>
      </c>
      <c r="E1446" s="356" t="s">
        <v>262</v>
      </c>
      <c r="F1446" s="363" t="s">
        <v>7266</v>
      </c>
      <c r="G1446" s="356"/>
    </row>
    <row r="1447" spans="2:7">
      <c r="B1447" s="356" t="s">
        <v>3122</v>
      </c>
      <c r="C1447" s="356" t="s">
        <v>2715</v>
      </c>
      <c r="D1447" s="356">
        <v>889</v>
      </c>
      <c r="E1447" s="356" t="s">
        <v>1412</v>
      </c>
      <c r="F1447" s="363" t="s">
        <v>7266</v>
      </c>
      <c r="G1447" s="356"/>
    </row>
    <row r="1448" spans="2:7">
      <c r="B1448" s="356" t="s">
        <v>3122</v>
      </c>
      <c r="C1448" s="356" t="s">
        <v>2715</v>
      </c>
      <c r="D1448" s="356">
        <v>890</v>
      </c>
      <c r="E1448" s="356" t="s">
        <v>4312</v>
      </c>
      <c r="F1448" s="363" t="s">
        <v>7266</v>
      </c>
      <c r="G1448" s="356"/>
    </row>
    <row r="1449" spans="2:7">
      <c r="B1449" s="356" t="s">
        <v>3122</v>
      </c>
      <c r="C1449" s="356" t="s">
        <v>2715</v>
      </c>
      <c r="D1449" s="356">
        <v>891</v>
      </c>
      <c r="E1449" s="356" t="s">
        <v>4313</v>
      </c>
      <c r="F1449" s="363" t="s">
        <v>7266</v>
      </c>
      <c r="G1449" s="356"/>
    </row>
    <row r="1450" spans="2:7">
      <c r="B1450" s="356" t="s">
        <v>3122</v>
      </c>
      <c r="C1450" s="356" t="s">
        <v>2715</v>
      </c>
      <c r="D1450" s="356">
        <v>892</v>
      </c>
      <c r="E1450" s="356" t="s">
        <v>1746</v>
      </c>
      <c r="F1450" s="363" t="s">
        <v>7266</v>
      </c>
      <c r="G1450" s="356"/>
    </row>
    <row r="1451" spans="2:7">
      <c r="B1451" s="356" t="s">
        <v>3122</v>
      </c>
      <c r="C1451" s="356" t="s">
        <v>2715</v>
      </c>
      <c r="D1451" s="356">
        <v>893</v>
      </c>
      <c r="E1451" s="356" t="s">
        <v>4314</v>
      </c>
      <c r="F1451" s="363" t="s">
        <v>7266</v>
      </c>
      <c r="G1451" s="356"/>
    </row>
    <row r="1452" spans="2:7">
      <c r="B1452" s="356" t="s">
        <v>3122</v>
      </c>
      <c r="C1452" s="356" t="s">
        <v>2715</v>
      </c>
      <c r="D1452" s="356">
        <v>894</v>
      </c>
      <c r="E1452" s="356" t="s">
        <v>2127</v>
      </c>
      <c r="F1452" s="363" t="s">
        <v>7266</v>
      </c>
      <c r="G1452" s="356"/>
    </row>
    <row r="1453" spans="2:7">
      <c r="B1453" s="356" t="s">
        <v>3122</v>
      </c>
      <c r="C1453" s="356" t="s">
        <v>2715</v>
      </c>
      <c r="D1453" s="356">
        <v>895</v>
      </c>
      <c r="E1453" s="356" t="s">
        <v>2890</v>
      </c>
      <c r="F1453" s="363" t="s">
        <v>7266</v>
      </c>
      <c r="G1453" s="356"/>
    </row>
    <row r="1454" spans="2:7">
      <c r="B1454" s="356" t="s">
        <v>3122</v>
      </c>
      <c r="C1454" s="356" t="s">
        <v>2715</v>
      </c>
      <c r="D1454" s="356">
        <v>896</v>
      </c>
      <c r="E1454" s="356" t="s">
        <v>4315</v>
      </c>
      <c r="F1454" s="363" t="s">
        <v>7266</v>
      </c>
      <c r="G1454" s="356"/>
    </row>
    <row r="1455" spans="2:7">
      <c r="B1455" s="356" t="s">
        <v>3122</v>
      </c>
      <c r="C1455" s="356" t="s">
        <v>2715</v>
      </c>
      <c r="D1455" s="356">
        <v>897</v>
      </c>
      <c r="E1455" s="356" t="s">
        <v>4317</v>
      </c>
      <c r="F1455" s="363" t="s">
        <v>7266</v>
      </c>
      <c r="G1455" s="356"/>
    </row>
    <row r="1456" spans="2:7">
      <c r="B1456" s="356" t="s">
        <v>3122</v>
      </c>
      <c r="C1456" s="356" t="s">
        <v>2715</v>
      </c>
      <c r="D1456" s="356">
        <v>898</v>
      </c>
      <c r="E1456" s="356" t="s">
        <v>4318</v>
      </c>
      <c r="F1456" s="363" t="s">
        <v>7266</v>
      </c>
      <c r="G1456" s="356"/>
    </row>
    <row r="1457" spans="2:7">
      <c r="B1457" s="356" t="s">
        <v>3122</v>
      </c>
      <c r="C1457" s="356" t="s">
        <v>2715</v>
      </c>
      <c r="D1457" s="356">
        <v>899</v>
      </c>
      <c r="E1457" s="356" t="s">
        <v>4322</v>
      </c>
      <c r="F1457" s="363" t="s">
        <v>7266</v>
      </c>
      <c r="G1457" s="356"/>
    </row>
    <row r="1458" spans="2:7">
      <c r="B1458" s="356" t="s">
        <v>3122</v>
      </c>
      <c r="C1458" s="356" t="s">
        <v>2715</v>
      </c>
      <c r="D1458" s="356">
        <v>900</v>
      </c>
      <c r="E1458" s="356" t="s">
        <v>1207</v>
      </c>
      <c r="F1458" s="363" t="s">
        <v>7266</v>
      </c>
      <c r="G1458" s="356"/>
    </row>
    <row r="1459" spans="2:7">
      <c r="B1459" s="356" t="s">
        <v>3122</v>
      </c>
      <c r="C1459" s="356" t="s">
        <v>2715</v>
      </c>
      <c r="D1459" s="356">
        <v>901</v>
      </c>
      <c r="E1459" s="356" t="s">
        <v>4323</v>
      </c>
      <c r="F1459" s="363" t="s">
        <v>7266</v>
      </c>
      <c r="G1459" s="356"/>
    </row>
    <row r="1460" spans="2:7">
      <c r="B1460" s="356" t="s">
        <v>3122</v>
      </c>
      <c r="C1460" s="356" t="s">
        <v>2715</v>
      </c>
      <c r="D1460" s="356">
        <v>902</v>
      </c>
      <c r="E1460" s="356" t="s">
        <v>4324</v>
      </c>
      <c r="F1460" s="363" t="s">
        <v>7266</v>
      </c>
      <c r="G1460" s="356"/>
    </row>
    <row r="1461" spans="2:7">
      <c r="B1461" s="356" t="s">
        <v>3122</v>
      </c>
      <c r="C1461" s="356" t="s">
        <v>2715</v>
      </c>
      <c r="D1461" s="356">
        <v>903</v>
      </c>
      <c r="E1461" s="356" t="s">
        <v>4325</v>
      </c>
      <c r="F1461" s="363" t="s">
        <v>7266</v>
      </c>
      <c r="G1461" s="356"/>
    </row>
    <row r="1462" spans="2:7">
      <c r="B1462" s="356" t="s">
        <v>3122</v>
      </c>
      <c r="C1462" s="356" t="s">
        <v>2715</v>
      </c>
      <c r="D1462" s="356">
        <v>904</v>
      </c>
      <c r="E1462" s="356" t="s">
        <v>4328</v>
      </c>
      <c r="F1462" s="363" t="s">
        <v>7266</v>
      </c>
      <c r="G1462" s="356"/>
    </row>
    <row r="1463" spans="2:7">
      <c r="B1463" s="356" t="s">
        <v>3122</v>
      </c>
      <c r="C1463" s="356" t="s">
        <v>2715</v>
      </c>
      <c r="D1463" s="356">
        <v>905</v>
      </c>
      <c r="E1463" s="356" t="s">
        <v>4331</v>
      </c>
      <c r="F1463" s="363" t="s">
        <v>7266</v>
      </c>
      <c r="G1463" s="356"/>
    </row>
    <row r="1464" spans="2:7">
      <c r="B1464" s="356" t="s">
        <v>3122</v>
      </c>
      <c r="C1464" s="356" t="s">
        <v>2715</v>
      </c>
      <c r="D1464" s="356">
        <v>906</v>
      </c>
      <c r="E1464" s="356" t="s">
        <v>522</v>
      </c>
      <c r="F1464" s="363" t="s">
        <v>7266</v>
      </c>
      <c r="G1464" s="356"/>
    </row>
    <row r="1465" spans="2:7">
      <c r="B1465" s="356" t="s">
        <v>3122</v>
      </c>
      <c r="C1465" s="356" t="s">
        <v>2715</v>
      </c>
      <c r="D1465" s="356">
        <v>907</v>
      </c>
      <c r="E1465" s="356" t="s">
        <v>4332</v>
      </c>
      <c r="F1465" s="363" t="s">
        <v>7266</v>
      </c>
      <c r="G1465" s="356"/>
    </row>
    <row r="1466" spans="2:7">
      <c r="B1466" s="356" t="s">
        <v>3122</v>
      </c>
      <c r="C1466" s="356" t="s">
        <v>2715</v>
      </c>
      <c r="D1466" s="356">
        <v>908</v>
      </c>
      <c r="E1466" s="356" t="s">
        <v>4333</v>
      </c>
      <c r="F1466" s="363" t="s">
        <v>7266</v>
      </c>
      <c r="G1466" s="356"/>
    </row>
    <row r="1467" spans="2:7">
      <c r="B1467" s="356" t="s">
        <v>3122</v>
      </c>
      <c r="C1467" s="356" t="s">
        <v>2715</v>
      </c>
      <c r="D1467" s="356">
        <v>909</v>
      </c>
      <c r="E1467" s="356" t="s">
        <v>4334</v>
      </c>
      <c r="F1467" s="363" t="s">
        <v>7266</v>
      </c>
      <c r="G1467" s="356"/>
    </row>
    <row r="1468" spans="2:7">
      <c r="B1468" s="356" t="s">
        <v>3122</v>
      </c>
      <c r="C1468" s="356" t="s">
        <v>2715</v>
      </c>
      <c r="D1468" s="356">
        <v>910</v>
      </c>
      <c r="E1468" s="356" t="s">
        <v>4335</v>
      </c>
      <c r="F1468" s="363" t="s">
        <v>7266</v>
      </c>
      <c r="G1468" s="356"/>
    </row>
    <row r="1469" spans="2:7">
      <c r="B1469" s="356" t="s">
        <v>3122</v>
      </c>
      <c r="C1469" s="356" t="s">
        <v>2715</v>
      </c>
      <c r="D1469" s="356">
        <v>911</v>
      </c>
      <c r="E1469" s="356" t="s">
        <v>3563</v>
      </c>
      <c r="F1469" s="363" t="s">
        <v>7266</v>
      </c>
      <c r="G1469" s="356"/>
    </row>
    <row r="1470" spans="2:7">
      <c r="B1470" s="356" t="s">
        <v>3122</v>
      </c>
      <c r="C1470" s="356" t="s">
        <v>2715</v>
      </c>
      <c r="D1470" s="356">
        <v>912</v>
      </c>
      <c r="E1470" s="356" t="s">
        <v>4279</v>
      </c>
      <c r="F1470" s="363" t="s">
        <v>7266</v>
      </c>
      <c r="G1470" s="356"/>
    </row>
    <row r="1471" spans="2:7">
      <c r="B1471" s="356" t="s">
        <v>3122</v>
      </c>
      <c r="C1471" s="356" t="s">
        <v>2715</v>
      </c>
      <c r="D1471" s="356">
        <v>913</v>
      </c>
      <c r="E1471" s="356" t="s">
        <v>4336</v>
      </c>
      <c r="F1471" s="363" t="s">
        <v>7266</v>
      </c>
      <c r="G1471" s="356"/>
    </row>
    <row r="1472" spans="2:7">
      <c r="B1472" s="356" t="s">
        <v>3122</v>
      </c>
      <c r="C1472" s="356" t="s">
        <v>2715</v>
      </c>
      <c r="D1472" s="356">
        <v>914</v>
      </c>
      <c r="E1472" s="356" t="s">
        <v>2763</v>
      </c>
      <c r="F1472" s="363" t="s">
        <v>7266</v>
      </c>
      <c r="G1472" s="356"/>
    </row>
    <row r="1473" spans="2:7">
      <c r="B1473" s="356" t="s">
        <v>3122</v>
      </c>
      <c r="C1473" s="356" t="s">
        <v>2715</v>
      </c>
      <c r="D1473" s="356">
        <v>915</v>
      </c>
      <c r="E1473" s="356" t="s">
        <v>4337</v>
      </c>
      <c r="F1473" s="363" t="s">
        <v>7266</v>
      </c>
      <c r="G1473" s="356"/>
    </row>
    <row r="1474" spans="2:7">
      <c r="B1474" s="356" t="s">
        <v>3122</v>
      </c>
      <c r="C1474" s="356" t="s">
        <v>2715</v>
      </c>
      <c r="D1474" s="356">
        <v>916</v>
      </c>
      <c r="E1474" s="356" t="s">
        <v>4338</v>
      </c>
      <c r="F1474" s="363" t="s">
        <v>7266</v>
      </c>
      <c r="G1474" s="356"/>
    </row>
    <row r="1475" spans="2:7">
      <c r="B1475" s="356" t="s">
        <v>3122</v>
      </c>
      <c r="C1475" s="356" t="s">
        <v>2715</v>
      </c>
      <c r="D1475" s="356">
        <v>917</v>
      </c>
      <c r="E1475" s="356" t="s">
        <v>4339</v>
      </c>
      <c r="F1475" s="363" t="s">
        <v>7266</v>
      </c>
      <c r="G1475" s="356"/>
    </row>
    <row r="1476" spans="2:7">
      <c r="B1476" s="356" t="s">
        <v>3122</v>
      </c>
      <c r="C1476" s="356" t="s">
        <v>2715</v>
      </c>
      <c r="D1476" s="356">
        <v>918</v>
      </c>
      <c r="E1476" s="356" t="s">
        <v>3617</v>
      </c>
      <c r="F1476" s="363" t="s">
        <v>7266</v>
      </c>
      <c r="G1476" s="356"/>
    </row>
    <row r="1477" spans="2:7">
      <c r="B1477" s="356" t="s">
        <v>3122</v>
      </c>
      <c r="C1477" s="356" t="s">
        <v>2715</v>
      </c>
      <c r="D1477" s="356">
        <v>919</v>
      </c>
      <c r="E1477" s="356" t="s">
        <v>1621</v>
      </c>
      <c r="F1477" s="363" t="s">
        <v>7266</v>
      </c>
      <c r="G1477" s="356"/>
    </row>
    <row r="1478" spans="2:7">
      <c r="B1478" s="356" t="s">
        <v>3122</v>
      </c>
      <c r="C1478" s="356" t="s">
        <v>2715</v>
      </c>
      <c r="D1478" s="356">
        <v>920</v>
      </c>
      <c r="E1478" s="356" t="s">
        <v>4340</v>
      </c>
      <c r="F1478" s="363" t="s">
        <v>7266</v>
      </c>
      <c r="G1478" s="356"/>
    </row>
    <row r="1479" spans="2:7">
      <c r="B1479" s="356" t="s">
        <v>3122</v>
      </c>
      <c r="C1479" s="356" t="s">
        <v>2715</v>
      </c>
      <c r="D1479" s="356">
        <v>921</v>
      </c>
      <c r="E1479" s="356" t="s">
        <v>3095</v>
      </c>
      <c r="F1479" s="363" t="s">
        <v>7266</v>
      </c>
      <c r="G1479" s="356"/>
    </row>
    <row r="1480" spans="2:7">
      <c r="B1480" s="356" t="s">
        <v>3122</v>
      </c>
      <c r="C1480" s="356" t="s">
        <v>2715</v>
      </c>
      <c r="D1480" s="356">
        <v>922</v>
      </c>
      <c r="E1480" s="356" t="s">
        <v>2589</v>
      </c>
      <c r="F1480" s="363" t="s">
        <v>7266</v>
      </c>
      <c r="G1480" s="356"/>
    </row>
    <row r="1481" spans="2:7">
      <c r="B1481" s="356" t="s">
        <v>3122</v>
      </c>
      <c r="C1481" s="356" t="s">
        <v>2715</v>
      </c>
      <c r="D1481" s="356">
        <v>923</v>
      </c>
      <c r="E1481" s="356" t="s">
        <v>4341</v>
      </c>
      <c r="F1481" s="363" t="s">
        <v>7266</v>
      </c>
      <c r="G1481" s="356"/>
    </row>
    <row r="1482" spans="2:7">
      <c r="B1482" s="356" t="s">
        <v>3122</v>
      </c>
      <c r="C1482" s="356" t="s">
        <v>2715</v>
      </c>
      <c r="D1482" s="356">
        <v>924</v>
      </c>
      <c r="E1482" s="356" t="s">
        <v>3659</v>
      </c>
      <c r="F1482" s="363" t="s">
        <v>7266</v>
      </c>
      <c r="G1482" s="356"/>
    </row>
    <row r="1483" spans="2:7">
      <c r="B1483" s="356" t="s">
        <v>3122</v>
      </c>
      <c r="C1483" s="356" t="s">
        <v>2715</v>
      </c>
      <c r="D1483" s="356">
        <v>925</v>
      </c>
      <c r="E1483" s="356" t="s">
        <v>4342</v>
      </c>
      <c r="F1483" s="363" t="s">
        <v>7266</v>
      </c>
      <c r="G1483" s="356"/>
    </row>
    <row r="1484" spans="2:7">
      <c r="B1484" s="356" t="s">
        <v>3122</v>
      </c>
      <c r="C1484" s="356" t="s">
        <v>2715</v>
      </c>
      <c r="D1484" s="356">
        <v>926</v>
      </c>
      <c r="E1484" s="356" t="s">
        <v>2199</v>
      </c>
      <c r="F1484" s="363" t="s">
        <v>7266</v>
      </c>
      <c r="G1484" s="356"/>
    </row>
    <row r="1485" spans="2:7">
      <c r="B1485" s="356" t="s">
        <v>3122</v>
      </c>
      <c r="C1485" s="356" t="s">
        <v>2715</v>
      </c>
      <c r="D1485" s="356">
        <v>927</v>
      </c>
      <c r="E1485" s="356" t="s">
        <v>593</v>
      </c>
      <c r="F1485" s="363" t="s">
        <v>7266</v>
      </c>
      <c r="G1485" s="356"/>
    </row>
    <row r="1486" spans="2:7">
      <c r="B1486" s="356" t="s">
        <v>3122</v>
      </c>
      <c r="C1486" s="356" t="s">
        <v>2715</v>
      </c>
      <c r="D1486" s="356">
        <v>928</v>
      </c>
      <c r="E1486" s="356" t="s">
        <v>390</v>
      </c>
      <c r="F1486" s="363" t="s">
        <v>7266</v>
      </c>
      <c r="G1486" s="356"/>
    </row>
    <row r="1487" spans="2:7">
      <c r="B1487" s="356" t="s">
        <v>3122</v>
      </c>
      <c r="C1487" s="356" t="s">
        <v>2715</v>
      </c>
      <c r="D1487" s="356">
        <v>929</v>
      </c>
      <c r="E1487" s="356" t="s">
        <v>4237</v>
      </c>
      <c r="F1487" s="363" t="s">
        <v>7266</v>
      </c>
      <c r="G1487" s="356"/>
    </row>
    <row r="1488" spans="2:7">
      <c r="B1488" s="356" t="s">
        <v>3122</v>
      </c>
      <c r="C1488" s="356" t="s">
        <v>2715</v>
      </c>
      <c r="D1488" s="356">
        <v>930</v>
      </c>
      <c r="E1488" s="356" t="s">
        <v>4343</v>
      </c>
      <c r="F1488" s="363" t="s">
        <v>7266</v>
      </c>
      <c r="G1488" s="356"/>
    </row>
    <row r="1489" spans="2:7">
      <c r="B1489" s="356" t="s">
        <v>3122</v>
      </c>
      <c r="C1489" s="356" t="s">
        <v>2715</v>
      </c>
      <c r="D1489" s="356">
        <v>931</v>
      </c>
      <c r="E1489" s="356" t="s">
        <v>4345</v>
      </c>
      <c r="F1489" s="363" t="s">
        <v>7266</v>
      </c>
      <c r="G1489" s="356"/>
    </row>
    <row r="1490" spans="2:7">
      <c r="B1490" s="356" t="s">
        <v>3122</v>
      </c>
      <c r="C1490" s="356" t="s">
        <v>2715</v>
      </c>
      <c r="D1490" s="356">
        <v>932</v>
      </c>
      <c r="E1490" s="356" t="s">
        <v>4346</v>
      </c>
      <c r="F1490" s="363" t="s">
        <v>7266</v>
      </c>
      <c r="G1490" s="356"/>
    </row>
    <row r="1491" spans="2:7">
      <c r="B1491" s="356" t="s">
        <v>3122</v>
      </c>
      <c r="C1491" s="356" t="s">
        <v>2715</v>
      </c>
      <c r="D1491" s="356">
        <v>933</v>
      </c>
      <c r="E1491" s="356" t="s">
        <v>933</v>
      </c>
      <c r="F1491" s="363" t="s">
        <v>7266</v>
      </c>
      <c r="G1491" s="356"/>
    </row>
    <row r="1492" spans="2:7">
      <c r="B1492" s="356" t="s">
        <v>3122</v>
      </c>
      <c r="C1492" s="356" t="s">
        <v>2715</v>
      </c>
      <c r="D1492" s="356">
        <v>934</v>
      </c>
      <c r="E1492" s="356" t="s">
        <v>4348</v>
      </c>
      <c r="F1492" s="363" t="s">
        <v>7266</v>
      </c>
      <c r="G1492" s="356"/>
    </row>
    <row r="1493" spans="2:7">
      <c r="B1493" s="356" t="s">
        <v>3122</v>
      </c>
      <c r="C1493" s="356" t="s">
        <v>2715</v>
      </c>
      <c r="D1493" s="356">
        <v>935</v>
      </c>
      <c r="E1493" s="356" t="s">
        <v>1556</v>
      </c>
      <c r="F1493" s="363" t="s">
        <v>7266</v>
      </c>
      <c r="G1493" s="356"/>
    </row>
    <row r="1494" spans="2:7">
      <c r="B1494" s="356" t="s">
        <v>3122</v>
      </c>
      <c r="C1494" s="356" t="s">
        <v>2715</v>
      </c>
      <c r="D1494" s="356">
        <v>936</v>
      </c>
      <c r="E1494" s="356" t="s">
        <v>4349</v>
      </c>
      <c r="F1494" s="363" t="s">
        <v>7266</v>
      </c>
      <c r="G1494" s="356"/>
    </row>
    <row r="1495" spans="2:7">
      <c r="B1495" s="356" t="s">
        <v>3122</v>
      </c>
      <c r="C1495" s="356" t="s">
        <v>2715</v>
      </c>
      <c r="D1495" s="356">
        <v>937</v>
      </c>
      <c r="E1495" s="356" t="s">
        <v>4352</v>
      </c>
      <c r="F1495" s="363" t="s">
        <v>7266</v>
      </c>
      <c r="G1495" s="356"/>
    </row>
    <row r="1496" spans="2:7">
      <c r="B1496" s="356" t="s">
        <v>3122</v>
      </c>
      <c r="C1496" s="356" t="s">
        <v>2715</v>
      </c>
      <c r="D1496" s="356">
        <v>938</v>
      </c>
      <c r="E1496" s="356" t="s">
        <v>4353</v>
      </c>
      <c r="F1496" s="363" t="s">
        <v>7266</v>
      </c>
      <c r="G1496" s="356"/>
    </row>
    <row r="1497" spans="2:7">
      <c r="B1497" s="356" t="s">
        <v>3122</v>
      </c>
      <c r="C1497" s="356" t="s">
        <v>2715</v>
      </c>
      <c r="D1497" s="356">
        <v>939</v>
      </c>
      <c r="E1497" s="356" t="s">
        <v>4354</v>
      </c>
      <c r="F1497" s="363" t="s">
        <v>7266</v>
      </c>
      <c r="G1497" s="356"/>
    </row>
    <row r="1498" spans="2:7">
      <c r="B1498" s="356" t="s">
        <v>3122</v>
      </c>
      <c r="C1498" s="356" t="s">
        <v>2715</v>
      </c>
      <c r="D1498" s="356">
        <v>940</v>
      </c>
      <c r="E1498" s="356" t="s">
        <v>4355</v>
      </c>
      <c r="F1498" s="363" t="s">
        <v>7266</v>
      </c>
      <c r="G1498" s="356"/>
    </row>
    <row r="1499" spans="2:7">
      <c r="B1499" s="356" t="s">
        <v>3122</v>
      </c>
      <c r="C1499" s="356" t="s">
        <v>2715</v>
      </c>
      <c r="D1499" s="356">
        <v>941</v>
      </c>
      <c r="E1499" s="356" t="s">
        <v>4356</v>
      </c>
      <c r="F1499" s="363" t="s">
        <v>7266</v>
      </c>
      <c r="G1499" s="356"/>
    </row>
    <row r="1500" spans="2:7">
      <c r="B1500" s="356" t="s">
        <v>3122</v>
      </c>
      <c r="C1500" s="356" t="s">
        <v>2715</v>
      </c>
      <c r="D1500" s="356">
        <v>942</v>
      </c>
      <c r="E1500" s="356" t="s">
        <v>208</v>
      </c>
      <c r="F1500" s="363" t="s">
        <v>7266</v>
      </c>
      <c r="G1500" s="356"/>
    </row>
    <row r="1501" spans="2:7">
      <c r="B1501" s="356" t="s">
        <v>3122</v>
      </c>
      <c r="C1501" s="356" t="s">
        <v>2715</v>
      </c>
      <c r="D1501" s="356">
        <v>943</v>
      </c>
      <c r="E1501" s="356" t="s">
        <v>4359</v>
      </c>
      <c r="F1501" s="363" t="s">
        <v>7266</v>
      </c>
      <c r="G1501" s="356"/>
    </row>
    <row r="1502" spans="2:7">
      <c r="B1502" s="356" t="s">
        <v>3122</v>
      </c>
      <c r="C1502" s="356" t="s">
        <v>2715</v>
      </c>
      <c r="D1502" s="356">
        <v>944</v>
      </c>
      <c r="E1502" s="356" t="s">
        <v>4063</v>
      </c>
      <c r="F1502" s="363" t="s">
        <v>7266</v>
      </c>
      <c r="G1502" s="356"/>
    </row>
    <row r="1503" spans="2:7">
      <c r="B1503" s="356" t="s">
        <v>3122</v>
      </c>
      <c r="C1503" s="356" t="s">
        <v>2715</v>
      </c>
      <c r="D1503" s="356">
        <v>945</v>
      </c>
      <c r="E1503" s="356" t="s">
        <v>4360</v>
      </c>
      <c r="F1503" s="363" t="s">
        <v>7266</v>
      </c>
      <c r="G1503" s="356"/>
    </row>
    <row r="1504" spans="2:7">
      <c r="B1504" s="356" t="s">
        <v>3122</v>
      </c>
      <c r="C1504" s="356" t="s">
        <v>2715</v>
      </c>
      <c r="D1504" s="356">
        <v>946</v>
      </c>
      <c r="E1504" s="356" t="s">
        <v>791</v>
      </c>
      <c r="F1504" s="363" t="s">
        <v>7266</v>
      </c>
      <c r="G1504" s="356"/>
    </row>
    <row r="1505" spans="2:7">
      <c r="B1505" s="356" t="s">
        <v>3122</v>
      </c>
      <c r="C1505" s="356" t="s">
        <v>2715</v>
      </c>
      <c r="D1505" s="356">
        <v>947</v>
      </c>
      <c r="E1505" s="356" t="s">
        <v>4362</v>
      </c>
      <c r="F1505" s="363" t="s">
        <v>7266</v>
      </c>
      <c r="G1505" s="356"/>
    </row>
    <row r="1506" spans="2:7">
      <c r="B1506" s="356" t="s">
        <v>3122</v>
      </c>
      <c r="C1506" s="356" t="s">
        <v>2715</v>
      </c>
      <c r="D1506" s="356">
        <v>948</v>
      </c>
      <c r="E1506" s="356" t="s">
        <v>1328</v>
      </c>
      <c r="F1506" s="363" t="s">
        <v>7266</v>
      </c>
      <c r="G1506" s="356"/>
    </row>
    <row r="1507" spans="2:7">
      <c r="B1507" s="356" t="s">
        <v>3122</v>
      </c>
      <c r="C1507" s="356" t="s">
        <v>2715</v>
      </c>
      <c r="D1507" s="356">
        <v>949</v>
      </c>
      <c r="E1507" s="356" t="s">
        <v>4364</v>
      </c>
      <c r="F1507" s="363" t="s">
        <v>7266</v>
      </c>
      <c r="G1507" s="356"/>
    </row>
    <row r="1508" spans="2:7">
      <c r="B1508" s="356" t="s">
        <v>3122</v>
      </c>
      <c r="C1508" s="356" t="s">
        <v>2715</v>
      </c>
      <c r="D1508" s="356">
        <v>950</v>
      </c>
      <c r="E1508" s="356" t="s">
        <v>2734</v>
      </c>
      <c r="F1508" s="363" t="s">
        <v>7266</v>
      </c>
      <c r="G1508" s="356"/>
    </row>
    <row r="1509" spans="2:7">
      <c r="B1509" s="356" t="s">
        <v>3122</v>
      </c>
      <c r="C1509" s="356" t="s">
        <v>2715</v>
      </c>
      <c r="D1509" s="356">
        <v>951</v>
      </c>
      <c r="E1509" s="356" t="s">
        <v>3441</v>
      </c>
      <c r="F1509" s="363" t="s">
        <v>7266</v>
      </c>
      <c r="G1509" s="356"/>
    </row>
    <row r="1510" spans="2:7">
      <c r="B1510" s="356" t="s">
        <v>3122</v>
      </c>
      <c r="C1510" s="356" t="s">
        <v>2715</v>
      </c>
      <c r="D1510" s="356">
        <v>952</v>
      </c>
      <c r="E1510" s="356" t="s">
        <v>4365</v>
      </c>
      <c r="F1510" s="363" t="s">
        <v>7266</v>
      </c>
      <c r="G1510" s="356"/>
    </row>
    <row r="1511" spans="2:7">
      <c r="B1511" s="356" t="s">
        <v>3122</v>
      </c>
      <c r="C1511" s="356" t="s">
        <v>2715</v>
      </c>
      <c r="D1511" s="356">
        <v>953</v>
      </c>
      <c r="E1511" s="356" t="s">
        <v>4368</v>
      </c>
      <c r="F1511" s="363" t="s">
        <v>7266</v>
      </c>
      <c r="G1511" s="356"/>
    </row>
    <row r="1512" spans="2:7">
      <c r="B1512" s="356" t="s">
        <v>3122</v>
      </c>
      <c r="C1512" s="356" t="s">
        <v>2715</v>
      </c>
      <c r="D1512" s="356">
        <v>954</v>
      </c>
      <c r="E1512" s="356" t="s">
        <v>4369</v>
      </c>
      <c r="F1512" s="363" t="s">
        <v>7266</v>
      </c>
      <c r="G1512" s="356"/>
    </row>
    <row r="1513" spans="2:7">
      <c r="B1513" s="356" t="s">
        <v>3122</v>
      </c>
      <c r="C1513" s="356" t="s">
        <v>2715</v>
      </c>
      <c r="D1513" s="356">
        <v>955</v>
      </c>
      <c r="E1513" s="356" t="s">
        <v>4372</v>
      </c>
      <c r="F1513" s="363" t="s">
        <v>7266</v>
      </c>
      <c r="G1513" s="356"/>
    </row>
    <row r="1514" spans="2:7">
      <c r="B1514" s="356" t="s">
        <v>3122</v>
      </c>
      <c r="C1514" s="356" t="s">
        <v>2715</v>
      </c>
      <c r="D1514" s="356">
        <v>956</v>
      </c>
      <c r="E1514" s="356" t="s">
        <v>4373</v>
      </c>
      <c r="F1514" s="363" t="s">
        <v>7266</v>
      </c>
      <c r="G1514" s="356"/>
    </row>
    <row r="1515" spans="2:7">
      <c r="B1515" s="356" t="s">
        <v>3122</v>
      </c>
      <c r="C1515" s="356" t="s">
        <v>2715</v>
      </c>
      <c r="D1515" s="356">
        <v>957</v>
      </c>
      <c r="E1515" s="356" t="s">
        <v>4374</v>
      </c>
      <c r="F1515" s="363" t="s">
        <v>7266</v>
      </c>
      <c r="G1515" s="356"/>
    </row>
    <row r="1516" spans="2:7">
      <c r="B1516" s="356" t="s">
        <v>3122</v>
      </c>
      <c r="C1516" s="356" t="s">
        <v>2715</v>
      </c>
      <c r="D1516" s="356">
        <v>958</v>
      </c>
      <c r="E1516" s="356" t="s">
        <v>4375</v>
      </c>
      <c r="F1516" s="363" t="s">
        <v>7266</v>
      </c>
      <c r="G1516" s="356"/>
    </row>
    <row r="1517" spans="2:7">
      <c r="B1517" s="356" t="s">
        <v>3122</v>
      </c>
      <c r="C1517" s="356" t="s">
        <v>2715</v>
      </c>
      <c r="D1517" s="356">
        <v>959</v>
      </c>
      <c r="E1517" s="356" t="s">
        <v>4376</v>
      </c>
      <c r="F1517" s="363" t="s">
        <v>7266</v>
      </c>
      <c r="G1517" s="356"/>
    </row>
    <row r="1518" spans="2:7">
      <c r="B1518" s="356" t="s">
        <v>3122</v>
      </c>
      <c r="C1518" s="356" t="s">
        <v>2715</v>
      </c>
      <c r="D1518" s="356">
        <v>960</v>
      </c>
      <c r="E1518" s="356" t="s">
        <v>1042</v>
      </c>
      <c r="F1518" s="363" t="s">
        <v>7266</v>
      </c>
      <c r="G1518" s="356"/>
    </row>
    <row r="1519" spans="2:7">
      <c r="B1519" s="356" t="s">
        <v>3122</v>
      </c>
      <c r="C1519" s="356" t="s">
        <v>2715</v>
      </c>
      <c r="D1519" s="356">
        <v>961</v>
      </c>
      <c r="E1519" s="356" t="s">
        <v>1946</v>
      </c>
      <c r="F1519" s="363" t="s">
        <v>7266</v>
      </c>
      <c r="G1519" s="356"/>
    </row>
    <row r="1520" spans="2:7">
      <c r="B1520" s="356" t="s">
        <v>3122</v>
      </c>
      <c r="C1520" s="356" t="s">
        <v>2715</v>
      </c>
      <c r="D1520" s="356">
        <v>962</v>
      </c>
      <c r="E1520" s="356" t="s">
        <v>4379</v>
      </c>
      <c r="F1520" s="363" t="s">
        <v>7266</v>
      </c>
      <c r="G1520" s="356"/>
    </row>
    <row r="1521" spans="2:7">
      <c r="B1521" s="356" t="s">
        <v>3122</v>
      </c>
      <c r="C1521" s="356" t="s">
        <v>2715</v>
      </c>
      <c r="D1521" s="356">
        <v>963</v>
      </c>
      <c r="E1521" s="356" t="s">
        <v>4381</v>
      </c>
      <c r="F1521" s="363" t="s">
        <v>7266</v>
      </c>
      <c r="G1521" s="356"/>
    </row>
    <row r="1522" spans="2:7">
      <c r="B1522" s="356" t="s">
        <v>3122</v>
      </c>
      <c r="C1522" s="356" t="s">
        <v>2715</v>
      </c>
      <c r="D1522" s="356">
        <v>964</v>
      </c>
      <c r="E1522" s="356" t="s">
        <v>1463</v>
      </c>
      <c r="F1522" s="363" t="s">
        <v>7266</v>
      </c>
      <c r="G1522" s="356"/>
    </row>
    <row r="1523" spans="2:7">
      <c r="B1523" s="356" t="s">
        <v>3122</v>
      </c>
      <c r="C1523" s="356" t="s">
        <v>2715</v>
      </c>
      <c r="D1523" s="356">
        <v>965</v>
      </c>
      <c r="E1523" s="356" t="s">
        <v>4029</v>
      </c>
      <c r="F1523" s="363" t="s">
        <v>7266</v>
      </c>
      <c r="G1523" s="356"/>
    </row>
    <row r="1524" spans="2:7">
      <c r="B1524" s="356" t="s">
        <v>3122</v>
      </c>
      <c r="C1524" s="356" t="s">
        <v>2715</v>
      </c>
      <c r="D1524" s="356">
        <v>966</v>
      </c>
      <c r="E1524" s="356" t="s">
        <v>3074</v>
      </c>
      <c r="F1524" s="363" t="s">
        <v>7266</v>
      </c>
      <c r="G1524" s="356"/>
    </row>
    <row r="1525" spans="2:7">
      <c r="B1525" s="356" t="s">
        <v>3122</v>
      </c>
      <c r="C1525" s="356" t="s">
        <v>2715</v>
      </c>
      <c r="D1525" s="356">
        <v>967</v>
      </c>
      <c r="E1525" s="356" t="s">
        <v>1973</v>
      </c>
      <c r="F1525" s="363" t="s">
        <v>7266</v>
      </c>
      <c r="G1525" s="356"/>
    </row>
    <row r="1526" spans="2:7">
      <c r="B1526" s="356" t="s">
        <v>3122</v>
      </c>
      <c r="C1526" s="356" t="s">
        <v>2715</v>
      </c>
      <c r="D1526" s="356">
        <v>968</v>
      </c>
      <c r="E1526" s="356" t="s">
        <v>4383</v>
      </c>
      <c r="F1526" s="363" t="s">
        <v>7266</v>
      </c>
      <c r="G1526" s="356"/>
    </row>
    <row r="1527" spans="2:7">
      <c r="B1527" s="356" t="s">
        <v>3122</v>
      </c>
      <c r="C1527" s="356" t="s">
        <v>2715</v>
      </c>
      <c r="D1527" s="356">
        <v>969</v>
      </c>
      <c r="E1527" s="356" t="s">
        <v>3960</v>
      </c>
      <c r="F1527" s="363" t="s">
        <v>7266</v>
      </c>
      <c r="G1527" s="356"/>
    </row>
    <row r="1528" spans="2:7">
      <c r="B1528" s="356" t="s">
        <v>3122</v>
      </c>
      <c r="C1528" s="356" t="s">
        <v>2715</v>
      </c>
      <c r="D1528" s="356">
        <v>970</v>
      </c>
      <c r="E1528" s="356" t="s">
        <v>4387</v>
      </c>
      <c r="F1528" s="363" t="s">
        <v>7266</v>
      </c>
      <c r="G1528" s="356"/>
    </row>
    <row r="1529" spans="2:7">
      <c r="B1529" s="356" t="s">
        <v>3122</v>
      </c>
      <c r="C1529" s="356" t="s">
        <v>2715</v>
      </c>
      <c r="D1529" s="356">
        <v>971</v>
      </c>
      <c r="E1529" s="356" t="s">
        <v>2691</v>
      </c>
      <c r="F1529" s="363" t="s">
        <v>7266</v>
      </c>
      <c r="G1529" s="356"/>
    </row>
    <row r="1530" spans="2:7">
      <c r="B1530" s="356" t="s">
        <v>3122</v>
      </c>
      <c r="C1530" s="356" t="s">
        <v>2715</v>
      </c>
      <c r="D1530" s="356">
        <v>972</v>
      </c>
      <c r="E1530" s="356" t="s">
        <v>896</v>
      </c>
      <c r="F1530" s="363" t="s">
        <v>7266</v>
      </c>
      <c r="G1530" s="356"/>
    </row>
    <row r="1531" spans="2:7">
      <c r="B1531" s="356" t="s">
        <v>3122</v>
      </c>
      <c r="C1531" s="356" t="s">
        <v>2715</v>
      </c>
      <c r="D1531" s="356">
        <v>973</v>
      </c>
      <c r="E1531" s="356" t="s">
        <v>541</v>
      </c>
      <c r="F1531" s="363" t="s">
        <v>7266</v>
      </c>
      <c r="G1531" s="356"/>
    </row>
    <row r="1532" spans="2:7">
      <c r="B1532" s="356" t="s">
        <v>3122</v>
      </c>
      <c r="C1532" s="356" t="s">
        <v>2715</v>
      </c>
      <c r="D1532" s="356">
        <v>974</v>
      </c>
      <c r="E1532" s="356" t="s">
        <v>4388</v>
      </c>
      <c r="F1532" s="363" t="s">
        <v>7266</v>
      </c>
      <c r="G1532" s="356"/>
    </row>
    <row r="1533" spans="2:7">
      <c r="B1533" s="356" t="s">
        <v>3122</v>
      </c>
      <c r="C1533" s="356" t="s">
        <v>2715</v>
      </c>
      <c r="D1533" s="356">
        <v>975</v>
      </c>
      <c r="E1533" s="356" t="s">
        <v>4391</v>
      </c>
      <c r="F1533" s="363" t="s">
        <v>7266</v>
      </c>
      <c r="G1533" s="356"/>
    </row>
    <row r="1534" spans="2:7">
      <c r="B1534" s="356" t="s">
        <v>3122</v>
      </c>
      <c r="C1534" s="356" t="s">
        <v>2715</v>
      </c>
      <c r="D1534" s="356">
        <v>976</v>
      </c>
      <c r="E1534" s="356" t="s">
        <v>4394</v>
      </c>
      <c r="F1534" s="363" t="s">
        <v>7266</v>
      </c>
      <c r="G1534" s="356"/>
    </row>
    <row r="1535" spans="2:7">
      <c r="B1535" s="356" t="s">
        <v>3122</v>
      </c>
      <c r="C1535" s="356" t="s">
        <v>2715</v>
      </c>
      <c r="D1535" s="356">
        <v>977</v>
      </c>
      <c r="E1535" s="356" t="s">
        <v>4395</v>
      </c>
      <c r="F1535" s="363" t="s">
        <v>7266</v>
      </c>
      <c r="G1535" s="356"/>
    </row>
    <row r="1536" spans="2:7">
      <c r="B1536" s="356" t="s">
        <v>3122</v>
      </c>
      <c r="C1536" s="356" t="s">
        <v>2715</v>
      </c>
      <c r="D1536" s="356">
        <v>978</v>
      </c>
      <c r="E1536" s="356" t="s">
        <v>2829</v>
      </c>
      <c r="F1536" s="363" t="s">
        <v>7266</v>
      </c>
      <c r="G1536" s="356"/>
    </row>
    <row r="1537" spans="2:7">
      <c r="B1537" s="356" t="s">
        <v>3122</v>
      </c>
      <c r="C1537" s="356" t="s">
        <v>2715</v>
      </c>
      <c r="D1537" s="356">
        <v>979</v>
      </c>
      <c r="E1537" s="356" t="s">
        <v>4396</v>
      </c>
      <c r="F1537" s="363" t="s">
        <v>7266</v>
      </c>
      <c r="G1537" s="356"/>
    </row>
    <row r="1538" spans="2:7">
      <c r="B1538" s="356" t="s">
        <v>3122</v>
      </c>
      <c r="C1538" s="356" t="s">
        <v>2715</v>
      </c>
      <c r="D1538" s="356">
        <v>980</v>
      </c>
      <c r="E1538" s="356" t="s">
        <v>654</v>
      </c>
      <c r="F1538" s="363" t="s">
        <v>7266</v>
      </c>
      <c r="G1538" s="356"/>
    </row>
    <row r="1539" spans="2:7">
      <c r="B1539" s="356" t="s">
        <v>3122</v>
      </c>
      <c r="C1539" s="356" t="s">
        <v>2715</v>
      </c>
      <c r="D1539" s="356">
        <v>981</v>
      </c>
      <c r="E1539" s="356" t="s">
        <v>4398</v>
      </c>
      <c r="F1539" s="363" t="s">
        <v>7266</v>
      </c>
      <c r="G1539" s="356"/>
    </row>
    <row r="1540" spans="2:7">
      <c r="B1540" s="356" t="s">
        <v>3122</v>
      </c>
      <c r="C1540" s="356" t="s">
        <v>2715</v>
      </c>
      <c r="D1540" s="356">
        <v>982</v>
      </c>
      <c r="E1540" s="356" t="s">
        <v>4399</v>
      </c>
      <c r="F1540" s="363" t="s">
        <v>7266</v>
      </c>
      <c r="G1540" s="356"/>
    </row>
    <row r="1541" spans="2:7">
      <c r="B1541" s="356" t="s">
        <v>3122</v>
      </c>
      <c r="C1541" s="356" t="s">
        <v>2715</v>
      </c>
      <c r="D1541" s="356">
        <v>983</v>
      </c>
      <c r="E1541" s="356" t="s">
        <v>3000</v>
      </c>
      <c r="F1541" s="363" t="s">
        <v>7266</v>
      </c>
      <c r="G1541" s="356"/>
    </row>
    <row r="1542" spans="2:7">
      <c r="B1542" s="356" t="s">
        <v>3122</v>
      </c>
      <c r="C1542" s="356" t="s">
        <v>2715</v>
      </c>
      <c r="D1542" s="356">
        <v>984</v>
      </c>
      <c r="E1542" s="356" t="s">
        <v>627</v>
      </c>
      <c r="F1542" s="363" t="s">
        <v>7266</v>
      </c>
      <c r="G1542" s="356"/>
    </row>
    <row r="1543" spans="2:7">
      <c r="B1543" s="356" t="s">
        <v>3122</v>
      </c>
      <c r="C1543" s="356" t="s">
        <v>2715</v>
      </c>
      <c r="D1543" s="356">
        <v>985</v>
      </c>
      <c r="E1543" s="356" t="s">
        <v>4404</v>
      </c>
      <c r="F1543" s="363" t="s">
        <v>7266</v>
      </c>
      <c r="G1543" s="356"/>
    </row>
    <row r="1544" spans="2:7">
      <c r="B1544" s="356" t="s">
        <v>3122</v>
      </c>
      <c r="C1544" s="356" t="s">
        <v>2715</v>
      </c>
      <c r="D1544" s="356">
        <v>986</v>
      </c>
      <c r="E1544" s="356" t="s">
        <v>4406</v>
      </c>
      <c r="F1544" s="363" t="s">
        <v>7266</v>
      </c>
      <c r="G1544" s="356"/>
    </row>
    <row r="1545" spans="2:7">
      <c r="B1545" s="356" t="s">
        <v>3122</v>
      </c>
      <c r="C1545" s="356" t="s">
        <v>2715</v>
      </c>
      <c r="D1545" s="356">
        <v>987</v>
      </c>
      <c r="E1545" s="356" t="s">
        <v>4407</v>
      </c>
      <c r="F1545" s="363" t="s">
        <v>7266</v>
      </c>
      <c r="G1545" s="356"/>
    </row>
    <row r="1546" spans="2:7">
      <c r="B1546" s="356" t="s">
        <v>3122</v>
      </c>
      <c r="C1546" s="356" t="s">
        <v>2715</v>
      </c>
      <c r="D1546" s="356">
        <v>988</v>
      </c>
      <c r="E1546" s="356" t="s">
        <v>4408</v>
      </c>
      <c r="F1546" s="363" t="s">
        <v>7266</v>
      </c>
      <c r="G1546" s="356"/>
    </row>
    <row r="1547" spans="2:7">
      <c r="B1547" s="356" t="s">
        <v>3122</v>
      </c>
      <c r="C1547" s="356" t="s">
        <v>2715</v>
      </c>
      <c r="D1547" s="356">
        <v>989</v>
      </c>
      <c r="E1547" s="356" t="s">
        <v>4409</v>
      </c>
      <c r="F1547" s="363" t="s">
        <v>7266</v>
      </c>
      <c r="G1547" s="356"/>
    </row>
    <row r="1548" spans="2:7">
      <c r="B1548" s="356" t="s">
        <v>3122</v>
      </c>
      <c r="C1548" s="356" t="s">
        <v>2715</v>
      </c>
      <c r="D1548" s="356">
        <v>990</v>
      </c>
      <c r="E1548" s="356" t="s">
        <v>2389</v>
      </c>
      <c r="F1548" s="363" t="s">
        <v>7266</v>
      </c>
      <c r="G1548" s="356"/>
    </row>
    <row r="1549" spans="2:7">
      <c r="B1549" s="356" t="s">
        <v>3122</v>
      </c>
      <c r="C1549" s="356" t="s">
        <v>2715</v>
      </c>
      <c r="D1549" s="356">
        <v>991</v>
      </c>
      <c r="E1549" s="356" t="s">
        <v>487</v>
      </c>
      <c r="F1549" s="363" t="s">
        <v>7266</v>
      </c>
      <c r="G1549" s="356"/>
    </row>
    <row r="1550" spans="2:7">
      <c r="B1550" s="356" t="s">
        <v>3122</v>
      </c>
      <c r="C1550" s="356" t="s">
        <v>2715</v>
      </c>
      <c r="D1550" s="356">
        <v>992</v>
      </c>
      <c r="E1550" s="356" t="s">
        <v>3048</v>
      </c>
      <c r="F1550" s="363" t="s">
        <v>7266</v>
      </c>
      <c r="G1550" s="356"/>
    </row>
    <row r="1551" spans="2:7">
      <c r="B1551" s="356" t="s">
        <v>3122</v>
      </c>
      <c r="C1551" s="356" t="s">
        <v>2715</v>
      </c>
      <c r="D1551" s="356">
        <v>993</v>
      </c>
      <c r="E1551" s="356" t="s">
        <v>4410</v>
      </c>
      <c r="F1551" s="363" t="s">
        <v>7266</v>
      </c>
      <c r="G1551" s="356"/>
    </row>
    <row r="1552" spans="2:7">
      <c r="B1552" s="356" t="s">
        <v>3122</v>
      </c>
      <c r="C1552" s="356" t="s">
        <v>2715</v>
      </c>
      <c r="D1552" s="356">
        <v>994</v>
      </c>
      <c r="E1552" s="356" t="s">
        <v>4411</v>
      </c>
      <c r="F1552" s="363" t="s">
        <v>7266</v>
      </c>
      <c r="G1552" s="356"/>
    </row>
    <row r="1553" spans="2:7">
      <c r="B1553" s="356" t="s">
        <v>3122</v>
      </c>
      <c r="C1553" s="356" t="s">
        <v>2715</v>
      </c>
      <c r="D1553" s="356">
        <v>995</v>
      </c>
      <c r="E1553" s="356" t="s">
        <v>4412</v>
      </c>
      <c r="F1553" s="363" t="s">
        <v>7266</v>
      </c>
      <c r="G1553" s="356"/>
    </row>
    <row r="1554" spans="2:7">
      <c r="B1554" s="356" t="s">
        <v>3122</v>
      </c>
      <c r="C1554" s="356" t="s">
        <v>2715</v>
      </c>
      <c r="D1554" s="356">
        <v>996</v>
      </c>
      <c r="E1554" s="356" t="s">
        <v>1900</v>
      </c>
      <c r="F1554" s="363" t="s">
        <v>7266</v>
      </c>
      <c r="G1554" s="356"/>
    </row>
    <row r="1555" spans="2:7">
      <c r="B1555" s="356" t="s">
        <v>3122</v>
      </c>
      <c r="C1555" s="356" t="s">
        <v>2715</v>
      </c>
      <c r="D1555" s="356">
        <v>997</v>
      </c>
      <c r="E1555" s="356" t="s">
        <v>4413</v>
      </c>
      <c r="F1555" s="363" t="s">
        <v>7266</v>
      </c>
      <c r="G1555" s="356"/>
    </row>
    <row r="1556" spans="2:7">
      <c r="B1556" s="356" t="s">
        <v>3122</v>
      </c>
      <c r="C1556" s="356" t="s">
        <v>2715</v>
      </c>
      <c r="D1556" s="356">
        <v>998</v>
      </c>
      <c r="E1556" s="356" t="s">
        <v>2699</v>
      </c>
      <c r="F1556" s="363" t="s">
        <v>7266</v>
      </c>
      <c r="G1556" s="356"/>
    </row>
    <row r="1557" spans="2:7">
      <c r="B1557" s="356" t="s">
        <v>3122</v>
      </c>
      <c r="C1557" s="356" t="s">
        <v>2715</v>
      </c>
      <c r="D1557" s="356">
        <v>999</v>
      </c>
      <c r="E1557" s="356" t="s">
        <v>1086</v>
      </c>
      <c r="F1557" s="363" t="s">
        <v>7266</v>
      </c>
      <c r="G1557" s="356"/>
    </row>
    <row r="1558" spans="2:7">
      <c r="B1558" s="356" t="s">
        <v>3122</v>
      </c>
      <c r="C1558" s="356" t="s">
        <v>2715</v>
      </c>
      <c r="D1558" s="356">
        <v>1000</v>
      </c>
      <c r="E1558" s="356" t="s">
        <v>4414</v>
      </c>
      <c r="F1558" s="363" t="s">
        <v>7266</v>
      </c>
      <c r="G1558" s="356"/>
    </row>
    <row r="1559" spans="2:7">
      <c r="B1559" s="356" t="s">
        <v>3122</v>
      </c>
      <c r="C1559" s="356" t="s">
        <v>2715</v>
      </c>
      <c r="D1559" s="356">
        <v>1001</v>
      </c>
      <c r="E1559" s="356" t="s">
        <v>4419</v>
      </c>
      <c r="F1559" s="363" t="s">
        <v>7266</v>
      </c>
      <c r="G1559" s="356"/>
    </row>
    <row r="1560" spans="2:7">
      <c r="B1560" s="356" t="s">
        <v>3122</v>
      </c>
      <c r="C1560" s="356" t="s">
        <v>2715</v>
      </c>
      <c r="D1560" s="356">
        <v>1002</v>
      </c>
      <c r="E1560" s="356" t="s">
        <v>4420</v>
      </c>
      <c r="F1560" s="363" t="s">
        <v>7266</v>
      </c>
      <c r="G1560" s="356"/>
    </row>
    <row r="1561" spans="2:7">
      <c r="B1561" s="356" t="s">
        <v>3122</v>
      </c>
      <c r="C1561" s="356" t="s">
        <v>2715</v>
      </c>
      <c r="D1561" s="356">
        <v>1003</v>
      </c>
      <c r="E1561" s="356" t="s">
        <v>4421</v>
      </c>
      <c r="F1561" s="363" t="s">
        <v>7266</v>
      </c>
      <c r="G1561" s="356"/>
    </row>
    <row r="1562" spans="2:7">
      <c r="B1562" s="356" t="s">
        <v>3122</v>
      </c>
      <c r="C1562" s="356" t="s">
        <v>2715</v>
      </c>
      <c r="D1562" s="356">
        <v>1004</v>
      </c>
      <c r="E1562" s="356" t="s">
        <v>4423</v>
      </c>
      <c r="F1562" s="363" t="s">
        <v>7266</v>
      </c>
      <c r="G1562" s="356"/>
    </row>
    <row r="1563" spans="2:7">
      <c r="B1563" s="356" t="s">
        <v>3122</v>
      </c>
      <c r="C1563" s="356" t="s">
        <v>2715</v>
      </c>
      <c r="D1563" s="356">
        <v>1005</v>
      </c>
      <c r="E1563" s="356" t="s">
        <v>4425</v>
      </c>
      <c r="F1563" s="363" t="s">
        <v>7266</v>
      </c>
      <c r="G1563" s="356"/>
    </row>
    <row r="1564" spans="2:7">
      <c r="B1564" s="356" t="s">
        <v>3122</v>
      </c>
      <c r="C1564" s="356" t="s">
        <v>2715</v>
      </c>
      <c r="D1564" s="356">
        <v>1006</v>
      </c>
      <c r="E1564" s="356" t="s">
        <v>4426</v>
      </c>
      <c r="F1564" s="363" t="s">
        <v>7266</v>
      </c>
      <c r="G1564" s="356"/>
    </row>
    <row r="1565" spans="2:7">
      <c r="B1565" s="356" t="s">
        <v>3122</v>
      </c>
      <c r="C1565" s="356" t="s">
        <v>2715</v>
      </c>
      <c r="D1565" s="356">
        <v>1007</v>
      </c>
      <c r="E1565" s="356" t="s">
        <v>4427</v>
      </c>
      <c r="F1565" s="363" t="s">
        <v>7266</v>
      </c>
      <c r="G1565" s="356"/>
    </row>
    <row r="1566" spans="2:7">
      <c r="B1566" s="356" t="s">
        <v>3122</v>
      </c>
      <c r="C1566" s="356" t="s">
        <v>2715</v>
      </c>
      <c r="D1566" s="356">
        <v>1008</v>
      </c>
      <c r="E1566" s="356" t="s">
        <v>4429</v>
      </c>
      <c r="F1566" s="363" t="s">
        <v>7266</v>
      </c>
      <c r="G1566" s="356"/>
    </row>
    <row r="1567" spans="2:7">
      <c r="B1567" s="356" t="s">
        <v>3122</v>
      </c>
      <c r="C1567" s="356" t="s">
        <v>2715</v>
      </c>
      <c r="D1567" s="356">
        <v>1009</v>
      </c>
      <c r="E1567" s="356" t="s">
        <v>4432</v>
      </c>
      <c r="F1567" s="363" t="s">
        <v>7266</v>
      </c>
      <c r="G1567" s="356"/>
    </row>
    <row r="1568" spans="2:7">
      <c r="B1568" s="356" t="s">
        <v>3122</v>
      </c>
      <c r="C1568" s="356" t="s">
        <v>2715</v>
      </c>
      <c r="D1568" s="356">
        <v>1010</v>
      </c>
      <c r="E1568" s="356" t="s">
        <v>3108</v>
      </c>
      <c r="F1568" s="363" t="s">
        <v>7266</v>
      </c>
      <c r="G1568" s="356"/>
    </row>
    <row r="1569" spans="2:7">
      <c r="B1569" s="356" t="s">
        <v>3122</v>
      </c>
      <c r="C1569" s="356" t="s">
        <v>2715</v>
      </c>
      <c r="D1569" s="356">
        <v>1011</v>
      </c>
      <c r="E1569" s="356" t="s">
        <v>4434</v>
      </c>
      <c r="F1569" s="363" t="s">
        <v>7266</v>
      </c>
      <c r="G1569" s="356"/>
    </row>
    <row r="1570" spans="2:7">
      <c r="B1570" s="356" t="s">
        <v>3122</v>
      </c>
      <c r="C1570" s="356" t="s">
        <v>2715</v>
      </c>
      <c r="D1570" s="356">
        <v>1012</v>
      </c>
      <c r="E1570" s="356" t="s">
        <v>2571</v>
      </c>
      <c r="F1570" s="363" t="s">
        <v>7266</v>
      </c>
      <c r="G1570" s="356"/>
    </row>
    <row r="1571" spans="2:7">
      <c r="B1571" s="356" t="s">
        <v>3122</v>
      </c>
      <c r="C1571" s="356" t="s">
        <v>2715</v>
      </c>
      <c r="D1571" s="356">
        <v>1013</v>
      </c>
      <c r="E1571" s="356" t="s">
        <v>4435</v>
      </c>
      <c r="F1571" s="363" t="s">
        <v>7266</v>
      </c>
      <c r="G1571" s="356"/>
    </row>
    <row r="1572" spans="2:7">
      <c r="B1572" s="356" t="s">
        <v>3122</v>
      </c>
      <c r="C1572" s="356" t="s">
        <v>2715</v>
      </c>
      <c r="D1572" s="356">
        <v>1014</v>
      </c>
      <c r="E1572" s="356" t="s">
        <v>3632</v>
      </c>
      <c r="F1572" s="363" t="s">
        <v>7266</v>
      </c>
      <c r="G1572" s="356"/>
    </row>
    <row r="1573" spans="2:7">
      <c r="B1573" s="356" t="s">
        <v>3122</v>
      </c>
      <c r="C1573" s="356" t="s">
        <v>2715</v>
      </c>
      <c r="D1573" s="356">
        <v>1015</v>
      </c>
      <c r="E1573" s="356" t="s">
        <v>4438</v>
      </c>
      <c r="F1573" s="363" t="s">
        <v>7266</v>
      </c>
      <c r="G1573" s="356"/>
    </row>
    <row r="1574" spans="2:7">
      <c r="B1574" s="356" t="s">
        <v>3122</v>
      </c>
      <c r="C1574" s="356" t="s">
        <v>2715</v>
      </c>
      <c r="D1574" s="356">
        <v>1016</v>
      </c>
      <c r="E1574" s="356" t="s">
        <v>3673</v>
      </c>
      <c r="F1574" s="363" t="s">
        <v>7266</v>
      </c>
      <c r="G1574" s="356"/>
    </row>
    <row r="1575" spans="2:7">
      <c r="B1575" s="356" t="s">
        <v>3122</v>
      </c>
      <c r="C1575" s="356" t="s">
        <v>2715</v>
      </c>
      <c r="D1575" s="356">
        <v>1017</v>
      </c>
      <c r="E1575" s="356" t="s">
        <v>2065</v>
      </c>
      <c r="F1575" s="363" t="s">
        <v>7266</v>
      </c>
      <c r="G1575" s="356"/>
    </row>
    <row r="1576" spans="2:7">
      <c r="B1576" s="356" t="s">
        <v>3122</v>
      </c>
      <c r="C1576" s="356" t="s">
        <v>2715</v>
      </c>
      <c r="D1576" s="356">
        <v>1018</v>
      </c>
      <c r="E1576" s="356" t="s">
        <v>4441</v>
      </c>
      <c r="F1576" s="363" t="s">
        <v>7266</v>
      </c>
      <c r="G1576" s="356"/>
    </row>
    <row r="1577" spans="2:7">
      <c r="B1577" s="356" t="s">
        <v>3122</v>
      </c>
      <c r="C1577" s="356" t="s">
        <v>2715</v>
      </c>
      <c r="D1577" s="356">
        <v>1019</v>
      </c>
      <c r="E1577" s="356" t="s">
        <v>4445</v>
      </c>
      <c r="F1577" s="363" t="s">
        <v>7266</v>
      </c>
      <c r="G1577" s="356"/>
    </row>
    <row r="1578" spans="2:7">
      <c r="B1578" s="356" t="s">
        <v>3122</v>
      </c>
      <c r="C1578" s="356" t="s">
        <v>2715</v>
      </c>
      <c r="D1578" s="356">
        <v>1020</v>
      </c>
      <c r="E1578" s="356" t="s">
        <v>4447</v>
      </c>
      <c r="F1578" s="363" t="s">
        <v>7266</v>
      </c>
      <c r="G1578" s="356"/>
    </row>
    <row r="1579" spans="2:7">
      <c r="B1579" s="356" t="s">
        <v>3122</v>
      </c>
      <c r="C1579" s="356" t="s">
        <v>2715</v>
      </c>
      <c r="D1579" s="356">
        <v>1021</v>
      </c>
      <c r="E1579" s="356" t="s">
        <v>4449</v>
      </c>
      <c r="F1579" s="363" t="s">
        <v>7266</v>
      </c>
      <c r="G1579" s="356"/>
    </row>
    <row r="1580" spans="2:7">
      <c r="B1580" s="356" t="s">
        <v>3122</v>
      </c>
      <c r="C1580" s="356" t="s">
        <v>2715</v>
      </c>
      <c r="D1580" s="356">
        <v>1022</v>
      </c>
      <c r="E1580" s="356" t="s">
        <v>4450</v>
      </c>
      <c r="F1580" s="363" t="s">
        <v>7266</v>
      </c>
      <c r="G1580" s="356"/>
    </row>
    <row r="1581" spans="2:7">
      <c r="B1581" s="356" t="s">
        <v>3122</v>
      </c>
      <c r="C1581" s="356" t="s">
        <v>2715</v>
      </c>
      <c r="D1581" s="356">
        <v>1023</v>
      </c>
      <c r="E1581" s="356" t="s">
        <v>4452</v>
      </c>
      <c r="F1581" s="363" t="s">
        <v>7266</v>
      </c>
      <c r="G1581" s="356"/>
    </row>
    <row r="1582" spans="2:7">
      <c r="B1582" s="356" t="s">
        <v>3122</v>
      </c>
      <c r="C1582" s="356" t="s">
        <v>2715</v>
      </c>
      <c r="D1582" s="356">
        <v>1024</v>
      </c>
      <c r="E1582" s="356" t="s">
        <v>4454</v>
      </c>
      <c r="F1582" s="363" t="s">
        <v>7266</v>
      </c>
      <c r="G1582" s="356"/>
    </row>
    <row r="1583" spans="2:7">
      <c r="B1583" s="356" t="s">
        <v>3122</v>
      </c>
      <c r="C1583" s="356" t="s">
        <v>2715</v>
      </c>
      <c r="D1583" s="356">
        <v>1025</v>
      </c>
      <c r="E1583" s="356" t="s">
        <v>542</v>
      </c>
      <c r="F1583" s="363" t="s">
        <v>7266</v>
      </c>
      <c r="G1583" s="356"/>
    </row>
    <row r="1584" spans="2:7">
      <c r="B1584" s="356" t="s">
        <v>3122</v>
      </c>
      <c r="C1584" s="356" t="s">
        <v>2715</v>
      </c>
      <c r="D1584" s="356">
        <v>1026</v>
      </c>
      <c r="E1584" s="356" t="s">
        <v>4456</v>
      </c>
      <c r="F1584" s="363" t="s">
        <v>7266</v>
      </c>
      <c r="G1584" s="356"/>
    </row>
    <row r="1585" spans="2:7">
      <c r="B1585" s="356" t="s">
        <v>3122</v>
      </c>
      <c r="C1585" s="356" t="s">
        <v>2715</v>
      </c>
      <c r="D1585" s="356">
        <v>1027</v>
      </c>
      <c r="E1585" s="356" t="s">
        <v>4458</v>
      </c>
      <c r="F1585" s="363" t="s">
        <v>7266</v>
      </c>
      <c r="G1585" s="356"/>
    </row>
    <row r="1586" spans="2:7">
      <c r="B1586" s="356" t="s">
        <v>3122</v>
      </c>
      <c r="C1586" s="356" t="s">
        <v>2715</v>
      </c>
      <c r="D1586" s="356">
        <v>1028</v>
      </c>
      <c r="E1586" s="356" t="s">
        <v>750</v>
      </c>
      <c r="F1586" s="363" t="s">
        <v>7266</v>
      </c>
      <c r="G1586" s="356"/>
    </row>
    <row r="1587" spans="2:7">
      <c r="B1587" s="356" t="s">
        <v>3122</v>
      </c>
      <c r="C1587" s="356" t="s">
        <v>2715</v>
      </c>
      <c r="D1587" s="356">
        <v>1029</v>
      </c>
      <c r="E1587" s="356" t="s">
        <v>302</v>
      </c>
      <c r="F1587" s="363" t="s">
        <v>7266</v>
      </c>
      <c r="G1587" s="356"/>
    </row>
    <row r="1588" spans="2:7">
      <c r="B1588" s="356" t="s">
        <v>3122</v>
      </c>
      <c r="C1588" s="356" t="s">
        <v>2715</v>
      </c>
      <c r="D1588" s="356">
        <v>1030</v>
      </c>
      <c r="E1588" s="356" t="s">
        <v>4385</v>
      </c>
      <c r="F1588" s="363" t="s">
        <v>7266</v>
      </c>
      <c r="G1588" s="356"/>
    </row>
    <row r="1589" spans="2:7">
      <c r="B1589" s="356" t="s">
        <v>3122</v>
      </c>
      <c r="C1589" s="356" t="s">
        <v>2715</v>
      </c>
      <c r="D1589" s="356">
        <v>1031</v>
      </c>
      <c r="E1589" s="356" t="s">
        <v>2031</v>
      </c>
      <c r="F1589" s="363" t="s">
        <v>7266</v>
      </c>
      <c r="G1589" s="356"/>
    </row>
    <row r="1590" spans="2:7">
      <c r="B1590" s="356" t="s">
        <v>3122</v>
      </c>
      <c r="C1590" s="356" t="s">
        <v>2715</v>
      </c>
      <c r="D1590" s="356">
        <v>1032</v>
      </c>
      <c r="E1590" s="356" t="s">
        <v>2216</v>
      </c>
      <c r="F1590" s="363" t="s">
        <v>7266</v>
      </c>
      <c r="G1590" s="356"/>
    </row>
    <row r="1591" spans="2:7">
      <c r="B1591" s="356" t="s">
        <v>3122</v>
      </c>
      <c r="C1591" s="356" t="s">
        <v>2715</v>
      </c>
      <c r="D1591" s="356">
        <v>1033</v>
      </c>
      <c r="E1591" s="356" t="s">
        <v>3621</v>
      </c>
      <c r="F1591" s="363" t="s">
        <v>7266</v>
      </c>
      <c r="G1591" s="356"/>
    </row>
    <row r="1592" spans="2:7">
      <c r="B1592" s="356" t="s">
        <v>3122</v>
      </c>
      <c r="C1592" s="356" t="s">
        <v>2715</v>
      </c>
      <c r="D1592" s="356">
        <v>1034</v>
      </c>
      <c r="E1592" s="356" t="s">
        <v>64</v>
      </c>
      <c r="F1592" s="363" t="s">
        <v>7266</v>
      </c>
      <c r="G1592" s="356"/>
    </row>
    <row r="1593" spans="2:7">
      <c r="B1593" s="356" t="s">
        <v>3122</v>
      </c>
      <c r="C1593" s="356" t="s">
        <v>2715</v>
      </c>
      <c r="D1593" s="356">
        <v>1035</v>
      </c>
      <c r="E1593" s="356" t="s">
        <v>2645</v>
      </c>
      <c r="F1593" s="363" t="s">
        <v>7266</v>
      </c>
      <c r="G1593" s="356"/>
    </row>
    <row r="1594" spans="2:7">
      <c r="B1594" s="356" t="s">
        <v>3122</v>
      </c>
      <c r="C1594" s="356" t="s">
        <v>2715</v>
      </c>
      <c r="D1594" s="356">
        <v>1036</v>
      </c>
      <c r="E1594" s="356" t="s">
        <v>2470</v>
      </c>
      <c r="F1594" s="363" t="s">
        <v>7266</v>
      </c>
      <c r="G1594" s="356"/>
    </row>
    <row r="1595" spans="2:7">
      <c r="B1595" s="356" t="s">
        <v>3122</v>
      </c>
      <c r="C1595" s="356" t="s">
        <v>2715</v>
      </c>
      <c r="D1595" s="356">
        <v>1037</v>
      </c>
      <c r="E1595" s="356" t="s">
        <v>4460</v>
      </c>
      <c r="F1595" s="363" t="s">
        <v>7266</v>
      </c>
      <c r="G1595" s="356"/>
    </row>
    <row r="1596" spans="2:7">
      <c r="B1596" s="356" t="s">
        <v>3122</v>
      </c>
      <c r="C1596" s="356" t="s">
        <v>2715</v>
      </c>
      <c r="D1596" s="356">
        <v>1038</v>
      </c>
      <c r="E1596" s="356" t="s">
        <v>4462</v>
      </c>
      <c r="F1596" s="363" t="s">
        <v>7266</v>
      </c>
      <c r="G1596" s="356"/>
    </row>
    <row r="1597" spans="2:7">
      <c r="B1597" s="356" t="s">
        <v>3122</v>
      </c>
      <c r="C1597" s="356" t="s">
        <v>2715</v>
      </c>
      <c r="D1597" s="356">
        <v>1039</v>
      </c>
      <c r="E1597" s="356" t="s">
        <v>4463</v>
      </c>
      <c r="F1597" s="363" t="s">
        <v>7266</v>
      </c>
      <c r="G1597" s="356"/>
    </row>
    <row r="1598" spans="2:7">
      <c r="B1598" s="356" t="s">
        <v>3122</v>
      </c>
      <c r="C1598" s="356" t="s">
        <v>2715</v>
      </c>
      <c r="D1598" s="356">
        <v>1040</v>
      </c>
      <c r="E1598" s="356" t="s">
        <v>4465</v>
      </c>
      <c r="F1598" s="363" t="s">
        <v>7266</v>
      </c>
      <c r="G1598" s="356"/>
    </row>
    <row r="1599" spans="2:7">
      <c r="B1599" s="356" t="s">
        <v>3122</v>
      </c>
      <c r="C1599" s="356" t="s">
        <v>2715</v>
      </c>
      <c r="D1599" s="356">
        <v>1041</v>
      </c>
      <c r="E1599" s="356" t="s">
        <v>4466</v>
      </c>
      <c r="F1599" s="363" t="s">
        <v>7266</v>
      </c>
      <c r="G1599" s="356"/>
    </row>
    <row r="1600" spans="2:7">
      <c r="B1600" s="356" t="s">
        <v>3122</v>
      </c>
      <c r="C1600" s="356" t="s">
        <v>2715</v>
      </c>
      <c r="D1600" s="356">
        <v>1042</v>
      </c>
      <c r="E1600" s="356" t="s">
        <v>4467</v>
      </c>
      <c r="F1600" s="363" t="s">
        <v>7266</v>
      </c>
      <c r="G1600" s="356"/>
    </row>
    <row r="1601" spans="2:7">
      <c r="B1601" s="356" t="s">
        <v>3122</v>
      </c>
      <c r="C1601" s="356" t="s">
        <v>2715</v>
      </c>
      <c r="D1601" s="356">
        <v>1043</v>
      </c>
      <c r="E1601" s="356" t="s">
        <v>4327</v>
      </c>
      <c r="F1601" s="363" t="s">
        <v>7266</v>
      </c>
      <c r="G1601" s="356"/>
    </row>
    <row r="1602" spans="2:7">
      <c r="B1602" s="356" t="s">
        <v>3122</v>
      </c>
      <c r="C1602" s="356" t="s">
        <v>2715</v>
      </c>
      <c r="D1602" s="356">
        <v>1044</v>
      </c>
      <c r="E1602" s="356" t="s">
        <v>1751</v>
      </c>
      <c r="F1602" s="363" t="s">
        <v>7266</v>
      </c>
      <c r="G1602" s="356"/>
    </row>
    <row r="1603" spans="2:7">
      <c r="B1603" s="356" t="s">
        <v>3122</v>
      </c>
      <c r="C1603" s="356" t="s">
        <v>2715</v>
      </c>
      <c r="D1603" s="356">
        <v>1045</v>
      </c>
      <c r="E1603" s="356" t="s">
        <v>3839</v>
      </c>
      <c r="F1603" s="363" t="s">
        <v>7266</v>
      </c>
      <c r="G1603" s="356"/>
    </row>
    <row r="1604" spans="2:7">
      <c r="B1604" s="356" t="s">
        <v>3122</v>
      </c>
      <c r="C1604" s="356" t="s">
        <v>2715</v>
      </c>
      <c r="D1604" s="356">
        <v>1046</v>
      </c>
      <c r="E1604" s="356" t="s">
        <v>2775</v>
      </c>
      <c r="F1604" s="363" t="s">
        <v>7266</v>
      </c>
      <c r="G1604" s="356"/>
    </row>
    <row r="1605" spans="2:7">
      <c r="B1605" s="356" t="s">
        <v>3122</v>
      </c>
      <c r="C1605" s="356" t="s">
        <v>2715</v>
      </c>
      <c r="D1605" s="356">
        <v>1047</v>
      </c>
      <c r="E1605" s="356" t="s">
        <v>3801</v>
      </c>
      <c r="F1605" s="363" t="s">
        <v>7266</v>
      </c>
      <c r="G1605" s="356"/>
    </row>
    <row r="1606" spans="2:7">
      <c r="B1606" s="356" t="s">
        <v>3122</v>
      </c>
      <c r="C1606" s="356" t="s">
        <v>2715</v>
      </c>
      <c r="D1606" s="356">
        <v>1048</v>
      </c>
      <c r="E1606" s="356" t="s">
        <v>4468</v>
      </c>
      <c r="F1606" s="363" t="s">
        <v>7266</v>
      </c>
      <c r="G1606" s="356"/>
    </row>
    <row r="1607" spans="2:7">
      <c r="B1607" s="356" t="s">
        <v>3122</v>
      </c>
      <c r="C1607" s="356" t="s">
        <v>2715</v>
      </c>
      <c r="D1607" s="356">
        <v>1049</v>
      </c>
      <c r="E1607" s="356" t="s">
        <v>4470</v>
      </c>
      <c r="F1607" s="363" t="s">
        <v>7266</v>
      </c>
      <c r="G1607" s="356"/>
    </row>
    <row r="1608" spans="2:7">
      <c r="B1608" s="356" t="s">
        <v>3122</v>
      </c>
      <c r="C1608" s="356" t="s">
        <v>2715</v>
      </c>
      <c r="D1608" s="356">
        <v>1050</v>
      </c>
      <c r="E1608" s="356" t="s">
        <v>4472</v>
      </c>
      <c r="F1608" s="363" t="s">
        <v>7266</v>
      </c>
      <c r="G1608" s="356"/>
    </row>
    <row r="1609" spans="2:7">
      <c r="B1609" s="356" t="s">
        <v>3122</v>
      </c>
      <c r="C1609" s="356" t="s">
        <v>2715</v>
      </c>
      <c r="D1609" s="356">
        <v>1051</v>
      </c>
      <c r="E1609" s="356" t="s">
        <v>4473</v>
      </c>
      <c r="F1609" s="363" t="s">
        <v>7266</v>
      </c>
      <c r="G1609" s="356"/>
    </row>
    <row r="1610" spans="2:7">
      <c r="B1610" s="356" t="s">
        <v>3122</v>
      </c>
      <c r="C1610" s="356" t="s">
        <v>2715</v>
      </c>
      <c r="D1610" s="356">
        <v>1052</v>
      </c>
      <c r="E1610" s="356" t="s">
        <v>4475</v>
      </c>
      <c r="F1610" s="363" t="s">
        <v>7266</v>
      </c>
      <c r="G1610" s="356"/>
    </row>
    <row r="1611" spans="2:7">
      <c r="B1611" s="356" t="s">
        <v>3122</v>
      </c>
      <c r="C1611" s="356" t="s">
        <v>2715</v>
      </c>
      <c r="D1611" s="356">
        <v>1053</v>
      </c>
      <c r="E1611" s="356" t="s">
        <v>1158</v>
      </c>
      <c r="F1611" s="363" t="s">
        <v>7266</v>
      </c>
      <c r="G1611" s="356"/>
    </row>
    <row r="1612" spans="2:7">
      <c r="B1612" s="356" t="s">
        <v>3122</v>
      </c>
      <c r="C1612" s="356" t="s">
        <v>2715</v>
      </c>
      <c r="D1612" s="356">
        <v>1054</v>
      </c>
      <c r="E1612" s="358" t="s">
        <v>286</v>
      </c>
      <c r="F1612" s="363"/>
      <c r="G1612" s="356"/>
    </row>
    <row r="1613" spans="2:7">
      <c r="B1613" s="356" t="s">
        <v>3122</v>
      </c>
      <c r="C1613" s="356" t="s">
        <v>2715</v>
      </c>
      <c r="D1613" s="356">
        <v>1055</v>
      </c>
      <c r="E1613" s="358" t="s">
        <v>241</v>
      </c>
      <c r="F1613" s="363"/>
      <c r="G1613" s="356"/>
    </row>
    <row r="1614" spans="2:7">
      <c r="B1614" s="356" t="s">
        <v>3122</v>
      </c>
      <c r="C1614" s="356" t="s">
        <v>2715</v>
      </c>
      <c r="D1614" s="356">
        <v>1056</v>
      </c>
      <c r="E1614" s="358" t="s">
        <v>299</v>
      </c>
      <c r="F1614" s="363"/>
      <c r="G1614" s="356"/>
    </row>
    <row r="1615" spans="2:7">
      <c r="B1615" s="356" t="s">
        <v>3122</v>
      </c>
      <c r="C1615" s="356" t="s">
        <v>2715</v>
      </c>
      <c r="D1615" s="356">
        <v>1057</v>
      </c>
      <c r="E1615" s="358" t="s">
        <v>103</v>
      </c>
      <c r="F1615" s="363"/>
      <c r="G1615" s="356"/>
    </row>
    <row r="1616" spans="2:7">
      <c r="B1616" s="356" t="s">
        <v>3122</v>
      </c>
      <c r="C1616" s="356" t="s">
        <v>2715</v>
      </c>
      <c r="D1616" s="356">
        <v>1058</v>
      </c>
      <c r="E1616" s="358" t="s">
        <v>303</v>
      </c>
      <c r="F1616" s="363"/>
      <c r="G1616" s="356"/>
    </row>
    <row r="1617" spans="2:7">
      <c r="B1617" s="356" t="s">
        <v>3122</v>
      </c>
      <c r="C1617" s="356" t="s">
        <v>2715</v>
      </c>
      <c r="D1617" s="356">
        <v>1059</v>
      </c>
      <c r="E1617" s="358" t="s">
        <v>306</v>
      </c>
      <c r="F1617" s="363"/>
      <c r="G1617" s="356"/>
    </row>
    <row r="1618" spans="2:7">
      <c r="B1618" s="356" t="s">
        <v>3122</v>
      </c>
      <c r="C1618" s="356" t="s">
        <v>2715</v>
      </c>
      <c r="D1618" s="356">
        <v>1060</v>
      </c>
      <c r="E1618" s="361" t="s">
        <v>7424</v>
      </c>
      <c r="F1618" s="363"/>
      <c r="G1618" s="356"/>
    </row>
    <row r="1619" spans="2:7">
      <c r="B1619" s="356" t="s">
        <v>3122</v>
      </c>
      <c r="C1619" s="356" t="s">
        <v>2715</v>
      </c>
      <c r="D1619" s="356">
        <v>1061</v>
      </c>
      <c r="E1619" s="361" t="s">
        <v>995</v>
      </c>
      <c r="F1619" s="363"/>
      <c r="G1619" s="356"/>
    </row>
    <row r="1620" spans="2:7">
      <c r="B1620" s="356" t="s">
        <v>4511</v>
      </c>
      <c r="C1620" s="356" t="s">
        <v>274</v>
      </c>
      <c r="D1620" s="356">
        <v>1</v>
      </c>
      <c r="E1620" s="358" t="s">
        <v>76</v>
      </c>
      <c r="F1620" s="363"/>
      <c r="G1620" s="356"/>
    </row>
    <row r="1621" spans="2:7">
      <c r="B1621" s="356" t="s">
        <v>4511</v>
      </c>
      <c r="C1621" s="356" t="s">
        <v>274</v>
      </c>
      <c r="D1621" s="356">
        <v>2</v>
      </c>
      <c r="E1621" s="358" t="s">
        <v>71</v>
      </c>
      <c r="F1621" s="363"/>
      <c r="G1621" s="356"/>
    </row>
    <row r="1622" spans="2:7">
      <c r="B1622" s="356" t="s">
        <v>4511</v>
      </c>
      <c r="C1622" s="356" t="s">
        <v>274</v>
      </c>
      <c r="D1622" s="356">
        <v>3</v>
      </c>
      <c r="E1622" s="358" t="s">
        <v>46</v>
      </c>
      <c r="F1622" s="363"/>
      <c r="G1622" s="356"/>
    </row>
    <row r="1623" spans="2:7">
      <c r="B1623" s="356" t="s">
        <v>4511</v>
      </c>
      <c r="C1623" s="356" t="s">
        <v>274</v>
      </c>
      <c r="D1623" s="356">
        <v>4</v>
      </c>
      <c r="E1623" s="358" t="s">
        <v>700</v>
      </c>
      <c r="F1623" s="363"/>
      <c r="G1623" s="356"/>
    </row>
    <row r="1624" spans="2:7">
      <c r="B1624" s="356" t="s">
        <v>4511</v>
      </c>
      <c r="C1624" s="356" t="s">
        <v>274</v>
      </c>
      <c r="D1624" s="356">
        <v>5</v>
      </c>
      <c r="E1624" s="356" t="s">
        <v>4513</v>
      </c>
      <c r="F1624" s="363"/>
      <c r="G1624" s="356"/>
    </row>
    <row r="1625" spans="2:7">
      <c r="B1625" s="356" t="s">
        <v>4511</v>
      </c>
      <c r="C1625" s="356" t="s">
        <v>274</v>
      </c>
      <c r="D1625" s="356">
        <v>6</v>
      </c>
      <c r="E1625" s="356" t="s">
        <v>3186</v>
      </c>
      <c r="F1625" s="363" t="s">
        <v>7266</v>
      </c>
      <c r="G1625" s="356"/>
    </row>
    <row r="1626" spans="2:7">
      <c r="B1626" s="356" t="s">
        <v>4511</v>
      </c>
      <c r="C1626" s="356" t="s">
        <v>274</v>
      </c>
      <c r="D1626" s="356">
        <v>7</v>
      </c>
      <c r="E1626" s="356" t="s">
        <v>4515</v>
      </c>
      <c r="F1626" s="363"/>
      <c r="G1626" s="356"/>
    </row>
    <row r="1627" spans="2:7">
      <c r="B1627" s="356" t="s">
        <v>4511</v>
      </c>
      <c r="C1627" s="356" t="s">
        <v>274</v>
      </c>
      <c r="D1627" s="356">
        <v>8</v>
      </c>
      <c r="E1627" s="356" t="s">
        <v>3362</v>
      </c>
      <c r="F1627" s="363" t="s">
        <v>7266</v>
      </c>
      <c r="G1627" s="356"/>
    </row>
    <row r="1628" spans="2:7">
      <c r="B1628" s="356" t="s">
        <v>4511</v>
      </c>
      <c r="C1628" s="356" t="s">
        <v>274</v>
      </c>
      <c r="D1628" s="356">
        <v>9</v>
      </c>
      <c r="E1628" s="356" t="s">
        <v>3841</v>
      </c>
      <c r="F1628" s="363"/>
      <c r="G1628" s="356"/>
    </row>
    <row r="1629" spans="2:7">
      <c r="B1629" s="356" t="s">
        <v>4511</v>
      </c>
      <c r="C1629" s="356" t="s">
        <v>274</v>
      </c>
      <c r="D1629" s="356">
        <v>10</v>
      </c>
      <c r="E1629" s="356" t="s">
        <v>4517</v>
      </c>
      <c r="F1629" s="363" t="s">
        <v>7266</v>
      </c>
      <c r="G1629" s="356"/>
    </row>
    <row r="1630" spans="2:7">
      <c r="B1630" s="356" t="s">
        <v>4511</v>
      </c>
      <c r="C1630" s="356" t="s">
        <v>274</v>
      </c>
      <c r="D1630" s="356">
        <v>11</v>
      </c>
      <c r="E1630" s="356" t="s">
        <v>3669</v>
      </c>
      <c r="F1630" s="363"/>
      <c r="G1630" s="356"/>
    </row>
    <row r="1631" spans="2:7">
      <c r="B1631" s="356" t="s">
        <v>4511</v>
      </c>
      <c r="C1631" s="356" t="s">
        <v>274</v>
      </c>
      <c r="D1631" s="356">
        <v>12</v>
      </c>
      <c r="E1631" s="356" t="s">
        <v>4519</v>
      </c>
      <c r="F1631" s="363" t="s">
        <v>7266</v>
      </c>
      <c r="G1631" s="356"/>
    </row>
    <row r="1632" spans="2:7">
      <c r="B1632" s="356" t="s">
        <v>4511</v>
      </c>
      <c r="C1632" s="356" t="s">
        <v>274</v>
      </c>
      <c r="D1632" s="356">
        <v>13</v>
      </c>
      <c r="E1632" s="356" t="s">
        <v>4521</v>
      </c>
      <c r="F1632" s="363"/>
      <c r="G1632" s="356"/>
    </row>
    <row r="1633" spans="2:7">
      <c r="B1633" s="356" t="s">
        <v>4511</v>
      </c>
      <c r="C1633" s="356" t="s">
        <v>274</v>
      </c>
      <c r="D1633" s="356">
        <v>14</v>
      </c>
      <c r="E1633" s="356" t="s">
        <v>3680</v>
      </c>
      <c r="F1633" s="363" t="s">
        <v>7266</v>
      </c>
      <c r="G1633" s="356"/>
    </row>
    <row r="1634" spans="2:7">
      <c r="B1634" s="356" t="s">
        <v>4511</v>
      </c>
      <c r="C1634" s="356" t="s">
        <v>274</v>
      </c>
      <c r="D1634" s="356">
        <v>15</v>
      </c>
      <c r="E1634" s="356" t="s">
        <v>4156</v>
      </c>
      <c r="F1634" s="363"/>
      <c r="G1634" s="356"/>
    </row>
    <row r="1635" spans="2:7">
      <c r="B1635" s="356" t="s">
        <v>4511</v>
      </c>
      <c r="C1635" s="356" t="s">
        <v>274</v>
      </c>
      <c r="D1635" s="356">
        <v>16</v>
      </c>
      <c r="E1635" s="356" t="s">
        <v>4523</v>
      </c>
      <c r="F1635" s="363" t="s">
        <v>7266</v>
      </c>
      <c r="G1635" s="356"/>
    </row>
    <row r="1636" spans="2:7">
      <c r="B1636" s="356" t="s">
        <v>4511</v>
      </c>
      <c r="C1636" s="356" t="s">
        <v>274</v>
      </c>
      <c r="D1636" s="356">
        <v>17</v>
      </c>
      <c r="E1636" s="356" t="s">
        <v>4524</v>
      </c>
      <c r="F1636" s="363"/>
      <c r="G1636" s="356"/>
    </row>
    <row r="1637" spans="2:7">
      <c r="B1637" s="356" t="s">
        <v>4511</v>
      </c>
      <c r="C1637" s="356" t="s">
        <v>274</v>
      </c>
      <c r="D1637" s="356">
        <v>18</v>
      </c>
      <c r="E1637" s="356" t="s">
        <v>4525</v>
      </c>
      <c r="F1637" s="363" t="s">
        <v>7266</v>
      </c>
      <c r="G1637" s="356"/>
    </row>
    <row r="1638" spans="2:7">
      <c r="B1638" s="356" t="s">
        <v>4511</v>
      </c>
      <c r="C1638" s="356" t="s">
        <v>274</v>
      </c>
      <c r="D1638" s="356">
        <v>19</v>
      </c>
      <c r="E1638" s="356" t="s">
        <v>2392</v>
      </c>
      <c r="F1638" s="363"/>
      <c r="G1638" s="356"/>
    </row>
    <row r="1639" spans="2:7">
      <c r="B1639" s="356" t="s">
        <v>4511</v>
      </c>
      <c r="C1639" s="356" t="s">
        <v>274</v>
      </c>
      <c r="D1639" s="356">
        <v>20</v>
      </c>
      <c r="E1639" s="356" t="s">
        <v>4528</v>
      </c>
      <c r="F1639" s="363" t="s">
        <v>7266</v>
      </c>
      <c r="G1639" s="356"/>
    </row>
    <row r="1640" spans="2:7">
      <c r="B1640" s="356" t="s">
        <v>4511</v>
      </c>
      <c r="C1640" s="356" t="s">
        <v>274</v>
      </c>
      <c r="D1640" s="356">
        <v>21</v>
      </c>
      <c r="E1640" s="356" t="s">
        <v>1836</v>
      </c>
      <c r="F1640" s="363"/>
      <c r="G1640" s="356"/>
    </row>
    <row r="1641" spans="2:7">
      <c r="B1641" s="356" t="s">
        <v>4511</v>
      </c>
      <c r="C1641" s="356" t="s">
        <v>274</v>
      </c>
      <c r="D1641" s="356">
        <v>22</v>
      </c>
      <c r="E1641" s="356" t="s">
        <v>4530</v>
      </c>
      <c r="F1641" s="363" t="s">
        <v>7266</v>
      </c>
      <c r="G1641" s="356"/>
    </row>
    <row r="1642" spans="2:7">
      <c r="B1642" s="356" t="s">
        <v>4511</v>
      </c>
      <c r="C1642" s="356" t="s">
        <v>274</v>
      </c>
      <c r="D1642" s="356">
        <v>23</v>
      </c>
      <c r="E1642" s="356" t="s">
        <v>4531</v>
      </c>
      <c r="F1642" s="363"/>
      <c r="G1642" s="356"/>
    </row>
    <row r="1643" spans="2:7">
      <c r="B1643" s="356" t="s">
        <v>4511</v>
      </c>
      <c r="C1643" s="356" t="s">
        <v>274</v>
      </c>
      <c r="D1643" s="356">
        <v>24</v>
      </c>
      <c r="E1643" s="356" t="s">
        <v>4532</v>
      </c>
      <c r="F1643" s="363" t="s">
        <v>7266</v>
      </c>
      <c r="G1643" s="356"/>
    </row>
    <row r="1644" spans="2:7">
      <c r="B1644" s="356" t="s">
        <v>4511</v>
      </c>
      <c r="C1644" s="356" t="s">
        <v>274</v>
      </c>
      <c r="D1644" s="356">
        <v>25</v>
      </c>
      <c r="E1644" s="356" t="s">
        <v>4529</v>
      </c>
      <c r="F1644" s="363"/>
      <c r="G1644" s="356"/>
    </row>
    <row r="1645" spans="2:7">
      <c r="B1645" s="356" t="s">
        <v>4511</v>
      </c>
      <c r="C1645" s="356" t="s">
        <v>274</v>
      </c>
      <c r="D1645" s="356">
        <v>26</v>
      </c>
      <c r="E1645" s="356" t="s">
        <v>4537</v>
      </c>
      <c r="F1645" s="363" t="s">
        <v>7266</v>
      </c>
      <c r="G1645" s="356"/>
    </row>
    <row r="1646" spans="2:7">
      <c r="B1646" s="356" t="s">
        <v>4511</v>
      </c>
      <c r="C1646" s="356" t="s">
        <v>274</v>
      </c>
      <c r="D1646" s="356">
        <v>27</v>
      </c>
      <c r="E1646" s="356" t="s">
        <v>4540</v>
      </c>
      <c r="F1646" s="363"/>
      <c r="G1646" s="356"/>
    </row>
    <row r="1647" spans="2:7">
      <c r="B1647" s="356" t="s">
        <v>4511</v>
      </c>
      <c r="C1647" s="356" t="s">
        <v>274</v>
      </c>
      <c r="D1647" s="356">
        <v>28</v>
      </c>
      <c r="E1647" s="356" t="s">
        <v>4541</v>
      </c>
      <c r="F1647" s="363" t="s">
        <v>7266</v>
      </c>
      <c r="G1647" s="356"/>
    </row>
    <row r="1648" spans="2:7">
      <c r="B1648" s="356" t="s">
        <v>4511</v>
      </c>
      <c r="C1648" s="356" t="s">
        <v>274</v>
      </c>
      <c r="D1648" s="356">
        <v>29</v>
      </c>
      <c r="E1648" s="356" t="s">
        <v>2315</v>
      </c>
      <c r="F1648" s="363"/>
      <c r="G1648" s="356"/>
    </row>
    <row r="1649" spans="2:7">
      <c r="B1649" s="356" t="s">
        <v>4511</v>
      </c>
      <c r="C1649" s="356" t="s">
        <v>274</v>
      </c>
      <c r="D1649" s="356">
        <v>30</v>
      </c>
      <c r="E1649" s="356" t="s">
        <v>3745</v>
      </c>
      <c r="F1649" s="363" t="s">
        <v>7266</v>
      </c>
      <c r="G1649" s="356"/>
    </row>
    <row r="1650" spans="2:7">
      <c r="B1650" s="356" t="s">
        <v>4511</v>
      </c>
      <c r="C1650" s="356" t="s">
        <v>274</v>
      </c>
      <c r="D1650" s="356">
        <v>31</v>
      </c>
      <c r="E1650" s="356" t="s">
        <v>4544</v>
      </c>
      <c r="F1650" s="363"/>
      <c r="G1650" s="356"/>
    </row>
    <row r="1651" spans="2:7">
      <c r="B1651" s="356" t="s">
        <v>4511</v>
      </c>
      <c r="C1651" s="356" t="s">
        <v>274</v>
      </c>
      <c r="D1651" s="356">
        <v>32</v>
      </c>
      <c r="E1651" s="356" t="s">
        <v>4545</v>
      </c>
      <c r="F1651" s="363" t="s">
        <v>7266</v>
      </c>
      <c r="G1651" s="356"/>
    </row>
    <row r="1652" spans="2:7">
      <c r="B1652" s="356" t="s">
        <v>4511</v>
      </c>
      <c r="C1652" s="356" t="s">
        <v>274</v>
      </c>
      <c r="D1652" s="356">
        <v>33</v>
      </c>
      <c r="E1652" s="356" t="s">
        <v>656</v>
      </c>
      <c r="F1652" s="363"/>
      <c r="G1652" s="356"/>
    </row>
    <row r="1653" spans="2:7">
      <c r="B1653" s="356" t="s">
        <v>4511</v>
      </c>
      <c r="C1653" s="356" t="s">
        <v>274</v>
      </c>
      <c r="D1653" s="356">
        <v>34</v>
      </c>
      <c r="E1653" s="356" t="s">
        <v>2807</v>
      </c>
      <c r="F1653" s="363" t="s">
        <v>7266</v>
      </c>
      <c r="G1653" s="356"/>
    </row>
    <row r="1654" spans="2:7">
      <c r="B1654" s="356" t="s">
        <v>4511</v>
      </c>
      <c r="C1654" s="356" t="s">
        <v>274</v>
      </c>
      <c r="D1654" s="356">
        <v>35</v>
      </c>
      <c r="E1654" s="356" t="s">
        <v>2218</v>
      </c>
      <c r="F1654" s="363"/>
      <c r="G1654" s="356"/>
    </row>
    <row r="1655" spans="2:7">
      <c r="B1655" s="356" t="s">
        <v>4511</v>
      </c>
      <c r="C1655" s="356" t="s">
        <v>274</v>
      </c>
      <c r="D1655" s="356">
        <v>36</v>
      </c>
      <c r="E1655" s="356" t="s">
        <v>4550</v>
      </c>
      <c r="F1655" s="363" t="s">
        <v>7266</v>
      </c>
      <c r="G1655" s="356"/>
    </row>
    <row r="1656" spans="2:7">
      <c r="B1656" s="356" t="s">
        <v>4511</v>
      </c>
      <c r="C1656" s="356" t="s">
        <v>274</v>
      </c>
      <c r="D1656" s="356">
        <v>37</v>
      </c>
      <c r="E1656" s="356" t="s">
        <v>4553</v>
      </c>
      <c r="F1656" s="363"/>
      <c r="G1656" s="356"/>
    </row>
    <row r="1657" spans="2:7">
      <c r="B1657" s="356" t="s">
        <v>4511</v>
      </c>
      <c r="C1657" s="356" t="s">
        <v>274</v>
      </c>
      <c r="D1657" s="356">
        <v>38</v>
      </c>
      <c r="E1657" s="356" t="s">
        <v>4554</v>
      </c>
      <c r="F1657" s="363" t="s">
        <v>7266</v>
      </c>
      <c r="G1657" s="356"/>
    </row>
    <row r="1658" spans="2:7">
      <c r="B1658" s="356" t="s">
        <v>4511</v>
      </c>
      <c r="C1658" s="356" t="s">
        <v>274</v>
      </c>
      <c r="D1658" s="356">
        <v>39</v>
      </c>
      <c r="E1658" s="356" t="s">
        <v>2811</v>
      </c>
      <c r="F1658" s="363"/>
      <c r="G1658" s="356"/>
    </row>
    <row r="1659" spans="2:7">
      <c r="B1659" s="356" t="s">
        <v>4511</v>
      </c>
      <c r="C1659" s="356" t="s">
        <v>274</v>
      </c>
      <c r="D1659" s="356">
        <v>40</v>
      </c>
      <c r="E1659" s="356" t="s">
        <v>4556</v>
      </c>
      <c r="F1659" s="363" t="s">
        <v>7266</v>
      </c>
      <c r="G1659" s="356"/>
    </row>
    <row r="1660" spans="2:7">
      <c r="B1660" s="356" t="s">
        <v>4511</v>
      </c>
      <c r="C1660" s="356" t="s">
        <v>274</v>
      </c>
      <c r="D1660" s="356">
        <v>41</v>
      </c>
      <c r="E1660" s="356" t="s">
        <v>3494</v>
      </c>
      <c r="F1660" s="363"/>
      <c r="G1660" s="356"/>
    </row>
    <row r="1661" spans="2:7">
      <c r="B1661" s="356" t="s">
        <v>4511</v>
      </c>
      <c r="C1661" s="356" t="s">
        <v>274</v>
      </c>
      <c r="D1661" s="356">
        <v>42</v>
      </c>
      <c r="E1661" s="356" t="s">
        <v>1345</v>
      </c>
      <c r="F1661" s="363" t="s">
        <v>7266</v>
      </c>
      <c r="G1661" s="356"/>
    </row>
    <row r="1662" spans="2:7">
      <c r="B1662" s="356" t="s">
        <v>4511</v>
      </c>
      <c r="C1662" s="356" t="s">
        <v>274</v>
      </c>
      <c r="D1662" s="356">
        <v>43</v>
      </c>
      <c r="E1662" s="356" t="s">
        <v>4560</v>
      </c>
      <c r="F1662" s="363"/>
      <c r="G1662" s="356"/>
    </row>
    <row r="1663" spans="2:7">
      <c r="B1663" s="356" t="s">
        <v>4511</v>
      </c>
      <c r="C1663" s="356" t="s">
        <v>274</v>
      </c>
      <c r="D1663" s="356">
        <v>44</v>
      </c>
      <c r="E1663" s="356" t="s">
        <v>2249</v>
      </c>
      <c r="F1663" s="363" t="s">
        <v>7266</v>
      </c>
      <c r="G1663" s="356"/>
    </row>
    <row r="1664" spans="2:7">
      <c r="B1664" s="356" t="s">
        <v>4511</v>
      </c>
      <c r="C1664" s="356" t="s">
        <v>274</v>
      </c>
      <c r="D1664" s="356">
        <v>45</v>
      </c>
      <c r="E1664" s="356" t="s">
        <v>4561</v>
      </c>
      <c r="F1664" s="363"/>
      <c r="G1664" s="356"/>
    </row>
    <row r="1665" spans="2:7">
      <c r="B1665" s="356" t="s">
        <v>4511</v>
      </c>
      <c r="C1665" s="356" t="s">
        <v>274</v>
      </c>
      <c r="D1665" s="356">
        <v>46</v>
      </c>
      <c r="E1665" s="356" t="s">
        <v>4562</v>
      </c>
      <c r="F1665" s="363" t="s">
        <v>7266</v>
      </c>
      <c r="G1665" s="356"/>
    </row>
    <row r="1666" spans="2:7">
      <c r="B1666" s="356" t="s">
        <v>4511</v>
      </c>
      <c r="C1666" s="356" t="s">
        <v>274</v>
      </c>
      <c r="D1666" s="356">
        <v>47</v>
      </c>
      <c r="E1666" s="356" t="s">
        <v>557</v>
      </c>
      <c r="F1666" s="363" t="s">
        <v>7266</v>
      </c>
      <c r="G1666" s="356"/>
    </row>
    <row r="1667" spans="2:7">
      <c r="B1667" s="356" t="s">
        <v>4511</v>
      </c>
      <c r="C1667" s="356" t="s">
        <v>274</v>
      </c>
      <c r="D1667" s="356">
        <v>48</v>
      </c>
      <c r="E1667" s="356" t="s">
        <v>4563</v>
      </c>
      <c r="F1667" s="363" t="s">
        <v>7266</v>
      </c>
      <c r="G1667" s="356"/>
    </row>
    <row r="1668" spans="2:7">
      <c r="B1668" s="356" t="s">
        <v>4511</v>
      </c>
      <c r="C1668" s="356" t="s">
        <v>274</v>
      </c>
      <c r="D1668" s="356">
        <v>49</v>
      </c>
      <c r="E1668" s="356" t="s">
        <v>1198</v>
      </c>
      <c r="F1668" s="363" t="s">
        <v>7266</v>
      </c>
      <c r="G1668" s="356"/>
    </row>
    <row r="1669" spans="2:7">
      <c r="B1669" s="356" t="s">
        <v>4511</v>
      </c>
      <c r="C1669" s="356" t="s">
        <v>274</v>
      </c>
      <c r="D1669" s="356">
        <v>50</v>
      </c>
      <c r="E1669" s="356" t="s">
        <v>4564</v>
      </c>
      <c r="F1669" s="363" t="s">
        <v>7266</v>
      </c>
      <c r="G1669" s="356"/>
    </row>
    <row r="1670" spans="2:7">
      <c r="B1670" s="356" t="s">
        <v>4511</v>
      </c>
      <c r="C1670" s="356" t="s">
        <v>274</v>
      </c>
      <c r="D1670" s="356">
        <v>51</v>
      </c>
      <c r="E1670" s="356" t="s">
        <v>4566</v>
      </c>
      <c r="F1670" s="363" t="s">
        <v>7266</v>
      </c>
      <c r="G1670" s="356"/>
    </row>
    <row r="1671" spans="2:7">
      <c r="B1671" s="356" t="s">
        <v>4511</v>
      </c>
      <c r="C1671" s="356" t="s">
        <v>274</v>
      </c>
      <c r="D1671" s="356">
        <v>52</v>
      </c>
      <c r="E1671" s="356" t="s">
        <v>395</v>
      </c>
      <c r="F1671" s="363" t="s">
        <v>7266</v>
      </c>
      <c r="G1671" s="356"/>
    </row>
    <row r="1672" spans="2:7">
      <c r="B1672" s="356" t="s">
        <v>4511</v>
      </c>
      <c r="C1672" s="356" t="s">
        <v>274</v>
      </c>
      <c r="D1672" s="356">
        <v>53</v>
      </c>
      <c r="E1672" s="356" t="s">
        <v>4567</v>
      </c>
      <c r="F1672" s="363" t="s">
        <v>7266</v>
      </c>
      <c r="G1672" s="356"/>
    </row>
    <row r="1673" spans="2:7">
      <c r="B1673" s="356" t="s">
        <v>4511</v>
      </c>
      <c r="C1673" s="356" t="s">
        <v>274</v>
      </c>
      <c r="D1673" s="356">
        <v>54</v>
      </c>
      <c r="E1673" s="356" t="s">
        <v>3332</v>
      </c>
      <c r="F1673" s="363" t="s">
        <v>7266</v>
      </c>
      <c r="G1673" s="356"/>
    </row>
    <row r="1674" spans="2:7">
      <c r="B1674" s="356" t="s">
        <v>4511</v>
      </c>
      <c r="C1674" s="356" t="s">
        <v>274</v>
      </c>
      <c r="D1674" s="356">
        <v>55</v>
      </c>
      <c r="E1674" s="356" t="s">
        <v>4568</v>
      </c>
      <c r="F1674" s="363" t="s">
        <v>7266</v>
      </c>
      <c r="G1674" s="356"/>
    </row>
    <row r="1675" spans="2:7">
      <c r="B1675" s="356" t="s">
        <v>4511</v>
      </c>
      <c r="C1675" s="356" t="s">
        <v>274</v>
      </c>
      <c r="D1675" s="356">
        <v>56</v>
      </c>
      <c r="E1675" s="356" t="s">
        <v>4570</v>
      </c>
      <c r="F1675" s="363" t="s">
        <v>7266</v>
      </c>
      <c r="G1675" s="356"/>
    </row>
    <row r="1676" spans="2:7">
      <c r="B1676" s="356" t="s">
        <v>4511</v>
      </c>
      <c r="C1676" s="356" t="s">
        <v>274</v>
      </c>
      <c r="D1676" s="356">
        <v>57</v>
      </c>
      <c r="E1676" s="356" t="s">
        <v>4572</v>
      </c>
      <c r="F1676" s="363" t="s">
        <v>7266</v>
      </c>
      <c r="G1676" s="356"/>
    </row>
    <row r="1677" spans="2:7">
      <c r="B1677" s="356" t="s">
        <v>4511</v>
      </c>
      <c r="C1677" s="356" t="s">
        <v>274</v>
      </c>
      <c r="D1677" s="356">
        <v>58</v>
      </c>
      <c r="E1677" s="356" t="s">
        <v>4358</v>
      </c>
      <c r="F1677" s="363" t="s">
        <v>7266</v>
      </c>
      <c r="G1677" s="356"/>
    </row>
    <row r="1678" spans="2:7">
      <c r="B1678" s="356" t="s">
        <v>4511</v>
      </c>
      <c r="C1678" s="356" t="s">
        <v>274</v>
      </c>
      <c r="D1678" s="356">
        <v>59</v>
      </c>
      <c r="E1678" s="356" t="s">
        <v>4573</v>
      </c>
      <c r="F1678" s="363" t="s">
        <v>7266</v>
      </c>
      <c r="G1678" s="356"/>
    </row>
    <row r="1679" spans="2:7">
      <c r="B1679" s="356" t="s">
        <v>4511</v>
      </c>
      <c r="C1679" s="356" t="s">
        <v>274</v>
      </c>
      <c r="D1679" s="356">
        <v>60</v>
      </c>
      <c r="E1679" s="356" t="s">
        <v>4574</v>
      </c>
      <c r="F1679" s="363" t="s">
        <v>7266</v>
      </c>
      <c r="G1679" s="356"/>
    </row>
    <row r="1680" spans="2:7">
      <c r="B1680" s="356" t="s">
        <v>4511</v>
      </c>
      <c r="C1680" s="356" t="s">
        <v>274</v>
      </c>
      <c r="D1680" s="356">
        <v>61</v>
      </c>
      <c r="E1680" s="356" t="s">
        <v>3880</v>
      </c>
      <c r="F1680" s="363" t="s">
        <v>7266</v>
      </c>
      <c r="G1680" s="356"/>
    </row>
    <row r="1681" spans="2:7">
      <c r="B1681" s="356" t="s">
        <v>4511</v>
      </c>
      <c r="C1681" s="356" t="s">
        <v>274</v>
      </c>
      <c r="D1681" s="356">
        <v>62</v>
      </c>
      <c r="E1681" s="358" t="s">
        <v>286</v>
      </c>
      <c r="F1681" s="363"/>
      <c r="G1681" s="356"/>
    </row>
    <row r="1682" spans="2:7">
      <c r="B1682" s="356" t="s">
        <v>4511</v>
      </c>
      <c r="C1682" s="356" t="s">
        <v>274</v>
      </c>
      <c r="D1682" s="356">
        <v>63</v>
      </c>
      <c r="E1682" s="358" t="s">
        <v>241</v>
      </c>
      <c r="F1682" s="363"/>
      <c r="G1682" s="356"/>
    </row>
    <row r="1683" spans="2:7">
      <c r="B1683" s="356" t="s">
        <v>4511</v>
      </c>
      <c r="C1683" s="356" t="s">
        <v>274</v>
      </c>
      <c r="D1683" s="356">
        <v>64</v>
      </c>
      <c r="E1683" s="358" t="s">
        <v>299</v>
      </c>
      <c r="F1683" s="363"/>
      <c r="G1683" s="356"/>
    </row>
    <row r="1684" spans="2:7">
      <c r="B1684" s="356" t="s">
        <v>4511</v>
      </c>
      <c r="C1684" s="356" t="s">
        <v>274</v>
      </c>
      <c r="D1684" s="356">
        <v>65</v>
      </c>
      <c r="E1684" s="358" t="s">
        <v>103</v>
      </c>
      <c r="F1684" s="363"/>
      <c r="G1684" s="356"/>
    </row>
    <row r="1685" spans="2:7">
      <c r="B1685" s="356" t="s">
        <v>4511</v>
      </c>
      <c r="C1685" s="356" t="s">
        <v>274</v>
      </c>
      <c r="D1685" s="356">
        <v>66</v>
      </c>
      <c r="E1685" s="358" t="s">
        <v>303</v>
      </c>
      <c r="F1685" s="363"/>
      <c r="G1685" s="356"/>
    </row>
    <row r="1686" spans="2:7">
      <c r="B1686" s="356" t="s">
        <v>4511</v>
      </c>
      <c r="C1686" s="356" t="s">
        <v>274</v>
      </c>
      <c r="D1686" s="356">
        <v>67</v>
      </c>
      <c r="E1686" s="358" t="s">
        <v>306</v>
      </c>
      <c r="F1686" s="363"/>
      <c r="G1686" s="356"/>
    </row>
    <row r="1687" spans="2:7">
      <c r="B1687" s="356" t="s">
        <v>4589</v>
      </c>
      <c r="C1687" s="356" t="s">
        <v>4118</v>
      </c>
      <c r="D1687" s="356">
        <v>1</v>
      </c>
      <c r="E1687" s="358" t="s">
        <v>76</v>
      </c>
      <c r="F1687" s="363"/>
      <c r="G1687" s="367"/>
    </row>
    <row r="1688" spans="2:7">
      <c r="B1688" s="356" t="s">
        <v>4589</v>
      </c>
      <c r="C1688" s="356" t="s">
        <v>4118</v>
      </c>
      <c r="D1688" s="356">
        <v>2</v>
      </c>
      <c r="E1688" s="358" t="s">
        <v>71</v>
      </c>
      <c r="F1688" s="363"/>
      <c r="G1688" s="356"/>
    </row>
    <row r="1689" spans="2:7">
      <c r="B1689" s="356" t="s">
        <v>4589</v>
      </c>
      <c r="C1689" s="356" t="s">
        <v>4118</v>
      </c>
      <c r="D1689" s="356">
        <v>3</v>
      </c>
      <c r="E1689" s="358" t="s">
        <v>46</v>
      </c>
      <c r="F1689" s="363"/>
      <c r="G1689" s="356"/>
    </row>
    <row r="1690" spans="2:7">
      <c r="B1690" s="356" t="s">
        <v>4589</v>
      </c>
      <c r="C1690" s="356" t="s">
        <v>4118</v>
      </c>
      <c r="D1690" s="356">
        <v>4</v>
      </c>
      <c r="E1690" s="358" t="s">
        <v>700</v>
      </c>
      <c r="F1690" s="363"/>
      <c r="G1690" s="356"/>
    </row>
    <row r="1691" spans="2:7">
      <c r="B1691" s="356" t="s">
        <v>4589</v>
      </c>
      <c r="C1691" s="356" t="s">
        <v>4118</v>
      </c>
      <c r="D1691" s="356">
        <v>5</v>
      </c>
      <c r="E1691" s="356" t="s">
        <v>2554</v>
      </c>
      <c r="F1691" s="363"/>
      <c r="G1691" s="356"/>
    </row>
    <row r="1692" spans="2:7">
      <c r="B1692" s="356" t="s">
        <v>4589</v>
      </c>
      <c r="C1692" s="356" t="s">
        <v>4118</v>
      </c>
      <c r="D1692" s="356">
        <v>6</v>
      </c>
      <c r="E1692" s="356" t="s">
        <v>4591</v>
      </c>
      <c r="F1692" s="363"/>
      <c r="G1692" s="356"/>
    </row>
    <row r="1693" spans="2:7">
      <c r="B1693" s="356" t="s">
        <v>4589</v>
      </c>
      <c r="C1693" s="356" t="s">
        <v>4118</v>
      </c>
      <c r="D1693" s="356">
        <v>7</v>
      </c>
      <c r="E1693" s="356" t="s">
        <v>4592</v>
      </c>
      <c r="F1693" s="363"/>
      <c r="G1693" s="356"/>
    </row>
    <row r="1694" spans="2:7">
      <c r="B1694" s="356" t="s">
        <v>4589</v>
      </c>
      <c r="C1694" s="356" t="s">
        <v>4118</v>
      </c>
      <c r="D1694" s="356">
        <v>8</v>
      </c>
      <c r="E1694" s="356" t="s">
        <v>3953</v>
      </c>
      <c r="F1694" s="363"/>
      <c r="G1694" s="356"/>
    </row>
    <row r="1695" spans="2:7">
      <c r="B1695" s="356" t="s">
        <v>4589</v>
      </c>
      <c r="C1695" s="356" t="s">
        <v>4118</v>
      </c>
      <c r="D1695" s="356">
        <v>9</v>
      </c>
      <c r="E1695" s="356" t="s">
        <v>3080</v>
      </c>
      <c r="F1695" s="363"/>
      <c r="G1695" s="356"/>
    </row>
    <row r="1696" spans="2:7">
      <c r="B1696" s="356" t="s">
        <v>4589</v>
      </c>
      <c r="C1696" s="356" t="s">
        <v>4118</v>
      </c>
      <c r="D1696" s="356">
        <v>10</v>
      </c>
      <c r="E1696" s="356" t="s">
        <v>4595</v>
      </c>
      <c r="F1696" s="363"/>
      <c r="G1696" s="356"/>
    </row>
    <row r="1697" spans="2:7">
      <c r="B1697" s="356" t="s">
        <v>4589</v>
      </c>
      <c r="C1697" s="356" t="s">
        <v>4118</v>
      </c>
      <c r="D1697" s="356">
        <v>11</v>
      </c>
      <c r="E1697" s="356" t="s">
        <v>4597</v>
      </c>
      <c r="F1697" s="363"/>
      <c r="G1697" s="356"/>
    </row>
    <row r="1698" spans="2:7">
      <c r="B1698" s="356" t="s">
        <v>4589</v>
      </c>
      <c r="C1698" s="356" t="s">
        <v>4118</v>
      </c>
      <c r="D1698" s="356">
        <v>12</v>
      </c>
      <c r="E1698" s="356" t="s">
        <v>714</v>
      </c>
      <c r="F1698" s="363"/>
      <c r="G1698" s="356"/>
    </row>
    <row r="1699" spans="2:7">
      <c r="B1699" s="356" t="s">
        <v>4589</v>
      </c>
      <c r="C1699" s="356" t="s">
        <v>4118</v>
      </c>
      <c r="D1699" s="356">
        <v>13</v>
      </c>
      <c r="E1699" s="356" t="s">
        <v>3112</v>
      </c>
      <c r="F1699" s="363"/>
      <c r="G1699" s="356"/>
    </row>
    <row r="1700" spans="2:7">
      <c r="B1700" s="356" t="s">
        <v>4589</v>
      </c>
      <c r="C1700" s="356" t="s">
        <v>4118</v>
      </c>
      <c r="D1700" s="356">
        <v>14</v>
      </c>
      <c r="E1700" s="356" t="s">
        <v>3485</v>
      </c>
      <c r="F1700" s="363"/>
      <c r="G1700" s="356"/>
    </row>
    <row r="1701" spans="2:7">
      <c r="B1701" s="356" t="s">
        <v>4589</v>
      </c>
      <c r="C1701" s="356" t="s">
        <v>4118</v>
      </c>
      <c r="D1701" s="356">
        <v>15</v>
      </c>
      <c r="E1701" s="356" t="s">
        <v>4045</v>
      </c>
      <c r="F1701" s="363"/>
      <c r="G1701" s="356"/>
    </row>
    <row r="1702" spans="2:7">
      <c r="B1702" s="356" t="s">
        <v>4589</v>
      </c>
      <c r="C1702" s="356" t="s">
        <v>4118</v>
      </c>
      <c r="D1702" s="356">
        <v>16</v>
      </c>
      <c r="E1702" s="356" t="s">
        <v>4598</v>
      </c>
      <c r="F1702" s="363"/>
      <c r="G1702" s="356"/>
    </row>
    <row r="1703" spans="2:7">
      <c r="B1703" s="356" t="s">
        <v>4589</v>
      </c>
      <c r="C1703" s="356" t="s">
        <v>4118</v>
      </c>
      <c r="D1703" s="356">
        <v>17</v>
      </c>
      <c r="E1703" s="356" t="s">
        <v>4602</v>
      </c>
      <c r="F1703" s="363"/>
      <c r="G1703" s="356"/>
    </row>
    <row r="1704" spans="2:7">
      <c r="B1704" s="356" t="s">
        <v>4589</v>
      </c>
      <c r="C1704" s="356" t="s">
        <v>4118</v>
      </c>
      <c r="D1704" s="356">
        <v>18</v>
      </c>
      <c r="E1704" s="356" t="s">
        <v>2213</v>
      </c>
      <c r="F1704" s="363"/>
      <c r="G1704" s="356"/>
    </row>
    <row r="1705" spans="2:7">
      <c r="B1705" s="356" t="s">
        <v>4589</v>
      </c>
      <c r="C1705" s="356" t="s">
        <v>4118</v>
      </c>
      <c r="D1705" s="356">
        <v>19</v>
      </c>
      <c r="E1705" s="356" t="s">
        <v>2762</v>
      </c>
      <c r="F1705" s="363"/>
      <c r="G1705" s="356"/>
    </row>
    <row r="1706" spans="2:7">
      <c r="B1706" s="356" t="s">
        <v>4589</v>
      </c>
      <c r="C1706" s="356" t="s">
        <v>4118</v>
      </c>
      <c r="D1706" s="356">
        <v>20</v>
      </c>
      <c r="E1706" s="356" t="s">
        <v>804</v>
      </c>
      <c r="F1706" s="363"/>
      <c r="G1706" s="356"/>
    </row>
    <row r="1707" spans="2:7">
      <c r="B1707" s="356" t="s">
        <v>4589</v>
      </c>
      <c r="C1707" s="356" t="s">
        <v>4118</v>
      </c>
      <c r="D1707" s="356">
        <v>21</v>
      </c>
      <c r="E1707" s="356" t="s">
        <v>1161</v>
      </c>
      <c r="F1707" s="363"/>
      <c r="G1707" s="356"/>
    </row>
    <row r="1708" spans="2:7">
      <c r="B1708" s="356" t="s">
        <v>4589</v>
      </c>
      <c r="C1708" s="356" t="s">
        <v>4118</v>
      </c>
      <c r="D1708" s="356">
        <v>22</v>
      </c>
      <c r="E1708" s="356" t="s">
        <v>4603</v>
      </c>
      <c r="F1708" s="363"/>
      <c r="G1708" s="356"/>
    </row>
    <row r="1709" spans="2:7">
      <c r="B1709" s="356" t="s">
        <v>4589</v>
      </c>
      <c r="C1709" s="356" t="s">
        <v>4118</v>
      </c>
      <c r="D1709" s="356">
        <v>23</v>
      </c>
      <c r="E1709" s="356" t="s">
        <v>4606</v>
      </c>
      <c r="F1709" s="363"/>
      <c r="G1709" s="356"/>
    </row>
    <row r="1710" spans="2:7">
      <c r="B1710" s="356" t="s">
        <v>4589</v>
      </c>
      <c r="C1710" s="356" t="s">
        <v>4118</v>
      </c>
      <c r="D1710" s="356">
        <v>24</v>
      </c>
      <c r="E1710" s="356" t="s">
        <v>4607</v>
      </c>
      <c r="F1710" s="363"/>
      <c r="G1710" s="356"/>
    </row>
    <row r="1711" spans="2:7">
      <c r="B1711" s="356" t="s">
        <v>4589</v>
      </c>
      <c r="C1711" s="356" t="s">
        <v>4118</v>
      </c>
      <c r="D1711" s="356">
        <v>25</v>
      </c>
      <c r="E1711" s="356" t="s">
        <v>859</v>
      </c>
      <c r="F1711" s="363"/>
      <c r="G1711" s="356"/>
    </row>
    <row r="1712" spans="2:7">
      <c r="B1712" s="356" t="s">
        <v>4589</v>
      </c>
      <c r="C1712" s="356" t="s">
        <v>4118</v>
      </c>
      <c r="D1712" s="356">
        <v>26</v>
      </c>
      <c r="E1712" s="356" t="s">
        <v>4608</v>
      </c>
      <c r="F1712" s="363"/>
      <c r="G1712" s="356"/>
    </row>
    <row r="1713" spans="2:7">
      <c r="B1713" s="356" t="s">
        <v>4589</v>
      </c>
      <c r="C1713" s="356" t="s">
        <v>4118</v>
      </c>
      <c r="D1713" s="356">
        <v>27</v>
      </c>
      <c r="E1713" s="356" t="s">
        <v>4248</v>
      </c>
      <c r="F1713" s="363"/>
      <c r="G1713" s="356"/>
    </row>
    <row r="1714" spans="2:7">
      <c r="B1714" s="356" t="s">
        <v>4589</v>
      </c>
      <c r="C1714" s="356" t="s">
        <v>4118</v>
      </c>
      <c r="D1714" s="356">
        <v>28</v>
      </c>
      <c r="E1714" s="356" t="s">
        <v>1208</v>
      </c>
      <c r="F1714" s="363"/>
      <c r="G1714" s="356"/>
    </row>
    <row r="1715" spans="2:7">
      <c r="B1715" s="356" t="s">
        <v>4589</v>
      </c>
      <c r="C1715" s="356" t="s">
        <v>4118</v>
      </c>
      <c r="D1715" s="356">
        <v>29</v>
      </c>
      <c r="E1715" s="356" t="s">
        <v>4609</v>
      </c>
      <c r="F1715" s="363"/>
      <c r="G1715" s="356"/>
    </row>
    <row r="1716" spans="2:7">
      <c r="B1716" s="356" t="s">
        <v>4589</v>
      </c>
      <c r="C1716" s="356" t="s">
        <v>4118</v>
      </c>
      <c r="D1716" s="356">
        <v>30</v>
      </c>
      <c r="E1716" s="356" t="s">
        <v>4610</v>
      </c>
      <c r="F1716" s="363"/>
      <c r="G1716" s="356"/>
    </row>
    <row r="1717" spans="2:7">
      <c r="B1717" s="356" t="s">
        <v>4589</v>
      </c>
      <c r="C1717" s="356" t="s">
        <v>4118</v>
      </c>
      <c r="D1717" s="356">
        <v>31</v>
      </c>
      <c r="E1717" s="356" t="s">
        <v>4612</v>
      </c>
      <c r="F1717" s="363"/>
      <c r="G1717" s="356"/>
    </row>
    <row r="1718" spans="2:7">
      <c r="B1718" s="356" t="s">
        <v>4589</v>
      </c>
      <c r="C1718" s="356" t="s">
        <v>4118</v>
      </c>
      <c r="D1718" s="356">
        <v>32</v>
      </c>
      <c r="E1718" s="356" t="s">
        <v>4422</v>
      </c>
      <c r="F1718" s="363"/>
      <c r="G1718" s="356"/>
    </row>
    <row r="1719" spans="2:7">
      <c r="B1719" s="356" t="s">
        <v>4589</v>
      </c>
      <c r="C1719" s="356" t="s">
        <v>4118</v>
      </c>
      <c r="D1719" s="356">
        <v>33</v>
      </c>
      <c r="E1719" s="356" t="s">
        <v>4613</v>
      </c>
      <c r="F1719" s="363"/>
      <c r="G1719" s="356"/>
    </row>
    <row r="1720" spans="2:7">
      <c r="B1720" s="356" t="s">
        <v>4589</v>
      </c>
      <c r="C1720" s="356" t="s">
        <v>4118</v>
      </c>
      <c r="D1720" s="356">
        <v>34</v>
      </c>
      <c r="E1720" s="356" t="s">
        <v>4614</v>
      </c>
      <c r="F1720" s="363"/>
      <c r="G1720" s="356"/>
    </row>
    <row r="1721" spans="2:7">
      <c r="B1721" s="356" t="s">
        <v>4589</v>
      </c>
      <c r="C1721" s="356" t="s">
        <v>4118</v>
      </c>
      <c r="D1721" s="356">
        <v>35</v>
      </c>
      <c r="E1721" s="356" t="s">
        <v>4350</v>
      </c>
      <c r="F1721" s="363" t="s">
        <v>7266</v>
      </c>
      <c r="G1721" s="356"/>
    </row>
    <row r="1722" spans="2:7">
      <c r="B1722" s="356" t="s">
        <v>4589</v>
      </c>
      <c r="C1722" s="356" t="s">
        <v>4118</v>
      </c>
      <c r="D1722" s="356">
        <v>36</v>
      </c>
      <c r="E1722" s="356" t="s">
        <v>2649</v>
      </c>
      <c r="F1722" s="363" t="s">
        <v>7266</v>
      </c>
      <c r="G1722" s="356"/>
    </row>
    <row r="1723" spans="2:7">
      <c r="B1723" s="356" t="s">
        <v>4589</v>
      </c>
      <c r="C1723" s="356" t="s">
        <v>4118</v>
      </c>
      <c r="D1723" s="356">
        <v>37</v>
      </c>
      <c r="E1723" s="356" t="s">
        <v>1255</v>
      </c>
      <c r="F1723" s="363" t="s">
        <v>7266</v>
      </c>
      <c r="G1723" s="356"/>
    </row>
    <row r="1724" spans="2:7">
      <c r="B1724" s="356" t="s">
        <v>4589</v>
      </c>
      <c r="C1724" s="356" t="s">
        <v>4118</v>
      </c>
      <c r="D1724" s="356">
        <v>38</v>
      </c>
      <c r="E1724" s="356" t="s">
        <v>4618</v>
      </c>
      <c r="F1724" s="363" t="s">
        <v>7266</v>
      </c>
      <c r="G1724" s="356"/>
    </row>
    <row r="1725" spans="2:7">
      <c r="B1725" s="356" t="s">
        <v>4589</v>
      </c>
      <c r="C1725" s="356" t="s">
        <v>4118</v>
      </c>
      <c r="D1725" s="356">
        <v>39</v>
      </c>
      <c r="E1725" s="356" t="s">
        <v>3183</v>
      </c>
      <c r="F1725" s="363" t="s">
        <v>7266</v>
      </c>
      <c r="G1725" s="356"/>
    </row>
    <row r="1726" spans="2:7">
      <c r="B1726" s="356" t="s">
        <v>4589</v>
      </c>
      <c r="C1726" s="356" t="s">
        <v>4118</v>
      </c>
      <c r="D1726" s="356">
        <v>40</v>
      </c>
      <c r="E1726" s="356" t="s">
        <v>4620</v>
      </c>
      <c r="F1726" s="363" t="s">
        <v>7266</v>
      </c>
      <c r="G1726" s="356"/>
    </row>
    <row r="1727" spans="2:7">
      <c r="B1727" s="356" t="s">
        <v>4589</v>
      </c>
      <c r="C1727" s="356" t="s">
        <v>4118</v>
      </c>
      <c r="D1727" s="356">
        <v>41</v>
      </c>
      <c r="E1727" s="356" t="s">
        <v>1480</v>
      </c>
      <c r="F1727" s="363" t="s">
        <v>7266</v>
      </c>
      <c r="G1727" s="356"/>
    </row>
    <row r="1728" spans="2:7">
      <c r="B1728" s="356" t="s">
        <v>4589</v>
      </c>
      <c r="C1728" s="356" t="s">
        <v>4118</v>
      </c>
      <c r="D1728" s="356">
        <v>42</v>
      </c>
      <c r="E1728" s="356" t="s">
        <v>4621</v>
      </c>
      <c r="F1728" s="363" t="s">
        <v>7266</v>
      </c>
      <c r="G1728" s="356"/>
    </row>
    <row r="1729" spans="2:7">
      <c r="B1729" s="356" t="s">
        <v>4589</v>
      </c>
      <c r="C1729" s="356" t="s">
        <v>4118</v>
      </c>
      <c r="D1729" s="356">
        <v>43</v>
      </c>
      <c r="E1729" s="356" t="s">
        <v>3648</v>
      </c>
      <c r="F1729" s="363" t="s">
        <v>7266</v>
      </c>
      <c r="G1729" s="356"/>
    </row>
    <row r="1730" spans="2:7">
      <c r="B1730" s="356" t="s">
        <v>4589</v>
      </c>
      <c r="C1730" s="356" t="s">
        <v>4118</v>
      </c>
      <c r="D1730" s="356">
        <v>44</v>
      </c>
      <c r="E1730" s="356" t="s">
        <v>862</v>
      </c>
      <c r="F1730" s="363" t="s">
        <v>7266</v>
      </c>
      <c r="G1730" s="356"/>
    </row>
    <row r="1731" spans="2:7">
      <c r="B1731" s="356" t="s">
        <v>4589</v>
      </c>
      <c r="C1731" s="356" t="s">
        <v>4118</v>
      </c>
      <c r="D1731" s="356">
        <v>45</v>
      </c>
      <c r="E1731" s="356" t="s">
        <v>4622</v>
      </c>
      <c r="F1731" s="363" t="s">
        <v>7266</v>
      </c>
      <c r="G1731" s="356"/>
    </row>
    <row r="1732" spans="2:7">
      <c r="B1732" s="356" t="s">
        <v>4589</v>
      </c>
      <c r="C1732" s="356" t="s">
        <v>4118</v>
      </c>
      <c r="D1732" s="356">
        <v>46</v>
      </c>
      <c r="E1732" s="356" t="s">
        <v>4624</v>
      </c>
      <c r="F1732" s="363" t="s">
        <v>7266</v>
      </c>
      <c r="G1732" s="356"/>
    </row>
    <row r="1733" spans="2:7">
      <c r="B1733" s="356" t="s">
        <v>4589</v>
      </c>
      <c r="C1733" s="356" t="s">
        <v>4118</v>
      </c>
      <c r="D1733" s="356">
        <v>47</v>
      </c>
      <c r="E1733" s="356" t="s">
        <v>1394</v>
      </c>
      <c r="F1733" s="363" t="s">
        <v>7266</v>
      </c>
      <c r="G1733" s="356"/>
    </row>
    <row r="1734" spans="2:7">
      <c r="B1734" s="356" t="s">
        <v>4589</v>
      </c>
      <c r="C1734" s="356" t="s">
        <v>4118</v>
      </c>
      <c r="D1734" s="356">
        <v>48</v>
      </c>
      <c r="E1734" s="356" t="s">
        <v>4625</v>
      </c>
      <c r="F1734" s="363" t="s">
        <v>7266</v>
      </c>
      <c r="G1734" s="356"/>
    </row>
    <row r="1735" spans="2:7">
      <c r="B1735" s="356" t="s">
        <v>4589</v>
      </c>
      <c r="C1735" s="356" t="s">
        <v>4118</v>
      </c>
      <c r="D1735" s="356">
        <v>49</v>
      </c>
      <c r="E1735" s="356" t="s">
        <v>4626</v>
      </c>
      <c r="F1735" s="363" t="s">
        <v>7266</v>
      </c>
      <c r="G1735" s="356"/>
    </row>
    <row r="1736" spans="2:7">
      <c r="B1736" s="356" t="s">
        <v>4589</v>
      </c>
      <c r="C1736" s="356" t="s">
        <v>4118</v>
      </c>
      <c r="D1736" s="356">
        <v>50</v>
      </c>
      <c r="E1736" s="356" t="s">
        <v>4616</v>
      </c>
      <c r="F1736" s="363" t="s">
        <v>7266</v>
      </c>
      <c r="G1736" s="356"/>
    </row>
    <row r="1737" spans="2:7">
      <c r="B1737" s="356" t="s">
        <v>4589</v>
      </c>
      <c r="C1737" s="356" t="s">
        <v>4118</v>
      </c>
      <c r="D1737" s="356">
        <v>51</v>
      </c>
      <c r="E1737" s="356" t="s">
        <v>2817</v>
      </c>
      <c r="F1737" s="363" t="s">
        <v>7266</v>
      </c>
      <c r="G1737" s="356"/>
    </row>
    <row r="1738" spans="2:7">
      <c r="B1738" s="356" t="s">
        <v>4589</v>
      </c>
      <c r="C1738" s="356" t="s">
        <v>4118</v>
      </c>
      <c r="D1738" s="356">
        <v>52</v>
      </c>
      <c r="E1738" s="356" t="s">
        <v>1110</v>
      </c>
      <c r="F1738" s="363" t="s">
        <v>7266</v>
      </c>
      <c r="G1738" s="356"/>
    </row>
    <row r="1739" spans="2:7">
      <c r="B1739" s="356" t="s">
        <v>4589</v>
      </c>
      <c r="C1739" s="356" t="s">
        <v>4118</v>
      </c>
      <c r="D1739" s="356">
        <v>53</v>
      </c>
      <c r="E1739" s="356" t="s">
        <v>2931</v>
      </c>
      <c r="F1739" s="363" t="s">
        <v>7266</v>
      </c>
      <c r="G1739" s="356"/>
    </row>
    <row r="1740" spans="2:7">
      <c r="B1740" s="356" t="s">
        <v>4589</v>
      </c>
      <c r="C1740" s="356" t="s">
        <v>4118</v>
      </c>
      <c r="D1740" s="356">
        <v>54</v>
      </c>
      <c r="E1740" s="356" t="s">
        <v>4627</v>
      </c>
      <c r="F1740" s="363" t="s">
        <v>7266</v>
      </c>
      <c r="G1740" s="356"/>
    </row>
    <row r="1741" spans="2:7">
      <c r="B1741" s="356" t="s">
        <v>4589</v>
      </c>
      <c r="C1741" s="356" t="s">
        <v>4118</v>
      </c>
      <c r="D1741" s="356">
        <v>55</v>
      </c>
      <c r="E1741" s="356" t="s">
        <v>4629</v>
      </c>
      <c r="F1741" s="363" t="s">
        <v>7266</v>
      </c>
      <c r="G1741" s="356"/>
    </row>
    <row r="1742" spans="2:7">
      <c r="B1742" s="356" t="s">
        <v>4589</v>
      </c>
      <c r="C1742" s="356" t="s">
        <v>4118</v>
      </c>
      <c r="D1742" s="356">
        <v>56</v>
      </c>
      <c r="E1742" s="356" t="s">
        <v>1906</v>
      </c>
      <c r="F1742" s="363"/>
      <c r="G1742" s="356"/>
    </row>
    <row r="1743" spans="2:7">
      <c r="B1743" s="356" t="s">
        <v>4589</v>
      </c>
      <c r="C1743" s="356" t="s">
        <v>4118</v>
      </c>
      <c r="D1743" s="356">
        <v>57</v>
      </c>
      <c r="E1743" s="356" t="s">
        <v>4632</v>
      </c>
      <c r="F1743" s="363"/>
      <c r="G1743" s="356"/>
    </row>
    <row r="1744" spans="2:7">
      <c r="B1744" s="356" t="s">
        <v>4589</v>
      </c>
      <c r="C1744" s="356" t="s">
        <v>4118</v>
      </c>
      <c r="D1744" s="356">
        <v>58</v>
      </c>
      <c r="E1744" s="356" t="s">
        <v>4635</v>
      </c>
      <c r="F1744" s="363"/>
      <c r="G1744" s="356"/>
    </row>
    <row r="1745" spans="2:7">
      <c r="B1745" s="356" t="s">
        <v>4589</v>
      </c>
      <c r="C1745" s="356" t="s">
        <v>4118</v>
      </c>
      <c r="D1745" s="356">
        <v>59</v>
      </c>
      <c r="E1745" s="356" t="s">
        <v>4636</v>
      </c>
      <c r="F1745" s="363"/>
      <c r="G1745" s="356"/>
    </row>
    <row r="1746" spans="2:7">
      <c r="B1746" s="356" t="s">
        <v>4589</v>
      </c>
      <c r="C1746" s="356" t="s">
        <v>4118</v>
      </c>
      <c r="D1746" s="356">
        <v>60</v>
      </c>
      <c r="E1746" s="356" t="s">
        <v>4638</v>
      </c>
      <c r="F1746" s="363"/>
      <c r="G1746" s="356"/>
    </row>
    <row r="1747" spans="2:7">
      <c r="B1747" s="356" t="s">
        <v>4589</v>
      </c>
      <c r="C1747" s="356" t="s">
        <v>4118</v>
      </c>
      <c r="D1747" s="356">
        <v>61</v>
      </c>
      <c r="E1747" s="356" t="s">
        <v>3159</v>
      </c>
      <c r="F1747" s="363"/>
      <c r="G1747" s="356"/>
    </row>
    <row r="1748" spans="2:7">
      <c r="B1748" s="356" t="s">
        <v>4589</v>
      </c>
      <c r="C1748" s="356" t="s">
        <v>4118</v>
      </c>
      <c r="D1748" s="356">
        <v>62</v>
      </c>
      <c r="E1748" s="356" t="s">
        <v>4640</v>
      </c>
      <c r="F1748" s="363"/>
      <c r="G1748" s="356"/>
    </row>
    <row r="1749" spans="2:7">
      <c r="B1749" s="356" t="s">
        <v>4589</v>
      </c>
      <c r="C1749" s="356" t="s">
        <v>4118</v>
      </c>
      <c r="D1749" s="356">
        <v>63</v>
      </c>
      <c r="E1749" s="356" t="s">
        <v>4642</v>
      </c>
      <c r="F1749" s="363"/>
      <c r="G1749" s="356"/>
    </row>
    <row r="1750" spans="2:7">
      <c r="B1750" s="356" t="s">
        <v>4589</v>
      </c>
      <c r="C1750" s="356" t="s">
        <v>4118</v>
      </c>
      <c r="D1750" s="356">
        <v>64</v>
      </c>
      <c r="E1750" s="356" t="s">
        <v>4643</v>
      </c>
      <c r="F1750" s="363"/>
      <c r="G1750" s="356"/>
    </row>
    <row r="1751" spans="2:7">
      <c r="B1751" s="356" t="s">
        <v>4589</v>
      </c>
      <c r="C1751" s="356" t="s">
        <v>4118</v>
      </c>
      <c r="D1751" s="356">
        <v>65</v>
      </c>
      <c r="E1751" s="356" t="s">
        <v>4644</v>
      </c>
      <c r="F1751" s="363"/>
      <c r="G1751" s="356"/>
    </row>
    <row r="1752" spans="2:7">
      <c r="B1752" s="356" t="s">
        <v>4589</v>
      </c>
      <c r="C1752" s="356" t="s">
        <v>4118</v>
      </c>
      <c r="D1752" s="356">
        <v>66</v>
      </c>
      <c r="E1752" s="356" t="s">
        <v>110</v>
      </c>
      <c r="F1752" s="363"/>
      <c r="G1752" s="356"/>
    </row>
    <row r="1753" spans="2:7">
      <c r="B1753" s="356" t="s">
        <v>4589</v>
      </c>
      <c r="C1753" s="356" t="s">
        <v>4118</v>
      </c>
      <c r="D1753" s="356">
        <v>67</v>
      </c>
      <c r="E1753" s="356" t="s">
        <v>4645</v>
      </c>
      <c r="F1753" s="363"/>
      <c r="G1753" s="356"/>
    </row>
    <row r="1754" spans="2:7">
      <c r="B1754" s="356" t="s">
        <v>4589</v>
      </c>
      <c r="C1754" s="356" t="s">
        <v>4118</v>
      </c>
      <c r="D1754" s="356">
        <v>68</v>
      </c>
      <c r="E1754" s="356" t="s">
        <v>907</v>
      </c>
      <c r="F1754" s="363"/>
      <c r="G1754" s="356"/>
    </row>
    <row r="1755" spans="2:7">
      <c r="B1755" s="356" t="s">
        <v>4589</v>
      </c>
      <c r="C1755" s="356" t="s">
        <v>4118</v>
      </c>
      <c r="D1755" s="356">
        <v>69</v>
      </c>
      <c r="E1755" s="356" t="s">
        <v>3974</v>
      </c>
      <c r="F1755" s="363"/>
      <c r="G1755" s="356"/>
    </row>
    <row r="1756" spans="2:7">
      <c r="B1756" s="356" t="s">
        <v>4589</v>
      </c>
      <c r="C1756" s="356" t="s">
        <v>4118</v>
      </c>
      <c r="D1756" s="356">
        <v>70</v>
      </c>
      <c r="E1756" s="356" t="s">
        <v>4646</v>
      </c>
      <c r="F1756" s="363"/>
      <c r="G1756" s="356"/>
    </row>
    <row r="1757" spans="2:7">
      <c r="B1757" s="356" t="s">
        <v>4589</v>
      </c>
      <c r="C1757" s="356" t="s">
        <v>4118</v>
      </c>
      <c r="D1757" s="356">
        <v>71</v>
      </c>
      <c r="E1757" s="356" t="s">
        <v>2640</v>
      </c>
      <c r="F1757" s="363"/>
      <c r="G1757" s="356"/>
    </row>
    <row r="1758" spans="2:7">
      <c r="B1758" s="356" t="s">
        <v>4589</v>
      </c>
      <c r="C1758" s="356" t="s">
        <v>4118</v>
      </c>
      <c r="D1758" s="356">
        <v>72</v>
      </c>
      <c r="E1758" s="356" t="s">
        <v>4241</v>
      </c>
      <c r="F1758" s="363"/>
      <c r="G1758" s="356"/>
    </row>
    <row r="1759" spans="2:7">
      <c r="B1759" s="356" t="s">
        <v>4589</v>
      </c>
      <c r="C1759" s="356" t="s">
        <v>4118</v>
      </c>
      <c r="D1759" s="356">
        <v>73</v>
      </c>
      <c r="E1759" s="356" t="s">
        <v>4590</v>
      </c>
      <c r="F1759" s="363"/>
      <c r="G1759" s="356"/>
    </row>
    <row r="1760" spans="2:7">
      <c r="B1760" s="356" t="s">
        <v>4589</v>
      </c>
      <c r="C1760" s="356" t="s">
        <v>4118</v>
      </c>
      <c r="D1760" s="356">
        <v>74</v>
      </c>
      <c r="E1760" s="356" t="s">
        <v>3173</v>
      </c>
      <c r="F1760" s="363"/>
      <c r="G1760" s="356"/>
    </row>
    <row r="1761" spans="2:7">
      <c r="B1761" s="356" t="s">
        <v>4589</v>
      </c>
      <c r="C1761" s="356" t="s">
        <v>4118</v>
      </c>
      <c r="D1761" s="356">
        <v>75</v>
      </c>
      <c r="E1761" s="356" t="s">
        <v>2915</v>
      </c>
      <c r="F1761" s="363"/>
      <c r="G1761" s="356"/>
    </row>
    <row r="1762" spans="2:7">
      <c r="B1762" s="356" t="s">
        <v>4589</v>
      </c>
      <c r="C1762" s="356" t="s">
        <v>4118</v>
      </c>
      <c r="D1762" s="356">
        <v>76</v>
      </c>
      <c r="E1762" s="356" t="s">
        <v>4650</v>
      </c>
      <c r="F1762" s="363"/>
      <c r="G1762" s="356"/>
    </row>
    <row r="1763" spans="2:7">
      <c r="B1763" s="356" t="s">
        <v>4589</v>
      </c>
      <c r="C1763" s="356" t="s">
        <v>4118</v>
      </c>
      <c r="D1763" s="356">
        <v>77</v>
      </c>
      <c r="E1763" s="356" t="s">
        <v>4652</v>
      </c>
      <c r="F1763" s="363"/>
      <c r="G1763" s="366"/>
    </row>
    <row r="1764" spans="2:7">
      <c r="B1764" s="356" t="s">
        <v>4589</v>
      </c>
      <c r="C1764" s="356" t="s">
        <v>4118</v>
      </c>
      <c r="D1764" s="356">
        <v>78</v>
      </c>
      <c r="E1764" s="356" t="s">
        <v>1595</v>
      </c>
      <c r="F1764" s="363"/>
      <c r="G1764" s="356"/>
    </row>
    <row r="1765" spans="2:7">
      <c r="B1765" s="356" t="s">
        <v>4589</v>
      </c>
      <c r="C1765" s="356" t="s">
        <v>4118</v>
      </c>
      <c r="D1765" s="356">
        <v>79</v>
      </c>
      <c r="E1765" s="356" t="s">
        <v>4392</v>
      </c>
      <c r="F1765" s="363"/>
      <c r="G1765" s="356"/>
    </row>
    <row r="1766" spans="2:7">
      <c r="B1766" s="356" t="s">
        <v>4589</v>
      </c>
      <c r="C1766" s="356" t="s">
        <v>4118</v>
      </c>
      <c r="D1766" s="356">
        <v>80</v>
      </c>
      <c r="E1766" s="356" t="s">
        <v>4653</v>
      </c>
      <c r="F1766" s="363"/>
      <c r="G1766" s="356"/>
    </row>
    <row r="1767" spans="2:7">
      <c r="B1767" s="356" t="s">
        <v>4589</v>
      </c>
      <c r="C1767" s="356" t="s">
        <v>4118</v>
      </c>
      <c r="D1767" s="356">
        <v>81</v>
      </c>
      <c r="E1767" s="356" t="s">
        <v>4287</v>
      </c>
      <c r="F1767" s="363"/>
      <c r="G1767" s="356"/>
    </row>
    <row r="1768" spans="2:7">
      <c r="B1768" s="356" t="s">
        <v>4589</v>
      </c>
      <c r="C1768" s="356" t="s">
        <v>4118</v>
      </c>
      <c r="D1768" s="356">
        <v>82</v>
      </c>
      <c r="E1768" s="356" t="s">
        <v>4655</v>
      </c>
      <c r="F1768" s="363"/>
      <c r="G1768" s="356"/>
    </row>
    <row r="1769" spans="2:7">
      <c r="B1769" s="356" t="s">
        <v>4589</v>
      </c>
      <c r="C1769" s="356" t="s">
        <v>4118</v>
      </c>
      <c r="D1769" s="356">
        <v>83</v>
      </c>
      <c r="E1769" s="356" t="s">
        <v>830</v>
      </c>
      <c r="F1769" s="363"/>
      <c r="G1769" s="356"/>
    </row>
    <row r="1770" spans="2:7">
      <c r="B1770" s="356" t="s">
        <v>4589</v>
      </c>
      <c r="C1770" s="356" t="s">
        <v>4118</v>
      </c>
      <c r="D1770" s="356">
        <v>84</v>
      </c>
      <c r="E1770" s="356" t="s">
        <v>3614</v>
      </c>
      <c r="F1770" s="363"/>
      <c r="G1770" s="356"/>
    </row>
    <row r="1771" spans="2:7">
      <c r="B1771" s="356" t="s">
        <v>4589</v>
      </c>
      <c r="C1771" s="356" t="s">
        <v>4118</v>
      </c>
      <c r="D1771" s="356">
        <v>85</v>
      </c>
      <c r="E1771" s="356" t="s">
        <v>1525</v>
      </c>
      <c r="F1771" s="363" t="s">
        <v>7266</v>
      </c>
      <c r="G1771" s="356"/>
    </row>
    <row r="1772" spans="2:7">
      <c r="B1772" s="356" t="s">
        <v>4589</v>
      </c>
      <c r="C1772" s="356" t="s">
        <v>4118</v>
      </c>
      <c r="D1772" s="356">
        <v>86</v>
      </c>
      <c r="E1772" s="356" t="s">
        <v>4656</v>
      </c>
      <c r="F1772" s="363"/>
      <c r="G1772" s="356"/>
    </row>
    <row r="1773" spans="2:7">
      <c r="B1773" s="356" t="s">
        <v>4589</v>
      </c>
      <c r="C1773" s="356" t="s">
        <v>4118</v>
      </c>
      <c r="D1773" s="356">
        <v>87</v>
      </c>
      <c r="E1773" s="356" t="s">
        <v>4657</v>
      </c>
      <c r="F1773" s="363"/>
      <c r="G1773" s="356"/>
    </row>
    <row r="1774" spans="2:7">
      <c r="B1774" s="356" t="s">
        <v>4589</v>
      </c>
      <c r="C1774" s="356" t="s">
        <v>4118</v>
      </c>
      <c r="D1774" s="356">
        <v>88</v>
      </c>
      <c r="E1774" s="356" t="s">
        <v>2507</v>
      </c>
      <c r="F1774" s="363"/>
      <c r="G1774" s="356"/>
    </row>
    <row r="1775" spans="2:7">
      <c r="B1775" s="356" t="s">
        <v>4589</v>
      </c>
      <c r="C1775" s="356" t="s">
        <v>4118</v>
      </c>
      <c r="D1775" s="356">
        <v>89</v>
      </c>
      <c r="E1775" s="356" t="s">
        <v>4658</v>
      </c>
      <c r="F1775" s="363"/>
      <c r="G1775" s="356"/>
    </row>
    <row r="1776" spans="2:7">
      <c r="B1776" s="356" t="s">
        <v>4589</v>
      </c>
      <c r="C1776" s="356" t="s">
        <v>4118</v>
      </c>
      <c r="D1776" s="356">
        <v>90</v>
      </c>
      <c r="E1776" s="356" t="s">
        <v>1382</v>
      </c>
      <c r="F1776" s="363"/>
      <c r="G1776" s="356"/>
    </row>
    <row r="1777" spans="2:7">
      <c r="B1777" s="356" t="s">
        <v>4589</v>
      </c>
      <c r="C1777" s="356" t="s">
        <v>4118</v>
      </c>
      <c r="D1777" s="356">
        <v>91</v>
      </c>
      <c r="E1777" s="356" t="s">
        <v>4659</v>
      </c>
      <c r="F1777" s="363"/>
      <c r="G1777" s="356"/>
    </row>
    <row r="1778" spans="2:7">
      <c r="B1778" s="356" t="s">
        <v>4589</v>
      </c>
      <c r="C1778" s="356" t="s">
        <v>4118</v>
      </c>
      <c r="D1778" s="356">
        <v>92</v>
      </c>
      <c r="E1778" s="356" t="s">
        <v>4139</v>
      </c>
      <c r="F1778" s="363"/>
      <c r="G1778" s="356"/>
    </row>
    <row r="1779" spans="2:7">
      <c r="B1779" s="356" t="s">
        <v>4589</v>
      </c>
      <c r="C1779" s="356" t="s">
        <v>4118</v>
      </c>
      <c r="D1779" s="356">
        <v>93</v>
      </c>
      <c r="E1779" s="356" t="s">
        <v>4660</v>
      </c>
      <c r="F1779" s="363"/>
      <c r="G1779" s="356"/>
    </row>
    <row r="1780" spans="2:7">
      <c r="B1780" s="356" t="s">
        <v>4589</v>
      </c>
      <c r="C1780" s="356" t="s">
        <v>4118</v>
      </c>
      <c r="D1780" s="356">
        <v>94</v>
      </c>
      <c r="E1780" s="356" t="s">
        <v>4661</v>
      </c>
      <c r="F1780" s="363"/>
      <c r="G1780" s="356"/>
    </row>
    <row r="1781" spans="2:7">
      <c r="B1781" s="356" t="s">
        <v>4589</v>
      </c>
      <c r="C1781" s="356" t="s">
        <v>4118</v>
      </c>
      <c r="D1781" s="356">
        <v>95</v>
      </c>
      <c r="E1781" s="356" t="s">
        <v>4662</v>
      </c>
      <c r="F1781" s="363"/>
      <c r="G1781" s="356"/>
    </row>
    <row r="1782" spans="2:7">
      <c r="B1782" s="356" t="s">
        <v>4589</v>
      </c>
      <c r="C1782" s="356" t="s">
        <v>4118</v>
      </c>
      <c r="D1782" s="356">
        <v>96</v>
      </c>
      <c r="E1782" s="356" t="s">
        <v>213</v>
      </c>
      <c r="F1782" s="363"/>
      <c r="G1782" s="356"/>
    </row>
    <row r="1783" spans="2:7">
      <c r="B1783" s="356" t="s">
        <v>4589</v>
      </c>
      <c r="C1783" s="356" t="s">
        <v>4118</v>
      </c>
      <c r="D1783" s="356">
        <v>97</v>
      </c>
      <c r="E1783" s="356" t="s">
        <v>4664</v>
      </c>
      <c r="F1783" s="363"/>
      <c r="G1783" s="356"/>
    </row>
    <row r="1784" spans="2:7">
      <c r="B1784" s="356" t="s">
        <v>4589</v>
      </c>
      <c r="C1784" s="356" t="s">
        <v>4118</v>
      </c>
      <c r="D1784" s="356">
        <v>98</v>
      </c>
      <c r="E1784" s="356" t="s">
        <v>4665</v>
      </c>
      <c r="F1784" s="363"/>
      <c r="G1784" s="356"/>
    </row>
    <row r="1785" spans="2:7">
      <c r="B1785" s="356" t="s">
        <v>4589</v>
      </c>
      <c r="C1785" s="356" t="s">
        <v>4118</v>
      </c>
      <c r="D1785" s="356">
        <v>99</v>
      </c>
      <c r="E1785" s="356" t="s">
        <v>4666</v>
      </c>
      <c r="F1785" s="363"/>
      <c r="G1785" s="356"/>
    </row>
    <row r="1786" spans="2:7">
      <c r="B1786" s="356" t="s">
        <v>4589</v>
      </c>
      <c r="C1786" s="356" t="s">
        <v>4118</v>
      </c>
      <c r="D1786" s="356">
        <v>100</v>
      </c>
      <c r="E1786" s="356" t="s">
        <v>4669</v>
      </c>
      <c r="F1786" s="363" t="s">
        <v>7266</v>
      </c>
      <c r="G1786" s="356"/>
    </row>
    <row r="1787" spans="2:7">
      <c r="B1787" s="356" t="s">
        <v>4589</v>
      </c>
      <c r="C1787" s="356" t="s">
        <v>4118</v>
      </c>
      <c r="D1787" s="356">
        <v>101</v>
      </c>
      <c r="E1787" s="356" t="s">
        <v>3707</v>
      </c>
      <c r="F1787" s="363" t="s">
        <v>7266</v>
      </c>
      <c r="G1787" s="356"/>
    </row>
    <row r="1788" spans="2:7">
      <c r="B1788" s="356" t="s">
        <v>4589</v>
      </c>
      <c r="C1788" s="356" t="s">
        <v>4118</v>
      </c>
      <c r="D1788" s="356">
        <v>102</v>
      </c>
      <c r="E1788" s="356" t="s">
        <v>2427</v>
      </c>
      <c r="F1788" s="363" t="s">
        <v>7266</v>
      </c>
      <c r="G1788" s="356"/>
    </row>
    <row r="1789" spans="2:7">
      <c r="B1789" s="356" t="s">
        <v>4589</v>
      </c>
      <c r="C1789" s="356" t="s">
        <v>4118</v>
      </c>
      <c r="D1789" s="356">
        <v>103</v>
      </c>
      <c r="E1789" s="360" t="s">
        <v>4671</v>
      </c>
      <c r="F1789" s="363"/>
      <c r="G1789" s="356"/>
    </row>
    <row r="1790" spans="2:7">
      <c r="B1790" s="356" t="s">
        <v>4589</v>
      </c>
      <c r="C1790" s="356" t="s">
        <v>4118</v>
      </c>
      <c r="D1790" s="356">
        <v>104</v>
      </c>
      <c r="E1790" s="360" t="s">
        <v>3808</v>
      </c>
      <c r="F1790" s="363"/>
      <c r="G1790" s="356"/>
    </row>
    <row r="1791" spans="2:7">
      <c r="B1791" s="356" t="s">
        <v>4589</v>
      </c>
      <c r="C1791" s="356" t="s">
        <v>4118</v>
      </c>
      <c r="D1791" s="356">
        <v>105</v>
      </c>
      <c r="E1791" s="356" t="s">
        <v>4268</v>
      </c>
      <c r="F1791" s="363"/>
      <c r="G1791" s="356"/>
    </row>
    <row r="1792" spans="2:7">
      <c r="B1792" s="356" t="s">
        <v>4589</v>
      </c>
      <c r="C1792" s="356" t="s">
        <v>4118</v>
      </c>
      <c r="D1792" s="356">
        <v>106</v>
      </c>
      <c r="E1792" s="356" t="s">
        <v>4459</v>
      </c>
      <c r="F1792" s="363"/>
      <c r="G1792" s="356"/>
    </row>
    <row r="1793" spans="2:7">
      <c r="B1793" s="356" t="s">
        <v>4589</v>
      </c>
      <c r="C1793" s="356" t="s">
        <v>4118</v>
      </c>
      <c r="D1793" s="356">
        <v>107</v>
      </c>
      <c r="E1793" s="356" t="s">
        <v>3067</v>
      </c>
      <c r="F1793" s="363"/>
      <c r="G1793" s="356"/>
    </row>
    <row r="1794" spans="2:7">
      <c r="B1794" s="356" t="s">
        <v>4589</v>
      </c>
      <c r="C1794" s="356" t="s">
        <v>4118</v>
      </c>
      <c r="D1794" s="356">
        <v>108</v>
      </c>
      <c r="E1794" s="356" t="s">
        <v>956</v>
      </c>
      <c r="F1794" s="363"/>
      <c r="G1794" s="356"/>
    </row>
    <row r="1795" spans="2:7">
      <c r="B1795" s="356" t="s">
        <v>4589</v>
      </c>
      <c r="C1795" s="356" t="s">
        <v>4118</v>
      </c>
      <c r="D1795" s="356">
        <v>109</v>
      </c>
      <c r="E1795" s="356" t="s">
        <v>4672</v>
      </c>
      <c r="F1795" s="363"/>
      <c r="G1795" s="356"/>
    </row>
    <row r="1796" spans="2:7">
      <c r="B1796" s="356" t="s">
        <v>4589</v>
      </c>
      <c r="C1796" s="356" t="s">
        <v>4118</v>
      </c>
      <c r="D1796" s="356">
        <v>110</v>
      </c>
      <c r="E1796" s="356" t="s">
        <v>1291</v>
      </c>
      <c r="F1796" s="363" t="s">
        <v>7266</v>
      </c>
      <c r="G1796" s="356"/>
    </row>
    <row r="1797" spans="2:7">
      <c r="B1797" s="356" t="s">
        <v>4589</v>
      </c>
      <c r="C1797" s="356" t="s">
        <v>4118</v>
      </c>
      <c r="D1797" s="356">
        <v>111</v>
      </c>
      <c r="E1797" s="356" t="s">
        <v>1870</v>
      </c>
      <c r="F1797" s="363" t="s">
        <v>7266</v>
      </c>
      <c r="G1797" s="356"/>
    </row>
    <row r="1798" spans="2:7">
      <c r="B1798" s="356" t="s">
        <v>4589</v>
      </c>
      <c r="C1798" s="356" t="s">
        <v>4118</v>
      </c>
      <c r="D1798" s="356">
        <v>112</v>
      </c>
      <c r="E1798" s="356" t="s">
        <v>4211</v>
      </c>
      <c r="F1798" s="363" t="s">
        <v>7266</v>
      </c>
      <c r="G1798" s="356"/>
    </row>
    <row r="1799" spans="2:7">
      <c r="B1799" s="356" t="s">
        <v>4589</v>
      </c>
      <c r="C1799" s="356" t="s">
        <v>4118</v>
      </c>
      <c r="D1799" s="356">
        <v>113</v>
      </c>
      <c r="E1799" s="356" t="s">
        <v>4674</v>
      </c>
      <c r="F1799" s="363" t="s">
        <v>7266</v>
      </c>
      <c r="G1799" s="356"/>
    </row>
    <row r="1800" spans="2:7">
      <c r="B1800" s="356" t="s">
        <v>4589</v>
      </c>
      <c r="C1800" s="356" t="s">
        <v>4118</v>
      </c>
      <c r="D1800" s="356">
        <v>114</v>
      </c>
      <c r="E1800" s="358" t="s">
        <v>286</v>
      </c>
      <c r="F1800" s="363"/>
      <c r="G1800" s="356"/>
    </row>
    <row r="1801" spans="2:7">
      <c r="B1801" s="356" t="s">
        <v>4589</v>
      </c>
      <c r="C1801" s="356" t="s">
        <v>4118</v>
      </c>
      <c r="D1801" s="356">
        <v>115</v>
      </c>
      <c r="E1801" s="358" t="s">
        <v>241</v>
      </c>
      <c r="F1801" s="363"/>
      <c r="G1801" s="356"/>
    </row>
    <row r="1802" spans="2:7">
      <c r="B1802" s="356" t="s">
        <v>4589</v>
      </c>
      <c r="C1802" s="356" t="s">
        <v>4118</v>
      </c>
      <c r="D1802" s="356">
        <v>116</v>
      </c>
      <c r="E1802" s="358" t="s">
        <v>299</v>
      </c>
      <c r="F1802" s="363"/>
      <c r="G1802" s="356"/>
    </row>
    <row r="1803" spans="2:7">
      <c r="B1803" s="356" t="s">
        <v>4589</v>
      </c>
      <c r="C1803" s="356" t="s">
        <v>4118</v>
      </c>
      <c r="D1803" s="356">
        <v>117</v>
      </c>
      <c r="E1803" s="358" t="s">
        <v>103</v>
      </c>
      <c r="F1803" s="363"/>
      <c r="G1803" s="356"/>
    </row>
    <row r="1804" spans="2:7">
      <c r="B1804" s="356" t="s">
        <v>4589</v>
      </c>
      <c r="C1804" s="356" t="s">
        <v>4118</v>
      </c>
      <c r="D1804" s="356">
        <v>118</v>
      </c>
      <c r="E1804" s="358" t="s">
        <v>303</v>
      </c>
      <c r="F1804" s="363"/>
      <c r="G1804" s="356"/>
    </row>
    <row r="1805" spans="2:7">
      <c r="B1805" s="356" t="s">
        <v>4589</v>
      </c>
      <c r="C1805" s="356" t="s">
        <v>4118</v>
      </c>
      <c r="D1805" s="356">
        <v>119</v>
      </c>
      <c r="E1805" s="358" t="s">
        <v>306</v>
      </c>
      <c r="F1805" s="363"/>
      <c r="G1805" s="356"/>
    </row>
    <row r="1806" spans="2:7">
      <c r="B1806" s="356" t="s">
        <v>4371</v>
      </c>
      <c r="C1806" s="356" t="s">
        <v>194</v>
      </c>
      <c r="D1806" s="356">
        <v>1</v>
      </c>
      <c r="E1806" s="358" t="s">
        <v>76</v>
      </c>
      <c r="F1806" s="363"/>
      <c r="G1806" s="356"/>
    </row>
    <row r="1807" spans="2:7">
      <c r="B1807" s="356" t="s">
        <v>4371</v>
      </c>
      <c r="C1807" s="356" t="s">
        <v>194</v>
      </c>
      <c r="D1807" s="356">
        <v>2</v>
      </c>
      <c r="E1807" s="358" t="s">
        <v>2756</v>
      </c>
      <c r="F1807" s="363"/>
      <c r="G1807" s="356"/>
    </row>
    <row r="1808" spans="2:7">
      <c r="B1808" s="356" t="s">
        <v>4371</v>
      </c>
      <c r="C1808" s="356" t="s">
        <v>194</v>
      </c>
      <c r="D1808" s="356">
        <v>3</v>
      </c>
      <c r="E1808" s="358" t="s">
        <v>2577</v>
      </c>
      <c r="F1808" s="363"/>
      <c r="G1808" s="356"/>
    </row>
    <row r="1809" spans="2:7">
      <c r="B1809" s="356" t="s">
        <v>4371</v>
      </c>
      <c r="C1809" s="356" t="s">
        <v>194</v>
      </c>
      <c r="D1809" s="356">
        <v>4</v>
      </c>
      <c r="E1809" s="358" t="s">
        <v>700</v>
      </c>
      <c r="F1809" s="363"/>
      <c r="G1809" s="356"/>
    </row>
    <row r="1810" spans="2:7">
      <c r="B1810" s="356" t="s">
        <v>4371</v>
      </c>
      <c r="C1810" s="356" t="s">
        <v>194</v>
      </c>
      <c r="D1810" s="356">
        <v>5</v>
      </c>
      <c r="E1810" s="356" t="s">
        <v>4705</v>
      </c>
      <c r="F1810" s="363"/>
      <c r="G1810" s="356"/>
    </row>
    <row r="1811" spans="2:7">
      <c r="B1811" s="356" t="s">
        <v>4371</v>
      </c>
      <c r="C1811" s="356" t="s">
        <v>194</v>
      </c>
      <c r="D1811" s="356">
        <v>6</v>
      </c>
      <c r="E1811" s="356" t="s">
        <v>4707</v>
      </c>
      <c r="F1811" s="363"/>
      <c r="G1811" s="356"/>
    </row>
    <row r="1812" spans="2:7">
      <c r="B1812" s="356" t="s">
        <v>4371</v>
      </c>
      <c r="C1812" s="356" t="s">
        <v>194</v>
      </c>
      <c r="D1812" s="356">
        <v>7</v>
      </c>
      <c r="E1812" s="356" t="s">
        <v>4709</v>
      </c>
      <c r="F1812" s="363"/>
      <c r="G1812" s="356"/>
    </row>
    <row r="1813" spans="2:7">
      <c r="B1813" s="356" t="s">
        <v>4371</v>
      </c>
      <c r="C1813" s="356" t="s">
        <v>194</v>
      </c>
      <c r="D1813" s="356">
        <v>8</v>
      </c>
      <c r="E1813" s="356" t="s">
        <v>2480</v>
      </c>
      <c r="F1813" s="363"/>
      <c r="G1813" s="356"/>
    </row>
    <row r="1814" spans="2:7">
      <c r="B1814" s="356" t="s">
        <v>4371</v>
      </c>
      <c r="C1814" s="356" t="s">
        <v>194</v>
      </c>
      <c r="D1814" s="356">
        <v>9</v>
      </c>
      <c r="E1814" s="356" t="s">
        <v>4710</v>
      </c>
      <c r="F1814" s="363" t="s">
        <v>7266</v>
      </c>
      <c r="G1814" s="356"/>
    </row>
    <row r="1815" spans="2:7">
      <c r="B1815" s="356" t="s">
        <v>4371</v>
      </c>
      <c r="C1815" s="356" t="s">
        <v>194</v>
      </c>
      <c r="D1815" s="356">
        <v>10</v>
      </c>
      <c r="E1815" s="356" t="s">
        <v>3534</v>
      </c>
      <c r="F1815" s="363"/>
      <c r="G1815" s="356"/>
    </row>
    <row r="1816" spans="2:7">
      <c r="B1816" s="356" t="s">
        <v>4371</v>
      </c>
      <c r="C1816" s="356" t="s">
        <v>194</v>
      </c>
      <c r="D1816" s="356">
        <v>11</v>
      </c>
      <c r="E1816" s="356" t="s">
        <v>4711</v>
      </c>
      <c r="F1816" s="363"/>
      <c r="G1816" s="356"/>
    </row>
    <row r="1817" spans="2:7">
      <c r="B1817" s="356" t="s">
        <v>4371</v>
      </c>
      <c r="C1817" s="356" t="s">
        <v>194</v>
      </c>
      <c r="D1817" s="356">
        <v>12</v>
      </c>
      <c r="E1817" s="356" t="s">
        <v>4712</v>
      </c>
      <c r="F1817" s="363"/>
      <c r="G1817" s="356"/>
    </row>
    <row r="1818" spans="2:7">
      <c r="B1818" s="356" t="s">
        <v>4371</v>
      </c>
      <c r="C1818" s="356" t="s">
        <v>194</v>
      </c>
      <c r="D1818" s="356">
        <v>13</v>
      </c>
      <c r="E1818" s="361" t="s">
        <v>350</v>
      </c>
      <c r="F1818" s="363"/>
      <c r="G1818" s="356"/>
    </row>
    <row r="1819" spans="2:7">
      <c r="B1819" s="356" t="s">
        <v>4371</v>
      </c>
      <c r="C1819" s="356" t="s">
        <v>194</v>
      </c>
      <c r="D1819" s="356">
        <v>14</v>
      </c>
      <c r="E1819" s="356" t="s">
        <v>4714</v>
      </c>
      <c r="F1819" s="363"/>
      <c r="G1819" s="356"/>
    </row>
    <row r="1820" spans="2:7">
      <c r="B1820" s="356" t="s">
        <v>4371</v>
      </c>
      <c r="C1820" s="356" t="s">
        <v>194</v>
      </c>
      <c r="D1820" s="356">
        <v>15</v>
      </c>
      <c r="E1820" s="356" t="s">
        <v>4715</v>
      </c>
      <c r="F1820" s="363"/>
      <c r="G1820" s="356"/>
    </row>
    <row r="1821" spans="2:7">
      <c r="B1821" s="356" t="s">
        <v>4371</v>
      </c>
      <c r="C1821" s="356" t="s">
        <v>194</v>
      </c>
      <c r="D1821" s="356">
        <v>16</v>
      </c>
      <c r="E1821" s="356" t="s">
        <v>1154</v>
      </c>
      <c r="F1821" s="363"/>
      <c r="G1821" s="356"/>
    </row>
    <row r="1822" spans="2:7">
      <c r="B1822" s="356" t="s">
        <v>4371</v>
      </c>
      <c r="C1822" s="356" t="s">
        <v>194</v>
      </c>
      <c r="D1822" s="356">
        <v>17</v>
      </c>
      <c r="E1822" s="356" t="s">
        <v>21</v>
      </c>
      <c r="F1822" s="363"/>
      <c r="G1822" s="356"/>
    </row>
    <row r="1823" spans="2:7">
      <c r="B1823" s="356" t="s">
        <v>4371</v>
      </c>
      <c r="C1823" s="356" t="s">
        <v>194</v>
      </c>
      <c r="D1823" s="356">
        <v>18</v>
      </c>
      <c r="E1823" s="356" t="s">
        <v>4716</v>
      </c>
      <c r="F1823" s="363"/>
      <c r="G1823" s="356"/>
    </row>
    <row r="1824" spans="2:7">
      <c r="B1824" s="356" t="s">
        <v>4371</v>
      </c>
      <c r="C1824" s="356" t="s">
        <v>194</v>
      </c>
      <c r="D1824" s="356">
        <v>19</v>
      </c>
      <c r="E1824" s="356" t="s">
        <v>1399</v>
      </c>
      <c r="F1824" s="363"/>
      <c r="G1824" s="356"/>
    </row>
    <row r="1825" spans="2:7">
      <c r="B1825" s="356" t="s">
        <v>4371</v>
      </c>
      <c r="C1825" s="356" t="s">
        <v>194</v>
      </c>
      <c r="D1825" s="356">
        <v>20</v>
      </c>
      <c r="E1825" s="356" t="s">
        <v>4717</v>
      </c>
      <c r="F1825" s="363"/>
      <c r="G1825" s="356"/>
    </row>
    <row r="1826" spans="2:7">
      <c r="B1826" s="356" t="s">
        <v>4371</v>
      </c>
      <c r="C1826" s="356" t="s">
        <v>194</v>
      </c>
      <c r="D1826" s="356">
        <v>21</v>
      </c>
      <c r="E1826" s="356" t="s">
        <v>4718</v>
      </c>
      <c r="F1826" s="363"/>
      <c r="G1826" s="356"/>
    </row>
    <row r="1827" spans="2:7">
      <c r="B1827" s="356" t="s">
        <v>4371</v>
      </c>
      <c r="C1827" s="356" t="s">
        <v>194</v>
      </c>
      <c r="D1827" s="356">
        <v>22</v>
      </c>
      <c r="E1827" s="356" t="s">
        <v>4720</v>
      </c>
      <c r="F1827" s="363"/>
      <c r="G1827" s="356"/>
    </row>
    <row r="1828" spans="2:7">
      <c r="B1828" s="356" t="s">
        <v>4371</v>
      </c>
      <c r="C1828" s="356" t="s">
        <v>194</v>
      </c>
      <c r="D1828" s="356">
        <v>23</v>
      </c>
      <c r="E1828" s="356" t="s">
        <v>327</v>
      </c>
      <c r="F1828" s="363"/>
      <c r="G1828" s="356"/>
    </row>
    <row r="1829" spans="2:7">
      <c r="B1829" s="356" t="s">
        <v>4371</v>
      </c>
      <c r="C1829" s="356" t="s">
        <v>194</v>
      </c>
      <c r="D1829" s="356">
        <v>24</v>
      </c>
      <c r="E1829" s="356" t="s">
        <v>802</v>
      </c>
      <c r="F1829" s="363"/>
      <c r="G1829" s="356"/>
    </row>
    <row r="1830" spans="2:7">
      <c r="B1830" s="356" t="s">
        <v>4371</v>
      </c>
      <c r="C1830" s="356" t="s">
        <v>194</v>
      </c>
      <c r="D1830" s="356">
        <v>25</v>
      </c>
      <c r="E1830" s="356" t="s">
        <v>4722</v>
      </c>
      <c r="F1830" s="363" t="s">
        <v>7266</v>
      </c>
      <c r="G1830" s="356"/>
    </row>
    <row r="1831" spans="2:7">
      <c r="B1831" s="356" t="s">
        <v>4371</v>
      </c>
      <c r="C1831" s="356" t="s">
        <v>194</v>
      </c>
      <c r="D1831" s="356">
        <v>26</v>
      </c>
      <c r="E1831" s="356" t="s">
        <v>4723</v>
      </c>
      <c r="F1831" s="363" t="s">
        <v>7266</v>
      </c>
      <c r="G1831" s="356"/>
    </row>
    <row r="1832" spans="2:7">
      <c r="B1832" s="356" t="s">
        <v>4371</v>
      </c>
      <c r="C1832" s="356" t="s">
        <v>194</v>
      </c>
      <c r="D1832" s="356">
        <v>27</v>
      </c>
      <c r="E1832" s="356" t="s">
        <v>4724</v>
      </c>
      <c r="F1832" s="363"/>
      <c r="G1832" s="356"/>
    </row>
    <row r="1833" spans="2:7">
      <c r="B1833" s="356" t="s">
        <v>4371</v>
      </c>
      <c r="C1833" s="356" t="s">
        <v>194</v>
      </c>
      <c r="D1833" s="356">
        <v>28</v>
      </c>
      <c r="E1833" s="356" t="s">
        <v>515</v>
      </c>
      <c r="F1833" s="363"/>
      <c r="G1833" s="356"/>
    </row>
    <row r="1834" spans="2:7">
      <c r="B1834" s="356" t="s">
        <v>4371</v>
      </c>
      <c r="C1834" s="356" t="s">
        <v>194</v>
      </c>
      <c r="D1834" s="356">
        <v>29</v>
      </c>
      <c r="E1834" s="356" t="s">
        <v>4207</v>
      </c>
      <c r="F1834" s="363"/>
      <c r="G1834" s="356"/>
    </row>
    <row r="1835" spans="2:7">
      <c r="B1835" s="356" t="s">
        <v>4371</v>
      </c>
      <c r="C1835" s="356" t="s">
        <v>194</v>
      </c>
      <c r="D1835" s="356">
        <v>30</v>
      </c>
      <c r="E1835" s="356" t="s">
        <v>4726</v>
      </c>
      <c r="F1835" s="363"/>
      <c r="G1835" s="356"/>
    </row>
    <row r="1836" spans="2:7">
      <c r="B1836" s="356" t="s">
        <v>4371</v>
      </c>
      <c r="C1836" s="356" t="s">
        <v>194</v>
      </c>
      <c r="D1836" s="356">
        <v>31</v>
      </c>
      <c r="E1836" s="356" t="s">
        <v>950</v>
      </c>
      <c r="F1836" s="363"/>
      <c r="G1836" s="356"/>
    </row>
    <row r="1837" spans="2:7">
      <c r="B1837" s="356" t="s">
        <v>4371</v>
      </c>
      <c r="C1837" s="356" t="s">
        <v>194</v>
      </c>
      <c r="D1837" s="356">
        <v>32</v>
      </c>
      <c r="E1837" s="356" t="s">
        <v>4728</v>
      </c>
      <c r="F1837" s="363"/>
      <c r="G1837" s="356"/>
    </row>
    <row r="1838" spans="2:7">
      <c r="B1838" s="356" t="s">
        <v>4371</v>
      </c>
      <c r="C1838" s="356" t="s">
        <v>194</v>
      </c>
      <c r="D1838" s="356">
        <v>33</v>
      </c>
      <c r="E1838" s="356" t="s">
        <v>4730</v>
      </c>
      <c r="F1838" s="363"/>
      <c r="G1838" s="356"/>
    </row>
    <row r="1839" spans="2:7">
      <c r="B1839" s="356" t="s">
        <v>4371</v>
      </c>
      <c r="C1839" s="356" t="s">
        <v>194</v>
      </c>
      <c r="D1839" s="356">
        <v>34</v>
      </c>
      <c r="E1839" s="356" t="s">
        <v>1952</v>
      </c>
      <c r="F1839" s="363"/>
      <c r="G1839" s="356"/>
    </row>
    <row r="1840" spans="2:7">
      <c r="B1840" s="356" t="s">
        <v>4371</v>
      </c>
      <c r="C1840" s="356" t="s">
        <v>194</v>
      </c>
      <c r="D1840" s="356">
        <v>35</v>
      </c>
      <c r="E1840" s="356" t="s">
        <v>4732</v>
      </c>
      <c r="F1840" s="363"/>
      <c r="G1840" s="356"/>
    </row>
    <row r="1841" spans="2:7">
      <c r="B1841" s="356" t="s">
        <v>4371</v>
      </c>
      <c r="C1841" s="356" t="s">
        <v>194</v>
      </c>
      <c r="D1841" s="356">
        <v>36</v>
      </c>
      <c r="E1841" s="356" t="s">
        <v>4734</v>
      </c>
      <c r="F1841" s="363"/>
      <c r="G1841" s="356"/>
    </row>
    <row r="1842" spans="2:7">
      <c r="B1842" s="356" t="s">
        <v>4371</v>
      </c>
      <c r="C1842" s="356" t="s">
        <v>194</v>
      </c>
      <c r="D1842" s="356">
        <v>37</v>
      </c>
      <c r="E1842" s="356" t="s">
        <v>4735</v>
      </c>
      <c r="F1842" s="363"/>
      <c r="G1842" s="356"/>
    </row>
    <row r="1843" spans="2:7">
      <c r="B1843" s="356" t="s">
        <v>4371</v>
      </c>
      <c r="C1843" s="356" t="s">
        <v>194</v>
      </c>
      <c r="D1843" s="356">
        <v>38</v>
      </c>
      <c r="E1843" s="356" t="s">
        <v>3824</v>
      </c>
      <c r="F1843" s="363" t="s">
        <v>7266</v>
      </c>
      <c r="G1843" s="356"/>
    </row>
    <row r="1844" spans="2:7">
      <c r="B1844" s="356" t="s">
        <v>4371</v>
      </c>
      <c r="C1844" s="356" t="s">
        <v>194</v>
      </c>
      <c r="D1844" s="356">
        <v>39</v>
      </c>
      <c r="E1844" s="359" t="s">
        <v>4738</v>
      </c>
      <c r="F1844" s="363"/>
      <c r="G1844" s="356"/>
    </row>
    <row r="1845" spans="2:7">
      <c r="B1845" s="356" t="s">
        <v>4371</v>
      </c>
      <c r="C1845" s="356" t="s">
        <v>194</v>
      </c>
      <c r="D1845" s="356">
        <v>40</v>
      </c>
      <c r="E1845" s="356" t="s">
        <v>4741</v>
      </c>
      <c r="F1845" s="363"/>
      <c r="G1845" s="356"/>
    </row>
    <row r="1846" spans="2:7">
      <c r="B1846" s="356" t="s">
        <v>4371</v>
      </c>
      <c r="C1846" s="356" t="s">
        <v>194</v>
      </c>
      <c r="D1846" s="356">
        <v>41</v>
      </c>
      <c r="E1846" s="356" t="s">
        <v>4742</v>
      </c>
      <c r="F1846" s="363" t="s">
        <v>7266</v>
      </c>
      <c r="G1846" s="356"/>
    </row>
    <row r="1847" spans="2:7">
      <c r="B1847" s="356" t="s">
        <v>4371</v>
      </c>
      <c r="C1847" s="356" t="s">
        <v>194</v>
      </c>
      <c r="D1847" s="356">
        <v>42</v>
      </c>
      <c r="E1847" s="356" t="s">
        <v>3168</v>
      </c>
      <c r="F1847" s="363" t="s">
        <v>7266</v>
      </c>
      <c r="G1847" s="356"/>
    </row>
    <row r="1848" spans="2:7">
      <c r="B1848" s="356" t="s">
        <v>4371</v>
      </c>
      <c r="C1848" s="356" t="s">
        <v>194</v>
      </c>
      <c r="D1848" s="356">
        <v>43</v>
      </c>
      <c r="E1848" s="356" t="s">
        <v>277</v>
      </c>
      <c r="F1848" s="363"/>
      <c r="G1848" s="356"/>
    </row>
    <row r="1849" spans="2:7">
      <c r="B1849" s="356" t="s">
        <v>4371</v>
      </c>
      <c r="C1849" s="356" t="s">
        <v>194</v>
      </c>
      <c r="D1849" s="356">
        <v>44</v>
      </c>
      <c r="E1849" s="356" t="s">
        <v>4249</v>
      </c>
      <c r="F1849" s="363"/>
      <c r="G1849" s="356"/>
    </row>
    <row r="1850" spans="2:7">
      <c r="B1850" s="356" t="s">
        <v>4371</v>
      </c>
      <c r="C1850" s="356" t="s">
        <v>194</v>
      </c>
      <c r="D1850" s="356">
        <v>45</v>
      </c>
      <c r="E1850" s="356" t="s">
        <v>3493</v>
      </c>
      <c r="F1850" s="363"/>
      <c r="G1850" s="356"/>
    </row>
    <row r="1851" spans="2:7">
      <c r="B1851" s="356" t="s">
        <v>4371</v>
      </c>
      <c r="C1851" s="356" t="s">
        <v>194</v>
      </c>
      <c r="D1851" s="356">
        <v>46</v>
      </c>
      <c r="E1851" s="356" t="s">
        <v>4744</v>
      </c>
      <c r="F1851" s="363"/>
      <c r="G1851" s="356"/>
    </row>
    <row r="1852" spans="2:7">
      <c r="B1852" s="356" t="s">
        <v>4371</v>
      </c>
      <c r="C1852" s="356" t="s">
        <v>194</v>
      </c>
      <c r="D1852" s="356">
        <v>47</v>
      </c>
      <c r="E1852" s="356" t="s">
        <v>4747</v>
      </c>
      <c r="F1852" s="363"/>
      <c r="G1852" s="356"/>
    </row>
    <row r="1853" spans="2:7">
      <c r="B1853" s="356" t="s">
        <v>4371</v>
      </c>
      <c r="C1853" s="356" t="s">
        <v>194</v>
      </c>
      <c r="D1853" s="356">
        <v>48</v>
      </c>
      <c r="E1853" s="356" t="s">
        <v>1176</v>
      </c>
      <c r="F1853" s="363"/>
      <c r="G1853" s="356"/>
    </row>
    <row r="1854" spans="2:7">
      <c r="B1854" s="356" t="s">
        <v>4371</v>
      </c>
      <c r="C1854" s="356" t="s">
        <v>194</v>
      </c>
      <c r="D1854" s="356">
        <v>49</v>
      </c>
      <c r="E1854" s="356" t="s">
        <v>4749</v>
      </c>
      <c r="F1854" s="363"/>
      <c r="G1854" s="356"/>
    </row>
    <row r="1855" spans="2:7">
      <c r="B1855" s="356" t="s">
        <v>4371</v>
      </c>
      <c r="C1855" s="356" t="s">
        <v>194</v>
      </c>
      <c r="D1855" s="356">
        <v>50</v>
      </c>
      <c r="E1855" s="356" t="s">
        <v>4751</v>
      </c>
      <c r="F1855" s="363"/>
      <c r="G1855" s="356"/>
    </row>
    <row r="1856" spans="2:7">
      <c r="B1856" s="356" t="s">
        <v>4371</v>
      </c>
      <c r="C1856" s="356" t="s">
        <v>194</v>
      </c>
      <c r="D1856" s="356">
        <v>51</v>
      </c>
      <c r="E1856" s="356" t="s">
        <v>4291</v>
      </c>
      <c r="F1856" s="363"/>
      <c r="G1856" s="356"/>
    </row>
    <row r="1857" spans="2:7">
      <c r="B1857" s="356" t="s">
        <v>4371</v>
      </c>
      <c r="C1857" s="356" t="s">
        <v>194</v>
      </c>
      <c r="D1857" s="356">
        <v>52</v>
      </c>
      <c r="E1857" s="356" t="s">
        <v>4753</v>
      </c>
      <c r="F1857" s="363"/>
      <c r="G1857" s="356"/>
    </row>
    <row r="1858" spans="2:7">
      <c r="B1858" s="356" t="s">
        <v>4371</v>
      </c>
      <c r="C1858" s="356" t="s">
        <v>194</v>
      </c>
      <c r="D1858" s="356">
        <v>53</v>
      </c>
      <c r="E1858" s="356" t="s">
        <v>4754</v>
      </c>
      <c r="F1858" s="363"/>
      <c r="G1858" s="356"/>
    </row>
    <row r="1859" spans="2:7">
      <c r="B1859" s="356" t="s">
        <v>4371</v>
      </c>
      <c r="C1859" s="356" t="s">
        <v>194</v>
      </c>
      <c r="D1859" s="356">
        <v>54</v>
      </c>
      <c r="E1859" s="356" t="s">
        <v>4755</v>
      </c>
      <c r="F1859" s="363"/>
      <c r="G1859" s="356"/>
    </row>
    <row r="1860" spans="2:7">
      <c r="B1860" s="356" t="s">
        <v>4371</v>
      </c>
      <c r="C1860" s="356" t="s">
        <v>194</v>
      </c>
      <c r="D1860" s="356">
        <v>55</v>
      </c>
      <c r="E1860" s="356" t="s">
        <v>3020</v>
      </c>
      <c r="F1860" s="363"/>
      <c r="G1860" s="356"/>
    </row>
    <row r="1861" spans="2:7">
      <c r="B1861" s="356" t="s">
        <v>4371</v>
      </c>
      <c r="C1861" s="356" t="s">
        <v>194</v>
      </c>
      <c r="D1861" s="356">
        <v>56</v>
      </c>
      <c r="E1861" s="356" t="s">
        <v>2686</v>
      </c>
      <c r="F1861" s="363"/>
      <c r="G1861" s="356"/>
    </row>
    <row r="1862" spans="2:7">
      <c r="B1862" s="356" t="s">
        <v>4371</v>
      </c>
      <c r="C1862" s="356" t="s">
        <v>194</v>
      </c>
      <c r="D1862" s="356">
        <v>57</v>
      </c>
      <c r="E1862" s="356" t="s">
        <v>4756</v>
      </c>
      <c r="F1862" s="363"/>
      <c r="G1862" s="356"/>
    </row>
    <row r="1863" spans="2:7">
      <c r="B1863" s="356" t="s">
        <v>4371</v>
      </c>
      <c r="C1863" s="356" t="s">
        <v>194</v>
      </c>
      <c r="D1863" s="356">
        <v>58</v>
      </c>
      <c r="E1863" s="356" t="s">
        <v>1642</v>
      </c>
      <c r="F1863" s="363"/>
      <c r="G1863" s="356"/>
    </row>
    <row r="1864" spans="2:7">
      <c r="B1864" s="356" t="s">
        <v>4371</v>
      </c>
      <c r="C1864" s="356" t="s">
        <v>194</v>
      </c>
      <c r="D1864" s="356">
        <v>59</v>
      </c>
      <c r="E1864" s="356" t="s">
        <v>4757</v>
      </c>
      <c r="F1864" s="363"/>
      <c r="G1864" s="356"/>
    </row>
    <row r="1865" spans="2:7">
      <c r="B1865" s="356" t="s">
        <v>4371</v>
      </c>
      <c r="C1865" s="356" t="s">
        <v>194</v>
      </c>
      <c r="D1865" s="356">
        <v>60</v>
      </c>
      <c r="E1865" s="356" t="s">
        <v>4294</v>
      </c>
      <c r="F1865" s="363"/>
      <c r="G1865" s="356"/>
    </row>
    <row r="1866" spans="2:7">
      <c r="B1866" s="356" t="s">
        <v>4371</v>
      </c>
      <c r="C1866" s="356" t="s">
        <v>194</v>
      </c>
      <c r="D1866" s="356">
        <v>61</v>
      </c>
      <c r="E1866" s="356" t="s">
        <v>4758</v>
      </c>
      <c r="F1866" s="363" t="s">
        <v>7266</v>
      </c>
      <c r="G1866" s="356"/>
    </row>
    <row r="1867" spans="2:7">
      <c r="B1867" s="356" t="s">
        <v>4371</v>
      </c>
      <c r="C1867" s="356" t="s">
        <v>194</v>
      </c>
      <c r="D1867" s="356">
        <v>62</v>
      </c>
      <c r="E1867" s="356" t="s">
        <v>4759</v>
      </c>
      <c r="F1867" s="363"/>
      <c r="G1867" s="356"/>
    </row>
    <row r="1868" spans="2:7">
      <c r="B1868" s="356" t="s">
        <v>4371</v>
      </c>
      <c r="C1868" s="356" t="s">
        <v>194</v>
      </c>
      <c r="D1868" s="356">
        <v>63</v>
      </c>
      <c r="E1868" s="356" t="s">
        <v>2483</v>
      </c>
      <c r="F1868" s="363"/>
      <c r="G1868" s="356"/>
    </row>
    <row r="1869" spans="2:7">
      <c r="B1869" s="356" t="s">
        <v>4371</v>
      </c>
      <c r="C1869" s="356" t="s">
        <v>194</v>
      </c>
      <c r="D1869" s="356">
        <v>64</v>
      </c>
      <c r="E1869" s="356" t="s">
        <v>2512</v>
      </c>
      <c r="F1869" s="363"/>
      <c r="G1869" s="356"/>
    </row>
    <row r="1870" spans="2:7">
      <c r="B1870" s="356" t="s">
        <v>4371</v>
      </c>
      <c r="C1870" s="356" t="s">
        <v>194</v>
      </c>
      <c r="D1870" s="356">
        <v>65</v>
      </c>
      <c r="E1870" s="356" t="s">
        <v>2551</v>
      </c>
      <c r="F1870" s="363"/>
      <c r="G1870" s="356"/>
    </row>
    <row r="1871" spans="2:7">
      <c r="B1871" s="356" t="s">
        <v>4371</v>
      </c>
      <c r="C1871" s="356" t="s">
        <v>194</v>
      </c>
      <c r="D1871" s="356">
        <v>66</v>
      </c>
      <c r="E1871" s="359" t="s">
        <v>4760</v>
      </c>
      <c r="F1871" s="363"/>
      <c r="G1871" s="356"/>
    </row>
    <row r="1872" spans="2:7">
      <c r="B1872" s="356" t="s">
        <v>4371</v>
      </c>
      <c r="C1872" s="356" t="s">
        <v>194</v>
      </c>
      <c r="D1872" s="356">
        <v>67</v>
      </c>
      <c r="E1872" s="356" t="s">
        <v>4762</v>
      </c>
      <c r="F1872" s="363"/>
      <c r="G1872" s="356"/>
    </row>
    <row r="1873" spans="2:7">
      <c r="B1873" s="356" t="s">
        <v>4371</v>
      </c>
      <c r="C1873" s="356" t="s">
        <v>194</v>
      </c>
      <c r="D1873" s="356">
        <v>68</v>
      </c>
      <c r="E1873" s="356" t="s">
        <v>4186</v>
      </c>
      <c r="F1873" s="363"/>
      <c r="G1873" s="356"/>
    </row>
    <row r="1874" spans="2:7">
      <c r="B1874" s="356" t="s">
        <v>4371</v>
      </c>
      <c r="C1874" s="356" t="s">
        <v>194</v>
      </c>
      <c r="D1874" s="356">
        <v>69</v>
      </c>
      <c r="E1874" s="356" t="s">
        <v>4764</v>
      </c>
      <c r="F1874" s="363"/>
      <c r="G1874" s="356"/>
    </row>
    <row r="1875" spans="2:7">
      <c r="B1875" s="356" t="s">
        <v>4371</v>
      </c>
      <c r="C1875" s="356" t="s">
        <v>194</v>
      </c>
      <c r="D1875" s="356">
        <v>70</v>
      </c>
      <c r="E1875" s="356" t="s">
        <v>4136</v>
      </c>
      <c r="F1875" s="363"/>
      <c r="G1875" s="356"/>
    </row>
    <row r="1876" spans="2:7">
      <c r="B1876" s="356" t="s">
        <v>4371</v>
      </c>
      <c r="C1876" s="356" t="s">
        <v>194</v>
      </c>
      <c r="D1876" s="356">
        <v>71</v>
      </c>
      <c r="E1876" s="356" t="s">
        <v>2116</v>
      </c>
      <c r="F1876" s="363" t="s">
        <v>7266</v>
      </c>
      <c r="G1876" s="356"/>
    </row>
    <row r="1877" spans="2:7">
      <c r="B1877" s="356" t="s">
        <v>4371</v>
      </c>
      <c r="C1877" s="356" t="s">
        <v>194</v>
      </c>
      <c r="D1877" s="356">
        <v>72</v>
      </c>
      <c r="E1877" s="356" t="s">
        <v>4765</v>
      </c>
      <c r="F1877" s="363"/>
      <c r="G1877" s="356"/>
    </row>
    <row r="1878" spans="2:7">
      <c r="B1878" s="356" t="s">
        <v>4371</v>
      </c>
      <c r="C1878" s="356" t="s">
        <v>194</v>
      </c>
      <c r="D1878" s="356">
        <v>73</v>
      </c>
      <c r="E1878" s="356" t="s">
        <v>4201</v>
      </c>
      <c r="F1878" s="363"/>
      <c r="G1878" s="356"/>
    </row>
    <row r="1879" spans="2:7">
      <c r="B1879" s="356" t="s">
        <v>4371</v>
      </c>
      <c r="C1879" s="356" t="s">
        <v>194</v>
      </c>
      <c r="D1879" s="356">
        <v>74</v>
      </c>
      <c r="E1879" s="356" t="s">
        <v>2466</v>
      </c>
      <c r="F1879" s="363"/>
      <c r="G1879" s="356"/>
    </row>
    <row r="1880" spans="2:7">
      <c r="B1880" s="356" t="s">
        <v>4371</v>
      </c>
      <c r="C1880" s="356" t="s">
        <v>194</v>
      </c>
      <c r="D1880" s="356">
        <v>75</v>
      </c>
      <c r="E1880" s="356" t="s">
        <v>268</v>
      </c>
      <c r="F1880" s="363"/>
      <c r="G1880" s="356"/>
    </row>
    <row r="1881" spans="2:7">
      <c r="B1881" s="356" t="s">
        <v>4371</v>
      </c>
      <c r="C1881" s="356" t="s">
        <v>194</v>
      </c>
      <c r="D1881" s="356">
        <v>76</v>
      </c>
      <c r="E1881" s="359" t="s">
        <v>3009</v>
      </c>
      <c r="F1881" s="363"/>
      <c r="G1881" s="356"/>
    </row>
    <row r="1882" spans="2:7">
      <c r="B1882" s="356" t="s">
        <v>4371</v>
      </c>
      <c r="C1882" s="356" t="s">
        <v>194</v>
      </c>
      <c r="D1882" s="356">
        <v>77</v>
      </c>
      <c r="E1882" s="359" t="s">
        <v>2514</v>
      </c>
      <c r="F1882" s="363"/>
      <c r="G1882" s="356"/>
    </row>
    <row r="1883" spans="2:7">
      <c r="B1883" s="356" t="s">
        <v>4371</v>
      </c>
      <c r="C1883" s="356" t="s">
        <v>194</v>
      </c>
      <c r="D1883" s="356">
        <v>78</v>
      </c>
      <c r="E1883" s="359" t="s">
        <v>631</v>
      </c>
      <c r="F1883" s="363"/>
      <c r="G1883" s="356"/>
    </row>
    <row r="1884" spans="2:7">
      <c r="B1884" s="356" t="s">
        <v>4371</v>
      </c>
      <c r="C1884" s="356" t="s">
        <v>194</v>
      </c>
      <c r="D1884" s="356">
        <v>79</v>
      </c>
      <c r="E1884" s="359" t="s">
        <v>2977</v>
      </c>
      <c r="F1884" s="363"/>
      <c r="G1884" s="356"/>
    </row>
    <row r="1885" spans="2:7">
      <c r="B1885" s="356" t="s">
        <v>4371</v>
      </c>
      <c r="C1885" s="356" t="s">
        <v>194</v>
      </c>
      <c r="D1885" s="356">
        <v>80</v>
      </c>
      <c r="E1885" s="356" t="s">
        <v>129</v>
      </c>
      <c r="F1885" s="363"/>
      <c r="G1885" s="356"/>
    </row>
    <row r="1886" spans="2:7">
      <c r="B1886" s="356" t="s">
        <v>4371</v>
      </c>
      <c r="C1886" s="356" t="s">
        <v>194</v>
      </c>
      <c r="D1886" s="356">
        <v>81</v>
      </c>
      <c r="E1886" s="356" t="s">
        <v>4766</v>
      </c>
      <c r="F1886" s="363"/>
      <c r="G1886" s="356"/>
    </row>
    <row r="1887" spans="2:7">
      <c r="B1887" s="356" t="s">
        <v>4371</v>
      </c>
      <c r="C1887" s="356" t="s">
        <v>194</v>
      </c>
      <c r="D1887" s="356">
        <v>82</v>
      </c>
      <c r="E1887" s="356" t="s">
        <v>3263</v>
      </c>
      <c r="F1887" s="363" t="s">
        <v>7266</v>
      </c>
      <c r="G1887" s="356"/>
    </row>
    <row r="1888" spans="2:7">
      <c r="B1888" s="356" t="s">
        <v>4371</v>
      </c>
      <c r="C1888" s="356" t="s">
        <v>194</v>
      </c>
      <c r="D1888" s="356">
        <v>83</v>
      </c>
      <c r="E1888" s="356" t="s">
        <v>4767</v>
      </c>
      <c r="F1888" s="363" t="s">
        <v>7266</v>
      </c>
      <c r="G1888" s="356"/>
    </row>
    <row r="1889" spans="2:7">
      <c r="B1889" s="356" t="s">
        <v>4371</v>
      </c>
      <c r="C1889" s="356" t="s">
        <v>194</v>
      </c>
      <c r="D1889" s="356">
        <v>84</v>
      </c>
      <c r="E1889" s="356" t="s">
        <v>2403</v>
      </c>
      <c r="F1889" s="363"/>
      <c r="G1889" s="356"/>
    </row>
    <row r="1890" spans="2:7">
      <c r="B1890" s="356" t="s">
        <v>4371</v>
      </c>
      <c r="C1890" s="356" t="s">
        <v>194</v>
      </c>
      <c r="D1890" s="356">
        <v>85</v>
      </c>
      <c r="E1890" s="356" t="s">
        <v>4768</v>
      </c>
      <c r="F1890" s="363" t="s">
        <v>7266</v>
      </c>
      <c r="G1890" s="356"/>
    </row>
    <row r="1891" spans="2:7">
      <c r="B1891" s="356" t="s">
        <v>4371</v>
      </c>
      <c r="C1891" s="356" t="s">
        <v>194</v>
      </c>
      <c r="D1891" s="356">
        <v>86</v>
      </c>
      <c r="E1891" s="356" t="s">
        <v>4770</v>
      </c>
      <c r="F1891" s="363" t="s">
        <v>7266</v>
      </c>
      <c r="G1891" s="356"/>
    </row>
    <row r="1892" spans="2:7">
      <c r="B1892" s="356" t="s">
        <v>4371</v>
      </c>
      <c r="C1892" s="356" t="s">
        <v>194</v>
      </c>
      <c r="D1892" s="356">
        <v>87</v>
      </c>
      <c r="E1892" s="356" t="s">
        <v>30</v>
      </c>
      <c r="F1892" s="363" t="s">
        <v>7266</v>
      </c>
      <c r="G1892" s="356"/>
    </row>
    <row r="1893" spans="2:7">
      <c r="B1893" s="356" t="s">
        <v>4371</v>
      </c>
      <c r="C1893" s="356" t="s">
        <v>194</v>
      </c>
      <c r="D1893" s="356">
        <v>88</v>
      </c>
      <c r="E1893" s="356" t="s">
        <v>4771</v>
      </c>
      <c r="F1893" s="363" t="s">
        <v>7266</v>
      </c>
      <c r="G1893" s="356"/>
    </row>
    <row r="1894" spans="2:7">
      <c r="B1894" s="356" t="s">
        <v>4371</v>
      </c>
      <c r="C1894" s="356" t="s">
        <v>194</v>
      </c>
      <c r="D1894" s="356">
        <v>89</v>
      </c>
      <c r="E1894" s="356" t="s">
        <v>4774</v>
      </c>
      <c r="F1894" s="363" t="s">
        <v>7266</v>
      </c>
      <c r="G1894" s="356"/>
    </row>
    <row r="1895" spans="2:7">
      <c r="B1895" s="356" t="s">
        <v>4371</v>
      </c>
      <c r="C1895" s="356" t="s">
        <v>194</v>
      </c>
      <c r="D1895" s="356">
        <v>90</v>
      </c>
      <c r="E1895" s="356" t="s">
        <v>757</v>
      </c>
      <c r="F1895" s="363" t="s">
        <v>7266</v>
      </c>
      <c r="G1895" s="356"/>
    </row>
    <row r="1896" spans="2:7">
      <c r="B1896" s="356" t="s">
        <v>4371</v>
      </c>
      <c r="C1896" s="356" t="s">
        <v>194</v>
      </c>
      <c r="D1896" s="356">
        <v>91</v>
      </c>
      <c r="E1896" s="356" t="s">
        <v>4776</v>
      </c>
      <c r="F1896" s="363" t="s">
        <v>7266</v>
      </c>
      <c r="G1896" s="356"/>
    </row>
    <row r="1897" spans="2:7">
      <c r="B1897" s="356" t="s">
        <v>4371</v>
      </c>
      <c r="C1897" s="356" t="s">
        <v>194</v>
      </c>
      <c r="D1897" s="356">
        <v>92</v>
      </c>
      <c r="E1897" s="356" t="s">
        <v>3057</v>
      </c>
      <c r="F1897" s="363" t="s">
        <v>7266</v>
      </c>
      <c r="G1897" s="356"/>
    </row>
    <row r="1898" spans="2:7">
      <c r="B1898" s="356" t="s">
        <v>4371</v>
      </c>
      <c r="C1898" s="356" t="s">
        <v>194</v>
      </c>
      <c r="D1898" s="356">
        <v>93</v>
      </c>
      <c r="E1898" s="356" t="s">
        <v>4777</v>
      </c>
      <c r="F1898" s="363" t="s">
        <v>7266</v>
      </c>
      <c r="G1898" s="356"/>
    </row>
    <row r="1899" spans="2:7">
      <c r="B1899" s="356" t="s">
        <v>4371</v>
      </c>
      <c r="C1899" s="356" t="s">
        <v>194</v>
      </c>
      <c r="D1899" s="356">
        <v>94</v>
      </c>
      <c r="E1899" s="356" t="s">
        <v>4778</v>
      </c>
      <c r="F1899" s="363" t="s">
        <v>7266</v>
      </c>
      <c r="G1899" s="356"/>
    </row>
    <row r="1900" spans="2:7">
      <c r="B1900" s="356" t="s">
        <v>4371</v>
      </c>
      <c r="C1900" s="356" t="s">
        <v>194</v>
      </c>
      <c r="D1900" s="356">
        <v>95</v>
      </c>
      <c r="E1900" s="356" t="s">
        <v>4781</v>
      </c>
      <c r="F1900" s="363" t="s">
        <v>7266</v>
      </c>
      <c r="G1900" s="356"/>
    </row>
    <row r="1901" spans="2:7">
      <c r="B1901" s="356" t="s">
        <v>4371</v>
      </c>
      <c r="C1901" s="356" t="s">
        <v>194</v>
      </c>
      <c r="D1901" s="356">
        <v>96</v>
      </c>
      <c r="E1901" s="356" t="s">
        <v>4782</v>
      </c>
      <c r="F1901" s="363" t="s">
        <v>7266</v>
      </c>
      <c r="G1901" s="356"/>
    </row>
    <row r="1902" spans="2:7">
      <c r="B1902" s="356" t="s">
        <v>4371</v>
      </c>
      <c r="C1902" s="356" t="s">
        <v>194</v>
      </c>
      <c r="D1902" s="356">
        <v>97</v>
      </c>
      <c r="E1902" s="356" t="s">
        <v>4783</v>
      </c>
      <c r="F1902" s="363" t="s">
        <v>7266</v>
      </c>
      <c r="G1902" s="356"/>
    </row>
    <row r="1903" spans="2:7">
      <c r="B1903" s="356" t="s">
        <v>4371</v>
      </c>
      <c r="C1903" s="356" t="s">
        <v>194</v>
      </c>
      <c r="D1903" s="356">
        <v>98</v>
      </c>
      <c r="E1903" s="356" t="s">
        <v>3047</v>
      </c>
      <c r="F1903" s="363" t="s">
        <v>7266</v>
      </c>
      <c r="G1903" s="356"/>
    </row>
    <row r="1904" spans="2:7">
      <c r="B1904" s="356" t="s">
        <v>4371</v>
      </c>
      <c r="C1904" s="356" t="s">
        <v>194</v>
      </c>
      <c r="D1904" s="356">
        <v>99</v>
      </c>
      <c r="E1904" s="356" t="s">
        <v>4784</v>
      </c>
      <c r="F1904" s="363" t="s">
        <v>7266</v>
      </c>
      <c r="G1904" s="356"/>
    </row>
    <row r="1905" spans="2:7">
      <c r="B1905" s="356" t="s">
        <v>4371</v>
      </c>
      <c r="C1905" s="356" t="s">
        <v>194</v>
      </c>
      <c r="D1905" s="356">
        <v>100</v>
      </c>
      <c r="E1905" s="356" t="s">
        <v>4785</v>
      </c>
      <c r="F1905" s="363" t="s">
        <v>7266</v>
      </c>
      <c r="G1905" s="356"/>
    </row>
    <row r="1906" spans="2:7">
      <c r="B1906" s="356" t="s">
        <v>4371</v>
      </c>
      <c r="C1906" s="356" t="s">
        <v>194</v>
      </c>
      <c r="D1906" s="356">
        <v>101</v>
      </c>
      <c r="E1906" s="356" t="s">
        <v>2119</v>
      </c>
      <c r="F1906" s="363" t="s">
        <v>7266</v>
      </c>
      <c r="G1906" s="356"/>
    </row>
    <row r="1907" spans="2:7">
      <c r="B1907" s="356" t="s">
        <v>4371</v>
      </c>
      <c r="C1907" s="356" t="s">
        <v>194</v>
      </c>
      <c r="D1907" s="356">
        <v>102</v>
      </c>
      <c r="E1907" s="356" t="s">
        <v>4788</v>
      </c>
      <c r="F1907" s="363" t="s">
        <v>7266</v>
      </c>
      <c r="G1907" s="356"/>
    </row>
    <row r="1908" spans="2:7">
      <c r="B1908" s="356" t="s">
        <v>4371</v>
      </c>
      <c r="C1908" s="356" t="s">
        <v>194</v>
      </c>
      <c r="D1908" s="356">
        <v>103</v>
      </c>
      <c r="E1908" s="356" t="s">
        <v>4303</v>
      </c>
      <c r="F1908" s="363" t="s">
        <v>7266</v>
      </c>
      <c r="G1908" s="356"/>
    </row>
    <row r="1909" spans="2:7">
      <c r="B1909" s="356" t="s">
        <v>4371</v>
      </c>
      <c r="C1909" s="356" t="s">
        <v>194</v>
      </c>
      <c r="D1909" s="356">
        <v>104</v>
      </c>
      <c r="E1909" s="356" t="s">
        <v>4037</v>
      </c>
      <c r="F1909" s="363" t="s">
        <v>7266</v>
      </c>
      <c r="G1909" s="356"/>
    </row>
    <row r="1910" spans="2:7">
      <c r="B1910" s="356" t="s">
        <v>4371</v>
      </c>
      <c r="C1910" s="356" t="s">
        <v>194</v>
      </c>
      <c r="D1910" s="356">
        <v>105</v>
      </c>
      <c r="E1910" s="356" t="s">
        <v>1859</v>
      </c>
      <c r="F1910" s="363" t="s">
        <v>7266</v>
      </c>
      <c r="G1910" s="356"/>
    </row>
    <row r="1911" spans="2:7">
      <c r="B1911" s="356" t="s">
        <v>4371</v>
      </c>
      <c r="C1911" s="356" t="s">
        <v>194</v>
      </c>
      <c r="D1911" s="356">
        <v>106</v>
      </c>
      <c r="E1911" s="356" t="s">
        <v>4081</v>
      </c>
      <c r="F1911" s="363" t="s">
        <v>7266</v>
      </c>
      <c r="G1911" s="356"/>
    </row>
    <row r="1912" spans="2:7">
      <c r="B1912" s="356" t="s">
        <v>4371</v>
      </c>
      <c r="C1912" s="356" t="s">
        <v>194</v>
      </c>
      <c r="D1912" s="356">
        <v>107</v>
      </c>
      <c r="E1912" s="356" t="s">
        <v>790</v>
      </c>
      <c r="F1912" s="363" t="s">
        <v>7266</v>
      </c>
      <c r="G1912" s="356"/>
    </row>
    <row r="1913" spans="2:7">
      <c r="B1913" s="356" t="s">
        <v>4371</v>
      </c>
      <c r="C1913" s="356" t="s">
        <v>194</v>
      </c>
      <c r="D1913" s="356">
        <v>108</v>
      </c>
      <c r="E1913" s="356" t="s">
        <v>846</v>
      </c>
      <c r="F1913" s="363" t="s">
        <v>7266</v>
      </c>
      <c r="G1913" s="356"/>
    </row>
    <row r="1914" spans="2:7">
      <c r="B1914" s="356" t="s">
        <v>4371</v>
      </c>
      <c r="C1914" s="356" t="s">
        <v>194</v>
      </c>
      <c r="D1914" s="356">
        <v>109</v>
      </c>
      <c r="E1914" s="356" t="s">
        <v>3197</v>
      </c>
      <c r="F1914" s="363" t="s">
        <v>7266</v>
      </c>
      <c r="G1914" s="356"/>
    </row>
    <row r="1915" spans="2:7">
      <c r="B1915" s="356" t="s">
        <v>4371</v>
      </c>
      <c r="C1915" s="356" t="s">
        <v>194</v>
      </c>
      <c r="D1915" s="356">
        <v>110</v>
      </c>
      <c r="E1915" s="356" t="s">
        <v>1024</v>
      </c>
      <c r="F1915" s="363" t="s">
        <v>7266</v>
      </c>
      <c r="G1915" s="356"/>
    </row>
    <row r="1916" spans="2:7">
      <c r="B1916" s="356" t="s">
        <v>4371</v>
      </c>
      <c r="C1916" s="356" t="s">
        <v>194</v>
      </c>
      <c r="D1916" s="356">
        <v>111</v>
      </c>
      <c r="E1916" s="356" t="s">
        <v>4790</v>
      </c>
      <c r="F1916" s="363" t="s">
        <v>7266</v>
      </c>
      <c r="G1916" s="356"/>
    </row>
    <row r="1917" spans="2:7">
      <c r="B1917" s="356" t="s">
        <v>4371</v>
      </c>
      <c r="C1917" s="356" t="s">
        <v>194</v>
      </c>
      <c r="D1917" s="356">
        <v>112</v>
      </c>
      <c r="E1917" s="356" t="s">
        <v>1540</v>
      </c>
      <c r="F1917" s="363" t="s">
        <v>7266</v>
      </c>
      <c r="G1917" s="356"/>
    </row>
    <row r="1918" spans="2:7">
      <c r="B1918" s="356" t="s">
        <v>4371</v>
      </c>
      <c r="C1918" s="356" t="s">
        <v>194</v>
      </c>
      <c r="D1918" s="356">
        <v>113</v>
      </c>
      <c r="E1918" s="356" t="s">
        <v>1597</v>
      </c>
      <c r="F1918" s="363" t="s">
        <v>7266</v>
      </c>
      <c r="G1918" s="356"/>
    </row>
    <row r="1919" spans="2:7">
      <c r="B1919" s="356" t="s">
        <v>4371</v>
      </c>
      <c r="C1919" s="356" t="s">
        <v>194</v>
      </c>
      <c r="D1919" s="356">
        <v>114</v>
      </c>
      <c r="E1919" s="356" t="s">
        <v>3129</v>
      </c>
      <c r="F1919" s="363" t="s">
        <v>7266</v>
      </c>
      <c r="G1919" s="356"/>
    </row>
    <row r="1920" spans="2:7">
      <c r="B1920" s="356" t="s">
        <v>4371</v>
      </c>
      <c r="C1920" s="356" t="s">
        <v>194</v>
      </c>
      <c r="D1920" s="356">
        <v>115</v>
      </c>
      <c r="E1920" s="356" t="s">
        <v>4791</v>
      </c>
      <c r="F1920" s="363" t="s">
        <v>7266</v>
      </c>
      <c r="G1920" s="356"/>
    </row>
    <row r="1921" spans="2:7">
      <c r="B1921" s="356" t="s">
        <v>4371</v>
      </c>
      <c r="C1921" s="356" t="s">
        <v>194</v>
      </c>
      <c r="D1921" s="356">
        <v>116</v>
      </c>
      <c r="E1921" s="356" t="s">
        <v>4792</v>
      </c>
      <c r="F1921" s="363" t="s">
        <v>7266</v>
      </c>
      <c r="G1921" s="356"/>
    </row>
    <row r="1922" spans="2:7">
      <c r="B1922" s="356" t="s">
        <v>4371</v>
      </c>
      <c r="C1922" s="356" t="s">
        <v>194</v>
      </c>
      <c r="D1922" s="356">
        <v>117</v>
      </c>
      <c r="E1922" s="356" t="s">
        <v>4793</v>
      </c>
      <c r="F1922" s="363" t="s">
        <v>7266</v>
      </c>
      <c r="G1922" s="356"/>
    </row>
    <row r="1923" spans="2:7">
      <c r="B1923" s="356" t="s">
        <v>4371</v>
      </c>
      <c r="C1923" s="356" t="s">
        <v>194</v>
      </c>
      <c r="D1923" s="356">
        <v>118</v>
      </c>
      <c r="E1923" s="356" t="s">
        <v>3413</v>
      </c>
      <c r="F1923" s="363" t="s">
        <v>7266</v>
      </c>
      <c r="G1923" s="356"/>
    </row>
    <row r="1924" spans="2:7">
      <c r="B1924" s="356" t="s">
        <v>4371</v>
      </c>
      <c r="C1924" s="356" t="s">
        <v>194</v>
      </c>
      <c r="D1924" s="356">
        <v>119</v>
      </c>
      <c r="E1924" s="356" t="s">
        <v>354</v>
      </c>
      <c r="F1924" s="363" t="s">
        <v>7266</v>
      </c>
      <c r="G1924" s="356"/>
    </row>
    <row r="1925" spans="2:7">
      <c r="B1925" s="356" t="s">
        <v>4371</v>
      </c>
      <c r="C1925" s="356" t="s">
        <v>194</v>
      </c>
      <c r="D1925" s="356">
        <v>120</v>
      </c>
      <c r="E1925" s="356" t="s">
        <v>4514</v>
      </c>
      <c r="F1925" s="363" t="s">
        <v>7266</v>
      </c>
      <c r="G1925" s="356"/>
    </row>
    <row r="1926" spans="2:7">
      <c r="B1926" s="356" t="s">
        <v>4371</v>
      </c>
      <c r="C1926" s="356" t="s">
        <v>194</v>
      </c>
      <c r="D1926" s="356">
        <v>121</v>
      </c>
      <c r="E1926" s="356" t="s">
        <v>345</v>
      </c>
      <c r="F1926" s="363" t="s">
        <v>7266</v>
      </c>
      <c r="G1926" s="356"/>
    </row>
    <row r="1927" spans="2:7">
      <c r="B1927" s="356" t="s">
        <v>4371</v>
      </c>
      <c r="C1927" s="356" t="s">
        <v>194</v>
      </c>
      <c r="D1927" s="356">
        <v>122</v>
      </c>
      <c r="E1927" s="356" t="s">
        <v>1150</v>
      </c>
      <c r="F1927" s="363" t="s">
        <v>7266</v>
      </c>
      <c r="G1927" s="356"/>
    </row>
    <row r="1928" spans="2:7">
      <c r="B1928" s="356" t="s">
        <v>4371</v>
      </c>
      <c r="C1928" s="356" t="s">
        <v>194</v>
      </c>
      <c r="D1928" s="356">
        <v>123</v>
      </c>
      <c r="E1928" s="356" t="s">
        <v>4794</v>
      </c>
      <c r="F1928" s="363" t="s">
        <v>7266</v>
      </c>
      <c r="G1928" s="356"/>
    </row>
    <row r="1929" spans="2:7">
      <c r="B1929" s="356" t="s">
        <v>4371</v>
      </c>
      <c r="C1929" s="356" t="s">
        <v>194</v>
      </c>
      <c r="D1929" s="356">
        <v>124</v>
      </c>
      <c r="E1929" s="356" t="s">
        <v>3699</v>
      </c>
      <c r="F1929" s="363" t="s">
        <v>7266</v>
      </c>
      <c r="G1929" s="356"/>
    </row>
    <row r="1930" spans="2:7">
      <c r="B1930" s="356" t="s">
        <v>4371</v>
      </c>
      <c r="C1930" s="356" t="s">
        <v>194</v>
      </c>
      <c r="D1930" s="356">
        <v>125</v>
      </c>
      <c r="E1930" s="359" t="s">
        <v>2096</v>
      </c>
      <c r="F1930" s="363"/>
      <c r="G1930" s="356"/>
    </row>
    <row r="1931" spans="2:7">
      <c r="B1931" s="356" t="s">
        <v>4371</v>
      </c>
      <c r="C1931" s="356" t="s">
        <v>194</v>
      </c>
      <c r="D1931" s="356">
        <v>126</v>
      </c>
      <c r="E1931" s="356" t="s">
        <v>3768</v>
      </c>
      <c r="F1931" s="363" t="s">
        <v>7266</v>
      </c>
      <c r="G1931" s="356"/>
    </row>
    <row r="1932" spans="2:7">
      <c r="B1932" s="356" t="s">
        <v>4371</v>
      </c>
      <c r="C1932" s="356" t="s">
        <v>194</v>
      </c>
      <c r="D1932" s="356">
        <v>127</v>
      </c>
      <c r="E1932" s="356" t="s">
        <v>2584</v>
      </c>
      <c r="F1932" s="363" t="s">
        <v>7266</v>
      </c>
      <c r="G1932" s="356"/>
    </row>
    <row r="1933" spans="2:7">
      <c r="B1933" s="356" t="s">
        <v>4371</v>
      </c>
      <c r="C1933" s="356" t="s">
        <v>194</v>
      </c>
      <c r="D1933" s="356">
        <v>128</v>
      </c>
      <c r="E1933" s="356" t="s">
        <v>1799</v>
      </c>
      <c r="F1933" s="363" t="s">
        <v>7266</v>
      </c>
      <c r="G1933" s="356"/>
    </row>
    <row r="1934" spans="2:7">
      <c r="B1934" s="356" t="s">
        <v>4371</v>
      </c>
      <c r="C1934" s="356" t="s">
        <v>194</v>
      </c>
      <c r="D1934" s="356">
        <v>129</v>
      </c>
      <c r="E1934" s="356" t="s">
        <v>4795</v>
      </c>
      <c r="F1934" s="363" t="s">
        <v>7266</v>
      </c>
      <c r="G1934" s="356"/>
    </row>
    <row r="1935" spans="2:7">
      <c r="B1935" s="356" t="s">
        <v>4371</v>
      </c>
      <c r="C1935" s="356" t="s">
        <v>194</v>
      </c>
      <c r="D1935" s="356">
        <v>130</v>
      </c>
      <c r="E1935" s="356" t="s">
        <v>4799</v>
      </c>
      <c r="F1935" s="363" t="s">
        <v>7266</v>
      </c>
      <c r="G1935" s="356"/>
    </row>
    <row r="1936" spans="2:7">
      <c r="B1936" s="356" t="s">
        <v>4371</v>
      </c>
      <c r="C1936" s="356" t="s">
        <v>194</v>
      </c>
      <c r="D1936" s="356">
        <v>131</v>
      </c>
      <c r="E1936" s="356" t="s">
        <v>4803</v>
      </c>
      <c r="F1936" s="363" t="s">
        <v>7266</v>
      </c>
      <c r="G1936" s="356"/>
    </row>
    <row r="1937" spans="2:7">
      <c r="B1937" s="356" t="s">
        <v>4371</v>
      </c>
      <c r="C1937" s="356" t="s">
        <v>194</v>
      </c>
      <c r="D1937" s="356">
        <v>132</v>
      </c>
      <c r="E1937" s="356" t="s">
        <v>3799</v>
      </c>
      <c r="F1937" s="363" t="s">
        <v>7266</v>
      </c>
      <c r="G1937" s="356"/>
    </row>
    <row r="1938" spans="2:7">
      <c r="B1938" s="356" t="s">
        <v>4371</v>
      </c>
      <c r="C1938" s="356" t="s">
        <v>194</v>
      </c>
      <c r="D1938" s="356">
        <v>133</v>
      </c>
      <c r="E1938" s="356" t="s">
        <v>4805</v>
      </c>
      <c r="F1938" s="363" t="s">
        <v>7266</v>
      </c>
      <c r="G1938" s="356"/>
    </row>
    <row r="1939" spans="2:7">
      <c r="B1939" s="356" t="s">
        <v>4371</v>
      </c>
      <c r="C1939" s="356" t="s">
        <v>194</v>
      </c>
      <c r="D1939" s="356">
        <v>134</v>
      </c>
      <c r="E1939" s="356" t="s">
        <v>4806</v>
      </c>
      <c r="F1939" s="363" t="s">
        <v>7266</v>
      </c>
      <c r="G1939" s="356"/>
    </row>
    <row r="1940" spans="2:7">
      <c r="B1940" s="356" t="s">
        <v>4371</v>
      </c>
      <c r="C1940" s="356" t="s">
        <v>194</v>
      </c>
      <c r="D1940" s="356">
        <v>135</v>
      </c>
      <c r="E1940" s="356" t="s">
        <v>693</v>
      </c>
      <c r="F1940" s="363" t="s">
        <v>7266</v>
      </c>
      <c r="G1940" s="356"/>
    </row>
    <row r="1941" spans="2:7">
      <c r="B1941" s="356" t="s">
        <v>4371</v>
      </c>
      <c r="C1941" s="356" t="s">
        <v>194</v>
      </c>
      <c r="D1941" s="356">
        <v>136</v>
      </c>
      <c r="E1941" s="356" t="s">
        <v>4808</v>
      </c>
      <c r="F1941" s="363" t="s">
        <v>7266</v>
      </c>
      <c r="G1941" s="356"/>
    </row>
    <row r="1942" spans="2:7">
      <c r="B1942" s="356" t="s">
        <v>4371</v>
      </c>
      <c r="C1942" s="356" t="s">
        <v>194</v>
      </c>
      <c r="D1942" s="356">
        <v>137</v>
      </c>
      <c r="E1942" s="356" t="s">
        <v>3093</v>
      </c>
      <c r="F1942" s="363" t="s">
        <v>7266</v>
      </c>
      <c r="G1942" s="356"/>
    </row>
    <row r="1943" spans="2:7">
      <c r="B1943" s="356" t="s">
        <v>4371</v>
      </c>
      <c r="C1943" s="356" t="s">
        <v>194</v>
      </c>
      <c r="D1943" s="356">
        <v>138</v>
      </c>
      <c r="E1943" s="356" t="s">
        <v>537</v>
      </c>
      <c r="F1943" s="363" t="s">
        <v>7266</v>
      </c>
      <c r="G1943" s="356"/>
    </row>
    <row r="1944" spans="2:7">
      <c r="B1944" s="356" t="s">
        <v>4371</v>
      </c>
      <c r="C1944" s="356" t="s">
        <v>194</v>
      </c>
      <c r="D1944" s="356">
        <v>139</v>
      </c>
      <c r="E1944" s="356" t="s">
        <v>4809</v>
      </c>
      <c r="F1944" s="363" t="s">
        <v>7266</v>
      </c>
      <c r="G1944" s="356"/>
    </row>
    <row r="1945" spans="2:7">
      <c r="B1945" s="356" t="s">
        <v>4371</v>
      </c>
      <c r="C1945" s="356" t="s">
        <v>194</v>
      </c>
      <c r="D1945" s="356">
        <v>140</v>
      </c>
      <c r="E1945" s="356" t="s">
        <v>4641</v>
      </c>
      <c r="F1945" s="363" t="s">
        <v>7266</v>
      </c>
      <c r="G1945" s="356"/>
    </row>
    <row r="1946" spans="2:7">
      <c r="B1946" s="356" t="s">
        <v>4371</v>
      </c>
      <c r="C1946" s="356" t="s">
        <v>194</v>
      </c>
      <c r="D1946" s="356">
        <v>141</v>
      </c>
      <c r="E1946" s="356" t="s">
        <v>3604</v>
      </c>
      <c r="F1946" s="363" t="s">
        <v>7266</v>
      </c>
      <c r="G1946" s="356"/>
    </row>
    <row r="1947" spans="2:7">
      <c r="B1947" s="356" t="s">
        <v>4371</v>
      </c>
      <c r="C1947" s="356" t="s">
        <v>194</v>
      </c>
      <c r="D1947" s="356">
        <v>142</v>
      </c>
      <c r="E1947" s="356" t="s">
        <v>403</v>
      </c>
      <c r="F1947" s="363" t="s">
        <v>7266</v>
      </c>
      <c r="G1947" s="356"/>
    </row>
    <row r="1948" spans="2:7">
      <c r="B1948" s="356" t="s">
        <v>4371</v>
      </c>
      <c r="C1948" s="356" t="s">
        <v>194</v>
      </c>
      <c r="D1948" s="356">
        <v>143</v>
      </c>
      <c r="E1948" s="356" t="s">
        <v>2170</v>
      </c>
      <c r="F1948" s="363" t="s">
        <v>7266</v>
      </c>
      <c r="G1948" s="356"/>
    </row>
    <row r="1949" spans="2:7">
      <c r="B1949" s="356" t="s">
        <v>4371</v>
      </c>
      <c r="C1949" s="356" t="s">
        <v>194</v>
      </c>
      <c r="D1949" s="356">
        <v>144</v>
      </c>
      <c r="E1949" s="356" t="s">
        <v>4811</v>
      </c>
      <c r="F1949" s="363" t="s">
        <v>7266</v>
      </c>
      <c r="G1949" s="356"/>
    </row>
    <row r="1950" spans="2:7">
      <c r="B1950" s="356" t="s">
        <v>4371</v>
      </c>
      <c r="C1950" s="356" t="s">
        <v>194</v>
      </c>
      <c r="D1950" s="356">
        <v>145</v>
      </c>
      <c r="E1950" s="356" t="s">
        <v>2336</v>
      </c>
      <c r="F1950" s="363" t="s">
        <v>7266</v>
      </c>
      <c r="G1950" s="356"/>
    </row>
    <row r="1951" spans="2:7">
      <c r="B1951" s="356" t="s">
        <v>4371</v>
      </c>
      <c r="C1951" s="356" t="s">
        <v>194</v>
      </c>
      <c r="D1951" s="356">
        <v>146</v>
      </c>
      <c r="E1951" s="356" t="s">
        <v>4106</v>
      </c>
      <c r="F1951" s="363" t="s">
        <v>7266</v>
      </c>
      <c r="G1951" s="356"/>
    </row>
    <row r="1952" spans="2:7">
      <c r="B1952" s="356" t="s">
        <v>4371</v>
      </c>
      <c r="C1952" s="356" t="s">
        <v>194</v>
      </c>
      <c r="D1952" s="356">
        <v>147</v>
      </c>
      <c r="E1952" s="356" t="s">
        <v>4813</v>
      </c>
      <c r="F1952" s="363" t="s">
        <v>7266</v>
      </c>
      <c r="G1952" s="356"/>
    </row>
    <row r="1953" spans="2:7">
      <c r="B1953" s="356" t="s">
        <v>4371</v>
      </c>
      <c r="C1953" s="356" t="s">
        <v>194</v>
      </c>
      <c r="D1953" s="356">
        <v>148</v>
      </c>
      <c r="E1953" s="356" t="s">
        <v>4816</v>
      </c>
      <c r="F1953" s="363" t="s">
        <v>7266</v>
      </c>
      <c r="G1953" s="356"/>
    </row>
    <row r="1954" spans="2:7">
      <c r="B1954" s="356" t="s">
        <v>4371</v>
      </c>
      <c r="C1954" s="356" t="s">
        <v>194</v>
      </c>
      <c r="D1954" s="356">
        <v>149</v>
      </c>
      <c r="E1954" s="356" t="s">
        <v>551</v>
      </c>
      <c r="F1954" s="363" t="s">
        <v>7266</v>
      </c>
      <c r="G1954" s="356"/>
    </row>
    <row r="1955" spans="2:7">
      <c r="B1955" s="356" t="s">
        <v>4371</v>
      </c>
      <c r="C1955" s="356" t="s">
        <v>194</v>
      </c>
      <c r="D1955" s="356">
        <v>150</v>
      </c>
      <c r="E1955" s="356" t="s">
        <v>381</v>
      </c>
      <c r="F1955" s="363" t="s">
        <v>7266</v>
      </c>
      <c r="G1955" s="356"/>
    </row>
    <row r="1956" spans="2:7">
      <c r="B1956" s="356" t="s">
        <v>4371</v>
      </c>
      <c r="C1956" s="356" t="s">
        <v>194</v>
      </c>
      <c r="D1956" s="356">
        <v>151</v>
      </c>
      <c r="E1956" s="356" t="s">
        <v>4817</v>
      </c>
      <c r="F1956" s="363" t="s">
        <v>7266</v>
      </c>
      <c r="G1956" s="356"/>
    </row>
    <row r="1957" spans="2:7">
      <c r="B1957" s="356" t="s">
        <v>4371</v>
      </c>
      <c r="C1957" s="356" t="s">
        <v>194</v>
      </c>
      <c r="D1957" s="356">
        <v>152</v>
      </c>
      <c r="E1957" s="356" t="s">
        <v>2748</v>
      </c>
      <c r="F1957" s="363" t="s">
        <v>7266</v>
      </c>
      <c r="G1957" s="356"/>
    </row>
    <row r="1958" spans="2:7">
      <c r="B1958" s="356" t="s">
        <v>4371</v>
      </c>
      <c r="C1958" s="356" t="s">
        <v>194</v>
      </c>
      <c r="D1958" s="356">
        <v>153</v>
      </c>
      <c r="E1958" s="356" t="s">
        <v>2946</v>
      </c>
      <c r="F1958" s="363" t="s">
        <v>7266</v>
      </c>
      <c r="G1958" s="356"/>
    </row>
    <row r="1959" spans="2:7">
      <c r="B1959" s="356" t="s">
        <v>4371</v>
      </c>
      <c r="C1959" s="356" t="s">
        <v>194</v>
      </c>
      <c r="D1959" s="356">
        <v>154</v>
      </c>
      <c r="E1959" s="356" t="s">
        <v>2792</v>
      </c>
      <c r="F1959" s="363" t="s">
        <v>7266</v>
      </c>
      <c r="G1959" s="356"/>
    </row>
    <row r="1960" spans="2:7">
      <c r="B1960" s="356" t="s">
        <v>4371</v>
      </c>
      <c r="C1960" s="356" t="s">
        <v>194</v>
      </c>
      <c r="D1960" s="356">
        <v>155</v>
      </c>
      <c r="E1960" s="356" t="s">
        <v>4819</v>
      </c>
      <c r="F1960" s="363" t="s">
        <v>7266</v>
      </c>
      <c r="G1960" s="356"/>
    </row>
    <row r="1961" spans="2:7">
      <c r="B1961" s="356" t="s">
        <v>4371</v>
      </c>
      <c r="C1961" s="356" t="s">
        <v>194</v>
      </c>
      <c r="D1961" s="356">
        <v>156</v>
      </c>
      <c r="E1961" s="356" t="s">
        <v>4821</v>
      </c>
      <c r="F1961" s="363" t="s">
        <v>7266</v>
      </c>
      <c r="G1961" s="356"/>
    </row>
    <row r="1962" spans="2:7">
      <c r="B1962" s="356" t="s">
        <v>4371</v>
      </c>
      <c r="C1962" s="356" t="s">
        <v>194</v>
      </c>
      <c r="D1962" s="356">
        <v>157</v>
      </c>
      <c r="E1962" s="356" t="s">
        <v>4823</v>
      </c>
      <c r="F1962" s="363" t="s">
        <v>7266</v>
      </c>
      <c r="G1962" s="356"/>
    </row>
    <row r="1963" spans="2:7">
      <c r="B1963" s="356" t="s">
        <v>4371</v>
      </c>
      <c r="C1963" s="356" t="s">
        <v>194</v>
      </c>
      <c r="D1963" s="356">
        <v>158</v>
      </c>
      <c r="E1963" s="356" t="s">
        <v>3002</v>
      </c>
      <c r="F1963" s="363" t="s">
        <v>7266</v>
      </c>
      <c r="G1963" s="356"/>
    </row>
    <row r="1964" spans="2:7">
      <c r="B1964" s="356" t="s">
        <v>4371</v>
      </c>
      <c r="C1964" s="356" t="s">
        <v>194</v>
      </c>
      <c r="D1964" s="356">
        <v>159</v>
      </c>
      <c r="E1964" s="356" t="s">
        <v>3901</v>
      </c>
      <c r="F1964" s="363" t="s">
        <v>7266</v>
      </c>
      <c r="G1964" s="356"/>
    </row>
    <row r="1965" spans="2:7">
      <c r="B1965" s="356" t="s">
        <v>4371</v>
      </c>
      <c r="C1965" s="356" t="s">
        <v>194</v>
      </c>
      <c r="D1965" s="356">
        <v>160</v>
      </c>
      <c r="E1965" s="356" t="s">
        <v>2144</v>
      </c>
      <c r="F1965" s="363" t="s">
        <v>7266</v>
      </c>
      <c r="G1965" s="356"/>
    </row>
    <row r="1966" spans="2:7">
      <c r="B1966" s="356" t="s">
        <v>4371</v>
      </c>
      <c r="C1966" s="356" t="s">
        <v>194</v>
      </c>
      <c r="D1966" s="356">
        <v>161</v>
      </c>
      <c r="E1966" s="356" t="s">
        <v>2149</v>
      </c>
      <c r="F1966" s="363" t="s">
        <v>7266</v>
      </c>
      <c r="G1966" s="356"/>
    </row>
    <row r="1967" spans="2:7">
      <c r="B1967" s="356" t="s">
        <v>4371</v>
      </c>
      <c r="C1967" s="356" t="s">
        <v>194</v>
      </c>
      <c r="D1967" s="356">
        <v>162</v>
      </c>
      <c r="E1967" s="356" t="s">
        <v>2298</v>
      </c>
      <c r="F1967" s="363" t="s">
        <v>7266</v>
      </c>
      <c r="G1967" s="356"/>
    </row>
    <row r="1968" spans="2:7">
      <c r="B1968" s="356" t="s">
        <v>4371</v>
      </c>
      <c r="C1968" s="356" t="s">
        <v>194</v>
      </c>
      <c r="D1968" s="356">
        <v>163</v>
      </c>
      <c r="E1968" s="356" t="s">
        <v>7425</v>
      </c>
      <c r="F1968" s="363" t="s">
        <v>7266</v>
      </c>
      <c r="G1968" s="356"/>
    </row>
    <row r="1969" spans="2:7">
      <c r="B1969" s="356" t="s">
        <v>4371</v>
      </c>
      <c r="C1969" s="356" t="s">
        <v>194</v>
      </c>
      <c r="D1969" s="356">
        <v>164</v>
      </c>
      <c r="E1969" s="359" t="s">
        <v>4824</v>
      </c>
      <c r="F1969" s="363"/>
      <c r="G1969" s="356"/>
    </row>
    <row r="1970" spans="2:7">
      <c r="B1970" s="356" t="s">
        <v>4371</v>
      </c>
      <c r="C1970" s="356" t="s">
        <v>194</v>
      </c>
      <c r="D1970" s="356">
        <v>165</v>
      </c>
      <c r="E1970" s="359" t="s">
        <v>4072</v>
      </c>
      <c r="F1970" s="363"/>
      <c r="G1970" s="356"/>
    </row>
    <row r="1971" spans="2:7">
      <c r="B1971" s="356" t="s">
        <v>4371</v>
      </c>
      <c r="C1971" s="356" t="s">
        <v>194</v>
      </c>
      <c r="D1971" s="356">
        <v>166</v>
      </c>
      <c r="E1971" s="359" t="s">
        <v>4825</v>
      </c>
      <c r="F1971" s="363"/>
      <c r="G1971" s="356"/>
    </row>
    <row r="1972" spans="2:7">
      <c r="B1972" s="356" t="s">
        <v>4371</v>
      </c>
      <c r="C1972" s="356" t="s">
        <v>194</v>
      </c>
      <c r="D1972" s="356">
        <v>167</v>
      </c>
      <c r="E1972" s="359" t="s">
        <v>460</v>
      </c>
      <c r="F1972" s="363"/>
      <c r="G1972" s="356"/>
    </row>
    <row r="1973" spans="2:7">
      <c r="B1973" s="356" t="s">
        <v>4371</v>
      </c>
      <c r="C1973" s="356" t="s">
        <v>194</v>
      </c>
      <c r="D1973" s="356">
        <v>168</v>
      </c>
      <c r="E1973" s="359" t="s">
        <v>1123</v>
      </c>
      <c r="F1973" s="363"/>
      <c r="G1973" s="356"/>
    </row>
    <row r="1974" spans="2:7">
      <c r="B1974" s="356" t="s">
        <v>4371</v>
      </c>
      <c r="C1974" s="356" t="s">
        <v>194</v>
      </c>
      <c r="D1974" s="356">
        <v>169</v>
      </c>
      <c r="E1974" s="359" t="s">
        <v>2547</v>
      </c>
      <c r="F1974" s="363"/>
      <c r="G1974" s="356"/>
    </row>
    <row r="1975" spans="2:7">
      <c r="B1975" s="356" t="s">
        <v>4371</v>
      </c>
      <c r="C1975" s="356" t="s">
        <v>194</v>
      </c>
      <c r="D1975" s="356">
        <v>170</v>
      </c>
      <c r="E1975" s="359" t="s">
        <v>1721</v>
      </c>
      <c r="F1975" s="363"/>
      <c r="G1975" s="356"/>
    </row>
    <row r="1976" spans="2:7">
      <c r="B1976" s="356" t="s">
        <v>4371</v>
      </c>
      <c r="C1976" s="356" t="s">
        <v>194</v>
      </c>
      <c r="D1976" s="356">
        <v>171</v>
      </c>
      <c r="E1976" s="359" t="s">
        <v>4827</v>
      </c>
      <c r="F1976" s="363"/>
      <c r="G1976" s="356"/>
    </row>
    <row r="1977" spans="2:7">
      <c r="B1977" s="356" t="s">
        <v>4371</v>
      </c>
      <c r="C1977" s="356" t="s">
        <v>194</v>
      </c>
      <c r="D1977" s="356">
        <v>172</v>
      </c>
      <c r="E1977" s="359" t="s">
        <v>2154</v>
      </c>
      <c r="F1977" s="363"/>
      <c r="G1977" s="356"/>
    </row>
    <row r="1978" spans="2:7">
      <c r="B1978" s="356" t="s">
        <v>4371</v>
      </c>
      <c r="C1978" s="356" t="s">
        <v>194</v>
      </c>
      <c r="D1978" s="356">
        <v>173</v>
      </c>
      <c r="E1978" s="359" t="s">
        <v>4244</v>
      </c>
      <c r="F1978" s="363"/>
      <c r="G1978" s="356"/>
    </row>
    <row r="1979" spans="2:7">
      <c r="B1979" s="356" t="s">
        <v>4371</v>
      </c>
      <c r="C1979" s="356" t="s">
        <v>194</v>
      </c>
      <c r="D1979" s="356">
        <v>174</v>
      </c>
      <c r="E1979" s="359" t="s">
        <v>4828</v>
      </c>
      <c r="F1979" s="363"/>
      <c r="G1979" s="356"/>
    </row>
    <row r="1980" spans="2:7">
      <c r="B1980" s="356" t="s">
        <v>4371</v>
      </c>
      <c r="C1980" s="356" t="s">
        <v>194</v>
      </c>
      <c r="D1980" s="356">
        <v>175</v>
      </c>
      <c r="E1980" s="359" t="s">
        <v>3533</v>
      </c>
      <c r="F1980" s="363"/>
      <c r="G1980" s="356"/>
    </row>
    <row r="1981" spans="2:7">
      <c r="B1981" s="356" t="s">
        <v>4371</v>
      </c>
      <c r="C1981" s="356" t="s">
        <v>194</v>
      </c>
      <c r="D1981" s="356">
        <v>176</v>
      </c>
      <c r="E1981" s="359" t="s">
        <v>291</v>
      </c>
      <c r="F1981" s="363"/>
      <c r="G1981" s="356"/>
    </row>
    <row r="1982" spans="2:7">
      <c r="B1982" s="356" t="s">
        <v>4371</v>
      </c>
      <c r="C1982" s="356" t="s">
        <v>194</v>
      </c>
      <c r="D1982" s="356">
        <v>177</v>
      </c>
      <c r="E1982" s="359" t="s">
        <v>4829</v>
      </c>
      <c r="F1982" s="363"/>
      <c r="G1982" s="356"/>
    </row>
    <row r="1983" spans="2:7">
      <c r="B1983" s="356" t="s">
        <v>4371</v>
      </c>
      <c r="C1983" s="356" t="s">
        <v>194</v>
      </c>
      <c r="D1983" s="356">
        <v>178</v>
      </c>
      <c r="E1983" s="358" t="s">
        <v>286</v>
      </c>
      <c r="F1983" s="363"/>
      <c r="G1983" s="356"/>
    </row>
    <row r="1984" spans="2:7">
      <c r="B1984" s="356" t="s">
        <v>4371</v>
      </c>
      <c r="C1984" s="356" t="s">
        <v>194</v>
      </c>
      <c r="D1984" s="356">
        <v>179</v>
      </c>
      <c r="E1984" s="358" t="s">
        <v>241</v>
      </c>
      <c r="F1984" s="363"/>
      <c r="G1984" s="356"/>
    </row>
    <row r="1985" spans="2:7">
      <c r="B1985" s="356" t="s">
        <v>4371</v>
      </c>
      <c r="C1985" s="356" t="s">
        <v>194</v>
      </c>
      <c r="D1985" s="356">
        <v>180</v>
      </c>
      <c r="E1985" s="358" t="s">
        <v>299</v>
      </c>
      <c r="F1985" s="363"/>
      <c r="G1985" s="356"/>
    </row>
    <row r="1986" spans="2:7">
      <c r="B1986" s="356" t="s">
        <v>4371</v>
      </c>
      <c r="C1986" s="356" t="s">
        <v>194</v>
      </c>
      <c r="D1986" s="356">
        <v>181</v>
      </c>
      <c r="E1986" s="358" t="s">
        <v>103</v>
      </c>
      <c r="F1986" s="363"/>
      <c r="G1986" s="356"/>
    </row>
    <row r="1987" spans="2:7">
      <c r="B1987" s="356" t="s">
        <v>4371</v>
      </c>
      <c r="C1987" s="356" t="s">
        <v>194</v>
      </c>
      <c r="D1987" s="356">
        <v>182</v>
      </c>
      <c r="E1987" s="358" t="s">
        <v>303</v>
      </c>
      <c r="F1987" s="363"/>
      <c r="G1987" s="356"/>
    </row>
    <row r="1988" spans="2:7">
      <c r="B1988" s="356" t="s">
        <v>4371</v>
      </c>
      <c r="C1988" s="356" t="s">
        <v>194</v>
      </c>
      <c r="D1988" s="356">
        <v>183</v>
      </c>
      <c r="E1988" s="358" t="s">
        <v>306</v>
      </c>
      <c r="F1988" s="363"/>
      <c r="G1988" s="356"/>
    </row>
    <row r="1989" spans="2:7">
      <c r="B1989" s="356" t="s">
        <v>4371</v>
      </c>
      <c r="C1989" s="356" t="s">
        <v>194</v>
      </c>
      <c r="D1989" s="356">
        <v>184</v>
      </c>
      <c r="E1989" s="361" t="s">
        <v>6376</v>
      </c>
      <c r="F1989" s="363"/>
      <c r="G1989" s="356"/>
    </row>
    <row r="1990" spans="2:7">
      <c r="B1990" s="356" t="s">
        <v>4371</v>
      </c>
      <c r="C1990" s="356" t="s">
        <v>194</v>
      </c>
      <c r="D1990" s="356">
        <v>185</v>
      </c>
      <c r="E1990" s="361" t="s">
        <v>577</v>
      </c>
      <c r="F1990" s="363"/>
      <c r="G1990" s="356"/>
    </row>
    <row r="1991" spans="2:7">
      <c r="B1991" s="356" t="s">
        <v>4371</v>
      </c>
      <c r="C1991" s="356" t="s">
        <v>194</v>
      </c>
      <c r="D1991" s="356">
        <v>186</v>
      </c>
      <c r="E1991" s="361" t="s">
        <v>321</v>
      </c>
      <c r="F1991" s="363"/>
      <c r="G1991" s="356"/>
    </row>
    <row r="1992" spans="2:7">
      <c r="B1992" s="356" t="s">
        <v>4371</v>
      </c>
      <c r="C1992" s="356" t="s">
        <v>194</v>
      </c>
      <c r="D1992" s="356">
        <v>187</v>
      </c>
      <c r="E1992" s="361" t="s">
        <v>1120</v>
      </c>
      <c r="F1992" s="363"/>
      <c r="G1992" s="356"/>
    </row>
    <row r="1993" spans="2:7">
      <c r="B1993" s="356" t="s">
        <v>4371</v>
      </c>
      <c r="C1993" s="356" t="s">
        <v>194</v>
      </c>
      <c r="D1993" s="356">
        <v>188</v>
      </c>
      <c r="E1993" s="359" t="s">
        <v>2574</v>
      </c>
      <c r="F1993" s="363"/>
      <c r="G1993" s="356"/>
    </row>
    <row r="1994" spans="2:7">
      <c r="B1994" s="356" t="s">
        <v>4371</v>
      </c>
      <c r="C1994" s="356" t="s">
        <v>194</v>
      </c>
      <c r="D1994" s="356">
        <v>189</v>
      </c>
      <c r="E1994" s="359" t="s">
        <v>6397</v>
      </c>
      <c r="F1994" s="363"/>
      <c r="G1994" s="356"/>
    </row>
    <row r="1995" spans="2:7">
      <c r="B1995" s="356" t="s">
        <v>4371</v>
      </c>
      <c r="C1995" s="356" t="s">
        <v>194</v>
      </c>
      <c r="D1995" s="356">
        <v>190</v>
      </c>
      <c r="E1995" s="359" t="s">
        <v>7426</v>
      </c>
      <c r="F1995" s="363"/>
      <c r="G1995" s="356"/>
    </row>
    <row r="1996" spans="2:7">
      <c r="B1996" s="356" t="s">
        <v>3627</v>
      </c>
      <c r="C1996" s="356" t="s">
        <v>4830</v>
      </c>
      <c r="D1996" s="356">
        <v>1</v>
      </c>
      <c r="E1996" s="358" t="s">
        <v>76</v>
      </c>
      <c r="F1996" s="363" t="s">
        <v>7266</v>
      </c>
      <c r="G1996" s="367"/>
    </row>
    <row r="1997" spans="2:7">
      <c r="B1997" s="356" t="s">
        <v>3627</v>
      </c>
      <c r="C1997" s="356" t="s">
        <v>4830</v>
      </c>
      <c r="D1997" s="356">
        <v>2</v>
      </c>
      <c r="E1997" s="358" t="s">
        <v>71</v>
      </c>
      <c r="F1997" s="363" t="s">
        <v>7266</v>
      </c>
      <c r="G1997" s="356"/>
    </row>
    <row r="1998" spans="2:7">
      <c r="B1998" s="356" t="s">
        <v>3627</v>
      </c>
      <c r="C1998" s="356" t="s">
        <v>4830</v>
      </c>
      <c r="D1998" s="356">
        <v>3</v>
      </c>
      <c r="E1998" s="358" t="s">
        <v>46</v>
      </c>
      <c r="F1998" s="363" t="s">
        <v>7266</v>
      </c>
      <c r="G1998" s="356"/>
    </row>
    <row r="1999" spans="2:7">
      <c r="B1999" s="356" t="s">
        <v>3627</v>
      </c>
      <c r="C1999" s="356" t="s">
        <v>4830</v>
      </c>
      <c r="D1999" s="356">
        <v>4</v>
      </c>
      <c r="E1999" s="358" t="s">
        <v>700</v>
      </c>
      <c r="F1999" s="363" t="s">
        <v>7266</v>
      </c>
      <c r="G1999" s="356"/>
    </row>
    <row r="2000" spans="2:7">
      <c r="B2000" s="356" t="s">
        <v>3627</v>
      </c>
      <c r="C2000" s="356" t="s">
        <v>4830</v>
      </c>
      <c r="D2000" s="356">
        <v>5</v>
      </c>
      <c r="E2000" s="356" t="s">
        <v>4833</v>
      </c>
      <c r="F2000" s="363" t="s">
        <v>7266</v>
      </c>
      <c r="G2000" s="356"/>
    </row>
    <row r="2001" spans="2:7">
      <c r="B2001" s="356" t="s">
        <v>3627</v>
      </c>
      <c r="C2001" s="356" t="s">
        <v>4830</v>
      </c>
      <c r="D2001" s="356">
        <v>6</v>
      </c>
      <c r="E2001" s="356" t="s">
        <v>1040</v>
      </c>
      <c r="F2001" s="363" t="s">
        <v>7266</v>
      </c>
      <c r="G2001" s="356"/>
    </row>
    <row r="2002" spans="2:7">
      <c r="B2002" s="356" t="s">
        <v>3627</v>
      </c>
      <c r="C2002" s="356" t="s">
        <v>4830</v>
      </c>
      <c r="D2002" s="356">
        <v>7</v>
      </c>
      <c r="E2002" s="356" t="s">
        <v>4834</v>
      </c>
      <c r="F2002" s="363" t="s">
        <v>7266</v>
      </c>
      <c r="G2002" s="356"/>
    </row>
    <row r="2003" spans="2:7">
      <c r="B2003" s="356" t="s">
        <v>3627</v>
      </c>
      <c r="C2003" s="356" t="s">
        <v>4830</v>
      </c>
      <c r="D2003" s="356">
        <v>8</v>
      </c>
      <c r="E2003" s="356" t="s">
        <v>3119</v>
      </c>
      <c r="F2003" s="363" t="s">
        <v>7266</v>
      </c>
      <c r="G2003" s="356"/>
    </row>
    <row r="2004" spans="2:7">
      <c r="B2004" s="356" t="s">
        <v>3627</v>
      </c>
      <c r="C2004" s="356" t="s">
        <v>4830</v>
      </c>
      <c r="D2004" s="356">
        <v>9</v>
      </c>
      <c r="E2004" s="356" t="s">
        <v>4448</v>
      </c>
      <c r="F2004" s="363" t="s">
        <v>7266</v>
      </c>
      <c r="G2004" s="356"/>
    </row>
    <row r="2005" spans="2:7">
      <c r="B2005" s="356" t="s">
        <v>3627</v>
      </c>
      <c r="C2005" s="356" t="s">
        <v>4830</v>
      </c>
      <c r="D2005" s="356">
        <v>10</v>
      </c>
      <c r="E2005" s="356" t="s">
        <v>4835</v>
      </c>
      <c r="F2005" s="363" t="s">
        <v>7266</v>
      </c>
      <c r="G2005" s="356"/>
    </row>
    <row r="2006" spans="2:7">
      <c r="B2006" s="356" t="s">
        <v>3627</v>
      </c>
      <c r="C2006" s="356" t="s">
        <v>4830</v>
      </c>
      <c r="D2006" s="356">
        <v>11</v>
      </c>
      <c r="E2006" s="356" t="s">
        <v>948</v>
      </c>
      <c r="F2006" s="363" t="s">
        <v>7266</v>
      </c>
      <c r="G2006" s="356"/>
    </row>
    <row r="2007" spans="2:7">
      <c r="B2007" s="356" t="s">
        <v>3627</v>
      </c>
      <c r="C2007" s="356" t="s">
        <v>4830</v>
      </c>
      <c r="D2007" s="356">
        <v>12</v>
      </c>
      <c r="E2007" s="356" t="s">
        <v>4818</v>
      </c>
      <c r="F2007" s="363" t="s">
        <v>7266</v>
      </c>
      <c r="G2007" s="356"/>
    </row>
    <row r="2008" spans="2:7">
      <c r="B2008" s="356" t="s">
        <v>3627</v>
      </c>
      <c r="C2008" s="356" t="s">
        <v>4830</v>
      </c>
      <c r="D2008" s="356">
        <v>13</v>
      </c>
      <c r="E2008" s="356" t="s">
        <v>3451</v>
      </c>
      <c r="F2008" s="363" t="s">
        <v>7266</v>
      </c>
      <c r="G2008" s="356"/>
    </row>
    <row r="2009" spans="2:7">
      <c r="B2009" s="356" t="s">
        <v>3627</v>
      </c>
      <c r="C2009" s="356" t="s">
        <v>4830</v>
      </c>
      <c r="D2009" s="356">
        <v>14</v>
      </c>
      <c r="E2009" s="356" t="s">
        <v>1070</v>
      </c>
      <c r="F2009" s="363" t="s">
        <v>7266</v>
      </c>
      <c r="G2009" s="356"/>
    </row>
    <row r="2010" spans="2:7">
      <c r="B2010" s="356" t="s">
        <v>3627</v>
      </c>
      <c r="C2010" s="356" t="s">
        <v>4830</v>
      </c>
      <c r="D2010" s="356">
        <v>15</v>
      </c>
      <c r="E2010" s="356" t="s">
        <v>4030</v>
      </c>
      <c r="F2010" s="363" t="s">
        <v>7266</v>
      </c>
      <c r="G2010" s="356"/>
    </row>
    <row r="2011" spans="2:7">
      <c r="B2011" s="356" t="s">
        <v>3627</v>
      </c>
      <c r="C2011" s="356" t="s">
        <v>4830</v>
      </c>
      <c r="D2011" s="356">
        <v>16</v>
      </c>
      <c r="E2011" s="356" t="s">
        <v>4219</v>
      </c>
      <c r="F2011" s="363" t="s">
        <v>7266</v>
      </c>
      <c r="G2011" s="356"/>
    </row>
    <row r="2012" spans="2:7">
      <c r="B2012" s="356" t="s">
        <v>3627</v>
      </c>
      <c r="C2012" s="356" t="s">
        <v>4830</v>
      </c>
      <c r="D2012" s="356">
        <v>17</v>
      </c>
      <c r="E2012" s="356" t="s">
        <v>2465</v>
      </c>
      <c r="F2012" s="363" t="s">
        <v>7266</v>
      </c>
      <c r="G2012" s="356"/>
    </row>
    <row r="2013" spans="2:7">
      <c r="B2013" s="356" t="s">
        <v>3627</v>
      </c>
      <c r="C2013" s="356" t="s">
        <v>4830</v>
      </c>
      <c r="D2013" s="356">
        <v>18</v>
      </c>
      <c r="E2013" s="356" t="s">
        <v>4836</v>
      </c>
      <c r="F2013" s="363" t="s">
        <v>7266</v>
      </c>
      <c r="G2013" s="356"/>
    </row>
    <row r="2014" spans="2:7">
      <c r="B2014" s="356" t="s">
        <v>3627</v>
      </c>
      <c r="C2014" s="356" t="s">
        <v>4830</v>
      </c>
      <c r="D2014" s="356">
        <v>19</v>
      </c>
      <c r="E2014" s="356" t="s">
        <v>4837</v>
      </c>
      <c r="F2014" s="363" t="s">
        <v>7266</v>
      </c>
      <c r="G2014" s="356"/>
    </row>
    <row r="2015" spans="2:7">
      <c r="B2015" s="356" t="s">
        <v>3627</v>
      </c>
      <c r="C2015" s="356" t="s">
        <v>4830</v>
      </c>
      <c r="D2015" s="356">
        <v>20</v>
      </c>
      <c r="E2015" s="356" t="s">
        <v>4840</v>
      </c>
      <c r="F2015" s="363" t="s">
        <v>7266</v>
      </c>
      <c r="G2015" s="356"/>
    </row>
    <row r="2016" spans="2:7">
      <c r="B2016" s="356" t="s">
        <v>3627</v>
      </c>
      <c r="C2016" s="356" t="s">
        <v>4830</v>
      </c>
      <c r="D2016" s="356">
        <v>21</v>
      </c>
      <c r="E2016" s="356" t="s">
        <v>4204</v>
      </c>
      <c r="F2016" s="363" t="s">
        <v>7266</v>
      </c>
      <c r="G2016" s="356"/>
    </row>
    <row r="2017" spans="2:7">
      <c r="B2017" s="356" t="s">
        <v>3627</v>
      </c>
      <c r="C2017" s="356" t="s">
        <v>4830</v>
      </c>
      <c r="D2017" s="356">
        <v>22</v>
      </c>
      <c r="E2017" s="356" t="s">
        <v>4842</v>
      </c>
      <c r="F2017" s="363" t="s">
        <v>7266</v>
      </c>
      <c r="G2017" s="356"/>
    </row>
    <row r="2018" spans="2:7">
      <c r="B2018" s="356" t="s">
        <v>3627</v>
      </c>
      <c r="C2018" s="356" t="s">
        <v>4830</v>
      </c>
      <c r="D2018" s="356">
        <v>23</v>
      </c>
      <c r="E2018" s="356" t="s">
        <v>4843</v>
      </c>
      <c r="F2018" s="363" t="s">
        <v>7266</v>
      </c>
      <c r="G2018" s="356"/>
    </row>
    <row r="2019" spans="2:7">
      <c r="B2019" s="356" t="s">
        <v>3627</v>
      </c>
      <c r="C2019" s="356" t="s">
        <v>4830</v>
      </c>
      <c r="D2019" s="356">
        <v>24</v>
      </c>
      <c r="E2019" s="358" t="s">
        <v>286</v>
      </c>
      <c r="F2019" s="363" t="s">
        <v>7266</v>
      </c>
      <c r="G2019" s="356"/>
    </row>
    <row r="2020" spans="2:7">
      <c r="B2020" s="356" t="s">
        <v>3627</v>
      </c>
      <c r="C2020" s="356" t="s">
        <v>4830</v>
      </c>
      <c r="D2020" s="356">
        <v>25</v>
      </c>
      <c r="E2020" s="358" t="s">
        <v>241</v>
      </c>
      <c r="F2020" s="363" t="s">
        <v>7266</v>
      </c>
      <c r="G2020" s="356"/>
    </row>
    <row r="2021" spans="2:7">
      <c r="B2021" s="356" t="s">
        <v>3627</v>
      </c>
      <c r="C2021" s="356" t="s">
        <v>4830</v>
      </c>
      <c r="D2021" s="356">
        <v>26</v>
      </c>
      <c r="E2021" s="358" t="s">
        <v>299</v>
      </c>
      <c r="F2021" s="363" t="s">
        <v>7266</v>
      </c>
      <c r="G2021" s="356"/>
    </row>
    <row r="2022" spans="2:7">
      <c r="B2022" s="356" t="s">
        <v>3627</v>
      </c>
      <c r="C2022" s="356" t="s">
        <v>4830</v>
      </c>
      <c r="D2022" s="356">
        <v>27</v>
      </c>
      <c r="E2022" s="358" t="s">
        <v>103</v>
      </c>
      <c r="F2022" s="363" t="s">
        <v>7266</v>
      </c>
      <c r="G2022" s="356"/>
    </row>
    <row r="2023" spans="2:7">
      <c r="B2023" s="356" t="s">
        <v>3627</v>
      </c>
      <c r="C2023" s="356" t="s">
        <v>4830</v>
      </c>
      <c r="D2023" s="356">
        <v>28</v>
      </c>
      <c r="E2023" s="358" t="s">
        <v>303</v>
      </c>
      <c r="F2023" s="363" t="s">
        <v>7266</v>
      </c>
      <c r="G2023" s="356"/>
    </row>
    <row r="2024" spans="2:7">
      <c r="B2024" s="356" t="s">
        <v>3627</v>
      </c>
      <c r="C2024" s="356" t="s">
        <v>4830</v>
      </c>
      <c r="D2024" s="356">
        <v>29</v>
      </c>
      <c r="E2024" s="358" t="s">
        <v>306</v>
      </c>
      <c r="F2024" s="363" t="s">
        <v>7266</v>
      </c>
      <c r="G2024" s="356"/>
    </row>
    <row r="2025" spans="2:7">
      <c r="B2025" s="356" t="s">
        <v>4850</v>
      </c>
      <c r="C2025" s="356" t="s">
        <v>4852</v>
      </c>
      <c r="D2025" s="356">
        <v>1</v>
      </c>
      <c r="E2025" s="358" t="s">
        <v>76</v>
      </c>
      <c r="F2025" s="363" t="s">
        <v>7266</v>
      </c>
      <c r="G2025" s="356"/>
    </row>
    <row r="2026" spans="2:7">
      <c r="B2026" s="356" t="s">
        <v>4850</v>
      </c>
      <c r="C2026" s="356" t="s">
        <v>4852</v>
      </c>
      <c r="D2026" s="356">
        <v>2</v>
      </c>
      <c r="E2026" s="358" t="s">
        <v>2756</v>
      </c>
      <c r="F2026" s="363" t="s">
        <v>7266</v>
      </c>
      <c r="G2026" s="356"/>
    </row>
    <row r="2027" spans="2:7">
      <c r="B2027" s="356" t="s">
        <v>4850</v>
      </c>
      <c r="C2027" s="356" t="s">
        <v>4852</v>
      </c>
      <c r="D2027" s="356">
        <v>3</v>
      </c>
      <c r="E2027" s="358" t="s">
        <v>2577</v>
      </c>
      <c r="F2027" s="363" t="s">
        <v>7266</v>
      </c>
      <c r="G2027" s="356"/>
    </row>
    <row r="2028" spans="2:7">
      <c r="B2028" s="356" t="s">
        <v>4850</v>
      </c>
      <c r="C2028" s="356" t="s">
        <v>4852</v>
      </c>
      <c r="D2028" s="356">
        <v>4</v>
      </c>
      <c r="E2028" s="358" t="s">
        <v>700</v>
      </c>
      <c r="F2028" s="363" t="s">
        <v>7266</v>
      </c>
      <c r="G2028" s="356"/>
    </row>
    <row r="2029" spans="2:7">
      <c r="B2029" s="356" t="s">
        <v>4850</v>
      </c>
      <c r="C2029" s="356" t="s">
        <v>4852</v>
      </c>
      <c r="D2029" s="356">
        <v>5</v>
      </c>
      <c r="E2029" s="356" t="s">
        <v>4854</v>
      </c>
      <c r="F2029" s="363" t="s">
        <v>7266</v>
      </c>
      <c r="G2029" s="356"/>
    </row>
    <row r="2030" spans="2:7">
      <c r="B2030" s="356" t="s">
        <v>4850</v>
      </c>
      <c r="C2030" s="356" t="s">
        <v>4852</v>
      </c>
      <c r="D2030" s="356">
        <v>6</v>
      </c>
      <c r="E2030" s="356" t="s">
        <v>4855</v>
      </c>
      <c r="F2030" s="363" t="s">
        <v>7266</v>
      </c>
      <c r="G2030" s="356"/>
    </row>
    <row r="2031" spans="2:7">
      <c r="B2031" s="356" t="s">
        <v>4850</v>
      </c>
      <c r="C2031" s="356" t="s">
        <v>4852</v>
      </c>
      <c r="D2031" s="356">
        <v>7</v>
      </c>
      <c r="E2031" s="356" t="s">
        <v>348</v>
      </c>
      <c r="F2031" s="363" t="s">
        <v>7266</v>
      </c>
      <c r="G2031" s="356"/>
    </row>
    <row r="2032" spans="2:7">
      <c r="B2032" s="356" t="s">
        <v>4850</v>
      </c>
      <c r="C2032" s="356" t="s">
        <v>4852</v>
      </c>
      <c r="D2032" s="356">
        <v>8</v>
      </c>
      <c r="E2032" s="356" t="s">
        <v>3468</v>
      </c>
      <c r="F2032" s="363" t="s">
        <v>7266</v>
      </c>
      <c r="G2032" s="356"/>
    </row>
    <row r="2033" spans="2:7">
      <c r="B2033" s="356" t="s">
        <v>4850</v>
      </c>
      <c r="C2033" s="356" t="s">
        <v>4852</v>
      </c>
      <c r="D2033" s="356">
        <v>9</v>
      </c>
      <c r="E2033" s="356" t="s">
        <v>4857</v>
      </c>
      <c r="F2033" s="363" t="s">
        <v>7266</v>
      </c>
      <c r="G2033" s="356"/>
    </row>
    <row r="2034" spans="2:7">
      <c r="B2034" s="356" t="s">
        <v>4850</v>
      </c>
      <c r="C2034" s="356" t="s">
        <v>4852</v>
      </c>
      <c r="D2034" s="356">
        <v>10</v>
      </c>
      <c r="E2034" s="356" t="s">
        <v>2010</v>
      </c>
      <c r="F2034" s="363" t="s">
        <v>7266</v>
      </c>
      <c r="G2034" s="356"/>
    </row>
    <row r="2035" spans="2:7">
      <c r="B2035" s="356" t="s">
        <v>4850</v>
      </c>
      <c r="C2035" s="356" t="s">
        <v>4852</v>
      </c>
      <c r="D2035" s="356">
        <v>11</v>
      </c>
      <c r="E2035" s="356" t="s">
        <v>3372</v>
      </c>
      <c r="F2035" s="363" t="s">
        <v>7266</v>
      </c>
      <c r="G2035" s="356"/>
    </row>
    <row r="2036" spans="2:7">
      <c r="B2036" s="356" t="s">
        <v>4850</v>
      </c>
      <c r="C2036" s="356" t="s">
        <v>4852</v>
      </c>
      <c r="D2036" s="356">
        <v>12</v>
      </c>
      <c r="E2036" s="356" t="s">
        <v>4281</v>
      </c>
      <c r="F2036" s="363" t="s">
        <v>7266</v>
      </c>
      <c r="G2036" s="356"/>
    </row>
    <row r="2037" spans="2:7">
      <c r="B2037" s="356" t="s">
        <v>4850</v>
      </c>
      <c r="C2037" s="356" t="s">
        <v>4852</v>
      </c>
      <c r="D2037" s="356">
        <v>13</v>
      </c>
      <c r="E2037" s="356" t="s">
        <v>1541</v>
      </c>
      <c r="F2037" s="363" t="s">
        <v>7266</v>
      </c>
      <c r="G2037" s="356"/>
    </row>
    <row r="2038" spans="2:7">
      <c r="B2038" s="356" t="s">
        <v>4850</v>
      </c>
      <c r="C2038" s="356" t="s">
        <v>4852</v>
      </c>
      <c r="D2038" s="356">
        <v>14</v>
      </c>
      <c r="E2038" s="356" t="s">
        <v>4858</v>
      </c>
      <c r="F2038" s="363" t="s">
        <v>7266</v>
      </c>
      <c r="G2038" s="356"/>
    </row>
    <row r="2039" spans="2:7">
      <c r="B2039" s="356" t="s">
        <v>4850</v>
      </c>
      <c r="C2039" s="356" t="s">
        <v>4852</v>
      </c>
      <c r="D2039" s="356">
        <v>15</v>
      </c>
      <c r="E2039" s="356" t="s">
        <v>2160</v>
      </c>
      <c r="F2039" s="363" t="s">
        <v>7266</v>
      </c>
      <c r="G2039" s="356"/>
    </row>
    <row r="2040" spans="2:7">
      <c r="B2040" s="356" t="s">
        <v>4850</v>
      </c>
      <c r="C2040" s="356" t="s">
        <v>4852</v>
      </c>
      <c r="D2040" s="356">
        <v>16</v>
      </c>
      <c r="E2040" s="356" t="s">
        <v>1241</v>
      </c>
      <c r="F2040" s="363" t="s">
        <v>7266</v>
      </c>
      <c r="G2040" s="356"/>
    </row>
    <row r="2041" spans="2:7">
      <c r="B2041" s="356" t="s">
        <v>4850</v>
      </c>
      <c r="C2041" s="356" t="s">
        <v>4852</v>
      </c>
      <c r="D2041" s="356">
        <v>17</v>
      </c>
      <c r="E2041" s="356" t="s">
        <v>4860</v>
      </c>
      <c r="F2041" s="363" t="s">
        <v>7266</v>
      </c>
      <c r="G2041" s="356"/>
    </row>
    <row r="2042" spans="2:7">
      <c r="B2042" s="356" t="s">
        <v>4850</v>
      </c>
      <c r="C2042" s="356" t="s">
        <v>4852</v>
      </c>
      <c r="D2042" s="356">
        <v>18</v>
      </c>
      <c r="E2042" s="356" t="s">
        <v>4861</v>
      </c>
      <c r="F2042" s="363" t="s">
        <v>7266</v>
      </c>
      <c r="G2042" s="356"/>
    </row>
    <row r="2043" spans="2:7">
      <c r="B2043" s="356" t="s">
        <v>4850</v>
      </c>
      <c r="C2043" s="356" t="s">
        <v>4852</v>
      </c>
      <c r="D2043" s="356">
        <v>19</v>
      </c>
      <c r="E2043" s="356" t="s">
        <v>4862</v>
      </c>
      <c r="F2043" s="363" t="s">
        <v>7266</v>
      </c>
      <c r="G2043" s="356"/>
    </row>
    <row r="2044" spans="2:7">
      <c r="B2044" s="356" t="s">
        <v>4850</v>
      </c>
      <c r="C2044" s="356" t="s">
        <v>4852</v>
      </c>
      <c r="D2044" s="356">
        <v>20</v>
      </c>
      <c r="E2044" s="356" t="s">
        <v>4863</v>
      </c>
      <c r="F2044" s="363" t="s">
        <v>7266</v>
      </c>
      <c r="G2044" s="356"/>
    </row>
    <row r="2045" spans="2:7">
      <c r="B2045" s="356" t="s">
        <v>4850</v>
      </c>
      <c r="C2045" s="356" t="s">
        <v>4852</v>
      </c>
      <c r="D2045" s="356">
        <v>21</v>
      </c>
      <c r="E2045" s="356" t="s">
        <v>4864</v>
      </c>
      <c r="F2045" s="363" t="s">
        <v>7266</v>
      </c>
      <c r="G2045" s="356"/>
    </row>
    <row r="2046" spans="2:7">
      <c r="B2046" s="356" t="s">
        <v>4850</v>
      </c>
      <c r="C2046" s="356" t="s">
        <v>4852</v>
      </c>
      <c r="D2046" s="356">
        <v>22</v>
      </c>
      <c r="E2046" s="356" t="s">
        <v>4866</v>
      </c>
      <c r="F2046" s="363" t="s">
        <v>7266</v>
      </c>
      <c r="G2046" s="356"/>
    </row>
    <row r="2047" spans="2:7">
      <c r="B2047" s="356" t="s">
        <v>4850</v>
      </c>
      <c r="C2047" s="356" t="s">
        <v>4852</v>
      </c>
      <c r="D2047" s="356">
        <v>23</v>
      </c>
      <c r="E2047" s="356" t="s">
        <v>4867</v>
      </c>
      <c r="F2047" s="363" t="s">
        <v>7266</v>
      </c>
      <c r="G2047" s="356"/>
    </row>
    <row r="2048" spans="2:7">
      <c r="B2048" s="356" t="s">
        <v>4850</v>
      </c>
      <c r="C2048" s="356" t="s">
        <v>4852</v>
      </c>
      <c r="D2048" s="356">
        <v>24</v>
      </c>
      <c r="E2048" s="356" t="s">
        <v>4868</v>
      </c>
      <c r="F2048" s="363" t="s">
        <v>7266</v>
      </c>
      <c r="G2048" s="356"/>
    </row>
    <row r="2049" spans="2:7">
      <c r="B2049" s="356" t="s">
        <v>4850</v>
      </c>
      <c r="C2049" s="356" t="s">
        <v>4852</v>
      </c>
      <c r="D2049" s="356">
        <v>25</v>
      </c>
      <c r="E2049" s="356" t="s">
        <v>442</v>
      </c>
      <c r="F2049" s="363" t="s">
        <v>7266</v>
      </c>
      <c r="G2049" s="356"/>
    </row>
    <row r="2050" spans="2:7">
      <c r="B2050" s="356" t="s">
        <v>4850</v>
      </c>
      <c r="C2050" s="356" t="s">
        <v>4852</v>
      </c>
      <c r="D2050" s="356">
        <v>26</v>
      </c>
      <c r="E2050" s="356" t="s">
        <v>4870</v>
      </c>
      <c r="F2050" s="363" t="s">
        <v>7266</v>
      </c>
      <c r="G2050" s="356"/>
    </row>
    <row r="2051" spans="2:7">
      <c r="B2051" s="356" t="s">
        <v>4850</v>
      </c>
      <c r="C2051" s="356" t="s">
        <v>4852</v>
      </c>
      <c r="D2051" s="356">
        <v>27</v>
      </c>
      <c r="E2051" s="356" t="s">
        <v>4704</v>
      </c>
      <c r="F2051" s="363" t="s">
        <v>7266</v>
      </c>
      <c r="G2051" s="356"/>
    </row>
    <row r="2052" spans="2:7">
      <c r="B2052" s="356" t="s">
        <v>4850</v>
      </c>
      <c r="C2052" s="356" t="s">
        <v>4852</v>
      </c>
      <c r="D2052" s="356">
        <v>28</v>
      </c>
      <c r="E2052" s="356" t="s">
        <v>4596</v>
      </c>
      <c r="F2052" s="363" t="s">
        <v>7266</v>
      </c>
      <c r="G2052" s="356"/>
    </row>
    <row r="2053" spans="2:7">
      <c r="B2053" s="356" t="s">
        <v>4850</v>
      </c>
      <c r="C2053" s="356" t="s">
        <v>4852</v>
      </c>
      <c r="D2053" s="356">
        <v>29</v>
      </c>
      <c r="E2053" s="356" t="s">
        <v>3039</v>
      </c>
      <c r="F2053" s="363" t="s">
        <v>7266</v>
      </c>
      <c r="G2053" s="356"/>
    </row>
    <row r="2054" spans="2:7">
      <c r="B2054" s="356" t="s">
        <v>4850</v>
      </c>
      <c r="C2054" s="356" t="s">
        <v>4852</v>
      </c>
      <c r="D2054" s="356">
        <v>30</v>
      </c>
      <c r="E2054" s="356" t="s">
        <v>4874</v>
      </c>
      <c r="F2054" s="363" t="s">
        <v>7266</v>
      </c>
      <c r="G2054" s="356"/>
    </row>
    <row r="2055" spans="2:7">
      <c r="B2055" s="356" t="s">
        <v>4850</v>
      </c>
      <c r="C2055" s="356" t="s">
        <v>4852</v>
      </c>
      <c r="D2055" s="356">
        <v>31</v>
      </c>
      <c r="E2055" s="356" t="s">
        <v>3983</v>
      </c>
      <c r="F2055" s="363" t="s">
        <v>7266</v>
      </c>
      <c r="G2055" s="356"/>
    </row>
    <row r="2056" spans="2:7">
      <c r="B2056" s="356" t="s">
        <v>4850</v>
      </c>
      <c r="C2056" s="356" t="s">
        <v>4852</v>
      </c>
      <c r="D2056" s="356">
        <v>32</v>
      </c>
      <c r="E2056" s="356" t="s">
        <v>4876</v>
      </c>
      <c r="F2056" s="363" t="s">
        <v>7266</v>
      </c>
      <c r="G2056" s="356"/>
    </row>
    <row r="2057" spans="2:7">
      <c r="B2057" s="356" t="s">
        <v>4850</v>
      </c>
      <c r="C2057" s="356" t="s">
        <v>4852</v>
      </c>
      <c r="D2057" s="356">
        <v>33</v>
      </c>
      <c r="E2057" s="356" t="s">
        <v>4877</v>
      </c>
      <c r="F2057" s="363" t="s">
        <v>7266</v>
      </c>
      <c r="G2057" s="356"/>
    </row>
    <row r="2058" spans="2:7">
      <c r="B2058" s="356" t="s">
        <v>4850</v>
      </c>
      <c r="C2058" s="356" t="s">
        <v>4852</v>
      </c>
      <c r="D2058" s="356">
        <v>34</v>
      </c>
      <c r="E2058" s="356" t="s">
        <v>4878</v>
      </c>
      <c r="F2058" s="363" t="s">
        <v>7266</v>
      </c>
      <c r="G2058" s="356"/>
    </row>
    <row r="2059" spans="2:7">
      <c r="B2059" s="356" t="s">
        <v>4850</v>
      </c>
      <c r="C2059" s="356" t="s">
        <v>4852</v>
      </c>
      <c r="D2059" s="356">
        <v>35</v>
      </c>
      <c r="E2059" s="356" t="s">
        <v>4880</v>
      </c>
      <c r="F2059" s="363" t="s">
        <v>7266</v>
      </c>
      <c r="G2059" s="356"/>
    </row>
    <row r="2060" spans="2:7">
      <c r="B2060" s="356" t="s">
        <v>4850</v>
      </c>
      <c r="C2060" s="356" t="s">
        <v>4852</v>
      </c>
      <c r="D2060" s="356">
        <v>36</v>
      </c>
      <c r="E2060" s="356" t="s">
        <v>3335</v>
      </c>
      <c r="F2060" s="363" t="s">
        <v>7266</v>
      </c>
      <c r="G2060" s="356"/>
    </row>
    <row r="2061" spans="2:7">
      <c r="B2061" s="356" t="s">
        <v>4850</v>
      </c>
      <c r="C2061" s="356" t="s">
        <v>4852</v>
      </c>
      <c r="D2061" s="356">
        <v>37</v>
      </c>
      <c r="E2061" s="356" t="s">
        <v>2351</v>
      </c>
      <c r="F2061" s="363" t="s">
        <v>7266</v>
      </c>
      <c r="G2061" s="356"/>
    </row>
    <row r="2062" spans="2:7">
      <c r="B2062" s="356" t="s">
        <v>4850</v>
      </c>
      <c r="C2062" s="356" t="s">
        <v>4852</v>
      </c>
      <c r="D2062" s="356">
        <v>38</v>
      </c>
      <c r="E2062" s="356" t="s">
        <v>4882</v>
      </c>
      <c r="F2062" s="363" t="s">
        <v>7266</v>
      </c>
      <c r="G2062" s="356"/>
    </row>
    <row r="2063" spans="2:7">
      <c r="B2063" s="356" t="s">
        <v>4850</v>
      </c>
      <c r="C2063" s="356" t="s">
        <v>4852</v>
      </c>
      <c r="D2063" s="356">
        <v>39</v>
      </c>
      <c r="E2063" s="356" t="s">
        <v>2103</v>
      </c>
      <c r="F2063" s="363" t="s">
        <v>7266</v>
      </c>
      <c r="G2063" s="356"/>
    </row>
    <row r="2064" spans="2:7">
      <c r="B2064" s="356" t="s">
        <v>4850</v>
      </c>
      <c r="C2064" s="356" t="s">
        <v>4852</v>
      </c>
      <c r="D2064" s="356">
        <v>40</v>
      </c>
      <c r="E2064" s="356" t="s">
        <v>2129</v>
      </c>
      <c r="F2064" s="363" t="s">
        <v>7266</v>
      </c>
      <c r="G2064" s="356"/>
    </row>
    <row r="2065" spans="2:7">
      <c r="B2065" s="356" t="s">
        <v>4850</v>
      </c>
      <c r="C2065" s="356" t="s">
        <v>4852</v>
      </c>
      <c r="D2065" s="356">
        <v>41</v>
      </c>
      <c r="E2065" s="356" t="s">
        <v>4885</v>
      </c>
      <c r="F2065" s="363" t="s">
        <v>7266</v>
      </c>
      <c r="G2065" s="356"/>
    </row>
    <row r="2066" spans="2:7">
      <c r="B2066" s="356" t="s">
        <v>4850</v>
      </c>
      <c r="C2066" s="356" t="s">
        <v>4852</v>
      </c>
      <c r="D2066" s="356">
        <v>42</v>
      </c>
      <c r="E2066" s="356" t="s">
        <v>4888</v>
      </c>
      <c r="F2066" s="363" t="s">
        <v>7266</v>
      </c>
      <c r="G2066" s="356"/>
    </row>
    <row r="2067" spans="2:7">
      <c r="B2067" s="356" t="s">
        <v>4850</v>
      </c>
      <c r="C2067" s="356" t="s">
        <v>4852</v>
      </c>
      <c r="D2067" s="356">
        <v>43</v>
      </c>
      <c r="E2067" s="356" t="s">
        <v>2366</v>
      </c>
      <c r="F2067" s="363" t="s">
        <v>7266</v>
      </c>
      <c r="G2067" s="356"/>
    </row>
    <row r="2068" spans="2:7">
      <c r="B2068" s="356" t="s">
        <v>4850</v>
      </c>
      <c r="C2068" s="356" t="s">
        <v>4852</v>
      </c>
      <c r="D2068" s="356">
        <v>44</v>
      </c>
      <c r="E2068" s="356" t="s">
        <v>4889</v>
      </c>
      <c r="F2068" s="363" t="s">
        <v>7266</v>
      </c>
      <c r="G2068" s="356"/>
    </row>
    <row r="2069" spans="2:7">
      <c r="B2069" s="356" t="s">
        <v>4850</v>
      </c>
      <c r="C2069" s="356" t="s">
        <v>4852</v>
      </c>
      <c r="D2069" s="356">
        <v>45</v>
      </c>
      <c r="E2069" s="356" t="s">
        <v>4158</v>
      </c>
      <c r="F2069" s="363" t="s">
        <v>7266</v>
      </c>
      <c r="G2069" s="356"/>
    </row>
    <row r="2070" spans="2:7">
      <c r="B2070" s="356" t="s">
        <v>4850</v>
      </c>
      <c r="C2070" s="356" t="s">
        <v>4852</v>
      </c>
      <c r="D2070" s="356">
        <v>46</v>
      </c>
      <c r="E2070" s="356" t="s">
        <v>4890</v>
      </c>
      <c r="F2070" s="363" t="s">
        <v>7266</v>
      </c>
      <c r="G2070" s="356"/>
    </row>
    <row r="2071" spans="2:7">
      <c r="B2071" s="356" t="s">
        <v>4850</v>
      </c>
      <c r="C2071" s="356" t="s">
        <v>4852</v>
      </c>
      <c r="D2071" s="356">
        <v>47</v>
      </c>
      <c r="E2071" s="356" t="s">
        <v>4891</v>
      </c>
      <c r="F2071" s="363" t="s">
        <v>7266</v>
      </c>
      <c r="G2071" s="356"/>
    </row>
    <row r="2072" spans="2:7">
      <c r="B2072" s="356" t="s">
        <v>4850</v>
      </c>
      <c r="C2072" s="356" t="s">
        <v>4852</v>
      </c>
      <c r="D2072" s="356">
        <v>48</v>
      </c>
      <c r="E2072" s="356" t="s">
        <v>4886</v>
      </c>
      <c r="F2072" s="363" t="s">
        <v>7266</v>
      </c>
      <c r="G2072" s="356"/>
    </row>
    <row r="2073" spans="2:7">
      <c r="B2073" s="356" t="s">
        <v>4850</v>
      </c>
      <c r="C2073" s="356" t="s">
        <v>4852</v>
      </c>
      <c r="D2073" s="356">
        <v>49</v>
      </c>
      <c r="E2073" s="356" t="s">
        <v>4892</v>
      </c>
      <c r="F2073" s="363" t="s">
        <v>7266</v>
      </c>
      <c r="G2073" s="356"/>
    </row>
    <row r="2074" spans="2:7">
      <c r="B2074" s="356" t="s">
        <v>4850</v>
      </c>
      <c r="C2074" s="356" t="s">
        <v>4852</v>
      </c>
      <c r="D2074" s="356">
        <v>50</v>
      </c>
      <c r="E2074" s="356" t="s">
        <v>4893</v>
      </c>
      <c r="F2074" s="363" t="s">
        <v>7266</v>
      </c>
      <c r="G2074" s="356"/>
    </row>
    <row r="2075" spans="2:7">
      <c r="B2075" s="356" t="s">
        <v>4850</v>
      </c>
      <c r="C2075" s="356" t="s">
        <v>4852</v>
      </c>
      <c r="D2075" s="356">
        <v>51</v>
      </c>
      <c r="E2075" s="356" t="s">
        <v>4894</v>
      </c>
      <c r="F2075" s="363" t="s">
        <v>7266</v>
      </c>
      <c r="G2075" s="356"/>
    </row>
    <row r="2076" spans="2:7">
      <c r="B2076" s="356" t="s">
        <v>4850</v>
      </c>
      <c r="C2076" s="356" t="s">
        <v>4852</v>
      </c>
      <c r="D2076" s="356">
        <v>52</v>
      </c>
      <c r="E2076" s="356" t="s">
        <v>4896</v>
      </c>
      <c r="F2076" s="363" t="s">
        <v>7266</v>
      </c>
      <c r="G2076" s="356"/>
    </row>
    <row r="2077" spans="2:7">
      <c r="B2077" s="356" t="s">
        <v>4850</v>
      </c>
      <c r="C2077" s="356" t="s">
        <v>4852</v>
      </c>
      <c r="D2077" s="356">
        <v>53</v>
      </c>
      <c r="E2077" s="356" t="s">
        <v>4900</v>
      </c>
      <c r="F2077" s="363" t="s">
        <v>7266</v>
      </c>
      <c r="G2077" s="356"/>
    </row>
    <row r="2078" spans="2:7">
      <c r="B2078" s="356" t="s">
        <v>4850</v>
      </c>
      <c r="C2078" s="356" t="s">
        <v>4852</v>
      </c>
      <c r="D2078" s="356">
        <v>54</v>
      </c>
      <c r="E2078" s="356" t="s">
        <v>3028</v>
      </c>
      <c r="F2078" s="363" t="s">
        <v>7266</v>
      </c>
      <c r="G2078" s="356"/>
    </row>
    <row r="2079" spans="2:7">
      <c r="B2079" s="356" t="s">
        <v>4850</v>
      </c>
      <c r="C2079" s="356" t="s">
        <v>4852</v>
      </c>
      <c r="D2079" s="356">
        <v>55</v>
      </c>
      <c r="E2079" s="356" t="s">
        <v>2603</v>
      </c>
      <c r="F2079" s="363" t="s">
        <v>7266</v>
      </c>
      <c r="G2079" s="356"/>
    </row>
    <row r="2080" spans="2:7">
      <c r="B2080" s="356" t="s">
        <v>4850</v>
      </c>
      <c r="C2080" s="356" t="s">
        <v>4852</v>
      </c>
      <c r="D2080" s="356">
        <v>56</v>
      </c>
      <c r="E2080" s="356" t="s">
        <v>13</v>
      </c>
      <c r="F2080" s="363" t="s">
        <v>7266</v>
      </c>
      <c r="G2080" s="356"/>
    </row>
    <row r="2081" spans="2:7">
      <c r="B2081" s="356" t="s">
        <v>4850</v>
      </c>
      <c r="C2081" s="356" t="s">
        <v>4852</v>
      </c>
      <c r="D2081" s="356">
        <v>57</v>
      </c>
      <c r="E2081" s="356" t="s">
        <v>1252</v>
      </c>
      <c r="F2081" s="363" t="s">
        <v>7266</v>
      </c>
      <c r="G2081" s="356"/>
    </row>
    <row r="2082" spans="2:7">
      <c r="B2082" s="356" t="s">
        <v>4850</v>
      </c>
      <c r="C2082" s="356" t="s">
        <v>4852</v>
      </c>
      <c r="D2082" s="356">
        <v>58</v>
      </c>
      <c r="E2082" s="356" t="s">
        <v>4883</v>
      </c>
      <c r="F2082" s="363" t="s">
        <v>7266</v>
      </c>
      <c r="G2082" s="356"/>
    </row>
    <row r="2083" spans="2:7">
      <c r="B2083" s="356" t="s">
        <v>4850</v>
      </c>
      <c r="C2083" s="356" t="s">
        <v>4852</v>
      </c>
      <c r="D2083" s="356">
        <v>59</v>
      </c>
      <c r="E2083" s="356" t="s">
        <v>4048</v>
      </c>
      <c r="F2083" s="363" t="s">
        <v>7266</v>
      </c>
      <c r="G2083" s="356"/>
    </row>
    <row r="2084" spans="2:7">
      <c r="B2084" s="356" t="s">
        <v>4850</v>
      </c>
      <c r="C2084" s="356" t="s">
        <v>4852</v>
      </c>
      <c r="D2084" s="356">
        <v>60</v>
      </c>
      <c r="E2084" s="356" t="s">
        <v>4901</v>
      </c>
      <c r="F2084" s="363" t="s">
        <v>7266</v>
      </c>
      <c r="G2084" s="356"/>
    </row>
    <row r="2085" spans="2:7">
      <c r="B2085" s="356" t="s">
        <v>4850</v>
      </c>
      <c r="C2085" s="356" t="s">
        <v>4852</v>
      </c>
      <c r="D2085" s="356">
        <v>61</v>
      </c>
      <c r="E2085" s="356" t="s">
        <v>4746</v>
      </c>
      <c r="F2085" s="363" t="s">
        <v>7266</v>
      </c>
      <c r="G2085" s="356"/>
    </row>
    <row r="2086" spans="2:7">
      <c r="B2086" s="356" t="s">
        <v>4850</v>
      </c>
      <c r="C2086" s="356" t="s">
        <v>4852</v>
      </c>
      <c r="D2086" s="356">
        <v>62</v>
      </c>
      <c r="E2086" s="356" t="s">
        <v>4902</v>
      </c>
      <c r="F2086" s="363" t="s">
        <v>7266</v>
      </c>
      <c r="G2086" s="356"/>
    </row>
    <row r="2087" spans="2:7">
      <c r="B2087" s="356" t="s">
        <v>4850</v>
      </c>
      <c r="C2087" s="356" t="s">
        <v>4852</v>
      </c>
      <c r="D2087" s="356">
        <v>63</v>
      </c>
      <c r="E2087" s="356" t="s">
        <v>1290</v>
      </c>
      <c r="F2087" s="363" t="s">
        <v>7266</v>
      </c>
      <c r="G2087" s="356"/>
    </row>
    <row r="2088" spans="2:7">
      <c r="B2088" s="356" t="s">
        <v>4850</v>
      </c>
      <c r="C2088" s="356" t="s">
        <v>4852</v>
      </c>
      <c r="D2088" s="356">
        <v>64</v>
      </c>
      <c r="E2088" s="356" t="s">
        <v>4903</v>
      </c>
      <c r="F2088" s="363" t="s">
        <v>7266</v>
      </c>
      <c r="G2088" s="356"/>
    </row>
    <row r="2089" spans="2:7">
      <c r="B2089" s="356" t="s">
        <v>4850</v>
      </c>
      <c r="C2089" s="356" t="s">
        <v>4852</v>
      </c>
      <c r="D2089" s="356">
        <v>65</v>
      </c>
      <c r="E2089" s="356" t="s">
        <v>4905</v>
      </c>
      <c r="F2089" s="363" t="s">
        <v>7266</v>
      </c>
      <c r="G2089" s="356"/>
    </row>
    <row r="2090" spans="2:7">
      <c r="B2090" s="356" t="s">
        <v>4850</v>
      </c>
      <c r="C2090" s="356" t="s">
        <v>4852</v>
      </c>
      <c r="D2090" s="356">
        <v>66</v>
      </c>
      <c r="E2090" s="356" t="s">
        <v>4906</v>
      </c>
      <c r="F2090" s="363" t="s">
        <v>7266</v>
      </c>
      <c r="G2090" s="356"/>
    </row>
    <row r="2091" spans="2:7">
      <c r="B2091" s="356" t="s">
        <v>4850</v>
      </c>
      <c r="C2091" s="356" t="s">
        <v>4852</v>
      </c>
      <c r="D2091" s="356">
        <v>67</v>
      </c>
      <c r="E2091" s="356" t="s">
        <v>4908</v>
      </c>
      <c r="F2091" s="363" t="s">
        <v>7266</v>
      </c>
      <c r="G2091" s="356"/>
    </row>
    <row r="2092" spans="2:7">
      <c r="B2092" s="356" t="s">
        <v>4850</v>
      </c>
      <c r="C2092" s="356" t="s">
        <v>4852</v>
      </c>
      <c r="D2092" s="356">
        <v>68</v>
      </c>
      <c r="E2092" s="356" t="s">
        <v>2024</v>
      </c>
      <c r="F2092" s="363" t="s">
        <v>7266</v>
      </c>
      <c r="G2092" s="356"/>
    </row>
    <row r="2093" spans="2:7">
      <c r="B2093" s="356" t="s">
        <v>4850</v>
      </c>
      <c r="C2093" s="356" t="s">
        <v>4852</v>
      </c>
      <c r="D2093" s="356">
        <v>69</v>
      </c>
      <c r="E2093" s="356" t="s">
        <v>1555</v>
      </c>
      <c r="F2093" s="363" t="s">
        <v>7266</v>
      </c>
      <c r="G2093" s="356"/>
    </row>
    <row r="2094" spans="2:7">
      <c r="B2094" s="356" t="s">
        <v>4850</v>
      </c>
      <c r="C2094" s="356" t="s">
        <v>4852</v>
      </c>
      <c r="D2094" s="356">
        <v>70</v>
      </c>
      <c r="E2094" s="356" t="s">
        <v>4910</v>
      </c>
      <c r="F2094" s="363" t="s">
        <v>7266</v>
      </c>
      <c r="G2094" s="356"/>
    </row>
    <row r="2095" spans="2:7">
      <c r="B2095" s="356" t="s">
        <v>4850</v>
      </c>
      <c r="C2095" s="356" t="s">
        <v>4852</v>
      </c>
      <c r="D2095" s="356">
        <v>71</v>
      </c>
      <c r="E2095" s="356" t="s">
        <v>4914</v>
      </c>
      <c r="F2095" s="363" t="s">
        <v>7266</v>
      </c>
      <c r="G2095" s="356"/>
    </row>
    <row r="2096" spans="2:7">
      <c r="B2096" s="356" t="s">
        <v>4850</v>
      </c>
      <c r="C2096" s="356" t="s">
        <v>4852</v>
      </c>
      <c r="D2096" s="356">
        <v>72</v>
      </c>
      <c r="E2096" s="356" t="s">
        <v>983</v>
      </c>
      <c r="F2096" s="363" t="s">
        <v>7266</v>
      </c>
      <c r="G2096" s="356"/>
    </row>
    <row r="2097" spans="2:7">
      <c r="B2097" s="356" t="s">
        <v>4850</v>
      </c>
      <c r="C2097" s="356" t="s">
        <v>4852</v>
      </c>
      <c r="D2097" s="356">
        <v>73</v>
      </c>
      <c r="E2097" s="356" t="s">
        <v>3483</v>
      </c>
      <c r="F2097" s="363" t="s">
        <v>7266</v>
      </c>
      <c r="G2097" s="356"/>
    </row>
    <row r="2098" spans="2:7">
      <c r="B2098" s="356" t="s">
        <v>4850</v>
      </c>
      <c r="C2098" s="356" t="s">
        <v>4852</v>
      </c>
      <c r="D2098" s="356">
        <v>74</v>
      </c>
      <c r="E2098" s="356" t="s">
        <v>68</v>
      </c>
      <c r="F2098" s="363" t="s">
        <v>7266</v>
      </c>
      <c r="G2098" s="356"/>
    </row>
    <row r="2099" spans="2:7">
      <c r="B2099" s="356" t="s">
        <v>4850</v>
      </c>
      <c r="C2099" s="356" t="s">
        <v>4852</v>
      </c>
      <c r="D2099" s="356">
        <v>75</v>
      </c>
      <c r="E2099" s="356" t="s">
        <v>2636</v>
      </c>
      <c r="F2099" s="363" t="s">
        <v>7266</v>
      </c>
      <c r="G2099" s="356"/>
    </row>
    <row r="2100" spans="2:7">
      <c r="B2100" s="356" t="s">
        <v>4850</v>
      </c>
      <c r="C2100" s="356" t="s">
        <v>4852</v>
      </c>
      <c r="D2100" s="356">
        <v>76</v>
      </c>
      <c r="E2100" s="356" t="s">
        <v>4916</v>
      </c>
      <c r="F2100" s="363" t="s">
        <v>7266</v>
      </c>
      <c r="G2100" s="356"/>
    </row>
    <row r="2101" spans="2:7">
      <c r="B2101" s="356" t="s">
        <v>4850</v>
      </c>
      <c r="C2101" s="356" t="s">
        <v>4852</v>
      </c>
      <c r="D2101" s="356">
        <v>77</v>
      </c>
      <c r="E2101" s="356" t="s">
        <v>4522</v>
      </c>
      <c r="F2101" s="363" t="s">
        <v>7266</v>
      </c>
      <c r="G2101" s="356"/>
    </row>
    <row r="2102" spans="2:7">
      <c r="B2102" s="356" t="s">
        <v>4850</v>
      </c>
      <c r="C2102" s="356" t="s">
        <v>4852</v>
      </c>
      <c r="D2102" s="356">
        <v>78</v>
      </c>
      <c r="E2102" s="356" t="s">
        <v>4918</v>
      </c>
      <c r="F2102" s="363" t="s">
        <v>7266</v>
      </c>
      <c r="G2102" s="356"/>
    </row>
    <row r="2103" spans="2:7">
      <c r="B2103" s="356" t="s">
        <v>4850</v>
      </c>
      <c r="C2103" s="356" t="s">
        <v>4852</v>
      </c>
      <c r="D2103" s="356">
        <v>79</v>
      </c>
      <c r="E2103" s="356" t="s">
        <v>4919</v>
      </c>
      <c r="F2103" s="363" t="s">
        <v>7266</v>
      </c>
      <c r="G2103" s="356"/>
    </row>
    <row r="2104" spans="2:7">
      <c r="B2104" s="356" t="s">
        <v>4850</v>
      </c>
      <c r="C2104" s="356" t="s">
        <v>4852</v>
      </c>
      <c r="D2104" s="356">
        <v>80</v>
      </c>
      <c r="E2104" s="356" t="s">
        <v>2416</v>
      </c>
      <c r="F2104" s="363" t="s">
        <v>7266</v>
      </c>
      <c r="G2104" s="356"/>
    </row>
    <row r="2105" spans="2:7">
      <c r="B2105" s="356" t="s">
        <v>4850</v>
      </c>
      <c r="C2105" s="356" t="s">
        <v>4852</v>
      </c>
      <c r="D2105" s="356">
        <v>81</v>
      </c>
      <c r="E2105" s="356" t="s">
        <v>3755</v>
      </c>
      <c r="F2105" s="363" t="s">
        <v>7266</v>
      </c>
      <c r="G2105" s="356"/>
    </row>
    <row r="2106" spans="2:7">
      <c r="B2106" s="356" t="s">
        <v>4850</v>
      </c>
      <c r="C2106" s="356" t="s">
        <v>4852</v>
      </c>
      <c r="D2106" s="356">
        <v>82</v>
      </c>
      <c r="E2106" s="356" t="s">
        <v>3637</v>
      </c>
      <c r="F2106" s="363" t="s">
        <v>7266</v>
      </c>
      <c r="G2106" s="356"/>
    </row>
    <row r="2107" spans="2:7">
      <c r="B2107" s="356" t="s">
        <v>4850</v>
      </c>
      <c r="C2107" s="356" t="s">
        <v>4852</v>
      </c>
      <c r="D2107" s="356">
        <v>83</v>
      </c>
      <c r="E2107" s="356" t="s">
        <v>4631</v>
      </c>
      <c r="F2107" s="363" t="s">
        <v>7266</v>
      </c>
      <c r="G2107" s="356"/>
    </row>
    <row r="2108" spans="2:7">
      <c r="B2108" s="356" t="s">
        <v>4850</v>
      </c>
      <c r="C2108" s="356" t="s">
        <v>4852</v>
      </c>
      <c r="D2108" s="356">
        <v>84</v>
      </c>
      <c r="E2108" s="356" t="s">
        <v>4920</v>
      </c>
      <c r="F2108" s="363" t="s">
        <v>7266</v>
      </c>
      <c r="G2108" s="356"/>
    </row>
    <row r="2109" spans="2:7">
      <c r="B2109" s="356" t="s">
        <v>4850</v>
      </c>
      <c r="C2109" s="356" t="s">
        <v>4852</v>
      </c>
      <c r="D2109" s="356">
        <v>85</v>
      </c>
      <c r="E2109" s="356" t="s">
        <v>4921</v>
      </c>
      <c r="F2109" s="363" t="s">
        <v>7266</v>
      </c>
      <c r="G2109" s="356"/>
    </row>
    <row r="2110" spans="2:7">
      <c r="B2110" s="356" t="s">
        <v>4850</v>
      </c>
      <c r="C2110" s="356" t="s">
        <v>4852</v>
      </c>
      <c r="D2110" s="356">
        <v>86</v>
      </c>
      <c r="E2110" s="356" t="s">
        <v>4922</v>
      </c>
      <c r="F2110" s="363" t="s">
        <v>7266</v>
      </c>
      <c r="G2110" s="356"/>
    </row>
    <row r="2111" spans="2:7">
      <c r="B2111" s="356" t="s">
        <v>4850</v>
      </c>
      <c r="C2111" s="356" t="s">
        <v>4852</v>
      </c>
      <c r="D2111" s="356">
        <v>87</v>
      </c>
      <c r="E2111" s="356" t="s">
        <v>3703</v>
      </c>
      <c r="F2111" s="363" t="s">
        <v>7266</v>
      </c>
      <c r="G2111" s="356"/>
    </row>
    <row r="2112" spans="2:7">
      <c r="B2112" s="356" t="s">
        <v>4850</v>
      </c>
      <c r="C2112" s="356" t="s">
        <v>4852</v>
      </c>
      <c r="D2112" s="356">
        <v>88</v>
      </c>
      <c r="E2112" s="356" t="s">
        <v>4520</v>
      </c>
      <c r="F2112" s="363" t="s">
        <v>7266</v>
      </c>
      <c r="G2112" s="356"/>
    </row>
    <row r="2113" spans="2:7">
      <c r="B2113" s="356" t="s">
        <v>4850</v>
      </c>
      <c r="C2113" s="356" t="s">
        <v>4852</v>
      </c>
      <c r="D2113" s="356">
        <v>89</v>
      </c>
      <c r="E2113" s="356" t="s">
        <v>3522</v>
      </c>
      <c r="F2113" s="363" t="s">
        <v>7266</v>
      </c>
      <c r="G2113" s="356"/>
    </row>
    <row r="2114" spans="2:7">
      <c r="B2114" s="356" t="s">
        <v>4850</v>
      </c>
      <c r="C2114" s="356" t="s">
        <v>4852</v>
      </c>
      <c r="D2114" s="356">
        <v>90</v>
      </c>
      <c r="E2114" s="356" t="s">
        <v>4923</v>
      </c>
      <c r="F2114" s="363" t="s">
        <v>7266</v>
      </c>
      <c r="G2114" s="356"/>
    </row>
    <row r="2115" spans="2:7">
      <c r="B2115" s="356" t="s">
        <v>4850</v>
      </c>
      <c r="C2115" s="356" t="s">
        <v>4852</v>
      </c>
      <c r="D2115" s="356">
        <v>91</v>
      </c>
      <c r="E2115" s="356" t="s">
        <v>4926</v>
      </c>
      <c r="F2115" s="363" t="s">
        <v>7266</v>
      </c>
      <c r="G2115" s="356"/>
    </row>
    <row r="2116" spans="2:7">
      <c r="B2116" s="356" t="s">
        <v>4850</v>
      </c>
      <c r="C2116" s="356" t="s">
        <v>4852</v>
      </c>
      <c r="D2116" s="356">
        <v>92</v>
      </c>
      <c r="E2116" s="356" t="s">
        <v>4927</v>
      </c>
      <c r="F2116" s="363" t="s">
        <v>7266</v>
      </c>
      <c r="G2116" s="356"/>
    </row>
    <row r="2117" spans="2:7">
      <c r="B2117" s="356" t="s">
        <v>4850</v>
      </c>
      <c r="C2117" s="356" t="s">
        <v>4852</v>
      </c>
      <c r="D2117" s="356">
        <v>93</v>
      </c>
      <c r="E2117" s="356" t="s">
        <v>4039</v>
      </c>
      <c r="F2117" s="363" t="s">
        <v>7266</v>
      </c>
      <c r="G2117" s="356"/>
    </row>
    <row r="2118" spans="2:7">
      <c r="B2118" s="356" t="s">
        <v>4850</v>
      </c>
      <c r="C2118" s="356" t="s">
        <v>4852</v>
      </c>
      <c r="D2118" s="356">
        <v>94</v>
      </c>
      <c r="E2118" s="356" t="s">
        <v>4930</v>
      </c>
      <c r="F2118" s="363" t="s">
        <v>7266</v>
      </c>
      <c r="G2118" s="356"/>
    </row>
    <row r="2119" spans="2:7">
      <c r="B2119" s="356" t="s">
        <v>4850</v>
      </c>
      <c r="C2119" s="356" t="s">
        <v>4852</v>
      </c>
      <c r="D2119" s="356">
        <v>95</v>
      </c>
      <c r="E2119" s="356" t="s">
        <v>259</v>
      </c>
      <c r="F2119" s="363" t="s">
        <v>7266</v>
      </c>
      <c r="G2119" s="356"/>
    </row>
    <row r="2120" spans="2:7">
      <c r="B2120" s="356" t="s">
        <v>4850</v>
      </c>
      <c r="C2120" s="356" t="s">
        <v>4852</v>
      </c>
      <c r="D2120" s="356">
        <v>96</v>
      </c>
      <c r="E2120" s="356" t="s">
        <v>4931</v>
      </c>
      <c r="F2120" s="363" t="s">
        <v>7266</v>
      </c>
      <c r="G2120" s="356"/>
    </row>
    <row r="2121" spans="2:7">
      <c r="B2121" s="356" t="s">
        <v>4850</v>
      </c>
      <c r="C2121" s="356" t="s">
        <v>4852</v>
      </c>
      <c r="D2121" s="356">
        <v>97</v>
      </c>
      <c r="E2121" s="356" t="s">
        <v>2177</v>
      </c>
      <c r="F2121" s="363" t="s">
        <v>7266</v>
      </c>
      <c r="G2121" s="356"/>
    </row>
    <row r="2122" spans="2:7">
      <c r="B2122" s="356" t="s">
        <v>4850</v>
      </c>
      <c r="C2122" s="356" t="s">
        <v>4852</v>
      </c>
      <c r="D2122" s="356">
        <v>98</v>
      </c>
      <c r="E2122" s="356" t="s">
        <v>3460</v>
      </c>
      <c r="F2122" s="363" t="s">
        <v>7266</v>
      </c>
      <c r="G2122" s="356"/>
    </row>
    <row r="2123" spans="2:7">
      <c r="B2123" s="356" t="s">
        <v>4850</v>
      </c>
      <c r="C2123" s="356" t="s">
        <v>4852</v>
      </c>
      <c r="D2123" s="356">
        <v>99</v>
      </c>
      <c r="E2123" s="356" t="s">
        <v>3908</v>
      </c>
      <c r="F2123" s="363" t="s">
        <v>7266</v>
      </c>
      <c r="G2123" s="356"/>
    </row>
    <row r="2124" spans="2:7">
      <c r="B2124" s="356" t="s">
        <v>4850</v>
      </c>
      <c r="C2124" s="356" t="s">
        <v>4852</v>
      </c>
      <c r="D2124" s="356">
        <v>100</v>
      </c>
      <c r="E2124" s="356" t="s">
        <v>4933</v>
      </c>
      <c r="F2124" s="363" t="s">
        <v>7266</v>
      </c>
      <c r="G2124" s="356"/>
    </row>
    <row r="2125" spans="2:7">
      <c r="B2125" s="356" t="s">
        <v>4850</v>
      </c>
      <c r="C2125" s="356" t="s">
        <v>4852</v>
      </c>
      <c r="D2125" s="356">
        <v>101</v>
      </c>
      <c r="E2125" s="356" t="s">
        <v>4936</v>
      </c>
      <c r="F2125" s="363" t="s">
        <v>7266</v>
      </c>
      <c r="G2125" s="356"/>
    </row>
    <row r="2126" spans="2:7">
      <c r="B2126" s="356" t="s">
        <v>4850</v>
      </c>
      <c r="C2126" s="356" t="s">
        <v>4852</v>
      </c>
      <c r="D2126" s="356">
        <v>102</v>
      </c>
      <c r="E2126" s="356" t="s">
        <v>1383</v>
      </c>
      <c r="F2126" s="363" t="s">
        <v>7266</v>
      </c>
      <c r="G2126" s="356"/>
    </row>
    <row r="2127" spans="2:7">
      <c r="B2127" s="356" t="s">
        <v>4850</v>
      </c>
      <c r="C2127" s="356" t="s">
        <v>4852</v>
      </c>
      <c r="D2127" s="356">
        <v>103</v>
      </c>
      <c r="E2127" s="356" t="s">
        <v>4938</v>
      </c>
      <c r="F2127" s="363" t="s">
        <v>7266</v>
      </c>
      <c r="G2127" s="356"/>
    </row>
    <row r="2128" spans="2:7">
      <c r="B2128" s="356" t="s">
        <v>4850</v>
      </c>
      <c r="C2128" s="356" t="s">
        <v>4852</v>
      </c>
      <c r="D2128" s="356">
        <v>104</v>
      </c>
      <c r="E2128" s="356" t="s">
        <v>4939</v>
      </c>
      <c r="F2128" s="363" t="s">
        <v>7266</v>
      </c>
      <c r="G2128" s="356"/>
    </row>
    <row r="2129" spans="2:7">
      <c r="B2129" s="356" t="s">
        <v>4850</v>
      </c>
      <c r="C2129" s="356" t="s">
        <v>4852</v>
      </c>
      <c r="D2129" s="356">
        <v>105</v>
      </c>
      <c r="E2129" s="356" t="s">
        <v>4940</v>
      </c>
      <c r="F2129" s="363" t="s">
        <v>7266</v>
      </c>
      <c r="G2129" s="356"/>
    </row>
    <row r="2130" spans="2:7">
      <c r="B2130" s="356" t="s">
        <v>4850</v>
      </c>
      <c r="C2130" s="356" t="s">
        <v>4852</v>
      </c>
      <c r="D2130" s="356">
        <v>106</v>
      </c>
      <c r="E2130" s="356" t="s">
        <v>4941</v>
      </c>
      <c r="F2130" s="363" t="s">
        <v>7266</v>
      </c>
      <c r="G2130" s="356"/>
    </row>
    <row r="2131" spans="2:7">
      <c r="B2131" s="356" t="s">
        <v>4850</v>
      </c>
      <c r="C2131" s="356" t="s">
        <v>4852</v>
      </c>
      <c r="D2131" s="356">
        <v>107</v>
      </c>
      <c r="E2131" s="356" t="s">
        <v>4942</v>
      </c>
      <c r="F2131" s="363" t="s">
        <v>7266</v>
      </c>
      <c r="G2131" s="356"/>
    </row>
    <row r="2132" spans="2:7">
      <c r="B2132" s="356" t="s">
        <v>4850</v>
      </c>
      <c r="C2132" s="356" t="s">
        <v>4852</v>
      </c>
      <c r="D2132" s="356">
        <v>108</v>
      </c>
      <c r="E2132" s="356" t="s">
        <v>1834</v>
      </c>
      <c r="F2132" s="363" t="s">
        <v>7266</v>
      </c>
      <c r="G2132" s="356"/>
    </row>
    <row r="2133" spans="2:7">
      <c r="B2133" s="356" t="s">
        <v>4850</v>
      </c>
      <c r="C2133" s="356" t="s">
        <v>4852</v>
      </c>
      <c r="D2133" s="356">
        <v>109</v>
      </c>
      <c r="E2133" s="356" t="s">
        <v>1111</v>
      </c>
      <c r="F2133" s="363" t="s">
        <v>7266</v>
      </c>
      <c r="G2133" s="356"/>
    </row>
    <row r="2134" spans="2:7">
      <c r="B2134" s="356" t="s">
        <v>4850</v>
      </c>
      <c r="C2134" s="356" t="s">
        <v>4852</v>
      </c>
      <c r="D2134" s="356">
        <v>110</v>
      </c>
      <c r="E2134" s="356" t="s">
        <v>3594</v>
      </c>
      <c r="F2134" s="363" t="s">
        <v>7266</v>
      </c>
      <c r="G2134" s="356"/>
    </row>
    <row r="2135" spans="2:7">
      <c r="B2135" s="356" t="s">
        <v>4850</v>
      </c>
      <c r="C2135" s="356" t="s">
        <v>4852</v>
      </c>
      <c r="D2135" s="356">
        <v>111</v>
      </c>
      <c r="E2135" s="356" t="s">
        <v>4943</v>
      </c>
      <c r="F2135" s="363" t="s">
        <v>7266</v>
      </c>
      <c r="G2135" s="356"/>
    </row>
    <row r="2136" spans="2:7">
      <c r="B2136" s="356" t="s">
        <v>4850</v>
      </c>
      <c r="C2136" s="356" t="s">
        <v>4852</v>
      </c>
      <c r="D2136" s="356">
        <v>112</v>
      </c>
      <c r="E2136" s="356" t="s">
        <v>1866</v>
      </c>
      <c r="F2136" s="363" t="s">
        <v>7266</v>
      </c>
      <c r="G2136" s="356"/>
    </row>
    <row r="2137" spans="2:7">
      <c r="B2137" s="356" t="s">
        <v>4850</v>
      </c>
      <c r="C2137" s="356" t="s">
        <v>4852</v>
      </c>
      <c r="D2137" s="356">
        <v>113</v>
      </c>
      <c r="E2137" s="356" t="s">
        <v>4944</v>
      </c>
      <c r="F2137" s="363" t="s">
        <v>7266</v>
      </c>
      <c r="G2137" s="356"/>
    </row>
    <row r="2138" spans="2:7">
      <c r="B2138" s="356" t="s">
        <v>4850</v>
      </c>
      <c r="C2138" s="356" t="s">
        <v>4852</v>
      </c>
      <c r="D2138" s="356">
        <v>114</v>
      </c>
      <c r="E2138" s="356" t="s">
        <v>3100</v>
      </c>
      <c r="F2138" s="363" t="s">
        <v>7266</v>
      </c>
      <c r="G2138" s="356"/>
    </row>
    <row r="2139" spans="2:7">
      <c r="B2139" s="356" t="s">
        <v>4850</v>
      </c>
      <c r="C2139" s="356" t="s">
        <v>4852</v>
      </c>
      <c r="D2139" s="356">
        <v>115</v>
      </c>
      <c r="E2139" s="356" t="s">
        <v>4945</v>
      </c>
      <c r="F2139" s="363" t="s">
        <v>7266</v>
      </c>
      <c r="G2139" s="356"/>
    </row>
    <row r="2140" spans="2:7">
      <c r="B2140" s="356" t="s">
        <v>4850</v>
      </c>
      <c r="C2140" s="356" t="s">
        <v>4852</v>
      </c>
      <c r="D2140" s="356">
        <v>116</v>
      </c>
      <c r="E2140" s="356" t="s">
        <v>1212</v>
      </c>
      <c r="F2140" s="363" t="s">
        <v>7266</v>
      </c>
      <c r="G2140" s="356"/>
    </row>
    <row r="2141" spans="2:7">
      <c r="B2141" s="356" t="s">
        <v>4850</v>
      </c>
      <c r="C2141" s="356" t="s">
        <v>4852</v>
      </c>
      <c r="D2141" s="356">
        <v>117</v>
      </c>
      <c r="E2141" s="356" t="s">
        <v>4948</v>
      </c>
      <c r="F2141" s="363" t="s">
        <v>7266</v>
      </c>
      <c r="G2141" s="356"/>
    </row>
    <row r="2142" spans="2:7">
      <c r="B2142" s="356" t="s">
        <v>4850</v>
      </c>
      <c r="C2142" s="356" t="s">
        <v>4852</v>
      </c>
      <c r="D2142" s="356">
        <v>118</v>
      </c>
      <c r="E2142" s="356" t="s">
        <v>3223</v>
      </c>
      <c r="F2142" s="363" t="s">
        <v>7266</v>
      </c>
      <c r="G2142" s="356"/>
    </row>
    <row r="2143" spans="2:7">
      <c r="B2143" s="356" t="s">
        <v>4850</v>
      </c>
      <c r="C2143" s="356" t="s">
        <v>4852</v>
      </c>
      <c r="D2143" s="356">
        <v>119</v>
      </c>
      <c r="E2143" s="356" t="s">
        <v>4950</v>
      </c>
      <c r="F2143" s="363" t="s">
        <v>7266</v>
      </c>
      <c r="G2143" s="356"/>
    </row>
    <row r="2144" spans="2:7">
      <c r="B2144" s="356" t="s">
        <v>4850</v>
      </c>
      <c r="C2144" s="356" t="s">
        <v>4852</v>
      </c>
      <c r="D2144" s="356">
        <v>120</v>
      </c>
      <c r="E2144" s="356" t="s">
        <v>1644</v>
      </c>
      <c r="F2144" s="363" t="s">
        <v>7266</v>
      </c>
      <c r="G2144" s="356"/>
    </row>
    <row r="2145" spans="2:7">
      <c r="B2145" s="356" t="s">
        <v>4850</v>
      </c>
      <c r="C2145" s="356" t="s">
        <v>4852</v>
      </c>
      <c r="D2145" s="356">
        <v>121</v>
      </c>
      <c r="E2145" s="356" t="s">
        <v>4951</v>
      </c>
      <c r="F2145" s="363" t="s">
        <v>7266</v>
      </c>
      <c r="G2145" s="356"/>
    </row>
    <row r="2146" spans="2:7">
      <c r="B2146" s="356" t="s">
        <v>4850</v>
      </c>
      <c r="C2146" s="356" t="s">
        <v>4852</v>
      </c>
      <c r="D2146" s="356">
        <v>122</v>
      </c>
      <c r="E2146" s="356" t="s">
        <v>3947</v>
      </c>
      <c r="F2146" s="363" t="s">
        <v>7266</v>
      </c>
      <c r="G2146" s="356"/>
    </row>
    <row r="2147" spans="2:7">
      <c r="B2147" s="356" t="s">
        <v>4850</v>
      </c>
      <c r="C2147" s="356" t="s">
        <v>4852</v>
      </c>
      <c r="D2147" s="356">
        <v>123</v>
      </c>
      <c r="E2147" s="356" t="s">
        <v>3552</v>
      </c>
      <c r="F2147" s="363" t="s">
        <v>7266</v>
      </c>
      <c r="G2147" s="356"/>
    </row>
    <row r="2148" spans="2:7">
      <c r="B2148" s="356" t="s">
        <v>4850</v>
      </c>
      <c r="C2148" s="356" t="s">
        <v>4852</v>
      </c>
      <c r="D2148" s="356">
        <v>124</v>
      </c>
      <c r="E2148" s="356" t="s">
        <v>3512</v>
      </c>
      <c r="F2148" s="363" t="s">
        <v>7266</v>
      </c>
      <c r="G2148" s="356"/>
    </row>
    <row r="2149" spans="2:7">
      <c r="B2149" s="356" t="s">
        <v>4850</v>
      </c>
      <c r="C2149" s="356" t="s">
        <v>4852</v>
      </c>
      <c r="D2149" s="356">
        <v>125</v>
      </c>
      <c r="E2149" s="356" t="s">
        <v>3467</v>
      </c>
      <c r="F2149" s="363" t="s">
        <v>7266</v>
      </c>
      <c r="G2149" s="356"/>
    </row>
    <row r="2150" spans="2:7">
      <c r="B2150" s="356" t="s">
        <v>4850</v>
      </c>
      <c r="C2150" s="356" t="s">
        <v>4852</v>
      </c>
      <c r="D2150" s="356">
        <v>126</v>
      </c>
      <c r="E2150" s="356" t="s">
        <v>3078</v>
      </c>
      <c r="F2150" s="363" t="s">
        <v>7266</v>
      </c>
      <c r="G2150" s="356"/>
    </row>
    <row r="2151" spans="2:7">
      <c r="B2151" s="356" t="s">
        <v>4850</v>
      </c>
      <c r="C2151" s="356" t="s">
        <v>4852</v>
      </c>
      <c r="D2151" s="356">
        <v>127</v>
      </c>
      <c r="E2151" s="356" t="s">
        <v>4955</v>
      </c>
      <c r="F2151" s="363" t="s">
        <v>7266</v>
      </c>
      <c r="G2151" s="356"/>
    </row>
    <row r="2152" spans="2:7">
      <c r="B2152" s="356" t="s">
        <v>4850</v>
      </c>
      <c r="C2152" s="356" t="s">
        <v>4852</v>
      </c>
      <c r="D2152" s="356">
        <v>128</v>
      </c>
      <c r="E2152" s="356" t="s">
        <v>4958</v>
      </c>
      <c r="F2152" s="363" t="s">
        <v>7266</v>
      </c>
      <c r="G2152" s="356"/>
    </row>
    <row r="2153" spans="2:7">
      <c r="B2153" s="356" t="s">
        <v>4850</v>
      </c>
      <c r="C2153" s="356" t="s">
        <v>4852</v>
      </c>
      <c r="D2153" s="356">
        <v>129</v>
      </c>
      <c r="E2153" s="356" t="s">
        <v>4962</v>
      </c>
      <c r="F2153" s="363" t="s">
        <v>7266</v>
      </c>
      <c r="G2153" s="356"/>
    </row>
    <row r="2154" spans="2:7">
      <c r="B2154" s="356" t="s">
        <v>4850</v>
      </c>
      <c r="C2154" s="356" t="s">
        <v>4852</v>
      </c>
      <c r="D2154" s="356">
        <v>130</v>
      </c>
      <c r="E2154" s="356" t="s">
        <v>4963</v>
      </c>
      <c r="F2154" s="363" t="s">
        <v>7266</v>
      </c>
      <c r="G2154" s="356"/>
    </row>
    <row r="2155" spans="2:7">
      <c r="B2155" s="356" t="s">
        <v>4850</v>
      </c>
      <c r="C2155" s="356" t="s">
        <v>4852</v>
      </c>
      <c r="D2155" s="356">
        <v>131</v>
      </c>
      <c r="E2155" s="356" t="s">
        <v>3397</v>
      </c>
      <c r="F2155" s="363" t="s">
        <v>7266</v>
      </c>
      <c r="G2155" s="356"/>
    </row>
    <row r="2156" spans="2:7">
      <c r="B2156" s="356" t="s">
        <v>4850</v>
      </c>
      <c r="C2156" s="356" t="s">
        <v>4852</v>
      </c>
      <c r="D2156" s="356">
        <v>132</v>
      </c>
      <c r="E2156" s="356" t="s">
        <v>4964</v>
      </c>
      <c r="F2156" s="363" t="s">
        <v>7266</v>
      </c>
      <c r="G2156" s="356"/>
    </row>
    <row r="2157" spans="2:7">
      <c r="B2157" s="356" t="s">
        <v>4850</v>
      </c>
      <c r="C2157" s="356" t="s">
        <v>4852</v>
      </c>
      <c r="D2157" s="356">
        <v>133</v>
      </c>
      <c r="E2157" s="356" t="s">
        <v>1965</v>
      </c>
      <c r="F2157" s="363" t="s">
        <v>7266</v>
      </c>
      <c r="G2157" s="356"/>
    </row>
    <row r="2158" spans="2:7">
      <c r="B2158" s="356" t="s">
        <v>4850</v>
      </c>
      <c r="C2158" s="356" t="s">
        <v>4852</v>
      </c>
      <c r="D2158" s="356">
        <v>134</v>
      </c>
      <c r="E2158" s="356" t="s">
        <v>4965</v>
      </c>
      <c r="F2158" s="363" t="s">
        <v>7266</v>
      </c>
      <c r="G2158" s="356"/>
    </row>
    <row r="2159" spans="2:7">
      <c r="B2159" s="356" t="s">
        <v>4850</v>
      </c>
      <c r="C2159" s="356" t="s">
        <v>4852</v>
      </c>
      <c r="D2159" s="356">
        <v>135</v>
      </c>
      <c r="E2159" s="356" t="s">
        <v>4967</v>
      </c>
      <c r="F2159" s="363" t="s">
        <v>7266</v>
      </c>
      <c r="G2159" s="356"/>
    </row>
    <row r="2160" spans="2:7">
      <c r="B2160" s="356" t="s">
        <v>4850</v>
      </c>
      <c r="C2160" s="356" t="s">
        <v>4852</v>
      </c>
      <c r="D2160" s="356">
        <v>136</v>
      </c>
      <c r="E2160" s="356" t="s">
        <v>1534</v>
      </c>
      <c r="F2160" s="363" t="s">
        <v>7266</v>
      </c>
      <c r="G2160" s="356"/>
    </row>
    <row r="2161" spans="2:7">
      <c r="B2161" s="356" t="s">
        <v>4850</v>
      </c>
      <c r="C2161" s="356" t="s">
        <v>4852</v>
      </c>
      <c r="D2161" s="356">
        <v>137</v>
      </c>
      <c r="E2161" s="356" t="s">
        <v>670</v>
      </c>
      <c r="F2161" s="363" t="s">
        <v>7266</v>
      </c>
      <c r="G2161" s="356"/>
    </row>
    <row r="2162" spans="2:7">
      <c r="B2162" s="356" t="s">
        <v>4850</v>
      </c>
      <c r="C2162" s="356" t="s">
        <v>4852</v>
      </c>
      <c r="D2162" s="356">
        <v>138</v>
      </c>
      <c r="E2162" s="356" t="s">
        <v>4968</v>
      </c>
      <c r="F2162" s="363" t="s">
        <v>7266</v>
      </c>
      <c r="G2162" s="356"/>
    </row>
    <row r="2163" spans="2:7">
      <c r="B2163" s="356" t="s">
        <v>4850</v>
      </c>
      <c r="C2163" s="356" t="s">
        <v>4852</v>
      </c>
      <c r="D2163" s="356">
        <v>139</v>
      </c>
      <c r="E2163" s="356" t="s">
        <v>4969</v>
      </c>
      <c r="F2163" s="363" t="s">
        <v>7266</v>
      </c>
      <c r="G2163" s="356"/>
    </row>
    <row r="2164" spans="2:7">
      <c r="B2164" s="356" t="s">
        <v>4850</v>
      </c>
      <c r="C2164" s="356" t="s">
        <v>4852</v>
      </c>
      <c r="D2164" s="356">
        <v>140</v>
      </c>
      <c r="E2164" s="356" t="s">
        <v>4970</v>
      </c>
      <c r="F2164" s="363" t="s">
        <v>7266</v>
      </c>
      <c r="G2164" s="356"/>
    </row>
    <row r="2165" spans="2:7">
      <c r="B2165" s="356" t="s">
        <v>4850</v>
      </c>
      <c r="C2165" s="356" t="s">
        <v>4852</v>
      </c>
      <c r="D2165" s="356">
        <v>141</v>
      </c>
      <c r="E2165" s="356" t="s">
        <v>3417</v>
      </c>
      <c r="F2165" s="363" t="s">
        <v>7266</v>
      </c>
      <c r="G2165" s="356"/>
    </row>
    <row r="2166" spans="2:7">
      <c r="B2166" s="356" t="s">
        <v>4850</v>
      </c>
      <c r="C2166" s="356" t="s">
        <v>4852</v>
      </c>
      <c r="D2166" s="356">
        <v>142</v>
      </c>
      <c r="E2166" s="356" t="s">
        <v>1417</v>
      </c>
      <c r="F2166" s="363" t="s">
        <v>7266</v>
      </c>
      <c r="G2166" s="356"/>
    </row>
    <row r="2167" spans="2:7">
      <c r="B2167" s="356" t="s">
        <v>4850</v>
      </c>
      <c r="C2167" s="356" t="s">
        <v>4852</v>
      </c>
      <c r="D2167" s="356">
        <v>143</v>
      </c>
      <c r="E2167" s="356" t="s">
        <v>2922</v>
      </c>
      <c r="F2167" s="363" t="s">
        <v>7266</v>
      </c>
      <c r="G2167" s="356"/>
    </row>
    <row r="2168" spans="2:7">
      <c r="B2168" s="356" t="s">
        <v>4850</v>
      </c>
      <c r="C2168" s="356" t="s">
        <v>4852</v>
      </c>
      <c r="D2168" s="356">
        <v>144</v>
      </c>
      <c r="E2168" s="356" t="s">
        <v>4565</v>
      </c>
      <c r="F2168" s="363" t="s">
        <v>7266</v>
      </c>
      <c r="G2168" s="356"/>
    </row>
    <row r="2169" spans="2:7">
      <c r="B2169" s="356" t="s">
        <v>4850</v>
      </c>
      <c r="C2169" s="356" t="s">
        <v>4852</v>
      </c>
      <c r="D2169" s="356">
        <v>145</v>
      </c>
      <c r="E2169" s="356" t="s">
        <v>733</v>
      </c>
      <c r="F2169" s="363" t="s">
        <v>7266</v>
      </c>
      <c r="G2169" s="356"/>
    </row>
    <row r="2170" spans="2:7">
      <c r="B2170" s="356" t="s">
        <v>4850</v>
      </c>
      <c r="C2170" s="356" t="s">
        <v>4852</v>
      </c>
      <c r="D2170" s="356">
        <v>146</v>
      </c>
      <c r="E2170" s="356" t="s">
        <v>2284</v>
      </c>
      <c r="F2170" s="363" t="s">
        <v>7266</v>
      </c>
      <c r="G2170" s="356"/>
    </row>
    <row r="2171" spans="2:7">
      <c r="B2171" s="356" t="s">
        <v>4850</v>
      </c>
      <c r="C2171" s="356" t="s">
        <v>4852</v>
      </c>
      <c r="D2171" s="356">
        <v>147</v>
      </c>
      <c r="E2171" s="356" t="s">
        <v>4971</v>
      </c>
      <c r="F2171" s="363" t="s">
        <v>7266</v>
      </c>
      <c r="G2171" s="356"/>
    </row>
    <row r="2172" spans="2:7">
      <c r="B2172" s="356" t="s">
        <v>4850</v>
      </c>
      <c r="C2172" s="356" t="s">
        <v>4852</v>
      </c>
      <c r="D2172" s="356">
        <v>148</v>
      </c>
      <c r="E2172" s="356" t="s">
        <v>1448</v>
      </c>
      <c r="F2172" s="363" t="s">
        <v>7266</v>
      </c>
      <c r="G2172" s="356"/>
    </row>
    <row r="2173" spans="2:7">
      <c r="B2173" s="356" t="s">
        <v>4850</v>
      </c>
      <c r="C2173" s="356" t="s">
        <v>4852</v>
      </c>
      <c r="D2173" s="356">
        <v>149</v>
      </c>
      <c r="E2173" s="356" t="s">
        <v>1025</v>
      </c>
      <c r="F2173" s="363" t="s">
        <v>7266</v>
      </c>
      <c r="G2173" s="356"/>
    </row>
    <row r="2174" spans="2:7">
      <c r="B2174" s="356" t="s">
        <v>4850</v>
      </c>
      <c r="C2174" s="356" t="s">
        <v>4852</v>
      </c>
      <c r="D2174" s="356">
        <v>150</v>
      </c>
      <c r="E2174" s="356" t="s">
        <v>4972</v>
      </c>
      <c r="F2174" s="363" t="s">
        <v>7266</v>
      </c>
      <c r="G2174" s="356"/>
    </row>
    <row r="2175" spans="2:7">
      <c r="B2175" s="356" t="s">
        <v>4850</v>
      </c>
      <c r="C2175" s="356" t="s">
        <v>4852</v>
      </c>
      <c r="D2175" s="356">
        <v>151</v>
      </c>
      <c r="E2175" s="356" t="s">
        <v>4973</v>
      </c>
      <c r="F2175" s="363" t="s">
        <v>7266</v>
      </c>
      <c r="G2175" s="356"/>
    </row>
    <row r="2176" spans="2:7">
      <c r="B2176" s="356" t="s">
        <v>4850</v>
      </c>
      <c r="C2176" s="356" t="s">
        <v>4852</v>
      </c>
      <c r="D2176" s="356">
        <v>152</v>
      </c>
      <c r="E2176" s="356" t="s">
        <v>1857</v>
      </c>
      <c r="F2176" s="363" t="s">
        <v>7266</v>
      </c>
      <c r="G2176" s="356"/>
    </row>
    <row r="2177" spans="2:7">
      <c r="B2177" s="356" t="s">
        <v>4850</v>
      </c>
      <c r="C2177" s="356" t="s">
        <v>4852</v>
      </c>
      <c r="D2177" s="356">
        <v>153</v>
      </c>
      <c r="E2177" s="356" t="s">
        <v>2928</v>
      </c>
      <c r="F2177" s="363" t="s">
        <v>7266</v>
      </c>
      <c r="G2177" s="356"/>
    </row>
    <row r="2178" spans="2:7">
      <c r="B2178" s="356" t="s">
        <v>4850</v>
      </c>
      <c r="C2178" s="356" t="s">
        <v>4852</v>
      </c>
      <c r="D2178" s="356">
        <v>154</v>
      </c>
      <c r="E2178" s="356" t="s">
        <v>2826</v>
      </c>
      <c r="F2178" s="363" t="s">
        <v>7266</v>
      </c>
      <c r="G2178" s="356"/>
    </row>
    <row r="2179" spans="2:7">
      <c r="B2179" s="356" t="s">
        <v>4850</v>
      </c>
      <c r="C2179" s="356" t="s">
        <v>4852</v>
      </c>
      <c r="D2179" s="356">
        <v>155</v>
      </c>
      <c r="E2179" s="356" t="s">
        <v>3612</v>
      </c>
      <c r="F2179" s="363" t="s">
        <v>7266</v>
      </c>
      <c r="G2179" s="356"/>
    </row>
    <row r="2180" spans="2:7">
      <c r="B2180" s="356" t="s">
        <v>4850</v>
      </c>
      <c r="C2180" s="356" t="s">
        <v>4852</v>
      </c>
      <c r="D2180" s="356">
        <v>156</v>
      </c>
      <c r="E2180" s="356" t="s">
        <v>1012</v>
      </c>
      <c r="F2180" s="363" t="s">
        <v>7266</v>
      </c>
      <c r="G2180" s="356"/>
    </row>
    <row r="2181" spans="2:7">
      <c r="B2181" s="356" t="s">
        <v>4850</v>
      </c>
      <c r="C2181" s="356" t="s">
        <v>4852</v>
      </c>
      <c r="D2181" s="356">
        <v>157</v>
      </c>
      <c r="E2181" s="356" t="s">
        <v>4977</v>
      </c>
      <c r="F2181" s="363" t="s">
        <v>7266</v>
      </c>
      <c r="G2181" s="356"/>
    </row>
    <row r="2182" spans="2:7">
      <c r="B2182" s="356" t="s">
        <v>4850</v>
      </c>
      <c r="C2182" s="356" t="s">
        <v>4852</v>
      </c>
      <c r="D2182" s="356">
        <v>158</v>
      </c>
      <c r="E2182" s="356" t="s">
        <v>3042</v>
      </c>
      <c r="F2182" s="363" t="s">
        <v>7266</v>
      </c>
      <c r="G2182" s="356"/>
    </row>
    <row r="2183" spans="2:7">
      <c r="B2183" s="356" t="s">
        <v>4850</v>
      </c>
      <c r="C2183" s="356" t="s">
        <v>4852</v>
      </c>
      <c r="D2183" s="356">
        <v>159</v>
      </c>
      <c r="E2183" s="356" t="s">
        <v>531</v>
      </c>
      <c r="F2183" s="363" t="s">
        <v>7266</v>
      </c>
      <c r="G2183" s="356"/>
    </row>
    <row r="2184" spans="2:7">
      <c r="B2184" s="356" t="s">
        <v>4850</v>
      </c>
      <c r="C2184" s="356" t="s">
        <v>4852</v>
      </c>
      <c r="D2184" s="356">
        <v>160</v>
      </c>
      <c r="E2184" s="356" t="s">
        <v>4978</v>
      </c>
      <c r="F2184" s="363" t="s">
        <v>7266</v>
      </c>
      <c r="G2184" s="356"/>
    </row>
    <row r="2185" spans="2:7">
      <c r="B2185" s="356" t="s">
        <v>4850</v>
      </c>
      <c r="C2185" s="356" t="s">
        <v>4852</v>
      </c>
      <c r="D2185" s="356">
        <v>161</v>
      </c>
      <c r="E2185" s="356" t="s">
        <v>3792</v>
      </c>
      <c r="F2185" s="363" t="s">
        <v>7266</v>
      </c>
      <c r="G2185" s="356"/>
    </row>
    <row r="2186" spans="2:7">
      <c r="B2186" s="356" t="s">
        <v>4850</v>
      </c>
      <c r="C2186" s="356" t="s">
        <v>4852</v>
      </c>
      <c r="D2186" s="356">
        <v>162</v>
      </c>
      <c r="E2186" s="356" t="s">
        <v>4547</v>
      </c>
      <c r="F2186" s="363" t="s">
        <v>7266</v>
      </c>
      <c r="G2186" s="356"/>
    </row>
    <row r="2187" spans="2:7">
      <c r="B2187" s="356" t="s">
        <v>4850</v>
      </c>
      <c r="C2187" s="356" t="s">
        <v>4852</v>
      </c>
      <c r="D2187" s="356">
        <v>163</v>
      </c>
      <c r="E2187" s="356" t="s">
        <v>4979</v>
      </c>
      <c r="F2187" s="363" t="s">
        <v>7266</v>
      </c>
      <c r="G2187" s="356"/>
    </row>
    <row r="2188" spans="2:7">
      <c r="B2188" s="356" t="s">
        <v>4850</v>
      </c>
      <c r="C2188" s="356" t="s">
        <v>4852</v>
      </c>
      <c r="D2188" s="356">
        <v>164</v>
      </c>
      <c r="E2188" s="356" t="s">
        <v>393</v>
      </c>
      <c r="F2188" s="363" t="s">
        <v>7266</v>
      </c>
      <c r="G2188" s="356"/>
    </row>
    <row r="2189" spans="2:7">
      <c r="B2189" s="356" t="s">
        <v>4850</v>
      </c>
      <c r="C2189" s="356" t="s">
        <v>4852</v>
      </c>
      <c r="D2189" s="356">
        <v>165</v>
      </c>
      <c r="E2189" s="356" t="s">
        <v>3725</v>
      </c>
      <c r="F2189" s="363" t="s">
        <v>7266</v>
      </c>
      <c r="G2189" s="356"/>
    </row>
    <row r="2190" spans="2:7">
      <c r="B2190" s="356" t="s">
        <v>4850</v>
      </c>
      <c r="C2190" s="356" t="s">
        <v>4852</v>
      </c>
      <c r="D2190" s="356">
        <v>166</v>
      </c>
      <c r="E2190" s="356" t="s">
        <v>4321</v>
      </c>
      <c r="F2190" s="363" t="s">
        <v>7266</v>
      </c>
      <c r="G2190" s="356"/>
    </row>
    <row r="2191" spans="2:7">
      <c r="B2191" s="356" t="s">
        <v>4850</v>
      </c>
      <c r="C2191" s="356" t="s">
        <v>4852</v>
      </c>
      <c r="D2191" s="356">
        <v>167</v>
      </c>
      <c r="E2191" s="356" t="s">
        <v>4980</v>
      </c>
      <c r="F2191" s="363" t="s">
        <v>7266</v>
      </c>
      <c r="G2191" s="356"/>
    </row>
    <row r="2192" spans="2:7">
      <c r="B2192" s="356" t="s">
        <v>4850</v>
      </c>
      <c r="C2192" s="356" t="s">
        <v>4852</v>
      </c>
      <c r="D2192" s="356">
        <v>168</v>
      </c>
      <c r="E2192" s="356" t="s">
        <v>4881</v>
      </c>
      <c r="F2192" s="363" t="s">
        <v>7266</v>
      </c>
      <c r="G2192" s="356"/>
    </row>
    <row r="2193" spans="2:7">
      <c r="B2193" s="356" t="s">
        <v>4850</v>
      </c>
      <c r="C2193" s="356" t="s">
        <v>4852</v>
      </c>
      <c r="D2193" s="356">
        <v>169</v>
      </c>
      <c r="E2193" s="356" t="s">
        <v>4981</v>
      </c>
      <c r="F2193" s="363" t="s">
        <v>7266</v>
      </c>
      <c r="G2193" s="356"/>
    </row>
    <row r="2194" spans="2:7">
      <c r="B2194" s="356" t="s">
        <v>4850</v>
      </c>
      <c r="C2194" s="356" t="s">
        <v>4852</v>
      </c>
      <c r="D2194" s="356">
        <v>170</v>
      </c>
      <c r="E2194" s="356" t="s">
        <v>4982</v>
      </c>
      <c r="F2194" s="363" t="s">
        <v>7266</v>
      </c>
      <c r="G2194" s="356"/>
    </row>
    <row r="2195" spans="2:7">
      <c r="B2195" s="356" t="s">
        <v>4850</v>
      </c>
      <c r="C2195" s="356" t="s">
        <v>4852</v>
      </c>
      <c r="D2195" s="356">
        <v>171</v>
      </c>
      <c r="E2195" s="356" t="s">
        <v>4539</v>
      </c>
      <c r="F2195" s="363" t="s">
        <v>7266</v>
      </c>
      <c r="G2195" s="356"/>
    </row>
    <row r="2196" spans="2:7">
      <c r="B2196" s="356" t="s">
        <v>4850</v>
      </c>
      <c r="C2196" s="356" t="s">
        <v>4852</v>
      </c>
      <c r="D2196" s="356">
        <v>172</v>
      </c>
      <c r="E2196" s="356" t="s">
        <v>4984</v>
      </c>
      <c r="F2196" s="363" t="s">
        <v>7266</v>
      </c>
      <c r="G2196" s="356"/>
    </row>
    <row r="2197" spans="2:7">
      <c r="B2197" s="356" t="s">
        <v>4850</v>
      </c>
      <c r="C2197" s="356" t="s">
        <v>4852</v>
      </c>
      <c r="D2197" s="356">
        <v>173</v>
      </c>
      <c r="E2197" s="356" t="s">
        <v>4985</v>
      </c>
      <c r="F2197" s="363" t="s">
        <v>7266</v>
      </c>
      <c r="G2197" s="356"/>
    </row>
    <row r="2198" spans="2:7">
      <c r="B2198" s="356" t="s">
        <v>4850</v>
      </c>
      <c r="C2198" s="356" t="s">
        <v>4852</v>
      </c>
      <c r="D2198" s="356">
        <v>174</v>
      </c>
      <c r="E2198" s="356" t="s">
        <v>4987</v>
      </c>
      <c r="F2198" s="363" t="s">
        <v>7266</v>
      </c>
      <c r="G2198" s="356"/>
    </row>
    <row r="2199" spans="2:7">
      <c r="B2199" s="356" t="s">
        <v>4850</v>
      </c>
      <c r="C2199" s="356" t="s">
        <v>4852</v>
      </c>
      <c r="D2199" s="356">
        <v>175</v>
      </c>
      <c r="E2199" s="356" t="s">
        <v>4989</v>
      </c>
      <c r="F2199" s="363" t="s">
        <v>7266</v>
      </c>
      <c r="G2199" s="356"/>
    </row>
    <row r="2200" spans="2:7">
      <c r="B2200" s="356" t="s">
        <v>4850</v>
      </c>
      <c r="C2200" s="356" t="s">
        <v>4852</v>
      </c>
      <c r="D2200" s="356">
        <v>176</v>
      </c>
      <c r="E2200" s="356" t="s">
        <v>4990</v>
      </c>
      <c r="F2200" s="363" t="s">
        <v>7266</v>
      </c>
      <c r="G2200" s="356"/>
    </row>
    <row r="2201" spans="2:7">
      <c r="B2201" s="356" t="s">
        <v>4850</v>
      </c>
      <c r="C2201" s="356" t="s">
        <v>4852</v>
      </c>
      <c r="D2201" s="356">
        <v>177</v>
      </c>
      <c r="E2201" s="356" t="s">
        <v>3481</v>
      </c>
      <c r="F2201" s="363" t="s">
        <v>7266</v>
      </c>
      <c r="G2201" s="356"/>
    </row>
    <row r="2202" spans="2:7">
      <c r="B2202" s="356" t="s">
        <v>4850</v>
      </c>
      <c r="C2202" s="356" t="s">
        <v>4852</v>
      </c>
      <c r="D2202" s="356">
        <v>178</v>
      </c>
      <c r="E2202" s="356" t="s">
        <v>4534</v>
      </c>
      <c r="F2202" s="363" t="s">
        <v>7266</v>
      </c>
      <c r="G2202" s="356"/>
    </row>
    <row r="2203" spans="2:7">
      <c r="B2203" s="356" t="s">
        <v>4850</v>
      </c>
      <c r="C2203" s="356" t="s">
        <v>4852</v>
      </c>
      <c r="D2203" s="356">
        <v>179</v>
      </c>
      <c r="E2203" s="356" t="s">
        <v>1738</v>
      </c>
      <c r="F2203" s="363" t="s">
        <v>7266</v>
      </c>
      <c r="G2203" s="356"/>
    </row>
    <row r="2204" spans="2:7">
      <c r="B2204" s="356" t="s">
        <v>4850</v>
      </c>
      <c r="C2204" s="356" t="s">
        <v>4852</v>
      </c>
      <c r="D2204" s="356">
        <v>180</v>
      </c>
      <c r="E2204" s="356" t="s">
        <v>4993</v>
      </c>
      <c r="F2204" s="363" t="s">
        <v>7266</v>
      </c>
      <c r="G2204" s="356"/>
    </row>
    <row r="2205" spans="2:7">
      <c r="B2205" s="356" t="s">
        <v>4850</v>
      </c>
      <c r="C2205" s="356" t="s">
        <v>4852</v>
      </c>
      <c r="D2205" s="356">
        <v>181</v>
      </c>
      <c r="E2205" s="356" t="s">
        <v>1726</v>
      </c>
      <c r="F2205" s="363" t="s">
        <v>7266</v>
      </c>
      <c r="G2205" s="356"/>
    </row>
    <row r="2206" spans="2:7">
      <c r="B2206" s="356" t="s">
        <v>4850</v>
      </c>
      <c r="C2206" s="356" t="s">
        <v>4852</v>
      </c>
      <c r="D2206" s="356">
        <v>182</v>
      </c>
      <c r="E2206" s="356" t="s">
        <v>4994</v>
      </c>
      <c r="F2206" s="363" t="s">
        <v>7266</v>
      </c>
      <c r="G2206" s="356"/>
    </row>
    <row r="2207" spans="2:7">
      <c r="B2207" s="356" t="s">
        <v>4850</v>
      </c>
      <c r="C2207" s="356" t="s">
        <v>4852</v>
      </c>
      <c r="D2207" s="356">
        <v>183</v>
      </c>
      <c r="E2207" s="356" t="s">
        <v>4996</v>
      </c>
      <c r="F2207" s="363" t="s">
        <v>7266</v>
      </c>
      <c r="G2207" s="356"/>
    </row>
    <row r="2208" spans="2:7">
      <c r="B2208" s="356" t="s">
        <v>4850</v>
      </c>
      <c r="C2208" s="356" t="s">
        <v>4852</v>
      </c>
      <c r="D2208" s="356">
        <v>184</v>
      </c>
      <c r="E2208" s="356" t="s">
        <v>3744</v>
      </c>
      <c r="F2208" s="363" t="s">
        <v>7266</v>
      </c>
      <c r="G2208" s="356"/>
    </row>
    <row r="2209" spans="2:7">
      <c r="B2209" s="356" t="s">
        <v>4850</v>
      </c>
      <c r="C2209" s="356" t="s">
        <v>4852</v>
      </c>
      <c r="D2209" s="356">
        <v>185</v>
      </c>
      <c r="E2209" s="356" t="s">
        <v>4997</v>
      </c>
      <c r="F2209" s="363" t="s">
        <v>7266</v>
      </c>
      <c r="G2209" s="356"/>
    </row>
    <row r="2210" spans="2:7">
      <c r="B2210" s="356" t="s">
        <v>4850</v>
      </c>
      <c r="C2210" s="356" t="s">
        <v>4852</v>
      </c>
      <c r="D2210" s="356">
        <v>186</v>
      </c>
      <c r="E2210" s="356" t="s">
        <v>5000</v>
      </c>
      <c r="F2210" s="363" t="s">
        <v>7266</v>
      </c>
      <c r="G2210" s="356"/>
    </row>
    <row r="2211" spans="2:7">
      <c r="B2211" s="356" t="s">
        <v>4850</v>
      </c>
      <c r="C2211" s="356" t="s">
        <v>4852</v>
      </c>
      <c r="D2211" s="356">
        <v>187</v>
      </c>
      <c r="E2211" s="356" t="s">
        <v>88</v>
      </c>
      <c r="F2211" s="363" t="s">
        <v>7266</v>
      </c>
      <c r="G2211" s="356"/>
    </row>
    <row r="2212" spans="2:7">
      <c r="B2212" s="356" t="s">
        <v>4850</v>
      </c>
      <c r="C2212" s="356" t="s">
        <v>4852</v>
      </c>
      <c r="D2212" s="356">
        <v>188</v>
      </c>
      <c r="E2212" s="356" t="s">
        <v>5001</v>
      </c>
      <c r="F2212" s="363" t="s">
        <v>7266</v>
      </c>
      <c r="G2212" s="356"/>
    </row>
    <row r="2213" spans="2:7">
      <c r="B2213" s="356" t="s">
        <v>4850</v>
      </c>
      <c r="C2213" s="356" t="s">
        <v>4852</v>
      </c>
      <c r="D2213" s="356">
        <v>189</v>
      </c>
      <c r="E2213" s="356" t="s">
        <v>673</v>
      </c>
      <c r="F2213" s="363" t="s">
        <v>7266</v>
      </c>
      <c r="G2213" s="356"/>
    </row>
    <row r="2214" spans="2:7">
      <c r="B2214" s="356" t="s">
        <v>4850</v>
      </c>
      <c r="C2214" s="356" t="s">
        <v>4852</v>
      </c>
      <c r="D2214" s="356">
        <v>190</v>
      </c>
      <c r="E2214" s="356" t="s">
        <v>3806</v>
      </c>
      <c r="F2214" s="363" t="s">
        <v>7266</v>
      </c>
      <c r="G2214" s="356"/>
    </row>
    <row r="2215" spans="2:7">
      <c r="B2215" s="356" t="s">
        <v>4850</v>
      </c>
      <c r="C2215" s="356" t="s">
        <v>4852</v>
      </c>
      <c r="D2215" s="356">
        <v>191</v>
      </c>
      <c r="E2215" s="356" t="s">
        <v>5004</v>
      </c>
      <c r="F2215" s="363" t="s">
        <v>7266</v>
      </c>
      <c r="G2215" s="356"/>
    </row>
    <row r="2216" spans="2:7">
      <c r="B2216" s="356" t="s">
        <v>4850</v>
      </c>
      <c r="C2216" s="356" t="s">
        <v>4852</v>
      </c>
      <c r="D2216" s="356">
        <v>192</v>
      </c>
      <c r="E2216" s="356" t="s">
        <v>5005</v>
      </c>
      <c r="F2216" s="363" t="s">
        <v>7266</v>
      </c>
      <c r="G2216" s="356"/>
    </row>
    <row r="2217" spans="2:7">
      <c r="B2217" s="356" t="s">
        <v>4850</v>
      </c>
      <c r="C2217" s="356" t="s">
        <v>4852</v>
      </c>
      <c r="D2217" s="356">
        <v>193</v>
      </c>
      <c r="E2217" s="356" t="s">
        <v>5007</v>
      </c>
      <c r="F2217" s="363" t="s">
        <v>7266</v>
      </c>
      <c r="G2217" s="356"/>
    </row>
    <row r="2218" spans="2:7">
      <c r="B2218" s="356" t="s">
        <v>4850</v>
      </c>
      <c r="C2218" s="356" t="s">
        <v>4852</v>
      </c>
      <c r="D2218" s="356">
        <v>194</v>
      </c>
      <c r="E2218" s="356" t="s">
        <v>2166</v>
      </c>
      <c r="F2218" s="363" t="s">
        <v>7266</v>
      </c>
      <c r="G2218" s="356"/>
    </row>
    <row r="2219" spans="2:7">
      <c r="B2219" s="356" t="s">
        <v>4850</v>
      </c>
      <c r="C2219" s="356" t="s">
        <v>4852</v>
      </c>
      <c r="D2219" s="356">
        <v>195</v>
      </c>
      <c r="E2219" s="356" t="s">
        <v>5009</v>
      </c>
      <c r="F2219" s="363" t="s">
        <v>7266</v>
      </c>
      <c r="G2219" s="356"/>
    </row>
    <row r="2220" spans="2:7">
      <c r="B2220" s="356" t="s">
        <v>4850</v>
      </c>
      <c r="C2220" s="356" t="s">
        <v>4852</v>
      </c>
      <c r="D2220" s="356">
        <v>196</v>
      </c>
      <c r="E2220" s="356" t="s">
        <v>2158</v>
      </c>
      <c r="F2220" s="363" t="s">
        <v>7266</v>
      </c>
      <c r="G2220" s="356"/>
    </row>
    <row r="2221" spans="2:7">
      <c r="B2221" s="356" t="s">
        <v>4850</v>
      </c>
      <c r="C2221" s="356" t="s">
        <v>4852</v>
      </c>
      <c r="D2221" s="356">
        <v>197</v>
      </c>
      <c r="E2221" s="356" t="s">
        <v>3237</v>
      </c>
      <c r="F2221" s="363" t="s">
        <v>7266</v>
      </c>
      <c r="G2221" s="356"/>
    </row>
    <row r="2222" spans="2:7">
      <c r="B2222" s="356" t="s">
        <v>4850</v>
      </c>
      <c r="C2222" s="356" t="s">
        <v>4852</v>
      </c>
      <c r="D2222" s="356">
        <v>198</v>
      </c>
      <c r="E2222" s="356" t="s">
        <v>344</v>
      </c>
      <c r="F2222" s="363" t="s">
        <v>7266</v>
      </c>
      <c r="G2222" s="356"/>
    </row>
    <row r="2223" spans="2:7">
      <c r="B2223" s="356" t="s">
        <v>4850</v>
      </c>
      <c r="C2223" s="356" t="s">
        <v>4852</v>
      </c>
      <c r="D2223" s="356">
        <v>199</v>
      </c>
      <c r="E2223" s="356" t="s">
        <v>2016</v>
      </c>
      <c r="F2223" s="363" t="s">
        <v>7266</v>
      </c>
      <c r="G2223" s="356"/>
    </row>
    <row r="2224" spans="2:7">
      <c r="B2224" s="356" t="s">
        <v>4850</v>
      </c>
      <c r="C2224" s="356" t="s">
        <v>4852</v>
      </c>
      <c r="D2224" s="356">
        <v>200</v>
      </c>
      <c r="E2224" s="356" t="s">
        <v>3339</v>
      </c>
      <c r="F2224" s="363" t="s">
        <v>7266</v>
      </c>
      <c r="G2224" s="356"/>
    </row>
    <row r="2225" spans="2:7">
      <c r="B2225" s="356" t="s">
        <v>4850</v>
      </c>
      <c r="C2225" s="356" t="s">
        <v>4852</v>
      </c>
      <c r="D2225" s="356">
        <v>201</v>
      </c>
      <c r="E2225" s="356" t="s">
        <v>5011</v>
      </c>
      <c r="F2225" s="363" t="s">
        <v>7266</v>
      </c>
      <c r="G2225" s="356"/>
    </row>
    <row r="2226" spans="2:7">
      <c r="B2226" s="356" t="s">
        <v>4850</v>
      </c>
      <c r="C2226" s="356" t="s">
        <v>4852</v>
      </c>
      <c r="D2226" s="356">
        <v>202</v>
      </c>
      <c r="E2226" s="356" t="s">
        <v>5012</v>
      </c>
      <c r="F2226" s="363" t="s">
        <v>7266</v>
      </c>
      <c r="G2226" s="356"/>
    </row>
    <row r="2227" spans="2:7">
      <c r="B2227" s="356" t="s">
        <v>4850</v>
      </c>
      <c r="C2227" s="356" t="s">
        <v>4852</v>
      </c>
      <c r="D2227" s="356">
        <v>203</v>
      </c>
      <c r="E2227" s="356" t="s">
        <v>5014</v>
      </c>
      <c r="F2227" s="363" t="s">
        <v>7266</v>
      </c>
      <c r="G2227" s="356"/>
    </row>
    <row r="2228" spans="2:7">
      <c r="B2228" s="356" t="s">
        <v>4850</v>
      </c>
      <c r="C2228" s="356" t="s">
        <v>4852</v>
      </c>
      <c r="D2228" s="356">
        <v>204</v>
      </c>
      <c r="E2228" s="356" t="s">
        <v>5017</v>
      </c>
      <c r="F2228" s="363" t="s">
        <v>7266</v>
      </c>
      <c r="G2228" s="356"/>
    </row>
    <row r="2229" spans="2:7">
      <c r="B2229" s="356" t="s">
        <v>4850</v>
      </c>
      <c r="C2229" s="356" t="s">
        <v>4852</v>
      </c>
      <c r="D2229" s="356">
        <v>205</v>
      </c>
      <c r="E2229" s="356" t="s">
        <v>672</v>
      </c>
      <c r="F2229" s="363" t="s">
        <v>7266</v>
      </c>
      <c r="G2229" s="356"/>
    </row>
    <row r="2230" spans="2:7">
      <c r="B2230" s="356" t="s">
        <v>4850</v>
      </c>
      <c r="C2230" s="356" t="s">
        <v>4852</v>
      </c>
      <c r="D2230" s="356">
        <v>206</v>
      </c>
      <c r="E2230" s="356" t="s">
        <v>514</v>
      </c>
      <c r="F2230" s="363" t="s">
        <v>7266</v>
      </c>
      <c r="G2230" s="356"/>
    </row>
    <row r="2231" spans="2:7">
      <c r="B2231" s="356" t="s">
        <v>4850</v>
      </c>
      <c r="C2231" s="356" t="s">
        <v>4852</v>
      </c>
      <c r="D2231" s="356">
        <v>207</v>
      </c>
      <c r="E2231" s="356" t="s">
        <v>5021</v>
      </c>
      <c r="F2231" s="363" t="s">
        <v>7266</v>
      </c>
      <c r="G2231" s="356"/>
    </row>
    <row r="2232" spans="2:7">
      <c r="B2232" s="356" t="s">
        <v>4850</v>
      </c>
      <c r="C2232" s="356" t="s">
        <v>4852</v>
      </c>
      <c r="D2232" s="356">
        <v>208</v>
      </c>
      <c r="E2232" s="356" t="s">
        <v>3578</v>
      </c>
      <c r="F2232" s="363" t="s">
        <v>7266</v>
      </c>
      <c r="G2232" s="356"/>
    </row>
    <row r="2233" spans="2:7">
      <c r="B2233" s="356" t="s">
        <v>4850</v>
      </c>
      <c r="C2233" s="356" t="s">
        <v>4852</v>
      </c>
      <c r="D2233" s="356">
        <v>209</v>
      </c>
      <c r="E2233" s="356" t="s">
        <v>5023</v>
      </c>
      <c r="F2233" s="363" t="s">
        <v>7266</v>
      </c>
      <c r="G2233" s="356"/>
    </row>
    <row r="2234" spans="2:7">
      <c r="B2234" s="356" t="s">
        <v>4850</v>
      </c>
      <c r="C2234" s="356" t="s">
        <v>4852</v>
      </c>
      <c r="D2234" s="356">
        <v>210</v>
      </c>
      <c r="E2234" s="356" t="s">
        <v>3012</v>
      </c>
      <c r="F2234" s="363" t="s">
        <v>7266</v>
      </c>
      <c r="G2234" s="356"/>
    </row>
    <row r="2235" spans="2:7">
      <c r="B2235" s="356" t="s">
        <v>4850</v>
      </c>
      <c r="C2235" s="356" t="s">
        <v>4852</v>
      </c>
      <c r="D2235" s="356">
        <v>211</v>
      </c>
      <c r="E2235" s="358" t="s">
        <v>286</v>
      </c>
      <c r="F2235" s="363" t="s">
        <v>7266</v>
      </c>
      <c r="G2235" s="356"/>
    </row>
    <row r="2236" spans="2:7">
      <c r="B2236" s="356" t="s">
        <v>4850</v>
      </c>
      <c r="C2236" s="356" t="s">
        <v>4852</v>
      </c>
      <c r="D2236" s="356">
        <v>212</v>
      </c>
      <c r="E2236" s="358" t="s">
        <v>241</v>
      </c>
      <c r="F2236" s="363" t="s">
        <v>7266</v>
      </c>
      <c r="G2236" s="356"/>
    </row>
    <row r="2237" spans="2:7">
      <c r="B2237" s="356" t="s">
        <v>4850</v>
      </c>
      <c r="C2237" s="356" t="s">
        <v>4852</v>
      </c>
      <c r="D2237" s="356">
        <v>213</v>
      </c>
      <c r="E2237" s="358" t="s">
        <v>299</v>
      </c>
      <c r="F2237" s="363" t="s">
        <v>7266</v>
      </c>
      <c r="G2237" s="356"/>
    </row>
    <row r="2238" spans="2:7">
      <c r="B2238" s="356" t="s">
        <v>4850</v>
      </c>
      <c r="C2238" s="356" t="s">
        <v>4852</v>
      </c>
      <c r="D2238" s="356">
        <v>214</v>
      </c>
      <c r="E2238" s="358" t="s">
        <v>103</v>
      </c>
      <c r="F2238" s="363" t="s">
        <v>7266</v>
      </c>
      <c r="G2238" s="356"/>
    </row>
    <row r="2239" spans="2:7">
      <c r="B2239" s="356" t="s">
        <v>4850</v>
      </c>
      <c r="C2239" s="356" t="s">
        <v>4852</v>
      </c>
      <c r="D2239" s="356">
        <v>215</v>
      </c>
      <c r="E2239" s="358" t="s">
        <v>303</v>
      </c>
      <c r="F2239" s="363" t="s">
        <v>7266</v>
      </c>
      <c r="G2239" s="356"/>
    </row>
    <row r="2240" spans="2:7">
      <c r="B2240" s="356" t="s">
        <v>4850</v>
      </c>
      <c r="C2240" s="356" t="s">
        <v>4852</v>
      </c>
      <c r="D2240" s="356">
        <v>216</v>
      </c>
      <c r="E2240" s="358" t="s">
        <v>306</v>
      </c>
      <c r="F2240" s="363" t="s">
        <v>7266</v>
      </c>
      <c r="G2240" s="356"/>
    </row>
    <row r="2241" spans="2:7">
      <c r="B2241" s="356" t="s">
        <v>5024</v>
      </c>
      <c r="C2241" s="356" t="s">
        <v>415</v>
      </c>
      <c r="D2241" s="356">
        <v>1</v>
      </c>
      <c r="E2241" s="358" t="s">
        <v>76</v>
      </c>
      <c r="F2241" s="363" t="s">
        <v>7266</v>
      </c>
      <c r="G2241" s="356"/>
    </row>
    <row r="2242" spans="2:7">
      <c r="B2242" s="356" t="s">
        <v>5024</v>
      </c>
      <c r="C2242" s="356" t="s">
        <v>415</v>
      </c>
      <c r="D2242" s="356">
        <v>2</v>
      </c>
      <c r="E2242" s="358" t="s">
        <v>2756</v>
      </c>
      <c r="F2242" s="363" t="s">
        <v>7266</v>
      </c>
      <c r="G2242" s="356"/>
    </row>
    <row r="2243" spans="2:7">
      <c r="B2243" s="356" t="s">
        <v>5024</v>
      </c>
      <c r="C2243" s="356" t="s">
        <v>415</v>
      </c>
      <c r="D2243" s="356">
        <v>3</v>
      </c>
      <c r="E2243" s="358" t="s">
        <v>2577</v>
      </c>
      <c r="F2243" s="363" t="s">
        <v>7266</v>
      </c>
      <c r="G2243" s="356"/>
    </row>
    <row r="2244" spans="2:7">
      <c r="B2244" s="356" t="s">
        <v>5024</v>
      </c>
      <c r="C2244" s="356" t="s">
        <v>415</v>
      </c>
      <c r="D2244" s="356">
        <v>4</v>
      </c>
      <c r="E2244" s="358" t="s">
        <v>700</v>
      </c>
      <c r="F2244" s="363" t="s">
        <v>7266</v>
      </c>
      <c r="G2244" s="356"/>
    </row>
    <row r="2245" spans="2:7">
      <c r="B2245" s="356" t="s">
        <v>5024</v>
      </c>
      <c r="C2245" s="356" t="s">
        <v>415</v>
      </c>
      <c r="D2245" s="356">
        <v>5</v>
      </c>
      <c r="E2245" s="356" t="s">
        <v>4227</v>
      </c>
      <c r="F2245" s="363" t="s">
        <v>7266</v>
      </c>
      <c r="G2245" s="356"/>
    </row>
    <row r="2246" spans="2:7">
      <c r="B2246" s="356" t="s">
        <v>5024</v>
      </c>
      <c r="C2246" s="356" t="s">
        <v>415</v>
      </c>
      <c r="D2246" s="356">
        <v>6</v>
      </c>
      <c r="E2246" s="356" t="s">
        <v>3174</v>
      </c>
      <c r="F2246" s="363" t="s">
        <v>7266</v>
      </c>
      <c r="G2246" s="356"/>
    </row>
    <row r="2247" spans="2:7">
      <c r="B2247" s="356" t="s">
        <v>5024</v>
      </c>
      <c r="C2247" s="356" t="s">
        <v>415</v>
      </c>
      <c r="D2247" s="356">
        <v>7</v>
      </c>
      <c r="E2247" s="356" t="s">
        <v>2050</v>
      </c>
      <c r="F2247" s="363" t="s">
        <v>7266</v>
      </c>
      <c r="G2247" s="356"/>
    </row>
    <row r="2248" spans="2:7">
      <c r="B2248" s="356" t="s">
        <v>5024</v>
      </c>
      <c r="C2248" s="356" t="s">
        <v>415</v>
      </c>
      <c r="D2248" s="356">
        <v>8</v>
      </c>
      <c r="E2248" s="356" t="s">
        <v>3590</v>
      </c>
      <c r="F2248" s="363" t="s">
        <v>7266</v>
      </c>
      <c r="G2248" s="356"/>
    </row>
    <row r="2249" spans="2:7">
      <c r="B2249" s="356" t="s">
        <v>5024</v>
      </c>
      <c r="C2249" s="356" t="s">
        <v>415</v>
      </c>
      <c r="D2249" s="356">
        <v>9</v>
      </c>
      <c r="E2249" s="356" t="s">
        <v>554</v>
      </c>
      <c r="F2249" s="363" t="s">
        <v>7266</v>
      </c>
      <c r="G2249" s="356"/>
    </row>
    <row r="2250" spans="2:7">
      <c r="B2250" s="356" t="s">
        <v>5024</v>
      </c>
      <c r="C2250" s="356" t="s">
        <v>415</v>
      </c>
      <c r="D2250" s="356">
        <v>10</v>
      </c>
      <c r="E2250" s="356" t="s">
        <v>4909</v>
      </c>
      <c r="F2250" s="363" t="s">
        <v>7266</v>
      </c>
      <c r="G2250" s="356"/>
    </row>
    <row r="2251" spans="2:7">
      <c r="B2251" s="356" t="s">
        <v>5024</v>
      </c>
      <c r="C2251" s="356" t="s">
        <v>415</v>
      </c>
      <c r="D2251" s="356">
        <v>11</v>
      </c>
      <c r="E2251" s="358" t="s">
        <v>286</v>
      </c>
      <c r="F2251" s="363" t="s">
        <v>7266</v>
      </c>
      <c r="G2251" s="356"/>
    </row>
    <row r="2252" spans="2:7">
      <c r="B2252" s="356" t="s">
        <v>5024</v>
      </c>
      <c r="C2252" s="356" t="s">
        <v>415</v>
      </c>
      <c r="D2252" s="356">
        <v>12</v>
      </c>
      <c r="E2252" s="358" t="s">
        <v>241</v>
      </c>
      <c r="F2252" s="363" t="s">
        <v>7266</v>
      </c>
      <c r="G2252" s="356"/>
    </row>
    <row r="2253" spans="2:7">
      <c r="B2253" s="356" t="s">
        <v>5024</v>
      </c>
      <c r="C2253" s="356" t="s">
        <v>415</v>
      </c>
      <c r="D2253" s="356">
        <v>13</v>
      </c>
      <c r="E2253" s="358" t="s">
        <v>299</v>
      </c>
      <c r="F2253" s="363" t="s">
        <v>7266</v>
      </c>
      <c r="G2253" s="356"/>
    </row>
    <row r="2254" spans="2:7">
      <c r="B2254" s="356" t="s">
        <v>5024</v>
      </c>
      <c r="C2254" s="356" t="s">
        <v>415</v>
      </c>
      <c r="D2254" s="356">
        <v>14</v>
      </c>
      <c r="E2254" s="358" t="s">
        <v>103</v>
      </c>
      <c r="F2254" s="363" t="s">
        <v>7266</v>
      </c>
      <c r="G2254" s="356"/>
    </row>
    <row r="2255" spans="2:7">
      <c r="B2255" s="356" t="s">
        <v>5024</v>
      </c>
      <c r="C2255" s="356" t="s">
        <v>415</v>
      </c>
      <c r="D2255" s="356">
        <v>15</v>
      </c>
      <c r="E2255" s="358" t="s">
        <v>303</v>
      </c>
      <c r="F2255" s="363" t="s">
        <v>7266</v>
      </c>
      <c r="G2255" s="356"/>
    </row>
    <row r="2256" spans="2:7">
      <c r="B2256" s="356" t="s">
        <v>5024</v>
      </c>
      <c r="C2256" s="356" t="s">
        <v>415</v>
      </c>
      <c r="D2256" s="356">
        <v>16</v>
      </c>
      <c r="E2256" s="358" t="s">
        <v>306</v>
      </c>
      <c r="F2256" s="363" t="s">
        <v>7266</v>
      </c>
      <c r="G2256" s="356"/>
    </row>
    <row r="2257" spans="2:7">
      <c r="B2257" s="356" t="s">
        <v>5026</v>
      </c>
      <c r="C2257" s="356" t="s">
        <v>5028</v>
      </c>
      <c r="D2257" s="356">
        <v>1</v>
      </c>
      <c r="E2257" s="358" t="s">
        <v>76</v>
      </c>
      <c r="F2257" s="363" t="s">
        <v>7266</v>
      </c>
      <c r="G2257" s="356"/>
    </row>
    <row r="2258" spans="2:7">
      <c r="B2258" s="356" t="s">
        <v>5026</v>
      </c>
      <c r="C2258" s="356" t="s">
        <v>5028</v>
      </c>
      <c r="D2258" s="356">
        <v>2</v>
      </c>
      <c r="E2258" s="358" t="s">
        <v>2756</v>
      </c>
      <c r="F2258" s="363" t="s">
        <v>7266</v>
      </c>
      <c r="G2258" s="356"/>
    </row>
    <row r="2259" spans="2:7">
      <c r="B2259" s="356" t="s">
        <v>5026</v>
      </c>
      <c r="C2259" s="356" t="s">
        <v>5028</v>
      </c>
      <c r="D2259" s="356">
        <v>3</v>
      </c>
      <c r="E2259" s="358" t="s">
        <v>2577</v>
      </c>
      <c r="F2259" s="363" t="s">
        <v>7266</v>
      </c>
      <c r="G2259" s="356"/>
    </row>
    <row r="2260" spans="2:7">
      <c r="B2260" s="356" t="s">
        <v>5026</v>
      </c>
      <c r="C2260" s="356" t="s">
        <v>5028</v>
      </c>
      <c r="D2260" s="356">
        <v>4</v>
      </c>
      <c r="E2260" s="358" t="s">
        <v>700</v>
      </c>
      <c r="F2260" s="363" t="s">
        <v>7266</v>
      </c>
      <c r="G2260" s="356"/>
    </row>
    <row r="2261" spans="2:7">
      <c r="B2261" s="356" t="s">
        <v>5026</v>
      </c>
      <c r="C2261" s="356" t="s">
        <v>5028</v>
      </c>
      <c r="D2261" s="356">
        <v>5</v>
      </c>
      <c r="E2261" s="356" t="s">
        <v>2348</v>
      </c>
      <c r="F2261" s="363" t="s">
        <v>7266</v>
      </c>
      <c r="G2261" s="356"/>
    </row>
    <row r="2262" spans="2:7">
      <c r="B2262" s="356" t="s">
        <v>5026</v>
      </c>
      <c r="C2262" s="356" t="s">
        <v>5028</v>
      </c>
      <c r="D2262" s="356">
        <v>6</v>
      </c>
      <c r="E2262" s="356" t="s">
        <v>2957</v>
      </c>
      <c r="F2262" s="363" t="s">
        <v>7266</v>
      </c>
      <c r="G2262" s="356"/>
    </row>
    <row r="2263" spans="2:7">
      <c r="B2263" s="356" t="s">
        <v>5026</v>
      </c>
      <c r="C2263" s="356" t="s">
        <v>5028</v>
      </c>
      <c r="D2263" s="356">
        <v>7</v>
      </c>
      <c r="E2263" s="356" t="s">
        <v>5029</v>
      </c>
      <c r="F2263" s="363" t="s">
        <v>7266</v>
      </c>
      <c r="G2263" s="356"/>
    </row>
    <row r="2264" spans="2:7">
      <c r="B2264" s="356" t="s">
        <v>5026</v>
      </c>
      <c r="C2264" s="356" t="s">
        <v>5028</v>
      </c>
      <c r="D2264" s="356">
        <v>8</v>
      </c>
      <c r="E2264" s="356" t="s">
        <v>1348</v>
      </c>
      <c r="F2264" s="363" t="s">
        <v>7266</v>
      </c>
      <c r="G2264" s="356"/>
    </row>
    <row r="2265" spans="2:7">
      <c r="B2265" s="356" t="s">
        <v>5026</v>
      </c>
      <c r="C2265" s="356" t="s">
        <v>5028</v>
      </c>
      <c r="D2265" s="356">
        <v>9</v>
      </c>
      <c r="E2265" s="356" t="s">
        <v>741</v>
      </c>
      <c r="F2265" s="363" t="s">
        <v>7266</v>
      </c>
      <c r="G2265" s="356"/>
    </row>
    <row r="2266" spans="2:7">
      <c r="B2266" s="356" t="s">
        <v>5026</v>
      </c>
      <c r="C2266" s="356" t="s">
        <v>5028</v>
      </c>
      <c r="D2266" s="356">
        <v>10</v>
      </c>
      <c r="E2266" s="356" t="s">
        <v>5032</v>
      </c>
      <c r="F2266" s="363" t="s">
        <v>7266</v>
      </c>
      <c r="G2266" s="356"/>
    </row>
    <row r="2267" spans="2:7">
      <c r="B2267" s="356" t="s">
        <v>5026</v>
      </c>
      <c r="C2267" s="356" t="s">
        <v>5028</v>
      </c>
      <c r="D2267" s="356">
        <v>11</v>
      </c>
      <c r="E2267" s="356" t="s">
        <v>4444</v>
      </c>
      <c r="F2267" s="363" t="s">
        <v>7266</v>
      </c>
      <c r="G2267" s="356"/>
    </row>
    <row r="2268" spans="2:7">
      <c r="B2268" s="356" t="s">
        <v>5026</v>
      </c>
      <c r="C2268" s="356" t="s">
        <v>5028</v>
      </c>
      <c r="D2268" s="356">
        <v>12</v>
      </c>
      <c r="E2268" s="356" t="s">
        <v>4630</v>
      </c>
      <c r="F2268" s="363" t="s">
        <v>7266</v>
      </c>
      <c r="G2268" s="356"/>
    </row>
    <row r="2269" spans="2:7">
      <c r="B2269" s="356" t="s">
        <v>5026</v>
      </c>
      <c r="C2269" s="356" t="s">
        <v>5028</v>
      </c>
      <c r="D2269" s="356">
        <v>13</v>
      </c>
      <c r="E2269" s="356" t="s">
        <v>5033</v>
      </c>
      <c r="F2269" s="363" t="s">
        <v>7266</v>
      </c>
      <c r="G2269" s="356"/>
    </row>
    <row r="2270" spans="2:7">
      <c r="B2270" s="356" t="s">
        <v>5026</v>
      </c>
      <c r="C2270" s="356" t="s">
        <v>5028</v>
      </c>
      <c r="D2270" s="356">
        <v>14</v>
      </c>
      <c r="E2270" s="356" t="s">
        <v>669</v>
      </c>
      <c r="F2270" s="363" t="s">
        <v>7266</v>
      </c>
      <c r="G2270" s="356"/>
    </row>
    <row r="2271" spans="2:7">
      <c r="B2271" s="356" t="s">
        <v>5026</v>
      </c>
      <c r="C2271" s="356" t="s">
        <v>5028</v>
      </c>
      <c r="D2271" s="356">
        <v>15</v>
      </c>
      <c r="E2271" s="356" t="s">
        <v>5036</v>
      </c>
      <c r="F2271" s="363" t="s">
        <v>7266</v>
      </c>
      <c r="G2271" s="356"/>
    </row>
    <row r="2272" spans="2:7">
      <c r="B2272" s="356" t="s">
        <v>5026</v>
      </c>
      <c r="C2272" s="356" t="s">
        <v>5028</v>
      </c>
      <c r="D2272" s="356">
        <v>16</v>
      </c>
      <c r="E2272" s="356" t="s">
        <v>3631</v>
      </c>
      <c r="F2272" s="363" t="s">
        <v>7266</v>
      </c>
      <c r="G2272" s="356"/>
    </row>
    <row r="2273" spans="2:7">
      <c r="B2273" s="356" t="s">
        <v>5026</v>
      </c>
      <c r="C2273" s="356" t="s">
        <v>5028</v>
      </c>
      <c r="D2273" s="356">
        <v>17</v>
      </c>
      <c r="E2273" s="356" t="s">
        <v>4068</v>
      </c>
      <c r="F2273" s="363" t="s">
        <v>7266</v>
      </c>
      <c r="G2273" s="356"/>
    </row>
    <row r="2274" spans="2:7">
      <c r="B2274" s="356" t="s">
        <v>5026</v>
      </c>
      <c r="C2274" s="356" t="s">
        <v>5028</v>
      </c>
      <c r="D2274" s="356">
        <v>18</v>
      </c>
      <c r="E2274" s="356" t="s">
        <v>3903</v>
      </c>
      <c r="F2274" s="363" t="s">
        <v>7266</v>
      </c>
      <c r="G2274" s="356"/>
    </row>
    <row r="2275" spans="2:7">
      <c r="B2275" s="356" t="s">
        <v>5026</v>
      </c>
      <c r="C2275" s="356" t="s">
        <v>5028</v>
      </c>
      <c r="D2275" s="356">
        <v>19</v>
      </c>
      <c r="E2275" s="356" t="s">
        <v>5042</v>
      </c>
      <c r="F2275" s="363" t="s">
        <v>7266</v>
      </c>
      <c r="G2275" s="356"/>
    </row>
    <row r="2276" spans="2:7">
      <c r="B2276" s="356" t="s">
        <v>5026</v>
      </c>
      <c r="C2276" s="356" t="s">
        <v>5028</v>
      </c>
      <c r="D2276" s="356">
        <v>20</v>
      </c>
      <c r="E2276" s="356" t="s">
        <v>3835</v>
      </c>
      <c r="F2276" s="363" t="s">
        <v>7266</v>
      </c>
      <c r="G2276" s="356"/>
    </row>
    <row r="2277" spans="2:7">
      <c r="B2277" s="356" t="s">
        <v>5026</v>
      </c>
      <c r="C2277" s="356" t="s">
        <v>5028</v>
      </c>
      <c r="D2277" s="356">
        <v>21</v>
      </c>
      <c r="E2277" s="356" t="s">
        <v>3667</v>
      </c>
      <c r="F2277" s="363" t="s">
        <v>7266</v>
      </c>
      <c r="G2277" s="356"/>
    </row>
    <row r="2278" spans="2:7">
      <c r="B2278" s="356" t="s">
        <v>5026</v>
      </c>
      <c r="C2278" s="356" t="s">
        <v>5028</v>
      </c>
      <c r="D2278" s="356">
        <v>22</v>
      </c>
      <c r="E2278" s="356" t="s">
        <v>3642</v>
      </c>
      <c r="F2278" s="363" t="s">
        <v>7266</v>
      </c>
      <c r="G2278" s="356"/>
    </row>
    <row r="2279" spans="2:7">
      <c r="B2279" s="356" t="s">
        <v>5026</v>
      </c>
      <c r="C2279" s="356" t="s">
        <v>5028</v>
      </c>
      <c r="D2279" s="356">
        <v>23</v>
      </c>
      <c r="E2279" s="356" t="s">
        <v>5043</v>
      </c>
      <c r="F2279" s="363" t="s">
        <v>7266</v>
      </c>
      <c r="G2279" s="356"/>
    </row>
    <row r="2280" spans="2:7">
      <c r="B2280" s="356" t="s">
        <v>5026</v>
      </c>
      <c r="C2280" s="356" t="s">
        <v>5028</v>
      </c>
      <c r="D2280" s="356">
        <v>24</v>
      </c>
      <c r="E2280" s="356" t="s">
        <v>3570</v>
      </c>
      <c r="F2280" s="363" t="s">
        <v>7266</v>
      </c>
      <c r="G2280" s="356"/>
    </row>
    <row r="2281" spans="2:7">
      <c r="B2281" s="356" t="s">
        <v>5026</v>
      </c>
      <c r="C2281" s="356" t="s">
        <v>5028</v>
      </c>
      <c r="D2281" s="356">
        <v>25</v>
      </c>
      <c r="E2281" s="356" t="s">
        <v>2556</v>
      </c>
      <c r="F2281" s="363" t="s">
        <v>7266</v>
      </c>
      <c r="G2281" s="356"/>
    </row>
    <row r="2282" spans="2:7">
      <c r="B2282" s="356" t="s">
        <v>5026</v>
      </c>
      <c r="C2282" s="356" t="s">
        <v>5028</v>
      </c>
      <c r="D2282" s="356">
        <v>26</v>
      </c>
      <c r="E2282" s="356" t="s">
        <v>4831</v>
      </c>
      <c r="F2282" s="363" t="s">
        <v>7266</v>
      </c>
      <c r="G2282" s="356"/>
    </row>
    <row r="2283" spans="2:7">
      <c r="B2283" s="356" t="s">
        <v>5026</v>
      </c>
      <c r="C2283" s="356" t="s">
        <v>5028</v>
      </c>
      <c r="D2283" s="356">
        <v>27</v>
      </c>
      <c r="E2283" s="356" t="s">
        <v>5044</v>
      </c>
      <c r="F2283" s="363" t="s">
        <v>7266</v>
      </c>
      <c r="G2283" s="356"/>
    </row>
    <row r="2284" spans="2:7">
      <c r="B2284" s="356" t="s">
        <v>5026</v>
      </c>
      <c r="C2284" s="356" t="s">
        <v>5028</v>
      </c>
      <c r="D2284" s="356">
        <v>28</v>
      </c>
      <c r="E2284" s="356" t="s">
        <v>3883</v>
      </c>
      <c r="F2284" s="363" t="s">
        <v>7266</v>
      </c>
      <c r="G2284" s="356"/>
    </row>
    <row r="2285" spans="2:7">
      <c r="B2285" s="356" t="s">
        <v>5026</v>
      </c>
      <c r="C2285" s="356" t="s">
        <v>5028</v>
      </c>
      <c r="D2285" s="356">
        <v>29</v>
      </c>
      <c r="E2285" s="356" t="s">
        <v>2043</v>
      </c>
      <c r="F2285" s="363" t="s">
        <v>7266</v>
      </c>
      <c r="G2285" s="356"/>
    </row>
    <row r="2286" spans="2:7">
      <c r="B2286" s="356" t="s">
        <v>5026</v>
      </c>
      <c r="C2286" s="356" t="s">
        <v>5028</v>
      </c>
      <c r="D2286" s="356">
        <v>30</v>
      </c>
      <c r="E2286" s="356" t="s">
        <v>1505</v>
      </c>
      <c r="F2286" s="363" t="s">
        <v>7266</v>
      </c>
      <c r="G2286" s="356"/>
    </row>
    <row r="2287" spans="2:7">
      <c r="B2287" s="356" t="s">
        <v>5026</v>
      </c>
      <c r="C2287" s="356" t="s">
        <v>5028</v>
      </c>
      <c r="D2287" s="356">
        <v>31</v>
      </c>
      <c r="E2287" s="356" t="s">
        <v>1369</v>
      </c>
      <c r="F2287" s="363" t="s">
        <v>7266</v>
      </c>
      <c r="G2287" s="356"/>
    </row>
    <row r="2288" spans="2:7">
      <c r="B2288" s="356" t="s">
        <v>5026</v>
      </c>
      <c r="C2288" s="356" t="s">
        <v>5028</v>
      </c>
      <c r="D2288" s="356">
        <v>32</v>
      </c>
      <c r="E2288" s="356" t="s">
        <v>337</v>
      </c>
      <c r="F2288" s="363" t="s">
        <v>7266</v>
      </c>
      <c r="G2288" s="356"/>
    </row>
    <row r="2289" spans="2:7">
      <c r="B2289" s="356" t="s">
        <v>5026</v>
      </c>
      <c r="C2289" s="356" t="s">
        <v>5028</v>
      </c>
      <c r="D2289" s="356">
        <v>33</v>
      </c>
      <c r="E2289" s="358" t="s">
        <v>286</v>
      </c>
      <c r="F2289" s="363" t="s">
        <v>7266</v>
      </c>
      <c r="G2289" s="356"/>
    </row>
    <row r="2290" spans="2:7">
      <c r="B2290" s="356" t="s">
        <v>5026</v>
      </c>
      <c r="C2290" s="356" t="s">
        <v>5028</v>
      </c>
      <c r="D2290" s="356">
        <v>34</v>
      </c>
      <c r="E2290" s="358" t="s">
        <v>241</v>
      </c>
      <c r="F2290" s="363" t="s">
        <v>7266</v>
      </c>
      <c r="G2290" s="356"/>
    </row>
    <row r="2291" spans="2:7">
      <c r="B2291" s="356" t="s">
        <v>5026</v>
      </c>
      <c r="C2291" s="356" t="s">
        <v>5028</v>
      </c>
      <c r="D2291" s="356">
        <v>35</v>
      </c>
      <c r="E2291" s="358" t="s">
        <v>299</v>
      </c>
      <c r="F2291" s="363" t="s">
        <v>7266</v>
      </c>
      <c r="G2291" s="356"/>
    </row>
    <row r="2292" spans="2:7">
      <c r="B2292" s="356" t="s">
        <v>5026</v>
      </c>
      <c r="C2292" s="356" t="s">
        <v>5028</v>
      </c>
      <c r="D2292" s="356">
        <v>36</v>
      </c>
      <c r="E2292" s="358" t="s">
        <v>103</v>
      </c>
      <c r="F2292" s="363" t="s">
        <v>7266</v>
      </c>
      <c r="G2292" s="356"/>
    </row>
    <row r="2293" spans="2:7">
      <c r="B2293" s="356" t="s">
        <v>5026</v>
      </c>
      <c r="C2293" s="356" t="s">
        <v>5028</v>
      </c>
      <c r="D2293" s="356">
        <v>37</v>
      </c>
      <c r="E2293" s="358" t="s">
        <v>303</v>
      </c>
      <c r="F2293" s="363" t="s">
        <v>7266</v>
      </c>
      <c r="G2293" s="356"/>
    </row>
    <row r="2294" spans="2:7">
      <c r="B2294" s="356" t="s">
        <v>5026</v>
      </c>
      <c r="C2294" s="356" t="s">
        <v>5028</v>
      </c>
      <c r="D2294" s="356">
        <v>38</v>
      </c>
      <c r="E2294" s="358" t="s">
        <v>306</v>
      </c>
      <c r="F2294" s="363" t="s">
        <v>7266</v>
      </c>
      <c r="G2294" s="356"/>
    </row>
  </sheetData>
  <autoFilter ref="B4:G2294"/>
  <phoneticPr fontId="22"/>
  <conditionalFormatting sqref="I1:I1048576">
    <cfRule type="containsText" dxfId="4" priority="1" text="FALSE">
      <formula>NOT(ISERROR(SEARCH("FALSE",I1)))</formula>
    </cfRule>
  </conditionalFormatting>
  <pageMargins left="0.7" right="0.7" top="0.75" bottom="0.75" header="0.3" footer="0.3"/>
  <pageSetup paperSize="9" fitToWidth="1" fitToHeight="1" orientation="portrait" usePrinterDefaults="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38"/>
  <dimension ref="B1:G101"/>
  <sheetViews>
    <sheetView showGridLines="0" workbookViewId="0">
      <pane ySplit="4" topLeftCell="A5" activePane="bottomLeft" state="frozen"/>
      <selection pane="bottomLeft"/>
    </sheetView>
  </sheetViews>
  <sheetFormatPr defaultColWidth="3.54296875" defaultRowHeight="15"/>
  <cols>
    <col min="1" max="1" width="3.54296875" style="368"/>
    <col min="2" max="2" width="32.08984375" style="368" bestFit="1" customWidth="1"/>
    <col min="3" max="4" width="3.08984375" style="368" hidden="1" customWidth="1"/>
    <col min="5" max="5" width="6.453125" style="368" bestFit="1" customWidth="1"/>
    <col min="6" max="7" width="3.36328125" style="368" bestFit="1" customWidth="1"/>
    <col min="8" max="16384" width="3.54296875" style="368"/>
  </cols>
  <sheetData>
    <row r="1" spans="2:7">
      <c r="B1" s="369" t="s">
        <v>4152</v>
      </c>
      <c r="C1" s="371"/>
      <c r="D1" s="371"/>
    </row>
    <row r="2" spans="2:7">
      <c r="B2" s="370" t="s">
        <v>5220</v>
      </c>
      <c r="C2" s="371"/>
      <c r="D2" s="371"/>
    </row>
    <row r="4" spans="2:7" ht="316.2">
      <c r="B4" s="374" t="s">
        <v>1927</v>
      </c>
      <c r="C4" s="374" t="s">
        <v>4822</v>
      </c>
      <c r="D4" s="374" t="s">
        <v>2992</v>
      </c>
      <c r="E4" s="374" t="s">
        <v>164</v>
      </c>
      <c r="F4" s="374" t="s">
        <v>6470</v>
      </c>
      <c r="G4" s="375" t="s">
        <v>1938</v>
      </c>
    </row>
    <row r="5" spans="2:7">
      <c r="B5" s="356" t="s">
        <v>6838</v>
      </c>
      <c r="C5" s="356"/>
      <c r="D5" s="356" t="s">
        <v>7703</v>
      </c>
      <c r="E5" s="356" t="s">
        <v>1664</v>
      </c>
      <c r="F5" s="356"/>
      <c r="G5" s="356"/>
    </row>
    <row r="6" spans="2:7">
      <c r="B6" s="356" t="s">
        <v>6828</v>
      </c>
      <c r="C6" s="356"/>
      <c r="D6" s="356" t="s">
        <v>7703</v>
      </c>
      <c r="E6" s="356" t="s">
        <v>743</v>
      </c>
      <c r="F6" s="356"/>
      <c r="G6" s="356"/>
    </row>
    <row r="7" spans="2:7">
      <c r="B7" s="356" t="s">
        <v>951</v>
      </c>
      <c r="C7" s="356"/>
      <c r="D7" s="356" t="s">
        <v>7703</v>
      </c>
      <c r="E7" s="356" t="s">
        <v>1673</v>
      </c>
      <c r="F7" s="356"/>
      <c r="G7" s="356"/>
    </row>
    <row r="8" spans="2:7">
      <c r="B8" s="356" t="s">
        <v>7491</v>
      </c>
      <c r="C8" s="356"/>
      <c r="D8" s="356" t="s">
        <v>7703</v>
      </c>
      <c r="E8" s="356" t="s">
        <v>1116</v>
      </c>
      <c r="F8" s="356"/>
      <c r="G8" s="356"/>
    </row>
    <row r="9" spans="2:7">
      <c r="B9" s="356" t="s">
        <v>699</v>
      </c>
      <c r="C9" s="356"/>
      <c r="D9" s="356" t="s">
        <v>7703</v>
      </c>
      <c r="E9" s="356" t="s">
        <v>1686</v>
      </c>
      <c r="F9" s="356"/>
      <c r="G9" s="356"/>
    </row>
    <row r="10" spans="2:7">
      <c r="B10" s="356" t="s">
        <v>6834</v>
      </c>
      <c r="C10" s="356"/>
      <c r="D10" s="356" t="s">
        <v>7703</v>
      </c>
      <c r="E10" s="356" t="s">
        <v>1691</v>
      </c>
      <c r="F10" s="356"/>
      <c r="G10" s="356"/>
    </row>
    <row r="11" spans="2:7">
      <c r="B11" s="356" t="s">
        <v>7492</v>
      </c>
      <c r="C11" s="356"/>
      <c r="D11" s="356" t="s">
        <v>7703</v>
      </c>
      <c r="E11" s="356" t="s">
        <v>190</v>
      </c>
      <c r="F11" s="356"/>
      <c r="G11" s="356"/>
    </row>
    <row r="12" spans="2:7">
      <c r="B12" s="356" t="s">
        <v>7493</v>
      </c>
      <c r="C12" s="356"/>
      <c r="D12" s="356" t="s">
        <v>7703</v>
      </c>
      <c r="E12" s="356" t="s">
        <v>1068</v>
      </c>
      <c r="F12" s="356"/>
      <c r="G12" s="356"/>
    </row>
    <row r="13" spans="2:7">
      <c r="B13" s="356" t="s">
        <v>7494</v>
      </c>
      <c r="C13" s="356"/>
      <c r="D13" s="356" t="s">
        <v>7703</v>
      </c>
      <c r="E13" s="356" t="s">
        <v>1702</v>
      </c>
      <c r="F13" s="356"/>
      <c r="G13" s="356"/>
    </row>
    <row r="14" spans="2:7">
      <c r="B14" s="356" t="s">
        <v>7495</v>
      </c>
      <c r="C14" s="356"/>
      <c r="D14" s="356" t="s">
        <v>7703</v>
      </c>
      <c r="E14" s="356" t="s">
        <v>1706</v>
      </c>
      <c r="F14" s="356"/>
      <c r="G14" s="356"/>
    </row>
    <row r="15" spans="2:7">
      <c r="B15" s="356" t="s">
        <v>7498</v>
      </c>
      <c r="C15" s="356"/>
      <c r="D15" s="356" t="s">
        <v>7703</v>
      </c>
      <c r="E15" s="356" t="s">
        <v>328</v>
      </c>
      <c r="F15" s="356"/>
      <c r="G15" s="356"/>
    </row>
    <row r="16" spans="2:7">
      <c r="B16" s="356" t="s">
        <v>7275</v>
      </c>
      <c r="C16" s="356"/>
      <c r="D16" s="356" t="s">
        <v>7703</v>
      </c>
      <c r="E16" s="356" t="s">
        <v>1707</v>
      </c>
      <c r="F16" s="356"/>
      <c r="G16" s="356"/>
    </row>
    <row r="17" spans="2:7">
      <c r="B17" s="356" t="s">
        <v>5027</v>
      </c>
      <c r="C17" s="356"/>
      <c r="D17" s="356" t="s">
        <v>7703</v>
      </c>
      <c r="E17" s="356" t="s">
        <v>1286</v>
      </c>
      <c r="F17" s="356"/>
      <c r="G17" s="356"/>
    </row>
    <row r="18" spans="2:7">
      <c r="B18" s="356" t="s">
        <v>6717</v>
      </c>
      <c r="C18" s="356"/>
      <c r="D18" s="356" t="s">
        <v>7703</v>
      </c>
      <c r="E18" s="356" t="s">
        <v>1629</v>
      </c>
      <c r="F18" s="356"/>
      <c r="G18" s="356"/>
    </row>
    <row r="19" spans="2:7">
      <c r="B19" s="356" t="s">
        <v>7182</v>
      </c>
      <c r="C19" s="356"/>
      <c r="D19" s="356" t="s">
        <v>7703</v>
      </c>
      <c r="E19" s="356" t="s">
        <v>582</v>
      </c>
      <c r="F19" s="356"/>
      <c r="G19" s="356"/>
    </row>
    <row r="20" spans="2:7">
      <c r="B20" s="356" t="s">
        <v>7499</v>
      </c>
      <c r="C20" s="356"/>
      <c r="D20" s="356" t="s">
        <v>7703</v>
      </c>
      <c r="E20" s="356" t="s">
        <v>1715</v>
      </c>
      <c r="F20" s="356"/>
      <c r="G20" s="356"/>
    </row>
    <row r="21" spans="2:7">
      <c r="B21" s="356" t="s">
        <v>7500</v>
      </c>
      <c r="C21" s="356"/>
      <c r="D21" s="356" t="s">
        <v>7703</v>
      </c>
      <c r="E21" s="356" t="s">
        <v>1018</v>
      </c>
      <c r="F21" s="356"/>
      <c r="G21" s="356"/>
    </row>
    <row r="22" spans="2:7">
      <c r="B22" s="356" t="s">
        <v>1142</v>
      </c>
      <c r="C22" s="356"/>
      <c r="D22" s="356" t="s">
        <v>7703</v>
      </c>
      <c r="E22" s="356" t="s">
        <v>1725</v>
      </c>
      <c r="F22" s="356"/>
      <c r="G22" s="356"/>
    </row>
    <row r="23" spans="2:7">
      <c r="B23" s="356" t="s">
        <v>7501</v>
      </c>
      <c r="C23" s="356"/>
      <c r="D23" s="356" t="s">
        <v>7703</v>
      </c>
      <c r="E23" s="356" t="s">
        <v>298</v>
      </c>
      <c r="F23" s="356"/>
      <c r="G23" s="356"/>
    </row>
    <row r="24" spans="2:7">
      <c r="B24" s="356" t="s">
        <v>620</v>
      </c>
      <c r="C24" s="356"/>
      <c r="D24" s="356" t="s">
        <v>7703</v>
      </c>
      <c r="E24" s="356" t="s">
        <v>1722</v>
      </c>
      <c r="F24" s="356"/>
      <c r="G24" s="356"/>
    </row>
    <row r="25" spans="2:7">
      <c r="B25" s="356" t="s">
        <v>7017</v>
      </c>
      <c r="C25" s="356"/>
      <c r="D25" s="356" t="s">
        <v>7703</v>
      </c>
      <c r="E25" s="356" t="s">
        <v>1729</v>
      </c>
      <c r="F25" s="356"/>
      <c r="G25" s="356"/>
    </row>
    <row r="26" spans="2:7">
      <c r="B26" s="356" t="s">
        <v>500</v>
      </c>
      <c r="C26" s="356"/>
      <c r="D26" s="356" t="s">
        <v>7703</v>
      </c>
      <c r="E26" s="356" t="s">
        <v>1732</v>
      </c>
      <c r="F26" s="356"/>
      <c r="G26" s="356"/>
    </row>
    <row r="27" spans="2:7">
      <c r="B27" s="356" t="s">
        <v>7502</v>
      </c>
      <c r="C27" s="356"/>
      <c r="D27" s="356" t="s">
        <v>7703</v>
      </c>
      <c r="E27" s="356" t="s">
        <v>1735</v>
      </c>
      <c r="F27" s="356"/>
      <c r="G27" s="356"/>
    </row>
    <row r="28" spans="2:7">
      <c r="B28" s="356" t="s">
        <v>7503</v>
      </c>
      <c r="C28" s="356"/>
      <c r="D28" s="356" t="s">
        <v>7703</v>
      </c>
      <c r="E28" s="356" t="s">
        <v>828</v>
      </c>
      <c r="F28" s="356"/>
      <c r="G28" s="356"/>
    </row>
    <row r="29" spans="2:7">
      <c r="B29" s="356" t="s">
        <v>5099</v>
      </c>
      <c r="C29" s="356"/>
      <c r="D29" s="356" t="s">
        <v>7703</v>
      </c>
      <c r="E29" s="356" t="s">
        <v>763</v>
      </c>
      <c r="F29" s="356"/>
      <c r="G29" s="356"/>
    </row>
    <row r="30" spans="2:7">
      <c r="B30" s="356" t="s">
        <v>1962</v>
      </c>
      <c r="C30" s="356"/>
      <c r="D30" s="356" t="s">
        <v>7703</v>
      </c>
      <c r="E30" s="356" t="s">
        <v>1743</v>
      </c>
      <c r="F30" s="356"/>
      <c r="G30" s="356"/>
    </row>
    <row r="31" spans="2:7">
      <c r="B31" s="356" t="s">
        <v>3061</v>
      </c>
      <c r="C31" s="356"/>
      <c r="D31" s="356" t="s">
        <v>7703</v>
      </c>
      <c r="E31" s="356" t="s">
        <v>424</v>
      </c>
      <c r="F31" s="356"/>
      <c r="G31" s="356"/>
    </row>
    <row r="32" spans="2:7">
      <c r="B32" s="356" t="s">
        <v>7504</v>
      </c>
      <c r="C32" s="356"/>
      <c r="D32" s="356" t="s">
        <v>7703</v>
      </c>
      <c r="E32" s="356" t="s">
        <v>1071</v>
      </c>
      <c r="F32" s="356"/>
      <c r="G32" s="356"/>
    </row>
    <row r="33" spans="2:7">
      <c r="B33" s="356" t="s">
        <v>7505</v>
      </c>
      <c r="C33" s="356"/>
      <c r="D33" s="356" t="s">
        <v>7703</v>
      </c>
      <c r="E33" s="356" t="s">
        <v>1748</v>
      </c>
      <c r="F33" s="356"/>
      <c r="G33" s="356"/>
    </row>
    <row r="34" spans="2:7">
      <c r="B34" s="356" t="s">
        <v>7370</v>
      </c>
      <c r="C34" s="356"/>
      <c r="D34" s="356" t="s">
        <v>7703</v>
      </c>
      <c r="E34" s="356" t="s">
        <v>1752</v>
      </c>
      <c r="F34" s="356"/>
      <c r="G34" s="356"/>
    </row>
    <row r="35" spans="2:7">
      <c r="B35" s="373" t="s">
        <v>1155</v>
      </c>
      <c r="C35" s="373"/>
      <c r="D35" s="373" t="s">
        <v>7703</v>
      </c>
      <c r="E35" s="373" t="s">
        <v>1762</v>
      </c>
      <c r="F35" s="356"/>
      <c r="G35" s="373"/>
    </row>
    <row r="36" spans="2:7">
      <c r="B36" s="373" t="s">
        <v>7506</v>
      </c>
      <c r="C36" s="373"/>
      <c r="D36" s="373" t="s">
        <v>7703</v>
      </c>
      <c r="E36" s="373" t="s">
        <v>1767</v>
      </c>
      <c r="F36" s="356"/>
      <c r="G36" s="373"/>
    </row>
    <row r="37" spans="2:7">
      <c r="B37" s="373" t="s">
        <v>7507</v>
      </c>
      <c r="C37" s="373"/>
      <c r="D37" s="373" t="s">
        <v>7703</v>
      </c>
      <c r="E37" s="373" t="s">
        <v>1772</v>
      </c>
      <c r="F37" s="356"/>
      <c r="G37" s="373"/>
    </row>
    <row r="38" spans="2:7">
      <c r="B38" s="373" t="s">
        <v>7508</v>
      </c>
      <c r="C38" s="373"/>
      <c r="D38" s="373" t="s">
        <v>7703</v>
      </c>
      <c r="E38" s="373" t="s">
        <v>1773</v>
      </c>
      <c r="F38" s="356"/>
      <c r="G38" s="373"/>
    </row>
    <row r="39" spans="2:7">
      <c r="B39" s="373" t="s">
        <v>7509</v>
      </c>
      <c r="C39" s="373"/>
      <c r="D39" s="373" t="s">
        <v>7703</v>
      </c>
      <c r="E39" s="373" t="s">
        <v>6471</v>
      </c>
      <c r="F39" s="356"/>
      <c r="G39" s="373"/>
    </row>
    <row r="40" spans="2:7">
      <c r="B40" s="373" t="s">
        <v>7510</v>
      </c>
      <c r="C40" s="373"/>
      <c r="D40" s="373" t="s">
        <v>7703</v>
      </c>
      <c r="E40" s="373" t="s">
        <v>6472</v>
      </c>
      <c r="F40" s="356"/>
      <c r="G40" s="373"/>
    </row>
    <row r="41" spans="2:7">
      <c r="B41" s="373" t="s">
        <v>4113</v>
      </c>
      <c r="C41" s="373"/>
      <c r="D41" s="373" t="s">
        <v>7703</v>
      </c>
      <c r="E41" s="373" t="s">
        <v>6474</v>
      </c>
      <c r="F41" s="356"/>
      <c r="G41" s="373"/>
    </row>
    <row r="42" spans="2:7">
      <c r="B42" s="373" t="s">
        <v>3829</v>
      </c>
      <c r="C42" s="373"/>
      <c r="D42" s="373" t="s">
        <v>7703</v>
      </c>
      <c r="E42" s="373" t="s">
        <v>6475</v>
      </c>
      <c r="F42" s="356"/>
      <c r="G42" s="373"/>
    </row>
    <row r="43" spans="2:7">
      <c r="B43" s="373" t="s">
        <v>7511</v>
      </c>
      <c r="C43" s="373"/>
      <c r="D43" s="373" t="s">
        <v>7703</v>
      </c>
      <c r="E43" s="373" t="s">
        <v>1103</v>
      </c>
      <c r="F43" s="356"/>
      <c r="G43" s="373"/>
    </row>
    <row r="44" spans="2:7">
      <c r="B44" s="373" t="s">
        <v>7512</v>
      </c>
      <c r="C44" s="373"/>
      <c r="D44" s="373" t="s">
        <v>7703</v>
      </c>
      <c r="E44" s="373" t="s">
        <v>6476</v>
      </c>
      <c r="F44" s="356"/>
      <c r="G44" s="373"/>
    </row>
    <row r="45" spans="2:7">
      <c r="B45" s="373" t="s">
        <v>4054</v>
      </c>
      <c r="C45" s="373"/>
      <c r="D45" s="373" t="s">
        <v>7703</v>
      </c>
      <c r="E45" s="373" t="s">
        <v>6477</v>
      </c>
      <c r="F45" s="356"/>
      <c r="G45" s="373"/>
    </row>
    <row r="46" spans="2:7">
      <c r="B46" s="373" t="s">
        <v>7513</v>
      </c>
      <c r="C46" s="373"/>
      <c r="D46" s="373" t="s">
        <v>7703</v>
      </c>
      <c r="E46" s="373" t="s">
        <v>2680</v>
      </c>
      <c r="F46" s="356"/>
      <c r="G46" s="373"/>
    </row>
    <row r="47" spans="2:7">
      <c r="B47" s="373" t="s">
        <v>7514</v>
      </c>
      <c r="C47" s="373"/>
      <c r="D47" s="373" t="s">
        <v>7703</v>
      </c>
      <c r="E47" s="373" t="s">
        <v>6478</v>
      </c>
      <c r="F47" s="356"/>
      <c r="G47" s="373"/>
    </row>
    <row r="48" spans="2:7">
      <c r="B48" s="373" t="s">
        <v>7515</v>
      </c>
      <c r="C48" s="373"/>
      <c r="D48" s="373" t="s">
        <v>7703</v>
      </c>
      <c r="E48" s="373" t="s">
        <v>6479</v>
      </c>
      <c r="F48" s="356"/>
      <c r="G48" s="373"/>
    </row>
    <row r="49" spans="2:7">
      <c r="B49" s="373" t="s">
        <v>5898</v>
      </c>
      <c r="C49" s="373"/>
      <c r="D49" s="373" t="s">
        <v>7703</v>
      </c>
      <c r="E49" s="373" t="s">
        <v>6480</v>
      </c>
      <c r="F49" s="356"/>
      <c r="G49" s="373"/>
    </row>
    <row r="50" spans="2:7">
      <c r="B50" s="373" t="s">
        <v>7116</v>
      </c>
      <c r="C50" s="373"/>
      <c r="D50" s="373" t="s">
        <v>7703</v>
      </c>
      <c r="E50" s="373" t="s">
        <v>1490</v>
      </c>
      <c r="F50" s="356"/>
      <c r="G50" s="373"/>
    </row>
    <row r="51" spans="2:7">
      <c r="B51" s="373" t="s">
        <v>6779</v>
      </c>
      <c r="C51" s="373"/>
      <c r="D51" s="373" t="s">
        <v>7703</v>
      </c>
      <c r="E51" s="373" t="s">
        <v>6481</v>
      </c>
      <c r="F51" s="356"/>
      <c r="G51" s="373"/>
    </row>
    <row r="52" spans="2:7">
      <c r="B52" s="373" t="s">
        <v>647</v>
      </c>
      <c r="C52" s="373"/>
      <c r="D52" s="373" t="s">
        <v>7703</v>
      </c>
      <c r="E52" s="373" t="s">
        <v>4559</v>
      </c>
      <c r="F52" s="356"/>
      <c r="G52" s="373"/>
    </row>
    <row r="53" spans="2:7">
      <c r="B53" s="373" t="s">
        <v>5732</v>
      </c>
      <c r="C53" s="373"/>
      <c r="D53" s="373" t="s">
        <v>7703</v>
      </c>
      <c r="E53" s="373" t="s">
        <v>508</v>
      </c>
      <c r="F53" s="356"/>
      <c r="G53" s="373"/>
    </row>
    <row r="54" spans="2:7">
      <c r="B54" s="373" t="s">
        <v>3963</v>
      </c>
      <c r="C54" s="373"/>
      <c r="D54" s="373" t="s">
        <v>7703</v>
      </c>
      <c r="E54" s="373" t="s">
        <v>6482</v>
      </c>
      <c r="F54" s="356"/>
      <c r="G54" s="373"/>
    </row>
    <row r="55" spans="2:7">
      <c r="B55" s="373" t="s">
        <v>7516</v>
      </c>
      <c r="C55" s="373"/>
      <c r="D55" s="373" t="s">
        <v>7703</v>
      </c>
      <c r="E55" s="373" t="s">
        <v>6399</v>
      </c>
      <c r="F55" s="356"/>
      <c r="G55" s="373"/>
    </row>
    <row r="56" spans="2:7">
      <c r="B56" s="373" t="s">
        <v>584</v>
      </c>
      <c r="C56" s="373"/>
      <c r="D56" s="373" t="s">
        <v>7703</v>
      </c>
      <c r="E56" s="373" t="s">
        <v>4851</v>
      </c>
      <c r="F56" s="356"/>
      <c r="G56" s="373"/>
    </row>
    <row r="57" spans="2:7">
      <c r="B57" s="373" t="s">
        <v>7517</v>
      </c>
      <c r="C57" s="373"/>
      <c r="D57" s="373" t="s">
        <v>7703</v>
      </c>
      <c r="E57" s="373" t="s">
        <v>6483</v>
      </c>
      <c r="F57" s="356"/>
      <c r="G57" s="373"/>
    </row>
    <row r="58" spans="2:7">
      <c r="B58" s="373" t="s">
        <v>969</v>
      </c>
      <c r="C58" s="373"/>
      <c r="D58" s="373" t="s">
        <v>7703</v>
      </c>
      <c r="E58" s="373" t="s">
        <v>6484</v>
      </c>
      <c r="F58" s="356"/>
      <c r="G58" s="373"/>
    </row>
    <row r="59" spans="2:7">
      <c r="B59" s="373" t="s">
        <v>7518</v>
      </c>
      <c r="C59" s="373"/>
      <c r="D59" s="373" t="s">
        <v>7703</v>
      </c>
      <c r="E59" s="373" t="s">
        <v>1798</v>
      </c>
      <c r="F59" s="356"/>
      <c r="G59" s="373"/>
    </row>
    <row r="60" spans="2:7">
      <c r="B60" s="373" t="s">
        <v>4367</v>
      </c>
      <c r="C60" s="373"/>
      <c r="D60" s="373" t="s">
        <v>7703</v>
      </c>
      <c r="E60" s="373" t="s">
        <v>4101</v>
      </c>
      <c r="F60" s="356"/>
      <c r="G60" s="373"/>
    </row>
    <row r="61" spans="2:7">
      <c r="B61" s="373" t="s">
        <v>7519</v>
      </c>
      <c r="C61" s="373"/>
      <c r="D61" s="373" t="s">
        <v>7703</v>
      </c>
      <c r="E61" s="373" t="s">
        <v>6485</v>
      </c>
      <c r="F61" s="356"/>
      <c r="G61" s="373"/>
    </row>
    <row r="62" spans="2:7">
      <c r="B62" s="373" t="s">
        <v>266</v>
      </c>
      <c r="C62" s="373"/>
      <c r="D62" s="373" t="s">
        <v>7703</v>
      </c>
      <c r="E62" s="373" t="s">
        <v>6486</v>
      </c>
      <c r="F62" s="356"/>
      <c r="G62" s="373"/>
    </row>
    <row r="63" spans="2:7">
      <c r="B63" s="373" t="s">
        <v>7520</v>
      </c>
      <c r="C63" s="373"/>
      <c r="D63" s="373" t="s">
        <v>7703</v>
      </c>
      <c r="E63" s="373" t="s">
        <v>6487</v>
      </c>
      <c r="F63" s="356"/>
      <c r="G63" s="373"/>
    </row>
    <row r="64" spans="2:7">
      <c r="B64" s="373" t="s">
        <v>411</v>
      </c>
      <c r="C64" s="373"/>
      <c r="D64" s="373" t="s">
        <v>7703</v>
      </c>
      <c r="E64" s="373" t="s">
        <v>4190</v>
      </c>
      <c r="F64" s="356"/>
      <c r="G64" s="373"/>
    </row>
    <row r="65" spans="2:7">
      <c r="B65" s="373" t="s">
        <v>5978</v>
      </c>
      <c r="C65" s="373"/>
      <c r="D65" s="373" t="s">
        <v>7703</v>
      </c>
      <c r="E65" s="373" t="s">
        <v>1783</v>
      </c>
      <c r="F65" s="356"/>
      <c r="G65" s="373"/>
    </row>
    <row r="66" spans="2:7">
      <c r="B66" s="373" t="s">
        <v>1214</v>
      </c>
      <c r="C66" s="373"/>
      <c r="D66" s="373" t="s">
        <v>7703</v>
      </c>
      <c r="E66" s="373" t="s">
        <v>1788</v>
      </c>
      <c r="F66" s="356"/>
      <c r="G66" s="373"/>
    </row>
    <row r="67" spans="2:7">
      <c r="B67" s="373" t="s">
        <v>7521</v>
      </c>
      <c r="C67" s="373"/>
      <c r="D67" s="373" t="s">
        <v>7703</v>
      </c>
      <c r="E67" s="373" t="s">
        <v>1791</v>
      </c>
      <c r="F67" s="356"/>
      <c r="G67" s="373"/>
    </row>
    <row r="68" spans="2:7">
      <c r="B68" s="373" t="s">
        <v>7522</v>
      </c>
      <c r="C68" s="373"/>
      <c r="D68" s="373" t="s">
        <v>7703</v>
      </c>
      <c r="E68" s="373" t="s">
        <v>685</v>
      </c>
      <c r="F68" s="356"/>
      <c r="G68" s="373"/>
    </row>
    <row r="69" spans="2:7">
      <c r="B69" s="373" t="s">
        <v>2567</v>
      </c>
      <c r="C69" s="373"/>
      <c r="D69" s="373" t="s">
        <v>7703</v>
      </c>
      <c r="E69" s="373" t="s">
        <v>1712</v>
      </c>
      <c r="F69" s="356"/>
      <c r="G69" s="373"/>
    </row>
    <row r="70" spans="2:7">
      <c r="B70" s="373" t="s">
        <v>6518</v>
      </c>
      <c r="C70" s="373"/>
      <c r="D70" s="373" t="s">
        <v>7703</v>
      </c>
      <c r="E70" s="373" t="s">
        <v>1301</v>
      </c>
      <c r="F70" s="356"/>
      <c r="G70" s="373"/>
    </row>
    <row r="71" spans="2:7">
      <c r="B71" s="373" t="s">
        <v>2422</v>
      </c>
      <c r="C71" s="373"/>
      <c r="D71" s="373" t="s">
        <v>7703</v>
      </c>
      <c r="E71" s="373" t="s">
        <v>287</v>
      </c>
      <c r="F71" s="356"/>
      <c r="G71" s="373"/>
    </row>
    <row r="72" spans="2:7">
      <c r="B72" s="373" t="s">
        <v>7523</v>
      </c>
      <c r="C72" s="373"/>
      <c r="D72" s="373" t="s">
        <v>7703</v>
      </c>
      <c r="E72" s="373" t="s">
        <v>1060</v>
      </c>
      <c r="F72" s="356"/>
      <c r="G72" s="373"/>
    </row>
    <row r="73" spans="2:7">
      <c r="B73" s="373" t="s">
        <v>7524</v>
      </c>
      <c r="C73" s="373"/>
      <c r="D73" s="373" t="s">
        <v>7703</v>
      </c>
      <c r="E73" s="373" t="s">
        <v>1983</v>
      </c>
      <c r="F73" s="356"/>
      <c r="G73" s="373"/>
    </row>
    <row r="74" spans="2:7">
      <c r="B74" s="373" t="s">
        <v>4077</v>
      </c>
      <c r="C74" s="373"/>
      <c r="D74" s="373" t="s">
        <v>7703</v>
      </c>
      <c r="E74" s="373" t="s">
        <v>679</v>
      </c>
      <c r="F74" s="356"/>
      <c r="G74" s="373"/>
    </row>
    <row r="75" spans="2:7">
      <c r="B75" s="373" t="s">
        <v>7525</v>
      </c>
      <c r="C75" s="373"/>
      <c r="D75" s="373" t="s">
        <v>7703</v>
      </c>
      <c r="E75" s="373" t="s">
        <v>1813</v>
      </c>
      <c r="F75" s="356"/>
      <c r="G75" s="373"/>
    </row>
    <row r="76" spans="2:7">
      <c r="B76" s="373" t="s">
        <v>427</v>
      </c>
      <c r="C76" s="373"/>
      <c r="D76" s="373" t="s">
        <v>7703</v>
      </c>
      <c r="E76" s="373" t="s">
        <v>1521</v>
      </c>
      <c r="F76" s="356"/>
      <c r="G76" s="373"/>
    </row>
    <row r="77" spans="2:7">
      <c r="B77" s="373" t="s">
        <v>7526</v>
      </c>
      <c r="C77" s="373"/>
      <c r="D77" s="373" t="s">
        <v>7703</v>
      </c>
      <c r="E77" s="373" t="s">
        <v>3347</v>
      </c>
      <c r="F77" s="356"/>
      <c r="G77" s="373"/>
    </row>
    <row r="78" spans="2:7">
      <c r="B78" s="373" t="s">
        <v>2171</v>
      </c>
      <c r="C78" s="373"/>
      <c r="D78" s="373" t="s">
        <v>7703</v>
      </c>
      <c r="E78" s="373" t="s">
        <v>6489</v>
      </c>
      <c r="F78" s="356"/>
      <c r="G78" s="373"/>
    </row>
    <row r="79" spans="2:7">
      <c r="B79" s="373" t="s">
        <v>7527</v>
      </c>
      <c r="C79" s="373"/>
      <c r="D79" s="373" t="s">
        <v>7703</v>
      </c>
      <c r="E79" s="373" t="s">
        <v>6491</v>
      </c>
      <c r="F79" s="356"/>
      <c r="G79" s="373"/>
    </row>
    <row r="80" spans="2:7">
      <c r="B80" s="373" t="s">
        <v>7528</v>
      </c>
      <c r="C80" s="373"/>
      <c r="D80" s="373" t="s">
        <v>7703</v>
      </c>
      <c r="E80" s="373" t="s">
        <v>5581</v>
      </c>
      <c r="F80" s="356"/>
      <c r="G80" s="373"/>
    </row>
    <row r="81" spans="2:7">
      <c r="B81" s="373" t="s">
        <v>7529</v>
      </c>
      <c r="C81" s="373"/>
      <c r="D81" s="373" t="s">
        <v>7703</v>
      </c>
      <c r="E81" s="373" t="s">
        <v>6493</v>
      </c>
      <c r="F81" s="356"/>
      <c r="G81" s="373"/>
    </row>
    <row r="82" spans="2:7">
      <c r="B82" s="373" t="s">
        <v>7530</v>
      </c>
      <c r="C82" s="373"/>
      <c r="D82" s="373" t="s">
        <v>7703</v>
      </c>
      <c r="E82" s="373" t="s">
        <v>6494</v>
      </c>
      <c r="F82" s="356"/>
      <c r="G82" s="373"/>
    </row>
    <row r="83" spans="2:7">
      <c r="B83" s="373" t="s">
        <v>6762</v>
      </c>
      <c r="C83" s="373"/>
      <c r="D83" s="373" t="s">
        <v>7703</v>
      </c>
      <c r="E83" s="373" t="s">
        <v>6255</v>
      </c>
      <c r="F83" s="356"/>
      <c r="G83" s="373"/>
    </row>
    <row r="84" spans="2:7">
      <c r="B84" s="373" t="s">
        <v>7531</v>
      </c>
      <c r="C84" s="373"/>
      <c r="D84" s="373" t="s">
        <v>7703</v>
      </c>
      <c r="E84" s="373" t="s">
        <v>5173</v>
      </c>
      <c r="F84" s="356"/>
      <c r="G84" s="373"/>
    </row>
    <row r="85" spans="2:7">
      <c r="B85" s="373" t="s">
        <v>7532</v>
      </c>
      <c r="C85" s="373"/>
      <c r="D85" s="373" t="s">
        <v>7703</v>
      </c>
      <c r="E85" s="373" t="s">
        <v>4319</v>
      </c>
      <c r="F85" s="356"/>
      <c r="G85" s="373"/>
    </row>
    <row r="86" spans="2:7">
      <c r="B86" s="373" t="s">
        <v>7533</v>
      </c>
      <c r="C86" s="373"/>
      <c r="D86" s="373" t="s">
        <v>7703</v>
      </c>
      <c r="E86" s="373" t="s">
        <v>2279</v>
      </c>
      <c r="F86" s="356"/>
      <c r="G86" s="373"/>
    </row>
    <row r="87" spans="2:7">
      <c r="B87" s="373" t="s">
        <v>7539</v>
      </c>
      <c r="C87" s="373"/>
      <c r="D87" s="373" t="s">
        <v>7703</v>
      </c>
      <c r="E87" s="373" t="s">
        <v>6495</v>
      </c>
      <c r="F87" s="356"/>
      <c r="G87" s="373"/>
    </row>
    <row r="88" spans="2:7">
      <c r="B88" s="373" t="s">
        <v>4769</v>
      </c>
      <c r="C88" s="373"/>
      <c r="D88" s="373" t="s">
        <v>7703</v>
      </c>
      <c r="E88" s="373" t="s">
        <v>6496</v>
      </c>
      <c r="F88" s="356"/>
      <c r="G88" s="373"/>
    </row>
    <row r="89" spans="2:7">
      <c r="B89" s="373" t="s">
        <v>7534</v>
      </c>
      <c r="C89" s="373"/>
      <c r="D89" s="373" t="s">
        <v>7703</v>
      </c>
      <c r="E89" s="373" t="s">
        <v>6497</v>
      </c>
      <c r="F89" s="356"/>
      <c r="G89" s="373"/>
    </row>
    <row r="90" spans="2:7">
      <c r="B90" s="373" t="s">
        <v>7535</v>
      </c>
      <c r="C90" s="373"/>
      <c r="D90" s="373" t="s">
        <v>7703</v>
      </c>
      <c r="E90" s="373" t="s">
        <v>6488</v>
      </c>
      <c r="F90" s="356"/>
      <c r="G90" s="373"/>
    </row>
    <row r="91" spans="2:7">
      <c r="B91" s="373" t="s">
        <v>7536</v>
      </c>
      <c r="C91" s="373"/>
      <c r="D91" s="373" t="s">
        <v>7703</v>
      </c>
      <c r="E91" s="373" t="s">
        <v>6498</v>
      </c>
      <c r="F91" s="356"/>
      <c r="G91" s="373"/>
    </row>
    <row r="92" spans="2:7">
      <c r="B92" s="373" t="s">
        <v>1892</v>
      </c>
      <c r="C92" s="373"/>
      <c r="D92" s="373" t="s">
        <v>7703</v>
      </c>
      <c r="E92" s="373" t="s">
        <v>6499</v>
      </c>
      <c r="F92" s="356"/>
      <c r="G92" s="373"/>
    </row>
    <row r="93" spans="2:7">
      <c r="B93" s="373" t="s">
        <v>7537</v>
      </c>
      <c r="C93" s="373"/>
      <c r="D93" s="373" t="s">
        <v>7703</v>
      </c>
      <c r="E93" s="373" t="s">
        <v>6500</v>
      </c>
      <c r="F93" s="356"/>
      <c r="G93" s="373"/>
    </row>
    <row r="94" spans="2:7">
      <c r="B94" s="373" t="s">
        <v>5628</v>
      </c>
      <c r="C94" s="373"/>
      <c r="D94" s="373" t="s">
        <v>7703</v>
      </c>
      <c r="E94" s="373" t="s">
        <v>543</v>
      </c>
      <c r="F94" s="356"/>
      <c r="G94" s="373"/>
    </row>
    <row r="95" spans="2:7">
      <c r="B95" s="373" t="s">
        <v>7538</v>
      </c>
      <c r="C95" s="373"/>
      <c r="D95" s="373" t="s">
        <v>7703</v>
      </c>
      <c r="E95" s="373" t="s">
        <v>3798</v>
      </c>
      <c r="F95" s="356"/>
      <c r="G95" s="373"/>
    </row>
    <row r="96" spans="2:7">
      <c r="B96" s="373" t="s">
        <v>4796</v>
      </c>
      <c r="C96" s="373"/>
      <c r="D96" s="373" t="s">
        <v>7703</v>
      </c>
      <c r="E96" s="373" t="s">
        <v>391</v>
      </c>
      <c r="F96" s="356"/>
      <c r="G96" s="373"/>
    </row>
    <row r="97" spans="2:7">
      <c r="B97" s="373" t="s">
        <v>4680</v>
      </c>
      <c r="C97" s="373"/>
      <c r="D97" s="373" t="s">
        <v>7703</v>
      </c>
      <c r="E97" s="373" t="s">
        <v>1271</v>
      </c>
      <c r="F97" s="356"/>
      <c r="G97" s="373"/>
    </row>
    <row r="98" spans="2:7">
      <c r="B98" s="373" t="s">
        <v>80</v>
      </c>
      <c r="C98" s="373"/>
      <c r="D98" s="373" t="s">
        <v>7703</v>
      </c>
      <c r="E98" s="373" t="s">
        <v>6501</v>
      </c>
      <c r="F98" s="356"/>
      <c r="G98" s="373"/>
    </row>
    <row r="99" spans="2:7">
      <c r="B99" s="373" t="s">
        <v>6503</v>
      </c>
      <c r="C99" s="373"/>
      <c r="D99" s="373" t="s">
        <v>7703</v>
      </c>
      <c r="E99" s="373" t="s">
        <v>6502</v>
      </c>
      <c r="F99" s="373"/>
      <c r="G99" s="373"/>
    </row>
    <row r="100" spans="2:7">
      <c r="B100" s="373" t="s">
        <v>6041</v>
      </c>
      <c r="C100" s="373"/>
      <c r="D100" s="373" t="s">
        <v>7703</v>
      </c>
      <c r="E100" s="373" t="s">
        <v>5096</v>
      </c>
      <c r="F100" s="373"/>
      <c r="G100" s="373"/>
    </row>
    <row r="101" spans="2:7">
      <c r="B101" s="373" t="s">
        <v>5224</v>
      </c>
      <c r="C101" s="373"/>
      <c r="D101" s="373" t="s">
        <v>7703</v>
      </c>
      <c r="E101" s="373" t="s">
        <v>6504</v>
      </c>
      <c r="F101" s="373"/>
      <c r="G101" s="373"/>
    </row>
  </sheetData>
  <phoneticPr fontId="22"/>
  <pageMargins left="0.7" right="0.7" top="0.75" bottom="0.75" header="0.3" footer="0.3"/>
  <pageSetup paperSize="9"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9"/>
  <dimension ref="B1:T62"/>
  <sheetViews>
    <sheetView showGridLines="0" workbookViewId="0">
      <pane ySplit="4" topLeftCell="A5" activePane="bottomLeft" state="frozen"/>
      <selection pane="bottomLeft"/>
    </sheetView>
  </sheetViews>
  <sheetFormatPr defaultColWidth="3.54296875" defaultRowHeight="15"/>
  <cols>
    <col min="1" max="1" width="3.54296875" style="368"/>
    <col min="2" max="2" width="55.08984375" style="368" customWidth="1"/>
    <col min="3" max="4" width="3.08984375" style="368" hidden="1" customWidth="1"/>
    <col min="5" max="5" width="5.81640625" style="368" bestFit="1" customWidth="1"/>
    <col min="6" max="20" width="3.36328125" style="368" bestFit="1" customWidth="1"/>
    <col min="21" max="16384" width="3.54296875" style="368"/>
  </cols>
  <sheetData>
    <row r="1" spans="2:20">
      <c r="B1" s="369" t="s">
        <v>4152</v>
      </c>
      <c r="C1" s="371"/>
      <c r="D1" s="371"/>
      <c r="E1" s="371"/>
    </row>
    <row r="2" spans="2:20">
      <c r="B2" s="381" t="s">
        <v>3603</v>
      </c>
      <c r="C2" s="371"/>
      <c r="D2" s="371"/>
    </row>
    <row r="3" spans="2:20">
      <c r="Q3" s="390"/>
      <c r="R3" s="391"/>
      <c r="S3" s="391"/>
      <c r="T3" s="391"/>
    </row>
    <row r="4" spans="2:20" ht="106.2">
      <c r="B4" s="374" t="s">
        <v>6537</v>
      </c>
      <c r="C4" s="374" t="s">
        <v>4822</v>
      </c>
      <c r="D4" s="374" t="s">
        <v>2992</v>
      </c>
      <c r="E4" s="374" t="s">
        <v>1723</v>
      </c>
      <c r="F4" s="382" t="s">
        <v>5214</v>
      </c>
      <c r="G4" s="374" t="s">
        <v>6364</v>
      </c>
      <c r="H4" s="374" t="s">
        <v>4575</v>
      </c>
      <c r="I4" s="374" t="s">
        <v>4403</v>
      </c>
      <c r="J4" s="374" t="s">
        <v>4576</v>
      </c>
      <c r="K4" s="374" t="s">
        <v>563</v>
      </c>
      <c r="L4" s="374" t="s">
        <v>3558</v>
      </c>
      <c r="M4" s="374" t="s">
        <v>4580</v>
      </c>
      <c r="N4" s="374" t="s">
        <v>4582</v>
      </c>
      <c r="O4" s="374" t="s">
        <v>4584</v>
      </c>
      <c r="P4" s="374" t="s">
        <v>2197</v>
      </c>
      <c r="Q4" s="380" t="s">
        <v>724</v>
      </c>
      <c r="R4" s="380" t="s">
        <v>4586</v>
      </c>
      <c r="S4" s="380" t="s">
        <v>4587</v>
      </c>
      <c r="T4" s="380" t="s">
        <v>660</v>
      </c>
    </row>
    <row r="5" spans="2:20">
      <c r="B5" s="356" t="s">
        <v>3046</v>
      </c>
      <c r="C5" s="356"/>
      <c r="D5" s="356" t="s">
        <v>7703</v>
      </c>
      <c r="E5" s="356" t="s">
        <v>869</v>
      </c>
      <c r="F5" s="356"/>
      <c r="G5" s="356"/>
      <c r="H5" s="356"/>
      <c r="I5" s="356"/>
      <c r="J5" s="356"/>
      <c r="K5" s="356"/>
      <c r="L5" s="356"/>
      <c r="M5" s="356"/>
      <c r="N5" s="356"/>
      <c r="O5" s="356"/>
      <c r="P5" s="356"/>
      <c r="Q5" s="356"/>
      <c r="R5" s="356"/>
      <c r="S5" s="356"/>
      <c r="T5" s="356"/>
    </row>
    <row r="6" spans="2:20">
      <c r="B6" s="356" t="s">
        <v>6505</v>
      </c>
      <c r="C6" s="356"/>
      <c r="D6" s="356" t="s">
        <v>7703</v>
      </c>
      <c r="E6" s="356" t="s">
        <v>872</v>
      </c>
      <c r="F6" s="356"/>
      <c r="G6" s="356"/>
      <c r="H6" s="356"/>
      <c r="I6" s="356"/>
      <c r="J6" s="356"/>
      <c r="K6" s="356"/>
      <c r="L6" s="356"/>
      <c r="M6" s="356"/>
      <c r="N6" s="356"/>
      <c r="O6" s="356"/>
      <c r="P6" s="356"/>
      <c r="Q6" s="356"/>
      <c r="R6" s="356"/>
      <c r="S6" s="356"/>
      <c r="T6" s="356"/>
    </row>
    <row r="7" spans="2:20">
      <c r="B7" s="356" t="s">
        <v>5078</v>
      </c>
      <c r="C7" s="356"/>
      <c r="D7" s="356" t="s">
        <v>7703</v>
      </c>
      <c r="E7" s="356" t="s">
        <v>497</v>
      </c>
      <c r="F7" s="356"/>
      <c r="G7" s="356"/>
      <c r="H7" s="356"/>
      <c r="I7" s="356"/>
      <c r="J7" s="356"/>
      <c r="K7" s="356"/>
      <c r="L7" s="356"/>
      <c r="M7" s="356"/>
      <c r="N7" s="356"/>
      <c r="O7" s="356"/>
      <c r="P7" s="356"/>
      <c r="Q7" s="356"/>
      <c r="R7" s="356"/>
      <c r="S7" s="356"/>
      <c r="T7" s="356"/>
    </row>
    <row r="8" spans="2:20">
      <c r="B8" s="356" t="s">
        <v>6506</v>
      </c>
      <c r="C8" s="356"/>
      <c r="D8" s="356" t="s">
        <v>7703</v>
      </c>
      <c r="E8" s="356" t="s">
        <v>469</v>
      </c>
      <c r="F8" s="356"/>
      <c r="G8" s="356"/>
      <c r="H8" s="356"/>
      <c r="I8" s="356"/>
      <c r="J8" s="356"/>
      <c r="K8" s="356"/>
      <c r="L8" s="356"/>
      <c r="M8" s="356"/>
      <c r="N8" s="356"/>
      <c r="O8" s="356"/>
      <c r="P8" s="356"/>
      <c r="Q8" s="356"/>
      <c r="R8" s="356"/>
      <c r="S8" s="356"/>
      <c r="T8" s="356"/>
    </row>
    <row r="9" spans="2:20">
      <c r="B9" s="356" t="s">
        <v>6507</v>
      </c>
      <c r="C9" s="356"/>
      <c r="D9" s="356" t="s">
        <v>7703</v>
      </c>
      <c r="E9" s="356" t="s">
        <v>857</v>
      </c>
      <c r="F9" s="356"/>
      <c r="G9" s="356"/>
      <c r="H9" s="356"/>
      <c r="I9" s="356"/>
      <c r="J9" s="356"/>
      <c r="K9" s="356"/>
      <c r="L9" s="356"/>
      <c r="M9" s="356"/>
      <c r="N9" s="356"/>
      <c r="O9" s="356"/>
      <c r="P9" s="356"/>
      <c r="Q9" s="356"/>
      <c r="R9" s="356"/>
      <c r="S9" s="356"/>
      <c r="T9" s="356"/>
    </row>
    <row r="10" spans="2:20">
      <c r="B10" s="356" t="s">
        <v>3803</v>
      </c>
      <c r="C10" s="356"/>
      <c r="D10" s="356" t="s">
        <v>7703</v>
      </c>
      <c r="E10" s="356" t="s">
        <v>892</v>
      </c>
      <c r="F10" s="356"/>
      <c r="G10" s="356"/>
      <c r="H10" s="356"/>
      <c r="I10" s="356"/>
      <c r="J10" s="356"/>
      <c r="K10" s="356"/>
      <c r="L10" s="356"/>
      <c r="M10" s="356"/>
      <c r="N10" s="356"/>
      <c r="O10" s="356"/>
      <c r="P10" s="356"/>
      <c r="Q10" s="356"/>
      <c r="R10" s="356"/>
      <c r="S10" s="356"/>
      <c r="T10" s="356"/>
    </row>
    <row r="11" spans="2:20">
      <c r="B11" s="356" t="s">
        <v>1807</v>
      </c>
      <c r="C11" s="356"/>
      <c r="D11" s="356" t="s">
        <v>7703</v>
      </c>
      <c r="E11" s="356" t="s">
        <v>895</v>
      </c>
      <c r="F11" s="356"/>
      <c r="G11" s="356"/>
      <c r="H11" s="356"/>
      <c r="I11" s="356"/>
      <c r="J11" s="356"/>
      <c r="K11" s="356"/>
      <c r="L11" s="356"/>
      <c r="M11" s="356"/>
      <c r="N11" s="356"/>
      <c r="O11" s="356"/>
      <c r="P11" s="356"/>
      <c r="Q11" s="356"/>
      <c r="R11" s="356"/>
      <c r="S11" s="356"/>
      <c r="T11" s="356"/>
    </row>
    <row r="12" spans="2:20">
      <c r="B12" s="356" t="s">
        <v>6508</v>
      </c>
      <c r="C12" s="356"/>
      <c r="D12" s="356" t="s">
        <v>7703</v>
      </c>
      <c r="E12" s="356" t="s">
        <v>903</v>
      </c>
      <c r="F12" s="356"/>
      <c r="G12" s="356"/>
      <c r="H12" s="356"/>
      <c r="I12" s="356"/>
      <c r="J12" s="356"/>
      <c r="K12" s="356"/>
      <c r="L12" s="356"/>
      <c r="M12" s="356"/>
      <c r="N12" s="356"/>
      <c r="O12" s="356"/>
      <c r="P12" s="356"/>
      <c r="Q12" s="356"/>
      <c r="R12" s="356"/>
      <c r="S12" s="356"/>
      <c r="T12" s="356"/>
    </row>
    <row r="13" spans="2:20">
      <c r="B13" s="356" t="s">
        <v>6212</v>
      </c>
      <c r="C13" s="356"/>
      <c r="D13" s="356" t="s">
        <v>7703</v>
      </c>
      <c r="E13" s="356" t="s">
        <v>904</v>
      </c>
      <c r="F13" s="356"/>
      <c r="G13" s="356"/>
      <c r="H13" s="356"/>
      <c r="I13" s="356"/>
      <c r="J13" s="356"/>
      <c r="K13" s="356"/>
      <c r="L13" s="356"/>
      <c r="M13" s="356"/>
      <c r="N13" s="356"/>
      <c r="O13" s="356"/>
      <c r="P13" s="356"/>
      <c r="Q13" s="356"/>
      <c r="R13" s="356"/>
      <c r="S13" s="356"/>
      <c r="T13" s="356"/>
    </row>
    <row r="14" spans="2:20">
      <c r="B14" s="356" t="s">
        <v>5655</v>
      </c>
      <c r="C14" s="356"/>
      <c r="D14" s="356" t="s">
        <v>7703</v>
      </c>
      <c r="E14" s="356" t="s">
        <v>913</v>
      </c>
      <c r="F14" s="356"/>
      <c r="G14" s="356"/>
      <c r="H14" s="356"/>
      <c r="I14" s="356"/>
      <c r="J14" s="356"/>
      <c r="K14" s="356"/>
      <c r="L14" s="356"/>
      <c r="M14" s="356"/>
      <c r="N14" s="356"/>
      <c r="O14" s="356"/>
      <c r="P14" s="356"/>
      <c r="Q14" s="356"/>
      <c r="R14" s="356"/>
      <c r="S14" s="356"/>
      <c r="T14" s="356"/>
    </row>
    <row r="15" spans="2:20">
      <c r="B15" s="356" t="s">
        <v>369</v>
      </c>
      <c r="C15" s="356"/>
      <c r="D15" s="356" t="s">
        <v>7703</v>
      </c>
      <c r="E15" s="356" t="s">
        <v>916</v>
      </c>
      <c r="F15" s="356"/>
      <c r="G15" s="356"/>
      <c r="H15" s="356"/>
      <c r="I15" s="356"/>
      <c r="J15" s="356"/>
      <c r="K15" s="356"/>
      <c r="L15" s="356"/>
      <c r="M15" s="356"/>
      <c r="N15" s="356"/>
      <c r="O15" s="356"/>
      <c r="P15" s="356"/>
      <c r="Q15" s="356"/>
      <c r="R15" s="356"/>
      <c r="S15" s="356"/>
      <c r="T15" s="356"/>
    </row>
    <row r="16" spans="2:20">
      <c r="B16" s="356" t="s">
        <v>6509</v>
      </c>
      <c r="C16" s="356"/>
      <c r="D16" s="356" t="s">
        <v>7703</v>
      </c>
      <c r="E16" s="356" t="s">
        <v>917</v>
      </c>
      <c r="F16" s="356"/>
      <c r="G16" s="356"/>
      <c r="H16" s="356"/>
      <c r="I16" s="356"/>
      <c r="J16" s="356"/>
      <c r="K16" s="356"/>
      <c r="L16" s="356"/>
      <c r="M16" s="356"/>
      <c r="N16" s="356"/>
      <c r="O16" s="356"/>
      <c r="P16" s="356"/>
      <c r="Q16" s="356"/>
      <c r="R16" s="356"/>
      <c r="S16" s="356"/>
      <c r="T16" s="356"/>
    </row>
    <row r="17" spans="2:20">
      <c r="B17" s="356" t="s">
        <v>6510</v>
      </c>
      <c r="C17" s="356"/>
      <c r="D17" s="356" t="s">
        <v>7703</v>
      </c>
      <c r="E17" s="356" t="s">
        <v>121</v>
      </c>
      <c r="F17" s="356"/>
      <c r="G17" s="356"/>
      <c r="H17" s="356"/>
      <c r="I17" s="356"/>
      <c r="J17" s="356"/>
      <c r="K17" s="356"/>
      <c r="L17" s="356"/>
      <c r="M17" s="356"/>
      <c r="N17" s="356"/>
      <c r="O17" s="356"/>
      <c r="P17" s="356"/>
      <c r="Q17" s="356"/>
      <c r="R17" s="356"/>
      <c r="S17" s="356"/>
      <c r="T17" s="356"/>
    </row>
    <row r="18" spans="2:20">
      <c r="B18" s="356" t="s">
        <v>2025</v>
      </c>
      <c r="C18" s="356"/>
      <c r="D18" s="356" t="s">
        <v>7703</v>
      </c>
      <c r="E18" s="356" t="s">
        <v>927</v>
      </c>
      <c r="F18" s="356"/>
      <c r="G18" s="356"/>
      <c r="H18" s="356"/>
      <c r="I18" s="356"/>
      <c r="J18" s="356"/>
      <c r="K18" s="356"/>
      <c r="L18" s="356"/>
      <c r="M18" s="356"/>
      <c r="N18" s="356"/>
      <c r="O18" s="356"/>
      <c r="P18" s="356"/>
      <c r="Q18" s="356"/>
      <c r="R18" s="356"/>
      <c r="S18" s="356"/>
      <c r="T18" s="356"/>
    </row>
    <row r="19" spans="2:20">
      <c r="B19" s="356" t="s">
        <v>6511</v>
      </c>
      <c r="C19" s="356"/>
      <c r="D19" s="356" t="s">
        <v>7703</v>
      </c>
      <c r="E19" s="356" t="s">
        <v>925</v>
      </c>
      <c r="F19" s="356"/>
      <c r="G19" s="356"/>
      <c r="H19" s="356"/>
      <c r="I19" s="356"/>
      <c r="J19" s="356"/>
      <c r="K19" s="356"/>
      <c r="L19" s="356"/>
      <c r="M19" s="356"/>
      <c r="N19" s="356"/>
      <c r="O19" s="356"/>
      <c r="P19" s="356"/>
      <c r="Q19" s="356"/>
      <c r="R19" s="356"/>
      <c r="S19" s="356"/>
      <c r="T19" s="356"/>
    </row>
    <row r="20" spans="2:20">
      <c r="B20" s="356" t="s">
        <v>6513</v>
      </c>
      <c r="C20" s="356"/>
      <c r="D20" s="356" t="s">
        <v>7703</v>
      </c>
      <c r="E20" s="356" t="s">
        <v>949</v>
      </c>
      <c r="F20" s="356"/>
      <c r="G20" s="356"/>
      <c r="H20" s="356"/>
      <c r="I20" s="356"/>
      <c r="J20" s="356"/>
      <c r="K20" s="356"/>
      <c r="L20" s="356"/>
      <c r="M20" s="356"/>
      <c r="N20" s="356"/>
      <c r="O20" s="356"/>
      <c r="P20" s="356"/>
      <c r="Q20" s="356"/>
      <c r="R20" s="356"/>
      <c r="S20" s="356"/>
      <c r="T20" s="356"/>
    </row>
    <row r="21" spans="2:20">
      <c r="B21" s="356" t="s">
        <v>1468</v>
      </c>
      <c r="C21" s="356"/>
      <c r="D21" s="356" t="s">
        <v>7703</v>
      </c>
      <c r="E21" s="356" t="s">
        <v>957</v>
      </c>
      <c r="F21" s="356"/>
      <c r="G21" s="356"/>
      <c r="H21" s="356"/>
      <c r="I21" s="356"/>
      <c r="J21" s="356"/>
      <c r="K21" s="356"/>
      <c r="L21" s="356"/>
      <c r="M21" s="356"/>
      <c r="N21" s="356"/>
      <c r="O21" s="356"/>
      <c r="P21" s="356"/>
      <c r="Q21" s="356"/>
      <c r="R21" s="356"/>
      <c r="S21" s="356"/>
      <c r="T21" s="356"/>
    </row>
    <row r="22" spans="2:20">
      <c r="B22" s="356" t="s">
        <v>3060</v>
      </c>
      <c r="C22" s="356"/>
      <c r="D22" s="356" t="s">
        <v>7703</v>
      </c>
      <c r="E22" s="356" t="s">
        <v>961</v>
      </c>
      <c r="F22" s="356"/>
      <c r="G22" s="356"/>
      <c r="H22" s="356"/>
      <c r="I22" s="356"/>
      <c r="J22" s="356"/>
      <c r="K22" s="356"/>
      <c r="L22" s="356"/>
      <c r="M22" s="356"/>
      <c r="N22" s="356"/>
      <c r="O22" s="356"/>
      <c r="P22" s="356"/>
      <c r="Q22" s="356"/>
      <c r="R22" s="356"/>
      <c r="S22" s="356"/>
      <c r="T22" s="356"/>
    </row>
    <row r="23" spans="2:20">
      <c r="B23" s="356" t="s">
        <v>3890</v>
      </c>
      <c r="C23" s="356"/>
      <c r="D23" s="356" t="s">
        <v>7703</v>
      </c>
      <c r="E23" s="356" t="s">
        <v>971</v>
      </c>
      <c r="F23" s="356"/>
      <c r="G23" s="356"/>
      <c r="H23" s="356"/>
      <c r="I23" s="356"/>
      <c r="J23" s="356"/>
      <c r="K23" s="356"/>
      <c r="L23" s="356"/>
      <c r="M23" s="356"/>
      <c r="N23" s="356"/>
      <c r="O23" s="356"/>
      <c r="P23" s="356"/>
      <c r="Q23" s="356"/>
      <c r="R23" s="356"/>
      <c r="S23" s="356"/>
      <c r="T23" s="356"/>
    </row>
    <row r="24" spans="2:20">
      <c r="B24" s="356" t="s">
        <v>6514</v>
      </c>
      <c r="C24" s="356"/>
      <c r="D24" s="356" t="s">
        <v>7703</v>
      </c>
      <c r="E24" s="356" t="s">
        <v>980</v>
      </c>
      <c r="F24" s="356"/>
      <c r="G24" s="356"/>
      <c r="H24" s="356"/>
      <c r="I24" s="356"/>
      <c r="J24" s="356"/>
      <c r="K24" s="356"/>
      <c r="L24" s="356"/>
      <c r="M24" s="356"/>
      <c r="N24" s="356"/>
      <c r="O24" s="356"/>
      <c r="P24" s="356"/>
      <c r="Q24" s="356"/>
      <c r="R24" s="356"/>
      <c r="S24" s="356"/>
      <c r="T24" s="356"/>
    </row>
    <row r="25" spans="2:20">
      <c r="B25" s="356" t="s">
        <v>6368</v>
      </c>
      <c r="C25" s="356"/>
      <c r="D25" s="356" t="s">
        <v>7703</v>
      </c>
      <c r="E25" s="356" t="s">
        <v>996</v>
      </c>
      <c r="F25" s="356"/>
      <c r="G25" s="356"/>
      <c r="H25" s="356"/>
      <c r="I25" s="356"/>
      <c r="J25" s="356"/>
      <c r="K25" s="356"/>
      <c r="L25" s="356"/>
      <c r="M25" s="356"/>
      <c r="N25" s="356"/>
      <c r="O25" s="356"/>
      <c r="P25" s="356"/>
      <c r="Q25" s="356"/>
      <c r="R25" s="356"/>
      <c r="S25" s="356"/>
      <c r="T25" s="356"/>
    </row>
    <row r="26" spans="2:20">
      <c r="B26" s="356" t="s">
        <v>1160</v>
      </c>
      <c r="C26" s="356"/>
      <c r="D26" s="356" t="s">
        <v>7703</v>
      </c>
      <c r="E26" s="356" t="s">
        <v>446</v>
      </c>
      <c r="F26" s="356"/>
      <c r="G26" s="356"/>
      <c r="H26" s="356"/>
      <c r="I26" s="356"/>
      <c r="J26" s="356"/>
      <c r="K26" s="356"/>
      <c r="L26" s="356"/>
      <c r="M26" s="356"/>
      <c r="N26" s="356"/>
      <c r="O26" s="356"/>
      <c r="P26" s="356"/>
      <c r="Q26" s="356"/>
      <c r="R26" s="356"/>
      <c r="S26" s="356"/>
      <c r="T26" s="356"/>
    </row>
    <row r="27" spans="2:20">
      <c r="B27" s="356" t="s">
        <v>3125</v>
      </c>
      <c r="C27" s="356"/>
      <c r="D27" s="356" t="s">
        <v>7703</v>
      </c>
      <c r="E27" s="356" t="s">
        <v>1007</v>
      </c>
      <c r="F27" s="356"/>
      <c r="G27" s="356"/>
      <c r="H27" s="356"/>
      <c r="I27" s="356"/>
      <c r="J27" s="356"/>
      <c r="K27" s="356"/>
      <c r="L27" s="356"/>
      <c r="M27" s="356"/>
      <c r="N27" s="356"/>
      <c r="O27" s="356"/>
      <c r="P27" s="356"/>
      <c r="Q27" s="356"/>
      <c r="R27" s="356"/>
      <c r="S27" s="356"/>
      <c r="T27" s="356"/>
    </row>
    <row r="28" spans="2:20">
      <c r="B28" s="356" t="s">
        <v>4535</v>
      </c>
      <c r="C28" s="356"/>
      <c r="D28" s="356" t="s">
        <v>7703</v>
      </c>
      <c r="E28" s="356" t="s">
        <v>1227</v>
      </c>
      <c r="F28" s="356"/>
      <c r="G28" s="356"/>
      <c r="H28" s="356"/>
      <c r="I28" s="356"/>
      <c r="J28" s="356"/>
      <c r="K28" s="356"/>
      <c r="L28" s="356"/>
      <c r="M28" s="356"/>
      <c r="N28" s="356"/>
      <c r="O28" s="356"/>
      <c r="P28" s="356"/>
      <c r="Q28" s="356"/>
      <c r="R28" s="356"/>
      <c r="S28" s="356"/>
      <c r="T28" s="356"/>
    </row>
    <row r="29" spans="2:20">
      <c r="B29" s="356" t="s">
        <v>6515</v>
      </c>
      <c r="C29" s="356"/>
      <c r="D29" s="356" t="s">
        <v>7703</v>
      </c>
      <c r="E29" s="356" t="s">
        <v>1233</v>
      </c>
      <c r="F29" s="356"/>
      <c r="G29" s="356"/>
      <c r="H29" s="356"/>
      <c r="I29" s="356"/>
      <c r="J29" s="356"/>
      <c r="K29" s="356"/>
      <c r="L29" s="356"/>
      <c r="M29" s="356"/>
      <c r="N29" s="356"/>
      <c r="O29" s="356"/>
      <c r="P29" s="356"/>
      <c r="Q29" s="356"/>
      <c r="R29" s="356"/>
      <c r="S29" s="356"/>
      <c r="T29" s="356"/>
    </row>
    <row r="30" spans="2:20">
      <c r="B30" s="356" t="s">
        <v>1279</v>
      </c>
      <c r="C30" s="356"/>
      <c r="D30" s="356" t="s">
        <v>7703</v>
      </c>
      <c r="E30" s="356" t="s">
        <v>1236</v>
      </c>
      <c r="F30" s="356"/>
      <c r="G30" s="356"/>
      <c r="H30" s="356"/>
      <c r="I30" s="356"/>
      <c r="J30" s="356"/>
      <c r="K30" s="356"/>
      <c r="L30" s="356"/>
      <c r="M30" s="356"/>
      <c r="N30" s="356"/>
      <c r="O30" s="356"/>
      <c r="P30" s="356"/>
      <c r="Q30" s="356"/>
      <c r="R30" s="356"/>
      <c r="S30" s="356"/>
      <c r="T30" s="356"/>
    </row>
    <row r="31" spans="2:20">
      <c r="B31" s="356" t="s">
        <v>2709</v>
      </c>
      <c r="C31" s="356"/>
      <c r="D31" s="356" t="s">
        <v>7703</v>
      </c>
      <c r="E31" s="356" t="s">
        <v>1238</v>
      </c>
      <c r="F31" s="356"/>
      <c r="G31" s="356"/>
      <c r="H31" s="356"/>
      <c r="I31" s="356"/>
      <c r="J31" s="356"/>
      <c r="K31" s="356"/>
      <c r="L31" s="356"/>
      <c r="M31" s="356"/>
      <c r="N31" s="356"/>
      <c r="O31" s="356"/>
      <c r="P31" s="356"/>
      <c r="Q31" s="356"/>
      <c r="R31" s="356"/>
      <c r="S31" s="356"/>
      <c r="T31" s="356"/>
    </row>
    <row r="32" spans="2:20">
      <c r="B32" s="356" t="s">
        <v>7386</v>
      </c>
      <c r="C32" s="356"/>
      <c r="D32" s="356" t="s">
        <v>7703</v>
      </c>
      <c r="E32" s="356" t="s">
        <v>1240</v>
      </c>
      <c r="F32" s="356"/>
      <c r="G32" s="356"/>
      <c r="H32" s="356"/>
      <c r="I32" s="356"/>
      <c r="J32" s="356"/>
      <c r="K32" s="356"/>
      <c r="L32" s="356"/>
      <c r="M32" s="356"/>
      <c r="N32" s="356"/>
      <c r="O32" s="356"/>
      <c r="P32" s="356"/>
      <c r="Q32" s="356"/>
      <c r="R32" s="356"/>
      <c r="S32" s="356"/>
      <c r="T32" s="356"/>
    </row>
    <row r="33" spans="2:20">
      <c r="B33" s="356" t="s">
        <v>7295</v>
      </c>
      <c r="C33" s="356"/>
      <c r="D33" s="356" t="s">
        <v>7703</v>
      </c>
      <c r="E33" s="356" t="s">
        <v>1242</v>
      </c>
      <c r="F33" s="356"/>
      <c r="G33" s="356"/>
      <c r="H33" s="356"/>
      <c r="I33" s="356"/>
      <c r="J33" s="356"/>
      <c r="K33" s="356"/>
      <c r="L33" s="356"/>
      <c r="M33" s="356"/>
      <c r="N33" s="356"/>
      <c r="O33" s="356"/>
      <c r="P33" s="356"/>
      <c r="Q33" s="356"/>
      <c r="R33" s="356"/>
      <c r="S33" s="356"/>
      <c r="T33" s="356"/>
    </row>
    <row r="34" spans="2:20">
      <c r="B34" s="356" t="s">
        <v>6517</v>
      </c>
      <c r="C34" s="356"/>
      <c r="D34" s="356" t="s">
        <v>7703</v>
      </c>
      <c r="E34" s="356" t="s">
        <v>972</v>
      </c>
      <c r="F34" s="356"/>
      <c r="G34" s="356"/>
      <c r="H34" s="356"/>
      <c r="I34" s="356"/>
      <c r="J34" s="356"/>
      <c r="K34" s="356"/>
      <c r="L34" s="356"/>
      <c r="M34" s="356"/>
      <c r="N34" s="356"/>
      <c r="O34" s="356"/>
      <c r="P34" s="356"/>
      <c r="Q34" s="356"/>
      <c r="R34" s="356"/>
      <c r="S34" s="356"/>
      <c r="T34" s="356"/>
    </row>
    <row r="35" spans="2:20">
      <c r="B35" s="356" t="s">
        <v>6519</v>
      </c>
      <c r="C35" s="356"/>
      <c r="D35" s="356" t="s">
        <v>7703</v>
      </c>
      <c r="E35" s="356" t="s">
        <v>1250</v>
      </c>
      <c r="F35" s="356"/>
      <c r="G35" s="356"/>
      <c r="H35" s="356"/>
      <c r="I35" s="356"/>
      <c r="J35" s="356"/>
      <c r="K35" s="356"/>
      <c r="L35" s="356"/>
      <c r="M35" s="356"/>
      <c r="N35" s="356"/>
      <c r="O35" s="356"/>
      <c r="P35" s="356"/>
      <c r="Q35" s="356"/>
      <c r="R35" s="356"/>
      <c r="S35" s="356"/>
      <c r="T35" s="356"/>
    </row>
    <row r="36" spans="2:20">
      <c r="B36" s="356" t="s">
        <v>6520</v>
      </c>
      <c r="C36" s="356"/>
      <c r="D36" s="356" t="s">
        <v>7703</v>
      </c>
      <c r="E36" s="356" t="s">
        <v>864</v>
      </c>
      <c r="F36" s="356"/>
      <c r="G36" s="356"/>
      <c r="H36" s="356"/>
      <c r="I36" s="356"/>
      <c r="J36" s="356"/>
      <c r="K36" s="356"/>
      <c r="L36" s="356"/>
      <c r="M36" s="356"/>
      <c r="N36" s="356"/>
      <c r="O36" s="356"/>
      <c r="P36" s="356"/>
      <c r="Q36" s="356"/>
      <c r="R36" s="356"/>
      <c r="S36" s="356"/>
      <c r="T36" s="356"/>
    </row>
    <row r="37" spans="2:20">
      <c r="B37" s="356" t="s">
        <v>6521</v>
      </c>
      <c r="C37" s="356"/>
      <c r="D37" s="356" t="s">
        <v>7703</v>
      </c>
      <c r="E37" s="356" t="s">
        <v>1226</v>
      </c>
      <c r="F37" s="356"/>
      <c r="G37" s="356"/>
      <c r="H37" s="356"/>
      <c r="I37" s="356"/>
      <c r="J37" s="356"/>
      <c r="K37" s="356"/>
      <c r="L37" s="356"/>
      <c r="M37" s="356"/>
      <c r="N37" s="356"/>
      <c r="O37" s="356"/>
      <c r="P37" s="356"/>
      <c r="Q37" s="356"/>
      <c r="R37" s="356"/>
      <c r="S37" s="356"/>
      <c r="T37" s="356"/>
    </row>
    <row r="38" spans="2:20">
      <c r="B38" s="356" t="s">
        <v>537</v>
      </c>
      <c r="C38" s="356"/>
      <c r="D38" s="356" t="s">
        <v>7703</v>
      </c>
      <c r="E38" s="356" t="s">
        <v>1268</v>
      </c>
      <c r="F38" s="356"/>
      <c r="G38" s="356"/>
      <c r="H38" s="356"/>
      <c r="I38" s="356"/>
      <c r="J38" s="356"/>
      <c r="K38" s="356"/>
      <c r="L38" s="356"/>
      <c r="M38" s="356"/>
      <c r="N38" s="356"/>
      <c r="O38" s="356"/>
      <c r="P38" s="356"/>
      <c r="Q38" s="356"/>
      <c r="R38" s="356"/>
      <c r="S38" s="356"/>
      <c r="T38" s="356"/>
    </row>
    <row r="39" spans="2:20">
      <c r="B39" s="356" t="s">
        <v>7387</v>
      </c>
      <c r="C39" s="356"/>
      <c r="D39" s="356" t="s">
        <v>7703</v>
      </c>
      <c r="E39" s="356" t="s">
        <v>1051</v>
      </c>
      <c r="F39" s="356"/>
      <c r="G39" s="356"/>
      <c r="H39" s="356"/>
      <c r="I39" s="356"/>
      <c r="J39" s="356"/>
      <c r="K39" s="356"/>
      <c r="L39" s="356"/>
      <c r="M39" s="356"/>
      <c r="N39" s="356"/>
      <c r="O39" s="356"/>
      <c r="P39" s="356"/>
      <c r="Q39" s="356"/>
      <c r="R39" s="356"/>
      <c r="S39" s="356"/>
      <c r="T39" s="356"/>
    </row>
    <row r="40" spans="2:20">
      <c r="B40" s="356" t="s">
        <v>6522</v>
      </c>
      <c r="C40" s="356"/>
      <c r="D40" s="356" t="s">
        <v>7703</v>
      </c>
      <c r="E40" s="356" t="s">
        <v>816</v>
      </c>
      <c r="F40" s="356"/>
      <c r="G40" s="356"/>
      <c r="H40" s="356"/>
      <c r="I40" s="356"/>
      <c r="J40" s="356"/>
      <c r="K40" s="356"/>
      <c r="L40" s="356"/>
      <c r="M40" s="356"/>
      <c r="N40" s="356"/>
      <c r="O40" s="356"/>
      <c r="P40" s="356"/>
      <c r="Q40" s="356"/>
      <c r="R40" s="356"/>
      <c r="S40" s="356"/>
      <c r="T40" s="356"/>
    </row>
    <row r="41" spans="2:20">
      <c r="B41" s="356" t="s">
        <v>6523</v>
      </c>
      <c r="C41" s="356"/>
      <c r="D41" s="356" t="s">
        <v>7703</v>
      </c>
      <c r="E41" s="356" t="s">
        <v>1021</v>
      </c>
      <c r="F41" s="356"/>
      <c r="G41" s="356"/>
      <c r="H41" s="356"/>
      <c r="I41" s="356"/>
      <c r="J41" s="356"/>
      <c r="K41" s="356"/>
      <c r="L41" s="356"/>
      <c r="M41" s="356"/>
      <c r="N41" s="356"/>
      <c r="O41" s="356"/>
      <c r="P41" s="356"/>
      <c r="Q41" s="356"/>
      <c r="R41" s="356"/>
      <c r="S41" s="356"/>
      <c r="T41" s="356"/>
    </row>
    <row r="42" spans="2:20">
      <c r="B42" s="356" t="s">
        <v>4079</v>
      </c>
      <c r="C42" s="356"/>
      <c r="D42" s="356" t="s">
        <v>7703</v>
      </c>
      <c r="E42" s="356" t="s">
        <v>1285</v>
      </c>
      <c r="F42" s="356"/>
      <c r="G42" s="356"/>
      <c r="H42" s="356"/>
      <c r="I42" s="356"/>
      <c r="J42" s="356"/>
      <c r="K42" s="356"/>
      <c r="L42" s="356"/>
      <c r="M42" s="356"/>
      <c r="N42" s="356"/>
      <c r="O42" s="356"/>
      <c r="P42" s="356"/>
      <c r="Q42" s="356"/>
      <c r="R42" s="356"/>
      <c r="S42" s="356"/>
      <c r="T42" s="356"/>
    </row>
    <row r="43" spans="2:20">
      <c r="B43" s="356" t="s">
        <v>6524</v>
      </c>
      <c r="C43" s="356"/>
      <c r="D43" s="356" t="s">
        <v>7703</v>
      </c>
      <c r="E43" s="356" t="s">
        <v>914</v>
      </c>
      <c r="F43" s="356"/>
      <c r="G43" s="356"/>
      <c r="H43" s="356"/>
      <c r="I43" s="356"/>
      <c r="J43" s="356"/>
      <c r="K43" s="356"/>
      <c r="L43" s="356"/>
      <c r="M43" s="356"/>
      <c r="N43" s="356"/>
      <c r="O43" s="356"/>
      <c r="P43" s="356"/>
      <c r="Q43" s="356"/>
      <c r="R43" s="356"/>
      <c r="S43" s="356"/>
      <c r="T43" s="356"/>
    </row>
    <row r="44" spans="2:20">
      <c r="B44" s="356" t="s">
        <v>4305</v>
      </c>
      <c r="C44" s="356"/>
      <c r="D44" s="356" t="s">
        <v>7703</v>
      </c>
      <c r="E44" s="356" t="s">
        <v>1306</v>
      </c>
      <c r="F44" s="356"/>
      <c r="G44" s="356"/>
      <c r="H44" s="356"/>
      <c r="I44" s="356"/>
      <c r="J44" s="356"/>
      <c r="K44" s="356"/>
      <c r="L44" s="356"/>
      <c r="M44" s="356"/>
      <c r="N44" s="356"/>
      <c r="O44" s="356"/>
      <c r="P44" s="356"/>
      <c r="Q44" s="356"/>
      <c r="R44" s="356"/>
      <c r="S44" s="356"/>
      <c r="T44" s="356"/>
    </row>
    <row r="45" spans="2:20">
      <c r="B45" s="356" t="s">
        <v>6018</v>
      </c>
      <c r="C45" s="356"/>
      <c r="D45" s="356" t="s">
        <v>7703</v>
      </c>
      <c r="E45" s="356" t="s">
        <v>1313</v>
      </c>
      <c r="F45" s="356"/>
      <c r="G45" s="356"/>
      <c r="H45" s="356"/>
      <c r="I45" s="356"/>
      <c r="J45" s="356"/>
      <c r="K45" s="356"/>
      <c r="L45" s="356"/>
      <c r="M45" s="356"/>
      <c r="N45" s="356"/>
      <c r="O45" s="356"/>
      <c r="P45" s="356"/>
      <c r="Q45" s="356"/>
      <c r="R45" s="356"/>
      <c r="S45" s="356"/>
      <c r="T45" s="356"/>
    </row>
    <row r="46" spans="2:20">
      <c r="B46" s="356" t="s">
        <v>5539</v>
      </c>
      <c r="C46" s="356"/>
      <c r="D46" s="356" t="s">
        <v>7703</v>
      </c>
      <c r="E46" s="356" t="s">
        <v>1316</v>
      </c>
      <c r="F46" s="356"/>
      <c r="G46" s="356"/>
      <c r="H46" s="356"/>
      <c r="I46" s="356"/>
      <c r="J46" s="356"/>
      <c r="K46" s="356"/>
      <c r="L46" s="356"/>
      <c r="M46" s="356"/>
      <c r="N46" s="356"/>
      <c r="O46" s="356"/>
      <c r="P46" s="356"/>
      <c r="Q46" s="356"/>
      <c r="R46" s="356"/>
      <c r="S46" s="356"/>
      <c r="T46" s="356"/>
    </row>
    <row r="47" spans="2:20">
      <c r="B47" s="356" t="s">
        <v>6525</v>
      </c>
      <c r="C47" s="356"/>
      <c r="D47" s="356" t="s">
        <v>7703</v>
      </c>
      <c r="E47" s="356" t="s">
        <v>214</v>
      </c>
      <c r="F47" s="356"/>
      <c r="G47" s="356"/>
      <c r="H47" s="356"/>
      <c r="I47" s="356"/>
      <c r="J47" s="356"/>
      <c r="K47" s="356"/>
      <c r="L47" s="356"/>
      <c r="M47" s="356"/>
      <c r="N47" s="356"/>
      <c r="O47" s="356"/>
      <c r="P47" s="356"/>
      <c r="Q47" s="356"/>
      <c r="R47" s="356"/>
      <c r="S47" s="356"/>
      <c r="T47" s="356"/>
    </row>
    <row r="48" spans="2:20">
      <c r="B48" s="356" t="s">
        <v>6527</v>
      </c>
      <c r="C48" s="356"/>
      <c r="D48" s="356" t="s">
        <v>7703</v>
      </c>
      <c r="E48" s="356" t="s">
        <v>1320</v>
      </c>
      <c r="F48" s="356"/>
      <c r="G48" s="356"/>
      <c r="H48" s="356"/>
      <c r="I48" s="356"/>
      <c r="J48" s="356"/>
      <c r="K48" s="356"/>
      <c r="L48" s="356"/>
      <c r="M48" s="356"/>
      <c r="N48" s="356"/>
      <c r="O48" s="356"/>
      <c r="P48" s="356"/>
      <c r="Q48" s="356"/>
      <c r="R48" s="356"/>
      <c r="S48" s="356"/>
      <c r="T48" s="356"/>
    </row>
    <row r="49" spans="2:20">
      <c r="B49" s="356" t="s">
        <v>2884</v>
      </c>
      <c r="C49" s="356"/>
      <c r="D49" s="356" t="s">
        <v>7703</v>
      </c>
      <c r="E49" s="356" t="s">
        <v>1277</v>
      </c>
      <c r="F49" s="356"/>
      <c r="G49" s="356"/>
      <c r="H49" s="356"/>
      <c r="I49" s="356"/>
      <c r="J49" s="356"/>
      <c r="K49" s="356"/>
      <c r="L49" s="356"/>
      <c r="M49" s="356"/>
      <c r="N49" s="356"/>
      <c r="O49" s="356"/>
      <c r="P49" s="356"/>
      <c r="Q49" s="356"/>
      <c r="R49" s="356"/>
      <c r="S49" s="356"/>
      <c r="T49" s="356"/>
    </row>
    <row r="50" spans="2:20">
      <c r="B50" s="356" t="s">
        <v>6528</v>
      </c>
      <c r="C50" s="356"/>
      <c r="D50" s="356" t="s">
        <v>7703</v>
      </c>
      <c r="E50" s="356" t="s">
        <v>1335</v>
      </c>
      <c r="F50" s="356"/>
      <c r="G50" s="356"/>
      <c r="H50" s="356"/>
      <c r="I50" s="356"/>
      <c r="J50" s="356"/>
      <c r="K50" s="356"/>
      <c r="L50" s="356"/>
      <c r="M50" s="356"/>
      <c r="N50" s="356"/>
      <c r="O50" s="356"/>
      <c r="P50" s="356"/>
      <c r="Q50" s="356"/>
      <c r="R50" s="356"/>
      <c r="S50" s="356"/>
      <c r="T50" s="356"/>
    </row>
    <row r="51" spans="2:20">
      <c r="B51" s="356" t="s">
        <v>6530</v>
      </c>
      <c r="C51" s="356"/>
      <c r="D51" s="356" t="s">
        <v>7703</v>
      </c>
      <c r="E51" s="356" t="s">
        <v>1337</v>
      </c>
      <c r="F51" s="356"/>
      <c r="G51" s="356"/>
      <c r="H51" s="356"/>
      <c r="I51" s="356"/>
      <c r="J51" s="356"/>
      <c r="K51" s="356"/>
      <c r="L51" s="356"/>
      <c r="M51" s="356"/>
      <c r="N51" s="356"/>
      <c r="O51" s="356"/>
      <c r="P51" s="356"/>
      <c r="Q51" s="356"/>
      <c r="R51" s="356"/>
      <c r="S51" s="356"/>
      <c r="T51" s="356"/>
    </row>
    <row r="52" spans="2:20">
      <c r="B52" s="356" t="s">
        <v>3527</v>
      </c>
      <c r="C52" s="356"/>
      <c r="D52" s="356" t="s">
        <v>7703</v>
      </c>
      <c r="E52" s="356" t="s">
        <v>3774</v>
      </c>
      <c r="F52" s="356"/>
      <c r="G52" s="356"/>
      <c r="H52" s="356"/>
      <c r="I52" s="356"/>
      <c r="J52" s="356"/>
      <c r="K52" s="356"/>
      <c r="L52" s="356"/>
      <c r="M52" s="356"/>
      <c r="N52" s="356"/>
      <c r="O52" s="356"/>
      <c r="P52" s="356"/>
      <c r="Q52" s="356"/>
      <c r="R52" s="356"/>
      <c r="S52" s="356"/>
      <c r="T52" s="356"/>
    </row>
    <row r="53" spans="2:20">
      <c r="B53" s="356" t="s">
        <v>6532</v>
      </c>
      <c r="C53" s="356"/>
      <c r="D53" s="356" t="s">
        <v>7703</v>
      </c>
      <c r="E53" s="356" t="s">
        <v>5202</v>
      </c>
      <c r="F53" s="356"/>
      <c r="G53" s="356"/>
      <c r="H53" s="356"/>
      <c r="I53" s="356"/>
      <c r="J53" s="356"/>
      <c r="K53" s="356"/>
      <c r="L53" s="356"/>
      <c r="M53" s="356"/>
      <c r="N53" s="356"/>
      <c r="O53" s="356"/>
      <c r="P53" s="356"/>
      <c r="Q53" s="356"/>
      <c r="R53" s="356"/>
      <c r="S53" s="356"/>
      <c r="T53" s="356"/>
    </row>
    <row r="54" spans="2:20">
      <c r="B54" s="356" t="s">
        <v>1362</v>
      </c>
      <c r="C54" s="356"/>
      <c r="D54" s="356" t="s">
        <v>7703</v>
      </c>
      <c r="E54" s="356" t="s">
        <v>2872</v>
      </c>
      <c r="F54" s="356"/>
      <c r="G54" s="356"/>
      <c r="H54" s="356"/>
      <c r="I54" s="356"/>
      <c r="J54" s="356"/>
      <c r="K54" s="356"/>
      <c r="L54" s="356"/>
      <c r="M54" s="356"/>
      <c r="N54" s="356"/>
      <c r="O54" s="356"/>
      <c r="P54" s="356"/>
      <c r="Q54" s="356"/>
      <c r="R54" s="356"/>
      <c r="S54" s="356"/>
      <c r="T54" s="356"/>
    </row>
    <row r="55" spans="2:20">
      <c r="B55" s="356" t="s">
        <v>1319</v>
      </c>
      <c r="C55" s="356"/>
      <c r="D55" s="356" t="s">
        <v>7703</v>
      </c>
      <c r="E55" s="356" t="s">
        <v>44</v>
      </c>
      <c r="F55" s="356"/>
      <c r="G55" s="356"/>
      <c r="H55" s="356"/>
      <c r="I55" s="356"/>
      <c r="J55" s="356"/>
      <c r="K55" s="356"/>
      <c r="L55" s="356"/>
      <c r="M55" s="356"/>
      <c r="N55" s="356"/>
      <c r="O55" s="356"/>
      <c r="P55" s="356"/>
      <c r="Q55" s="356"/>
      <c r="R55" s="356"/>
      <c r="S55" s="356"/>
      <c r="T55" s="356"/>
    </row>
    <row r="56" spans="2:20">
      <c r="B56" s="356" t="s">
        <v>6533</v>
      </c>
      <c r="C56" s="356"/>
      <c r="D56" s="356" t="s">
        <v>7703</v>
      </c>
      <c r="E56" s="356" t="s">
        <v>1571</v>
      </c>
      <c r="F56" s="356"/>
      <c r="G56" s="356"/>
      <c r="H56" s="356"/>
      <c r="I56" s="356"/>
      <c r="J56" s="356"/>
      <c r="K56" s="356"/>
      <c r="L56" s="356"/>
      <c r="M56" s="356"/>
      <c r="N56" s="356"/>
      <c r="O56" s="356"/>
      <c r="P56" s="356"/>
      <c r="Q56" s="356"/>
      <c r="R56" s="356"/>
      <c r="S56" s="356"/>
      <c r="T56" s="356"/>
    </row>
    <row r="57" spans="2:20">
      <c r="B57" s="356" t="s">
        <v>6535</v>
      </c>
      <c r="C57" s="356"/>
      <c r="D57" s="356" t="s">
        <v>7703</v>
      </c>
      <c r="E57" s="356" t="s">
        <v>866</v>
      </c>
      <c r="F57" s="356"/>
      <c r="G57" s="356"/>
      <c r="H57" s="356"/>
      <c r="I57" s="356"/>
      <c r="J57" s="356"/>
      <c r="K57" s="356"/>
      <c r="L57" s="356"/>
      <c r="M57" s="356"/>
      <c r="N57" s="356"/>
      <c r="O57" s="356"/>
      <c r="P57" s="356"/>
      <c r="Q57" s="356"/>
      <c r="R57" s="356"/>
      <c r="S57" s="356"/>
      <c r="T57" s="356"/>
    </row>
    <row r="58" spans="2:20">
      <c r="B58" s="356" t="s">
        <v>6536</v>
      </c>
      <c r="C58" s="356"/>
      <c r="D58" s="356" t="s">
        <v>7703</v>
      </c>
      <c r="E58" s="356" t="s">
        <v>3931</v>
      </c>
      <c r="F58" s="356"/>
      <c r="G58" s="356"/>
      <c r="H58" s="356"/>
      <c r="I58" s="356"/>
      <c r="J58" s="356"/>
      <c r="K58" s="356"/>
      <c r="L58" s="356"/>
      <c r="M58" s="356"/>
      <c r="N58" s="356"/>
      <c r="O58" s="356"/>
      <c r="P58" s="356"/>
      <c r="Q58" s="356"/>
      <c r="R58" s="356"/>
      <c r="S58" s="356"/>
      <c r="T58" s="356"/>
    </row>
    <row r="59" spans="2:20">
      <c r="B59" s="356" t="s">
        <v>2542</v>
      </c>
      <c r="C59" s="356"/>
      <c r="D59" s="356" t="s">
        <v>7703</v>
      </c>
      <c r="E59" s="356" t="s">
        <v>4533</v>
      </c>
      <c r="F59" s="356"/>
      <c r="G59" s="356"/>
      <c r="H59" s="356"/>
      <c r="I59" s="356"/>
      <c r="J59" s="356"/>
      <c r="K59" s="356"/>
      <c r="L59" s="356"/>
      <c r="M59" s="356"/>
      <c r="N59" s="356"/>
      <c r="O59" s="356"/>
      <c r="P59" s="356"/>
      <c r="Q59" s="356"/>
      <c r="R59" s="356"/>
      <c r="S59" s="356"/>
      <c r="T59" s="356"/>
    </row>
    <row r="60" spans="2:20">
      <c r="B60" s="356" t="s">
        <v>2476</v>
      </c>
      <c r="C60" s="356"/>
      <c r="D60" s="356" t="s">
        <v>7703</v>
      </c>
      <c r="E60" s="356" t="s">
        <v>486</v>
      </c>
      <c r="F60" s="356"/>
      <c r="G60" s="356"/>
      <c r="H60" s="356"/>
      <c r="I60" s="356"/>
      <c r="J60" s="356"/>
      <c r="K60" s="356"/>
      <c r="L60" s="356"/>
      <c r="M60" s="356"/>
      <c r="N60" s="356"/>
      <c r="O60" s="356"/>
      <c r="P60" s="356"/>
      <c r="Q60" s="356"/>
      <c r="R60" s="356"/>
      <c r="S60" s="356"/>
      <c r="T60" s="356"/>
    </row>
    <row r="61" spans="2:20">
      <c r="B61" s="356" t="s">
        <v>4814</v>
      </c>
      <c r="C61" s="356"/>
      <c r="D61" s="356" t="s">
        <v>7703</v>
      </c>
      <c r="E61" s="356" t="s">
        <v>3185</v>
      </c>
      <c r="F61" s="356"/>
      <c r="G61" s="356"/>
      <c r="H61" s="356"/>
      <c r="I61" s="356"/>
      <c r="J61" s="356"/>
      <c r="K61" s="356"/>
      <c r="L61" s="356"/>
      <c r="M61" s="356"/>
      <c r="N61" s="356"/>
      <c r="O61" s="356"/>
      <c r="P61" s="356"/>
      <c r="Q61" s="356"/>
      <c r="R61" s="356"/>
      <c r="S61" s="356"/>
      <c r="T61" s="356"/>
    </row>
    <row r="62" spans="2:20">
      <c r="B62" s="356" t="s">
        <v>3294</v>
      </c>
      <c r="C62" s="356"/>
      <c r="D62" s="356" t="s">
        <v>7703</v>
      </c>
      <c r="E62" s="356" t="s">
        <v>2164</v>
      </c>
      <c r="F62" s="356"/>
      <c r="G62" s="356"/>
      <c r="H62" s="356"/>
      <c r="I62" s="356"/>
      <c r="J62" s="356"/>
      <c r="K62" s="356"/>
      <c r="L62" s="356"/>
      <c r="M62" s="356"/>
      <c r="N62" s="356"/>
      <c r="O62" s="356"/>
      <c r="P62" s="356"/>
      <c r="Q62" s="356"/>
      <c r="R62" s="356"/>
      <c r="S62" s="356"/>
      <c r="T62" s="356"/>
    </row>
  </sheetData>
  <mergeCells count="1">
    <mergeCell ref="Q3:T3"/>
  </mergeCells>
  <phoneticPr fontId="22"/>
  <pageMargins left="0.7" right="0.7" top="0.75" bottom="0.75" header="0.3" footer="0.3"/>
  <pageSetup paperSize="9"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40"/>
  <dimension ref="B1:O80"/>
  <sheetViews>
    <sheetView showGridLines="0" workbookViewId="0">
      <pane ySplit="4" topLeftCell="A5" activePane="bottomLeft" state="frozen"/>
      <selection pane="bottomLeft"/>
    </sheetView>
  </sheetViews>
  <sheetFormatPr defaultColWidth="3.54296875" defaultRowHeight="15"/>
  <cols>
    <col min="1" max="1" width="3.54296875" style="368"/>
    <col min="2" max="2" width="56.453125" style="368" bestFit="1" customWidth="1"/>
    <col min="3" max="4" width="3.08984375" style="368" hidden="1" customWidth="1"/>
    <col min="5" max="5" width="6.453125" style="368" bestFit="1" customWidth="1"/>
    <col min="6" max="14" width="3.36328125" style="368" bestFit="1" customWidth="1"/>
    <col min="15" max="16384" width="3.54296875" style="368"/>
  </cols>
  <sheetData>
    <row r="1" spans="2:15">
      <c r="B1" s="369" t="s">
        <v>4152</v>
      </c>
      <c r="C1" s="371"/>
      <c r="D1" s="371"/>
    </row>
    <row r="2" spans="2:15">
      <c r="B2" s="370" t="s">
        <v>5220</v>
      </c>
      <c r="C2" s="371"/>
      <c r="D2" s="371"/>
      <c r="F2" s="371"/>
    </row>
    <row r="3" spans="2:15">
      <c r="B3" s="381" t="s">
        <v>3603</v>
      </c>
      <c r="C3" s="371"/>
      <c r="D3" s="371"/>
      <c r="I3" s="386"/>
      <c r="J3" s="386"/>
      <c r="K3" s="386"/>
      <c r="L3" s="386"/>
      <c r="M3" s="386"/>
      <c r="N3" s="386"/>
      <c r="O3" s="385"/>
    </row>
    <row r="4" spans="2:15" ht="226.2">
      <c r="B4" s="374" t="s">
        <v>4998</v>
      </c>
      <c r="C4" s="374" t="s">
        <v>4822</v>
      </c>
      <c r="D4" s="374" t="s">
        <v>2992</v>
      </c>
      <c r="E4" s="374" t="s">
        <v>4698</v>
      </c>
      <c r="F4" s="374" t="s">
        <v>2570</v>
      </c>
      <c r="G4" s="374" t="s">
        <v>4700</v>
      </c>
      <c r="H4" s="374" t="s">
        <v>4845</v>
      </c>
      <c r="I4" s="375" t="s">
        <v>4701</v>
      </c>
      <c r="J4" s="375" t="s">
        <v>2148</v>
      </c>
      <c r="K4" s="375" t="s">
        <v>4846</v>
      </c>
      <c r="L4" s="375" t="s">
        <v>552</v>
      </c>
      <c r="M4" s="375" t="s">
        <v>4703</v>
      </c>
      <c r="N4" s="375" t="s">
        <v>4848</v>
      </c>
    </row>
    <row r="5" spans="2:15">
      <c r="B5" s="356" t="s">
        <v>6539</v>
      </c>
      <c r="C5" s="356"/>
      <c r="D5" s="356" t="s">
        <v>7703</v>
      </c>
      <c r="E5" s="356" t="s">
        <v>869</v>
      </c>
      <c r="F5" s="356"/>
      <c r="G5" s="356"/>
      <c r="H5" s="356"/>
      <c r="I5" s="356"/>
      <c r="J5" s="356"/>
      <c r="K5" s="356"/>
      <c r="L5" s="356"/>
      <c r="M5" s="356"/>
      <c r="N5" s="356"/>
    </row>
    <row r="6" spans="2:15">
      <c r="B6" s="356" t="s">
        <v>993</v>
      </c>
      <c r="C6" s="356"/>
      <c r="D6" s="356" t="s">
        <v>7703</v>
      </c>
      <c r="E6" s="356" t="s">
        <v>872</v>
      </c>
      <c r="F6" s="356"/>
      <c r="G6" s="356"/>
      <c r="H6" s="356"/>
      <c r="I6" s="356"/>
      <c r="J6" s="356"/>
      <c r="K6" s="356"/>
      <c r="L6" s="356"/>
      <c r="M6" s="356"/>
      <c r="N6" s="356"/>
    </row>
    <row r="7" spans="2:15">
      <c r="B7" s="356" t="s">
        <v>6540</v>
      </c>
      <c r="C7" s="356"/>
      <c r="D7" s="356" t="s">
        <v>7703</v>
      </c>
      <c r="E7" s="356" t="s">
        <v>497</v>
      </c>
      <c r="F7" s="356"/>
      <c r="G7" s="356"/>
      <c r="H7" s="356"/>
      <c r="I7" s="356"/>
      <c r="J7" s="356"/>
      <c r="K7" s="356"/>
      <c r="L7" s="356"/>
      <c r="M7" s="356"/>
      <c r="N7" s="356"/>
    </row>
    <row r="8" spans="2:15">
      <c r="B8" s="356" t="s">
        <v>3734</v>
      </c>
      <c r="C8" s="356"/>
      <c r="D8" s="356" t="s">
        <v>7703</v>
      </c>
      <c r="E8" s="356" t="s">
        <v>469</v>
      </c>
      <c r="F8" s="356"/>
      <c r="G8" s="356"/>
      <c r="H8" s="356"/>
      <c r="I8" s="356"/>
      <c r="J8" s="356"/>
      <c r="K8" s="356"/>
      <c r="L8" s="356"/>
      <c r="M8" s="356"/>
      <c r="N8" s="356"/>
    </row>
    <row r="9" spans="2:15">
      <c r="B9" s="356" t="s">
        <v>7388</v>
      </c>
      <c r="C9" s="356"/>
      <c r="D9" s="356" t="s">
        <v>7703</v>
      </c>
      <c r="E9" s="356" t="s">
        <v>917</v>
      </c>
      <c r="F9" s="356"/>
      <c r="G9" s="356"/>
      <c r="H9" s="356"/>
      <c r="I9" s="356"/>
      <c r="J9" s="356"/>
      <c r="K9" s="356"/>
      <c r="L9" s="356"/>
      <c r="M9" s="356"/>
      <c r="N9" s="356"/>
    </row>
    <row r="10" spans="2:15">
      <c r="B10" s="356" t="s">
        <v>2241</v>
      </c>
      <c r="C10" s="356"/>
      <c r="D10" s="356" t="s">
        <v>7703</v>
      </c>
      <c r="E10" s="356" t="s">
        <v>857</v>
      </c>
      <c r="F10" s="356"/>
      <c r="G10" s="356"/>
      <c r="H10" s="356"/>
      <c r="I10" s="356"/>
      <c r="J10" s="356"/>
      <c r="K10" s="356"/>
      <c r="L10" s="356"/>
      <c r="M10" s="356"/>
      <c r="N10" s="356"/>
    </row>
    <row r="11" spans="2:15">
      <c r="B11" s="356" t="s">
        <v>6541</v>
      </c>
      <c r="C11" s="356"/>
      <c r="D11" s="356" t="s">
        <v>7703</v>
      </c>
      <c r="E11" s="356" t="s">
        <v>892</v>
      </c>
      <c r="F11" s="356"/>
      <c r="G11" s="356"/>
      <c r="H11" s="356"/>
      <c r="I11" s="356"/>
      <c r="J11" s="356"/>
      <c r="K11" s="356"/>
      <c r="L11" s="356"/>
      <c r="M11" s="356"/>
      <c r="N11" s="356"/>
    </row>
    <row r="12" spans="2:15">
      <c r="B12" s="356" t="s">
        <v>6542</v>
      </c>
      <c r="C12" s="356"/>
      <c r="D12" s="356" t="s">
        <v>7703</v>
      </c>
      <c r="E12" s="356" t="s">
        <v>895</v>
      </c>
      <c r="F12" s="356"/>
      <c r="G12" s="356"/>
      <c r="H12" s="356"/>
      <c r="I12" s="356"/>
      <c r="J12" s="356"/>
      <c r="K12" s="356"/>
      <c r="L12" s="356"/>
      <c r="M12" s="356"/>
      <c r="N12" s="356"/>
    </row>
    <row r="13" spans="2:15">
      <c r="B13" s="356" t="s">
        <v>5577</v>
      </c>
      <c r="C13" s="356"/>
      <c r="D13" s="356" t="s">
        <v>7703</v>
      </c>
      <c r="E13" s="356" t="s">
        <v>903</v>
      </c>
      <c r="F13" s="356"/>
      <c r="G13" s="356"/>
      <c r="H13" s="356"/>
      <c r="I13" s="356"/>
      <c r="J13" s="356"/>
      <c r="K13" s="356"/>
      <c r="L13" s="356"/>
      <c r="M13" s="356"/>
      <c r="N13" s="356"/>
    </row>
    <row r="14" spans="2:15">
      <c r="B14" s="356" t="s">
        <v>6544</v>
      </c>
      <c r="C14" s="356"/>
      <c r="D14" s="356" t="s">
        <v>7703</v>
      </c>
      <c r="E14" s="356" t="s">
        <v>904</v>
      </c>
      <c r="F14" s="356"/>
      <c r="G14" s="356"/>
      <c r="H14" s="356"/>
      <c r="I14" s="356"/>
      <c r="J14" s="356"/>
      <c r="K14" s="356"/>
      <c r="L14" s="356"/>
      <c r="M14" s="356"/>
      <c r="N14" s="356"/>
    </row>
    <row r="15" spans="2:15">
      <c r="B15" s="356" t="s">
        <v>4594</v>
      </c>
      <c r="C15" s="356"/>
      <c r="D15" s="356" t="s">
        <v>7703</v>
      </c>
      <c r="E15" s="356" t="s">
        <v>913</v>
      </c>
      <c r="F15" s="356"/>
      <c r="G15" s="356"/>
      <c r="H15" s="356"/>
      <c r="I15" s="356"/>
      <c r="J15" s="356"/>
      <c r="K15" s="356"/>
      <c r="L15" s="356"/>
      <c r="M15" s="356"/>
      <c r="N15" s="356"/>
    </row>
    <row r="16" spans="2:15">
      <c r="B16" s="356" t="s">
        <v>3466</v>
      </c>
      <c r="C16" s="356"/>
      <c r="D16" s="356" t="s">
        <v>7703</v>
      </c>
      <c r="E16" s="356" t="s">
        <v>916</v>
      </c>
      <c r="F16" s="356"/>
      <c r="G16" s="356"/>
      <c r="H16" s="356"/>
      <c r="I16" s="356"/>
      <c r="J16" s="356"/>
      <c r="K16" s="356"/>
      <c r="L16" s="356"/>
      <c r="M16" s="356"/>
      <c r="N16" s="356"/>
    </row>
    <row r="17" spans="2:14">
      <c r="B17" s="356" t="s">
        <v>7389</v>
      </c>
      <c r="C17" s="356"/>
      <c r="D17" s="356" t="s">
        <v>7703</v>
      </c>
      <c r="E17" s="356" t="s">
        <v>1227</v>
      </c>
      <c r="F17" s="356"/>
      <c r="G17" s="356"/>
      <c r="H17" s="356"/>
      <c r="I17" s="356"/>
      <c r="J17" s="356"/>
      <c r="K17" s="356"/>
      <c r="L17" s="356"/>
      <c r="M17" s="356"/>
      <c r="N17" s="356"/>
    </row>
    <row r="18" spans="2:14">
      <c r="B18" s="356" t="s">
        <v>7389</v>
      </c>
      <c r="C18" s="356"/>
      <c r="D18" s="356" t="s">
        <v>7703</v>
      </c>
      <c r="E18" s="356" t="s">
        <v>5877</v>
      </c>
      <c r="F18" s="356"/>
      <c r="G18" s="356"/>
      <c r="H18" s="356"/>
      <c r="I18" s="356"/>
      <c r="J18" s="356"/>
      <c r="K18" s="356"/>
      <c r="L18" s="356"/>
      <c r="M18" s="356"/>
      <c r="N18" s="356"/>
    </row>
    <row r="19" spans="2:14">
      <c r="B19" s="356" t="s">
        <v>7389</v>
      </c>
      <c r="C19" s="356"/>
      <c r="D19" s="356" t="s">
        <v>7703</v>
      </c>
      <c r="E19" s="356" t="s">
        <v>2222</v>
      </c>
      <c r="F19" s="356"/>
      <c r="G19" s="356"/>
      <c r="H19" s="356"/>
      <c r="I19" s="356"/>
      <c r="J19" s="356"/>
      <c r="K19" s="356"/>
      <c r="L19" s="356"/>
      <c r="M19" s="356"/>
      <c r="N19" s="356"/>
    </row>
    <row r="20" spans="2:14">
      <c r="B20" s="356" t="s">
        <v>7390</v>
      </c>
      <c r="C20" s="356"/>
      <c r="D20" s="356" t="s">
        <v>7703</v>
      </c>
      <c r="E20" s="356" t="s">
        <v>1233</v>
      </c>
      <c r="F20" s="356"/>
      <c r="G20" s="356"/>
      <c r="H20" s="356"/>
      <c r="I20" s="356"/>
      <c r="J20" s="356"/>
      <c r="K20" s="356"/>
      <c r="L20" s="356"/>
      <c r="M20" s="356"/>
      <c r="N20" s="356"/>
    </row>
    <row r="21" spans="2:14">
      <c r="B21" s="356" t="s">
        <v>7391</v>
      </c>
      <c r="C21" s="356"/>
      <c r="D21" s="356" t="s">
        <v>7703</v>
      </c>
      <c r="E21" s="356" t="s">
        <v>1236</v>
      </c>
      <c r="F21" s="356"/>
      <c r="G21" s="356"/>
      <c r="H21" s="356"/>
      <c r="I21" s="356"/>
      <c r="J21" s="356"/>
      <c r="K21" s="356"/>
      <c r="L21" s="356"/>
      <c r="M21" s="356"/>
      <c r="N21" s="356"/>
    </row>
    <row r="22" spans="2:14">
      <c r="B22" s="356" t="s">
        <v>6545</v>
      </c>
      <c r="C22" s="356"/>
      <c r="D22" s="356" t="s">
        <v>7703</v>
      </c>
      <c r="E22" s="356" t="s">
        <v>1238</v>
      </c>
      <c r="F22" s="356"/>
      <c r="G22" s="356"/>
      <c r="H22" s="356"/>
      <c r="I22" s="356"/>
      <c r="J22" s="356"/>
      <c r="K22" s="356"/>
      <c r="L22" s="356"/>
      <c r="M22" s="356"/>
      <c r="N22" s="356"/>
    </row>
    <row r="23" spans="2:14">
      <c r="B23" s="356" t="s">
        <v>6546</v>
      </c>
      <c r="C23" s="356"/>
      <c r="D23" s="356" t="s">
        <v>7703</v>
      </c>
      <c r="E23" s="356" t="s">
        <v>1240</v>
      </c>
      <c r="F23" s="356"/>
      <c r="G23" s="356"/>
      <c r="H23" s="356"/>
      <c r="I23" s="356"/>
      <c r="J23" s="356"/>
      <c r="K23" s="356"/>
      <c r="L23" s="356"/>
      <c r="M23" s="356"/>
      <c r="N23" s="356"/>
    </row>
    <row r="24" spans="2:14">
      <c r="B24" s="356" t="s">
        <v>6546</v>
      </c>
      <c r="C24" s="356"/>
      <c r="D24" s="356" t="s">
        <v>7703</v>
      </c>
      <c r="E24" s="356" t="s">
        <v>5892</v>
      </c>
      <c r="F24" s="356"/>
      <c r="G24" s="356"/>
      <c r="H24" s="356"/>
      <c r="I24" s="356"/>
      <c r="J24" s="356"/>
      <c r="K24" s="356"/>
      <c r="L24" s="356"/>
      <c r="M24" s="356"/>
      <c r="N24" s="356"/>
    </row>
    <row r="25" spans="2:14">
      <c r="B25" s="356" t="s">
        <v>6547</v>
      </c>
      <c r="C25" s="356"/>
      <c r="D25" s="356" t="s">
        <v>7703</v>
      </c>
      <c r="E25" s="356" t="s">
        <v>1242</v>
      </c>
      <c r="F25" s="356"/>
      <c r="G25" s="356"/>
      <c r="H25" s="356"/>
      <c r="I25" s="356"/>
      <c r="J25" s="356"/>
      <c r="K25" s="356"/>
      <c r="L25" s="356"/>
      <c r="M25" s="356"/>
      <c r="N25" s="356"/>
    </row>
    <row r="26" spans="2:14">
      <c r="B26" s="356" t="s">
        <v>6548</v>
      </c>
      <c r="C26" s="356"/>
      <c r="D26" s="356" t="s">
        <v>7703</v>
      </c>
      <c r="E26" s="356" t="s">
        <v>972</v>
      </c>
      <c r="F26" s="356"/>
      <c r="G26" s="356"/>
      <c r="H26" s="356"/>
      <c r="I26" s="356"/>
      <c r="J26" s="356"/>
      <c r="K26" s="356"/>
      <c r="L26" s="356"/>
      <c r="M26" s="356"/>
      <c r="N26" s="356"/>
    </row>
    <row r="27" spans="2:14">
      <c r="B27" s="356" t="s">
        <v>3403</v>
      </c>
      <c r="C27" s="356"/>
      <c r="D27" s="356" t="s">
        <v>7703</v>
      </c>
      <c r="E27" s="356" t="s">
        <v>1250</v>
      </c>
      <c r="F27" s="356"/>
      <c r="G27" s="356"/>
      <c r="H27" s="356"/>
      <c r="I27" s="356"/>
      <c r="J27" s="356"/>
      <c r="K27" s="356"/>
      <c r="L27" s="356"/>
      <c r="M27" s="356"/>
      <c r="N27" s="356"/>
    </row>
    <row r="28" spans="2:14">
      <c r="B28" s="356" t="s">
        <v>7392</v>
      </c>
      <c r="C28" s="356"/>
      <c r="D28" s="356" t="s">
        <v>7703</v>
      </c>
      <c r="E28" s="356" t="s">
        <v>864</v>
      </c>
      <c r="F28" s="356"/>
      <c r="G28" s="356"/>
      <c r="H28" s="356"/>
      <c r="I28" s="356"/>
      <c r="J28" s="356"/>
      <c r="K28" s="356"/>
      <c r="L28" s="356"/>
      <c r="M28" s="356"/>
      <c r="N28" s="356"/>
    </row>
    <row r="29" spans="2:14">
      <c r="B29" s="356" t="s">
        <v>5163</v>
      </c>
      <c r="C29" s="356"/>
      <c r="D29" s="356" t="s">
        <v>7703</v>
      </c>
      <c r="E29" s="356" t="s">
        <v>1226</v>
      </c>
      <c r="F29" s="356"/>
      <c r="G29" s="356"/>
      <c r="H29" s="356"/>
      <c r="I29" s="356"/>
      <c r="J29" s="356"/>
      <c r="K29" s="356"/>
      <c r="L29" s="356"/>
      <c r="M29" s="356"/>
      <c r="N29" s="356"/>
    </row>
    <row r="30" spans="2:14">
      <c r="B30" s="356" t="s">
        <v>7393</v>
      </c>
      <c r="C30" s="356"/>
      <c r="D30" s="356" t="s">
        <v>7703</v>
      </c>
      <c r="E30" s="356" t="s">
        <v>1268</v>
      </c>
      <c r="F30" s="356"/>
      <c r="G30" s="356"/>
      <c r="H30" s="356"/>
      <c r="I30" s="356"/>
      <c r="J30" s="356"/>
      <c r="K30" s="356"/>
      <c r="L30" s="356"/>
      <c r="M30" s="356"/>
      <c r="N30" s="356"/>
    </row>
    <row r="31" spans="2:14">
      <c r="B31" s="356" t="s">
        <v>7393</v>
      </c>
      <c r="C31" s="356"/>
      <c r="D31" s="356" t="s">
        <v>7703</v>
      </c>
      <c r="E31" s="356" t="s">
        <v>5911</v>
      </c>
      <c r="F31" s="356"/>
      <c r="G31" s="356"/>
      <c r="H31" s="356"/>
      <c r="I31" s="356"/>
      <c r="J31" s="356"/>
      <c r="K31" s="356"/>
      <c r="L31" s="356"/>
      <c r="M31" s="356"/>
      <c r="N31" s="356"/>
    </row>
    <row r="32" spans="2:14">
      <c r="B32" s="356" t="s">
        <v>4142</v>
      </c>
      <c r="C32" s="356"/>
      <c r="D32" s="356" t="s">
        <v>7703</v>
      </c>
      <c r="E32" s="356" t="s">
        <v>1051</v>
      </c>
      <c r="F32" s="356"/>
      <c r="G32" s="356"/>
      <c r="H32" s="356"/>
      <c r="I32" s="356"/>
      <c r="J32" s="356"/>
      <c r="K32" s="356"/>
      <c r="L32" s="356"/>
      <c r="M32" s="356"/>
      <c r="N32" s="356"/>
    </row>
    <row r="33" spans="2:14">
      <c r="B33" s="356" t="s">
        <v>4142</v>
      </c>
      <c r="C33" s="356"/>
      <c r="D33" s="356" t="s">
        <v>7703</v>
      </c>
      <c r="E33" s="356" t="s">
        <v>816</v>
      </c>
      <c r="F33" s="356"/>
      <c r="G33" s="356"/>
      <c r="H33" s="356"/>
      <c r="I33" s="356"/>
      <c r="J33" s="356"/>
      <c r="K33" s="356"/>
      <c r="L33" s="356"/>
      <c r="M33" s="356"/>
      <c r="N33" s="356"/>
    </row>
    <row r="34" spans="2:14">
      <c r="B34" s="356" t="s">
        <v>5116</v>
      </c>
      <c r="C34" s="356"/>
      <c r="D34" s="356" t="s">
        <v>7703</v>
      </c>
      <c r="E34" s="356" t="s">
        <v>1021</v>
      </c>
      <c r="F34" s="356"/>
      <c r="G34" s="356"/>
      <c r="H34" s="356"/>
      <c r="I34" s="356"/>
      <c r="J34" s="356"/>
      <c r="K34" s="356"/>
      <c r="L34" s="356"/>
      <c r="M34" s="356"/>
      <c r="N34" s="356"/>
    </row>
    <row r="35" spans="2:14">
      <c r="B35" s="356" t="s">
        <v>3867</v>
      </c>
      <c r="C35" s="356"/>
      <c r="D35" s="356" t="s">
        <v>7703</v>
      </c>
      <c r="E35" s="356" t="s">
        <v>1285</v>
      </c>
      <c r="F35" s="356"/>
      <c r="G35" s="356"/>
      <c r="H35" s="356"/>
      <c r="I35" s="356"/>
      <c r="J35" s="356"/>
      <c r="K35" s="356"/>
      <c r="L35" s="356"/>
      <c r="M35" s="356"/>
      <c r="N35" s="356"/>
    </row>
    <row r="36" spans="2:14">
      <c r="B36" s="356" t="s">
        <v>3867</v>
      </c>
      <c r="C36" s="356"/>
      <c r="D36" s="356" t="s">
        <v>7703</v>
      </c>
      <c r="E36" s="356" t="s">
        <v>6416</v>
      </c>
      <c r="F36" s="356"/>
      <c r="G36" s="356"/>
      <c r="H36" s="356"/>
      <c r="I36" s="356"/>
      <c r="J36" s="356"/>
      <c r="K36" s="356"/>
      <c r="L36" s="356"/>
      <c r="M36" s="356"/>
      <c r="N36" s="356"/>
    </row>
    <row r="37" spans="2:14">
      <c r="B37" s="356" t="s">
        <v>3867</v>
      </c>
      <c r="C37" s="356"/>
      <c r="D37" s="356" t="s">
        <v>7703</v>
      </c>
      <c r="E37" s="356" t="s">
        <v>304</v>
      </c>
      <c r="F37" s="356"/>
      <c r="G37" s="356"/>
      <c r="H37" s="356"/>
      <c r="I37" s="356"/>
      <c r="J37" s="356"/>
      <c r="K37" s="356"/>
      <c r="L37" s="356"/>
      <c r="M37" s="356"/>
      <c r="N37" s="356"/>
    </row>
    <row r="38" spans="2:14">
      <c r="B38" s="356" t="s">
        <v>6383</v>
      </c>
      <c r="C38" s="356"/>
      <c r="D38" s="356" t="s">
        <v>7703</v>
      </c>
      <c r="E38" s="356" t="s">
        <v>1306</v>
      </c>
      <c r="F38" s="356"/>
      <c r="G38" s="356"/>
      <c r="H38" s="356"/>
      <c r="I38" s="356"/>
      <c r="J38" s="356"/>
      <c r="K38" s="356"/>
      <c r="L38" s="356"/>
      <c r="M38" s="356"/>
      <c r="N38" s="356"/>
    </row>
    <row r="39" spans="2:14">
      <c r="B39" s="356" t="s">
        <v>1124</v>
      </c>
      <c r="C39" s="356"/>
      <c r="D39" s="356" t="s">
        <v>7703</v>
      </c>
      <c r="E39" s="356" t="s">
        <v>1313</v>
      </c>
      <c r="F39" s="356"/>
      <c r="G39" s="356"/>
      <c r="H39" s="356"/>
      <c r="I39" s="356"/>
      <c r="J39" s="356"/>
      <c r="K39" s="356"/>
      <c r="L39" s="356"/>
      <c r="M39" s="356"/>
      <c r="N39" s="356"/>
    </row>
    <row r="40" spans="2:14">
      <c r="B40" s="356" t="s">
        <v>338</v>
      </c>
      <c r="C40" s="356"/>
      <c r="D40" s="356" t="s">
        <v>7703</v>
      </c>
      <c r="E40" s="356" t="s">
        <v>1316</v>
      </c>
      <c r="F40" s="356"/>
      <c r="G40" s="356"/>
      <c r="H40" s="356"/>
      <c r="I40" s="356"/>
      <c r="J40" s="356"/>
      <c r="K40" s="356"/>
      <c r="L40" s="356"/>
      <c r="M40" s="356"/>
      <c r="N40" s="356"/>
    </row>
    <row r="41" spans="2:14">
      <c r="B41" s="356" t="s">
        <v>6549</v>
      </c>
      <c r="C41" s="356"/>
      <c r="D41" s="356" t="s">
        <v>7703</v>
      </c>
      <c r="E41" s="356" t="s">
        <v>214</v>
      </c>
      <c r="F41" s="356"/>
      <c r="G41" s="356"/>
      <c r="H41" s="356"/>
      <c r="I41" s="356"/>
      <c r="J41" s="356"/>
      <c r="K41" s="356"/>
      <c r="L41" s="356"/>
      <c r="M41" s="356"/>
      <c r="N41" s="356"/>
    </row>
    <row r="42" spans="2:14">
      <c r="B42" s="356" t="s">
        <v>7394</v>
      </c>
      <c r="C42" s="356"/>
      <c r="D42" s="356" t="s">
        <v>7703</v>
      </c>
      <c r="E42" s="356" t="s">
        <v>1320</v>
      </c>
      <c r="F42" s="356"/>
      <c r="G42" s="356"/>
      <c r="H42" s="356"/>
      <c r="I42" s="356"/>
      <c r="J42" s="356"/>
      <c r="K42" s="356"/>
      <c r="L42" s="356"/>
      <c r="M42" s="356"/>
      <c r="N42" s="356"/>
    </row>
    <row r="43" spans="2:14">
      <c r="B43" s="356" t="s">
        <v>7396</v>
      </c>
      <c r="C43" s="356"/>
      <c r="D43" s="356" t="s">
        <v>7703</v>
      </c>
      <c r="E43" s="356" t="s">
        <v>1337</v>
      </c>
      <c r="F43" s="356"/>
      <c r="G43" s="356"/>
      <c r="H43" s="356"/>
      <c r="I43" s="356"/>
      <c r="J43" s="356"/>
      <c r="K43" s="356"/>
      <c r="L43" s="356"/>
      <c r="M43" s="356"/>
      <c r="N43" s="356"/>
    </row>
    <row r="44" spans="2:14">
      <c r="B44" s="356" t="s">
        <v>7396</v>
      </c>
      <c r="C44" s="356"/>
      <c r="D44" s="356" t="s">
        <v>7703</v>
      </c>
      <c r="E44" s="356" t="s">
        <v>777</v>
      </c>
      <c r="F44" s="356"/>
      <c r="G44" s="356"/>
      <c r="H44" s="356"/>
      <c r="I44" s="356"/>
      <c r="J44" s="356"/>
      <c r="K44" s="356"/>
      <c r="L44" s="356"/>
      <c r="M44" s="356"/>
      <c r="N44" s="356"/>
    </row>
    <row r="45" spans="2:14">
      <c r="B45" s="356" t="s">
        <v>6283</v>
      </c>
      <c r="C45" s="356"/>
      <c r="D45" s="356" t="s">
        <v>7703</v>
      </c>
      <c r="E45" s="356" t="s">
        <v>3774</v>
      </c>
      <c r="F45" s="356"/>
      <c r="G45" s="356"/>
      <c r="H45" s="356"/>
      <c r="I45" s="356"/>
      <c r="J45" s="356"/>
      <c r="K45" s="356"/>
      <c r="L45" s="356"/>
      <c r="M45" s="356"/>
      <c r="N45" s="356"/>
    </row>
    <row r="46" spans="2:14">
      <c r="B46" s="373" t="s">
        <v>6283</v>
      </c>
      <c r="C46" s="373"/>
      <c r="D46" s="373" t="s">
        <v>7703</v>
      </c>
      <c r="E46" s="373" t="s">
        <v>6280</v>
      </c>
      <c r="F46" s="373"/>
      <c r="G46" s="373"/>
      <c r="H46" s="373"/>
      <c r="I46" s="373"/>
      <c r="J46" s="373"/>
      <c r="K46" s="373"/>
      <c r="L46" s="373"/>
      <c r="M46" s="373"/>
      <c r="N46" s="373"/>
    </row>
    <row r="47" spans="2:14">
      <c r="B47" s="373" t="s">
        <v>7397</v>
      </c>
      <c r="C47" s="373"/>
      <c r="D47" s="373" t="s">
        <v>7703</v>
      </c>
      <c r="E47" s="373" t="s">
        <v>2872</v>
      </c>
      <c r="F47" s="373"/>
      <c r="G47" s="373"/>
      <c r="H47" s="373"/>
      <c r="I47" s="373"/>
      <c r="J47" s="373"/>
      <c r="K47" s="373"/>
      <c r="L47" s="373"/>
      <c r="M47" s="373"/>
      <c r="N47" s="373"/>
    </row>
    <row r="48" spans="2:14">
      <c r="B48" s="373" t="s">
        <v>7397</v>
      </c>
      <c r="C48" s="373"/>
      <c r="D48" s="373" t="s">
        <v>7703</v>
      </c>
      <c r="E48" s="373" t="s">
        <v>5510</v>
      </c>
      <c r="F48" s="373"/>
      <c r="G48" s="373"/>
      <c r="H48" s="373"/>
      <c r="I48" s="373"/>
      <c r="J48" s="373"/>
      <c r="K48" s="373"/>
      <c r="L48" s="373"/>
      <c r="M48" s="373"/>
      <c r="N48" s="373"/>
    </row>
    <row r="49" spans="2:14">
      <c r="B49" s="373" t="s">
        <v>7397</v>
      </c>
      <c r="C49" s="373"/>
      <c r="D49" s="373" t="s">
        <v>7703</v>
      </c>
      <c r="E49" s="373" t="s">
        <v>6424</v>
      </c>
      <c r="F49" s="373"/>
      <c r="G49" s="373"/>
      <c r="H49" s="373"/>
      <c r="I49" s="373"/>
      <c r="J49" s="373"/>
      <c r="K49" s="373"/>
      <c r="L49" s="373"/>
      <c r="M49" s="373"/>
      <c r="N49" s="373"/>
    </row>
    <row r="50" spans="2:14">
      <c r="B50" s="373" t="s">
        <v>2867</v>
      </c>
      <c r="C50" s="373"/>
      <c r="D50" s="373" t="s">
        <v>7703</v>
      </c>
      <c r="E50" s="373" t="s">
        <v>44</v>
      </c>
      <c r="F50" s="373"/>
      <c r="G50" s="373"/>
      <c r="H50" s="373"/>
      <c r="I50" s="373"/>
      <c r="J50" s="373"/>
      <c r="K50" s="373"/>
      <c r="L50" s="373"/>
      <c r="M50" s="373"/>
      <c r="N50" s="373"/>
    </row>
    <row r="51" spans="2:14">
      <c r="B51" s="373" t="s">
        <v>1562</v>
      </c>
      <c r="C51" s="373"/>
      <c r="D51" s="373" t="s">
        <v>7703</v>
      </c>
      <c r="E51" s="373" t="s">
        <v>1571</v>
      </c>
      <c r="F51" s="373"/>
      <c r="G51" s="373"/>
      <c r="H51" s="373"/>
      <c r="I51" s="373"/>
      <c r="J51" s="373"/>
      <c r="K51" s="373"/>
      <c r="L51" s="373"/>
      <c r="M51" s="373"/>
      <c r="N51" s="373"/>
    </row>
    <row r="52" spans="2:14">
      <c r="B52" s="373" t="s">
        <v>7399</v>
      </c>
      <c r="C52" s="373"/>
      <c r="D52" s="373" t="s">
        <v>7703</v>
      </c>
      <c r="E52" s="373" t="s">
        <v>866</v>
      </c>
      <c r="F52" s="373"/>
      <c r="G52" s="373"/>
      <c r="H52" s="373"/>
      <c r="I52" s="373"/>
      <c r="J52" s="373"/>
      <c r="K52" s="373"/>
      <c r="L52" s="373"/>
      <c r="M52" s="373"/>
      <c r="N52" s="373"/>
    </row>
    <row r="53" spans="2:14">
      <c r="B53" s="373" t="s">
        <v>1643</v>
      </c>
      <c r="C53" s="373"/>
      <c r="D53" s="373" t="s">
        <v>7703</v>
      </c>
      <c r="E53" s="373" t="s">
        <v>3931</v>
      </c>
      <c r="F53" s="373"/>
      <c r="G53" s="373"/>
      <c r="H53" s="373"/>
      <c r="I53" s="373"/>
      <c r="J53" s="373"/>
      <c r="K53" s="373"/>
      <c r="L53" s="373"/>
      <c r="M53" s="373"/>
      <c r="N53" s="373"/>
    </row>
    <row r="54" spans="2:14">
      <c r="B54" s="373" t="s">
        <v>1643</v>
      </c>
      <c r="C54" s="373"/>
      <c r="D54" s="373" t="s">
        <v>7703</v>
      </c>
      <c r="E54" s="373" t="s">
        <v>5408</v>
      </c>
      <c r="F54" s="373"/>
      <c r="G54" s="373"/>
      <c r="H54" s="373"/>
      <c r="I54" s="373"/>
      <c r="J54" s="373"/>
      <c r="K54" s="373"/>
      <c r="L54" s="373"/>
      <c r="M54" s="373"/>
      <c r="N54" s="373"/>
    </row>
    <row r="55" spans="2:14">
      <c r="B55" s="373" t="s">
        <v>4966</v>
      </c>
      <c r="C55" s="373"/>
      <c r="D55" s="373" t="s">
        <v>7703</v>
      </c>
      <c r="E55" s="373" t="s">
        <v>4533</v>
      </c>
      <c r="F55" s="373"/>
      <c r="G55" s="373"/>
      <c r="H55" s="373"/>
      <c r="I55" s="373"/>
      <c r="J55" s="373"/>
      <c r="K55" s="373"/>
      <c r="L55" s="373"/>
      <c r="M55" s="373"/>
      <c r="N55" s="373"/>
    </row>
    <row r="56" spans="2:14">
      <c r="B56" s="373" t="s">
        <v>4966</v>
      </c>
      <c r="C56" s="373"/>
      <c r="D56" s="373" t="s">
        <v>7703</v>
      </c>
      <c r="E56" s="373" t="s">
        <v>3342</v>
      </c>
      <c r="F56" s="373"/>
      <c r="G56" s="373"/>
      <c r="H56" s="373"/>
      <c r="I56" s="373"/>
      <c r="J56" s="373"/>
      <c r="K56" s="373"/>
      <c r="L56" s="373"/>
      <c r="M56" s="373"/>
      <c r="N56" s="373"/>
    </row>
    <row r="57" spans="2:14">
      <c r="B57" s="373" t="s">
        <v>3588</v>
      </c>
      <c r="C57" s="373"/>
      <c r="D57" s="373" t="s">
        <v>7703</v>
      </c>
      <c r="E57" s="373" t="s">
        <v>3185</v>
      </c>
      <c r="F57" s="373"/>
      <c r="G57" s="373"/>
      <c r="H57" s="373"/>
      <c r="I57" s="373"/>
      <c r="J57" s="373"/>
      <c r="K57" s="373"/>
      <c r="L57" s="373"/>
      <c r="M57" s="373"/>
      <c r="N57" s="373"/>
    </row>
    <row r="58" spans="2:14">
      <c r="B58" s="373" t="s">
        <v>946</v>
      </c>
      <c r="C58" s="373"/>
      <c r="D58" s="373" t="s">
        <v>7703</v>
      </c>
      <c r="E58" s="373" t="s">
        <v>5207</v>
      </c>
      <c r="F58" s="373"/>
      <c r="G58" s="373"/>
      <c r="H58" s="373"/>
      <c r="I58" s="373"/>
      <c r="J58" s="373"/>
      <c r="K58" s="373"/>
      <c r="L58" s="373"/>
      <c r="M58" s="373"/>
      <c r="N58" s="373"/>
    </row>
    <row r="59" spans="2:14">
      <c r="B59" s="373" t="s">
        <v>7400</v>
      </c>
      <c r="C59" s="373"/>
      <c r="D59" s="373" t="s">
        <v>7703</v>
      </c>
      <c r="E59" s="373" t="s">
        <v>5208</v>
      </c>
      <c r="F59" s="373"/>
      <c r="G59" s="373"/>
      <c r="H59" s="373"/>
      <c r="I59" s="373"/>
      <c r="J59" s="373"/>
      <c r="K59" s="373"/>
      <c r="L59" s="373"/>
      <c r="M59" s="373"/>
      <c r="N59" s="373"/>
    </row>
    <row r="60" spans="2:14">
      <c r="B60" s="373" t="s">
        <v>1149</v>
      </c>
      <c r="C60" s="373"/>
      <c r="D60" s="373" t="s">
        <v>7703</v>
      </c>
      <c r="E60" s="373" t="s">
        <v>5210</v>
      </c>
      <c r="F60" s="373"/>
      <c r="G60" s="373"/>
      <c r="H60" s="373"/>
      <c r="I60" s="373"/>
      <c r="J60" s="373"/>
      <c r="K60" s="373"/>
      <c r="L60" s="373"/>
      <c r="M60" s="373"/>
      <c r="N60" s="373"/>
    </row>
    <row r="61" spans="2:14">
      <c r="B61" s="373" t="s">
        <v>6551</v>
      </c>
      <c r="C61" s="373"/>
      <c r="D61" s="373" t="s">
        <v>7703</v>
      </c>
      <c r="E61" s="373" t="s">
        <v>2815</v>
      </c>
      <c r="F61" s="373"/>
      <c r="G61" s="373"/>
      <c r="H61" s="373"/>
      <c r="I61" s="373"/>
      <c r="J61" s="373"/>
      <c r="K61" s="373"/>
      <c r="L61" s="373"/>
      <c r="M61" s="373"/>
      <c r="N61" s="373"/>
    </row>
    <row r="62" spans="2:14">
      <c r="B62" s="373" t="s">
        <v>6551</v>
      </c>
      <c r="C62" s="373"/>
      <c r="D62" s="373" t="s">
        <v>7703</v>
      </c>
      <c r="E62" s="373" t="s">
        <v>5081</v>
      </c>
      <c r="F62" s="373"/>
      <c r="G62" s="373"/>
      <c r="H62" s="373"/>
      <c r="I62" s="373"/>
      <c r="J62" s="373"/>
      <c r="K62" s="373"/>
      <c r="L62" s="373"/>
      <c r="M62" s="373"/>
      <c r="N62" s="373"/>
    </row>
    <row r="63" spans="2:14">
      <c r="B63" s="373" t="s">
        <v>6551</v>
      </c>
      <c r="C63" s="373"/>
      <c r="D63" s="373" t="s">
        <v>7703</v>
      </c>
      <c r="E63" s="373" t="s">
        <v>6391</v>
      </c>
      <c r="F63" s="373"/>
      <c r="G63" s="373"/>
      <c r="H63" s="373"/>
      <c r="I63" s="373"/>
      <c r="J63" s="373"/>
      <c r="K63" s="373"/>
      <c r="L63" s="373"/>
      <c r="M63" s="373"/>
      <c r="N63" s="373"/>
    </row>
    <row r="64" spans="2:14">
      <c r="B64" s="373" t="s">
        <v>2108</v>
      </c>
      <c r="C64" s="373"/>
      <c r="D64" s="373" t="s">
        <v>7703</v>
      </c>
      <c r="E64" s="373" t="s">
        <v>4773</v>
      </c>
      <c r="F64" s="373"/>
      <c r="G64" s="373"/>
      <c r="H64" s="373"/>
      <c r="I64" s="373"/>
      <c r="J64" s="373"/>
      <c r="K64" s="373"/>
      <c r="L64" s="373"/>
      <c r="M64" s="373"/>
      <c r="N64" s="373"/>
    </row>
    <row r="65" spans="2:14">
      <c r="B65" s="373" t="s">
        <v>7401</v>
      </c>
      <c r="C65" s="373"/>
      <c r="D65" s="373" t="s">
        <v>7703</v>
      </c>
      <c r="E65" s="373" t="s">
        <v>2244</v>
      </c>
      <c r="F65" s="373"/>
      <c r="G65" s="373"/>
      <c r="H65" s="373"/>
      <c r="I65" s="373"/>
      <c r="J65" s="373"/>
      <c r="K65" s="373"/>
      <c r="L65" s="373"/>
      <c r="M65" s="373"/>
      <c r="N65" s="373"/>
    </row>
    <row r="66" spans="2:14">
      <c r="B66" s="373" t="s">
        <v>7401</v>
      </c>
      <c r="C66" s="373"/>
      <c r="D66" s="373" t="s">
        <v>7703</v>
      </c>
      <c r="E66" s="373" t="s">
        <v>6395</v>
      </c>
      <c r="F66" s="373"/>
      <c r="G66" s="373"/>
      <c r="H66" s="373"/>
      <c r="I66" s="373"/>
      <c r="J66" s="373"/>
      <c r="K66" s="373"/>
      <c r="L66" s="373"/>
      <c r="M66" s="373"/>
      <c r="N66" s="373"/>
    </row>
    <row r="67" spans="2:14">
      <c r="B67" s="373" t="s">
        <v>4912</v>
      </c>
      <c r="C67" s="373"/>
      <c r="D67" s="373" t="s">
        <v>7703</v>
      </c>
      <c r="E67" s="373" t="s">
        <v>5211</v>
      </c>
      <c r="F67" s="373"/>
      <c r="G67" s="373"/>
      <c r="H67" s="373"/>
      <c r="I67" s="373"/>
      <c r="J67" s="373"/>
      <c r="K67" s="373"/>
      <c r="L67" s="373"/>
      <c r="M67" s="373"/>
      <c r="N67" s="373"/>
    </row>
    <row r="68" spans="2:14">
      <c r="B68" s="373" t="s">
        <v>4912</v>
      </c>
      <c r="C68" s="373"/>
      <c r="D68" s="373" t="s">
        <v>7703</v>
      </c>
      <c r="E68" s="373" t="s">
        <v>6396</v>
      </c>
      <c r="F68" s="373"/>
      <c r="G68" s="373"/>
      <c r="H68" s="373"/>
      <c r="I68" s="373"/>
      <c r="J68" s="373"/>
      <c r="K68" s="373"/>
      <c r="L68" s="373"/>
      <c r="M68" s="373"/>
      <c r="N68" s="373"/>
    </row>
    <row r="69" spans="2:14">
      <c r="B69" s="373" t="s">
        <v>6553</v>
      </c>
      <c r="C69" s="373"/>
      <c r="D69" s="373" t="s">
        <v>7703</v>
      </c>
      <c r="E69" s="373" t="s">
        <v>5910</v>
      </c>
      <c r="F69" s="373"/>
      <c r="G69" s="373"/>
      <c r="H69" s="373"/>
      <c r="I69" s="373"/>
      <c r="J69" s="373"/>
      <c r="K69" s="373"/>
      <c r="L69" s="373"/>
      <c r="M69" s="373"/>
      <c r="N69" s="373"/>
    </row>
    <row r="70" spans="2:14">
      <c r="B70" s="373" t="s">
        <v>4743</v>
      </c>
      <c r="C70" s="373"/>
      <c r="D70" s="373" t="s">
        <v>7703</v>
      </c>
      <c r="E70" s="373" t="s">
        <v>680</v>
      </c>
      <c r="F70" s="373"/>
      <c r="G70" s="373"/>
      <c r="H70" s="373"/>
      <c r="I70" s="373"/>
      <c r="J70" s="373"/>
      <c r="K70" s="373"/>
      <c r="L70" s="373"/>
      <c r="M70" s="373"/>
      <c r="N70" s="373"/>
    </row>
    <row r="71" spans="2:14">
      <c r="B71" s="373" t="s">
        <v>4067</v>
      </c>
      <c r="C71" s="373"/>
      <c r="D71" s="373" t="s">
        <v>7703</v>
      </c>
      <c r="E71" s="373" t="s">
        <v>5913</v>
      </c>
      <c r="F71" s="373"/>
      <c r="G71" s="373"/>
      <c r="H71" s="373"/>
      <c r="I71" s="373"/>
      <c r="J71" s="373"/>
      <c r="K71" s="373"/>
      <c r="L71" s="373"/>
      <c r="M71" s="373"/>
      <c r="N71" s="373"/>
    </row>
    <row r="72" spans="2:14">
      <c r="B72" s="373" t="s">
        <v>7402</v>
      </c>
      <c r="C72" s="373"/>
      <c r="D72" s="373" t="s">
        <v>7703</v>
      </c>
      <c r="E72" s="373" t="s">
        <v>2369</v>
      </c>
      <c r="F72" s="373"/>
      <c r="G72" s="373"/>
      <c r="H72" s="373"/>
      <c r="I72" s="373"/>
      <c r="J72" s="373"/>
      <c r="K72" s="373"/>
      <c r="L72" s="373"/>
      <c r="M72" s="373"/>
      <c r="N72" s="373"/>
    </row>
    <row r="73" spans="2:14">
      <c r="B73" s="373" t="s">
        <v>5146</v>
      </c>
      <c r="C73" s="373"/>
      <c r="D73" s="373" t="s">
        <v>7703</v>
      </c>
      <c r="E73" s="373" t="s">
        <v>5915</v>
      </c>
      <c r="F73" s="373"/>
      <c r="G73" s="373"/>
      <c r="H73" s="373"/>
      <c r="I73" s="373"/>
      <c r="J73" s="373"/>
      <c r="K73" s="373"/>
      <c r="L73" s="373"/>
      <c r="M73" s="373"/>
      <c r="N73" s="373"/>
    </row>
    <row r="74" spans="2:14">
      <c r="B74" s="373" t="s">
        <v>5146</v>
      </c>
      <c r="C74" s="373"/>
      <c r="D74" s="373" t="s">
        <v>7703</v>
      </c>
      <c r="E74" s="373" t="s">
        <v>75</v>
      </c>
      <c r="F74" s="373"/>
      <c r="G74" s="373"/>
      <c r="H74" s="373"/>
      <c r="I74" s="373"/>
      <c r="J74" s="373"/>
      <c r="K74" s="373"/>
      <c r="L74" s="373"/>
      <c r="M74" s="373"/>
      <c r="N74" s="373"/>
    </row>
    <row r="75" spans="2:14">
      <c r="B75" s="373" t="s">
        <v>5672</v>
      </c>
      <c r="C75" s="373"/>
      <c r="D75" s="373" t="s">
        <v>7703</v>
      </c>
      <c r="E75" s="373" t="s">
        <v>5916</v>
      </c>
      <c r="F75" s="373"/>
      <c r="G75" s="373"/>
      <c r="H75" s="373"/>
      <c r="I75" s="373"/>
      <c r="J75" s="373"/>
      <c r="K75" s="373"/>
      <c r="L75" s="373"/>
      <c r="M75" s="373"/>
      <c r="N75" s="373"/>
    </row>
    <row r="76" spans="2:14">
      <c r="B76" s="373" t="s">
        <v>1089</v>
      </c>
      <c r="C76" s="373"/>
      <c r="D76" s="373" t="s">
        <v>7703</v>
      </c>
      <c r="E76" s="373" t="s">
        <v>5920</v>
      </c>
      <c r="F76" s="373"/>
      <c r="G76" s="373"/>
      <c r="H76" s="373"/>
      <c r="I76" s="373"/>
      <c r="J76" s="373"/>
      <c r="K76" s="373"/>
      <c r="L76" s="373"/>
      <c r="M76" s="373"/>
      <c r="N76" s="373"/>
    </row>
    <row r="77" spans="2:14">
      <c r="B77" s="373" t="s">
        <v>6262</v>
      </c>
      <c r="C77" s="373"/>
      <c r="D77" s="373" t="s">
        <v>7703</v>
      </c>
      <c r="E77" s="373" t="s">
        <v>3613</v>
      </c>
      <c r="F77" s="373"/>
      <c r="G77" s="373"/>
      <c r="H77" s="373"/>
      <c r="I77" s="373"/>
      <c r="J77" s="373"/>
      <c r="K77" s="373"/>
      <c r="L77" s="373"/>
      <c r="M77" s="373"/>
      <c r="N77" s="373"/>
    </row>
    <row r="78" spans="2:14">
      <c r="B78" s="373" t="s">
        <v>5540</v>
      </c>
      <c r="C78" s="373"/>
      <c r="D78" s="373" t="s">
        <v>7703</v>
      </c>
      <c r="E78" s="373" t="s">
        <v>5887</v>
      </c>
      <c r="F78" s="373"/>
      <c r="G78" s="373"/>
      <c r="H78" s="373"/>
      <c r="I78" s="373"/>
      <c r="J78" s="373"/>
      <c r="K78" s="373"/>
      <c r="L78" s="373"/>
      <c r="M78" s="373"/>
      <c r="N78" s="373"/>
    </row>
    <row r="79" spans="2:14">
      <c r="B79" s="373" t="s">
        <v>7403</v>
      </c>
      <c r="C79" s="373"/>
      <c r="D79" s="373" t="s">
        <v>7703</v>
      </c>
      <c r="E79" s="373" t="s">
        <v>5890</v>
      </c>
      <c r="F79" s="373"/>
      <c r="G79" s="373"/>
      <c r="H79" s="373"/>
      <c r="I79" s="373"/>
      <c r="J79" s="373"/>
      <c r="K79" s="373"/>
      <c r="L79" s="373"/>
      <c r="M79" s="373"/>
      <c r="N79" s="373"/>
    </row>
    <row r="80" spans="2:14">
      <c r="B80" s="373" t="s">
        <v>7404</v>
      </c>
      <c r="C80" s="373"/>
      <c r="D80" s="373" t="s">
        <v>7703</v>
      </c>
      <c r="E80" s="373" t="s">
        <v>2164</v>
      </c>
      <c r="F80" s="373"/>
      <c r="G80" s="373"/>
      <c r="H80" s="373"/>
      <c r="I80" s="373"/>
      <c r="J80" s="373"/>
      <c r="K80" s="373"/>
      <c r="L80" s="373"/>
      <c r="M80" s="373"/>
      <c r="N80" s="373"/>
    </row>
  </sheetData>
  <phoneticPr fontId="22"/>
  <pageMargins left="0.7" right="0.7" top="0.75" bottom="0.75" header="0.3" footer="0.3"/>
  <pageSetup paperSize="9"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41"/>
  <dimension ref="B1:G372"/>
  <sheetViews>
    <sheetView showGridLines="0" workbookViewId="0">
      <pane ySplit="4" topLeftCell="A5" activePane="bottomLeft" state="frozen"/>
      <selection pane="bottomLeft"/>
    </sheetView>
  </sheetViews>
  <sheetFormatPr defaultColWidth="3.54296875" defaultRowHeight="15"/>
  <cols>
    <col min="1" max="1" width="3.54296875" style="368"/>
    <col min="2" max="2" width="74.453125" style="368" bestFit="1" customWidth="1"/>
    <col min="3" max="4" width="3.08984375" style="368" hidden="1" customWidth="1"/>
    <col min="5" max="5" width="6.453125" style="368" bestFit="1" customWidth="1"/>
    <col min="6" max="7" width="3.36328125" style="368" bestFit="1" customWidth="1"/>
    <col min="8" max="16384" width="3.54296875" style="368"/>
  </cols>
  <sheetData>
    <row r="1" spans="2:7">
      <c r="B1" s="369" t="s">
        <v>4152</v>
      </c>
      <c r="C1" s="371"/>
      <c r="D1" s="371"/>
    </row>
    <row r="2" spans="2:7">
      <c r="B2" s="370" t="s">
        <v>5220</v>
      </c>
      <c r="C2" s="371"/>
      <c r="D2" s="371"/>
    </row>
    <row r="3" spans="2:7">
      <c r="B3" s="381" t="s">
        <v>3603</v>
      </c>
      <c r="C3" s="371"/>
      <c r="D3" s="371"/>
    </row>
    <row r="4" spans="2:7" ht="151.19999999999999">
      <c r="B4" s="374" t="s">
        <v>6921</v>
      </c>
      <c r="C4" s="374" t="s">
        <v>4822</v>
      </c>
      <c r="D4" s="374" t="s">
        <v>2992</v>
      </c>
      <c r="E4" s="374" t="s">
        <v>2729</v>
      </c>
      <c r="F4" s="382" t="s">
        <v>2210</v>
      </c>
      <c r="G4" s="375" t="s">
        <v>3189</v>
      </c>
    </row>
    <row r="5" spans="2:7">
      <c r="B5" s="373" t="s">
        <v>5263</v>
      </c>
      <c r="C5" s="373"/>
      <c r="D5" s="373" t="s">
        <v>7703</v>
      </c>
      <c r="E5" s="373" t="s">
        <v>869</v>
      </c>
      <c r="F5" s="373"/>
      <c r="G5" s="373"/>
    </row>
    <row r="6" spans="2:7">
      <c r="B6" s="373" t="s">
        <v>260</v>
      </c>
      <c r="C6" s="373"/>
      <c r="D6" s="373" t="s">
        <v>7703</v>
      </c>
      <c r="E6" s="373" t="s">
        <v>872</v>
      </c>
      <c r="F6" s="373"/>
      <c r="G6" s="373"/>
    </row>
    <row r="7" spans="2:7">
      <c r="B7" s="373" t="s">
        <v>6556</v>
      </c>
      <c r="C7" s="373"/>
      <c r="D7" s="373" t="s">
        <v>7703</v>
      </c>
      <c r="E7" s="373" t="s">
        <v>497</v>
      </c>
      <c r="F7" s="373"/>
      <c r="G7" s="373"/>
    </row>
    <row r="8" spans="2:7">
      <c r="B8" s="373" t="s">
        <v>6557</v>
      </c>
      <c r="C8" s="373"/>
      <c r="D8" s="373" t="s">
        <v>7703</v>
      </c>
      <c r="E8" s="373" t="s">
        <v>469</v>
      </c>
      <c r="F8" s="373"/>
      <c r="G8" s="373"/>
    </row>
    <row r="9" spans="2:7">
      <c r="B9" s="373" t="s">
        <v>6558</v>
      </c>
      <c r="C9" s="373"/>
      <c r="D9" s="373" t="s">
        <v>7703</v>
      </c>
      <c r="E9" s="373" t="s">
        <v>857</v>
      </c>
      <c r="F9" s="373"/>
      <c r="G9" s="373"/>
    </row>
    <row r="10" spans="2:7">
      <c r="B10" s="373" t="s">
        <v>2063</v>
      </c>
      <c r="C10" s="373"/>
      <c r="D10" s="373" t="s">
        <v>7703</v>
      </c>
      <c r="E10" s="373" t="s">
        <v>892</v>
      </c>
      <c r="F10" s="373"/>
      <c r="G10" s="373"/>
    </row>
    <row r="11" spans="2:7">
      <c r="B11" s="373" t="s">
        <v>2073</v>
      </c>
      <c r="C11" s="373"/>
      <c r="D11" s="373" t="s">
        <v>7703</v>
      </c>
      <c r="E11" s="373" t="s">
        <v>895</v>
      </c>
      <c r="F11" s="373"/>
      <c r="G11" s="373"/>
    </row>
    <row r="12" spans="2:7">
      <c r="B12" s="373" t="s">
        <v>6560</v>
      </c>
      <c r="C12" s="373"/>
      <c r="D12" s="373" t="s">
        <v>7703</v>
      </c>
      <c r="E12" s="373" t="s">
        <v>903</v>
      </c>
      <c r="F12" s="373"/>
      <c r="G12" s="373"/>
    </row>
    <row r="13" spans="2:7">
      <c r="B13" s="373" t="s">
        <v>6561</v>
      </c>
      <c r="C13" s="373"/>
      <c r="D13" s="373" t="s">
        <v>7703</v>
      </c>
      <c r="E13" s="373" t="s">
        <v>904</v>
      </c>
      <c r="F13" s="373"/>
      <c r="G13" s="373"/>
    </row>
    <row r="14" spans="2:7">
      <c r="B14" s="373" t="s">
        <v>6562</v>
      </c>
      <c r="C14" s="373"/>
      <c r="D14" s="373" t="s">
        <v>7703</v>
      </c>
      <c r="E14" s="373" t="s">
        <v>913</v>
      </c>
      <c r="F14" s="373"/>
      <c r="G14" s="373"/>
    </row>
    <row r="15" spans="2:7">
      <c r="B15" s="373" t="s">
        <v>5961</v>
      </c>
      <c r="C15" s="373"/>
      <c r="D15" s="373" t="s">
        <v>7703</v>
      </c>
      <c r="E15" s="373" t="s">
        <v>916</v>
      </c>
      <c r="F15" s="373"/>
      <c r="G15" s="373"/>
    </row>
    <row r="16" spans="2:7">
      <c r="B16" s="373" t="s">
        <v>6564</v>
      </c>
      <c r="C16" s="373"/>
      <c r="D16" s="373" t="s">
        <v>7703</v>
      </c>
      <c r="E16" s="373" t="s">
        <v>917</v>
      </c>
      <c r="F16" s="373"/>
      <c r="G16" s="373"/>
    </row>
    <row r="17" spans="2:7">
      <c r="B17" s="373" t="s">
        <v>6565</v>
      </c>
      <c r="C17" s="373"/>
      <c r="D17" s="373" t="s">
        <v>7703</v>
      </c>
      <c r="E17" s="373" t="s">
        <v>121</v>
      </c>
      <c r="F17" s="373"/>
      <c r="G17" s="373"/>
    </row>
    <row r="18" spans="2:7">
      <c r="B18" s="373" t="s">
        <v>2521</v>
      </c>
      <c r="C18" s="373"/>
      <c r="D18" s="373" t="s">
        <v>7703</v>
      </c>
      <c r="E18" s="373" t="s">
        <v>927</v>
      </c>
      <c r="F18" s="373"/>
      <c r="G18" s="373"/>
    </row>
    <row r="19" spans="2:7">
      <c r="B19" s="373" t="s">
        <v>6566</v>
      </c>
      <c r="C19" s="373"/>
      <c r="D19" s="373" t="s">
        <v>7703</v>
      </c>
      <c r="E19" s="373" t="s">
        <v>925</v>
      </c>
      <c r="F19" s="373"/>
      <c r="G19" s="373"/>
    </row>
    <row r="20" spans="2:7">
      <c r="B20" s="373" t="s">
        <v>6567</v>
      </c>
      <c r="C20" s="373"/>
      <c r="D20" s="373" t="s">
        <v>7703</v>
      </c>
      <c r="E20" s="373" t="s">
        <v>949</v>
      </c>
      <c r="F20" s="373"/>
      <c r="G20" s="373"/>
    </row>
    <row r="21" spans="2:7">
      <c r="B21" s="373" t="s">
        <v>6121</v>
      </c>
      <c r="C21" s="373"/>
      <c r="D21" s="373" t="s">
        <v>7703</v>
      </c>
      <c r="E21" s="373" t="s">
        <v>957</v>
      </c>
      <c r="F21" s="373"/>
      <c r="G21" s="373"/>
    </row>
    <row r="22" spans="2:7">
      <c r="B22" s="373" t="s">
        <v>4507</v>
      </c>
      <c r="C22" s="373"/>
      <c r="D22" s="373" t="s">
        <v>7703</v>
      </c>
      <c r="E22" s="373" t="s">
        <v>961</v>
      </c>
      <c r="F22" s="373"/>
      <c r="G22" s="373"/>
    </row>
    <row r="23" spans="2:7">
      <c r="B23" s="373" t="s">
        <v>4898</v>
      </c>
      <c r="C23" s="373"/>
      <c r="D23" s="373" t="s">
        <v>7703</v>
      </c>
      <c r="E23" s="373" t="s">
        <v>971</v>
      </c>
      <c r="F23" s="373"/>
      <c r="G23" s="373"/>
    </row>
    <row r="24" spans="2:7">
      <c r="B24" s="373" t="s">
        <v>6568</v>
      </c>
      <c r="C24" s="373"/>
      <c r="D24" s="373" t="s">
        <v>7703</v>
      </c>
      <c r="E24" s="373" t="s">
        <v>980</v>
      </c>
      <c r="F24" s="373"/>
      <c r="G24" s="373"/>
    </row>
    <row r="25" spans="2:7">
      <c r="B25" s="373" t="s">
        <v>6569</v>
      </c>
      <c r="C25" s="373"/>
      <c r="D25" s="373" t="s">
        <v>7703</v>
      </c>
      <c r="E25" s="373" t="s">
        <v>996</v>
      </c>
      <c r="F25" s="373"/>
      <c r="G25" s="373"/>
    </row>
    <row r="26" spans="2:7">
      <c r="B26" s="373" t="s">
        <v>6571</v>
      </c>
      <c r="C26" s="373"/>
      <c r="D26" s="373" t="s">
        <v>7703</v>
      </c>
      <c r="E26" s="373" t="s">
        <v>446</v>
      </c>
      <c r="F26" s="373"/>
      <c r="G26" s="373"/>
    </row>
    <row r="27" spans="2:7">
      <c r="B27" s="373" t="s">
        <v>3054</v>
      </c>
      <c r="C27" s="373"/>
      <c r="D27" s="373" t="s">
        <v>7703</v>
      </c>
      <c r="E27" s="373" t="s">
        <v>1007</v>
      </c>
      <c r="F27" s="373"/>
      <c r="G27" s="373"/>
    </row>
    <row r="28" spans="2:7">
      <c r="B28" s="373" t="s">
        <v>2579</v>
      </c>
      <c r="C28" s="373"/>
      <c r="D28" s="373" t="s">
        <v>7703</v>
      </c>
      <c r="E28" s="373" t="s">
        <v>1014</v>
      </c>
      <c r="F28" s="373"/>
      <c r="G28" s="373"/>
    </row>
    <row r="29" spans="2:7">
      <c r="B29" s="373" t="s">
        <v>6572</v>
      </c>
      <c r="C29" s="373"/>
      <c r="D29" s="373" t="s">
        <v>7703</v>
      </c>
      <c r="E29" s="373" t="s">
        <v>1032</v>
      </c>
      <c r="F29" s="373"/>
      <c r="G29" s="373"/>
    </row>
    <row r="30" spans="2:7">
      <c r="B30" s="373" t="s">
        <v>6574</v>
      </c>
      <c r="C30" s="373"/>
      <c r="D30" s="373" t="s">
        <v>7703</v>
      </c>
      <c r="E30" s="373" t="s">
        <v>1039</v>
      </c>
      <c r="F30" s="373"/>
      <c r="G30" s="373"/>
    </row>
    <row r="31" spans="2:7">
      <c r="B31" s="373" t="s">
        <v>1756</v>
      </c>
      <c r="C31" s="373"/>
      <c r="D31" s="373" t="s">
        <v>7703</v>
      </c>
      <c r="E31" s="373" t="s">
        <v>86</v>
      </c>
      <c r="F31" s="373"/>
      <c r="G31" s="373"/>
    </row>
    <row r="32" spans="2:7">
      <c r="B32" s="373" t="s">
        <v>3456</v>
      </c>
      <c r="C32" s="373"/>
      <c r="D32" s="373" t="s">
        <v>7703</v>
      </c>
      <c r="E32" s="373" t="s">
        <v>1043</v>
      </c>
      <c r="F32" s="373"/>
      <c r="G32" s="373"/>
    </row>
    <row r="33" spans="2:7">
      <c r="B33" s="373" t="s">
        <v>6575</v>
      </c>
      <c r="C33" s="373"/>
      <c r="D33" s="373" t="s">
        <v>7703</v>
      </c>
      <c r="E33" s="373" t="s">
        <v>227</v>
      </c>
      <c r="F33" s="373"/>
      <c r="G33" s="373"/>
    </row>
    <row r="34" spans="2:7">
      <c r="B34" s="373" t="s">
        <v>6576</v>
      </c>
      <c r="C34" s="373"/>
      <c r="D34" s="373" t="s">
        <v>7703</v>
      </c>
      <c r="E34" s="373" t="s">
        <v>1065</v>
      </c>
      <c r="F34" s="373"/>
      <c r="G34" s="373"/>
    </row>
    <row r="35" spans="2:7">
      <c r="B35" s="373" t="s">
        <v>6577</v>
      </c>
      <c r="C35" s="373"/>
      <c r="D35" s="373" t="s">
        <v>7703</v>
      </c>
      <c r="E35" s="373" t="s">
        <v>1072</v>
      </c>
      <c r="F35" s="373"/>
      <c r="G35" s="373"/>
    </row>
    <row r="36" spans="2:7">
      <c r="B36" s="373" t="s">
        <v>6580</v>
      </c>
      <c r="C36" s="373"/>
      <c r="D36" s="373" t="s">
        <v>7703</v>
      </c>
      <c r="E36" s="373" t="s">
        <v>1093</v>
      </c>
      <c r="F36" s="373"/>
      <c r="G36" s="373"/>
    </row>
    <row r="37" spans="2:7">
      <c r="B37" s="373" t="s">
        <v>643</v>
      </c>
      <c r="C37" s="373"/>
      <c r="D37" s="373" t="s">
        <v>7703</v>
      </c>
      <c r="E37" s="373" t="s">
        <v>1094</v>
      </c>
      <c r="F37" s="373"/>
      <c r="G37" s="373"/>
    </row>
    <row r="38" spans="2:7">
      <c r="B38" s="373" t="s">
        <v>6581</v>
      </c>
      <c r="C38" s="373"/>
      <c r="D38" s="373" t="s">
        <v>7703</v>
      </c>
      <c r="E38" s="373" t="s">
        <v>1108</v>
      </c>
      <c r="F38" s="373"/>
      <c r="G38" s="373"/>
    </row>
    <row r="39" spans="2:7">
      <c r="B39" s="373" t="s">
        <v>6582</v>
      </c>
      <c r="C39" s="373"/>
      <c r="D39" s="373" t="s">
        <v>7703</v>
      </c>
      <c r="E39" s="373" t="s">
        <v>1122</v>
      </c>
      <c r="F39" s="373"/>
      <c r="G39" s="373"/>
    </row>
    <row r="40" spans="2:7">
      <c r="B40" s="373" t="s">
        <v>4579</v>
      </c>
      <c r="C40" s="373"/>
      <c r="D40" s="373" t="s">
        <v>7703</v>
      </c>
      <c r="E40" s="373" t="s">
        <v>158</v>
      </c>
      <c r="F40" s="373"/>
      <c r="G40" s="373"/>
    </row>
    <row r="41" spans="2:7">
      <c r="B41" s="373" t="s">
        <v>1397</v>
      </c>
      <c r="C41" s="373"/>
      <c r="D41" s="373" t="s">
        <v>7703</v>
      </c>
      <c r="E41" s="373" t="s">
        <v>1133</v>
      </c>
      <c r="F41" s="373"/>
      <c r="G41" s="373"/>
    </row>
    <row r="42" spans="2:7">
      <c r="B42" s="373" t="s">
        <v>6583</v>
      </c>
      <c r="C42" s="373"/>
      <c r="D42" s="373" t="s">
        <v>7703</v>
      </c>
      <c r="E42" s="373" t="s">
        <v>1140</v>
      </c>
      <c r="F42" s="373"/>
      <c r="G42" s="373"/>
    </row>
    <row r="43" spans="2:7">
      <c r="B43" s="373" t="s">
        <v>6584</v>
      </c>
      <c r="C43" s="373"/>
      <c r="D43" s="373" t="s">
        <v>7703</v>
      </c>
      <c r="E43" s="373" t="s">
        <v>1148</v>
      </c>
      <c r="F43" s="373"/>
      <c r="G43" s="373"/>
    </row>
    <row r="44" spans="2:7">
      <c r="B44" s="373" t="s">
        <v>6586</v>
      </c>
      <c r="C44" s="373"/>
      <c r="D44" s="373" t="s">
        <v>7703</v>
      </c>
      <c r="E44" s="373" t="s">
        <v>823</v>
      </c>
      <c r="F44" s="373"/>
      <c r="G44" s="373"/>
    </row>
    <row r="45" spans="2:7">
      <c r="B45" s="373" t="s">
        <v>6587</v>
      </c>
      <c r="C45" s="373"/>
      <c r="D45" s="373" t="s">
        <v>7703</v>
      </c>
      <c r="E45" s="373" t="s">
        <v>104</v>
      </c>
      <c r="F45" s="373"/>
      <c r="G45" s="373"/>
    </row>
    <row r="46" spans="2:7">
      <c r="B46" s="373" t="s">
        <v>2960</v>
      </c>
      <c r="C46" s="373"/>
      <c r="D46" s="373" t="s">
        <v>7703</v>
      </c>
      <c r="E46" s="373" t="s">
        <v>1165</v>
      </c>
      <c r="F46" s="373"/>
      <c r="G46" s="373"/>
    </row>
    <row r="47" spans="2:7">
      <c r="B47" s="373" t="s">
        <v>6588</v>
      </c>
      <c r="C47" s="373"/>
      <c r="D47" s="373" t="s">
        <v>7703</v>
      </c>
      <c r="E47" s="373" t="s">
        <v>1167</v>
      </c>
      <c r="F47" s="373"/>
      <c r="G47" s="373"/>
    </row>
    <row r="48" spans="2:7">
      <c r="B48" s="373" t="s">
        <v>498</v>
      </c>
      <c r="C48" s="373"/>
      <c r="D48" s="373" t="s">
        <v>7703</v>
      </c>
      <c r="E48" s="373" t="s">
        <v>1344</v>
      </c>
      <c r="F48" s="373"/>
      <c r="G48" s="373"/>
    </row>
    <row r="49" spans="2:7">
      <c r="B49" s="373" t="s">
        <v>4763</v>
      </c>
      <c r="C49" s="373"/>
      <c r="D49" s="373" t="s">
        <v>7703</v>
      </c>
      <c r="E49" s="373" t="s">
        <v>1353</v>
      </c>
      <c r="F49" s="373"/>
      <c r="G49" s="373"/>
    </row>
    <row r="50" spans="2:7">
      <c r="B50" s="373" t="s">
        <v>1853</v>
      </c>
      <c r="C50" s="373"/>
      <c r="D50" s="373" t="s">
        <v>7703</v>
      </c>
      <c r="E50" s="373" t="s">
        <v>624</v>
      </c>
      <c r="F50" s="373"/>
      <c r="G50" s="373"/>
    </row>
    <row r="51" spans="2:7">
      <c r="B51" s="373" t="s">
        <v>6589</v>
      </c>
      <c r="C51" s="373"/>
      <c r="D51" s="373" t="s">
        <v>7703</v>
      </c>
      <c r="E51" s="373" t="s">
        <v>1177</v>
      </c>
      <c r="F51" s="373"/>
      <c r="G51" s="373"/>
    </row>
    <row r="52" spans="2:7">
      <c r="B52" s="373" t="s">
        <v>1299</v>
      </c>
      <c r="C52" s="373"/>
      <c r="D52" s="373" t="s">
        <v>7703</v>
      </c>
      <c r="E52" s="373" t="s">
        <v>326</v>
      </c>
      <c r="F52" s="373"/>
      <c r="G52" s="373"/>
    </row>
    <row r="53" spans="2:7">
      <c r="B53" s="373" t="s">
        <v>6590</v>
      </c>
      <c r="C53" s="373"/>
      <c r="D53" s="373" t="s">
        <v>7703</v>
      </c>
      <c r="E53" s="373" t="s">
        <v>482</v>
      </c>
      <c r="F53" s="373"/>
      <c r="G53" s="373"/>
    </row>
    <row r="54" spans="2:7">
      <c r="B54" s="373" t="s">
        <v>6591</v>
      </c>
      <c r="C54" s="373"/>
      <c r="D54" s="373" t="s">
        <v>7703</v>
      </c>
      <c r="E54" s="373" t="s">
        <v>1197</v>
      </c>
      <c r="F54" s="373"/>
      <c r="G54" s="373"/>
    </row>
    <row r="55" spans="2:7">
      <c r="B55" s="373" t="s">
        <v>6592</v>
      </c>
      <c r="C55" s="373"/>
      <c r="D55" s="373" t="s">
        <v>7703</v>
      </c>
      <c r="E55" s="373" t="s">
        <v>1209</v>
      </c>
      <c r="F55" s="373"/>
      <c r="G55" s="373"/>
    </row>
    <row r="56" spans="2:7">
      <c r="B56" s="373" t="s">
        <v>616</v>
      </c>
      <c r="C56" s="373"/>
      <c r="D56" s="373" t="s">
        <v>7703</v>
      </c>
      <c r="E56" s="373" t="s">
        <v>1000</v>
      </c>
      <c r="F56" s="373"/>
      <c r="G56" s="373"/>
    </row>
    <row r="57" spans="2:7">
      <c r="B57" s="373" t="s">
        <v>6593</v>
      </c>
      <c r="C57" s="373"/>
      <c r="D57" s="373" t="s">
        <v>7703</v>
      </c>
      <c r="E57" s="373" t="s">
        <v>1218</v>
      </c>
      <c r="F57" s="373"/>
      <c r="G57" s="373"/>
    </row>
    <row r="58" spans="2:7">
      <c r="B58" s="373" t="s">
        <v>5347</v>
      </c>
      <c r="C58" s="373"/>
      <c r="D58" s="373" t="s">
        <v>7703</v>
      </c>
      <c r="E58" s="373" t="s">
        <v>419</v>
      </c>
      <c r="F58" s="373"/>
      <c r="G58" s="373"/>
    </row>
    <row r="59" spans="2:7">
      <c r="B59" s="373" t="s">
        <v>1044</v>
      </c>
      <c r="C59" s="373"/>
      <c r="D59" s="373" t="s">
        <v>7703</v>
      </c>
      <c r="E59" s="373" t="s">
        <v>6594</v>
      </c>
      <c r="F59" s="373"/>
      <c r="G59" s="373"/>
    </row>
    <row r="60" spans="2:7">
      <c r="B60" s="373" t="s">
        <v>5778</v>
      </c>
      <c r="C60" s="373"/>
      <c r="D60" s="373" t="s">
        <v>7703</v>
      </c>
      <c r="E60" s="373" t="s">
        <v>6563</v>
      </c>
      <c r="F60" s="373"/>
      <c r="G60" s="373"/>
    </row>
    <row r="61" spans="2:7">
      <c r="B61" s="373" t="s">
        <v>2365</v>
      </c>
      <c r="C61" s="373"/>
      <c r="D61" s="373" t="s">
        <v>7703</v>
      </c>
      <c r="E61" s="373" t="s">
        <v>834</v>
      </c>
      <c r="F61" s="373"/>
      <c r="G61" s="373"/>
    </row>
    <row r="62" spans="2:7">
      <c r="B62" s="373" t="s">
        <v>6595</v>
      </c>
      <c r="C62" s="373"/>
      <c r="D62" s="373" t="s">
        <v>7703</v>
      </c>
      <c r="E62" s="373" t="s">
        <v>6358</v>
      </c>
      <c r="F62" s="373"/>
      <c r="G62" s="373"/>
    </row>
    <row r="63" spans="2:7">
      <c r="B63" s="373" t="s">
        <v>3572</v>
      </c>
      <c r="C63" s="373"/>
      <c r="D63" s="373" t="s">
        <v>7703</v>
      </c>
      <c r="E63" s="373" t="s">
        <v>2407</v>
      </c>
      <c r="F63" s="373"/>
      <c r="G63" s="373"/>
    </row>
    <row r="64" spans="2:7">
      <c r="B64" s="373" t="s">
        <v>5333</v>
      </c>
      <c r="C64" s="373"/>
      <c r="D64" s="373" t="s">
        <v>7703</v>
      </c>
      <c r="E64" s="373" t="s">
        <v>5914</v>
      </c>
      <c r="F64" s="373"/>
      <c r="G64" s="373"/>
    </row>
    <row r="65" spans="2:7">
      <c r="B65" s="373" t="s">
        <v>4026</v>
      </c>
      <c r="C65" s="373"/>
      <c r="D65" s="373" t="s">
        <v>7703</v>
      </c>
      <c r="E65" s="373" t="s">
        <v>6369</v>
      </c>
      <c r="F65" s="373"/>
      <c r="G65" s="373"/>
    </row>
    <row r="66" spans="2:7">
      <c r="B66" s="373" t="s">
        <v>421</v>
      </c>
      <c r="C66" s="373"/>
      <c r="D66" s="373" t="s">
        <v>7703</v>
      </c>
      <c r="E66" s="373" t="s">
        <v>6596</v>
      </c>
      <c r="F66" s="373"/>
      <c r="G66" s="373"/>
    </row>
    <row r="67" spans="2:7">
      <c r="B67" s="373" t="s">
        <v>6599</v>
      </c>
      <c r="C67" s="373"/>
      <c r="D67" s="373" t="s">
        <v>7703</v>
      </c>
      <c r="E67" s="373" t="s">
        <v>6598</v>
      </c>
      <c r="F67" s="373"/>
      <c r="G67" s="373"/>
    </row>
    <row r="68" spans="2:7">
      <c r="B68" s="373" t="s">
        <v>6600</v>
      </c>
      <c r="C68" s="373"/>
      <c r="D68" s="373" t="s">
        <v>7703</v>
      </c>
      <c r="E68" s="373" t="s">
        <v>3575</v>
      </c>
      <c r="F68" s="373"/>
      <c r="G68" s="373"/>
    </row>
    <row r="69" spans="2:7">
      <c r="B69" s="373" t="s">
        <v>6602</v>
      </c>
      <c r="C69" s="373"/>
      <c r="D69" s="373" t="s">
        <v>7703</v>
      </c>
      <c r="E69" s="373" t="s">
        <v>6292</v>
      </c>
      <c r="F69" s="373"/>
      <c r="G69" s="373"/>
    </row>
    <row r="70" spans="2:7">
      <c r="B70" s="373" t="s">
        <v>774</v>
      </c>
      <c r="C70" s="373"/>
      <c r="D70" s="373" t="s">
        <v>7703</v>
      </c>
      <c r="E70" s="373" t="s">
        <v>6603</v>
      </c>
      <c r="F70" s="373"/>
      <c r="G70" s="373"/>
    </row>
    <row r="71" spans="2:7">
      <c r="B71" s="373" t="s">
        <v>3314</v>
      </c>
      <c r="C71" s="373"/>
      <c r="D71" s="373" t="s">
        <v>7703</v>
      </c>
      <c r="E71" s="373" t="s">
        <v>5762</v>
      </c>
      <c r="F71" s="373"/>
      <c r="G71" s="373"/>
    </row>
    <row r="72" spans="2:7">
      <c r="B72" s="373" t="s">
        <v>6604</v>
      </c>
      <c r="C72" s="373"/>
      <c r="D72" s="373" t="s">
        <v>7703</v>
      </c>
      <c r="E72" s="373" t="s">
        <v>1563</v>
      </c>
      <c r="F72" s="373"/>
      <c r="G72" s="373"/>
    </row>
    <row r="73" spans="2:7">
      <c r="B73" s="373" t="s">
        <v>6605</v>
      </c>
      <c r="C73" s="373"/>
      <c r="D73" s="373" t="s">
        <v>7703</v>
      </c>
      <c r="E73" s="373" t="s">
        <v>5340</v>
      </c>
      <c r="F73" s="373"/>
      <c r="G73" s="373"/>
    </row>
    <row r="74" spans="2:7">
      <c r="B74" s="373" t="s">
        <v>6606</v>
      </c>
      <c r="C74" s="373"/>
      <c r="D74" s="373" t="s">
        <v>7703</v>
      </c>
      <c r="E74" s="373" t="s">
        <v>2467</v>
      </c>
      <c r="F74" s="373"/>
      <c r="G74" s="373"/>
    </row>
    <row r="75" spans="2:7">
      <c r="B75" s="373" t="s">
        <v>6608</v>
      </c>
      <c r="C75" s="373"/>
      <c r="D75" s="373" t="s">
        <v>7703</v>
      </c>
      <c r="E75" s="373" t="s">
        <v>6473</v>
      </c>
      <c r="F75" s="373"/>
      <c r="G75" s="373"/>
    </row>
    <row r="76" spans="2:7">
      <c r="B76" s="373" t="s">
        <v>2917</v>
      </c>
      <c r="C76" s="373"/>
      <c r="D76" s="373" t="s">
        <v>7703</v>
      </c>
      <c r="E76" s="373" t="s">
        <v>5604</v>
      </c>
      <c r="F76" s="373"/>
      <c r="G76" s="373"/>
    </row>
    <row r="77" spans="2:7">
      <c r="B77" s="373" t="s">
        <v>2900</v>
      </c>
      <c r="C77" s="373"/>
      <c r="D77" s="373" t="s">
        <v>7703</v>
      </c>
      <c r="E77" s="373" t="s">
        <v>1935</v>
      </c>
      <c r="F77" s="373"/>
      <c r="G77" s="373"/>
    </row>
    <row r="78" spans="2:7">
      <c r="B78" s="373" t="s">
        <v>5582</v>
      </c>
      <c r="C78" s="373"/>
      <c r="D78" s="373" t="s">
        <v>7703</v>
      </c>
      <c r="E78" s="373" t="s">
        <v>6610</v>
      </c>
      <c r="F78" s="373"/>
      <c r="G78" s="373"/>
    </row>
    <row r="79" spans="2:7">
      <c r="B79" s="373" t="s">
        <v>6611</v>
      </c>
      <c r="C79" s="373"/>
      <c r="D79" s="373" t="s">
        <v>7703</v>
      </c>
      <c r="E79" s="373" t="s">
        <v>5062</v>
      </c>
      <c r="F79" s="373"/>
      <c r="G79" s="373"/>
    </row>
    <row r="80" spans="2:7">
      <c r="B80" s="373" t="s">
        <v>6135</v>
      </c>
      <c r="C80" s="373"/>
      <c r="D80" s="373" t="s">
        <v>7703</v>
      </c>
      <c r="E80" s="373" t="s">
        <v>6612</v>
      </c>
      <c r="F80" s="373"/>
      <c r="G80" s="373"/>
    </row>
    <row r="81" spans="2:7">
      <c r="B81" s="373" t="s">
        <v>900</v>
      </c>
      <c r="C81" s="373"/>
      <c r="D81" s="373" t="s">
        <v>7703</v>
      </c>
      <c r="E81" s="373" t="s">
        <v>5020</v>
      </c>
      <c r="F81" s="373"/>
      <c r="G81" s="373"/>
    </row>
    <row r="82" spans="2:7">
      <c r="B82" s="373" t="s">
        <v>4651</v>
      </c>
      <c r="C82" s="373"/>
      <c r="D82" s="373" t="s">
        <v>7703</v>
      </c>
      <c r="E82" s="373" t="s">
        <v>6613</v>
      </c>
      <c r="F82" s="373"/>
      <c r="G82" s="373"/>
    </row>
    <row r="83" spans="2:7">
      <c r="B83" s="373" t="s">
        <v>6615</v>
      </c>
      <c r="C83" s="373"/>
      <c r="D83" s="373" t="s">
        <v>7703</v>
      </c>
      <c r="E83" s="373" t="s">
        <v>855</v>
      </c>
      <c r="F83" s="373"/>
      <c r="G83" s="373"/>
    </row>
    <row r="84" spans="2:7">
      <c r="B84" s="373" t="s">
        <v>6616</v>
      </c>
      <c r="C84" s="373"/>
      <c r="D84" s="373" t="s">
        <v>7703</v>
      </c>
      <c r="E84" s="373" t="s">
        <v>5354</v>
      </c>
      <c r="F84" s="373"/>
      <c r="G84" s="373"/>
    </row>
    <row r="85" spans="2:7">
      <c r="B85" s="373" t="s">
        <v>1001</v>
      </c>
      <c r="C85" s="373"/>
      <c r="D85" s="373" t="s">
        <v>7703</v>
      </c>
      <c r="E85" s="373" t="s">
        <v>2375</v>
      </c>
      <c r="F85" s="373"/>
      <c r="G85" s="373"/>
    </row>
    <row r="86" spans="2:7">
      <c r="B86" s="373" t="s">
        <v>4679</v>
      </c>
      <c r="C86" s="373"/>
      <c r="D86" s="373" t="s">
        <v>7703</v>
      </c>
      <c r="E86" s="373" t="s">
        <v>2353</v>
      </c>
      <c r="F86" s="373"/>
      <c r="G86" s="373"/>
    </row>
    <row r="87" spans="2:7">
      <c r="B87" s="373" t="s">
        <v>6618</v>
      </c>
      <c r="C87" s="373"/>
      <c r="D87" s="373" t="s">
        <v>7703</v>
      </c>
      <c r="E87" s="373" t="s">
        <v>5674</v>
      </c>
      <c r="F87" s="373"/>
      <c r="G87" s="373"/>
    </row>
    <row r="88" spans="2:7">
      <c r="B88" s="373" t="s">
        <v>6621</v>
      </c>
      <c r="C88" s="373"/>
      <c r="D88" s="373" t="s">
        <v>7703</v>
      </c>
      <c r="E88" s="373" t="s">
        <v>6619</v>
      </c>
      <c r="F88" s="373"/>
      <c r="G88" s="373"/>
    </row>
    <row r="89" spans="2:7">
      <c r="B89" s="373" t="s">
        <v>6622</v>
      </c>
      <c r="C89" s="373"/>
      <c r="D89" s="373" t="s">
        <v>7703</v>
      </c>
      <c r="E89" s="373" t="s">
        <v>5264</v>
      </c>
      <c r="F89" s="373"/>
      <c r="G89" s="373"/>
    </row>
    <row r="90" spans="2:7">
      <c r="B90" s="373" t="s">
        <v>6623</v>
      </c>
      <c r="C90" s="373"/>
      <c r="D90" s="373" t="s">
        <v>7703</v>
      </c>
      <c r="E90" s="373" t="s">
        <v>5643</v>
      </c>
      <c r="F90" s="373"/>
      <c r="G90" s="373"/>
    </row>
    <row r="91" spans="2:7">
      <c r="B91" s="373" t="s">
        <v>6131</v>
      </c>
      <c r="C91" s="373"/>
      <c r="D91" s="373" t="s">
        <v>7703</v>
      </c>
      <c r="E91" s="373" t="s">
        <v>3083</v>
      </c>
      <c r="F91" s="373"/>
      <c r="G91" s="373"/>
    </row>
    <row r="92" spans="2:7">
      <c r="B92" s="373" t="s">
        <v>2232</v>
      </c>
      <c r="C92" s="373"/>
      <c r="D92" s="373" t="s">
        <v>7703</v>
      </c>
      <c r="E92" s="373" t="s">
        <v>4051</v>
      </c>
      <c r="F92" s="373"/>
      <c r="G92" s="373"/>
    </row>
    <row r="93" spans="2:7">
      <c r="B93" s="373" t="s">
        <v>6625</v>
      </c>
      <c r="C93" s="373"/>
      <c r="D93" s="373" t="s">
        <v>7703</v>
      </c>
      <c r="E93" s="373" t="s">
        <v>6624</v>
      </c>
      <c r="F93" s="373"/>
      <c r="G93" s="373"/>
    </row>
    <row r="94" spans="2:7">
      <c r="B94" s="373" t="s">
        <v>539</v>
      </c>
      <c r="C94" s="373"/>
      <c r="D94" s="373" t="s">
        <v>7703</v>
      </c>
      <c r="E94" s="373" t="s">
        <v>1911</v>
      </c>
      <c r="F94" s="373"/>
      <c r="G94" s="373"/>
    </row>
    <row r="95" spans="2:7">
      <c r="B95" s="373" t="s">
        <v>5457</v>
      </c>
      <c r="C95" s="373"/>
      <c r="D95" s="373" t="s">
        <v>7703</v>
      </c>
      <c r="E95" s="373" t="s">
        <v>6628</v>
      </c>
      <c r="F95" s="373"/>
      <c r="G95" s="373"/>
    </row>
    <row r="96" spans="2:7">
      <c r="B96" s="373" t="s">
        <v>5878</v>
      </c>
      <c r="C96" s="373"/>
      <c r="D96" s="373" t="s">
        <v>7703</v>
      </c>
      <c r="E96" s="373" t="s">
        <v>5906</v>
      </c>
      <c r="F96" s="373"/>
      <c r="G96" s="373"/>
    </row>
    <row r="97" spans="2:7">
      <c r="B97" s="373" t="s">
        <v>4012</v>
      </c>
      <c r="C97" s="373"/>
      <c r="D97" s="373" t="s">
        <v>7703</v>
      </c>
      <c r="E97" s="373" t="s">
        <v>6629</v>
      </c>
      <c r="F97" s="373"/>
      <c r="G97" s="373"/>
    </row>
    <row r="98" spans="2:7">
      <c r="B98" s="373" t="s">
        <v>6630</v>
      </c>
      <c r="C98" s="373"/>
      <c r="D98" s="373" t="s">
        <v>7703</v>
      </c>
      <c r="E98" s="373" t="s">
        <v>4357</v>
      </c>
      <c r="F98" s="373"/>
      <c r="G98" s="373"/>
    </row>
    <row r="99" spans="2:7">
      <c r="B99" s="373" t="s">
        <v>6632</v>
      </c>
      <c r="C99" s="373"/>
      <c r="D99" s="373" t="s">
        <v>7703</v>
      </c>
      <c r="E99" s="373" t="s">
        <v>6631</v>
      </c>
      <c r="F99" s="373"/>
      <c r="G99" s="373"/>
    </row>
    <row r="100" spans="2:7">
      <c r="B100" s="373" t="s">
        <v>6636</v>
      </c>
      <c r="C100" s="373"/>
      <c r="D100" s="373" t="s">
        <v>7703</v>
      </c>
      <c r="E100" s="373" t="s">
        <v>6635</v>
      </c>
      <c r="F100" s="373"/>
      <c r="G100" s="373"/>
    </row>
    <row r="101" spans="2:7">
      <c r="B101" s="373" t="s">
        <v>6639</v>
      </c>
      <c r="C101" s="373"/>
      <c r="D101" s="373" t="s">
        <v>7703</v>
      </c>
      <c r="E101" s="373" t="s">
        <v>4185</v>
      </c>
      <c r="F101" s="373"/>
      <c r="G101" s="373"/>
    </row>
    <row r="102" spans="2:7">
      <c r="B102" s="373" t="s">
        <v>6640</v>
      </c>
      <c r="C102" s="373"/>
      <c r="D102" s="373" t="s">
        <v>7703</v>
      </c>
      <c r="E102" s="373" t="s">
        <v>3859</v>
      </c>
      <c r="F102" s="373"/>
      <c r="G102" s="373"/>
    </row>
    <row r="103" spans="2:7">
      <c r="B103" s="373" t="s">
        <v>6642</v>
      </c>
      <c r="C103" s="373"/>
      <c r="D103" s="373" t="s">
        <v>7703</v>
      </c>
      <c r="E103" s="373" t="s">
        <v>5179</v>
      </c>
      <c r="F103" s="373"/>
      <c r="G103" s="373"/>
    </row>
    <row r="104" spans="2:7">
      <c r="B104" s="373" t="s">
        <v>6643</v>
      </c>
      <c r="C104" s="373"/>
      <c r="D104" s="373" t="s">
        <v>7703</v>
      </c>
      <c r="E104" s="373" t="s">
        <v>5070</v>
      </c>
      <c r="F104" s="373"/>
      <c r="G104" s="373"/>
    </row>
    <row r="105" spans="2:7">
      <c r="B105" s="373" t="s">
        <v>6644</v>
      </c>
      <c r="C105" s="373"/>
      <c r="D105" s="373" t="s">
        <v>7703</v>
      </c>
      <c r="E105" s="373" t="s">
        <v>1338</v>
      </c>
      <c r="F105" s="373"/>
      <c r="G105" s="373"/>
    </row>
    <row r="106" spans="2:7">
      <c r="B106" s="373" t="s">
        <v>6006</v>
      </c>
      <c r="C106" s="373"/>
      <c r="D106" s="373" t="s">
        <v>7703</v>
      </c>
      <c r="E106" s="373" t="s">
        <v>6645</v>
      </c>
      <c r="F106" s="373"/>
      <c r="G106" s="373"/>
    </row>
    <row r="107" spans="2:7">
      <c r="B107" s="373" t="s">
        <v>3194</v>
      </c>
      <c r="C107" s="373"/>
      <c r="D107" s="373" t="s">
        <v>7703</v>
      </c>
      <c r="E107" s="373" t="s">
        <v>6646</v>
      </c>
      <c r="F107" s="373"/>
      <c r="G107" s="373"/>
    </row>
    <row r="108" spans="2:7">
      <c r="B108" s="373" t="s">
        <v>1023</v>
      </c>
      <c r="C108" s="373"/>
      <c r="D108" s="373" t="s">
        <v>7703</v>
      </c>
      <c r="E108" s="373" t="s">
        <v>6648</v>
      </c>
      <c r="F108" s="373"/>
      <c r="G108" s="373"/>
    </row>
    <row r="109" spans="2:7">
      <c r="B109" s="373" t="s">
        <v>6649</v>
      </c>
      <c r="C109" s="373"/>
      <c r="D109" s="373" t="s">
        <v>7703</v>
      </c>
      <c r="E109" s="373" t="s">
        <v>1202</v>
      </c>
      <c r="F109" s="373"/>
      <c r="G109" s="373"/>
    </row>
    <row r="110" spans="2:7">
      <c r="B110" s="373" t="s">
        <v>3423</v>
      </c>
      <c r="C110" s="373"/>
      <c r="D110" s="373" t="s">
        <v>7703</v>
      </c>
      <c r="E110" s="373" t="s">
        <v>4384</v>
      </c>
      <c r="F110" s="373"/>
      <c r="G110" s="373"/>
    </row>
    <row r="111" spans="2:7">
      <c r="B111" s="373" t="s">
        <v>6652</v>
      </c>
      <c r="C111" s="373"/>
      <c r="D111" s="373" t="s">
        <v>7703</v>
      </c>
      <c r="E111" s="373" t="s">
        <v>6650</v>
      </c>
      <c r="F111" s="373"/>
      <c r="G111" s="373"/>
    </row>
    <row r="112" spans="2:7">
      <c r="B112" s="373" t="s">
        <v>2329</v>
      </c>
      <c r="C112" s="373"/>
      <c r="D112" s="373" t="s">
        <v>7703</v>
      </c>
      <c r="E112" s="373" t="s">
        <v>6653</v>
      </c>
      <c r="F112" s="373"/>
      <c r="G112" s="373"/>
    </row>
    <row r="113" spans="2:7">
      <c r="B113" s="373" t="s">
        <v>6657</v>
      </c>
      <c r="C113" s="373"/>
      <c r="D113" s="373" t="s">
        <v>7703</v>
      </c>
      <c r="E113" s="373" t="s">
        <v>6655</v>
      </c>
      <c r="F113" s="373"/>
      <c r="G113" s="373"/>
    </row>
    <row r="114" spans="2:7">
      <c r="B114" s="373" t="s">
        <v>5316</v>
      </c>
      <c r="C114" s="373"/>
      <c r="D114" s="373" t="s">
        <v>7703</v>
      </c>
      <c r="E114" s="373" t="s">
        <v>6343</v>
      </c>
      <c r="F114" s="373"/>
      <c r="G114" s="373"/>
    </row>
    <row r="115" spans="2:7">
      <c r="B115" s="373" t="s">
        <v>6660</v>
      </c>
      <c r="C115" s="373"/>
      <c r="D115" s="373" t="s">
        <v>7703</v>
      </c>
      <c r="E115" s="373" t="s">
        <v>6659</v>
      </c>
      <c r="F115" s="373"/>
      <c r="G115" s="373"/>
    </row>
    <row r="116" spans="2:7">
      <c r="B116" s="373" t="s">
        <v>3816</v>
      </c>
      <c r="C116" s="373"/>
      <c r="D116" s="373" t="s">
        <v>7703</v>
      </c>
      <c r="E116" s="373" t="s">
        <v>6661</v>
      </c>
      <c r="F116" s="373"/>
      <c r="G116" s="373"/>
    </row>
    <row r="117" spans="2:7">
      <c r="B117" s="373" t="s">
        <v>6665</v>
      </c>
      <c r="C117" s="373"/>
      <c r="D117" s="373" t="s">
        <v>7703</v>
      </c>
      <c r="E117" s="373" t="s">
        <v>6662</v>
      </c>
      <c r="F117" s="373"/>
      <c r="G117" s="373"/>
    </row>
    <row r="118" spans="2:7">
      <c r="B118" s="373" t="s">
        <v>1714</v>
      </c>
      <c r="C118" s="373"/>
      <c r="D118" s="373" t="s">
        <v>7703</v>
      </c>
      <c r="E118" s="373" t="s">
        <v>1545</v>
      </c>
      <c r="F118" s="373"/>
      <c r="G118" s="373"/>
    </row>
    <row r="119" spans="2:7">
      <c r="B119" s="373" t="s">
        <v>5054</v>
      </c>
      <c r="C119" s="373"/>
      <c r="D119" s="373" t="s">
        <v>7703</v>
      </c>
      <c r="E119" s="373" t="s">
        <v>4073</v>
      </c>
      <c r="F119" s="373"/>
      <c r="G119" s="373"/>
    </row>
    <row r="120" spans="2:7">
      <c r="B120" s="373" t="s">
        <v>6666</v>
      </c>
      <c r="C120" s="373"/>
      <c r="D120" s="373" t="s">
        <v>7703</v>
      </c>
      <c r="E120" s="373" t="s">
        <v>2563</v>
      </c>
      <c r="F120" s="373"/>
      <c r="G120" s="373"/>
    </row>
    <row r="121" spans="2:7">
      <c r="B121" s="373" t="s">
        <v>5319</v>
      </c>
      <c r="C121" s="373"/>
      <c r="D121" s="373" t="s">
        <v>7703</v>
      </c>
      <c r="E121" s="373" t="s">
        <v>6668</v>
      </c>
      <c r="F121" s="373"/>
      <c r="G121" s="373"/>
    </row>
    <row r="122" spans="2:7">
      <c r="B122" s="373" t="s">
        <v>1048</v>
      </c>
      <c r="C122" s="373"/>
      <c r="D122" s="373" t="s">
        <v>7703</v>
      </c>
      <c r="E122" s="373" t="s">
        <v>3156</v>
      </c>
      <c r="F122" s="373"/>
      <c r="G122" s="373"/>
    </row>
    <row r="123" spans="2:7">
      <c r="B123" s="373" t="s">
        <v>4203</v>
      </c>
      <c r="C123" s="373"/>
      <c r="D123" s="373" t="s">
        <v>7703</v>
      </c>
      <c r="E123" s="373" t="s">
        <v>6669</v>
      </c>
      <c r="F123" s="373"/>
      <c r="G123" s="373"/>
    </row>
    <row r="124" spans="2:7">
      <c r="B124" s="373" t="s">
        <v>6673</v>
      </c>
      <c r="C124" s="373"/>
      <c r="D124" s="373" t="s">
        <v>7703</v>
      </c>
      <c r="E124" s="373" t="s">
        <v>6671</v>
      </c>
      <c r="F124" s="373"/>
      <c r="G124" s="373"/>
    </row>
    <row r="125" spans="2:7">
      <c r="B125" s="373" t="s">
        <v>6676</v>
      </c>
      <c r="C125" s="373"/>
      <c r="D125" s="373" t="s">
        <v>7703</v>
      </c>
      <c r="E125" s="373" t="s">
        <v>6675</v>
      </c>
      <c r="F125" s="373"/>
      <c r="G125" s="373"/>
    </row>
    <row r="126" spans="2:7">
      <c r="B126" s="373" t="s">
        <v>6573</v>
      </c>
      <c r="C126" s="373"/>
      <c r="D126" s="373" t="s">
        <v>7703</v>
      </c>
      <c r="E126" s="373" t="s">
        <v>6677</v>
      </c>
      <c r="F126" s="373"/>
      <c r="G126" s="373"/>
    </row>
    <row r="127" spans="2:7">
      <c r="B127" s="373" t="s">
        <v>5312</v>
      </c>
      <c r="C127" s="373"/>
      <c r="D127" s="373" t="s">
        <v>7703</v>
      </c>
      <c r="E127" s="373" t="s">
        <v>2517</v>
      </c>
      <c r="F127" s="373"/>
      <c r="G127" s="373"/>
    </row>
    <row r="128" spans="2:7">
      <c r="B128" s="373" t="s">
        <v>6681</v>
      </c>
      <c r="C128" s="373"/>
      <c r="D128" s="373" t="s">
        <v>7703</v>
      </c>
      <c r="E128" s="373" t="s">
        <v>6680</v>
      </c>
      <c r="F128" s="373"/>
      <c r="G128" s="373"/>
    </row>
    <row r="129" spans="2:7">
      <c r="B129" s="373" t="s">
        <v>6683</v>
      </c>
      <c r="C129" s="373"/>
      <c r="D129" s="373" t="s">
        <v>7703</v>
      </c>
      <c r="E129" s="373" t="s">
        <v>6682</v>
      </c>
      <c r="F129" s="373"/>
      <c r="G129" s="373"/>
    </row>
    <row r="130" spans="2:7">
      <c r="B130" s="373" t="s">
        <v>6684</v>
      </c>
      <c r="C130" s="373"/>
      <c r="D130" s="373" t="s">
        <v>7703</v>
      </c>
      <c r="E130" s="373" t="s">
        <v>1692</v>
      </c>
      <c r="F130" s="373"/>
      <c r="G130" s="373"/>
    </row>
    <row r="131" spans="2:7">
      <c r="B131" s="373" t="s">
        <v>6231</v>
      </c>
      <c r="C131" s="373"/>
      <c r="D131" s="373" t="s">
        <v>7703</v>
      </c>
      <c r="E131" s="373" t="s">
        <v>6685</v>
      </c>
      <c r="F131" s="373"/>
      <c r="G131" s="373"/>
    </row>
    <row r="132" spans="2:7">
      <c r="B132" s="373" t="s">
        <v>1690</v>
      </c>
      <c r="C132" s="373"/>
      <c r="D132" s="373" t="s">
        <v>7703</v>
      </c>
      <c r="E132" s="373" t="s">
        <v>6340</v>
      </c>
      <c r="F132" s="373"/>
      <c r="G132" s="373"/>
    </row>
    <row r="133" spans="2:7">
      <c r="B133" s="373" t="s">
        <v>6686</v>
      </c>
      <c r="C133" s="373"/>
      <c r="D133" s="373" t="s">
        <v>7703</v>
      </c>
      <c r="E133" s="373" t="s">
        <v>565</v>
      </c>
      <c r="F133" s="373"/>
      <c r="G133" s="373"/>
    </row>
    <row r="134" spans="2:7">
      <c r="B134" s="373" t="s">
        <v>6688</v>
      </c>
      <c r="C134" s="373"/>
      <c r="D134" s="373" t="s">
        <v>7703</v>
      </c>
      <c r="E134" s="373" t="s">
        <v>6687</v>
      </c>
      <c r="F134" s="373"/>
      <c r="G134" s="373"/>
    </row>
    <row r="135" spans="2:7">
      <c r="B135" s="373" t="s">
        <v>2786</v>
      </c>
      <c r="C135" s="373"/>
      <c r="D135" s="373" t="s">
        <v>7703</v>
      </c>
      <c r="E135" s="373" t="s">
        <v>3511</v>
      </c>
      <c r="F135" s="373"/>
      <c r="G135" s="373"/>
    </row>
    <row r="136" spans="2:7">
      <c r="B136" s="373" t="s">
        <v>812</v>
      </c>
      <c r="C136" s="373"/>
      <c r="D136" s="373" t="s">
        <v>7703</v>
      </c>
      <c r="E136" s="373" t="s">
        <v>6108</v>
      </c>
      <c r="F136" s="373"/>
      <c r="G136" s="373"/>
    </row>
    <row r="137" spans="2:7">
      <c r="B137" s="373" t="s">
        <v>6690</v>
      </c>
      <c r="C137" s="373"/>
      <c r="D137" s="373" t="s">
        <v>7703</v>
      </c>
      <c r="E137" s="373" t="s">
        <v>6689</v>
      </c>
      <c r="F137" s="373"/>
      <c r="G137" s="373"/>
    </row>
    <row r="138" spans="2:7">
      <c r="B138" s="373" t="s">
        <v>6692</v>
      </c>
      <c r="C138" s="373"/>
      <c r="D138" s="373" t="s">
        <v>7703</v>
      </c>
      <c r="E138" s="373" t="s">
        <v>6691</v>
      </c>
      <c r="F138" s="373"/>
      <c r="G138" s="373"/>
    </row>
    <row r="139" spans="2:7">
      <c r="B139" s="373" t="s">
        <v>1118</v>
      </c>
      <c r="C139" s="373"/>
      <c r="D139" s="373" t="s">
        <v>7703</v>
      </c>
      <c r="E139" s="373" t="s">
        <v>1887</v>
      </c>
      <c r="F139" s="373"/>
      <c r="G139" s="373"/>
    </row>
    <row r="140" spans="2:7">
      <c r="B140" s="373" t="s">
        <v>6693</v>
      </c>
      <c r="C140" s="373"/>
      <c r="D140" s="373" t="s">
        <v>7703</v>
      </c>
      <c r="E140" s="373" t="s">
        <v>6363</v>
      </c>
      <c r="F140" s="373"/>
      <c r="G140" s="373"/>
    </row>
    <row r="141" spans="2:7">
      <c r="B141" s="373" t="s">
        <v>5632</v>
      </c>
      <c r="C141" s="373"/>
      <c r="D141" s="373" t="s">
        <v>7703</v>
      </c>
      <c r="E141" s="373" t="s">
        <v>6694</v>
      </c>
      <c r="F141" s="373"/>
      <c r="G141" s="373"/>
    </row>
    <row r="142" spans="2:7">
      <c r="B142" s="373" t="s">
        <v>6663</v>
      </c>
      <c r="C142" s="373"/>
      <c r="D142" s="373" t="s">
        <v>7703</v>
      </c>
      <c r="E142" s="373" t="s">
        <v>6695</v>
      </c>
      <c r="F142" s="373"/>
      <c r="G142" s="373"/>
    </row>
    <row r="143" spans="2:7">
      <c r="B143" s="373" t="s">
        <v>6697</v>
      </c>
      <c r="C143" s="373"/>
      <c r="D143" s="373" t="s">
        <v>7703</v>
      </c>
      <c r="E143" s="373" t="s">
        <v>6696</v>
      </c>
      <c r="F143" s="373"/>
      <c r="G143" s="373"/>
    </row>
    <row r="144" spans="2:7">
      <c r="B144" s="373" t="s">
        <v>6699</v>
      </c>
      <c r="C144" s="373"/>
      <c r="D144" s="373" t="s">
        <v>7703</v>
      </c>
      <c r="E144" s="373" t="s">
        <v>6698</v>
      </c>
      <c r="F144" s="373"/>
      <c r="G144" s="373"/>
    </row>
    <row r="145" spans="2:7">
      <c r="B145" s="373" t="s">
        <v>6702</v>
      </c>
      <c r="C145" s="373"/>
      <c r="D145" s="373" t="s">
        <v>7703</v>
      </c>
      <c r="E145" s="373" t="s">
        <v>6701</v>
      </c>
      <c r="F145" s="373"/>
      <c r="G145" s="373"/>
    </row>
    <row r="146" spans="2:7">
      <c r="B146" s="373" t="s">
        <v>180</v>
      </c>
      <c r="C146" s="373"/>
      <c r="D146" s="373" t="s">
        <v>7703</v>
      </c>
      <c r="E146" s="373" t="s">
        <v>4810</v>
      </c>
      <c r="F146" s="373"/>
      <c r="G146" s="373"/>
    </row>
    <row r="147" spans="2:7">
      <c r="B147" s="373" t="s">
        <v>6516</v>
      </c>
      <c r="C147" s="373"/>
      <c r="D147" s="373" t="s">
        <v>7703</v>
      </c>
      <c r="E147" s="373" t="s">
        <v>6703</v>
      </c>
      <c r="F147" s="373"/>
      <c r="G147" s="373"/>
    </row>
    <row r="148" spans="2:7">
      <c r="B148" s="373" t="s">
        <v>6393</v>
      </c>
      <c r="C148" s="373"/>
      <c r="D148" s="373" t="s">
        <v>7703</v>
      </c>
      <c r="E148" s="373" t="s">
        <v>6704</v>
      </c>
      <c r="F148" s="373"/>
      <c r="G148" s="373"/>
    </row>
    <row r="149" spans="2:7">
      <c r="B149" s="373" t="s">
        <v>6705</v>
      </c>
      <c r="C149" s="373"/>
      <c r="D149" s="373" t="s">
        <v>7703</v>
      </c>
      <c r="E149" s="373" t="s">
        <v>640</v>
      </c>
      <c r="F149" s="373"/>
      <c r="G149" s="373"/>
    </row>
    <row r="150" spans="2:7">
      <c r="B150" s="373" t="s">
        <v>5935</v>
      </c>
      <c r="C150" s="373"/>
      <c r="D150" s="373" t="s">
        <v>7703</v>
      </c>
      <c r="E150" s="373" t="s">
        <v>6706</v>
      </c>
      <c r="F150" s="373"/>
      <c r="G150" s="373"/>
    </row>
    <row r="151" spans="2:7">
      <c r="B151" s="373" t="s">
        <v>6707</v>
      </c>
      <c r="C151" s="373"/>
      <c r="D151" s="373" t="s">
        <v>7703</v>
      </c>
      <c r="E151" s="373" t="s">
        <v>4200</v>
      </c>
      <c r="F151" s="373"/>
      <c r="G151" s="373"/>
    </row>
    <row r="152" spans="2:7">
      <c r="B152" s="373" t="s">
        <v>6709</v>
      </c>
      <c r="C152" s="373"/>
      <c r="D152" s="373" t="s">
        <v>7703</v>
      </c>
      <c r="E152" s="373" t="s">
        <v>6708</v>
      </c>
      <c r="F152" s="373"/>
      <c r="G152" s="373"/>
    </row>
    <row r="153" spans="2:7">
      <c r="B153" s="373" t="s">
        <v>5184</v>
      </c>
      <c r="C153" s="373"/>
      <c r="D153" s="373" t="s">
        <v>7703</v>
      </c>
      <c r="E153" s="373" t="s">
        <v>3206</v>
      </c>
      <c r="F153" s="373"/>
      <c r="G153" s="373"/>
    </row>
    <row r="154" spans="2:7">
      <c r="B154" s="373" t="s">
        <v>6710</v>
      </c>
      <c r="C154" s="373"/>
      <c r="D154" s="373" t="s">
        <v>7703</v>
      </c>
      <c r="E154" s="373" t="s">
        <v>1027</v>
      </c>
      <c r="F154" s="373"/>
      <c r="G154" s="373"/>
    </row>
    <row r="155" spans="2:7">
      <c r="B155" s="373" t="s">
        <v>6712</v>
      </c>
      <c r="C155" s="373"/>
      <c r="D155" s="373" t="s">
        <v>7703</v>
      </c>
      <c r="E155" s="373" t="s">
        <v>4405</v>
      </c>
      <c r="F155" s="373"/>
      <c r="G155" s="373"/>
    </row>
    <row r="156" spans="2:7">
      <c r="B156" s="373" t="s">
        <v>4277</v>
      </c>
      <c r="C156" s="373"/>
      <c r="D156" s="373" t="s">
        <v>7703</v>
      </c>
      <c r="E156" s="373" t="s">
        <v>6713</v>
      </c>
      <c r="F156" s="373"/>
      <c r="G156" s="373"/>
    </row>
    <row r="157" spans="2:7">
      <c r="B157" s="373" t="s">
        <v>1961</v>
      </c>
      <c r="C157" s="373"/>
      <c r="D157" s="373" t="s">
        <v>7703</v>
      </c>
      <c r="E157" s="373" t="s">
        <v>6714</v>
      </c>
      <c r="F157" s="373"/>
      <c r="G157" s="373"/>
    </row>
    <row r="158" spans="2:7">
      <c r="B158" s="373" t="s">
        <v>5188</v>
      </c>
      <c r="C158" s="373"/>
      <c r="D158" s="373" t="s">
        <v>7703</v>
      </c>
      <c r="E158" s="373" t="s">
        <v>1679</v>
      </c>
      <c r="F158" s="373"/>
      <c r="G158" s="373"/>
    </row>
    <row r="159" spans="2:7">
      <c r="B159" s="373" t="s">
        <v>6716</v>
      </c>
      <c r="C159" s="373"/>
      <c r="D159" s="373" t="s">
        <v>7703</v>
      </c>
      <c r="E159" s="373" t="s">
        <v>6715</v>
      </c>
      <c r="F159" s="373"/>
      <c r="G159" s="373"/>
    </row>
    <row r="160" spans="2:7">
      <c r="B160" s="373" t="s">
        <v>5600</v>
      </c>
      <c r="C160" s="373"/>
      <c r="D160" s="373" t="s">
        <v>7703</v>
      </c>
      <c r="E160" s="373" t="s">
        <v>5998</v>
      </c>
      <c r="F160" s="373"/>
      <c r="G160" s="373"/>
    </row>
    <row r="161" spans="2:7">
      <c r="B161" s="373" t="s">
        <v>6718</v>
      </c>
      <c r="C161" s="373"/>
      <c r="D161" s="373" t="s">
        <v>7703</v>
      </c>
      <c r="E161" s="373" t="s">
        <v>4745</v>
      </c>
      <c r="F161" s="373"/>
      <c r="G161" s="373"/>
    </row>
    <row r="162" spans="2:7">
      <c r="B162" s="373" t="s">
        <v>6720</v>
      </c>
      <c r="C162" s="373"/>
      <c r="D162" s="373" t="s">
        <v>7703</v>
      </c>
      <c r="E162" s="373" t="s">
        <v>6719</v>
      </c>
      <c r="F162" s="373"/>
      <c r="G162" s="373"/>
    </row>
    <row r="163" spans="2:7">
      <c r="B163" s="373" t="s">
        <v>6721</v>
      </c>
      <c r="C163" s="373"/>
      <c r="D163" s="373" t="s">
        <v>7703</v>
      </c>
      <c r="E163" s="373" t="s">
        <v>3317</v>
      </c>
      <c r="F163" s="373"/>
      <c r="G163" s="373"/>
    </row>
    <row r="164" spans="2:7">
      <c r="B164" s="373" t="s">
        <v>4713</v>
      </c>
      <c r="C164" s="373"/>
      <c r="D164" s="373" t="s">
        <v>7703</v>
      </c>
      <c r="E164" s="373" t="s">
        <v>4439</v>
      </c>
      <c r="F164" s="373"/>
      <c r="G164" s="373"/>
    </row>
    <row r="165" spans="2:7">
      <c r="B165" s="373" t="s">
        <v>1076</v>
      </c>
      <c r="C165" s="373"/>
      <c r="D165" s="373" t="s">
        <v>7703</v>
      </c>
      <c r="E165" s="373" t="s">
        <v>3120</v>
      </c>
      <c r="F165" s="373"/>
      <c r="G165" s="373"/>
    </row>
    <row r="166" spans="2:7">
      <c r="B166" s="373" t="s">
        <v>5295</v>
      </c>
      <c r="C166" s="373"/>
      <c r="D166" s="373" t="s">
        <v>7703</v>
      </c>
      <c r="E166" s="373" t="s">
        <v>6722</v>
      </c>
      <c r="F166" s="373"/>
      <c r="G166" s="373"/>
    </row>
    <row r="167" spans="2:7">
      <c r="B167" s="373" t="s">
        <v>301</v>
      </c>
      <c r="C167" s="373"/>
      <c r="D167" s="373" t="s">
        <v>7703</v>
      </c>
      <c r="E167" s="373" t="s">
        <v>3831</v>
      </c>
      <c r="F167" s="373"/>
      <c r="G167" s="373"/>
    </row>
    <row r="168" spans="2:7">
      <c r="B168" s="373" t="s">
        <v>2784</v>
      </c>
      <c r="C168" s="373"/>
      <c r="D168" s="373" t="s">
        <v>7703</v>
      </c>
      <c r="E168" s="373" t="s">
        <v>6724</v>
      </c>
      <c r="F168" s="373"/>
      <c r="G168" s="373"/>
    </row>
    <row r="169" spans="2:7">
      <c r="B169" s="373" t="s">
        <v>6726</v>
      </c>
      <c r="C169" s="373"/>
      <c r="D169" s="373" t="s">
        <v>7703</v>
      </c>
      <c r="E169" s="373" t="s">
        <v>6725</v>
      </c>
      <c r="F169" s="373"/>
      <c r="G169" s="373"/>
    </row>
    <row r="170" spans="2:7">
      <c r="B170" s="373" t="s">
        <v>2180</v>
      </c>
      <c r="C170" s="373"/>
      <c r="D170" s="373" t="s">
        <v>7703</v>
      </c>
      <c r="E170" s="373" t="s">
        <v>459</v>
      </c>
      <c r="F170" s="373"/>
      <c r="G170" s="373"/>
    </row>
    <row r="171" spans="2:7">
      <c r="B171" s="373" t="s">
        <v>6728</v>
      </c>
      <c r="C171" s="373"/>
      <c r="D171" s="373" t="s">
        <v>7703</v>
      </c>
      <c r="E171" s="373" t="s">
        <v>4119</v>
      </c>
      <c r="F171" s="373"/>
      <c r="G171" s="373"/>
    </row>
    <row r="172" spans="2:7">
      <c r="B172" s="373" t="s">
        <v>6731</v>
      </c>
      <c r="C172" s="373"/>
      <c r="D172" s="373" t="s">
        <v>7703</v>
      </c>
      <c r="E172" s="373" t="s">
        <v>6729</v>
      </c>
      <c r="F172" s="373"/>
      <c r="G172" s="373"/>
    </row>
    <row r="173" spans="2:7">
      <c r="B173" s="373" t="s">
        <v>5642</v>
      </c>
      <c r="C173" s="373"/>
      <c r="D173" s="373" t="s">
        <v>7703</v>
      </c>
      <c r="E173" s="373" t="s">
        <v>6732</v>
      </c>
      <c r="F173" s="373"/>
      <c r="G173" s="373"/>
    </row>
    <row r="174" spans="2:7">
      <c r="B174" s="373" t="s">
        <v>6734</v>
      </c>
      <c r="C174" s="373"/>
      <c r="D174" s="373" t="s">
        <v>7703</v>
      </c>
      <c r="E174" s="373" t="s">
        <v>6733</v>
      </c>
      <c r="F174" s="373"/>
      <c r="G174" s="373"/>
    </row>
    <row r="175" spans="2:7">
      <c r="B175" s="373" t="s">
        <v>1548</v>
      </c>
      <c r="C175" s="373"/>
      <c r="D175" s="373" t="s">
        <v>7703</v>
      </c>
      <c r="E175" s="373" t="s">
        <v>6412</v>
      </c>
      <c r="F175" s="373"/>
      <c r="G175" s="373"/>
    </row>
    <row r="176" spans="2:7">
      <c r="B176" s="373" t="s">
        <v>6736</v>
      </c>
      <c r="C176" s="373"/>
      <c r="D176" s="373" t="s">
        <v>7703</v>
      </c>
      <c r="E176" s="373" t="s">
        <v>6735</v>
      </c>
      <c r="F176" s="373"/>
      <c r="G176" s="373"/>
    </row>
    <row r="177" spans="2:7">
      <c r="B177" s="373" t="s">
        <v>6737</v>
      </c>
      <c r="C177" s="373"/>
      <c r="D177" s="373" t="s">
        <v>7703</v>
      </c>
      <c r="E177" s="373" t="s">
        <v>4932</v>
      </c>
      <c r="F177" s="373"/>
      <c r="G177" s="373"/>
    </row>
    <row r="178" spans="2:7">
      <c r="B178" s="373" t="s">
        <v>6739</v>
      </c>
      <c r="C178" s="373"/>
      <c r="D178" s="373" t="s">
        <v>7703</v>
      </c>
      <c r="E178" s="373" t="s">
        <v>6738</v>
      </c>
      <c r="F178" s="373"/>
      <c r="G178" s="373"/>
    </row>
    <row r="179" spans="2:7">
      <c r="B179" s="373" t="s">
        <v>4953</v>
      </c>
      <c r="C179" s="373"/>
      <c r="D179" s="373" t="s">
        <v>7703</v>
      </c>
      <c r="E179" s="373" t="s">
        <v>6740</v>
      </c>
      <c r="F179" s="373"/>
      <c r="G179" s="373"/>
    </row>
    <row r="180" spans="2:7">
      <c r="B180" s="373" t="s">
        <v>3647</v>
      </c>
      <c r="C180" s="373"/>
      <c r="D180" s="373" t="s">
        <v>7703</v>
      </c>
      <c r="E180" s="373" t="s">
        <v>6741</v>
      </c>
      <c r="F180" s="373"/>
      <c r="G180" s="373"/>
    </row>
    <row r="181" spans="2:7">
      <c r="B181" s="373" t="s">
        <v>6742</v>
      </c>
      <c r="C181" s="373"/>
      <c r="D181" s="373" t="s">
        <v>7703</v>
      </c>
      <c r="E181" s="373" t="s">
        <v>5452</v>
      </c>
      <c r="F181" s="373"/>
      <c r="G181" s="373"/>
    </row>
    <row r="182" spans="2:7">
      <c r="B182" s="373" t="s">
        <v>1888</v>
      </c>
      <c r="C182" s="373"/>
      <c r="D182" s="373" t="s">
        <v>7703</v>
      </c>
      <c r="E182" s="373" t="s">
        <v>6744</v>
      </c>
      <c r="F182" s="373"/>
      <c r="G182" s="373"/>
    </row>
    <row r="183" spans="2:7">
      <c r="B183" s="373" t="s">
        <v>6175</v>
      </c>
      <c r="C183" s="373"/>
      <c r="D183" s="373" t="s">
        <v>7703</v>
      </c>
      <c r="E183" s="373" t="s">
        <v>2776</v>
      </c>
      <c r="F183" s="373"/>
      <c r="G183" s="373"/>
    </row>
    <row r="184" spans="2:7">
      <c r="B184" s="373" t="s">
        <v>6745</v>
      </c>
      <c r="C184" s="373"/>
      <c r="D184" s="373" t="s">
        <v>7703</v>
      </c>
      <c r="E184" s="373" t="s">
        <v>3759</v>
      </c>
      <c r="F184" s="373"/>
      <c r="G184" s="373"/>
    </row>
    <row r="185" spans="2:7">
      <c r="B185" s="373" t="s">
        <v>6747</v>
      </c>
      <c r="C185" s="373"/>
      <c r="D185" s="373" t="s">
        <v>7703</v>
      </c>
      <c r="E185" s="373" t="s">
        <v>6746</v>
      </c>
      <c r="F185" s="373"/>
      <c r="G185" s="373"/>
    </row>
    <row r="186" spans="2:7">
      <c r="B186" s="373" t="s">
        <v>6749</v>
      </c>
      <c r="C186" s="373"/>
      <c r="D186" s="373" t="s">
        <v>7703</v>
      </c>
      <c r="E186" s="373" t="s">
        <v>5158</v>
      </c>
      <c r="F186" s="373"/>
      <c r="G186" s="373"/>
    </row>
    <row r="187" spans="2:7">
      <c r="B187" s="373" t="s">
        <v>6751</v>
      </c>
      <c r="C187" s="373"/>
      <c r="D187" s="373" t="s">
        <v>7703</v>
      </c>
      <c r="E187" s="373" t="s">
        <v>6750</v>
      </c>
      <c r="F187" s="373"/>
      <c r="G187" s="373"/>
    </row>
    <row r="188" spans="2:7">
      <c r="B188" s="373" t="s">
        <v>6753</v>
      </c>
      <c r="C188" s="373"/>
      <c r="D188" s="373" t="s">
        <v>7703</v>
      </c>
      <c r="E188" s="373" t="s">
        <v>6752</v>
      </c>
      <c r="F188" s="373"/>
      <c r="G188" s="373"/>
    </row>
    <row r="189" spans="2:7">
      <c r="B189" s="373" t="s">
        <v>4847</v>
      </c>
      <c r="C189" s="373"/>
      <c r="D189" s="373" t="s">
        <v>7703</v>
      </c>
      <c r="E189" s="373" t="s">
        <v>2066</v>
      </c>
      <c r="F189" s="373"/>
      <c r="G189" s="373"/>
    </row>
    <row r="190" spans="2:7">
      <c r="B190" s="373" t="s">
        <v>6754</v>
      </c>
      <c r="C190" s="373"/>
      <c r="D190" s="373" t="s">
        <v>7703</v>
      </c>
      <c r="E190" s="373" t="s">
        <v>2123</v>
      </c>
      <c r="F190" s="373"/>
      <c r="G190" s="373"/>
    </row>
    <row r="191" spans="2:7">
      <c r="B191" s="373" t="s">
        <v>943</v>
      </c>
      <c r="C191" s="373"/>
      <c r="D191" s="373" t="s">
        <v>7703</v>
      </c>
      <c r="E191" s="373" t="s">
        <v>6755</v>
      </c>
      <c r="F191" s="373"/>
      <c r="G191" s="373"/>
    </row>
    <row r="192" spans="2:7">
      <c r="B192" s="373" t="s">
        <v>6756</v>
      </c>
      <c r="C192" s="373"/>
      <c r="D192" s="373" t="s">
        <v>7703</v>
      </c>
      <c r="E192" s="373" t="s">
        <v>6295</v>
      </c>
      <c r="F192" s="373"/>
      <c r="G192" s="373"/>
    </row>
    <row r="193" spans="2:7">
      <c r="B193" s="373" t="s">
        <v>2909</v>
      </c>
      <c r="C193" s="373"/>
      <c r="D193" s="373" t="s">
        <v>7703</v>
      </c>
      <c r="E193" s="373" t="s">
        <v>6757</v>
      </c>
      <c r="F193" s="373"/>
      <c r="G193" s="373"/>
    </row>
    <row r="194" spans="2:7">
      <c r="B194" s="373" t="s">
        <v>6759</v>
      </c>
      <c r="C194" s="373"/>
      <c r="D194" s="373" t="s">
        <v>7703</v>
      </c>
      <c r="E194" s="373" t="s">
        <v>6758</v>
      </c>
      <c r="F194" s="373"/>
      <c r="G194" s="373"/>
    </row>
    <row r="195" spans="2:7">
      <c r="B195" s="373" t="s">
        <v>5330</v>
      </c>
      <c r="C195" s="373"/>
      <c r="D195" s="373" t="s">
        <v>7703</v>
      </c>
      <c r="E195" s="373" t="s">
        <v>6086</v>
      </c>
      <c r="F195" s="373"/>
      <c r="G195" s="373"/>
    </row>
    <row r="196" spans="2:7">
      <c r="B196" s="373" t="s">
        <v>6763</v>
      </c>
      <c r="C196" s="373"/>
      <c r="D196" s="373" t="s">
        <v>7703</v>
      </c>
      <c r="E196" s="373" t="s">
        <v>6761</v>
      </c>
      <c r="F196" s="373"/>
      <c r="G196" s="373"/>
    </row>
    <row r="197" spans="2:7">
      <c r="B197" s="373" t="s">
        <v>125</v>
      </c>
      <c r="C197" s="373"/>
      <c r="D197" s="373" t="s">
        <v>7703</v>
      </c>
      <c r="E197" s="373" t="s">
        <v>3297</v>
      </c>
      <c r="F197" s="373"/>
      <c r="G197" s="373"/>
    </row>
    <row r="198" spans="2:7">
      <c r="B198" s="373" t="s">
        <v>3150</v>
      </c>
      <c r="C198" s="373"/>
      <c r="D198" s="373" t="s">
        <v>7703</v>
      </c>
      <c r="E198" s="373" t="s">
        <v>6764</v>
      </c>
      <c r="F198" s="373"/>
      <c r="G198" s="373"/>
    </row>
    <row r="199" spans="2:7">
      <c r="B199" s="373" t="s">
        <v>109</v>
      </c>
      <c r="C199" s="373"/>
      <c r="D199" s="373" t="s">
        <v>7703</v>
      </c>
      <c r="E199" s="373" t="s">
        <v>5124</v>
      </c>
      <c r="F199" s="373"/>
      <c r="G199" s="373"/>
    </row>
    <row r="200" spans="2:7">
      <c r="B200" s="373" t="s">
        <v>6766</v>
      </c>
      <c r="C200" s="373"/>
      <c r="D200" s="373" t="s">
        <v>7703</v>
      </c>
      <c r="E200" s="373" t="s">
        <v>6765</v>
      </c>
      <c r="F200" s="373"/>
      <c r="G200" s="373"/>
    </row>
    <row r="201" spans="2:7">
      <c r="B201" s="373" t="s">
        <v>6768</v>
      </c>
      <c r="C201" s="373"/>
      <c r="D201" s="373" t="s">
        <v>7703</v>
      </c>
      <c r="E201" s="373" t="s">
        <v>1676</v>
      </c>
      <c r="F201" s="373"/>
      <c r="G201" s="373"/>
    </row>
    <row r="202" spans="2:7">
      <c r="B202" s="373" t="s">
        <v>6637</v>
      </c>
      <c r="C202" s="373"/>
      <c r="D202" s="373" t="s">
        <v>7703</v>
      </c>
      <c r="E202" s="373" t="s">
        <v>5608</v>
      </c>
      <c r="F202" s="373"/>
      <c r="G202" s="373"/>
    </row>
    <row r="203" spans="2:7">
      <c r="B203" s="373" t="s">
        <v>3030</v>
      </c>
      <c r="C203" s="373"/>
      <c r="D203" s="373" t="s">
        <v>7703</v>
      </c>
      <c r="E203" s="373" t="s">
        <v>6769</v>
      </c>
      <c r="F203" s="373"/>
      <c r="G203" s="373"/>
    </row>
    <row r="204" spans="2:7">
      <c r="B204" s="373" t="s">
        <v>6771</v>
      </c>
      <c r="C204" s="373"/>
      <c r="D204" s="373" t="s">
        <v>7703</v>
      </c>
      <c r="E204" s="373" t="s">
        <v>6770</v>
      </c>
      <c r="F204" s="373"/>
      <c r="G204" s="373"/>
    </row>
    <row r="205" spans="2:7">
      <c r="B205" s="373" t="s">
        <v>203</v>
      </c>
      <c r="C205" s="373"/>
      <c r="D205" s="373" t="s">
        <v>7703</v>
      </c>
      <c r="E205" s="373" t="s">
        <v>4116</v>
      </c>
      <c r="F205" s="373"/>
      <c r="G205" s="373"/>
    </row>
    <row r="206" spans="2:7">
      <c r="B206" s="373" t="s">
        <v>2288</v>
      </c>
      <c r="C206" s="373"/>
      <c r="D206" s="373" t="s">
        <v>7703</v>
      </c>
      <c r="E206" s="373" t="s">
        <v>6217</v>
      </c>
      <c r="F206" s="373"/>
      <c r="G206" s="373"/>
    </row>
    <row r="207" spans="2:7">
      <c r="B207" s="373" t="s">
        <v>5894</v>
      </c>
      <c r="C207" s="373"/>
      <c r="D207" s="373" t="s">
        <v>7703</v>
      </c>
      <c r="E207" s="373" t="s">
        <v>1698</v>
      </c>
      <c r="F207" s="373"/>
      <c r="G207" s="373"/>
    </row>
    <row r="208" spans="2:7">
      <c r="B208" s="373" t="s">
        <v>1324</v>
      </c>
      <c r="C208" s="373"/>
      <c r="D208" s="373" t="s">
        <v>7703</v>
      </c>
      <c r="E208" s="373" t="s">
        <v>6772</v>
      </c>
      <c r="F208" s="373"/>
      <c r="G208" s="373"/>
    </row>
    <row r="209" spans="2:7">
      <c r="B209" s="373" t="s">
        <v>2849</v>
      </c>
      <c r="C209" s="373"/>
      <c r="D209" s="373" t="s">
        <v>7703</v>
      </c>
      <c r="E209" s="373" t="s">
        <v>1321</v>
      </c>
      <c r="F209" s="373"/>
      <c r="G209" s="373"/>
    </row>
    <row r="210" spans="2:7">
      <c r="B210" s="373" t="s">
        <v>6774</v>
      </c>
      <c r="C210" s="373"/>
      <c r="D210" s="373" t="s">
        <v>7703</v>
      </c>
      <c r="E210" s="373" t="s">
        <v>6773</v>
      </c>
      <c r="F210" s="373"/>
      <c r="G210" s="373"/>
    </row>
    <row r="211" spans="2:7">
      <c r="B211" s="373" t="s">
        <v>6776</v>
      </c>
      <c r="C211" s="373"/>
      <c r="D211" s="373" t="s">
        <v>7703</v>
      </c>
      <c r="E211" s="373" t="s">
        <v>6775</v>
      </c>
      <c r="F211" s="373"/>
      <c r="G211" s="373"/>
    </row>
    <row r="212" spans="2:7">
      <c r="B212" s="373" t="s">
        <v>6777</v>
      </c>
      <c r="C212" s="373"/>
      <c r="D212" s="373" t="s">
        <v>7703</v>
      </c>
      <c r="E212" s="373" t="s">
        <v>1077</v>
      </c>
      <c r="F212" s="373"/>
      <c r="G212" s="373"/>
    </row>
    <row r="213" spans="2:7">
      <c r="B213" s="373" t="s">
        <v>5328</v>
      </c>
      <c r="C213" s="373"/>
      <c r="D213" s="373" t="s">
        <v>7703</v>
      </c>
      <c r="E213" s="373" t="s">
        <v>3580</v>
      </c>
      <c r="F213" s="373"/>
      <c r="G213" s="373"/>
    </row>
    <row r="214" spans="2:7">
      <c r="B214" s="373" t="s">
        <v>2430</v>
      </c>
      <c r="C214" s="373"/>
      <c r="D214" s="373" t="s">
        <v>7703</v>
      </c>
      <c r="E214" s="373" t="s">
        <v>6529</v>
      </c>
      <c r="F214" s="373"/>
      <c r="G214" s="373"/>
    </row>
    <row r="215" spans="2:7">
      <c r="B215" s="373" t="s">
        <v>1922</v>
      </c>
      <c r="C215" s="373"/>
      <c r="D215" s="373" t="s">
        <v>7703</v>
      </c>
      <c r="E215" s="373" t="s">
        <v>776</v>
      </c>
      <c r="F215" s="373"/>
      <c r="G215" s="373"/>
    </row>
    <row r="216" spans="2:7">
      <c r="B216" s="373" t="s">
        <v>1474</v>
      </c>
      <c r="C216" s="373"/>
      <c r="D216" s="373" t="s">
        <v>7703</v>
      </c>
      <c r="E216" s="373" t="s">
        <v>1303</v>
      </c>
      <c r="F216" s="373"/>
      <c r="G216" s="373"/>
    </row>
    <row r="217" spans="2:7">
      <c r="B217" s="373" t="s">
        <v>3862</v>
      </c>
      <c r="C217" s="373"/>
      <c r="D217" s="373" t="s">
        <v>7703</v>
      </c>
      <c r="E217" s="373" t="s">
        <v>2107</v>
      </c>
      <c r="F217" s="373"/>
      <c r="G217" s="373"/>
    </row>
    <row r="218" spans="2:7">
      <c r="B218" s="373" t="s">
        <v>6778</v>
      </c>
      <c r="C218" s="373"/>
      <c r="D218" s="373" t="s">
        <v>7703</v>
      </c>
      <c r="E218" s="373" t="s">
        <v>6250</v>
      </c>
      <c r="F218" s="373"/>
      <c r="G218" s="373"/>
    </row>
    <row r="219" spans="2:7">
      <c r="B219" s="373" t="s">
        <v>6781</v>
      </c>
      <c r="C219" s="373"/>
      <c r="D219" s="373" t="s">
        <v>7703</v>
      </c>
      <c r="E219" s="373" t="s">
        <v>6780</v>
      </c>
      <c r="F219" s="373"/>
      <c r="G219" s="373"/>
    </row>
    <row r="220" spans="2:7">
      <c r="B220" s="373" t="s">
        <v>6783</v>
      </c>
      <c r="C220" s="373"/>
      <c r="D220" s="373" t="s">
        <v>7703</v>
      </c>
      <c r="E220" s="373" t="s">
        <v>6782</v>
      </c>
      <c r="F220" s="373"/>
      <c r="G220" s="373"/>
    </row>
    <row r="221" spans="2:7">
      <c r="B221" s="373" t="s">
        <v>6784</v>
      </c>
      <c r="C221" s="373"/>
      <c r="D221" s="373" t="s">
        <v>7703</v>
      </c>
      <c r="E221" s="373" t="s">
        <v>1996</v>
      </c>
      <c r="F221" s="373"/>
      <c r="G221" s="373"/>
    </row>
    <row r="222" spans="2:7">
      <c r="B222" s="373" t="s">
        <v>6785</v>
      </c>
      <c r="C222" s="373"/>
      <c r="D222" s="373" t="s">
        <v>7703</v>
      </c>
      <c r="E222" s="373" t="s">
        <v>3214</v>
      </c>
      <c r="F222" s="373"/>
      <c r="G222" s="373"/>
    </row>
    <row r="223" spans="2:7">
      <c r="B223" s="373" t="s">
        <v>6786</v>
      </c>
      <c r="C223" s="373"/>
      <c r="D223" s="373" t="s">
        <v>7703</v>
      </c>
      <c r="E223" s="373" t="s">
        <v>5693</v>
      </c>
      <c r="F223" s="373"/>
      <c r="G223" s="373"/>
    </row>
    <row r="224" spans="2:7">
      <c r="B224" s="373" t="s">
        <v>6015</v>
      </c>
      <c r="C224" s="373"/>
      <c r="D224" s="373" t="s">
        <v>7703</v>
      </c>
      <c r="E224" s="373" t="s">
        <v>5716</v>
      </c>
      <c r="F224" s="373"/>
      <c r="G224" s="373"/>
    </row>
    <row r="225" spans="2:7">
      <c r="B225" s="373" t="s">
        <v>6787</v>
      </c>
      <c r="C225" s="373"/>
      <c r="D225" s="373" t="s">
        <v>7703</v>
      </c>
      <c r="E225" s="373" t="s">
        <v>2451</v>
      </c>
      <c r="F225" s="373"/>
      <c r="G225" s="373"/>
    </row>
    <row r="226" spans="2:7">
      <c r="B226" s="373" t="s">
        <v>6106</v>
      </c>
      <c r="C226" s="373"/>
      <c r="D226" s="373" t="s">
        <v>7703</v>
      </c>
      <c r="E226" s="373" t="s">
        <v>6788</v>
      </c>
      <c r="F226" s="373"/>
      <c r="G226" s="373"/>
    </row>
    <row r="227" spans="2:7">
      <c r="B227" s="373" t="s">
        <v>2929</v>
      </c>
      <c r="C227" s="373"/>
      <c r="D227" s="373" t="s">
        <v>7703</v>
      </c>
      <c r="E227" s="373" t="s">
        <v>1593</v>
      </c>
      <c r="F227" s="373"/>
      <c r="G227" s="373"/>
    </row>
    <row r="228" spans="2:7">
      <c r="B228" s="373" t="s">
        <v>6789</v>
      </c>
      <c r="C228" s="373"/>
      <c r="D228" s="373" t="s">
        <v>7703</v>
      </c>
      <c r="E228" s="373" t="s">
        <v>3480</v>
      </c>
      <c r="F228" s="373"/>
      <c r="G228" s="373"/>
    </row>
    <row r="229" spans="2:7">
      <c r="B229" s="373" t="s">
        <v>6791</v>
      </c>
      <c r="C229" s="373"/>
      <c r="D229" s="373" t="s">
        <v>7703</v>
      </c>
      <c r="E229" s="373" t="s">
        <v>6790</v>
      </c>
      <c r="F229" s="373"/>
      <c r="G229" s="373"/>
    </row>
    <row r="230" spans="2:7">
      <c r="B230" s="373" t="s">
        <v>6795</v>
      </c>
      <c r="C230" s="373"/>
      <c r="D230" s="373" t="s">
        <v>7703</v>
      </c>
      <c r="E230" s="373" t="s">
        <v>6794</v>
      </c>
      <c r="F230" s="373"/>
      <c r="G230" s="373"/>
    </row>
    <row r="231" spans="2:7">
      <c r="B231" s="373" t="s">
        <v>6797</v>
      </c>
      <c r="C231" s="373"/>
      <c r="D231" s="373" t="s">
        <v>7703</v>
      </c>
      <c r="E231" s="373" t="s">
        <v>6796</v>
      </c>
      <c r="F231" s="373"/>
      <c r="G231" s="373"/>
    </row>
    <row r="232" spans="2:7">
      <c r="B232" s="373" t="s">
        <v>6798</v>
      </c>
      <c r="C232" s="373"/>
      <c r="D232" s="373" t="s">
        <v>7703</v>
      </c>
      <c r="E232" s="373" t="s">
        <v>6213</v>
      </c>
      <c r="F232" s="373"/>
      <c r="G232" s="373"/>
    </row>
    <row r="233" spans="2:7">
      <c r="B233" s="373" t="s">
        <v>1871</v>
      </c>
      <c r="C233" s="373"/>
      <c r="D233" s="373" t="s">
        <v>7703</v>
      </c>
      <c r="E233" s="373" t="s">
        <v>5816</v>
      </c>
      <c r="F233" s="373"/>
      <c r="G233" s="373"/>
    </row>
    <row r="234" spans="2:7">
      <c r="B234" s="373" t="s">
        <v>6597</v>
      </c>
      <c r="C234" s="373"/>
      <c r="D234" s="373" t="s">
        <v>7703</v>
      </c>
      <c r="E234" s="373" t="s">
        <v>6799</v>
      </c>
      <c r="F234" s="373"/>
      <c r="G234" s="373"/>
    </row>
    <row r="235" spans="2:7">
      <c r="B235" s="373" t="s">
        <v>4601</v>
      </c>
      <c r="C235" s="373"/>
      <c r="D235" s="373" t="s">
        <v>7703</v>
      </c>
      <c r="E235" s="373" t="s">
        <v>817</v>
      </c>
      <c r="F235" s="373"/>
      <c r="G235" s="373"/>
    </row>
    <row r="236" spans="2:7">
      <c r="B236" s="373" t="s">
        <v>1371</v>
      </c>
      <c r="C236" s="373"/>
      <c r="D236" s="373" t="s">
        <v>7703</v>
      </c>
      <c r="E236" s="373" t="s">
        <v>6800</v>
      </c>
      <c r="F236" s="373"/>
      <c r="G236" s="373"/>
    </row>
    <row r="237" spans="2:7">
      <c r="B237" s="373" t="s">
        <v>6803</v>
      </c>
      <c r="C237" s="373"/>
      <c r="D237" s="373" t="s">
        <v>7703</v>
      </c>
      <c r="E237" s="373" t="s">
        <v>6802</v>
      </c>
      <c r="F237" s="373"/>
      <c r="G237" s="373"/>
    </row>
    <row r="238" spans="2:7">
      <c r="B238" s="373" t="s">
        <v>5037</v>
      </c>
      <c r="C238" s="373"/>
      <c r="D238" s="373" t="s">
        <v>7703</v>
      </c>
      <c r="E238" s="373" t="s">
        <v>6804</v>
      </c>
      <c r="F238" s="373"/>
      <c r="G238" s="373"/>
    </row>
    <row r="239" spans="2:7">
      <c r="B239" s="373" t="s">
        <v>6806</v>
      </c>
      <c r="C239" s="373"/>
      <c r="D239" s="373" t="s">
        <v>7703</v>
      </c>
      <c r="E239" s="373" t="s">
        <v>6805</v>
      </c>
      <c r="F239" s="373"/>
      <c r="G239" s="373"/>
    </row>
    <row r="240" spans="2:7">
      <c r="B240" s="373" t="s">
        <v>6808</v>
      </c>
      <c r="C240" s="373"/>
      <c r="D240" s="373" t="s">
        <v>7703</v>
      </c>
      <c r="E240" s="373" t="s">
        <v>6807</v>
      </c>
      <c r="F240" s="373"/>
      <c r="G240" s="373"/>
    </row>
    <row r="241" spans="2:7">
      <c r="B241" s="373" t="s">
        <v>4347</v>
      </c>
      <c r="C241" s="373"/>
      <c r="D241" s="373" t="s">
        <v>7703</v>
      </c>
      <c r="E241" s="373" t="s">
        <v>959</v>
      </c>
      <c r="F241" s="373"/>
      <c r="G241" s="373"/>
    </row>
    <row r="242" spans="2:7">
      <c r="B242" s="373" t="s">
        <v>1402</v>
      </c>
      <c r="C242" s="373"/>
      <c r="D242" s="373" t="s">
        <v>7703</v>
      </c>
      <c r="E242" s="373" t="s">
        <v>681</v>
      </c>
      <c r="F242" s="373"/>
      <c r="G242" s="373"/>
    </row>
    <row r="243" spans="2:7">
      <c r="B243" s="373" t="s">
        <v>6810</v>
      </c>
      <c r="C243" s="373"/>
      <c r="D243" s="373" t="s">
        <v>7703</v>
      </c>
      <c r="E243" s="373" t="s">
        <v>6809</v>
      </c>
      <c r="F243" s="373"/>
      <c r="G243" s="373"/>
    </row>
    <row r="244" spans="2:7">
      <c r="B244" s="373" t="s">
        <v>6812</v>
      </c>
      <c r="C244" s="373"/>
      <c r="D244" s="373" t="s">
        <v>7703</v>
      </c>
      <c r="E244" s="373" t="s">
        <v>6811</v>
      </c>
      <c r="F244" s="373"/>
      <c r="G244" s="373"/>
    </row>
    <row r="245" spans="2:7">
      <c r="B245" s="373" t="s">
        <v>6813</v>
      </c>
      <c r="C245" s="373"/>
      <c r="D245" s="373" t="s">
        <v>7703</v>
      </c>
      <c r="E245" s="373" t="s">
        <v>5962</v>
      </c>
      <c r="F245" s="373"/>
      <c r="G245" s="373"/>
    </row>
    <row r="246" spans="2:7">
      <c r="B246" s="373" t="s">
        <v>6816</v>
      </c>
      <c r="C246" s="373"/>
      <c r="D246" s="373" t="s">
        <v>7703</v>
      </c>
      <c r="E246" s="373" t="s">
        <v>6815</v>
      </c>
      <c r="F246" s="373"/>
      <c r="G246" s="373"/>
    </row>
    <row r="247" spans="2:7">
      <c r="B247" s="373" t="s">
        <v>2048</v>
      </c>
      <c r="C247" s="373"/>
      <c r="D247" s="373" t="s">
        <v>7703</v>
      </c>
      <c r="E247" s="373" t="s">
        <v>6817</v>
      </c>
      <c r="F247" s="373"/>
      <c r="G247" s="373"/>
    </row>
    <row r="248" spans="2:7">
      <c r="B248" s="373" t="s">
        <v>5110</v>
      </c>
      <c r="C248" s="373"/>
      <c r="D248" s="373" t="s">
        <v>7703</v>
      </c>
      <c r="E248" s="373" t="s">
        <v>6818</v>
      </c>
      <c r="F248" s="373"/>
      <c r="G248" s="373"/>
    </row>
    <row r="249" spans="2:7">
      <c r="B249" s="373" t="s">
        <v>2128</v>
      </c>
      <c r="C249" s="373"/>
      <c r="D249" s="373" t="s">
        <v>7703</v>
      </c>
      <c r="E249" s="373" t="s">
        <v>6819</v>
      </c>
      <c r="F249" s="373"/>
      <c r="G249" s="373"/>
    </row>
    <row r="250" spans="2:7">
      <c r="B250" s="373" t="s">
        <v>6821</v>
      </c>
      <c r="C250" s="373"/>
      <c r="D250" s="373" t="s">
        <v>7703</v>
      </c>
      <c r="E250" s="373" t="s">
        <v>6820</v>
      </c>
      <c r="F250" s="373"/>
      <c r="G250" s="373"/>
    </row>
    <row r="251" spans="2:7">
      <c r="B251" s="373" t="s">
        <v>4849</v>
      </c>
      <c r="C251" s="373"/>
      <c r="D251" s="373" t="s">
        <v>7703</v>
      </c>
      <c r="E251" s="373" t="s">
        <v>5270</v>
      </c>
      <c r="F251" s="373"/>
      <c r="G251" s="373"/>
    </row>
    <row r="252" spans="2:7">
      <c r="B252" s="373" t="s">
        <v>5284</v>
      </c>
      <c r="C252" s="373"/>
      <c r="D252" s="373" t="s">
        <v>7703</v>
      </c>
      <c r="E252" s="373" t="s">
        <v>6822</v>
      </c>
      <c r="F252" s="373"/>
      <c r="G252" s="373"/>
    </row>
    <row r="253" spans="2:7">
      <c r="B253" s="373" t="s">
        <v>6647</v>
      </c>
      <c r="C253" s="373"/>
      <c r="D253" s="373" t="s">
        <v>7703</v>
      </c>
      <c r="E253" s="373" t="s">
        <v>2838</v>
      </c>
      <c r="F253" s="373"/>
      <c r="G253" s="373"/>
    </row>
    <row r="254" spans="2:7">
      <c r="B254" s="373" t="s">
        <v>4111</v>
      </c>
      <c r="C254" s="373"/>
      <c r="D254" s="373" t="s">
        <v>7703</v>
      </c>
      <c r="E254" s="373" t="s">
        <v>386</v>
      </c>
      <c r="F254" s="373"/>
      <c r="G254" s="373"/>
    </row>
    <row r="255" spans="2:7">
      <c r="B255" s="373" t="s">
        <v>3097</v>
      </c>
      <c r="C255" s="373"/>
      <c r="D255" s="373" t="s">
        <v>7703</v>
      </c>
      <c r="E255" s="373" t="s">
        <v>6824</v>
      </c>
      <c r="F255" s="373"/>
      <c r="G255" s="373"/>
    </row>
    <row r="256" spans="2:7">
      <c r="B256" s="373" t="s">
        <v>6825</v>
      </c>
      <c r="C256" s="373"/>
      <c r="D256" s="373" t="s">
        <v>7703</v>
      </c>
      <c r="E256" s="373" t="s">
        <v>3445</v>
      </c>
      <c r="F256" s="373"/>
      <c r="G256" s="373"/>
    </row>
    <row r="257" spans="2:7">
      <c r="B257" s="373" t="s">
        <v>5543</v>
      </c>
      <c r="C257" s="373"/>
      <c r="D257" s="373" t="s">
        <v>7703</v>
      </c>
      <c r="E257" s="373" t="s">
        <v>1650</v>
      </c>
      <c r="F257" s="373"/>
      <c r="G257" s="373"/>
    </row>
    <row r="258" spans="2:7">
      <c r="B258" s="373" t="s">
        <v>172</v>
      </c>
      <c r="C258" s="373"/>
      <c r="D258" s="373" t="s">
        <v>7703</v>
      </c>
      <c r="E258" s="373" t="s">
        <v>6826</v>
      </c>
      <c r="F258" s="373"/>
      <c r="G258" s="373"/>
    </row>
    <row r="259" spans="2:7">
      <c r="B259" s="373" t="s">
        <v>7193</v>
      </c>
      <c r="C259" s="373"/>
      <c r="D259" s="373" t="s">
        <v>7703</v>
      </c>
      <c r="E259" s="373" t="s">
        <v>52</v>
      </c>
      <c r="F259" s="373"/>
      <c r="G259" s="373"/>
    </row>
    <row r="260" spans="2:7">
      <c r="B260" s="373" t="s">
        <v>3923</v>
      </c>
      <c r="C260" s="373"/>
      <c r="D260" s="373" t="s">
        <v>7703</v>
      </c>
      <c r="E260" s="373" t="s">
        <v>3221</v>
      </c>
      <c r="F260" s="373"/>
      <c r="G260" s="373"/>
    </row>
    <row r="261" spans="2:7">
      <c r="B261" s="373" t="s">
        <v>2529</v>
      </c>
      <c r="C261" s="373"/>
      <c r="D261" s="373" t="s">
        <v>7703</v>
      </c>
      <c r="E261" s="373" t="s">
        <v>1790</v>
      </c>
      <c r="F261" s="373"/>
      <c r="G261" s="373"/>
    </row>
    <row r="262" spans="2:7">
      <c r="B262" s="373" t="s">
        <v>6829</v>
      </c>
      <c r="C262" s="373"/>
      <c r="D262" s="373" t="s">
        <v>7703</v>
      </c>
      <c r="E262" s="373" t="s">
        <v>6827</v>
      </c>
      <c r="F262" s="373"/>
      <c r="G262" s="373"/>
    </row>
    <row r="263" spans="2:7">
      <c r="B263" s="373" t="s">
        <v>6830</v>
      </c>
      <c r="C263" s="373"/>
      <c r="D263" s="373" t="s">
        <v>7703</v>
      </c>
      <c r="E263" s="373" t="s">
        <v>5003</v>
      </c>
      <c r="F263" s="373"/>
      <c r="G263" s="373"/>
    </row>
    <row r="264" spans="2:7">
      <c r="B264" s="373" t="s">
        <v>521</v>
      </c>
      <c r="C264" s="373"/>
      <c r="D264" s="373" t="s">
        <v>7703</v>
      </c>
      <c r="E264" s="373" t="s">
        <v>5682</v>
      </c>
      <c r="F264" s="373"/>
      <c r="G264" s="373"/>
    </row>
    <row r="265" spans="2:7">
      <c r="B265" s="373" t="s">
        <v>4526</v>
      </c>
      <c r="C265" s="373"/>
      <c r="D265" s="373" t="s">
        <v>7703</v>
      </c>
      <c r="E265" s="373" t="s">
        <v>6831</v>
      </c>
      <c r="F265" s="373"/>
      <c r="G265" s="373"/>
    </row>
    <row r="266" spans="2:7">
      <c r="B266" s="373" t="s">
        <v>3264</v>
      </c>
      <c r="C266" s="373"/>
      <c r="D266" s="373" t="s">
        <v>7703</v>
      </c>
      <c r="E266" s="373" t="s">
        <v>2014</v>
      </c>
      <c r="F266" s="373"/>
      <c r="G266" s="373"/>
    </row>
    <row r="267" spans="2:7">
      <c r="B267" s="373" t="s">
        <v>4155</v>
      </c>
      <c r="C267" s="373"/>
      <c r="D267" s="373" t="s">
        <v>7703</v>
      </c>
      <c r="E267" s="373" t="s">
        <v>6832</v>
      </c>
      <c r="F267" s="373"/>
      <c r="G267" s="373"/>
    </row>
    <row r="268" spans="2:7">
      <c r="B268" s="373" t="s">
        <v>6833</v>
      </c>
      <c r="C268" s="373"/>
      <c r="D268" s="373" t="s">
        <v>7703</v>
      </c>
      <c r="E268" s="373" t="s">
        <v>4736</v>
      </c>
      <c r="F268" s="373"/>
      <c r="G268" s="373"/>
    </row>
    <row r="269" spans="2:7">
      <c r="B269" s="373" t="s">
        <v>5527</v>
      </c>
      <c r="C269" s="373"/>
      <c r="D269" s="373" t="s">
        <v>7703</v>
      </c>
      <c r="E269" s="373" t="s">
        <v>6347</v>
      </c>
      <c r="F269" s="373"/>
      <c r="G269" s="373"/>
    </row>
    <row r="270" spans="2:7">
      <c r="B270" s="373" t="s">
        <v>284</v>
      </c>
      <c r="C270" s="373"/>
      <c r="D270" s="373" t="s">
        <v>7703</v>
      </c>
      <c r="E270" s="373" t="s">
        <v>4506</v>
      </c>
      <c r="F270" s="373"/>
      <c r="G270" s="373"/>
    </row>
    <row r="271" spans="2:7">
      <c r="B271" s="373" t="s">
        <v>6700</v>
      </c>
      <c r="C271" s="373"/>
      <c r="D271" s="373" t="s">
        <v>7703</v>
      </c>
      <c r="E271" s="373" t="s">
        <v>6291</v>
      </c>
      <c r="F271" s="373"/>
      <c r="G271" s="373"/>
    </row>
    <row r="272" spans="2:7">
      <c r="B272" s="373" t="s">
        <v>602</v>
      </c>
      <c r="C272" s="373"/>
      <c r="D272" s="373" t="s">
        <v>7703</v>
      </c>
      <c r="E272" s="373" t="s">
        <v>6836</v>
      </c>
      <c r="F272" s="373"/>
      <c r="G272" s="373"/>
    </row>
    <row r="273" spans="2:7">
      <c r="B273" s="373" t="s">
        <v>635</v>
      </c>
      <c r="C273" s="373"/>
      <c r="D273" s="373" t="s">
        <v>7703</v>
      </c>
      <c r="E273" s="373" t="s">
        <v>2724</v>
      </c>
      <c r="F273" s="373"/>
      <c r="G273" s="373"/>
    </row>
    <row r="274" spans="2:7">
      <c r="B274" s="373" t="s">
        <v>566</v>
      </c>
      <c r="C274" s="373"/>
      <c r="D274" s="373" t="s">
        <v>7703</v>
      </c>
      <c r="E274" s="373" t="s">
        <v>6641</v>
      </c>
      <c r="F274" s="373"/>
      <c r="G274" s="373"/>
    </row>
    <row r="275" spans="2:7">
      <c r="B275" s="373" t="s">
        <v>6656</v>
      </c>
      <c r="C275" s="373"/>
      <c r="D275" s="373" t="s">
        <v>7703</v>
      </c>
      <c r="E275" s="373" t="s">
        <v>6837</v>
      </c>
      <c r="F275" s="373"/>
      <c r="G275" s="373"/>
    </row>
    <row r="276" spans="2:7">
      <c r="B276" s="373" t="s">
        <v>3435</v>
      </c>
      <c r="C276" s="373"/>
      <c r="D276" s="373" t="s">
        <v>7703</v>
      </c>
      <c r="E276" s="373" t="s">
        <v>6839</v>
      </c>
      <c r="F276" s="373"/>
      <c r="G276" s="373"/>
    </row>
    <row r="277" spans="2:7">
      <c r="B277" s="373" t="s">
        <v>6078</v>
      </c>
      <c r="C277" s="373"/>
      <c r="D277" s="373" t="s">
        <v>7703</v>
      </c>
      <c r="E277" s="373" t="s">
        <v>6840</v>
      </c>
      <c r="F277" s="373"/>
      <c r="G277" s="373"/>
    </row>
    <row r="278" spans="2:7">
      <c r="B278" s="373" t="s">
        <v>6841</v>
      </c>
      <c r="C278" s="373"/>
      <c r="D278" s="373" t="s">
        <v>7703</v>
      </c>
      <c r="E278" s="373" t="s">
        <v>5525</v>
      </c>
      <c r="F278" s="373"/>
      <c r="G278" s="373"/>
    </row>
    <row r="279" spans="2:7">
      <c r="B279" s="373" t="s">
        <v>1317</v>
      </c>
      <c r="C279" s="373"/>
      <c r="D279" s="373" t="s">
        <v>7703</v>
      </c>
      <c r="E279" s="373" t="s">
        <v>6842</v>
      </c>
      <c r="F279" s="373"/>
      <c r="G279" s="373"/>
    </row>
    <row r="280" spans="2:7">
      <c r="B280" s="373" t="s">
        <v>6844</v>
      </c>
      <c r="C280" s="373"/>
      <c r="D280" s="373" t="s">
        <v>7703</v>
      </c>
      <c r="E280" s="373" t="s">
        <v>6843</v>
      </c>
      <c r="F280" s="373"/>
      <c r="G280" s="373"/>
    </row>
    <row r="281" spans="2:7">
      <c r="B281" s="373" t="s">
        <v>1829</v>
      </c>
      <c r="C281" s="373"/>
      <c r="D281" s="373" t="s">
        <v>7703</v>
      </c>
      <c r="E281" s="373" t="s">
        <v>3769</v>
      </c>
      <c r="F281" s="373"/>
      <c r="G281" s="373"/>
    </row>
    <row r="282" spans="2:7">
      <c r="B282" s="373" t="s">
        <v>6846</v>
      </c>
      <c r="C282" s="373"/>
      <c r="D282" s="373" t="s">
        <v>7703</v>
      </c>
      <c r="E282" s="373" t="s">
        <v>6845</v>
      </c>
      <c r="F282" s="373"/>
      <c r="G282" s="373"/>
    </row>
    <row r="283" spans="2:7">
      <c r="B283" s="373" t="s">
        <v>5152</v>
      </c>
      <c r="C283" s="373"/>
      <c r="D283" s="373" t="s">
        <v>7703</v>
      </c>
      <c r="E283" s="373" t="s">
        <v>5209</v>
      </c>
      <c r="F283" s="373"/>
      <c r="G283" s="373"/>
    </row>
    <row r="284" spans="2:7">
      <c r="B284" s="373" t="s">
        <v>6848</v>
      </c>
      <c r="C284" s="373"/>
      <c r="D284" s="373" t="s">
        <v>7703</v>
      </c>
      <c r="E284" s="373" t="s">
        <v>6847</v>
      </c>
      <c r="F284" s="373"/>
      <c r="G284" s="373"/>
    </row>
    <row r="285" spans="2:7">
      <c r="B285" s="373" t="s">
        <v>2830</v>
      </c>
      <c r="C285" s="373"/>
      <c r="D285" s="373" t="s">
        <v>7703</v>
      </c>
      <c r="E285" s="373" t="s">
        <v>5461</v>
      </c>
      <c r="F285" s="373"/>
      <c r="G285" s="373"/>
    </row>
    <row r="286" spans="2:7">
      <c r="B286" s="373" t="s">
        <v>6849</v>
      </c>
      <c r="C286" s="373"/>
      <c r="D286" s="373" t="s">
        <v>7703</v>
      </c>
      <c r="E286" s="373" t="s">
        <v>4306</v>
      </c>
      <c r="F286" s="373"/>
      <c r="G286" s="373"/>
    </row>
    <row r="287" spans="2:7">
      <c r="B287" s="373" t="s">
        <v>6852</v>
      </c>
      <c r="C287" s="373"/>
      <c r="D287" s="373" t="s">
        <v>7703</v>
      </c>
      <c r="E287" s="373" t="s">
        <v>6678</v>
      </c>
      <c r="F287" s="373"/>
      <c r="G287" s="373"/>
    </row>
    <row r="288" spans="2:7">
      <c r="B288" s="373" t="s">
        <v>6172</v>
      </c>
      <c r="C288" s="373"/>
      <c r="D288" s="373" t="s">
        <v>7703</v>
      </c>
      <c r="E288" s="373" t="s">
        <v>6853</v>
      </c>
      <c r="F288" s="373"/>
      <c r="G288" s="373"/>
    </row>
    <row r="289" spans="2:7">
      <c r="B289" s="373" t="s">
        <v>234</v>
      </c>
      <c r="C289" s="373"/>
      <c r="D289" s="373" t="s">
        <v>7703</v>
      </c>
      <c r="E289" s="373" t="s">
        <v>5413</v>
      </c>
      <c r="F289" s="373"/>
      <c r="G289" s="373"/>
    </row>
    <row r="290" spans="2:7">
      <c r="B290" s="373" t="s">
        <v>6854</v>
      </c>
      <c r="C290" s="373"/>
      <c r="D290" s="373" t="s">
        <v>7703</v>
      </c>
      <c r="E290" s="373" t="s">
        <v>2656</v>
      </c>
      <c r="F290" s="373"/>
      <c r="G290" s="373"/>
    </row>
    <row r="291" spans="2:7">
      <c r="B291" s="373" t="s">
        <v>4478</v>
      </c>
      <c r="C291" s="373"/>
      <c r="D291" s="373" t="s">
        <v>7703</v>
      </c>
      <c r="E291" s="373" t="s">
        <v>6856</v>
      </c>
      <c r="F291" s="373"/>
      <c r="G291" s="373"/>
    </row>
    <row r="292" spans="2:7">
      <c r="B292" s="373" t="s">
        <v>7194</v>
      </c>
      <c r="C292" s="373"/>
      <c r="D292" s="373" t="s">
        <v>7703</v>
      </c>
      <c r="E292" s="373" t="s">
        <v>6857</v>
      </c>
      <c r="F292" s="373"/>
      <c r="G292" s="373"/>
    </row>
    <row r="293" spans="2:7">
      <c r="B293" s="373" t="s">
        <v>6858</v>
      </c>
      <c r="C293" s="373"/>
      <c r="D293" s="373" t="s">
        <v>7703</v>
      </c>
      <c r="E293" s="373" t="s">
        <v>6059</v>
      </c>
      <c r="F293" s="373"/>
      <c r="G293" s="373"/>
    </row>
    <row r="294" spans="2:7">
      <c r="B294" s="373" t="s">
        <v>6859</v>
      </c>
      <c r="C294" s="373"/>
      <c r="D294" s="373" t="s">
        <v>7703</v>
      </c>
      <c r="E294" s="373" t="s">
        <v>6667</v>
      </c>
      <c r="F294" s="373"/>
      <c r="G294" s="373"/>
    </row>
    <row r="295" spans="2:7">
      <c r="B295" s="373" t="s">
        <v>4961</v>
      </c>
      <c r="C295" s="373"/>
      <c r="D295" s="373" t="s">
        <v>7703</v>
      </c>
      <c r="E295" s="373" t="s">
        <v>475</v>
      </c>
      <c r="F295" s="373"/>
      <c r="G295" s="373"/>
    </row>
    <row r="296" spans="2:7">
      <c r="B296" s="373" t="s">
        <v>6860</v>
      </c>
      <c r="C296" s="373"/>
      <c r="D296" s="373" t="s">
        <v>7703</v>
      </c>
      <c r="E296" s="373" t="s">
        <v>3567</v>
      </c>
      <c r="F296" s="373"/>
      <c r="G296" s="373"/>
    </row>
    <row r="297" spans="2:7">
      <c r="B297" s="373" t="s">
        <v>3301</v>
      </c>
      <c r="C297" s="373"/>
      <c r="D297" s="373" t="s">
        <v>7703</v>
      </c>
      <c r="E297" s="373" t="s">
        <v>2609</v>
      </c>
      <c r="F297" s="373"/>
      <c r="G297" s="373"/>
    </row>
    <row r="298" spans="2:7">
      <c r="B298" s="373" t="s">
        <v>4132</v>
      </c>
      <c r="C298" s="373"/>
      <c r="D298" s="373" t="s">
        <v>7703</v>
      </c>
      <c r="E298" s="373" t="s">
        <v>6862</v>
      </c>
      <c r="F298" s="373"/>
      <c r="G298" s="373"/>
    </row>
    <row r="299" spans="2:7">
      <c r="B299" s="373" t="s">
        <v>2291</v>
      </c>
      <c r="C299" s="373"/>
      <c r="D299" s="373" t="s">
        <v>7703</v>
      </c>
      <c r="E299" s="373" t="s">
        <v>5958</v>
      </c>
      <c r="F299" s="373"/>
      <c r="G299" s="373"/>
    </row>
    <row r="300" spans="2:7">
      <c r="B300" s="373" t="s">
        <v>2661</v>
      </c>
      <c r="C300" s="373"/>
      <c r="D300" s="373" t="s">
        <v>7703</v>
      </c>
      <c r="E300" s="373" t="s">
        <v>6864</v>
      </c>
      <c r="F300" s="373"/>
      <c r="G300" s="373"/>
    </row>
    <row r="301" spans="2:7">
      <c r="B301" s="373" t="s">
        <v>6866</v>
      </c>
      <c r="C301" s="373"/>
      <c r="D301" s="373" t="s">
        <v>7703</v>
      </c>
      <c r="E301" s="373" t="s">
        <v>6865</v>
      </c>
      <c r="F301" s="373"/>
      <c r="G301" s="373"/>
    </row>
    <row r="302" spans="2:7">
      <c r="B302" s="373" t="s">
        <v>6868</v>
      </c>
      <c r="C302" s="373"/>
      <c r="D302" s="373" t="s">
        <v>7703</v>
      </c>
      <c r="E302" s="373" t="s">
        <v>6867</v>
      </c>
      <c r="F302" s="373"/>
      <c r="G302" s="373"/>
    </row>
    <row r="303" spans="2:7">
      <c r="B303" s="373" t="s">
        <v>6871</v>
      </c>
      <c r="C303" s="373"/>
      <c r="D303" s="373" t="s">
        <v>7703</v>
      </c>
      <c r="E303" s="373" t="s">
        <v>6870</v>
      </c>
      <c r="F303" s="373"/>
      <c r="G303" s="373"/>
    </row>
    <row r="304" spans="2:7">
      <c r="B304" s="373" t="s">
        <v>6872</v>
      </c>
      <c r="C304" s="373"/>
      <c r="D304" s="373" t="s">
        <v>7703</v>
      </c>
      <c r="E304" s="373" t="s">
        <v>2605</v>
      </c>
      <c r="F304" s="373"/>
      <c r="G304" s="373"/>
    </row>
    <row r="305" spans="2:7">
      <c r="B305" s="373" t="s">
        <v>2905</v>
      </c>
      <c r="C305" s="373"/>
      <c r="D305" s="373" t="s">
        <v>7703</v>
      </c>
      <c r="E305" s="373" t="s">
        <v>6873</v>
      </c>
      <c r="F305" s="373"/>
      <c r="G305" s="373"/>
    </row>
    <row r="306" spans="2:7">
      <c r="B306" s="373" t="s">
        <v>4508</v>
      </c>
      <c r="C306" s="373"/>
      <c r="D306" s="373" t="s">
        <v>7703</v>
      </c>
      <c r="E306" s="373" t="s">
        <v>6760</v>
      </c>
      <c r="F306" s="373"/>
      <c r="G306" s="373"/>
    </row>
    <row r="307" spans="2:7">
      <c r="B307" s="373" t="s">
        <v>3380</v>
      </c>
      <c r="C307" s="373"/>
      <c r="D307" s="373" t="s">
        <v>7703</v>
      </c>
      <c r="E307" s="373" t="s">
        <v>6183</v>
      </c>
      <c r="F307" s="373"/>
      <c r="G307" s="373"/>
    </row>
    <row r="308" spans="2:7">
      <c r="B308" s="373" t="s">
        <v>6874</v>
      </c>
      <c r="C308" s="373"/>
      <c r="D308" s="373" t="s">
        <v>7703</v>
      </c>
      <c r="E308" s="373" t="s">
        <v>4497</v>
      </c>
      <c r="F308" s="373"/>
      <c r="G308" s="373"/>
    </row>
    <row r="309" spans="2:7">
      <c r="B309" s="373" t="s">
        <v>6875</v>
      </c>
      <c r="C309" s="373"/>
      <c r="D309" s="373" t="s">
        <v>7703</v>
      </c>
      <c r="E309" s="373" t="s">
        <v>1020</v>
      </c>
      <c r="F309" s="373"/>
      <c r="G309" s="373"/>
    </row>
    <row r="310" spans="2:7">
      <c r="B310" s="373" t="s">
        <v>6878</v>
      </c>
      <c r="C310" s="373"/>
      <c r="D310" s="373" t="s">
        <v>7703</v>
      </c>
      <c r="E310" s="373" t="s">
        <v>6876</v>
      </c>
      <c r="F310" s="373"/>
      <c r="G310" s="373"/>
    </row>
    <row r="311" spans="2:7">
      <c r="B311" s="373" t="s">
        <v>6880</v>
      </c>
      <c r="C311" s="373"/>
      <c r="D311" s="373" t="s">
        <v>7703</v>
      </c>
      <c r="E311" s="373" t="s">
        <v>6879</v>
      </c>
      <c r="F311" s="373"/>
      <c r="G311" s="373"/>
    </row>
    <row r="312" spans="2:7">
      <c r="B312" s="373" t="s">
        <v>6883</v>
      </c>
      <c r="C312" s="373"/>
      <c r="D312" s="373" t="s">
        <v>7703</v>
      </c>
      <c r="E312" s="373" t="s">
        <v>6882</v>
      </c>
      <c r="F312" s="373"/>
      <c r="G312" s="373"/>
    </row>
    <row r="313" spans="2:7">
      <c r="B313" s="373" t="s">
        <v>6886</v>
      </c>
      <c r="C313" s="373"/>
      <c r="D313" s="373" t="s">
        <v>7703</v>
      </c>
      <c r="E313" s="373" t="s">
        <v>6884</v>
      </c>
      <c r="F313" s="373"/>
      <c r="G313" s="373"/>
    </row>
    <row r="314" spans="2:7">
      <c r="B314" s="373" t="s">
        <v>6887</v>
      </c>
      <c r="C314" s="373"/>
      <c r="D314" s="373" t="s">
        <v>7703</v>
      </c>
      <c r="E314" s="373" t="s">
        <v>5696</v>
      </c>
      <c r="F314" s="373"/>
      <c r="G314" s="373"/>
    </row>
    <row r="315" spans="2:7">
      <c r="B315" s="373" t="s">
        <v>6352</v>
      </c>
      <c r="C315" s="373"/>
      <c r="D315" s="373" t="s">
        <v>7703</v>
      </c>
      <c r="E315" s="373" t="s">
        <v>6888</v>
      </c>
      <c r="F315" s="373"/>
      <c r="G315" s="373"/>
    </row>
    <row r="316" spans="2:7">
      <c r="B316" s="373" t="s">
        <v>5886</v>
      </c>
      <c r="C316" s="373"/>
      <c r="D316" s="373" t="s">
        <v>7703</v>
      </c>
      <c r="E316" s="373" t="s">
        <v>6889</v>
      </c>
      <c r="F316" s="373"/>
      <c r="G316" s="373"/>
    </row>
    <row r="317" spans="2:7">
      <c r="B317" s="373" t="s">
        <v>1749</v>
      </c>
      <c r="C317" s="373"/>
      <c r="D317" s="373" t="s">
        <v>7703</v>
      </c>
      <c r="E317" s="373" t="s">
        <v>3991</v>
      </c>
      <c r="F317" s="373"/>
      <c r="G317" s="373"/>
    </row>
    <row r="318" spans="2:7">
      <c r="B318" s="373" t="s">
        <v>3925</v>
      </c>
      <c r="C318" s="373"/>
      <c r="D318" s="373" t="s">
        <v>7703</v>
      </c>
      <c r="E318" s="373" t="s">
        <v>3599</v>
      </c>
      <c r="F318" s="373"/>
      <c r="G318" s="373"/>
    </row>
    <row r="319" spans="2:7">
      <c r="B319" s="373" t="s">
        <v>6890</v>
      </c>
      <c r="C319" s="373"/>
      <c r="D319" s="373" t="s">
        <v>7703</v>
      </c>
      <c r="E319" s="373" t="s">
        <v>2243</v>
      </c>
      <c r="F319" s="373"/>
      <c r="G319" s="373"/>
    </row>
    <row r="320" spans="2:7">
      <c r="B320" s="373" t="s">
        <v>6891</v>
      </c>
      <c r="C320" s="373"/>
      <c r="D320" s="373" t="s">
        <v>7703</v>
      </c>
      <c r="E320" s="373" t="s">
        <v>5799</v>
      </c>
      <c r="F320" s="373"/>
      <c r="G320" s="373"/>
    </row>
    <row r="321" spans="2:7">
      <c r="B321" s="373" t="s">
        <v>6893</v>
      </c>
      <c r="C321" s="373"/>
      <c r="D321" s="373" t="s">
        <v>7703</v>
      </c>
      <c r="E321" s="373" t="s">
        <v>6892</v>
      </c>
      <c r="F321" s="373"/>
      <c r="G321" s="373"/>
    </row>
    <row r="322" spans="2:7">
      <c r="B322" s="373" t="s">
        <v>3639</v>
      </c>
      <c r="C322" s="373"/>
      <c r="D322" s="373" t="s">
        <v>7703</v>
      </c>
      <c r="E322" s="373" t="s">
        <v>122</v>
      </c>
      <c r="F322" s="373"/>
      <c r="G322" s="373"/>
    </row>
    <row r="323" spans="2:7">
      <c r="B323" s="373" t="s">
        <v>6895</v>
      </c>
      <c r="C323" s="373"/>
      <c r="D323" s="373" t="s">
        <v>7703</v>
      </c>
      <c r="E323" s="373" t="s">
        <v>6894</v>
      </c>
      <c r="F323" s="373"/>
      <c r="G323" s="373"/>
    </row>
    <row r="324" spans="2:7">
      <c r="B324" s="373" t="s">
        <v>3825</v>
      </c>
      <c r="C324" s="373"/>
      <c r="D324" s="373" t="s">
        <v>7703</v>
      </c>
      <c r="E324" s="373" t="s">
        <v>2255</v>
      </c>
      <c r="F324" s="373"/>
      <c r="G324" s="373"/>
    </row>
    <row r="325" spans="2:7">
      <c r="B325" s="373" t="s">
        <v>6898</v>
      </c>
      <c r="C325" s="373"/>
      <c r="D325" s="373" t="s">
        <v>7703</v>
      </c>
      <c r="E325" s="373" t="s">
        <v>6896</v>
      </c>
      <c r="F325" s="373"/>
      <c r="G325" s="373"/>
    </row>
    <row r="326" spans="2:7">
      <c r="B326" s="373" t="s">
        <v>230</v>
      </c>
      <c r="C326" s="373"/>
      <c r="D326" s="373" t="s">
        <v>7703</v>
      </c>
      <c r="E326" s="373" t="s">
        <v>1342</v>
      </c>
      <c r="F326" s="373"/>
      <c r="G326" s="373"/>
    </row>
    <row r="327" spans="2:7">
      <c r="B327" s="373" t="s">
        <v>6899</v>
      </c>
      <c r="C327" s="373"/>
      <c r="D327" s="373" t="s">
        <v>7703</v>
      </c>
      <c r="E327" s="373" t="s">
        <v>2530</v>
      </c>
      <c r="F327" s="373"/>
      <c r="G327" s="373"/>
    </row>
    <row r="328" spans="2:7">
      <c r="B328" s="373" t="s">
        <v>6900</v>
      </c>
      <c r="C328" s="373"/>
      <c r="D328" s="373" t="s">
        <v>7703</v>
      </c>
      <c r="E328" s="373" t="s">
        <v>2334</v>
      </c>
      <c r="F328" s="373"/>
      <c r="G328" s="373"/>
    </row>
    <row r="329" spans="2:7">
      <c r="B329" s="373" t="s">
        <v>6903</v>
      </c>
      <c r="C329" s="373"/>
      <c r="D329" s="373" t="s">
        <v>7703</v>
      </c>
      <c r="E329" s="373" t="s">
        <v>6901</v>
      </c>
      <c r="F329" s="373"/>
      <c r="G329" s="373"/>
    </row>
    <row r="330" spans="2:7">
      <c r="B330" s="373" t="s">
        <v>6905</v>
      </c>
      <c r="C330" s="373"/>
      <c r="D330" s="373" t="s">
        <v>7703</v>
      </c>
      <c r="E330" s="373" t="s">
        <v>5041</v>
      </c>
      <c r="F330" s="373"/>
      <c r="G330" s="373"/>
    </row>
    <row r="331" spans="2:7">
      <c r="B331" s="373" t="s">
        <v>3718</v>
      </c>
      <c r="C331" s="373"/>
      <c r="D331" s="373" t="s">
        <v>7703</v>
      </c>
      <c r="E331" s="373" t="s">
        <v>6906</v>
      </c>
      <c r="F331" s="373"/>
      <c r="G331" s="373"/>
    </row>
    <row r="332" spans="2:7">
      <c r="B332" s="373" t="s">
        <v>5008</v>
      </c>
      <c r="C332" s="373"/>
      <c r="D332" s="373" t="s">
        <v>7703</v>
      </c>
      <c r="E332" s="373" t="s">
        <v>781</v>
      </c>
      <c r="F332" s="373"/>
      <c r="G332" s="373"/>
    </row>
    <row r="333" spans="2:7">
      <c r="B333" s="373" t="s">
        <v>6908</v>
      </c>
      <c r="C333" s="373"/>
      <c r="D333" s="373" t="s">
        <v>7703</v>
      </c>
      <c r="E333" s="373" t="s">
        <v>6907</v>
      </c>
      <c r="F333" s="373"/>
      <c r="G333" s="373"/>
    </row>
    <row r="334" spans="2:7">
      <c r="B334" s="373" t="s">
        <v>513</v>
      </c>
      <c r="C334" s="373"/>
      <c r="D334" s="373" t="s">
        <v>7703</v>
      </c>
      <c r="E334" s="373" t="s">
        <v>6911</v>
      </c>
      <c r="F334" s="373"/>
      <c r="G334" s="373"/>
    </row>
    <row r="335" spans="2:7">
      <c r="B335" s="373" t="s">
        <v>1307</v>
      </c>
      <c r="C335" s="373"/>
      <c r="D335" s="373" t="s">
        <v>7703</v>
      </c>
      <c r="E335" s="373" t="s">
        <v>6912</v>
      </c>
      <c r="F335" s="373"/>
      <c r="G335" s="373"/>
    </row>
    <row r="336" spans="2:7">
      <c r="B336" s="373" t="s">
        <v>3749</v>
      </c>
      <c r="C336" s="373"/>
      <c r="D336" s="373" t="s">
        <v>7703</v>
      </c>
      <c r="E336" s="373" t="s">
        <v>6913</v>
      </c>
      <c r="F336" s="373"/>
      <c r="G336" s="373"/>
    </row>
    <row r="337" spans="2:7">
      <c r="B337" s="373" t="s">
        <v>1502</v>
      </c>
      <c r="C337" s="373"/>
      <c r="D337" s="373" t="s">
        <v>7703</v>
      </c>
      <c r="E337" s="373" t="s">
        <v>4802</v>
      </c>
      <c r="F337" s="373"/>
      <c r="G337" s="373"/>
    </row>
    <row r="338" spans="2:7">
      <c r="B338" s="373" t="s">
        <v>6182</v>
      </c>
      <c r="C338" s="373"/>
      <c r="D338" s="373" t="s">
        <v>7703</v>
      </c>
      <c r="E338" s="373" t="s">
        <v>3728</v>
      </c>
      <c r="F338" s="373"/>
      <c r="G338" s="373"/>
    </row>
    <row r="339" spans="2:7">
      <c r="B339" s="373" t="s">
        <v>856</v>
      </c>
      <c r="C339" s="373"/>
      <c r="D339" s="373" t="s">
        <v>7703</v>
      </c>
      <c r="E339" s="373" t="s">
        <v>7406</v>
      </c>
      <c r="F339" s="373"/>
      <c r="G339" s="373"/>
    </row>
    <row r="340" spans="2:7">
      <c r="B340" s="373" t="s">
        <v>6863</v>
      </c>
      <c r="C340" s="373"/>
      <c r="D340" s="373" t="s">
        <v>7703</v>
      </c>
      <c r="E340" s="373" t="s">
        <v>4329</v>
      </c>
      <c r="F340" s="373"/>
      <c r="G340" s="373"/>
    </row>
    <row r="341" spans="2:7">
      <c r="B341" s="373" t="s">
        <v>7408</v>
      </c>
      <c r="C341" s="373"/>
      <c r="D341" s="373" t="s">
        <v>7703</v>
      </c>
      <c r="E341" s="373" t="s">
        <v>2106</v>
      </c>
      <c r="F341" s="373"/>
      <c r="G341" s="373"/>
    </row>
    <row r="342" spans="2:7">
      <c r="B342" s="373" t="s">
        <v>4417</v>
      </c>
      <c r="C342" s="373"/>
      <c r="D342" s="373" t="s">
        <v>7703</v>
      </c>
      <c r="E342" s="373" t="s">
        <v>7407</v>
      </c>
      <c r="F342" s="373"/>
      <c r="G342" s="373"/>
    </row>
    <row r="343" spans="2:7">
      <c r="B343" s="373" t="s">
        <v>57</v>
      </c>
      <c r="C343" s="373"/>
      <c r="D343" s="373" t="s">
        <v>7703</v>
      </c>
      <c r="E343" s="373" t="s">
        <v>1227</v>
      </c>
      <c r="F343" s="373"/>
      <c r="G343" s="373"/>
    </row>
    <row r="344" spans="2:7">
      <c r="B344" s="373" t="s">
        <v>7409</v>
      </c>
      <c r="C344" s="373"/>
      <c r="D344" s="373" t="s">
        <v>7703</v>
      </c>
      <c r="E344" s="373" t="s">
        <v>1233</v>
      </c>
      <c r="F344" s="373"/>
      <c r="G344" s="373"/>
    </row>
    <row r="345" spans="2:7">
      <c r="B345" s="373" t="s">
        <v>7410</v>
      </c>
      <c r="C345" s="373"/>
      <c r="D345" s="373" t="s">
        <v>7703</v>
      </c>
      <c r="E345" s="373" t="s">
        <v>1236</v>
      </c>
      <c r="F345" s="373"/>
      <c r="G345" s="373"/>
    </row>
    <row r="346" spans="2:7">
      <c r="B346" s="373" t="s">
        <v>7411</v>
      </c>
      <c r="C346" s="373"/>
      <c r="D346" s="373" t="s">
        <v>7703</v>
      </c>
      <c r="E346" s="373" t="s">
        <v>1238</v>
      </c>
      <c r="F346" s="373"/>
      <c r="G346" s="373"/>
    </row>
    <row r="347" spans="2:7">
      <c r="B347" s="373" t="s">
        <v>6333</v>
      </c>
      <c r="C347" s="373"/>
      <c r="D347" s="373" t="s">
        <v>7703</v>
      </c>
      <c r="E347" s="373" t="s">
        <v>1240</v>
      </c>
      <c r="F347" s="373"/>
      <c r="G347" s="373"/>
    </row>
    <row r="348" spans="2:7">
      <c r="B348" s="373" t="s">
        <v>5857</v>
      </c>
      <c r="C348" s="373"/>
      <c r="D348" s="373" t="s">
        <v>7703</v>
      </c>
      <c r="E348" s="373" t="s">
        <v>1242</v>
      </c>
      <c r="F348" s="373"/>
      <c r="G348" s="373"/>
    </row>
    <row r="349" spans="2:7">
      <c r="B349" s="373" t="s">
        <v>7412</v>
      </c>
      <c r="C349" s="373"/>
      <c r="D349" s="373" t="s">
        <v>7703</v>
      </c>
      <c r="E349" s="373" t="s">
        <v>972</v>
      </c>
      <c r="F349" s="373"/>
      <c r="G349" s="373"/>
    </row>
    <row r="350" spans="2:7">
      <c r="B350" s="373" t="s">
        <v>4087</v>
      </c>
      <c r="C350" s="373"/>
      <c r="D350" s="373" t="s">
        <v>7703</v>
      </c>
      <c r="E350" s="373" t="s">
        <v>1250</v>
      </c>
      <c r="F350" s="373"/>
      <c r="G350" s="373"/>
    </row>
    <row r="351" spans="2:7">
      <c r="B351" s="373" t="s">
        <v>1948</v>
      </c>
      <c r="C351" s="373"/>
      <c r="D351" s="373" t="s">
        <v>7703</v>
      </c>
      <c r="E351" s="373" t="s">
        <v>864</v>
      </c>
      <c r="F351" s="373"/>
      <c r="G351" s="373"/>
    </row>
    <row r="352" spans="2:7">
      <c r="B352" s="373" t="s">
        <v>7413</v>
      </c>
      <c r="C352" s="373"/>
      <c r="D352" s="373" t="s">
        <v>7703</v>
      </c>
      <c r="E352" s="373" t="s">
        <v>1226</v>
      </c>
      <c r="F352" s="373"/>
      <c r="G352" s="373"/>
    </row>
    <row r="353" spans="2:7">
      <c r="B353" s="373" t="s">
        <v>1651</v>
      </c>
      <c r="C353" s="373"/>
      <c r="D353" s="373" t="s">
        <v>7703</v>
      </c>
      <c r="E353" s="373" t="s">
        <v>1268</v>
      </c>
      <c r="F353" s="373"/>
      <c r="G353" s="373"/>
    </row>
    <row r="354" spans="2:7">
      <c r="B354" s="373" t="s">
        <v>6100</v>
      </c>
      <c r="C354" s="373"/>
      <c r="D354" s="373" t="s">
        <v>7703</v>
      </c>
      <c r="E354" s="373" t="s">
        <v>1051</v>
      </c>
      <c r="F354" s="373"/>
      <c r="G354" s="373"/>
    </row>
    <row r="355" spans="2:7">
      <c r="B355" s="373" t="s">
        <v>3063</v>
      </c>
      <c r="C355" s="373"/>
      <c r="D355" s="373" t="s">
        <v>7703</v>
      </c>
      <c r="E355" s="373" t="s">
        <v>816</v>
      </c>
      <c r="F355" s="373"/>
      <c r="G355" s="373"/>
    </row>
    <row r="356" spans="2:7">
      <c r="B356" s="373" t="s">
        <v>6914</v>
      </c>
      <c r="C356" s="373"/>
      <c r="D356" s="373" t="s">
        <v>7703</v>
      </c>
      <c r="E356" s="373" t="s">
        <v>1021</v>
      </c>
      <c r="F356" s="373"/>
      <c r="G356" s="373"/>
    </row>
    <row r="357" spans="2:7">
      <c r="B357" s="373" t="s">
        <v>6915</v>
      </c>
      <c r="C357" s="373"/>
      <c r="D357" s="373" t="s">
        <v>7703</v>
      </c>
      <c r="E357" s="373" t="s">
        <v>1285</v>
      </c>
      <c r="F357" s="373"/>
      <c r="G357" s="373"/>
    </row>
    <row r="358" spans="2:7">
      <c r="B358" s="373" t="s">
        <v>4542</v>
      </c>
      <c r="C358" s="373"/>
      <c r="D358" s="373" t="s">
        <v>7703</v>
      </c>
      <c r="E358" s="373" t="s">
        <v>914</v>
      </c>
      <c r="F358" s="373"/>
      <c r="G358" s="373"/>
    </row>
    <row r="359" spans="2:7">
      <c r="B359" s="373" t="s">
        <v>6916</v>
      </c>
      <c r="C359" s="373"/>
      <c r="D359" s="373" t="s">
        <v>7703</v>
      </c>
      <c r="E359" s="373" t="s">
        <v>1306</v>
      </c>
      <c r="F359" s="373"/>
      <c r="G359" s="373"/>
    </row>
    <row r="360" spans="2:7">
      <c r="B360" s="373" t="s">
        <v>2566</v>
      </c>
      <c r="C360" s="373"/>
      <c r="D360" s="373" t="s">
        <v>7703</v>
      </c>
      <c r="E360" s="373" t="s">
        <v>1316</v>
      </c>
      <c r="F360" s="373"/>
      <c r="G360" s="373"/>
    </row>
    <row r="361" spans="2:7">
      <c r="B361" s="373" t="s">
        <v>4670</v>
      </c>
      <c r="C361" s="373"/>
      <c r="D361" s="373" t="s">
        <v>7703</v>
      </c>
      <c r="E361" s="373" t="s">
        <v>1320</v>
      </c>
      <c r="F361" s="373"/>
      <c r="G361" s="373"/>
    </row>
    <row r="362" spans="2:7">
      <c r="B362" s="373" t="s">
        <v>2964</v>
      </c>
      <c r="C362" s="373"/>
      <c r="D362" s="373" t="s">
        <v>7703</v>
      </c>
      <c r="E362" s="373" t="s">
        <v>1277</v>
      </c>
      <c r="F362" s="373"/>
      <c r="G362" s="373"/>
    </row>
    <row r="363" spans="2:7">
      <c r="B363" s="373" t="s">
        <v>4832</v>
      </c>
      <c r="C363" s="373"/>
      <c r="D363" s="373" t="s">
        <v>7703</v>
      </c>
      <c r="E363" s="373" t="s">
        <v>1335</v>
      </c>
      <c r="F363" s="373"/>
      <c r="G363" s="373"/>
    </row>
    <row r="364" spans="2:7">
      <c r="B364" s="373" t="s">
        <v>1967</v>
      </c>
      <c r="C364" s="373"/>
      <c r="D364" s="373" t="s">
        <v>7703</v>
      </c>
      <c r="E364" s="373" t="s">
        <v>1337</v>
      </c>
      <c r="F364" s="373"/>
      <c r="G364" s="373"/>
    </row>
    <row r="365" spans="2:7">
      <c r="B365" s="373" t="s">
        <v>6727</v>
      </c>
      <c r="C365" s="373"/>
      <c r="D365" s="373" t="s">
        <v>7703</v>
      </c>
      <c r="E365" s="373" t="s">
        <v>3774</v>
      </c>
      <c r="F365" s="373"/>
      <c r="G365" s="373"/>
    </row>
    <row r="366" spans="2:7">
      <c r="B366" s="373" t="s">
        <v>6917</v>
      </c>
      <c r="C366" s="373"/>
      <c r="D366" s="373" t="s">
        <v>7703</v>
      </c>
      <c r="E366" s="373" t="s">
        <v>5202</v>
      </c>
      <c r="F366" s="373"/>
      <c r="G366" s="373"/>
    </row>
    <row r="367" spans="2:7">
      <c r="B367" s="373" t="s">
        <v>6918</v>
      </c>
      <c r="C367" s="373"/>
      <c r="D367" s="373" t="s">
        <v>7703</v>
      </c>
      <c r="E367" s="373" t="s">
        <v>2872</v>
      </c>
      <c r="F367" s="373"/>
      <c r="G367" s="373"/>
    </row>
    <row r="368" spans="2:7">
      <c r="B368" s="373" t="s">
        <v>2408</v>
      </c>
      <c r="C368" s="373"/>
      <c r="D368" s="373" t="s">
        <v>7703</v>
      </c>
      <c r="E368" s="373" t="s">
        <v>866</v>
      </c>
      <c r="F368" s="373"/>
      <c r="G368" s="373"/>
    </row>
    <row r="369" spans="2:7">
      <c r="B369" s="373" t="s">
        <v>147</v>
      </c>
      <c r="C369" s="373"/>
      <c r="D369" s="373" t="s">
        <v>7703</v>
      </c>
      <c r="E369" s="373" t="s">
        <v>3931</v>
      </c>
      <c r="F369" s="373"/>
      <c r="G369" s="373"/>
    </row>
    <row r="370" spans="2:7">
      <c r="B370" s="373" t="s">
        <v>7414</v>
      </c>
      <c r="C370" s="373"/>
      <c r="D370" s="373" t="s">
        <v>7703</v>
      </c>
      <c r="E370" s="373" t="s">
        <v>4533</v>
      </c>
      <c r="F370" s="373"/>
      <c r="G370" s="373"/>
    </row>
    <row r="371" spans="2:7">
      <c r="B371" s="373" t="s">
        <v>6919</v>
      </c>
      <c r="C371" s="373"/>
      <c r="D371" s="373" t="s">
        <v>7703</v>
      </c>
      <c r="E371" s="373" t="s">
        <v>486</v>
      </c>
      <c r="F371" s="373"/>
      <c r="G371" s="373"/>
    </row>
    <row r="372" spans="2:7">
      <c r="B372" s="373" t="s">
        <v>6920</v>
      </c>
      <c r="C372" s="373"/>
      <c r="D372" s="373" t="s">
        <v>7703</v>
      </c>
      <c r="E372" s="373" t="s">
        <v>3185</v>
      </c>
      <c r="F372" s="373"/>
      <c r="G372" s="373"/>
    </row>
  </sheetData>
  <phoneticPr fontId="22"/>
  <pageMargins left="0.7" right="0.7" top="0.75" bottom="0.75" header="0.3" footer="0.3"/>
  <pageSetup paperSize="9"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42"/>
  <dimension ref="B1:G23"/>
  <sheetViews>
    <sheetView showGridLines="0" workbookViewId="0">
      <pane ySplit="4" topLeftCell="A5" activePane="bottomLeft" state="frozen"/>
      <selection pane="bottomLeft"/>
    </sheetView>
  </sheetViews>
  <sheetFormatPr defaultColWidth="3.54296875" defaultRowHeight="15"/>
  <cols>
    <col min="1" max="1" width="3.54296875" style="368"/>
    <col min="2" max="2" width="27.26953125" style="368" bestFit="1" customWidth="1"/>
    <col min="3" max="4" width="3.08984375" style="368" hidden="1" customWidth="1"/>
    <col min="5" max="5" width="5.81640625" style="368" bestFit="1" customWidth="1"/>
    <col min="6" max="16384" width="3.54296875" style="368"/>
  </cols>
  <sheetData>
    <row r="1" spans="2:7">
      <c r="B1" s="369" t="s">
        <v>4152</v>
      </c>
      <c r="C1" s="371"/>
      <c r="D1" s="371"/>
    </row>
    <row r="2" spans="2:7">
      <c r="B2" s="370" t="s">
        <v>5220</v>
      </c>
      <c r="C2" s="371"/>
      <c r="D2" s="371"/>
    </row>
    <row r="3" spans="2:7">
      <c r="B3" s="381" t="s">
        <v>3603</v>
      </c>
    </row>
    <row r="4" spans="2:7" ht="151.19999999999999">
      <c r="B4" s="375" t="s">
        <v>6923</v>
      </c>
      <c r="C4" s="375" t="s">
        <v>4822</v>
      </c>
      <c r="D4" s="375" t="s">
        <v>2992</v>
      </c>
      <c r="E4" s="375" t="s">
        <v>4844</v>
      </c>
      <c r="F4" s="382" t="s">
        <v>5787</v>
      </c>
      <c r="G4" s="375" t="s">
        <v>2007</v>
      </c>
    </row>
    <row r="5" spans="2:7">
      <c r="B5" s="356" t="s">
        <v>2033</v>
      </c>
      <c r="C5" s="356"/>
      <c r="D5" s="356" t="s">
        <v>7703</v>
      </c>
      <c r="E5" s="356" t="s">
        <v>1227</v>
      </c>
      <c r="F5" s="356"/>
      <c r="G5" s="356"/>
    </row>
    <row r="6" spans="2:7">
      <c r="B6" s="356" t="s">
        <v>6924</v>
      </c>
      <c r="C6" s="356"/>
      <c r="D6" s="356" t="s">
        <v>7703</v>
      </c>
      <c r="E6" s="356" t="s">
        <v>1233</v>
      </c>
      <c r="F6" s="356"/>
      <c r="G6" s="356"/>
    </row>
    <row r="7" spans="2:7">
      <c r="B7" s="356" t="s">
        <v>7415</v>
      </c>
      <c r="C7" s="356"/>
      <c r="D7" s="356" t="s">
        <v>7703</v>
      </c>
      <c r="E7" s="356" t="s">
        <v>1236</v>
      </c>
      <c r="F7" s="356"/>
      <c r="G7" s="356"/>
    </row>
    <row r="8" spans="2:7">
      <c r="B8" s="356" t="s">
        <v>6925</v>
      </c>
      <c r="C8" s="356"/>
      <c r="D8" s="356" t="s">
        <v>7703</v>
      </c>
      <c r="E8" s="356" t="s">
        <v>1238</v>
      </c>
      <c r="F8" s="356"/>
      <c r="G8" s="356"/>
    </row>
    <row r="9" spans="2:7">
      <c r="B9" s="356" t="s">
        <v>5074</v>
      </c>
      <c r="C9" s="356"/>
      <c r="D9" s="356" t="s">
        <v>7703</v>
      </c>
      <c r="E9" s="356" t="s">
        <v>1240</v>
      </c>
      <c r="F9" s="356"/>
      <c r="G9" s="356"/>
    </row>
    <row r="10" spans="2:7">
      <c r="B10" s="356" t="s">
        <v>6926</v>
      </c>
      <c r="C10" s="356"/>
      <c r="D10" s="356" t="s">
        <v>7703</v>
      </c>
      <c r="E10" s="356" t="s">
        <v>1242</v>
      </c>
      <c r="F10" s="356"/>
      <c r="G10" s="356"/>
    </row>
    <row r="11" spans="2:7">
      <c r="B11" s="356" t="s">
        <v>2029</v>
      </c>
      <c r="C11" s="356"/>
      <c r="D11" s="356" t="s">
        <v>7703</v>
      </c>
      <c r="E11" s="356" t="s">
        <v>972</v>
      </c>
      <c r="F11" s="356"/>
      <c r="G11" s="356"/>
    </row>
    <row r="12" spans="2:7">
      <c r="B12" s="356" t="s">
        <v>6927</v>
      </c>
      <c r="C12" s="356"/>
      <c r="D12" s="356" t="s">
        <v>7703</v>
      </c>
      <c r="E12" s="356" t="s">
        <v>1250</v>
      </c>
      <c r="F12" s="356"/>
      <c r="G12" s="356"/>
    </row>
    <row r="13" spans="2:7">
      <c r="B13" s="356" t="s">
        <v>4789</v>
      </c>
      <c r="C13" s="356"/>
      <c r="D13" s="356" t="s">
        <v>7703</v>
      </c>
      <c r="E13" s="356" t="s">
        <v>864</v>
      </c>
      <c r="F13" s="356"/>
      <c r="G13" s="356"/>
    </row>
    <row r="14" spans="2:7">
      <c r="B14" s="356" t="s">
        <v>6928</v>
      </c>
      <c r="C14" s="356"/>
      <c r="D14" s="356" t="s">
        <v>7703</v>
      </c>
      <c r="E14" s="356" t="s">
        <v>1226</v>
      </c>
      <c r="F14" s="356"/>
      <c r="G14" s="356"/>
    </row>
    <row r="15" spans="2:7">
      <c r="B15" s="356" t="s">
        <v>2264</v>
      </c>
      <c r="C15" s="356"/>
      <c r="D15" s="356" t="s">
        <v>7703</v>
      </c>
      <c r="E15" s="356" t="s">
        <v>1268</v>
      </c>
      <c r="F15" s="356"/>
      <c r="G15" s="356"/>
    </row>
    <row r="16" spans="2:7">
      <c r="B16" s="356" t="s">
        <v>6057</v>
      </c>
      <c r="C16" s="356"/>
      <c r="D16" s="356" t="s">
        <v>7703</v>
      </c>
      <c r="E16" s="356" t="s">
        <v>1051</v>
      </c>
      <c r="F16" s="356"/>
      <c r="G16" s="356"/>
    </row>
    <row r="17" spans="2:7">
      <c r="B17" s="356" t="s">
        <v>6929</v>
      </c>
      <c r="C17" s="356"/>
      <c r="D17" s="356" t="s">
        <v>7703</v>
      </c>
      <c r="E17" s="356" t="s">
        <v>816</v>
      </c>
      <c r="F17" s="356"/>
      <c r="G17" s="356"/>
    </row>
    <row r="18" spans="2:7">
      <c r="B18" s="356" t="s">
        <v>4934</v>
      </c>
      <c r="C18" s="356"/>
      <c r="D18" s="356" t="s">
        <v>7703</v>
      </c>
      <c r="E18" s="356" t="s">
        <v>1021</v>
      </c>
      <c r="F18" s="356"/>
      <c r="G18" s="356"/>
    </row>
    <row r="19" spans="2:7">
      <c r="B19" s="356" t="s">
        <v>5426</v>
      </c>
      <c r="C19" s="356"/>
      <c r="D19" s="356" t="s">
        <v>7703</v>
      </c>
      <c r="E19" s="356" t="s">
        <v>1285</v>
      </c>
      <c r="F19" s="356"/>
      <c r="G19" s="356"/>
    </row>
    <row r="20" spans="2:7">
      <c r="B20" s="356" t="s">
        <v>4430</v>
      </c>
      <c r="C20" s="356"/>
      <c r="D20" s="356" t="s">
        <v>7703</v>
      </c>
      <c r="E20" s="356" t="s">
        <v>914</v>
      </c>
      <c r="F20" s="356"/>
      <c r="G20" s="356"/>
    </row>
    <row r="21" spans="2:7">
      <c r="B21" s="356" t="s">
        <v>2997</v>
      </c>
      <c r="C21" s="356"/>
      <c r="D21" s="356" t="s">
        <v>7703</v>
      </c>
      <c r="E21" s="356" t="s">
        <v>1306</v>
      </c>
      <c r="F21" s="356"/>
      <c r="G21" s="356"/>
    </row>
    <row r="22" spans="2:7">
      <c r="B22" s="356" t="s">
        <v>5597</v>
      </c>
      <c r="C22" s="356"/>
      <c r="D22" s="356" t="s">
        <v>7703</v>
      </c>
      <c r="E22" s="356" t="s">
        <v>1277</v>
      </c>
      <c r="F22" s="356"/>
      <c r="G22" s="356"/>
    </row>
    <row r="23" spans="2:7">
      <c r="B23" s="356" t="s">
        <v>7403</v>
      </c>
      <c r="C23" s="356"/>
      <c r="D23" s="356" t="s">
        <v>7703</v>
      </c>
      <c r="E23" s="356" t="s">
        <v>1335</v>
      </c>
      <c r="F23" s="356"/>
      <c r="G23" s="356"/>
    </row>
  </sheetData>
  <phoneticPr fontId="22"/>
  <pageMargins left="0.7" right="0.7" top="0.75" bottom="0.75" header="0.3" footer="0.3"/>
  <pageSetup paperSize="9"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56"/>
  <dimension ref="B1:N131"/>
  <sheetViews>
    <sheetView showGridLines="0" workbookViewId="0">
      <pane ySplit="4" topLeftCell="A5" activePane="bottomLeft" state="frozen"/>
      <selection pane="bottomLeft"/>
    </sheetView>
  </sheetViews>
  <sheetFormatPr defaultColWidth="3.54296875" defaultRowHeight="15"/>
  <cols>
    <col min="1" max="1" width="3.54296875" style="368"/>
    <col min="2" max="2" width="24" style="368" bestFit="1" customWidth="1"/>
    <col min="3" max="4" width="3.08984375" style="368" hidden="1" customWidth="1"/>
    <col min="5" max="5" width="6.453125" style="368" bestFit="1" customWidth="1"/>
    <col min="6" max="6" width="3.36328125" style="368" bestFit="1" customWidth="1"/>
    <col min="7" max="7" width="8" style="368" bestFit="1" customWidth="1"/>
    <col min="8" max="8" width="3.54296875" style="368"/>
    <col min="9" max="14" width="0.36328125" style="368" customWidth="1"/>
    <col min="15" max="16384" width="3.54296875" style="368"/>
  </cols>
  <sheetData>
    <row r="1" spans="2:14">
      <c r="B1" s="369" t="s">
        <v>4152</v>
      </c>
      <c r="C1" s="371"/>
      <c r="D1" s="371"/>
    </row>
    <row r="2" spans="2:14">
      <c r="B2" s="370" t="s">
        <v>5220</v>
      </c>
      <c r="C2" s="371"/>
      <c r="D2" s="371"/>
    </row>
    <row r="4" spans="2:14" ht="196.2">
      <c r="B4" s="374" t="s">
        <v>6930</v>
      </c>
      <c r="C4" s="374" t="s">
        <v>4822</v>
      </c>
      <c r="D4" s="374" t="s">
        <v>2992</v>
      </c>
      <c r="E4" s="374" t="s">
        <v>3676</v>
      </c>
      <c r="F4" s="375" t="s">
        <v>2570</v>
      </c>
      <c r="G4" s="375" t="s">
        <v>4700</v>
      </c>
      <c r="H4" s="375" t="s">
        <v>4845</v>
      </c>
      <c r="I4" s="375" t="s">
        <v>7478</v>
      </c>
      <c r="J4" s="375" t="s">
        <v>7478</v>
      </c>
      <c r="K4" s="375" t="s">
        <v>7478</v>
      </c>
      <c r="L4" s="375" t="s">
        <v>7478</v>
      </c>
      <c r="M4" s="375" t="s">
        <v>7478</v>
      </c>
      <c r="N4" s="375" t="s">
        <v>7478</v>
      </c>
    </row>
    <row r="5" spans="2:14">
      <c r="B5" s="356" t="s">
        <v>926</v>
      </c>
      <c r="C5" s="356"/>
      <c r="D5" s="356" t="s">
        <v>7703</v>
      </c>
      <c r="E5" s="356" t="s">
        <v>1664</v>
      </c>
      <c r="F5" s="356"/>
      <c r="G5" s="356"/>
      <c r="H5" s="356"/>
      <c r="I5" s="356"/>
      <c r="J5" s="356"/>
      <c r="K5" s="356"/>
      <c r="L5" s="356"/>
      <c r="M5" s="356"/>
      <c r="N5" s="356"/>
    </row>
    <row r="6" spans="2:14">
      <c r="B6" s="356" t="s">
        <v>1667</v>
      </c>
      <c r="C6" s="356"/>
      <c r="D6" s="356" t="s">
        <v>7703</v>
      </c>
      <c r="E6" s="356" t="s">
        <v>743</v>
      </c>
      <c r="F6" s="356"/>
      <c r="G6" s="356"/>
      <c r="H6" s="356"/>
      <c r="I6" s="356"/>
      <c r="J6" s="356"/>
      <c r="K6" s="356"/>
      <c r="L6" s="356"/>
      <c r="M6" s="356"/>
      <c r="N6" s="356"/>
    </row>
    <row r="7" spans="2:14">
      <c r="B7" s="356" t="s">
        <v>1677</v>
      </c>
      <c r="C7" s="356"/>
      <c r="D7" s="356" t="s">
        <v>7703</v>
      </c>
      <c r="E7" s="356" t="s">
        <v>1673</v>
      </c>
      <c r="F7" s="356"/>
      <c r="G7" s="356"/>
      <c r="H7" s="356"/>
      <c r="I7" s="356"/>
      <c r="J7" s="356"/>
      <c r="K7" s="356"/>
      <c r="L7" s="356"/>
      <c r="M7" s="356"/>
      <c r="N7" s="356"/>
    </row>
    <row r="8" spans="2:14">
      <c r="B8" s="356" t="s">
        <v>1684</v>
      </c>
      <c r="C8" s="356"/>
      <c r="D8" s="356" t="s">
        <v>7703</v>
      </c>
      <c r="E8" s="356" t="s">
        <v>1116</v>
      </c>
      <c r="F8" s="356"/>
      <c r="G8" s="356"/>
      <c r="H8" s="356"/>
      <c r="I8" s="356"/>
      <c r="J8" s="356"/>
      <c r="K8" s="356"/>
      <c r="L8" s="356"/>
      <c r="M8" s="356"/>
      <c r="N8" s="356"/>
    </row>
    <row r="9" spans="2:14">
      <c r="B9" s="356" t="s">
        <v>1688</v>
      </c>
      <c r="C9" s="356"/>
      <c r="D9" s="356" t="s">
        <v>7703</v>
      </c>
      <c r="E9" s="356" t="s">
        <v>1686</v>
      </c>
      <c r="F9" s="356"/>
      <c r="G9" s="356"/>
      <c r="H9" s="356"/>
      <c r="I9" s="356"/>
      <c r="J9" s="356"/>
      <c r="K9" s="356"/>
      <c r="L9" s="356"/>
      <c r="M9" s="356"/>
      <c r="N9" s="356"/>
    </row>
    <row r="10" spans="2:14">
      <c r="B10" s="356" t="s">
        <v>329</v>
      </c>
      <c r="C10" s="356"/>
      <c r="D10" s="356" t="s">
        <v>7703</v>
      </c>
      <c r="E10" s="356" t="s">
        <v>1691</v>
      </c>
      <c r="F10" s="356"/>
      <c r="G10" s="356"/>
      <c r="H10" s="356"/>
      <c r="I10" s="356"/>
      <c r="J10" s="356"/>
      <c r="K10" s="356"/>
      <c r="L10" s="356"/>
      <c r="M10" s="356"/>
      <c r="N10" s="356"/>
    </row>
    <row r="11" spans="2:14">
      <c r="B11" s="356" t="s">
        <v>1701</v>
      </c>
      <c r="C11" s="356"/>
      <c r="D11" s="356" t="s">
        <v>7703</v>
      </c>
      <c r="E11" s="356" t="s">
        <v>190</v>
      </c>
      <c r="F11" s="356"/>
      <c r="G11" s="356"/>
      <c r="H11" s="356"/>
      <c r="I11" s="356"/>
      <c r="J11" s="356"/>
      <c r="K11" s="356"/>
      <c r="L11" s="356"/>
      <c r="M11" s="356"/>
      <c r="N11" s="356"/>
    </row>
    <row r="12" spans="2:14">
      <c r="B12" s="356" t="s">
        <v>505</v>
      </c>
      <c r="C12" s="356"/>
      <c r="D12" s="356" t="s">
        <v>7703</v>
      </c>
      <c r="E12" s="356" t="s">
        <v>1068</v>
      </c>
      <c r="F12" s="356"/>
      <c r="G12" s="356"/>
      <c r="H12" s="356"/>
      <c r="I12" s="356"/>
      <c r="J12" s="356"/>
      <c r="K12" s="356"/>
      <c r="L12" s="356"/>
      <c r="M12" s="356"/>
      <c r="N12" s="356"/>
    </row>
    <row r="13" spans="2:14">
      <c r="B13" s="356" t="s">
        <v>357</v>
      </c>
      <c r="C13" s="356"/>
      <c r="D13" s="356" t="s">
        <v>7703</v>
      </c>
      <c r="E13" s="356" t="s">
        <v>1702</v>
      </c>
      <c r="F13" s="356"/>
      <c r="G13" s="356"/>
      <c r="H13" s="356"/>
      <c r="I13" s="356"/>
      <c r="J13" s="356"/>
      <c r="K13" s="356"/>
      <c r="L13" s="356"/>
      <c r="M13" s="356"/>
      <c r="N13" s="356"/>
    </row>
    <row r="14" spans="2:14">
      <c r="B14" s="356" t="s">
        <v>1635</v>
      </c>
      <c r="C14" s="356"/>
      <c r="D14" s="356" t="s">
        <v>7703</v>
      </c>
      <c r="E14" s="356" t="s">
        <v>1706</v>
      </c>
      <c r="F14" s="356"/>
      <c r="G14" s="356"/>
      <c r="H14" s="356"/>
      <c r="I14" s="356"/>
      <c r="J14" s="356"/>
      <c r="K14" s="356"/>
      <c r="L14" s="356"/>
      <c r="M14" s="356"/>
      <c r="N14" s="356"/>
    </row>
    <row r="15" spans="2:14">
      <c r="B15" s="356" t="s">
        <v>116</v>
      </c>
      <c r="C15" s="356"/>
      <c r="D15" s="356" t="s">
        <v>7703</v>
      </c>
      <c r="E15" s="356" t="s">
        <v>328</v>
      </c>
      <c r="F15" s="356"/>
      <c r="G15" s="356"/>
      <c r="H15" s="356"/>
      <c r="I15" s="356"/>
      <c r="J15" s="356"/>
      <c r="K15" s="356"/>
      <c r="L15" s="356"/>
      <c r="M15" s="356"/>
      <c r="N15" s="356"/>
    </row>
    <row r="16" spans="2:14">
      <c r="B16" s="356" t="s">
        <v>1603</v>
      </c>
      <c r="C16" s="356"/>
      <c r="D16" s="356" t="s">
        <v>7703</v>
      </c>
      <c r="E16" s="356" t="s">
        <v>1707</v>
      </c>
      <c r="F16" s="356"/>
      <c r="G16" s="356"/>
      <c r="H16" s="356"/>
      <c r="I16" s="356"/>
      <c r="J16" s="356"/>
      <c r="K16" s="356"/>
      <c r="L16" s="356"/>
      <c r="M16" s="356"/>
      <c r="N16" s="356"/>
    </row>
    <row r="17" spans="2:14">
      <c r="B17" s="356" t="s">
        <v>1709</v>
      </c>
      <c r="C17" s="356"/>
      <c r="D17" s="356" t="s">
        <v>7703</v>
      </c>
      <c r="E17" s="356" t="s">
        <v>1286</v>
      </c>
      <c r="F17" s="356"/>
      <c r="G17" s="356"/>
      <c r="H17" s="356"/>
      <c r="I17" s="356"/>
      <c r="J17" s="356"/>
      <c r="K17" s="356"/>
      <c r="L17" s="356"/>
      <c r="M17" s="356"/>
      <c r="N17" s="356"/>
    </row>
    <row r="18" spans="2:14">
      <c r="B18" s="356" t="s">
        <v>1438</v>
      </c>
      <c r="C18" s="356"/>
      <c r="D18" s="356" t="s">
        <v>7703</v>
      </c>
      <c r="E18" s="356" t="s">
        <v>1629</v>
      </c>
      <c r="F18" s="356"/>
      <c r="G18" s="356"/>
      <c r="H18" s="356"/>
      <c r="I18" s="356"/>
      <c r="J18" s="356"/>
      <c r="K18" s="356"/>
      <c r="L18" s="356"/>
      <c r="M18" s="356"/>
      <c r="N18" s="356"/>
    </row>
    <row r="19" spans="2:14">
      <c r="B19" s="356" t="s">
        <v>1713</v>
      </c>
      <c r="C19" s="356"/>
      <c r="D19" s="356" t="s">
        <v>7703</v>
      </c>
      <c r="E19" s="356" t="s">
        <v>582</v>
      </c>
      <c r="F19" s="356"/>
      <c r="G19" s="356"/>
      <c r="H19" s="356"/>
      <c r="I19" s="356"/>
      <c r="J19" s="356"/>
      <c r="K19" s="356"/>
      <c r="L19" s="356"/>
      <c r="M19" s="356"/>
      <c r="N19" s="356"/>
    </row>
    <row r="20" spans="2:14">
      <c r="B20" s="356" t="s">
        <v>1601</v>
      </c>
      <c r="C20" s="356"/>
      <c r="D20" s="356" t="s">
        <v>7703</v>
      </c>
      <c r="E20" s="356" t="s">
        <v>1715</v>
      </c>
      <c r="F20" s="356"/>
      <c r="G20" s="356"/>
      <c r="H20" s="356"/>
      <c r="I20" s="356"/>
      <c r="J20" s="356"/>
      <c r="K20" s="356"/>
      <c r="L20" s="356"/>
      <c r="M20" s="356"/>
      <c r="N20" s="356"/>
    </row>
    <row r="21" spans="2:14">
      <c r="B21" s="356" t="s">
        <v>181</v>
      </c>
      <c r="C21" s="356"/>
      <c r="D21" s="356" t="s">
        <v>7703</v>
      </c>
      <c r="E21" s="356" t="s">
        <v>1018</v>
      </c>
      <c r="F21" s="356"/>
      <c r="G21" s="356"/>
      <c r="H21" s="356"/>
      <c r="I21" s="356"/>
      <c r="J21" s="356"/>
      <c r="K21" s="356"/>
      <c r="L21" s="356"/>
      <c r="M21" s="356"/>
      <c r="N21" s="356"/>
    </row>
    <row r="22" spans="2:14">
      <c r="B22" s="356" t="s">
        <v>1728</v>
      </c>
      <c r="C22" s="356"/>
      <c r="D22" s="356" t="s">
        <v>7703</v>
      </c>
      <c r="E22" s="356" t="s">
        <v>1725</v>
      </c>
      <c r="F22" s="356"/>
      <c r="G22" s="356"/>
      <c r="H22" s="356"/>
      <c r="I22" s="356"/>
      <c r="J22" s="356"/>
      <c r="K22" s="356"/>
      <c r="L22" s="356"/>
      <c r="M22" s="356"/>
      <c r="N22" s="356"/>
    </row>
    <row r="23" spans="2:14">
      <c r="B23" s="356" t="s">
        <v>1113</v>
      </c>
      <c r="C23" s="356"/>
      <c r="D23" s="356" t="s">
        <v>7703</v>
      </c>
      <c r="E23" s="356" t="s">
        <v>298</v>
      </c>
      <c r="F23" s="356"/>
      <c r="G23" s="356"/>
      <c r="H23" s="356"/>
      <c r="I23" s="356"/>
      <c r="J23" s="356"/>
      <c r="K23" s="356"/>
      <c r="L23" s="356"/>
      <c r="M23" s="356"/>
      <c r="N23" s="356"/>
    </row>
    <row r="24" spans="2:14">
      <c r="B24" s="356" t="s">
        <v>682</v>
      </c>
      <c r="C24" s="356"/>
      <c r="D24" s="356" t="s">
        <v>7703</v>
      </c>
      <c r="E24" s="356" t="s">
        <v>1722</v>
      </c>
      <c r="F24" s="356"/>
      <c r="G24" s="356"/>
      <c r="H24" s="356"/>
      <c r="I24" s="356"/>
      <c r="J24" s="356"/>
      <c r="K24" s="356"/>
      <c r="L24" s="356"/>
      <c r="M24" s="356"/>
      <c r="N24" s="356"/>
    </row>
    <row r="25" spans="2:14">
      <c r="B25" s="356" t="s">
        <v>1234</v>
      </c>
      <c r="C25" s="356"/>
      <c r="D25" s="356" t="s">
        <v>7703</v>
      </c>
      <c r="E25" s="356" t="s">
        <v>1729</v>
      </c>
      <c r="F25" s="356"/>
      <c r="G25" s="356"/>
      <c r="H25" s="356"/>
      <c r="I25" s="356"/>
      <c r="J25" s="356"/>
      <c r="K25" s="356"/>
      <c r="L25" s="356"/>
      <c r="M25" s="356"/>
      <c r="N25" s="356"/>
    </row>
    <row r="26" spans="2:14">
      <c r="B26" s="356" t="s">
        <v>751</v>
      </c>
      <c r="C26" s="356"/>
      <c r="D26" s="356" t="s">
        <v>7703</v>
      </c>
      <c r="E26" s="356" t="s">
        <v>1732</v>
      </c>
      <c r="F26" s="356"/>
      <c r="G26" s="356"/>
      <c r="H26" s="356"/>
      <c r="I26" s="356"/>
      <c r="J26" s="356"/>
      <c r="K26" s="356"/>
      <c r="L26" s="356"/>
      <c r="M26" s="356"/>
      <c r="N26" s="356"/>
    </row>
    <row r="27" spans="2:14">
      <c r="B27" s="356" t="s">
        <v>1037</v>
      </c>
      <c r="C27" s="356"/>
      <c r="D27" s="356" t="s">
        <v>7703</v>
      </c>
      <c r="E27" s="356" t="s">
        <v>1735</v>
      </c>
      <c r="F27" s="356"/>
      <c r="G27" s="356"/>
      <c r="H27" s="356"/>
      <c r="I27" s="356"/>
      <c r="J27" s="356"/>
      <c r="K27" s="356"/>
      <c r="L27" s="356"/>
      <c r="M27" s="356"/>
      <c r="N27" s="356"/>
    </row>
    <row r="28" spans="2:14">
      <c r="B28" s="356" t="s">
        <v>1305</v>
      </c>
      <c r="C28" s="356"/>
      <c r="D28" s="356" t="s">
        <v>7703</v>
      </c>
      <c r="E28" s="356" t="s">
        <v>828</v>
      </c>
      <c r="F28" s="356"/>
      <c r="G28" s="356"/>
      <c r="H28" s="356"/>
      <c r="I28" s="356"/>
      <c r="J28" s="356"/>
      <c r="K28" s="356"/>
      <c r="L28" s="356"/>
      <c r="M28" s="356"/>
      <c r="N28" s="356"/>
    </row>
    <row r="29" spans="2:14">
      <c r="B29" s="356" t="s">
        <v>1059</v>
      </c>
      <c r="C29" s="356"/>
      <c r="D29" s="356" t="s">
        <v>7703</v>
      </c>
      <c r="E29" s="356" t="s">
        <v>763</v>
      </c>
      <c r="F29" s="356"/>
      <c r="G29" s="356"/>
      <c r="H29" s="356"/>
      <c r="I29" s="356"/>
      <c r="J29" s="356"/>
      <c r="K29" s="356"/>
      <c r="L29" s="356"/>
      <c r="M29" s="356"/>
      <c r="N29" s="356"/>
    </row>
    <row r="30" spans="2:14">
      <c r="B30" s="356" t="s">
        <v>1745</v>
      </c>
      <c r="C30" s="356"/>
      <c r="D30" s="356" t="s">
        <v>7703</v>
      </c>
      <c r="E30" s="356" t="s">
        <v>1743</v>
      </c>
      <c r="F30" s="356"/>
      <c r="G30" s="356"/>
      <c r="H30" s="356"/>
      <c r="I30" s="356"/>
      <c r="J30" s="356"/>
      <c r="K30" s="356"/>
      <c r="L30" s="356"/>
      <c r="M30" s="356"/>
      <c r="N30" s="356"/>
    </row>
    <row r="31" spans="2:14">
      <c r="B31" s="356" t="s">
        <v>1164</v>
      </c>
      <c r="C31" s="356"/>
      <c r="D31" s="356" t="s">
        <v>7703</v>
      </c>
      <c r="E31" s="356" t="s">
        <v>424</v>
      </c>
      <c r="F31" s="356"/>
      <c r="G31" s="356"/>
      <c r="H31" s="356"/>
      <c r="I31" s="356"/>
      <c r="J31" s="356"/>
      <c r="K31" s="356"/>
      <c r="L31" s="356"/>
      <c r="M31" s="356"/>
      <c r="N31" s="356"/>
    </row>
    <row r="32" spans="2:14">
      <c r="B32" s="356" t="s">
        <v>721</v>
      </c>
      <c r="C32" s="356"/>
      <c r="D32" s="356" t="s">
        <v>7703</v>
      </c>
      <c r="E32" s="356" t="s">
        <v>1071</v>
      </c>
      <c r="F32" s="356"/>
      <c r="G32" s="356"/>
      <c r="H32" s="356"/>
      <c r="I32" s="356"/>
      <c r="J32" s="356"/>
      <c r="K32" s="356"/>
      <c r="L32" s="356"/>
      <c r="M32" s="356"/>
      <c r="N32" s="356"/>
    </row>
    <row r="33" spans="2:14">
      <c r="B33" s="356" t="s">
        <v>1206</v>
      </c>
      <c r="C33" s="356"/>
      <c r="D33" s="356" t="s">
        <v>7703</v>
      </c>
      <c r="E33" s="356" t="s">
        <v>1748</v>
      </c>
      <c r="F33" s="356"/>
      <c r="G33" s="356"/>
      <c r="H33" s="356"/>
      <c r="I33" s="356"/>
      <c r="J33" s="356"/>
      <c r="K33" s="356"/>
      <c r="L33" s="356"/>
      <c r="M33" s="356"/>
      <c r="N33" s="356"/>
    </row>
    <row r="34" spans="2:14">
      <c r="B34" s="356" t="s">
        <v>1757</v>
      </c>
      <c r="C34" s="356"/>
      <c r="D34" s="356" t="s">
        <v>7703</v>
      </c>
      <c r="E34" s="356" t="s">
        <v>1752</v>
      </c>
      <c r="F34" s="356"/>
      <c r="G34" s="356"/>
      <c r="H34" s="356"/>
      <c r="I34" s="356"/>
      <c r="J34" s="356"/>
      <c r="K34" s="356"/>
      <c r="L34" s="356"/>
      <c r="M34" s="356"/>
      <c r="N34" s="356"/>
    </row>
    <row r="35" spans="2:14">
      <c r="B35" s="373" t="s">
        <v>1763</v>
      </c>
      <c r="C35" s="373"/>
      <c r="D35" s="373" t="s">
        <v>7703</v>
      </c>
      <c r="E35" s="373" t="s">
        <v>1762</v>
      </c>
      <c r="F35" s="373"/>
      <c r="G35" s="373"/>
      <c r="H35" s="373"/>
      <c r="I35" s="373"/>
      <c r="J35" s="373"/>
      <c r="K35" s="373"/>
      <c r="L35" s="373"/>
      <c r="M35" s="373"/>
      <c r="N35" s="373"/>
    </row>
    <row r="36" spans="2:14">
      <c r="B36" s="373" t="s">
        <v>1769</v>
      </c>
      <c r="C36" s="373"/>
      <c r="D36" s="373" t="s">
        <v>7703</v>
      </c>
      <c r="E36" s="373" t="s">
        <v>1767</v>
      </c>
      <c r="F36" s="373"/>
      <c r="G36" s="373"/>
      <c r="H36" s="373"/>
      <c r="I36" s="373"/>
      <c r="J36" s="373"/>
      <c r="K36" s="373"/>
      <c r="L36" s="373"/>
      <c r="M36" s="373"/>
      <c r="N36" s="373"/>
    </row>
    <row r="37" spans="2:14">
      <c r="B37" s="373" t="s">
        <v>473</v>
      </c>
      <c r="C37" s="373"/>
      <c r="D37" s="373" t="s">
        <v>7703</v>
      </c>
      <c r="E37" s="373" t="s">
        <v>1772</v>
      </c>
      <c r="F37" s="373"/>
      <c r="G37" s="373"/>
      <c r="H37" s="373"/>
      <c r="I37" s="373"/>
      <c r="J37" s="373"/>
      <c r="K37" s="373"/>
      <c r="L37" s="373"/>
      <c r="M37" s="373"/>
      <c r="N37" s="373"/>
    </row>
    <row r="38" spans="2:14">
      <c r="B38" s="373" t="s">
        <v>1777</v>
      </c>
      <c r="C38" s="373"/>
      <c r="D38" s="373" t="s">
        <v>7703</v>
      </c>
      <c r="E38" s="373" t="s">
        <v>1773</v>
      </c>
      <c r="F38" s="373"/>
      <c r="G38" s="373"/>
      <c r="H38" s="373"/>
      <c r="I38" s="373"/>
      <c r="J38" s="373"/>
      <c r="K38" s="373"/>
      <c r="L38" s="373"/>
      <c r="M38" s="373"/>
      <c r="N38" s="373"/>
    </row>
    <row r="39" spans="2:14">
      <c r="B39" s="373" t="s">
        <v>1672</v>
      </c>
      <c r="C39" s="373"/>
      <c r="D39" s="373" t="s">
        <v>7703</v>
      </c>
      <c r="E39" s="373" t="s">
        <v>801</v>
      </c>
      <c r="F39" s="373"/>
      <c r="G39" s="373"/>
      <c r="H39" s="373"/>
      <c r="I39" s="373"/>
      <c r="J39" s="373"/>
      <c r="K39" s="373"/>
      <c r="L39" s="373"/>
      <c r="M39" s="373"/>
      <c r="N39" s="373"/>
    </row>
    <row r="40" spans="2:14">
      <c r="B40" s="373" t="s">
        <v>408</v>
      </c>
      <c r="C40" s="373"/>
      <c r="D40" s="373" t="s">
        <v>7703</v>
      </c>
      <c r="E40" s="373" t="s">
        <v>1783</v>
      </c>
      <c r="F40" s="373"/>
      <c r="G40" s="373"/>
      <c r="H40" s="373"/>
      <c r="I40" s="373"/>
      <c r="J40" s="373"/>
      <c r="K40" s="373"/>
      <c r="L40" s="373"/>
      <c r="M40" s="373"/>
      <c r="N40" s="373"/>
    </row>
    <row r="41" spans="2:14">
      <c r="B41" s="373" t="s">
        <v>688</v>
      </c>
      <c r="C41" s="373"/>
      <c r="D41" s="373" t="s">
        <v>7703</v>
      </c>
      <c r="E41" s="373" t="s">
        <v>1788</v>
      </c>
      <c r="F41" s="373"/>
      <c r="G41" s="373"/>
      <c r="H41" s="373"/>
      <c r="I41" s="373"/>
      <c r="J41" s="373"/>
      <c r="K41" s="373"/>
      <c r="L41" s="373"/>
      <c r="M41" s="373"/>
      <c r="N41" s="373"/>
    </row>
    <row r="42" spans="2:14">
      <c r="B42" s="373" t="s">
        <v>1293</v>
      </c>
      <c r="C42" s="373"/>
      <c r="D42" s="373" t="s">
        <v>7703</v>
      </c>
      <c r="E42" s="373" t="s">
        <v>1791</v>
      </c>
      <c r="F42" s="373"/>
      <c r="G42" s="373"/>
      <c r="H42" s="373"/>
      <c r="I42" s="373"/>
      <c r="J42" s="373"/>
      <c r="K42" s="373"/>
      <c r="L42" s="373"/>
      <c r="M42" s="373"/>
      <c r="N42" s="373"/>
    </row>
    <row r="43" spans="2:14">
      <c r="B43" s="373" t="s">
        <v>579</v>
      </c>
      <c r="C43" s="373"/>
      <c r="D43" s="373" t="s">
        <v>7703</v>
      </c>
      <c r="E43" s="373" t="s">
        <v>685</v>
      </c>
      <c r="F43" s="373"/>
      <c r="G43" s="373"/>
      <c r="H43" s="373"/>
      <c r="I43" s="373"/>
      <c r="J43" s="373"/>
      <c r="K43" s="373"/>
      <c r="L43" s="373"/>
      <c r="M43" s="373"/>
      <c r="N43" s="373"/>
    </row>
    <row r="44" spans="2:14">
      <c r="B44" s="373" t="s">
        <v>1126</v>
      </c>
      <c r="C44" s="373"/>
      <c r="D44" s="373" t="s">
        <v>7703</v>
      </c>
      <c r="E44" s="373" t="s">
        <v>1712</v>
      </c>
      <c r="F44" s="373"/>
      <c r="G44" s="373"/>
      <c r="H44" s="373"/>
      <c r="I44" s="373"/>
      <c r="J44" s="373"/>
      <c r="K44" s="373"/>
      <c r="L44" s="373"/>
      <c r="M44" s="373"/>
      <c r="N44" s="373"/>
    </row>
    <row r="45" spans="2:14">
      <c r="B45" s="373" t="s">
        <v>205</v>
      </c>
      <c r="C45" s="373"/>
      <c r="D45" s="373" t="s">
        <v>7703</v>
      </c>
      <c r="E45" s="373" t="s">
        <v>1792</v>
      </c>
      <c r="F45" s="373"/>
      <c r="G45" s="373"/>
      <c r="H45" s="373"/>
      <c r="I45" s="373"/>
      <c r="J45" s="373"/>
      <c r="K45" s="373"/>
      <c r="L45" s="373"/>
      <c r="M45" s="373"/>
      <c r="N45" s="373"/>
    </row>
    <row r="46" spans="2:14">
      <c r="B46" s="373" t="s">
        <v>1793</v>
      </c>
      <c r="C46" s="373"/>
      <c r="D46" s="373" t="s">
        <v>7703</v>
      </c>
      <c r="E46" s="373" t="s">
        <v>1388</v>
      </c>
      <c r="F46" s="373"/>
      <c r="G46" s="373"/>
      <c r="H46" s="373"/>
      <c r="I46" s="373"/>
      <c r="J46" s="373"/>
      <c r="K46" s="373"/>
      <c r="L46" s="373"/>
      <c r="M46" s="373"/>
      <c r="N46" s="373"/>
    </row>
    <row r="47" spans="2:14">
      <c r="B47" s="373" t="s">
        <v>1802</v>
      </c>
      <c r="C47" s="373"/>
      <c r="D47" s="373" t="s">
        <v>7703</v>
      </c>
      <c r="E47" s="373" t="s">
        <v>1800</v>
      </c>
      <c r="F47" s="373"/>
      <c r="G47" s="373"/>
      <c r="H47" s="373"/>
      <c r="I47" s="373"/>
      <c r="J47" s="373"/>
      <c r="K47" s="373"/>
      <c r="L47" s="373"/>
      <c r="M47" s="373"/>
      <c r="N47" s="373"/>
    </row>
    <row r="48" spans="2:14">
      <c r="B48" s="373" t="s">
        <v>1815</v>
      </c>
      <c r="C48" s="373"/>
      <c r="D48" s="373" t="s">
        <v>7703</v>
      </c>
      <c r="E48" s="373" t="s">
        <v>1812</v>
      </c>
      <c r="F48" s="373"/>
      <c r="G48" s="373"/>
      <c r="H48" s="373"/>
      <c r="I48" s="373"/>
      <c r="J48" s="373"/>
      <c r="K48" s="373"/>
      <c r="L48" s="373"/>
      <c r="M48" s="373"/>
      <c r="N48" s="373"/>
    </row>
    <row r="49" spans="2:14">
      <c r="B49" s="373" t="s">
        <v>1819</v>
      </c>
      <c r="C49" s="373"/>
      <c r="D49" s="373" t="s">
        <v>7703</v>
      </c>
      <c r="E49" s="373" t="s">
        <v>1818</v>
      </c>
      <c r="F49" s="373"/>
      <c r="G49" s="373"/>
      <c r="H49" s="373"/>
      <c r="I49" s="373"/>
      <c r="J49" s="373"/>
      <c r="K49" s="373"/>
      <c r="L49" s="373"/>
      <c r="M49" s="373"/>
      <c r="N49" s="373"/>
    </row>
    <row r="50" spans="2:14">
      <c r="B50" s="373" t="s">
        <v>1824</v>
      </c>
      <c r="C50" s="373"/>
      <c r="D50" s="373" t="s">
        <v>7703</v>
      </c>
      <c r="E50" s="373" t="s">
        <v>1822</v>
      </c>
      <c r="F50" s="373"/>
      <c r="G50" s="373"/>
      <c r="H50" s="373"/>
      <c r="I50" s="373"/>
      <c r="J50" s="373"/>
      <c r="K50" s="373"/>
      <c r="L50" s="373"/>
      <c r="M50" s="373"/>
      <c r="N50" s="373"/>
    </row>
    <row r="51" spans="2:14">
      <c r="B51" s="373" t="s">
        <v>1827</v>
      </c>
      <c r="C51" s="373"/>
      <c r="D51" s="373" t="s">
        <v>7703</v>
      </c>
      <c r="E51" s="373" t="s">
        <v>1302</v>
      </c>
      <c r="F51" s="373"/>
      <c r="G51" s="373"/>
      <c r="H51" s="373"/>
      <c r="I51" s="373"/>
      <c r="J51" s="373"/>
      <c r="K51" s="373"/>
      <c r="L51" s="373"/>
      <c r="M51" s="373"/>
      <c r="N51" s="373"/>
    </row>
    <row r="52" spans="2:14">
      <c r="B52" s="373" t="s">
        <v>1837</v>
      </c>
      <c r="C52" s="373"/>
      <c r="D52" s="373" t="s">
        <v>7703</v>
      </c>
      <c r="E52" s="373" t="s">
        <v>1831</v>
      </c>
      <c r="F52" s="373"/>
      <c r="G52" s="373"/>
      <c r="H52" s="373"/>
      <c r="I52" s="373"/>
      <c r="J52" s="373"/>
      <c r="K52" s="373"/>
      <c r="L52" s="373"/>
      <c r="M52" s="373"/>
      <c r="N52" s="373"/>
    </row>
    <row r="53" spans="2:14">
      <c r="B53" s="373" t="s">
        <v>1843</v>
      </c>
      <c r="C53" s="373"/>
      <c r="D53" s="373" t="s">
        <v>7703</v>
      </c>
      <c r="E53" s="373" t="s">
        <v>1839</v>
      </c>
      <c r="F53" s="373"/>
      <c r="G53" s="373"/>
      <c r="H53" s="373"/>
      <c r="I53" s="373"/>
      <c r="J53" s="373"/>
      <c r="K53" s="373"/>
      <c r="L53" s="373"/>
      <c r="M53" s="373"/>
      <c r="N53" s="373"/>
    </row>
    <row r="54" spans="2:14">
      <c r="B54" s="373" t="s">
        <v>1026</v>
      </c>
      <c r="C54" s="373"/>
      <c r="D54" s="373" t="s">
        <v>7703</v>
      </c>
      <c r="E54" s="373" t="s">
        <v>1269</v>
      </c>
      <c r="F54" s="373"/>
      <c r="G54" s="373"/>
      <c r="H54" s="373"/>
      <c r="I54" s="373"/>
      <c r="J54" s="373"/>
      <c r="K54" s="373"/>
      <c r="L54" s="373"/>
      <c r="M54" s="373"/>
      <c r="N54" s="373"/>
    </row>
    <row r="55" spans="2:14">
      <c r="B55" s="373" t="s">
        <v>1848</v>
      </c>
      <c r="C55" s="373"/>
      <c r="D55" s="373" t="s">
        <v>7703</v>
      </c>
      <c r="E55" s="373" t="s">
        <v>1846</v>
      </c>
      <c r="F55" s="373"/>
      <c r="G55" s="373"/>
      <c r="H55" s="373"/>
      <c r="I55" s="373"/>
      <c r="J55" s="373"/>
      <c r="K55" s="373"/>
      <c r="L55" s="373"/>
      <c r="M55" s="373"/>
      <c r="N55" s="373"/>
    </row>
    <row r="56" spans="2:14">
      <c r="B56" s="373" t="s">
        <v>253</v>
      </c>
      <c r="C56" s="373"/>
      <c r="D56" s="373" t="s">
        <v>7703</v>
      </c>
      <c r="E56" s="373" t="s">
        <v>1849</v>
      </c>
      <c r="F56" s="373"/>
      <c r="G56" s="373"/>
      <c r="H56" s="373"/>
      <c r="I56" s="373"/>
      <c r="J56" s="373"/>
      <c r="K56" s="373"/>
      <c r="L56" s="373"/>
      <c r="M56" s="373"/>
      <c r="N56" s="373"/>
    </row>
    <row r="57" spans="2:14">
      <c r="B57" s="373" t="s">
        <v>1856</v>
      </c>
      <c r="C57" s="373"/>
      <c r="D57" s="373" t="s">
        <v>7703</v>
      </c>
      <c r="E57" s="373" t="s">
        <v>1854</v>
      </c>
      <c r="F57" s="373"/>
      <c r="G57" s="373"/>
      <c r="H57" s="373"/>
      <c r="I57" s="373"/>
      <c r="J57" s="373"/>
      <c r="K57" s="373"/>
      <c r="L57" s="373"/>
      <c r="M57" s="373"/>
      <c r="N57" s="373"/>
    </row>
    <row r="58" spans="2:14">
      <c r="B58" s="373" t="s">
        <v>1860</v>
      </c>
      <c r="C58" s="373"/>
      <c r="D58" s="373" t="s">
        <v>7703</v>
      </c>
      <c r="E58" s="373" t="s">
        <v>1858</v>
      </c>
      <c r="F58" s="373"/>
      <c r="G58" s="373"/>
      <c r="H58" s="373"/>
      <c r="I58" s="373"/>
      <c r="J58" s="373"/>
      <c r="K58" s="373"/>
      <c r="L58" s="373"/>
      <c r="M58" s="373"/>
      <c r="N58" s="373"/>
    </row>
    <row r="59" spans="2:14">
      <c r="B59" s="373" t="s">
        <v>1862</v>
      </c>
      <c r="C59" s="373"/>
      <c r="D59" s="373" t="s">
        <v>7703</v>
      </c>
      <c r="E59" s="373" t="s">
        <v>1115</v>
      </c>
      <c r="F59" s="373"/>
      <c r="G59" s="373"/>
      <c r="H59" s="373"/>
      <c r="I59" s="373"/>
      <c r="J59" s="373"/>
      <c r="K59" s="373"/>
      <c r="L59" s="373"/>
      <c r="M59" s="373"/>
      <c r="N59" s="373"/>
    </row>
    <row r="60" spans="2:14">
      <c r="B60" s="373" t="s">
        <v>1868</v>
      </c>
      <c r="C60" s="373"/>
      <c r="D60" s="373" t="s">
        <v>7703</v>
      </c>
      <c r="E60" s="373" t="s">
        <v>1864</v>
      </c>
      <c r="F60" s="373"/>
      <c r="G60" s="373"/>
      <c r="H60" s="373"/>
      <c r="I60" s="373"/>
      <c r="J60" s="373"/>
      <c r="K60" s="373"/>
      <c r="L60" s="373"/>
      <c r="M60" s="373"/>
      <c r="N60" s="373"/>
    </row>
    <row r="61" spans="2:14">
      <c r="B61" s="373" t="s">
        <v>157</v>
      </c>
      <c r="C61" s="373"/>
      <c r="D61" s="373" t="s">
        <v>7703</v>
      </c>
      <c r="E61" s="373" t="s">
        <v>1771</v>
      </c>
      <c r="F61" s="373"/>
      <c r="G61" s="373"/>
      <c r="H61" s="373"/>
      <c r="I61" s="373"/>
      <c r="J61" s="373"/>
      <c r="K61" s="373"/>
      <c r="L61" s="373"/>
      <c r="M61" s="373"/>
      <c r="N61" s="373"/>
    </row>
    <row r="62" spans="2:14">
      <c r="B62" s="373" t="s">
        <v>1869</v>
      </c>
      <c r="C62" s="373"/>
      <c r="D62" s="373" t="s">
        <v>7703</v>
      </c>
      <c r="E62" s="373" t="s">
        <v>1687</v>
      </c>
      <c r="F62" s="373"/>
      <c r="G62" s="373"/>
      <c r="H62" s="373"/>
      <c r="I62" s="373"/>
      <c r="J62" s="373"/>
      <c r="K62" s="373"/>
      <c r="L62" s="373"/>
      <c r="M62" s="373"/>
      <c r="N62" s="373"/>
    </row>
    <row r="63" spans="2:14">
      <c r="B63" s="373" t="s">
        <v>1874</v>
      </c>
      <c r="C63" s="373"/>
      <c r="D63" s="373" t="s">
        <v>7703</v>
      </c>
      <c r="E63" s="373" t="s">
        <v>1872</v>
      </c>
      <c r="F63" s="373"/>
      <c r="G63" s="373"/>
      <c r="H63" s="373"/>
      <c r="I63" s="373"/>
      <c r="J63" s="373"/>
      <c r="K63" s="373"/>
      <c r="L63" s="373"/>
      <c r="M63" s="373"/>
      <c r="N63" s="373"/>
    </row>
    <row r="64" spans="2:14">
      <c r="B64" s="373" t="s">
        <v>1877</v>
      </c>
      <c r="C64" s="373"/>
      <c r="D64" s="373" t="s">
        <v>7703</v>
      </c>
      <c r="E64" s="373" t="s">
        <v>1496</v>
      </c>
      <c r="F64" s="373"/>
      <c r="G64" s="373"/>
      <c r="H64" s="373"/>
      <c r="I64" s="373"/>
      <c r="J64" s="373"/>
      <c r="K64" s="373"/>
      <c r="L64" s="373"/>
      <c r="M64" s="373"/>
      <c r="N64" s="373"/>
    </row>
    <row r="65" spans="2:14">
      <c r="B65" s="373" t="s">
        <v>574</v>
      </c>
      <c r="C65" s="373"/>
      <c r="D65" s="373" t="s">
        <v>7703</v>
      </c>
      <c r="E65" s="373" t="s">
        <v>1879</v>
      </c>
      <c r="F65" s="373"/>
      <c r="G65" s="373"/>
      <c r="H65" s="373"/>
      <c r="I65" s="373"/>
      <c r="J65" s="373"/>
      <c r="K65" s="373"/>
      <c r="L65" s="373"/>
      <c r="M65" s="373"/>
      <c r="N65" s="373"/>
    </row>
    <row r="66" spans="2:14">
      <c r="B66" s="373" t="s">
        <v>973</v>
      </c>
      <c r="C66" s="373"/>
      <c r="D66" s="373" t="s">
        <v>7703</v>
      </c>
      <c r="E66" s="373" t="s">
        <v>61</v>
      </c>
      <c r="F66" s="373"/>
      <c r="G66" s="373"/>
      <c r="H66" s="373"/>
      <c r="I66" s="373"/>
      <c r="J66" s="373"/>
      <c r="K66" s="373"/>
      <c r="L66" s="373"/>
      <c r="M66" s="373"/>
      <c r="N66" s="373"/>
    </row>
    <row r="67" spans="2:14">
      <c r="B67" s="373" t="s">
        <v>1882</v>
      </c>
      <c r="C67" s="373"/>
      <c r="D67" s="373" t="s">
        <v>7703</v>
      </c>
      <c r="E67" s="373" t="s">
        <v>336</v>
      </c>
      <c r="F67" s="373"/>
      <c r="G67" s="373"/>
      <c r="H67" s="373"/>
      <c r="I67" s="373"/>
      <c r="J67" s="373"/>
      <c r="K67" s="373"/>
      <c r="L67" s="373"/>
      <c r="M67" s="373"/>
      <c r="N67" s="373"/>
    </row>
    <row r="68" spans="2:14">
      <c r="B68" s="373" t="s">
        <v>737</v>
      </c>
      <c r="C68" s="373"/>
      <c r="D68" s="373" t="s">
        <v>7703</v>
      </c>
      <c r="E68" s="373" t="s">
        <v>1889</v>
      </c>
      <c r="F68" s="373"/>
      <c r="G68" s="373"/>
      <c r="H68" s="373"/>
      <c r="I68" s="373"/>
      <c r="J68" s="373"/>
      <c r="K68" s="373"/>
      <c r="L68" s="373"/>
      <c r="M68" s="373"/>
      <c r="N68" s="373"/>
    </row>
    <row r="69" spans="2:14">
      <c r="B69" s="373" t="s">
        <v>655</v>
      </c>
      <c r="C69" s="373"/>
      <c r="D69" s="373" t="s">
        <v>7703</v>
      </c>
      <c r="E69" s="373" t="s">
        <v>1890</v>
      </c>
      <c r="F69" s="373"/>
      <c r="G69" s="373"/>
      <c r="H69" s="373"/>
      <c r="I69" s="373"/>
      <c r="J69" s="373"/>
      <c r="K69" s="373"/>
      <c r="L69" s="373"/>
      <c r="M69" s="373"/>
      <c r="N69" s="373"/>
    </row>
    <row r="70" spans="2:14">
      <c r="B70" s="373" t="s">
        <v>151</v>
      </c>
      <c r="C70" s="373"/>
      <c r="D70" s="373" t="s">
        <v>7703</v>
      </c>
      <c r="E70" s="373" t="s">
        <v>1897</v>
      </c>
      <c r="F70" s="373"/>
      <c r="G70" s="373"/>
      <c r="H70" s="373"/>
      <c r="I70" s="373"/>
      <c r="J70" s="373"/>
      <c r="K70" s="373"/>
      <c r="L70" s="373"/>
      <c r="M70" s="373"/>
      <c r="N70" s="373"/>
    </row>
    <row r="71" spans="2:14">
      <c r="B71" s="373" t="s">
        <v>1903</v>
      </c>
      <c r="C71" s="373"/>
      <c r="D71" s="373" t="s">
        <v>7703</v>
      </c>
      <c r="E71" s="373" t="s">
        <v>617</v>
      </c>
      <c r="F71" s="373"/>
      <c r="G71" s="373"/>
      <c r="H71" s="373"/>
      <c r="I71" s="373"/>
      <c r="J71" s="373"/>
      <c r="K71" s="373"/>
      <c r="L71" s="373"/>
      <c r="M71" s="373"/>
      <c r="N71" s="373"/>
    </row>
    <row r="72" spans="2:14">
      <c r="B72" s="373" t="s">
        <v>998</v>
      </c>
      <c r="C72" s="373"/>
      <c r="D72" s="373" t="s">
        <v>7703</v>
      </c>
      <c r="E72" s="373" t="s">
        <v>1909</v>
      </c>
      <c r="F72" s="373"/>
      <c r="G72" s="373"/>
      <c r="H72" s="373"/>
      <c r="I72" s="373"/>
      <c r="J72" s="373"/>
      <c r="K72" s="373"/>
      <c r="L72" s="373"/>
      <c r="M72" s="373"/>
      <c r="N72" s="373"/>
    </row>
    <row r="73" spans="2:14">
      <c r="B73" s="373" t="s">
        <v>1046</v>
      </c>
      <c r="C73" s="373"/>
      <c r="D73" s="373" t="s">
        <v>7703</v>
      </c>
      <c r="E73" s="373" t="s">
        <v>1912</v>
      </c>
      <c r="F73" s="373"/>
      <c r="G73" s="373"/>
      <c r="H73" s="373"/>
      <c r="I73" s="373"/>
      <c r="J73" s="373"/>
      <c r="K73" s="373"/>
      <c r="L73" s="373"/>
      <c r="M73" s="373"/>
      <c r="N73" s="373"/>
    </row>
    <row r="74" spans="2:14">
      <c r="B74" s="373" t="s">
        <v>1659</v>
      </c>
      <c r="C74" s="373"/>
      <c r="D74" s="373" t="s">
        <v>7703</v>
      </c>
      <c r="E74" s="373" t="s">
        <v>1916</v>
      </c>
      <c r="F74" s="373"/>
      <c r="G74" s="373"/>
      <c r="H74" s="373"/>
      <c r="I74" s="373"/>
      <c r="J74" s="373"/>
      <c r="K74" s="373"/>
      <c r="L74" s="373"/>
      <c r="M74" s="373"/>
      <c r="N74" s="373"/>
    </row>
    <row r="75" spans="2:14">
      <c r="B75" s="373" t="s">
        <v>1924</v>
      </c>
      <c r="C75" s="373"/>
      <c r="D75" s="373" t="s">
        <v>7703</v>
      </c>
      <c r="E75" s="373" t="s">
        <v>1921</v>
      </c>
      <c r="F75" s="373"/>
      <c r="G75" s="373"/>
      <c r="H75" s="373"/>
      <c r="I75" s="373"/>
      <c r="J75" s="373"/>
      <c r="K75" s="373"/>
      <c r="L75" s="373"/>
      <c r="M75" s="373"/>
      <c r="N75" s="373"/>
    </row>
    <row r="76" spans="2:14">
      <c r="B76" s="373" t="s">
        <v>1930</v>
      </c>
      <c r="C76" s="373"/>
      <c r="D76" s="373" t="s">
        <v>7703</v>
      </c>
      <c r="E76" s="373" t="s">
        <v>1925</v>
      </c>
      <c r="F76" s="373"/>
      <c r="G76" s="373"/>
      <c r="H76" s="373"/>
      <c r="I76" s="373"/>
      <c r="J76" s="373"/>
      <c r="K76" s="373"/>
      <c r="L76" s="373"/>
      <c r="M76" s="373"/>
      <c r="N76" s="373"/>
    </row>
    <row r="77" spans="2:14">
      <c r="B77" s="373" t="s">
        <v>1942</v>
      </c>
      <c r="C77" s="373"/>
      <c r="D77" s="373" t="s">
        <v>7703</v>
      </c>
      <c r="E77" s="373" t="s">
        <v>1936</v>
      </c>
      <c r="F77" s="373"/>
      <c r="G77" s="373"/>
      <c r="H77" s="373"/>
      <c r="I77" s="373"/>
      <c r="J77" s="373"/>
      <c r="K77" s="373"/>
      <c r="L77" s="373"/>
      <c r="M77" s="373"/>
      <c r="N77" s="373"/>
    </row>
    <row r="78" spans="2:14">
      <c r="B78" s="373" t="s">
        <v>676</v>
      </c>
      <c r="C78" s="373"/>
      <c r="D78" s="373" t="s">
        <v>7703</v>
      </c>
      <c r="E78" s="373" t="s">
        <v>1301</v>
      </c>
      <c r="F78" s="373"/>
      <c r="G78" s="373"/>
      <c r="H78" s="373"/>
      <c r="I78" s="373"/>
      <c r="J78" s="373"/>
      <c r="K78" s="373"/>
      <c r="L78" s="373"/>
      <c r="M78" s="373"/>
      <c r="N78" s="373"/>
    </row>
    <row r="79" spans="2:14">
      <c r="B79" s="373" t="s">
        <v>1956</v>
      </c>
      <c r="C79" s="373"/>
      <c r="D79" s="373" t="s">
        <v>7703</v>
      </c>
      <c r="E79" s="373" t="s">
        <v>1949</v>
      </c>
      <c r="F79" s="373"/>
      <c r="G79" s="373"/>
      <c r="H79" s="373"/>
      <c r="I79" s="373"/>
      <c r="J79" s="373"/>
      <c r="K79" s="373"/>
      <c r="L79" s="373"/>
      <c r="M79" s="373"/>
      <c r="N79" s="373"/>
    </row>
    <row r="80" spans="2:14">
      <c r="B80" s="373" t="s">
        <v>1395</v>
      </c>
      <c r="C80" s="373"/>
      <c r="D80" s="373" t="s">
        <v>7703</v>
      </c>
      <c r="E80" s="373" t="s">
        <v>1074</v>
      </c>
      <c r="F80" s="373"/>
      <c r="G80" s="373"/>
      <c r="H80" s="373"/>
      <c r="I80" s="373"/>
      <c r="J80" s="373"/>
      <c r="K80" s="373"/>
      <c r="L80" s="373"/>
      <c r="M80" s="373"/>
      <c r="N80" s="373"/>
    </row>
    <row r="81" spans="2:14">
      <c r="B81" s="373" t="s">
        <v>1963</v>
      </c>
      <c r="C81" s="373"/>
      <c r="D81" s="373" t="s">
        <v>7703</v>
      </c>
      <c r="E81" s="373" t="s">
        <v>1959</v>
      </c>
      <c r="F81" s="373"/>
      <c r="G81" s="373"/>
      <c r="H81" s="373"/>
      <c r="I81" s="373"/>
      <c r="J81" s="373"/>
      <c r="K81" s="373"/>
      <c r="L81" s="373"/>
      <c r="M81" s="373"/>
      <c r="N81" s="373"/>
    </row>
    <row r="82" spans="2:14">
      <c r="B82" s="373" t="s">
        <v>1423</v>
      </c>
      <c r="C82" s="373"/>
      <c r="D82" s="373" t="s">
        <v>7703</v>
      </c>
      <c r="E82" s="373" t="s">
        <v>1966</v>
      </c>
      <c r="F82" s="373"/>
      <c r="G82" s="373"/>
      <c r="H82" s="373"/>
      <c r="I82" s="373"/>
      <c r="J82" s="373"/>
      <c r="K82" s="373"/>
      <c r="L82" s="373"/>
      <c r="M82" s="373"/>
      <c r="N82" s="373"/>
    </row>
    <row r="83" spans="2:14">
      <c r="B83" s="373" t="s">
        <v>1969</v>
      </c>
      <c r="C83" s="373"/>
      <c r="D83" s="373" t="s">
        <v>7703</v>
      </c>
      <c r="E83" s="373" t="s">
        <v>619</v>
      </c>
      <c r="F83" s="373"/>
      <c r="G83" s="373"/>
      <c r="H83" s="373"/>
      <c r="I83" s="373"/>
      <c r="J83" s="373"/>
      <c r="K83" s="373"/>
      <c r="L83" s="373"/>
      <c r="M83" s="373"/>
      <c r="N83" s="373"/>
    </row>
    <row r="84" spans="2:14">
      <c r="B84" s="373" t="s">
        <v>1974</v>
      </c>
      <c r="C84" s="373"/>
      <c r="D84" s="373" t="s">
        <v>7703</v>
      </c>
      <c r="E84" s="373" t="s">
        <v>1972</v>
      </c>
      <c r="F84" s="373"/>
      <c r="G84" s="373"/>
      <c r="H84" s="373"/>
      <c r="I84" s="373"/>
      <c r="J84" s="373"/>
      <c r="K84" s="373"/>
      <c r="L84" s="373"/>
      <c r="M84" s="373"/>
      <c r="N84" s="373"/>
    </row>
    <row r="85" spans="2:14">
      <c r="B85" s="373" t="s">
        <v>1976</v>
      </c>
      <c r="C85" s="373"/>
      <c r="D85" s="373" t="s">
        <v>7703</v>
      </c>
      <c r="E85" s="373" t="s">
        <v>1697</v>
      </c>
      <c r="F85" s="373"/>
      <c r="G85" s="373"/>
      <c r="H85" s="373"/>
      <c r="I85" s="373"/>
      <c r="J85" s="373"/>
      <c r="K85" s="373"/>
      <c r="L85" s="373"/>
      <c r="M85" s="373"/>
      <c r="N85" s="373"/>
    </row>
    <row r="86" spans="2:14">
      <c r="B86" s="373" t="s">
        <v>1979</v>
      </c>
      <c r="C86" s="373"/>
      <c r="D86" s="373" t="s">
        <v>7703</v>
      </c>
      <c r="E86" s="373" t="s">
        <v>833</v>
      </c>
      <c r="F86" s="373"/>
      <c r="G86" s="373"/>
      <c r="H86" s="373"/>
      <c r="I86" s="373"/>
      <c r="J86" s="373"/>
      <c r="K86" s="373"/>
      <c r="L86" s="373"/>
      <c r="M86" s="373"/>
      <c r="N86" s="373"/>
    </row>
    <row r="87" spans="2:14">
      <c r="B87" s="373" t="s">
        <v>1755</v>
      </c>
      <c r="C87" s="373"/>
      <c r="D87" s="373" t="s">
        <v>7703</v>
      </c>
      <c r="E87" s="373" t="s">
        <v>1981</v>
      </c>
      <c r="F87" s="373"/>
      <c r="G87" s="373"/>
      <c r="H87" s="373"/>
      <c r="I87" s="373"/>
      <c r="J87" s="373"/>
      <c r="K87" s="373"/>
      <c r="L87" s="373"/>
      <c r="M87" s="373"/>
      <c r="N87" s="373"/>
    </row>
    <row r="88" spans="2:14">
      <c r="B88" s="373" t="s">
        <v>1091</v>
      </c>
      <c r="C88" s="373"/>
      <c r="D88" s="373" t="s">
        <v>7703</v>
      </c>
      <c r="E88" s="373" t="s">
        <v>1060</v>
      </c>
      <c r="F88" s="373"/>
      <c r="G88" s="373"/>
      <c r="H88" s="373"/>
      <c r="I88" s="373"/>
      <c r="J88" s="373"/>
      <c r="K88" s="373"/>
      <c r="L88" s="373"/>
      <c r="M88" s="373"/>
      <c r="N88" s="373"/>
    </row>
    <row r="89" spans="2:14">
      <c r="B89" s="373" t="s">
        <v>1710</v>
      </c>
      <c r="C89" s="373"/>
      <c r="D89" s="373" t="s">
        <v>7703</v>
      </c>
      <c r="E89" s="373" t="s">
        <v>1983</v>
      </c>
      <c r="F89" s="373"/>
      <c r="G89" s="373"/>
      <c r="H89" s="373"/>
      <c r="I89" s="373"/>
      <c r="J89" s="373"/>
      <c r="K89" s="373"/>
      <c r="L89" s="373"/>
      <c r="M89" s="373"/>
      <c r="N89" s="373"/>
    </row>
    <row r="90" spans="2:14">
      <c r="B90" s="373" t="s">
        <v>1928</v>
      </c>
      <c r="C90" s="373"/>
      <c r="D90" s="373" t="s">
        <v>7703</v>
      </c>
      <c r="E90" s="373" t="s">
        <v>679</v>
      </c>
      <c r="F90" s="373"/>
      <c r="G90" s="373"/>
      <c r="H90" s="373"/>
      <c r="I90" s="373"/>
      <c r="J90" s="373"/>
      <c r="K90" s="373"/>
      <c r="L90" s="373"/>
      <c r="M90" s="373"/>
      <c r="N90" s="373"/>
    </row>
    <row r="91" spans="2:14">
      <c r="B91" s="373" t="s">
        <v>1984</v>
      </c>
      <c r="C91" s="373"/>
      <c r="D91" s="373" t="s">
        <v>7703</v>
      </c>
      <c r="E91" s="373" t="s">
        <v>1813</v>
      </c>
      <c r="F91" s="373"/>
      <c r="G91" s="373"/>
      <c r="H91" s="373"/>
      <c r="I91" s="373"/>
      <c r="J91" s="373"/>
      <c r="K91" s="373"/>
      <c r="L91" s="373"/>
      <c r="M91" s="373"/>
      <c r="N91" s="373"/>
    </row>
    <row r="92" spans="2:14">
      <c r="B92" s="373" t="s">
        <v>1999</v>
      </c>
      <c r="C92" s="373"/>
      <c r="D92" s="373" t="s">
        <v>7703</v>
      </c>
      <c r="E92" s="373" t="s">
        <v>1991</v>
      </c>
      <c r="F92" s="373"/>
      <c r="G92" s="373"/>
      <c r="H92" s="373"/>
      <c r="I92" s="373"/>
      <c r="J92" s="373"/>
      <c r="K92" s="373"/>
      <c r="L92" s="373"/>
      <c r="M92" s="373"/>
      <c r="N92" s="373"/>
    </row>
    <row r="93" spans="2:14">
      <c r="B93" s="373" t="s">
        <v>529</v>
      </c>
      <c r="C93" s="373"/>
      <c r="D93" s="373" t="s">
        <v>7703</v>
      </c>
      <c r="E93" s="373" t="s">
        <v>1428</v>
      </c>
      <c r="F93" s="373"/>
      <c r="G93" s="373"/>
      <c r="H93" s="373"/>
      <c r="I93" s="373"/>
      <c r="J93" s="373"/>
      <c r="K93" s="373"/>
      <c r="L93" s="373"/>
      <c r="M93" s="373"/>
      <c r="N93" s="373"/>
    </row>
    <row r="94" spans="2:14">
      <c r="B94" s="373" t="s">
        <v>418</v>
      </c>
      <c r="C94" s="373"/>
      <c r="D94" s="373" t="s">
        <v>7703</v>
      </c>
      <c r="E94" s="373" t="s">
        <v>1908</v>
      </c>
      <c r="F94" s="373"/>
      <c r="G94" s="373"/>
      <c r="H94" s="373"/>
      <c r="I94" s="373"/>
      <c r="J94" s="373"/>
      <c r="K94" s="373"/>
      <c r="L94" s="373"/>
      <c r="M94" s="373"/>
      <c r="N94" s="373"/>
    </row>
    <row r="95" spans="2:14">
      <c r="B95" s="373" t="s">
        <v>1210</v>
      </c>
      <c r="C95" s="373"/>
      <c r="D95" s="373" t="s">
        <v>7703</v>
      </c>
      <c r="E95" s="373" t="s">
        <v>1186</v>
      </c>
      <c r="F95" s="373"/>
      <c r="G95" s="373"/>
      <c r="H95" s="373"/>
      <c r="I95" s="373"/>
      <c r="J95" s="373"/>
      <c r="K95" s="373"/>
      <c r="L95" s="373"/>
      <c r="M95" s="373"/>
      <c r="N95" s="373"/>
    </row>
    <row r="96" spans="2:14">
      <c r="B96" s="373" t="s">
        <v>1449</v>
      </c>
      <c r="C96" s="373"/>
      <c r="D96" s="373" t="s">
        <v>7703</v>
      </c>
      <c r="E96" s="373" t="s">
        <v>2004</v>
      </c>
      <c r="F96" s="373"/>
      <c r="G96" s="373"/>
      <c r="H96" s="373"/>
      <c r="I96" s="373"/>
      <c r="J96" s="373"/>
      <c r="K96" s="373"/>
      <c r="L96" s="373"/>
      <c r="M96" s="373"/>
      <c r="N96" s="373"/>
    </row>
    <row r="97" spans="2:14">
      <c r="B97" s="373" t="s">
        <v>16</v>
      </c>
      <c r="C97" s="373"/>
      <c r="D97" s="373" t="s">
        <v>7703</v>
      </c>
      <c r="E97" s="373" t="s">
        <v>2005</v>
      </c>
      <c r="F97" s="373"/>
      <c r="G97" s="373"/>
      <c r="H97" s="373"/>
      <c r="I97" s="373"/>
      <c r="J97" s="373"/>
      <c r="K97" s="373"/>
      <c r="L97" s="373"/>
      <c r="M97" s="373"/>
      <c r="N97" s="373"/>
    </row>
    <row r="98" spans="2:14">
      <c r="B98" s="373" t="s">
        <v>2013</v>
      </c>
      <c r="C98" s="373"/>
      <c r="D98" s="373" t="s">
        <v>7703</v>
      </c>
      <c r="E98" s="373" t="s">
        <v>2009</v>
      </c>
      <c r="F98" s="373"/>
      <c r="G98" s="373"/>
      <c r="H98" s="373"/>
      <c r="I98" s="373"/>
      <c r="J98" s="373"/>
      <c r="K98" s="373"/>
      <c r="L98" s="373"/>
      <c r="M98" s="373"/>
      <c r="N98" s="373"/>
    </row>
    <row r="99" spans="2:14">
      <c r="B99" s="373" t="s">
        <v>334</v>
      </c>
      <c r="C99" s="373"/>
      <c r="D99" s="373" t="s">
        <v>7703</v>
      </c>
      <c r="E99" s="373" t="s">
        <v>48</v>
      </c>
      <c r="F99" s="373"/>
      <c r="G99" s="373"/>
      <c r="H99" s="373"/>
      <c r="I99" s="373"/>
      <c r="J99" s="373"/>
      <c r="K99" s="373"/>
      <c r="L99" s="373"/>
      <c r="M99" s="373"/>
      <c r="N99" s="373"/>
    </row>
    <row r="100" spans="2:14">
      <c r="B100" s="373" t="s">
        <v>1998</v>
      </c>
      <c r="C100" s="373"/>
      <c r="D100" s="373" t="s">
        <v>7703</v>
      </c>
      <c r="E100" s="373" t="s">
        <v>2015</v>
      </c>
      <c r="F100" s="373"/>
      <c r="G100" s="373"/>
      <c r="H100" s="373"/>
      <c r="I100" s="373"/>
      <c r="J100" s="373"/>
      <c r="K100" s="373"/>
      <c r="L100" s="373"/>
      <c r="M100" s="373"/>
      <c r="N100" s="373"/>
    </row>
    <row r="101" spans="2:14">
      <c r="B101" s="373" t="s">
        <v>320</v>
      </c>
      <c r="C101" s="373"/>
      <c r="D101" s="373" t="s">
        <v>7703</v>
      </c>
      <c r="E101" s="373" t="s">
        <v>256</v>
      </c>
      <c r="F101" s="373"/>
      <c r="G101" s="373"/>
      <c r="H101" s="373"/>
      <c r="I101" s="373"/>
      <c r="J101" s="373"/>
      <c r="K101" s="373"/>
      <c r="L101" s="373"/>
      <c r="M101" s="373"/>
      <c r="N101" s="373"/>
    </row>
    <row r="102" spans="2:14">
      <c r="B102" s="373" t="s">
        <v>173</v>
      </c>
      <c r="C102" s="373"/>
      <c r="D102" s="373" t="s">
        <v>7703</v>
      </c>
      <c r="E102" s="373" t="s">
        <v>1809</v>
      </c>
      <c r="F102" s="373"/>
      <c r="G102" s="373"/>
      <c r="H102" s="373"/>
      <c r="I102" s="373"/>
      <c r="J102" s="373"/>
      <c r="K102" s="373"/>
      <c r="L102" s="373"/>
      <c r="M102" s="373"/>
      <c r="N102" s="373"/>
    </row>
    <row r="103" spans="2:14">
      <c r="B103" s="373" t="s">
        <v>99</v>
      </c>
      <c r="C103" s="373"/>
      <c r="D103" s="373" t="s">
        <v>7703</v>
      </c>
      <c r="E103" s="373" t="s">
        <v>2018</v>
      </c>
      <c r="F103" s="373"/>
      <c r="G103" s="373"/>
      <c r="H103" s="373"/>
      <c r="I103" s="373"/>
      <c r="J103" s="373"/>
      <c r="K103" s="373"/>
      <c r="L103" s="373"/>
      <c r="M103" s="373"/>
      <c r="N103" s="373"/>
    </row>
    <row r="104" spans="2:14">
      <c r="B104" s="373" t="s">
        <v>2021</v>
      </c>
      <c r="C104" s="373"/>
      <c r="D104" s="373" t="s">
        <v>7703</v>
      </c>
      <c r="E104" s="373" t="s">
        <v>2020</v>
      </c>
      <c r="F104" s="373"/>
      <c r="G104" s="373"/>
      <c r="H104" s="373"/>
      <c r="I104" s="373"/>
      <c r="J104" s="373"/>
      <c r="K104" s="373"/>
      <c r="L104" s="373"/>
      <c r="M104" s="373"/>
      <c r="N104" s="373"/>
    </row>
    <row r="105" spans="2:14">
      <c r="B105" s="373" t="s">
        <v>1955</v>
      </c>
      <c r="C105" s="373"/>
      <c r="D105" s="373" t="s">
        <v>7703</v>
      </c>
      <c r="E105" s="373" t="s">
        <v>2023</v>
      </c>
      <c r="F105" s="373"/>
      <c r="G105" s="373"/>
      <c r="H105" s="373"/>
      <c r="I105" s="373"/>
      <c r="J105" s="373"/>
      <c r="K105" s="373"/>
      <c r="L105" s="373"/>
      <c r="M105" s="373"/>
      <c r="N105" s="373"/>
    </row>
    <row r="106" spans="2:14">
      <c r="B106" s="373" t="s">
        <v>141</v>
      </c>
      <c r="C106" s="373"/>
      <c r="D106" s="373" t="s">
        <v>7703</v>
      </c>
      <c r="E106" s="373" t="s">
        <v>1216</v>
      </c>
      <c r="F106" s="373"/>
      <c r="G106" s="373"/>
      <c r="H106" s="373"/>
      <c r="I106" s="373"/>
      <c r="J106" s="373"/>
      <c r="K106" s="373"/>
      <c r="L106" s="373"/>
      <c r="M106" s="373"/>
      <c r="N106" s="373"/>
    </row>
    <row r="107" spans="2:14">
      <c r="B107" s="373" t="s">
        <v>1609</v>
      </c>
      <c r="C107" s="373"/>
      <c r="D107" s="373" t="s">
        <v>7703</v>
      </c>
      <c r="E107" s="373" t="s">
        <v>1830</v>
      </c>
      <c r="F107" s="373"/>
      <c r="G107" s="373"/>
      <c r="H107" s="373"/>
      <c r="I107" s="373"/>
      <c r="J107" s="373"/>
      <c r="K107" s="373"/>
      <c r="L107" s="373"/>
      <c r="M107" s="373"/>
      <c r="N107" s="373"/>
    </row>
    <row r="108" spans="2:14">
      <c r="B108" s="373" t="s">
        <v>1719</v>
      </c>
      <c r="C108" s="373"/>
      <c r="D108" s="373" t="s">
        <v>7703</v>
      </c>
      <c r="E108" s="373" t="s">
        <v>2027</v>
      </c>
      <c r="F108" s="373"/>
      <c r="G108" s="373"/>
      <c r="H108" s="373"/>
      <c r="I108" s="373"/>
      <c r="J108" s="373"/>
      <c r="K108" s="373"/>
      <c r="L108" s="373"/>
      <c r="M108" s="373"/>
      <c r="N108" s="373"/>
    </row>
    <row r="109" spans="2:14">
      <c r="B109" s="373" t="s">
        <v>1608</v>
      </c>
      <c r="C109" s="373"/>
      <c r="D109" s="373" t="s">
        <v>7703</v>
      </c>
      <c r="E109" s="373" t="s">
        <v>1744</v>
      </c>
      <c r="F109" s="373"/>
      <c r="G109" s="373"/>
      <c r="H109" s="373"/>
      <c r="I109" s="373"/>
      <c r="J109" s="373"/>
      <c r="K109" s="373"/>
      <c r="L109" s="373"/>
      <c r="M109" s="373"/>
      <c r="N109" s="373"/>
    </row>
    <row r="110" spans="2:14">
      <c r="B110" s="373" t="s">
        <v>2035</v>
      </c>
      <c r="C110" s="373"/>
      <c r="D110" s="373" t="s">
        <v>7703</v>
      </c>
      <c r="E110" s="373" t="s">
        <v>2030</v>
      </c>
      <c r="F110" s="373"/>
      <c r="G110" s="373"/>
      <c r="H110" s="373"/>
      <c r="I110" s="373"/>
      <c r="J110" s="373"/>
      <c r="K110" s="373"/>
      <c r="L110" s="373"/>
      <c r="M110" s="373"/>
      <c r="N110" s="373"/>
    </row>
    <row r="111" spans="2:14">
      <c r="B111" s="373" t="s">
        <v>2038</v>
      </c>
      <c r="C111" s="373"/>
      <c r="D111" s="373" t="s">
        <v>7703</v>
      </c>
      <c r="E111" s="373" t="s">
        <v>1109</v>
      </c>
      <c r="F111" s="373"/>
      <c r="G111" s="373"/>
      <c r="H111" s="373"/>
      <c r="I111" s="373"/>
      <c r="J111" s="373"/>
      <c r="K111" s="373"/>
      <c r="L111" s="373"/>
      <c r="M111" s="373"/>
      <c r="N111" s="373"/>
    </row>
    <row r="112" spans="2:14">
      <c r="B112" s="373" t="s">
        <v>201</v>
      </c>
      <c r="C112" s="373"/>
      <c r="D112" s="373" t="s">
        <v>7703</v>
      </c>
      <c r="E112" s="373" t="s">
        <v>2044</v>
      </c>
      <c r="F112" s="373"/>
      <c r="G112" s="373"/>
      <c r="H112" s="373"/>
      <c r="I112" s="373"/>
      <c r="J112" s="373"/>
      <c r="K112" s="373"/>
      <c r="L112" s="373"/>
      <c r="M112" s="373"/>
      <c r="N112" s="373"/>
    </row>
    <row r="113" spans="2:14">
      <c r="B113" s="373" t="s">
        <v>2055</v>
      </c>
      <c r="C113" s="373"/>
      <c r="D113" s="373" t="s">
        <v>7703</v>
      </c>
      <c r="E113" s="373" t="s">
        <v>2052</v>
      </c>
      <c r="F113" s="373"/>
      <c r="G113" s="373"/>
      <c r="H113" s="373"/>
      <c r="I113" s="373"/>
      <c r="J113" s="373"/>
      <c r="K113" s="373"/>
      <c r="L113" s="373"/>
      <c r="M113" s="373"/>
      <c r="N113" s="373"/>
    </row>
    <row r="114" spans="2:14">
      <c r="B114" s="373" t="s">
        <v>2061</v>
      </c>
      <c r="C114" s="373"/>
      <c r="D114" s="373" t="s">
        <v>7703</v>
      </c>
      <c r="E114" s="373" t="s">
        <v>2056</v>
      </c>
      <c r="F114" s="373"/>
      <c r="G114" s="373"/>
      <c r="H114" s="373"/>
      <c r="I114" s="373"/>
      <c r="J114" s="373"/>
      <c r="K114" s="373"/>
      <c r="L114" s="373"/>
      <c r="M114" s="373"/>
      <c r="N114" s="373"/>
    </row>
    <row r="115" spans="2:14">
      <c r="B115" s="373" t="s">
        <v>2072</v>
      </c>
      <c r="C115" s="373"/>
      <c r="D115" s="373" t="s">
        <v>7703</v>
      </c>
      <c r="E115" s="373" t="s">
        <v>2064</v>
      </c>
      <c r="F115" s="373"/>
      <c r="G115" s="373"/>
      <c r="H115" s="373"/>
      <c r="I115" s="373"/>
      <c r="J115" s="373"/>
      <c r="K115" s="373"/>
      <c r="L115" s="373"/>
      <c r="M115" s="373"/>
      <c r="N115" s="373"/>
    </row>
    <row r="116" spans="2:14">
      <c r="B116" s="373" t="s">
        <v>697</v>
      </c>
      <c r="C116" s="373"/>
      <c r="D116" s="373" t="s">
        <v>7703</v>
      </c>
      <c r="E116" s="373" t="s">
        <v>694</v>
      </c>
      <c r="F116" s="373"/>
      <c r="G116" s="373"/>
      <c r="H116" s="373"/>
      <c r="I116" s="373"/>
      <c r="J116" s="373"/>
      <c r="K116" s="373"/>
      <c r="L116" s="373"/>
      <c r="M116" s="373"/>
      <c r="N116" s="373"/>
    </row>
    <row r="117" spans="2:14">
      <c r="B117" s="373" t="s">
        <v>236</v>
      </c>
      <c r="C117" s="373"/>
      <c r="D117" s="373" t="s">
        <v>7703</v>
      </c>
      <c r="E117" s="373" t="s">
        <v>1329</v>
      </c>
      <c r="F117" s="373"/>
      <c r="G117" s="373"/>
      <c r="H117" s="373"/>
      <c r="I117" s="373"/>
      <c r="J117" s="373"/>
      <c r="K117" s="373"/>
      <c r="L117" s="373"/>
      <c r="M117" s="373"/>
      <c r="N117" s="373"/>
    </row>
    <row r="118" spans="2:14">
      <c r="B118" s="373" t="s">
        <v>2078</v>
      </c>
      <c r="C118" s="373"/>
      <c r="D118" s="373" t="s">
        <v>7703</v>
      </c>
      <c r="E118" s="373" t="s">
        <v>2075</v>
      </c>
      <c r="F118" s="373"/>
      <c r="G118" s="373"/>
      <c r="H118" s="373"/>
      <c r="I118" s="373"/>
      <c r="J118" s="373"/>
      <c r="K118" s="373"/>
      <c r="L118" s="373"/>
      <c r="M118" s="373"/>
      <c r="N118" s="373"/>
    </row>
    <row r="119" spans="2:14">
      <c r="B119" s="373" t="s">
        <v>384</v>
      </c>
      <c r="C119" s="373"/>
      <c r="D119" s="373" t="s">
        <v>7703</v>
      </c>
      <c r="E119" s="373" t="s">
        <v>1737</v>
      </c>
      <c r="F119" s="373"/>
      <c r="G119" s="373"/>
      <c r="H119" s="373"/>
      <c r="I119" s="373"/>
      <c r="J119" s="373"/>
      <c r="K119" s="373"/>
      <c r="L119" s="373"/>
      <c r="M119" s="373"/>
      <c r="N119" s="373"/>
    </row>
    <row r="120" spans="2:14">
      <c r="B120" s="373" t="s">
        <v>2086</v>
      </c>
      <c r="C120" s="373"/>
      <c r="D120" s="373" t="s">
        <v>7703</v>
      </c>
      <c r="E120" s="373" t="s">
        <v>2085</v>
      </c>
      <c r="F120" s="373"/>
      <c r="G120" s="373"/>
      <c r="H120" s="373"/>
      <c r="I120" s="373"/>
      <c r="J120" s="373"/>
      <c r="K120" s="373"/>
      <c r="L120" s="373"/>
      <c r="M120" s="373"/>
      <c r="N120" s="373"/>
    </row>
    <row r="121" spans="2:14">
      <c r="B121" s="373" t="s">
        <v>1915</v>
      </c>
      <c r="C121" s="373"/>
      <c r="D121" s="373" t="s">
        <v>7703</v>
      </c>
      <c r="E121" s="373" t="s">
        <v>33</v>
      </c>
      <c r="F121" s="373"/>
      <c r="G121" s="373"/>
      <c r="H121" s="373"/>
      <c r="I121" s="373"/>
      <c r="J121" s="373"/>
      <c r="K121" s="373"/>
      <c r="L121" s="373"/>
      <c r="M121" s="373"/>
      <c r="N121" s="373"/>
    </row>
    <row r="122" spans="2:14">
      <c r="B122" s="373" t="s">
        <v>2088</v>
      </c>
      <c r="C122" s="373"/>
      <c r="D122" s="373" t="s">
        <v>7703</v>
      </c>
      <c r="E122" s="373" t="s">
        <v>1939</v>
      </c>
      <c r="F122" s="373"/>
      <c r="G122" s="373"/>
      <c r="H122" s="373"/>
      <c r="I122" s="373"/>
      <c r="J122" s="373"/>
      <c r="K122" s="373"/>
      <c r="L122" s="373"/>
      <c r="M122" s="373"/>
      <c r="N122" s="373"/>
    </row>
    <row r="123" spans="2:14">
      <c r="B123" s="373" t="s">
        <v>1392</v>
      </c>
      <c r="C123" s="373"/>
      <c r="D123" s="373" t="s">
        <v>7703</v>
      </c>
      <c r="E123" s="373" t="s">
        <v>2090</v>
      </c>
      <c r="F123" s="373"/>
      <c r="G123" s="373"/>
      <c r="H123" s="373"/>
      <c r="I123" s="373"/>
      <c r="J123" s="373"/>
      <c r="K123" s="373"/>
      <c r="L123" s="373"/>
      <c r="M123" s="373"/>
      <c r="N123" s="373"/>
    </row>
    <row r="124" spans="2:14">
      <c r="B124" s="373" t="s">
        <v>2026</v>
      </c>
      <c r="C124" s="373"/>
      <c r="D124" s="373" t="s">
        <v>7703</v>
      </c>
      <c r="E124" s="373" t="s">
        <v>2091</v>
      </c>
      <c r="F124" s="373"/>
      <c r="G124" s="373"/>
      <c r="H124" s="373"/>
      <c r="I124" s="373"/>
      <c r="J124" s="373"/>
      <c r="K124" s="373"/>
      <c r="L124" s="373"/>
      <c r="M124" s="373"/>
      <c r="N124" s="373"/>
    </row>
    <row r="125" spans="2:14">
      <c r="B125" s="373" t="s">
        <v>2095</v>
      </c>
      <c r="C125" s="373"/>
      <c r="D125" s="373" t="s">
        <v>7703</v>
      </c>
      <c r="E125" s="373" t="s">
        <v>2094</v>
      </c>
      <c r="F125" s="373"/>
      <c r="G125" s="373"/>
      <c r="H125" s="373"/>
      <c r="I125" s="373"/>
      <c r="J125" s="373"/>
      <c r="K125" s="373"/>
      <c r="L125" s="373"/>
      <c r="M125" s="373"/>
      <c r="N125" s="373"/>
    </row>
    <row r="126" spans="2:14">
      <c r="B126" s="373" t="s">
        <v>2097</v>
      </c>
      <c r="C126" s="373"/>
      <c r="D126" s="373" t="s">
        <v>7703</v>
      </c>
      <c r="E126" s="373" t="s">
        <v>247</v>
      </c>
      <c r="F126" s="373"/>
      <c r="G126" s="373"/>
      <c r="H126" s="373"/>
      <c r="I126" s="373"/>
      <c r="J126" s="373"/>
      <c r="K126" s="373"/>
      <c r="L126" s="373"/>
      <c r="M126" s="373"/>
      <c r="N126" s="373"/>
    </row>
    <row r="127" spans="2:14">
      <c r="B127" s="373" t="s">
        <v>1235</v>
      </c>
      <c r="C127" s="373"/>
      <c r="D127" s="373" t="s">
        <v>7703</v>
      </c>
      <c r="E127" s="373" t="s">
        <v>2104</v>
      </c>
      <c r="F127" s="373"/>
      <c r="G127" s="373"/>
      <c r="H127" s="373"/>
      <c r="I127" s="373"/>
      <c r="J127" s="373"/>
      <c r="K127" s="373"/>
      <c r="L127" s="373"/>
      <c r="M127" s="373"/>
      <c r="N127" s="373"/>
    </row>
    <row r="128" spans="2:14">
      <c r="B128" s="373" t="s">
        <v>2110</v>
      </c>
      <c r="C128" s="373"/>
      <c r="D128" s="373" t="s">
        <v>7703</v>
      </c>
      <c r="E128" s="373" t="s">
        <v>2105</v>
      </c>
      <c r="F128" s="373"/>
      <c r="G128" s="373"/>
      <c r="H128" s="373"/>
      <c r="I128" s="373"/>
      <c r="J128" s="373"/>
      <c r="K128" s="373"/>
      <c r="L128" s="373"/>
      <c r="M128" s="373"/>
      <c r="N128" s="373"/>
    </row>
    <row r="129" spans="2:14">
      <c r="B129" s="373" t="s">
        <v>1982</v>
      </c>
      <c r="C129" s="373"/>
      <c r="D129" s="373" t="s">
        <v>7703</v>
      </c>
      <c r="E129" s="373" t="s">
        <v>2058</v>
      </c>
      <c r="F129" s="373"/>
      <c r="G129" s="373"/>
      <c r="H129" s="373"/>
      <c r="I129" s="373"/>
      <c r="J129" s="373"/>
      <c r="K129" s="373"/>
      <c r="L129" s="373"/>
      <c r="M129" s="373"/>
      <c r="N129" s="373"/>
    </row>
    <row r="130" spans="2:14">
      <c r="B130" s="373" t="s">
        <v>2111</v>
      </c>
      <c r="C130" s="373"/>
      <c r="D130" s="373" t="s">
        <v>7703</v>
      </c>
      <c r="E130" s="373" t="s">
        <v>779</v>
      </c>
      <c r="F130" s="373"/>
      <c r="G130" s="373"/>
      <c r="H130" s="373"/>
      <c r="I130" s="373"/>
      <c r="J130" s="373"/>
      <c r="K130" s="373"/>
      <c r="L130" s="373"/>
      <c r="M130" s="373"/>
      <c r="N130" s="373"/>
    </row>
    <row r="131" spans="2:14">
      <c r="B131" s="373" t="s">
        <v>278</v>
      </c>
      <c r="C131" s="373"/>
      <c r="D131" s="373" t="s">
        <v>7703</v>
      </c>
      <c r="E131" s="373" t="s">
        <v>2117</v>
      </c>
      <c r="F131" s="373"/>
      <c r="G131" s="373"/>
      <c r="H131" s="373"/>
      <c r="I131" s="373"/>
      <c r="J131" s="373"/>
      <c r="K131" s="373"/>
      <c r="L131" s="373"/>
      <c r="M131" s="373"/>
      <c r="N131" s="373"/>
    </row>
  </sheetData>
  <phoneticPr fontId="22"/>
  <pageMargins left="0.7" right="0.7" top="0.75" bottom="0.75" header="0.3" footer="0.3"/>
  <pageSetup paperSize="9"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59"/>
  <dimension ref="B1:O204"/>
  <sheetViews>
    <sheetView showGridLines="0" workbookViewId="0">
      <pane ySplit="4" topLeftCell="A5" activePane="bottomLeft" state="frozen"/>
      <selection pane="bottomLeft"/>
    </sheetView>
  </sheetViews>
  <sheetFormatPr defaultColWidth="3.54296875" defaultRowHeight="15"/>
  <cols>
    <col min="1" max="1" width="3.54296875" style="368"/>
    <col min="2" max="3" width="3.08984375" style="368" hidden="1" customWidth="1"/>
    <col min="4" max="4" width="3.36328125" style="368" bestFit="1" customWidth="1"/>
    <col min="5" max="5" width="7.453125" style="368" bestFit="1" customWidth="1"/>
    <col min="6" max="6" width="3.54296875" style="384"/>
    <col min="7" max="16384" width="3.54296875" style="368"/>
  </cols>
  <sheetData>
    <row r="1" spans="2:15">
      <c r="E1" s="369" t="s">
        <v>4152</v>
      </c>
    </row>
    <row r="2" spans="2:15">
      <c r="E2" s="370" t="s">
        <v>5220</v>
      </c>
    </row>
    <row r="3" spans="2:15">
      <c r="O3" s="390"/>
    </row>
    <row r="4" spans="2:15" ht="166.2">
      <c r="B4" s="375" t="s">
        <v>5286</v>
      </c>
      <c r="C4" s="375" t="s">
        <v>7264</v>
      </c>
      <c r="D4" s="375" t="s">
        <v>1087</v>
      </c>
      <c r="E4" s="375" t="s">
        <v>2293</v>
      </c>
      <c r="F4" s="375" t="s">
        <v>5045</v>
      </c>
      <c r="G4" s="375" t="s">
        <v>888</v>
      </c>
      <c r="H4" s="375" t="s">
        <v>5046</v>
      </c>
      <c r="I4" s="375" t="s">
        <v>3752</v>
      </c>
      <c r="J4" s="375" t="s">
        <v>5047</v>
      </c>
      <c r="K4" s="375" t="s">
        <v>2988</v>
      </c>
      <c r="L4" s="375" t="s">
        <v>5048</v>
      </c>
      <c r="M4" s="375" t="s">
        <v>3865</v>
      </c>
      <c r="N4" s="375" t="s">
        <v>844</v>
      </c>
      <c r="O4" s="377" t="s">
        <v>5050</v>
      </c>
    </row>
    <row r="5" spans="2:15">
      <c r="B5" s="356"/>
      <c r="C5" s="356" t="s">
        <v>7703</v>
      </c>
      <c r="D5" s="356"/>
      <c r="E5" s="356"/>
      <c r="F5" s="363" t="s">
        <v>703</v>
      </c>
      <c r="G5" s="356"/>
      <c r="H5" s="356"/>
      <c r="I5" s="356"/>
      <c r="J5" s="356"/>
      <c r="K5" s="356"/>
      <c r="L5" s="356"/>
      <c r="M5" s="356"/>
      <c r="N5" s="356"/>
      <c r="O5" s="356"/>
    </row>
    <row r="6" spans="2:15">
      <c r="B6" s="356"/>
      <c r="C6" s="356" t="s">
        <v>7703</v>
      </c>
      <c r="D6" s="356"/>
      <c r="E6" s="356"/>
      <c r="F6" s="363" t="s">
        <v>628</v>
      </c>
      <c r="G6" s="356"/>
      <c r="H6" s="356"/>
      <c r="I6" s="356"/>
      <c r="J6" s="356"/>
      <c r="K6" s="356"/>
      <c r="L6" s="356"/>
      <c r="M6" s="356"/>
      <c r="N6" s="356"/>
      <c r="O6" s="356"/>
    </row>
    <row r="7" spans="2:15">
      <c r="B7" s="356"/>
      <c r="C7" s="356" t="s">
        <v>7703</v>
      </c>
      <c r="D7" s="356"/>
      <c r="E7" s="356"/>
      <c r="F7" s="363" t="s">
        <v>868</v>
      </c>
      <c r="G7" s="356"/>
      <c r="H7" s="356"/>
      <c r="I7" s="356"/>
      <c r="J7" s="356"/>
      <c r="K7" s="356"/>
      <c r="L7" s="356"/>
      <c r="M7" s="356"/>
      <c r="N7" s="356"/>
      <c r="O7" s="356"/>
    </row>
    <row r="8" spans="2:15">
      <c r="B8" s="356"/>
      <c r="C8" s="356" t="s">
        <v>7703</v>
      </c>
      <c r="D8" s="356"/>
      <c r="E8" s="356"/>
      <c r="F8" s="363" t="s">
        <v>6469</v>
      </c>
      <c r="G8" s="356"/>
      <c r="H8" s="356"/>
      <c r="I8" s="356"/>
      <c r="J8" s="356"/>
      <c r="K8" s="356"/>
      <c r="L8" s="356"/>
      <c r="M8" s="356"/>
      <c r="N8" s="356"/>
      <c r="O8" s="356"/>
    </row>
    <row r="9" spans="2:15">
      <c r="B9" s="356"/>
      <c r="C9" s="356" t="s">
        <v>7703</v>
      </c>
      <c r="D9" s="356"/>
      <c r="E9" s="356"/>
      <c r="F9" s="363" t="s">
        <v>7</v>
      </c>
      <c r="G9" s="356"/>
      <c r="H9" s="356"/>
      <c r="I9" s="356"/>
      <c r="J9" s="356"/>
      <c r="K9" s="356"/>
      <c r="L9" s="356"/>
      <c r="M9" s="356"/>
      <c r="N9" s="356"/>
      <c r="O9" s="356"/>
    </row>
    <row r="10" spans="2:15">
      <c r="B10" s="356"/>
      <c r="C10" s="356" t="s">
        <v>7703</v>
      </c>
      <c r="D10" s="356"/>
      <c r="E10" s="356"/>
      <c r="F10" s="363" t="s">
        <v>453</v>
      </c>
      <c r="G10" s="356"/>
      <c r="H10" s="356"/>
      <c r="I10" s="356"/>
      <c r="J10" s="356"/>
      <c r="K10" s="356"/>
      <c r="L10" s="356"/>
      <c r="M10" s="356"/>
      <c r="N10" s="356"/>
      <c r="O10" s="356"/>
    </row>
    <row r="11" spans="2:15">
      <c r="B11" s="356"/>
      <c r="C11" s="356" t="s">
        <v>7703</v>
      </c>
      <c r="D11" s="356"/>
      <c r="E11" s="356"/>
      <c r="F11" s="363" t="s">
        <v>7008</v>
      </c>
      <c r="G11" s="356"/>
      <c r="H11" s="356"/>
      <c r="I11" s="356"/>
      <c r="J11" s="356"/>
      <c r="K11" s="356"/>
      <c r="L11" s="356"/>
      <c r="M11" s="356"/>
      <c r="N11" s="356"/>
      <c r="O11" s="356"/>
    </row>
    <row r="12" spans="2:15">
      <c r="B12" s="356"/>
      <c r="C12" s="356" t="s">
        <v>7703</v>
      </c>
      <c r="D12" s="356"/>
      <c r="E12" s="356"/>
      <c r="F12" s="363" t="s">
        <v>6970</v>
      </c>
      <c r="G12" s="356"/>
      <c r="H12" s="356"/>
      <c r="I12" s="356"/>
      <c r="J12" s="356"/>
      <c r="K12" s="356"/>
      <c r="L12" s="356"/>
      <c r="M12" s="356"/>
      <c r="N12" s="356"/>
      <c r="O12" s="356"/>
    </row>
    <row r="13" spans="2:15">
      <c r="B13" s="356"/>
      <c r="C13" s="356" t="s">
        <v>7703</v>
      </c>
      <c r="D13" s="356"/>
      <c r="E13" s="356"/>
      <c r="F13" s="363" t="s">
        <v>7009</v>
      </c>
      <c r="G13" s="356"/>
      <c r="H13" s="356"/>
      <c r="I13" s="356"/>
      <c r="J13" s="356"/>
      <c r="K13" s="356"/>
      <c r="L13" s="356"/>
      <c r="M13" s="356"/>
      <c r="N13" s="356"/>
      <c r="O13" s="356"/>
    </row>
    <row r="14" spans="2:15">
      <c r="B14" s="356"/>
      <c r="C14" s="356" t="s">
        <v>7703</v>
      </c>
      <c r="D14" s="356"/>
      <c r="E14" s="356"/>
      <c r="F14" s="363" t="s">
        <v>3724</v>
      </c>
      <c r="G14" s="356"/>
      <c r="H14" s="356"/>
      <c r="I14" s="356"/>
      <c r="J14" s="356"/>
      <c r="K14" s="356"/>
      <c r="L14" s="356"/>
      <c r="M14" s="356"/>
      <c r="N14" s="356"/>
      <c r="O14" s="356"/>
    </row>
    <row r="15" spans="2:15">
      <c r="B15" s="356"/>
      <c r="C15" s="356" t="s">
        <v>7703</v>
      </c>
      <c r="D15" s="356"/>
      <c r="E15" s="356"/>
      <c r="F15" s="363" t="s">
        <v>6193</v>
      </c>
      <c r="G15" s="356"/>
      <c r="H15" s="356"/>
      <c r="I15" s="356"/>
      <c r="J15" s="356"/>
      <c r="K15" s="356"/>
      <c r="L15" s="356"/>
      <c r="M15" s="356"/>
      <c r="N15" s="356"/>
      <c r="O15" s="356"/>
    </row>
    <row r="16" spans="2:15">
      <c r="B16" s="356"/>
      <c r="C16" s="356" t="s">
        <v>7703</v>
      </c>
      <c r="D16" s="356"/>
      <c r="E16" s="356"/>
      <c r="F16" s="363" t="s">
        <v>3660</v>
      </c>
      <c r="G16" s="356"/>
      <c r="H16" s="356"/>
      <c r="I16" s="356"/>
      <c r="J16" s="356"/>
      <c r="K16" s="356"/>
      <c r="L16" s="356"/>
      <c r="M16" s="356"/>
      <c r="N16" s="356"/>
      <c r="O16" s="356"/>
    </row>
    <row r="17" spans="2:15">
      <c r="B17" s="356"/>
      <c r="C17" s="356" t="s">
        <v>7703</v>
      </c>
      <c r="D17" s="356"/>
      <c r="E17" s="356"/>
      <c r="F17" s="363" t="s">
        <v>1657</v>
      </c>
      <c r="G17" s="356"/>
      <c r="H17" s="356"/>
      <c r="I17" s="356"/>
      <c r="J17" s="356"/>
      <c r="K17" s="356"/>
      <c r="L17" s="356"/>
      <c r="M17" s="356"/>
      <c r="N17" s="356"/>
      <c r="O17" s="356"/>
    </row>
    <row r="18" spans="2:15">
      <c r="B18" s="356"/>
      <c r="C18" s="356" t="s">
        <v>7703</v>
      </c>
      <c r="D18" s="356"/>
      <c r="E18" s="356"/>
      <c r="F18" s="363" t="s">
        <v>6222</v>
      </c>
      <c r="G18" s="356"/>
      <c r="H18" s="356"/>
      <c r="I18" s="356"/>
      <c r="J18" s="356"/>
      <c r="K18" s="356"/>
      <c r="L18" s="356"/>
      <c r="M18" s="356"/>
      <c r="N18" s="356"/>
      <c r="O18" s="356"/>
    </row>
    <row r="19" spans="2:15">
      <c r="B19" s="356"/>
      <c r="C19" s="356" t="s">
        <v>7703</v>
      </c>
      <c r="D19" s="356"/>
      <c r="E19" s="356"/>
      <c r="F19" s="363" t="s">
        <v>1944</v>
      </c>
      <c r="G19" s="356"/>
      <c r="H19" s="356"/>
      <c r="I19" s="356"/>
      <c r="J19" s="356"/>
      <c r="K19" s="356"/>
      <c r="L19" s="356"/>
      <c r="M19" s="356"/>
      <c r="N19" s="356"/>
      <c r="O19" s="356"/>
    </row>
    <row r="20" spans="2:15">
      <c r="B20" s="356"/>
      <c r="C20" s="356" t="s">
        <v>7703</v>
      </c>
      <c r="D20" s="356"/>
      <c r="E20" s="356"/>
      <c r="F20" s="363" t="s">
        <v>6264</v>
      </c>
      <c r="G20" s="356"/>
      <c r="H20" s="356"/>
      <c r="I20" s="356"/>
      <c r="J20" s="356"/>
      <c r="K20" s="356"/>
      <c r="L20" s="356"/>
      <c r="M20" s="356"/>
      <c r="N20" s="356"/>
      <c r="O20" s="356"/>
    </row>
    <row r="21" spans="2:15">
      <c r="B21" s="356"/>
      <c r="C21" s="356" t="s">
        <v>7703</v>
      </c>
      <c r="D21" s="356"/>
      <c r="E21" s="356"/>
      <c r="F21" s="363" t="s">
        <v>6293</v>
      </c>
      <c r="G21" s="356"/>
      <c r="H21" s="356"/>
      <c r="I21" s="356"/>
      <c r="J21" s="356"/>
      <c r="K21" s="356"/>
      <c r="L21" s="356"/>
      <c r="M21" s="356"/>
      <c r="N21" s="356"/>
      <c r="O21" s="356"/>
    </row>
    <row r="22" spans="2:15">
      <c r="B22" s="356"/>
      <c r="C22" s="356" t="s">
        <v>7703</v>
      </c>
      <c r="D22" s="356"/>
      <c r="E22" s="356"/>
      <c r="F22" s="363" t="s">
        <v>6316</v>
      </c>
      <c r="G22" s="356"/>
      <c r="H22" s="356"/>
      <c r="I22" s="356"/>
      <c r="J22" s="356"/>
      <c r="K22" s="356"/>
      <c r="L22" s="356"/>
      <c r="M22" s="356"/>
      <c r="N22" s="356"/>
      <c r="O22" s="356"/>
    </row>
    <row r="23" spans="2:15">
      <c r="B23" s="356"/>
      <c r="C23" s="356" t="s">
        <v>7703</v>
      </c>
      <c r="D23" s="356"/>
      <c r="E23" s="356"/>
      <c r="F23" s="363" t="s">
        <v>6335</v>
      </c>
      <c r="G23" s="356"/>
      <c r="H23" s="356"/>
      <c r="I23" s="356"/>
      <c r="J23" s="356"/>
      <c r="K23" s="356"/>
      <c r="L23" s="356"/>
      <c r="M23" s="356"/>
      <c r="N23" s="356"/>
      <c r="O23" s="356"/>
    </row>
    <row r="24" spans="2:15">
      <c r="B24" s="356"/>
      <c r="C24" s="356" t="s">
        <v>7703</v>
      </c>
      <c r="D24" s="356"/>
      <c r="E24" s="356"/>
      <c r="F24" s="363" t="s">
        <v>1731</v>
      </c>
      <c r="G24" s="356"/>
      <c r="H24" s="356"/>
      <c r="I24" s="356"/>
      <c r="J24" s="356"/>
      <c r="K24" s="356"/>
      <c r="L24" s="356"/>
      <c r="M24" s="356"/>
      <c r="N24" s="356"/>
      <c r="O24" s="356"/>
    </row>
    <row r="25" spans="2:15">
      <c r="B25" s="356"/>
      <c r="C25" s="356" t="s">
        <v>7703</v>
      </c>
      <c r="D25" s="356"/>
      <c r="E25" s="356"/>
      <c r="F25" s="363" t="s">
        <v>2387</v>
      </c>
      <c r="G25" s="356"/>
      <c r="H25" s="356"/>
      <c r="I25" s="356"/>
      <c r="J25" s="356"/>
      <c r="K25" s="356"/>
      <c r="L25" s="356"/>
      <c r="M25" s="356"/>
      <c r="N25" s="356"/>
      <c r="O25" s="356"/>
    </row>
    <row r="26" spans="2:15">
      <c r="B26" s="356"/>
      <c r="C26" s="356" t="s">
        <v>7703</v>
      </c>
      <c r="D26" s="356"/>
      <c r="E26" s="356"/>
      <c r="F26" s="363" t="s">
        <v>6353</v>
      </c>
      <c r="G26" s="356"/>
      <c r="H26" s="356"/>
      <c r="I26" s="356"/>
      <c r="J26" s="356"/>
      <c r="K26" s="356"/>
      <c r="L26" s="356"/>
      <c r="M26" s="356"/>
      <c r="N26" s="356"/>
      <c r="O26" s="356"/>
    </row>
    <row r="27" spans="2:15">
      <c r="B27" s="356"/>
      <c r="C27" s="356" t="s">
        <v>7703</v>
      </c>
      <c r="D27" s="356"/>
      <c r="E27" s="356"/>
      <c r="F27" s="363" t="s">
        <v>6361</v>
      </c>
      <c r="G27" s="356"/>
      <c r="H27" s="356"/>
      <c r="I27" s="356"/>
      <c r="J27" s="356"/>
      <c r="K27" s="356"/>
      <c r="L27" s="356"/>
      <c r="M27" s="356"/>
      <c r="N27" s="356"/>
      <c r="O27" s="356"/>
    </row>
    <row r="28" spans="2:15">
      <c r="B28" s="356"/>
      <c r="C28" s="356" t="s">
        <v>7703</v>
      </c>
      <c r="D28" s="356"/>
      <c r="E28" s="356"/>
      <c r="F28" s="363" t="s">
        <v>5664</v>
      </c>
      <c r="G28" s="356"/>
      <c r="H28" s="356"/>
      <c r="I28" s="356"/>
      <c r="J28" s="356"/>
      <c r="K28" s="356"/>
      <c r="L28" s="356"/>
      <c r="M28" s="356"/>
      <c r="N28" s="356"/>
      <c r="O28" s="356"/>
    </row>
    <row r="29" spans="2:15">
      <c r="B29" s="356"/>
      <c r="C29" s="356" t="s">
        <v>7703</v>
      </c>
      <c r="D29" s="356"/>
      <c r="E29" s="356"/>
      <c r="F29" s="363" t="s">
        <v>5010</v>
      </c>
      <c r="G29" s="356"/>
      <c r="H29" s="356"/>
      <c r="I29" s="356"/>
      <c r="J29" s="356"/>
      <c r="K29" s="356"/>
      <c r="L29" s="356"/>
      <c r="M29" s="356"/>
      <c r="N29" s="356"/>
      <c r="O29" s="356"/>
    </row>
    <row r="30" spans="2:15">
      <c r="B30" s="356"/>
      <c r="C30" s="356" t="s">
        <v>7703</v>
      </c>
      <c r="D30" s="356"/>
      <c r="E30" s="356"/>
      <c r="F30" s="363" t="s">
        <v>6447</v>
      </c>
      <c r="G30" s="356"/>
      <c r="H30" s="356"/>
      <c r="I30" s="356"/>
      <c r="J30" s="356"/>
      <c r="K30" s="356"/>
      <c r="L30" s="356"/>
      <c r="M30" s="356"/>
      <c r="N30" s="356"/>
      <c r="O30" s="356"/>
    </row>
    <row r="31" spans="2:15">
      <c r="B31" s="356"/>
      <c r="C31" s="356" t="s">
        <v>7703</v>
      </c>
      <c r="D31" s="356"/>
      <c r="E31" s="356"/>
      <c r="F31" s="363" t="s">
        <v>7010</v>
      </c>
      <c r="G31" s="356"/>
      <c r="H31" s="356"/>
      <c r="I31" s="356"/>
      <c r="J31" s="356"/>
      <c r="K31" s="356"/>
      <c r="L31" s="356"/>
      <c r="M31" s="356"/>
      <c r="N31" s="356"/>
      <c r="O31" s="356"/>
    </row>
    <row r="32" spans="2:15">
      <c r="B32" s="356"/>
      <c r="C32" s="356" t="s">
        <v>7703</v>
      </c>
      <c r="D32" s="356"/>
      <c r="E32" s="356"/>
      <c r="F32" s="363" t="s">
        <v>6554</v>
      </c>
      <c r="G32" s="356"/>
      <c r="H32" s="356"/>
      <c r="I32" s="356"/>
      <c r="J32" s="356"/>
      <c r="K32" s="356"/>
      <c r="L32" s="356"/>
      <c r="M32" s="356"/>
      <c r="N32" s="356"/>
      <c r="O32" s="356"/>
    </row>
    <row r="33" spans="2:15">
      <c r="B33" s="356"/>
      <c r="C33" s="356" t="s">
        <v>7703</v>
      </c>
      <c r="D33" s="356"/>
      <c r="E33" s="356"/>
      <c r="F33" s="363" t="s">
        <v>2913</v>
      </c>
      <c r="G33" s="356"/>
      <c r="H33" s="356"/>
      <c r="I33" s="356"/>
      <c r="J33" s="356"/>
      <c r="K33" s="356"/>
      <c r="L33" s="356"/>
      <c r="M33" s="356"/>
      <c r="N33" s="356"/>
      <c r="O33" s="356"/>
    </row>
    <row r="34" spans="2:15">
      <c r="B34" s="356"/>
      <c r="C34" s="356" t="s">
        <v>7703</v>
      </c>
      <c r="D34" s="356"/>
      <c r="E34" s="356"/>
      <c r="F34" s="363" t="s">
        <v>7012</v>
      </c>
      <c r="G34" s="356"/>
      <c r="H34" s="356"/>
      <c r="I34" s="356"/>
      <c r="J34" s="356"/>
      <c r="K34" s="356"/>
      <c r="L34" s="356"/>
      <c r="M34" s="356"/>
      <c r="N34" s="356"/>
      <c r="O34" s="356"/>
    </row>
    <row r="35" spans="2:15">
      <c r="B35" s="356"/>
      <c r="C35" s="356" t="s">
        <v>7703</v>
      </c>
      <c r="D35" s="356"/>
      <c r="E35" s="356"/>
      <c r="F35" s="363" t="s">
        <v>7013</v>
      </c>
      <c r="G35" s="356"/>
      <c r="H35" s="356"/>
      <c r="I35" s="356"/>
      <c r="J35" s="356"/>
      <c r="K35" s="356"/>
      <c r="L35" s="356"/>
      <c r="M35" s="356"/>
      <c r="N35" s="356"/>
      <c r="O35" s="356"/>
    </row>
    <row r="36" spans="2:15">
      <c r="B36" s="356"/>
      <c r="C36" s="356" t="s">
        <v>7703</v>
      </c>
      <c r="D36" s="356"/>
      <c r="E36" s="356"/>
      <c r="F36" s="363" t="s">
        <v>2856</v>
      </c>
      <c r="G36" s="356"/>
      <c r="H36" s="356"/>
      <c r="I36" s="356"/>
      <c r="J36" s="356"/>
      <c r="K36" s="356"/>
      <c r="L36" s="356"/>
      <c r="M36" s="356"/>
      <c r="N36" s="356"/>
      <c r="O36" s="356"/>
    </row>
    <row r="37" spans="2:15">
      <c r="B37" s="356"/>
      <c r="C37" s="356" t="s">
        <v>7703</v>
      </c>
      <c r="D37" s="356"/>
      <c r="E37" s="356"/>
      <c r="F37" s="363" t="s">
        <v>417</v>
      </c>
      <c r="G37" s="356"/>
      <c r="H37" s="356"/>
      <c r="I37" s="356"/>
      <c r="J37" s="356"/>
      <c r="K37" s="356"/>
      <c r="L37" s="356"/>
      <c r="M37" s="356"/>
      <c r="N37" s="356"/>
      <c r="O37" s="356"/>
    </row>
    <row r="38" spans="2:15">
      <c r="B38" s="356"/>
      <c r="C38" s="356" t="s">
        <v>7703</v>
      </c>
      <c r="D38" s="356"/>
      <c r="E38" s="356"/>
      <c r="F38" s="363" t="s">
        <v>3786</v>
      </c>
      <c r="G38" s="356"/>
      <c r="H38" s="356"/>
      <c r="I38" s="356"/>
      <c r="J38" s="356"/>
      <c r="K38" s="356"/>
      <c r="L38" s="356"/>
      <c r="M38" s="356"/>
      <c r="N38" s="356"/>
      <c r="O38" s="356"/>
    </row>
    <row r="39" spans="2:15">
      <c r="B39" s="356"/>
      <c r="C39" s="356" t="s">
        <v>7703</v>
      </c>
      <c r="D39" s="356"/>
      <c r="E39" s="356"/>
      <c r="F39" s="363" t="s">
        <v>6620</v>
      </c>
      <c r="G39" s="356"/>
      <c r="H39" s="356"/>
      <c r="I39" s="356"/>
      <c r="J39" s="356"/>
      <c r="K39" s="356"/>
      <c r="L39" s="356"/>
      <c r="M39" s="356"/>
      <c r="N39" s="356"/>
      <c r="O39" s="356"/>
    </row>
    <row r="40" spans="2:15">
      <c r="B40" s="356"/>
      <c r="C40" s="356" t="s">
        <v>7703</v>
      </c>
      <c r="D40" s="356"/>
      <c r="E40" s="356"/>
      <c r="F40" s="363" t="s">
        <v>7014</v>
      </c>
      <c r="G40" s="356"/>
      <c r="H40" s="356"/>
      <c r="I40" s="356"/>
      <c r="J40" s="356"/>
      <c r="K40" s="356"/>
      <c r="L40" s="356"/>
      <c r="M40" s="356"/>
      <c r="N40" s="356"/>
      <c r="O40" s="356"/>
    </row>
    <row r="41" spans="2:15">
      <c r="B41" s="356"/>
      <c r="C41" s="356" t="s">
        <v>7703</v>
      </c>
      <c r="D41" s="356"/>
      <c r="E41" s="356"/>
      <c r="F41" s="363" t="s">
        <v>7015</v>
      </c>
      <c r="G41" s="356"/>
      <c r="H41" s="356"/>
      <c r="I41" s="356"/>
      <c r="J41" s="356"/>
      <c r="K41" s="356"/>
      <c r="L41" s="356"/>
      <c r="M41" s="356"/>
      <c r="N41" s="356"/>
      <c r="O41" s="356"/>
    </row>
    <row r="42" spans="2:15">
      <c r="B42" s="356"/>
      <c r="C42" s="356" t="s">
        <v>7703</v>
      </c>
      <c r="D42" s="356"/>
      <c r="E42" s="356"/>
      <c r="F42" s="363" t="s">
        <v>6997</v>
      </c>
      <c r="G42" s="356"/>
      <c r="H42" s="356"/>
      <c r="I42" s="356"/>
      <c r="J42" s="356"/>
      <c r="K42" s="356"/>
      <c r="L42" s="356"/>
      <c r="M42" s="356"/>
      <c r="N42" s="356"/>
      <c r="O42" s="356"/>
    </row>
    <row r="43" spans="2:15">
      <c r="B43" s="356"/>
      <c r="C43" s="356" t="s">
        <v>7703</v>
      </c>
      <c r="D43" s="356"/>
      <c r="E43" s="356"/>
      <c r="F43" s="363" t="s">
        <v>5069</v>
      </c>
      <c r="G43" s="356"/>
      <c r="H43" s="356"/>
      <c r="I43" s="356"/>
      <c r="J43" s="356"/>
      <c r="K43" s="356"/>
      <c r="L43" s="356"/>
      <c r="M43" s="356"/>
      <c r="N43" s="356"/>
      <c r="O43" s="356"/>
    </row>
    <row r="44" spans="2:15">
      <c r="B44" s="356"/>
      <c r="C44" s="356" t="s">
        <v>7703</v>
      </c>
      <c r="D44" s="356"/>
      <c r="E44" s="356"/>
      <c r="F44" s="363" t="s">
        <v>5584</v>
      </c>
      <c r="G44" s="356"/>
      <c r="H44" s="356"/>
      <c r="I44" s="356"/>
      <c r="J44" s="356"/>
      <c r="K44" s="356"/>
      <c r="L44" s="356"/>
      <c r="M44" s="356"/>
      <c r="N44" s="356"/>
      <c r="O44" s="356"/>
    </row>
    <row r="45" spans="2:15">
      <c r="B45" s="356"/>
      <c r="C45" s="356" t="s">
        <v>7703</v>
      </c>
      <c r="D45" s="356"/>
      <c r="E45" s="356"/>
      <c r="F45" s="363" t="s">
        <v>3896</v>
      </c>
      <c r="G45" s="356"/>
      <c r="H45" s="356"/>
      <c r="I45" s="356"/>
      <c r="J45" s="356"/>
      <c r="K45" s="356"/>
      <c r="L45" s="356"/>
      <c r="M45" s="356"/>
      <c r="N45" s="356"/>
      <c r="O45" s="356"/>
    </row>
    <row r="46" spans="2:15">
      <c r="B46" s="356"/>
      <c r="C46" s="356" t="s">
        <v>7703</v>
      </c>
      <c r="D46" s="356"/>
      <c r="E46" s="356"/>
      <c r="F46" s="363" t="s">
        <v>7016</v>
      </c>
      <c r="G46" s="356"/>
      <c r="H46" s="356"/>
      <c r="I46" s="356"/>
      <c r="J46" s="356"/>
      <c r="K46" s="356"/>
      <c r="L46" s="356"/>
      <c r="M46" s="356"/>
      <c r="N46" s="356"/>
      <c r="O46" s="356"/>
    </row>
    <row r="47" spans="2:15">
      <c r="B47" s="356"/>
      <c r="C47" s="356" t="s">
        <v>7703</v>
      </c>
      <c r="D47" s="356"/>
      <c r="E47" s="356"/>
      <c r="F47" s="363" t="s">
        <v>3894</v>
      </c>
      <c r="G47" s="356"/>
      <c r="H47" s="356"/>
      <c r="I47" s="356"/>
      <c r="J47" s="356"/>
      <c r="K47" s="356"/>
      <c r="L47" s="356"/>
      <c r="M47" s="356"/>
      <c r="N47" s="356"/>
      <c r="O47" s="356"/>
    </row>
    <row r="48" spans="2:15">
      <c r="B48" s="356"/>
      <c r="C48" s="356" t="s">
        <v>7703</v>
      </c>
      <c r="D48" s="356"/>
      <c r="E48" s="356"/>
      <c r="F48" s="363" t="s">
        <v>6723</v>
      </c>
      <c r="G48" s="356"/>
      <c r="H48" s="356"/>
      <c r="I48" s="356"/>
      <c r="J48" s="356"/>
      <c r="K48" s="356"/>
      <c r="L48" s="356"/>
      <c r="M48" s="356"/>
      <c r="N48" s="356"/>
      <c r="O48" s="356"/>
    </row>
    <row r="49" spans="2:15">
      <c r="B49" s="356"/>
      <c r="C49" s="356" t="s">
        <v>7703</v>
      </c>
      <c r="D49" s="356"/>
      <c r="E49" s="356"/>
      <c r="F49" s="363" t="s">
        <v>7018</v>
      </c>
      <c r="G49" s="356"/>
      <c r="H49" s="356"/>
      <c r="I49" s="356"/>
      <c r="J49" s="356"/>
      <c r="K49" s="356"/>
      <c r="L49" s="356"/>
      <c r="M49" s="356"/>
      <c r="N49" s="356"/>
      <c r="O49" s="356"/>
    </row>
    <row r="50" spans="2:15">
      <c r="B50" s="356"/>
      <c r="C50" s="356" t="s">
        <v>7703</v>
      </c>
      <c r="D50" s="356"/>
      <c r="E50" s="356"/>
      <c r="F50" s="363" t="s">
        <v>4859</v>
      </c>
      <c r="G50" s="356"/>
      <c r="H50" s="356"/>
      <c r="I50" s="356"/>
      <c r="J50" s="356"/>
      <c r="K50" s="356"/>
      <c r="L50" s="356"/>
      <c r="M50" s="356"/>
      <c r="N50" s="356"/>
      <c r="O50" s="356"/>
    </row>
    <row r="51" spans="2:15">
      <c r="B51" s="356"/>
      <c r="C51" s="356" t="s">
        <v>7703</v>
      </c>
      <c r="D51" s="356"/>
      <c r="E51" s="356"/>
      <c r="F51" s="363" t="s">
        <v>7019</v>
      </c>
      <c r="G51" s="356"/>
      <c r="H51" s="356"/>
      <c r="I51" s="356"/>
      <c r="J51" s="356"/>
      <c r="K51" s="356"/>
      <c r="L51" s="356"/>
      <c r="M51" s="356"/>
      <c r="N51" s="356"/>
      <c r="O51" s="356"/>
    </row>
    <row r="52" spans="2:15">
      <c r="B52" s="356"/>
      <c r="C52" s="356" t="s">
        <v>7703</v>
      </c>
      <c r="D52" s="356"/>
      <c r="E52" s="356"/>
      <c r="F52" s="363" t="s">
        <v>6881</v>
      </c>
      <c r="G52" s="356"/>
      <c r="H52" s="356"/>
      <c r="I52" s="356"/>
      <c r="J52" s="356"/>
      <c r="K52" s="356"/>
      <c r="L52" s="356"/>
      <c r="M52" s="356"/>
      <c r="N52" s="356"/>
      <c r="O52" s="356"/>
    </row>
    <row r="53" spans="2:15">
      <c r="B53" s="356"/>
      <c r="C53" s="356" t="s">
        <v>7703</v>
      </c>
      <c r="D53" s="356"/>
      <c r="E53" s="356"/>
      <c r="F53" s="363" t="s">
        <v>1845</v>
      </c>
      <c r="G53" s="356"/>
      <c r="H53" s="356"/>
      <c r="I53" s="356"/>
      <c r="J53" s="356"/>
      <c r="K53" s="356"/>
      <c r="L53" s="356"/>
      <c r="M53" s="356"/>
      <c r="N53" s="356"/>
      <c r="O53" s="356"/>
    </row>
    <row r="54" spans="2:15">
      <c r="B54" s="356"/>
      <c r="C54" s="356" t="s">
        <v>7703</v>
      </c>
      <c r="D54" s="356"/>
      <c r="E54" s="356"/>
      <c r="F54" s="363" t="s">
        <v>7021</v>
      </c>
      <c r="G54" s="356"/>
      <c r="H54" s="356"/>
      <c r="I54" s="356"/>
      <c r="J54" s="356"/>
      <c r="K54" s="356"/>
      <c r="L54" s="356"/>
      <c r="M54" s="356"/>
      <c r="N54" s="356"/>
      <c r="O54" s="356"/>
    </row>
    <row r="55" spans="2:15">
      <c r="B55" s="356"/>
      <c r="C55" s="356" t="s">
        <v>7703</v>
      </c>
      <c r="D55" s="356"/>
      <c r="E55" s="356"/>
      <c r="F55" s="363" t="s">
        <v>3783</v>
      </c>
      <c r="G55" s="356"/>
      <c r="H55" s="356"/>
      <c r="I55" s="356"/>
      <c r="J55" s="356"/>
      <c r="K55" s="356"/>
      <c r="L55" s="356"/>
      <c r="M55" s="356"/>
      <c r="N55" s="356"/>
      <c r="O55" s="356"/>
    </row>
    <row r="56" spans="2:15">
      <c r="B56" s="356"/>
      <c r="C56" s="356" t="s">
        <v>7703</v>
      </c>
      <c r="D56" s="356"/>
      <c r="E56" s="356"/>
      <c r="F56" s="363" t="s">
        <v>2937</v>
      </c>
      <c r="G56" s="356"/>
      <c r="H56" s="356"/>
      <c r="I56" s="356"/>
      <c r="J56" s="356"/>
      <c r="K56" s="356"/>
      <c r="L56" s="356"/>
      <c r="M56" s="356"/>
      <c r="N56" s="356"/>
      <c r="O56" s="356"/>
    </row>
    <row r="57" spans="2:15">
      <c r="B57" s="356"/>
      <c r="C57" s="356" t="s">
        <v>7703</v>
      </c>
      <c r="D57" s="356"/>
      <c r="E57" s="356"/>
      <c r="F57" s="363" t="s">
        <v>6534</v>
      </c>
      <c r="G57" s="356"/>
      <c r="H57" s="356"/>
      <c r="I57" s="356"/>
      <c r="J57" s="356"/>
      <c r="K57" s="356"/>
      <c r="L57" s="356"/>
      <c r="M57" s="356"/>
      <c r="N57" s="356"/>
      <c r="O57" s="356"/>
    </row>
    <row r="58" spans="2:15">
      <c r="B58" s="356"/>
      <c r="C58" s="356" t="s">
        <v>7703</v>
      </c>
      <c r="D58" s="356"/>
      <c r="E58" s="356"/>
      <c r="F58" s="363" t="s">
        <v>7022</v>
      </c>
      <c r="G58" s="356"/>
      <c r="H58" s="356"/>
      <c r="I58" s="356"/>
      <c r="J58" s="356"/>
      <c r="K58" s="356"/>
      <c r="L58" s="356"/>
      <c r="M58" s="356"/>
      <c r="N58" s="356"/>
      <c r="O58" s="356"/>
    </row>
    <row r="59" spans="2:15">
      <c r="B59" s="356"/>
      <c r="C59" s="356" t="s">
        <v>7703</v>
      </c>
      <c r="D59" s="356"/>
      <c r="E59" s="356"/>
      <c r="F59" s="363" t="s">
        <v>6165</v>
      </c>
      <c r="G59" s="356"/>
      <c r="H59" s="356"/>
      <c r="I59" s="356"/>
      <c r="J59" s="356"/>
      <c r="K59" s="356"/>
      <c r="L59" s="356"/>
      <c r="M59" s="356"/>
      <c r="N59" s="356"/>
      <c r="O59" s="356"/>
    </row>
    <row r="60" spans="2:15">
      <c r="B60" s="356"/>
      <c r="C60" s="356" t="s">
        <v>7703</v>
      </c>
      <c r="D60" s="356"/>
      <c r="E60" s="356"/>
      <c r="F60" s="363" t="s">
        <v>5006</v>
      </c>
      <c r="G60" s="356"/>
      <c r="H60" s="356"/>
      <c r="I60" s="356"/>
      <c r="J60" s="356"/>
      <c r="K60" s="356"/>
      <c r="L60" s="356"/>
      <c r="M60" s="356"/>
      <c r="N60" s="356"/>
      <c r="O60" s="356"/>
    </row>
    <row r="61" spans="2:15">
      <c r="B61" s="356"/>
      <c r="C61" s="356" t="s">
        <v>7703</v>
      </c>
      <c r="D61" s="356"/>
      <c r="E61" s="356"/>
      <c r="F61" s="363" t="s">
        <v>597</v>
      </c>
      <c r="G61" s="356"/>
      <c r="H61" s="356"/>
      <c r="I61" s="356"/>
      <c r="J61" s="356"/>
      <c r="K61" s="356"/>
      <c r="L61" s="356"/>
      <c r="M61" s="356"/>
      <c r="N61" s="356"/>
      <c r="O61" s="356"/>
    </row>
    <row r="62" spans="2:15">
      <c r="B62" s="356"/>
      <c r="C62" s="356" t="s">
        <v>7703</v>
      </c>
      <c r="D62" s="356"/>
      <c r="E62" s="356"/>
      <c r="F62" s="363" t="s">
        <v>7023</v>
      </c>
      <c r="G62" s="356"/>
      <c r="H62" s="356"/>
      <c r="I62" s="356"/>
      <c r="J62" s="356"/>
      <c r="K62" s="356"/>
      <c r="L62" s="356"/>
      <c r="M62" s="356"/>
      <c r="N62" s="356"/>
      <c r="O62" s="356"/>
    </row>
    <row r="63" spans="2:15">
      <c r="B63" s="356"/>
      <c r="C63" s="356" t="s">
        <v>7703</v>
      </c>
      <c r="D63" s="356"/>
      <c r="E63" s="356"/>
      <c r="F63" s="363" t="s">
        <v>1364</v>
      </c>
      <c r="G63" s="356"/>
      <c r="H63" s="356"/>
      <c r="I63" s="356"/>
      <c r="J63" s="356"/>
      <c r="K63" s="356"/>
      <c r="L63" s="356"/>
      <c r="M63" s="356"/>
      <c r="N63" s="356"/>
      <c r="O63" s="356"/>
    </row>
    <row r="64" spans="2:15">
      <c r="B64" s="356"/>
      <c r="C64" s="356" t="s">
        <v>7703</v>
      </c>
      <c r="D64" s="356"/>
      <c r="E64" s="356"/>
      <c r="F64" s="363" t="s">
        <v>4884</v>
      </c>
      <c r="G64" s="356"/>
      <c r="H64" s="356"/>
      <c r="I64" s="356"/>
      <c r="J64" s="356"/>
      <c r="K64" s="356"/>
      <c r="L64" s="356"/>
      <c r="M64" s="356"/>
      <c r="N64" s="356"/>
      <c r="O64" s="356"/>
    </row>
    <row r="65" spans="2:15">
      <c r="B65" s="356"/>
      <c r="C65" s="356" t="s">
        <v>7703</v>
      </c>
      <c r="D65" s="356"/>
      <c r="E65" s="356"/>
      <c r="F65" s="363" t="s">
        <v>7024</v>
      </c>
      <c r="G65" s="356"/>
      <c r="H65" s="356"/>
      <c r="I65" s="356"/>
      <c r="J65" s="356"/>
      <c r="K65" s="356"/>
      <c r="L65" s="356"/>
      <c r="M65" s="356"/>
      <c r="N65" s="356"/>
      <c r="O65" s="356"/>
    </row>
    <row r="66" spans="2:15">
      <c r="B66" s="356"/>
      <c r="C66" s="356" t="s">
        <v>7703</v>
      </c>
      <c r="D66" s="356"/>
      <c r="E66" s="356"/>
      <c r="F66" s="363" t="s">
        <v>2722</v>
      </c>
      <c r="G66" s="356"/>
      <c r="H66" s="356"/>
      <c r="I66" s="356"/>
      <c r="J66" s="356"/>
      <c r="K66" s="356"/>
      <c r="L66" s="356"/>
      <c r="M66" s="356"/>
      <c r="N66" s="356"/>
      <c r="O66" s="356"/>
    </row>
    <row r="67" spans="2:15">
      <c r="B67" s="356"/>
      <c r="C67" s="356" t="s">
        <v>7703</v>
      </c>
      <c r="D67" s="356"/>
      <c r="E67" s="356"/>
      <c r="F67" s="363" t="s">
        <v>7025</v>
      </c>
      <c r="G67" s="356"/>
      <c r="H67" s="356"/>
      <c r="I67" s="356"/>
      <c r="J67" s="356"/>
      <c r="K67" s="356"/>
      <c r="L67" s="356"/>
      <c r="M67" s="356"/>
      <c r="N67" s="356"/>
      <c r="O67" s="356"/>
    </row>
    <row r="68" spans="2:15">
      <c r="B68" s="356"/>
      <c r="C68" s="356" t="s">
        <v>7703</v>
      </c>
      <c r="D68" s="356"/>
      <c r="E68" s="356"/>
      <c r="F68" s="363" t="s">
        <v>7026</v>
      </c>
      <c r="G68" s="356"/>
      <c r="H68" s="356"/>
      <c r="I68" s="356"/>
      <c r="J68" s="356"/>
      <c r="K68" s="356"/>
      <c r="L68" s="356"/>
      <c r="M68" s="356"/>
      <c r="N68" s="356"/>
      <c r="O68" s="356"/>
    </row>
    <row r="69" spans="2:15">
      <c r="B69" s="356"/>
      <c r="C69" s="356" t="s">
        <v>7703</v>
      </c>
      <c r="D69" s="356"/>
      <c r="E69" s="356"/>
      <c r="F69" s="363" t="s">
        <v>7027</v>
      </c>
      <c r="G69" s="356"/>
      <c r="H69" s="356"/>
      <c r="I69" s="356"/>
      <c r="J69" s="356"/>
      <c r="K69" s="356"/>
      <c r="L69" s="356"/>
      <c r="M69" s="356"/>
      <c r="N69" s="356"/>
      <c r="O69" s="356"/>
    </row>
    <row r="70" spans="2:15">
      <c r="B70" s="356"/>
      <c r="C70" s="356" t="s">
        <v>7703</v>
      </c>
      <c r="D70" s="356"/>
      <c r="E70" s="356"/>
      <c r="F70" s="363" t="s">
        <v>2000</v>
      </c>
      <c r="G70" s="356"/>
      <c r="H70" s="356"/>
      <c r="I70" s="356"/>
      <c r="J70" s="356"/>
      <c r="K70" s="356"/>
      <c r="L70" s="356"/>
      <c r="M70" s="356"/>
      <c r="N70" s="356"/>
      <c r="O70" s="356"/>
    </row>
    <row r="71" spans="2:15">
      <c r="B71" s="356"/>
      <c r="C71" s="356" t="s">
        <v>7703</v>
      </c>
      <c r="D71" s="356"/>
      <c r="E71" s="356"/>
      <c r="F71" s="363" t="s">
        <v>7028</v>
      </c>
      <c r="G71" s="356"/>
      <c r="H71" s="356"/>
      <c r="I71" s="356"/>
      <c r="J71" s="356"/>
      <c r="K71" s="356"/>
      <c r="L71" s="356"/>
      <c r="M71" s="356"/>
      <c r="N71" s="356"/>
      <c r="O71" s="356"/>
    </row>
    <row r="72" spans="2:15">
      <c r="B72" s="356"/>
      <c r="C72" s="356" t="s">
        <v>7703</v>
      </c>
      <c r="D72" s="356"/>
      <c r="E72" s="356"/>
      <c r="F72" s="363" t="s">
        <v>7029</v>
      </c>
      <c r="G72" s="356"/>
      <c r="H72" s="356"/>
      <c r="I72" s="356"/>
      <c r="J72" s="356"/>
      <c r="K72" s="356"/>
      <c r="L72" s="356"/>
      <c r="M72" s="356"/>
      <c r="N72" s="356"/>
      <c r="O72" s="356"/>
    </row>
    <row r="73" spans="2:15">
      <c r="B73" s="356"/>
      <c r="C73" s="356" t="s">
        <v>7703</v>
      </c>
      <c r="D73" s="356"/>
      <c r="E73" s="356"/>
      <c r="F73" s="363" t="s">
        <v>6000</v>
      </c>
      <c r="G73" s="356"/>
      <c r="H73" s="356"/>
      <c r="I73" s="356"/>
      <c r="J73" s="356"/>
      <c r="K73" s="356"/>
      <c r="L73" s="356"/>
      <c r="M73" s="356"/>
      <c r="N73" s="356"/>
      <c r="O73" s="356"/>
    </row>
    <row r="74" spans="2:15">
      <c r="B74" s="356"/>
      <c r="C74" s="356" t="s">
        <v>7703</v>
      </c>
      <c r="D74" s="356"/>
      <c r="E74" s="356"/>
      <c r="F74" s="363" t="s">
        <v>6492</v>
      </c>
      <c r="G74" s="356"/>
      <c r="H74" s="356"/>
      <c r="I74" s="356"/>
      <c r="J74" s="356"/>
      <c r="K74" s="356"/>
      <c r="L74" s="356"/>
      <c r="M74" s="356"/>
      <c r="N74" s="356"/>
      <c r="O74" s="356"/>
    </row>
    <row r="75" spans="2:15">
      <c r="B75" s="356"/>
      <c r="C75" s="356" t="s">
        <v>7703</v>
      </c>
      <c r="D75" s="356"/>
      <c r="E75" s="356"/>
      <c r="F75" s="363" t="s">
        <v>3956</v>
      </c>
      <c r="G75" s="356"/>
      <c r="H75" s="356"/>
      <c r="I75" s="356"/>
      <c r="J75" s="356"/>
      <c r="K75" s="356"/>
      <c r="L75" s="356"/>
      <c r="M75" s="356"/>
      <c r="N75" s="356"/>
      <c r="O75" s="356"/>
    </row>
    <row r="76" spans="2:15">
      <c r="B76" s="356"/>
      <c r="C76" s="356" t="s">
        <v>7703</v>
      </c>
      <c r="D76" s="356"/>
      <c r="E76" s="356"/>
      <c r="F76" s="363" t="s">
        <v>7031</v>
      </c>
      <c r="G76" s="356"/>
      <c r="H76" s="356"/>
      <c r="I76" s="356"/>
      <c r="J76" s="356"/>
      <c r="K76" s="356"/>
      <c r="L76" s="356"/>
      <c r="M76" s="356"/>
      <c r="N76" s="356"/>
      <c r="O76" s="356"/>
    </row>
    <row r="77" spans="2:15">
      <c r="B77" s="356"/>
      <c r="C77" s="356" t="s">
        <v>7703</v>
      </c>
      <c r="D77" s="356"/>
      <c r="E77" s="356"/>
      <c r="F77" s="363" t="s">
        <v>3705</v>
      </c>
      <c r="G77" s="356"/>
      <c r="H77" s="356"/>
      <c r="I77" s="356"/>
      <c r="J77" s="356"/>
      <c r="K77" s="356"/>
      <c r="L77" s="356"/>
      <c r="M77" s="356"/>
      <c r="N77" s="356"/>
      <c r="O77" s="356"/>
    </row>
    <row r="78" spans="2:15">
      <c r="B78" s="356"/>
      <c r="C78" s="356" t="s">
        <v>7703</v>
      </c>
      <c r="D78" s="356"/>
      <c r="E78" s="356"/>
      <c r="F78" s="363" t="s">
        <v>7032</v>
      </c>
      <c r="G78" s="356"/>
      <c r="H78" s="356"/>
      <c r="I78" s="356"/>
      <c r="J78" s="356"/>
      <c r="K78" s="356"/>
      <c r="L78" s="356"/>
      <c r="M78" s="356"/>
      <c r="N78" s="356"/>
      <c r="O78" s="356"/>
    </row>
    <row r="79" spans="2:15">
      <c r="B79" s="356"/>
      <c r="C79" s="356" t="s">
        <v>7703</v>
      </c>
      <c r="D79" s="356"/>
      <c r="E79" s="356"/>
      <c r="F79" s="363" t="s">
        <v>7033</v>
      </c>
      <c r="G79" s="356"/>
      <c r="H79" s="356"/>
      <c r="I79" s="356"/>
      <c r="J79" s="356"/>
      <c r="K79" s="356"/>
      <c r="L79" s="356"/>
      <c r="M79" s="356"/>
      <c r="N79" s="356"/>
      <c r="O79" s="356"/>
    </row>
    <row r="80" spans="2:15">
      <c r="B80" s="356"/>
      <c r="C80" s="356" t="s">
        <v>7703</v>
      </c>
      <c r="D80" s="356"/>
      <c r="E80" s="356"/>
      <c r="F80" s="363" t="s">
        <v>3592</v>
      </c>
      <c r="G80" s="356"/>
      <c r="H80" s="356"/>
      <c r="I80" s="356"/>
      <c r="J80" s="356"/>
      <c r="K80" s="356"/>
      <c r="L80" s="356"/>
      <c r="M80" s="356"/>
      <c r="N80" s="356"/>
      <c r="O80" s="356"/>
    </row>
    <row r="81" spans="2:15">
      <c r="B81" s="356"/>
      <c r="C81" s="356" t="s">
        <v>7703</v>
      </c>
      <c r="D81" s="356"/>
      <c r="E81" s="356"/>
      <c r="F81" s="363" t="s">
        <v>2791</v>
      </c>
      <c r="G81" s="356"/>
      <c r="H81" s="356"/>
      <c r="I81" s="356"/>
      <c r="J81" s="356"/>
      <c r="K81" s="356"/>
      <c r="L81" s="356"/>
      <c r="M81" s="356"/>
      <c r="N81" s="356"/>
      <c r="O81" s="356"/>
    </row>
    <row r="82" spans="2:15">
      <c r="B82" s="356"/>
      <c r="C82" s="356" t="s">
        <v>7703</v>
      </c>
      <c r="D82" s="356"/>
      <c r="E82" s="356"/>
      <c r="F82" s="363" t="s">
        <v>6607</v>
      </c>
      <c r="G82" s="356"/>
      <c r="H82" s="356"/>
      <c r="I82" s="356"/>
      <c r="J82" s="356"/>
      <c r="K82" s="356"/>
      <c r="L82" s="356"/>
      <c r="M82" s="356"/>
      <c r="N82" s="356"/>
      <c r="O82" s="356"/>
    </row>
    <row r="83" spans="2:15">
      <c r="B83" s="356"/>
      <c r="C83" s="356" t="s">
        <v>7703</v>
      </c>
      <c r="D83" s="356"/>
      <c r="E83" s="356"/>
      <c r="F83" s="363" t="s">
        <v>5803</v>
      </c>
      <c r="G83" s="356"/>
      <c r="H83" s="356"/>
      <c r="I83" s="356"/>
      <c r="J83" s="356"/>
      <c r="K83" s="356"/>
      <c r="L83" s="356"/>
      <c r="M83" s="356"/>
      <c r="N83" s="356"/>
      <c r="O83" s="356"/>
    </row>
    <row r="84" spans="2:15">
      <c r="B84" s="356"/>
      <c r="C84" s="356" t="s">
        <v>7703</v>
      </c>
      <c r="D84" s="356"/>
      <c r="E84" s="356"/>
      <c r="F84" s="363" t="s">
        <v>5703</v>
      </c>
      <c r="G84" s="356"/>
      <c r="H84" s="356"/>
      <c r="I84" s="356"/>
      <c r="J84" s="356"/>
      <c r="K84" s="356"/>
      <c r="L84" s="356"/>
      <c r="M84" s="356"/>
      <c r="N84" s="356"/>
      <c r="O84" s="356"/>
    </row>
    <row r="85" spans="2:15">
      <c r="B85" s="356"/>
      <c r="C85" s="356" t="s">
        <v>7703</v>
      </c>
      <c r="D85" s="356"/>
      <c r="E85" s="356"/>
      <c r="F85" s="363" t="s">
        <v>5038</v>
      </c>
      <c r="G85" s="356"/>
      <c r="H85" s="356"/>
      <c r="I85" s="356"/>
      <c r="J85" s="356"/>
      <c r="K85" s="356"/>
      <c r="L85" s="356"/>
      <c r="M85" s="356"/>
      <c r="N85" s="356"/>
      <c r="O85" s="356"/>
    </row>
    <row r="86" spans="2:15">
      <c r="B86" s="356"/>
      <c r="C86" s="356" t="s">
        <v>7703</v>
      </c>
      <c r="D86" s="356"/>
      <c r="E86" s="356"/>
      <c r="F86" s="363" t="s">
        <v>6200</v>
      </c>
      <c r="G86" s="356"/>
      <c r="H86" s="356"/>
      <c r="I86" s="356"/>
      <c r="J86" s="356"/>
      <c r="K86" s="356"/>
      <c r="L86" s="356"/>
      <c r="M86" s="356"/>
      <c r="N86" s="356"/>
      <c r="O86" s="356"/>
    </row>
    <row r="87" spans="2:15">
      <c r="B87" s="356"/>
      <c r="C87" s="356" t="s">
        <v>7703</v>
      </c>
      <c r="D87" s="356"/>
      <c r="E87" s="356"/>
      <c r="F87" s="363" t="s">
        <v>7034</v>
      </c>
      <c r="G87" s="356"/>
      <c r="H87" s="356"/>
      <c r="I87" s="356"/>
      <c r="J87" s="356"/>
      <c r="K87" s="356"/>
      <c r="L87" s="356"/>
      <c r="M87" s="356"/>
      <c r="N87" s="356"/>
      <c r="O87" s="356"/>
    </row>
    <row r="88" spans="2:15">
      <c r="B88" s="356"/>
      <c r="C88" s="356" t="s">
        <v>7703</v>
      </c>
      <c r="D88" s="356"/>
      <c r="E88" s="356"/>
      <c r="F88" s="363" t="s">
        <v>3856</v>
      </c>
      <c r="G88" s="356"/>
      <c r="H88" s="356"/>
      <c r="I88" s="356"/>
      <c r="J88" s="356"/>
      <c r="K88" s="356"/>
      <c r="L88" s="356"/>
      <c r="M88" s="356"/>
      <c r="N88" s="356"/>
      <c r="O88" s="356"/>
    </row>
    <row r="89" spans="2:15">
      <c r="B89" s="356"/>
      <c r="C89" s="356" t="s">
        <v>7703</v>
      </c>
      <c r="D89" s="356"/>
      <c r="E89" s="356"/>
      <c r="F89" s="363" t="s">
        <v>7035</v>
      </c>
      <c r="G89" s="356"/>
      <c r="H89" s="356"/>
      <c r="I89" s="356"/>
      <c r="J89" s="356"/>
      <c r="K89" s="356"/>
      <c r="L89" s="356"/>
      <c r="M89" s="356"/>
      <c r="N89" s="356"/>
      <c r="O89" s="356"/>
    </row>
    <row r="90" spans="2:15">
      <c r="B90" s="356"/>
      <c r="C90" s="356" t="s">
        <v>7703</v>
      </c>
      <c r="D90" s="356"/>
      <c r="E90" s="356"/>
      <c r="F90" s="363" t="s">
        <v>4499</v>
      </c>
      <c r="G90" s="356"/>
      <c r="H90" s="356"/>
      <c r="I90" s="356"/>
      <c r="J90" s="356"/>
      <c r="K90" s="356"/>
      <c r="L90" s="356"/>
      <c r="M90" s="356"/>
      <c r="N90" s="356"/>
      <c r="O90" s="356"/>
    </row>
    <row r="91" spans="2:15">
      <c r="B91" s="356"/>
      <c r="C91" s="356" t="s">
        <v>7703</v>
      </c>
      <c r="D91" s="356"/>
      <c r="E91" s="356"/>
      <c r="F91" s="363" t="s">
        <v>2772</v>
      </c>
      <c r="G91" s="356"/>
      <c r="H91" s="356"/>
      <c r="I91" s="356"/>
      <c r="J91" s="356"/>
      <c r="K91" s="356"/>
      <c r="L91" s="356"/>
      <c r="M91" s="356"/>
      <c r="N91" s="356"/>
      <c r="O91" s="356"/>
    </row>
    <row r="92" spans="2:15">
      <c r="B92" s="356"/>
      <c r="C92" s="356" t="s">
        <v>7703</v>
      </c>
      <c r="D92" s="356"/>
      <c r="E92" s="356"/>
      <c r="F92" s="363" t="s">
        <v>7036</v>
      </c>
      <c r="G92" s="356"/>
      <c r="H92" s="356"/>
      <c r="I92" s="356"/>
      <c r="J92" s="356"/>
      <c r="K92" s="356"/>
      <c r="L92" s="356"/>
      <c r="M92" s="356"/>
      <c r="N92" s="356"/>
      <c r="O92" s="356"/>
    </row>
    <row r="93" spans="2:15">
      <c r="B93" s="356"/>
      <c r="C93" s="356" t="s">
        <v>7703</v>
      </c>
      <c r="D93" s="356"/>
      <c r="E93" s="356"/>
      <c r="F93" s="363" t="s">
        <v>7037</v>
      </c>
      <c r="G93" s="356"/>
      <c r="H93" s="356"/>
      <c r="I93" s="356"/>
      <c r="J93" s="356"/>
      <c r="K93" s="356"/>
      <c r="L93" s="356"/>
      <c r="M93" s="356"/>
      <c r="N93" s="356"/>
      <c r="O93" s="356"/>
    </row>
    <row r="94" spans="2:15">
      <c r="B94" s="356"/>
      <c r="C94" s="356" t="s">
        <v>7703</v>
      </c>
      <c r="D94" s="356"/>
      <c r="E94" s="356"/>
      <c r="F94" s="363" t="s">
        <v>7038</v>
      </c>
      <c r="G94" s="356"/>
      <c r="H94" s="356"/>
      <c r="I94" s="356"/>
      <c r="J94" s="356"/>
      <c r="K94" s="356"/>
      <c r="L94" s="356"/>
      <c r="M94" s="356"/>
      <c r="N94" s="356"/>
      <c r="O94" s="356"/>
    </row>
    <row r="95" spans="2:15">
      <c r="B95" s="356"/>
      <c r="C95" s="356" t="s">
        <v>7703</v>
      </c>
      <c r="D95" s="356"/>
      <c r="E95" s="356"/>
      <c r="F95" s="363" t="s">
        <v>2274</v>
      </c>
      <c r="G95" s="356"/>
      <c r="H95" s="356"/>
      <c r="I95" s="356"/>
      <c r="J95" s="356"/>
      <c r="K95" s="356"/>
      <c r="L95" s="356"/>
      <c r="M95" s="356"/>
      <c r="N95" s="356"/>
      <c r="O95" s="356"/>
    </row>
    <row r="96" spans="2:15">
      <c r="B96" s="356"/>
      <c r="C96" s="356" t="s">
        <v>7703</v>
      </c>
      <c r="D96" s="356"/>
      <c r="E96" s="356"/>
      <c r="F96" s="363" t="s">
        <v>7042</v>
      </c>
      <c r="G96" s="356"/>
      <c r="H96" s="356"/>
      <c r="I96" s="356"/>
      <c r="J96" s="356"/>
      <c r="K96" s="356"/>
      <c r="L96" s="356"/>
      <c r="M96" s="356"/>
      <c r="N96" s="356"/>
      <c r="O96" s="356"/>
    </row>
    <row r="97" spans="2:15">
      <c r="B97" s="356"/>
      <c r="C97" s="356" t="s">
        <v>7703</v>
      </c>
      <c r="D97" s="356"/>
      <c r="E97" s="356"/>
      <c r="F97" s="363" t="s">
        <v>1016</v>
      </c>
      <c r="G97" s="356"/>
      <c r="H97" s="356"/>
      <c r="I97" s="356"/>
      <c r="J97" s="356"/>
      <c r="K97" s="356"/>
      <c r="L97" s="356"/>
      <c r="M97" s="356"/>
      <c r="N97" s="356"/>
      <c r="O97" s="356"/>
    </row>
    <row r="98" spans="2:15">
      <c r="B98" s="356"/>
      <c r="C98" s="356" t="s">
        <v>7703</v>
      </c>
      <c r="D98" s="356"/>
      <c r="E98" s="356"/>
      <c r="F98" s="363" t="s">
        <v>7043</v>
      </c>
      <c r="G98" s="356"/>
      <c r="H98" s="356"/>
      <c r="I98" s="356"/>
      <c r="J98" s="356"/>
      <c r="K98" s="356"/>
      <c r="L98" s="356"/>
      <c r="M98" s="356"/>
      <c r="N98" s="356"/>
      <c r="O98" s="356"/>
    </row>
    <row r="99" spans="2:15">
      <c r="B99" s="356"/>
      <c r="C99" s="356" t="s">
        <v>7703</v>
      </c>
      <c r="D99" s="356"/>
      <c r="E99" s="356"/>
      <c r="F99" s="363" t="s">
        <v>7044</v>
      </c>
      <c r="G99" s="356"/>
      <c r="H99" s="356"/>
      <c r="I99" s="356"/>
      <c r="J99" s="356"/>
      <c r="K99" s="356"/>
      <c r="L99" s="356"/>
      <c r="M99" s="356"/>
      <c r="N99" s="356"/>
      <c r="O99" s="356"/>
    </row>
    <row r="100" spans="2:15">
      <c r="B100" s="356"/>
      <c r="C100" s="356" t="s">
        <v>7703</v>
      </c>
      <c r="D100" s="356"/>
      <c r="E100" s="356"/>
      <c r="F100" s="363" t="s">
        <v>7045</v>
      </c>
      <c r="G100" s="356"/>
      <c r="H100" s="356"/>
      <c r="I100" s="356"/>
      <c r="J100" s="356"/>
      <c r="K100" s="356"/>
      <c r="L100" s="356"/>
      <c r="M100" s="356"/>
      <c r="N100" s="356"/>
      <c r="O100" s="356"/>
    </row>
    <row r="101" spans="2:15">
      <c r="B101" s="356"/>
      <c r="C101" s="356" t="s">
        <v>7703</v>
      </c>
      <c r="D101" s="356"/>
      <c r="E101" s="356"/>
      <c r="F101" s="363" t="s">
        <v>7046</v>
      </c>
      <c r="G101" s="356"/>
      <c r="H101" s="356"/>
      <c r="I101" s="356"/>
      <c r="J101" s="356"/>
      <c r="K101" s="356"/>
      <c r="L101" s="356"/>
      <c r="M101" s="356"/>
      <c r="N101" s="356"/>
      <c r="O101" s="356"/>
    </row>
    <row r="102" spans="2:15">
      <c r="B102" s="356"/>
      <c r="C102" s="356" t="s">
        <v>7703</v>
      </c>
      <c r="D102" s="356"/>
      <c r="E102" s="356"/>
      <c r="F102" s="363" t="s">
        <v>7047</v>
      </c>
      <c r="G102" s="356"/>
      <c r="H102" s="356"/>
      <c r="I102" s="356"/>
      <c r="J102" s="356"/>
      <c r="K102" s="356"/>
      <c r="L102" s="356"/>
      <c r="M102" s="356"/>
      <c r="N102" s="356"/>
      <c r="O102" s="356"/>
    </row>
    <row r="103" spans="2:15">
      <c r="B103" s="356"/>
      <c r="C103" s="356" t="s">
        <v>7703</v>
      </c>
      <c r="D103" s="356"/>
      <c r="E103" s="356"/>
      <c r="F103" s="363" t="s">
        <v>7048</v>
      </c>
      <c r="G103" s="356"/>
      <c r="H103" s="356"/>
      <c r="I103" s="356"/>
      <c r="J103" s="356"/>
      <c r="K103" s="356"/>
      <c r="L103" s="356"/>
      <c r="M103" s="356"/>
      <c r="N103" s="356"/>
      <c r="O103" s="356"/>
    </row>
    <row r="104" spans="2:15">
      <c r="B104" s="356"/>
      <c r="C104" s="356" t="s">
        <v>7703</v>
      </c>
      <c r="D104" s="356"/>
      <c r="E104" s="356"/>
      <c r="F104" s="363" t="s">
        <v>2358</v>
      </c>
      <c r="G104" s="356"/>
      <c r="H104" s="356"/>
      <c r="I104" s="356"/>
      <c r="J104" s="356"/>
      <c r="K104" s="356"/>
      <c r="L104" s="356"/>
      <c r="M104" s="356"/>
      <c r="N104" s="356"/>
      <c r="O104" s="356"/>
    </row>
    <row r="105" spans="2:15">
      <c r="B105" s="356"/>
      <c r="C105" s="356" t="s">
        <v>7703</v>
      </c>
      <c r="D105" s="356"/>
      <c r="E105" s="356"/>
      <c r="F105" s="363" t="s">
        <v>6670</v>
      </c>
      <c r="G105" s="356"/>
      <c r="H105" s="356"/>
      <c r="I105" s="356"/>
      <c r="J105" s="356"/>
      <c r="K105" s="356"/>
      <c r="L105" s="356"/>
      <c r="M105" s="356"/>
      <c r="N105" s="356"/>
      <c r="O105" s="356"/>
    </row>
    <row r="106" spans="2:15">
      <c r="B106" s="356"/>
      <c r="C106" s="356" t="s">
        <v>7703</v>
      </c>
      <c r="D106" s="356"/>
      <c r="E106" s="356"/>
      <c r="F106" s="363" t="s">
        <v>7049</v>
      </c>
      <c r="G106" s="356"/>
      <c r="H106" s="356"/>
      <c r="I106" s="356"/>
      <c r="J106" s="356"/>
      <c r="K106" s="356"/>
      <c r="L106" s="356"/>
      <c r="M106" s="356"/>
      <c r="N106" s="356"/>
      <c r="O106" s="356"/>
    </row>
    <row r="107" spans="2:15">
      <c r="B107" s="356"/>
      <c r="C107" s="356" t="s">
        <v>7703</v>
      </c>
      <c r="D107" s="356"/>
      <c r="E107" s="356"/>
      <c r="F107" s="363" t="s">
        <v>3735</v>
      </c>
      <c r="G107" s="356"/>
      <c r="H107" s="356"/>
      <c r="I107" s="356"/>
      <c r="J107" s="356"/>
      <c r="K107" s="356"/>
      <c r="L107" s="356"/>
      <c r="M107" s="356"/>
      <c r="N107" s="356"/>
      <c r="O107" s="356"/>
    </row>
    <row r="108" spans="2:15">
      <c r="B108" s="356"/>
      <c r="C108" s="356" t="s">
        <v>7703</v>
      </c>
      <c r="D108" s="356"/>
      <c r="E108" s="356"/>
      <c r="F108" s="363" t="s">
        <v>6973</v>
      </c>
      <c r="G108" s="356"/>
      <c r="H108" s="356"/>
      <c r="I108" s="356"/>
      <c r="J108" s="356"/>
      <c r="K108" s="356"/>
      <c r="L108" s="356"/>
      <c r="M108" s="356"/>
      <c r="N108" s="356"/>
      <c r="O108" s="356"/>
    </row>
    <row r="109" spans="2:15">
      <c r="B109" s="356"/>
      <c r="C109" s="356" t="s">
        <v>7703</v>
      </c>
      <c r="D109" s="356"/>
      <c r="E109" s="356"/>
      <c r="F109" s="363" t="s">
        <v>7050</v>
      </c>
      <c r="G109" s="356"/>
      <c r="H109" s="356"/>
      <c r="I109" s="356"/>
      <c r="J109" s="356"/>
      <c r="K109" s="356"/>
      <c r="L109" s="356"/>
      <c r="M109" s="356"/>
      <c r="N109" s="356"/>
      <c r="O109" s="356"/>
    </row>
    <row r="110" spans="2:15">
      <c r="B110" s="356"/>
      <c r="C110" s="356" t="s">
        <v>7703</v>
      </c>
      <c r="D110" s="356"/>
      <c r="E110" s="356"/>
      <c r="F110" s="363" t="s">
        <v>7051</v>
      </c>
      <c r="G110" s="356"/>
      <c r="H110" s="356"/>
      <c r="I110" s="356"/>
      <c r="J110" s="356"/>
      <c r="K110" s="356"/>
      <c r="L110" s="356"/>
      <c r="M110" s="356"/>
      <c r="N110" s="356"/>
      <c r="O110" s="356"/>
    </row>
    <row r="111" spans="2:15">
      <c r="B111" s="356"/>
      <c r="C111" s="356" t="s">
        <v>7703</v>
      </c>
      <c r="D111" s="356"/>
      <c r="E111" s="356"/>
      <c r="F111" s="363" t="s">
        <v>7052</v>
      </c>
      <c r="G111" s="356"/>
      <c r="H111" s="356"/>
      <c r="I111" s="356"/>
      <c r="J111" s="356"/>
      <c r="K111" s="356"/>
      <c r="L111" s="356"/>
      <c r="M111" s="356"/>
      <c r="N111" s="356"/>
      <c r="O111" s="356"/>
    </row>
    <row r="112" spans="2:15">
      <c r="B112" s="356"/>
      <c r="C112" s="356" t="s">
        <v>7703</v>
      </c>
      <c r="D112" s="356"/>
      <c r="E112" s="356"/>
      <c r="F112" s="363" t="s">
        <v>4684</v>
      </c>
      <c r="G112" s="356"/>
      <c r="H112" s="356"/>
      <c r="I112" s="356"/>
      <c r="J112" s="356"/>
      <c r="K112" s="356"/>
      <c r="L112" s="356"/>
      <c r="M112" s="356"/>
      <c r="N112" s="356"/>
      <c r="O112" s="356"/>
    </row>
    <row r="113" spans="2:15">
      <c r="B113" s="356"/>
      <c r="C113" s="356" t="s">
        <v>7703</v>
      </c>
      <c r="D113" s="356"/>
      <c r="E113" s="356"/>
      <c r="F113" s="363" t="s">
        <v>7053</v>
      </c>
      <c r="G113" s="356"/>
      <c r="H113" s="356"/>
      <c r="I113" s="356"/>
      <c r="J113" s="356"/>
      <c r="K113" s="356"/>
      <c r="L113" s="356"/>
      <c r="M113" s="356"/>
      <c r="N113" s="356"/>
      <c r="O113" s="356"/>
    </row>
    <row r="114" spans="2:15">
      <c r="B114" s="356"/>
      <c r="C114" s="356" t="s">
        <v>7703</v>
      </c>
      <c r="D114" s="356"/>
      <c r="E114" s="356"/>
      <c r="F114" s="363" t="s">
        <v>7055</v>
      </c>
      <c r="G114" s="356"/>
      <c r="H114" s="356"/>
      <c r="I114" s="356"/>
      <c r="J114" s="356"/>
      <c r="K114" s="356"/>
      <c r="L114" s="356"/>
      <c r="M114" s="356"/>
      <c r="N114" s="356"/>
      <c r="O114" s="356"/>
    </row>
    <row r="115" spans="2:15">
      <c r="B115" s="356"/>
      <c r="C115" s="356" t="s">
        <v>7703</v>
      </c>
      <c r="D115" s="356"/>
      <c r="E115" s="356"/>
      <c r="F115" s="363" t="s">
        <v>7056</v>
      </c>
      <c r="G115" s="356"/>
      <c r="H115" s="356"/>
      <c r="I115" s="356"/>
      <c r="J115" s="356"/>
      <c r="K115" s="356"/>
      <c r="L115" s="356"/>
      <c r="M115" s="356"/>
      <c r="N115" s="356"/>
      <c r="O115" s="356"/>
    </row>
    <row r="116" spans="2:15">
      <c r="B116" s="356"/>
      <c r="C116" s="356" t="s">
        <v>7703</v>
      </c>
      <c r="D116" s="356"/>
      <c r="E116" s="356"/>
      <c r="F116" s="363" t="s">
        <v>4218</v>
      </c>
      <c r="G116" s="356"/>
      <c r="H116" s="356"/>
      <c r="I116" s="356"/>
      <c r="J116" s="356"/>
      <c r="K116" s="356"/>
      <c r="L116" s="356"/>
      <c r="M116" s="356"/>
      <c r="N116" s="356"/>
      <c r="O116" s="356"/>
    </row>
    <row r="117" spans="2:15">
      <c r="B117" s="356"/>
      <c r="C117" s="356" t="s">
        <v>7703</v>
      </c>
      <c r="D117" s="356"/>
      <c r="E117" s="356"/>
      <c r="F117" s="363" t="s">
        <v>4474</v>
      </c>
      <c r="G117" s="356"/>
      <c r="H117" s="356"/>
      <c r="I117" s="356"/>
      <c r="J117" s="356"/>
      <c r="K117" s="356"/>
      <c r="L117" s="356"/>
      <c r="M117" s="356"/>
      <c r="N117" s="356"/>
      <c r="O117" s="356"/>
    </row>
    <row r="118" spans="2:15">
      <c r="B118" s="356"/>
      <c r="C118" s="356" t="s">
        <v>7703</v>
      </c>
      <c r="D118" s="356"/>
      <c r="E118" s="356"/>
      <c r="F118" s="363" t="s">
        <v>4041</v>
      </c>
      <c r="G118" s="356"/>
      <c r="H118" s="356"/>
      <c r="I118" s="356"/>
      <c r="J118" s="356"/>
      <c r="K118" s="356"/>
      <c r="L118" s="356"/>
      <c r="M118" s="356"/>
      <c r="N118" s="356"/>
      <c r="O118" s="356"/>
    </row>
    <row r="119" spans="2:15">
      <c r="B119" s="356"/>
      <c r="C119" s="356" t="s">
        <v>7703</v>
      </c>
      <c r="D119" s="356"/>
      <c r="E119" s="356"/>
      <c r="F119" s="363" t="s">
        <v>7057</v>
      </c>
      <c r="G119" s="356"/>
      <c r="H119" s="356"/>
      <c r="I119" s="356"/>
      <c r="J119" s="356"/>
      <c r="K119" s="356"/>
      <c r="L119" s="356"/>
      <c r="M119" s="356"/>
      <c r="N119" s="356"/>
      <c r="O119" s="356"/>
    </row>
    <row r="120" spans="2:15">
      <c r="B120" s="356"/>
      <c r="C120" s="356" t="s">
        <v>7703</v>
      </c>
      <c r="D120" s="356"/>
      <c r="E120" s="356"/>
      <c r="F120" s="363" t="s">
        <v>6210</v>
      </c>
      <c r="G120" s="356"/>
      <c r="H120" s="356"/>
      <c r="I120" s="356"/>
      <c r="J120" s="356"/>
      <c r="K120" s="356"/>
      <c r="L120" s="356"/>
      <c r="M120" s="356"/>
      <c r="N120" s="356"/>
      <c r="O120" s="356"/>
    </row>
    <row r="121" spans="2:15">
      <c r="B121" s="356"/>
      <c r="C121" s="356" t="s">
        <v>7703</v>
      </c>
      <c r="D121" s="356"/>
      <c r="E121" s="356"/>
      <c r="F121" s="363" t="s">
        <v>3624</v>
      </c>
      <c r="G121" s="356"/>
      <c r="H121" s="356"/>
      <c r="I121" s="356"/>
      <c r="J121" s="356"/>
      <c r="K121" s="356"/>
      <c r="L121" s="356"/>
      <c r="M121" s="356"/>
      <c r="N121" s="356"/>
      <c r="O121" s="356"/>
    </row>
    <row r="122" spans="2:15">
      <c r="B122" s="356"/>
      <c r="C122" s="356" t="s">
        <v>7703</v>
      </c>
      <c r="D122" s="356"/>
      <c r="E122" s="356"/>
      <c r="F122" s="363" t="s">
        <v>1009</v>
      </c>
      <c r="G122" s="356"/>
      <c r="H122" s="356"/>
      <c r="I122" s="356"/>
      <c r="J122" s="356"/>
      <c r="K122" s="356"/>
      <c r="L122" s="356"/>
      <c r="M122" s="356"/>
      <c r="N122" s="356"/>
      <c r="O122" s="356"/>
    </row>
    <row r="123" spans="2:15">
      <c r="B123" s="356"/>
      <c r="C123" s="356" t="s">
        <v>7703</v>
      </c>
      <c r="D123" s="356"/>
      <c r="E123" s="356"/>
      <c r="F123" s="363" t="s">
        <v>7059</v>
      </c>
      <c r="G123" s="356"/>
      <c r="H123" s="356"/>
      <c r="I123" s="356"/>
      <c r="J123" s="356"/>
      <c r="K123" s="356"/>
      <c r="L123" s="356"/>
      <c r="M123" s="356"/>
      <c r="N123" s="356"/>
      <c r="O123" s="356"/>
    </row>
    <row r="124" spans="2:15">
      <c r="B124" s="356"/>
      <c r="C124" s="356" t="s">
        <v>7703</v>
      </c>
      <c r="D124" s="356"/>
      <c r="E124" s="356"/>
      <c r="F124" s="363" t="s">
        <v>1104</v>
      </c>
      <c r="G124" s="356"/>
      <c r="H124" s="356"/>
      <c r="I124" s="356"/>
      <c r="J124" s="356"/>
      <c r="K124" s="356"/>
      <c r="L124" s="356"/>
      <c r="M124" s="356"/>
      <c r="N124" s="356"/>
      <c r="O124" s="356"/>
    </row>
    <row r="125" spans="2:15">
      <c r="B125" s="356"/>
      <c r="C125" s="356" t="s">
        <v>7703</v>
      </c>
      <c r="D125" s="356"/>
      <c r="E125" s="356"/>
      <c r="F125" s="363" t="s">
        <v>1884</v>
      </c>
      <c r="G125" s="356"/>
      <c r="H125" s="356"/>
      <c r="I125" s="356"/>
      <c r="J125" s="356"/>
      <c r="K125" s="356"/>
      <c r="L125" s="356"/>
      <c r="M125" s="356"/>
      <c r="N125" s="356"/>
      <c r="O125" s="356"/>
    </row>
    <row r="126" spans="2:15">
      <c r="B126" s="356"/>
      <c r="C126" s="356" t="s">
        <v>7703</v>
      </c>
      <c r="D126" s="356"/>
      <c r="E126" s="356"/>
      <c r="F126" s="363" t="s">
        <v>715</v>
      </c>
      <c r="G126" s="356"/>
      <c r="H126" s="356"/>
      <c r="I126" s="356"/>
      <c r="J126" s="356"/>
      <c r="K126" s="356"/>
      <c r="L126" s="356"/>
      <c r="M126" s="356"/>
      <c r="N126" s="356"/>
      <c r="O126" s="356"/>
    </row>
    <row r="127" spans="2:15">
      <c r="B127" s="356"/>
      <c r="C127" s="356" t="s">
        <v>7703</v>
      </c>
      <c r="D127" s="356"/>
      <c r="E127" s="356"/>
      <c r="F127" s="363" t="s">
        <v>7060</v>
      </c>
      <c r="G127" s="356"/>
      <c r="H127" s="356"/>
      <c r="I127" s="356"/>
      <c r="J127" s="356"/>
      <c r="K127" s="356"/>
      <c r="L127" s="356"/>
      <c r="M127" s="356"/>
      <c r="N127" s="356"/>
      <c r="O127" s="356"/>
    </row>
    <row r="128" spans="2:15">
      <c r="B128" s="356"/>
      <c r="C128" s="356" t="s">
        <v>7703</v>
      </c>
      <c r="D128" s="356"/>
      <c r="E128" s="356"/>
      <c r="F128" s="363" t="s">
        <v>1899</v>
      </c>
      <c r="G128" s="356"/>
      <c r="H128" s="356"/>
      <c r="I128" s="356"/>
      <c r="J128" s="356"/>
      <c r="K128" s="356"/>
      <c r="L128" s="356"/>
      <c r="M128" s="356"/>
      <c r="N128" s="356"/>
      <c r="O128" s="356"/>
    </row>
    <row r="129" spans="2:15">
      <c r="B129" s="356"/>
      <c r="C129" s="356" t="s">
        <v>7703</v>
      </c>
      <c r="D129" s="356"/>
      <c r="E129" s="356"/>
      <c r="F129" s="363" t="s">
        <v>7061</v>
      </c>
      <c r="G129" s="356"/>
      <c r="H129" s="356"/>
      <c r="I129" s="356"/>
      <c r="J129" s="356"/>
      <c r="K129" s="356"/>
      <c r="L129" s="356"/>
      <c r="M129" s="356"/>
      <c r="N129" s="356"/>
      <c r="O129" s="356"/>
    </row>
    <row r="130" spans="2:15">
      <c r="B130" s="356"/>
      <c r="C130" s="356" t="s">
        <v>7703</v>
      </c>
      <c r="D130" s="356"/>
      <c r="E130" s="356"/>
      <c r="F130" s="363" t="s">
        <v>7062</v>
      </c>
      <c r="G130" s="356"/>
      <c r="H130" s="356"/>
      <c r="I130" s="356"/>
      <c r="J130" s="356"/>
      <c r="K130" s="356"/>
      <c r="L130" s="356"/>
      <c r="M130" s="356"/>
      <c r="N130" s="356"/>
      <c r="O130" s="356"/>
    </row>
    <row r="131" spans="2:15">
      <c r="B131" s="356"/>
      <c r="C131" s="356" t="s">
        <v>7703</v>
      </c>
      <c r="D131" s="356"/>
      <c r="E131" s="356"/>
      <c r="F131" s="363" t="s">
        <v>6730</v>
      </c>
      <c r="G131" s="356"/>
      <c r="H131" s="356"/>
      <c r="I131" s="356"/>
      <c r="J131" s="356"/>
      <c r="K131" s="356"/>
      <c r="L131" s="356"/>
      <c r="M131" s="356"/>
      <c r="N131" s="356"/>
      <c r="O131" s="356"/>
    </row>
    <row r="132" spans="2:15">
      <c r="B132" s="356"/>
      <c r="C132" s="356" t="s">
        <v>7703</v>
      </c>
      <c r="D132" s="356"/>
      <c r="E132" s="356"/>
      <c r="F132" s="363" t="s">
        <v>7054</v>
      </c>
      <c r="G132" s="356"/>
      <c r="H132" s="356"/>
      <c r="I132" s="356"/>
      <c r="J132" s="356"/>
      <c r="K132" s="356"/>
      <c r="L132" s="356"/>
      <c r="M132" s="356"/>
      <c r="N132" s="356"/>
      <c r="O132" s="356"/>
    </row>
    <row r="133" spans="2:15">
      <c r="B133" s="356"/>
      <c r="C133" s="356" t="s">
        <v>7703</v>
      </c>
      <c r="D133" s="356"/>
      <c r="E133" s="356"/>
      <c r="F133" s="363" t="s">
        <v>7063</v>
      </c>
      <c r="G133" s="356"/>
      <c r="H133" s="356"/>
      <c r="I133" s="356"/>
      <c r="J133" s="356"/>
      <c r="K133" s="356"/>
      <c r="L133" s="356"/>
      <c r="M133" s="356"/>
      <c r="N133" s="356"/>
      <c r="O133" s="356"/>
    </row>
    <row r="134" spans="2:15">
      <c r="B134" s="356"/>
      <c r="C134" s="356" t="s">
        <v>7703</v>
      </c>
      <c r="D134" s="356"/>
      <c r="E134" s="356"/>
      <c r="F134" s="363" t="s">
        <v>4010</v>
      </c>
      <c r="G134" s="356"/>
      <c r="H134" s="356"/>
      <c r="I134" s="356"/>
      <c r="J134" s="356"/>
      <c r="K134" s="356"/>
      <c r="L134" s="356"/>
      <c r="M134" s="356"/>
      <c r="N134" s="356"/>
      <c r="O134" s="356"/>
    </row>
    <row r="135" spans="2:15">
      <c r="B135" s="356"/>
      <c r="C135" s="356" t="s">
        <v>7703</v>
      </c>
      <c r="D135" s="356"/>
      <c r="E135" s="356"/>
      <c r="F135" s="363" t="s">
        <v>5031</v>
      </c>
      <c r="G135" s="356"/>
      <c r="H135" s="356"/>
      <c r="I135" s="356"/>
      <c r="J135" s="356"/>
      <c r="K135" s="356"/>
      <c r="L135" s="356"/>
      <c r="M135" s="356"/>
      <c r="N135" s="356"/>
      <c r="O135" s="356"/>
    </row>
    <row r="136" spans="2:15">
      <c r="B136" s="356"/>
      <c r="C136" s="356" t="s">
        <v>7703</v>
      </c>
      <c r="D136" s="356"/>
      <c r="E136" s="356"/>
      <c r="F136" s="363" t="s">
        <v>2698</v>
      </c>
      <c r="G136" s="356"/>
      <c r="H136" s="356"/>
      <c r="I136" s="356"/>
      <c r="J136" s="356"/>
      <c r="K136" s="356"/>
      <c r="L136" s="356"/>
      <c r="M136" s="356"/>
      <c r="N136" s="356"/>
      <c r="O136" s="356"/>
    </row>
    <row r="137" spans="2:15">
      <c r="B137" s="356"/>
      <c r="C137" s="356" t="s">
        <v>7703</v>
      </c>
      <c r="D137" s="356"/>
      <c r="E137" s="356"/>
      <c r="F137" s="363" t="s">
        <v>7064</v>
      </c>
      <c r="G137" s="356"/>
      <c r="H137" s="356"/>
      <c r="I137" s="356"/>
      <c r="J137" s="356"/>
      <c r="K137" s="356"/>
      <c r="L137" s="356"/>
      <c r="M137" s="356"/>
      <c r="N137" s="356"/>
      <c r="O137" s="356"/>
    </row>
    <row r="138" spans="2:15">
      <c r="B138" s="356"/>
      <c r="C138" s="356" t="s">
        <v>7703</v>
      </c>
      <c r="D138" s="356"/>
      <c r="E138" s="356"/>
      <c r="F138" s="363" t="s">
        <v>2804</v>
      </c>
      <c r="G138" s="356"/>
      <c r="H138" s="356"/>
      <c r="I138" s="356"/>
      <c r="J138" s="356"/>
      <c r="K138" s="356"/>
      <c r="L138" s="356"/>
      <c r="M138" s="356"/>
      <c r="N138" s="356"/>
      <c r="O138" s="356"/>
    </row>
    <row r="139" spans="2:15">
      <c r="B139" s="356"/>
      <c r="C139" s="356" t="s">
        <v>7703</v>
      </c>
      <c r="D139" s="356"/>
      <c r="E139" s="356"/>
      <c r="F139" s="363" t="s">
        <v>2469</v>
      </c>
      <c r="G139" s="356"/>
      <c r="H139" s="356"/>
      <c r="I139" s="356"/>
      <c r="J139" s="356"/>
      <c r="K139" s="356"/>
      <c r="L139" s="356"/>
      <c r="M139" s="356"/>
      <c r="N139" s="356"/>
      <c r="O139" s="356"/>
    </row>
    <row r="140" spans="2:15">
      <c r="B140" s="356"/>
      <c r="C140" s="356" t="s">
        <v>7703</v>
      </c>
      <c r="D140" s="356"/>
      <c r="E140" s="356"/>
      <c r="F140" s="363" t="s">
        <v>7065</v>
      </c>
      <c r="G140" s="356"/>
      <c r="H140" s="356"/>
      <c r="I140" s="356"/>
      <c r="J140" s="356"/>
      <c r="K140" s="356"/>
      <c r="L140" s="356"/>
      <c r="M140" s="356"/>
      <c r="N140" s="356"/>
      <c r="O140" s="356"/>
    </row>
    <row r="141" spans="2:15">
      <c r="B141" s="356"/>
      <c r="C141" s="356" t="s">
        <v>7703</v>
      </c>
      <c r="D141" s="356"/>
      <c r="E141" s="356"/>
      <c r="F141" s="363" t="s">
        <v>7066</v>
      </c>
      <c r="G141" s="356"/>
      <c r="H141" s="356"/>
      <c r="I141" s="356"/>
      <c r="J141" s="356"/>
      <c r="K141" s="356"/>
      <c r="L141" s="356"/>
      <c r="M141" s="356"/>
      <c r="N141" s="356"/>
      <c r="O141" s="356"/>
    </row>
    <row r="142" spans="2:15">
      <c r="B142" s="356"/>
      <c r="C142" s="356" t="s">
        <v>7703</v>
      </c>
      <c r="D142" s="356"/>
      <c r="E142" s="356"/>
      <c r="F142" s="363" t="s">
        <v>7067</v>
      </c>
      <c r="G142" s="356"/>
      <c r="H142" s="356"/>
      <c r="I142" s="356"/>
      <c r="J142" s="356"/>
      <c r="K142" s="356"/>
      <c r="L142" s="356"/>
      <c r="M142" s="356"/>
      <c r="N142" s="356"/>
      <c r="O142" s="356"/>
    </row>
    <row r="143" spans="2:15">
      <c r="B143" s="356"/>
      <c r="C143" s="356" t="s">
        <v>7703</v>
      </c>
      <c r="D143" s="356"/>
      <c r="E143" s="356"/>
      <c r="F143" s="363" t="s">
        <v>7068</v>
      </c>
      <c r="G143" s="356"/>
      <c r="H143" s="356"/>
      <c r="I143" s="356"/>
      <c r="J143" s="356"/>
      <c r="K143" s="356"/>
      <c r="L143" s="356"/>
      <c r="M143" s="356"/>
      <c r="N143" s="356"/>
      <c r="O143" s="356"/>
    </row>
    <row r="144" spans="2:15">
      <c r="B144" s="356"/>
      <c r="C144" s="356" t="s">
        <v>7703</v>
      </c>
      <c r="D144" s="356"/>
      <c r="E144" s="356"/>
      <c r="F144" s="363" t="s">
        <v>7069</v>
      </c>
      <c r="G144" s="356"/>
      <c r="H144" s="356"/>
      <c r="I144" s="356"/>
      <c r="J144" s="356"/>
      <c r="K144" s="356"/>
      <c r="L144" s="356"/>
      <c r="M144" s="356"/>
      <c r="N144" s="356"/>
      <c r="O144" s="356"/>
    </row>
    <row r="145" spans="2:15">
      <c r="B145" s="356"/>
      <c r="C145" s="356" t="s">
        <v>7703</v>
      </c>
      <c r="D145" s="356"/>
      <c r="E145" s="356"/>
      <c r="F145" s="363" t="s">
        <v>7070</v>
      </c>
      <c r="G145" s="356"/>
      <c r="H145" s="356"/>
      <c r="I145" s="356"/>
      <c r="J145" s="356"/>
      <c r="K145" s="356"/>
      <c r="L145" s="356"/>
      <c r="M145" s="356"/>
      <c r="N145" s="356"/>
      <c r="O145" s="356"/>
    </row>
    <row r="146" spans="2:15">
      <c r="B146" s="356"/>
      <c r="C146" s="356" t="s">
        <v>7703</v>
      </c>
      <c r="D146" s="356"/>
      <c r="E146" s="356"/>
      <c r="F146" s="363" t="s">
        <v>7073</v>
      </c>
      <c r="G146" s="356"/>
      <c r="H146" s="356"/>
      <c r="I146" s="356"/>
      <c r="J146" s="356"/>
      <c r="K146" s="356"/>
      <c r="L146" s="356"/>
      <c r="M146" s="356"/>
      <c r="N146" s="356"/>
      <c r="O146" s="356"/>
    </row>
    <row r="147" spans="2:15">
      <c r="B147" s="356"/>
      <c r="C147" s="356" t="s">
        <v>7703</v>
      </c>
      <c r="D147" s="356"/>
      <c r="E147" s="356"/>
      <c r="F147" s="363" t="s">
        <v>1185</v>
      </c>
      <c r="G147" s="356"/>
      <c r="H147" s="356"/>
      <c r="I147" s="356"/>
      <c r="J147" s="356"/>
      <c r="K147" s="356"/>
      <c r="L147" s="356"/>
      <c r="M147" s="356"/>
      <c r="N147" s="356"/>
      <c r="O147" s="356"/>
    </row>
    <row r="148" spans="2:15">
      <c r="B148" s="356"/>
      <c r="C148" s="356" t="s">
        <v>7703</v>
      </c>
      <c r="D148" s="356"/>
      <c r="E148" s="356"/>
      <c r="F148" s="363" t="s">
        <v>6579</v>
      </c>
      <c r="G148" s="356"/>
      <c r="H148" s="356"/>
      <c r="I148" s="356"/>
      <c r="J148" s="356"/>
      <c r="K148" s="356"/>
      <c r="L148" s="356"/>
      <c r="M148" s="356"/>
      <c r="N148" s="356"/>
      <c r="O148" s="356"/>
    </row>
    <row r="149" spans="2:15">
      <c r="B149" s="356"/>
      <c r="C149" s="356" t="s">
        <v>7703</v>
      </c>
      <c r="D149" s="356"/>
      <c r="E149" s="356"/>
      <c r="F149" s="363" t="s">
        <v>7074</v>
      </c>
      <c r="G149" s="356"/>
      <c r="H149" s="356"/>
      <c r="I149" s="356"/>
      <c r="J149" s="356"/>
      <c r="K149" s="356"/>
      <c r="L149" s="356"/>
      <c r="M149" s="356"/>
      <c r="N149" s="356"/>
      <c r="O149" s="356"/>
    </row>
    <row r="150" spans="2:15">
      <c r="B150" s="356"/>
      <c r="C150" s="356" t="s">
        <v>7703</v>
      </c>
      <c r="D150" s="356"/>
      <c r="E150" s="356"/>
      <c r="F150" s="363" t="s">
        <v>7075</v>
      </c>
      <c r="G150" s="356"/>
      <c r="H150" s="356"/>
      <c r="I150" s="356"/>
      <c r="J150" s="356"/>
      <c r="K150" s="356"/>
      <c r="L150" s="356"/>
      <c r="M150" s="356"/>
      <c r="N150" s="356"/>
      <c r="O150" s="356"/>
    </row>
    <row r="151" spans="2:15">
      <c r="B151" s="356"/>
      <c r="C151" s="356" t="s">
        <v>7703</v>
      </c>
      <c r="D151" s="356"/>
      <c r="E151" s="356"/>
      <c r="F151" s="363" t="s">
        <v>7077</v>
      </c>
      <c r="G151" s="356"/>
      <c r="H151" s="356"/>
      <c r="I151" s="356"/>
      <c r="J151" s="356"/>
      <c r="K151" s="356"/>
      <c r="L151" s="356"/>
      <c r="M151" s="356"/>
      <c r="N151" s="356"/>
      <c r="O151" s="356"/>
    </row>
    <row r="152" spans="2:15">
      <c r="B152" s="356"/>
      <c r="C152" s="356" t="s">
        <v>7703</v>
      </c>
      <c r="D152" s="356"/>
      <c r="E152" s="356"/>
      <c r="F152" s="363" t="s">
        <v>7078</v>
      </c>
      <c r="G152" s="356"/>
      <c r="H152" s="356"/>
      <c r="I152" s="356"/>
      <c r="J152" s="356"/>
      <c r="K152" s="356"/>
      <c r="L152" s="356"/>
      <c r="M152" s="356"/>
      <c r="N152" s="356"/>
      <c r="O152" s="356"/>
    </row>
    <row r="153" spans="2:15">
      <c r="B153" s="356"/>
      <c r="C153" s="356" t="s">
        <v>7703</v>
      </c>
      <c r="D153" s="356"/>
      <c r="E153" s="356"/>
      <c r="F153" s="363" t="s">
        <v>7080</v>
      </c>
      <c r="G153" s="356"/>
      <c r="H153" s="356"/>
      <c r="I153" s="356"/>
      <c r="J153" s="356"/>
      <c r="K153" s="356"/>
      <c r="L153" s="356"/>
      <c r="M153" s="356"/>
      <c r="N153" s="356"/>
      <c r="O153" s="356"/>
    </row>
    <row r="154" spans="2:15">
      <c r="B154" s="356"/>
      <c r="C154" s="356" t="s">
        <v>7703</v>
      </c>
      <c r="D154" s="356"/>
      <c r="E154" s="356"/>
      <c r="F154" s="363" t="s">
        <v>6526</v>
      </c>
      <c r="G154" s="356"/>
      <c r="H154" s="356"/>
      <c r="I154" s="356"/>
      <c r="J154" s="356"/>
      <c r="K154" s="356"/>
      <c r="L154" s="356"/>
      <c r="M154" s="356"/>
      <c r="N154" s="356"/>
      <c r="O154" s="356"/>
    </row>
    <row r="155" spans="2:15">
      <c r="B155" s="356"/>
      <c r="C155" s="356" t="s">
        <v>7703</v>
      </c>
      <c r="D155" s="356"/>
      <c r="E155" s="356"/>
      <c r="F155" s="363" t="s">
        <v>1191</v>
      </c>
      <c r="G155" s="356"/>
      <c r="H155" s="356"/>
      <c r="I155" s="356"/>
      <c r="J155" s="356"/>
      <c r="K155" s="356"/>
      <c r="L155" s="356"/>
      <c r="M155" s="356"/>
      <c r="N155" s="356"/>
      <c r="O155" s="356"/>
    </row>
    <row r="156" spans="2:15">
      <c r="B156" s="356"/>
      <c r="C156" s="356" t="s">
        <v>7703</v>
      </c>
      <c r="D156" s="356"/>
      <c r="E156" s="356"/>
      <c r="F156" s="363" t="s">
        <v>5161</v>
      </c>
      <c r="G156" s="356"/>
      <c r="H156" s="356"/>
      <c r="I156" s="356"/>
      <c r="J156" s="356"/>
      <c r="K156" s="356"/>
      <c r="L156" s="356"/>
      <c r="M156" s="356"/>
      <c r="N156" s="356"/>
      <c r="O156" s="356"/>
    </row>
    <row r="157" spans="2:15">
      <c r="B157" s="356"/>
      <c r="C157" s="356" t="s">
        <v>7703</v>
      </c>
      <c r="D157" s="356"/>
      <c r="E157" s="356"/>
      <c r="F157" s="363" t="s">
        <v>6835</v>
      </c>
      <c r="G157" s="356"/>
      <c r="H157" s="356"/>
      <c r="I157" s="356"/>
      <c r="J157" s="356"/>
      <c r="K157" s="356"/>
      <c r="L157" s="356"/>
      <c r="M157" s="356"/>
      <c r="N157" s="356"/>
      <c r="O157" s="356"/>
    </row>
    <row r="158" spans="2:15">
      <c r="B158" s="356"/>
      <c r="C158" s="356" t="s">
        <v>7703</v>
      </c>
      <c r="D158" s="356"/>
      <c r="E158" s="356"/>
      <c r="F158" s="363" t="s">
        <v>614</v>
      </c>
      <c r="G158" s="356"/>
      <c r="H158" s="356"/>
      <c r="I158" s="356"/>
      <c r="J158" s="356"/>
      <c r="K158" s="356"/>
      <c r="L158" s="356"/>
      <c r="M158" s="356"/>
      <c r="N158" s="356"/>
      <c r="O158" s="356"/>
    </row>
    <row r="159" spans="2:15">
      <c r="B159" s="356"/>
      <c r="C159" s="356" t="s">
        <v>7703</v>
      </c>
      <c r="D159" s="356"/>
      <c r="E159" s="356"/>
      <c r="F159" s="363" t="s">
        <v>5639</v>
      </c>
      <c r="G159" s="356"/>
      <c r="H159" s="356"/>
      <c r="I159" s="356"/>
      <c r="J159" s="356"/>
      <c r="K159" s="356"/>
      <c r="L159" s="356"/>
      <c r="M159" s="356"/>
      <c r="N159" s="356"/>
      <c r="O159" s="356"/>
    </row>
    <row r="160" spans="2:15">
      <c r="B160" s="356"/>
      <c r="C160" s="356" t="s">
        <v>7703</v>
      </c>
      <c r="D160" s="356"/>
      <c r="E160" s="356"/>
      <c r="F160" s="363" t="s">
        <v>1865</v>
      </c>
      <c r="G160" s="356"/>
      <c r="H160" s="356"/>
      <c r="I160" s="356"/>
      <c r="J160" s="356"/>
      <c r="K160" s="356"/>
      <c r="L160" s="356"/>
      <c r="M160" s="356"/>
      <c r="N160" s="356"/>
      <c r="O160" s="356"/>
    </row>
    <row r="161" spans="2:15">
      <c r="B161" s="356"/>
      <c r="C161" s="356" t="s">
        <v>7703</v>
      </c>
      <c r="D161" s="356"/>
      <c r="E161" s="356"/>
      <c r="F161" s="363" t="s">
        <v>7081</v>
      </c>
      <c r="G161" s="356"/>
      <c r="H161" s="356"/>
      <c r="I161" s="356"/>
      <c r="J161" s="356"/>
      <c r="K161" s="356"/>
      <c r="L161" s="356"/>
      <c r="M161" s="356"/>
      <c r="N161" s="356"/>
      <c r="O161" s="356"/>
    </row>
    <row r="162" spans="2:15">
      <c r="B162" s="356"/>
      <c r="C162" s="356" t="s">
        <v>7703</v>
      </c>
      <c r="D162" s="356"/>
      <c r="E162" s="356"/>
      <c r="F162" s="363" t="s">
        <v>7082</v>
      </c>
      <c r="G162" s="356"/>
      <c r="H162" s="356"/>
      <c r="I162" s="356"/>
      <c r="J162" s="356"/>
      <c r="K162" s="356"/>
      <c r="L162" s="356"/>
      <c r="M162" s="356"/>
      <c r="N162" s="356"/>
      <c r="O162" s="356"/>
    </row>
    <row r="163" spans="2:15">
      <c r="B163" s="356"/>
      <c r="C163" s="356" t="s">
        <v>7703</v>
      </c>
      <c r="D163" s="356"/>
      <c r="E163" s="356"/>
      <c r="F163" s="363" t="s">
        <v>7083</v>
      </c>
      <c r="G163" s="356"/>
      <c r="H163" s="356"/>
      <c r="I163" s="356"/>
      <c r="J163" s="356"/>
      <c r="K163" s="356"/>
      <c r="L163" s="356"/>
      <c r="M163" s="356"/>
      <c r="N163" s="356"/>
      <c r="O163" s="356"/>
    </row>
    <row r="164" spans="2:15">
      <c r="B164" s="356"/>
      <c r="C164" s="356" t="s">
        <v>7703</v>
      </c>
      <c r="D164" s="356"/>
      <c r="E164" s="356"/>
      <c r="F164" s="363" t="s">
        <v>7084</v>
      </c>
      <c r="G164" s="356"/>
      <c r="H164" s="356"/>
      <c r="I164" s="356"/>
      <c r="J164" s="356"/>
      <c r="K164" s="356"/>
      <c r="L164" s="356"/>
      <c r="M164" s="356"/>
      <c r="N164" s="356"/>
      <c r="O164" s="356"/>
    </row>
    <row r="165" spans="2:15">
      <c r="B165" s="356"/>
      <c r="C165" s="356" t="s">
        <v>7703</v>
      </c>
      <c r="D165" s="356"/>
      <c r="E165" s="356"/>
      <c r="F165" s="363" t="s">
        <v>3551</v>
      </c>
      <c r="G165" s="356"/>
      <c r="H165" s="356"/>
      <c r="I165" s="356"/>
      <c r="J165" s="356"/>
      <c r="K165" s="356"/>
      <c r="L165" s="356"/>
      <c r="M165" s="356"/>
      <c r="N165" s="356"/>
      <c r="O165" s="356"/>
    </row>
    <row r="166" spans="2:15">
      <c r="B166" s="356"/>
      <c r="C166" s="356" t="s">
        <v>7703</v>
      </c>
      <c r="D166" s="356"/>
      <c r="E166" s="356"/>
      <c r="F166" s="363" t="s">
        <v>4780</v>
      </c>
      <c r="G166" s="356"/>
      <c r="H166" s="356"/>
      <c r="I166" s="356"/>
      <c r="J166" s="356"/>
      <c r="K166" s="356"/>
      <c r="L166" s="356"/>
      <c r="M166" s="356"/>
      <c r="N166" s="356"/>
      <c r="O166" s="356"/>
    </row>
    <row r="167" spans="2:15">
      <c r="B167" s="356"/>
      <c r="C167" s="356" t="s">
        <v>7703</v>
      </c>
      <c r="D167" s="356"/>
      <c r="E167" s="356"/>
      <c r="F167" s="363" t="s">
        <v>3430</v>
      </c>
      <c r="G167" s="356"/>
      <c r="H167" s="356"/>
      <c r="I167" s="356"/>
      <c r="J167" s="356"/>
      <c r="K167" s="356"/>
      <c r="L167" s="356"/>
      <c r="M167" s="356"/>
      <c r="N167" s="356"/>
      <c r="O167" s="356"/>
    </row>
    <row r="168" spans="2:15">
      <c r="B168" s="356"/>
      <c r="C168" s="356" t="s">
        <v>7703</v>
      </c>
      <c r="D168" s="356"/>
      <c r="E168" s="356"/>
      <c r="F168" s="363" t="s">
        <v>7085</v>
      </c>
      <c r="G168" s="356"/>
      <c r="H168" s="356"/>
      <c r="I168" s="356"/>
      <c r="J168" s="356"/>
      <c r="K168" s="356"/>
      <c r="L168" s="356"/>
      <c r="M168" s="356"/>
      <c r="N168" s="356"/>
      <c r="O168" s="356"/>
    </row>
    <row r="169" spans="2:15">
      <c r="B169" s="356"/>
      <c r="C169" s="356" t="s">
        <v>7703</v>
      </c>
      <c r="D169" s="356"/>
      <c r="E169" s="356"/>
      <c r="F169" s="363" t="s">
        <v>598</v>
      </c>
      <c r="G169" s="356"/>
      <c r="H169" s="356"/>
      <c r="I169" s="356"/>
      <c r="J169" s="356"/>
      <c r="K169" s="356"/>
      <c r="L169" s="356"/>
      <c r="M169" s="356"/>
      <c r="N169" s="356"/>
      <c r="O169" s="356"/>
    </row>
    <row r="170" spans="2:15">
      <c r="B170" s="356"/>
      <c r="C170" s="356" t="s">
        <v>7703</v>
      </c>
      <c r="D170" s="356"/>
      <c r="E170" s="356"/>
      <c r="F170" s="363" t="s">
        <v>7087</v>
      </c>
      <c r="G170" s="356"/>
      <c r="H170" s="356"/>
      <c r="I170" s="356"/>
      <c r="J170" s="356"/>
      <c r="K170" s="356"/>
      <c r="L170" s="356"/>
      <c r="M170" s="356"/>
      <c r="N170" s="356"/>
      <c r="O170" s="356"/>
    </row>
    <row r="171" spans="2:15">
      <c r="B171" s="356"/>
      <c r="C171" s="356" t="s">
        <v>7703</v>
      </c>
      <c r="D171" s="356"/>
      <c r="E171" s="356"/>
      <c r="F171" s="363" t="s">
        <v>7090</v>
      </c>
      <c r="G171" s="356"/>
      <c r="H171" s="356"/>
      <c r="I171" s="356"/>
      <c r="J171" s="356"/>
      <c r="K171" s="356"/>
      <c r="L171" s="356"/>
      <c r="M171" s="356"/>
      <c r="N171" s="356"/>
      <c r="O171" s="356"/>
    </row>
    <row r="172" spans="2:15">
      <c r="B172" s="356"/>
      <c r="C172" s="356" t="s">
        <v>7703</v>
      </c>
      <c r="D172" s="356"/>
      <c r="E172" s="356"/>
      <c r="F172" s="363" t="s">
        <v>7091</v>
      </c>
      <c r="G172" s="356"/>
      <c r="H172" s="356"/>
      <c r="I172" s="356"/>
      <c r="J172" s="356"/>
      <c r="K172" s="356"/>
      <c r="L172" s="356"/>
      <c r="M172" s="356"/>
      <c r="N172" s="356"/>
      <c r="O172" s="356"/>
    </row>
    <row r="173" spans="2:15">
      <c r="B173" s="356"/>
      <c r="C173" s="356" t="s">
        <v>7703</v>
      </c>
      <c r="D173" s="356"/>
      <c r="E173" s="356"/>
      <c r="F173" s="363" t="s">
        <v>2672</v>
      </c>
      <c r="G173" s="356"/>
      <c r="H173" s="356"/>
      <c r="I173" s="356"/>
      <c r="J173" s="356"/>
      <c r="K173" s="356"/>
      <c r="L173" s="356"/>
      <c r="M173" s="356"/>
      <c r="N173" s="356"/>
      <c r="O173" s="356"/>
    </row>
    <row r="174" spans="2:15">
      <c r="B174" s="356"/>
      <c r="C174" s="356" t="s">
        <v>7703</v>
      </c>
      <c r="D174" s="356"/>
      <c r="E174" s="356"/>
      <c r="F174" s="363" t="s">
        <v>3</v>
      </c>
      <c r="G174" s="356"/>
      <c r="H174" s="356"/>
      <c r="I174" s="356"/>
      <c r="J174" s="356"/>
      <c r="K174" s="356"/>
      <c r="L174" s="356"/>
      <c r="M174" s="356"/>
      <c r="N174" s="356"/>
      <c r="O174" s="356"/>
    </row>
    <row r="175" spans="2:15">
      <c r="B175" s="356"/>
      <c r="C175" s="356" t="s">
        <v>7703</v>
      </c>
      <c r="D175" s="356"/>
      <c r="E175" s="356"/>
      <c r="F175" s="363" t="s">
        <v>7093</v>
      </c>
      <c r="G175" s="356"/>
      <c r="H175" s="356"/>
      <c r="I175" s="356"/>
      <c r="J175" s="356"/>
      <c r="K175" s="356"/>
      <c r="L175" s="356"/>
      <c r="M175" s="356"/>
      <c r="N175" s="356"/>
      <c r="O175" s="356"/>
    </row>
    <row r="176" spans="2:15">
      <c r="B176" s="356"/>
      <c r="C176" s="356" t="s">
        <v>7703</v>
      </c>
      <c r="D176" s="356"/>
      <c r="E176" s="356"/>
      <c r="F176" s="363" t="s">
        <v>4095</v>
      </c>
      <c r="G176" s="356"/>
      <c r="H176" s="356"/>
      <c r="I176" s="356"/>
      <c r="J176" s="356"/>
      <c r="K176" s="356"/>
      <c r="L176" s="356"/>
      <c r="M176" s="356"/>
      <c r="N176" s="356"/>
      <c r="O176" s="356"/>
    </row>
    <row r="177" spans="2:15">
      <c r="B177" s="356"/>
      <c r="C177" s="356" t="s">
        <v>7703</v>
      </c>
      <c r="D177" s="356"/>
      <c r="E177" s="356"/>
      <c r="F177" s="363" t="s">
        <v>1272</v>
      </c>
      <c r="G177" s="356"/>
      <c r="H177" s="356"/>
      <c r="I177" s="356"/>
      <c r="J177" s="356"/>
      <c r="K177" s="356"/>
      <c r="L177" s="356"/>
      <c r="M177" s="356"/>
      <c r="N177" s="356"/>
      <c r="O177" s="356"/>
    </row>
    <row r="178" spans="2:15">
      <c r="B178" s="356"/>
      <c r="C178" s="356" t="s">
        <v>7703</v>
      </c>
      <c r="D178" s="356"/>
      <c r="E178" s="356"/>
      <c r="F178" s="363" t="s">
        <v>7094</v>
      </c>
      <c r="G178" s="356"/>
      <c r="H178" s="356"/>
      <c r="I178" s="356"/>
      <c r="J178" s="356"/>
      <c r="K178" s="356"/>
      <c r="L178" s="356"/>
      <c r="M178" s="356"/>
      <c r="N178" s="356"/>
      <c r="O178" s="356"/>
    </row>
    <row r="179" spans="2:15">
      <c r="B179" s="356"/>
      <c r="C179" s="356" t="s">
        <v>7703</v>
      </c>
      <c r="D179" s="356"/>
      <c r="E179" s="356"/>
      <c r="F179" s="363" t="s">
        <v>5394</v>
      </c>
      <c r="G179" s="356"/>
      <c r="H179" s="356"/>
      <c r="I179" s="356"/>
      <c r="J179" s="356"/>
      <c r="K179" s="356"/>
      <c r="L179" s="356"/>
      <c r="M179" s="356"/>
      <c r="N179" s="356"/>
      <c r="O179" s="356"/>
    </row>
    <row r="180" spans="2:15">
      <c r="B180" s="356"/>
      <c r="C180" s="356" t="s">
        <v>7703</v>
      </c>
      <c r="D180" s="356"/>
      <c r="E180" s="356"/>
      <c r="F180" s="363" t="s">
        <v>7095</v>
      </c>
      <c r="G180" s="356"/>
      <c r="H180" s="356"/>
      <c r="I180" s="356"/>
      <c r="J180" s="356"/>
      <c r="K180" s="356"/>
      <c r="L180" s="356"/>
      <c r="M180" s="356"/>
      <c r="N180" s="356"/>
      <c r="O180" s="356"/>
    </row>
    <row r="181" spans="2:15">
      <c r="B181" s="356"/>
      <c r="C181" s="356" t="s">
        <v>7703</v>
      </c>
      <c r="D181" s="356"/>
      <c r="E181" s="356"/>
      <c r="F181" s="363" t="s">
        <v>6198</v>
      </c>
      <c r="G181" s="356"/>
      <c r="H181" s="356"/>
      <c r="I181" s="356"/>
      <c r="J181" s="356"/>
      <c r="K181" s="356"/>
      <c r="L181" s="356"/>
      <c r="M181" s="356"/>
      <c r="N181" s="356"/>
      <c r="O181" s="356"/>
    </row>
    <row r="182" spans="2:15">
      <c r="B182" s="356"/>
      <c r="C182" s="356" t="s">
        <v>7703</v>
      </c>
      <c r="D182" s="356"/>
      <c r="E182" s="356"/>
      <c r="F182" s="363" t="s">
        <v>160</v>
      </c>
      <c r="G182" s="356"/>
      <c r="H182" s="356"/>
      <c r="I182" s="356"/>
      <c r="J182" s="356"/>
      <c r="K182" s="356"/>
      <c r="L182" s="356"/>
      <c r="M182" s="356"/>
      <c r="N182" s="356"/>
      <c r="O182" s="356"/>
    </row>
    <row r="183" spans="2:15">
      <c r="B183" s="356"/>
      <c r="C183" s="356" t="s">
        <v>7703</v>
      </c>
      <c r="D183" s="356"/>
      <c r="E183" s="356"/>
      <c r="F183" s="363" t="s">
        <v>1637</v>
      </c>
      <c r="G183" s="356"/>
      <c r="H183" s="356"/>
      <c r="I183" s="356"/>
      <c r="J183" s="356"/>
      <c r="K183" s="356"/>
      <c r="L183" s="356"/>
      <c r="M183" s="356"/>
      <c r="N183" s="356"/>
      <c r="O183" s="356"/>
    </row>
    <row r="184" spans="2:15">
      <c r="B184" s="356"/>
      <c r="C184" s="356" t="s">
        <v>7703</v>
      </c>
      <c r="D184" s="356"/>
      <c r="E184" s="356"/>
      <c r="F184" s="363" t="s">
        <v>7096</v>
      </c>
      <c r="G184" s="356"/>
      <c r="H184" s="356"/>
      <c r="I184" s="356"/>
      <c r="J184" s="356"/>
      <c r="K184" s="356"/>
      <c r="L184" s="356"/>
      <c r="M184" s="356"/>
      <c r="N184" s="356"/>
      <c r="O184" s="356"/>
    </row>
    <row r="185" spans="2:15">
      <c r="B185" s="356"/>
      <c r="C185" s="356" t="s">
        <v>7703</v>
      </c>
      <c r="D185" s="356"/>
      <c r="E185" s="356"/>
      <c r="F185" s="363" t="s">
        <v>7097</v>
      </c>
      <c r="G185" s="356"/>
      <c r="H185" s="356"/>
      <c r="I185" s="356"/>
      <c r="J185" s="356"/>
      <c r="K185" s="356"/>
      <c r="L185" s="356"/>
      <c r="M185" s="356"/>
      <c r="N185" s="356"/>
      <c r="O185" s="356"/>
    </row>
    <row r="186" spans="2:15">
      <c r="B186" s="356"/>
      <c r="C186" s="356" t="s">
        <v>7703</v>
      </c>
      <c r="D186" s="356"/>
      <c r="E186" s="356"/>
      <c r="F186" s="363" t="s">
        <v>1627</v>
      </c>
      <c r="G186" s="356"/>
      <c r="H186" s="356"/>
      <c r="I186" s="356"/>
      <c r="J186" s="356"/>
      <c r="K186" s="356"/>
      <c r="L186" s="356"/>
      <c r="M186" s="356"/>
      <c r="N186" s="356"/>
      <c r="O186" s="356"/>
    </row>
    <row r="187" spans="2:15">
      <c r="B187" s="356"/>
      <c r="C187" s="356" t="s">
        <v>7703</v>
      </c>
      <c r="D187" s="356"/>
      <c r="E187" s="356"/>
      <c r="F187" s="363" t="s">
        <v>7098</v>
      </c>
      <c r="G187" s="356"/>
      <c r="H187" s="356"/>
      <c r="I187" s="356"/>
      <c r="J187" s="356"/>
      <c r="K187" s="356"/>
      <c r="L187" s="356"/>
      <c r="M187" s="356"/>
      <c r="N187" s="356"/>
      <c r="O187" s="356"/>
    </row>
    <row r="188" spans="2:15">
      <c r="B188" s="356"/>
      <c r="C188" s="356" t="s">
        <v>7703</v>
      </c>
      <c r="D188" s="356"/>
      <c r="E188" s="356"/>
      <c r="F188" s="363" t="s">
        <v>5215</v>
      </c>
      <c r="G188" s="356"/>
      <c r="H188" s="356"/>
      <c r="I188" s="356"/>
      <c r="J188" s="356"/>
      <c r="K188" s="356"/>
      <c r="L188" s="356"/>
      <c r="M188" s="356"/>
      <c r="N188" s="356"/>
      <c r="O188" s="356"/>
    </row>
    <row r="189" spans="2:15">
      <c r="B189" s="356"/>
      <c r="C189" s="356" t="s">
        <v>7703</v>
      </c>
      <c r="D189" s="356"/>
      <c r="E189" s="356"/>
      <c r="F189" s="363" t="s">
        <v>987</v>
      </c>
      <c r="G189" s="356"/>
      <c r="H189" s="356"/>
      <c r="I189" s="356"/>
      <c r="J189" s="356"/>
      <c r="K189" s="356"/>
      <c r="L189" s="356"/>
      <c r="M189" s="356"/>
      <c r="N189" s="356"/>
      <c r="O189" s="356"/>
    </row>
    <row r="190" spans="2:15">
      <c r="B190" s="356"/>
      <c r="C190" s="356" t="s">
        <v>7703</v>
      </c>
      <c r="D190" s="356"/>
      <c r="E190" s="356"/>
      <c r="F190" s="363" t="s">
        <v>7100</v>
      </c>
      <c r="G190" s="356"/>
      <c r="H190" s="356"/>
      <c r="I190" s="356"/>
      <c r="J190" s="356"/>
      <c r="K190" s="356"/>
      <c r="L190" s="356"/>
      <c r="M190" s="356"/>
      <c r="N190" s="356"/>
      <c r="O190" s="356"/>
    </row>
    <row r="191" spans="2:15">
      <c r="B191" s="356"/>
      <c r="C191" s="356" t="s">
        <v>7703</v>
      </c>
      <c r="D191" s="356"/>
      <c r="E191" s="356"/>
      <c r="F191" s="363" t="s">
        <v>4812</v>
      </c>
      <c r="G191" s="356"/>
      <c r="H191" s="356"/>
      <c r="I191" s="356"/>
      <c r="J191" s="356"/>
      <c r="K191" s="356"/>
      <c r="L191" s="356"/>
      <c r="M191" s="356"/>
      <c r="N191" s="356"/>
      <c r="O191" s="356"/>
    </row>
    <row r="192" spans="2:15">
      <c r="B192" s="356"/>
      <c r="C192" s="356" t="s">
        <v>7703</v>
      </c>
      <c r="D192" s="356"/>
      <c r="E192" s="356"/>
      <c r="F192" s="363" t="s">
        <v>501</v>
      </c>
      <c r="G192" s="356"/>
      <c r="H192" s="356"/>
      <c r="I192" s="356"/>
      <c r="J192" s="356"/>
      <c r="K192" s="356"/>
      <c r="L192" s="356"/>
      <c r="M192" s="356"/>
      <c r="N192" s="356"/>
      <c r="O192" s="356"/>
    </row>
    <row r="193" spans="2:15">
      <c r="B193" s="356"/>
      <c r="C193" s="356" t="s">
        <v>7703</v>
      </c>
      <c r="D193" s="356"/>
      <c r="E193" s="356"/>
      <c r="F193" s="363" t="s">
        <v>7101</v>
      </c>
      <c r="G193" s="356"/>
      <c r="H193" s="356"/>
      <c r="I193" s="356"/>
      <c r="J193" s="356"/>
      <c r="K193" s="356"/>
      <c r="L193" s="356"/>
      <c r="M193" s="356"/>
      <c r="N193" s="356"/>
      <c r="O193" s="356"/>
    </row>
    <row r="194" spans="2:15">
      <c r="B194" s="356"/>
      <c r="C194" s="356" t="s">
        <v>7703</v>
      </c>
      <c r="D194" s="356"/>
      <c r="E194" s="356"/>
      <c r="F194" s="363" t="s">
        <v>2982</v>
      </c>
      <c r="G194" s="356"/>
      <c r="H194" s="356"/>
      <c r="I194" s="356"/>
      <c r="J194" s="356"/>
      <c r="K194" s="356"/>
      <c r="L194" s="356"/>
      <c r="M194" s="356"/>
      <c r="N194" s="356"/>
      <c r="O194" s="356"/>
    </row>
    <row r="195" spans="2:15">
      <c r="B195" s="356"/>
      <c r="C195" s="356" t="s">
        <v>7703</v>
      </c>
      <c r="D195" s="356"/>
      <c r="E195" s="356"/>
      <c r="F195" s="363" t="s">
        <v>7102</v>
      </c>
      <c r="G195" s="356"/>
      <c r="H195" s="356"/>
      <c r="I195" s="356"/>
      <c r="J195" s="356"/>
      <c r="K195" s="356"/>
      <c r="L195" s="356"/>
      <c r="M195" s="356"/>
      <c r="N195" s="356"/>
      <c r="O195" s="356"/>
    </row>
    <row r="196" spans="2:15">
      <c r="B196" s="356"/>
      <c r="C196" s="356" t="s">
        <v>7703</v>
      </c>
      <c r="D196" s="356"/>
      <c r="E196" s="356"/>
      <c r="F196" s="363" t="s">
        <v>6288</v>
      </c>
      <c r="G196" s="356"/>
      <c r="H196" s="356"/>
      <c r="I196" s="356"/>
      <c r="J196" s="356"/>
      <c r="K196" s="356"/>
      <c r="L196" s="356"/>
      <c r="M196" s="356"/>
      <c r="N196" s="356"/>
      <c r="O196" s="356"/>
    </row>
    <row r="197" spans="2:15">
      <c r="B197" s="356"/>
      <c r="C197" s="356" t="s">
        <v>7703</v>
      </c>
      <c r="D197" s="356"/>
      <c r="E197" s="356"/>
      <c r="F197" s="363" t="s">
        <v>387</v>
      </c>
      <c r="G197" s="356"/>
      <c r="H197" s="356"/>
      <c r="I197" s="356"/>
      <c r="J197" s="356"/>
      <c r="K197" s="356"/>
      <c r="L197" s="356"/>
      <c r="M197" s="356"/>
      <c r="N197" s="356"/>
      <c r="O197" s="356"/>
    </row>
    <row r="198" spans="2:15">
      <c r="B198" s="356"/>
      <c r="C198" s="356" t="s">
        <v>7703</v>
      </c>
      <c r="D198" s="356"/>
      <c r="E198" s="356"/>
      <c r="F198" s="363" t="s">
        <v>4232</v>
      </c>
      <c r="G198" s="356"/>
      <c r="H198" s="356"/>
      <c r="I198" s="356"/>
      <c r="J198" s="356"/>
      <c r="K198" s="356"/>
      <c r="L198" s="356"/>
      <c r="M198" s="356"/>
      <c r="N198" s="356"/>
      <c r="O198" s="356"/>
    </row>
    <row r="199" spans="2:15">
      <c r="B199" s="356"/>
      <c r="C199" s="356" t="s">
        <v>7703</v>
      </c>
      <c r="D199" s="356"/>
      <c r="E199" s="356"/>
      <c r="F199" s="363" t="s">
        <v>7103</v>
      </c>
      <c r="G199" s="356"/>
      <c r="H199" s="356"/>
      <c r="I199" s="356"/>
      <c r="J199" s="356"/>
      <c r="K199" s="356"/>
      <c r="L199" s="356"/>
      <c r="M199" s="356"/>
      <c r="N199" s="356"/>
      <c r="O199" s="356"/>
    </row>
    <row r="200" spans="2:15">
      <c r="B200" s="356"/>
      <c r="C200" s="356" t="s">
        <v>7703</v>
      </c>
      <c r="D200" s="356"/>
      <c r="E200" s="356"/>
      <c r="F200" s="363" t="s">
        <v>7104</v>
      </c>
      <c r="G200" s="356"/>
      <c r="H200" s="356"/>
      <c r="I200" s="356"/>
      <c r="J200" s="356"/>
      <c r="K200" s="356"/>
      <c r="L200" s="356"/>
      <c r="M200" s="356"/>
      <c r="N200" s="356"/>
      <c r="O200" s="356"/>
    </row>
    <row r="201" spans="2:15">
      <c r="B201" s="356"/>
      <c r="C201" s="356" t="s">
        <v>7703</v>
      </c>
      <c r="D201" s="356"/>
      <c r="E201" s="356"/>
      <c r="F201" s="363" t="s">
        <v>7105</v>
      </c>
      <c r="G201" s="356"/>
      <c r="H201" s="356"/>
      <c r="I201" s="356"/>
      <c r="J201" s="356"/>
      <c r="K201" s="356"/>
      <c r="L201" s="356"/>
      <c r="M201" s="356"/>
      <c r="N201" s="356"/>
      <c r="O201" s="356"/>
    </row>
    <row r="202" spans="2:15">
      <c r="B202" s="356"/>
      <c r="C202" s="356" t="s">
        <v>7703</v>
      </c>
      <c r="D202" s="356"/>
      <c r="E202" s="356"/>
      <c r="F202" s="363" t="s">
        <v>6069</v>
      </c>
      <c r="G202" s="356"/>
      <c r="H202" s="356"/>
      <c r="I202" s="356"/>
      <c r="J202" s="356"/>
      <c r="K202" s="356"/>
      <c r="L202" s="356"/>
      <c r="M202" s="356"/>
      <c r="N202" s="356"/>
      <c r="O202" s="356"/>
    </row>
    <row r="203" spans="2:15">
      <c r="B203" s="356"/>
      <c r="C203" s="356" t="s">
        <v>7703</v>
      </c>
      <c r="D203" s="356"/>
      <c r="E203" s="356"/>
      <c r="F203" s="363" t="s">
        <v>2491</v>
      </c>
      <c r="G203" s="356"/>
      <c r="H203" s="356"/>
      <c r="I203" s="356"/>
      <c r="J203" s="356"/>
      <c r="K203" s="356"/>
      <c r="L203" s="356"/>
      <c r="M203" s="356"/>
      <c r="N203" s="356"/>
      <c r="O203" s="356"/>
    </row>
    <row r="204" spans="2:15">
      <c r="B204" s="356"/>
      <c r="C204" s="356" t="s">
        <v>7703</v>
      </c>
      <c r="D204" s="356"/>
      <c r="E204" s="356"/>
      <c r="F204" s="363" t="s">
        <v>7106</v>
      </c>
      <c r="G204" s="356"/>
      <c r="H204" s="356"/>
      <c r="I204" s="356"/>
      <c r="J204" s="356"/>
      <c r="K204" s="356"/>
      <c r="L204" s="356"/>
      <c r="M204" s="356"/>
      <c r="N204" s="356"/>
      <c r="O204" s="356"/>
    </row>
  </sheetData>
  <phoneticPr fontId="22"/>
  <pageMargins left="0.7" right="0.7" top="0.75" bottom="0.75" header="0.3" footer="0.3"/>
  <pageSetup paperSize="9"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19"/>
  <dimension ref="A1:G2144"/>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3.81640625" bestFit="1" customWidth="1"/>
    <col min="4" max="4" width="8.54296875" customWidth="1"/>
    <col min="5" max="5" width="50.54296875" customWidth="1"/>
    <col min="6" max="6" width="7.453125" style="353" bestFit="1" customWidth="1"/>
    <col min="7" max="7" width="29.54296875" customWidth="1"/>
    <col min="8" max="8" width="38.36328125" bestFit="1" customWidth="1"/>
    <col min="9" max="9" width="5.7265625" bestFit="1" customWidth="1"/>
  </cols>
  <sheetData>
    <row r="1" spans="1:7">
      <c r="A1" s="354">
        <f t="shared" ref="A1:G1" si="0">COLUMN()</f>
        <v>1</v>
      </c>
      <c r="B1" s="354">
        <f t="shared" si="0"/>
        <v>2</v>
      </c>
      <c r="C1" s="354">
        <f t="shared" si="0"/>
        <v>3</v>
      </c>
      <c r="D1" s="354">
        <f t="shared" si="0"/>
        <v>4</v>
      </c>
      <c r="E1" s="354">
        <f t="shared" si="0"/>
        <v>5</v>
      </c>
      <c r="F1" s="354">
        <f t="shared" si="0"/>
        <v>6</v>
      </c>
      <c r="G1" s="354">
        <f t="shared" si="0"/>
        <v>7</v>
      </c>
    </row>
    <row r="2" spans="1:7">
      <c r="E2" s="392"/>
      <c r="F2" s="394"/>
      <c r="G2" s="364"/>
    </row>
    <row r="4" spans="1:7">
      <c r="B4" s="355" t="s">
        <v>17</v>
      </c>
      <c r="C4" s="355" t="s">
        <v>1576</v>
      </c>
      <c r="D4" s="355" t="s">
        <v>323</v>
      </c>
      <c r="E4" s="355" t="s">
        <v>1662</v>
      </c>
      <c r="F4" s="355" t="s">
        <v>7265</v>
      </c>
      <c r="G4" s="365" t="s">
        <v>2277</v>
      </c>
    </row>
    <row r="5" spans="1:7">
      <c r="B5" s="356" t="s">
        <v>819</v>
      </c>
      <c r="C5" s="356" t="s">
        <v>2777</v>
      </c>
      <c r="D5" s="356">
        <v>1</v>
      </c>
      <c r="E5" s="358" t="s">
        <v>76</v>
      </c>
      <c r="F5" s="363"/>
      <c r="G5" s="356"/>
    </row>
    <row r="6" spans="1:7">
      <c r="B6" s="356" t="s">
        <v>819</v>
      </c>
      <c r="C6" s="356" t="s">
        <v>2777</v>
      </c>
      <c r="D6" s="356">
        <v>2</v>
      </c>
      <c r="E6" s="358" t="s">
        <v>71</v>
      </c>
      <c r="F6" s="363"/>
      <c r="G6" s="356"/>
    </row>
    <row r="7" spans="1:7">
      <c r="B7" s="356" t="s">
        <v>819</v>
      </c>
      <c r="C7" s="356" t="s">
        <v>2777</v>
      </c>
      <c r="D7" s="356">
        <v>3</v>
      </c>
      <c r="E7" s="356" t="s">
        <v>46</v>
      </c>
      <c r="F7" s="363"/>
      <c r="G7" s="356"/>
    </row>
    <row r="8" spans="1:7">
      <c r="B8" s="356" t="s">
        <v>819</v>
      </c>
      <c r="C8" s="356" t="s">
        <v>2777</v>
      </c>
      <c r="D8" s="356">
        <v>4</v>
      </c>
      <c r="E8" s="358" t="s">
        <v>700</v>
      </c>
      <c r="F8" s="363"/>
      <c r="G8" s="356"/>
    </row>
    <row r="9" spans="1:7">
      <c r="B9" s="356" t="s">
        <v>819</v>
      </c>
      <c r="C9" s="356" t="s">
        <v>2777</v>
      </c>
      <c r="D9" s="356">
        <v>5</v>
      </c>
      <c r="E9" s="356" t="s">
        <v>31</v>
      </c>
      <c r="F9" s="363"/>
      <c r="G9" s="356"/>
    </row>
    <row r="10" spans="1:7">
      <c r="B10" s="356" t="s">
        <v>819</v>
      </c>
      <c r="C10" s="356" t="s">
        <v>2777</v>
      </c>
      <c r="D10" s="356">
        <v>6</v>
      </c>
      <c r="E10" s="356" t="s">
        <v>12</v>
      </c>
      <c r="F10" s="363"/>
      <c r="G10" s="356"/>
    </row>
    <row r="11" spans="1:7">
      <c r="B11" s="356" t="s">
        <v>819</v>
      </c>
      <c r="C11" s="356" t="s">
        <v>2777</v>
      </c>
      <c r="D11" s="356">
        <v>7</v>
      </c>
      <c r="E11" s="356" t="s">
        <v>79</v>
      </c>
      <c r="F11" s="363"/>
      <c r="G11" s="356"/>
    </row>
    <row r="12" spans="1:7">
      <c r="B12" s="356" t="s">
        <v>819</v>
      </c>
      <c r="C12" s="356" t="s">
        <v>2777</v>
      </c>
      <c r="D12" s="356">
        <v>8</v>
      </c>
      <c r="E12" s="356" t="s">
        <v>67</v>
      </c>
      <c r="F12" s="363"/>
      <c r="G12" s="356"/>
    </row>
    <row r="13" spans="1:7">
      <c r="B13" s="356" t="s">
        <v>819</v>
      </c>
      <c r="C13" s="356" t="s">
        <v>2777</v>
      </c>
      <c r="D13" s="356">
        <v>9</v>
      </c>
      <c r="E13" s="359" t="s">
        <v>545</v>
      </c>
      <c r="F13" s="363"/>
      <c r="G13" s="356"/>
    </row>
    <row r="14" spans="1:7">
      <c r="B14" s="356" t="s">
        <v>819</v>
      </c>
      <c r="C14" s="356" t="s">
        <v>2777</v>
      </c>
      <c r="D14" s="356">
        <v>10</v>
      </c>
      <c r="E14" s="358" t="s">
        <v>69</v>
      </c>
      <c r="F14" s="363"/>
      <c r="G14" s="356"/>
    </row>
    <row r="15" spans="1:7">
      <c r="B15" s="356" t="s">
        <v>819</v>
      </c>
      <c r="C15" s="356" t="s">
        <v>2777</v>
      </c>
      <c r="D15" s="356">
        <v>11</v>
      </c>
      <c r="E15" s="356" t="s">
        <v>1365</v>
      </c>
      <c r="F15" s="363"/>
      <c r="G15" s="356"/>
    </row>
    <row r="16" spans="1:7">
      <c r="B16" s="356" t="s">
        <v>819</v>
      </c>
      <c r="C16" s="356" t="s">
        <v>2777</v>
      </c>
      <c r="D16" s="356">
        <v>12</v>
      </c>
      <c r="E16" s="356" t="s">
        <v>93</v>
      </c>
      <c r="F16" s="363"/>
      <c r="G16" s="356"/>
    </row>
    <row r="17" spans="2:7">
      <c r="B17" s="356" t="s">
        <v>819</v>
      </c>
      <c r="C17" s="356" t="s">
        <v>2777</v>
      </c>
      <c r="D17" s="356">
        <v>13</v>
      </c>
      <c r="E17" s="356" t="s">
        <v>106</v>
      </c>
      <c r="F17" s="363"/>
      <c r="G17" s="356"/>
    </row>
    <row r="18" spans="2:7">
      <c r="B18" s="356" t="s">
        <v>819</v>
      </c>
      <c r="C18" s="356" t="s">
        <v>2777</v>
      </c>
      <c r="D18" s="356">
        <v>14</v>
      </c>
      <c r="E18" s="356" t="s">
        <v>92</v>
      </c>
      <c r="F18" s="363"/>
      <c r="G18" s="356"/>
    </row>
    <row r="19" spans="2:7">
      <c r="B19" s="356" t="s">
        <v>819</v>
      </c>
      <c r="C19" s="356" t="s">
        <v>2777</v>
      </c>
      <c r="D19" s="356">
        <v>15</v>
      </c>
      <c r="E19" s="356" t="s">
        <v>131</v>
      </c>
      <c r="F19" s="363" t="s">
        <v>7266</v>
      </c>
      <c r="G19" s="356"/>
    </row>
    <row r="20" spans="2:7">
      <c r="B20" s="356" t="s">
        <v>819</v>
      </c>
      <c r="C20" s="356" t="s">
        <v>2777</v>
      </c>
      <c r="D20" s="356">
        <v>16</v>
      </c>
      <c r="E20" s="356" t="s">
        <v>140</v>
      </c>
      <c r="F20" s="363"/>
      <c r="G20" s="356"/>
    </row>
    <row r="21" spans="2:7">
      <c r="B21" s="356" t="s">
        <v>819</v>
      </c>
      <c r="C21" s="356" t="s">
        <v>2777</v>
      </c>
      <c r="D21" s="356">
        <v>17</v>
      </c>
      <c r="E21" s="356" t="s">
        <v>148</v>
      </c>
      <c r="F21" s="363" t="s">
        <v>7266</v>
      </c>
      <c r="G21" s="366"/>
    </row>
    <row r="22" spans="2:7">
      <c r="B22" s="356" t="s">
        <v>819</v>
      </c>
      <c r="C22" s="356" t="s">
        <v>2777</v>
      </c>
      <c r="D22" s="356">
        <v>18</v>
      </c>
      <c r="E22" s="356" t="s">
        <v>153</v>
      </c>
      <c r="F22" s="363" t="s">
        <v>7266</v>
      </c>
      <c r="G22" s="356"/>
    </row>
    <row r="23" spans="2:7">
      <c r="B23" s="356" t="s">
        <v>819</v>
      </c>
      <c r="C23" s="356" t="s">
        <v>2777</v>
      </c>
      <c r="D23" s="356">
        <v>19</v>
      </c>
      <c r="E23" s="356" t="s">
        <v>161</v>
      </c>
      <c r="F23" s="363" t="s">
        <v>7266</v>
      </c>
      <c r="G23" s="356"/>
    </row>
    <row r="24" spans="2:7">
      <c r="B24" s="356" t="s">
        <v>819</v>
      </c>
      <c r="C24" s="356" t="s">
        <v>2777</v>
      </c>
      <c r="D24" s="356">
        <v>20</v>
      </c>
      <c r="E24" s="356" t="s">
        <v>165</v>
      </c>
      <c r="F24" s="363" t="s">
        <v>7266</v>
      </c>
      <c r="G24" s="356"/>
    </row>
    <row r="25" spans="2:7">
      <c r="B25" s="356" t="s">
        <v>819</v>
      </c>
      <c r="C25" s="356" t="s">
        <v>2777</v>
      </c>
      <c r="D25" s="356">
        <v>21</v>
      </c>
      <c r="E25" s="356" t="s">
        <v>2193</v>
      </c>
      <c r="F25" s="363"/>
      <c r="G25" s="356"/>
    </row>
    <row r="26" spans="2:7">
      <c r="B26" s="356" t="s">
        <v>819</v>
      </c>
      <c r="C26" s="356" t="s">
        <v>2777</v>
      </c>
      <c r="D26" s="356">
        <v>22</v>
      </c>
      <c r="E26" s="356" t="s">
        <v>2439</v>
      </c>
      <c r="F26" s="363" t="s">
        <v>7266</v>
      </c>
      <c r="G26" s="356"/>
    </row>
    <row r="27" spans="2:7">
      <c r="B27" s="356" t="s">
        <v>819</v>
      </c>
      <c r="C27" s="356" t="s">
        <v>2777</v>
      </c>
      <c r="D27" s="356">
        <v>23</v>
      </c>
      <c r="E27" s="356" t="s">
        <v>2778</v>
      </c>
      <c r="F27" s="363"/>
      <c r="G27" s="356"/>
    </row>
    <row r="28" spans="2:7">
      <c r="B28" s="356" t="s">
        <v>819</v>
      </c>
      <c r="C28" s="356" t="s">
        <v>2777</v>
      </c>
      <c r="D28" s="356">
        <v>24</v>
      </c>
      <c r="E28" s="356" t="s">
        <v>171</v>
      </c>
      <c r="F28" s="363"/>
      <c r="G28" s="356"/>
    </row>
    <row r="29" spans="2:7">
      <c r="B29" s="356" t="s">
        <v>819</v>
      </c>
      <c r="C29" s="356" t="s">
        <v>2777</v>
      </c>
      <c r="D29" s="356">
        <v>25</v>
      </c>
      <c r="E29" s="356" t="s">
        <v>185</v>
      </c>
      <c r="F29" s="363"/>
      <c r="G29" s="356"/>
    </row>
    <row r="30" spans="2:7">
      <c r="B30" s="356" t="s">
        <v>819</v>
      </c>
      <c r="C30" s="356" t="s">
        <v>2777</v>
      </c>
      <c r="D30" s="356">
        <v>26</v>
      </c>
      <c r="E30" s="356" t="s">
        <v>188</v>
      </c>
      <c r="F30" s="363"/>
      <c r="G30" s="356"/>
    </row>
    <row r="31" spans="2:7">
      <c r="B31" s="356" t="s">
        <v>819</v>
      </c>
      <c r="C31" s="356" t="s">
        <v>2777</v>
      </c>
      <c r="D31" s="356">
        <v>27</v>
      </c>
      <c r="E31" s="356" t="s">
        <v>193</v>
      </c>
      <c r="F31" s="363"/>
      <c r="G31" s="356"/>
    </row>
    <row r="32" spans="2:7">
      <c r="B32" s="356" t="s">
        <v>819</v>
      </c>
      <c r="C32" s="356" t="s">
        <v>2777</v>
      </c>
      <c r="D32" s="356">
        <v>28</v>
      </c>
      <c r="E32" s="356" t="s">
        <v>1495</v>
      </c>
      <c r="F32" s="363"/>
      <c r="G32" s="356"/>
    </row>
    <row r="33" spans="2:7">
      <c r="B33" s="356" t="s">
        <v>819</v>
      </c>
      <c r="C33" s="356" t="s">
        <v>2777</v>
      </c>
      <c r="D33" s="356">
        <v>29</v>
      </c>
      <c r="E33" s="356" t="s">
        <v>2779</v>
      </c>
      <c r="F33" s="363"/>
      <c r="G33" s="356"/>
    </row>
    <row r="34" spans="2:7">
      <c r="B34" s="356" t="s">
        <v>819</v>
      </c>
      <c r="C34" s="356" t="s">
        <v>2777</v>
      </c>
      <c r="D34" s="356">
        <v>30</v>
      </c>
      <c r="E34" s="356" t="s">
        <v>488</v>
      </c>
      <c r="F34" s="363"/>
      <c r="G34" s="356"/>
    </row>
    <row r="35" spans="2:7">
      <c r="B35" s="356" t="s">
        <v>819</v>
      </c>
      <c r="C35" s="356" t="s">
        <v>2777</v>
      </c>
      <c r="D35" s="356">
        <v>31</v>
      </c>
      <c r="E35" s="356" t="s">
        <v>2138</v>
      </c>
      <c r="F35" s="363"/>
      <c r="G35" s="356"/>
    </row>
    <row r="36" spans="2:7">
      <c r="B36" s="356" t="s">
        <v>819</v>
      </c>
      <c r="C36" s="356" t="s">
        <v>2777</v>
      </c>
      <c r="D36" s="356">
        <v>32</v>
      </c>
      <c r="E36" s="356" t="s">
        <v>1284</v>
      </c>
      <c r="F36" s="363"/>
      <c r="G36" s="356"/>
    </row>
    <row r="37" spans="2:7">
      <c r="B37" s="356" t="s">
        <v>819</v>
      </c>
      <c r="C37" s="356" t="s">
        <v>2777</v>
      </c>
      <c r="D37" s="356">
        <v>33</v>
      </c>
      <c r="E37" s="356" t="s">
        <v>2780</v>
      </c>
      <c r="F37" s="363"/>
      <c r="G37" s="356"/>
    </row>
    <row r="38" spans="2:7">
      <c r="B38" s="356" t="s">
        <v>819</v>
      </c>
      <c r="C38" s="356" t="s">
        <v>2777</v>
      </c>
      <c r="D38" s="356">
        <v>34</v>
      </c>
      <c r="E38" s="356" t="s">
        <v>2785</v>
      </c>
      <c r="F38" s="363"/>
      <c r="G38" s="356"/>
    </row>
    <row r="39" spans="2:7">
      <c r="B39" s="356" t="s">
        <v>819</v>
      </c>
      <c r="C39" s="356" t="s">
        <v>2777</v>
      </c>
      <c r="D39" s="356">
        <v>35</v>
      </c>
      <c r="E39" s="356" t="s">
        <v>2787</v>
      </c>
      <c r="F39" s="363"/>
      <c r="G39" s="356"/>
    </row>
    <row r="40" spans="2:7">
      <c r="B40" s="356" t="s">
        <v>819</v>
      </c>
      <c r="C40" s="356" t="s">
        <v>2777</v>
      </c>
      <c r="D40" s="356">
        <v>36</v>
      </c>
      <c r="E40" s="356" t="s">
        <v>2789</v>
      </c>
      <c r="F40" s="363"/>
      <c r="G40" s="356"/>
    </row>
    <row r="41" spans="2:7">
      <c r="B41" s="356" t="s">
        <v>819</v>
      </c>
      <c r="C41" s="356" t="s">
        <v>2777</v>
      </c>
      <c r="D41" s="356">
        <v>37</v>
      </c>
      <c r="E41" s="356" t="s">
        <v>2526</v>
      </c>
      <c r="F41" s="363"/>
      <c r="G41" s="356"/>
    </row>
    <row r="42" spans="2:7">
      <c r="B42" s="356" t="s">
        <v>819</v>
      </c>
      <c r="C42" s="356" t="s">
        <v>2777</v>
      </c>
      <c r="D42" s="356">
        <v>38</v>
      </c>
      <c r="E42" s="356" t="s">
        <v>2790</v>
      </c>
      <c r="F42" s="363"/>
      <c r="G42" s="356"/>
    </row>
    <row r="43" spans="2:7">
      <c r="B43" s="356" t="s">
        <v>819</v>
      </c>
      <c r="C43" s="356" t="s">
        <v>2777</v>
      </c>
      <c r="D43" s="356">
        <v>39</v>
      </c>
      <c r="E43" s="356" t="s">
        <v>216</v>
      </c>
      <c r="F43" s="363"/>
      <c r="G43" s="356"/>
    </row>
    <row r="44" spans="2:7">
      <c r="B44" s="356" t="s">
        <v>819</v>
      </c>
      <c r="C44" s="356" t="s">
        <v>2777</v>
      </c>
      <c r="D44" s="356">
        <v>40</v>
      </c>
      <c r="E44" s="356" t="s">
        <v>224</v>
      </c>
      <c r="F44" s="363"/>
      <c r="G44" s="356"/>
    </row>
    <row r="45" spans="2:7">
      <c r="B45" s="356" t="s">
        <v>819</v>
      </c>
      <c r="C45" s="356" t="s">
        <v>2777</v>
      </c>
      <c r="D45" s="356">
        <v>41</v>
      </c>
      <c r="E45" s="356" t="s">
        <v>2245</v>
      </c>
      <c r="F45" s="363"/>
      <c r="G45" s="356"/>
    </row>
    <row r="46" spans="2:7">
      <c r="B46" s="356" t="s">
        <v>819</v>
      </c>
      <c r="C46" s="356" t="s">
        <v>2777</v>
      </c>
      <c r="D46" s="356">
        <v>42</v>
      </c>
      <c r="E46" s="356" t="s">
        <v>231</v>
      </c>
      <c r="F46" s="363"/>
      <c r="G46" s="356"/>
    </row>
    <row r="47" spans="2:7">
      <c r="B47" s="356" t="s">
        <v>819</v>
      </c>
      <c r="C47" s="356" t="s">
        <v>2777</v>
      </c>
      <c r="D47" s="356">
        <v>43</v>
      </c>
      <c r="E47" s="356" t="s">
        <v>235</v>
      </c>
      <c r="F47" s="363"/>
      <c r="G47" s="356"/>
    </row>
    <row r="48" spans="2:7">
      <c r="B48" s="356" t="s">
        <v>819</v>
      </c>
      <c r="C48" s="356" t="s">
        <v>2777</v>
      </c>
      <c r="D48" s="356">
        <v>44</v>
      </c>
      <c r="E48" s="356" t="s">
        <v>237</v>
      </c>
      <c r="F48" s="363"/>
      <c r="G48" s="356"/>
    </row>
    <row r="49" spans="2:7">
      <c r="B49" s="356" t="s">
        <v>819</v>
      </c>
      <c r="C49" s="356" t="s">
        <v>2777</v>
      </c>
      <c r="D49" s="356">
        <v>45</v>
      </c>
      <c r="E49" s="356" t="s">
        <v>40</v>
      </c>
      <c r="F49" s="363"/>
      <c r="G49" s="356"/>
    </row>
    <row r="50" spans="2:7">
      <c r="B50" s="356" t="s">
        <v>819</v>
      </c>
      <c r="C50" s="356" t="s">
        <v>2777</v>
      </c>
      <c r="D50" s="356">
        <v>46</v>
      </c>
      <c r="E50" s="356" t="s">
        <v>244</v>
      </c>
      <c r="F50" s="363"/>
      <c r="G50" s="356"/>
    </row>
    <row r="51" spans="2:7">
      <c r="B51" s="356" t="s">
        <v>819</v>
      </c>
      <c r="C51" s="356" t="s">
        <v>2777</v>
      </c>
      <c r="D51" s="356">
        <v>47</v>
      </c>
      <c r="E51" s="356" t="s">
        <v>263</v>
      </c>
      <c r="F51" s="363"/>
      <c r="G51" s="356"/>
    </row>
    <row r="52" spans="2:7">
      <c r="B52" s="356" t="s">
        <v>819</v>
      </c>
      <c r="C52" s="356" t="s">
        <v>2777</v>
      </c>
      <c r="D52" s="356">
        <v>48</v>
      </c>
      <c r="E52" s="356" t="s">
        <v>101</v>
      </c>
      <c r="F52" s="363"/>
      <c r="G52" s="356"/>
    </row>
    <row r="53" spans="2:7">
      <c r="B53" s="356" t="s">
        <v>819</v>
      </c>
      <c r="C53" s="356" t="s">
        <v>2777</v>
      </c>
      <c r="D53" s="356">
        <v>49</v>
      </c>
      <c r="E53" s="356" t="s">
        <v>267</v>
      </c>
      <c r="F53" s="363"/>
      <c r="G53" s="356"/>
    </row>
    <row r="54" spans="2:7">
      <c r="B54" s="356" t="s">
        <v>819</v>
      </c>
      <c r="C54" s="356" t="s">
        <v>2777</v>
      </c>
      <c r="D54" s="356">
        <v>50</v>
      </c>
      <c r="E54" s="356" t="s">
        <v>56</v>
      </c>
      <c r="F54" s="363"/>
      <c r="G54" s="356"/>
    </row>
    <row r="55" spans="2:7">
      <c r="B55" s="356" t="s">
        <v>819</v>
      </c>
      <c r="C55" s="356" t="s">
        <v>2777</v>
      </c>
      <c r="D55" s="356">
        <v>51</v>
      </c>
      <c r="E55" s="356" t="s">
        <v>1678</v>
      </c>
      <c r="F55" s="363" t="s">
        <v>7266</v>
      </c>
      <c r="G55" s="356"/>
    </row>
    <row r="56" spans="2:7">
      <c r="B56" s="356" t="s">
        <v>819</v>
      </c>
      <c r="C56" s="356" t="s">
        <v>2777</v>
      </c>
      <c r="D56" s="356">
        <v>52</v>
      </c>
      <c r="E56" s="356" t="s">
        <v>182</v>
      </c>
      <c r="F56" s="363"/>
      <c r="G56" s="356"/>
    </row>
    <row r="57" spans="2:7">
      <c r="B57" s="356" t="s">
        <v>819</v>
      </c>
      <c r="C57" s="356" t="s">
        <v>2777</v>
      </c>
      <c r="D57" s="356">
        <v>53</v>
      </c>
      <c r="E57" s="356" t="s">
        <v>1038</v>
      </c>
      <c r="F57" s="363"/>
      <c r="G57" s="356"/>
    </row>
    <row r="58" spans="2:7">
      <c r="B58" s="356" t="s">
        <v>819</v>
      </c>
      <c r="C58" s="356" t="s">
        <v>2777</v>
      </c>
      <c r="D58" s="356">
        <v>54</v>
      </c>
      <c r="E58" s="356" t="s">
        <v>1886</v>
      </c>
      <c r="F58" s="363"/>
      <c r="G58" s="356"/>
    </row>
    <row r="59" spans="2:7">
      <c r="B59" s="356" t="s">
        <v>819</v>
      </c>
      <c r="C59" s="356" t="s">
        <v>2777</v>
      </c>
      <c r="D59" s="356">
        <v>55</v>
      </c>
      <c r="E59" s="356" t="s">
        <v>2793</v>
      </c>
      <c r="F59" s="363" t="s">
        <v>7266</v>
      </c>
      <c r="G59" s="356"/>
    </row>
    <row r="60" spans="2:7">
      <c r="B60" s="356" t="s">
        <v>819</v>
      </c>
      <c r="C60" s="356" t="s">
        <v>2777</v>
      </c>
      <c r="D60" s="356">
        <v>56</v>
      </c>
      <c r="E60" s="356" t="s">
        <v>2796</v>
      </c>
      <c r="F60" s="363"/>
      <c r="G60" s="356"/>
    </row>
    <row r="61" spans="2:7">
      <c r="B61" s="356" t="s">
        <v>819</v>
      </c>
      <c r="C61" s="356" t="s">
        <v>2777</v>
      </c>
      <c r="D61" s="356">
        <v>57</v>
      </c>
      <c r="E61" s="356" t="s">
        <v>2798</v>
      </c>
      <c r="F61" s="363"/>
      <c r="G61" s="356"/>
    </row>
    <row r="62" spans="2:7">
      <c r="B62" s="356" t="s">
        <v>819</v>
      </c>
      <c r="C62" s="356" t="s">
        <v>2777</v>
      </c>
      <c r="D62" s="356">
        <v>58</v>
      </c>
      <c r="E62" s="356" t="s">
        <v>2799</v>
      </c>
      <c r="F62" s="363"/>
      <c r="G62" s="356"/>
    </row>
    <row r="63" spans="2:7">
      <c r="B63" s="356" t="s">
        <v>819</v>
      </c>
      <c r="C63" s="356" t="s">
        <v>2777</v>
      </c>
      <c r="D63" s="356">
        <v>59</v>
      </c>
      <c r="E63" s="356" t="s">
        <v>2540</v>
      </c>
      <c r="F63" s="363"/>
      <c r="G63" s="356"/>
    </row>
    <row r="64" spans="2:7">
      <c r="B64" s="356" t="s">
        <v>819</v>
      </c>
      <c r="C64" s="356" t="s">
        <v>2777</v>
      </c>
      <c r="D64" s="356">
        <v>60</v>
      </c>
      <c r="E64" s="356" t="s">
        <v>2803</v>
      </c>
      <c r="F64" s="363"/>
      <c r="G64" s="356"/>
    </row>
    <row r="65" spans="2:7">
      <c r="B65" s="356" t="s">
        <v>819</v>
      </c>
      <c r="C65" s="356" t="s">
        <v>2777</v>
      </c>
      <c r="D65" s="356">
        <v>61</v>
      </c>
      <c r="E65" s="356" t="s">
        <v>36</v>
      </c>
      <c r="F65" s="363"/>
      <c r="G65" s="356"/>
    </row>
    <row r="66" spans="2:7">
      <c r="B66" s="356" t="s">
        <v>819</v>
      </c>
      <c r="C66" s="356" t="s">
        <v>2777</v>
      </c>
      <c r="D66" s="356">
        <v>62</v>
      </c>
      <c r="E66" s="356" t="s">
        <v>2812</v>
      </c>
      <c r="F66" s="363"/>
      <c r="G66" s="356"/>
    </row>
    <row r="67" spans="2:7">
      <c r="B67" s="356" t="s">
        <v>819</v>
      </c>
      <c r="C67" s="356" t="s">
        <v>2777</v>
      </c>
      <c r="D67" s="356">
        <v>63</v>
      </c>
      <c r="E67" s="356" t="s">
        <v>2814</v>
      </c>
      <c r="F67" s="363"/>
      <c r="G67" s="356"/>
    </row>
    <row r="68" spans="2:7">
      <c r="B68" s="356" t="s">
        <v>819</v>
      </c>
      <c r="C68" s="356" t="s">
        <v>2777</v>
      </c>
      <c r="D68" s="356">
        <v>64</v>
      </c>
      <c r="E68" s="356" t="s">
        <v>2816</v>
      </c>
      <c r="F68" s="363"/>
      <c r="G68" s="356"/>
    </row>
    <row r="69" spans="2:7">
      <c r="B69" s="356" t="s">
        <v>819</v>
      </c>
      <c r="C69" s="356" t="s">
        <v>2777</v>
      </c>
      <c r="D69" s="356">
        <v>65</v>
      </c>
      <c r="E69" s="356" t="s">
        <v>2819</v>
      </c>
      <c r="F69" s="363"/>
      <c r="G69" s="356"/>
    </row>
    <row r="70" spans="2:7">
      <c r="B70" s="356" t="s">
        <v>819</v>
      </c>
      <c r="C70" s="356" t="s">
        <v>2777</v>
      </c>
      <c r="D70" s="356">
        <v>66</v>
      </c>
      <c r="E70" s="356" t="s">
        <v>2821</v>
      </c>
      <c r="F70" s="363"/>
      <c r="G70" s="356"/>
    </row>
    <row r="71" spans="2:7">
      <c r="B71" s="356" t="s">
        <v>819</v>
      </c>
      <c r="C71" s="356" t="s">
        <v>2777</v>
      </c>
      <c r="D71" s="356">
        <v>67</v>
      </c>
      <c r="E71" s="356" t="s">
        <v>2827</v>
      </c>
      <c r="F71" s="363"/>
      <c r="G71" s="356"/>
    </row>
    <row r="72" spans="2:7">
      <c r="B72" s="356" t="s">
        <v>819</v>
      </c>
      <c r="C72" s="356" t="s">
        <v>2777</v>
      </c>
      <c r="D72" s="356">
        <v>68</v>
      </c>
      <c r="E72" s="356" t="s">
        <v>2828</v>
      </c>
      <c r="F72" s="363"/>
      <c r="G72" s="356"/>
    </row>
    <row r="73" spans="2:7">
      <c r="B73" s="356" t="s">
        <v>819</v>
      </c>
      <c r="C73" s="356" t="s">
        <v>2777</v>
      </c>
      <c r="D73" s="356">
        <v>69</v>
      </c>
      <c r="E73" s="356" t="s">
        <v>1510</v>
      </c>
      <c r="F73" s="363"/>
      <c r="G73" s="356"/>
    </row>
    <row r="74" spans="2:7">
      <c r="B74" s="356" t="s">
        <v>819</v>
      </c>
      <c r="C74" s="356" t="s">
        <v>2777</v>
      </c>
      <c r="D74" s="356">
        <v>70</v>
      </c>
      <c r="E74" s="356" t="s">
        <v>2832</v>
      </c>
      <c r="F74" s="363" t="s">
        <v>7266</v>
      </c>
      <c r="G74" s="356"/>
    </row>
    <row r="75" spans="2:7">
      <c r="B75" s="356" t="s">
        <v>819</v>
      </c>
      <c r="C75" s="356" t="s">
        <v>2777</v>
      </c>
      <c r="D75" s="356">
        <v>71</v>
      </c>
      <c r="E75" s="356" t="s">
        <v>2809</v>
      </c>
      <c r="F75" s="363" t="s">
        <v>7266</v>
      </c>
      <c r="G75" s="356"/>
    </row>
    <row r="76" spans="2:7">
      <c r="B76" s="356" t="s">
        <v>819</v>
      </c>
      <c r="C76" s="356" t="s">
        <v>2777</v>
      </c>
      <c r="D76" s="356">
        <v>72</v>
      </c>
      <c r="E76" s="356" t="s">
        <v>2834</v>
      </c>
      <c r="F76" s="363" t="s">
        <v>7266</v>
      </c>
      <c r="G76" s="356"/>
    </row>
    <row r="77" spans="2:7">
      <c r="B77" s="356" t="s">
        <v>819</v>
      </c>
      <c r="C77" s="356" t="s">
        <v>2777</v>
      </c>
      <c r="D77" s="356">
        <v>73</v>
      </c>
      <c r="E77" s="356" t="s">
        <v>2837</v>
      </c>
      <c r="F77" s="363" t="s">
        <v>7266</v>
      </c>
      <c r="G77" s="356"/>
    </row>
    <row r="78" spans="2:7">
      <c r="B78" s="356" t="s">
        <v>819</v>
      </c>
      <c r="C78" s="356" t="s">
        <v>2777</v>
      </c>
      <c r="D78" s="356">
        <v>74</v>
      </c>
      <c r="E78" s="356" t="s">
        <v>351</v>
      </c>
      <c r="F78" s="363" t="s">
        <v>7266</v>
      </c>
      <c r="G78" s="356"/>
    </row>
    <row r="79" spans="2:7">
      <c r="B79" s="356" t="s">
        <v>819</v>
      </c>
      <c r="C79" s="356" t="s">
        <v>2777</v>
      </c>
      <c r="D79" s="356">
        <v>75</v>
      </c>
      <c r="E79" s="356" t="s">
        <v>2840</v>
      </c>
      <c r="F79" s="363" t="s">
        <v>7266</v>
      </c>
      <c r="G79" s="356"/>
    </row>
    <row r="80" spans="2:7">
      <c r="B80" s="356" t="s">
        <v>819</v>
      </c>
      <c r="C80" s="356" t="s">
        <v>2777</v>
      </c>
      <c r="D80" s="356">
        <v>76</v>
      </c>
      <c r="E80" s="356" t="s">
        <v>871</v>
      </c>
      <c r="F80" s="363" t="s">
        <v>7266</v>
      </c>
      <c r="G80" s="356"/>
    </row>
    <row r="81" spans="2:7">
      <c r="B81" s="356" t="s">
        <v>819</v>
      </c>
      <c r="C81" s="356" t="s">
        <v>2777</v>
      </c>
      <c r="D81" s="356">
        <v>77</v>
      </c>
      <c r="E81" s="356" t="s">
        <v>2842</v>
      </c>
      <c r="F81" s="363"/>
      <c r="G81" s="366"/>
    </row>
    <row r="82" spans="2:7">
      <c r="B82" s="356" t="s">
        <v>819</v>
      </c>
      <c r="C82" s="356" t="s">
        <v>2777</v>
      </c>
      <c r="D82" s="356">
        <v>78</v>
      </c>
      <c r="E82" s="356" t="s">
        <v>2844</v>
      </c>
      <c r="F82" s="363"/>
      <c r="G82" s="356"/>
    </row>
    <row r="83" spans="2:7">
      <c r="B83" s="356" t="s">
        <v>819</v>
      </c>
      <c r="C83" s="356" t="s">
        <v>2777</v>
      </c>
      <c r="D83" s="356">
        <v>79</v>
      </c>
      <c r="E83" s="356" t="s">
        <v>2846</v>
      </c>
      <c r="F83" s="363"/>
      <c r="G83" s="356"/>
    </row>
    <row r="84" spans="2:7">
      <c r="B84" s="356" t="s">
        <v>819</v>
      </c>
      <c r="C84" s="356" t="s">
        <v>2777</v>
      </c>
      <c r="D84" s="356">
        <v>80</v>
      </c>
      <c r="E84" s="356" t="s">
        <v>2378</v>
      </c>
      <c r="F84" s="363"/>
      <c r="G84" s="356"/>
    </row>
    <row r="85" spans="2:7">
      <c r="B85" s="356" t="s">
        <v>819</v>
      </c>
      <c r="C85" s="356" t="s">
        <v>2777</v>
      </c>
      <c r="D85" s="356">
        <v>81</v>
      </c>
      <c r="E85" s="356" t="s">
        <v>2188</v>
      </c>
      <c r="F85" s="363"/>
      <c r="G85" s="356"/>
    </row>
    <row r="86" spans="2:7">
      <c r="B86" s="356" t="s">
        <v>819</v>
      </c>
      <c r="C86" s="356" t="s">
        <v>2777</v>
      </c>
      <c r="D86" s="356">
        <v>82</v>
      </c>
      <c r="E86" s="356" t="s">
        <v>2847</v>
      </c>
      <c r="F86" s="363"/>
      <c r="G86" s="356"/>
    </row>
    <row r="87" spans="2:7">
      <c r="B87" s="356" t="s">
        <v>819</v>
      </c>
      <c r="C87" s="356" t="s">
        <v>2777</v>
      </c>
      <c r="D87" s="356">
        <v>83</v>
      </c>
      <c r="E87" s="356" t="s">
        <v>2725</v>
      </c>
      <c r="F87" s="363"/>
      <c r="G87" s="356"/>
    </row>
    <row r="88" spans="2:7">
      <c r="B88" s="356" t="s">
        <v>819</v>
      </c>
      <c r="C88" s="356" t="s">
        <v>2777</v>
      </c>
      <c r="D88" s="356">
        <v>84</v>
      </c>
      <c r="E88" s="356" t="s">
        <v>1304</v>
      </c>
      <c r="F88" s="363"/>
      <c r="G88" s="356"/>
    </row>
    <row r="89" spans="2:7">
      <c r="B89" s="356" t="s">
        <v>819</v>
      </c>
      <c r="C89" s="356" t="s">
        <v>2777</v>
      </c>
      <c r="D89" s="356">
        <v>85</v>
      </c>
      <c r="E89" s="356" t="s">
        <v>2851</v>
      </c>
      <c r="F89" s="363"/>
      <c r="G89" s="356"/>
    </row>
    <row r="90" spans="2:7">
      <c r="B90" s="356" t="s">
        <v>819</v>
      </c>
      <c r="C90" s="356" t="s">
        <v>2777</v>
      </c>
      <c r="D90" s="356">
        <v>86</v>
      </c>
      <c r="E90" s="356" t="s">
        <v>2853</v>
      </c>
      <c r="F90" s="363"/>
      <c r="G90" s="356"/>
    </row>
    <row r="91" spans="2:7">
      <c r="B91" s="356" t="s">
        <v>819</v>
      </c>
      <c r="C91" s="356" t="s">
        <v>2777</v>
      </c>
      <c r="D91" s="356">
        <v>87</v>
      </c>
      <c r="E91" s="356" t="s">
        <v>1445</v>
      </c>
      <c r="F91" s="363"/>
      <c r="G91" s="356"/>
    </row>
    <row r="92" spans="2:7">
      <c r="B92" s="356" t="s">
        <v>819</v>
      </c>
      <c r="C92" s="356" t="s">
        <v>2777</v>
      </c>
      <c r="D92" s="356">
        <v>88</v>
      </c>
      <c r="E92" s="356" t="s">
        <v>2823</v>
      </c>
      <c r="F92" s="363"/>
      <c r="G92" s="356"/>
    </row>
    <row r="93" spans="2:7">
      <c r="B93" s="356" t="s">
        <v>819</v>
      </c>
      <c r="C93" s="356" t="s">
        <v>2777</v>
      </c>
      <c r="D93" s="356">
        <v>89</v>
      </c>
      <c r="E93" s="356" t="s">
        <v>2855</v>
      </c>
      <c r="F93" s="363"/>
      <c r="G93" s="356"/>
    </row>
    <row r="94" spans="2:7">
      <c r="B94" s="356" t="s">
        <v>819</v>
      </c>
      <c r="C94" s="356" t="s">
        <v>2777</v>
      </c>
      <c r="D94" s="356">
        <v>90</v>
      </c>
      <c r="E94" s="356" t="s">
        <v>2859</v>
      </c>
      <c r="F94" s="363"/>
      <c r="G94" s="356"/>
    </row>
    <row r="95" spans="2:7">
      <c r="B95" s="356" t="s">
        <v>819</v>
      </c>
      <c r="C95" s="356" t="s">
        <v>2777</v>
      </c>
      <c r="D95" s="356">
        <v>91</v>
      </c>
      <c r="E95" s="356" t="s">
        <v>2861</v>
      </c>
      <c r="F95" s="363"/>
      <c r="G95" s="356"/>
    </row>
    <row r="96" spans="2:7">
      <c r="B96" s="356" t="s">
        <v>819</v>
      </c>
      <c r="C96" s="356" t="s">
        <v>2777</v>
      </c>
      <c r="D96" s="356">
        <v>92</v>
      </c>
      <c r="E96" s="356" t="s">
        <v>1918</v>
      </c>
      <c r="F96" s="363"/>
      <c r="G96" s="356"/>
    </row>
    <row r="97" spans="2:7">
      <c r="B97" s="356" t="s">
        <v>819</v>
      </c>
      <c r="C97" s="356" t="s">
        <v>2777</v>
      </c>
      <c r="D97" s="356">
        <v>93</v>
      </c>
      <c r="E97" s="356" t="s">
        <v>1851</v>
      </c>
      <c r="F97" s="363"/>
      <c r="G97" s="356"/>
    </row>
    <row r="98" spans="2:7">
      <c r="B98" s="356" t="s">
        <v>819</v>
      </c>
      <c r="C98" s="356" t="s">
        <v>2777</v>
      </c>
      <c r="D98" s="356">
        <v>94</v>
      </c>
      <c r="E98" s="356" t="s">
        <v>2081</v>
      </c>
      <c r="F98" s="363"/>
      <c r="G98" s="356"/>
    </row>
    <row r="99" spans="2:7">
      <c r="B99" s="356" t="s">
        <v>819</v>
      </c>
      <c r="C99" s="356" t="s">
        <v>2777</v>
      </c>
      <c r="D99" s="356">
        <v>95</v>
      </c>
      <c r="E99" s="356" t="s">
        <v>2862</v>
      </c>
      <c r="F99" s="363"/>
      <c r="G99" s="356"/>
    </row>
    <row r="100" spans="2:7">
      <c r="B100" s="356" t="s">
        <v>819</v>
      </c>
      <c r="C100" s="356" t="s">
        <v>2777</v>
      </c>
      <c r="D100" s="356">
        <v>96</v>
      </c>
      <c r="E100" s="356" t="s">
        <v>2863</v>
      </c>
      <c r="F100" s="363"/>
      <c r="G100" s="356"/>
    </row>
    <row r="101" spans="2:7">
      <c r="B101" s="356" t="s">
        <v>819</v>
      </c>
      <c r="C101" s="356" t="s">
        <v>2777</v>
      </c>
      <c r="D101" s="356">
        <v>97</v>
      </c>
      <c r="E101" s="356" t="s">
        <v>2866</v>
      </c>
      <c r="F101" s="363"/>
      <c r="G101" s="356"/>
    </row>
    <row r="102" spans="2:7">
      <c r="B102" s="356" t="s">
        <v>819</v>
      </c>
      <c r="C102" s="356" t="s">
        <v>2777</v>
      </c>
      <c r="D102" s="356">
        <v>98</v>
      </c>
      <c r="E102" s="356" t="s">
        <v>2868</v>
      </c>
      <c r="F102" s="363"/>
      <c r="G102" s="356"/>
    </row>
    <row r="103" spans="2:7">
      <c r="B103" s="356" t="s">
        <v>819</v>
      </c>
      <c r="C103" s="356" t="s">
        <v>2777</v>
      </c>
      <c r="D103" s="356">
        <v>99</v>
      </c>
      <c r="E103" s="356" t="s">
        <v>798</v>
      </c>
      <c r="F103" s="363"/>
      <c r="G103" s="356"/>
    </row>
    <row r="104" spans="2:7">
      <c r="B104" s="356" t="s">
        <v>819</v>
      </c>
      <c r="C104" s="356" t="s">
        <v>2777</v>
      </c>
      <c r="D104" s="356">
        <v>100</v>
      </c>
      <c r="E104" s="356" t="s">
        <v>2873</v>
      </c>
      <c r="F104" s="363"/>
      <c r="G104" s="356"/>
    </row>
    <row r="105" spans="2:7">
      <c r="B105" s="356" t="s">
        <v>819</v>
      </c>
      <c r="C105" s="356" t="s">
        <v>2777</v>
      </c>
      <c r="D105" s="356">
        <v>101</v>
      </c>
      <c r="E105" s="356" t="s">
        <v>2875</v>
      </c>
      <c r="F105" s="363"/>
      <c r="G105" s="356"/>
    </row>
    <row r="106" spans="2:7">
      <c r="B106" s="356" t="s">
        <v>819</v>
      </c>
      <c r="C106" s="356" t="s">
        <v>2777</v>
      </c>
      <c r="D106" s="356">
        <v>102</v>
      </c>
      <c r="E106" s="356" t="s">
        <v>2877</v>
      </c>
      <c r="F106" s="363"/>
      <c r="G106" s="356"/>
    </row>
    <row r="107" spans="2:7">
      <c r="B107" s="356" t="s">
        <v>819</v>
      </c>
      <c r="C107" s="356" t="s">
        <v>2777</v>
      </c>
      <c r="D107" s="356">
        <v>103</v>
      </c>
      <c r="E107" s="356" t="s">
        <v>1774</v>
      </c>
      <c r="F107" s="363"/>
      <c r="G107" s="356"/>
    </row>
    <row r="108" spans="2:7">
      <c r="B108" s="356" t="s">
        <v>819</v>
      </c>
      <c r="C108" s="356" t="s">
        <v>2777</v>
      </c>
      <c r="D108" s="356">
        <v>104</v>
      </c>
      <c r="E108" s="356" t="s">
        <v>2878</v>
      </c>
      <c r="F108" s="363"/>
      <c r="G108" s="356"/>
    </row>
    <row r="109" spans="2:7">
      <c r="B109" s="356" t="s">
        <v>819</v>
      </c>
      <c r="C109" s="356" t="s">
        <v>2777</v>
      </c>
      <c r="D109" s="356">
        <v>105</v>
      </c>
      <c r="E109" s="356" t="s">
        <v>2880</v>
      </c>
      <c r="F109" s="363"/>
      <c r="G109" s="356"/>
    </row>
    <row r="110" spans="2:7">
      <c r="B110" s="356" t="s">
        <v>819</v>
      </c>
      <c r="C110" s="356" t="s">
        <v>2777</v>
      </c>
      <c r="D110" s="356">
        <v>106</v>
      </c>
      <c r="E110" s="356" t="s">
        <v>2881</v>
      </c>
      <c r="F110" s="363"/>
      <c r="G110" s="356"/>
    </row>
    <row r="111" spans="2:7">
      <c r="B111" s="356" t="s">
        <v>819</v>
      </c>
      <c r="C111" s="356" t="s">
        <v>2777</v>
      </c>
      <c r="D111" s="356">
        <v>107</v>
      </c>
      <c r="E111" s="356" t="s">
        <v>1222</v>
      </c>
      <c r="F111" s="363"/>
      <c r="G111" s="356"/>
    </row>
    <row r="112" spans="2:7">
      <c r="B112" s="356" t="s">
        <v>819</v>
      </c>
      <c r="C112" s="356" t="s">
        <v>2777</v>
      </c>
      <c r="D112" s="356">
        <v>108</v>
      </c>
      <c r="E112" s="356" t="s">
        <v>1867</v>
      </c>
      <c r="F112" s="363"/>
      <c r="G112" s="356"/>
    </row>
    <row r="113" spans="2:7">
      <c r="B113" s="356" t="s">
        <v>819</v>
      </c>
      <c r="C113" s="356" t="s">
        <v>2777</v>
      </c>
      <c r="D113" s="356">
        <v>109</v>
      </c>
      <c r="E113" s="356" t="s">
        <v>2883</v>
      </c>
      <c r="F113" s="363"/>
      <c r="G113" s="356"/>
    </row>
    <row r="114" spans="2:7">
      <c r="B114" s="356" t="s">
        <v>819</v>
      </c>
      <c r="C114" s="356" t="s">
        <v>2777</v>
      </c>
      <c r="D114" s="356">
        <v>110</v>
      </c>
      <c r="E114" s="356" t="s">
        <v>1134</v>
      </c>
      <c r="F114" s="363"/>
      <c r="G114" s="356"/>
    </row>
    <row r="115" spans="2:7">
      <c r="B115" s="356" t="s">
        <v>819</v>
      </c>
      <c r="C115" s="356" t="s">
        <v>2777</v>
      </c>
      <c r="D115" s="356">
        <v>111</v>
      </c>
      <c r="E115" s="356" t="s">
        <v>2889</v>
      </c>
      <c r="F115" s="363"/>
      <c r="G115" s="356"/>
    </row>
    <row r="116" spans="2:7">
      <c r="B116" s="356" t="s">
        <v>819</v>
      </c>
      <c r="C116" s="356" t="s">
        <v>2777</v>
      </c>
      <c r="D116" s="356">
        <v>112</v>
      </c>
      <c r="E116" s="356" t="s">
        <v>2891</v>
      </c>
      <c r="F116" s="363"/>
      <c r="G116" s="356"/>
    </row>
    <row r="117" spans="2:7">
      <c r="B117" s="356" t="s">
        <v>819</v>
      </c>
      <c r="C117" s="356" t="s">
        <v>2777</v>
      </c>
      <c r="D117" s="356">
        <v>113</v>
      </c>
      <c r="E117" s="356" t="s">
        <v>2788</v>
      </c>
      <c r="F117" s="363"/>
      <c r="G117" s="356"/>
    </row>
    <row r="118" spans="2:7">
      <c r="B118" s="356" t="s">
        <v>819</v>
      </c>
      <c r="C118" s="356" t="s">
        <v>2777</v>
      </c>
      <c r="D118" s="356">
        <v>114</v>
      </c>
      <c r="E118" s="356" t="s">
        <v>2082</v>
      </c>
      <c r="F118" s="363"/>
      <c r="G118" s="356"/>
    </row>
    <row r="119" spans="2:7">
      <c r="B119" s="356" t="s">
        <v>819</v>
      </c>
      <c r="C119" s="356" t="s">
        <v>2777</v>
      </c>
      <c r="D119" s="356">
        <v>115</v>
      </c>
      <c r="E119" s="356" t="s">
        <v>652</v>
      </c>
      <c r="F119" s="363"/>
      <c r="G119" s="356"/>
    </row>
    <row r="120" spans="2:7">
      <c r="B120" s="356" t="s">
        <v>819</v>
      </c>
      <c r="C120" s="356" t="s">
        <v>2777</v>
      </c>
      <c r="D120" s="356">
        <v>116</v>
      </c>
      <c r="E120" s="356" t="s">
        <v>163</v>
      </c>
      <c r="F120" s="363"/>
      <c r="G120" s="356"/>
    </row>
    <row r="121" spans="2:7">
      <c r="B121" s="356" t="s">
        <v>819</v>
      </c>
      <c r="C121" s="356" t="s">
        <v>2777</v>
      </c>
      <c r="D121" s="356">
        <v>117</v>
      </c>
      <c r="E121" s="356" t="s">
        <v>2899</v>
      </c>
      <c r="F121" s="363"/>
      <c r="G121" s="356"/>
    </row>
    <row r="122" spans="2:7">
      <c r="B122" s="356" t="s">
        <v>819</v>
      </c>
      <c r="C122" s="356" t="s">
        <v>2777</v>
      </c>
      <c r="D122" s="356">
        <v>118</v>
      </c>
      <c r="E122" s="356" t="s">
        <v>397</v>
      </c>
      <c r="F122" s="363"/>
      <c r="G122" s="356"/>
    </row>
    <row r="123" spans="2:7">
      <c r="B123" s="356" t="s">
        <v>819</v>
      </c>
      <c r="C123" s="356" t="s">
        <v>2777</v>
      </c>
      <c r="D123" s="356">
        <v>119</v>
      </c>
      <c r="E123" s="356" t="s">
        <v>2022</v>
      </c>
      <c r="F123" s="363"/>
      <c r="G123" s="356"/>
    </row>
    <row r="124" spans="2:7">
      <c r="B124" s="356" t="s">
        <v>819</v>
      </c>
      <c r="C124" s="356" t="s">
        <v>2777</v>
      </c>
      <c r="D124" s="356">
        <v>120</v>
      </c>
      <c r="E124" s="356" t="s">
        <v>999</v>
      </c>
      <c r="F124" s="363"/>
      <c r="G124" s="356"/>
    </row>
    <row r="125" spans="2:7">
      <c r="B125" s="356" t="s">
        <v>819</v>
      </c>
      <c r="C125" s="356" t="s">
        <v>2777</v>
      </c>
      <c r="D125" s="356">
        <v>121</v>
      </c>
      <c r="E125" s="356" t="s">
        <v>692</v>
      </c>
      <c r="F125" s="363"/>
      <c r="G125" s="356"/>
    </row>
    <row r="126" spans="2:7">
      <c r="B126" s="356" t="s">
        <v>819</v>
      </c>
      <c r="C126" s="356" t="s">
        <v>2777</v>
      </c>
      <c r="D126" s="356">
        <v>122</v>
      </c>
      <c r="E126" s="359" t="s">
        <v>2902</v>
      </c>
      <c r="F126" s="363"/>
      <c r="G126" s="356"/>
    </row>
    <row r="127" spans="2:7">
      <c r="B127" s="356" t="s">
        <v>819</v>
      </c>
      <c r="C127" s="356" t="s">
        <v>2777</v>
      </c>
      <c r="D127" s="356">
        <v>123</v>
      </c>
      <c r="E127" s="359" t="s">
        <v>2904</v>
      </c>
      <c r="F127" s="363"/>
      <c r="G127" s="356"/>
    </row>
    <row r="128" spans="2:7">
      <c r="B128" s="356" t="s">
        <v>819</v>
      </c>
      <c r="C128" s="356" t="s">
        <v>2777</v>
      </c>
      <c r="D128" s="356">
        <v>124</v>
      </c>
      <c r="E128" s="359" t="s">
        <v>1097</v>
      </c>
      <c r="F128" s="363"/>
      <c r="G128" s="356"/>
    </row>
    <row r="129" spans="2:7">
      <c r="B129" s="356" t="s">
        <v>819</v>
      </c>
      <c r="C129" s="356" t="s">
        <v>2777</v>
      </c>
      <c r="D129" s="356">
        <v>125</v>
      </c>
      <c r="E129" s="359" t="s">
        <v>2907</v>
      </c>
      <c r="F129" s="363"/>
      <c r="G129" s="356"/>
    </row>
    <row r="130" spans="2:7">
      <c r="B130" s="356" t="s">
        <v>819</v>
      </c>
      <c r="C130" s="356" t="s">
        <v>2777</v>
      </c>
      <c r="D130" s="356">
        <v>126</v>
      </c>
      <c r="E130" s="359" t="s">
        <v>2910</v>
      </c>
      <c r="F130" s="363"/>
      <c r="G130" s="356"/>
    </row>
    <row r="131" spans="2:7">
      <c r="B131" s="356" t="s">
        <v>819</v>
      </c>
      <c r="C131" s="356" t="s">
        <v>2777</v>
      </c>
      <c r="D131" s="356">
        <v>127</v>
      </c>
      <c r="E131" s="359" t="s">
        <v>2914</v>
      </c>
      <c r="F131" s="363"/>
      <c r="G131" s="356"/>
    </row>
    <row r="132" spans="2:7">
      <c r="B132" s="356" t="s">
        <v>819</v>
      </c>
      <c r="C132" s="356" t="s">
        <v>2777</v>
      </c>
      <c r="D132" s="356">
        <v>128</v>
      </c>
      <c r="E132" s="359" t="s">
        <v>2916</v>
      </c>
      <c r="F132" s="363"/>
      <c r="G132" s="356"/>
    </row>
    <row r="133" spans="2:7">
      <c r="B133" s="356" t="s">
        <v>819</v>
      </c>
      <c r="C133" s="356" t="s">
        <v>2777</v>
      </c>
      <c r="D133" s="356">
        <v>129</v>
      </c>
      <c r="E133" s="359" t="s">
        <v>2150</v>
      </c>
      <c r="F133" s="363"/>
      <c r="G133" s="356"/>
    </row>
    <row r="134" spans="2:7">
      <c r="B134" s="356" t="s">
        <v>819</v>
      </c>
      <c r="C134" s="356" t="s">
        <v>2777</v>
      </c>
      <c r="D134" s="356">
        <v>130</v>
      </c>
      <c r="E134" s="359" t="s">
        <v>2919</v>
      </c>
      <c r="F134" s="363"/>
      <c r="G134" s="356"/>
    </row>
    <row r="135" spans="2:7">
      <c r="B135" s="356" t="s">
        <v>819</v>
      </c>
      <c r="C135" s="356" t="s">
        <v>2777</v>
      </c>
      <c r="D135" s="356">
        <v>131</v>
      </c>
      <c r="E135" s="359" t="s">
        <v>2924</v>
      </c>
      <c r="F135" s="363"/>
      <c r="G135" s="356"/>
    </row>
    <row r="136" spans="2:7">
      <c r="B136" s="356" t="s">
        <v>819</v>
      </c>
      <c r="C136" s="356" t="s">
        <v>2777</v>
      </c>
      <c r="D136" s="356">
        <v>132</v>
      </c>
      <c r="E136" s="359" t="s">
        <v>2926</v>
      </c>
      <c r="F136" s="363"/>
      <c r="G136" s="356"/>
    </row>
    <row r="137" spans="2:7">
      <c r="B137" s="356" t="s">
        <v>819</v>
      </c>
      <c r="C137" s="356" t="s">
        <v>2777</v>
      </c>
      <c r="D137" s="356">
        <v>133</v>
      </c>
      <c r="E137" s="359" t="s">
        <v>2597</v>
      </c>
      <c r="F137" s="363"/>
      <c r="G137" s="356"/>
    </row>
    <row r="138" spans="2:7">
      <c r="B138" s="356" t="s">
        <v>819</v>
      </c>
      <c r="C138" s="356" t="s">
        <v>2777</v>
      </c>
      <c r="D138" s="356">
        <v>134</v>
      </c>
      <c r="E138" s="359" t="s">
        <v>2927</v>
      </c>
      <c r="F138" s="363"/>
      <c r="G138" s="356"/>
    </row>
    <row r="139" spans="2:7">
      <c r="B139" s="356" t="s">
        <v>819</v>
      </c>
      <c r="C139" s="356" t="s">
        <v>2777</v>
      </c>
      <c r="D139" s="356">
        <v>135</v>
      </c>
      <c r="E139" s="359" t="s">
        <v>2930</v>
      </c>
      <c r="F139" s="363"/>
      <c r="G139" s="356"/>
    </row>
    <row r="140" spans="2:7">
      <c r="B140" s="356" t="s">
        <v>819</v>
      </c>
      <c r="C140" s="356" t="s">
        <v>2777</v>
      </c>
      <c r="D140" s="356">
        <v>136</v>
      </c>
      <c r="E140" s="359" t="s">
        <v>2932</v>
      </c>
      <c r="F140" s="363"/>
      <c r="G140" s="356"/>
    </row>
    <row r="141" spans="2:7">
      <c r="B141" s="356" t="s">
        <v>819</v>
      </c>
      <c r="C141" s="356" t="s">
        <v>2777</v>
      </c>
      <c r="D141" s="356">
        <v>137</v>
      </c>
      <c r="E141" s="359" t="s">
        <v>2938</v>
      </c>
      <c r="F141" s="363"/>
      <c r="G141" s="356"/>
    </row>
    <row r="142" spans="2:7">
      <c r="B142" s="356" t="s">
        <v>819</v>
      </c>
      <c r="C142" s="356" t="s">
        <v>2777</v>
      </c>
      <c r="D142" s="356">
        <v>138</v>
      </c>
      <c r="E142" s="359" t="s">
        <v>1162</v>
      </c>
      <c r="F142" s="363"/>
      <c r="G142" s="356"/>
    </row>
    <row r="143" spans="2:7">
      <c r="B143" s="356" t="s">
        <v>819</v>
      </c>
      <c r="C143" s="356" t="s">
        <v>2777</v>
      </c>
      <c r="D143" s="356">
        <v>139</v>
      </c>
      <c r="E143" s="359" t="s">
        <v>1805</v>
      </c>
      <c r="F143" s="363"/>
      <c r="G143" s="356"/>
    </row>
    <row r="144" spans="2:7">
      <c r="B144" s="356" t="s">
        <v>819</v>
      </c>
      <c r="C144" s="356" t="s">
        <v>2777</v>
      </c>
      <c r="D144" s="356">
        <v>140</v>
      </c>
      <c r="E144" s="359" t="s">
        <v>2839</v>
      </c>
      <c r="F144" s="363"/>
      <c r="G144" s="356"/>
    </row>
    <row r="145" spans="2:7">
      <c r="B145" s="356" t="s">
        <v>819</v>
      </c>
      <c r="C145" s="356" t="s">
        <v>2777</v>
      </c>
      <c r="D145" s="356">
        <v>141</v>
      </c>
      <c r="E145" s="359" t="s">
        <v>764</v>
      </c>
      <c r="F145" s="363"/>
      <c r="G145" s="356"/>
    </row>
    <row r="146" spans="2:7">
      <c r="B146" s="356" t="s">
        <v>819</v>
      </c>
      <c r="C146" s="356" t="s">
        <v>2777</v>
      </c>
      <c r="D146" s="356">
        <v>142</v>
      </c>
      <c r="E146" s="356" t="s">
        <v>2940</v>
      </c>
      <c r="F146" s="363" t="s">
        <v>7266</v>
      </c>
      <c r="G146" s="356"/>
    </row>
    <row r="147" spans="2:7">
      <c r="B147" s="356" t="s">
        <v>819</v>
      </c>
      <c r="C147" s="356" t="s">
        <v>2777</v>
      </c>
      <c r="D147" s="356">
        <v>143</v>
      </c>
      <c r="E147" s="356" t="s">
        <v>519</v>
      </c>
      <c r="F147" s="363" t="s">
        <v>7266</v>
      </c>
      <c r="G147" s="356"/>
    </row>
    <row r="148" spans="2:7">
      <c r="B148" s="356" t="s">
        <v>819</v>
      </c>
      <c r="C148" s="356" t="s">
        <v>2777</v>
      </c>
      <c r="D148" s="356">
        <v>144</v>
      </c>
      <c r="E148" s="356" t="s">
        <v>2943</v>
      </c>
      <c r="F148" s="363" t="s">
        <v>7266</v>
      </c>
      <c r="G148" s="356"/>
    </row>
    <row r="149" spans="2:7">
      <c r="B149" s="356" t="s">
        <v>819</v>
      </c>
      <c r="C149" s="356" t="s">
        <v>2777</v>
      </c>
      <c r="D149" s="356">
        <v>145</v>
      </c>
      <c r="E149" s="359" t="s">
        <v>2944</v>
      </c>
      <c r="F149" s="363"/>
      <c r="G149" s="356"/>
    </row>
    <row r="150" spans="2:7">
      <c r="B150" s="356" t="s">
        <v>819</v>
      </c>
      <c r="C150" s="356" t="s">
        <v>2777</v>
      </c>
      <c r="D150" s="356">
        <v>146</v>
      </c>
      <c r="E150" s="356" t="s">
        <v>2034</v>
      </c>
      <c r="F150" s="363" t="s">
        <v>7266</v>
      </c>
      <c r="G150" s="356"/>
    </row>
    <row r="151" spans="2:7">
      <c r="B151" s="356" t="s">
        <v>819</v>
      </c>
      <c r="C151" s="356" t="s">
        <v>2777</v>
      </c>
      <c r="D151" s="356">
        <v>147</v>
      </c>
      <c r="E151" s="356" t="s">
        <v>2947</v>
      </c>
      <c r="F151" s="363" t="s">
        <v>7266</v>
      </c>
      <c r="G151" s="356"/>
    </row>
    <row r="152" spans="2:7">
      <c r="B152" s="356" t="s">
        <v>819</v>
      </c>
      <c r="C152" s="356" t="s">
        <v>2777</v>
      </c>
      <c r="D152" s="356">
        <v>148</v>
      </c>
      <c r="E152" s="356" t="s">
        <v>2948</v>
      </c>
      <c r="F152" s="363" t="s">
        <v>7266</v>
      </c>
      <c r="G152" s="356"/>
    </row>
    <row r="153" spans="2:7">
      <c r="B153" s="356" t="s">
        <v>819</v>
      </c>
      <c r="C153" s="356" t="s">
        <v>2777</v>
      </c>
      <c r="D153" s="356">
        <v>149</v>
      </c>
      <c r="E153" s="356" t="s">
        <v>2949</v>
      </c>
      <c r="F153" s="363" t="s">
        <v>7266</v>
      </c>
      <c r="G153" s="356"/>
    </row>
    <row r="154" spans="2:7">
      <c r="B154" s="356" t="s">
        <v>819</v>
      </c>
      <c r="C154" s="356" t="s">
        <v>2777</v>
      </c>
      <c r="D154" s="356">
        <v>150</v>
      </c>
      <c r="E154" s="360" t="s">
        <v>118</v>
      </c>
      <c r="F154" s="363"/>
      <c r="G154" s="356"/>
    </row>
    <row r="155" spans="2:7">
      <c r="B155" s="356" t="s">
        <v>819</v>
      </c>
      <c r="C155" s="356" t="s">
        <v>2777</v>
      </c>
      <c r="D155" s="356">
        <v>151</v>
      </c>
      <c r="E155" s="360" t="s">
        <v>2951</v>
      </c>
      <c r="F155" s="363"/>
      <c r="G155" s="356"/>
    </row>
    <row r="156" spans="2:7">
      <c r="B156" s="356" t="s">
        <v>819</v>
      </c>
      <c r="C156" s="356" t="s">
        <v>2777</v>
      </c>
      <c r="D156" s="356">
        <v>152</v>
      </c>
      <c r="E156" s="359" t="s">
        <v>2952</v>
      </c>
      <c r="F156" s="363"/>
      <c r="G156" s="356"/>
    </row>
    <row r="157" spans="2:7">
      <c r="B157" s="356" t="s">
        <v>819</v>
      </c>
      <c r="C157" s="356" t="s">
        <v>2777</v>
      </c>
      <c r="D157" s="356">
        <v>153</v>
      </c>
      <c r="E157" s="359" t="s">
        <v>1066</v>
      </c>
      <c r="F157" s="363"/>
      <c r="G157" s="356"/>
    </row>
    <row r="158" spans="2:7">
      <c r="B158" s="356" t="s">
        <v>819</v>
      </c>
      <c r="C158" s="356" t="s">
        <v>2777</v>
      </c>
      <c r="D158" s="356">
        <v>154</v>
      </c>
      <c r="E158" s="359" t="s">
        <v>1261</v>
      </c>
      <c r="F158" s="363"/>
      <c r="G158" s="356"/>
    </row>
    <row r="159" spans="2:7">
      <c r="B159" s="356" t="s">
        <v>819</v>
      </c>
      <c r="C159" s="356" t="s">
        <v>2777</v>
      </c>
      <c r="D159" s="356">
        <v>155</v>
      </c>
      <c r="E159" s="359" t="s">
        <v>2953</v>
      </c>
      <c r="F159" s="363"/>
      <c r="G159" s="356"/>
    </row>
    <row r="160" spans="2:7">
      <c r="B160" s="356" t="s">
        <v>819</v>
      </c>
      <c r="C160" s="356" t="s">
        <v>2777</v>
      </c>
      <c r="D160" s="356">
        <v>156</v>
      </c>
      <c r="E160" s="359" t="s">
        <v>2493</v>
      </c>
      <c r="F160" s="363"/>
      <c r="G160" s="356"/>
    </row>
    <row r="161" spans="2:7">
      <c r="B161" s="356" t="s">
        <v>819</v>
      </c>
      <c r="C161" s="356" t="s">
        <v>2777</v>
      </c>
      <c r="D161" s="356">
        <v>157</v>
      </c>
      <c r="E161" s="358" t="s">
        <v>286</v>
      </c>
      <c r="F161" s="363"/>
      <c r="G161" s="356"/>
    </row>
    <row r="162" spans="2:7">
      <c r="B162" s="356" t="s">
        <v>819</v>
      </c>
      <c r="C162" s="356" t="s">
        <v>2777</v>
      </c>
      <c r="D162" s="356">
        <v>158</v>
      </c>
      <c r="E162" s="358" t="s">
        <v>241</v>
      </c>
      <c r="F162" s="363"/>
      <c r="G162" s="356"/>
    </row>
    <row r="163" spans="2:7">
      <c r="B163" s="356" t="s">
        <v>819</v>
      </c>
      <c r="C163" s="356" t="s">
        <v>2777</v>
      </c>
      <c r="D163" s="356">
        <v>159</v>
      </c>
      <c r="E163" s="358" t="s">
        <v>299</v>
      </c>
      <c r="F163" s="363"/>
      <c r="G163" s="356"/>
    </row>
    <row r="164" spans="2:7">
      <c r="B164" s="356" t="s">
        <v>819</v>
      </c>
      <c r="C164" s="356" t="s">
        <v>2777</v>
      </c>
      <c r="D164" s="356">
        <v>160</v>
      </c>
      <c r="E164" s="358" t="s">
        <v>103</v>
      </c>
      <c r="F164" s="363"/>
      <c r="G164" s="356"/>
    </row>
    <row r="165" spans="2:7">
      <c r="B165" s="356" t="s">
        <v>819</v>
      </c>
      <c r="C165" s="356" t="s">
        <v>2777</v>
      </c>
      <c r="D165" s="356">
        <v>161</v>
      </c>
      <c r="E165" s="358" t="s">
        <v>303</v>
      </c>
      <c r="F165" s="363"/>
      <c r="G165" s="356"/>
    </row>
    <row r="166" spans="2:7">
      <c r="B166" s="356" t="s">
        <v>819</v>
      </c>
      <c r="C166" s="356" t="s">
        <v>2777</v>
      </c>
      <c r="D166" s="356">
        <v>162</v>
      </c>
      <c r="E166" s="358" t="s">
        <v>306</v>
      </c>
      <c r="F166" s="363"/>
      <c r="G166" s="356"/>
    </row>
    <row r="167" spans="2:7">
      <c r="B167" s="356" t="s">
        <v>3022</v>
      </c>
      <c r="C167" s="356" t="s">
        <v>3024</v>
      </c>
      <c r="D167" s="356">
        <v>1</v>
      </c>
      <c r="E167" s="358" t="s">
        <v>76</v>
      </c>
      <c r="F167" s="363"/>
      <c r="G167" s="356"/>
    </row>
    <row r="168" spans="2:7">
      <c r="B168" s="356" t="s">
        <v>3022</v>
      </c>
      <c r="C168" s="356" t="s">
        <v>3024</v>
      </c>
      <c r="D168" s="356">
        <v>2</v>
      </c>
      <c r="E168" s="358" t="s">
        <v>71</v>
      </c>
      <c r="F168" s="363"/>
      <c r="G168" s="356"/>
    </row>
    <row r="169" spans="2:7">
      <c r="B169" s="356" t="s">
        <v>3022</v>
      </c>
      <c r="C169" s="356" t="s">
        <v>3024</v>
      </c>
      <c r="D169" s="356">
        <v>3</v>
      </c>
      <c r="E169" s="358" t="s">
        <v>46</v>
      </c>
      <c r="F169" s="363"/>
      <c r="G169" s="356"/>
    </row>
    <row r="170" spans="2:7">
      <c r="B170" s="356" t="s">
        <v>3022</v>
      </c>
      <c r="C170" s="356" t="s">
        <v>3024</v>
      </c>
      <c r="D170" s="356">
        <v>4</v>
      </c>
      <c r="E170" s="358" t="s">
        <v>700</v>
      </c>
      <c r="F170" s="363"/>
      <c r="G170" s="356"/>
    </row>
    <row r="171" spans="2:7">
      <c r="B171" s="356" t="s">
        <v>3022</v>
      </c>
      <c r="C171" s="356" t="s">
        <v>3024</v>
      </c>
      <c r="D171" s="356">
        <v>5</v>
      </c>
      <c r="E171" s="356" t="s">
        <v>2286</v>
      </c>
      <c r="F171" s="363"/>
      <c r="G171" s="356"/>
    </row>
    <row r="172" spans="2:7">
      <c r="B172" s="356" t="s">
        <v>3022</v>
      </c>
      <c r="C172" s="356" t="s">
        <v>3024</v>
      </c>
      <c r="D172" s="356">
        <v>6</v>
      </c>
      <c r="E172" s="356" t="s">
        <v>2289</v>
      </c>
      <c r="F172" s="363"/>
      <c r="G172" s="356"/>
    </row>
    <row r="173" spans="2:7">
      <c r="B173" s="356" t="s">
        <v>3022</v>
      </c>
      <c r="C173" s="356" t="s">
        <v>3024</v>
      </c>
      <c r="D173" s="356">
        <v>7</v>
      </c>
      <c r="E173" s="356" t="s">
        <v>2278</v>
      </c>
      <c r="F173" s="363"/>
      <c r="G173" s="356"/>
    </row>
    <row r="174" spans="2:7">
      <c r="B174" s="356" t="s">
        <v>3022</v>
      </c>
      <c r="C174" s="356" t="s">
        <v>3024</v>
      </c>
      <c r="D174" s="356">
        <v>8</v>
      </c>
      <c r="E174" s="356" t="s">
        <v>3026</v>
      </c>
      <c r="F174" s="363" t="s">
        <v>7266</v>
      </c>
      <c r="G174" s="356"/>
    </row>
    <row r="175" spans="2:7">
      <c r="B175" s="356" t="s">
        <v>3022</v>
      </c>
      <c r="C175" s="356" t="s">
        <v>3024</v>
      </c>
      <c r="D175" s="356">
        <v>9</v>
      </c>
      <c r="E175" s="356" t="s">
        <v>3029</v>
      </c>
      <c r="F175" s="363"/>
      <c r="G175" s="356"/>
    </row>
    <row r="176" spans="2:7">
      <c r="B176" s="356" t="s">
        <v>3022</v>
      </c>
      <c r="C176" s="356" t="s">
        <v>3024</v>
      </c>
      <c r="D176" s="356">
        <v>10</v>
      </c>
      <c r="E176" s="356" t="s">
        <v>3032</v>
      </c>
      <c r="F176" s="363"/>
      <c r="G176" s="356"/>
    </row>
    <row r="177" spans="2:7">
      <c r="B177" s="356" t="s">
        <v>3022</v>
      </c>
      <c r="C177" s="356" t="s">
        <v>3024</v>
      </c>
      <c r="D177" s="356">
        <v>11</v>
      </c>
      <c r="E177" s="356" t="s">
        <v>464</v>
      </c>
      <c r="F177" s="363"/>
      <c r="G177" s="356"/>
    </row>
    <row r="178" spans="2:7">
      <c r="B178" s="356" t="s">
        <v>3022</v>
      </c>
      <c r="C178" s="356" t="s">
        <v>3024</v>
      </c>
      <c r="D178" s="356">
        <v>12</v>
      </c>
      <c r="E178" s="356" t="s">
        <v>2304</v>
      </c>
      <c r="F178" s="363"/>
      <c r="G178" s="356"/>
    </row>
    <row r="179" spans="2:7">
      <c r="B179" s="356" t="s">
        <v>3022</v>
      </c>
      <c r="C179" s="356" t="s">
        <v>3024</v>
      </c>
      <c r="D179" s="356">
        <v>13</v>
      </c>
      <c r="E179" s="356" t="s">
        <v>985</v>
      </c>
      <c r="F179" s="363"/>
      <c r="G179" s="356"/>
    </row>
    <row r="180" spans="2:7">
      <c r="B180" s="356" t="s">
        <v>3022</v>
      </c>
      <c r="C180" s="356" t="s">
        <v>3024</v>
      </c>
      <c r="D180" s="356">
        <v>14</v>
      </c>
      <c r="E180" s="356" t="s">
        <v>3033</v>
      </c>
      <c r="F180" s="363"/>
      <c r="G180" s="356"/>
    </row>
    <row r="181" spans="2:7">
      <c r="B181" s="356" t="s">
        <v>3022</v>
      </c>
      <c r="C181" s="356" t="s">
        <v>3024</v>
      </c>
      <c r="D181" s="356">
        <v>15</v>
      </c>
      <c r="E181" s="356" t="s">
        <v>2945</v>
      </c>
      <c r="F181" s="363" t="s">
        <v>7266</v>
      </c>
      <c r="G181" s="356"/>
    </row>
    <row r="182" spans="2:7">
      <c r="B182" s="356" t="s">
        <v>3022</v>
      </c>
      <c r="C182" s="356" t="s">
        <v>3024</v>
      </c>
      <c r="D182" s="356">
        <v>16</v>
      </c>
      <c r="E182" s="356" t="s">
        <v>3034</v>
      </c>
      <c r="F182" s="363"/>
      <c r="G182" s="356"/>
    </row>
    <row r="183" spans="2:7">
      <c r="B183" s="356" t="s">
        <v>3022</v>
      </c>
      <c r="C183" s="356" t="s">
        <v>3024</v>
      </c>
      <c r="D183" s="356">
        <v>17</v>
      </c>
      <c r="E183" s="356" t="s">
        <v>1668</v>
      </c>
      <c r="F183" s="363"/>
      <c r="G183" s="356"/>
    </row>
    <row r="184" spans="2:7">
      <c r="B184" s="356" t="s">
        <v>3022</v>
      </c>
      <c r="C184" s="356" t="s">
        <v>3024</v>
      </c>
      <c r="D184" s="356">
        <v>18</v>
      </c>
      <c r="E184" s="356" t="s">
        <v>3037</v>
      </c>
      <c r="F184" s="363"/>
      <c r="G184" s="356"/>
    </row>
    <row r="185" spans="2:7">
      <c r="B185" s="356" t="s">
        <v>3022</v>
      </c>
      <c r="C185" s="356" t="s">
        <v>3024</v>
      </c>
      <c r="D185" s="356">
        <v>19</v>
      </c>
      <c r="E185" s="356" t="s">
        <v>2659</v>
      </c>
      <c r="F185" s="363"/>
      <c r="G185" s="356"/>
    </row>
    <row r="186" spans="2:7">
      <c r="B186" s="356" t="s">
        <v>3022</v>
      </c>
      <c r="C186" s="356" t="s">
        <v>3024</v>
      </c>
      <c r="D186" s="356">
        <v>20</v>
      </c>
      <c r="E186" s="356" t="s">
        <v>2797</v>
      </c>
      <c r="F186" s="363"/>
      <c r="G186" s="356"/>
    </row>
    <row r="187" spans="2:7">
      <c r="B187" s="356" t="s">
        <v>3022</v>
      </c>
      <c r="C187" s="356" t="s">
        <v>3024</v>
      </c>
      <c r="D187" s="356">
        <v>21</v>
      </c>
      <c r="E187" s="356" t="s">
        <v>3040</v>
      </c>
      <c r="F187" s="363"/>
      <c r="G187" s="356"/>
    </row>
    <row r="188" spans="2:7">
      <c r="B188" s="356" t="s">
        <v>3022</v>
      </c>
      <c r="C188" s="356" t="s">
        <v>3024</v>
      </c>
      <c r="D188" s="356">
        <v>22</v>
      </c>
      <c r="E188" s="356" t="s">
        <v>1064</v>
      </c>
      <c r="F188" s="363" t="s">
        <v>7266</v>
      </c>
      <c r="G188" s="356"/>
    </row>
    <row r="189" spans="2:7">
      <c r="B189" s="356" t="s">
        <v>3022</v>
      </c>
      <c r="C189" s="356" t="s">
        <v>3024</v>
      </c>
      <c r="D189" s="356">
        <v>23</v>
      </c>
      <c r="E189" s="356" t="s">
        <v>3041</v>
      </c>
      <c r="F189" s="363"/>
      <c r="G189" s="356"/>
    </row>
    <row r="190" spans="2:7">
      <c r="B190" s="356" t="s">
        <v>3022</v>
      </c>
      <c r="C190" s="356" t="s">
        <v>3024</v>
      </c>
      <c r="D190" s="356">
        <v>24</v>
      </c>
      <c r="E190" s="356" t="s">
        <v>3043</v>
      </c>
      <c r="F190" s="363"/>
      <c r="G190" s="356"/>
    </row>
    <row r="191" spans="2:7">
      <c r="B191" s="356" t="s">
        <v>3022</v>
      </c>
      <c r="C191" s="356" t="s">
        <v>3024</v>
      </c>
      <c r="D191" s="356">
        <v>25</v>
      </c>
      <c r="E191" s="356" t="s">
        <v>3044</v>
      </c>
      <c r="F191" s="363"/>
      <c r="G191" s="356"/>
    </row>
    <row r="192" spans="2:7">
      <c r="B192" s="356" t="s">
        <v>3022</v>
      </c>
      <c r="C192" s="356" t="s">
        <v>3024</v>
      </c>
      <c r="D192" s="356">
        <v>26</v>
      </c>
      <c r="E192" s="356" t="s">
        <v>821</v>
      </c>
      <c r="F192" s="363"/>
      <c r="G192" s="356"/>
    </row>
    <row r="193" spans="2:7">
      <c r="B193" s="356" t="s">
        <v>3022</v>
      </c>
      <c r="C193" s="356" t="s">
        <v>3024</v>
      </c>
      <c r="D193" s="356">
        <v>27</v>
      </c>
      <c r="E193" s="356" t="s">
        <v>691</v>
      </c>
      <c r="F193" s="363"/>
      <c r="G193" s="356"/>
    </row>
    <row r="194" spans="2:7">
      <c r="B194" s="356" t="s">
        <v>3022</v>
      </c>
      <c r="C194" s="356" t="s">
        <v>3024</v>
      </c>
      <c r="D194" s="356">
        <v>28</v>
      </c>
      <c r="E194" s="356" t="s">
        <v>853</v>
      </c>
      <c r="F194" s="363"/>
      <c r="G194" s="356"/>
    </row>
    <row r="195" spans="2:7">
      <c r="B195" s="356" t="s">
        <v>3022</v>
      </c>
      <c r="C195" s="356" t="s">
        <v>3024</v>
      </c>
      <c r="D195" s="356">
        <v>29</v>
      </c>
      <c r="E195" s="356" t="s">
        <v>2309</v>
      </c>
      <c r="F195" s="363"/>
      <c r="G195" s="356"/>
    </row>
    <row r="196" spans="2:7">
      <c r="B196" s="356" t="s">
        <v>3022</v>
      </c>
      <c r="C196" s="356" t="s">
        <v>3024</v>
      </c>
      <c r="D196" s="356">
        <v>30</v>
      </c>
      <c r="E196" s="356" t="s">
        <v>1861</v>
      </c>
      <c r="F196" s="363"/>
      <c r="G196" s="356"/>
    </row>
    <row r="197" spans="2:7">
      <c r="B197" s="356" t="s">
        <v>3022</v>
      </c>
      <c r="C197" s="356" t="s">
        <v>3024</v>
      </c>
      <c r="D197" s="356">
        <v>31</v>
      </c>
      <c r="E197" s="356" t="s">
        <v>3045</v>
      </c>
      <c r="F197" s="363"/>
      <c r="G197" s="356"/>
    </row>
    <row r="198" spans="2:7">
      <c r="B198" s="356" t="s">
        <v>3022</v>
      </c>
      <c r="C198" s="356" t="s">
        <v>3024</v>
      </c>
      <c r="D198" s="356">
        <v>32</v>
      </c>
      <c r="E198" s="356" t="s">
        <v>3051</v>
      </c>
      <c r="F198" s="363"/>
      <c r="G198" s="356"/>
    </row>
    <row r="199" spans="2:7">
      <c r="B199" s="356" t="s">
        <v>3022</v>
      </c>
      <c r="C199" s="356" t="s">
        <v>3024</v>
      </c>
      <c r="D199" s="356">
        <v>33</v>
      </c>
      <c r="E199" s="356" t="s">
        <v>3055</v>
      </c>
      <c r="F199" s="363"/>
      <c r="G199" s="356"/>
    </row>
    <row r="200" spans="2:7">
      <c r="B200" s="356" t="s">
        <v>3022</v>
      </c>
      <c r="C200" s="356" t="s">
        <v>3024</v>
      </c>
      <c r="D200" s="356">
        <v>34</v>
      </c>
      <c r="E200" s="356" t="s">
        <v>3058</v>
      </c>
      <c r="F200" s="363"/>
      <c r="G200" s="356"/>
    </row>
    <row r="201" spans="2:7">
      <c r="B201" s="356" t="s">
        <v>3022</v>
      </c>
      <c r="C201" s="356" t="s">
        <v>3024</v>
      </c>
      <c r="D201" s="356">
        <v>35</v>
      </c>
      <c r="E201" s="356" t="s">
        <v>1356</v>
      </c>
      <c r="F201" s="363"/>
      <c r="G201" s="356"/>
    </row>
    <row r="202" spans="2:7">
      <c r="B202" s="356" t="s">
        <v>3022</v>
      </c>
      <c r="C202" s="356" t="s">
        <v>3024</v>
      </c>
      <c r="D202" s="356">
        <v>36</v>
      </c>
      <c r="E202" s="356" t="s">
        <v>3064</v>
      </c>
      <c r="F202" s="363"/>
      <c r="G202" s="356"/>
    </row>
    <row r="203" spans="2:7">
      <c r="B203" s="356" t="s">
        <v>3022</v>
      </c>
      <c r="C203" s="356" t="s">
        <v>3024</v>
      </c>
      <c r="D203" s="356">
        <v>37</v>
      </c>
      <c r="E203" s="356" t="s">
        <v>2391</v>
      </c>
      <c r="F203" s="363"/>
      <c r="G203" s="356"/>
    </row>
    <row r="204" spans="2:7">
      <c r="B204" s="356" t="s">
        <v>3022</v>
      </c>
      <c r="C204" s="356" t="s">
        <v>3024</v>
      </c>
      <c r="D204" s="356">
        <v>38</v>
      </c>
      <c r="E204" s="356" t="s">
        <v>3065</v>
      </c>
      <c r="F204" s="363"/>
      <c r="G204" s="356"/>
    </row>
    <row r="205" spans="2:7">
      <c r="B205" s="356" t="s">
        <v>3022</v>
      </c>
      <c r="C205" s="356" t="s">
        <v>3024</v>
      </c>
      <c r="D205" s="356">
        <v>39</v>
      </c>
      <c r="E205" s="356" t="s">
        <v>573</v>
      </c>
      <c r="F205" s="363"/>
      <c r="G205" s="356"/>
    </row>
    <row r="206" spans="2:7">
      <c r="B206" s="356" t="s">
        <v>3022</v>
      </c>
      <c r="C206" s="356" t="s">
        <v>3024</v>
      </c>
      <c r="D206" s="356">
        <v>40</v>
      </c>
      <c r="E206" s="356" t="s">
        <v>524</v>
      </c>
      <c r="F206" s="363"/>
      <c r="G206" s="356"/>
    </row>
    <row r="207" spans="2:7">
      <c r="B207" s="356" t="s">
        <v>3022</v>
      </c>
      <c r="C207" s="356" t="s">
        <v>3024</v>
      </c>
      <c r="D207" s="356">
        <v>41</v>
      </c>
      <c r="E207" s="356" t="s">
        <v>3071</v>
      </c>
      <c r="F207" s="363"/>
      <c r="G207" s="356"/>
    </row>
    <row r="208" spans="2:7">
      <c r="B208" s="356" t="s">
        <v>3022</v>
      </c>
      <c r="C208" s="356" t="s">
        <v>3024</v>
      </c>
      <c r="D208" s="356">
        <v>42</v>
      </c>
      <c r="E208" s="359" t="s">
        <v>822</v>
      </c>
      <c r="F208" s="363"/>
      <c r="G208" s="356"/>
    </row>
    <row r="209" spans="2:7">
      <c r="B209" s="356" t="s">
        <v>3022</v>
      </c>
      <c r="C209" s="356" t="s">
        <v>3024</v>
      </c>
      <c r="D209" s="356">
        <v>43</v>
      </c>
      <c r="E209" s="359" t="s">
        <v>3072</v>
      </c>
      <c r="F209" s="363"/>
      <c r="G209" s="356"/>
    </row>
    <row r="210" spans="2:7">
      <c r="B210" s="356" t="s">
        <v>3022</v>
      </c>
      <c r="C210" s="356" t="s">
        <v>3024</v>
      </c>
      <c r="D210" s="356">
        <v>44</v>
      </c>
      <c r="E210" s="359" t="s">
        <v>3073</v>
      </c>
      <c r="F210" s="363"/>
      <c r="G210" s="356"/>
    </row>
    <row r="211" spans="2:7">
      <c r="B211" s="356" t="s">
        <v>3022</v>
      </c>
      <c r="C211" s="356" t="s">
        <v>3024</v>
      </c>
      <c r="D211" s="356">
        <v>45</v>
      </c>
      <c r="E211" s="359" t="s">
        <v>3075</v>
      </c>
      <c r="F211" s="363"/>
      <c r="G211" s="356"/>
    </row>
    <row r="212" spans="2:7">
      <c r="B212" s="356" t="s">
        <v>3022</v>
      </c>
      <c r="C212" s="356" t="s">
        <v>3024</v>
      </c>
      <c r="D212" s="356">
        <v>46</v>
      </c>
      <c r="E212" s="359" t="s">
        <v>838</v>
      </c>
      <c r="F212" s="363"/>
      <c r="G212" s="356"/>
    </row>
    <row r="213" spans="2:7">
      <c r="B213" s="356" t="s">
        <v>3022</v>
      </c>
      <c r="C213" s="356" t="s">
        <v>3024</v>
      </c>
      <c r="D213" s="356">
        <v>47</v>
      </c>
      <c r="E213" s="359" t="s">
        <v>2332</v>
      </c>
      <c r="F213" s="363"/>
      <c r="G213" s="356"/>
    </row>
    <row r="214" spans="2:7">
      <c r="B214" s="356" t="s">
        <v>3022</v>
      </c>
      <c r="C214" s="356" t="s">
        <v>3024</v>
      </c>
      <c r="D214" s="356">
        <v>48</v>
      </c>
      <c r="E214" s="359" t="s">
        <v>3079</v>
      </c>
      <c r="F214" s="363"/>
      <c r="G214" s="356"/>
    </row>
    <row r="215" spans="2:7">
      <c r="B215" s="356" t="s">
        <v>3022</v>
      </c>
      <c r="C215" s="356" t="s">
        <v>3024</v>
      </c>
      <c r="D215" s="356">
        <v>49</v>
      </c>
      <c r="E215" s="359" t="s">
        <v>912</v>
      </c>
      <c r="F215" s="363"/>
      <c r="G215" s="356"/>
    </row>
    <row r="216" spans="2:7">
      <c r="B216" s="356" t="s">
        <v>3022</v>
      </c>
      <c r="C216" s="356" t="s">
        <v>3024</v>
      </c>
      <c r="D216" s="356">
        <v>50</v>
      </c>
      <c r="E216" s="359" t="s">
        <v>3082</v>
      </c>
      <c r="F216" s="363"/>
      <c r="G216" s="356"/>
    </row>
    <row r="217" spans="2:7">
      <c r="B217" s="356" t="s">
        <v>3022</v>
      </c>
      <c r="C217" s="356" t="s">
        <v>3024</v>
      </c>
      <c r="D217" s="356">
        <v>51</v>
      </c>
      <c r="E217" s="359" t="s">
        <v>3084</v>
      </c>
      <c r="F217" s="363"/>
      <c r="G217" s="356"/>
    </row>
    <row r="218" spans="2:7">
      <c r="B218" s="356" t="s">
        <v>3022</v>
      </c>
      <c r="C218" s="356" t="s">
        <v>3024</v>
      </c>
      <c r="D218" s="356">
        <v>52</v>
      </c>
      <c r="E218" s="359" t="s">
        <v>2040</v>
      </c>
      <c r="F218" s="363"/>
      <c r="G218" s="356"/>
    </row>
    <row r="219" spans="2:7">
      <c r="B219" s="356" t="s">
        <v>3022</v>
      </c>
      <c r="C219" s="356" t="s">
        <v>3024</v>
      </c>
      <c r="D219" s="356">
        <v>53</v>
      </c>
      <c r="E219" s="359" t="s">
        <v>222</v>
      </c>
      <c r="F219" s="363"/>
      <c r="G219" s="356"/>
    </row>
    <row r="220" spans="2:7">
      <c r="B220" s="356" t="s">
        <v>3022</v>
      </c>
      <c r="C220" s="356" t="s">
        <v>3024</v>
      </c>
      <c r="D220" s="356">
        <v>54</v>
      </c>
      <c r="E220" s="359" t="s">
        <v>3090</v>
      </c>
      <c r="F220" s="363"/>
      <c r="G220" s="356"/>
    </row>
    <row r="221" spans="2:7">
      <c r="B221" s="356" t="s">
        <v>3022</v>
      </c>
      <c r="C221" s="356" t="s">
        <v>3024</v>
      </c>
      <c r="D221" s="356">
        <v>55</v>
      </c>
      <c r="E221" s="359" t="s">
        <v>3094</v>
      </c>
      <c r="F221" s="363"/>
      <c r="G221" s="356"/>
    </row>
    <row r="222" spans="2:7">
      <c r="B222" s="356" t="s">
        <v>3022</v>
      </c>
      <c r="C222" s="356" t="s">
        <v>3024</v>
      </c>
      <c r="D222" s="356">
        <v>56</v>
      </c>
      <c r="E222" s="359" t="s">
        <v>2941</v>
      </c>
      <c r="F222" s="363"/>
      <c r="G222" s="356"/>
    </row>
    <row r="223" spans="2:7">
      <c r="B223" s="356" t="s">
        <v>3022</v>
      </c>
      <c r="C223" s="356" t="s">
        <v>3024</v>
      </c>
      <c r="D223" s="356">
        <v>57</v>
      </c>
      <c r="E223" s="359" t="s">
        <v>3098</v>
      </c>
      <c r="F223" s="363"/>
      <c r="G223" s="356"/>
    </row>
    <row r="224" spans="2:7">
      <c r="B224" s="356" t="s">
        <v>3022</v>
      </c>
      <c r="C224" s="356" t="s">
        <v>3024</v>
      </c>
      <c r="D224" s="356">
        <v>58</v>
      </c>
      <c r="E224" s="359" t="s">
        <v>1295</v>
      </c>
      <c r="F224" s="363"/>
      <c r="G224" s="356"/>
    </row>
    <row r="225" spans="2:7">
      <c r="B225" s="356" t="s">
        <v>3022</v>
      </c>
      <c r="C225" s="356" t="s">
        <v>3024</v>
      </c>
      <c r="D225" s="356">
        <v>59</v>
      </c>
      <c r="E225" s="359" t="s">
        <v>3099</v>
      </c>
      <c r="F225" s="363"/>
      <c r="G225" s="356"/>
    </row>
    <row r="226" spans="2:7">
      <c r="B226" s="356" t="s">
        <v>3022</v>
      </c>
      <c r="C226" s="356" t="s">
        <v>3024</v>
      </c>
      <c r="D226" s="356">
        <v>60</v>
      </c>
      <c r="E226" s="359" t="s">
        <v>877</v>
      </c>
      <c r="F226" s="363"/>
      <c r="G226" s="356"/>
    </row>
    <row r="227" spans="2:7">
      <c r="B227" s="356" t="s">
        <v>3022</v>
      </c>
      <c r="C227" s="356" t="s">
        <v>3024</v>
      </c>
      <c r="D227" s="356">
        <v>61</v>
      </c>
      <c r="E227" s="359" t="s">
        <v>3101</v>
      </c>
      <c r="F227" s="363"/>
      <c r="G227" s="356"/>
    </row>
    <row r="228" spans="2:7">
      <c r="B228" s="356" t="s">
        <v>3022</v>
      </c>
      <c r="C228" s="356" t="s">
        <v>3024</v>
      </c>
      <c r="D228" s="356">
        <v>62</v>
      </c>
      <c r="E228" s="359" t="s">
        <v>3104</v>
      </c>
      <c r="F228" s="363"/>
      <c r="G228" s="356"/>
    </row>
    <row r="229" spans="2:7">
      <c r="B229" s="356" t="s">
        <v>3022</v>
      </c>
      <c r="C229" s="356" t="s">
        <v>3024</v>
      </c>
      <c r="D229" s="356">
        <v>63</v>
      </c>
      <c r="E229" s="359" t="s">
        <v>3107</v>
      </c>
      <c r="F229" s="363"/>
      <c r="G229" s="356"/>
    </row>
    <row r="230" spans="2:7">
      <c r="B230" s="356" t="s">
        <v>3022</v>
      </c>
      <c r="C230" s="356" t="s">
        <v>3024</v>
      </c>
      <c r="D230" s="356">
        <v>64</v>
      </c>
      <c r="E230" s="359" t="s">
        <v>3109</v>
      </c>
      <c r="F230" s="363"/>
      <c r="G230" s="356"/>
    </row>
    <row r="231" spans="2:7">
      <c r="B231" s="356" t="s">
        <v>3022</v>
      </c>
      <c r="C231" s="356" t="s">
        <v>3024</v>
      </c>
      <c r="D231" s="356">
        <v>65</v>
      </c>
      <c r="E231" s="359" t="s">
        <v>2459</v>
      </c>
      <c r="F231" s="363"/>
      <c r="G231" s="356"/>
    </row>
    <row r="232" spans="2:7">
      <c r="B232" s="356" t="s">
        <v>3022</v>
      </c>
      <c r="C232" s="356" t="s">
        <v>3024</v>
      </c>
      <c r="D232" s="356">
        <v>66</v>
      </c>
      <c r="E232" s="359" t="s">
        <v>3110</v>
      </c>
      <c r="F232" s="363"/>
      <c r="G232" s="356"/>
    </row>
    <row r="233" spans="2:7">
      <c r="B233" s="356" t="s">
        <v>3022</v>
      </c>
      <c r="C233" s="356" t="s">
        <v>3024</v>
      </c>
      <c r="D233" s="356">
        <v>67</v>
      </c>
      <c r="E233" s="359" t="s">
        <v>248</v>
      </c>
      <c r="F233" s="363"/>
      <c r="G233" s="356"/>
    </row>
    <row r="234" spans="2:7">
      <c r="B234" s="356" t="s">
        <v>3022</v>
      </c>
      <c r="C234" s="356" t="s">
        <v>3024</v>
      </c>
      <c r="D234" s="356">
        <v>68</v>
      </c>
      <c r="E234" s="359" t="s">
        <v>785</v>
      </c>
      <c r="F234" s="363"/>
      <c r="G234" s="356"/>
    </row>
    <row r="235" spans="2:7">
      <c r="B235" s="356" t="s">
        <v>3022</v>
      </c>
      <c r="C235" s="356" t="s">
        <v>3024</v>
      </c>
      <c r="D235" s="356">
        <v>69</v>
      </c>
      <c r="E235" s="359" t="s">
        <v>3114</v>
      </c>
      <c r="F235" s="363"/>
      <c r="G235" s="356"/>
    </row>
    <row r="236" spans="2:7">
      <c r="B236" s="356" t="s">
        <v>3022</v>
      </c>
      <c r="C236" s="356" t="s">
        <v>3024</v>
      </c>
      <c r="D236" s="356">
        <v>70</v>
      </c>
      <c r="E236" s="359" t="s">
        <v>585</v>
      </c>
      <c r="F236" s="363"/>
      <c r="G236" s="356"/>
    </row>
    <row r="237" spans="2:7">
      <c r="B237" s="356" t="s">
        <v>3022</v>
      </c>
      <c r="C237" s="356" t="s">
        <v>3024</v>
      </c>
      <c r="D237" s="356">
        <v>71</v>
      </c>
      <c r="E237" s="359" t="s">
        <v>3115</v>
      </c>
      <c r="F237" s="363"/>
      <c r="G237" s="356"/>
    </row>
    <row r="238" spans="2:7">
      <c r="B238" s="356" t="s">
        <v>3022</v>
      </c>
      <c r="C238" s="356" t="s">
        <v>3024</v>
      </c>
      <c r="D238" s="356">
        <v>72</v>
      </c>
      <c r="E238" s="359" t="s">
        <v>2737</v>
      </c>
      <c r="F238" s="363"/>
      <c r="G238" s="356"/>
    </row>
    <row r="239" spans="2:7">
      <c r="B239" s="356" t="s">
        <v>3022</v>
      </c>
      <c r="C239" s="356" t="s">
        <v>3024</v>
      </c>
      <c r="D239" s="356">
        <v>73</v>
      </c>
      <c r="E239" s="359" t="s">
        <v>2320</v>
      </c>
      <c r="F239" s="363"/>
      <c r="G239" s="356"/>
    </row>
    <row r="240" spans="2:7">
      <c r="B240" s="356" t="s">
        <v>3022</v>
      </c>
      <c r="C240" s="356" t="s">
        <v>3024</v>
      </c>
      <c r="D240" s="356">
        <v>74</v>
      </c>
      <c r="E240" s="359" t="s">
        <v>2693</v>
      </c>
      <c r="F240" s="363"/>
      <c r="G240" s="356"/>
    </row>
    <row r="241" spans="2:7">
      <c r="B241" s="356" t="s">
        <v>3022</v>
      </c>
      <c r="C241" s="356" t="s">
        <v>3024</v>
      </c>
      <c r="D241" s="356">
        <v>75</v>
      </c>
      <c r="E241" s="359" t="s">
        <v>83</v>
      </c>
      <c r="F241" s="363"/>
      <c r="G241" s="356"/>
    </row>
    <row r="242" spans="2:7">
      <c r="B242" s="356" t="s">
        <v>3022</v>
      </c>
      <c r="C242" s="356" t="s">
        <v>3024</v>
      </c>
      <c r="D242" s="356">
        <v>76</v>
      </c>
      <c r="E242" s="359" t="s">
        <v>3116</v>
      </c>
      <c r="F242" s="363"/>
      <c r="G242" s="356"/>
    </row>
    <row r="243" spans="2:7">
      <c r="B243" s="356" t="s">
        <v>3022</v>
      </c>
      <c r="C243" s="356" t="s">
        <v>3024</v>
      </c>
      <c r="D243" s="356">
        <v>77</v>
      </c>
      <c r="E243" s="359" t="s">
        <v>2543</v>
      </c>
      <c r="F243" s="363"/>
      <c r="G243" s="356"/>
    </row>
    <row r="244" spans="2:7">
      <c r="B244" s="356" t="s">
        <v>3022</v>
      </c>
      <c r="C244" s="356" t="s">
        <v>3024</v>
      </c>
      <c r="D244" s="356">
        <v>78</v>
      </c>
      <c r="E244" s="359" t="s">
        <v>3118</v>
      </c>
      <c r="F244" s="363"/>
      <c r="G244" s="356"/>
    </row>
    <row r="245" spans="2:7">
      <c r="B245" s="356" t="s">
        <v>3022</v>
      </c>
      <c r="C245" s="356" t="s">
        <v>3024</v>
      </c>
      <c r="D245" s="356">
        <v>79</v>
      </c>
      <c r="E245" s="359" t="s">
        <v>3121</v>
      </c>
      <c r="F245" s="363"/>
      <c r="G245" s="356"/>
    </row>
    <row r="246" spans="2:7">
      <c r="B246" s="356" t="s">
        <v>3022</v>
      </c>
      <c r="C246" s="356" t="s">
        <v>3024</v>
      </c>
      <c r="D246" s="356">
        <v>80</v>
      </c>
      <c r="E246" s="359" t="s">
        <v>3123</v>
      </c>
      <c r="F246" s="363"/>
      <c r="G246" s="356"/>
    </row>
    <row r="247" spans="2:7">
      <c r="B247" s="356" t="s">
        <v>3022</v>
      </c>
      <c r="C247" s="356" t="s">
        <v>3024</v>
      </c>
      <c r="D247" s="356">
        <v>81</v>
      </c>
      <c r="E247" s="359" t="s">
        <v>931</v>
      </c>
      <c r="F247" s="363"/>
      <c r="G247" s="356"/>
    </row>
    <row r="248" spans="2:7">
      <c r="B248" s="356" t="s">
        <v>3022</v>
      </c>
      <c r="C248" s="356" t="s">
        <v>3024</v>
      </c>
      <c r="D248" s="356">
        <v>82</v>
      </c>
      <c r="E248" s="359" t="s">
        <v>3124</v>
      </c>
      <c r="F248" s="363"/>
      <c r="G248" s="356"/>
    </row>
    <row r="249" spans="2:7">
      <c r="B249" s="356" t="s">
        <v>3022</v>
      </c>
      <c r="C249" s="356" t="s">
        <v>3024</v>
      </c>
      <c r="D249" s="356">
        <v>83</v>
      </c>
      <c r="E249" s="359" t="s">
        <v>3126</v>
      </c>
      <c r="F249" s="363"/>
      <c r="G249" s="356"/>
    </row>
    <row r="250" spans="2:7">
      <c r="B250" s="356" t="s">
        <v>3022</v>
      </c>
      <c r="C250" s="356" t="s">
        <v>3024</v>
      </c>
      <c r="D250" s="356">
        <v>84</v>
      </c>
      <c r="E250" s="359" t="s">
        <v>3128</v>
      </c>
      <c r="F250" s="363"/>
      <c r="G250" s="356"/>
    </row>
    <row r="251" spans="2:7">
      <c r="B251" s="356" t="s">
        <v>3022</v>
      </c>
      <c r="C251" s="356" t="s">
        <v>3024</v>
      </c>
      <c r="D251" s="356">
        <v>85</v>
      </c>
      <c r="E251" s="359" t="s">
        <v>3131</v>
      </c>
      <c r="F251" s="363"/>
      <c r="G251" s="356"/>
    </row>
    <row r="252" spans="2:7">
      <c r="B252" s="356" t="s">
        <v>3022</v>
      </c>
      <c r="C252" s="356" t="s">
        <v>3024</v>
      </c>
      <c r="D252" s="356">
        <v>86</v>
      </c>
      <c r="E252" s="359" t="s">
        <v>3133</v>
      </c>
      <c r="F252" s="363"/>
      <c r="G252" s="356"/>
    </row>
    <row r="253" spans="2:7">
      <c r="B253" s="356" t="s">
        <v>3022</v>
      </c>
      <c r="C253" s="356" t="s">
        <v>3024</v>
      </c>
      <c r="D253" s="356">
        <v>87</v>
      </c>
      <c r="E253" s="359" t="s">
        <v>3135</v>
      </c>
      <c r="F253" s="363"/>
      <c r="G253" s="356"/>
    </row>
    <row r="254" spans="2:7">
      <c r="B254" s="356" t="s">
        <v>3022</v>
      </c>
      <c r="C254" s="356" t="s">
        <v>3024</v>
      </c>
      <c r="D254" s="356">
        <v>88</v>
      </c>
      <c r="E254" s="359" t="s">
        <v>3136</v>
      </c>
      <c r="F254" s="363"/>
      <c r="G254" s="356"/>
    </row>
    <row r="255" spans="2:7">
      <c r="B255" s="356" t="s">
        <v>3022</v>
      </c>
      <c r="C255" s="356" t="s">
        <v>3024</v>
      </c>
      <c r="D255" s="356">
        <v>89</v>
      </c>
      <c r="E255" s="359" t="s">
        <v>3139</v>
      </c>
      <c r="F255" s="363"/>
      <c r="G255" s="356"/>
    </row>
    <row r="256" spans="2:7">
      <c r="B256" s="356" t="s">
        <v>3022</v>
      </c>
      <c r="C256" s="356" t="s">
        <v>3024</v>
      </c>
      <c r="D256" s="356">
        <v>90</v>
      </c>
      <c r="E256" s="359" t="s">
        <v>3140</v>
      </c>
      <c r="F256" s="363"/>
      <c r="G256" s="356"/>
    </row>
    <row r="257" spans="2:7">
      <c r="B257" s="356" t="s">
        <v>3022</v>
      </c>
      <c r="C257" s="356" t="s">
        <v>3024</v>
      </c>
      <c r="D257" s="356">
        <v>91</v>
      </c>
      <c r="E257" s="359" t="s">
        <v>407</v>
      </c>
      <c r="F257" s="363"/>
      <c r="G257" s="356"/>
    </row>
    <row r="258" spans="2:7">
      <c r="B258" s="356" t="s">
        <v>3022</v>
      </c>
      <c r="C258" s="356" t="s">
        <v>3024</v>
      </c>
      <c r="D258" s="356">
        <v>92</v>
      </c>
      <c r="E258" s="359" t="s">
        <v>3142</v>
      </c>
      <c r="F258" s="363"/>
      <c r="G258" s="356"/>
    </row>
    <row r="259" spans="2:7">
      <c r="B259" s="356" t="s">
        <v>3022</v>
      </c>
      <c r="C259" s="356" t="s">
        <v>3024</v>
      </c>
      <c r="D259" s="356">
        <v>93</v>
      </c>
      <c r="E259" s="359" t="s">
        <v>3146</v>
      </c>
      <c r="F259" s="363"/>
      <c r="G259" s="356"/>
    </row>
    <row r="260" spans="2:7">
      <c r="B260" s="356" t="s">
        <v>3022</v>
      </c>
      <c r="C260" s="356" t="s">
        <v>3024</v>
      </c>
      <c r="D260" s="356">
        <v>94</v>
      </c>
      <c r="E260" s="359" t="s">
        <v>3154</v>
      </c>
      <c r="F260" s="363"/>
      <c r="G260" s="356"/>
    </row>
    <row r="261" spans="2:7">
      <c r="B261" s="356" t="s">
        <v>3022</v>
      </c>
      <c r="C261" s="356" t="s">
        <v>3024</v>
      </c>
      <c r="D261" s="356">
        <v>95</v>
      </c>
      <c r="E261" s="359" t="s">
        <v>1530</v>
      </c>
      <c r="F261" s="363"/>
      <c r="G261" s="356"/>
    </row>
    <row r="262" spans="2:7">
      <c r="B262" s="356" t="s">
        <v>3022</v>
      </c>
      <c r="C262" s="356" t="s">
        <v>3024</v>
      </c>
      <c r="D262" s="356">
        <v>96</v>
      </c>
      <c r="E262" s="359" t="s">
        <v>2870</v>
      </c>
      <c r="F262" s="363"/>
      <c r="G262" s="356"/>
    </row>
    <row r="263" spans="2:7">
      <c r="B263" s="356" t="s">
        <v>3022</v>
      </c>
      <c r="C263" s="356" t="s">
        <v>3024</v>
      </c>
      <c r="D263" s="356">
        <v>97</v>
      </c>
      <c r="E263" s="359" t="s">
        <v>3155</v>
      </c>
      <c r="F263" s="363"/>
      <c r="G263" s="356"/>
    </row>
    <row r="264" spans="2:7">
      <c r="B264" s="356" t="s">
        <v>3022</v>
      </c>
      <c r="C264" s="356" t="s">
        <v>3024</v>
      </c>
      <c r="D264" s="356">
        <v>98</v>
      </c>
      <c r="E264" s="359" t="s">
        <v>2801</v>
      </c>
      <c r="F264" s="363"/>
      <c r="G264" s="356"/>
    </row>
    <row r="265" spans="2:7">
      <c r="B265" s="356" t="s">
        <v>3022</v>
      </c>
      <c r="C265" s="356" t="s">
        <v>3024</v>
      </c>
      <c r="D265" s="356">
        <v>99</v>
      </c>
      <c r="E265" s="359" t="s">
        <v>3157</v>
      </c>
      <c r="F265" s="363"/>
      <c r="G265" s="356"/>
    </row>
    <row r="266" spans="2:7">
      <c r="B266" s="356" t="s">
        <v>3022</v>
      </c>
      <c r="C266" s="356" t="s">
        <v>3024</v>
      </c>
      <c r="D266" s="356">
        <v>100</v>
      </c>
      <c r="E266" s="359" t="s">
        <v>136</v>
      </c>
      <c r="F266" s="363"/>
      <c r="G266" s="356"/>
    </row>
    <row r="267" spans="2:7">
      <c r="B267" s="356" t="s">
        <v>3022</v>
      </c>
      <c r="C267" s="356" t="s">
        <v>3024</v>
      </c>
      <c r="D267" s="356">
        <v>101</v>
      </c>
      <c r="E267" s="359" t="s">
        <v>2833</v>
      </c>
      <c r="F267" s="363"/>
      <c r="G267" s="356"/>
    </row>
    <row r="268" spans="2:7">
      <c r="B268" s="356" t="s">
        <v>3022</v>
      </c>
      <c r="C268" s="356" t="s">
        <v>3024</v>
      </c>
      <c r="D268" s="356">
        <v>102</v>
      </c>
      <c r="E268" s="359" t="s">
        <v>1079</v>
      </c>
      <c r="F268" s="363"/>
      <c r="G268" s="356"/>
    </row>
    <row r="269" spans="2:7">
      <c r="B269" s="356" t="s">
        <v>3022</v>
      </c>
      <c r="C269" s="356" t="s">
        <v>3024</v>
      </c>
      <c r="D269" s="356">
        <v>103</v>
      </c>
      <c r="E269" s="359" t="s">
        <v>2049</v>
      </c>
      <c r="F269" s="363"/>
      <c r="G269" s="356"/>
    </row>
    <row r="270" spans="2:7">
      <c r="B270" s="356" t="s">
        <v>3022</v>
      </c>
      <c r="C270" s="356" t="s">
        <v>3024</v>
      </c>
      <c r="D270" s="356">
        <v>104</v>
      </c>
      <c r="E270" s="359" t="s">
        <v>3160</v>
      </c>
      <c r="F270" s="363"/>
      <c r="G270" s="356"/>
    </row>
    <row r="271" spans="2:7">
      <c r="B271" s="356" t="s">
        <v>3022</v>
      </c>
      <c r="C271" s="356" t="s">
        <v>3024</v>
      </c>
      <c r="D271" s="356">
        <v>105</v>
      </c>
      <c r="E271" s="359" t="s">
        <v>1200</v>
      </c>
      <c r="F271" s="363"/>
      <c r="G271" s="356"/>
    </row>
    <row r="272" spans="2:7">
      <c r="B272" s="356" t="s">
        <v>3022</v>
      </c>
      <c r="C272" s="356" t="s">
        <v>3024</v>
      </c>
      <c r="D272" s="356">
        <v>106</v>
      </c>
      <c r="E272" s="359" t="s">
        <v>3162</v>
      </c>
      <c r="F272" s="363"/>
      <c r="G272" s="356"/>
    </row>
    <row r="273" spans="2:7">
      <c r="B273" s="356" t="s">
        <v>3022</v>
      </c>
      <c r="C273" s="356" t="s">
        <v>3024</v>
      </c>
      <c r="D273" s="356">
        <v>107</v>
      </c>
      <c r="E273" s="359" t="s">
        <v>3166</v>
      </c>
      <c r="F273" s="363"/>
      <c r="G273" s="356"/>
    </row>
    <row r="274" spans="2:7">
      <c r="B274" s="356" t="s">
        <v>3022</v>
      </c>
      <c r="C274" s="356" t="s">
        <v>3024</v>
      </c>
      <c r="D274" s="356">
        <v>108</v>
      </c>
      <c r="E274" s="359" t="s">
        <v>1330</v>
      </c>
      <c r="F274" s="363"/>
      <c r="G274" s="356"/>
    </row>
    <row r="275" spans="2:7">
      <c r="B275" s="356" t="s">
        <v>3022</v>
      </c>
      <c r="C275" s="356" t="s">
        <v>3024</v>
      </c>
      <c r="D275" s="356">
        <v>109</v>
      </c>
      <c r="E275" s="359" t="s">
        <v>1498</v>
      </c>
      <c r="F275" s="363"/>
      <c r="G275" s="356"/>
    </row>
    <row r="276" spans="2:7">
      <c r="B276" s="356" t="s">
        <v>3022</v>
      </c>
      <c r="C276" s="356" t="s">
        <v>3024</v>
      </c>
      <c r="D276" s="356">
        <v>110</v>
      </c>
      <c r="E276" s="359" t="s">
        <v>601</v>
      </c>
      <c r="F276" s="363"/>
      <c r="G276" s="356"/>
    </row>
    <row r="277" spans="2:7">
      <c r="B277" s="356" t="s">
        <v>3022</v>
      </c>
      <c r="C277" s="356" t="s">
        <v>3024</v>
      </c>
      <c r="D277" s="356">
        <v>111</v>
      </c>
      <c r="E277" s="358" t="s">
        <v>286</v>
      </c>
      <c r="F277" s="363"/>
      <c r="G277" s="356"/>
    </row>
    <row r="278" spans="2:7">
      <c r="B278" s="356" t="s">
        <v>3022</v>
      </c>
      <c r="C278" s="356" t="s">
        <v>3024</v>
      </c>
      <c r="D278" s="356">
        <v>112</v>
      </c>
      <c r="E278" s="358" t="s">
        <v>241</v>
      </c>
      <c r="F278" s="363"/>
      <c r="G278" s="356"/>
    </row>
    <row r="279" spans="2:7">
      <c r="B279" s="356" t="s">
        <v>3022</v>
      </c>
      <c r="C279" s="356" t="s">
        <v>3024</v>
      </c>
      <c r="D279" s="356">
        <v>113</v>
      </c>
      <c r="E279" s="358" t="s">
        <v>299</v>
      </c>
      <c r="F279" s="363"/>
      <c r="G279" s="356"/>
    </row>
    <row r="280" spans="2:7">
      <c r="B280" s="356" t="s">
        <v>3022</v>
      </c>
      <c r="C280" s="356" t="s">
        <v>3024</v>
      </c>
      <c r="D280" s="356">
        <v>114</v>
      </c>
      <c r="E280" s="358" t="s">
        <v>103</v>
      </c>
      <c r="F280" s="363"/>
      <c r="G280" s="356"/>
    </row>
    <row r="281" spans="2:7">
      <c r="B281" s="356" t="s">
        <v>3022</v>
      </c>
      <c r="C281" s="356" t="s">
        <v>3024</v>
      </c>
      <c r="D281" s="356">
        <v>115</v>
      </c>
      <c r="E281" s="358" t="s">
        <v>303</v>
      </c>
      <c r="F281" s="363"/>
      <c r="G281" s="356"/>
    </row>
    <row r="282" spans="2:7">
      <c r="B282" s="356" t="s">
        <v>3022</v>
      </c>
      <c r="C282" s="356" t="s">
        <v>3024</v>
      </c>
      <c r="D282" s="356">
        <v>116</v>
      </c>
      <c r="E282" s="358" t="s">
        <v>306</v>
      </c>
      <c r="F282" s="363"/>
      <c r="G282" s="356"/>
    </row>
    <row r="283" spans="2:7">
      <c r="B283" s="356" t="s">
        <v>1964</v>
      </c>
      <c r="C283" s="356" t="s">
        <v>3171</v>
      </c>
      <c r="D283" s="356">
        <v>1</v>
      </c>
      <c r="E283" s="358" t="s">
        <v>76</v>
      </c>
      <c r="F283" s="363"/>
      <c r="G283" s="356"/>
    </row>
    <row r="284" spans="2:7">
      <c r="B284" s="356" t="s">
        <v>1964</v>
      </c>
      <c r="C284" s="356" t="s">
        <v>3171</v>
      </c>
      <c r="D284" s="356">
        <v>2</v>
      </c>
      <c r="E284" s="358" t="s">
        <v>71</v>
      </c>
      <c r="F284" s="363"/>
      <c r="G284" s="356"/>
    </row>
    <row r="285" spans="2:7">
      <c r="B285" s="356" t="s">
        <v>1964</v>
      </c>
      <c r="C285" s="356" t="s">
        <v>3171</v>
      </c>
      <c r="D285" s="356">
        <v>3</v>
      </c>
      <c r="E285" s="358" t="s">
        <v>46</v>
      </c>
      <c r="F285" s="363"/>
      <c r="G285" s="356"/>
    </row>
    <row r="286" spans="2:7">
      <c r="B286" s="356" t="s">
        <v>1964</v>
      </c>
      <c r="C286" s="356" t="s">
        <v>3171</v>
      </c>
      <c r="D286" s="356">
        <v>4</v>
      </c>
      <c r="E286" s="358" t="s">
        <v>700</v>
      </c>
      <c r="F286" s="363"/>
      <c r="G286" s="356"/>
    </row>
    <row r="287" spans="2:7">
      <c r="B287" s="356" t="s">
        <v>1964</v>
      </c>
      <c r="C287" s="356" t="s">
        <v>3171</v>
      </c>
      <c r="D287" s="356">
        <v>5</v>
      </c>
      <c r="E287" s="356" t="s">
        <v>1036</v>
      </c>
      <c r="F287" s="363"/>
      <c r="G287" s="356"/>
    </row>
    <row r="288" spans="2:7">
      <c r="B288" s="356" t="s">
        <v>1964</v>
      </c>
      <c r="C288" s="356" t="s">
        <v>3171</v>
      </c>
      <c r="D288" s="356">
        <v>6</v>
      </c>
      <c r="E288" s="356" t="s">
        <v>974</v>
      </c>
      <c r="F288" s="363"/>
      <c r="G288" s="356"/>
    </row>
    <row r="289" spans="2:7">
      <c r="B289" s="356" t="s">
        <v>1964</v>
      </c>
      <c r="C289" s="356" t="s">
        <v>3171</v>
      </c>
      <c r="D289" s="356">
        <v>7</v>
      </c>
      <c r="E289" s="356" t="s">
        <v>3176</v>
      </c>
      <c r="F289" s="363" t="s">
        <v>7266</v>
      </c>
      <c r="G289" s="356"/>
    </row>
    <row r="290" spans="2:7">
      <c r="B290" s="356" t="s">
        <v>1964</v>
      </c>
      <c r="C290" s="356" t="s">
        <v>3171</v>
      </c>
      <c r="D290" s="356">
        <v>8</v>
      </c>
      <c r="E290" s="356" t="s">
        <v>3178</v>
      </c>
      <c r="F290" s="363"/>
      <c r="G290" s="356"/>
    </row>
    <row r="291" spans="2:7">
      <c r="B291" s="356" t="s">
        <v>1964</v>
      </c>
      <c r="C291" s="356" t="s">
        <v>3171</v>
      </c>
      <c r="D291" s="356">
        <v>9</v>
      </c>
      <c r="E291" s="356" t="s">
        <v>3182</v>
      </c>
      <c r="F291" s="363"/>
      <c r="G291" s="356"/>
    </row>
    <row r="292" spans="2:7">
      <c r="B292" s="356" t="s">
        <v>1964</v>
      </c>
      <c r="C292" s="356" t="s">
        <v>3171</v>
      </c>
      <c r="D292" s="356">
        <v>10</v>
      </c>
      <c r="E292" s="359" t="s">
        <v>3184</v>
      </c>
      <c r="F292" s="363"/>
      <c r="G292" s="356"/>
    </row>
    <row r="293" spans="2:7">
      <c r="B293" s="356" t="s">
        <v>1964</v>
      </c>
      <c r="C293" s="356" t="s">
        <v>3171</v>
      </c>
      <c r="D293" s="356">
        <v>11</v>
      </c>
      <c r="E293" s="359" t="s">
        <v>2800</v>
      </c>
      <c r="F293" s="363"/>
      <c r="G293" s="356"/>
    </row>
    <row r="294" spans="2:7">
      <c r="B294" s="356" t="s">
        <v>1964</v>
      </c>
      <c r="C294" s="356" t="s">
        <v>3171</v>
      </c>
      <c r="D294" s="356">
        <v>12</v>
      </c>
      <c r="E294" s="356" t="s">
        <v>1740</v>
      </c>
      <c r="F294" s="363" t="s">
        <v>7266</v>
      </c>
      <c r="G294" s="356"/>
    </row>
    <row r="295" spans="2:7">
      <c r="B295" s="356" t="s">
        <v>1964</v>
      </c>
      <c r="C295" s="356" t="s">
        <v>3171</v>
      </c>
      <c r="D295" s="356">
        <v>13</v>
      </c>
      <c r="E295" s="356" t="s">
        <v>2835</v>
      </c>
      <c r="F295" s="363" t="s">
        <v>7266</v>
      </c>
      <c r="G295" s="356"/>
    </row>
    <row r="296" spans="2:7">
      <c r="B296" s="356" t="s">
        <v>1964</v>
      </c>
      <c r="C296" s="356" t="s">
        <v>3171</v>
      </c>
      <c r="D296" s="356">
        <v>14</v>
      </c>
      <c r="E296" s="359" t="s">
        <v>300</v>
      </c>
      <c r="F296" s="363"/>
      <c r="G296" s="356"/>
    </row>
    <row r="297" spans="2:7">
      <c r="B297" s="356" t="s">
        <v>1964</v>
      </c>
      <c r="C297" s="356" t="s">
        <v>3171</v>
      </c>
      <c r="D297" s="356">
        <v>15</v>
      </c>
      <c r="E297" s="356" t="s">
        <v>3187</v>
      </c>
      <c r="F297" s="363" t="s">
        <v>7266</v>
      </c>
      <c r="G297" s="356"/>
    </row>
    <row r="298" spans="2:7">
      <c r="B298" s="356" t="s">
        <v>1964</v>
      </c>
      <c r="C298" s="356" t="s">
        <v>3171</v>
      </c>
      <c r="D298" s="356">
        <v>16</v>
      </c>
      <c r="E298" s="359" t="s">
        <v>3191</v>
      </c>
      <c r="F298" s="363"/>
      <c r="G298" s="356"/>
    </row>
    <row r="299" spans="2:7">
      <c r="B299" s="356" t="s">
        <v>1964</v>
      </c>
      <c r="C299" s="356" t="s">
        <v>3171</v>
      </c>
      <c r="D299" s="356">
        <v>17</v>
      </c>
      <c r="E299" s="356" t="s">
        <v>955</v>
      </c>
      <c r="F299" s="363" t="s">
        <v>7266</v>
      </c>
      <c r="G299" s="356"/>
    </row>
    <row r="300" spans="2:7">
      <c r="B300" s="356" t="s">
        <v>1964</v>
      </c>
      <c r="C300" s="356" t="s">
        <v>3171</v>
      </c>
      <c r="D300" s="356">
        <v>18</v>
      </c>
      <c r="E300" s="356" t="s">
        <v>1589</v>
      </c>
      <c r="F300" s="363" t="s">
        <v>7266</v>
      </c>
      <c r="G300" s="356"/>
    </row>
    <row r="301" spans="2:7">
      <c r="B301" s="356" t="s">
        <v>1964</v>
      </c>
      <c r="C301" s="356" t="s">
        <v>3171</v>
      </c>
      <c r="D301" s="356">
        <v>19</v>
      </c>
      <c r="E301" s="359" t="s">
        <v>2925</v>
      </c>
      <c r="F301" s="363"/>
      <c r="G301" s="356"/>
    </row>
    <row r="302" spans="2:7">
      <c r="B302" s="356" t="s">
        <v>1964</v>
      </c>
      <c r="C302" s="356" t="s">
        <v>3171</v>
      </c>
      <c r="D302" s="356">
        <v>20</v>
      </c>
      <c r="E302" s="359" t="s">
        <v>3192</v>
      </c>
      <c r="F302" s="363"/>
      <c r="G302" s="356"/>
    </row>
    <row r="303" spans="2:7">
      <c r="B303" s="356" t="s">
        <v>1964</v>
      </c>
      <c r="C303" s="356" t="s">
        <v>3171</v>
      </c>
      <c r="D303" s="356">
        <v>21</v>
      </c>
      <c r="E303" s="359" t="s">
        <v>2972</v>
      </c>
      <c r="F303" s="363"/>
      <c r="G303" s="356"/>
    </row>
    <row r="304" spans="2:7">
      <c r="B304" s="356" t="s">
        <v>1964</v>
      </c>
      <c r="C304" s="356" t="s">
        <v>3171</v>
      </c>
      <c r="D304" s="356">
        <v>22</v>
      </c>
      <c r="E304" s="359" t="s">
        <v>3198</v>
      </c>
      <c r="F304" s="363"/>
      <c r="G304" s="356"/>
    </row>
    <row r="305" spans="2:7">
      <c r="B305" s="356" t="s">
        <v>1964</v>
      </c>
      <c r="C305" s="356" t="s">
        <v>3171</v>
      </c>
      <c r="D305" s="356">
        <v>23</v>
      </c>
      <c r="E305" s="359" t="s">
        <v>663</v>
      </c>
      <c r="F305" s="363"/>
      <c r="G305" s="356"/>
    </row>
    <row r="306" spans="2:7">
      <c r="B306" s="356" t="s">
        <v>1964</v>
      </c>
      <c r="C306" s="356" t="s">
        <v>3171</v>
      </c>
      <c r="D306" s="356">
        <v>24</v>
      </c>
      <c r="E306" s="359" t="s">
        <v>3200</v>
      </c>
      <c r="F306" s="363"/>
      <c r="G306" s="356"/>
    </row>
    <row r="307" spans="2:7">
      <c r="B307" s="356" t="s">
        <v>1964</v>
      </c>
      <c r="C307" s="356" t="s">
        <v>3171</v>
      </c>
      <c r="D307" s="356">
        <v>25</v>
      </c>
      <c r="E307" s="356" t="s">
        <v>3203</v>
      </c>
      <c r="F307" s="363"/>
      <c r="G307" s="356"/>
    </row>
    <row r="308" spans="2:7">
      <c r="B308" s="356" t="s">
        <v>1964</v>
      </c>
      <c r="C308" s="356" t="s">
        <v>3171</v>
      </c>
      <c r="D308" s="356">
        <v>26</v>
      </c>
      <c r="E308" s="356" t="s">
        <v>3205</v>
      </c>
      <c r="F308" s="363"/>
      <c r="G308" s="356"/>
    </row>
    <row r="309" spans="2:7">
      <c r="B309" s="356" t="s">
        <v>1964</v>
      </c>
      <c r="C309" s="356" t="s">
        <v>3171</v>
      </c>
      <c r="D309" s="356">
        <v>27</v>
      </c>
      <c r="E309" s="356" t="s">
        <v>3208</v>
      </c>
      <c r="F309" s="363"/>
      <c r="G309" s="356"/>
    </row>
    <row r="310" spans="2:7">
      <c r="B310" s="356" t="s">
        <v>1964</v>
      </c>
      <c r="C310" s="356" t="s">
        <v>3171</v>
      </c>
      <c r="D310" s="356">
        <v>28</v>
      </c>
      <c r="E310" s="356" t="s">
        <v>3210</v>
      </c>
      <c r="F310" s="363"/>
      <c r="G310" s="356"/>
    </row>
    <row r="311" spans="2:7">
      <c r="B311" s="356" t="s">
        <v>1964</v>
      </c>
      <c r="C311" s="356" t="s">
        <v>3171</v>
      </c>
      <c r="D311" s="356">
        <v>29</v>
      </c>
      <c r="E311" s="356" t="s">
        <v>3211</v>
      </c>
      <c r="F311" s="363"/>
      <c r="G311" s="356"/>
    </row>
    <row r="312" spans="2:7">
      <c r="B312" s="356" t="s">
        <v>1964</v>
      </c>
      <c r="C312" s="356" t="s">
        <v>3171</v>
      </c>
      <c r="D312" s="356">
        <v>30</v>
      </c>
      <c r="E312" s="356" t="s">
        <v>2679</v>
      </c>
      <c r="F312" s="363"/>
      <c r="G312" s="356"/>
    </row>
    <row r="313" spans="2:7">
      <c r="B313" s="356" t="s">
        <v>1964</v>
      </c>
      <c r="C313" s="356" t="s">
        <v>3171</v>
      </c>
      <c r="D313" s="356">
        <v>31</v>
      </c>
      <c r="E313" s="356" t="s">
        <v>3212</v>
      </c>
      <c r="F313" s="363" t="s">
        <v>7266</v>
      </c>
      <c r="G313" s="356"/>
    </row>
    <row r="314" spans="2:7">
      <c r="B314" s="356" t="s">
        <v>1964</v>
      </c>
      <c r="C314" s="356" t="s">
        <v>3171</v>
      </c>
      <c r="D314" s="356">
        <v>32</v>
      </c>
      <c r="E314" s="356" t="s">
        <v>968</v>
      </c>
      <c r="F314" s="363" t="s">
        <v>7266</v>
      </c>
      <c r="G314" s="356"/>
    </row>
    <row r="315" spans="2:7">
      <c r="B315" s="356" t="s">
        <v>1964</v>
      </c>
      <c r="C315" s="356" t="s">
        <v>3171</v>
      </c>
      <c r="D315" s="356">
        <v>33</v>
      </c>
      <c r="E315" s="356" t="s">
        <v>189</v>
      </c>
      <c r="F315" s="363" t="s">
        <v>7266</v>
      </c>
      <c r="G315" s="356"/>
    </row>
    <row r="316" spans="2:7">
      <c r="B316" s="356" t="s">
        <v>1964</v>
      </c>
      <c r="C316" s="356" t="s">
        <v>3171</v>
      </c>
      <c r="D316" s="356">
        <v>34</v>
      </c>
      <c r="E316" s="356" t="s">
        <v>3088</v>
      </c>
      <c r="F316" s="363" t="s">
        <v>7266</v>
      </c>
      <c r="G316" s="356"/>
    </row>
    <row r="317" spans="2:7">
      <c r="B317" s="356" t="s">
        <v>1964</v>
      </c>
      <c r="C317" s="356" t="s">
        <v>3171</v>
      </c>
      <c r="D317" s="356">
        <v>35</v>
      </c>
      <c r="E317" s="356" t="s">
        <v>3144</v>
      </c>
      <c r="F317" s="363" t="s">
        <v>7266</v>
      </c>
      <c r="G317" s="356"/>
    </row>
    <row r="318" spans="2:7">
      <c r="B318" s="356" t="s">
        <v>1964</v>
      </c>
      <c r="C318" s="356" t="s">
        <v>3171</v>
      </c>
      <c r="D318" s="356">
        <v>36</v>
      </c>
      <c r="E318" s="356" t="s">
        <v>3215</v>
      </c>
      <c r="F318" s="363" t="s">
        <v>7266</v>
      </c>
      <c r="G318" s="356"/>
    </row>
    <row r="319" spans="2:7">
      <c r="B319" s="356" t="s">
        <v>1964</v>
      </c>
      <c r="C319" s="356" t="s">
        <v>3171</v>
      </c>
      <c r="D319" s="356">
        <v>37</v>
      </c>
      <c r="E319" s="356" t="s">
        <v>2805</v>
      </c>
      <c r="F319" s="363" t="s">
        <v>7266</v>
      </c>
      <c r="G319" s="356"/>
    </row>
    <row r="320" spans="2:7">
      <c r="B320" s="356" t="s">
        <v>1964</v>
      </c>
      <c r="C320" s="356" t="s">
        <v>3171</v>
      </c>
      <c r="D320" s="356">
        <v>38</v>
      </c>
      <c r="E320" s="356" t="s">
        <v>3217</v>
      </c>
      <c r="F320" s="363" t="s">
        <v>7266</v>
      </c>
      <c r="G320" s="356"/>
    </row>
    <row r="321" spans="2:7">
      <c r="B321" s="356" t="s">
        <v>1964</v>
      </c>
      <c r="C321" s="356" t="s">
        <v>3171</v>
      </c>
      <c r="D321" s="356">
        <v>39</v>
      </c>
      <c r="E321" s="356" t="s">
        <v>952</v>
      </c>
      <c r="F321" s="363" t="s">
        <v>7266</v>
      </c>
      <c r="G321" s="356"/>
    </row>
    <row r="322" spans="2:7">
      <c r="B322" s="356" t="s">
        <v>1964</v>
      </c>
      <c r="C322" s="356" t="s">
        <v>3171</v>
      </c>
      <c r="D322" s="356">
        <v>40</v>
      </c>
      <c r="E322" s="356" t="s">
        <v>1527</v>
      </c>
      <c r="F322" s="363" t="s">
        <v>7266</v>
      </c>
      <c r="G322" s="356"/>
    </row>
    <row r="323" spans="2:7">
      <c r="B323" s="356" t="s">
        <v>1964</v>
      </c>
      <c r="C323" s="356" t="s">
        <v>3171</v>
      </c>
      <c r="D323" s="356">
        <v>41</v>
      </c>
      <c r="E323" s="356" t="s">
        <v>3220</v>
      </c>
      <c r="F323" s="363" t="s">
        <v>7266</v>
      </c>
      <c r="G323" s="356"/>
    </row>
    <row r="324" spans="2:7">
      <c r="B324" s="356" t="s">
        <v>1964</v>
      </c>
      <c r="C324" s="356" t="s">
        <v>3171</v>
      </c>
      <c r="D324" s="356">
        <v>42</v>
      </c>
      <c r="E324" s="356" t="s">
        <v>3222</v>
      </c>
      <c r="F324" s="363" t="s">
        <v>7266</v>
      </c>
      <c r="G324" s="356"/>
    </row>
    <row r="325" spans="2:7">
      <c r="B325" s="356" t="s">
        <v>1964</v>
      </c>
      <c r="C325" s="356" t="s">
        <v>3171</v>
      </c>
      <c r="D325" s="356">
        <v>43</v>
      </c>
      <c r="E325" s="356" t="s">
        <v>3224</v>
      </c>
      <c r="F325" s="363" t="s">
        <v>7266</v>
      </c>
      <c r="G325" s="356"/>
    </row>
    <row r="326" spans="2:7">
      <c r="B326" s="356" t="s">
        <v>1964</v>
      </c>
      <c r="C326" s="356" t="s">
        <v>3171</v>
      </c>
      <c r="D326" s="356">
        <v>44</v>
      </c>
      <c r="E326" s="356" t="s">
        <v>3225</v>
      </c>
      <c r="F326" s="363" t="s">
        <v>7266</v>
      </c>
      <c r="G326" s="356"/>
    </row>
    <row r="327" spans="2:7">
      <c r="B327" s="356" t="s">
        <v>1964</v>
      </c>
      <c r="C327" s="356" t="s">
        <v>3171</v>
      </c>
      <c r="D327" s="356">
        <v>45</v>
      </c>
      <c r="E327" s="356" t="s">
        <v>3226</v>
      </c>
      <c r="F327" s="363" t="s">
        <v>7266</v>
      </c>
      <c r="G327" s="356"/>
    </row>
    <row r="328" spans="2:7">
      <c r="B328" s="356" t="s">
        <v>1964</v>
      </c>
      <c r="C328" s="356" t="s">
        <v>3171</v>
      </c>
      <c r="D328" s="356">
        <v>46</v>
      </c>
      <c r="E328" s="356" t="s">
        <v>3227</v>
      </c>
      <c r="F328" s="363" t="s">
        <v>7266</v>
      </c>
      <c r="G328" s="356"/>
    </row>
    <row r="329" spans="2:7">
      <c r="B329" s="356" t="s">
        <v>1964</v>
      </c>
      <c r="C329" s="356" t="s">
        <v>3171</v>
      </c>
      <c r="D329" s="356">
        <v>47</v>
      </c>
      <c r="E329" s="356" t="s">
        <v>1083</v>
      </c>
      <c r="F329" s="363" t="s">
        <v>7266</v>
      </c>
      <c r="G329" s="356"/>
    </row>
    <row r="330" spans="2:7">
      <c r="B330" s="356" t="s">
        <v>1964</v>
      </c>
      <c r="C330" s="356" t="s">
        <v>3171</v>
      </c>
      <c r="D330" s="356">
        <v>48</v>
      </c>
      <c r="E330" s="356" t="s">
        <v>1586</v>
      </c>
      <c r="F330" s="363" t="s">
        <v>7266</v>
      </c>
      <c r="G330" s="356"/>
    </row>
    <row r="331" spans="2:7">
      <c r="B331" s="356" t="s">
        <v>1964</v>
      </c>
      <c r="C331" s="356" t="s">
        <v>3171</v>
      </c>
      <c r="D331" s="356">
        <v>49</v>
      </c>
      <c r="E331" s="356" t="s">
        <v>3229</v>
      </c>
      <c r="F331" s="363" t="s">
        <v>7266</v>
      </c>
      <c r="G331" s="356"/>
    </row>
    <row r="332" spans="2:7">
      <c r="B332" s="356" t="s">
        <v>1964</v>
      </c>
      <c r="C332" s="356" t="s">
        <v>3171</v>
      </c>
      <c r="D332" s="356">
        <v>50</v>
      </c>
      <c r="E332" s="356" t="s">
        <v>3231</v>
      </c>
      <c r="F332" s="363" t="s">
        <v>7266</v>
      </c>
      <c r="G332" s="356"/>
    </row>
    <row r="333" spans="2:7">
      <c r="B333" s="356" t="s">
        <v>1964</v>
      </c>
      <c r="C333" s="356" t="s">
        <v>3171</v>
      </c>
      <c r="D333" s="356">
        <v>51</v>
      </c>
      <c r="E333" s="356" t="s">
        <v>3232</v>
      </c>
      <c r="F333" s="363" t="s">
        <v>7266</v>
      </c>
      <c r="G333" s="356"/>
    </row>
    <row r="334" spans="2:7">
      <c r="B334" s="356" t="s">
        <v>1964</v>
      </c>
      <c r="C334" s="356" t="s">
        <v>3171</v>
      </c>
      <c r="D334" s="356">
        <v>52</v>
      </c>
      <c r="E334" s="356" t="s">
        <v>560</v>
      </c>
      <c r="F334" s="363" t="s">
        <v>7266</v>
      </c>
      <c r="G334" s="356"/>
    </row>
    <row r="335" spans="2:7">
      <c r="B335" s="356" t="s">
        <v>1964</v>
      </c>
      <c r="C335" s="356" t="s">
        <v>3171</v>
      </c>
      <c r="D335" s="356">
        <v>53</v>
      </c>
      <c r="E335" s="356" t="s">
        <v>3233</v>
      </c>
      <c r="F335" s="363" t="s">
        <v>7266</v>
      </c>
      <c r="G335" s="356"/>
    </row>
    <row r="336" spans="2:7">
      <c r="B336" s="356" t="s">
        <v>1964</v>
      </c>
      <c r="C336" s="356" t="s">
        <v>3171</v>
      </c>
      <c r="D336" s="356">
        <v>54</v>
      </c>
      <c r="E336" s="360" t="s">
        <v>5293</v>
      </c>
      <c r="F336" s="363"/>
      <c r="G336" s="356"/>
    </row>
    <row r="337" spans="2:7">
      <c r="B337" s="356" t="s">
        <v>1964</v>
      </c>
      <c r="C337" s="356" t="s">
        <v>3171</v>
      </c>
      <c r="D337" s="356">
        <v>55</v>
      </c>
      <c r="E337" s="360" t="s">
        <v>7422</v>
      </c>
      <c r="F337" s="363"/>
      <c r="G337" s="356"/>
    </row>
    <row r="338" spans="2:7">
      <c r="B338" s="356" t="s">
        <v>1964</v>
      </c>
      <c r="C338" s="356" t="s">
        <v>3171</v>
      </c>
      <c r="D338" s="356">
        <v>56</v>
      </c>
      <c r="E338" s="356" t="s">
        <v>3239</v>
      </c>
      <c r="F338" s="363" t="s">
        <v>7266</v>
      </c>
      <c r="G338" s="356"/>
    </row>
    <row r="339" spans="2:7">
      <c r="B339" s="356" t="s">
        <v>1964</v>
      </c>
      <c r="C339" s="356" t="s">
        <v>3171</v>
      </c>
      <c r="D339" s="356">
        <v>57</v>
      </c>
      <c r="E339" s="356" t="s">
        <v>3241</v>
      </c>
      <c r="F339" s="363" t="s">
        <v>7266</v>
      </c>
      <c r="G339" s="356"/>
    </row>
    <row r="340" spans="2:7">
      <c r="B340" s="356" t="s">
        <v>1964</v>
      </c>
      <c r="C340" s="356" t="s">
        <v>3171</v>
      </c>
      <c r="D340" s="356">
        <v>58</v>
      </c>
      <c r="E340" s="356" t="s">
        <v>3213</v>
      </c>
      <c r="F340" s="363" t="s">
        <v>7266</v>
      </c>
      <c r="G340" s="356"/>
    </row>
    <row r="341" spans="2:7">
      <c r="B341" s="356" t="s">
        <v>1964</v>
      </c>
      <c r="C341" s="356" t="s">
        <v>3171</v>
      </c>
      <c r="D341" s="356">
        <v>59</v>
      </c>
      <c r="E341" s="359" t="s">
        <v>588</v>
      </c>
      <c r="F341" s="363"/>
      <c r="G341" s="356"/>
    </row>
    <row r="342" spans="2:7">
      <c r="B342" s="356" t="s">
        <v>1964</v>
      </c>
      <c r="C342" s="356" t="s">
        <v>3171</v>
      </c>
      <c r="D342" s="356">
        <v>60</v>
      </c>
      <c r="E342" s="356" t="s">
        <v>2934</v>
      </c>
      <c r="F342" s="363" t="s">
        <v>7266</v>
      </c>
      <c r="G342" s="356"/>
    </row>
    <row r="343" spans="2:7">
      <c r="B343" s="356" t="s">
        <v>1964</v>
      </c>
      <c r="C343" s="356" t="s">
        <v>3171</v>
      </c>
      <c r="D343" s="356">
        <v>61</v>
      </c>
      <c r="E343" s="356" t="s">
        <v>2096</v>
      </c>
      <c r="F343" s="363" t="s">
        <v>7266</v>
      </c>
      <c r="G343" s="356"/>
    </row>
    <row r="344" spans="2:7">
      <c r="B344" s="356" t="s">
        <v>1964</v>
      </c>
      <c r="C344" s="356" t="s">
        <v>3171</v>
      </c>
      <c r="D344" s="356">
        <v>62</v>
      </c>
      <c r="E344" s="359" t="s">
        <v>162</v>
      </c>
      <c r="F344" s="363"/>
      <c r="G344" s="356"/>
    </row>
    <row r="345" spans="2:7">
      <c r="B345" s="356" t="s">
        <v>1964</v>
      </c>
      <c r="C345" s="356" t="s">
        <v>3171</v>
      </c>
      <c r="D345" s="356">
        <v>63</v>
      </c>
      <c r="E345" s="356" t="s">
        <v>3244</v>
      </c>
      <c r="F345" s="363" t="s">
        <v>7266</v>
      </c>
      <c r="G345" s="356"/>
    </row>
    <row r="346" spans="2:7">
      <c r="B346" s="356" t="s">
        <v>1964</v>
      </c>
      <c r="C346" s="356" t="s">
        <v>3171</v>
      </c>
      <c r="D346" s="356">
        <v>64</v>
      </c>
      <c r="E346" s="356" t="s">
        <v>3245</v>
      </c>
      <c r="F346" s="363" t="s">
        <v>7266</v>
      </c>
      <c r="G346" s="356"/>
    </row>
    <row r="347" spans="2:7">
      <c r="B347" s="356" t="s">
        <v>1964</v>
      </c>
      <c r="C347" s="356" t="s">
        <v>3171</v>
      </c>
      <c r="D347" s="356">
        <v>65</v>
      </c>
      <c r="E347" s="356" t="s">
        <v>1466</v>
      </c>
      <c r="F347" s="363" t="s">
        <v>7266</v>
      </c>
      <c r="G347" s="356"/>
    </row>
    <row r="348" spans="2:7">
      <c r="B348" s="356" t="s">
        <v>1964</v>
      </c>
      <c r="C348" s="356" t="s">
        <v>3171</v>
      </c>
      <c r="D348" s="356">
        <v>66</v>
      </c>
      <c r="E348" s="356" t="s">
        <v>3248</v>
      </c>
      <c r="F348" s="363" t="s">
        <v>7266</v>
      </c>
      <c r="G348" s="356"/>
    </row>
    <row r="349" spans="2:7">
      <c r="B349" s="356" t="s">
        <v>1964</v>
      </c>
      <c r="C349" s="356" t="s">
        <v>3171</v>
      </c>
      <c r="D349" s="356">
        <v>67</v>
      </c>
      <c r="E349" s="356" t="s">
        <v>3251</v>
      </c>
      <c r="F349" s="363" t="s">
        <v>7266</v>
      </c>
      <c r="G349" s="356"/>
    </row>
    <row r="350" spans="2:7">
      <c r="B350" s="356" t="s">
        <v>1964</v>
      </c>
      <c r="C350" s="356" t="s">
        <v>3171</v>
      </c>
      <c r="D350" s="356">
        <v>68</v>
      </c>
      <c r="E350" s="356" t="s">
        <v>1050</v>
      </c>
      <c r="F350" s="363" t="s">
        <v>7266</v>
      </c>
      <c r="G350" s="356"/>
    </row>
    <row r="351" spans="2:7">
      <c r="B351" s="356" t="s">
        <v>1964</v>
      </c>
      <c r="C351" s="356" t="s">
        <v>3171</v>
      </c>
      <c r="D351" s="356">
        <v>69</v>
      </c>
      <c r="E351" s="356" t="s">
        <v>783</v>
      </c>
      <c r="F351" s="363"/>
      <c r="G351" s="356"/>
    </row>
    <row r="352" spans="2:7">
      <c r="B352" s="356" t="s">
        <v>1964</v>
      </c>
      <c r="C352" s="356" t="s">
        <v>3171</v>
      </c>
      <c r="D352" s="356">
        <v>70</v>
      </c>
      <c r="E352" s="356" t="s">
        <v>174</v>
      </c>
      <c r="F352" s="363"/>
      <c r="G352" s="356"/>
    </row>
    <row r="353" spans="2:7">
      <c r="B353" s="356" t="s">
        <v>1964</v>
      </c>
      <c r="C353" s="356" t="s">
        <v>3171</v>
      </c>
      <c r="D353" s="356">
        <v>71</v>
      </c>
      <c r="E353" s="356" t="s">
        <v>3164</v>
      </c>
      <c r="F353" s="363"/>
      <c r="G353" s="356"/>
    </row>
    <row r="354" spans="2:7">
      <c r="B354" s="356" t="s">
        <v>1964</v>
      </c>
      <c r="C354" s="356" t="s">
        <v>3171</v>
      </c>
      <c r="D354" s="356">
        <v>72</v>
      </c>
      <c r="E354" s="356" t="s">
        <v>3252</v>
      </c>
      <c r="F354" s="363" t="s">
        <v>7266</v>
      </c>
      <c r="G354" s="356"/>
    </row>
    <row r="355" spans="2:7">
      <c r="B355" s="356" t="s">
        <v>1964</v>
      </c>
      <c r="C355" s="356" t="s">
        <v>3171</v>
      </c>
      <c r="D355" s="356">
        <v>73</v>
      </c>
      <c r="E355" s="356" t="s">
        <v>2896</v>
      </c>
      <c r="F355" s="363" t="s">
        <v>7266</v>
      </c>
      <c r="G355" s="356"/>
    </row>
    <row r="356" spans="2:7">
      <c r="B356" s="356" t="s">
        <v>1964</v>
      </c>
      <c r="C356" s="356" t="s">
        <v>3171</v>
      </c>
      <c r="D356" s="356">
        <v>74</v>
      </c>
      <c r="E356" s="356" t="s">
        <v>3253</v>
      </c>
      <c r="F356" s="363" t="s">
        <v>7266</v>
      </c>
      <c r="G356" s="356"/>
    </row>
    <row r="357" spans="2:7">
      <c r="B357" s="356" t="s">
        <v>1964</v>
      </c>
      <c r="C357" s="356" t="s">
        <v>3171</v>
      </c>
      <c r="D357" s="356">
        <v>75</v>
      </c>
      <c r="E357" s="356" t="s">
        <v>1184</v>
      </c>
      <c r="F357" s="363" t="s">
        <v>7266</v>
      </c>
      <c r="G357" s="356"/>
    </row>
    <row r="358" spans="2:7">
      <c r="B358" s="356" t="s">
        <v>1964</v>
      </c>
      <c r="C358" s="356" t="s">
        <v>3171</v>
      </c>
      <c r="D358" s="356">
        <v>76</v>
      </c>
      <c r="E358" s="360" t="s">
        <v>3254</v>
      </c>
      <c r="F358" s="363"/>
      <c r="G358" s="356"/>
    </row>
    <row r="359" spans="2:7">
      <c r="B359" s="356" t="s">
        <v>1964</v>
      </c>
      <c r="C359" s="356" t="s">
        <v>3171</v>
      </c>
      <c r="D359" s="356">
        <v>77</v>
      </c>
      <c r="E359" s="356" t="s">
        <v>3260</v>
      </c>
      <c r="F359" s="363"/>
      <c r="G359" s="356"/>
    </row>
    <row r="360" spans="2:7">
      <c r="B360" s="356" t="s">
        <v>1964</v>
      </c>
      <c r="C360" s="356" t="s">
        <v>3171</v>
      </c>
      <c r="D360" s="356">
        <v>78</v>
      </c>
      <c r="E360" s="356" t="s">
        <v>383</v>
      </c>
      <c r="F360" s="363" t="s">
        <v>7266</v>
      </c>
      <c r="G360" s="356"/>
    </row>
    <row r="361" spans="2:7">
      <c r="B361" s="356" t="s">
        <v>1964</v>
      </c>
      <c r="C361" s="356" t="s">
        <v>3171</v>
      </c>
      <c r="D361" s="356">
        <v>79</v>
      </c>
      <c r="E361" s="356" t="s">
        <v>3266</v>
      </c>
      <c r="F361" s="363"/>
      <c r="G361" s="356"/>
    </row>
    <row r="362" spans="2:7">
      <c r="B362" s="356" t="s">
        <v>1964</v>
      </c>
      <c r="C362" s="356" t="s">
        <v>3171</v>
      </c>
      <c r="D362" s="356">
        <v>80</v>
      </c>
      <c r="E362" s="356" t="s">
        <v>3270</v>
      </c>
      <c r="F362" s="363"/>
      <c r="G362" s="356"/>
    </row>
    <row r="363" spans="2:7">
      <c r="B363" s="356" t="s">
        <v>1964</v>
      </c>
      <c r="C363" s="356" t="s">
        <v>3171</v>
      </c>
      <c r="D363" s="356">
        <v>81</v>
      </c>
      <c r="E363" s="356" t="s">
        <v>19</v>
      </c>
      <c r="F363" s="363" t="s">
        <v>7266</v>
      </c>
      <c r="G363" s="356"/>
    </row>
    <row r="364" spans="2:7">
      <c r="B364" s="356" t="s">
        <v>1964</v>
      </c>
      <c r="C364" s="356" t="s">
        <v>3171</v>
      </c>
      <c r="D364" s="356">
        <v>82</v>
      </c>
      <c r="E364" s="356" t="s">
        <v>2142</v>
      </c>
      <c r="F364" s="363" t="s">
        <v>7266</v>
      </c>
      <c r="G364" s="356"/>
    </row>
    <row r="365" spans="2:7">
      <c r="B365" s="356" t="s">
        <v>1964</v>
      </c>
      <c r="C365" s="356" t="s">
        <v>3171</v>
      </c>
      <c r="D365" s="356">
        <v>83</v>
      </c>
      <c r="E365" s="356" t="s">
        <v>3271</v>
      </c>
      <c r="F365" s="363" t="s">
        <v>7266</v>
      </c>
      <c r="G365" s="356"/>
    </row>
    <row r="366" spans="2:7">
      <c r="B366" s="356" t="s">
        <v>1964</v>
      </c>
      <c r="C366" s="356" t="s">
        <v>3171</v>
      </c>
      <c r="D366" s="356">
        <v>84</v>
      </c>
      <c r="E366" s="359" t="s">
        <v>3234</v>
      </c>
      <c r="F366" s="363"/>
      <c r="G366" s="356"/>
    </row>
    <row r="367" spans="2:7">
      <c r="B367" s="356" t="s">
        <v>1964</v>
      </c>
      <c r="C367" s="356" t="s">
        <v>3171</v>
      </c>
      <c r="D367" s="356">
        <v>85</v>
      </c>
      <c r="E367" s="359" t="s">
        <v>3238</v>
      </c>
      <c r="F367" s="363"/>
      <c r="G367" s="356"/>
    </row>
    <row r="368" spans="2:7">
      <c r="B368" s="356" t="s">
        <v>1964</v>
      </c>
      <c r="C368" s="356" t="s">
        <v>3171</v>
      </c>
      <c r="D368" s="356">
        <v>86</v>
      </c>
      <c r="E368" s="356" t="s">
        <v>1244</v>
      </c>
      <c r="F368" s="363" t="s">
        <v>7266</v>
      </c>
      <c r="G368" s="356"/>
    </row>
    <row r="369" spans="2:7">
      <c r="B369" s="356" t="s">
        <v>1964</v>
      </c>
      <c r="C369" s="356" t="s">
        <v>3171</v>
      </c>
      <c r="D369" s="356">
        <v>87</v>
      </c>
      <c r="E369" s="356" t="s">
        <v>3273</v>
      </c>
      <c r="F369" s="363" t="s">
        <v>7266</v>
      </c>
      <c r="G369" s="356"/>
    </row>
    <row r="370" spans="2:7">
      <c r="B370" s="356" t="s">
        <v>1964</v>
      </c>
      <c r="C370" s="356" t="s">
        <v>3171</v>
      </c>
      <c r="D370" s="356">
        <v>88</v>
      </c>
      <c r="E370" s="359" t="s">
        <v>2239</v>
      </c>
      <c r="F370" s="363"/>
      <c r="G370" s="356"/>
    </row>
    <row r="371" spans="2:7">
      <c r="B371" s="356" t="s">
        <v>1964</v>
      </c>
      <c r="C371" s="356" t="s">
        <v>3171</v>
      </c>
      <c r="D371" s="356">
        <v>89</v>
      </c>
      <c r="E371" s="359" t="s">
        <v>3276</v>
      </c>
      <c r="F371" s="363"/>
      <c r="G371" s="356"/>
    </row>
    <row r="372" spans="2:7">
      <c r="B372" s="356" t="s">
        <v>1964</v>
      </c>
      <c r="C372" s="356" t="s">
        <v>3171</v>
      </c>
      <c r="D372" s="356">
        <v>90</v>
      </c>
      <c r="E372" s="359" t="s">
        <v>2436</v>
      </c>
      <c r="F372" s="363"/>
      <c r="G372" s="356"/>
    </row>
    <row r="373" spans="2:7">
      <c r="B373" s="356" t="s">
        <v>1964</v>
      </c>
      <c r="C373" s="356" t="s">
        <v>3171</v>
      </c>
      <c r="D373" s="356">
        <v>91</v>
      </c>
      <c r="E373" s="359" t="s">
        <v>1114</v>
      </c>
      <c r="F373" s="363"/>
      <c r="G373" s="356"/>
    </row>
    <row r="374" spans="2:7">
      <c r="B374" s="356" t="s">
        <v>1964</v>
      </c>
      <c r="C374" s="356" t="s">
        <v>3171</v>
      </c>
      <c r="D374" s="356">
        <v>92</v>
      </c>
      <c r="E374" s="359" t="s">
        <v>893</v>
      </c>
      <c r="F374" s="363"/>
      <c r="G374" s="356"/>
    </row>
    <row r="375" spans="2:7">
      <c r="B375" s="356" t="s">
        <v>1964</v>
      </c>
      <c r="C375" s="356" t="s">
        <v>3171</v>
      </c>
      <c r="D375" s="356">
        <v>93</v>
      </c>
      <c r="E375" s="356" t="s">
        <v>3277</v>
      </c>
      <c r="F375" s="363"/>
      <c r="G375" s="356"/>
    </row>
    <row r="376" spans="2:7">
      <c r="B376" s="356" t="s">
        <v>1964</v>
      </c>
      <c r="C376" s="356" t="s">
        <v>3171</v>
      </c>
      <c r="D376" s="356">
        <v>94</v>
      </c>
      <c r="E376" s="359" t="s">
        <v>1432</v>
      </c>
      <c r="F376" s="363"/>
      <c r="G376" s="356"/>
    </row>
    <row r="377" spans="2:7">
      <c r="B377" s="356" t="s">
        <v>1964</v>
      </c>
      <c r="C377" s="356" t="s">
        <v>3171</v>
      </c>
      <c r="D377" s="356">
        <v>95</v>
      </c>
      <c r="E377" s="359" t="s">
        <v>929</v>
      </c>
      <c r="F377" s="363"/>
      <c r="G377" s="356"/>
    </row>
    <row r="378" spans="2:7">
      <c r="B378" s="356" t="s">
        <v>1964</v>
      </c>
      <c r="C378" s="356" t="s">
        <v>3171</v>
      </c>
      <c r="D378" s="356">
        <v>96</v>
      </c>
      <c r="E378" s="356" t="s">
        <v>2269</v>
      </c>
      <c r="F378" s="363" t="s">
        <v>7266</v>
      </c>
      <c r="G378" s="356"/>
    </row>
    <row r="379" spans="2:7">
      <c r="B379" s="356" t="s">
        <v>1964</v>
      </c>
      <c r="C379" s="356" t="s">
        <v>3171</v>
      </c>
      <c r="D379" s="356">
        <v>97</v>
      </c>
      <c r="E379" s="356" t="s">
        <v>3279</v>
      </c>
      <c r="F379" s="363" t="s">
        <v>7266</v>
      </c>
      <c r="G379" s="356"/>
    </row>
    <row r="380" spans="2:7">
      <c r="B380" s="356" t="s">
        <v>1964</v>
      </c>
      <c r="C380" s="356" t="s">
        <v>3171</v>
      </c>
      <c r="D380" s="356">
        <v>98</v>
      </c>
      <c r="E380" s="359" t="s">
        <v>3281</v>
      </c>
      <c r="F380" s="363"/>
      <c r="G380" s="356"/>
    </row>
    <row r="381" spans="2:7">
      <c r="B381" s="356" t="s">
        <v>1964</v>
      </c>
      <c r="C381" s="356" t="s">
        <v>3171</v>
      </c>
      <c r="D381" s="356">
        <v>99</v>
      </c>
      <c r="E381" s="359" t="s">
        <v>3287</v>
      </c>
      <c r="F381" s="363"/>
      <c r="G381" s="356"/>
    </row>
    <row r="382" spans="2:7">
      <c r="B382" s="356" t="s">
        <v>1964</v>
      </c>
      <c r="C382" s="356" t="s">
        <v>3171</v>
      </c>
      <c r="D382" s="356">
        <v>100</v>
      </c>
      <c r="E382" s="359" t="s">
        <v>3288</v>
      </c>
      <c r="F382" s="363"/>
      <c r="G382" s="356"/>
    </row>
    <row r="383" spans="2:7">
      <c r="B383" s="356" t="s">
        <v>1964</v>
      </c>
      <c r="C383" s="356" t="s">
        <v>3171</v>
      </c>
      <c r="D383" s="356">
        <v>101</v>
      </c>
      <c r="E383" s="359" t="s">
        <v>2642</v>
      </c>
      <c r="F383" s="363"/>
      <c r="G383" s="356"/>
    </row>
    <row r="384" spans="2:7">
      <c r="B384" s="356" t="s">
        <v>1964</v>
      </c>
      <c r="C384" s="356" t="s">
        <v>3171</v>
      </c>
      <c r="D384" s="356">
        <v>102</v>
      </c>
      <c r="E384" s="359" t="s">
        <v>3289</v>
      </c>
      <c r="F384" s="363"/>
      <c r="G384" s="356"/>
    </row>
    <row r="385" spans="2:7">
      <c r="B385" s="356" t="s">
        <v>1964</v>
      </c>
      <c r="C385" s="356" t="s">
        <v>3171</v>
      </c>
      <c r="D385" s="356">
        <v>103</v>
      </c>
      <c r="E385" s="359" t="s">
        <v>2312</v>
      </c>
      <c r="F385" s="363"/>
      <c r="G385" s="356"/>
    </row>
    <row r="386" spans="2:7">
      <c r="B386" s="356" t="s">
        <v>1964</v>
      </c>
      <c r="C386" s="356" t="s">
        <v>3171</v>
      </c>
      <c r="D386" s="356">
        <v>104</v>
      </c>
      <c r="E386" s="359" t="s">
        <v>3290</v>
      </c>
      <c r="F386" s="363"/>
      <c r="G386" s="356"/>
    </row>
    <row r="387" spans="2:7">
      <c r="B387" s="356" t="s">
        <v>1964</v>
      </c>
      <c r="C387" s="356" t="s">
        <v>3171</v>
      </c>
      <c r="D387" s="356">
        <v>105</v>
      </c>
      <c r="E387" s="359" t="s">
        <v>3292</v>
      </c>
      <c r="F387" s="363"/>
      <c r="G387" s="356"/>
    </row>
    <row r="388" spans="2:7">
      <c r="B388" s="356" t="s">
        <v>1964</v>
      </c>
      <c r="C388" s="356" t="s">
        <v>3171</v>
      </c>
      <c r="D388" s="356">
        <v>106</v>
      </c>
      <c r="E388" s="359" t="s">
        <v>1287</v>
      </c>
      <c r="F388" s="363"/>
      <c r="G388" s="356"/>
    </row>
    <row r="389" spans="2:7">
      <c r="B389" s="356" t="s">
        <v>1964</v>
      </c>
      <c r="C389" s="356" t="s">
        <v>3171</v>
      </c>
      <c r="D389" s="356">
        <v>107</v>
      </c>
      <c r="E389" s="359" t="s">
        <v>1507</v>
      </c>
      <c r="F389" s="363"/>
      <c r="G389" s="356"/>
    </row>
    <row r="390" spans="2:7">
      <c r="B390" s="356" t="s">
        <v>1964</v>
      </c>
      <c r="C390" s="356" t="s">
        <v>3171</v>
      </c>
      <c r="D390" s="356">
        <v>108</v>
      </c>
      <c r="E390" s="359" t="s">
        <v>14</v>
      </c>
      <c r="F390" s="363"/>
      <c r="G390" s="356"/>
    </row>
    <row r="391" spans="2:7">
      <c r="B391" s="356" t="s">
        <v>1964</v>
      </c>
      <c r="C391" s="356" t="s">
        <v>3171</v>
      </c>
      <c r="D391" s="356">
        <v>109</v>
      </c>
      <c r="E391" s="359" t="s">
        <v>3295</v>
      </c>
      <c r="F391" s="363"/>
      <c r="G391" s="356"/>
    </row>
    <row r="392" spans="2:7">
      <c r="B392" s="356" t="s">
        <v>1964</v>
      </c>
      <c r="C392" s="356" t="s">
        <v>3171</v>
      </c>
      <c r="D392" s="356">
        <v>110</v>
      </c>
      <c r="E392" s="359" t="s">
        <v>3296</v>
      </c>
      <c r="F392" s="363"/>
      <c r="G392" s="356"/>
    </row>
    <row r="393" spans="2:7">
      <c r="B393" s="356" t="s">
        <v>1964</v>
      </c>
      <c r="C393" s="356" t="s">
        <v>3171</v>
      </c>
      <c r="D393" s="356">
        <v>111</v>
      </c>
      <c r="E393" s="356" t="s">
        <v>3298</v>
      </c>
      <c r="F393" s="363" t="s">
        <v>7266</v>
      </c>
      <c r="G393" s="356"/>
    </row>
    <row r="394" spans="2:7">
      <c r="B394" s="356" t="s">
        <v>1964</v>
      </c>
      <c r="C394" s="356" t="s">
        <v>3171</v>
      </c>
      <c r="D394" s="356">
        <v>112</v>
      </c>
      <c r="E394" s="356" t="s">
        <v>3300</v>
      </c>
      <c r="F394" s="363" t="s">
        <v>7266</v>
      </c>
      <c r="G394" s="356"/>
    </row>
    <row r="395" spans="2:7">
      <c r="B395" s="356" t="s">
        <v>1964</v>
      </c>
      <c r="C395" s="356" t="s">
        <v>3171</v>
      </c>
      <c r="D395" s="356">
        <v>113</v>
      </c>
      <c r="E395" s="356" t="s">
        <v>3302</v>
      </c>
      <c r="F395" s="363" t="s">
        <v>7266</v>
      </c>
      <c r="G395" s="356"/>
    </row>
    <row r="396" spans="2:7">
      <c r="B396" s="356" t="s">
        <v>1964</v>
      </c>
      <c r="C396" s="356" t="s">
        <v>3171</v>
      </c>
      <c r="D396" s="356">
        <v>114</v>
      </c>
      <c r="E396" s="356" t="s">
        <v>1085</v>
      </c>
      <c r="F396" s="363" t="s">
        <v>7266</v>
      </c>
      <c r="G396" s="356"/>
    </row>
    <row r="397" spans="2:7">
      <c r="B397" s="356" t="s">
        <v>1964</v>
      </c>
      <c r="C397" s="356" t="s">
        <v>3171</v>
      </c>
      <c r="D397" s="356">
        <v>115</v>
      </c>
      <c r="E397" s="359" t="s">
        <v>1575</v>
      </c>
      <c r="F397" s="363"/>
      <c r="G397" s="356"/>
    </row>
    <row r="398" spans="2:7">
      <c r="B398" s="356" t="s">
        <v>1964</v>
      </c>
      <c r="C398" s="356" t="s">
        <v>3171</v>
      </c>
      <c r="D398" s="356">
        <v>116</v>
      </c>
      <c r="E398" s="359" t="s">
        <v>3308</v>
      </c>
      <c r="F398" s="363"/>
      <c r="G398" s="356"/>
    </row>
    <row r="399" spans="2:7">
      <c r="B399" s="356" t="s">
        <v>1964</v>
      </c>
      <c r="C399" s="356" t="s">
        <v>3171</v>
      </c>
      <c r="D399" s="356">
        <v>117</v>
      </c>
      <c r="E399" s="356" t="s">
        <v>3310</v>
      </c>
      <c r="F399" s="363" t="s">
        <v>7266</v>
      </c>
      <c r="G399" s="356"/>
    </row>
    <row r="400" spans="2:7">
      <c r="B400" s="356" t="s">
        <v>1964</v>
      </c>
      <c r="C400" s="356" t="s">
        <v>3171</v>
      </c>
      <c r="D400" s="356">
        <v>118</v>
      </c>
      <c r="E400" s="359" t="s">
        <v>3311</v>
      </c>
      <c r="F400" s="363"/>
      <c r="G400" s="356"/>
    </row>
    <row r="401" spans="2:7">
      <c r="B401" s="356" t="s">
        <v>1964</v>
      </c>
      <c r="C401" s="356" t="s">
        <v>3171</v>
      </c>
      <c r="D401" s="356">
        <v>119</v>
      </c>
      <c r="E401" s="359" t="s">
        <v>728</v>
      </c>
      <c r="F401" s="363"/>
      <c r="G401" s="356"/>
    </row>
    <row r="402" spans="2:7">
      <c r="B402" s="356" t="s">
        <v>1964</v>
      </c>
      <c r="C402" s="356" t="s">
        <v>3171</v>
      </c>
      <c r="D402" s="356">
        <v>120</v>
      </c>
      <c r="E402" s="359" t="s">
        <v>3306</v>
      </c>
      <c r="F402" s="363"/>
      <c r="G402" s="356"/>
    </row>
    <row r="403" spans="2:7">
      <c r="B403" s="356" t="s">
        <v>1964</v>
      </c>
      <c r="C403" s="356" t="s">
        <v>3171</v>
      </c>
      <c r="D403" s="356">
        <v>121</v>
      </c>
      <c r="E403" s="356" t="s">
        <v>3315</v>
      </c>
      <c r="F403" s="363" t="s">
        <v>7266</v>
      </c>
      <c r="G403" s="356"/>
    </row>
    <row r="404" spans="2:7">
      <c r="B404" s="356" t="s">
        <v>1964</v>
      </c>
      <c r="C404" s="356" t="s">
        <v>3171</v>
      </c>
      <c r="D404" s="356">
        <v>122</v>
      </c>
      <c r="E404" s="356" t="s">
        <v>3319</v>
      </c>
      <c r="F404" s="363" t="s">
        <v>7266</v>
      </c>
      <c r="G404" s="356"/>
    </row>
    <row r="405" spans="2:7">
      <c r="B405" s="356" t="s">
        <v>1964</v>
      </c>
      <c r="C405" s="356" t="s">
        <v>3171</v>
      </c>
      <c r="D405" s="356">
        <v>123</v>
      </c>
      <c r="E405" s="356" t="s">
        <v>3322</v>
      </c>
      <c r="F405" s="363" t="s">
        <v>7266</v>
      </c>
      <c r="G405" s="356"/>
    </row>
    <row r="406" spans="2:7">
      <c r="B406" s="356" t="s">
        <v>1964</v>
      </c>
      <c r="C406" s="356" t="s">
        <v>3171</v>
      </c>
      <c r="D406" s="356">
        <v>124</v>
      </c>
      <c r="E406" s="359" t="s">
        <v>3323</v>
      </c>
      <c r="F406" s="363"/>
      <c r="G406" s="356"/>
    </row>
    <row r="407" spans="2:7">
      <c r="B407" s="356" t="s">
        <v>1964</v>
      </c>
      <c r="C407" s="356" t="s">
        <v>3171</v>
      </c>
      <c r="D407" s="356">
        <v>125</v>
      </c>
      <c r="E407" s="356" t="s">
        <v>3324</v>
      </c>
      <c r="F407" s="363" t="s">
        <v>7266</v>
      </c>
      <c r="G407" s="356"/>
    </row>
    <row r="408" spans="2:7">
      <c r="B408" s="356" t="s">
        <v>1964</v>
      </c>
      <c r="C408" s="356" t="s">
        <v>3171</v>
      </c>
      <c r="D408" s="356">
        <v>126</v>
      </c>
      <c r="E408" s="359" t="s">
        <v>3059</v>
      </c>
      <c r="F408" s="363"/>
      <c r="G408" s="356"/>
    </row>
    <row r="409" spans="2:7">
      <c r="B409" s="356" t="s">
        <v>1964</v>
      </c>
      <c r="C409" s="356" t="s">
        <v>3171</v>
      </c>
      <c r="D409" s="356">
        <v>127</v>
      </c>
      <c r="E409" s="359" t="s">
        <v>3326</v>
      </c>
      <c r="F409" s="363"/>
      <c r="G409" s="356"/>
    </row>
    <row r="410" spans="2:7">
      <c r="B410" s="356" t="s">
        <v>1964</v>
      </c>
      <c r="C410" s="356" t="s">
        <v>3171</v>
      </c>
      <c r="D410" s="356">
        <v>128</v>
      </c>
      <c r="E410" s="359" t="s">
        <v>1675</v>
      </c>
      <c r="F410" s="363"/>
      <c r="G410" s="356"/>
    </row>
    <row r="411" spans="2:7">
      <c r="B411" s="356" t="s">
        <v>1964</v>
      </c>
      <c r="C411" s="356" t="s">
        <v>3171</v>
      </c>
      <c r="D411" s="356">
        <v>129</v>
      </c>
      <c r="E411" s="359" t="s">
        <v>3327</v>
      </c>
      <c r="F411" s="363"/>
      <c r="G411" s="356"/>
    </row>
    <row r="412" spans="2:7">
      <c r="B412" s="356" t="s">
        <v>1964</v>
      </c>
      <c r="C412" s="356" t="s">
        <v>3171</v>
      </c>
      <c r="D412" s="356">
        <v>130</v>
      </c>
      <c r="E412" s="356" t="s">
        <v>808</v>
      </c>
      <c r="F412" s="363" t="s">
        <v>7266</v>
      </c>
      <c r="G412" s="356"/>
    </row>
    <row r="413" spans="2:7">
      <c r="B413" s="356" t="s">
        <v>1964</v>
      </c>
      <c r="C413" s="356" t="s">
        <v>3171</v>
      </c>
      <c r="D413" s="356">
        <v>131</v>
      </c>
      <c r="E413" s="356" t="s">
        <v>191</v>
      </c>
      <c r="F413" s="363" t="s">
        <v>7266</v>
      </c>
      <c r="G413" s="356"/>
    </row>
    <row r="414" spans="2:7">
      <c r="B414" s="356" t="s">
        <v>1964</v>
      </c>
      <c r="C414" s="356" t="s">
        <v>3171</v>
      </c>
      <c r="D414" s="356">
        <v>132</v>
      </c>
      <c r="E414" s="356" t="s">
        <v>690</v>
      </c>
      <c r="F414" s="363" t="s">
        <v>7266</v>
      </c>
      <c r="G414" s="356"/>
    </row>
    <row r="415" spans="2:7">
      <c r="B415" s="356" t="s">
        <v>1964</v>
      </c>
      <c r="C415" s="356" t="s">
        <v>3171</v>
      </c>
      <c r="D415" s="356">
        <v>133</v>
      </c>
      <c r="E415" s="356" t="s">
        <v>3331</v>
      </c>
      <c r="F415" s="363" t="s">
        <v>7266</v>
      </c>
      <c r="G415" s="356"/>
    </row>
    <row r="416" spans="2:7">
      <c r="B416" s="356" t="s">
        <v>1964</v>
      </c>
      <c r="C416" s="356" t="s">
        <v>3171</v>
      </c>
      <c r="D416" s="356">
        <v>134</v>
      </c>
      <c r="E416" s="359" t="s">
        <v>3334</v>
      </c>
      <c r="F416" s="363"/>
      <c r="G416" s="356"/>
    </row>
    <row r="417" spans="2:7">
      <c r="B417" s="356" t="s">
        <v>1964</v>
      </c>
      <c r="C417" s="356" t="s">
        <v>3171</v>
      </c>
      <c r="D417" s="356">
        <v>135</v>
      </c>
      <c r="E417" s="356" t="s">
        <v>1280</v>
      </c>
      <c r="F417" s="363" t="s">
        <v>7266</v>
      </c>
      <c r="G417" s="356"/>
    </row>
    <row r="418" spans="2:7">
      <c r="B418" s="356" t="s">
        <v>1964</v>
      </c>
      <c r="C418" s="356" t="s">
        <v>3171</v>
      </c>
      <c r="D418" s="356">
        <v>136</v>
      </c>
      <c r="E418" s="359" t="s">
        <v>3285</v>
      </c>
      <c r="F418" s="363"/>
      <c r="G418" s="356"/>
    </row>
    <row r="419" spans="2:7">
      <c r="B419" s="356" t="s">
        <v>1964</v>
      </c>
      <c r="C419" s="356" t="s">
        <v>3171</v>
      </c>
      <c r="D419" s="356">
        <v>137</v>
      </c>
      <c r="E419" s="359" t="s">
        <v>2874</v>
      </c>
      <c r="F419" s="363"/>
      <c r="G419" s="356"/>
    </row>
    <row r="420" spans="2:7">
      <c r="B420" s="356" t="s">
        <v>1964</v>
      </c>
      <c r="C420" s="356" t="s">
        <v>3171</v>
      </c>
      <c r="D420" s="356">
        <v>138</v>
      </c>
      <c r="E420" s="359" t="s">
        <v>3336</v>
      </c>
      <c r="F420" s="363"/>
      <c r="G420" s="356"/>
    </row>
    <row r="421" spans="2:7">
      <c r="B421" s="356" t="s">
        <v>1964</v>
      </c>
      <c r="C421" s="356" t="s">
        <v>3171</v>
      </c>
      <c r="D421" s="356">
        <v>139</v>
      </c>
      <c r="E421" s="359" t="s">
        <v>3337</v>
      </c>
      <c r="F421" s="363"/>
      <c r="G421" s="356"/>
    </row>
    <row r="422" spans="2:7">
      <c r="B422" s="356" t="s">
        <v>1964</v>
      </c>
      <c r="C422" s="356" t="s">
        <v>3171</v>
      </c>
      <c r="D422" s="356">
        <v>140</v>
      </c>
      <c r="E422" s="359" t="s">
        <v>3340</v>
      </c>
      <c r="F422" s="363"/>
      <c r="G422" s="356"/>
    </row>
    <row r="423" spans="2:7">
      <c r="B423" s="356" t="s">
        <v>1964</v>
      </c>
      <c r="C423" s="356" t="s">
        <v>3171</v>
      </c>
      <c r="D423" s="356">
        <v>141</v>
      </c>
      <c r="E423" s="358" t="s">
        <v>286</v>
      </c>
      <c r="F423" s="363"/>
      <c r="G423" s="356"/>
    </row>
    <row r="424" spans="2:7">
      <c r="B424" s="356" t="s">
        <v>1964</v>
      </c>
      <c r="C424" s="356" t="s">
        <v>3171</v>
      </c>
      <c r="D424" s="356">
        <v>142</v>
      </c>
      <c r="E424" s="358" t="s">
        <v>241</v>
      </c>
      <c r="F424" s="363"/>
      <c r="G424" s="356"/>
    </row>
    <row r="425" spans="2:7">
      <c r="B425" s="356" t="s">
        <v>1964</v>
      </c>
      <c r="C425" s="356" t="s">
        <v>3171</v>
      </c>
      <c r="D425" s="356">
        <v>143</v>
      </c>
      <c r="E425" s="358" t="s">
        <v>299</v>
      </c>
      <c r="F425" s="363"/>
      <c r="G425" s="356"/>
    </row>
    <row r="426" spans="2:7">
      <c r="B426" s="356" t="s">
        <v>1964</v>
      </c>
      <c r="C426" s="356" t="s">
        <v>3171</v>
      </c>
      <c r="D426" s="356">
        <v>144</v>
      </c>
      <c r="E426" s="358" t="s">
        <v>103</v>
      </c>
      <c r="F426" s="363"/>
      <c r="G426" s="356"/>
    </row>
    <row r="427" spans="2:7">
      <c r="B427" s="356" t="s">
        <v>1964</v>
      </c>
      <c r="C427" s="356" t="s">
        <v>3171</v>
      </c>
      <c r="D427" s="356">
        <v>145</v>
      </c>
      <c r="E427" s="358" t="s">
        <v>303</v>
      </c>
      <c r="F427" s="363"/>
      <c r="G427" s="356"/>
    </row>
    <row r="428" spans="2:7">
      <c r="B428" s="356" t="s">
        <v>1964</v>
      </c>
      <c r="C428" s="356" t="s">
        <v>3171</v>
      </c>
      <c r="D428" s="356">
        <v>146</v>
      </c>
      <c r="E428" s="358" t="s">
        <v>306</v>
      </c>
      <c r="F428" s="363"/>
      <c r="G428" s="356"/>
    </row>
    <row r="429" spans="2:7">
      <c r="B429" s="356" t="s">
        <v>3344</v>
      </c>
      <c r="C429" s="356" t="s">
        <v>3345</v>
      </c>
      <c r="D429" s="356">
        <v>1</v>
      </c>
      <c r="E429" s="358" t="s">
        <v>76</v>
      </c>
      <c r="F429" s="363"/>
      <c r="G429" s="356"/>
    </row>
    <row r="430" spans="2:7">
      <c r="B430" s="356" t="s">
        <v>3344</v>
      </c>
      <c r="C430" s="356" t="s">
        <v>3345</v>
      </c>
      <c r="D430" s="356">
        <v>2</v>
      </c>
      <c r="E430" s="358" t="s">
        <v>71</v>
      </c>
      <c r="F430" s="363"/>
      <c r="G430" s="356"/>
    </row>
    <row r="431" spans="2:7">
      <c r="B431" s="356" t="s">
        <v>3344</v>
      </c>
      <c r="C431" s="356" t="s">
        <v>3345</v>
      </c>
      <c r="D431" s="356">
        <v>3</v>
      </c>
      <c r="E431" s="358" t="s">
        <v>46</v>
      </c>
      <c r="F431" s="363"/>
      <c r="G431" s="356"/>
    </row>
    <row r="432" spans="2:7">
      <c r="B432" s="356" t="s">
        <v>3344</v>
      </c>
      <c r="C432" s="356" t="s">
        <v>3345</v>
      </c>
      <c r="D432" s="356">
        <v>4</v>
      </c>
      <c r="E432" s="358" t="s">
        <v>700</v>
      </c>
      <c r="F432" s="363"/>
      <c r="G432" s="356"/>
    </row>
    <row r="433" spans="2:7">
      <c r="B433" s="356" t="s">
        <v>3344</v>
      </c>
      <c r="C433" s="356" t="s">
        <v>3345</v>
      </c>
      <c r="D433" s="356">
        <v>5</v>
      </c>
      <c r="E433" s="356" t="s">
        <v>660</v>
      </c>
      <c r="F433" s="363"/>
      <c r="G433" s="356"/>
    </row>
    <row r="434" spans="2:7">
      <c r="B434" s="356" t="s">
        <v>3344</v>
      </c>
      <c r="C434" s="356" t="s">
        <v>3345</v>
      </c>
      <c r="D434" s="356">
        <v>6</v>
      </c>
      <c r="E434" s="359" t="s">
        <v>1825</v>
      </c>
      <c r="F434" s="363"/>
      <c r="G434" s="356"/>
    </row>
    <row r="435" spans="2:7">
      <c r="B435" s="356" t="s">
        <v>3344</v>
      </c>
      <c r="C435" s="356" t="s">
        <v>3345</v>
      </c>
      <c r="D435" s="356">
        <v>7</v>
      </c>
      <c r="E435" s="359" t="s">
        <v>3346</v>
      </c>
      <c r="F435" s="363"/>
      <c r="G435" s="356"/>
    </row>
    <row r="436" spans="2:7">
      <c r="B436" s="356" t="s">
        <v>3344</v>
      </c>
      <c r="C436" s="356" t="s">
        <v>3345</v>
      </c>
      <c r="D436" s="356">
        <v>8</v>
      </c>
      <c r="E436" s="359" t="s">
        <v>1058</v>
      </c>
      <c r="F436" s="363"/>
      <c r="G436" s="356"/>
    </row>
    <row r="437" spans="2:7">
      <c r="B437" s="356" t="s">
        <v>3344</v>
      </c>
      <c r="C437" s="356" t="s">
        <v>3345</v>
      </c>
      <c r="D437" s="356">
        <v>9</v>
      </c>
      <c r="E437" s="359" t="s">
        <v>3348</v>
      </c>
      <c r="F437" s="363"/>
      <c r="G437" s="356"/>
    </row>
    <row r="438" spans="2:7">
      <c r="B438" s="356" t="s">
        <v>3344</v>
      </c>
      <c r="C438" s="356" t="s">
        <v>3345</v>
      </c>
      <c r="D438" s="356">
        <v>10</v>
      </c>
      <c r="E438" s="359" t="s">
        <v>3349</v>
      </c>
      <c r="F438" s="363"/>
      <c r="G438" s="356"/>
    </row>
    <row r="439" spans="2:7">
      <c r="B439" s="356" t="s">
        <v>3344</v>
      </c>
      <c r="C439" s="356" t="s">
        <v>3345</v>
      </c>
      <c r="D439" s="356">
        <v>11</v>
      </c>
      <c r="E439" s="359" t="s">
        <v>3350</v>
      </c>
      <c r="F439" s="363"/>
      <c r="G439" s="356"/>
    </row>
    <row r="440" spans="2:7">
      <c r="B440" s="356" t="s">
        <v>3344</v>
      </c>
      <c r="C440" s="356" t="s">
        <v>3345</v>
      </c>
      <c r="D440" s="356">
        <v>12</v>
      </c>
      <c r="E440" s="359" t="s">
        <v>3351</v>
      </c>
      <c r="F440" s="363"/>
      <c r="G440" s="356"/>
    </row>
    <row r="441" spans="2:7">
      <c r="B441" s="356" t="s">
        <v>3344</v>
      </c>
      <c r="C441" s="356" t="s">
        <v>3345</v>
      </c>
      <c r="D441" s="356">
        <v>13</v>
      </c>
      <c r="E441" s="359" t="s">
        <v>1796</v>
      </c>
      <c r="F441" s="363"/>
      <c r="G441" s="356"/>
    </row>
    <row r="442" spans="2:7">
      <c r="B442" s="356" t="s">
        <v>3344</v>
      </c>
      <c r="C442" s="356" t="s">
        <v>3345</v>
      </c>
      <c r="D442" s="356">
        <v>14</v>
      </c>
      <c r="E442" s="359" t="s">
        <v>3352</v>
      </c>
      <c r="F442" s="363"/>
      <c r="G442" s="356"/>
    </row>
    <row r="443" spans="2:7">
      <c r="B443" s="356" t="s">
        <v>3344</v>
      </c>
      <c r="C443" s="356" t="s">
        <v>3345</v>
      </c>
      <c r="D443" s="356">
        <v>15</v>
      </c>
      <c r="E443" s="359" t="s">
        <v>1554</v>
      </c>
      <c r="F443" s="363"/>
      <c r="G443" s="356"/>
    </row>
    <row r="444" spans="2:7">
      <c r="B444" s="356" t="s">
        <v>3344</v>
      </c>
      <c r="C444" s="356" t="s">
        <v>3345</v>
      </c>
      <c r="D444" s="356">
        <v>16</v>
      </c>
      <c r="E444" s="359" t="s">
        <v>564</v>
      </c>
      <c r="F444" s="363"/>
      <c r="G444" s="356"/>
    </row>
    <row r="445" spans="2:7">
      <c r="B445" s="356" t="s">
        <v>3344</v>
      </c>
      <c r="C445" s="356" t="s">
        <v>3345</v>
      </c>
      <c r="D445" s="356">
        <v>17</v>
      </c>
      <c r="E445" s="359" t="s">
        <v>3353</v>
      </c>
      <c r="F445" s="363"/>
      <c r="G445" s="356"/>
    </row>
    <row r="446" spans="2:7">
      <c r="B446" s="356" t="s">
        <v>3344</v>
      </c>
      <c r="C446" s="356" t="s">
        <v>3345</v>
      </c>
      <c r="D446" s="356">
        <v>18</v>
      </c>
      <c r="E446" s="359" t="s">
        <v>825</v>
      </c>
      <c r="F446" s="363"/>
      <c r="G446" s="356"/>
    </row>
    <row r="447" spans="2:7">
      <c r="B447" s="356" t="s">
        <v>3344</v>
      </c>
      <c r="C447" s="356" t="s">
        <v>3345</v>
      </c>
      <c r="D447" s="356">
        <v>19</v>
      </c>
      <c r="E447" s="359" t="s">
        <v>3354</v>
      </c>
      <c r="F447" s="363"/>
      <c r="G447" s="356"/>
    </row>
    <row r="448" spans="2:7">
      <c r="B448" s="356" t="s">
        <v>3344</v>
      </c>
      <c r="C448" s="356" t="s">
        <v>3345</v>
      </c>
      <c r="D448" s="356">
        <v>20</v>
      </c>
      <c r="E448" s="359" t="s">
        <v>2230</v>
      </c>
      <c r="F448" s="363"/>
      <c r="G448" s="356"/>
    </row>
    <row r="449" spans="2:7">
      <c r="B449" s="356" t="s">
        <v>3344</v>
      </c>
      <c r="C449" s="356" t="s">
        <v>3345</v>
      </c>
      <c r="D449" s="356">
        <v>21</v>
      </c>
      <c r="E449" s="359" t="s">
        <v>3085</v>
      </c>
      <c r="F449" s="363"/>
      <c r="G449" s="356"/>
    </row>
    <row r="450" spans="2:7">
      <c r="B450" s="356" t="s">
        <v>3344</v>
      </c>
      <c r="C450" s="356" t="s">
        <v>3345</v>
      </c>
      <c r="D450" s="356">
        <v>22</v>
      </c>
      <c r="E450" s="359" t="s">
        <v>3355</v>
      </c>
      <c r="F450" s="363"/>
      <c r="G450" s="356"/>
    </row>
    <row r="451" spans="2:7">
      <c r="B451" s="356" t="s">
        <v>3344</v>
      </c>
      <c r="C451" s="356" t="s">
        <v>3345</v>
      </c>
      <c r="D451" s="356">
        <v>23</v>
      </c>
      <c r="E451" s="359" t="s">
        <v>3357</v>
      </c>
      <c r="F451" s="363"/>
      <c r="G451" s="356"/>
    </row>
    <row r="452" spans="2:7">
      <c r="B452" s="356" t="s">
        <v>3344</v>
      </c>
      <c r="C452" s="356" t="s">
        <v>3345</v>
      </c>
      <c r="D452" s="356">
        <v>24</v>
      </c>
      <c r="E452" s="359" t="s">
        <v>610</v>
      </c>
      <c r="F452" s="363"/>
      <c r="G452" s="356"/>
    </row>
    <row r="453" spans="2:7">
      <c r="B453" s="356" t="s">
        <v>3344</v>
      </c>
      <c r="C453" s="356" t="s">
        <v>3345</v>
      </c>
      <c r="D453" s="356">
        <v>25</v>
      </c>
      <c r="E453" s="359" t="s">
        <v>1613</v>
      </c>
      <c r="F453" s="363"/>
      <c r="G453" s="356"/>
    </row>
    <row r="454" spans="2:7">
      <c r="B454" s="356" t="s">
        <v>3344</v>
      </c>
      <c r="C454" s="356" t="s">
        <v>3345</v>
      </c>
      <c r="D454" s="356">
        <v>26</v>
      </c>
      <c r="E454" s="359" t="s">
        <v>270</v>
      </c>
      <c r="F454" s="363"/>
      <c r="G454" s="356"/>
    </row>
    <row r="455" spans="2:7">
      <c r="B455" s="356" t="s">
        <v>3344</v>
      </c>
      <c r="C455" s="356" t="s">
        <v>3345</v>
      </c>
      <c r="D455" s="356">
        <v>27</v>
      </c>
      <c r="E455" s="359" t="s">
        <v>3363</v>
      </c>
      <c r="F455" s="363"/>
      <c r="G455" s="356"/>
    </row>
    <row r="456" spans="2:7">
      <c r="B456" s="356" t="s">
        <v>3344</v>
      </c>
      <c r="C456" s="356" t="s">
        <v>3345</v>
      </c>
      <c r="D456" s="356">
        <v>28</v>
      </c>
      <c r="E456" s="359" t="s">
        <v>293</v>
      </c>
      <c r="F456" s="363"/>
      <c r="G456" s="356"/>
    </row>
    <row r="457" spans="2:7">
      <c r="B457" s="356" t="s">
        <v>3344</v>
      </c>
      <c r="C457" s="356" t="s">
        <v>3345</v>
      </c>
      <c r="D457" s="356">
        <v>29</v>
      </c>
      <c r="E457" s="359" t="s">
        <v>3364</v>
      </c>
      <c r="F457" s="363"/>
      <c r="G457" s="356"/>
    </row>
    <row r="458" spans="2:7">
      <c r="B458" s="356" t="s">
        <v>3344</v>
      </c>
      <c r="C458" s="356" t="s">
        <v>3345</v>
      </c>
      <c r="D458" s="356">
        <v>30</v>
      </c>
      <c r="E458" s="359" t="s">
        <v>3368</v>
      </c>
      <c r="F458" s="363"/>
      <c r="G458" s="356"/>
    </row>
    <row r="459" spans="2:7">
      <c r="B459" s="356" t="s">
        <v>3344</v>
      </c>
      <c r="C459" s="356" t="s">
        <v>3345</v>
      </c>
      <c r="D459" s="356">
        <v>31</v>
      </c>
      <c r="E459" s="359" t="s">
        <v>3369</v>
      </c>
      <c r="F459" s="363"/>
      <c r="G459" s="356"/>
    </row>
    <row r="460" spans="2:7">
      <c r="B460" s="356" t="s">
        <v>3344</v>
      </c>
      <c r="C460" s="356" t="s">
        <v>3345</v>
      </c>
      <c r="D460" s="356">
        <v>32</v>
      </c>
      <c r="E460" s="359" t="s">
        <v>432</v>
      </c>
      <c r="F460" s="363"/>
      <c r="G460" s="356"/>
    </row>
    <row r="461" spans="2:7">
      <c r="B461" s="356" t="s">
        <v>3344</v>
      </c>
      <c r="C461" s="356" t="s">
        <v>3345</v>
      </c>
      <c r="D461" s="356">
        <v>33</v>
      </c>
      <c r="E461" s="359" t="s">
        <v>3371</v>
      </c>
      <c r="F461" s="363"/>
      <c r="G461" s="356"/>
    </row>
    <row r="462" spans="2:7">
      <c r="B462" s="356" t="s">
        <v>3344</v>
      </c>
      <c r="C462" s="356" t="s">
        <v>3345</v>
      </c>
      <c r="D462" s="356">
        <v>34</v>
      </c>
      <c r="E462" s="359" t="s">
        <v>2854</v>
      </c>
      <c r="F462" s="363"/>
      <c r="G462" s="356"/>
    </row>
    <row r="463" spans="2:7">
      <c r="B463" s="356" t="s">
        <v>3344</v>
      </c>
      <c r="C463" s="356" t="s">
        <v>3345</v>
      </c>
      <c r="D463" s="356">
        <v>35</v>
      </c>
      <c r="E463" s="359" t="s">
        <v>3375</v>
      </c>
      <c r="F463" s="363"/>
      <c r="G463" s="356"/>
    </row>
    <row r="464" spans="2:7">
      <c r="B464" s="356" t="s">
        <v>3344</v>
      </c>
      <c r="C464" s="356" t="s">
        <v>3345</v>
      </c>
      <c r="D464" s="356">
        <v>36</v>
      </c>
      <c r="E464" s="359" t="s">
        <v>3180</v>
      </c>
      <c r="F464" s="363"/>
      <c r="G464" s="356"/>
    </row>
    <row r="465" spans="2:7">
      <c r="B465" s="356" t="s">
        <v>3344</v>
      </c>
      <c r="C465" s="356" t="s">
        <v>3345</v>
      </c>
      <c r="D465" s="356">
        <v>37</v>
      </c>
      <c r="E465" s="359" t="s">
        <v>2152</v>
      </c>
      <c r="F465" s="363"/>
      <c r="G465" s="356"/>
    </row>
    <row r="466" spans="2:7">
      <c r="B466" s="356" t="s">
        <v>3344</v>
      </c>
      <c r="C466" s="356" t="s">
        <v>3345</v>
      </c>
      <c r="D466" s="356">
        <v>38</v>
      </c>
      <c r="E466" s="359" t="s">
        <v>2443</v>
      </c>
      <c r="F466" s="363"/>
      <c r="G466" s="356"/>
    </row>
    <row r="467" spans="2:7">
      <c r="B467" s="356" t="s">
        <v>3344</v>
      </c>
      <c r="C467" s="356" t="s">
        <v>3345</v>
      </c>
      <c r="D467" s="356">
        <v>39</v>
      </c>
      <c r="E467" s="359" t="s">
        <v>3376</v>
      </c>
      <c r="F467" s="363"/>
      <c r="G467" s="356"/>
    </row>
    <row r="468" spans="2:7">
      <c r="B468" s="356" t="s">
        <v>3344</v>
      </c>
      <c r="C468" s="356" t="s">
        <v>3345</v>
      </c>
      <c r="D468" s="356">
        <v>40</v>
      </c>
      <c r="E468" s="359" t="s">
        <v>3378</v>
      </c>
      <c r="F468" s="363"/>
      <c r="G468" s="356"/>
    </row>
    <row r="469" spans="2:7">
      <c r="B469" s="356" t="s">
        <v>3344</v>
      </c>
      <c r="C469" s="356" t="s">
        <v>3345</v>
      </c>
      <c r="D469" s="356">
        <v>41</v>
      </c>
      <c r="E469" s="359" t="s">
        <v>1940</v>
      </c>
      <c r="F469" s="363"/>
      <c r="G469" s="356"/>
    </row>
    <row r="470" spans="2:7">
      <c r="B470" s="356" t="s">
        <v>3344</v>
      </c>
      <c r="C470" s="356" t="s">
        <v>3345</v>
      </c>
      <c r="D470" s="356">
        <v>42</v>
      </c>
      <c r="E470" s="359" t="s">
        <v>3381</v>
      </c>
      <c r="F470" s="363"/>
      <c r="G470" s="356"/>
    </row>
    <row r="471" spans="2:7">
      <c r="B471" s="356" t="s">
        <v>3344</v>
      </c>
      <c r="C471" s="356" t="s">
        <v>3345</v>
      </c>
      <c r="D471" s="356">
        <v>43</v>
      </c>
      <c r="E471" s="359" t="s">
        <v>342</v>
      </c>
      <c r="F471" s="363"/>
      <c r="G471" s="356"/>
    </row>
    <row r="472" spans="2:7">
      <c r="B472" s="356" t="s">
        <v>3344</v>
      </c>
      <c r="C472" s="356" t="s">
        <v>3345</v>
      </c>
      <c r="D472" s="356">
        <v>44</v>
      </c>
      <c r="E472" s="359" t="s">
        <v>3382</v>
      </c>
      <c r="F472" s="363"/>
      <c r="G472" s="356"/>
    </row>
    <row r="473" spans="2:7">
      <c r="B473" s="356" t="s">
        <v>3344</v>
      </c>
      <c r="C473" s="356" t="s">
        <v>3345</v>
      </c>
      <c r="D473" s="356">
        <v>45</v>
      </c>
      <c r="E473" s="359" t="s">
        <v>1878</v>
      </c>
      <c r="F473" s="363"/>
      <c r="G473" s="356"/>
    </row>
    <row r="474" spans="2:7">
      <c r="B474" s="356" t="s">
        <v>3344</v>
      </c>
      <c r="C474" s="356" t="s">
        <v>3345</v>
      </c>
      <c r="D474" s="356">
        <v>46</v>
      </c>
      <c r="E474" s="359" t="s">
        <v>3386</v>
      </c>
      <c r="F474" s="363"/>
      <c r="G474" s="356"/>
    </row>
    <row r="475" spans="2:7">
      <c r="B475" s="356" t="s">
        <v>3344</v>
      </c>
      <c r="C475" s="356" t="s">
        <v>3345</v>
      </c>
      <c r="D475" s="356">
        <v>47</v>
      </c>
      <c r="E475" s="359" t="s">
        <v>3390</v>
      </c>
      <c r="F475" s="363"/>
      <c r="G475" s="356"/>
    </row>
    <row r="476" spans="2:7">
      <c r="B476" s="356" t="s">
        <v>3344</v>
      </c>
      <c r="C476" s="356" t="s">
        <v>3345</v>
      </c>
      <c r="D476" s="356">
        <v>48</v>
      </c>
      <c r="E476" s="359" t="s">
        <v>3391</v>
      </c>
      <c r="F476" s="363"/>
      <c r="G476" s="356"/>
    </row>
    <row r="477" spans="2:7">
      <c r="B477" s="356" t="s">
        <v>3344</v>
      </c>
      <c r="C477" s="356" t="s">
        <v>3345</v>
      </c>
      <c r="D477" s="356">
        <v>49</v>
      </c>
      <c r="E477" s="359" t="s">
        <v>2017</v>
      </c>
      <c r="F477" s="363"/>
      <c r="G477" s="356"/>
    </row>
    <row r="478" spans="2:7">
      <c r="B478" s="356" t="s">
        <v>3344</v>
      </c>
      <c r="C478" s="356" t="s">
        <v>3345</v>
      </c>
      <c r="D478" s="356">
        <v>50</v>
      </c>
      <c r="E478" s="359" t="s">
        <v>3392</v>
      </c>
      <c r="F478" s="363"/>
      <c r="G478" s="356"/>
    </row>
    <row r="479" spans="2:7">
      <c r="B479" s="356" t="s">
        <v>3344</v>
      </c>
      <c r="C479" s="356" t="s">
        <v>3345</v>
      </c>
      <c r="D479" s="356">
        <v>51</v>
      </c>
      <c r="E479" s="359" t="s">
        <v>2036</v>
      </c>
      <c r="F479" s="363"/>
      <c r="G479" s="356"/>
    </row>
    <row r="480" spans="2:7">
      <c r="B480" s="356" t="s">
        <v>3344</v>
      </c>
      <c r="C480" s="356" t="s">
        <v>3345</v>
      </c>
      <c r="D480" s="356">
        <v>52</v>
      </c>
      <c r="E480" s="359" t="s">
        <v>3396</v>
      </c>
      <c r="F480" s="363"/>
      <c r="G480" s="356"/>
    </row>
    <row r="481" spans="2:7">
      <c r="B481" s="356" t="s">
        <v>3344</v>
      </c>
      <c r="C481" s="356" t="s">
        <v>3345</v>
      </c>
      <c r="D481" s="356">
        <v>53</v>
      </c>
      <c r="E481" s="359" t="s">
        <v>3398</v>
      </c>
      <c r="F481" s="363"/>
      <c r="G481" s="356"/>
    </row>
    <row r="482" spans="2:7">
      <c r="B482" s="356" t="s">
        <v>3344</v>
      </c>
      <c r="C482" s="356" t="s">
        <v>3345</v>
      </c>
      <c r="D482" s="356">
        <v>54</v>
      </c>
      <c r="E482" s="359" t="s">
        <v>863</v>
      </c>
      <c r="F482" s="363"/>
      <c r="G482" s="356"/>
    </row>
    <row r="483" spans="2:7">
      <c r="B483" s="356" t="s">
        <v>3344</v>
      </c>
      <c r="C483" s="356" t="s">
        <v>3345</v>
      </c>
      <c r="D483" s="356">
        <v>55</v>
      </c>
      <c r="E483" s="359" t="s">
        <v>3402</v>
      </c>
      <c r="F483" s="363"/>
      <c r="G483" s="356"/>
    </row>
    <row r="484" spans="2:7">
      <c r="B484" s="356" t="s">
        <v>3344</v>
      </c>
      <c r="C484" s="356" t="s">
        <v>3345</v>
      </c>
      <c r="D484" s="356">
        <v>56</v>
      </c>
      <c r="E484" s="359" t="s">
        <v>3405</v>
      </c>
      <c r="F484" s="363"/>
      <c r="G484" s="356"/>
    </row>
    <row r="485" spans="2:7">
      <c r="B485" s="356" t="s">
        <v>3344</v>
      </c>
      <c r="C485" s="356" t="s">
        <v>3345</v>
      </c>
      <c r="D485" s="356">
        <v>57</v>
      </c>
      <c r="E485" s="359" t="s">
        <v>3407</v>
      </c>
      <c r="F485" s="363"/>
      <c r="G485" s="356"/>
    </row>
    <row r="486" spans="2:7">
      <c r="B486" s="356" t="s">
        <v>3344</v>
      </c>
      <c r="C486" s="356" t="s">
        <v>3345</v>
      </c>
      <c r="D486" s="356">
        <v>58</v>
      </c>
      <c r="E486" s="359" t="s">
        <v>653</v>
      </c>
      <c r="F486" s="363"/>
      <c r="G486" s="356"/>
    </row>
    <row r="487" spans="2:7">
      <c r="B487" s="356" t="s">
        <v>3344</v>
      </c>
      <c r="C487" s="356" t="s">
        <v>3345</v>
      </c>
      <c r="D487" s="356">
        <v>59</v>
      </c>
      <c r="E487" s="359" t="s">
        <v>3272</v>
      </c>
      <c r="F487" s="363"/>
      <c r="G487" s="356"/>
    </row>
    <row r="488" spans="2:7">
      <c r="B488" s="356" t="s">
        <v>3344</v>
      </c>
      <c r="C488" s="356" t="s">
        <v>3345</v>
      </c>
      <c r="D488" s="356">
        <v>60</v>
      </c>
      <c r="E488" s="359" t="s">
        <v>3408</v>
      </c>
      <c r="F488" s="363"/>
      <c r="G488" s="356"/>
    </row>
    <row r="489" spans="2:7">
      <c r="B489" s="356" t="s">
        <v>3344</v>
      </c>
      <c r="C489" s="356" t="s">
        <v>3345</v>
      </c>
      <c r="D489" s="356">
        <v>61</v>
      </c>
      <c r="E489" s="359" t="s">
        <v>1549</v>
      </c>
      <c r="F489" s="363"/>
      <c r="G489" s="356"/>
    </row>
    <row r="490" spans="2:7">
      <c r="B490" s="356" t="s">
        <v>3344</v>
      </c>
      <c r="C490" s="356" t="s">
        <v>3345</v>
      </c>
      <c r="D490" s="356">
        <v>62</v>
      </c>
      <c r="E490" s="359" t="s">
        <v>3409</v>
      </c>
      <c r="F490" s="363"/>
      <c r="G490" s="356"/>
    </row>
    <row r="491" spans="2:7">
      <c r="B491" s="356" t="s">
        <v>3344</v>
      </c>
      <c r="C491" s="356" t="s">
        <v>3345</v>
      </c>
      <c r="D491" s="356">
        <v>63</v>
      </c>
      <c r="E491" s="359" t="s">
        <v>3411</v>
      </c>
      <c r="F491" s="363"/>
      <c r="G491" s="356"/>
    </row>
    <row r="492" spans="2:7">
      <c r="B492" s="356" t="s">
        <v>3344</v>
      </c>
      <c r="C492" s="356" t="s">
        <v>3345</v>
      </c>
      <c r="D492" s="356">
        <v>64</v>
      </c>
      <c r="E492" s="359" t="s">
        <v>1693</v>
      </c>
      <c r="F492" s="363"/>
      <c r="G492" s="356"/>
    </row>
    <row r="493" spans="2:7">
      <c r="B493" s="356" t="s">
        <v>3344</v>
      </c>
      <c r="C493" s="356" t="s">
        <v>3345</v>
      </c>
      <c r="D493" s="356">
        <v>65</v>
      </c>
      <c r="E493" s="359" t="s">
        <v>3412</v>
      </c>
      <c r="F493" s="363"/>
      <c r="G493" s="356"/>
    </row>
    <row r="494" spans="2:7">
      <c r="B494" s="356" t="s">
        <v>3344</v>
      </c>
      <c r="C494" s="356" t="s">
        <v>3345</v>
      </c>
      <c r="D494" s="356">
        <v>66</v>
      </c>
      <c r="E494" s="359" t="s">
        <v>478</v>
      </c>
      <c r="F494" s="363"/>
      <c r="G494" s="356"/>
    </row>
    <row r="495" spans="2:7">
      <c r="B495" s="356" t="s">
        <v>3344</v>
      </c>
      <c r="C495" s="356" t="s">
        <v>3345</v>
      </c>
      <c r="D495" s="356">
        <v>67</v>
      </c>
      <c r="E495" s="359" t="s">
        <v>2461</v>
      </c>
      <c r="F495" s="363"/>
      <c r="G495" s="356"/>
    </row>
    <row r="496" spans="2:7">
      <c r="B496" s="356" t="s">
        <v>3344</v>
      </c>
      <c r="C496" s="356" t="s">
        <v>3345</v>
      </c>
      <c r="D496" s="356">
        <v>68</v>
      </c>
      <c r="E496" s="359" t="s">
        <v>990</v>
      </c>
      <c r="F496" s="363"/>
      <c r="G496" s="356"/>
    </row>
    <row r="497" spans="2:7">
      <c r="B497" s="356" t="s">
        <v>3344</v>
      </c>
      <c r="C497" s="356" t="s">
        <v>3345</v>
      </c>
      <c r="D497" s="356">
        <v>69</v>
      </c>
      <c r="E497" s="359" t="s">
        <v>94</v>
      </c>
      <c r="F497" s="363"/>
      <c r="G497" s="356"/>
    </row>
    <row r="498" spans="2:7">
      <c r="B498" s="356" t="s">
        <v>3344</v>
      </c>
      <c r="C498" s="356" t="s">
        <v>3345</v>
      </c>
      <c r="D498" s="356">
        <v>70</v>
      </c>
      <c r="E498" s="359" t="s">
        <v>2481</v>
      </c>
      <c r="F498" s="363"/>
      <c r="G498" s="356"/>
    </row>
    <row r="499" spans="2:7">
      <c r="B499" s="356" t="s">
        <v>3344</v>
      </c>
      <c r="C499" s="356" t="s">
        <v>3345</v>
      </c>
      <c r="D499" s="356">
        <v>71</v>
      </c>
      <c r="E499" s="359" t="s">
        <v>3415</v>
      </c>
      <c r="F499" s="363"/>
      <c r="G499" s="356"/>
    </row>
    <row r="500" spans="2:7">
      <c r="B500" s="356" t="s">
        <v>3344</v>
      </c>
      <c r="C500" s="356" t="s">
        <v>3345</v>
      </c>
      <c r="D500" s="356">
        <v>72</v>
      </c>
      <c r="E500" s="359" t="s">
        <v>705</v>
      </c>
      <c r="F500" s="363"/>
      <c r="G500" s="356"/>
    </row>
    <row r="501" spans="2:7">
      <c r="B501" s="356" t="s">
        <v>3344</v>
      </c>
      <c r="C501" s="356" t="s">
        <v>3345</v>
      </c>
      <c r="D501" s="356">
        <v>73</v>
      </c>
      <c r="E501" s="359" t="s">
        <v>2820</v>
      </c>
      <c r="F501" s="363"/>
      <c r="G501" s="356"/>
    </row>
    <row r="502" spans="2:7">
      <c r="B502" s="356" t="s">
        <v>3344</v>
      </c>
      <c r="C502" s="356" t="s">
        <v>3345</v>
      </c>
      <c r="D502" s="356">
        <v>74</v>
      </c>
      <c r="E502" s="359" t="s">
        <v>3419</v>
      </c>
      <c r="F502" s="363"/>
      <c r="G502" s="356"/>
    </row>
    <row r="503" spans="2:7">
      <c r="B503" s="356" t="s">
        <v>3344</v>
      </c>
      <c r="C503" s="356" t="s">
        <v>3345</v>
      </c>
      <c r="D503" s="356">
        <v>75</v>
      </c>
      <c r="E503" s="359" t="s">
        <v>3420</v>
      </c>
      <c r="F503" s="363"/>
      <c r="G503" s="356"/>
    </row>
    <row r="504" spans="2:7">
      <c r="B504" s="356" t="s">
        <v>3344</v>
      </c>
      <c r="C504" s="356" t="s">
        <v>3345</v>
      </c>
      <c r="D504" s="356">
        <v>76</v>
      </c>
      <c r="E504" s="359" t="s">
        <v>3421</v>
      </c>
      <c r="F504" s="363"/>
      <c r="G504" s="356"/>
    </row>
    <row r="505" spans="2:7">
      <c r="B505" s="356" t="s">
        <v>3344</v>
      </c>
      <c r="C505" s="356" t="s">
        <v>3345</v>
      </c>
      <c r="D505" s="356">
        <v>77</v>
      </c>
      <c r="E505" s="359" t="s">
        <v>2137</v>
      </c>
      <c r="F505" s="363"/>
      <c r="G505" s="356"/>
    </row>
    <row r="506" spans="2:7">
      <c r="B506" s="356" t="s">
        <v>3344</v>
      </c>
      <c r="C506" s="356" t="s">
        <v>3345</v>
      </c>
      <c r="D506" s="356">
        <v>78</v>
      </c>
      <c r="E506" s="359" t="s">
        <v>1139</v>
      </c>
      <c r="F506" s="363"/>
      <c r="G506" s="356"/>
    </row>
    <row r="507" spans="2:7">
      <c r="B507" s="356" t="s">
        <v>3344</v>
      </c>
      <c r="C507" s="356" t="s">
        <v>3345</v>
      </c>
      <c r="D507" s="356">
        <v>79</v>
      </c>
      <c r="E507" s="359" t="s">
        <v>3010</v>
      </c>
      <c r="F507" s="363"/>
      <c r="G507" s="356"/>
    </row>
    <row r="508" spans="2:7">
      <c r="B508" s="356" t="s">
        <v>3344</v>
      </c>
      <c r="C508" s="356" t="s">
        <v>3345</v>
      </c>
      <c r="D508" s="356">
        <v>80</v>
      </c>
      <c r="E508" s="356" t="s">
        <v>3320</v>
      </c>
      <c r="F508" s="363" t="s">
        <v>7266</v>
      </c>
      <c r="G508" s="356"/>
    </row>
    <row r="509" spans="2:7">
      <c r="B509" s="356" t="s">
        <v>3344</v>
      </c>
      <c r="C509" s="356" t="s">
        <v>3345</v>
      </c>
      <c r="D509" s="356">
        <v>81</v>
      </c>
      <c r="E509" s="356" t="s">
        <v>3426</v>
      </c>
      <c r="F509" s="363" t="s">
        <v>7266</v>
      </c>
      <c r="G509" s="356"/>
    </row>
    <row r="510" spans="2:7">
      <c r="B510" s="356" t="s">
        <v>3344</v>
      </c>
      <c r="C510" s="356" t="s">
        <v>3345</v>
      </c>
      <c r="D510" s="356">
        <v>82</v>
      </c>
      <c r="E510" s="359" t="s">
        <v>3427</v>
      </c>
      <c r="F510" s="363"/>
      <c r="G510" s="356"/>
    </row>
    <row r="511" spans="2:7">
      <c r="B511" s="356" t="s">
        <v>3344</v>
      </c>
      <c r="C511" s="356" t="s">
        <v>3345</v>
      </c>
      <c r="D511" s="356">
        <v>83</v>
      </c>
      <c r="E511" s="356" t="s">
        <v>3358</v>
      </c>
      <c r="F511" s="363" t="s">
        <v>7266</v>
      </c>
      <c r="G511" s="356"/>
    </row>
    <row r="512" spans="2:7">
      <c r="B512" s="356" t="s">
        <v>3344</v>
      </c>
      <c r="C512" s="356" t="s">
        <v>3345</v>
      </c>
      <c r="D512" s="356">
        <v>84</v>
      </c>
      <c r="E512" s="356" t="s">
        <v>3428</v>
      </c>
      <c r="F512" s="363" t="s">
        <v>7266</v>
      </c>
      <c r="G512" s="356"/>
    </row>
    <row r="513" spans="2:7">
      <c r="B513" s="356" t="s">
        <v>3344</v>
      </c>
      <c r="C513" s="356" t="s">
        <v>3345</v>
      </c>
      <c r="D513" s="356">
        <v>85</v>
      </c>
      <c r="E513" s="359" t="s">
        <v>3433</v>
      </c>
      <c r="F513" s="363"/>
      <c r="G513" s="356"/>
    </row>
    <row r="514" spans="2:7">
      <c r="B514" s="356" t="s">
        <v>3344</v>
      </c>
      <c r="C514" s="356" t="s">
        <v>3345</v>
      </c>
      <c r="D514" s="356">
        <v>86</v>
      </c>
      <c r="E514" s="359" t="s">
        <v>3436</v>
      </c>
      <c r="F514" s="363"/>
      <c r="G514" s="356"/>
    </row>
    <row r="515" spans="2:7">
      <c r="B515" s="356" t="s">
        <v>3344</v>
      </c>
      <c r="C515" s="356" t="s">
        <v>3345</v>
      </c>
      <c r="D515" s="356">
        <v>87</v>
      </c>
      <c r="E515" s="356" t="s">
        <v>221</v>
      </c>
      <c r="F515" s="363"/>
      <c r="G515" s="356"/>
    </row>
    <row r="516" spans="2:7">
      <c r="B516" s="356" t="s">
        <v>3344</v>
      </c>
      <c r="C516" s="356" t="s">
        <v>3345</v>
      </c>
      <c r="D516" s="356">
        <v>88</v>
      </c>
      <c r="E516" s="356" t="s">
        <v>3439</v>
      </c>
      <c r="F516" s="363"/>
      <c r="G516" s="356"/>
    </row>
    <row r="517" spans="2:7">
      <c r="B517" s="356" t="s">
        <v>3344</v>
      </c>
      <c r="C517" s="356" t="s">
        <v>3345</v>
      </c>
      <c r="D517" s="356">
        <v>89</v>
      </c>
      <c r="E517" s="356" t="s">
        <v>919</v>
      </c>
      <c r="F517" s="363"/>
      <c r="G517" s="356"/>
    </row>
    <row r="518" spans="2:7">
      <c r="B518" s="356" t="s">
        <v>3344</v>
      </c>
      <c r="C518" s="356" t="s">
        <v>3345</v>
      </c>
      <c r="D518" s="356">
        <v>90</v>
      </c>
      <c r="E518" s="356" t="s">
        <v>3442</v>
      </c>
      <c r="F518" s="363"/>
      <c r="G518" s="356"/>
    </row>
    <row r="519" spans="2:7">
      <c r="B519" s="356" t="s">
        <v>3344</v>
      </c>
      <c r="C519" s="356" t="s">
        <v>3345</v>
      </c>
      <c r="D519" s="356">
        <v>91</v>
      </c>
      <c r="E519" s="356" t="s">
        <v>2513</v>
      </c>
      <c r="F519" s="363"/>
      <c r="G519" s="356"/>
    </row>
    <row r="520" spans="2:7">
      <c r="B520" s="356" t="s">
        <v>3344</v>
      </c>
      <c r="C520" s="356" t="s">
        <v>3345</v>
      </c>
      <c r="D520" s="356">
        <v>92</v>
      </c>
      <c r="E520" s="356" t="s">
        <v>2515</v>
      </c>
      <c r="F520" s="363"/>
      <c r="G520" s="356"/>
    </row>
    <row r="521" spans="2:7">
      <c r="B521" s="356" t="s">
        <v>3344</v>
      </c>
      <c r="C521" s="356" t="s">
        <v>3345</v>
      </c>
      <c r="D521" s="356">
        <v>93</v>
      </c>
      <c r="E521" s="356" t="s">
        <v>2522</v>
      </c>
      <c r="F521" s="363"/>
      <c r="G521" s="356"/>
    </row>
    <row r="522" spans="2:7">
      <c r="B522" s="356" t="s">
        <v>3344</v>
      </c>
      <c r="C522" s="356" t="s">
        <v>3345</v>
      </c>
      <c r="D522" s="356">
        <v>94</v>
      </c>
      <c r="E522" s="356" t="s">
        <v>6</v>
      </c>
      <c r="F522" s="363"/>
      <c r="G522" s="356"/>
    </row>
    <row r="523" spans="2:7">
      <c r="B523" s="356" t="s">
        <v>3344</v>
      </c>
      <c r="C523" s="356" t="s">
        <v>3345</v>
      </c>
      <c r="D523" s="356">
        <v>95</v>
      </c>
      <c r="E523" s="356" t="s">
        <v>124</v>
      </c>
      <c r="F523" s="363"/>
      <c r="G523" s="356"/>
    </row>
    <row r="524" spans="2:7">
      <c r="B524" s="356" t="s">
        <v>3344</v>
      </c>
      <c r="C524" s="356" t="s">
        <v>3345</v>
      </c>
      <c r="D524" s="356">
        <v>96</v>
      </c>
      <c r="E524" s="356" t="s">
        <v>20</v>
      </c>
      <c r="F524" s="363"/>
      <c r="G524" s="356"/>
    </row>
    <row r="525" spans="2:7">
      <c r="B525" s="356" t="s">
        <v>3344</v>
      </c>
      <c r="C525" s="356" t="s">
        <v>3345</v>
      </c>
      <c r="D525" s="356">
        <v>97</v>
      </c>
      <c r="E525" s="356" t="s">
        <v>607</v>
      </c>
      <c r="F525" s="363"/>
      <c r="G525" s="356"/>
    </row>
    <row r="526" spans="2:7">
      <c r="B526" s="356" t="s">
        <v>3344</v>
      </c>
      <c r="C526" s="356" t="s">
        <v>3345</v>
      </c>
      <c r="D526" s="356">
        <v>98</v>
      </c>
      <c r="E526" s="356" t="s">
        <v>1183</v>
      </c>
      <c r="F526" s="363"/>
      <c r="G526" s="356"/>
    </row>
    <row r="527" spans="2:7">
      <c r="B527" s="356" t="s">
        <v>3344</v>
      </c>
      <c r="C527" s="356" t="s">
        <v>3345</v>
      </c>
      <c r="D527" s="356">
        <v>99</v>
      </c>
      <c r="E527" s="356" t="s">
        <v>1457</v>
      </c>
      <c r="F527" s="363"/>
      <c r="G527" s="356"/>
    </row>
    <row r="528" spans="2:7">
      <c r="B528" s="356" t="s">
        <v>3344</v>
      </c>
      <c r="C528" s="356" t="s">
        <v>3345</v>
      </c>
      <c r="D528" s="356">
        <v>100</v>
      </c>
      <c r="E528" s="356" t="s">
        <v>2524</v>
      </c>
      <c r="F528" s="363"/>
      <c r="G528" s="356"/>
    </row>
    <row r="529" spans="2:7">
      <c r="B529" s="356" t="s">
        <v>3344</v>
      </c>
      <c r="C529" s="356" t="s">
        <v>3345</v>
      </c>
      <c r="D529" s="356">
        <v>101</v>
      </c>
      <c r="E529" s="356" t="s">
        <v>2190</v>
      </c>
      <c r="F529" s="363"/>
      <c r="G529" s="356"/>
    </row>
    <row r="530" spans="2:7">
      <c r="B530" s="356" t="s">
        <v>3344</v>
      </c>
      <c r="C530" s="356" t="s">
        <v>3345</v>
      </c>
      <c r="D530" s="356">
        <v>102</v>
      </c>
      <c r="E530" s="356" t="s">
        <v>639</v>
      </c>
      <c r="F530" s="363"/>
      <c r="G530" s="356"/>
    </row>
    <row r="531" spans="2:7">
      <c r="B531" s="356" t="s">
        <v>3344</v>
      </c>
      <c r="C531" s="356" t="s">
        <v>3345</v>
      </c>
      <c r="D531" s="356">
        <v>103</v>
      </c>
      <c r="E531" s="356" t="s">
        <v>646</v>
      </c>
      <c r="F531" s="363"/>
      <c r="G531" s="356"/>
    </row>
    <row r="532" spans="2:7">
      <c r="B532" s="356" t="s">
        <v>3344</v>
      </c>
      <c r="C532" s="356" t="s">
        <v>3345</v>
      </c>
      <c r="D532" s="356">
        <v>104</v>
      </c>
      <c r="E532" s="356" t="s">
        <v>650</v>
      </c>
      <c r="F532" s="363"/>
      <c r="G532" s="356"/>
    </row>
    <row r="533" spans="2:7">
      <c r="B533" s="356" t="s">
        <v>3344</v>
      </c>
      <c r="C533" s="356" t="s">
        <v>3345</v>
      </c>
      <c r="D533" s="356">
        <v>105</v>
      </c>
      <c r="E533" s="356" t="s">
        <v>657</v>
      </c>
      <c r="F533" s="363"/>
      <c r="G533" s="356"/>
    </row>
    <row r="534" spans="2:7">
      <c r="B534" s="356" t="s">
        <v>3344</v>
      </c>
      <c r="C534" s="356" t="s">
        <v>3345</v>
      </c>
      <c r="D534" s="356">
        <v>106</v>
      </c>
      <c r="E534" s="356" t="s">
        <v>2963</v>
      </c>
      <c r="F534" s="363"/>
      <c r="G534" s="356"/>
    </row>
    <row r="535" spans="2:7">
      <c r="B535" s="356" t="s">
        <v>3344</v>
      </c>
      <c r="C535" s="356" t="s">
        <v>3345</v>
      </c>
      <c r="D535" s="356">
        <v>107</v>
      </c>
      <c r="E535" s="359" t="s">
        <v>755</v>
      </c>
      <c r="F535" s="363"/>
      <c r="G535" s="356"/>
    </row>
    <row r="536" spans="2:7">
      <c r="B536" s="356" t="s">
        <v>3344</v>
      </c>
      <c r="C536" s="356" t="s">
        <v>3345</v>
      </c>
      <c r="D536" s="356">
        <v>108</v>
      </c>
      <c r="E536" s="359" t="s">
        <v>3443</v>
      </c>
      <c r="F536" s="363"/>
      <c r="G536" s="356"/>
    </row>
    <row r="537" spans="2:7">
      <c r="B537" s="356" t="s">
        <v>3344</v>
      </c>
      <c r="C537" s="356" t="s">
        <v>3345</v>
      </c>
      <c r="D537" s="356">
        <v>109</v>
      </c>
      <c r="E537" s="359" t="s">
        <v>3328</v>
      </c>
      <c r="F537" s="363"/>
      <c r="G537" s="356"/>
    </row>
    <row r="538" spans="2:7">
      <c r="B538" s="356" t="s">
        <v>3344</v>
      </c>
      <c r="C538" s="356" t="s">
        <v>3345</v>
      </c>
      <c r="D538" s="356">
        <v>110</v>
      </c>
      <c r="E538" s="359" t="s">
        <v>3449</v>
      </c>
      <c r="F538" s="363"/>
      <c r="G538" s="356"/>
    </row>
    <row r="539" spans="2:7">
      <c r="B539" s="356" t="s">
        <v>3344</v>
      </c>
      <c r="C539" s="356" t="s">
        <v>3345</v>
      </c>
      <c r="D539" s="356">
        <v>111</v>
      </c>
      <c r="E539" s="359" t="s">
        <v>115</v>
      </c>
      <c r="F539" s="363"/>
      <c r="G539" s="356"/>
    </row>
    <row r="540" spans="2:7">
      <c r="B540" s="356" t="s">
        <v>3344</v>
      </c>
      <c r="C540" s="356" t="s">
        <v>3345</v>
      </c>
      <c r="D540" s="356">
        <v>112</v>
      </c>
      <c r="E540" s="359" t="s">
        <v>1683</v>
      </c>
      <c r="F540" s="363"/>
      <c r="G540" s="356"/>
    </row>
    <row r="541" spans="2:7">
      <c r="B541" s="356" t="s">
        <v>3344</v>
      </c>
      <c r="C541" s="356" t="s">
        <v>3345</v>
      </c>
      <c r="D541" s="356">
        <v>113</v>
      </c>
      <c r="E541" s="359" t="s">
        <v>1215</v>
      </c>
      <c r="F541" s="363"/>
      <c r="G541" s="356"/>
    </row>
    <row r="542" spans="2:7">
      <c r="B542" s="356" t="s">
        <v>3344</v>
      </c>
      <c r="C542" s="356" t="s">
        <v>3345</v>
      </c>
      <c r="D542" s="356">
        <v>114</v>
      </c>
      <c r="E542" s="359" t="s">
        <v>2504</v>
      </c>
      <c r="F542" s="363"/>
      <c r="G542" s="356"/>
    </row>
    <row r="543" spans="2:7">
      <c r="B543" s="356" t="s">
        <v>3344</v>
      </c>
      <c r="C543" s="356" t="s">
        <v>3345</v>
      </c>
      <c r="D543" s="356">
        <v>115</v>
      </c>
      <c r="E543" s="359" t="s">
        <v>2182</v>
      </c>
      <c r="F543" s="363"/>
      <c r="G543" s="356"/>
    </row>
    <row r="544" spans="2:7">
      <c r="B544" s="356" t="s">
        <v>3344</v>
      </c>
      <c r="C544" s="356" t="s">
        <v>3345</v>
      </c>
      <c r="D544" s="356">
        <v>116</v>
      </c>
      <c r="E544" s="359" t="s">
        <v>820</v>
      </c>
      <c r="F544" s="363"/>
      <c r="G544" s="356"/>
    </row>
    <row r="545" spans="2:7">
      <c r="B545" s="356" t="s">
        <v>3344</v>
      </c>
      <c r="C545" s="356" t="s">
        <v>3345</v>
      </c>
      <c r="D545" s="356">
        <v>117</v>
      </c>
      <c r="E545" s="359" t="s">
        <v>1100</v>
      </c>
      <c r="F545" s="363"/>
      <c r="G545" s="356"/>
    </row>
    <row r="546" spans="2:7">
      <c r="B546" s="356" t="s">
        <v>3344</v>
      </c>
      <c r="C546" s="356" t="s">
        <v>3345</v>
      </c>
      <c r="D546" s="356">
        <v>118</v>
      </c>
      <c r="E546" s="359" t="s">
        <v>3385</v>
      </c>
      <c r="F546" s="363"/>
      <c r="G546" s="356"/>
    </row>
    <row r="547" spans="2:7">
      <c r="B547" s="356" t="s">
        <v>3344</v>
      </c>
      <c r="C547" s="356" t="s">
        <v>3345</v>
      </c>
      <c r="D547" s="356">
        <v>119</v>
      </c>
      <c r="E547" s="359" t="s">
        <v>3049</v>
      </c>
      <c r="F547" s="363"/>
      <c r="G547" s="356"/>
    </row>
    <row r="548" spans="2:7">
      <c r="B548" s="356" t="s">
        <v>3344</v>
      </c>
      <c r="C548" s="356" t="s">
        <v>3345</v>
      </c>
      <c r="D548" s="356">
        <v>120</v>
      </c>
      <c r="E548" s="359" t="s">
        <v>1472</v>
      </c>
      <c r="F548" s="363"/>
      <c r="G548" s="356"/>
    </row>
    <row r="549" spans="2:7">
      <c r="B549" s="356" t="s">
        <v>3344</v>
      </c>
      <c r="C549" s="356" t="s">
        <v>3345</v>
      </c>
      <c r="D549" s="356">
        <v>121</v>
      </c>
      <c r="E549" s="359" t="s">
        <v>3452</v>
      </c>
      <c r="F549" s="363"/>
      <c r="G549" s="356"/>
    </row>
    <row r="550" spans="2:7">
      <c r="B550" s="356" t="s">
        <v>3344</v>
      </c>
      <c r="C550" s="356" t="s">
        <v>3345</v>
      </c>
      <c r="D550" s="356">
        <v>122</v>
      </c>
      <c r="E550" s="359" t="s">
        <v>2639</v>
      </c>
      <c r="F550" s="363"/>
      <c r="G550" s="356"/>
    </row>
    <row r="551" spans="2:7">
      <c r="B551" s="356" t="s">
        <v>3344</v>
      </c>
      <c r="C551" s="356" t="s">
        <v>3345</v>
      </c>
      <c r="D551" s="356">
        <v>123</v>
      </c>
      <c r="E551" s="359" t="s">
        <v>1372</v>
      </c>
      <c r="F551" s="363"/>
      <c r="G551" s="356"/>
    </row>
    <row r="552" spans="2:7">
      <c r="B552" s="356" t="s">
        <v>3344</v>
      </c>
      <c r="C552" s="356" t="s">
        <v>3345</v>
      </c>
      <c r="D552" s="356">
        <v>124</v>
      </c>
      <c r="E552" s="359" t="s">
        <v>1570</v>
      </c>
      <c r="F552" s="363"/>
      <c r="G552" s="356"/>
    </row>
    <row r="553" spans="2:7">
      <c r="B553" s="356" t="s">
        <v>3344</v>
      </c>
      <c r="C553" s="356" t="s">
        <v>3345</v>
      </c>
      <c r="D553" s="356">
        <v>125</v>
      </c>
      <c r="E553" s="358" t="s">
        <v>286</v>
      </c>
      <c r="F553" s="363"/>
      <c r="G553" s="356"/>
    </row>
    <row r="554" spans="2:7">
      <c r="B554" s="356" t="s">
        <v>3344</v>
      </c>
      <c r="C554" s="356" t="s">
        <v>3345</v>
      </c>
      <c r="D554" s="356">
        <v>126</v>
      </c>
      <c r="E554" s="358" t="s">
        <v>241</v>
      </c>
      <c r="F554" s="363"/>
      <c r="G554" s="356"/>
    </row>
    <row r="555" spans="2:7">
      <c r="B555" s="356" t="s">
        <v>3344</v>
      </c>
      <c r="C555" s="356" t="s">
        <v>3345</v>
      </c>
      <c r="D555" s="356">
        <v>127</v>
      </c>
      <c r="E555" s="358" t="s">
        <v>299</v>
      </c>
      <c r="F555" s="363"/>
      <c r="G555" s="356"/>
    </row>
    <row r="556" spans="2:7">
      <c r="B556" s="356" t="s">
        <v>3344</v>
      </c>
      <c r="C556" s="356" t="s">
        <v>3345</v>
      </c>
      <c r="D556" s="356">
        <v>128</v>
      </c>
      <c r="E556" s="358" t="s">
        <v>103</v>
      </c>
      <c r="F556" s="363"/>
      <c r="G556" s="356"/>
    </row>
    <row r="557" spans="2:7">
      <c r="B557" s="356" t="s">
        <v>3344</v>
      </c>
      <c r="C557" s="356" t="s">
        <v>3345</v>
      </c>
      <c r="D557" s="356">
        <v>129</v>
      </c>
      <c r="E557" s="358" t="s">
        <v>303</v>
      </c>
      <c r="F557" s="363"/>
      <c r="G557" s="356"/>
    </row>
    <row r="558" spans="2:7">
      <c r="B558" s="356" t="s">
        <v>3344</v>
      </c>
      <c r="C558" s="356" t="s">
        <v>3345</v>
      </c>
      <c r="D558" s="356">
        <v>130</v>
      </c>
      <c r="E558" s="358" t="s">
        <v>306</v>
      </c>
      <c r="F558" s="363"/>
      <c r="G558" s="356"/>
    </row>
    <row r="559" spans="2:7">
      <c r="B559" s="356" t="s">
        <v>3122</v>
      </c>
      <c r="C559" s="356" t="s">
        <v>2715</v>
      </c>
      <c r="D559" s="356">
        <v>1</v>
      </c>
      <c r="E559" s="358" t="s">
        <v>76</v>
      </c>
      <c r="F559" s="363"/>
      <c r="G559" s="356"/>
    </row>
    <row r="560" spans="2:7">
      <c r="B560" s="356" t="s">
        <v>3122</v>
      </c>
      <c r="C560" s="356" t="s">
        <v>2715</v>
      </c>
      <c r="D560" s="356">
        <v>2</v>
      </c>
      <c r="E560" s="358" t="s">
        <v>71</v>
      </c>
      <c r="F560" s="363"/>
      <c r="G560" s="356"/>
    </row>
    <row r="561" spans="2:7">
      <c r="B561" s="356" t="s">
        <v>3122</v>
      </c>
      <c r="C561" s="356" t="s">
        <v>2715</v>
      </c>
      <c r="D561" s="356">
        <v>3</v>
      </c>
      <c r="E561" s="358" t="s">
        <v>46</v>
      </c>
      <c r="F561" s="363"/>
      <c r="G561" s="356"/>
    </row>
    <row r="562" spans="2:7">
      <c r="B562" s="356" t="s">
        <v>3122</v>
      </c>
      <c r="C562" s="356" t="s">
        <v>2715</v>
      </c>
      <c r="D562" s="356">
        <v>4</v>
      </c>
      <c r="E562" s="358" t="s">
        <v>700</v>
      </c>
      <c r="F562" s="363"/>
      <c r="G562" s="356"/>
    </row>
    <row r="563" spans="2:7">
      <c r="B563" s="356" t="s">
        <v>3122</v>
      </c>
      <c r="C563" s="356" t="s">
        <v>2715</v>
      </c>
      <c r="D563" s="356">
        <v>5</v>
      </c>
      <c r="E563" s="359" t="s">
        <v>1730</v>
      </c>
      <c r="F563" s="363"/>
      <c r="G563" s="356"/>
    </row>
    <row r="564" spans="2:7">
      <c r="B564" s="356" t="s">
        <v>3122</v>
      </c>
      <c r="C564" s="356" t="s">
        <v>2715</v>
      </c>
      <c r="D564" s="356">
        <v>6</v>
      </c>
      <c r="E564" s="359" t="s">
        <v>3170</v>
      </c>
      <c r="F564" s="363"/>
      <c r="G564" s="356"/>
    </row>
    <row r="565" spans="2:7">
      <c r="B565" s="356" t="s">
        <v>3122</v>
      </c>
      <c r="C565" s="356" t="s">
        <v>2715</v>
      </c>
      <c r="D565" s="356">
        <v>7</v>
      </c>
      <c r="E565" s="359" t="s">
        <v>729</v>
      </c>
      <c r="F565" s="363"/>
      <c r="G565" s="356"/>
    </row>
    <row r="566" spans="2:7">
      <c r="B566" s="356" t="s">
        <v>3122</v>
      </c>
      <c r="C566" s="356" t="s">
        <v>2715</v>
      </c>
      <c r="D566" s="356">
        <v>8</v>
      </c>
      <c r="E566" s="359" t="s">
        <v>3068</v>
      </c>
      <c r="F566" s="363"/>
      <c r="G566" s="356"/>
    </row>
    <row r="567" spans="2:7">
      <c r="B567" s="356" t="s">
        <v>3122</v>
      </c>
      <c r="C567" s="356" t="s">
        <v>2715</v>
      </c>
      <c r="D567" s="356">
        <v>9</v>
      </c>
      <c r="E567" s="359" t="s">
        <v>3453</v>
      </c>
      <c r="F567" s="363"/>
      <c r="G567" s="356"/>
    </row>
    <row r="568" spans="2:7">
      <c r="B568" s="356" t="s">
        <v>3122</v>
      </c>
      <c r="C568" s="356" t="s">
        <v>2715</v>
      </c>
      <c r="D568" s="356">
        <v>10</v>
      </c>
      <c r="E568" s="359" t="s">
        <v>207</v>
      </c>
      <c r="F568" s="363"/>
      <c r="G568" s="356"/>
    </row>
    <row r="569" spans="2:7">
      <c r="B569" s="356" t="s">
        <v>3122</v>
      </c>
      <c r="C569" s="356" t="s">
        <v>2715</v>
      </c>
      <c r="D569" s="356">
        <v>11</v>
      </c>
      <c r="E569" s="359" t="s">
        <v>3158</v>
      </c>
      <c r="F569" s="363"/>
      <c r="G569" s="356"/>
    </row>
    <row r="570" spans="2:7">
      <c r="B570" s="356" t="s">
        <v>3122</v>
      </c>
      <c r="C570" s="356" t="s">
        <v>2715</v>
      </c>
      <c r="D570" s="356">
        <v>12</v>
      </c>
      <c r="E570" s="359" t="s">
        <v>516</v>
      </c>
      <c r="F570" s="363"/>
      <c r="G570" s="356"/>
    </row>
    <row r="571" spans="2:7">
      <c r="B571" s="356" t="s">
        <v>3122</v>
      </c>
      <c r="C571" s="356" t="s">
        <v>2715</v>
      </c>
      <c r="D571" s="356">
        <v>13</v>
      </c>
      <c r="E571" s="359" t="s">
        <v>3455</v>
      </c>
      <c r="F571" s="363"/>
      <c r="G571" s="356"/>
    </row>
    <row r="572" spans="2:7">
      <c r="B572" s="356" t="s">
        <v>3122</v>
      </c>
      <c r="C572" s="356" t="s">
        <v>2715</v>
      </c>
      <c r="D572" s="356">
        <v>14</v>
      </c>
      <c r="E572" s="359" t="s">
        <v>3457</v>
      </c>
      <c r="F572" s="363"/>
      <c r="G572" s="356"/>
    </row>
    <row r="573" spans="2:7">
      <c r="B573" s="356" t="s">
        <v>3122</v>
      </c>
      <c r="C573" s="356" t="s">
        <v>2715</v>
      </c>
      <c r="D573" s="356">
        <v>15</v>
      </c>
      <c r="E573" s="359" t="s">
        <v>1622</v>
      </c>
      <c r="F573" s="363"/>
      <c r="G573" s="356"/>
    </row>
    <row r="574" spans="2:7">
      <c r="B574" s="356" t="s">
        <v>3122</v>
      </c>
      <c r="C574" s="356" t="s">
        <v>2715</v>
      </c>
      <c r="D574" s="356">
        <v>16</v>
      </c>
      <c r="E574" s="359" t="s">
        <v>392</v>
      </c>
      <c r="F574" s="363"/>
      <c r="G574" s="356"/>
    </row>
    <row r="575" spans="2:7">
      <c r="B575" s="356" t="s">
        <v>3122</v>
      </c>
      <c r="C575" s="356" t="s">
        <v>2715</v>
      </c>
      <c r="D575" s="356">
        <v>17</v>
      </c>
      <c r="E575" s="359" t="s">
        <v>3459</v>
      </c>
      <c r="F575" s="363"/>
      <c r="G575" s="356"/>
    </row>
    <row r="576" spans="2:7">
      <c r="B576" s="356" t="s">
        <v>3122</v>
      </c>
      <c r="C576" s="356" t="s">
        <v>2715</v>
      </c>
      <c r="D576" s="356">
        <v>18</v>
      </c>
      <c r="E576" s="359" t="s">
        <v>3461</v>
      </c>
      <c r="F576" s="363"/>
      <c r="G576" s="356"/>
    </row>
    <row r="577" spans="2:7">
      <c r="B577" s="356" t="s">
        <v>3122</v>
      </c>
      <c r="C577" s="356" t="s">
        <v>2715</v>
      </c>
      <c r="D577" s="356">
        <v>19</v>
      </c>
      <c r="E577" s="359" t="s">
        <v>901</v>
      </c>
      <c r="F577" s="363"/>
      <c r="G577" s="356"/>
    </row>
    <row r="578" spans="2:7">
      <c r="B578" s="356" t="s">
        <v>3122</v>
      </c>
      <c r="C578" s="356" t="s">
        <v>2715</v>
      </c>
      <c r="D578" s="356">
        <v>20</v>
      </c>
      <c r="E578" s="359" t="s">
        <v>186</v>
      </c>
      <c r="F578" s="363"/>
      <c r="G578" s="356"/>
    </row>
    <row r="579" spans="2:7">
      <c r="B579" s="356" t="s">
        <v>3122</v>
      </c>
      <c r="C579" s="356" t="s">
        <v>2715</v>
      </c>
      <c r="D579" s="356">
        <v>21</v>
      </c>
      <c r="E579" s="359" t="s">
        <v>3379</v>
      </c>
      <c r="F579" s="363"/>
      <c r="G579" s="356"/>
    </row>
    <row r="580" spans="2:7">
      <c r="B580" s="356" t="s">
        <v>3122</v>
      </c>
      <c r="C580" s="356" t="s">
        <v>2715</v>
      </c>
      <c r="D580" s="356">
        <v>22</v>
      </c>
      <c r="E580" s="359" t="s">
        <v>909</v>
      </c>
      <c r="F580" s="363"/>
      <c r="G580" s="356"/>
    </row>
    <row r="581" spans="2:7">
      <c r="B581" s="356" t="s">
        <v>3122</v>
      </c>
      <c r="C581" s="356" t="s">
        <v>2715</v>
      </c>
      <c r="D581" s="356">
        <v>23</v>
      </c>
      <c r="E581" s="359" t="s">
        <v>623</v>
      </c>
      <c r="F581" s="363"/>
      <c r="G581" s="356"/>
    </row>
    <row r="582" spans="2:7">
      <c r="B582" s="356" t="s">
        <v>3122</v>
      </c>
      <c r="C582" s="356" t="s">
        <v>2715</v>
      </c>
      <c r="D582" s="356">
        <v>24</v>
      </c>
      <c r="E582" s="359" t="s">
        <v>1151</v>
      </c>
      <c r="F582" s="363"/>
      <c r="G582" s="356"/>
    </row>
    <row r="583" spans="2:7">
      <c r="B583" s="356" t="s">
        <v>3122</v>
      </c>
      <c r="C583" s="356" t="s">
        <v>2715</v>
      </c>
      <c r="D583" s="356">
        <v>25</v>
      </c>
      <c r="E583" s="359" t="s">
        <v>2340</v>
      </c>
      <c r="F583" s="363"/>
      <c r="G583" s="356"/>
    </row>
    <row r="584" spans="2:7">
      <c r="B584" s="356" t="s">
        <v>3122</v>
      </c>
      <c r="C584" s="356" t="s">
        <v>2715</v>
      </c>
      <c r="D584" s="356">
        <v>26</v>
      </c>
      <c r="E584" s="359" t="s">
        <v>882</v>
      </c>
      <c r="F584" s="363"/>
      <c r="G584" s="356"/>
    </row>
    <row r="585" spans="2:7">
      <c r="B585" s="356" t="s">
        <v>3122</v>
      </c>
      <c r="C585" s="356" t="s">
        <v>2715</v>
      </c>
      <c r="D585" s="356">
        <v>27</v>
      </c>
      <c r="E585" s="359" t="s">
        <v>1225</v>
      </c>
      <c r="F585" s="363"/>
      <c r="G585" s="356"/>
    </row>
    <row r="586" spans="2:7">
      <c r="B586" s="356" t="s">
        <v>3122</v>
      </c>
      <c r="C586" s="356" t="s">
        <v>2715</v>
      </c>
      <c r="D586" s="356">
        <v>28</v>
      </c>
      <c r="E586" s="359" t="s">
        <v>2591</v>
      </c>
      <c r="F586" s="363"/>
      <c r="G586" s="356"/>
    </row>
    <row r="587" spans="2:7">
      <c r="B587" s="356" t="s">
        <v>3122</v>
      </c>
      <c r="C587" s="356" t="s">
        <v>2715</v>
      </c>
      <c r="D587" s="356">
        <v>29</v>
      </c>
      <c r="E587" s="359" t="s">
        <v>3465</v>
      </c>
      <c r="F587" s="363"/>
      <c r="G587" s="356"/>
    </row>
    <row r="588" spans="2:7">
      <c r="B588" s="356" t="s">
        <v>3122</v>
      </c>
      <c r="C588" s="356" t="s">
        <v>2715</v>
      </c>
      <c r="D588" s="356">
        <v>30</v>
      </c>
      <c r="E588" s="359" t="s">
        <v>3469</v>
      </c>
      <c r="F588" s="363"/>
      <c r="G588" s="356"/>
    </row>
    <row r="589" spans="2:7">
      <c r="B589" s="356" t="s">
        <v>3122</v>
      </c>
      <c r="C589" s="356" t="s">
        <v>2715</v>
      </c>
      <c r="D589" s="356">
        <v>31</v>
      </c>
      <c r="E589" s="359" t="s">
        <v>3470</v>
      </c>
      <c r="F589" s="363"/>
      <c r="G589" s="356"/>
    </row>
    <row r="590" spans="2:7">
      <c r="B590" s="356" t="s">
        <v>3122</v>
      </c>
      <c r="C590" s="356" t="s">
        <v>2715</v>
      </c>
      <c r="D590" s="356">
        <v>32</v>
      </c>
      <c r="E590" s="359" t="s">
        <v>3475</v>
      </c>
      <c r="F590" s="363"/>
      <c r="G590" s="356"/>
    </row>
    <row r="591" spans="2:7">
      <c r="B591" s="356" t="s">
        <v>3122</v>
      </c>
      <c r="C591" s="356" t="s">
        <v>2715</v>
      </c>
      <c r="D591" s="356">
        <v>33</v>
      </c>
      <c r="E591" s="359" t="s">
        <v>3476</v>
      </c>
      <c r="F591" s="363"/>
      <c r="G591" s="356"/>
    </row>
    <row r="592" spans="2:7">
      <c r="B592" s="356" t="s">
        <v>3122</v>
      </c>
      <c r="C592" s="356" t="s">
        <v>2715</v>
      </c>
      <c r="D592" s="356">
        <v>34</v>
      </c>
      <c r="E592" s="359" t="s">
        <v>3147</v>
      </c>
      <c r="F592" s="363"/>
      <c r="G592" s="356"/>
    </row>
    <row r="593" spans="2:7">
      <c r="B593" s="356" t="s">
        <v>3122</v>
      </c>
      <c r="C593" s="356" t="s">
        <v>2715</v>
      </c>
      <c r="D593" s="356">
        <v>35</v>
      </c>
      <c r="E593" s="359" t="s">
        <v>1553</v>
      </c>
      <c r="F593" s="363"/>
      <c r="G593" s="356"/>
    </row>
    <row r="594" spans="2:7">
      <c r="B594" s="356" t="s">
        <v>3122</v>
      </c>
      <c r="C594" s="356" t="s">
        <v>2715</v>
      </c>
      <c r="D594" s="356">
        <v>36</v>
      </c>
      <c r="E594" s="359" t="s">
        <v>3479</v>
      </c>
      <c r="F594" s="363"/>
      <c r="G594" s="356"/>
    </row>
    <row r="595" spans="2:7">
      <c r="B595" s="356" t="s">
        <v>3122</v>
      </c>
      <c r="C595" s="356" t="s">
        <v>2715</v>
      </c>
      <c r="D595" s="356">
        <v>37</v>
      </c>
      <c r="E595" s="359" t="s">
        <v>1634</v>
      </c>
      <c r="F595" s="363"/>
      <c r="G595" s="356"/>
    </row>
    <row r="596" spans="2:7">
      <c r="B596" s="356" t="s">
        <v>3122</v>
      </c>
      <c r="C596" s="356" t="s">
        <v>2715</v>
      </c>
      <c r="D596" s="356">
        <v>38</v>
      </c>
      <c r="E596" s="359" t="s">
        <v>1852</v>
      </c>
      <c r="F596" s="363"/>
      <c r="G596" s="356"/>
    </row>
    <row r="597" spans="2:7">
      <c r="B597" s="356" t="s">
        <v>3122</v>
      </c>
      <c r="C597" s="356" t="s">
        <v>2715</v>
      </c>
      <c r="D597" s="356">
        <v>39</v>
      </c>
      <c r="E597" s="359" t="s">
        <v>3482</v>
      </c>
      <c r="F597" s="363"/>
      <c r="G597" s="356"/>
    </row>
    <row r="598" spans="2:7">
      <c r="B598" s="356" t="s">
        <v>3122</v>
      </c>
      <c r="C598" s="356" t="s">
        <v>2715</v>
      </c>
      <c r="D598" s="356">
        <v>40</v>
      </c>
      <c r="E598" s="359" t="s">
        <v>1054</v>
      </c>
      <c r="F598" s="363"/>
      <c r="G598" s="356"/>
    </row>
    <row r="599" spans="2:7">
      <c r="B599" s="356" t="s">
        <v>3122</v>
      </c>
      <c r="C599" s="356" t="s">
        <v>2715</v>
      </c>
      <c r="D599" s="356">
        <v>41</v>
      </c>
      <c r="E599" s="359" t="s">
        <v>1061</v>
      </c>
      <c r="F599" s="363"/>
      <c r="G599" s="356"/>
    </row>
    <row r="600" spans="2:7">
      <c r="B600" s="356" t="s">
        <v>3122</v>
      </c>
      <c r="C600" s="356" t="s">
        <v>2715</v>
      </c>
      <c r="D600" s="356">
        <v>42</v>
      </c>
      <c r="E600" s="359" t="s">
        <v>2643</v>
      </c>
      <c r="F600" s="363"/>
      <c r="G600" s="356"/>
    </row>
    <row r="601" spans="2:7">
      <c r="B601" s="356" t="s">
        <v>3122</v>
      </c>
      <c r="C601" s="356" t="s">
        <v>2715</v>
      </c>
      <c r="D601" s="356">
        <v>43</v>
      </c>
      <c r="E601" s="359" t="s">
        <v>2981</v>
      </c>
      <c r="F601" s="363"/>
      <c r="G601" s="356"/>
    </row>
    <row r="602" spans="2:7">
      <c r="B602" s="356" t="s">
        <v>3122</v>
      </c>
      <c r="C602" s="356" t="s">
        <v>2715</v>
      </c>
      <c r="D602" s="356">
        <v>44</v>
      </c>
      <c r="E602" s="359" t="s">
        <v>3484</v>
      </c>
      <c r="F602" s="363"/>
      <c r="G602" s="356"/>
    </row>
    <row r="603" spans="2:7">
      <c r="B603" s="356" t="s">
        <v>3122</v>
      </c>
      <c r="C603" s="356" t="s">
        <v>2715</v>
      </c>
      <c r="D603" s="356">
        <v>45</v>
      </c>
      <c r="E603" s="359" t="s">
        <v>3486</v>
      </c>
      <c r="F603" s="363"/>
      <c r="G603" s="356"/>
    </row>
    <row r="604" spans="2:7">
      <c r="B604" s="356" t="s">
        <v>3122</v>
      </c>
      <c r="C604" s="356" t="s">
        <v>2715</v>
      </c>
      <c r="D604" s="356">
        <v>46</v>
      </c>
      <c r="E604" s="359" t="s">
        <v>3489</v>
      </c>
      <c r="F604" s="363"/>
      <c r="G604" s="356"/>
    </row>
    <row r="605" spans="2:7">
      <c r="B605" s="356" t="s">
        <v>3122</v>
      </c>
      <c r="C605" s="356" t="s">
        <v>2715</v>
      </c>
      <c r="D605" s="356">
        <v>47</v>
      </c>
      <c r="E605" s="359" t="s">
        <v>3490</v>
      </c>
      <c r="F605" s="363"/>
      <c r="G605" s="356"/>
    </row>
    <row r="606" spans="2:7">
      <c r="B606" s="356" t="s">
        <v>3122</v>
      </c>
      <c r="C606" s="356" t="s">
        <v>2715</v>
      </c>
      <c r="D606" s="356">
        <v>48</v>
      </c>
      <c r="E606" s="359" t="s">
        <v>3491</v>
      </c>
      <c r="F606" s="363"/>
      <c r="G606" s="356"/>
    </row>
    <row r="607" spans="2:7">
      <c r="B607" s="356" t="s">
        <v>3122</v>
      </c>
      <c r="C607" s="356" t="s">
        <v>2715</v>
      </c>
      <c r="D607" s="356">
        <v>49</v>
      </c>
      <c r="E607" s="359" t="s">
        <v>3492</v>
      </c>
      <c r="F607" s="363"/>
      <c r="G607" s="356"/>
    </row>
    <row r="608" spans="2:7">
      <c r="B608" s="356" t="s">
        <v>3122</v>
      </c>
      <c r="C608" s="356" t="s">
        <v>2715</v>
      </c>
      <c r="D608" s="356">
        <v>50</v>
      </c>
      <c r="E608" s="359" t="s">
        <v>3230</v>
      </c>
      <c r="F608" s="363"/>
      <c r="G608" s="356"/>
    </row>
    <row r="609" spans="2:7">
      <c r="B609" s="356" t="s">
        <v>3122</v>
      </c>
      <c r="C609" s="356" t="s">
        <v>2715</v>
      </c>
      <c r="D609" s="356">
        <v>51</v>
      </c>
      <c r="E609" s="359" t="s">
        <v>3496</v>
      </c>
      <c r="F609" s="363"/>
      <c r="G609" s="356"/>
    </row>
    <row r="610" spans="2:7">
      <c r="B610" s="356" t="s">
        <v>3122</v>
      </c>
      <c r="C610" s="356" t="s">
        <v>2715</v>
      </c>
      <c r="D610" s="356">
        <v>52</v>
      </c>
      <c r="E610" s="359" t="s">
        <v>2516</v>
      </c>
      <c r="F610" s="363"/>
      <c r="G610" s="356"/>
    </row>
    <row r="611" spans="2:7">
      <c r="B611" s="356" t="s">
        <v>3122</v>
      </c>
      <c r="C611" s="356" t="s">
        <v>2715</v>
      </c>
      <c r="D611" s="356">
        <v>53</v>
      </c>
      <c r="E611" s="359" t="s">
        <v>3432</v>
      </c>
      <c r="F611" s="363"/>
      <c r="G611" s="356"/>
    </row>
    <row r="612" spans="2:7">
      <c r="B612" s="356" t="s">
        <v>3122</v>
      </c>
      <c r="C612" s="356" t="s">
        <v>2715</v>
      </c>
      <c r="D612" s="356">
        <v>54</v>
      </c>
      <c r="E612" s="359" t="s">
        <v>1053</v>
      </c>
      <c r="F612" s="363"/>
      <c r="G612" s="356"/>
    </row>
    <row r="613" spans="2:7">
      <c r="B613" s="356" t="s">
        <v>3122</v>
      </c>
      <c r="C613" s="356" t="s">
        <v>2715</v>
      </c>
      <c r="D613" s="356">
        <v>55</v>
      </c>
      <c r="E613" s="359" t="s">
        <v>3497</v>
      </c>
      <c r="F613" s="363"/>
      <c r="G613" s="356"/>
    </row>
    <row r="614" spans="2:7">
      <c r="B614" s="356" t="s">
        <v>3122</v>
      </c>
      <c r="C614" s="356" t="s">
        <v>2715</v>
      </c>
      <c r="D614" s="356">
        <v>56</v>
      </c>
      <c r="E614" s="359" t="s">
        <v>3499</v>
      </c>
      <c r="F614" s="363"/>
      <c r="G614" s="356"/>
    </row>
    <row r="615" spans="2:7">
      <c r="B615" s="356" t="s">
        <v>3122</v>
      </c>
      <c r="C615" s="356" t="s">
        <v>2715</v>
      </c>
      <c r="D615" s="356">
        <v>57</v>
      </c>
      <c r="E615" s="359" t="s">
        <v>3181</v>
      </c>
      <c r="F615" s="363"/>
      <c r="G615" s="356"/>
    </row>
    <row r="616" spans="2:7">
      <c r="B616" s="356" t="s">
        <v>3122</v>
      </c>
      <c r="C616" s="356" t="s">
        <v>2715</v>
      </c>
      <c r="D616" s="356">
        <v>58</v>
      </c>
      <c r="E616" s="359" t="s">
        <v>3501</v>
      </c>
      <c r="F616" s="363"/>
      <c r="G616" s="356"/>
    </row>
    <row r="617" spans="2:7">
      <c r="B617" s="356" t="s">
        <v>3122</v>
      </c>
      <c r="C617" s="356" t="s">
        <v>2715</v>
      </c>
      <c r="D617" s="356">
        <v>59</v>
      </c>
      <c r="E617" s="359" t="s">
        <v>1905</v>
      </c>
      <c r="F617" s="363"/>
      <c r="G617" s="356"/>
    </row>
    <row r="618" spans="2:7">
      <c r="B618" s="356" t="s">
        <v>3122</v>
      </c>
      <c r="C618" s="356" t="s">
        <v>2715</v>
      </c>
      <c r="D618" s="356">
        <v>60</v>
      </c>
      <c r="E618" s="359" t="s">
        <v>1260</v>
      </c>
      <c r="F618" s="363"/>
      <c r="G618" s="356"/>
    </row>
    <row r="619" spans="2:7">
      <c r="B619" s="356" t="s">
        <v>3122</v>
      </c>
      <c r="C619" s="356" t="s">
        <v>2715</v>
      </c>
      <c r="D619" s="356">
        <v>61</v>
      </c>
      <c r="E619" s="359" t="s">
        <v>3359</v>
      </c>
      <c r="F619" s="363"/>
      <c r="G619" s="356"/>
    </row>
    <row r="620" spans="2:7">
      <c r="B620" s="356" t="s">
        <v>3122</v>
      </c>
      <c r="C620" s="356" t="s">
        <v>2715</v>
      </c>
      <c r="D620" s="356">
        <v>62</v>
      </c>
      <c r="E620" s="359" t="s">
        <v>3502</v>
      </c>
      <c r="F620" s="363"/>
      <c r="G620" s="356"/>
    </row>
    <row r="621" spans="2:7">
      <c r="B621" s="356" t="s">
        <v>3122</v>
      </c>
      <c r="C621" s="356" t="s">
        <v>2715</v>
      </c>
      <c r="D621" s="356">
        <v>63</v>
      </c>
      <c r="E621" s="359" t="s">
        <v>3503</v>
      </c>
      <c r="F621" s="363"/>
      <c r="G621" s="356"/>
    </row>
    <row r="622" spans="2:7">
      <c r="B622" s="356" t="s">
        <v>3122</v>
      </c>
      <c r="C622" s="356" t="s">
        <v>2715</v>
      </c>
      <c r="D622" s="356">
        <v>64</v>
      </c>
      <c r="E622" s="359" t="s">
        <v>3505</v>
      </c>
      <c r="F622" s="363"/>
      <c r="G622" s="356"/>
    </row>
    <row r="623" spans="2:7">
      <c r="B623" s="356" t="s">
        <v>3122</v>
      </c>
      <c r="C623" s="356" t="s">
        <v>2715</v>
      </c>
      <c r="D623" s="356">
        <v>65</v>
      </c>
      <c r="E623" s="359" t="s">
        <v>3506</v>
      </c>
      <c r="F623" s="363"/>
      <c r="G623" s="356"/>
    </row>
    <row r="624" spans="2:7">
      <c r="B624" s="356" t="s">
        <v>3122</v>
      </c>
      <c r="C624" s="356" t="s">
        <v>2715</v>
      </c>
      <c r="D624" s="356">
        <v>66</v>
      </c>
      <c r="E624" s="359" t="s">
        <v>2236</v>
      </c>
      <c r="F624" s="363"/>
      <c r="G624" s="356"/>
    </row>
    <row r="625" spans="2:7">
      <c r="B625" s="356" t="s">
        <v>3122</v>
      </c>
      <c r="C625" s="356" t="s">
        <v>2715</v>
      </c>
      <c r="D625" s="356">
        <v>67</v>
      </c>
      <c r="E625" s="359" t="s">
        <v>3508</v>
      </c>
      <c r="F625" s="363"/>
      <c r="G625" s="356"/>
    </row>
    <row r="626" spans="2:7">
      <c r="B626" s="356" t="s">
        <v>3122</v>
      </c>
      <c r="C626" s="356" t="s">
        <v>2715</v>
      </c>
      <c r="D626" s="356">
        <v>68</v>
      </c>
      <c r="E626" s="359" t="s">
        <v>2749</v>
      </c>
      <c r="F626" s="363"/>
      <c r="G626" s="356"/>
    </row>
    <row r="627" spans="2:7">
      <c r="B627" s="356" t="s">
        <v>3122</v>
      </c>
      <c r="C627" s="356" t="s">
        <v>2715</v>
      </c>
      <c r="D627" s="356">
        <v>69</v>
      </c>
      <c r="E627" s="359" t="s">
        <v>3514</v>
      </c>
      <c r="F627" s="363"/>
      <c r="G627" s="356"/>
    </row>
    <row r="628" spans="2:7">
      <c r="B628" s="356" t="s">
        <v>3122</v>
      </c>
      <c r="C628" s="356" t="s">
        <v>2715</v>
      </c>
      <c r="D628" s="356">
        <v>70</v>
      </c>
      <c r="E628" s="359" t="s">
        <v>1460</v>
      </c>
      <c r="F628" s="363"/>
      <c r="G628" s="356"/>
    </row>
    <row r="629" spans="2:7">
      <c r="B629" s="356" t="s">
        <v>3122</v>
      </c>
      <c r="C629" s="356" t="s">
        <v>2715</v>
      </c>
      <c r="D629" s="356">
        <v>71</v>
      </c>
      <c r="E629" s="359" t="s">
        <v>1943</v>
      </c>
      <c r="F629" s="363"/>
      <c r="G629" s="356"/>
    </row>
    <row r="630" spans="2:7">
      <c r="B630" s="356" t="s">
        <v>3122</v>
      </c>
      <c r="C630" s="356" t="s">
        <v>2715</v>
      </c>
      <c r="D630" s="356">
        <v>72</v>
      </c>
      <c r="E630" s="359" t="s">
        <v>3516</v>
      </c>
      <c r="F630" s="363"/>
      <c r="G630" s="356"/>
    </row>
    <row r="631" spans="2:7">
      <c r="B631" s="356" t="s">
        <v>3122</v>
      </c>
      <c r="C631" s="356" t="s">
        <v>2715</v>
      </c>
      <c r="D631" s="356">
        <v>73</v>
      </c>
      <c r="E631" s="359" t="s">
        <v>3518</v>
      </c>
      <c r="F631" s="363"/>
      <c r="G631" s="356"/>
    </row>
    <row r="632" spans="2:7">
      <c r="B632" s="356" t="s">
        <v>3122</v>
      </c>
      <c r="C632" s="356" t="s">
        <v>2715</v>
      </c>
      <c r="D632" s="356">
        <v>74</v>
      </c>
      <c r="E632" s="359" t="s">
        <v>3069</v>
      </c>
      <c r="F632" s="363"/>
      <c r="G632" s="356"/>
    </row>
    <row r="633" spans="2:7">
      <c r="B633" s="356" t="s">
        <v>3122</v>
      </c>
      <c r="C633" s="356" t="s">
        <v>2715</v>
      </c>
      <c r="D633" s="356">
        <v>75</v>
      </c>
      <c r="E633" s="359" t="s">
        <v>1391</v>
      </c>
      <c r="F633" s="363"/>
      <c r="G633" s="356"/>
    </row>
    <row r="634" spans="2:7">
      <c r="B634" s="356" t="s">
        <v>3122</v>
      </c>
      <c r="C634" s="356" t="s">
        <v>2715</v>
      </c>
      <c r="D634" s="356">
        <v>76</v>
      </c>
      <c r="E634" s="359" t="s">
        <v>3519</v>
      </c>
      <c r="F634" s="363"/>
      <c r="G634" s="356"/>
    </row>
    <row r="635" spans="2:7">
      <c r="B635" s="356" t="s">
        <v>3122</v>
      </c>
      <c r="C635" s="356" t="s">
        <v>2715</v>
      </c>
      <c r="D635" s="356">
        <v>77</v>
      </c>
      <c r="E635" s="359" t="s">
        <v>938</v>
      </c>
      <c r="F635" s="363"/>
      <c r="G635" s="356"/>
    </row>
    <row r="636" spans="2:7">
      <c r="B636" s="356" t="s">
        <v>3122</v>
      </c>
      <c r="C636" s="356" t="s">
        <v>2715</v>
      </c>
      <c r="D636" s="356">
        <v>78</v>
      </c>
      <c r="E636" s="359" t="s">
        <v>3520</v>
      </c>
      <c r="F636" s="363"/>
      <c r="G636" s="356"/>
    </row>
    <row r="637" spans="2:7">
      <c r="B637" s="356" t="s">
        <v>3122</v>
      </c>
      <c r="C637" s="356" t="s">
        <v>2715</v>
      </c>
      <c r="D637" s="356">
        <v>79</v>
      </c>
      <c r="E637" s="359" t="s">
        <v>3523</v>
      </c>
      <c r="F637" s="363"/>
      <c r="G637" s="356"/>
    </row>
    <row r="638" spans="2:7">
      <c r="B638" s="356" t="s">
        <v>3122</v>
      </c>
      <c r="C638" s="356" t="s">
        <v>2715</v>
      </c>
      <c r="D638" s="356">
        <v>80</v>
      </c>
      <c r="E638" s="359" t="s">
        <v>599</v>
      </c>
      <c r="F638" s="363"/>
      <c r="G638" s="356"/>
    </row>
    <row r="639" spans="2:7">
      <c r="B639" s="356" t="s">
        <v>3122</v>
      </c>
      <c r="C639" s="356" t="s">
        <v>2715</v>
      </c>
      <c r="D639" s="356">
        <v>81</v>
      </c>
      <c r="E639" s="359" t="s">
        <v>3526</v>
      </c>
      <c r="F639" s="363"/>
      <c r="G639" s="356"/>
    </row>
    <row r="640" spans="2:7">
      <c r="B640" s="356" t="s">
        <v>3122</v>
      </c>
      <c r="C640" s="356" t="s">
        <v>2715</v>
      </c>
      <c r="D640" s="356">
        <v>82</v>
      </c>
      <c r="E640" s="359" t="s">
        <v>3531</v>
      </c>
      <c r="F640" s="363"/>
      <c r="G640" s="356"/>
    </row>
    <row r="641" spans="2:7">
      <c r="B641" s="356" t="s">
        <v>3122</v>
      </c>
      <c r="C641" s="356" t="s">
        <v>2715</v>
      </c>
      <c r="D641" s="356">
        <v>83</v>
      </c>
      <c r="E641" s="359" t="s">
        <v>538</v>
      </c>
      <c r="F641" s="363"/>
      <c r="G641" s="356"/>
    </row>
    <row r="642" spans="2:7">
      <c r="B642" s="356" t="s">
        <v>3122</v>
      </c>
      <c r="C642" s="356" t="s">
        <v>2715</v>
      </c>
      <c r="D642" s="356">
        <v>84</v>
      </c>
      <c r="E642" s="359" t="s">
        <v>1251</v>
      </c>
      <c r="F642" s="363"/>
      <c r="G642" s="356"/>
    </row>
    <row r="643" spans="2:7">
      <c r="B643" s="356" t="s">
        <v>3122</v>
      </c>
      <c r="C643" s="356" t="s">
        <v>2715</v>
      </c>
      <c r="D643" s="356">
        <v>85</v>
      </c>
      <c r="E643" s="359" t="s">
        <v>2453</v>
      </c>
      <c r="F643" s="363"/>
      <c r="G643" s="356"/>
    </row>
    <row r="644" spans="2:7">
      <c r="B644" s="356" t="s">
        <v>3122</v>
      </c>
      <c r="C644" s="356" t="s">
        <v>2715</v>
      </c>
      <c r="D644" s="356">
        <v>86</v>
      </c>
      <c r="E644" s="359" t="s">
        <v>3532</v>
      </c>
      <c r="F644" s="363"/>
      <c r="G644" s="356"/>
    </row>
    <row r="645" spans="2:7">
      <c r="B645" s="356" t="s">
        <v>3122</v>
      </c>
      <c r="C645" s="356" t="s">
        <v>2715</v>
      </c>
      <c r="D645" s="356">
        <v>87</v>
      </c>
      <c r="E645" s="359" t="s">
        <v>3535</v>
      </c>
      <c r="F645" s="363"/>
      <c r="G645" s="356"/>
    </row>
    <row r="646" spans="2:7">
      <c r="B646" s="356" t="s">
        <v>3122</v>
      </c>
      <c r="C646" s="356" t="s">
        <v>2715</v>
      </c>
      <c r="D646" s="356">
        <v>88</v>
      </c>
      <c r="E646" s="359" t="s">
        <v>3536</v>
      </c>
      <c r="F646" s="363"/>
      <c r="G646" s="356"/>
    </row>
    <row r="647" spans="2:7">
      <c r="B647" s="356" t="s">
        <v>3122</v>
      </c>
      <c r="C647" s="356" t="s">
        <v>2715</v>
      </c>
      <c r="D647" s="356">
        <v>89</v>
      </c>
      <c r="E647" s="359" t="s">
        <v>3539</v>
      </c>
      <c r="F647" s="363"/>
      <c r="G647" s="356"/>
    </row>
    <row r="648" spans="2:7">
      <c r="B648" s="356" t="s">
        <v>3122</v>
      </c>
      <c r="C648" s="356" t="s">
        <v>2715</v>
      </c>
      <c r="D648" s="356">
        <v>90</v>
      </c>
      <c r="E648" s="359" t="s">
        <v>3541</v>
      </c>
      <c r="F648" s="363"/>
      <c r="G648" s="356"/>
    </row>
    <row r="649" spans="2:7">
      <c r="B649" s="356" t="s">
        <v>3122</v>
      </c>
      <c r="C649" s="356" t="s">
        <v>2715</v>
      </c>
      <c r="D649" s="356">
        <v>91</v>
      </c>
      <c r="E649" s="359" t="s">
        <v>3547</v>
      </c>
      <c r="F649" s="363"/>
      <c r="G649" s="356"/>
    </row>
    <row r="650" spans="2:7">
      <c r="B650" s="356" t="s">
        <v>3122</v>
      </c>
      <c r="C650" s="356" t="s">
        <v>2715</v>
      </c>
      <c r="D650" s="356">
        <v>92</v>
      </c>
      <c r="E650" s="359" t="s">
        <v>803</v>
      </c>
      <c r="F650" s="363"/>
      <c r="G650" s="356"/>
    </row>
    <row r="651" spans="2:7">
      <c r="B651" s="356" t="s">
        <v>3122</v>
      </c>
      <c r="C651" s="356" t="s">
        <v>2715</v>
      </c>
      <c r="D651" s="356">
        <v>93</v>
      </c>
      <c r="E651" s="359" t="s">
        <v>2246</v>
      </c>
      <c r="F651" s="363"/>
      <c r="G651" s="356"/>
    </row>
    <row r="652" spans="2:7">
      <c r="B652" s="356" t="s">
        <v>3122</v>
      </c>
      <c r="C652" s="356" t="s">
        <v>2715</v>
      </c>
      <c r="D652" s="356">
        <v>94</v>
      </c>
      <c r="E652" s="359" t="s">
        <v>1980</v>
      </c>
      <c r="F652" s="363"/>
      <c r="G652" s="356"/>
    </row>
    <row r="653" spans="2:7">
      <c r="B653" s="356" t="s">
        <v>3122</v>
      </c>
      <c r="C653" s="356" t="s">
        <v>2715</v>
      </c>
      <c r="D653" s="356">
        <v>95</v>
      </c>
      <c r="E653" s="359" t="s">
        <v>476</v>
      </c>
      <c r="F653" s="363"/>
      <c r="G653" s="356"/>
    </row>
    <row r="654" spans="2:7">
      <c r="B654" s="356" t="s">
        <v>3122</v>
      </c>
      <c r="C654" s="356" t="s">
        <v>2715</v>
      </c>
      <c r="D654" s="356">
        <v>96</v>
      </c>
      <c r="E654" s="359" t="s">
        <v>2196</v>
      </c>
      <c r="F654" s="363"/>
      <c r="G654" s="356"/>
    </row>
    <row r="655" spans="2:7">
      <c r="B655" s="356" t="s">
        <v>3122</v>
      </c>
      <c r="C655" s="356" t="s">
        <v>2715</v>
      </c>
      <c r="D655" s="356">
        <v>97</v>
      </c>
      <c r="E655" s="359" t="s">
        <v>2666</v>
      </c>
      <c r="F655" s="363"/>
      <c r="G655" s="356"/>
    </row>
    <row r="656" spans="2:7">
      <c r="B656" s="356" t="s">
        <v>3122</v>
      </c>
      <c r="C656" s="356" t="s">
        <v>2715</v>
      </c>
      <c r="D656" s="356">
        <v>98</v>
      </c>
      <c r="E656" s="359" t="s">
        <v>3550</v>
      </c>
      <c r="F656" s="363"/>
      <c r="G656" s="356"/>
    </row>
    <row r="657" spans="2:7">
      <c r="B657" s="356" t="s">
        <v>3122</v>
      </c>
      <c r="C657" s="356" t="s">
        <v>2715</v>
      </c>
      <c r="D657" s="356">
        <v>99</v>
      </c>
      <c r="E657" s="359" t="s">
        <v>2347</v>
      </c>
      <c r="F657" s="363"/>
      <c r="G657" s="356"/>
    </row>
    <row r="658" spans="2:7">
      <c r="B658" s="356" t="s">
        <v>3122</v>
      </c>
      <c r="C658" s="356" t="s">
        <v>2715</v>
      </c>
      <c r="D658" s="356">
        <v>100</v>
      </c>
      <c r="E658" s="359" t="s">
        <v>107</v>
      </c>
      <c r="F658" s="363"/>
      <c r="G658" s="356"/>
    </row>
    <row r="659" spans="2:7">
      <c r="B659" s="356" t="s">
        <v>3122</v>
      </c>
      <c r="C659" s="356" t="s">
        <v>2715</v>
      </c>
      <c r="D659" s="356">
        <v>101</v>
      </c>
      <c r="E659" s="359" t="s">
        <v>3216</v>
      </c>
      <c r="F659" s="363"/>
      <c r="G659" s="356"/>
    </row>
    <row r="660" spans="2:7">
      <c r="B660" s="356" t="s">
        <v>3122</v>
      </c>
      <c r="C660" s="356" t="s">
        <v>2715</v>
      </c>
      <c r="D660" s="356">
        <v>102</v>
      </c>
      <c r="E660" s="359" t="s">
        <v>1248</v>
      </c>
      <c r="F660" s="363"/>
      <c r="G660" s="356"/>
    </row>
    <row r="661" spans="2:7">
      <c r="B661" s="356" t="s">
        <v>3122</v>
      </c>
      <c r="C661" s="356" t="s">
        <v>2715</v>
      </c>
      <c r="D661" s="356">
        <v>103</v>
      </c>
      <c r="E661" s="359" t="s">
        <v>2485</v>
      </c>
      <c r="F661" s="363"/>
      <c r="G661" s="356"/>
    </row>
    <row r="662" spans="2:7">
      <c r="B662" s="356" t="s">
        <v>3122</v>
      </c>
      <c r="C662" s="356" t="s">
        <v>2715</v>
      </c>
      <c r="D662" s="356">
        <v>104</v>
      </c>
      <c r="E662" s="359" t="s">
        <v>3553</v>
      </c>
      <c r="F662" s="363"/>
      <c r="G662" s="356"/>
    </row>
    <row r="663" spans="2:7">
      <c r="B663" s="356" t="s">
        <v>3122</v>
      </c>
      <c r="C663" s="356" t="s">
        <v>2715</v>
      </c>
      <c r="D663" s="356">
        <v>105</v>
      </c>
      <c r="E663" s="359" t="s">
        <v>458</v>
      </c>
      <c r="F663" s="363"/>
      <c r="G663" s="356"/>
    </row>
    <row r="664" spans="2:7">
      <c r="B664" s="356" t="s">
        <v>3122</v>
      </c>
      <c r="C664" s="356" t="s">
        <v>2715</v>
      </c>
      <c r="D664" s="356">
        <v>106</v>
      </c>
      <c r="E664" s="359" t="s">
        <v>356</v>
      </c>
      <c r="F664" s="363"/>
      <c r="G664" s="356"/>
    </row>
    <row r="665" spans="2:7">
      <c r="B665" s="356" t="s">
        <v>3122</v>
      </c>
      <c r="C665" s="356" t="s">
        <v>2715</v>
      </c>
      <c r="D665" s="356">
        <v>107</v>
      </c>
      <c r="E665" s="359" t="s">
        <v>2508</v>
      </c>
      <c r="F665" s="363"/>
      <c r="G665" s="356"/>
    </row>
    <row r="666" spans="2:7">
      <c r="B666" s="356" t="s">
        <v>3122</v>
      </c>
      <c r="C666" s="356" t="s">
        <v>2715</v>
      </c>
      <c r="D666" s="356">
        <v>108</v>
      </c>
      <c r="E666" s="359" t="s">
        <v>358</v>
      </c>
      <c r="F666" s="363"/>
      <c r="G666" s="356"/>
    </row>
    <row r="667" spans="2:7">
      <c r="B667" s="356" t="s">
        <v>3122</v>
      </c>
      <c r="C667" s="356" t="s">
        <v>2715</v>
      </c>
      <c r="D667" s="356">
        <v>109</v>
      </c>
      <c r="E667" s="359" t="s">
        <v>3554</v>
      </c>
      <c r="F667" s="363"/>
      <c r="G667" s="356"/>
    </row>
    <row r="668" spans="2:7">
      <c r="B668" s="356" t="s">
        <v>3122</v>
      </c>
      <c r="C668" s="356" t="s">
        <v>2715</v>
      </c>
      <c r="D668" s="356">
        <v>110</v>
      </c>
      <c r="E668" s="359" t="s">
        <v>1997</v>
      </c>
      <c r="F668" s="363"/>
      <c r="G668" s="356"/>
    </row>
    <row r="669" spans="2:7">
      <c r="B669" s="356" t="s">
        <v>3122</v>
      </c>
      <c r="C669" s="356" t="s">
        <v>2715</v>
      </c>
      <c r="D669" s="356">
        <v>111</v>
      </c>
      <c r="E669" s="359" t="s">
        <v>1758</v>
      </c>
      <c r="F669" s="363"/>
      <c r="G669" s="356"/>
    </row>
    <row r="670" spans="2:7">
      <c r="B670" s="356" t="s">
        <v>3122</v>
      </c>
      <c r="C670" s="356" t="s">
        <v>2715</v>
      </c>
      <c r="D670" s="356">
        <v>112</v>
      </c>
      <c r="E670" s="359" t="s">
        <v>3559</v>
      </c>
      <c r="F670" s="363"/>
      <c r="G670" s="356"/>
    </row>
    <row r="671" spans="2:7">
      <c r="B671" s="356" t="s">
        <v>3122</v>
      </c>
      <c r="C671" s="356" t="s">
        <v>2715</v>
      </c>
      <c r="D671" s="356">
        <v>113</v>
      </c>
      <c r="E671" s="359" t="s">
        <v>3560</v>
      </c>
      <c r="F671" s="363"/>
      <c r="G671" s="356"/>
    </row>
    <row r="672" spans="2:7">
      <c r="B672" s="356" t="s">
        <v>3122</v>
      </c>
      <c r="C672" s="356" t="s">
        <v>2715</v>
      </c>
      <c r="D672" s="356">
        <v>114</v>
      </c>
      <c r="E672" s="359" t="s">
        <v>2731</v>
      </c>
      <c r="F672" s="363"/>
      <c r="G672" s="356"/>
    </row>
    <row r="673" spans="2:7">
      <c r="B673" s="356" t="s">
        <v>3122</v>
      </c>
      <c r="C673" s="356" t="s">
        <v>2715</v>
      </c>
      <c r="D673" s="356">
        <v>115</v>
      </c>
      <c r="E673" s="359" t="s">
        <v>3561</v>
      </c>
      <c r="F673" s="363"/>
      <c r="G673" s="356"/>
    </row>
    <row r="674" spans="2:7">
      <c r="B674" s="356" t="s">
        <v>3122</v>
      </c>
      <c r="C674" s="356" t="s">
        <v>2715</v>
      </c>
      <c r="D674" s="356">
        <v>116</v>
      </c>
      <c r="E674" s="359" t="s">
        <v>3562</v>
      </c>
      <c r="F674" s="363"/>
      <c r="G674" s="356"/>
    </row>
    <row r="675" spans="2:7">
      <c r="B675" s="356" t="s">
        <v>3122</v>
      </c>
      <c r="C675" s="356" t="s">
        <v>2715</v>
      </c>
      <c r="D675" s="356">
        <v>117</v>
      </c>
      <c r="E675" s="359" t="s">
        <v>3565</v>
      </c>
      <c r="F675" s="363"/>
      <c r="G675" s="356"/>
    </row>
    <row r="676" spans="2:7">
      <c r="B676" s="356" t="s">
        <v>3122</v>
      </c>
      <c r="C676" s="356" t="s">
        <v>2715</v>
      </c>
      <c r="D676" s="356">
        <v>118</v>
      </c>
      <c r="E676" s="359" t="s">
        <v>3261</v>
      </c>
      <c r="F676" s="363"/>
      <c r="G676" s="356"/>
    </row>
    <row r="677" spans="2:7">
      <c r="B677" s="356" t="s">
        <v>3122</v>
      </c>
      <c r="C677" s="356" t="s">
        <v>2715</v>
      </c>
      <c r="D677" s="356">
        <v>119</v>
      </c>
      <c r="E677" s="359" t="s">
        <v>768</v>
      </c>
      <c r="F677" s="363"/>
      <c r="G677" s="356"/>
    </row>
    <row r="678" spans="2:7">
      <c r="B678" s="356" t="s">
        <v>3122</v>
      </c>
      <c r="C678" s="356" t="s">
        <v>2715</v>
      </c>
      <c r="D678" s="356">
        <v>120</v>
      </c>
      <c r="E678" s="359" t="s">
        <v>3566</v>
      </c>
      <c r="F678" s="363"/>
      <c r="G678" s="356"/>
    </row>
    <row r="679" spans="2:7">
      <c r="B679" s="356" t="s">
        <v>3122</v>
      </c>
      <c r="C679" s="356" t="s">
        <v>2715</v>
      </c>
      <c r="D679" s="356">
        <v>121</v>
      </c>
      <c r="E679" s="359" t="s">
        <v>159</v>
      </c>
      <c r="F679" s="363"/>
      <c r="G679" s="356"/>
    </row>
    <row r="680" spans="2:7">
      <c r="B680" s="356" t="s">
        <v>3122</v>
      </c>
      <c r="C680" s="356" t="s">
        <v>2715</v>
      </c>
      <c r="D680" s="356">
        <v>122</v>
      </c>
      <c r="E680" s="359" t="s">
        <v>3569</v>
      </c>
      <c r="F680" s="363"/>
      <c r="G680" s="356"/>
    </row>
    <row r="681" spans="2:7">
      <c r="B681" s="356" t="s">
        <v>3122</v>
      </c>
      <c r="C681" s="356" t="s">
        <v>2715</v>
      </c>
      <c r="D681" s="356">
        <v>123</v>
      </c>
      <c r="E681" s="359" t="s">
        <v>3571</v>
      </c>
      <c r="F681" s="363"/>
      <c r="G681" s="356"/>
    </row>
    <row r="682" spans="2:7">
      <c r="B682" s="356" t="s">
        <v>3122</v>
      </c>
      <c r="C682" s="356" t="s">
        <v>2715</v>
      </c>
      <c r="D682" s="356">
        <v>124</v>
      </c>
      <c r="E682" s="359" t="s">
        <v>1914</v>
      </c>
      <c r="F682" s="363"/>
      <c r="G682" s="356"/>
    </row>
    <row r="683" spans="2:7">
      <c r="B683" s="356" t="s">
        <v>3122</v>
      </c>
      <c r="C683" s="356" t="s">
        <v>2715</v>
      </c>
      <c r="D683" s="356">
        <v>125</v>
      </c>
      <c r="E683" s="359" t="s">
        <v>3500</v>
      </c>
      <c r="F683" s="363"/>
      <c r="G683" s="356"/>
    </row>
    <row r="684" spans="2:7">
      <c r="B684" s="356" t="s">
        <v>3122</v>
      </c>
      <c r="C684" s="356" t="s">
        <v>2715</v>
      </c>
      <c r="D684" s="356">
        <v>126</v>
      </c>
      <c r="E684" s="359" t="s">
        <v>3573</v>
      </c>
      <c r="F684" s="363"/>
      <c r="G684" s="356"/>
    </row>
    <row r="685" spans="2:7">
      <c r="B685" s="356" t="s">
        <v>3122</v>
      </c>
      <c r="C685" s="356" t="s">
        <v>2715</v>
      </c>
      <c r="D685" s="356">
        <v>127</v>
      </c>
      <c r="E685" s="359" t="s">
        <v>2189</v>
      </c>
      <c r="F685" s="363"/>
      <c r="G685" s="356"/>
    </row>
    <row r="686" spans="2:7">
      <c r="B686" s="356" t="s">
        <v>3122</v>
      </c>
      <c r="C686" s="356" t="s">
        <v>2715</v>
      </c>
      <c r="D686" s="356">
        <v>128</v>
      </c>
      <c r="E686" s="359" t="s">
        <v>3577</v>
      </c>
      <c r="F686" s="363"/>
      <c r="G686" s="356"/>
    </row>
    <row r="687" spans="2:7">
      <c r="B687" s="356" t="s">
        <v>3122</v>
      </c>
      <c r="C687" s="356" t="s">
        <v>2715</v>
      </c>
      <c r="D687" s="356">
        <v>129</v>
      </c>
      <c r="E687" s="359" t="s">
        <v>406</v>
      </c>
      <c r="F687" s="363"/>
      <c r="G687" s="356"/>
    </row>
    <row r="688" spans="2:7">
      <c r="B688" s="356" t="s">
        <v>3122</v>
      </c>
      <c r="C688" s="356" t="s">
        <v>2715</v>
      </c>
      <c r="D688" s="356">
        <v>130</v>
      </c>
      <c r="E688" s="359" t="s">
        <v>3262</v>
      </c>
      <c r="F688" s="363"/>
      <c r="G688" s="356"/>
    </row>
    <row r="689" spans="2:7">
      <c r="B689" s="356" t="s">
        <v>3122</v>
      </c>
      <c r="C689" s="356" t="s">
        <v>2715</v>
      </c>
      <c r="D689" s="356">
        <v>131</v>
      </c>
      <c r="E689" s="359" t="s">
        <v>1454</v>
      </c>
      <c r="F689" s="363"/>
      <c r="G689" s="356"/>
    </row>
    <row r="690" spans="2:7">
      <c r="B690" s="356" t="s">
        <v>3122</v>
      </c>
      <c r="C690" s="356" t="s">
        <v>2715</v>
      </c>
      <c r="D690" s="356">
        <v>132</v>
      </c>
      <c r="E690" s="359" t="s">
        <v>3581</v>
      </c>
      <c r="F690" s="363"/>
      <c r="G690" s="356"/>
    </row>
    <row r="691" spans="2:7">
      <c r="B691" s="356" t="s">
        <v>3122</v>
      </c>
      <c r="C691" s="356" t="s">
        <v>2715</v>
      </c>
      <c r="D691" s="356">
        <v>133</v>
      </c>
      <c r="E691" s="359" t="s">
        <v>3498</v>
      </c>
      <c r="F691" s="363"/>
      <c r="G691" s="356"/>
    </row>
    <row r="692" spans="2:7">
      <c r="B692" s="356" t="s">
        <v>3122</v>
      </c>
      <c r="C692" s="356" t="s">
        <v>2715</v>
      </c>
      <c r="D692" s="356">
        <v>134</v>
      </c>
      <c r="E692" s="359" t="s">
        <v>3365</v>
      </c>
      <c r="F692" s="363"/>
      <c r="G692" s="356"/>
    </row>
    <row r="693" spans="2:7">
      <c r="B693" s="356" t="s">
        <v>3122</v>
      </c>
      <c r="C693" s="356" t="s">
        <v>2715</v>
      </c>
      <c r="D693" s="356">
        <v>135</v>
      </c>
      <c r="E693" s="359" t="s">
        <v>3193</v>
      </c>
      <c r="F693" s="363"/>
      <c r="G693" s="356"/>
    </row>
    <row r="694" spans="2:7">
      <c r="B694" s="356" t="s">
        <v>3122</v>
      </c>
      <c r="C694" s="356" t="s">
        <v>2715</v>
      </c>
      <c r="D694" s="356">
        <v>136</v>
      </c>
      <c r="E694" s="359" t="s">
        <v>2272</v>
      </c>
      <c r="F694" s="363"/>
      <c r="G694" s="356"/>
    </row>
    <row r="695" spans="2:7">
      <c r="B695" s="356" t="s">
        <v>3122</v>
      </c>
      <c r="C695" s="356" t="s">
        <v>2715</v>
      </c>
      <c r="D695" s="356">
        <v>137</v>
      </c>
      <c r="E695" s="359" t="s">
        <v>2876</v>
      </c>
      <c r="F695" s="363"/>
      <c r="G695" s="356"/>
    </row>
    <row r="696" spans="2:7">
      <c r="B696" s="356" t="s">
        <v>3122</v>
      </c>
      <c r="C696" s="356" t="s">
        <v>2715</v>
      </c>
      <c r="D696" s="356">
        <v>138</v>
      </c>
      <c r="E696" s="359" t="s">
        <v>3092</v>
      </c>
      <c r="F696" s="363"/>
      <c r="G696" s="356"/>
    </row>
    <row r="697" spans="2:7">
      <c r="B697" s="356" t="s">
        <v>3122</v>
      </c>
      <c r="C697" s="356" t="s">
        <v>2715</v>
      </c>
      <c r="D697" s="356">
        <v>139</v>
      </c>
      <c r="E697" s="359" t="s">
        <v>3175</v>
      </c>
      <c r="F697" s="363"/>
      <c r="G697" s="356"/>
    </row>
    <row r="698" spans="2:7">
      <c r="B698" s="356" t="s">
        <v>3122</v>
      </c>
      <c r="C698" s="356" t="s">
        <v>2715</v>
      </c>
      <c r="D698" s="356">
        <v>140</v>
      </c>
      <c r="E698" s="359" t="s">
        <v>1361</v>
      </c>
      <c r="F698" s="363"/>
      <c r="G698" s="356"/>
    </row>
    <row r="699" spans="2:7">
      <c r="B699" s="356" t="s">
        <v>3122</v>
      </c>
      <c r="C699" s="356" t="s">
        <v>2715</v>
      </c>
      <c r="D699" s="356">
        <v>141</v>
      </c>
      <c r="E699" s="356" t="s">
        <v>3582</v>
      </c>
      <c r="F699" s="363"/>
      <c r="G699" s="356"/>
    </row>
    <row r="700" spans="2:7">
      <c r="B700" s="356" t="s">
        <v>3122</v>
      </c>
      <c r="C700" s="356" t="s">
        <v>2715</v>
      </c>
      <c r="D700" s="356">
        <v>142</v>
      </c>
      <c r="E700" s="356" t="s">
        <v>1789</v>
      </c>
      <c r="F700" s="363"/>
      <c r="G700" s="356"/>
    </row>
    <row r="701" spans="2:7">
      <c r="B701" s="356" t="s">
        <v>3122</v>
      </c>
      <c r="C701" s="356" t="s">
        <v>2715</v>
      </c>
      <c r="D701" s="356">
        <v>143</v>
      </c>
      <c r="E701" s="356" t="s">
        <v>3269</v>
      </c>
      <c r="F701" s="363"/>
      <c r="G701" s="356"/>
    </row>
    <row r="702" spans="2:7">
      <c r="B702" s="356" t="s">
        <v>3122</v>
      </c>
      <c r="C702" s="356" t="s">
        <v>2715</v>
      </c>
      <c r="D702" s="356">
        <v>144</v>
      </c>
      <c r="E702" s="359" t="s">
        <v>4671</v>
      </c>
      <c r="F702" s="363"/>
      <c r="G702" s="356"/>
    </row>
    <row r="703" spans="2:7">
      <c r="B703" s="356" t="s">
        <v>3122</v>
      </c>
      <c r="C703" s="356" t="s">
        <v>2715</v>
      </c>
      <c r="D703" s="356">
        <v>145</v>
      </c>
      <c r="E703" s="359" t="s">
        <v>1283</v>
      </c>
      <c r="F703" s="363"/>
      <c r="G703" s="356"/>
    </row>
    <row r="704" spans="2:7">
      <c r="B704" s="356" t="s">
        <v>3122</v>
      </c>
      <c r="C704" s="356" t="s">
        <v>2715</v>
      </c>
      <c r="D704" s="356">
        <v>146</v>
      </c>
      <c r="E704" s="356" t="s">
        <v>3583</v>
      </c>
      <c r="F704" s="363" t="s">
        <v>7266</v>
      </c>
      <c r="G704" s="356"/>
    </row>
    <row r="705" spans="2:7">
      <c r="B705" s="356" t="s">
        <v>3122</v>
      </c>
      <c r="C705" s="356" t="s">
        <v>2715</v>
      </c>
      <c r="D705" s="356">
        <v>147</v>
      </c>
      <c r="E705" s="356" t="s">
        <v>3585</v>
      </c>
      <c r="F705" s="363"/>
      <c r="G705" s="356"/>
    </row>
    <row r="706" spans="2:7">
      <c r="B706" s="356" t="s">
        <v>3122</v>
      </c>
      <c r="C706" s="356" t="s">
        <v>2715</v>
      </c>
      <c r="D706" s="356">
        <v>148</v>
      </c>
      <c r="E706" s="359" t="s">
        <v>470</v>
      </c>
      <c r="F706" s="363"/>
      <c r="G706" s="356"/>
    </row>
    <row r="707" spans="2:7">
      <c r="B707" s="356" t="s">
        <v>3122</v>
      </c>
      <c r="C707" s="356" t="s">
        <v>2715</v>
      </c>
      <c r="D707" s="356">
        <v>149</v>
      </c>
      <c r="E707" s="359" t="s">
        <v>3586</v>
      </c>
      <c r="F707" s="363"/>
      <c r="G707" s="356"/>
    </row>
    <row r="708" spans="2:7">
      <c r="B708" s="356" t="s">
        <v>3122</v>
      </c>
      <c r="C708" s="356" t="s">
        <v>2715</v>
      </c>
      <c r="D708" s="356">
        <v>150</v>
      </c>
      <c r="E708" s="359" t="s">
        <v>309</v>
      </c>
      <c r="F708" s="363"/>
      <c r="G708" s="356"/>
    </row>
    <row r="709" spans="2:7">
      <c r="B709" s="356" t="s">
        <v>3122</v>
      </c>
      <c r="C709" s="356" t="s">
        <v>2715</v>
      </c>
      <c r="D709" s="356">
        <v>151</v>
      </c>
      <c r="E709" s="359" t="s">
        <v>3591</v>
      </c>
      <c r="F709" s="363"/>
      <c r="G709" s="356"/>
    </row>
    <row r="710" spans="2:7">
      <c r="B710" s="356" t="s">
        <v>3122</v>
      </c>
      <c r="C710" s="356" t="s">
        <v>2715</v>
      </c>
      <c r="D710" s="356">
        <v>152</v>
      </c>
      <c r="E710" s="359" t="s">
        <v>3595</v>
      </c>
      <c r="F710" s="363"/>
      <c r="G710" s="356"/>
    </row>
    <row r="711" spans="2:7">
      <c r="B711" s="356" t="s">
        <v>3122</v>
      </c>
      <c r="C711" s="356" t="s">
        <v>2715</v>
      </c>
      <c r="D711" s="356">
        <v>153</v>
      </c>
      <c r="E711" s="359" t="s">
        <v>2869</v>
      </c>
      <c r="F711" s="363"/>
      <c r="G711" s="356"/>
    </row>
    <row r="712" spans="2:7">
      <c r="B712" s="356" t="s">
        <v>3122</v>
      </c>
      <c r="C712" s="356" t="s">
        <v>2715</v>
      </c>
      <c r="D712" s="356">
        <v>154</v>
      </c>
      <c r="E712" s="359" t="s">
        <v>3596</v>
      </c>
      <c r="F712" s="363"/>
      <c r="G712" s="356"/>
    </row>
    <row r="713" spans="2:7">
      <c r="B713" s="356" t="s">
        <v>3122</v>
      </c>
      <c r="C713" s="356" t="s">
        <v>2715</v>
      </c>
      <c r="D713" s="356">
        <v>155</v>
      </c>
      <c r="E713" s="359" t="s">
        <v>1195</v>
      </c>
      <c r="F713" s="363"/>
      <c r="G713" s="356"/>
    </row>
    <row r="714" spans="2:7">
      <c r="B714" s="356" t="s">
        <v>3122</v>
      </c>
      <c r="C714" s="356" t="s">
        <v>2715</v>
      </c>
      <c r="D714" s="356">
        <v>156</v>
      </c>
      <c r="E714" s="359" t="s">
        <v>2404</v>
      </c>
      <c r="F714" s="363"/>
      <c r="G714" s="356"/>
    </row>
    <row r="715" spans="2:7">
      <c r="B715" s="356" t="s">
        <v>3122</v>
      </c>
      <c r="C715" s="356" t="s">
        <v>2715</v>
      </c>
      <c r="D715" s="356">
        <v>157</v>
      </c>
      <c r="E715" s="359" t="s">
        <v>3530</v>
      </c>
      <c r="F715" s="363"/>
      <c r="G715" s="356"/>
    </row>
    <row r="716" spans="2:7">
      <c r="B716" s="356" t="s">
        <v>3122</v>
      </c>
      <c r="C716" s="356" t="s">
        <v>2715</v>
      </c>
      <c r="D716" s="356">
        <v>158</v>
      </c>
      <c r="E716" s="359" t="s">
        <v>2525</v>
      </c>
      <c r="F716" s="363"/>
      <c r="G716" s="356"/>
    </row>
    <row r="717" spans="2:7">
      <c r="B717" s="356" t="s">
        <v>3122</v>
      </c>
      <c r="C717" s="356" t="s">
        <v>2715</v>
      </c>
      <c r="D717" s="356">
        <v>159</v>
      </c>
      <c r="E717" s="359" t="s">
        <v>3600</v>
      </c>
      <c r="F717" s="363"/>
      <c r="G717" s="356"/>
    </row>
    <row r="718" spans="2:7">
      <c r="B718" s="356" t="s">
        <v>3122</v>
      </c>
      <c r="C718" s="356" t="s">
        <v>2715</v>
      </c>
      <c r="D718" s="356">
        <v>160</v>
      </c>
      <c r="E718" s="359" t="s">
        <v>3601</v>
      </c>
      <c r="F718" s="363"/>
      <c r="G718" s="356"/>
    </row>
    <row r="719" spans="2:7">
      <c r="B719" s="356" t="s">
        <v>3122</v>
      </c>
      <c r="C719" s="356" t="s">
        <v>2715</v>
      </c>
      <c r="D719" s="356">
        <v>161</v>
      </c>
      <c r="E719" s="359" t="s">
        <v>1759</v>
      </c>
      <c r="F719" s="363"/>
      <c r="G719" s="356"/>
    </row>
    <row r="720" spans="2:7">
      <c r="B720" s="356" t="s">
        <v>3122</v>
      </c>
      <c r="C720" s="356" t="s">
        <v>2715</v>
      </c>
      <c r="D720" s="356">
        <v>162</v>
      </c>
      <c r="E720" s="359" t="s">
        <v>3605</v>
      </c>
      <c r="F720" s="363"/>
      <c r="G720" s="356"/>
    </row>
    <row r="721" spans="2:7">
      <c r="B721" s="356" t="s">
        <v>3122</v>
      </c>
      <c r="C721" s="356" t="s">
        <v>2715</v>
      </c>
      <c r="D721" s="356">
        <v>163</v>
      </c>
      <c r="E721" s="359" t="s">
        <v>966</v>
      </c>
      <c r="F721" s="363"/>
      <c r="G721" s="356"/>
    </row>
    <row r="722" spans="2:7">
      <c r="B722" s="356" t="s">
        <v>3122</v>
      </c>
      <c r="C722" s="356" t="s">
        <v>2715</v>
      </c>
      <c r="D722" s="356">
        <v>164</v>
      </c>
      <c r="E722" s="359" t="s">
        <v>2692</v>
      </c>
      <c r="F722" s="363"/>
      <c r="G722" s="356"/>
    </row>
    <row r="723" spans="2:7">
      <c r="B723" s="356" t="s">
        <v>3122</v>
      </c>
      <c r="C723" s="356" t="s">
        <v>2715</v>
      </c>
      <c r="D723" s="356">
        <v>165</v>
      </c>
      <c r="E723" s="359" t="s">
        <v>1144</v>
      </c>
      <c r="F723" s="363"/>
      <c r="G723" s="356"/>
    </row>
    <row r="724" spans="2:7">
      <c r="B724" s="356" t="s">
        <v>3122</v>
      </c>
      <c r="C724" s="356" t="s">
        <v>2715</v>
      </c>
      <c r="D724" s="356">
        <v>166</v>
      </c>
      <c r="E724" s="359" t="s">
        <v>3609</v>
      </c>
      <c r="F724" s="363"/>
      <c r="G724" s="356"/>
    </row>
    <row r="725" spans="2:7">
      <c r="B725" s="356" t="s">
        <v>3122</v>
      </c>
      <c r="C725" s="356" t="s">
        <v>2715</v>
      </c>
      <c r="D725" s="356">
        <v>167</v>
      </c>
      <c r="E725" s="359" t="s">
        <v>2433</v>
      </c>
      <c r="F725" s="363"/>
      <c r="G725" s="356"/>
    </row>
    <row r="726" spans="2:7">
      <c r="B726" s="356" t="s">
        <v>3122</v>
      </c>
      <c r="C726" s="356" t="s">
        <v>2715</v>
      </c>
      <c r="D726" s="356">
        <v>168</v>
      </c>
      <c r="E726" s="359" t="s">
        <v>3610</v>
      </c>
      <c r="F726" s="363"/>
      <c r="G726" s="356"/>
    </row>
    <row r="727" spans="2:7">
      <c r="B727" s="356" t="s">
        <v>3122</v>
      </c>
      <c r="C727" s="356" t="s">
        <v>2715</v>
      </c>
      <c r="D727" s="356">
        <v>169</v>
      </c>
      <c r="E727" s="359" t="s">
        <v>1387</v>
      </c>
      <c r="F727" s="363"/>
      <c r="G727" s="356"/>
    </row>
    <row r="728" spans="2:7">
      <c r="B728" s="356" t="s">
        <v>3122</v>
      </c>
      <c r="C728" s="356" t="s">
        <v>2715</v>
      </c>
      <c r="D728" s="356">
        <v>170</v>
      </c>
      <c r="E728" s="359" t="s">
        <v>456</v>
      </c>
      <c r="F728" s="363"/>
      <c r="G728" s="356"/>
    </row>
    <row r="729" spans="2:7">
      <c r="B729" s="356" t="s">
        <v>3122</v>
      </c>
      <c r="C729" s="356" t="s">
        <v>2715</v>
      </c>
      <c r="D729" s="356">
        <v>171</v>
      </c>
      <c r="E729" s="359" t="s">
        <v>3611</v>
      </c>
      <c r="F729" s="363"/>
      <c r="G729" s="356"/>
    </row>
    <row r="730" spans="2:7">
      <c r="B730" s="356" t="s">
        <v>3122</v>
      </c>
      <c r="C730" s="356" t="s">
        <v>2715</v>
      </c>
      <c r="D730" s="356">
        <v>172</v>
      </c>
      <c r="E730" s="359" t="s">
        <v>3615</v>
      </c>
      <c r="F730" s="363"/>
      <c r="G730" s="356"/>
    </row>
    <row r="731" spans="2:7">
      <c r="B731" s="356" t="s">
        <v>3122</v>
      </c>
      <c r="C731" s="356" t="s">
        <v>2715</v>
      </c>
      <c r="D731" s="356">
        <v>173</v>
      </c>
      <c r="E731" s="359" t="s">
        <v>261</v>
      </c>
      <c r="F731" s="363"/>
      <c r="G731" s="356"/>
    </row>
    <row r="732" spans="2:7">
      <c r="B732" s="356" t="s">
        <v>3122</v>
      </c>
      <c r="C732" s="356" t="s">
        <v>2715</v>
      </c>
      <c r="D732" s="356">
        <v>174</v>
      </c>
      <c r="E732" s="359" t="s">
        <v>3579</v>
      </c>
      <c r="F732" s="363"/>
      <c r="G732" s="356"/>
    </row>
    <row r="733" spans="2:7">
      <c r="B733" s="356" t="s">
        <v>3122</v>
      </c>
      <c r="C733" s="356" t="s">
        <v>2715</v>
      </c>
      <c r="D733" s="356">
        <v>175</v>
      </c>
      <c r="E733" s="359" t="s">
        <v>1539</v>
      </c>
      <c r="F733" s="363"/>
      <c r="G733" s="356"/>
    </row>
    <row r="734" spans="2:7">
      <c r="B734" s="356" t="s">
        <v>3122</v>
      </c>
      <c r="C734" s="356" t="s">
        <v>2715</v>
      </c>
      <c r="D734" s="356">
        <v>176</v>
      </c>
      <c r="E734" s="359" t="s">
        <v>3616</v>
      </c>
      <c r="F734" s="363"/>
      <c r="G734" s="356"/>
    </row>
    <row r="735" spans="2:7">
      <c r="B735" s="356" t="s">
        <v>3122</v>
      </c>
      <c r="C735" s="356" t="s">
        <v>2715</v>
      </c>
      <c r="D735" s="356">
        <v>177</v>
      </c>
      <c r="E735" s="359" t="s">
        <v>1081</v>
      </c>
      <c r="F735" s="363"/>
      <c r="G735" s="356"/>
    </row>
    <row r="736" spans="2:7">
      <c r="B736" s="356" t="s">
        <v>3122</v>
      </c>
      <c r="C736" s="356" t="s">
        <v>2715</v>
      </c>
      <c r="D736" s="356">
        <v>178</v>
      </c>
      <c r="E736" s="359" t="s">
        <v>3618</v>
      </c>
      <c r="F736" s="363"/>
      <c r="G736" s="356"/>
    </row>
    <row r="737" spans="2:7">
      <c r="B737" s="356" t="s">
        <v>3122</v>
      </c>
      <c r="C737" s="356" t="s">
        <v>2715</v>
      </c>
      <c r="D737" s="356">
        <v>179</v>
      </c>
      <c r="E737" s="359" t="s">
        <v>1296</v>
      </c>
      <c r="F737" s="363"/>
      <c r="G737" s="356"/>
    </row>
    <row r="738" spans="2:7">
      <c r="B738" s="356" t="s">
        <v>3122</v>
      </c>
      <c r="C738" s="356" t="s">
        <v>2715</v>
      </c>
      <c r="D738" s="356">
        <v>180</v>
      </c>
      <c r="E738" s="359" t="s">
        <v>642</v>
      </c>
      <c r="F738" s="363"/>
      <c r="G738" s="356"/>
    </row>
    <row r="739" spans="2:7">
      <c r="B739" s="356" t="s">
        <v>3122</v>
      </c>
      <c r="C739" s="356" t="s">
        <v>2715</v>
      </c>
      <c r="D739" s="356">
        <v>181</v>
      </c>
      <c r="E739" s="359" t="s">
        <v>389</v>
      </c>
      <c r="F739" s="363"/>
      <c r="G739" s="356"/>
    </row>
    <row r="740" spans="2:7">
      <c r="B740" s="356" t="s">
        <v>3122</v>
      </c>
      <c r="C740" s="356" t="s">
        <v>2715</v>
      </c>
      <c r="D740" s="356">
        <v>182</v>
      </c>
      <c r="E740" s="359" t="s">
        <v>3458</v>
      </c>
      <c r="F740" s="363"/>
      <c r="G740" s="356"/>
    </row>
    <row r="741" spans="2:7">
      <c r="B741" s="356" t="s">
        <v>3122</v>
      </c>
      <c r="C741" s="356" t="s">
        <v>2715</v>
      </c>
      <c r="D741" s="356">
        <v>183</v>
      </c>
      <c r="E741" s="359" t="s">
        <v>3622</v>
      </c>
      <c r="F741" s="363"/>
      <c r="G741" s="356"/>
    </row>
    <row r="742" spans="2:7">
      <c r="B742" s="356" t="s">
        <v>3122</v>
      </c>
      <c r="C742" s="356" t="s">
        <v>2715</v>
      </c>
      <c r="D742" s="356">
        <v>184</v>
      </c>
      <c r="E742" s="359" t="s">
        <v>3623</v>
      </c>
      <c r="F742" s="363"/>
      <c r="G742" s="356"/>
    </row>
    <row r="743" spans="2:7">
      <c r="B743" s="356" t="s">
        <v>3122</v>
      </c>
      <c r="C743" s="356" t="s">
        <v>2715</v>
      </c>
      <c r="D743" s="356">
        <v>185</v>
      </c>
      <c r="E743" s="359" t="s">
        <v>3258</v>
      </c>
      <c r="F743" s="363"/>
      <c r="G743" s="356"/>
    </row>
    <row r="744" spans="2:7">
      <c r="B744" s="356" t="s">
        <v>3122</v>
      </c>
      <c r="C744" s="356" t="s">
        <v>2715</v>
      </c>
      <c r="D744" s="356">
        <v>186</v>
      </c>
      <c r="E744" s="359" t="s">
        <v>1876</v>
      </c>
      <c r="F744" s="363"/>
      <c r="G744" s="356"/>
    </row>
    <row r="745" spans="2:7">
      <c r="B745" s="356" t="s">
        <v>3122</v>
      </c>
      <c r="C745" s="356" t="s">
        <v>2715</v>
      </c>
      <c r="D745" s="356">
        <v>187</v>
      </c>
      <c r="E745" s="359" t="s">
        <v>3625</v>
      </c>
      <c r="F745" s="363"/>
      <c r="G745" s="356"/>
    </row>
    <row r="746" spans="2:7">
      <c r="B746" s="356" t="s">
        <v>3122</v>
      </c>
      <c r="C746" s="356" t="s">
        <v>2715</v>
      </c>
      <c r="D746" s="356">
        <v>188</v>
      </c>
      <c r="E746" s="359" t="s">
        <v>1779</v>
      </c>
      <c r="F746" s="363"/>
      <c r="G746" s="356"/>
    </row>
    <row r="747" spans="2:7">
      <c r="B747" s="356" t="s">
        <v>3122</v>
      </c>
      <c r="C747" s="356" t="s">
        <v>2715</v>
      </c>
      <c r="D747" s="356">
        <v>189</v>
      </c>
      <c r="E747" s="359" t="s">
        <v>696</v>
      </c>
      <c r="F747" s="363"/>
      <c r="G747" s="356"/>
    </row>
    <row r="748" spans="2:7">
      <c r="B748" s="356" t="s">
        <v>3122</v>
      </c>
      <c r="C748" s="356" t="s">
        <v>2715</v>
      </c>
      <c r="D748" s="356">
        <v>190</v>
      </c>
      <c r="E748" s="359" t="s">
        <v>3316</v>
      </c>
      <c r="F748" s="363"/>
      <c r="G748" s="356"/>
    </row>
    <row r="749" spans="2:7">
      <c r="B749" s="356" t="s">
        <v>3122</v>
      </c>
      <c r="C749" s="356" t="s">
        <v>2715</v>
      </c>
      <c r="D749" s="356">
        <v>191</v>
      </c>
      <c r="E749" s="359" t="s">
        <v>10</v>
      </c>
      <c r="F749" s="363"/>
      <c r="G749" s="356"/>
    </row>
    <row r="750" spans="2:7">
      <c r="B750" s="356" t="s">
        <v>3122</v>
      </c>
      <c r="C750" s="356" t="s">
        <v>2715</v>
      </c>
      <c r="D750" s="356">
        <v>192</v>
      </c>
      <c r="E750" s="359" t="s">
        <v>3626</v>
      </c>
      <c r="F750" s="363"/>
      <c r="G750" s="356"/>
    </row>
    <row r="751" spans="2:7">
      <c r="B751" s="356" t="s">
        <v>3122</v>
      </c>
      <c r="C751" s="356" t="s">
        <v>2715</v>
      </c>
      <c r="D751" s="356">
        <v>193</v>
      </c>
      <c r="E751" s="359" t="s">
        <v>1063</v>
      </c>
      <c r="F751" s="363"/>
      <c r="G751" s="356"/>
    </row>
    <row r="752" spans="2:7">
      <c r="B752" s="356" t="s">
        <v>3122</v>
      </c>
      <c r="C752" s="356" t="s">
        <v>2715</v>
      </c>
      <c r="D752" s="356">
        <v>194</v>
      </c>
      <c r="E752" s="359" t="s">
        <v>1380</v>
      </c>
      <c r="F752" s="363"/>
      <c r="G752" s="356"/>
    </row>
    <row r="753" spans="2:7">
      <c r="B753" s="356" t="s">
        <v>3122</v>
      </c>
      <c r="C753" s="356" t="s">
        <v>2715</v>
      </c>
      <c r="D753" s="356">
        <v>195</v>
      </c>
      <c r="E753" s="359" t="s">
        <v>3628</v>
      </c>
      <c r="F753" s="363"/>
      <c r="G753" s="356"/>
    </row>
    <row r="754" spans="2:7">
      <c r="B754" s="356" t="s">
        <v>3122</v>
      </c>
      <c r="C754" s="356" t="s">
        <v>2715</v>
      </c>
      <c r="D754" s="356">
        <v>196</v>
      </c>
      <c r="E754" s="359" t="s">
        <v>25</v>
      </c>
      <c r="F754" s="363"/>
      <c r="G754" s="356"/>
    </row>
    <row r="755" spans="2:7">
      <c r="B755" s="356" t="s">
        <v>3122</v>
      </c>
      <c r="C755" s="356" t="s">
        <v>2715</v>
      </c>
      <c r="D755" s="356">
        <v>197</v>
      </c>
      <c r="E755" s="359" t="s">
        <v>587</v>
      </c>
      <c r="F755" s="363"/>
      <c r="G755" s="356"/>
    </row>
    <row r="756" spans="2:7">
      <c r="B756" s="356" t="s">
        <v>3122</v>
      </c>
      <c r="C756" s="356" t="s">
        <v>2715</v>
      </c>
      <c r="D756" s="356">
        <v>198</v>
      </c>
      <c r="E756" s="359" t="s">
        <v>1776</v>
      </c>
      <c r="F756" s="363"/>
      <c r="G756" s="356"/>
    </row>
    <row r="757" spans="2:7">
      <c r="B757" s="356" t="s">
        <v>3122</v>
      </c>
      <c r="C757" s="356" t="s">
        <v>2715</v>
      </c>
      <c r="D757" s="356">
        <v>199</v>
      </c>
      <c r="E757" s="359" t="s">
        <v>3629</v>
      </c>
      <c r="F757" s="363"/>
      <c r="G757" s="356"/>
    </row>
    <row r="758" spans="2:7">
      <c r="B758" s="356" t="s">
        <v>3122</v>
      </c>
      <c r="C758" s="356" t="s">
        <v>2715</v>
      </c>
      <c r="D758" s="356">
        <v>200</v>
      </c>
      <c r="E758" s="359" t="s">
        <v>265</v>
      </c>
      <c r="F758" s="363"/>
      <c r="G758" s="356"/>
    </row>
    <row r="759" spans="2:7">
      <c r="B759" s="356" t="s">
        <v>3122</v>
      </c>
      <c r="C759" s="356" t="s">
        <v>2715</v>
      </c>
      <c r="D759" s="356">
        <v>201</v>
      </c>
      <c r="E759" s="359" t="s">
        <v>3546</v>
      </c>
      <c r="F759" s="363"/>
      <c r="G759" s="356"/>
    </row>
    <row r="760" spans="2:7">
      <c r="B760" s="356" t="s">
        <v>3122</v>
      </c>
      <c r="C760" s="356" t="s">
        <v>2715</v>
      </c>
      <c r="D760" s="356">
        <v>202</v>
      </c>
      <c r="E760" s="359" t="s">
        <v>1881</v>
      </c>
      <c r="F760" s="363"/>
      <c r="G760" s="356"/>
    </row>
    <row r="761" spans="2:7">
      <c r="B761" s="356" t="s">
        <v>3122</v>
      </c>
      <c r="C761" s="356" t="s">
        <v>2715</v>
      </c>
      <c r="D761" s="356">
        <v>203</v>
      </c>
      <c r="E761" s="359" t="s">
        <v>3630</v>
      </c>
      <c r="F761" s="363"/>
      <c r="G761" s="356"/>
    </row>
    <row r="762" spans="2:7">
      <c r="B762" s="356" t="s">
        <v>3122</v>
      </c>
      <c r="C762" s="356" t="s">
        <v>2715</v>
      </c>
      <c r="D762" s="356">
        <v>204</v>
      </c>
      <c r="E762" s="359" t="s">
        <v>575</v>
      </c>
      <c r="F762" s="363"/>
      <c r="G762" s="356"/>
    </row>
    <row r="763" spans="2:7">
      <c r="B763" s="356" t="s">
        <v>3122</v>
      </c>
      <c r="C763" s="356" t="s">
        <v>2715</v>
      </c>
      <c r="D763" s="356">
        <v>205</v>
      </c>
      <c r="E763" s="359" t="s">
        <v>3635</v>
      </c>
      <c r="F763" s="363"/>
      <c r="G763" s="356"/>
    </row>
    <row r="764" spans="2:7">
      <c r="B764" s="356" t="s">
        <v>3122</v>
      </c>
      <c r="C764" s="356" t="s">
        <v>2715</v>
      </c>
      <c r="D764" s="356">
        <v>206</v>
      </c>
      <c r="E764" s="359" t="s">
        <v>3377</v>
      </c>
      <c r="F764" s="363"/>
      <c r="G764" s="356"/>
    </row>
    <row r="765" spans="2:7">
      <c r="B765" s="356" t="s">
        <v>3122</v>
      </c>
      <c r="C765" s="356" t="s">
        <v>2715</v>
      </c>
      <c r="D765" s="356">
        <v>207</v>
      </c>
      <c r="E765" s="359" t="s">
        <v>3638</v>
      </c>
      <c r="F765" s="363"/>
      <c r="G765" s="356"/>
    </row>
    <row r="766" spans="2:7">
      <c r="B766" s="356" t="s">
        <v>3122</v>
      </c>
      <c r="C766" s="356" t="s">
        <v>2715</v>
      </c>
      <c r="D766" s="356">
        <v>208</v>
      </c>
      <c r="E766" s="359" t="s">
        <v>1934</v>
      </c>
      <c r="F766" s="363"/>
      <c r="G766" s="356"/>
    </row>
    <row r="767" spans="2:7">
      <c r="B767" s="356" t="s">
        <v>3122</v>
      </c>
      <c r="C767" s="356" t="s">
        <v>2715</v>
      </c>
      <c r="D767" s="356">
        <v>209</v>
      </c>
      <c r="E767" s="359" t="s">
        <v>3640</v>
      </c>
      <c r="F767" s="363"/>
      <c r="G767" s="356"/>
    </row>
    <row r="768" spans="2:7">
      <c r="B768" s="356" t="s">
        <v>3122</v>
      </c>
      <c r="C768" s="356" t="s">
        <v>2715</v>
      </c>
      <c r="D768" s="356">
        <v>210</v>
      </c>
      <c r="E768" s="359" t="s">
        <v>884</v>
      </c>
      <c r="F768" s="363"/>
      <c r="G768" s="356"/>
    </row>
    <row r="769" spans="2:7">
      <c r="B769" s="356" t="s">
        <v>3122</v>
      </c>
      <c r="C769" s="356" t="s">
        <v>2715</v>
      </c>
      <c r="D769" s="356">
        <v>211</v>
      </c>
      <c r="E769" s="359" t="s">
        <v>3643</v>
      </c>
      <c r="F769" s="363"/>
      <c r="G769" s="356"/>
    </row>
    <row r="770" spans="2:7">
      <c r="B770" s="356" t="s">
        <v>3122</v>
      </c>
      <c r="C770" s="356" t="s">
        <v>2715</v>
      </c>
      <c r="D770" s="356">
        <v>212</v>
      </c>
      <c r="E770" s="359" t="s">
        <v>2259</v>
      </c>
      <c r="F770" s="363"/>
      <c r="G770" s="356"/>
    </row>
    <row r="771" spans="2:7">
      <c r="B771" s="356" t="s">
        <v>3122</v>
      </c>
      <c r="C771" s="356" t="s">
        <v>2715</v>
      </c>
      <c r="D771" s="356">
        <v>213</v>
      </c>
      <c r="E771" s="359" t="s">
        <v>3645</v>
      </c>
      <c r="F771" s="363"/>
      <c r="G771" s="356"/>
    </row>
    <row r="772" spans="2:7">
      <c r="B772" s="356" t="s">
        <v>3122</v>
      </c>
      <c r="C772" s="356" t="s">
        <v>2715</v>
      </c>
      <c r="D772" s="356">
        <v>214</v>
      </c>
      <c r="E772" s="359" t="s">
        <v>3646</v>
      </c>
      <c r="F772" s="363"/>
      <c r="G772" s="356"/>
    </row>
    <row r="773" spans="2:7">
      <c r="B773" s="356" t="s">
        <v>3122</v>
      </c>
      <c r="C773" s="356" t="s">
        <v>2715</v>
      </c>
      <c r="D773" s="356">
        <v>215</v>
      </c>
      <c r="E773" s="359" t="s">
        <v>2093</v>
      </c>
      <c r="F773" s="363"/>
      <c r="G773" s="356"/>
    </row>
    <row r="774" spans="2:7">
      <c r="B774" s="356" t="s">
        <v>3122</v>
      </c>
      <c r="C774" s="356" t="s">
        <v>2715</v>
      </c>
      <c r="D774" s="356">
        <v>216</v>
      </c>
      <c r="E774" s="359" t="s">
        <v>3111</v>
      </c>
      <c r="F774" s="363"/>
      <c r="G774" s="356"/>
    </row>
    <row r="775" spans="2:7">
      <c r="B775" s="356" t="s">
        <v>3122</v>
      </c>
      <c r="C775" s="356" t="s">
        <v>2715</v>
      </c>
      <c r="D775" s="356">
        <v>217</v>
      </c>
      <c r="E775" s="359" t="s">
        <v>3649</v>
      </c>
      <c r="F775" s="363"/>
      <c r="G775" s="356"/>
    </row>
    <row r="776" spans="2:7">
      <c r="B776" s="356" t="s">
        <v>3122</v>
      </c>
      <c r="C776" s="356" t="s">
        <v>2715</v>
      </c>
      <c r="D776" s="356">
        <v>218</v>
      </c>
      <c r="E776" s="359" t="s">
        <v>3651</v>
      </c>
      <c r="F776" s="363"/>
      <c r="G776" s="356"/>
    </row>
    <row r="777" spans="2:7">
      <c r="B777" s="356" t="s">
        <v>3122</v>
      </c>
      <c r="C777" s="356" t="s">
        <v>2715</v>
      </c>
      <c r="D777" s="356">
        <v>219</v>
      </c>
      <c r="E777" s="359" t="s">
        <v>3652</v>
      </c>
      <c r="F777" s="363"/>
      <c r="G777" s="356"/>
    </row>
    <row r="778" spans="2:7">
      <c r="B778" s="356" t="s">
        <v>3122</v>
      </c>
      <c r="C778" s="356" t="s">
        <v>2715</v>
      </c>
      <c r="D778" s="356">
        <v>220</v>
      </c>
      <c r="E778" s="359" t="s">
        <v>3653</v>
      </c>
      <c r="F778" s="363"/>
      <c r="G778" s="356"/>
    </row>
    <row r="779" spans="2:7">
      <c r="B779" s="356" t="s">
        <v>3122</v>
      </c>
      <c r="C779" s="356" t="s">
        <v>2715</v>
      </c>
      <c r="D779" s="356">
        <v>221</v>
      </c>
      <c r="E779" s="359" t="s">
        <v>2089</v>
      </c>
      <c r="F779" s="363"/>
      <c r="G779" s="356"/>
    </row>
    <row r="780" spans="2:7">
      <c r="B780" s="356" t="s">
        <v>3122</v>
      </c>
      <c r="C780" s="356" t="s">
        <v>2715</v>
      </c>
      <c r="D780" s="356">
        <v>222</v>
      </c>
      <c r="E780" s="359" t="s">
        <v>3654</v>
      </c>
      <c r="F780" s="363"/>
      <c r="G780" s="356"/>
    </row>
    <row r="781" spans="2:7">
      <c r="B781" s="356" t="s">
        <v>3122</v>
      </c>
      <c r="C781" s="356" t="s">
        <v>2715</v>
      </c>
      <c r="D781" s="356">
        <v>223</v>
      </c>
      <c r="E781" s="359" t="s">
        <v>1950</v>
      </c>
      <c r="F781" s="363"/>
      <c r="G781" s="356"/>
    </row>
    <row r="782" spans="2:7">
      <c r="B782" s="356" t="s">
        <v>3122</v>
      </c>
      <c r="C782" s="356" t="s">
        <v>2715</v>
      </c>
      <c r="D782" s="356">
        <v>224</v>
      </c>
      <c r="E782" s="359" t="s">
        <v>3305</v>
      </c>
      <c r="F782" s="363"/>
      <c r="G782" s="356"/>
    </row>
    <row r="783" spans="2:7">
      <c r="B783" s="356" t="s">
        <v>3122</v>
      </c>
      <c r="C783" s="356" t="s">
        <v>2715</v>
      </c>
      <c r="D783" s="356">
        <v>225</v>
      </c>
      <c r="E783" s="359" t="s">
        <v>3657</v>
      </c>
      <c r="F783" s="363"/>
      <c r="G783" s="356"/>
    </row>
    <row r="784" spans="2:7">
      <c r="B784" s="356" t="s">
        <v>3122</v>
      </c>
      <c r="C784" s="356" t="s">
        <v>2715</v>
      </c>
      <c r="D784" s="356">
        <v>226</v>
      </c>
      <c r="E784" s="359" t="s">
        <v>3658</v>
      </c>
      <c r="F784" s="363"/>
      <c r="G784" s="356"/>
    </row>
    <row r="785" spans="2:7">
      <c r="B785" s="356" t="s">
        <v>3122</v>
      </c>
      <c r="C785" s="356" t="s">
        <v>2715</v>
      </c>
      <c r="D785" s="356">
        <v>227</v>
      </c>
      <c r="E785" s="359" t="s">
        <v>1266</v>
      </c>
      <c r="F785" s="363"/>
      <c r="G785" s="356"/>
    </row>
    <row r="786" spans="2:7">
      <c r="B786" s="356" t="s">
        <v>3122</v>
      </c>
      <c r="C786" s="356" t="s">
        <v>2715</v>
      </c>
      <c r="D786" s="356">
        <v>228</v>
      </c>
      <c r="E786" s="359" t="s">
        <v>1170</v>
      </c>
      <c r="F786" s="363"/>
      <c r="G786" s="356"/>
    </row>
    <row r="787" spans="2:7">
      <c r="B787" s="356" t="s">
        <v>3122</v>
      </c>
      <c r="C787" s="356" t="s">
        <v>2715</v>
      </c>
      <c r="D787" s="356">
        <v>229</v>
      </c>
      <c r="E787" s="359" t="s">
        <v>1052</v>
      </c>
      <c r="F787" s="363"/>
      <c r="G787" s="356"/>
    </row>
    <row r="788" spans="2:7">
      <c r="B788" s="356" t="s">
        <v>3122</v>
      </c>
      <c r="C788" s="356" t="s">
        <v>2715</v>
      </c>
      <c r="D788" s="356">
        <v>230</v>
      </c>
      <c r="E788" s="359" t="s">
        <v>2130</v>
      </c>
      <c r="F788" s="363"/>
      <c r="G788" s="356"/>
    </row>
    <row r="789" spans="2:7">
      <c r="B789" s="356" t="s">
        <v>3122</v>
      </c>
      <c r="C789" s="356" t="s">
        <v>2715</v>
      </c>
      <c r="D789" s="356">
        <v>231</v>
      </c>
      <c r="E789" s="359" t="s">
        <v>60</v>
      </c>
      <c r="F789" s="363"/>
      <c r="G789" s="356"/>
    </row>
    <row r="790" spans="2:7">
      <c r="B790" s="356" t="s">
        <v>3122</v>
      </c>
      <c r="C790" s="356" t="s">
        <v>2715</v>
      </c>
      <c r="D790" s="356">
        <v>232</v>
      </c>
      <c r="E790" s="359" t="s">
        <v>3662</v>
      </c>
      <c r="F790" s="363"/>
      <c r="G790" s="356"/>
    </row>
    <row r="791" spans="2:7">
      <c r="B791" s="356" t="s">
        <v>3122</v>
      </c>
      <c r="C791" s="356" t="s">
        <v>2715</v>
      </c>
      <c r="D791" s="356">
        <v>233</v>
      </c>
      <c r="E791" s="359" t="s">
        <v>3664</v>
      </c>
      <c r="F791" s="363"/>
      <c r="G791" s="356"/>
    </row>
    <row r="792" spans="2:7">
      <c r="B792" s="356" t="s">
        <v>3122</v>
      </c>
      <c r="C792" s="356" t="s">
        <v>2715</v>
      </c>
      <c r="D792" s="356">
        <v>234</v>
      </c>
      <c r="E792" s="359" t="s">
        <v>3666</v>
      </c>
      <c r="F792" s="363"/>
      <c r="G792" s="356"/>
    </row>
    <row r="793" spans="2:7">
      <c r="B793" s="356" t="s">
        <v>3122</v>
      </c>
      <c r="C793" s="356" t="s">
        <v>2715</v>
      </c>
      <c r="D793" s="356">
        <v>235</v>
      </c>
      <c r="E793" s="359" t="s">
        <v>2478</v>
      </c>
      <c r="F793" s="363"/>
      <c r="G793" s="356"/>
    </row>
    <row r="794" spans="2:7">
      <c r="B794" s="356" t="s">
        <v>3122</v>
      </c>
      <c r="C794" s="356" t="s">
        <v>2715</v>
      </c>
      <c r="D794" s="356">
        <v>236</v>
      </c>
      <c r="E794" s="359" t="s">
        <v>1400</v>
      </c>
      <c r="F794" s="363"/>
      <c r="G794" s="356"/>
    </row>
    <row r="795" spans="2:7">
      <c r="B795" s="356" t="s">
        <v>3122</v>
      </c>
      <c r="C795" s="356" t="s">
        <v>2715</v>
      </c>
      <c r="D795" s="356">
        <v>237</v>
      </c>
      <c r="E795" s="359" t="s">
        <v>889</v>
      </c>
      <c r="F795" s="363"/>
      <c r="G795" s="356"/>
    </row>
    <row r="796" spans="2:7">
      <c r="B796" s="356" t="s">
        <v>3122</v>
      </c>
      <c r="C796" s="356" t="s">
        <v>2715</v>
      </c>
      <c r="D796" s="356">
        <v>238</v>
      </c>
      <c r="E796" s="359" t="s">
        <v>70</v>
      </c>
      <c r="F796" s="363"/>
      <c r="G796" s="356"/>
    </row>
    <row r="797" spans="2:7">
      <c r="B797" s="356" t="s">
        <v>3122</v>
      </c>
      <c r="C797" s="356" t="s">
        <v>2715</v>
      </c>
      <c r="D797" s="356">
        <v>239</v>
      </c>
      <c r="E797" s="359" t="s">
        <v>1958</v>
      </c>
      <c r="F797" s="363"/>
      <c r="G797" s="356"/>
    </row>
    <row r="798" spans="2:7">
      <c r="B798" s="356" t="s">
        <v>3122</v>
      </c>
      <c r="C798" s="356" t="s">
        <v>2715</v>
      </c>
      <c r="D798" s="356">
        <v>240</v>
      </c>
      <c r="E798" s="359" t="s">
        <v>3668</v>
      </c>
      <c r="F798" s="363"/>
      <c r="G798" s="356"/>
    </row>
    <row r="799" spans="2:7">
      <c r="B799" s="356" t="s">
        <v>3122</v>
      </c>
      <c r="C799" s="356" t="s">
        <v>2715</v>
      </c>
      <c r="D799" s="356">
        <v>241</v>
      </c>
      <c r="E799" s="359" t="s">
        <v>1689</v>
      </c>
      <c r="F799" s="363"/>
      <c r="G799" s="356"/>
    </row>
    <row r="800" spans="2:7">
      <c r="B800" s="356" t="s">
        <v>3122</v>
      </c>
      <c r="C800" s="356" t="s">
        <v>2715</v>
      </c>
      <c r="D800" s="356">
        <v>242</v>
      </c>
      <c r="E800" s="359" t="s">
        <v>1655</v>
      </c>
      <c r="F800" s="363"/>
      <c r="G800" s="356"/>
    </row>
    <row r="801" spans="2:7">
      <c r="B801" s="356" t="s">
        <v>3122</v>
      </c>
      <c r="C801" s="356" t="s">
        <v>2715</v>
      </c>
      <c r="D801" s="356">
        <v>243</v>
      </c>
      <c r="E801" s="359" t="s">
        <v>698</v>
      </c>
      <c r="F801" s="363"/>
      <c r="G801" s="356"/>
    </row>
    <row r="802" spans="2:7">
      <c r="B802" s="356" t="s">
        <v>3122</v>
      </c>
      <c r="C802" s="356" t="s">
        <v>2715</v>
      </c>
      <c r="D802" s="356">
        <v>244</v>
      </c>
      <c r="E802" s="359" t="s">
        <v>3670</v>
      </c>
      <c r="F802" s="363"/>
      <c r="G802" s="356"/>
    </row>
    <row r="803" spans="2:7">
      <c r="B803" s="356" t="s">
        <v>3122</v>
      </c>
      <c r="C803" s="356" t="s">
        <v>2715</v>
      </c>
      <c r="D803" s="356">
        <v>245</v>
      </c>
      <c r="E803" s="359" t="s">
        <v>3671</v>
      </c>
      <c r="F803" s="363"/>
      <c r="G803" s="356"/>
    </row>
    <row r="804" spans="2:7">
      <c r="B804" s="356" t="s">
        <v>3122</v>
      </c>
      <c r="C804" s="356" t="s">
        <v>2715</v>
      </c>
      <c r="D804" s="356">
        <v>246</v>
      </c>
      <c r="E804" s="359" t="s">
        <v>3674</v>
      </c>
      <c r="F804" s="363"/>
      <c r="G804" s="356"/>
    </row>
    <row r="805" spans="2:7">
      <c r="B805" s="356" t="s">
        <v>3122</v>
      </c>
      <c r="C805" s="356" t="s">
        <v>2715</v>
      </c>
      <c r="D805" s="356">
        <v>247</v>
      </c>
      <c r="E805" s="359" t="s">
        <v>1947</v>
      </c>
      <c r="F805" s="363"/>
      <c r="G805" s="356"/>
    </row>
    <row r="806" spans="2:7">
      <c r="B806" s="356" t="s">
        <v>3122</v>
      </c>
      <c r="C806" s="356" t="s">
        <v>2715</v>
      </c>
      <c r="D806" s="356">
        <v>248</v>
      </c>
      <c r="E806" s="359" t="s">
        <v>2996</v>
      </c>
      <c r="F806" s="363"/>
      <c r="G806" s="356"/>
    </row>
    <row r="807" spans="2:7">
      <c r="B807" s="356" t="s">
        <v>3122</v>
      </c>
      <c r="C807" s="356" t="s">
        <v>2715</v>
      </c>
      <c r="D807" s="356">
        <v>249</v>
      </c>
      <c r="E807" s="359" t="s">
        <v>3677</v>
      </c>
      <c r="F807" s="363"/>
      <c r="G807" s="356"/>
    </row>
    <row r="808" spans="2:7">
      <c r="B808" s="356" t="s">
        <v>3122</v>
      </c>
      <c r="C808" s="356" t="s">
        <v>2715</v>
      </c>
      <c r="D808" s="356">
        <v>250</v>
      </c>
      <c r="E808" s="359" t="s">
        <v>0</v>
      </c>
      <c r="F808" s="363"/>
      <c r="G808" s="356"/>
    </row>
    <row r="809" spans="2:7">
      <c r="B809" s="356" t="s">
        <v>3122</v>
      </c>
      <c r="C809" s="356" t="s">
        <v>2715</v>
      </c>
      <c r="D809" s="356">
        <v>251</v>
      </c>
      <c r="E809" s="359" t="s">
        <v>3679</v>
      </c>
      <c r="F809" s="363"/>
      <c r="G809" s="356"/>
    </row>
    <row r="810" spans="2:7">
      <c r="B810" s="356" t="s">
        <v>3122</v>
      </c>
      <c r="C810" s="356" t="s">
        <v>2715</v>
      </c>
      <c r="D810" s="356">
        <v>252</v>
      </c>
      <c r="E810" s="359" t="s">
        <v>2888</v>
      </c>
      <c r="F810" s="363"/>
      <c r="G810" s="356"/>
    </row>
    <row r="811" spans="2:7">
      <c r="B811" s="356" t="s">
        <v>3122</v>
      </c>
      <c r="C811" s="356" t="s">
        <v>2715</v>
      </c>
      <c r="D811" s="356">
        <v>253</v>
      </c>
      <c r="E811" s="359" t="s">
        <v>3683</v>
      </c>
      <c r="F811" s="363"/>
      <c r="G811" s="356"/>
    </row>
    <row r="812" spans="2:7">
      <c r="B812" s="356" t="s">
        <v>3122</v>
      </c>
      <c r="C812" s="356" t="s">
        <v>2715</v>
      </c>
      <c r="D812" s="356">
        <v>254</v>
      </c>
      <c r="E812" s="359" t="s">
        <v>3684</v>
      </c>
      <c r="F812" s="363"/>
      <c r="G812" s="356"/>
    </row>
    <row r="813" spans="2:7">
      <c r="B813" s="356" t="s">
        <v>3122</v>
      </c>
      <c r="C813" s="356" t="s">
        <v>2715</v>
      </c>
      <c r="D813" s="356">
        <v>255</v>
      </c>
      <c r="E813" s="359" t="s">
        <v>3686</v>
      </c>
      <c r="F813" s="363"/>
      <c r="G813" s="356"/>
    </row>
    <row r="814" spans="2:7">
      <c r="B814" s="356" t="s">
        <v>3122</v>
      </c>
      <c r="C814" s="356" t="s">
        <v>2715</v>
      </c>
      <c r="D814" s="356">
        <v>256</v>
      </c>
      <c r="E814" s="359" t="s">
        <v>3395</v>
      </c>
      <c r="F814" s="363"/>
      <c r="G814" s="356"/>
    </row>
    <row r="815" spans="2:7">
      <c r="B815" s="356" t="s">
        <v>3122</v>
      </c>
      <c r="C815" s="356" t="s">
        <v>2715</v>
      </c>
      <c r="D815" s="356">
        <v>257</v>
      </c>
      <c r="E815" s="359" t="s">
        <v>3690</v>
      </c>
      <c r="F815" s="363"/>
      <c r="G815" s="356"/>
    </row>
    <row r="816" spans="2:7">
      <c r="B816" s="356" t="s">
        <v>3122</v>
      </c>
      <c r="C816" s="356" t="s">
        <v>2715</v>
      </c>
      <c r="D816" s="356">
        <v>258</v>
      </c>
      <c r="E816" s="359" t="s">
        <v>2712</v>
      </c>
      <c r="F816" s="363"/>
      <c r="G816" s="356"/>
    </row>
    <row r="817" spans="2:7">
      <c r="B817" s="356" t="s">
        <v>3122</v>
      </c>
      <c r="C817" s="356" t="s">
        <v>2715</v>
      </c>
      <c r="D817" s="356">
        <v>259</v>
      </c>
      <c r="E817" s="359" t="s">
        <v>3691</v>
      </c>
      <c r="F817" s="363"/>
      <c r="G817" s="356"/>
    </row>
    <row r="818" spans="2:7">
      <c r="B818" s="356" t="s">
        <v>3122</v>
      </c>
      <c r="C818" s="356" t="s">
        <v>2715</v>
      </c>
      <c r="D818" s="356">
        <v>260</v>
      </c>
      <c r="E818" s="359" t="s">
        <v>2962</v>
      </c>
      <c r="F818" s="363"/>
      <c r="G818" s="356"/>
    </row>
    <row r="819" spans="2:7">
      <c r="B819" s="356" t="s">
        <v>3122</v>
      </c>
      <c r="C819" s="356" t="s">
        <v>2715</v>
      </c>
      <c r="D819" s="356">
        <v>261</v>
      </c>
      <c r="E819" s="359" t="s">
        <v>2582</v>
      </c>
      <c r="F819" s="363"/>
      <c r="G819" s="356"/>
    </row>
    <row r="820" spans="2:7">
      <c r="B820" s="356" t="s">
        <v>3122</v>
      </c>
      <c r="C820" s="356" t="s">
        <v>2715</v>
      </c>
      <c r="D820" s="356">
        <v>262</v>
      </c>
      <c r="E820" s="356" t="s">
        <v>638</v>
      </c>
      <c r="F820" s="363" t="s">
        <v>7266</v>
      </c>
      <c r="G820" s="356"/>
    </row>
    <row r="821" spans="2:7">
      <c r="B821" s="356" t="s">
        <v>3122</v>
      </c>
      <c r="C821" s="356" t="s">
        <v>2715</v>
      </c>
      <c r="D821" s="356">
        <v>263</v>
      </c>
      <c r="E821" s="359" t="s">
        <v>480</v>
      </c>
      <c r="F821" s="363"/>
      <c r="G821" s="356"/>
    </row>
    <row r="822" spans="2:7">
      <c r="B822" s="356" t="s">
        <v>3122</v>
      </c>
      <c r="C822" s="356" t="s">
        <v>2715</v>
      </c>
      <c r="D822" s="356">
        <v>264</v>
      </c>
      <c r="E822" s="356" t="s">
        <v>82</v>
      </c>
      <c r="F822" s="363" t="s">
        <v>7266</v>
      </c>
      <c r="G822" s="356"/>
    </row>
    <row r="823" spans="2:7">
      <c r="B823" s="356" t="s">
        <v>3122</v>
      </c>
      <c r="C823" s="356" t="s">
        <v>2715</v>
      </c>
      <c r="D823" s="356">
        <v>265</v>
      </c>
      <c r="E823" s="356" t="s">
        <v>3517</v>
      </c>
      <c r="F823" s="363" t="s">
        <v>7266</v>
      </c>
      <c r="G823" s="356"/>
    </row>
    <row r="824" spans="2:7">
      <c r="B824" s="356" t="s">
        <v>3122</v>
      </c>
      <c r="C824" s="356" t="s">
        <v>2715</v>
      </c>
      <c r="D824" s="356">
        <v>266</v>
      </c>
      <c r="E824" s="356" t="s">
        <v>2831</v>
      </c>
      <c r="F824" s="363" t="s">
        <v>7266</v>
      </c>
      <c r="G824" s="356"/>
    </row>
    <row r="825" spans="2:7">
      <c r="B825" s="356" t="s">
        <v>3122</v>
      </c>
      <c r="C825" s="356" t="s">
        <v>2715</v>
      </c>
      <c r="D825" s="356">
        <v>267</v>
      </c>
      <c r="E825" s="359" t="s">
        <v>1182</v>
      </c>
      <c r="F825" s="363"/>
      <c r="G825" s="356"/>
    </row>
    <row r="826" spans="2:7">
      <c r="B826" s="356" t="s">
        <v>3122</v>
      </c>
      <c r="C826" s="356" t="s">
        <v>2715</v>
      </c>
      <c r="D826" s="356">
        <v>268</v>
      </c>
      <c r="E826" s="359" t="s">
        <v>2758</v>
      </c>
      <c r="F826" s="363"/>
      <c r="G826" s="356"/>
    </row>
    <row r="827" spans="2:7">
      <c r="B827" s="356" t="s">
        <v>3122</v>
      </c>
      <c r="C827" s="356" t="s">
        <v>2715</v>
      </c>
      <c r="D827" s="356">
        <v>269</v>
      </c>
      <c r="E827" s="359" t="s">
        <v>3693</v>
      </c>
      <c r="F827" s="363"/>
      <c r="G827" s="356"/>
    </row>
    <row r="828" spans="2:7">
      <c r="B828" s="356" t="s">
        <v>3122</v>
      </c>
      <c r="C828" s="356" t="s">
        <v>2715</v>
      </c>
      <c r="D828" s="356">
        <v>270</v>
      </c>
      <c r="E828" s="356" t="s">
        <v>3694</v>
      </c>
      <c r="F828" s="363" t="s">
        <v>7266</v>
      </c>
      <c r="G828" s="356"/>
    </row>
    <row r="829" spans="2:7">
      <c r="B829" s="356" t="s">
        <v>3122</v>
      </c>
      <c r="C829" s="356" t="s">
        <v>2715</v>
      </c>
      <c r="D829" s="356">
        <v>271</v>
      </c>
      <c r="E829" s="359" t="s">
        <v>2219</v>
      </c>
      <c r="F829" s="363"/>
      <c r="G829" s="356"/>
    </row>
    <row r="830" spans="2:7">
      <c r="B830" s="356" t="s">
        <v>3122</v>
      </c>
      <c r="C830" s="356" t="s">
        <v>2715</v>
      </c>
      <c r="D830" s="356">
        <v>272</v>
      </c>
      <c r="E830" s="359" t="s">
        <v>3557</v>
      </c>
      <c r="F830" s="363"/>
      <c r="G830" s="356"/>
    </row>
    <row r="831" spans="2:7">
      <c r="B831" s="356" t="s">
        <v>3122</v>
      </c>
      <c r="C831" s="356" t="s">
        <v>2715</v>
      </c>
      <c r="D831" s="356">
        <v>273</v>
      </c>
      <c r="E831" s="359" t="s">
        <v>2074</v>
      </c>
      <c r="F831" s="363"/>
      <c r="G831" s="356"/>
    </row>
    <row r="832" spans="2:7">
      <c r="B832" s="356" t="s">
        <v>3122</v>
      </c>
      <c r="C832" s="356" t="s">
        <v>2715</v>
      </c>
      <c r="D832" s="356">
        <v>274</v>
      </c>
      <c r="E832" s="359" t="s">
        <v>2620</v>
      </c>
      <c r="F832" s="363"/>
      <c r="G832" s="356"/>
    </row>
    <row r="833" spans="2:7">
      <c r="B833" s="356" t="s">
        <v>3122</v>
      </c>
      <c r="C833" s="356" t="s">
        <v>2715</v>
      </c>
      <c r="D833" s="356">
        <v>275</v>
      </c>
      <c r="E833" s="359" t="s">
        <v>2242</v>
      </c>
      <c r="F833" s="363"/>
      <c r="G833" s="356"/>
    </row>
    <row r="834" spans="2:7">
      <c r="B834" s="356" t="s">
        <v>3122</v>
      </c>
      <c r="C834" s="356" t="s">
        <v>2715</v>
      </c>
      <c r="D834" s="356">
        <v>276</v>
      </c>
      <c r="E834" s="359" t="s">
        <v>3695</v>
      </c>
      <c r="F834" s="363"/>
      <c r="G834" s="356"/>
    </row>
    <row r="835" spans="2:7">
      <c r="B835" s="356" t="s">
        <v>3122</v>
      </c>
      <c r="C835" s="356" t="s">
        <v>2715</v>
      </c>
      <c r="D835" s="356">
        <v>277</v>
      </c>
      <c r="E835" s="359" t="s">
        <v>3697</v>
      </c>
      <c r="F835" s="363"/>
      <c r="G835" s="356"/>
    </row>
    <row r="836" spans="2:7">
      <c r="B836" s="356" t="s">
        <v>3122</v>
      </c>
      <c r="C836" s="356" t="s">
        <v>2715</v>
      </c>
      <c r="D836" s="356">
        <v>278</v>
      </c>
      <c r="E836" s="359" t="s">
        <v>2374</v>
      </c>
      <c r="F836" s="363"/>
      <c r="G836" s="356"/>
    </row>
    <row r="837" spans="2:7">
      <c r="B837" s="356" t="s">
        <v>3122</v>
      </c>
      <c r="C837" s="356" t="s">
        <v>2715</v>
      </c>
      <c r="D837" s="356">
        <v>279</v>
      </c>
      <c r="E837" s="359" t="s">
        <v>2652</v>
      </c>
      <c r="F837" s="363"/>
      <c r="G837" s="356"/>
    </row>
    <row r="838" spans="2:7">
      <c r="B838" s="356" t="s">
        <v>3122</v>
      </c>
      <c r="C838" s="356" t="s">
        <v>2715</v>
      </c>
      <c r="D838" s="356">
        <v>280</v>
      </c>
      <c r="E838" s="359" t="s">
        <v>3700</v>
      </c>
      <c r="F838" s="363"/>
      <c r="G838" s="356"/>
    </row>
    <row r="839" spans="2:7">
      <c r="B839" s="356" t="s">
        <v>3122</v>
      </c>
      <c r="C839" s="356" t="s">
        <v>2715</v>
      </c>
      <c r="D839" s="356">
        <v>281</v>
      </c>
      <c r="E839" s="359" t="s">
        <v>3462</v>
      </c>
      <c r="F839" s="363"/>
      <c r="G839" s="356"/>
    </row>
    <row r="840" spans="2:7">
      <c r="B840" s="356" t="s">
        <v>3122</v>
      </c>
      <c r="C840" s="356" t="s">
        <v>2715</v>
      </c>
      <c r="D840" s="356">
        <v>282</v>
      </c>
      <c r="E840" s="359" t="s">
        <v>3702</v>
      </c>
      <c r="F840" s="363"/>
      <c r="G840" s="356"/>
    </row>
    <row r="841" spans="2:7">
      <c r="B841" s="356" t="s">
        <v>3122</v>
      </c>
      <c r="C841" s="356" t="s">
        <v>2715</v>
      </c>
      <c r="D841" s="356">
        <v>283</v>
      </c>
      <c r="E841" s="359" t="s">
        <v>887</v>
      </c>
      <c r="F841" s="363"/>
      <c r="G841" s="356"/>
    </row>
    <row r="842" spans="2:7">
      <c r="B842" s="356" t="s">
        <v>3122</v>
      </c>
      <c r="C842" s="356" t="s">
        <v>2715</v>
      </c>
      <c r="D842" s="356">
        <v>284</v>
      </c>
      <c r="E842" s="359" t="s">
        <v>1823</v>
      </c>
      <c r="F842" s="363"/>
      <c r="G842" s="356"/>
    </row>
    <row r="843" spans="2:7">
      <c r="B843" s="356" t="s">
        <v>3122</v>
      </c>
      <c r="C843" s="356" t="s">
        <v>2715</v>
      </c>
      <c r="D843" s="356">
        <v>285</v>
      </c>
      <c r="E843" s="359" t="s">
        <v>3021</v>
      </c>
      <c r="F843" s="363"/>
      <c r="G843" s="356"/>
    </row>
    <row r="844" spans="2:7">
      <c r="B844" s="356" t="s">
        <v>3122</v>
      </c>
      <c r="C844" s="356" t="s">
        <v>2715</v>
      </c>
      <c r="D844" s="356">
        <v>286</v>
      </c>
      <c r="E844" s="359" t="s">
        <v>2770</v>
      </c>
      <c r="F844" s="363"/>
      <c r="G844" s="356"/>
    </row>
    <row r="845" spans="2:7">
      <c r="B845" s="356" t="s">
        <v>3122</v>
      </c>
      <c r="C845" s="356" t="s">
        <v>2715</v>
      </c>
      <c r="D845" s="356">
        <v>287</v>
      </c>
      <c r="E845" s="359" t="s">
        <v>3284</v>
      </c>
      <c r="F845" s="363"/>
      <c r="G845" s="356"/>
    </row>
    <row r="846" spans="2:7">
      <c r="B846" s="356" t="s">
        <v>3122</v>
      </c>
      <c r="C846" s="356" t="s">
        <v>2715</v>
      </c>
      <c r="D846" s="356">
        <v>288</v>
      </c>
      <c r="E846" s="359" t="s">
        <v>3137</v>
      </c>
      <c r="F846" s="363"/>
      <c r="G846" s="356"/>
    </row>
    <row r="847" spans="2:7">
      <c r="B847" s="356" t="s">
        <v>3122</v>
      </c>
      <c r="C847" s="356" t="s">
        <v>2715</v>
      </c>
      <c r="D847" s="356">
        <v>289</v>
      </c>
      <c r="E847" s="359" t="s">
        <v>401</v>
      </c>
      <c r="F847" s="363"/>
      <c r="G847" s="356"/>
    </row>
    <row r="848" spans="2:7">
      <c r="B848" s="356" t="s">
        <v>3122</v>
      </c>
      <c r="C848" s="356" t="s">
        <v>2715</v>
      </c>
      <c r="D848" s="356">
        <v>290</v>
      </c>
      <c r="E848" s="359" t="s">
        <v>2901</v>
      </c>
      <c r="F848" s="363"/>
      <c r="G848" s="356"/>
    </row>
    <row r="849" spans="2:7">
      <c r="B849" s="356" t="s">
        <v>3122</v>
      </c>
      <c r="C849" s="356" t="s">
        <v>2715</v>
      </c>
      <c r="D849" s="356">
        <v>291</v>
      </c>
      <c r="E849" s="359" t="s">
        <v>3515</v>
      </c>
      <c r="F849" s="363"/>
      <c r="G849" s="356"/>
    </row>
    <row r="850" spans="2:7">
      <c r="B850" s="356" t="s">
        <v>3122</v>
      </c>
      <c r="C850" s="356" t="s">
        <v>2715</v>
      </c>
      <c r="D850" s="356">
        <v>292</v>
      </c>
      <c r="E850" s="359" t="s">
        <v>930</v>
      </c>
      <c r="F850" s="363"/>
      <c r="G850" s="356"/>
    </row>
    <row r="851" spans="2:7">
      <c r="B851" s="356" t="s">
        <v>3122</v>
      </c>
      <c r="C851" s="356" t="s">
        <v>2715</v>
      </c>
      <c r="D851" s="356">
        <v>293</v>
      </c>
      <c r="E851" s="359" t="s">
        <v>3704</v>
      </c>
      <c r="F851" s="363"/>
      <c r="G851" s="356"/>
    </row>
    <row r="852" spans="2:7">
      <c r="B852" s="356" t="s">
        <v>3122</v>
      </c>
      <c r="C852" s="356" t="s">
        <v>2715</v>
      </c>
      <c r="D852" s="356">
        <v>294</v>
      </c>
      <c r="E852" s="359" t="s">
        <v>1410</v>
      </c>
      <c r="F852" s="363"/>
      <c r="G852" s="356"/>
    </row>
    <row r="853" spans="2:7">
      <c r="B853" s="356" t="s">
        <v>3122</v>
      </c>
      <c r="C853" s="356" t="s">
        <v>2715</v>
      </c>
      <c r="D853" s="356">
        <v>295</v>
      </c>
      <c r="E853" s="359" t="s">
        <v>2781</v>
      </c>
      <c r="F853" s="363"/>
      <c r="G853" s="356"/>
    </row>
    <row r="854" spans="2:7">
      <c r="B854" s="356" t="s">
        <v>3122</v>
      </c>
      <c r="C854" s="356" t="s">
        <v>2715</v>
      </c>
      <c r="D854" s="356">
        <v>296</v>
      </c>
      <c r="E854" s="359" t="s">
        <v>3708</v>
      </c>
      <c r="F854" s="363"/>
      <c r="G854" s="356"/>
    </row>
    <row r="855" spans="2:7">
      <c r="B855" s="356" t="s">
        <v>3122</v>
      </c>
      <c r="C855" s="356" t="s">
        <v>2715</v>
      </c>
      <c r="D855" s="356">
        <v>297</v>
      </c>
      <c r="E855" s="359" t="s">
        <v>1658</v>
      </c>
      <c r="F855" s="363"/>
      <c r="G855" s="356"/>
    </row>
    <row r="856" spans="2:7">
      <c r="B856" s="356" t="s">
        <v>3122</v>
      </c>
      <c r="C856" s="356" t="s">
        <v>2715</v>
      </c>
      <c r="D856" s="356">
        <v>298</v>
      </c>
      <c r="E856" s="359" t="s">
        <v>3709</v>
      </c>
      <c r="F856" s="363"/>
      <c r="G856" s="356"/>
    </row>
    <row r="857" spans="2:7">
      <c r="B857" s="356" t="s">
        <v>3122</v>
      </c>
      <c r="C857" s="356" t="s">
        <v>2715</v>
      </c>
      <c r="D857" s="356">
        <v>299</v>
      </c>
      <c r="E857" s="359" t="s">
        <v>3710</v>
      </c>
      <c r="F857" s="363"/>
      <c r="G857" s="356"/>
    </row>
    <row r="858" spans="2:7">
      <c r="B858" s="356" t="s">
        <v>3122</v>
      </c>
      <c r="C858" s="356" t="s">
        <v>2715</v>
      </c>
      <c r="D858" s="356">
        <v>300</v>
      </c>
      <c r="E858" s="359" t="s">
        <v>2067</v>
      </c>
      <c r="F858" s="363"/>
      <c r="G858" s="356"/>
    </row>
    <row r="859" spans="2:7">
      <c r="B859" s="356" t="s">
        <v>3122</v>
      </c>
      <c r="C859" s="356" t="s">
        <v>2715</v>
      </c>
      <c r="D859" s="356">
        <v>301</v>
      </c>
      <c r="E859" s="359" t="s">
        <v>3711</v>
      </c>
      <c r="F859" s="363"/>
      <c r="G859" s="356"/>
    </row>
    <row r="860" spans="2:7">
      <c r="B860" s="356" t="s">
        <v>3122</v>
      </c>
      <c r="C860" s="356" t="s">
        <v>2715</v>
      </c>
      <c r="D860" s="356">
        <v>302</v>
      </c>
      <c r="E860" s="359" t="s">
        <v>3714</v>
      </c>
      <c r="F860" s="363"/>
      <c r="G860" s="356"/>
    </row>
    <row r="861" spans="2:7">
      <c r="B861" s="356" t="s">
        <v>3122</v>
      </c>
      <c r="C861" s="356" t="s">
        <v>2715</v>
      </c>
      <c r="D861" s="356">
        <v>303</v>
      </c>
      <c r="E861" s="359" t="s">
        <v>228</v>
      </c>
      <c r="F861" s="363"/>
      <c r="G861" s="356"/>
    </row>
    <row r="862" spans="2:7">
      <c r="B862" s="356" t="s">
        <v>3122</v>
      </c>
      <c r="C862" s="356" t="s">
        <v>2715</v>
      </c>
      <c r="D862" s="356">
        <v>304</v>
      </c>
      <c r="E862" s="359" t="s">
        <v>1426</v>
      </c>
      <c r="F862" s="363"/>
      <c r="G862" s="356"/>
    </row>
    <row r="863" spans="2:7">
      <c r="B863" s="356" t="s">
        <v>3122</v>
      </c>
      <c r="C863" s="356" t="s">
        <v>2715</v>
      </c>
      <c r="D863" s="356">
        <v>305</v>
      </c>
      <c r="E863" s="359" t="s">
        <v>3716</v>
      </c>
      <c r="F863" s="363"/>
      <c r="G863" s="356"/>
    </row>
    <row r="864" spans="2:7">
      <c r="B864" s="356" t="s">
        <v>3122</v>
      </c>
      <c r="C864" s="356" t="s">
        <v>2715</v>
      </c>
      <c r="D864" s="356">
        <v>306</v>
      </c>
      <c r="E864" s="359" t="s">
        <v>1220</v>
      </c>
      <c r="F864" s="363"/>
      <c r="G864" s="356"/>
    </row>
    <row r="865" spans="2:7">
      <c r="B865" s="356" t="s">
        <v>3122</v>
      </c>
      <c r="C865" s="356" t="s">
        <v>2715</v>
      </c>
      <c r="D865" s="356">
        <v>307</v>
      </c>
      <c r="E865" s="359" t="s">
        <v>3717</v>
      </c>
      <c r="F865" s="363"/>
      <c r="G865" s="356"/>
    </row>
    <row r="866" spans="2:7">
      <c r="B866" s="356" t="s">
        <v>3122</v>
      </c>
      <c r="C866" s="356" t="s">
        <v>2715</v>
      </c>
      <c r="D866" s="356">
        <v>308</v>
      </c>
      <c r="E866" s="359" t="s">
        <v>491</v>
      </c>
      <c r="F866" s="363"/>
      <c r="G866" s="356"/>
    </row>
    <row r="867" spans="2:7">
      <c r="B867" s="356" t="s">
        <v>3122</v>
      </c>
      <c r="C867" s="356" t="s">
        <v>2715</v>
      </c>
      <c r="D867" s="356">
        <v>309</v>
      </c>
      <c r="E867" s="359" t="s">
        <v>27</v>
      </c>
      <c r="F867" s="363"/>
      <c r="G867" s="356"/>
    </row>
    <row r="868" spans="2:7">
      <c r="B868" s="356" t="s">
        <v>3122</v>
      </c>
      <c r="C868" s="356" t="s">
        <v>2715</v>
      </c>
      <c r="D868" s="356">
        <v>310</v>
      </c>
      <c r="E868" s="359" t="s">
        <v>463</v>
      </c>
      <c r="F868" s="363"/>
      <c r="G868" s="356"/>
    </row>
    <row r="869" spans="2:7">
      <c r="B869" s="356" t="s">
        <v>3122</v>
      </c>
      <c r="C869" s="356" t="s">
        <v>2715</v>
      </c>
      <c r="D869" s="356">
        <v>311</v>
      </c>
      <c r="E869" s="359" t="s">
        <v>3719</v>
      </c>
      <c r="F869" s="363"/>
      <c r="G869" s="356"/>
    </row>
    <row r="870" spans="2:7">
      <c r="B870" s="356" t="s">
        <v>3122</v>
      </c>
      <c r="C870" s="356" t="s">
        <v>2715</v>
      </c>
      <c r="D870" s="356">
        <v>312</v>
      </c>
      <c r="E870" s="359" t="s">
        <v>1612</v>
      </c>
      <c r="F870" s="363"/>
      <c r="G870" s="356"/>
    </row>
    <row r="871" spans="2:7">
      <c r="B871" s="356" t="s">
        <v>3122</v>
      </c>
      <c r="C871" s="356" t="s">
        <v>2715</v>
      </c>
      <c r="D871" s="356">
        <v>313</v>
      </c>
      <c r="E871" s="359" t="s">
        <v>3721</v>
      </c>
      <c r="F871" s="363"/>
      <c r="G871" s="356"/>
    </row>
    <row r="872" spans="2:7">
      <c r="B872" s="356" t="s">
        <v>3122</v>
      </c>
      <c r="C872" s="356" t="s">
        <v>2715</v>
      </c>
      <c r="D872" s="356">
        <v>314</v>
      </c>
      <c r="E872" s="359" t="s">
        <v>373</v>
      </c>
      <c r="F872" s="363"/>
      <c r="G872" s="356"/>
    </row>
    <row r="873" spans="2:7">
      <c r="B873" s="356" t="s">
        <v>3122</v>
      </c>
      <c r="C873" s="356" t="s">
        <v>2715</v>
      </c>
      <c r="D873" s="356">
        <v>315</v>
      </c>
      <c r="E873" s="359" t="s">
        <v>3723</v>
      </c>
      <c r="F873" s="363"/>
      <c r="G873" s="356"/>
    </row>
    <row r="874" spans="2:7">
      <c r="B874" s="356" t="s">
        <v>3122</v>
      </c>
      <c r="C874" s="356" t="s">
        <v>2715</v>
      </c>
      <c r="D874" s="356">
        <v>316</v>
      </c>
      <c r="E874" s="359" t="s">
        <v>3130</v>
      </c>
      <c r="F874" s="363"/>
      <c r="G874" s="356"/>
    </row>
    <row r="875" spans="2:7">
      <c r="B875" s="356" t="s">
        <v>3122</v>
      </c>
      <c r="C875" s="356" t="s">
        <v>2715</v>
      </c>
      <c r="D875" s="356">
        <v>317</v>
      </c>
      <c r="E875" s="359" t="s">
        <v>2674</v>
      </c>
      <c r="F875" s="363"/>
      <c r="G875" s="356"/>
    </row>
    <row r="876" spans="2:7">
      <c r="B876" s="356" t="s">
        <v>3122</v>
      </c>
      <c r="C876" s="356" t="s">
        <v>2715</v>
      </c>
      <c r="D876" s="356">
        <v>318</v>
      </c>
      <c r="E876" s="359" t="s">
        <v>2253</v>
      </c>
      <c r="F876" s="363"/>
      <c r="G876" s="356"/>
    </row>
    <row r="877" spans="2:7">
      <c r="B877" s="356" t="s">
        <v>3122</v>
      </c>
      <c r="C877" s="356" t="s">
        <v>2715</v>
      </c>
      <c r="D877" s="356">
        <v>319</v>
      </c>
      <c r="E877" s="359" t="s">
        <v>991</v>
      </c>
      <c r="F877" s="363"/>
      <c r="G877" s="356"/>
    </row>
    <row r="878" spans="2:7">
      <c r="B878" s="356" t="s">
        <v>3122</v>
      </c>
      <c r="C878" s="356" t="s">
        <v>2715</v>
      </c>
      <c r="D878" s="356">
        <v>320</v>
      </c>
      <c r="E878" s="359" t="s">
        <v>1378</v>
      </c>
      <c r="F878" s="363"/>
      <c r="G878" s="356"/>
    </row>
    <row r="879" spans="2:7">
      <c r="B879" s="356" t="s">
        <v>3122</v>
      </c>
      <c r="C879" s="356" t="s">
        <v>2715</v>
      </c>
      <c r="D879" s="356">
        <v>321</v>
      </c>
      <c r="E879" s="359" t="s">
        <v>3726</v>
      </c>
      <c r="F879" s="363"/>
      <c r="G879" s="356"/>
    </row>
    <row r="880" spans="2:7">
      <c r="B880" s="356" t="s">
        <v>3122</v>
      </c>
      <c r="C880" s="356" t="s">
        <v>2715</v>
      </c>
      <c r="D880" s="356">
        <v>322</v>
      </c>
      <c r="E880" s="359" t="s">
        <v>3727</v>
      </c>
      <c r="F880" s="363"/>
      <c r="G880" s="356"/>
    </row>
    <row r="881" spans="2:7">
      <c r="B881" s="356" t="s">
        <v>3122</v>
      </c>
      <c r="C881" s="356" t="s">
        <v>2715</v>
      </c>
      <c r="D881" s="356">
        <v>323</v>
      </c>
      <c r="E881" s="359" t="s">
        <v>3729</v>
      </c>
      <c r="F881" s="363"/>
      <c r="G881" s="356"/>
    </row>
    <row r="882" spans="2:7">
      <c r="B882" s="356" t="s">
        <v>3122</v>
      </c>
      <c r="C882" s="356" t="s">
        <v>2715</v>
      </c>
      <c r="D882" s="356">
        <v>324</v>
      </c>
      <c r="E882" s="359" t="s">
        <v>3731</v>
      </c>
      <c r="F882" s="363"/>
      <c r="G882" s="356"/>
    </row>
    <row r="883" spans="2:7">
      <c r="B883" s="356" t="s">
        <v>3122</v>
      </c>
      <c r="C883" s="356" t="s">
        <v>2715</v>
      </c>
      <c r="D883" s="356">
        <v>325</v>
      </c>
      <c r="E883" s="359" t="s">
        <v>1977</v>
      </c>
      <c r="F883" s="363"/>
      <c r="G883" s="356"/>
    </row>
    <row r="884" spans="2:7">
      <c r="B884" s="356" t="s">
        <v>3122</v>
      </c>
      <c r="C884" s="356" t="s">
        <v>2715</v>
      </c>
      <c r="D884" s="356">
        <v>326</v>
      </c>
      <c r="E884" s="359" t="s">
        <v>3732</v>
      </c>
      <c r="F884" s="363"/>
      <c r="G884" s="356"/>
    </row>
    <row r="885" spans="2:7">
      <c r="B885" s="356" t="s">
        <v>3122</v>
      </c>
      <c r="C885" s="356" t="s">
        <v>2715</v>
      </c>
      <c r="D885" s="356">
        <v>327</v>
      </c>
      <c r="E885" s="359" t="s">
        <v>2355</v>
      </c>
      <c r="F885" s="363"/>
      <c r="G885" s="356"/>
    </row>
    <row r="886" spans="2:7">
      <c r="B886" s="356" t="s">
        <v>3122</v>
      </c>
      <c r="C886" s="356" t="s">
        <v>2715</v>
      </c>
      <c r="D886" s="356">
        <v>328</v>
      </c>
      <c r="E886" s="359" t="s">
        <v>3736</v>
      </c>
      <c r="F886" s="363"/>
      <c r="G886" s="356"/>
    </row>
    <row r="887" spans="2:7">
      <c r="B887" s="356" t="s">
        <v>3122</v>
      </c>
      <c r="C887" s="356" t="s">
        <v>2715</v>
      </c>
      <c r="D887" s="356">
        <v>329</v>
      </c>
      <c r="E887" s="356" t="s">
        <v>3738</v>
      </c>
      <c r="F887" s="363"/>
      <c r="G887" s="356"/>
    </row>
    <row r="888" spans="2:7">
      <c r="B888" s="356" t="s">
        <v>3122</v>
      </c>
      <c r="C888" s="356" t="s">
        <v>2715</v>
      </c>
      <c r="D888" s="356">
        <v>330</v>
      </c>
      <c r="E888" s="359" t="s">
        <v>2386</v>
      </c>
      <c r="F888" s="363"/>
      <c r="G888" s="356"/>
    </row>
    <row r="889" spans="2:7">
      <c r="B889" s="356" t="s">
        <v>3122</v>
      </c>
      <c r="C889" s="356" t="s">
        <v>2715</v>
      </c>
      <c r="D889" s="356">
        <v>331</v>
      </c>
      <c r="E889" s="359" t="s">
        <v>3739</v>
      </c>
      <c r="F889" s="363"/>
      <c r="G889" s="356"/>
    </row>
    <row r="890" spans="2:7">
      <c r="B890" s="356" t="s">
        <v>3122</v>
      </c>
      <c r="C890" s="356" t="s">
        <v>2715</v>
      </c>
      <c r="D890" s="356">
        <v>332</v>
      </c>
      <c r="E890" s="359" t="s">
        <v>713</v>
      </c>
      <c r="F890" s="363"/>
      <c r="G890" s="356"/>
    </row>
    <row r="891" spans="2:7">
      <c r="B891" s="356" t="s">
        <v>3122</v>
      </c>
      <c r="C891" s="356" t="s">
        <v>2715</v>
      </c>
      <c r="D891" s="356">
        <v>333</v>
      </c>
      <c r="E891" s="359" t="s">
        <v>503</v>
      </c>
      <c r="F891" s="363"/>
      <c r="G891" s="356"/>
    </row>
    <row r="892" spans="2:7">
      <c r="B892" s="356" t="s">
        <v>3122</v>
      </c>
      <c r="C892" s="356" t="s">
        <v>2715</v>
      </c>
      <c r="D892" s="356">
        <v>334</v>
      </c>
      <c r="E892" s="359" t="s">
        <v>398</v>
      </c>
      <c r="F892" s="363"/>
      <c r="G892" s="356"/>
    </row>
    <row r="893" spans="2:7">
      <c r="B893" s="356" t="s">
        <v>3122</v>
      </c>
      <c r="C893" s="356" t="s">
        <v>2715</v>
      </c>
      <c r="D893" s="356">
        <v>335</v>
      </c>
      <c r="E893" s="359" t="s">
        <v>3741</v>
      </c>
      <c r="F893" s="363"/>
      <c r="G893" s="356"/>
    </row>
    <row r="894" spans="2:7">
      <c r="B894" s="356" t="s">
        <v>3122</v>
      </c>
      <c r="C894" s="356" t="s">
        <v>2715</v>
      </c>
      <c r="D894" s="356">
        <v>336</v>
      </c>
      <c r="E894" s="359" t="s">
        <v>1237</v>
      </c>
      <c r="F894" s="363"/>
      <c r="G894" s="356"/>
    </row>
    <row r="895" spans="2:7">
      <c r="B895" s="356" t="s">
        <v>3122</v>
      </c>
      <c r="C895" s="356" t="s">
        <v>2715</v>
      </c>
      <c r="D895" s="356">
        <v>337</v>
      </c>
      <c r="E895" s="359" t="s">
        <v>2596</v>
      </c>
      <c r="F895" s="363"/>
      <c r="G895" s="356"/>
    </row>
    <row r="896" spans="2:7">
      <c r="B896" s="356" t="s">
        <v>3122</v>
      </c>
      <c r="C896" s="356" t="s">
        <v>2715</v>
      </c>
      <c r="D896" s="356">
        <v>338</v>
      </c>
      <c r="E896" s="359" t="s">
        <v>3743</v>
      </c>
      <c r="F896" s="363"/>
      <c r="G896" s="356"/>
    </row>
    <row r="897" spans="2:7">
      <c r="B897" s="356" t="s">
        <v>3122</v>
      </c>
      <c r="C897" s="356" t="s">
        <v>2715</v>
      </c>
      <c r="D897" s="356">
        <v>339</v>
      </c>
      <c r="E897" s="359" t="s">
        <v>3748</v>
      </c>
      <c r="F897" s="363"/>
      <c r="G897" s="356"/>
    </row>
    <row r="898" spans="2:7">
      <c r="B898" s="356" t="s">
        <v>3122</v>
      </c>
      <c r="C898" s="356" t="s">
        <v>2715</v>
      </c>
      <c r="D898" s="356">
        <v>340</v>
      </c>
      <c r="E898" s="359" t="s">
        <v>3750</v>
      </c>
      <c r="F898" s="363"/>
      <c r="G898" s="356"/>
    </row>
    <row r="899" spans="2:7">
      <c r="B899" s="356" t="s">
        <v>3122</v>
      </c>
      <c r="C899" s="356" t="s">
        <v>2715</v>
      </c>
      <c r="D899" s="356">
        <v>341</v>
      </c>
      <c r="E899" s="359" t="s">
        <v>3751</v>
      </c>
      <c r="F899" s="363"/>
      <c r="G899" s="356"/>
    </row>
    <row r="900" spans="2:7">
      <c r="B900" s="356" t="s">
        <v>3122</v>
      </c>
      <c r="C900" s="356" t="s">
        <v>2715</v>
      </c>
      <c r="D900" s="356">
        <v>342</v>
      </c>
      <c r="E900" s="359" t="s">
        <v>455</v>
      </c>
      <c r="F900" s="363"/>
      <c r="G900" s="356"/>
    </row>
    <row r="901" spans="2:7">
      <c r="B901" s="356" t="s">
        <v>3122</v>
      </c>
      <c r="C901" s="356" t="s">
        <v>2715</v>
      </c>
      <c r="D901" s="356">
        <v>343</v>
      </c>
      <c r="E901" s="359" t="s">
        <v>2587</v>
      </c>
      <c r="F901" s="363"/>
      <c r="G901" s="356"/>
    </row>
    <row r="902" spans="2:7">
      <c r="B902" s="356" t="s">
        <v>3122</v>
      </c>
      <c r="C902" s="356" t="s">
        <v>2715</v>
      </c>
      <c r="D902" s="356">
        <v>344</v>
      </c>
      <c r="E902" s="359" t="s">
        <v>2857</v>
      </c>
      <c r="F902" s="363"/>
      <c r="G902" s="356"/>
    </row>
    <row r="903" spans="2:7">
      <c r="B903" s="356" t="s">
        <v>3122</v>
      </c>
      <c r="C903" s="356" t="s">
        <v>2715</v>
      </c>
      <c r="D903" s="356">
        <v>345</v>
      </c>
      <c r="E903" s="359" t="s">
        <v>449</v>
      </c>
      <c r="F903" s="363"/>
      <c r="G903" s="356"/>
    </row>
    <row r="904" spans="2:7">
      <c r="B904" s="356" t="s">
        <v>3122</v>
      </c>
      <c r="C904" s="356" t="s">
        <v>2715</v>
      </c>
      <c r="D904" s="356">
        <v>346</v>
      </c>
      <c r="E904" s="359" t="s">
        <v>637</v>
      </c>
      <c r="F904" s="363"/>
      <c r="G904" s="356"/>
    </row>
    <row r="905" spans="2:7">
      <c r="B905" s="356" t="s">
        <v>3122</v>
      </c>
      <c r="C905" s="356" t="s">
        <v>2715</v>
      </c>
      <c r="D905" s="356">
        <v>347</v>
      </c>
      <c r="E905" s="359" t="s">
        <v>51</v>
      </c>
      <c r="F905" s="363"/>
      <c r="G905" s="356"/>
    </row>
    <row r="906" spans="2:7">
      <c r="B906" s="356" t="s">
        <v>3122</v>
      </c>
      <c r="C906" s="356" t="s">
        <v>2715</v>
      </c>
      <c r="D906" s="356">
        <v>348</v>
      </c>
      <c r="E906" s="359" t="s">
        <v>2745</v>
      </c>
      <c r="F906" s="363"/>
      <c r="G906" s="356"/>
    </row>
    <row r="907" spans="2:7">
      <c r="B907" s="356" t="s">
        <v>3122</v>
      </c>
      <c r="C907" s="356" t="s">
        <v>2715</v>
      </c>
      <c r="D907" s="356">
        <v>349</v>
      </c>
      <c r="E907" s="359" t="s">
        <v>709</v>
      </c>
      <c r="F907" s="363"/>
      <c r="G907" s="356"/>
    </row>
    <row r="908" spans="2:7">
      <c r="B908" s="356" t="s">
        <v>3122</v>
      </c>
      <c r="C908" s="356" t="s">
        <v>2715</v>
      </c>
      <c r="D908" s="356">
        <v>350</v>
      </c>
      <c r="E908" s="359" t="s">
        <v>3754</v>
      </c>
      <c r="F908" s="363"/>
      <c r="G908" s="356"/>
    </row>
    <row r="909" spans="2:7">
      <c r="B909" s="356" t="s">
        <v>3122</v>
      </c>
      <c r="C909" s="356" t="s">
        <v>2715</v>
      </c>
      <c r="D909" s="356">
        <v>351</v>
      </c>
      <c r="E909" s="359" t="s">
        <v>3757</v>
      </c>
      <c r="F909" s="363"/>
      <c r="G909" s="356"/>
    </row>
    <row r="910" spans="2:7">
      <c r="B910" s="356" t="s">
        <v>3122</v>
      </c>
      <c r="C910" s="356" t="s">
        <v>2715</v>
      </c>
      <c r="D910" s="356">
        <v>352</v>
      </c>
      <c r="E910" s="359" t="s">
        <v>3758</v>
      </c>
      <c r="F910" s="363"/>
      <c r="G910" s="356"/>
    </row>
    <row r="911" spans="2:7">
      <c r="B911" s="356" t="s">
        <v>3122</v>
      </c>
      <c r="C911" s="356" t="s">
        <v>2715</v>
      </c>
      <c r="D911" s="356">
        <v>353</v>
      </c>
      <c r="E911" s="359" t="s">
        <v>232</v>
      </c>
      <c r="F911" s="363"/>
      <c r="G911" s="356"/>
    </row>
    <row r="912" spans="2:7">
      <c r="B912" s="356" t="s">
        <v>3122</v>
      </c>
      <c r="C912" s="356" t="s">
        <v>2715</v>
      </c>
      <c r="D912" s="356">
        <v>354</v>
      </c>
      <c r="E912" s="359" t="s">
        <v>1323</v>
      </c>
      <c r="F912" s="363"/>
      <c r="G912" s="356"/>
    </row>
    <row r="913" spans="2:7">
      <c r="B913" s="356" t="s">
        <v>3122</v>
      </c>
      <c r="C913" s="356" t="s">
        <v>2715</v>
      </c>
      <c r="D913" s="356">
        <v>355</v>
      </c>
      <c r="E913" s="359" t="s">
        <v>3762</v>
      </c>
      <c r="F913" s="363"/>
      <c r="G913" s="356"/>
    </row>
    <row r="914" spans="2:7">
      <c r="B914" s="356" t="s">
        <v>3122</v>
      </c>
      <c r="C914" s="356" t="s">
        <v>2715</v>
      </c>
      <c r="D914" s="356">
        <v>356</v>
      </c>
      <c r="E914" s="359" t="s">
        <v>3763</v>
      </c>
      <c r="F914" s="363"/>
      <c r="G914" s="356"/>
    </row>
    <row r="915" spans="2:7">
      <c r="B915" s="356" t="s">
        <v>3122</v>
      </c>
      <c r="C915" s="356" t="s">
        <v>2715</v>
      </c>
      <c r="D915" s="356">
        <v>357</v>
      </c>
      <c r="E915" s="359" t="s">
        <v>3765</v>
      </c>
      <c r="F915" s="363"/>
      <c r="G915" s="356"/>
    </row>
    <row r="916" spans="2:7">
      <c r="B916" s="356" t="s">
        <v>3122</v>
      </c>
      <c r="C916" s="356" t="s">
        <v>2715</v>
      </c>
      <c r="D916" s="356">
        <v>358</v>
      </c>
      <c r="E916" s="359" t="s">
        <v>3766</v>
      </c>
      <c r="F916" s="363"/>
      <c r="G916" s="356"/>
    </row>
    <row r="917" spans="2:7">
      <c r="B917" s="356" t="s">
        <v>3122</v>
      </c>
      <c r="C917" s="356" t="s">
        <v>2715</v>
      </c>
      <c r="D917" s="356">
        <v>359</v>
      </c>
      <c r="E917" s="359" t="s">
        <v>3767</v>
      </c>
      <c r="F917" s="363"/>
      <c r="G917" s="356"/>
    </row>
    <row r="918" spans="2:7">
      <c r="B918" s="356" t="s">
        <v>3122</v>
      </c>
      <c r="C918" s="356" t="s">
        <v>2715</v>
      </c>
      <c r="D918" s="356">
        <v>360</v>
      </c>
      <c r="E918" s="359" t="s">
        <v>3663</v>
      </c>
      <c r="F918" s="363"/>
      <c r="G918" s="356"/>
    </row>
    <row r="919" spans="2:7">
      <c r="B919" s="356" t="s">
        <v>3122</v>
      </c>
      <c r="C919" s="356" t="s">
        <v>2715</v>
      </c>
      <c r="D919" s="356">
        <v>361</v>
      </c>
      <c r="E919" s="359" t="s">
        <v>3770</v>
      </c>
      <c r="F919" s="363"/>
      <c r="G919" s="356"/>
    </row>
    <row r="920" spans="2:7">
      <c r="B920" s="356" t="s">
        <v>3122</v>
      </c>
      <c r="C920" s="356" t="s">
        <v>2715</v>
      </c>
      <c r="D920" s="356">
        <v>362</v>
      </c>
      <c r="E920" s="359" t="s">
        <v>3772</v>
      </c>
      <c r="F920" s="363"/>
      <c r="G920" s="356"/>
    </row>
    <row r="921" spans="2:7">
      <c r="B921" s="356" t="s">
        <v>3122</v>
      </c>
      <c r="C921" s="356" t="s">
        <v>2715</v>
      </c>
      <c r="D921" s="356">
        <v>363</v>
      </c>
      <c r="E921" s="359" t="s">
        <v>1660</v>
      </c>
      <c r="F921" s="363"/>
      <c r="G921" s="356"/>
    </row>
    <row r="922" spans="2:7">
      <c r="B922" s="356" t="s">
        <v>3122</v>
      </c>
      <c r="C922" s="356" t="s">
        <v>2715</v>
      </c>
      <c r="D922" s="356">
        <v>364</v>
      </c>
      <c r="E922" s="359" t="s">
        <v>1978</v>
      </c>
      <c r="F922" s="363"/>
      <c r="G922" s="356"/>
    </row>
    <row r="923" spans="2:7">
      <c r="B923" s="356" t="s">
        <v>3122</v>
      </c>
      <c r="C923" s="356" t="s">
        <v>2715</v>
      </c>
      <c r="D923" s="356">
        <v>365</v>
      </c>
      <c r="E923" s="359" t="s">
        <v>1733</v>
      </c>
      <c r="F923" s="363"/>
      <c r="G923" s="356"/>
    </row>
    <row r="924" spans="2:7">
      <c r="B924" s="356" t="s">
        <v>3122</v>
      </c>
      <c r="C924" s="356" t="s">
        <v>2715</v>
      </c>
      <c r="D924" s="356">
        <v>366</v>
      </c>
      <c r="E924" s="359" t="s">
        <v>1787</v>
      </c>
      <c r="F924" s="363"/>
      <c r="G924" s="356"/>
    </row>
    <row r="925" spans="2:7">
      <c r="B925" s="356" t="s">
        <v>3122</v>
      </c>
      <c r="C925" s="356" t="s">
        <v>2715</v>
      </c>
      <c r="D925" s="356">
        <v>367</v>
      </c>
      <c r="E925" s="359" t="s">
        <v>7271</v>
      </c>
      <c r="F925" s="363"/>
      <c r="G925" s="356"/>
    </row>
    <row r="926" spans="2:7">
      <c r="B926" s="356" t="s">
        <v>3122</v>
      </c>
      <c r="C926" s="356" t="s">
        <v>2715</v>
      </c>
      <c r="D926" s="356">
        <v>368</v>
      </c>
      <c r="E926" s="359" t="s">
        <v>1517</v>
      </c>
      <c r="F926" s="363"/>
      <c r="G926" s="356"/>
    </row>
    <row r="927" spans="2:7">
      <c r="B927" s="356" t="s">
        <v>3122</v>
      </c>
      <c r="C927" s="356" t="s">
        <v>2715</v>
      </c>
      <c r="D927" s="356">
        <v>369</v>
      </c>
      <c r="E927" s="359" t="s">
        <v>3777</v>
      </c>
      <c r="F927" s="363"/>
      <c r="G927" s="356"/>
    </row>
    <row r="928" spans="2:7">
      <c r="B928" s="356" t="s">
        <v>3122</v>
      </c>
      <c r="C928" s="356" t="s">
        <v>2715</v>
      </c>
      <c r="D928" s="356">
        <v>370</v>
      </c>
      <c r="E928" s="359" t="s">
        <v>2098</v>
      </c>
      <c r="F928" s="363"/>
      <c r="G928" s="356"/>
    </row>
    <row r="929" spans="2:7">
      <c r="B929" s="356" t="s">
        <v>3122</v>
      </c>
      <c r="C929" s="356" t="s">
        <v>2715</v>
      </c>
      <c r="D929" s="356">
        <v>371</v>
      </c>
      <c r="E929" s="359" t="s">
        <v>3778</v>
      </c>
      <c r="F929" s="363"/>
      <c r="G929" s="356"/>
    </row>
    <row r="930" spans="2:7">
      <c r="B930" s="356" t="s">
        <v>3122</v>
      </c>
      <c r="C930" s="356" t="s">
        <v>2715</v>
      </c>
      <c r="D930" s="356">
        <v>372</v>
      </c>
      <c r="E930" s="359" t="s">
        <v>3509</v>
      </c>
      <c r="F930" s="363"/>
      <c r="G930" s="356"/>
    </row>
    <row r="931" spans="2:7">
      <c r="B931" s="356" t="s">
        <v>3122</v>
      </c>
      <c r="C931" s="356" t="s">
        <v>2715</v>
      </c>
      <c r="D931" s="356">
        <v>373</v>
      </c>
      <c r="E931" s="359" t="s">
        <v>108</v>
      </c>
      <c r="F931" s="363"/>
      <c r="G931" s="356"/>
    </row>
    <row r="932" spans="2:7">
      <c r="B932" s="356" t="s">
        <v>3122</v>
      </c>
      <c r="C932" s="356" t="s">
        <v>2715</v>
      </c>
      <c r="D932" s="356">
        <v>374</v>
      </c>
      <c r="E932" s="359" t="s">
        <v>935</v>
      </c>
      <c r="F932" s="363"/>
      <c r="G932" s="356"/>
    </row>
    <row r="933" spans="2:7">
      <c r="B933" s="356" t="s">
        <v>3122</v>
      </c>
      <c r="C933" s="356" t="s">
        <v>2715</v>
      </c>
      <c r="D933" s="356">
        <v>375</v>
      </c>
      <c r="E933" s="359" t="s">
        <v>3779</v>
      </c>
      <c r="F933" s="363"/>
      <c r="G933" s="356"/>
    </row>
    <row r="934" spans="2:7">
      <c r="B934" s="356" t="s">
        <v>3122</v>
      </c>
      <c r="C934" s="356" t="s">
        <v>2715</v>
      </c>
      <c r="D934" s="356">
        <v>376</v>
      </c>
      <c r="E934" s="359" t="s">
        <v>1645</v>
      </c>
      <c r="F934" s="363"/>
      <c r="G934" s="356"/>
    </row>
    <row r="935" spans="2:7">
      <c r="B935" s="356" t="s">
        <v>3122</v>
      </c>
      <c r="C935" s="356" t="s">
        <v>2715</v>
      </c>
      <c r="D935" s="356">
        <v>377</v>
      </c>
      <c r="E935" s="359" t="s">
        <v>2813</v>
      </c>
      <c r="F935" s="363"/>
      <c r="G935" s="356"/>
    </row>
    <row r="936" spans="2:7">
      <c r="B936" s="356" t="s">
        <v>3122</v>
      </c>
      <c r="C936" s="356" t="s">
        <v>2715</v>
      </c>
      <c r="D936" s="356">
        <v>378</v>
      </c>
      <c r="E936" s="359" t="s">
        <v>1408</v>
      </c>
      <c r="F936" s="363"/>
      <c r="G936" s="356"/>
    </row>
    <row r="937" spans="2:7">
      <c r="B937" s="356" t="s">
        <v>3122</v>
      </c>
      <c r="C937" s="356" t="s">
        <v>2715</v>
      </c>
      <c r="D937" s="356">
        <v>379</v>
      </c>
      <c r="E937" s="359" t="s">
        <v>331</v>
      </c>
      <c r="F937" s="363"/>
      <c r="G937" s="356"/>
    </row>
    <row r="938" spans="2:7">
      <c r="B938" s="356" t="s">
        <v>3122</v>
      </c>
      <c r="C938" s="356" t="s">
        <v>2715</v>
      </c>
      <c r="D938" s="356">
        <v>380</v>
      </c>
      <c r="E938" s="359" t="s">
        <v>1129</v>
      </c>
      <c r="F938" s="363"/>
      <c r="G938" s="356"/>
    </row>
    <row r="939" spans="2:7">
      <c r="B939" s="356" t="s">
        <v>3122</v>
      </c>
      <c r="C939" s="356" t="s">
        <v>2715</v>
      </c>
      <c r="D939" s="356">
        <v>381</v>
      </c>
      <c r="E939" s="359" t="s">
        <v>626</v>
      </c>
      <c r="F939" s="363"/>
      <c r="G939" s="356"/>
    </row>
    <row r="940" spans="2:7">
      <c r="B940" s="356" t="s">
        <v>3122</v>
      </c>
      <c r="C940" s="356" t="s">
        <v>2715</v>
      </c>
      <c r="D940" s="356">
        <v>382</v>
      </c>
      <c r="E940" s="359" t="s">
        <v>2991</v>
      </c>
      <c r="F940" s="363"/>
      <c r="G940" s="356"/>
    </row>
    <row r="941" spans="2:7">
      <c r="B941" s="356" t="s">
        <v>3122</v>
      </c>
      <c r="C941" s="356" t="s">
        <v>2715</v>
      </c>
      <c r="D941" s="356">
        <v>383</v>
      </c>
      <c r="E941" s="359" t="s">
        <v>3507</v>
      </c>
      <c r="F941" s="363"/>
      <c r="G941" s="356"/>
    </row>
    <row r="942" spans="2:7">
      <c r="B942" s="356" t="s">
        <v>3122</v>
      </c>
      <c r="C942" s="356" t="s">
        <v>2715</v>
      </c>
      <c r="D942" s="356">
        <v>384</v>
      </c>
      <c r="E942" s="359" t="s">
        <v>1230</v>
      </c>
      <c r="F942" s="363"/>
      <c r="G942" s="356"/>
    </row>
    <row r="943" spans="2:7">
      <c r="B943" s="356" t="s">
        <v>3122</v>
      </c>
      <c r="C943" s="356" t="s">
        <v>2715</v>
      </c>
      <c r="D943" s="356">
        <v>385</v>
      </c>
      <c r="E943" s="359" t="s">
        <v>1047</v>
      </c>
      <c r="F943" s="363"/>
      <c r="G943" s="356"/>
    </row>
    <row r="944" spans="2:7">
      <c r="B944" s="356" t="s">
        <v>3122</v>
      </c>
      <c r="C944" s="356" t="s">
        <v>2715</v>
      </c>
      <c r="D944" s="356">
        <v>386</v>
      </c>
      <c r="E944" s="359" t="s">
        <v>3066</v>
      </c>
      <c r="F944" s="363"/>
      <c r="G944" s="356"/>
    </row>
    <row r="945" spans="2:7">
      <c r="B945" s="356" t="s">
        <v>3122</v>
      </c>
      <c r="C945" s="356" t="s">
        <v>2715</v>
      </c>
      <c r="D945" s="356">
        <v>387</v>
      </c>
      <c r="E945" s="359" t="s">
        <v>1656</v>
      </c>
      <c r="F945" s="363"/>
      <c r="G945" s="356"/>
    </row>
    <row r="946" spans="2:7">
      <c r="B946" s="356" t="s">
        <v>3122</v>
      </c>
      <c r="C946" s="356" t="s">
        <v>2715</v>
      </c>
      <c r="D946" s="356">
        <v>388</v>
      </c>
      <c r="E946" s="359" t="s">
        <v>312</v>
      </c>
      <c r="F946" s="363"/>
      <c r="G946" s="356"/>
    </row>
    <row r="947" spans="2:7">
      <c r="B947" s="356" t="s">
        <v>3122</v>
      </c>
      <c r="C947" s="356" t="s">
        <v>2715</v>
      </c>
      <c r="D947" s="356">
        <v>389</v>
      </c>
      <c r="E947" s="359" t="s">
        <v>7423</v>
      </c>
      <c r="F947" s="363"/>
      <c r="G947" s="356"/>
    </row>
    <row r="948" spans="2:7">
      <c r="B948" s="356" t="s">
        <v>3122</v>
      </c>
      <c r="C948" s="356" t="s">
        <v>2715</v>
      </c>
      <c r="D948" s="356">
        <v>390</v>
      </c>
      <c r="E948" s="359" t="s">
        <v>2710</v>
      </c>
      <c r="F948" s="363"/>
      <c r="G948" s="356"/>
    </row>
    <row r="949" spans="2:7">
      <c r="B949" s="356" t="s">
        <v>3122</v>
      </c>
      <c r="C949" s="356" t="s">
        <v>2715</v>
      </c>
      <c r="D949" s="356">
        <v>391</v>
      </c>
      <c r="E949" s="359" t="s">
        <v>3161</v>
      </c>
      <c r="F949" s="363"/>
      <c r="G949" s="356"/>
    </row>
    <row r="950" spans="2:7">
      <c r="B950" s="356" t="s">
        <v>3122</v>
      </c>
      <c r="C950" s="356" t="s">
        <v>2715</v>
      </c>
      <c r="D950" s="356">
        <v>392</v>
      </c>
      <c r="E950" s="359" t="s">
        <v>3782</v>
      </c>
      <c r="F950" s="363"/>
      <c r="G950" s="356"/>
    </row>
    <row r="951" spans="2:7">
      <c r="B951" s="356" t="s">
        <v>3122</v>
      </c>
      <c r="C951" s="356" t="s">
        <v>2715</v>
      </c>
      <c r="D951" s="356">
        <v>393</v>
      </c>
      <c r="E951" s="359" t="s">
        <v>1258</v>
      </c>
      <c r="F951" s="363"/>
      <c r="G951" s="356"/>
    </row>
    <row r="952" spans="2:7">
      <c r="B952" s="356" t="s">
        <v>3122</v>
      </c>
      <c r="C952" s="356" t="s">
        <v>2715</v>
      </c>
      <c r="D952" s="356">
        <v>394</v>
      </c>
      <c r="E952" s="359" t="s">
        <v>2306</v>
      </c>
      <c r="F952" s="363"/>
      <c r="G952" s="356"/>
    </row>
    <row r="953" spans="2:7">
      <c r="B953" s="356" t="s">
        <v>3122</v>
      </c>
      <c r="C953" s="356" t="s">
        <v>2715</v>
      </c>
      <c r="D953" s="356">
        <v>395</v>
      </c>
      <c r="E953" s="359" t="s">
        <v>2637</v>
      </c>
      <c r="F953" s="363"/>
      <c r="G953" s="356"/>
    </row>
    <row r="954" spans="2:7">
      <c r="B954" s="356" t="s">
        <v>3122</v>
      </c>
      <c r="C954" s="356" t="s">
        <v>2715</v>
      </c>
      <c r="D954" s="356">
        <v>396</v>
      </c>
      <c r="E954" s="359" t="s">
        <v>3785</v>
      </c>
      <c r="F954" s="363"/>
      <c r="G954" s="356"/>
    </row>
    <row r="955" spans="2:7">
      <c r="B955" s="356" t="s">
        <v>3122</v>
      </c>
      <c r="C955" s="356" t="s">
        <v>2715</v>
      </c>
      <c r="D955" s="356">
        <v>397</v>
      </c>
      <c r="E955" s="359" t="s">
        <v>3661</v>
      </c>
      <c r="F955" s="363"/>
      <c r="G955" s="356"/>
    </row>
    <row r="956" spans="2:7">
      <c r="B956" s="356" t="s">
        <v>3122</v>
      </c>
      <c r="C956" s="356" t="s">
        <v>2715</v>
      </c>
      <c r="D956" s="356">
        <v>398</v>
      </c>
      <c r="E956" s="359" t="s">
        <v>2195</v>
      </c>
      <c r="F956" s="363"/>
      <c r="G956" s="356"/>
    </row>
    <row r="957" spans="2:7">
      <c r="B957" s="356" t="s">
        <v>3122</v>
      </c>
      <c r="C957" s="356" t="s">
        <v>2715</v>
      </c>
      <c r="D957" s="356">
        <v>399</v>
      </c>
      <c r="E957" s="359" t="s">
        <v>3788</v>
      </c>
      <c r="F957" s="363"/>
      <c r="G957" s="356"/>
    </row>
    <row r="958" spans="2:7">
      <c r="B958" s="356" t="s">
        <v>3122</v>
      </c>
      <c r="C958" s="356" t="s">
        <v>2715</v>
      </c>
      <c r="D958" s="356">
        <v>400</v>
      </c>
      <c r="E958" s="359" t="s">
        <v>3791</v>
      </c>
      <c r="F958" s="363"/>
      <c r="G958" s="356"/>
    </row>
    <row r="959" spans="2:7">
      <c r="B959" s="356" t="s">
        <v>3122</v>
      </c>
      <c r="C959" s="356" t="s">
        <v>2715</v>
      </c>
      <c r="D959" s="356">
        <v>401</v>
      </c>
      <c r="E959" s="359" t="s">
        <v>359</v>
      </c>
      <c r="F959" s="363"/>
      <c r="G959" s="356"/>
    </row>
    <row r="960" spans="2:7">
      <c r="B960" s="356" t="s">
        <v>3122</v>
      </c>
      <c r="C960" s="356" t="s">
        <v>2715</v>
      </c>
      <c r="D960" s="356">
        <v>402</v>
      </c>
      <c r="E960" s="359" t="s">
        <v>945</v>
      </c>
      <c r="F960" s="363"/>
      <c r="G960" s="356"/>
    </row>
    <row r="961" spans="2:7">
      <c r="B961" s="356" t="s">
        <v>3122</v>
      </c>
      <c r="C961" s="356" t="s">
        <v>2715</v>
      </c>
      <c r="D961" s="356">
        <v>403</v>
      </c>
      <c r="E961" s="359" t="s">
        <v>3401</v>
      </c>
      <c r="F961" s="363"/>
      <c r="G961" s="356"/>
    </row>
    <row r="962" spans="2:7">
      <c r="B962" s="356" t="s">
        <v>3122</v>
      </c>
      <c r="C962" s="356" t="s">
        <v>2715</v>
      </c>
      <c r="D962" s="356">
        <v>404</v>
      </c>
      <c r="E962" s="359" t="s">
        <v>3607</v>
      </c>
      <c r="F962" s="363"/>
      <c r="G962" s="356"/>
    </row>
    <row r="963" spans="2:7">
      <c r="B963" s="356" t="s">
        <v>3122</v>
      </c>
      <c r="C963" s="356" t="s">
        <v>2715</v>
      </c>
      <c r="D963" s="356">
        <v>405</v>
      </c>
      <c r="E963" s="359" t="s">
        <v>2602</v>
      </c>
      <c r="F963" s="363"/>
      <c r="G963" s="356"/>
    </row>
    <row r="964" spans="2:7">
      <c r="B964" s="356" t="s">
        <v>3122</v>
      </c>
      <c r="C964" s="356" t="s">
        <v>2715</v>
      </c>
      <c r="D964" s="356">
        <v>406</v>
      </c>
      <c r="E964" s="359" t="s">
        <v>2771</v>
      </c>
      <c r="F964" s="363"/>
      <c r="G964" s="356"/>
    </row>
    <row r="965" spans="2:7">
      <c r="B965" s="356" t="s">
        <v>3122</v>
      </c>
      <c r="C965" s="356" t="s">
        <v>2715</v>
      </c>
      <c r="D965" s="356">
        <v>407</v>
      </c>
      <c r="E965" s="359" t="s">
        <v>3793</v>
      </c>
      <c r="F965" s="363"/>
      <c r="G965" s="356"/>
    </row>
    <row r="966" spans="2:7">
      <c r="B966" s="356" t="s">
        <v>3122</v>
      </c>
      <c r="C966" s="356" t="s">
        <v>2715</v>
      </c>
      <c r="D966" s="356">
        <v>408</v>
      </c>
      <c r="E966" s="359" t="s">
        <v>3504</v>
      </c>
      <c r="F966" s="363"/>
      <c r="G966" s="356"/>
    </row>
    <row r="967" spans="2:7">
      <c r="B967" s="356" t="s">
        <v>3122</v>
      </c>
      <c r="C967" s="356" t="s">
        <v>2715</v>
      </c>
      <c r="D967" s="356">
        <v>409</v>
      </c>
      <c r="E967" s="359" t="s">
        <v>1157</v>
      </c>
      <c r="F967" s="363"/>
      <c r="G967" s="356"/>
    </row>
    <row r="968" spans="2:7">
      <c r="B968" s="356" t="s">
        <v>3122</v>
      </c>
      <c r="C968" s="356" t="s">
        <v>2715</v>
      </c>
      <c r="D968" s="356">
        <v>410</v>
      </c>
      <c r="E968" s="359" t="s">
        <v>3796</v>
      </c>
      <c r="F968" s="363"/>
      <c r="G968" s="356"/>
    </row>
    <row r="969" spans="2:7">
      <c r="B969" s="356" t="s">
        <v>3122</v>
      </c>
      <c r="C969" s="356" t="s">
        <v>2715</v>
      </c>
      <c r="D969" s="356">
        <v>411</v>
      </c>
      <c r="E969" s="359" t="s">
        <v>3797</v>
      </c>
      <c r="F969" s="363"/>
      <c r="G969" s="356"/>
    </row>
    <row r="970" spans="2:7">
      <c r="B970" s="356" t="s">
        <v>3122</v>
      </c>
      <c r="C970" s="356" t="s">
        <v>2715</v>
      </c>
      <c r="D970" s="356">
        <v>412</v>
      </c>
      <c r="E970" s="359" t="s">
        <v>3800</v>
      </c>
      <c r="F970" s="363"/>
      <c r="G970" s="356"/>
    </row>
    <row r="971" spans="2:7">
      <c r="B971" s="356" t="s">
        <v>3122</v>
      </c>
      <c r="C971" s="356" t="s">
        <v>2715</v>
      </c>
      <c r="D971" s="356">
        <v>413</v>
      </c>
      <c r="E971" s="359" t="s">
        <v>1174</v>
      </c>
      <c r="F971" s="363"/>
      <c r="G971" s="356"/>
    </row>
    <row r="972" spans="2:7">
      <c r="B972" s="356" t="s">
        <v>3122</v>
      </c>
      <c r="C972" s="356" t="s">
        <v>2715</v>
      </c>
      <c r="D972" s="356">
        <v>414</v>
      </c>
      <c r="E972" s="359" t="s">
        <v>3802</v>
      </c>
      <c r="F972" s="363"/>
      <c r="G972" s="356"/>
    </row>
    <row r="973" spans="2:7">
      <c r="B973" s="356" t="s">
        <v>3122</v>
      </c>
      <c r="C973" s="356" t="s">
        <v>2715</v>
      </c>
      <c r="D973" s="356">
        <v>415</v>
      </c>
      <c r="E973" s="359" t="s">
        <v>3804</v>
      </c>
      <c r="F973" s="363"/>
      <c r="G973" s="356"/>
    </row>
    <row r="974" spans="2:7">
      <c r="B974" s="356" t="s">
        <v>3122</v>
      </c>
      <c r="C974" s="356" t="s">
        <v>2715</v>
      </c>
      <c r="D974" s="356">
        <v>416</v>
      </c>
      <c r="E974" s="359" t="s">
        <v>2012</v>
      </c>
      <c r="F974" s="363"/>
      <c r="G974" s="356"/>
    </row>
    <row r="975" spans="2:7">
      <c r="B975" s="356" t="s">
        <v>3122</v>
      </c>
      <c r="C975" s="356" t="s">
        <v>2715</v>
      </c>
      <c r="D975" s="356">
        <v>417</v>
      </c>
      <c r="E975" s="359" t="s">
        <v>1596</v>
      </c>
      <c r="F975" s="363"/>
      <c r="G975" s="356"/>
    </row>
    <row r="976" spans="2:7">
      <c r="B976" s="356" t="s">
        <v>3122</v>
      </c>
      <c r="C976" s="356" t="s">
        <v>2715</v>
      </c>
      <c r="D976" s="356">
        <v>418</v>
      </c>
      <c r="E976" s="359" t="s">
        <v>1</v>
      </c>
      <c r="F976" s="363"/>
      <c r="G976" s="356"/>
    </row>
    <row r="977" spans="2:7">
      <c r="B977" s="356" t="s">
        <v>3122</v>
      </c>
      <c r="C977" s="356" t="s">
        <v>2715</v>
      </c>
      <c r="D977" s="356">
        <v>419</v>
      </c>
      <c r="E977" s="359" t="s">
        <v>3689</v>
      </c>
      <c r="F977" s="363"/>
      <c r="G977" s="356"/>
    </row>
    <row r="978" spans="2:7">
      <c r="B978" s="356" t="s">
        <v>3122</v>
      </c>
      <c r="C978" s="356" t="s">
        <v>2715</v>
      </c>
      <c r="D978" s="356">
        <v>420</v>
      </c>
      <c r="E978" s="359" t="s">
        <v>3807</v>
      </c>
      <c r="F978" s="363"/>
      <c r="G978" s="356"/>
    </row>
    <row r="979" spans="2:7">
      <c r="B979" s="356" t="s">
        <v>3122</v>
      </c>
      <c r="C979" s="356" t="s">
        <v>2715</v>
      </c>
      <c r="D979" s="356">
        <v>421</v>
      </c>
      <c r="E979" s="359" t="s">
        <v>2627</v>
      </c>
      <c r="F979" s="363"/>
      <c r="G979" s="356"/>
    </row>
    <row r="980" spans="2:7">
      <c r="B980" s="356" t="s">
        <v>3122</v>
      </c>
      <c r="C980" s="356" t="s">
        <v>2715</v>
      </c>
      <c r="D980" s="356">
        <v>422</v>
      </c>
      <c r="E980" s="359" t="s">
        <v>3809</v>
      </c>
      <c r="F980" s="363"/>
      <c r="G980" s="356"/>
    </row>
    <row r="981" spans="2:7">
      <c r="B981" s="356" t="s">
        <v>3122</v>
      </c>
      <c r="C981" s="356" t="s">
        <v>2715</v>
      </c>
      <c r="D981" s="356">
        <v>423</v>
      </c>
      <c r="E981" s="359" t="s">
        <v>3687</v>
      </c>
      <c r="F981" s="363"/>
      <c r="G981" s="356"/>
    </row>
    <row r="982" spans="2:7">
      <c r="B982" s="356" t="s">
        <v>3122</v>
      </c>
      <c r="C982" s="356" t="s">
        <v>2715</v>
      </c>
      <c r="D982" s="356">
        <v>424</v>
      </c>
      <c r="E982" s="359" t="s">
        <v>3810</v>
      </c>
      <c r="F982" s="363"/>
      <c r="G982" s="356"/>
    </row>
    <row r="983" spans="2:7">
      <c r="B983" s="356" t="s">
        <v>3122</v>
      </c>
      <c r="C983" s="356" t="s">
        <v>2715</v>
      </c>
      <c r="D983" s="356">
        <v>425</v>
      </c>
      <c r="E983" s="359" t="s">
        <v>3813</v>
      </c>
      <c r="F983" s="363"/>
      <c r="G983" s="356"/>
    </row>
    <row r="984" spans="2:7">
      <c r="B984" s="356" t="s">
        <v>3122</v>
      </c>
      <c r="C984" s="356" t="s">
        <v>2715</v>
      </c>
      <c r="D984" s="356">
        <v>426</v>
      </c>
      <c r="E984" s="359" t="s">
        <v>435</v>
      </c>
      <c r="F984" s="363"/>
      <c r="G984" s="356"/>
    </row>
    <row r="985" spans="2:7">
      <c r="B985" s="356" t="s">
        <v>3122</v>
      </c>
      <c r="C985" s="356" t="s">
        <v>2715</v>
      </c>
      <c r="D985" s="356">
        <v>427</v>
      </c>
      <c r="E985" s="359" t="s">
        <v>3815</v>
      </c>
      <c r="F985" s="363"/>
      <c r="G985" s="356"/>
    </row>
    <row r="986" spans="2:7">
      <c r="B986" s="356" t="s">
        <v>3122</v>
      </c>
      <c r="C986" s="356" t="s">
        <v>2715</v>
      </c>
      <c r="D986" s="356">
        <v>428</v>
      </c>
      <c r="E986" s="359" t="s">
        <v>1631</v>
      </c>
      <c r="F986" s="363"/>
      <c r="G986" s="356"/>
    </row>
    <row r="987" spans="2:7">
      <c r="B987" s="356" t="s">
        <v>3122</v>
      </c>
      <c r="C987" s="356" t="s">
        <v>2715</v>
      </c>
      <c r="D987" s="356">
        <v>429</v>
      </c>
      <c r="E987" s="359" t="s">
        <v>3817</v>
      </c>
      <c r="F987" s="363"/>
      <c r="G987" s="356"/>
    </row>
    <row r="988" spans="2:7">
      <c r="B988" s="356" t="s">
        <v>3122</v>
      </c>
      <c r="C988" s="356" t="s">
        <v>2715</v>
      </c>
      <c r="D988" s="356">
        <v>430</v>
      </c>
      <c r="E988" s="359" t="s">
        <v>3821</v>
      </c>
      <c r="F988" s="363"/>
      <c r="G988" s="356"/>
    </row>
    <row r="989" spans="2:7">
      <c r="B989" s="356" t="s">
        <v>3122</v>
      </c>
      <c r="C989" s="356" t="s">
        <v>2715</v>
      </c>
      <c r="D989" s="356">
        <v>431</v>
      </c>
      <c r="E989" s="359" t="s">
        <v>3399</v>
      </c>
      <c r="F989" s="363"/>
      <c r="G989" s="356"/>
    </row>
    <row r="990" spans="2:7">
      <c r="B990" s="356" t="s">
        <v>3122</v>
      </c>
      <c r="C990" s="356" t="s">
        <v>2715</v>
      </c>
      <c r="D990" s="356">
        <v>432</v>
      </c>
      <c r="E990" s="359" t="s">
        <v>3822</v>
      </c>
      <c r="F990" s="363"/>
      <c r="G990" s="356"/>
    </row>
    <row r="991" spans="2:7">
      <c r="B991" s="356" t="s">
        <v>3122</v>
      </c>
      <c r="C991" s="356" t="s">
        <v>2715</v>
      </c>
      <c r="D991" s="356">
        <v>433</v>
      </c>
      <c r="E991" s="359" t="s">
        <v>3826</v>
      </c>
      <c r="F991" s="363"/>
      <c r="G991" s="356"/>
    </row>
    <row r="992" spans="2:7">
      <c r="B992" s="356" t="s">
        <v>3122</v>
      </c>
      <c r="C992" s="356" t="s">
        <v>2715</v>
      </c>
      <c r="D992" s="356">
        <v>434</v>
      </c>
      <c r="E992" s="359" t="s">
        <v>3828</v>
      </c>
      <c r="F992" s="363"/>
      <c r="G992" s="356"/>
    </row>
    <row r="993" spans="2:7">
      <c r="B993" s="356" t="s">
        <v>3122</v>
      </c>
      <c r="C993" s="356" t="s">
        <v>2715</v>
      </c>
      <c r="D993" s="356">
        <v>435</v>
      </c>
      <c r="E993" s="359" t="s">
        <v>3832</v>
      </c>
      <c r="F993" s="363"/>
      <c r="G993" s="356"/>
    </row>
    <row r="994" spans="2:7">
      <c r="B994" s="356" t="s">
        <v>3122</v>
      </c>
      <c r="C994" s="356" t="s">
        <v>2715</v>
      </c>
      <c r="D994" s="356">
        <v>436</v>
      </c>
      <c r="E994" s="359" t="s">
        <v>3837</v>
      </c>
      <c r="F994" s="363"/>
      <c r="G994" s="356"/>
    </row>
    <row r="995" spans="2:7">
      <c r="B995" s="356" t="s">
        <v>3122</v>
      </c>
      <c r="C995" s="356" t="s">
        <v>2715</v>
      </c>
      <c r="D995" s="356">
        <v>437</v>
      </c>
      <c r="E995" s="359" t="s">
        <v>3840</v>
      </c>
      <c r="F995" s="363"/>
      <c r="G995" s="356"/>
    </row>
    <row r="996" spans="2:7">
      <c r="B996" s="356" t="s">
        <v>3122</v>
      </c>
      <c r="C996" s="356" t="s">
        <v>2715</v>
      </c>
      <c r="D996" s="356">
        <v>438</v>
      </c>
      <c r="E996" s="359" t="s">
        <v>3844</v>
      </c>
      <c r="F996" s="363"/>
      <c r="G996" s="356"/>
    </row>
    <row r="997" spans="2:7">
      <c r="B997" s="356" t="s">
        <v>3122</v>
      </c>
      <c r="C997" s="356" t="s">
        <v>2715</v>
      </c>
      <c r="D997" s="356">
        <v>439</v>
      </c>
      <c r="E997" s="359" t="s">
        <v>3847</v>
      </c>
      <c r="F997" s="363"/>
      <c r="G997" s="356"/>
    </row>
    <row r="998" spans="2:7">
      <c r="B998" s="356" t="s">
        <v>3122</v>
      </c>
      <c r="C998" s="356" t="s">
        <v>2715</v>
      </c>
      <c r="D998" s="356">
        <v>440</v>
      </c>
      <c r="E998" s="359" t="s">
        <v>2727</v>
      </c>
      <c r="F998" s="363"/>
      <c r="G998" s="356"/>
    </row>
    <row r="999" spans="2:7">
      <c r="B999" s="356" t="s">
        <v>3122</v>
      </c>
      <c r="C999" s="356" t="s">
        <v>2715</v>
      </c>
      <c r="D999" s="356">
        <v>441</v>
      </c>
      <c r="E999" s="359" t="s">
        <v>1512</v>
      </c>
      <c r="F999" s="363"/>
      <c r="G999" s="356"/>
    </row>
    <row r="1000" spans="2:7">
      <c r="B1000" s="356" t="s">
        <v>3122</v>
      </c>
      <c r="C1000" s="356" t="s">
        <v>2715</v>
      </c>
      <c r="D1000" s="356">
        <v>442</v>
      </c>
      <c r="E1000" s="359" t="s">
        <v>831</v>
      </c>
      <c r="F1000" s="363"/>
      <c r="G1000" s="356"/>
    </row>
    <row r="1001" spans="2:7">
      <c r="B1001" s="356" t="s">
        <v>3122</v>
      </c>
      <c r="C1001" s="356" t="s">
        <v>2715</v>
      </c>
      <c r="D1001" s="356">
        <v>443</v>
      </c>
      <c r="E1001" s="359" t="s">
        <v>3850</v>
      </c>
      <c r="F1001" s="363"/>
      <c r="G1001" s="356"/>
    </row>
    <row r="1002" spans="2:7">
      <c r="B1002" s="356" t="s">
        <v>3122</v>
      </c>
      <c r="C1002" s="356" t="s">
        <v>2715</v>
      </c>
      <c r="D1002" s="356">
        <v>444</v>
      </c>
      <c r="E1002" s="359" t="s">
        <v>1484</v>
      </c>
      <c r="F1002" s="363"/>
      <c r="G1002" s="356"/>
    </row>
    <row r="1003" spans="2:7">
      <c r="B1003" s="356" t="s">
        <v>3122</v>
      </c>
      <c r="C1003" s="356" t="s">
        <v>2715</v>
      </c>
      <c r="D1003" s="356">
        <v>445</v>
      </c>
      <c r="E1003" s="359" t="s">
        <v>3852</v>
      </c>
      <c r="F1003" s="363"/>
      <c r="G1003" s="356"/>
    </row>
    <row r="1004" spans="2:7">
      <c r="B1004" s="356" t="s">
        <v>3122</v>
      </c>
      <c r="C1004" s="356" t="s">
        <v>2715</v>
      </c>
      <c r="D1004" s="356">
        <v>446</v>
      </c>
      <c r="E1004" s="359" t="s">
        <v>3855</v>
      </c>
      <c r="F1004" s="363"/>
      <c r="G1004" s="356"/>
    </row>
    <row r="1005" spans="2:7">
      <c r="B1005" s="356" t="s">
        <v>3122</v>
      </c>
      <c r="C1005" s="356" t="s">
        <v>2715</v>
      </c>
      <c r="D1005" s="356">
        <v>447</v>
      </c>
      <c r="E1005" s="359" t="s">
        <v>936</v>
      </c>
      <c r="F1005" s="363"/>
      <c r="G1005" s="356"/>
    </row>
    <row r="1006" spans="2:7">
      <c r="B1006" s="356" t="s">
        <v>3122</v>
      </c>
      <c r="C1006" s="356" t="s">
        <v>2715</v>
      </c>
      <c r="D1006" s="356">
        <v>448</v>
      </c>
      <c r="E1006" s="359" t="s">
        <v>3857</v>
      </c>
      <c r="F1006" s="363"/>
      <c r="G1006" s="356"/>
    </row>
    <row r="1007" spans="2:7">
      <c r="B1007" s="356" t="s">
        <v>3122</v>
      </c>
      <c r="C1007" s="356" t="s">
        <v>2715</v>
      </c>
      <c r="D1007" s="356">
        <v>449</v>
      </c>
      <c r="E1007" s="359" t="s">
        <v>3860</v>
      </c>
      <c r="F1007" s="363"/>
      <c r="G1007" s="356"/>
    </row>
    <row r="1008" spans="2:7">
      <c r="B1008" s="356" t="s">
        <v>3122</v>
      </c>
      <c r="C1008" s="356" t="s">
        <v>2715</v>
      </c>
      <c r="D1008" s="356">
        <v>450</v>
      </c>
      <c r="E1008" s="359" t="s">
        <v>2434</v>
      </c>
      <c r="F1008" s="363"/>
      <c r="G1008" s="356"/>
    </row>
    <row r="1009" spans="2:7">
      <c r="B1009" s="356" t="s">
        <v>3122</v>
      </c>
      <c r="C1009" s="356" t="s">
        <v>2715</v>
      </c>
      <c r="D1009" s="356">
        <v>451</v>
      </c>
      <c r="E1009" s="359" t="s">
        <v>3132</v>
      </c>
      <c r="F1009" s="363"/>
      <c r="G1009" s="356"/>
    </row>
    <row r="1010" spans="2:7">
      <c r="B1010" s="356" t="s">
        <v>3122</v>
      </c>
      <c r="C1010" s="356" t="s">
        <v>2715</v>
      </c>
      <c r="D1010" s="356">
        <v>452</v>
      </c>
      <c r="E1010" s="359" t="s">
        <v>3858</v>
      </c>
      <c r="F1010" s="363"/>
      <c r="G1010" s="356"/>
    </row>
    <row r="1011" spans="2:7">
      <c r="B1011" s="356" t="s">
        <v>3122</v>
      </c>
      <c r="C1011" s="356" t="s">
        <v>2715</v>
      </c>
      <c r="D1011" s="356">
        <v>453</v>
      </c>
      <c r="E1011" s="359" t="s">
        <v>3861</v>
      </c>
      <c r="F1011" s="363"/>
      <c r="G1011" s="356"/>
    </row>
    <row r="1012" spans="2:7">
      <c r="B1012" s="356" t="s">
        <v>3122</v>
      </c>
      <c r="C1012" s="356" t="s">
        <v>2715</v>
      </c>
      <c r="D1012" s="356">
        <v>454</v>
      </c>
      <c r="E1012" s="359" t="s">
        <v>766</v>
      </c>
      <c r="F1012" s="363"/>
      <c r="G1012" s="356"/>
    </row>
    <row r="1013" spans="2:7">
      <c r="B1013" s="356" t="s">
        <v>3122</v>
      </c>
      <c r="C1013" s="356" t="s">
        <v>2715</v>
      </c>
      <c r="D1013" s="356">
        <v>455</v>
      </c>
      <c r="E1013" s="359" t="s">
        <v>1264</v>
      </c>
      <c r="F1013" s="363"/>
      <c r="G1013" s="356"/>
    </row>
    <row r="1014" spans="2:7">
      <c r="B1014" s="356" t="s">
        <v>3122</v>
      </c>
      <c r="C1014" s="356" t="s">
        <v>2715</v>
      </c>
      <c r="D1014" s="356">
        <v>456</v>
      </c>
      <c r="E1014" s="359" t="s">
        <v>3863</v>
      </c>
      <c r="F1014" s="363"/>
      <c r="G1014" s="356"/>
    </row>
    <row r="1015" spans="2:7">
      <c r="B1015" s="356" t="s">
        <v>3122</v>
      </c>
      <c r="C1015" s="356" t="s">
        <v>2715</v>
      </c>
      <c r="D1015" s="356">
        <v>457</v>
      </c>
      <c r="E1015" s="359" t="s">
        <v>3866</v>
      </c>
      <c r="F1015" s="363"/>
      <c r="G1015" s="356"/>
    </row>
    <row r="1016" spans="2:7">
      <c r="B1016" s="356" t="s">
        <v>3122</v>
      </c>
      <c r="C1016" s="356" t="s">
        <v>2715</v>
      </c>
      <c r="D1016" s="356">
        <v>458</v>
      </c>
      <c r="E1016" s="359" t="s">
        <v>3868</v>
      </c>
      <c r="F1016" s="363"/>
      <c r="G1016" s="356"/>
    </row>
    <row r="1017" spans="2:7">
      <c r="B1017" s="356" t="s">
        <v>3122</v>
      </c>
      <c r="C1017" s="356" t="s">
        <v>2715</v>
      </c>
      <c r="D1017" s="356">
        <v>459</v>
      </c>
      <c r="E1017" s="359" t="s">
        <v>3869</v>
      </c>
      <c r="F1017" s="363"/>
      <c r="G1017" s="356"/>
    </row>
    <row r="1018" spans="2:7">
      <c r="B1018" s="356" t="s">
        <v>3122</v>
      </c>
      <c r="C1018" s="356" t="s">
        <v>2715</v>
      </c>
      <c r="D1018" s="356">
        <v>460</v>
      </c>
      <c r="E1018" s="359" t="s">
        <v>85</v>
      </c>
      <c r="F1018" s="363"/>
      <c r="G1018" s="356"/>
    </row>
    <row r="1019" spans="2:7">
      <c r="B1019" s="356" t="s">
        <v>3122</v>
      </c>
      <c r="C1019" s="356" t="s">
        <v>2715</v>
      </c>
      <c r="D1019" s="356">
        <v>461</v>
      </c>
      <c r="E1019" s="359" t="s">
        <v>209</v>
      </c>
      <c r="F1019" s="363"/>
      <c r="G1019" s="356"/>
    </row>
    <row r="1020" spans="2:7">
      <c r="B1020" s="356" t="s">
        <v>3122</v>
      </c>
      <c r="C1020" s="356" t="s">
        <v>2715</v>
      </c>
      <c r="D1020" s="356">
        <v>462</v>
      </c>
      <c r="E1020" s="359" t="s">
        <v>3870</v>
      </c>
      <c r="F1020" s="363"/>
      <c r="G1020" s="356"/>
    </row>
    <row r="1021" spans="2:7">
      <c r="B1021" s="356" t="s">
        <v>3122</v>
      </c>
      <c r="C1021" s="356" t="s">
        <v>2715</v>
      </c>
      <c r="D1021" s="356">
        <v>463</v>
      </c>
      <c r="E1021" s="359" t="s">
        <v>3873</v>
      </c>
      <c r="F1021" s="363"/>
      <c r="G1021" s="356"/>
    </row>
    <row r="1022" spans="2:7">
      <c r="B1022" s="356" t="s">
        <v>3122</v>
      </c>
      <c r="C1022" s="356" t="s">
        <v>2715</v>
      </c>
      <c r="D1022" s="356">
        <v>464</v>
      </c>
      <c r="E1022" s="359" t="s">
        <v>3876</v>
      </c>
      <c r="F1022" s="363"/>
      <c r="G1022" s="356"/>
    </row>
    <row r="1023" spans="2:7">
      <c r="B1023" s="356" t="s">
        <v>3122</v>
      </c>
      <c r="C1023" s="356" t="s">
        <v>2715</v>
      </c>
      <c r="D1023" s="356">
        <v>465</v>
      </c>
      <c r="E1023" s="359" t="s">
        <v>3113</v>
      </c>
      <c r="F1023" s="363"/>
      <c r="G1023" s="356"/>
    </row>
    <row r="1024" spans="2:7">
      <c r="B1024" s="356" t="s">
        <v>3122</v>
      </c>
      <c r="C1024" s="356" t="s">
        <v>2715</v>
      </c>
      <c r="D1024" s="356">
        <v>466</v>
      </c>
      <c r="E1024" s="359" t="s">
        <v>3877</v>
      </c>
      <c r="F1024" s="363"/>
      <c r="G1024" s="356"/>
    </row>
    <row r="1025" spans="2:7">
      <c r="B1025" s="356" t="s">
        <v>3122</v>
      </c>
      <c r="C1025" s="356" t="s">
        <v>2715</v>
      </c>
      <c r="D1025" s="356">
        <v>467</v>
      </c>
      <c r="E1025" s="359" t="s">
        <v>3878</v>
      </c>
      <c r="F1025" s="363"/>
      <c r="G1025" s="356"/>
    </row>
    <row r="1026" spans="2:7">
      <c r="B1026" s="356" t="s">
        <v>3122</v>
      </c>
      <c r="C1026" s="356" t="s">
        <v>2715</v>
      </c>
      <c r="D1026" s="356">
        <v>468</v>
      </c>
      <c r="E1026" s="359" t="s">
        <v>3881</v>
      </c>
      <c r="F1026" s="363"/>
      <c r="G1026" s="356"/>
    </row>
    <row r="1027" spans="2:7">
      <c r="B1027" s="356" t="s">
        <v>3122</v>
      </c>
      <c r="C1027" s="356" t="s">
        <v>2715</v>
      </c>
      <c r="D1027" s="356">
        <v>469</v>
      </c>
      <c r="E1027" s="359" t="s">
        <v>842</v>
      </c>
      <c r="F1027" s="363"/>
      <c r="G1027" s="356"/>
    </row>
    <row r="1028" spans="2:7">
      <c r="B1028" s="356" t="s">
        <v>3122</v>
      </c>
      <c r="C1028" s="356" t="s">
        <v>2715</v>
      </c>
      <c r="D1028" s="356">
        <v>470</v>
      </c>
      <c r="E1028" s="359" t="s">
        <v>3574</v>
      </c>
      <c r="F1028" s="363"/>
      <c r="G1028" s="356"/>
    </row>
    <row r="1029" spans="2:7">
      <c r="B1029" s="356" t="s">
        <v>3122</v>
      </c>
      <c r="C1029" s="356" t="s">
        <v>2715</v>
      </c>
      <c r="D1029" s="356">
        <v>471</v>
      </c>
      <c r="E1029" s="359" t="s">
        <v>3882</v>
      </c>
      <c r="F1029" s="363"/>
      <c r="G1029" s="356"/>
    </row>
    <row r="1030" spans="2:7">
      <c r="B1030" s="356" t="s">
        <v>3122</v>
      </c>
      <c r="C1030" s="356" t="s">
        <v>2715</v>
      </c>
      <c r="D1030" s="356">
        <v>472</v>
      </c>
      <c r="E1030" s="359" t="s">
        <v>3884</v>
      </c>
      <c r="F1030" s="363"/>
      <c r="G1030" s="356"/>
    </row>
    <row r="1031" spans="2:7">
      <c r="B1031" s="356" t="s">
        <v>3122</v>
      </c>
      <c r="C1031" s="356" t="s">
        <v>2715</v>
      </c>
      <c r="D1031" s="356">
        <v>473</v>
      </c>
      <c r="E1031" s="359" t="s">
        <v>3885</v>
      </c>
      <c r="F1031" s="363"/>
      <c r="G1031" s="356"/>
    </row>
    <row r="1032" spans="2:7">
      <c r="B1032" s="356" t="s">
        <v>3122</v>
      </c>
      <c r="C1032" s="356" t="s">
        <v>2715</v>
      </c>
      <c r="D1032" s="356">
        <v>474</v>
      </c>
      <c r="E1032" s="359" t="s">
        <v>2565</v>
      </c>
      <c r="F1032" s="363"/>
      <c r="G1032" s="356"/>
    </row>
    <row r="1033" spans="2:7">
      <c r="B1033" s="356" t="s">
        <v>3122</v>
      </c>
      <c r="C1033" s="356" t="s">
        <v>2715</v>
      </c>
      <c r="D1033" s="356">
        <v>475</v>
      </c>
      <c r="E1033" s="359" t="s">
        <v>3886</v>
      </c>
      <c r="F1033" s="363"/>
      <c r="G1033" s="356"/>
    </row>
    <row r="1034" spans="2:7">
      <c r="B1034" s="356" t="s">
        <v>3122</v>
      </c>
      <c r="C1034" s="356" t="s">
        <v>2715</v>
      </c>
      <c r="D1034" s="356">
        <v>476</v>
      </c>
      <c r="E1034" s="359" t="s">
        <v>5</v>
      </c>
      <c r="F1034" s="363"/>
      <c r="G1034" s="356"/>
    </row>
    <row r="1035" spans="2:7">
      <c r="B1035" s="356" t="s">
        <v>3122</v>
      </c>
      <c r="C1035" s="356" t="s">
        <v>2715</v>
      </c>
      <c r="D1035" s="356">
        <v>477</v>
      </c>
      <c r="E1035" s="359" t="s">
        <v>1581</v>
      </c>
      <c r="F1035" s="363"/>
      <c r="G1035" s="356"/>
    </row>
    <row r="1036" spans="2:7">
      <c r="B1036" s="356" t="s">
        <v>3122</v>
      </c>
      <c r="C1036" s="356" t="s">
        <v>2715</v>
      </c>
      <c r="D1036" s="356">
        <v>478</v>
      </c>
      <c r="E1036" s="359" t="s">
        <v>3887</v>
      </c>
      <c r="F1036" s="363"/>
      <c r="G1036" s="356"/>
    </row>
    <row r="1037" spans="2:7">
      <c r="B1037" s="356" t="s">
        <v>3122</v>
      </c>
      <c r="C1037" s="356" t="s">
        <v>2715</v>
      </c>
      <c r="D1037" s="356">
        <v>479</v>
      </c>
      <c r="E1037" s="359" t="s">
        <v>852</v>
      </c>
      <c r="F1037" s="363"/>
      <c r="G1037" s="356"/>
    </row>
    <row r="1038" spans="2:7">
      <c r="B1038" s="356" t="s">
        <v>3122</v>
      </c>
      <c r="C1038" s="356" t="s">
        <v>2715</v>
      </c>
      <c r="D1038" s="356">
        <v>480</v>
      </c>
      <c r="E1038" s="359" t="s">
        <v>3888</v>
      </c>
      <c r="F1038" s="363"/>
      <c r="G1038" s="356"/>
    </row>
    <row r="1039" spans="2:7">
      <c r="B1039" s="356" t="s">
        <v>3122</v>
      </c>
      <c r="C1039" s="356" t="s">
        <v>2715</v>
      </c>
      <c r="D1039" s="356">
        <v>481</v>
      </c>
      <c r="E1039" s="359" t="s">
        <v>2607</v>
      </c>
      <c r="F1039" s="363"/>
      <c r="G1039" s="356"/>
    </row>
    <row r="1040" spans="2:7">
      <c r="B1040" s="356" t="s">
        <v>3122</v>
      </c>
      <c r="C1040" s="356" t="s">
        <v>2715</v>
      </c>
      <c r="D1040" s="356">
        <v>482</v>
      </c>
      <c r="E1040" s="359" t="s">
        <v>3892</v>
      </c>
      <c r="F1040" s="363"/>
      <c r="G1040" s="356"/>
    </row>
    <row r="1041" spans="2:7">
      <c r="B1041" s="356" t="s">
        <v>3122</v>
      </c>
      <c r="C1041" s="356" t="s">
        <v>2715</v>
      </c>
      <c r="D1041" s="356">
        <v>483</v>
      </c>
      <c r="E1041" s="359" t="s">
        <v>3893</v>
      </c>
      <c r="F1041" s="363"/>
      <c r="G1041" s="356"/>
    </row>
    <row r="1042" spans="2:7">
      <c r="B1042" s="356" t="s">
        <v>3122</v>
      </c>
      <c r="C1042" s="356" t="s">
        <v>2715</v>
      </c>
      <c r="D1042" s="356">
        <v>484</v>
      </c>
      <c r="E1042" s="359" t="s">
        <v>3370</v>
      </c>
      <c r="F1042" s="363"/>
      <c r="G1042" s="356"/>
    </row>
    <row r="1043" spans="2:7">
      <c r="B1043" s="356" t="s">
        <v>3122</v>
      </c>
      <c r="C1043" s="356" t="s">
        <v>2715</v>
      </c>
      <c r="D1043" s="356">
        <v>485</v>
      </c>
      <c r="E1043" s="359" t="s">
        <v>3897</v>
      </c>
      <c r="F1043" s="363"/>
      <c r="G1043" s="356"/>
    </row>
    <row r="1044" spans="2:7">
      <c r="B1044" s="356" t="s">
        <v>3122</v>
      </c>
      <c r="C1044" s="356" t="s">
        <v>2715</v>
      </c>
      <c r="D1044" s="356">
        <v>486</v>
      </c>
      <c r="E1044" s="359" t="s">
        <v>570</v>
      </c>
      <c r="F1044" s="363"/>
      <c r="G1044" s="356"/>
    </row>
    <row r="1045" spans="2:7">
      <c r="B1045" s="356" t="s">
        <v>3122</v>
      </c>
      <c r="C1045" s="356" t="s">
        <v>2715</v>
      </c>
      <c r="D1045" s="356">
        <v>487</v>
      </c>
      <c r="E1045" s="359" t="s">
        <v>3899</v>
      </c>
      <c r="F1045" s="363"/>
      <c r="G1045" s="356"/>
    </row>
    <row r="1046" spans="2:7">
      <c r="B1046" s="356" t="s">
        <v>3122</v>
      </c>
      <c r="C1046" s="356" t="s">
        <v>2715</v>
      </c>
      <c r="D1046" s="356">
        <v>488</v>
      </c>
      <c r="E1046" s="359" t="s">
        <v>667</v>
      </c>
      <c r="F1046" s="363"/>
      <c r="G1046" s="356"/>
    </row>
    <row r="1047" spans="2:7">
      <c r="B1047" s="356" t="s">
        <v>3122</v>
      </c>
      <c r="C1047" s="356" t="s">
        <v>2715</v>
      </c>
      <c r="D1047" s="356">
        <v>489</v>
      </c>
      <c r="E1047" s="359" t="s">
        <v>1294</v>
      </c>
      <c r="F1047" s="363"/>
      <c r="G1047" s="356"/>
    </row>
    <row r="1048" spans="2:7">
      <c r="B1048" s="356" t="s">
        <v>3122</v>
      </c>
      <c r="C1048" s="356" t="s">
        <v>2715</v>
      </c>
      <c r="D1048" s="356">
        <v>490</v>
      </c>
      <c r="E1048" s="359" t="s">
        <v>3361</v>
      </c>
      <c r="F1048" s="363"/>
      <c r="G1048" s="356"/>
    </row>
    <row r="1049" spans="2:7">
      <c r="B1049" s="356" t="s">
        <v>3122</v>
      </c>
      <c r="C1049" s="356" t="s">
        <v>2715</v>
      </c>
      <c r="D1049" s="356">
        <v>491</v>
      </c>
      <c r="E1049" s="359" t="s">
        <v>1246</v>
      </c>
      <c r="F1049" s="363"/>
      <c r="G1049" s="356"/>
    </row>
    <row r="1050" spans="2:7">
      <c r="B1050" s="356" t="s">
        <v>3122</v>
      </c>
      <c r="C1050" s="356" t="s">
        <v>2715</v>
      </c>
      <c r="D1050" s="356">
        <v>492</v>
      </c>
      <c r="E1050" s="359" t="s">
        <v>1373</v>
      </c>
      <c r="F1050" s="363"/>
      <c r="G1050" s="356"/>
    </row>
    <row r="1051" spans="2:7">
      <c r="B1051" s="356" t="s">
        <v>3122</v>
      </c>
      <c r="C1051" s="356" t="s">
        <v>2715</v>
      </c>
      <c r="D1051" s="356">
        <v>493</v>
      </c>
      <c r="E1051" s="359" t="s">
        <v>2051</v>
      </c>
      <c r="F1051" s="363"/>
      <c r="G1051" s="356"/>
    </row>
    <row r="1052" spans="2:7">
      <c r="B1052" s="356" t="s">
        <v>3122</v>
      </c>
      <c r="C1052" s="356" t="s">
        <v>2715</v>
      </c>
      <c r="D1052" s="356">
        <v>494</v>
      </c>
      <c r="E1052" s="359" t="s">
        <v>2973</v>
      </c>
      <c r="F1052" s="363"/>
      <c r="G1052" s="356"/>
    </row>
    <row r="1053" spans="2:7">
      <c r="B1053" s="356" t="s">
        <v>3122</v>
      </c>
      <c r="C1053" s="356" t="s">
        <v>2715</v>
      </c>
      <c r="D1053" s="356">
        <v>495</v>
      </c>
      <c r="E1053" s="359" t="s">
        <v>3900</v>
      </c>
      <c r="F1053" s="363"/>
      <c r="G1053" s="356"/>
    </row>
    <row r="1054" spans="2:7">
      <c r="B1054" s="356" t="s">
        <v>3122</v>
      </c>
      <c r="C1054" s="356" t="s">
        <v>2715</v>
      </c>
      <c r="D1054" s="356">
        <v>496</v>
      </c>
      <c r="E1054" s="359" t="s">
        <v>3902</v>
      </c>
      <c r="F1054" s="363"/>
      <c r="G1054" s="356"/>
    </row>
    <row r="1055" spans="2:7">
      <c r="B1055" s="356" t="s">
        <v>3122</v>
      </c>
      <c r="C1055" s="356" t="s">
        <v>2715</v>
      </c>
      <c r="D1055" s="356">
        <v>497</v>
      </c>
      <c r="E1055" s="359" t="s">
        <v>3906</v>
      </c>
      <c r="F1055" s="363"/>
      <c r="G1055" s="356"/>
    </row>
    <row r="1056" spans="2:7">
      <c r="B1056" s="356" t="s">
        <v>3122</v>
      </c>
      <c r="C1056" s="356" t="s">
        <v>2715</v>
      </c>
      <c r="D1056" s="356">
        <v>498</v>
      </c>
      <c r="E1056" s="359" t="s">
        <v>3907</v>
      </c>
      <c r="F1056" s="363"/>
      <c r="G1056" s="356"/>
    </row>
    <row r="1057" spans="2:7">
      <c r="B1057" s="356" t="s">
        <v>3122</v>
      </c>
      <c r="C1057" s="356" t="s">
        <v>2715</v>
      </c>
      <c r="D1057" s="356">
        <v>499</v>
      </c>
      <c r="E1057" s="359" t="s">
        <v>3665</v>
      </c>
      <c r="F1057" s="363"/>
      <c r="G1057" s="356"/>
    </row>
    <row r="1058" spans="2:7">
      <c r="B1058" s="356" t="s">
        <v>3122</v>
      </c>
      <c r="C1058" s="356" t="s">
        <v>2715</v>
      </c>
      <c r="D1058" s="356">
        <v>500</v>
      </c>
      <c r="E1058" s="359" t="s">
        <v>589</v>
      </c>
      <c r="F1058" s="363"/>
      <c r="G1058" s="356"/>
    </row>
    <row r="1059" spans="2:7">
      <c r="B1059" s="356" t="s">
        <v>3122</v>
      </c>
      <c r="C1059" s="356" t="s">
        <v>2715</v>
      </c>
      <c r="D1059" s="356">
        <v>501</v>
      </c>
      <c r="E1059" s="359" t="s">
        <v>156</v>
      </c>
      <c r="F1059" s="363"/>
      <c r="G1059" s="356"/>
    </row>
    <row r="1060" spans="2:7">
      <c r="B1060" s="356" t="s">
        <v>3122</v>
      </c>
      <c r="C1060" s="356" t="s">
        <v>2715</v>
      </c>
      <c r="D1060" s="356">
        <v>502</v>
      </c>
      <c r="E1060" s="359" t="s">
        <v>3910</v>
      </c>
      <c r="F1060" s="363"/>
      <c r="G1060" s="356"/>
    </row>
    <row r="1061" spans="2:7">
      <c r="B1061" s="356" t="s">
        <v>3122</v>
      </c>
      <c r="C1061" s="356" t="s">
        <v>2715</v>
      </c>
      <c r="D1061" s="356">
        <v>503</v>
      </c>
      <c r="E1061" s="359" t="s">
        <v>2450</v>
      </c>
      <c r="F1061" s="363"/>
      <c r="G1061" s="356"/>
    </row>
    <row r="1062" spans="2:7">
      <c r="B1062" s="356" t="s">
        <v>3122</v>
      </c>
      <c r="C1062" s="356" t="s">
        <v>2715</v>
      </c>
      <c r="D1062" s="356">
        <v>504</v>
      </c>
      <c r="E1062" s="359" t="s">
        <v>1583</v>
      </c>
      <c r="F1062" s="363"/>
      <c r="G1062" s="356"/>
    </row>
    <row r="1063" spans="2:7">
      <c r="B1063" s="356" t="s">
        <v>3122</v>
      </c>
      <c r="C1063" s="356" t="s">
        <v>2715</v>
      </c>
      <c r="D1063" s="356">
        <v>505</v>
      </c>
      <c r="E1063" s="359" t="s">
        <v>3912</v>
      </c>
      <c r="F1063" s="363"/>
      <c r="G1063" s="356"/>
    </row>
    <row r="1064" spans="2:7">
      <c r="B1064" s="356" t="s">
        <v>3122</v>
      </c>
      <c r="C1064" s="356" t="s">
        <v>2715</v>
      </c>
      <c r="D1064" s="356">
        <v>506</v>
      </c>
      <c r="E1064" s="359" t="s">
        <v>3913</v>
      </c>
      <c r="F1064" s="363"/>
      <c r="G1064" s="356"/>
    </row>
    <row r="1065" spans="2:7">
      <c r="B1065" s="356" t="s">
        <v>3122</v>
      </c>
      <c r="C1065" s="356" t="s">
        <v>2715</v>
      </c>
      <c r="D1065" s="356">
        <v>507</v>
      </c>
      <c r="E1065" s="359" t="s">
        <v>3914</v>
      </c>
      <c r="F1065" s="363"/>
      <c r="G1065" s="356"/>
    </row>
    <row r="1066" spans="2:7">
      <c r="B1066" s="356" t="s">
        <v>3122</v>
      </c>
      <c r="C1066" s="356" t="s">
        <v>2715</v>
      </c>
      <c r="D1066" s="356">
        <v>508</v>
      </c>
      <c r="E1066" s="359" t="s">
        <v>3917</v>
      </c>
      <c r="F1066" s="363"/>
      <c r="G1066" s="356"/>
    </row>
    <row r="1067" spans="2:7">
      <c r="B1067" s="356" t="s">
        <v>3122</v>
      </c>
      <c r="C1067" s="356" t="s">
        <v>2715</v>
      </c>
      <c r="D1067" s="356">
        <v>509</v>
      </c>
      <c r="E1067" s="359" t="s">
        <v>1838</v>
      </c>
      <c r="F1067" s="363"/>
      <c r="G1067" s="356"/>
    </row>
    <row r="1068" spans="2:7">
      <c r="B1068" s="356" t="s">
        <v>3122</v>
      </c>
      <c r="C1068" s="356" t="s">
        <v>2715</v>
      </c>
      <c r="D1068" s="356">
        <v>510</v>
      </c>
      <c r="E1068" s="359" t="s">
        <v>3918</v>
      </c>
      <c r="F1068" s="363"/>
      <c r="G1068" s="356"/>
    </row>
    <row r="1069" spans="2:7">
      <c r="B1069" s="356" t="s">
        <v>3122</v>
      </c>
      <c r="C1069" s="356" t="s">
        <v>2715</v>
      </c>
      <c r="D1069" s="356">
        <v>511</v>
      </c>
      <c r="E1069" s="359" t="s">
        <v>2068</v>
      </c>
      <c r="F1069" s="363"/>
      <c r="G1069" s="356"/>
    </row>
    <row r="1070" spans="2:7">
      <c r="B1070" s="356" t="s">
        <v>3122</v>
      </c>
      <c r="C1070" s="356" t="s">
        <v>2715</v>
      </c>
      <c r="D1070" s="356">
        <v>512</v>
      </c>
      <c r="E1070" s="359" t="s">
        <v>1497</v>
      </c>
      <c r="F1070" s="363"/>
      <c r="G1070" s="356"/>
    </row>
    <row r="1071" spans="2:7">
      <c r="B1071" s="356" t="s">
        <v>3122</v>
      </c>
      <c r="C1071" s="356" t="s">
        <v>2715</v>
      </c>
      <c r="D1071" s="356">
        <v>513</v>
      </c>
      <c r="E1071" s="359" t="s">
        <v>3920</v>
      </c>
      <c r="F1071" s="363"/>
      <c r="G1071" s="356"/>
    </row>
    <row r="1072" spans="2:7">
      <c r="B1072" s="356" t="s">
        <v>3122</v>
      </c>
      <c r="C1072" s="356" t="s">
        <v>2715</v>
      </c>
      <c r="D1072" s="356">
        <v>514</v>
      </c>
      <c r="E1072" s="359" t="s">
        <v>15</v>
      </c>
      <c r="F1072" s="363"/>
      <c r="G1072" s="356"/>
    </row>
    <row r="1073" spans="2:7">
      <c r="B1073" s="356" t="s">
        <v>3122</v>
      </c>
      <c r="C1073" s="356" t="s">
        <v>2715</v>
      </c>
      <c r="D1073" s="356">
        <v>515</v>
      </c>
      <c r="E1073" s="359" t="s">
        <v>3921</v>
      </c>
      <c r="F1073" s="363"/>
      <c r="G1073" s="356"/>
    </row>
    <row r="1074" spans="2:7">
      <c r="B1074" s="356" t="s">
        <v>3122</v>
      </c>
      <c r="C1074" s="356" t="s">
        <v>2715</v>
      </c>
      <c r="D1074" s="356">
        <v>516</v>
      </c>
      <c r="E1074" s="359" t="s">
        <v>1987</v>
      </c>
      <c r="F1074" s="363"/>
      <c r="G1074" s="356"/>
    </row>
    <row r="1075" spans="2:7">
      <c r="B1075" s="356" t="s">
        <v>3122</v>
      </c>
      <c r="C1075" s="356" t="s">
        <v>2715</v>
      </c>
      <c r="D1075" s="356">
        <v>517</v>
      </c>
      <c r="E1075" s="359" t="s">
        <v>1405</v>
      </c>
      <c r="F1075" s="363"/>
      <c r="G1075" s="356"/>
    </row>
    <row r="1076" spans="2:7">
      <c r="B1076" s="356" t="s">
        <v>3122</v>
      </c>
      <c r="C1076" s="356" t="s">
        <v>2715</v>
      </c>
      <c r="D1076" s="356">
        <v>518</v>
      </c>
      <c r="E1076" s="359" t="s">
        <v>3922</v>
      </c>
      <c r="F1076" s="363"/>
      <c r="G1076" s="356"/>
    </row>
    <row r="1077" spans="2:7">
      <c r="B1077" s="356" t="s">
        <v>3122</v>
      </c>
      <c r="C1077" s="356" t="s">
        <v>2715</v>
      </c>
      <c r="D1077" s="356">
        <v>519</v>
      </c>
      <c r="E1077" s="359" t="s">
        <v>3257</v>
      </c>
      <c r="F1077" s="363"/>
      <c r="G1077" s="356"/>
    </row>
    <row r="1078" spans="2:7">
      <c r="B1078" s="356" t="s">
        <v>3122</v>
      </c>
      <c r="C1078" s="356" t="s">
        <v>2715</v>
      </c>
      <c r="D1078" s="356">
        <v>520</v>
      </c>
      <c r="E1078" s="359" t="s">
        <v>3926</v>
      </c>
      <c r="F1078" s="363"/>
      <c r="G1078" s="356"/>
    </row>
    <row r="1079" spans="2:7">
      <c r="B1079" s="356" t="s">
        <v>3122</v>
      </c>
      <c r="C1079" s="356" t="s">
        <v>2715</v>
      </c>
      <c r="D1079" s="356">
        <v>521</v>
      </c>
      <c r="E1079" s="359" t="s">
        <v>3927</v>
      </c>
      <c r="F1079" s="363"/>
      <c r="G1079" s="356"/>
    </row>
    <row r="1080" spans="2:7">
      <c r="B1080" s="356" t="s">
        <v>3122</v>
      </c>
      <c r="C1080" s="356" t="s">
        <v>2715</v>
      </c>
      <c r="D1080" s="356">
        <v>522</v>
      </c>
      <c r="E1080" s="359" t="s">
        <v>90</v>
      </c>
      <c r="F1080" s="363"/>
      <c r="G1080" s="356"/>
    </row>
    <row r="1081" spans="2:7">
      <c r="B1081" s="356" t="s">
        <v>3122</v>
      </c>
      <c r="C1081" s="356" t="s">
        <v>2715</v>
      </c>
      <c r="D1081" s="356">
        <v>523</v>
      </c>
      <c r="E1081" s="359" t="s">
        <v>3928</v>
      </c>
      <c r="F1081" s="363"/>
      <c r="G1081" s="356"/>
    </row>
    <row r="1082" spans="2:7">
      <c r="B1082" s="356" t="s">
        <v>3122</v>
      </c>
      <c r="C1082" s="356" t="s">
        <v>2715</v>
      </c>
      <c r="D1082" s="356">
        <v>524</v>
      </c>
      <c r="E1082" s="359" t="s">
        <v>3930</v>
      </c>
      <c r="F1082" s="363"/>
      <c r="G1082" s="356"/>
    </row>
    <row r="1083" spans="2:7">
      <c r="B1083" s="356" t="s">
        <v>3122</v>
      </c>
      <c r="C1083" s="356" t="s">
        <v>2715</v>
      </c>
      <c r="D1083" s="356">
        <v>525</v>
      </c>
      <c r="E1083" s="359" t="s">
        <v>1605</v>
      </c>
      <c r="F1083" s="363"/>
      <c r="G1083" s="356"/>
    </row>
    <row r="1084" spans="2:7">
      <c r="B1084" s="356" t="s">
        <v>3122</v>
      </c>
      <c r="C1084" s="356" t="s">
        <v>2715</v>
      </c>
      <c r="D1084" s="356">
        <v>526</v>
      </c>
      <c r="E1084" s="359" t="s">
        <v>3933</v>
      </c>
      <c r="F1084" s="363"/>
      <c r="G1084" s="356"/>
    </row>
    <row r="1085" spans="2:7">
      <c r="B1085" s="356" t="s">
        <v>3122</v>
      </c>
      <c r="C1085" s="356" t="s">
        <v>2715</v>
      </c>
      <c r="D1085" s="356">
        <v>527</v>
      </c>
      <c r="E1085" s="359" t="s">
        <v>3934</v>
      </c>
      <c r="F1085" s="363"/>
      <c r="G1085" s="356"/>
    </row>
    <row r="1086" spans="2:7">
      <c r="B1086" s="356" t="s">
        <v>3122</v>
      </c>
      <c r="C1086" s="356" t="s">
        <v>2715</v>
      </c>
      <c r="D1086" s="356">
        <v>528</v>
      </c>
      <c r="E1086" s="359" t="s">
        <v>430</v>
      </c>
      <c r="F1086" s="363"/>
      <c r="G1086" s="356"/>
    </row>
    <row r="1087" spans="2:7">
      <c r="B1087" s="356" t="s">
        <v>3122</v>
      </c>
      <c r="C1087" s="356" t="s">
        <v>2715</v>
      </c>
      <c r="D1087" s="356">
        <v>529</v>
      </c>
      <c r="E1087" s="359" t="s">
        <v>1647</v>
      </c>
      <c r="F1087" s="363"/>
      <c r="G1087" s="356"/>
    </row>
    <row r="1088" spans="2:7">
      <c r="B1088" s="356" t="s">
        <v>3122</v>
      </c>
      <c r="C1088" s="356" t="s">
        <v>2715</v>
      </c>
      <c r="D1088" s="356">
        <v>530</v>
      </c>
      <c r="E1088" s="359" t="s">
        <v>2475</v>
      </c>
      <c r="F1088" s="363"/>
      <c r="G1088" s="356"/>
    </row>
    <row r="1089" spans="2:7">
      <c r="B1089" s="356" t="s">
        <v>3122</v>
      </c>
      <c r="C1089" s="356" t="s">
        <v>2715</v>
      </c>
      <c r="D1089" s="356">
        <v>531</v>
      </c>
      <c r="E1089" s="359" t="s">
        <v>3936</v>
      </c>
      <c r="F1089" s="363"/>
      <c r="G1089" s="356"/>
    </row>
    <row r="1090" spans="2:7">
      <c r="B1090" s="356" t="s">
        <v>3122</v>
      </c>
      <c r="C1090" s="356" t="s">
        <v>2715</v>
      </c>
      <c r="D1090" s="356">
        <v>532</v>
      </c>
      <c r="E1090" s="359" t="s">
        <v>3938</v>
      </c>
      <c r="F1090" s="363"/>
      <c r="G1090" s="356"/>
    </row>
    <row r="1091" spans="2:7">
      <c r="B1091" s="356" t="s">
        <v>3122</v>
      </c>
      <c r="C1091" s="356" t="s">
        <v>2715</v>
      </c>
      <c r="D1091" s="356">
        <v>533</v>
      </c>
      <c r="E1091" s="359" t="s">
        <v>3939</v>
      </c>
      <c r="F1091" s="363"/>
      <c r="G1091" s="356"/>
    </row>
    <row r="1092" spans="2:7">
      <c r="B1092" s="356" t="s">
        <v>3122</v>
      </c>
      <c r="C1092" s="356" t="s">
        <v>2715</v>
      </c>
      <c r="D1092" s="356">
        <v>534</v>
      </c>
      <c r="E1092" s="359" t="s">
        <v>3394</v>
      </c>
      <c r="F1092" s="363"/>
      <c r="G1092" s="356"/>
    </row>
    <row r="1093" spans="2:7">
      <c r="B1093" s="356" t="s">
        <v>3122</v>
      </c>
      <c r="C1093" s="356" t="s">
        <v>2715</v>
      </c>
      <c r="D1093" s="356">
        <v>535</v>
      </c>
      <c r="E1093" s="359" t="s">
        <v>3404</v>
      </c>
      <c r="F1093" s="363"/>
      <c r="G1093" s="356"/>
    </row>
    <row r="1094" spans="2:7">
      <c r="B1094" s="356" t="s">
        <v>3122</v>
      </c>
      <c r="C1094" s="356" t="s">
        <v>2715</v>
      </c>
      <c r="D1094" s="356">
        <v>536</v>
      </c>
      <c r="E1094" s="359" t="s">
        <v>3940</v>
      </c>
      <c r="F1094" s="363"/>
      <c r="G1094" s="356"/>
    </row>
    <row r="1095" spans="2:7">
      <c r="B1095" s="356" t="s">
        <v>3122</v>
      </c>
      <c r="C1095" s="356" t="s">
        <v>2715</v>
      </c>
      <c r="D1095" s="356">
        <v>537</v>
      </c>
      <c r="E1095" s="359" t="s">
        <v>3942</v>
      </c>
      <c r="F1095" s="363"/>
      <c r="G1095" s="356"/>
    </row>
    <row r="1096" spans="2:7">
      <c r="B1096" s="356" t="s">
        <v>3122</v>
      </c>
      <c r="C1096" s="356" t="s">
        <v>2715</v>
      </c>
      <c r="D1096" s="356">
        <v>538</v>
      </c>
      <c r="E1096" s="359" t="s">
        <v>3944</v>
      </c>
      <c r="F1096" s="363"/>
      <c r="G1096" s="356"/>
    </row>
    <row r="1097" spans="2:7">
      <c r="B1097" s="356" t="s">
        <v>3122</v>
      </c>
      <c r="C1097" s="356" t="s">
        <v>2715</v>
      </c>
      <c r="D1097" s="356">
        <v>539</v>
      </c>
      <c r="E1097" s="359" t="s">
        <v>2141</v>
      </c>
      <c r="F1097" s="363"/>
      <c r="G1097" s="356"/>
    </row>
    <row r="1098" spans="2:7">
      <c r="B1098" s="356" t="s">
        <v>3122</v>
      </c>
      <c r="C1098" s="356" t="s">
        <v>2715</v>
      </c>
      <c r="D1098" s="356">
        <v>540</v>
      </c>
      <c r="E1098" s="359" t="s">
        <v>1533</v>
      </c>
      <c r="F1098" s="363"/>
      <c r="G1098" s="356"/>
    </row>
    <row r="1099" spans="2:7">
      <c r="B1099" s="356" t="s">
        <v>3122</v>
      </c>
      <c r="C1099" s="356" t="s">
        <v>2715</v>
      </c>
      <c r="D1099" s="356">
        <v>541</v>
      </c>
      <c r="E1099" s="359" t="s">
        <v>3945</v>
      </c>
      <c r="F1099" s="363"/>
      <c r="G1099" s="356"/>
    </row>
    <row r="1100" spans="2:7">
      <c r="B1100" s="356" t="s">
        <v>3122</v>
      </c>
      <c r="C1100" s="356" t="s">
        <v>2715</v>
      </c>
      <c r="D1100" s="356">
        <v>542</v>
      </c>
      <c r="E1100" s="359" t="s">
        <v>2373</v>
      </c>
      <c r="F1100" s="363"/>
      <c r="G1100" s="356"/>
    </row>
    <row r="1101" spans="2:7">
      <c r="B1101" s="356" t="s">
        <v>3122</v>
      </c>
      <c r="C1101" s="356" t="s">
        <v>2715</v>
      </c>
      <c r="D1101" s="356">
        <v>543</v>
      </c>
      <c r="E1101" s="359" t="s">
        <v>3948</v>
      </c>
      <c r="F1101" s="363"/>
      <c r="G1101" s="356"/>
    </row>
    <row r="1102" spans="2:7">
      <c r="B1102" s="356" t="s">
        <v>3122</v>
      </c>
      <c r="C1102" s="356" t="s">
        <v>2715</v>
      </c>
      <c r="D1102" s="356">
        <v>544</v>
      </c>
      <c r="E1102" s="359" t="s">
        <v>3949</v>
      </c>
      <c r="F1102" s="363"/>
      <c r="G1102" s="356"/>
    </row>
    <row r="1103" spans="2:7">
      <c r="B1103" s="356" t="s">
        <v>3122</v>
      </c>
      <c r="C1103" s="356" t="s">
        <v>2715</v>
      </c>
      <c r="D1103" s="356">
        <v>545</v>
      </c>
      <c r="E1103" s="359" t="s">
        <v>3291</v>
      </c>
      <c r="F1103" s="363"/>
      <c r="G1103" s="356"/>
    </row>
    <row r="1104" spans="2:7">
      <c r="B1104" s="356" t="s">
        <v>3122</v>
      </c>
      <c r="C1104" s="356" t="s">
        <v>2715</v>
      </c>
      <c r="D1104" s="356">
        <v>546</v>
      </c>
      <c r="E1104" s="359" t="s">
        <v>3950</v>
      </c>
      <c r="F1104" s="363"/>
      <c r="G1104" s="356"/>
    </row>
    <row r="1105" spans="2:7">
      <c r="B1105" s="356" t="s">
        <v>3122</v>
      </c>
      <c r="C1105" s="356" t="s">
        <v>2715</v>
      </c>
      <c r="D1105" s="356">
        <v>547</v>
      </c>
      <c r="E1105" s="359" t="s">
        <v>3952</v>
      </c>
      <c r="F1105" s="363"/>
      <c r="G1105" s="356"/>
    </row>
    <row r="1106" spans="2:7">
      <c r="B1106" s="356" t="s">
        <v>3122</v>
      </c>
      <c r="C1106" s="356" t="s">
        <v>2715</v>
      </c>
      <c r="D1106" s="356">
        <v>548</v>
      </c>
      <c r="E1106" s="359" t="s">
        <v>3954</v>
      </c>
      <c r="F1106" s="363"/>
      <c r="G1106" s="356"/>
    </row>
    <row r="1107" spans="2:7">
      <c r="B1107" s="356" t="s">
        <v>3122</v>
      </c>
      <c r="C1107" s="356" t="s">
        <v>2715</v>
      </c>
      <c r="D1107" s="356">
        <v>549</v>
      </c>
      <c r="E1107" s="359" t="s">
        <v>3955</v>
      </c>
      <c r="F1107" s="363"/>
      <c r="G1107" s="356"/>
    </row>
    <row r="1108" spans="2:7">
      <c r="B1108" s="356" t="s">
        <v>3122</v>
      </c>
      <c r="C1108" s="356" t="s">
        <v>2715</v>
      </c>
      <c r="D1108" s="356">
        <v>550</v>
      </c>
      <c r="E1108" s="359" t="s">
        <v>3957</v>
      </c>
      <c r="F1108" s="363"/>
      <c r="G1108" s="356"/>
    </row>
    <row r="1109" spans="2:7">
      <c r="B1109" s="356" t="s">
        <v>3122</v>
      </c>
      <c r="C1109" s="356" t="s">
        <v>2715</v>
      </c>
      <c r="D1109" s="356">
        <v>551</v>
      </c>
      <c r="E1109" s="359" t="s">
        <v>3236</v>
      </c>
      <c r="F1109" s="363"/>
      <c r="G1109" s="356"/>
    </row>
    <row r="1110" spans="2:7">
      <c r="B1110" s="356" t="s">
        <v>3122</v>
      </c>
      <c r="C1110" s="356" t="s">
        <v>2715</v>
      </c>
      <c r="D1110" s="356">
        <v>552</v>
      </c>
      <c r="E1110" s="359" t="s">
        <v>3958</v>
      </c>
      <c r="F1110" s="363"/>
      <c r="G1110" s="356"/>
    </row>
    <row r="1111" spans="2:7">
      <c r="B1111" s="356" t="s">
        <v>3122</v>
      </c>
      <c r="C1111" s="356" t="s">
        <v>2715</v>
      </c>
      <c r="D1111" s="356">
        <v>553</v>
      </c>
      <c r="E1111" s="359" t="s">
        <v>3961</v>
      </c>
      <c r="F1111" s="363"/>
      <c r="G1111" s="356"/>
    </row>
    <row r="1112" spans="2:7">
      <c r="B1112" s="356" t="s">
        <v>3122</v>
      </c>
      <c r="C1112" s="356" t="s">
        <v>2715</v>
      </c>
      <c r="D1112" s="356">
        <v>554</v>
      </c>
      <c r="E1112" s="359" t="s">
        <v>3964</v>
      </c>
      <c r="F1112" s="363"/>
      <c r="G1112" s="356"/>
    </row>
    <row r="1113" spans="2:7">
      <c r="B1113" s="356" t="s">
        <v>3122</v>
      </c>
      <c r="C1113" s="356" t="s">
        <v>2715</v>
      </c>
      <c r="D1113" s="356">
        <v>555</v>
      </c>
      <c r="E1113" s="359" t="s">
        <v>3965</v>
      </c>
      <c r="F1113" s="363"/>
      <c r="G1113" s="356"/>
    </row>
    <row r="1114" spans="2:7">
      <c r="B1114" s="356" t="s">
        <v>3122</v>
      </c>
      <c r="C1114" s="356" t="s">
        <v>2715</v>
      </c>
      <c r="D1114" s="356">
        <v>556</v>
      </c>
      <c r="E1114" s="359" t="s">
        <v>3969</v>
      </c>
      <c r="F1114" s="363"/>
      <c r="G1114" s="356"/>
    </row>
    <row r="1115" spans="2:7">
      <c r="B1115" s="356" t="s">
        <v>3122</v>
      </c>
      <c r="C1115" s="356" t="s">
        <v>2715</v>
      </c>
      <c r="D1115" s="356">
        <v>557</v>
      </c>
      <c r="E1115" s="359" t="s">
        <v>3972</v>
      </c>
      <c r="F1115" s="363"/>
      <c r="G1115" s="356"/>
    </row>
    <row r="1116" spans="2:7">
      <c r="B1116" s="356" t="s">
        <v>3122</v>
      </c>
      <c r="C1116" s="356" t="s">
        <v>2715</v>
      </c>
      <c r="D1116" s="356">
        <v>558</v>
      </c>
      <c r="E1116" s="359" t="s">
        <v>3973</v>
      </c>
      <c r="F1116" s="363"/>
      <c r="G1116" s="356"/>
    </row>
    <row r="1117" spans="2:7">
      <c r="B1117" s="356" t="s">
        <v>3122</v>
      </c>
      <c r="C1117" s="356" t="s">
        <v>2715</v>
      </c>
      <c r="D1117" s="356">
        <v>559</v>
      </c>
      <c r="E1117" s="359" t="s">
        <v>3975</v>
      </c>
      <c r="F1117" s="363"/>
      <c r="G1117" s="356"/>
    </row>
    <row r="1118" spans="2:7">
      <c r="B1118" s="356" t="s">
        <v>3122</v>
      </c>
      <c r="C1118" s="356" t="s">
        <v>2715</v>
      </c>
      <c r="D1118" s="356">
        <v>560</v>
      </c>
      <c r="E1118" s="359" t="s">
        <v>2638</v>
      </c>
      <c r="F1118" s="363"/>
      <c r="G1118" s="356"/>
    </row>
    <row r="1119" spans="2:7">
      <c r="B1119" s="356" t="s">
        <v>3122</v>
      </c>
      <c r="C1119" s="356" t="s">
        <v>2715</v>
      </c>
      <c r="D1119" s="356">
        <v>561</v>
      </c>
      <c r="E1119" s="359" t="s">
        <v>1587</v>
      </c>
      <c r="F1119" s="363"/>
      <c r="G1119" s="356"/>
    </row>
    <row r="1120" spans="2:7">
      <c r="B1120" s="356" t="s">
        <v>3122</v>
      </c>
      <c r="C1120" s="356" t="s">
        <v>2715</v>
      </c>
      <c r="D1120" s="356">
        <v>562</v>
      </c>
      <c r="E1120" s="359" t="s">
        <v>3977</v>
      </c>
      <c r="F1120" s="363"/>
      <c r="G1120" s="356"/>
    </row>
    <row r="1121" spans="2:7">
      <c r="B1121" s="356" t="s">
        <v>3122</v>
      </c>
      <c r="C1121" s="356" t="s">
        <v>2715</v>
      </c>
      <c r="D1121" s="356">
        <v>563</v>
      </c>
      <c r="E1121" s="359" t="s">
        <v>581</v>
      </c>
      <c r="F1121" s="363"/>
      <c r="G1121" s="356"/>
    </row>
    <row r="1122" spans="2:7">
      <c r="B1122" s="356" t="s">
        <v>3122</v>
      </c>
      <c r="C1122" s="356" t="s">
        <v>2715</v>
      </c>
      <c r="D1122" s="356">
        <v>564</v>
      </c>
      <c r="E1122" s="359" t="s">
        <v>3978</v>
      </c>
      <c r="F1122" s="363"/>
      <c r="G1122" s="356"/>
    </row>
    <row r="1123" spans="2:7">
      <c r="B1123" s="356" t="s">
        <v>3122</v>
      </c>
      <c r="C1123" s="356" t="s">
        <v>2715</v>
      </c>
      <c r="D1123" s="356">
        <v>565</v>
      </c>
      <c r="E1123" s="359" t="s">
        <v>1855</v>
      </c>
      <c r="F1123" s="363"/>
      <c r="G1123" s="356"/>
    </row>
    <row r="1124" spans="2:7">
      <c r="B1124" s="356" t="s">
        <v>3122</v>
      </c>
      <c r="C1124" s="356" t="s">
        <v>2715</v>
      </c>
      <c r="D1124" s="356">
        <v>566</v>
      </c>
      <c r="E1124" s="359" t="s">
        <v>2532</v>
      </c>
      <c r="F1124" s="363"/>
      <c r="G1124" s="356"/>
    </row>
    <row r="1125" spans="2:7">
      <c r="B1125" s="356" t="s">
        <v>3122</v>
      </c>
      <c r="C1125" s="356" t="s">
        <v>2715</v>
      </c>
      <c r="D1125" s="356">
        <v>567</v>
      </c>
      <c r="E1125" s="359" t="s">
        <v>3979</v>
      </c>
      <c r="F1125" s="363"/>
      <c r="G1125" s="356"/>
    </row>
    <row r="1126" spans="2:7">
      <c r="B1126" s="356" t="s">
        <v>3122</v>
      </c>
      <c r="C1126" s="356" t="s">
        <v>2715</v>
      </c>
      <c r="D1126" s="356">
        <v>568</v>
      </c>
      <c r="E1126" s="359" t="s">
        <v>3915</v>
      </c>
      <c r="F1126" s="363"/>
      <c r="G1126" s="356"/>
    </row>
    <row r="1127" spans="2:7">
      <c r="B1127" s="356" t="s">
        <v>3122</v>
      </c>
      <c r="C1127" s="356" t="s">
        <v>2715</v>
      </c>
      <c r="D1127" s="356">
        <v>569</v>
      </c>
      <c r="E1127" s="359" t="s">
        <v>3981</v>
      </c>
      <c r="F1127" s="363"/>
      <c r="G1127" s="356"/>
    </row>
    <row r="1128" spans="2:7">
      <c r="B1128" s="356" t="s">
        <v>3122</v>
      </c>
      <c r="C1128" s="356" t="s">
        <v>2715</v>
      </c>
      <c r="D1128" s="356">
        <v>570</v>
      </c>
      <c r="E1128" s="359" t="s">
        <v>3982</v>
      </c>
      <c r="F1128" s="363"/>
      <c r="G1128" s="356"/>
    </row>
    <row r="1129" spans="2:7">
      <c r="B1129" s="356" t="s">
        <v>3122</v>
      </c>
      <c r="C1129" s="356" t="s">
        <v>2715</v>
      </c>
      <c r="D1129" s="356">
        <v>571</v>
      </c>
      <c r="E1129" s="359" t="s">
        <v>3984</v>
      </c>
      <c r="F1129" s="363"/>
      <c r="G1129" s="356"/>
    </row>
    <row r="1130" spans="2:7">
      <c r="B1130" s="356" t="s">
        <v>3122</v>
      </c>
      <c r="C1130" s="356" t="s">
        <v>2715</v>
      </c>
      <c r="D1130" s="356">
        <v>572</v>
      </c>
      <c r="E1130" s="359" t="s">
        <v>977</v>
      </c>
      <c r="F1130" s="363"/>
      <c r="G1130" s="356"/>
    </row>
    <row r="1131" spans="2:7">
      <c r="B1131" s="356" t="s">
        <v>3122</v>
      </c>
      <c r="C1131" s="356" t="s">
        <v>2715</v>
      </c>
      <c r="D1131" s="356">
        <v>573</v>
      </c>
      <c r="E1131" s="359" t="s">
        <v>536</v>
      </c>
      <c r="F1131" s="363"/>
      <c r="G1131" s="356"/>
    </row>
    <row r="1132" spans="2:7">
      <c r="B1132" s="356" t="s">
        <v>3122</v>
      </c>
      <c r="C1132" s="356" t="s">
        <v>2715</v>
      </c>
      <c r="D1132" s="356">
        <v>574</v>
      </c>
      <c r="E1132" s="359" t="s">
        <v>3219</v>
      </c>
      <c r="F1132" s="363"/>
      <c r="G1132" s="356"/>
    </row>
    <row r="1133" spans="2:7">
      <c r="B1133" s="356" t="s">
        <v>3122</v>
      </c>
      <c r="C1133" s="356" t="s">
        <v>2715</v>
      </c>
      <c r="D1133" s="356">
        <v>575</v>
      </c>
      <c r="E1133" s="359" t="s">
        <v>2258</v>
      </c>
      <c r="F1133" s="363"/>
      <c r="G1133" s="356"/>
    </row>
    <row r="1134" spans="2:7">
      <c r="B1134" s="356" t="s">
        <v>3122</v>
      </c>
      <c r="C1134" s="356" t="s">
        <v>2715</v>
      </c>
      <c r="D1134" s="356">
        <v>576</v>
      </c>
      <c r="E1134" s="359" t="s">
        <v>3986</v>
      </c>
      <c r="F1134" s="363"/>
      <c r="G1134" s="356"/>
    </row>
    <row r="1135" spans="2:7">
      <c r="B1135" s="356" t="s">
        <v>3122</v>
      </c>
      <c r="C1135" s="356" t="s">
        <v>2715</v>
      </c>
      <c r="D1135" s="356">
        <v>577</v>
      </c>
      <c r="E1135" s="359" t="s">
        <v>3988</v>
      </c>
      <c r="F1135" s="363"/>
      <c r="G1135" s="356"/>
    </row>
    <row r="1136" spans="2:7">
      <c r="B1136" s="356" t="s">
        <v>3122</v>
      </c>
      <c r="C1136" s="356" t="s">
        <v>2715</v>
      </c>
      <c r="D1136" s="356">
        <v>578</v>
      </c>
      <c r="E1136" s="359" t="s">
        <v>367</v>
      </c>
      <c r="F1136" s="363"/>
      <c r="G1136" s="356"/>
    </row>
    <row r="1137" spans="2:7">
      <c r="B1137" s="356" t="s">
        <v>3122</v>
      </c>
      <c r="C1137" s="356" t="s">
        <v>2715</v>
      </c>
      <c r="D1137" s="356">
        <v>579</v>
      </c>
      <c r="E1137" s="359" t="s">
        <v>3990</v>
      </c>
      <c r="F1137" s="363"/>
      <c r="G1137" s="356"/>
    </row>
    <row r="1138" spans="2:7">
      <c r="B1138" s="356" t="s">
        <v>3122</v>
      </c>
      <c r="C1138" s="356" t="s">
        <v>2715</v>
      </c>
      <c r="D1138" s="356">
        <v>580</v>
      </c>
      <c r="E1138" s="359" t="s">
        <v>3992</v>
      </c>
      <c r="F1138" s="363"/>
      <c r="G1138" s="356"/>
    </row>
    <row r="1139" spans="2:7">
      <c r="B1139" s="356" t="s">
        <v>3122</v>
      </c>
      <c r="C1139" s="356" t="s">
        <v>2715</v>
      </c>
      <c r="D1139" s="356">
        <v>581</v>
      </c>
      <c r="E1139" s="359" t="s">
        <v>1211</v>
      </c>
      <c r="F1139" s="363"/>
      <c r="G1139" s="356"/>
    </row>
    <row r="1140" spans="2:7">
      <c r="B1140" s="356" t="s">
        <v>3122</v>
      </c>
      <c r="C1140" s="356" t="s">
        <v>2715</v>
      </c>
      <c r="D1140" s="356">
        <v>582</v>
      </c>
      <c r="E1140" s="359" t="s">
        <v>3138</v>
      </c>
      <c r="F1140" s="363"/>
      <c r="G1140" s="356"/>
    </row>
    <row r="1141" spans="2:7">
      <c r="B1141" s="356" t="s">
        <v>3122</v>
      </c>
      <c r="C1141" s="356" t="s">
        <v>2715</v>
      </c>
      <c r="D1141" s="356">
        <v>583</v>
      </c>
      <c r="E1141" s="359" t="s">
        <v>3994</v>
      </c>
      <c r="F1141" s="363"/>
      <c r="G1141" s="356"/>
    </row>
    <row r="1142" spans="2:7">
      <c r="B1142" s="356" t="s">
        <v>3122</v>
      </c>
      <c r="C1142" s="356" t="s">
        <v>2715</v>
      </c>
      <c r="D1142" s="356">
        <v>584</v>
      </c>
      <c r="E1142" s="359" t="s">
        <v>2214</v>
      </c>
      <c r="F1142" s="363"/>
      <c r="G1142" s="356"/>
    </row>
    <row r="1143" spans="2:7">
      <c r="B1143" s="356" t="s">
        <v>3122</v>
      </c>
      <c r="C1143" s="356" t="s">
        <v>2715</v>
      </c>
      <c r="D1143" s="356">
        <v>585</v>
      </c>
      <c r="E1143" s="359" t="s">
        <v>3998</v>
      </c>
      <c r="F1143" s="363"/>
      <c r="G1143" s="356"/>
    </row>
    <row r="1144" spans="2:7">
      <c r="B1144" s="356" t="s">
        <v>3122</v>
      </c>
      <c r="C1144" s="356" t="s">
        <v>2715</v>
      </c>
      <c r="D1144" s="356">
        <v>586</v>
      </c>
      <c r="E1144" s="359" t="s">
        <v>2782</v>
      </c>
      <c r="F1144" s="363"/>
      <c r="G1144" s="356"/>
    </row>
    <row r="1145" spans="2:7">
      <c r="B1145" s="356" t="s">
        <v>3122</v>
      </c>
      <c r="C1145" s="356" t="s">
        <v>2715</v>
      </c>
      <c r="D1145" s="356">
        <v>587</v>
      </c>
      <c r="E1145" s="359" t="s">
        <v>2518</v>
      </c>
      <c r="F1145" s="363"/>
      <c r="G1145" s="356"/>
    </row>
    <row r="1146" spans="2:7">
      <c r="B1146" s="356" t="s">
        <v>3122</v>
      </c>
      <c r="C1146" s="356" t="s">
        <v>2715</v>
      </c>
      <c r="D1146" s="356">
        <v>588</v>
      </c>
      <c r="E1146" s="359" t="s">
        <v>939</v>
      </c>
      <c r="F1146" s="363"/>
      <c r="G1146" s="356"/>
    </row>
    <row r="1147" spans="2:7">
      <c r="B1147" s="356" t="s">
        <v>3122</v>
      </c>
      <c r="C1147" s="356" t="s">
        <v>2715</v>
      </c>
      <c r="D1147" s="356">
        <v>589</v>
      </c>
      <c r="E1147" s="359" t="s">
        <v>4000</v>
      </c>
      <c r="F1147" s="363"/>
      <c r="G1147" s="356"/>
    </row>
    <row r="1148" spans="2:7">
      <c r="B1148" s="356" t="s">
        <v>3122</v>
      </c>
      <c r="C1148" s="356" t="s">
        <v>2715</v>
      </c>
      <c r="D1148" s="356">
        <v>590</v>
      </c>
      <c r="E1148" s="359" t="s">
        <v>353</v>
      </c>
      <c r="F1148" s="363"/>
      <c r="G1148" s="356"/>
    </row>
    <row r="1149" spans="2:7">
      <c r="B1149" s="356" t="s">
        <v>3122</v>
      </c>
      <c r="C1149" s="356" t="s">
        <v>2715</v>
      </c>
      <c r="D1149" s="356">
        <v>591</v>
      </c>
      <c r="E1149" s="359" t="s">
        <v>364</v>
      </c>
      <c r="F1149" s="363"/>
      <c r="G1149" s="356"/>
    </row>
    <row r="1150" spans="2:7">
      <c r="B1150" s="356" t="s">
        <v>3122</v>
      </c>
      <c r="C1150" s="356" t="s">
        <v>2715</v>
      </c>
      <c r="D1150" s="356">
        <v>592</v>
      </c>
      <c r="E1150" s="359" t="s">
        <v>1143</v>
      </c>
      <c r="F1150" s="363"/>
      <c r="G1150" s="356"/>
    </row>
    <row r="1151" spans="2:7">
      <c r="B1151" s="356" t="s">
        <v>3122</v>
      </c>
      <c r="C1151" s="356" t="s">
        <v>2715</v>
      </c>
      <c r="D1151" s="356">
        <v>593</v>
      </c>
      <c r="E1151" s="359" t="s">
        <v>4001</v>
      </c>
      <c r="F1151" s="363"/>
      <c r="G1151" s="356"/>
    </row>
    <row r="1152" spans="2:7">
      <c r="B1152" s="356" t="s">
        <v>3122</v>
      </c>
      <c r="C1152" s="356" t="s">
        <v>2715</v>
      </c>
      <c r="D1152" s="356">
        <v>594</v>
      </c>
      <c r="E1152" s="359" t="s">
        <v>4005</v>
      </c>
      <c r="F1152" s="363"/>
      <c r="G1152" s="356"/>
    </row>
    <row r="1153" spans="2:7">
      <c r="B1153" s="356" t="s">
        <v>3122</v>
      </c>
      <c r="C1153" s="356" t="s">
        <v>2715</v>
      </c>
      <c r="D1153" s="356">
        <v>595</v>
      </c>
      <c r="E1153" s="359" t="s">
        <v>4007</v>
      </c>
      <c r="F1153" s="363"/>
      <c r="G1153" s="356"/>
    </row>
    <row r="1154" spans="2:7">
      <c r="B1154" s="356" t="s">
        <v>3122</v>
      </c>
      <c r="C1154" s="356" t="s">
        <v>2715</v>
      </c>
      <c r="D1154" s="356">
        <v>596</v>
      </c>
      <c r="E1154" s="359" t="s">
        <v>4008</v>
      </c>
      <c r="F1154" s="363"/>
      <c r="G1154" s="356"/>
    </row>
    <row r="1155" spans="2:7">
      <c r="B1155" s="356" t="s">
        <v>3122</v>
      </c>
      <c r="C1155" s="356" t="s">
        <v>2715</v>
      </c>
      <c r="D1155" s="356">
        <v>597</v>
      </c>
      <c r="E1155" s="359" t="s">
        <v>1127</v>
      </c>
      <c r="F1155" s="363"/>
      <c r="G1155" s="356"/>
    </row>
    <row r="1156" spans="2:7">
      <c r="B1156" s="356" t="s">
        <v>3122</v>
      </c>
      <c r="C1156" s="356" t="s">
        <v>2715</v>
      </c>
      <c r="D1156" s="356">
        <v>598</v>
      </c>
      <c r="E1156" s="359" t="s">
        <v>1229</v>
      </c>
      <c r="F1156" s="363"/>
      <c r="G1156" s="356"/>
    </row>
    <row r="1157" spans="2:7">
      <c r="B1157" s="356" t="s">
        <v>3122</v>
      </c>
      <c r="C1157" s="356" t="s">
        <v>2715</v>
      </c>
      <c r="D1157" s="356">
        <v>599</v>
      </c>
      <c r="E1157" s="359" t="s">
        <v>4009</v>
      </c>
      <c r="F1157" s="363"/>
      <c r="G1157" s="356"/>
    </row>
    <row r="1158" spans="2:7">
      <c r="B1158" s="356" t="s">
        <v>3122</v>
      </c>
      <c r="C1158" s="356" t="s">
        <v>2715</v>
      </c>
      <c r="D1158" s="356">
        <v>600</v>
      </c>
      <c r="E1158" s="359" t="s">
        <v>4011</v>
      </c>
      <c r="F1158" s="363"/>
      <c r="G1158" s="356"/>
    </row>
    <row r="1159" spans="2:7">
      <c r="B1159" s="356" t="s">
        <v>3122</v>
      </c>
      <c r="C1159" s="356" t="s">
        <v>2715</v>
      </c>
      <c r="D1159" s="356">
        <v>601</v>
      </c>
      <c r="E1159" s="359" t="s">
        <v>4014</v>
      </c>
      <c r="F1159" s="363"/>
      <c r="G1159" s="356"/>
    </row>
    <row r="1160" spans="2:7">
      <c r="B1160" s="356" t="s">
        <v>3122</v>
      </c>
      <c r="C1160" s="356" t="s">
        <v>2715</v>
      </c>
      <c r="D1160" s="356">
        <v>602</v>
      </c>
      <c r="E1160" s="359" t="s">
        <v>24</v>
      </c>
      <c r="F1160" s="363"/>
      <c r="G1160" s="356"/>
    </row>
    <row r="1161" spans="2:7">
      <c r="B1161" s="356" t="s">
        <v>3122</v>
      </c>
      <c r="C1161" s="356" t="s">
        <v>2715</v>
      </c>
      <c r="D1161" s="356">
        <v>603</v>
      </c>
      <c r="E1161" s="359" t="s">
        <v>4015</v>
      </c>
      <c r="F1161" s="363"/>
      <c r="G1161" s="356"/>
    </row>
    <row r="1162" spans="2:7">
      <c r="B1162" s="356" t="s">
        <v>3122</v>
      </c>
      <c r="C1162" s="356" t="s">
        <v>2715</v>
      </c>
      <c r="D1162" s="356">
        <v>604</v>
      </c>
      <c r="E1162" s="359" t="s">
        <v>4016</v>
      </c>
      <c r="F1162" s="363"/>
      <c r="G1162" s="356"/>
    </row>
    <row r="1163" spans="2:7">
      <c r="B1163" s="356" t="s">
        <v>3122</v>
      </c>
      <c r="C1163" s="356" t="s">
        <v>2715</v>
      </c>
      <c r="D1163" s="356">
        <v>605</v>
      </c>
      <c r="E1163" s="359" t="s">
        <v>4017</v>
      </c>
      <c r="F1163" s="363"/>
      <c r="G1163" s="356"/>
    </row>
    <row r="1164" spans="2:7">
      <c r="B1164" s="356" t="s">
        <v>3122</v>
      </c>
      <c r="C1164" s="356" t="s">
        <v>2715</v>
      </c>
      <c r="D1164" s="356">
        <v>606</v>
      </c>
      <c r="E1164" s="359" t="s">
        <v>4019</v>
      </c>
      <c r="F1164" s="363"/>
      <c r="G1164" s="356"/>
    </row>
    <row r="1165" spans="2:7">
      <c r="B1165" s="356" t="s">
        <v>3122</v>
      </c>
      <c r="C1165" s="356" t="s">
        <v>2715</v>
      </c>
      <c r="D1165" s="356">
        <v>607</v>
      </c>
      <c r="E1165" s="359" t="s">
        <v>4022</v>
      </c>
      <c r="F1165" s="363"/>
      <c r="G1165" s="356"/>
    </row>
    <row r="1166" spans="2:7">
      <c r="B1166" s="356" t="s">
        <v>3122</v>
      </c>
      <c r="C1166" s="356" t="s">
        <v>2715</v>
      </c>
      <c r="D1166" s="356">
        <v>608</v>
      </c>
      <c r="E1166" s="359" t="s">
        <v>4024</v>
      </c>
      <c r="F1166" s="363"/>
      <c r="G1166" s="356"/>
    </row>
    <row r="1167" spans="2:7">
      <c r="B1167" s="356" t="s">
        <v>3122</v>
      </c>
      <c r="C1167" s="356" t="s">
        <v>2715</v>
      </c>
      <c r="D1167" s="356">
        <v>609</v>
      </c>
      <c r="E1167" s="359" t="s">
        <v>3282</v>
      </c>
      <c r="F1167" s="363"/>
      <c r="G1167" s="356"/>
    </row>
    <row r="1168" spans="2:7">
      <c r="B1168" s="356" t="s">
        <v>3122</v>
      </c>
      <c r="C1168" s="356" t="s">
        <v>2715</v>
      </c>
      <c r="D1168" s="356">
        <v>610</v>
      </c>
      <c r="E1168" s="359" t="s">
        <v>4025</v>
      </c>
      <c r="F1168" s="363"/>
      <c r="G1168" s="356"/>
    </row>
    <row r="1169" spans="2:7">
      <c r="B1169" s="356" t="s">
        <v>3122</v>
      </c>
      <c r="C1169" s="356" t="s">
        <v>2715</v>
      </c>
      <c r="D1169" s="356">
        <v>611</v>
      </c>
      <c r="E1169" s="359" t="s">
        <v>4028</v>
      </c>
      <c r="F1169" s="363"/>
      <c r="G1169" s="356"/>
    </row>
    <row r="1170" spans="2:7">
      <c r="B1170" s="356" t="s">
        <v>3122</v>
      </c>
      <c r="C1170" s="356" t="s">
        <v>2715</v>
      </c>
      <c r="D1170" s="356">
        <v>612</v>
      </c>
      <c r="E1170" s="359" t="s">
        <v>4031</v>
      </c>
      <c r="F1170" s="363"/>
      <c r="G1170" s="356"/>
    </row>
    <row r="1171" spans="2:7">
      <c r="B1171" s="356" t="s">
        <v>3122</v>
      </c>
      <c r="C1171" s="356" t="s">
        <v>2715</v>
      </c>
      <c r="D1171" s="356">
        <v>613</v>
      </c>
      <c r="E1171" s="359" t="s">
        <v>3103</v>
      </c>
      <c r="F1171" s="363"/>
      <c r="G1171" s="356"/>
    </row>
    <row r="1172" spans="2:7">
      <c r="B1172" s="356" t="s">
        <v>3122</v>
      </c>
      <c r="C1172" s="356" t="s">
        <v>2715</v>
      </c>
      <c r="D1172" s="356">
        <v>614</v>
      </c>
      <c r="E1172" s="359" t="s">
        <v>4032</v>
      </c>
      <c r="F1172" s="363"/>
      <c r="G1172" s="356"/>
    </row>
    <row r="1173" spans="2:7">
      <c r="B1173" s="356" t="s">
        <v>3122</v>
      </c>
      <c r="C1173" s="356" t="s">
        <v>2715</v>
      </c>
      <c r="D1173" s="356">
        <v>615</v>
      </c>
      <c r="E1173" s="359" t="s">
        <v>981</v>
      </c>
      <c r="F1173" s="363"/>
      <c r="G1173" s="356"/>
    </row>
    <row r="1174" spans="2:7">
      <c r="B1174" s="356" t="s">
        <v>3122</v>
      </c>
      <c r="C1174" s="356" t="s">
        <v>2715</v>
      </c>
      <c r="D1174" s="356">
        <v>616</v>
      </c>
      <c r="E1174" s="359" t="s">
        <v>4033</v>
      </c>
      <c r="F1174" s="363"/>
      <c r="G1174" s="356"/>
    </row>
    <row r="1175" spans="2:7">
      <c r="B1175" s="356" t="s">
        <v>3122</v>
      </c>
      <c r="C1175" s="356" t="s">
        <v>2715</v>
      </c>
      <c r="D1175" s="356">
        <v>617</v>
      </c>
      <c r="E1175" s="359" t="s">
        <v>4036</v>
      </c>
      <c r="F1175" s="363"/>
      <c r="G1175" s="356"/>
    </row>
    <row r="1176" spans="2:7">
      <c r="B1176" s="356" t="s">
        <v>3122</v>
      </c>
      <c r="C1176" s="356" t="s">
        <v>2715</v>
      </c>
      <c r="D1176" s="356">
        <v>618</v>
      </c>
      <c r="E1176" s="359" t="s">
        <v>4038</v>
      </c>
      <c r="F1176" s="363"/>
      <c r="G1176" s="356"/>
    </row>
    <row r="1177" spans="2:7">
      <c r="B1177" s="356" t="s">
        <v>3122</v>
      </c>
      <c r="C1177" s="356" t="s">
        <v>2715</v>
      </c>
      <c r="D1177" s="356">
        <v>619</v>
      </c>
      <c r="E1177" s="359" t="s">
        <v>1992</v>
      </c>
      <c r="F1177" s="363"/>
      <c r="G1177" s="356"/>
    </row>
    <row r="1178" spans="2:7">
      <c r="B1178" s="356" t="s">
        <v>3122</v>
      </c>
      <c r="C1178" s="356" t="s">
        <v>2715</v>
      </c>
      <c r="D1178" s="356">
        <v>620</v>
      </c>
      <c r="E1178" s="359" t="s">
        <v>3602</v>
      </c>
      <c r="F1178" s="363"/>
      <c r="G1178" s="356"/>
    </row>
    <row r="1179" spans="2:7">
      <c r="B1179" s="356" t="s">
        <v>3122</v>
      </c>
      <c r="C1179" s="356" t="s">
        <v>2715</v>
      </c>
      <c r="D1179" s="356">
        <v>621</v>
      </c>
      <c r="E1179" s="359" t="s">
        <v>3202</v>
      </c>
      <c r="F1179" s="363"/>
      <c r="G1179" s="356"/>
    </row>
    <row r="1180" spans="2:7">
      <c r="B1180" s="356" t="s">
        <v>3122</v>
      </c>
      <c r="C1180" s="356" t="s">
        <v>2715</v>
      </c>
      <c r="D1180" s="356">
        <v>622</v>
      </c>
      <c r="E1180" s="359" t="s">
        <v>1558</v>
      </c>
      <c r="F1180" s="363"/>
      <c r="G1180" s="356"/>
    </row>
    <row r="1181" spans="2:7">
      <c r="B1181" s="356" t="s">
        <v>3122</v>
      </c>
      <c r="C1181" s="356" t="s">
        <v>2715</v>
      </c>
      <c r="D1181" s="356">
        <v>623</v>
      </c>
      <c r="E1181" s="359" t="s">
        <v>1895</v>
      </c>
      <c r="F1181" s="363"/>
      <c r="G1181" s="356"/>
    </row>
    <row r="1182" spans="2:7">
      <c r="B1182" s="356" t="s">
        <v>3122</v>
      </c>
      <c r="C1182" s="356" t="s">
        <v>2715</v>
      </c>
      <c r="D1182" s="356">
        <v>624</v>
      </c>
      <c r="E1182" s="359" t="s">
        <v>1289</v>
      </c>
      <c r="F1182" s="363"/>
      <c r="G1182" s="356"/>
    </row>
    <row r="1183" spans="2:7">
      <c r="B1183" s="356" t="s">
        <v>3122</v>
      </c>
      <c r="C1183" s="356" t="s">
        <v>2715</v>
      </c>
      <c r="D1183" s="356">
        <v>625</v>
      </c>
      <c r="E1183" s="359" t="s">
        <v>4040</v>
      </c>
      <c r="F1183" s="363"/>
      <c r="G1183" s="356"/>
    </row>
    <row r="1184" spans="2:7">
      <c r="B1184" s="356" t="s">
        <v>3122</v>
      </c>
      <c r="C1184" s="356" t="s">
        <v>2715</v>
      </c>
      <c r="D1184" s="356">
        <v>626</v>
      </c>
      <c r="E1184" s="359" t="s">
        <v>3696</v>
      </c>
      <c r="F1184" s="363"/>
      <c r="G1184" s="356"/>
    </row>
    <row r="1185" spans="2:7">
      <c r="B1185" s="356" t="s">
        <v>3122</v>
      </c>
      <c r="C1185" s="356" t="s">
        <v>2715</v>
      </c>
      <c r="D1185" s="356">
        <v>627</v>
      </c>
      <c r="E1185" s="359" t="s">
        <v>1875</v>
      </c>
      <c r="F1185" s="363"/>
      <c r="G1185" s="356"/>
    </row>
    <row r="1186" spans="2:7">
      <c r="B1186" s="356" t="s">
        <v>3122</v>
      </c>
      <c r="C1186" s="356" t="s">
        <v>2715</v>
      </c>
      <c r="D1186" s="356">
        <v>628</v>
      </c>
      <c r="E1186" s="359" t="s">
        <v>4042</v>
      </c>
      <c r="F1186" s="363"/>
      <c r="G1186" s="356"/>
    </row>
    <row r="1187" spans="2:7">
      <c r="B1187" s="356" t="s">
        <v>3122</v>
      </c>
      <c r="C1187" s="356" t="s">
        <v>2715</v>
      </c>
      <c r="D1187" s="356">
        <v>629</v>
      </c>
      <c r="E1187" s="359" t="s">
        <v>4046</v>
      </c>
      <c r="F1187" s="363"/>
      <c r="G1187" s="356"/>
    </row>
    <row r="1188" spans="2:7">
      <c r="B1188" s="356" t="s">
        <v>3122</v>
      </c>
      <c r="C1188" s="356" t="s">
        <v>2715</v>
      </c>
      <c r="D1188" s="356">
        <v>630</v>
      </c>
      <c r="E1188" s="359" t="s">
        <v>4047</v>
      </c>
      <c r="F1188" s="363"/>
      <c r="G1188" s="356"/>
    </row>
    <row r="1189" spans="2:7">
      <c r="B1189" s="356" t="s">
        <v>3122</v>
      </c>
      <c r="C1189" s="356" t="s">
        <v>2715</v>
      </c>
      <c r="D1189" s="356">
        <v>631</v>
      </c>
      <c r="E1189" s="359" t="s">
        <v>4049</v>
      </c>
      <c r="F1189" s="363"/>
      <c r="G1189" s="356"/>
    </row>
    <row r="1190" spans="2:7">
      <c r="B1190" s="356" t="s">
        <v>3122</v>
      </c>
      <c r="C1190" s="356" t="s">
        <v>2715</v>
      </c>
      <c r="D1190" s="356">
        <v>632</v>
      </c>
      <c r="E1190" s="359" t="s">
        <v>4052</v>
      </c>
      <c r="F1190" s="363"/>
      <c r="G1190" s="356"/>
    </row>
    <row r="1191" spans="2:7">
      <c r="B1191" s="356" t="s">
        <v>3122</v>
      </c>
      <c r="C1191" s="356" t="s">
        <v>2715</v>
      </c>
      <c r="D1191" s="356">
        <v>633</v>
      </c>
      <c r="E1191" s="359" t="s">
        <v>2647</v>
      </c>
      <c r="F1191" s="363"/>
      <c r="G1191" s="356"/>
    </row>
    <row r="1192" spans="2:7">
      <c r="B1192" s="356" t="s">
        <v>3122</v>
      </c>
      <c r="C1192" s="356" t="s">
        <v>2715</v>
      </c>
      <c r="D1192" s="356">
        <v>634</v>
      </c>
      <c r="E1192" s="359" t="s">
        <v>2131</v>
      </c>
      <c r="F1192" s="363"/>
      <c r="G1192" s="356"/>
    </row>
    <row r="1193" spans="2:7">
      <c r="B1193" s="356" t="s">
        <v>3122</v>
      </c>
      <c r="C1193" s="356" t="s">
        <v>2715</v>
      </c>
      <c r="D1193" s="356">
        <v>635</v>
      </c>
      <c r="E1193" s="359" t="s">
        <v>3548</v>
      </c>
      <c r="F1193" s="363"/>
      <c r="G1193" s="356"/>
    </row>
    <row r="1194" spans="2:7">
      <c r="B1194" s="356" t="s">
        <v>3122</v>
      </c>
      <c r="C1194" s="356" t="s">
        <v>2715</v>
      </c>
      <c r="D1194" s="356">
        <v>636</v>
      </c>
      <c r="E1194" s="359" t="s">
        <v>4053</v>
      </c>
      <c r="F1194" s="363"/>
      <c r="G1194" s="356"/>
    </row>
    <row r="1195" spans="2:7">
      <c r="B1195" s="356" t="s">
        <v>3122</v>
      </c>
      <c r="C1195" s="356" t="s">
        <v>2715</v>
      </c>
      <c r="D1195" s="356">
        <v>637</v>
      </c>
      <c r="E1195" s="359" t="s">
        <v>1550</v>
      </c>
      <c r="F1195" s="363"/>
      <c r="G1195" s="356"/>
    </row>
    <row r="1196" spans="2:7">
      <c r="B1196" s="356" t="s">
        <v>3122</v>
      </c>
      <c r="C1196" s="356" t="s">
        <v>2715</v>
      </c>
      <c r="D1196" s="356">
        <v>638</v>
      </c>
      <c r="E1196" s="359" t="s">
        <v>984</v>
      </c>
      <c r="F1196" s="363"/>
      <c r="G1196" s="356"/>
    </row>
    <row r="1197" spans="2:7">
      <c r="B1197" s="356" t="s">
        <v>3122</v>
      </c>
      <c r="C1197" s="356" t="s">
        <v>2715</v>
      </c>
      <c r="D1197" s="356">
        <v>639</v>
      </c>
      <c r="E1197" s="359" t="s">
        <v>4055</v>
      </c>
      <c r="F1197" s="363"/>
      <c r="G1197" s="356"/>
    </row>
    <row r="1198" spans="2:7">
      <c r="B1198" s="356" t="s">
        <v>3122</v>
      </c>
      <c r="C1198" s="356" t="s">
        <v>2715</v>
      </c>
      <c r="D1198" s="356">
        <v>640</v>
      </c>
      <c r="E1198" s="359" t="s">
        <v>138</v>
      </c>
      <c r="F1198" s="363"/>
      <c r="G1198" s="356"/>
    </row>
    <row r="1199" spans="2:7">
      <c r="B1199" s="356" t="s">
        <v>3122</v>
      </c>
      <c r="C1199" s="356" t="s">
        <v>2715</v>
      </c>
      <c r="D1199" s="356">
        <v>641</v>
      </c>
      <c r="E1199" s="359" t="s">
        <v>1923</v>
      </c>
      <c r="F1199" s="363"/>
      <c r="G1199" s="356"/>
    </row>
    <row r="1200" spans="2:7">
      <c r="B1200" s="356" t="s">
        <v>3122</v>
      </c>
      <c r="C1200" s="356" t="s">
        <v>2715</v>
      </c>
      <c r="D1200" s="356">
        <v>642</v>
      </c>
      <c r="E1200" s="359" t="s">
        <v>4056</v>
      </c>
      <c r="F1200" s="363"/>
      <c r="G1200" s="356"/>
    </row>
    <row r="1201" spans="2:7">
      <c r="B1201" s="356" t="s">
        <v>3122</v>
      </c>
      <c r="C1201" s="356" t="s">
        <v>2715</v>
      </c>
      <c r="D1201" s="356">
        <v>643</v>
      </c>
      <c r="E1201" s="359" t="s">
        <v>4060</v>
      </c>
      <c r="F1201" s="363"/>
      <c r="G1201" s="356"/>
    </row>
    <row r="1202" spans="2:7">
      <c r="B1202" s="356" t="s">
        <v>3122</v>
      </c>
      <c r="C1202" s="356" t="s">
        <v>2715</v>
      </c>
      <c r="D1202" s="356">
        <v>644</v>
      </c>
      <c r="E1202" s="359" t="s">
        <v>4061</v>
      </c>
      <c r="F1202" s="363"/>
      <c r="G1202" s="356"/>
    </row>
    <row r="1203" spans="2:7">
      <c r="B1203" s="356" t="s">
        <v>3122</v>
      </c>
      <c r="C1203" s="356" t="s">
        <v>2715</v>
      </c>
      <c r="D1203" s="356">
        <v>645</v>
      </c>
      <c r="E1203" s="359" t="s">
        <v>385</v>
      </c>
      <c r="F1203" s="363"/>
      <c r="G1203" s="356"/>
    </row>
    <row r="1204" spans="2:7">
      <c r="B1204" s="356" t="s">
        <v>3122</v>
      </c>
      <c r="C1204" s="356" t="s">
        <v>2715</v>
      </c>
      <c r="D1204" s="356">
        <v>646</v>
      </c>
      <c r="E1204" s="359" t="s">
        <v>4062</v>
      </c>
      <c r="F1204" s="363"/>
      <c r="G1204" s="356"/>
    </row>
    <row r="1205" spans="2:7">
      <c r="B1205" s="356" t="s">
        <v>3122</v>
      </c>
      <c r="C1205" s="356" t="s">
        <v>2715</v>
      </c>
      <c r="D1205" s="356">
        <v>647</v>
      </c>
      <c r="E1205" s="359" t="s">
        <v>4064</v>
      </c>
      <c r="F1205" s="363"/>
      <c r="G1205" s="356"/>
    </row>
    <row r="1206" spans="2:7">
      <c r="B1206" s="356" t="s">
        <v>3122</v>
      </c>
      <c r="C1206" s="356" t="s">
        <v>2715</v>
      </c>
      <c r="D1206" s="356">
        <v>648</v>
      </c>
      <c r="E1206" s="359" t="s">
        <v>3904</v>
      </c>
      <c r="F1206" s="363"/>
      <c r="G1206" s="356"/>
    </row>
    <row r="1207" spans="2:7">
      <c r="B1207" s="356" t="s">
        <v>3122</v>
      </c>
      <c r="C1207" s="356" t="s">
        <v>2715</v>
      </c>
      <c r="D1207" s="356">
        <v>649</v>
      </c>
      <c r="E1207" s="359" t="s">
        <v>167</v>
      </c>
      <c r="F1207" s="363"/>
      <c r="G1207" s="356"/>
    </row>
    <row r="1208" spans="2:7">
      <c r="B1208" s="356" t="s">
        <v>3122</v>
      </c>
      <c r="C1208" s="356" t="s">
        <v>2715</v>
      </c>
      <c r="D1208" s="356">
        <v>650</v>
      </c>
      <c r="E1208" s="359" t="s">
        <v>4065</v>
      </c>
      <c r="F1208" s="363"/>
      <c r="G1208" s="356"/>
    </row>
    <row r="1209" spans="2:7">
      <c r="B1209" s="356" t="s">
        <v>3122</v>
      </c>
      <c r="C1209" s="356" t="s">
        <v>2715</v>
      </c>
      <c r="D1209" s="356">
        <v>651</v>
      </c>
      <c r="E1209" s="359" t="s">
        <v>719</v>
      </c>
      <c r="F1209" s="363"/>
      <c r="G1209" s="356"/>
    </row>
    <row r="1210" spans="2:7">
      <c r="B1210" s="356" t="s">
        <v>3122</v>
      </c>
      <c r="C1210" s="356" t="s">
        <v>2715</v>
      </c>
      <c r="D1210" s="356">
        <v>652</v>
      </c>
      <c r="E1210" s="359" t="s">
        <v>4069</v>
      </c>
      <c r="F1210" s="363"/>
      <c r="G1210" s="356"/>
    </row>
    <row r="1211" spans="2:7">
      <c r="B1211" s="356" t="s">
        <v>3122</v>
      </c>
      <c r="C1211" s="356" t="s">
        <v>2715</v>
      </c>
      <c r="D1211" s="356">
        <v>653</v>
      </c>
      <c r="E1211" s="359" t="s">
        <v>1481</v>
      </c>
      <c r="F1211" s="363"/>
      <c r="G1211" s="356"/>
    </row>
    <row r="1212" spans="2:7">
      <c r="B1212" s="356" t="s">
        <v>3122</v>
      </c>
      <c r="C1212" s="356" t="s">
        <v>2715</v>
      </c>
      <c r="D1212" s="356">
        <v>654</v>
      </c>
      <c r="E1212" s="359" t="s">
        <v>2285</v>
      </c>
      <c r="F1212" s="363"/>
      <c r="G1212" s="356"/>
    </row>
    <row r="1213" spans="2:7">
      <c r="B1213" s="356" t="s">
        <v>3122</v>
      </c>
      <c r="C1213" s="356" t="s">
        <v>2715</v>
      </c>
      <c r="D1213" s="356">
        <v>655</v>
      </c>
      <c r="E1213" s="359" t="s">
        <v>2032</v>
      </c>
      <c r="F1213" s="363"/>
      <c r="G1213" s="356"/>
    </row>
    <row r="1214" spans="2:7">
      <c r="B1214" s="356" t="s">
        <v>3122</v>
      </c>
      <c r="C1214" s="356" t="s">
        <v>2715</v>
      </c>
      <c r="D1214" s="356">
        <v>656</v>
      </c>
      <c r="E1214" s="359" t="s">
        <v>4070</v>
      </c>
      <c r="F1214" s="363"/>
      <c r="G1214" s="356"/>
    </row>
    <row r="1215" spans="2:7">
      <c r="B1215" s="356" t="s">
        <v>3122</v>
      </c>
      <c r="C1215" s="356" t="s">
        <v>2715</v>
      </c>
      <c r="D1215" s="356">
        <v>657</v>
      </c>
      <c r="E1215" s="359" t="s">
        <v>4071</v>
      </c>
      <c r="F1215" s="363"/>
      <c r="G1215" s="356"/>
    </row>
    <row r="1216" spans="2:7">
      <c r="B1216" s="356" t="s">
        <v>3122</v>
      </c>
      <c r="C1216" s="356" t="s">
        <v>2715</v>
      </c>
      <c r="D1216" s="356">
        <v>658</v>
      </c>
      <c r="E1216" s="359" t="s">
        <v>2260</v>
      </c>
      <c r="F1216" s="363"/>
      <c r="G1216" s="356"/>
    </row>
    <row r="1217" spans="2:7">
      <c r="B1217" s="356" t="s">
        <v>3122</v>
      </c>
      <c r="C1217" s="356" t="s">
        <v>2715</v>
      </c>
      <c r="D1217" s="356">
        <v>659</v>
      </c>
      <c r="E1217" s="359" t="s">
        <v>4074</v>
      </c>
      <c r="F1217" s="363"/>
      <c r="G1217" s="356"/>
    </row>
    <row r="1218" spans="2:7">
      <c r="B1218" s="356" t="s">
        <v>3122</v>
      </c>
      <c r="C1218" s="356" t="s">
        <v>2715</v>
      </c>
      <c r="D1218" s="356">
        <v>660</v>
      </c>
      <c r="E1218" s="359" t="s">
        <v>4078</v>
      </c>
      <c r="F1218" s="363"/>
      <c r="G1218" s="356"/>
    </row>
    <row r="1219" spans="2:7">
      <c r="B1219" s="356" t="s">
        <v>3122</v>
      </c>
      <c r="C1219" s="356" t="s">
        <v>2715</v>
      </c>
      <c r="D1219" s="356">
        <v>661</v>
      </c>
      <c r="E1219" s="359" t="s">
        <v>2054</v>
      </c>
      <c r="F1219" s="363"/>
      <c r="G1219" s="356"/>
    </row>
    <row r="1220" spans="2:7">
      <c r="B1220" s="356" t="s">
        <v>3122</v>
      </c>
      <c r="C1220" s="356" t="s">
        <v>2715</v>
      </c>
      <c r="D1220" s="356">
        <v>662</v>
      </c>
      <c r="E1220" s="359" t="s">
        <v>4083</v>
      </c>
      <c r="F1220" s="363"/>
      <c r="G1220" s="356"/>
    </row>
    <row r="1221" spans="2:7">
      <c r="B1221" s="356" t="s">
        <v>3122</v>
      </c>
      <c r="C1221" s="356" t="s">
        <v>2715</v>
      </c>
      <c r="D1221" s="356">
        <v>663</v>
      </c>
      <c r="E1221" s="359" t="s">
        <v>4088</v>
      </c>
      <c r="F1221" s="363"/>
      <c r="G1221" s="356"/>
    </row>
    <row r="1222" spans="2:7">
      <c r="B1222" s="356" t="s">
        <v>3122</v>
      </c>
      <c r="C1222" s="356" t="s">
        <v>2715</v>
      </c>
      <c r="D1222" s="356">
        <v>664</v>
      </c>
      <c r="E1222" s="359" t="s">
        <v>2903</v>
      </c>
      <c r="F1222" s="363"/>
      <c r="G1222" s="356"/>
    </row>
    <row r="1223" spans="2:7">
      <c r="B1223" s="356" t="s">
        <v>3122</v>
      </c>
      <c r="C1223" s="356" t="s">
        <v>2715</v>
      </c>
      <c r="D1223" s="356">
        <v>665</v>
      </c>
      <c r="E1223" s="359" t="s">
        <v>324</v>
      </c>
      <c r="F1223" s="363"/>
      <c r="G1223" s="356"/>
    </row>
    <row r="1224" spans="2:7">
      <c r="B1224" s="356" t="s">
        <v>3122</v>
      </c>
      <c r="C1224" s="356" t="s">
        <v>2715</v>
      </c>
      <c r="D1224" s="356">
        <v>666</v>
      </c>
      <c r="E1224" s="359" t="s">
        <v>4089</v>
      </c>
      <c r="F1224" s="363"/>
      <c r="G1224" s="356"/>
    </row>
    <row r="1225" spans="2:7">
      <c r="B1225" s="356" t="s">
        <v>3122</v>
      </c>
      <c r="C1225" s="356" t="s">
        <v>2715</v>
      </c>
      <c r="D1225" s="356">
        <v>667</v>
      </c>
      <c r="E1225" s="359" t="s">
        <v>4090</v>
      </c>
      <c r="F1225" s="363"/>
      <c r="G1225" s="356"/>
    </row>
    <row r="1226" spans="2:7">
      <c r="B1226" s="356" t="s">
        <v>3122</v>
      </c>
      <c r="C1226" s="356" t="s">
        <v>2715</v>
      </c>
      <c r="D1226" s="356">
        <v>668</v>
      </c>
      <c r="E1226" s="359" t="s">
        <v>506</v>
      </c>
      <c r="F1226" s="363"/>
      <c r="G1226" s="356"/>
    </row>
    <row r="1227" spans="2:7">
      <c r="B1227" s="356" t="s">
        <v>3122</v>
      </c>
      <c r="C1227" s="356" t="s">
        <v>2715</v>
      </c>
      <c r="D1227" s="356">
        <v>669</v>
      </c>
      <c r="E1227" s="359" t="s">
        <v>4091</v>
      </c>
      <c r="F1227" s="363"/>
      <c r="G1227" s="356"/>
    </row>
    <row r="1228" spans="2:7">
      <c r="B1228" s="356" t="s">
        <v>3122</v>
      </c>
      <c r="C1228" s="356" t="s">
        <v>2715</v>
      </c>
      <c r="D1228" s="356">
        <v>670</v>
      </c>
      <c r="E1228" s="359" t="s">
        <v>1786</v>
      </c>
      <c r="F1228" s="363"/>
      <c r="G1228" s="356"/>
    </row>
    <row r="1229" spans="2:7">
      <c r="B1229" s="356" t="s">
        <v>3122</v>
      </c>
      <c r="C1229" s="356" t="s">
        <v>2715</v>
      </c>
      <c r="D1229" s="356">
        <v>671</v>
      </c>
      <c r="E1229" s="359" t="s">
        <v>4094</v>
      </c>
      <c r="F1229" s="363"/>
      <c r="G1229" s="356"/>
    </row>
    <row r="1230" spans="2:7">
      <c r="B1230" s="356" t="s">
        <v>3122</v>
      </c>
      <c r="C1230" s="356" t="s">
        <v>2715</v>
      </c>
      <c r="D1230" s="356">
        <v>672</v>
      </c>
      <c r="E1230" s="359" t="s">
        <v>4096</v>
      </c>
      <c r="F1230" s="363"/>
      <c r="G1230" s="356"/>
    </row>
    <row r="1231" spans="2:7">
      <c r="B1231" s="356" t="s">
        <v>3122</v>
      </c>
      <c r="C1231" s="356" t="s">
        <v>2715</v>
      </c>
      <c r="D1231" s="356">
        <v>673</v>
      </c>
      <c r="E1231" s="359" t="s">
        <v>4098</v>
      </c>
      <c r="F1231" s="363"/>
      <c r="G1231" s="356"/>
    </row>
    <row r="1232" spans="2:7">
      <c r="B1232" s="356" t="s">
        <v>3122</v>
      </c>
      <c r="C1232" s="356" t="s">
        <v>2715</v>
      </c>
      <c r="D1232" s="356">
        <v>674</v>
      </c>
      <c r="E1232" s="359" t="s">
        <v>4099</v>
      </c>
      <c r="F1232" s="363"/>
      <c r="G1232" s="356"/>
    </row>
    <row r="1233" spans="2:7">
      <c r="B1233" s="356" t="s">
        <v>3122</v>
      </c>
      <c r="C1233" s="356" t="s">
        <v>2715</v>
      </c>
      <c r="D1233" s="356">
        <v>675</v>
      </c>
      <c r="E1233" s="359" t="s">
        <v>4102</v>
      </c>
      <c r="F1233" s="363"/>
      <c r="G1233" s="356"/>
    </row>
    <row r="1234" spans="2:7">
      <c r="B1234" s="356" t="s">
        <v>3122</v>
      </c>
      <c r="C1234" s="356" t="s">
        <v>2715</v>
      </c>
      <c r="D1234" s="356">
        <v>676</v>
      </c>
      <c r="E1234" s="359" t="s">
        <v>2238</v>
      </c>
      <c r="F1234" s="363"/>
      <c r="G1234" s="356"/>
    </row>
    <row r="1235" spans="2:7">
      <c r="B1235" s="356" t="s">
        <v>3122</v>
      </c>
      <c r="C1235" s="356" t="s">
        <v>2715</v>
      </c>
      <c r="D1235" s="356">
        <v>677</v>
      </c>
      <c r="E1235" s="359" t="s">
        <v>675</v>
      </c>
      <c r="F1235" s="363"/>
      <c r="G1235" s="356"/>
    </row>
    <row r="1236" spans="2:7">
      <c r="B1236" s="356" t="s">
        <v>3122</v>
      </c>
      <c r="C1236" s="356" t="s">
        <v>2715</v>
      </c>
      <c r="D1236" s="356">
        <v>678</v>
      </c>
      <c r="E1236" s="359" t="s">
        <v>4103</v>
      </c>
      <c r="F1236" s="363"/>
      <c r="G1236" s="356"/>
    </row>
    <row r="1237" spans="2:7">
      <c r="B1237" s="356" t="s">
        <v>3122</v>
      </c>
      <c r="C1237" s="356" t="s">
        <v>2715</v>
      </c>
      <c r="D1237" s="356">
        <v>679</v>
      </c>
      <c r="E1237" s="359" t="s">
        <v>4107</v>
      </c>
      <c r="F1237" s="363"/>
      <c r="G1237" s="356"/>
    </row>
    <row r="1238" spans="2:7">
      <c r="B1238" s="356" t="s">
        <v>3122</v>
      </c>
      <c r="C1238" s="356" t="s">
        <v>2715</v>
      </c>
      <c r="D1238" s="356">
        <v>680</v>
      </c>
      <c r="E1238" s="359" t="s">
        <v>3081</v>
      </c>
      <c r="F1238" s="363"/>
      <c r="G1238" s="356"/>
    </row>
    <row r="1239" spans="2:7">
      <c r="B1239" s="356" t="s">
        <v>3122</v>
      </c>
      <c r="C1239" s="356" t="s">
        <v>2715</v>
      </c>
      <c r="D1239" s="356">
        <v>681</v>
      </c>
      <c r="E1239" s="359" t="s">
        <v>4110</v>
      </c>
      <c r="F1239" s="363"/>
      <c r="G1239" s="356"/>
    </row>
    <row r="1240" spans="2:7">
      <c r="B1240" s="356" t="s">
        <v>3122</v>
      </c>
      <c r="C1240" s="356" t="s">
        <v>2715</v>
      </c>
      <c r="D1240" s="356">
        <v>682</v>
      </c>
      <c r="E1240" s="359" t="s">
        <v>1368</v>
      </c>
      <c r="F1240" s="363"/>
      <c r="G1240" s="356"/>
    </row>
    <row r="1241" spans="2:7">
      <c r="B1241" s="356" t="s">
        <v>3122</v>
      </c>
      <c r="C1241" s="356" t="s">
        <v>2715</v>
      </c>
      <c r="D1241" s="356">
        <v>683</v>
      </c>
      <c r="E1241" s="359" t="s">
        <v>4112</v>
      </c>
      <c r="F1241" s="363"/>
      <c r="G1241" s="356"/>
    </row>
    <row r="1242" spans="2:7">
      <c r="B1242" s="356" t="s">
        <v>3122</v>
      </c>
      <c r="C1242" s="356" t="s">
        <v>2715</v>
      </c>
      <c r="D1242" s="356">
        <v>684</v>
      </c>
      <c r="E1242" s="359" t="s">
        <v>4114</v>
      </c>
      <c r="F1242" s="363"/>
      <c r="G1242" s="356"/>
    </row>
    <row r="1243" spans="2:7">
      <c r="B1243" s="356" t="s">
        <v>3122</v>
      </c>
      <c r="C1243" s="356" t="s">
        <v>2715</v>
      </c>
      <c r="D1243" s="356">
        <v>685</v>
      </c>
      <c r="E1243" s="359" t="s">
        <v>4115</v>
      </c>
      <c r="F1243" s="363"/>
      <c r="G1243" s="356"/>
    </row>
    <row r="1244" spans="2:7">
      <c r="B1244" s="356" t="s">
        <v>3122</v>
      </c>
      <c r="C1244" s="356" t="s">
        <v>2715</v>
      </c>
      <c r="D1244" s="356">
        <v>686</v>
      </c>
      <c r="E1244" s="359" t="s">
        <v>4117</v>
      </c>
      <c r="F1244" s="363"/>
      <c r="G1244" s="356"/>
    </row>
    <row r="1245" spans="2:7">
      <c r="B1245" s="356" t="s">
        <v>3122</v>
      </c>
      <c r="C1245" s="356" t="s">
        <v>2715</v>
      </c>
      <c r="D1245" s="356">
        <v>687</v>
      </c>
      <c r="E1245" s="359" t="s">
        <v>2511</v>
      </c>
      <c r="F1245" s="363"/>
      <c r="G1245" s="356"/>
    </row>
    <row r="1246" spans="2:7">
      <c r="B1246" s="356" t="s">
        <v>3122</v>
      </c>
      <c r="C1246" s="356" t="s">
        <v>2715</v>
      </c>
      <c r="D1246" s="356">
        <v>688</v>
      </c>
      <c r="E1246" s="359" t="s">
        <v>3701</v>
      </c>
      <c r="F1246" s="363"/>
      <c r="G1246" s="356"/>
    </row>
    <row r="1247" spans="2:7">
      <c r="B1247" s="356" t="s">
        <v>3122</v>
      </c>
      <c r="C1247" s="356" t="s">
        <v>2715</v>
      </c>
      <c r="D1247" s="356">
        <v>689</v>
      </c>
      <c r="E1247" s="359" t="s">
        <v>4121</v>
      </c>
      <c r="F1247" s="363"/>
      <c r="G1247" s="356"/>
    </row>
    <row r="1248" spans="2:7">
      <c r="B1248" s="356" t="s">
        <v>3122</v>
      </c>
      <c r="C1248" s="356" t="s">
        <v>2715</v>
      </c>
      <c r="D1248" s="356">
        <v>690</v>
      </c>
      <c r="E1248" s="359" t="s">
        <v>4123</v>
      </c>
      <c r="F1248" s="363"/>
      <c r="G1248" s="356"/>
    </row>
    <row r="1249" spans="2:7">
      <c r="B1249" s="356" t="s">
        <v>3122</v>
      </c>
      <c r="C1249" s="356" t="s">
        <v>2715</v>
      </c>
      <c r="D1249" s="356">
        <v>691</v>
      </c>
      <c r="E1249" s="359" t="s">
        <v>1478</v>
      </c>
      <c r="F1249" s="363"/>
      <c r="G1249" s="356"/>
    </row>
    <row r="1250" spans="2:7">
      <c r="B1250" s="356" t="s">
        <v>3122</v>
      </c>
      <c r="C1250" s="356" t="s">
        <v>2715</v>
      </c>
      <c r="D1250" s="356">
        <v>692</v>
      </c>
      <c r="E1250" s="359" t="s">
        <v>3814</v>
      </c>
      <c r="F1250" s="363"/>
      <c r="G1250" s="356"/>
    </row>
    <row r="1251" spans="2:7">
      <c r="B1251" s="356" t="s">
        <v>3122</v>
      </c>
      <c r="C1251" s="356" t="s">
        <v>2715</v>
      </c>
      <c r="D1251" s="356">
        <v>693</v>
      </c>
      <c r="E1251" s="359" t="s">
        <v>4125</v>
      </c>
      <c r="F1251" s="363"/>
      <c r="G1251" s="356"/>
    </row>
    <row r="1252" spans="2:7">
      <c r="B1252" s="356" t="s">
        <v>3122</v>
      </c>
      <c r="C1252" s="356" t="s">
        <v>2715</v>
      </c>
      <c r="D1252" s="356">
        <v>694</v>
      </c>
      <c r="E1252" s="359" t="s">
        <v>4128</v>
      </c>
      <c r="F1252" s="363"/>
      <c r="G1252" s="356"/>
    </row>
    <row r="1253" spans="2:7">
      <c r="B1253" s="356" t="s">
        <v>3122</v>
      </c>
      <c r="C1253" s="356" t="s">
        <v>2715</v>
      </c>
      <c r="D1253" s="356">
        <v>695</v>
      </c>
      <c r="E1253" s="359" t="s">
        <v>4130</v>
      </c>
      <c r="F1253" s="363"/>
      <c r="G1253" s="356"/>
    </row>
    <row r="1254" spans="2:7">
      <c r="B1254" s="356" t="s">
        <v>3122</v>
      </c>
      <c r="C1254" s="356" t="s">
        <v>2715</v>
      </c>
      <c r="D1254" s="356">
        <v>696</v>
      </c>
      <c r="E1254" s="359" t="s">
        <v>2281</v>
      </c>
      <c r="F1254" s="363"/>
      <c r="G1254" s="356"/>
    </row>
    <row r="1255" spans="2:7">
      <c r="B1255" s="356" t="s">
        <v>3122</v>
      </c>
      <c r="C1255" s="356" t="s">
        <v>2715</v>
      </c>
      <c r="D1255" s="356">
        <v>697</v>
      </c>
      <c r="E1255" s="359" t="s">
        <v>4134</v>
      </c>
      <c r="F1255" s="363"/>
      <c r="G1255" s="356"/>
    </row>
    <row r="1256" spans="2:7">
      <c r="B1256" s="356" t="s">
        <v>3122</v>
      </c>
      <c r="C1256" s="356" t="s">
        <v>2715</v>
      </c>
      <c r="D1256" s="356">
        <v>698</v>
      </c>
      <c r="E1256" s="359" t="s">
        <v>4135</v>
      </c>
      <c r="F1256" s="363"/>
      <c r="G1256" s="356"/>
    </row>
    <row r="1257" spans="2:7">
      <c r="B1257" s="356" t="s">
        <v>3122</v>
      </c>
      <c r="C1257" s="356" t="s">
        <v>2715</v>
      </c>
      <c r="D1257" s="356">
        <v>699</v>
      </c>
      <c r="E1257" s="359" t="s">
        <v>4137</v>
      </c>
      <c r="F1257" s="363"/>
      <c r="G1257" s="356"/>
    </row>
    <row r="1258" spans="2:7">
      <c r="B1258" s="356" t="s">
        <v>3122</v>
      </c>
      <c r="C1258" s="356" t="s">
        <v>2715</v>
      </c>
      <c r="D1258" s="356">
        <v>700</v>
      </c>
      <c r="E1258" s="359" t="s">
        <v>322</v>
      </c>
      <c r="F1258" s="363"/>
      <c r="G1258" s="356"/>
    </row>
    <row r="1259" spans="2:7">
      <c r="B1259" s="356" t="s">
        <v>3122</v>
      </c>
      <c r="C1259" s="356" t="s">
        <v>2715</v>
      </c>
      <c r="D1259" s="356">
        <v>701</v>
      </c>
      <c r="E1259" s="359" t="s">
        <v>4138</v>
      </c>
      <c r="F1259" s="363"/>
      <c r="G1259" s="356"/>
    </row>
    <row r="1260" spans="2:7">
      <c r="B1260" s="356" t="s">
        <v>3122</v>
      </c>
      <c r="C1260" s="356" t="s">
        <v>2715</v>
      </c>
      <c r="D1260" s="356">
        <v>702</v>
      </c>
      <c r="E1260" s="359" t="s">
        <v>4140</v>
      </c>
      <c r="F1260" s="363"/>
      <c r="G1260" s="356"/>
    </row>
    <row r="1261" spans="2:7">
      <c r="B1261" s="356" t="s">
        <v>3122</v>
      </c>
      <c r="C1261" s="356" t="s">
        <v>2715</v>
      </c>
      <c r="D1261" s="356">
        <v>703</v>
      </c>
      <c r="E1261" s="359" t="s">
        <v>556</v>
      </c>
      <c r="F1261" s="363"/>
      <c r="G1261" s="356"/>
    </row>
    <row r="1262" spans="2:7">
      <c r="B1262" s="356" t="s">
        <v>3122</v>
      </c>
      <c r="C1262" s="356" t="s">
        <v>2715</v>
      </c>
      <c r="D1262" s="356">
        <v>704</v>
      </c>
      <c r="E1262" s="359" t="s">
        <v>4141</v>
      </c>
      <c r="F1262" s="363"/>
      <c r="G1262" s="356"/>
    </row>
    <row r="1263" spans="2:7">
      <c r="B1263" s="356" t="s">
        <v>3122</v>
      </c>
      <c r="C1263" s="356" t="s">
        <v>2715</v>
      </c>
      <c r="D1263" s="356">
        <v>705</v>
      </c>
      <c r="E1263" s="359" t="s">
        <v>3818</v>
      </c>
      <c r="F1263" s="363"/>
      <c r="G1263" s="356"/>
    </row>
    <row r="1264" spans="2:7">
      <c r="B1264" s="356" t="s">
        <v>3122</v>
      </c>
      <c r="C1264" s="356" t="s">
        <v>2715</v>
      </c>
      <c r="D1264" s="356">
        <v>706</v>
      </c>
      <c r="E1264" s="359" t="s">
        <v>4144</v>
      </c>
      <c r="F1264" s="363"/>
      <c r="G1264" s="356"/>
    </row>
    <row r="1265" spans="2:7">
      <c r="B1265" s="356" t="s">
        <v>3122</v>
      </c>
      <c r="C1265" s="356" t="s">
        <v>2715</v>
      </c>
      <c r="D1265" s="356">
        <v>707</v>
      </c>
      <c r="E1265" s="359" t="s">
        <v>4146</v>
      </c>
      <c r="F1265" s="363"/>
      <c r="G1265" s="356"/>
    </row>
    <row r="1266" spans="2:7">
      <c r="B1266" s="356" t="s">
        <v>3122</v>
      </c>
      <c r="C1266" s="356" t="s">
        <v>2715</v>
      </c>
      <c r="D1266" s="356">
        <v>708</v>
      </c>
      <c r="E1266" s="359" t="s">
        <v>2657</v>
      </c>
      <c r="F1266" s="363"/>
      <c r="G1266" s="356"/>
    </row>
    <row r="1267" spans="2:7">
      <c r="B1267" s="356" t="s">
        <v>3122</v>
      </c>
      <c r="C1267" s="356" t="s">
        <v>2715</v>
      </c>
      <c r="D1267" s="356">
        <v>709</v>
      </c>
      <c r="E1267" s="359" t="s">
        <v>2442</v>
      </c>
      <c r="F1267" s="363"/>
      <c r="G1267" s="356"/>
    </row>
    <row r="1268" spans="2:7">
      <c r="B1268" s="356" t="s">
        <v>3122</v>
      </c>
      <c r="C1268" s="356" t="s">
        <v>2715</v>
      </c>
      <c r="D1268" s="356">
        <v>710</v>
      </c>
      <c r="E1268" s="359" t="s">
        <v>4147</v>
      </c>
      <c r="F1268" s="363"/>
      <c r="G1268" s="356"/>
    </row>
    <row r="1269" spans="2:7">
      <c r="B1269" s="356" t="s">
        <v>3122</v>
      </c>
      <c r="C1269" s="356" t="s">
        <v>2715</v>
      </c>
      <c r="D1269" s="356">
        <v>711</v>
      </c>
      <c r="E1269" s="359" t="s">
        <v>3529</v>
      </c>
      <c r="F1269" s="363"/>
      <c r="G1269" s="356"/>
    </row>
    <row r="1270" spans="2:7">
      <c r="B1270" s="356" t="s">
        <v>3122</v>
      </c>
      <c r="C1270" s="356" t="s">
        <v>2715</v>
      </c>
      <c r="D1270" s="356">
        <v>712</v>
      </c>
      <c r="E1270" s="359" t="s">
        <v>1455</v>
      </c>
      <c r="F1270" s="363"/>
      <c r="G1270" s="356"/>
    </row>
    <row r="1271" spans="2:7">
      <c r="B1271" s="356" t="s">
        <v>3122</v>
      </c>
      <c r="C1271" s="356" t="s">
        <v>2715</v>
      </c>
      <c r="D1271" s="356">
        <v>713</v>
      </c>
      <c r="E1271" s="359" t="s">
        <v>2759</v>
      </c>
      <c r="F1271" s="363"/>
      <c r="G1271" s="356"/>
    </row>
    <row r="1272" spans="2:7">
      <c r="B1272" s="356" t="s">
        <v>3122</v>
      </c>
      <c r="C1272" s="356" t="s">
        <v>2715</v>
      </c>
      <c r="D1272" s="356">
        <v>714</v>
      </c>
      <c r="E1272" s="359" t="s">
        <v>3367</v>
      </c>
      <c r="F1272" s="363"/>
      <c r="G1272" s="356"/>
    </row>
    <row r="1273" spans="2:7">
      <c r="B1273" s="356" t="s">
        <v>3122</v>
      </c>
      <c r="C1273" s="356" t="s">
        <v>2715</v>
      </c>
      <c r="D1273" s="356">
        <v>715</v>
      </c>
      <c r="E1273" s="359" t="s">
        <v>4148</v>
      </c>
      <c r="F1273" s="363"/>
      <c r="G1273" s="356"/>
    </row>
    <row r="1274" spans="2:7">
      <c r="B1274" s="356" t="s">
        <v>3122</v>
      </c>
      <c r="C1274" s="356" t="s">
        <v>2715</v>
      </c>
      <c r="D1274" s="356">
        <v>716</v>
      </c>
      <c r="E1274" s="359" t="s">
        <v>4149</v>
      </c>
      <c r="F1274" s="363"/>
      <c r="G1274" s="356"/>
    </row>
    <row r="1275" spans="2:7">
      <c r="B1275" s="356" t="s">
        <v>3122</v>
      </c>
      <c r="C1275" s="356" t="s">
        <v>2715</v>
      </c>
      <c r="D1275" s="356">
        <v>717</v>
      </c>
      <c r="E1275" s="359" t="s">
        <v>4151</v>
      </c>
      <c r="F1275" s="363"/>
      <c r="G1275" s="356"/>
    </row>
    <row r="1276" spans="2:7">
      <c r="B1276" s="356" t="s">
        <v>3122</v>
      </c>
      <c r="C1276" s="356" t="s">
        <v>2715</v>
      </c>
      <c r="D1276" s="356">
        <v>718</v>
      </c>
      <c r="E1276" s="359" t="s">
        <v>4153</v>
      </c>
      <c r="F1276" s="363"/>
      <c r="G1276" s="356"/>
    </row>
    <row r="1277" spans="2:7">
      <c r="B1277" s="356" t="s">
        <v>3122</v>
      </c>
      <c r="C1277" s="356" t="s">
        <v>2715</v>
      </c>
      <c r="D1277" s="356">
        <v>719</v>
      </c>
      <c r="E1277" s="359" t="s">
        <v>2971</v>
      </c>
      <c r="F1277" s="363"/>
      <c r="G1277" s="356"/>
    </row>
    <row r="1278" spans="2:7">
      <c r="B1278" s="356" t="s">
        <v>3122</v>
      </c>
      <c r="C1278" s="356" t="s">
        <v>2715</v>
      </c>
      <c r="D1278" s="356">
        <v>720</v>
      </c>
      <c r="E1278" s="359" t="s">
        <v>3924</v>
      </c>
      <c r="F1278" s="363"/>
      <c r="G1278" s="356"/>
    </row>
    <row r="1279" spans="2:7">
      <c r="B1279" s="356" t="s">
        <v>3122</v>
      </c>
      <c r="C1279" s="356" t="s">
        <v>2715</v>
      </c>
      <c r="D1279" s="356">
        <v>721</v>
      </c>
      <c r="E1279" s="359" t="s">
        <v>3760</v>
      </c>
      <c r="F1279" s="363"/>
      <c r="G1279" s="356"/>
    </row>
    <row r="1280" spans="2:7">
      <c r="B1280" s="356" t="s">
        <v>3122</v>
      </c>
      <c r="C1280" s="356" t="s">
        <v>2715</v>
      </c>
      <c r="D1280" s="356">
        <v>722</v>
      </c>
      <c r="E1280" s="359" t="s">
        <v>2247</v>
      </c>
      <c r="F1280" s="363"/>
      <c r="G1280" s="356"/>
    </row>
    <row r="1281" spans="2:7">
      <c r="B1281" s="356" t="s">
        <v>3122</v>
      </c>
      <c r="C1281" s="356" t="s">
        <v>2715</v>
      </c>
      <c r="D1281" s="356">
        <v>723</v>
      </c>
      <c r="E1281" s="359" t="s">
        <v>1591</v>
      </c>
      <c r="F1281" s="363"/>
      <c r="G1281" s="356"/>
    </row>
    <row r="1282" spans="2:7">
      <c r="B1282" s="356" t="s">
        <v>3122</v>
      </c>
      <c r="C1282" s="356" t="s">
        <v>2715</v>
      </c>
      <c r="D1282" s="356">
        <v>724</v>
      </c>
      <c r="E1282" s="359" t="s">
        <v>4157</v>
      </c>
      <c r="F1282" s="363"/>
      <c r="G1282" s="356"/>
    </row>
    <row r="1283" spans="2:7">
      <c r="B1283" s="356" t="s">
        <v>3122</v>
      </c>
      <c r="C1283" s="356" t="s">
        <v>2715</v>
      </c>
      <c r="D1283" s="356">
        <v>725</v>
      </c>
      <c r="E1283" s="359" t="s">
        <v>3036</v>
      </c>
      <c r="F1283" s="363"/>
      <c r="G1283" s="356"/>
    </row>
    <row r="1284" spans="2:7">
      <c r="B1284" s="356" t="s">
        <v>3122</v>
      </c>
      <c r="C1284" s="356" t="s">
        <v>2715</v>
      </c>
      <c r="D1284" s="356">
        <v>726</v>
      </c>
      <c r="E1284" s="359" t="s">
        <v>1817</v>
      </c>
      <c r="F1284" s="363"/>
      <c r="G1284" s="356"/>
    </row>
    <row r="1285" spans="2:7">
      <c r="B1285" s="356" t="s">
        <v>3122</v>
      </c>
      <c r="C1285" s="356" t="s">
        <v>2715</v>
      </c>
      <c r="D1285" s="356">
        <v>727</v>
      </c>
      <c r="E1285" s="359" t="s">
        <v>2986</v>
      </c>
      <c r="F1285" s="363"/>
      <c r="G1285" s="356"/>
    </row>
    <row r="1286" spans="2:7">
      <c r="B1286" s="356" t="s">
        <v>3122</v>
      </c>
      <c r="C1286" s="356" t="s">
        <v>2715</v>
      </c>
      <c r="D1286" s="356">
        <v>728</v>
      </c>
      <c r="E1286" s="359" t="s">
        <v>3784</v>
      </c>
      <c r="F1286" s="363"/>
      <c r="G1286" s="356"/>
    </row>
    <row r="1287" spans="2:7">
      <c r="B1287" s="356" t="s">
        <v>3122</v>
      </c>
      <c r="C1287" s="356" t="s">
        <v>2715</v>
      </c>
      <c r="D1287" s="356">
        <v>729</v>
      </c>
      <c r="E1287" s="359" t="s">
        <v>786</v>
      </c>
      <c r="F1287" s="363"/>
      <c r="G1287" s="356"/>
    </row>
    <row r="1288" spans="2:7">
      <c r="B1288" s="356" t="s">
        <v>3122</v>
      </c>
      <c r="C1288" s="356" t="s">
        <v>2715</v>
      </c>
      <c r="D1288" s="356">
        <v>730</v>
      </c>
      <c r="E1288" s="359" t="s">
        <v>4159</v>
      </c>
      <c r="F1288" s="363"/>
      <c r="G1288" s="356"/>
    </row>
    <row r="1289" spans="2:7">
      <c r="B1289" s="356" t="s">
        <v>3122</v>
      </c>
      <c r="C1289" s="356" t="s">
        <v>2715</v>
      </c>
      <c r="D1289" s="356">
        <v>731</v>
      </c>
      <c r="E1289" s="359" t="s">
        <v>4161</v>
      </c>
      <c r="F1289" s="363"/>
      <c r="G1289" s="356"/>
    </row>
    <row r="1290" spans="2:7">
      <c r="B1290" s="356" t="s">
        <v>3122</v>
      </c>
      <c r="C1290" s="356" t="s">
        <v>2715</v>
      </c>
      <c r="D1290" s="356">
        <v>732</v>
      </c>
      <c r="E1290" s="359" t="s">
        <v>4162</v>
      </c>
      <c r="F1290" s="363"/>
      <c r="G1290" s="356"/>
    </row>
    <row r="1291" spans="2:7">
      <c r="B1291" s="356" t="s">
        <v>3122</v>
      </c>
      <c r="C1291" s="356" t="s">
        <v>2715</v>
      </c>
      <c r="D1291" s="356">
        <v>733</v>
      </c>
      <c r="E1291" s="359" t="s">
        <v>875</v>
      </c>
      <c r="F1291" s="363"/>
      <c r="G1291" s="356"/>
    </row>
    <row r="1292" spans="2:7">
      <c r="B1292" s="356" t="s">
        <v>3122</v>
      </c>
      <c r="C1292" s="356" t="s">
        <v>2715</v>
      </c>
      <c r="D1292" s="356">
        <v>734</v>
      </c>
      <c r="E1292" s="359" t="s">
        <v>3330</v>
      </c>
      <c r="F1292" s="363"/>
      <c r="G1292" s="356"/>
    </row>
    <row r="1293" spans="2:7">
      <c r="B1293" s="356" t="s">
        <v>3122</v>
      </c>
      <c r="C1293" s="356" t="s">
        <v>2715</v>
      </c>
      <c r="D1293" s="356">
        <v>735</v>
      </c>
      <c r="E1293" s="359" t="s">
        <v>4163</v>
      </c>
      <c r="F1293" s="363"/>
      <c r="G1293" s="356"/>
    </row>
    <row r="1294" spans="2:7">
      <c r="B1294" s="356" t="s">
        <v>3122</v>
      </c>
      <c r="C1294" s="356" t="s">
        <v>2715</v>
      </c>
      <c r="D1294" s="356">
        <v>736</v>
      </c>
      <c r="E1294" s="359" t="s">
        <v>3544</v>
      </c>
      <c r="F1294" s="363"/>
      <c r="G1294" s="356"/>
    </row>
    <row r="1295" spans="2:7">
      <c r="B1295" s="356" t="s">
        <v>3122</v>
      </c>
      <c r="C1295" s="356" t="s">
        <v>2715</v>
      </c>
      <c r="D1295" s="356">
        <v>737</v>
      </c>
      <c r="E1295" s="359" t="s">
        <v>4164</v>
      </c>
      <c r="F1295" s="363"/>
      <c r="G1295" s="356"/>
    </row>
    <row r="1296" spans="2:7">
      <c r="B1296" s="356" t="s">
        <v>3122</v>
      </c>
      <c r="C1296" s="356" t="s">
        <v>2715</v>
      </c>
      <c r="D1296" s="356">
        <v>738</v>
      </c>
      <c r="E1296" s="359" t="s">
        <v>811</v>
      </c>
      <c r="F1296" s="363"/>
      <c r="G1296" s="356"/>
    </row>
    <row r="1297" spans="2:7">
      <c r="B1297" s="356" t="s">
        <v>3122</v>
      </c>
      <c r="C1297" s="356" t="s">
        <v>2715</v>
      </c>
      <c r="D1297" s="356">
        <v>739</v>
      </c>
      <c r="E1297" s="359" t="s">
        <v>1019</v>
      </c>
      <c r="F1297" s="363"/>
      <c r="G1297" s="356"/>
    </row>
    <row r="1298" spans="2:7">
      <c r="B1298" s="356" t="s">
        <v>3122</v>
      </c>
      <c r="C1298" s="356" t="s">
        <v>2715</v>
      </c>
      <c r="D1298" s="356">
        <v>740</v>
      </c>
      <c r="E1298" s="359" t="s">
        <v>2764</v>
      </c>
      <c r="F1298" s="363"/>
      <c r="G1298" s="356"/>
    </row>
    <row r="1299" spans="2:7">
      <c r="B1299" s="356" t="s">
        <v>3122</v>
      </c>
      <c r="C1299" s="356" t="s">
        <v>2715</v>
      </c>
      <c r="D1299" s="356">
        <v>741</v>
      </c>
      <c r="E1299" s="359" t="s">
        <v>4168</v>
      </c>
      <c r="F1299" s="363"/>
      <c r="G1299" s="356"/>
    </row>
    <row r="1300" spans="2:7">
      <c r="B1300" s="356" t="s">
        <v>3122</v>
      </c>
      <c r="C1300" s="356" t="s">
        <v>2715</v>
      </c>
      <c r="D1300" s="356">
        <v>742</v>
      </c>
      <c r="E1300" s="359" t="s">
        <v>2362</v>
      </c>
      <c r="F1300" s="363"/>
      <c r="G1300" s="356"/>
    </row>
    <row r="1301" spans="2:7">
      <c r="B1301" s="356" t="s">
        <v>3122</v>
      </c>
      <c r="C1301" s="356" t="s">
        <v>2715</v>
      </c>
      <c r="D1301" s="356">
        <v>743</v>
      </c>
      <c r="E1301" s="359" t="s">
        <v>4169</v>
      </c>
      <c r="F1301" s="363"/>
      <c r="G1301" s="356"/>
    </row>
    <row r="1302" spans="2:7">
      <c r="B1302" s="356" t="s">
        <v>3122</v>
      </c>
      <c r="C1302" s="356" t="s">
        <v>2715</v>
      </c>
      <c r="D1302" s="356">
        <v>744</v>
      </c>
      <c r="E1302" s="359" t="s">
        <v>2684</v>
      </c>
      <c r="F1302" s="363"/>
      <c r="G1302" s="356"/>
    </row>
    <row r="1303" spans="2:7">
      <c r="B1303" s="356" t="s">
        <v>3122</v>
      </c>
      <c r="C1303" s="356" t="s">
        <v>2715</v>
      </c>
      <c r="D1303" s="356">
        <v>745</v>
      </c>
      <c r="E1303" s="359" t="s">
        <v>3794</v>
      </c>
      <c r="F1303" s="363"/>
      <c r="G1303" s="356"/>
    </row>
    <row r="1304" spans="2:7">
      <c r="B1304" s="356" t="s">
        <v>3122</v>
      </c>
      <c r="C1304" s="356" t="s">
        <v>2715</v>
      </c>
      <c r="D1304" s="356">
        <v>746</v>
      </c>
      <c r="E1304" s="359" t="s">
        <v>1754</v>
      </c>
      <c r="F1304" s="363"/>
      <c r="G1304" s="356"/>
    </row>
    <row r="1305" spans="2:7">
      <c r="B1305" s="356" t="s">
        <v>3122</v>
      </c>
      <c r="C1305" s="356" t="s">
        <v>2715</v>
      </c>
      <c r="D1305" s="356">
        <v>747</v>
      </c>
      <c r="E1305" s="359" t="s">
        <v>1131</v>
      </c>
      <c r="F1305" s="363"/>
      <c r="G1305" s="356"/>
    </row>
    <row r="1306" spans="2:7">
      <c r="B1306" s="356" t="s">
        <v>3122</v>
      </c>
      <c r="C1306" s="356" t="s">
        <v>2715</v>
      </c>
      <c r="D1306" s="356">
        <v>748</v>
      </c>
      <c r="E1306" s="359" t="s">
        <v>4172</v>
      </c>
      <c r="F1306" s="363"/>
      <c r="G1306" s="356"/>
    </row>
    <row r="1307" spans="2:7">
      <c r="B1307" s="356" t="s">
        <v>3122</v>
      </c>
      <c r="C1307" s="356" t="s">
        <v>2715</v>
      </c>
      <c r="D1307" s="356">
        <v>749</v>
      </c>
      <c r="E1307" s="359" t="s">
        <v>4174</v>
      </c>
      <c r="F1307" s="363"/>
      <c r="G1307" s="356"/>
    </row>
    <row r="1308" spans="2:7">
      <c r="B1308" s="356" t="s">
        <v>3122</v>
      </c>
      <c r="C1308" s="356" t="s">
        <v>2715</v>
      </c>
      <c r="D1308" s="356">
        <v>750</v>
      </c>
      <c r="E1308" s="359" t="s">
        <v>4176</v>
      </c>
      <c r="F1308" s="363"/>
      <c r="G1308" s="356"/>
    </row>
    <row r="1309" spans="2:7">
      <c r="B1309" s="356" t="s">
        <v>3122</v>
      </c>
      <c r="C1309" s="356" t="s">
        <v>2715</v>
      </c>
      <c r="D1309" s="356">
        <v>751</v>
      </c>
      <c r="E1309" s="359" t="s">
        <v>3521</v>
      </c>
      <c r="F1309" s="363"/>
      <c r="G1309" s="356"/>
    </row>
    <row r="1310" spans="2:7">
      <c r="B1310" s="356" t="s">
        <v>3122</v>
      </c>
      <c r="C1310" s="356" t="s">
        <v>2715</v>
      </c>
      <c r="D1310" s="356">
        <v>752</v>
      </c>
      <c r="E1310" s="359" t="s">
        <v>4177</v>
      </c>
      <c r="F1310" s="363"/>
      <c r="G1310" s="356"/>
    </row>
    <row r="1311" spans="2:7">
      <c r="B1311" s="356" t="s">
        <v>3122</v>
      </c>
      <c r="C1311" s="356" t="s">
        <v>2715</v>
      </c>
      <c r="D1311" s="356">
        <v>753</v>
      </c>
      <c r="E1311" s="359" t="s">
        <v>2356</v>
      </c>
      <c r="F1311" s="363"/>
      <c r="G1311" s="356"/>
    </row>
    <row r="1312" spans="2:7">
      <c r="B1312" s="356" t="s">
        <v>3122</v>
      </c>
      <c r="C1312" s="356" t="s">
        <v>2715</v>
      </c>
      <c r="D1312" s="356">
        <v>754</v>
      </c>
      <c r="E1312" s="359" t="s">
        <v>1820</v>
      </c>
      <c r="F1312" s="363"/>
      <c r="G1312" s="356"/>
    </row>
    <row r="1313" spans="2:7">
      <c r="B1313" s="356" t="s">
        <v>3122</v>
      </c>
      <c r="C1313" s="356" t="s">
        <v>2715</v>
      </c>
      <c r="D1313" s="356">
        <v>755</v>
      </c>
      <c r="E1313" s="359" t="s">
        <v>4179</v>
      </c>
      <c r="F1313" s="363"/>
      <c r="G1313" s="356"/>
    </row>
    <row r="1314" spans="2:7">
      <c r="B1314" s="356" t="s">
        <v>3122</v>
      </c>
      <c r="C1314" s="356" t="s">
        <v>2715</v>
      </c>
      <c r="D1314" s="356">
        <v>756</v>
      </c>
      <c r="E1314" s="359" t="s">
        <v>837</v>
      </c>
      <c r="F1314" s="363"/>
      <c r="G1314" s="356"/>
    </row>
    <row r="1315" spans="2:7">
      <c r="B1315" s="356" t="s">
        <v>3122</v>
      </c>
      <c r="C1315" s="356" t="s">
        <v>2715</v>
      </c>
      <c r="D1315" s="356">
        <v>757</v>
      </c>
      <c r="E1315" s="359" t="s">
        <v>4180</v>
      </c>
      <c r="F1315" s="363"/>
      <c r="G1315" s="356"/>
    </row>
    <row r="1316" spans="2:7">
      <c r="B1316" s="356" t="s">
        <v>3122</v>
      </c>
      <c r="C1316" s="356" t="s">
        <v>2715</v>
      </c>
      <c r="D1316" s="356">
        <v>758</v>
      </c>
      <c r="E1316" s="359" t="s">
        <v>1602</v>
      </c>
      <c r="F1316" s="363"/>
      <c r="G1316" s="356"/>
    </row>
    <row r="1317" spans="2:7">
      <c r="B1317" s="356" t="s">
        <v>3122</v>
      </c>
      <c r="C1317" s="356" t="s">
        <v>2715</v>
      </c>
      <c r="D1317" s="356">
        <v>759</v>
      </c>
      <c r="E1317" s="359" t="s">
        <v>4182</v>
      </c>
      <c r="F1317" s="363"/>
      <c r="G1317" s="356"/>
    </row>
    <row r="1318" spans="2:7">
      <c r="B1318" s="356" t="s">
        <v>3122</v>
      </c>
      <c r="C1318" s="356" t="s">
        <v>2715</v>
      </c>
      <c r="D1318" s="356">
        <v>760</v>
      </c>
      <c r="E1318" s="359" t="s">
        <v>4184</v>
      </c>
      <c r="F1318" s="363"/>
      <c r="G1318" s="356"/>
    </row>
    <row r="1319" spans="2:7">
      <c r="B1319" s="356" t="s">
        <v>3122</v>
      </c>
      <c r="C1319" s="356" t="s">
        <v>2715</v>
      </c>
      <c r="D1319" s="356">
        <v>761</v>
      </c>
      <c r="E1319" s="359" t="s">
        <v>4189</v>
      </c>
      <c r="F1319" s="363"/>
      <c r="G1319" s="356"/>
    </row>
    <row r="1320" spans="2:7">
      <c r="B1320" s="356" t="s">
        <v>3122</v>
      </c>
      <c r="C1320" s="356" t="s">
        <v>2715</v>
      </c>
      <c r="D1320" s="356">
        <v>762</v>
      </c>
      <c r="E1320" s="359" t="s">
        <v>4191</v>
      </c>
      <c r="F1320" s="363"/>
      <c r="G1320" s="356"/>
    </row>
    <row r="1321" spans="2:7">
      <c r="B1321" s="356" t="s">
        <v>3122</v>
      </c>
      <c r="C1321" s="356" t="s">
        <v>2715</v>
      </c>
      <c r="D1321" s="356">
        <v>763</v>
      </c>
      <c r="E1321" s="359" t="s">
        <v>175</v>
      </c>
      <c r="F1321" s="363"/>
      <c r="G1321" s="356"/>
    </row>
    <row r="1322" spans="2:7">
      <c r="B1322" s="356" t="s">
        <v>3122</v>
      </c>
      <c r="C1322" s="356" t="s">
        <v>2715</v>
      </c>
      <c r="D1322" s="356">
        <v>764</v>
      </c>
      <c r="E1322" s="359" t="s">
        <v>2267</v>
      </c>
      <c r="F1322" s="363"/>
      <c r="G1322" s="356"/>
    </row>
    <row r="1323" spans="2:7">
      <c r="B1323" s="356" t="s">
        <v>3122</v>
      </c>
      <c r="C1323" s="356" t="s">
        <v>2715</v>
      </c>
      <c r="D1323" s="356">
        <v>765</v>
      </c>
      <c r="E1323" s="359" t="s">
        <v>4192</v>
      </c>
      <c r="F1323" s="363"/>
      <c r="G1323" s="356"/>
    </row>
    <row r="1324" spans="2:7">
      <c r="B1324" s="356" t="s">
        <v>3122</v>
      </c>
      <c r="C1324" s="356" t="s">
        <v>2715</v>
      </c>
      <c r="D1324" s="356">
        <v>766</v>
      </c>
      <c r="E1324" s="359" t="s">
        <v>4195</v>
      </c>
      <c r="F1324" s="363"/>
      <c r="G1324" s="356"/>
    </row>
    <row r="1325" spans="2:7">
      <c r="B1325" s="356" t="s">
        <v>3122</v>
      </c>
      <c r="C1325" s="356" t="s">
        <v>2715</v>
      </c>
      <c r="D1325" s="356">
        <v>767</v>
      </c>
      <c r="E1325" s="359" t="s">
        <v>4198</v>
      </c>
      <c r="F1325" s="363"/>
      <c r="G1325" s="356"/>
    </row>
    <row r="1326" spans="2:7">
      <c r="B1326" s="356" t="s">
        <v>3122</v>
      </c>
      <c r="C1326" s="356" t="s">
        <v>2715</v>
      </c>
      <c r="D1326" s="356">
        <v>768</v>
      </c>
      <c r="E1326" s="359" t="s">
        <v>4199</v>
      </c>
      <c r="F1326" s="363"/>
      <c r="G1326" s="356"/>
    </row>
    <row r="1327" spans="2:7">
      <c r="B1327" s="356" t="s">
        <v>3122</v>
      </c>
      <c r="C1327" s="356" t="s">
        <v>2715</v>
      </c>
      <c r="D1327" s="356">
        <v>769</v>
      </c>
      <c r="E1327" s="359" t="s">
        <v>3089</v>
      </c>
      <c r="F1327" s="363"/>
      <c r="G1327" s="356"/>
    </row>
    <row r="1328" spans="2:7">
      <c r="B1328" s="356" t="s">
        <v>3122</v>
      </c>
      <c r="C1328" s="356" t="s">
        <v>2715</v>
      </c>
      <c r="D1328" s="356">
        <v>770</v>
      </c>
      <c r="E1328" s="359" t="s">
        <v>4202</v>
      </c>
      <c r="F1328" s="363"/>
      <c r="G1328" s="356"/>
    </row>
    <row r="1329" spans="2:7">
      <c r="B1329" s="356" t="s">
        <v>3122</v>
      </c>
      <c r="C1329" s="356" t="s">
        <v>2715</v>
      </c>
      <c r="D1329" s="356">
        <v>771</v>
      </c>
      <c r="E1329" s="359" t="s">
        <v>4205</v>
      </c>
      <c r="F1329" s="363"/>
      <c r="G1329" s="356"/>
    </row>
    <row r="1330" spans="2:7">
      <c r="B1330" s="356" t="s">
        <v>3122</v>
      </c>
      <c r="C1330" s="356" t="s">
        <v>2715</v>
      </c>
      <c r="D1330" s="356">
        <v>772</v>
      </c>
      <c r="E1330" s="359" t="s">
        <v>4206</v>
      </c>
      <c r="F1330" s="363"/>
      <c r="G1330" s="356"/>
    </row>
    <row r="1331" spans="2:7">
      <c r="B1331" s="356" t="s">
        <v>3122</v>
      </c>
      <c r="C1331" s="356" t="s">
        <v>2715</v>
      </c>
      <c r="D1331" s="356">
        <v>773</v>
      </c>
      <c r="E1331" s="359" t="s">
        <v>4208</v>
      </c>
      <c r="F1331" s="363"/>
      <c r="G1331" s="356"/>
    </row>
    <row r="1332" spans="2:7">
      <c r="B1332" s="356" t="s">
        <v>3122</v>
      </c>
      <c r="C1332" s="356" t="s">
        <v>2715</v>
      </c>
      <c r="D1332" s="356">
        <v>774</v>
      </c>
      <c r="E1332" s="359" t="s">
        <v>4209</v>
      </c>
      <c r="F1332" s="363"/>
      <c r="G1332" s="356"/>
    </row>
    <row r="1333" spans="2:7">
      <c r="B1333" s="356" t="s">
        <v>3122</v>
      </c>
      <c r="C1333" s="356" t="s">
        <v>2715</v>
      </c>
      <c r="D1333" s="356">
        <v>775</v>
      </c>
      <c r="E1333" s="359" t="s">
        <v>2825</v>
      </c>
      <c r="F1333" s="363"/>
      <c r="G1333" s="356"/>
    </row>
    <row r="1334" spans="2:7">
      <c r="B1334" s="356" t="s">
        <v>3122</v>
      </c>
      <c r="C1334" s="356" t="s">
        <v>2715</v>
      </c>
      <c r="D1334" s="356">
        <v>776</v>
      </c>
      <c r="E1334" s="359" t="s">
        <v>4210</v>
      </c>
      <c r="F1334" s="363"/>
      <c r="G1334" s="356"/>
    </row>
    <row r="1335" spans="2:7">
      <c r="B1335" s="356" t="s">
        <v>3122</v>
      </c>
      <c r="C1335" s="356" t="s">
        <v>2715</v>
      </c>
      <c r="D1335" s="356">
        <v>777</v>
      </c>
      <c r="E1335" s="359" t="s">
        <v>1256</v>
      </c>
      <c r="F1335" s="363"/>
      <c r="G1335" s="356"/>
    </row>
    <row r="1336" spans="2:7">
      <c r="B1336" s="356" t="s">
        <v>3122</v>
      </c>
      <c r="C1336" s="356" t="s">
        <v>2715</v>
      </c>
      <c r="D1336" s="356">
        <v>778</v>
      </c>
      <c r="E1336" s="359" t="s">
        <v>4213</v>
      </c>
      <c r="F1336" s="363"/>
      <c r="G1336" s="356"/>
    </row>
    <row r="1337" spans="2:7">
      <c r="B1337" s="356" t="s">
        <v>3122</v>
      </c>
      <c r="C1337" s="356" t="s">
        <v>2715</v>
      </c>
      <c r="D1337" s="356">
        <v>779</v>
      </c>
      <c r="E1337" s="359" t="s">
        <v>4214</v>
      </c>
      <c r="F1337" s="363"/>
      <c r="G1337" s="356"/>
    </row>
    <row r="1338" spans="2:7">
      <c r="B1338" s="356" t="s">
        <v>3122</v>
      </c>
      <c r="C1338" s="356" t="s">
        <v>2715</v>
      </c>
      <c r="D1338" s="356">
        <v>780</v>
      </c>
      <c r="E1338" s="359" t="s">
        <v>2300</v>
      </c>
      <c r="F1338" s="363"/>
      <c r="G1338" s="356"/>
    </row>
    <row r="1339" spans="2:7">
      <c r="B1339" s="356" t="s">
        <v>3122</v>
      </c>
      <c r="C1339" s="356" t="s">
        <v>2715</v>
      </c>
      <c r="D1339" s="356">
        <v>781</v>
      </c>
      <c r="E1339" s="359" t="s">
        <v>4215</v>
      </c>
      <c r="F1339" s="363"/>
      <c r="G1339" s="356"/>
    </row>
    <row r="1340" spans="2:7">
      <c r="B1340" s="356" t="s">
        <v>3122</v>
      </c>
      <c r="C1340" s="356" t="s">
        <v>2715</v>
      </c>
      <c r="D1340" s="356">
        <v>782</v>
      </c>
      <c r="E1340" s="359" t="s">
        <v>4212</v>
      </c>
      <c r="F1340" s="363"/>
      <c r="G1340" s="356"/>
    </row>
    <row r="1341" spans="2:7">
      <c r="B1341" s="356" t="s">
        <v>3122</v>
      </c>
      <c r="C1341" s="356" t="s">
        <v>2715</v>
      </c>
      <c r="D1341" s="356">
        <v>783</v>
      </c>
      <c r="E1341" s="359" t="s">
        <v>4216</v>
      </c>
      <c r="F1341" s="363"/>
      <c r="G1341" s="356"/>
    </row>
    <row r="1342" spans="2:7">
      <c r="B1342" s="356" t="s">
        <v>3122</v>
      </c>
      <c r="C1342" s="356" t="s">
        <v>2715</v>
      </c>
      <c r="D1342" s="356">
        <v>784</v>
      </c>
      <c r="E1342" s="359" t="s">
        <v>292</v>
      </c>
      <c r="F1342" s="363"/>
      <c r="G1342" s="356"/>
    </row>
    <row r="1343" spans="2:7">
      <c r="B1343" s="356" t="s">
        <v>3122</v>
      </c>
      <c r="C1343" s="356" t="s">
        <v>2715</v>
      </c>
      <c r="D1343" s="356">
        <v>785</v>
      </c>
      <c r="E1343" s="359" t="s">
        <v>3540</v>
      </c>
      <c r="F1343" s="363"/>
      <c r="G1343" s="356"/>
    </row>
    <row r="1344" spans="2:7">
      <c r="B1344" s="356" t="s">
        <v>3122</v>
      </c>
      <c r="C1344" s="356" t="s">
        <v>2715</v>
      </c>
      <c r="D1344" s="356">
        <v>786</v>
      </c>
      <c r="E1344" s="359" t="s">
        <v>1181</v>
      </c>
      <c r="F1344" s="363"/>
      <c r="G1344" s="356"/>
    </row>
    <row r="1345" spans="2:7">
      <c r="B1345" s="356" t="s">
        <v>3122</v>
      </c>
      <c r="C1345" s="356" t="s">
        <v>2715</v>
      </c>
      <c r="D1345" s="356">
        <v>787</v>
      </c>
      <c r="E1345" s="359" t="s">
        <v>2262</v>
      </c>
      <c r="F1345" s="363"/>
      <c r="G1345" s="356"/>
    </row>
    <row r="1346" spans="2:7">
      <c r="B1346" s="356" t="s">
        <v>3122</v>
      </c>
      <c r="C1346" s="356" t="s">
        <v>2715</v>
      </c>
      <c r="D1346" s="356">
        <v>788</v>
      </c>
      <c r="E1346" s="359" t="s">
        <v>1873</v>
      </c>
      <c r="F1346" s="363"/>
      <c r="G1346" s="356"/>
    </row>
    <row r="1347" spans="2:7">
      <c r="B1347" s="356" t="s">
        <v>3122</v>
      </c>
      <c r="C1347" s="356" t="s">
        <v>2715</v>
      </c>
      <c r="D1347" s="356">
        <v>789</v>
      </c>
      <c r="E1347" s="359" t="s">
        <v>2265</v>
      </c>
      <c r="F1347" s="363"/>
      <c r="G1347" s="356"/>
    </row>
    <row r="1348" spans="2:7">
      <c r="B1348" s="356" t="s">
        <v>3122</v>
      </c>
      <c r="C1348" s="356" t="s">
        <v>2715</v>
      </c>
      <c r="D1348" s="356">
        <v>790</v>
      </c>
      <c r="E1348" s="359" t="s">
        <v>2270</v>
      </c>
      <c r="F1348" s="363"/>
      <c r="G1348" s="356"/>
    </row>
    <row r="1349" spans="2:7">
      <c r="B1349" s="356" t="s">
        <v>3122</v>
      </c>
      <c r="C1349" s="356" t="s">
        <v>2715</v>
      </c>
      <c r="D1349" s="356">
        <v>791</v>
      </c>
      <c r="E1349" s="359" t="s">
        <v>4217</v>
      </c>
      <c r="F1349" s="363"/>
      <c r="G1349" s="356"/>
    </row>
    <row r="1350" spans="2:7">
      <c r="B1350" s="356" t="s">
        <v>3122</v>
      </c>
      <c r="C1350" s="356" t="s">
        <v>2715</v>
      </c>
      <c r="D1350" s="356">
        <v>792</v>
      </c>
      <c r="E1350" s="359" t="s">
        <v>468</v>
      </c>
      <c r="F1350" s="363"/>
      <c r="G1350" s="356"/>
    </row>
    <row r="1351" spans="2:7">
      <c r="B1351" s="356" t="s">
        <v>3122</v>
      </c>
      <c r="C1351" s="356" t="s">
        <v>2715</v>
      </c>
      <c r="D1351" s="356">
        <v>793</v>
      </c>
      <c r="E1351" s="359" t="s">
        <v>4220</v>
      </c>
      <c r="F1351" s="363"/>
      <c r="G1351" s="356"/>
    </row>
    <row r="1352" spans="2:7">
      <c r="B1352" s="356" t="s">
        <v>3122</v>
      </c>
      <c r="C1352" s="356" t="s">
        <v>2715</v>
      </c>
      <c r="D1352" s="356">
        <v>794</v>
      </c>
      <c r="E1352" s="359" t="s">
        <v>4221</v>
      </c>
      <c r="F1352" s="363"/>
      <c r="G1352" s="356"/>
    </row>
    <row r="1353" spans="2:7">
      <c r="B1353" s="356" t="s">
        <v>3122</v>
      </c>
      <c r="C1353" s="356" t="s">
        <v>2715</v>
      </c>
      <c r="D1353" s="356">
        <v>795</v>
      </c>
      <c r="E1353" s="359" t="s">
        <v>4222</v>
      </c>
      <c r="F1353" s="363"/>
      <c r="G1353" s="356"/>
    </row>
    <row r="1354" spans="2:7">
      <c r="B1354" s="356" t="s">
        <v>3122</v>
      </c>
      <c r="C1354" s="356" t="s">
        <v>2715</v>
      </c>
      <c r="D1354" s="356">
        <v>796</v>
      </c>
      <c r="E1354" s="359" t="s">
        <v>4224</v>
      </c>
      <c r="F1354" s="363"/>
      <c r="G1354" s="356"/>
    </row>
    <row r="1355" spans="2:7">
      <c r="B1355" s="356" t="s">
        <v>3122</v>
      </c>
      <c r="C1355" s="356" t="s">
        <v>2715</v>
      </c>
      <c r="D1355" s="356">
        <v>797</v>
      </c>
      <c r="E1355" s="359" t="s">
        <v>4226</v>
      </c>
      <c r="F1355" s="363"/>
      <c r="G1355" s="356"/>
    </row>
    <row r="1356" spans="2:7">
      <c r="B1356" s="356" t="s">
        <v>3122</v>
      </c>
      <c r="C1356" s="356" t="s">
        <v>2715</v>
      </c>
      <c r="D1356" s="356">
        <v>798</v>
      </c>
      <c r="E1356" s="359" t="s">
        <v>4228</v>
      </c>
      <c r="F1356" s="363"/>
      <c r="G1356" s="356"/>
    </row>
    <row r="1357" spans="2:7">
      <c r="B1357" s="356" t="s">
        <v>3122</v>
      </c>
      <c r="C1357" s="356" t="s">
        <v>2715</v>
      </c>
      <c r="D1357" s="356">
        <v>799</v>
      </c>
      <c r="E1357" s="359" t="s">
        <v>4229</v>
      </c>
      <c r="F1357" s="363"/>
      <c r="G1357" s="356"/>
    </row>
    <row r="1358" spans="2:7">
      <c r="B1358" s="356" t="s">
        <v>3122</v>
      </c>
      <c r="C1358" s="356" t="s">
        <v>2715</v>
      </c>
      <c r="D1358" s="356">
        <v>800</v>
      </c>
      <c r="E1358" s="359" t="s">
        <v>4230</v>
      </c>
      <c r="F1358" s="363"/>
      <c r="G1358" s="356"/>
    </row>
    <row r="1359" spans="2:7">
      <c r="B1359" s="356" t="s">
        <v>3122</v>
      </c>
      <c r="C1359" s="356" t="s">
        <v>2715</v>
      </c>
      <c r="D1359" s="356">
        <v>801</v>
      </c>
      <c r="E1359" s="359" t="s">
        <v>4231</v>
      </c>
      <c r="F1359" s="363"/>
      <c r="G1359" s="356"/>
    </row>
    <row r="1360" spans="2:7">
      <c r="B1360" s="356" t="s">
        <v>3122</v>
      </c>
      <c r="C1360" s="356" t="s">
        <v>2715</v>
      </c>
      <c r="D1360" s="356">
        <v>802</v>
      </c>
      <c r="E1360" s="359" t="s">
        <v>4234</v>
      </c>
      <c r="F1360" s="363"/>
      <c r="G1360" s="356"/>
    </row>
    <row r="1361" spans="2:7">
      <c r="B1361" s="356" t="s">
        <v>3122</v>
      </c>
      <c r="C1361" s="356" t="s">
        <v>2715</v>
      </c>
      <c r="D1361" s="356">
        <v>803</v>
      </c>
      <c r="E1361" s="359" t="s">
        <v>1833</v>
      </c>
      <c r="F1361" s="363"/>
      <c r="G1361" s="356"/>
    </row>
    <row r="1362" spans="2:7">
      <c r="B1362" s="356" t="s">
        <v>3122</v>
      </c>
      <c r="C1362" s="356" t="s">
        <v>2715</v>
      </c>
      <c r="D1362" s="356">
        <v>804</v>
      </c>
      <c r="E1362" s="359" t="s">
        <v>4235</v>
      </c>
      <c r="F1362" s="363"/>
      <c r="G1362" s="356"/>
    </row>
    <row r="1363" spans="2:7">
      <c r="B1363" s="356" t="s">
        <v>3122</v>
      </c>
      <c r="C1363" s="356" t="s">
        <v>2715</v>
      </c>
      <c r="D1363" s="356">
        <v>805</v>
      </c>
      <c r="E1363" s="359" t="s">
        <v>4236</v>
      </c>
      <c r="F1363" s="363"/>
      <c r="G1363" s="356"/>
    </row>
    <row r="1364" spans="2:7">
      <c r="B1364" s="356" t="s">
        <v>3122</v>
      </c>
      <c r="C1364" s="356" t="s">
        <v>2715</v>
      </c>
      <c r="D1364" s="356">
        <v>806</v>
      </c>
      <c r="E1364" s="359" t="s">
        <v>4238</v>
      </c>
      <c r="F1364" s="363"/>
      <c r="G1364" s="356"/>
    </row>
    <row r="1365" spans="2:7">
      <c r="B1365" s="356" t="s">
        <v>3122</v>
      </c>
      <c r="C1365" s="356" t="s">
        <v>2715</v>
      </c>
      <c r="D1365" s="356">
        <v>807</v>
      </c>
      <c r="E1365" s="359" t="s">
        <v>3431</v>
      </c>
      <c r="F1365" s="363"/>
      <c r="G1365" s="356"/>
    </row>
    <row r="1366" spans="2:7">
      <c r="B1366" s="356" t="s">
        <v>3122</v>
      </c>
      <c r="C1366" s="356" t="s">
        <v>2715</v>
      </c>
      <c r="D1366" s="356">
        <v>808</v>
      </c>
      <c r="E1366" s="359" t="s">
        <v>3025</v>
      </c>
      <c r="F1366" s="363"/>
      <c r="G1366" s="356"/>
    </row>
    <row r="1367" spans="2:7">
      <c r="B1367" s="356" t="s">
        <v>3122</v>
      </c>
      <c r="C1367" s="356" t="s">
        <v>2715</v>
      </c>
      <c r="D1367" s="356">
        <v>809</v>
      </c>
      <c r="E1367" s="359" t="s">
        <v>4240</v>
      </c>
      <c r="F1367" s="363"/>
      <c r="G1367" s="356"/>
    </row>
    <row r="1368" spans="2:7">
      <c r="B1368" s="356" t="s">
        <v>3122</v>
      </c>
      <c r="C1368" s="356" t="s">
        <v>2715</v>
      </c>
      <c r="D1368" s="356">
        <v>810</v>
      </c>
      <c r="E1368" s="359" t="s">
        <v>4243</v>
      </c>
      <c r="F1368" s="363"/>
      <c r="G1368" s="356"/>
    </row>
    <row r="1369" spans="2:7">
      <c r="B1369" s="356" t="s">
        <v>3122</v>
      </c>
      <c r="C1369" s="356" t="s">
        <v>2715</v>
      </c>
      <c r="D1369" s="356">
        <v>811</v>
      </c>
      <c r="E1369" s="359" t="s">
        <v>4245</v>
      </c>
      <c r="F1369" s="363"/>
      <c r="G1369" s="356"/>
    </row>
    <row r="1370" spans="2:7">
      <c r="B1370" s="356" t="s">
        <v>3122</v>
      </c>
      <c r="C1370" s="356" t="s">
        <v>2715</v>
      </c>
      <c r="D1370" s="356">
        <v>812</v>
      </c>
      <c r="E1370" s="359" t="s">
        <v>4246</v>
      </c>
      <c r="F1370" s="363"/>
      <c r="G1370" s="356"/>
    </row>
    <row r="1371" spans="2:7">
      <c r="B1371" s="356" t="s">
        <v>3122</v>
      </c>
      <c r="C1371" s="356" t="s">
        <v>2715</v>
      </c>
      <c r="D1371" s="356">
        <v>813</v>
      </c>
      <c r="E1371" s="359" t="s">
        <v>2942</v>
      </c>
      <c r="F1371" s="363"/>
      <c r="G1371" s="356"/>
    </row>
    <row r="1372" spans="2:7">
      <c r="B1372" s="356" t="s">
        <v>3122</v>
      </c>
      <c r="C1372" s="356" t="s">
        <v>2715</v>
      </c>
      <c r="D1372" s="356">
        <v>814</v>
      </c>
      <c r="E1372" s="359" t="s">
        <v>1806</v>
      </c>
      <c r="F1372" s="363"/>
      <c r="G1372" s="356"/>
    </row>
    <row r="1373" spans="2:7">
      <c r="B1373" s="356" t="s">
        <v>3122</v>
      </c>
      <c r="C1373" s="356" t="s">
        <v>2715</v>
      </c>
      <c r="D1373" s="356">
        <v>815</v>
      </c>
      <c r="E1373" s="359" t="s">
        <v>1355</v>
      </c>
      <c r="F1373" s="363"/>
      <c r="G1373" s="356"/>
    </row>
    <row r="1374" spans="2:7">
      <c r="B1374" s="356" t="s">
        <v>3122</v>
      </c>
      <c r="C1374" s="356" t="s">
        <v>2715</v>
      </c>
      <c r="D1374" s="356">
        <v>816</v>
      </c>
      <c r="E1374" s="359" t="s">
        <v>4250</v>
      </c>
      <c r="F1374" s="363"/>
      <c r="G1374" s="356"/>
    </row>
    <row r="1375" spans="2:7">
      <c r="B1375" s="356" t="s">
        <v>3122</v>
      </c>
      <c r="C1375" s="356" t="s">
        <v>2715</v>
      </c>
      <c r="D1375" s="356">
        <v>817</v>
      </c>
      <c r="E1375" s="359" t="s">
        <v>279</v>
      </c>
      <c r="F1375" s="363"/>
      <c r="G1375" s="356"/>
    </row>
    <row r="1376" spans="2:7">
      <c r="B1376" s="356" t="s">
        <v>3122</v>
      </c>
      <c r="C1376" s="356" t="s">
        <v>2715</v>
      </c>
      <c r="D1376" s="356">
        <v>818</v>
      </c>
      <c r="E1376" s="359" t="s">
        <v>2544</v>
      </c>
      <c r="F1376" s="363"/>
      <c r="G1376" s="356"/>
    </row>
    <row r="1377" spans="2:7">
      <c r="B1377" s="356" t="s">
        <v>3122</v>
      </c>
      <c r="C1377" s="356" t="s">
        <v>2715</v>
      </c>
      <c r="D1377" s="356">
        <v>819</v>
      </c>
      <c r="E1377" s="359" t="s">
        <v>152</v>
      </c>
      <c r="F1377" s="363"/>
      <c r="G1377" s="356"/>
    </row>
    <row r="1378" spans="2:7">
      <c r="B1378" s="356" t="s">
        <v>3122</v>
      </c>
      <c r="C1378" s="356" t="s">
        <v>2715</v>
      </c>
      <c r="D1378" s="356">
        <v>820</v>
      </c>
      <c r="E1378" s="359" t="s">
        <v>218</v>
      </c>
      <c r="F1378" s="363"/>
      <c r="G1378" s="356"/>
    </row>
    <row r="1379" spans="2:7">
      <c r="B1379" s="356" t="s">
        <v>3122</v>
      </c>
      <c r="C1379" s="356" t="s">
        <v>2715</v>
      </c>
      <c r="D1379" s="356">
        <v>821</v>
      </c>
      <c r="E1379" s="359" t="s">
        <v>4251</v>
      </c>
      <c r="F1379" s="363"/>
      <c r="G1379" s="356"/>
    </row>
    <row r="1380" spans="2:7">
      <c r="B1380" s="356" t="s">
        <v>3122</v>
      </c>
      <c r="C1380" s="356" t="s">
        <v>2715</v>
      </c>
      <c r="D1380" s="356">
        <v>822</v>
      </c>
      <c r="E1380" s="359" t="s">
        <v>4252</v>
      </c>
      <c r="F1380" s="363"/>
      <c r="G1380" s="356"/>
    </row>
    <row r="1381" spans="2:7">
      <c r="B1381" s="356" t="s">
        <v>3122</v>
      </c>
      <c r="C1381" s="356" t="s">
        <v>2715</v>
      </c>
      <c r="D1381" s="356">
        <v>823</v>
      </c>
      <c r="E1381" s="359" t="s">
        <v>4253</v>
      </c>
      <c r="F1381" s="363"/>
      <c r="G1381" s="356"/>
    </row>
    <row r="1382" spans="2:7">
      <c r="B1382" s="356" t="s">
        <v>3122</v>
      </c>
      <c r="C1382" s="356" t="s">
        <v>2715</v>
      </c>
      <c r="D1382" s="356">
        <v>824</v>
      </c>
      <c r="E1382" s="359" t="s">
        <v>4257</v>
      </c>
      <c r="F1382" s="363"/>
      <c r="G1382" s="356"/>
    </row>
    <row r="1383" spans="2:7">
      <c r="B1383" s="356" t="s">
        <v>3122</v>
      </c>
      <c r="C1383" s="356" t="s">
        <v>2715</v>
      </c>
      <c r="D1383" s="356">
        <v>825</v>
      </c>
      <c r="E1383" s="359" t="s">
        <v>3989</v>
      </c>
      <c r="F1383" s="363"/>
      <c r="G1383" s="356"/>
    </row>
    <row r="1384" spans="2:7">
      <c r="B1384" s="356" t="s">
        <v>3122</v>
      </c>
      <c r="C1384" s="356" t="s">
        <v>2715</v>
      </c>
      <c r="D1384" s="356">
        <v>826</v>
      </c>
      <c r="E1384" s="359" t="s">
        <v>499</v>
      </c>
      <c r="F1384" s="363"/>
      <c r="G1384" s="356"/>
    </row>
    <row r="1385" spans="2:7">
      <c r="B1385" s="356" t="s">
        <v>3122</v>
      </c>
      <c r="C1385" s="356" t="s">
        <v>2715</v>
      </c>
      <c r="D1385" s="356">
        <v>827</v>
      </c>
      <c r="E1385" s="359" t="s">
        <v>176</v>
      </c>
      <c r="F1385" s="363"/>
      <c r="G1385" s="356"/>
    </row>
    <row r="1386" spans="2:7">
      <c r="B1386" s="356" t="s">
        <v>3122</v>
      </c>
      <c r="C1386" s="356" t="s">
        <v>2715</v>
      </c>
      <c r="D1386" s="356">
        <v>828</v>
      </c>
      <c r="E1386" s="359" t="s">
        <v>4258</v>
      </c>
      <c r="F1386" s="363"/>
      <c r="G1386" s="356"/>
    </row>
    <row r="1387" spans="2:7">
      <c r="B1387" s="356" t="s">
        <v>3122</v>
      </c>
      <c r="C1387" s="356" t="s">
        <v>2715</v>
      </c>
      <c r="D1387" s="356">
        <v>829</v>
      </c>
      <c r="E1387" s="359" t="s">
        <v>4259</v>
      </c>
      <c r="F1387" s="363"/>
      <c r="G1387" s="356"/>
    </row>
    <row r="1388" spans="2:7">
      <c r="B1388" s="356" t="s">
        <v>3122</v>
      </c>
      <c r="C1388" s="356" t="s">
        <v>2715</v>
      </c>
      <c r="D1388" s="356">
        <v>830</v>
      </c>
      <c r="E1388" s="359" t="s">
        <v>954</v>
      </c>
      <c r="F1388" s="363"/>
      <c r="G1388" s="356"/>
    </row>
    <row r="1389" spans="2:7">
      <c r="B1389" s="356" t="s">
        <v>3122</v>
      </c>
      <c r="C1389" s="356" t="s">
        <v>2715</v>
      </c>
      <c r="D1389" s="356">
        <v>831</v>
      </c>
      <c r="E1389" s="359" t="s">
        <v>4260</v>
      </c>
      <c r="F1389" s="363"/>
      <c r="G1389" s="356"/>
    </row>
    <row r="1390" spans="2:7">
      <c r="B1390" s="356" t="s">
        <v>3122</v>
      </c>
      <c r="C1390" s="356" t="s">
        <v>2715</v>
      </c>
      <c r="D1390" s="356">
        <v>832</v>
      </c>
      <c r="E1390" s="359" t="s">
        <v>4261</v>
      </c>
      <c r="F1390" s="363"/>
      <c r="G1390" s="356"/>
    </row>
    <row r="1391" spans="2:7">
      <c r="B1391" s="356" t="s">
        <v>3122</v>
      </c>
      <c r="C1391" s="356" t="s">
        <v>2715</v>
      </c>
      <c r="D1391" s="356">
        <v>833</v>
      </c>
      <c r="E1391" s="359" t="s">
        <v>2276</v>
      </c>
      <c r="F1391" s="363"/>
      <c r="G1391" s="356"/>
    </row>
    <row r="1392" spans="2:7">
      <c r="B1392" s="356" t="s">
        <v>3122</v>
      </c>
      <c r="C1392" s="356" t="s">
        <v>2715</v>
      </c>
      <c r="D1392" s="356">
        <v>834</v>
      </c>
      <c r="E1392" s="359" t="s">
        <v>4263</v>
      </c>
      <c r="F1392" s="363"/>
      <c r="G1392" s="356"/>
    </row>
    <row r="1393" spans="2:7">
      <c r="B1393" s="356" t="s">
        <v>3122</v>
      </c>
      <c r="C1393" s="356" t="s">
        <v>2715</v>
      </c>
      <c r="D1393" s="356">
        <v>835</v>
      </c>
      <c r="E1393" s="359" t="s">
        <v>4265</v>
      </c>
      <c r="F1393" s="363"/>
      <c r="G1393" s="356"/>
    </row>
    <row r="1394" spans="2:7">
      <c r="B1394" s="356" t="s">
        <v>3122</v>
      </c>
      <c r="C1394" s="356" t="s">
        <v>2715</v>
      </c>
      <c r="D1394" s="356">
        <v>836</v>
      </c>
      <c r="E1394" s="359" t="s">
        <v>3473</v>
      </c>
      <c r="F1394" s="363"/>
      <c r="G1394" s="356"/>
    </row>
    <row r="1395" spans="2:7">
      <c r="B1395" s="356" t="s">
        <v>3122</v>
      </c>
      <c r="C1395" s="356" t="s">
        <v>2715</v>
      </c>
      <c r="D1395" s="356">
        <v>837</v>
      </c>
      <c r="E1395" s="359" t="s">
        <v>340</v>
      </c>
      <c r="F1395" s="363"/>
      <c r="G1395" s="356"/>
    </row>
    <row r="1396" spans="2:7">
      <c r="B1396" s="356" t="s">
        <v>3122</v>
      </c>
      <c r="C1396" s="356" t="s">
        <v>2715</v>
      </c>
      <c r="D1396" s="356">
        <v>838</v>
      </c>
      <c r="E1396" s="359" t="s">
        <v>1666</v>
      </c>
      <c r="F1396" s="363"/>
      <c r="G1396" s="356"/>
    </row>
    <row r="1397" spans="2:7">
      <c r="B1397" s="356" t="s">
        <v>3122</v>
      </c>
      <c r="C1397" s="356" t="s">
        <v>2715</v>
      </c>
      <c r="D1397" s="356">
        <v>839</v>
      </c>
      <c r="E1397" s="359" t="s">
        <v>355</v>
      </c>
      <c r="F1397" s="363"/>
      <c r="G1397" s="356"/>
    </row>
    <row r="1398" spans="2:7">
      <c r="B1398" s="356" t="s">
        <v>3122</v>
      </c>
      <c r="C1398" s="356" t="s">
        <v>2715</v>
      </c>
      <c r="D1398" s="356">
        <v>840</v>
      </c>
      <c r="E1398" s="359" t="s">
        <v>644</v>
      </c>
      <c r="F1398" s="363"/>
      <c r="G1398" s="356"/>
    </row>
    <row r="1399" spans="2:7">
      <c r="B1399" s="356" t="s">
        <v>3122</v>
      </c>
      <c r="C1399" s="356" t="s">
        <v>2715</v>
      </c>
      <c r="D1399" s="356">
        <v>841</v>
      </c>
      <c r="E1399" s="359" t="s">
        <v>989</v>
      </c>
      <c r="F1399" s="363"/>
      <c r="G1399" s="356"/>
    </row>
    <row r="1400" spans="2:7">
      <c r="B1400" s="356" t="s">
        <v>3122</v>
      </c>
      <c r="C1400" s="356" t="s">
        <v>2715</v>
      </c>
      <c r="D1400" s="356">
        <v>842</v>
      </c>
      <c r="E1400" s="359" t="s">
        <v>2101</v>
      </c>
      <c r="F1400" s="363"/>
      <c r="G1400" s="356"/>
    </row>
    <row r="1401" spans="2:7">
      <c r="B1401" s="356" t="s">
        <v>3122</v>
      </c>
      <c r="C1401" s="356" t="s">
        <v>2715</v>
      </c>
      <c r="D1401" s="356">
        <v>843</v>
      </c>
      <c r="E1401" s="359" t="s">
        <v>678</v>
      </c>
      <c r="F1401" s="363"/>
      <c r="G1401" s="356"/>
    </row>
    <row r="1402" spans="2:7">
      <c r="B1402" s="356" t="s">
        <v>3122</v>
      </c>
      <c r="C1402" s="356" t="s">
        <v>2715</v>
      </c>
      <c r="D1402" s="356">
        <v>844</v>
      </c>
      <c r="E1402" s="359" t="s">
        <v>4266</v>
      </c>
      <c r="F1402" s="363"/>
      <c r="G1402" s="356"/>
    </row>
    <row r="1403" spans="2:7">
      <c r="B1403" s="356" t="s">
        <v>3122</v>
      </c>
      <c r="C1403" s="356" t="s">
        <v>2715</v>
      </c>
      <c r="D1403" s="356">
        <v>845</v>
      </c>
      <c r="E1403" s="359" t="s">
        <v>4267</v>
      </c>
      <c r="F1403" s="363"/>
      <c r="G1403" s="356"/>
    </row>
    <row r="1404" spans="2:7">
      <c r="B1404" s="356" t="s">
        <v>3122</v>
      </c>
      <c r="C1404" s="356" t="s">
        <v>2715</v>
      </c>
      <c r="D1404" s="356">
        <v>846</v>
      </c>
      <c r="E1404" s="359" t="s">
        <v>4035</v>
      </c>
      <c r="F1404" s="363"/>
      <c r="G1404" s="356"/>
    </row>
    <row r="1405" spans="2:7">
      <c r="B1405" s="356" t="s">
        <v>3122</v>
      </c>
      <c r="C1405" s="356" t="s">
        <v>2715</v>
      </c>
      <c r="D1405" s="356">
        <v>847</v>
      </c>
      <c r="E1405" s="359" t="s">
        <v>4020</v>
      </c>
      <c r="F1405" s="363"/>
      <c r="G1405" s="356"/>
    </row>
    <row r="1406" spans="2:7">
      <c r="B1406" s="356" t="s">
        <v>3122</v>
      </c>
      <c r="C1406" s="356" t="s">
        <v>2715</v>
      </c>
      <c r="D1406" s="356">
        <v>848</v>
      </c>
      <c r="E1406" s="359" t="s">
        <v>4269</v>
      </c>
      <c r="F1406" s="363"/>
      <c r="G1406" s="356"/>
    </row>
    <row r="1407" spans="2:7">
      <c r="B1407" s="356" t="s">
        <v>3122</v>
      </c>
      <c r="C1407" s="356" t="s">
        <v>2715</v>
      </c>
      <c r="D1407" s="356">
        <v>849</v>
      </c>
      <c r="E1407" s="359" t="s">
        <v>4271</v>
      </c>
      <c r="F1407" s="363"/>
      <c r="G1407" s="356"/>
    </row>
    <row r="1408" spans="2:7">
      <c r="B1408" s="356" t="s">
        <v>3122</v>
      </c>
      <c r="C1408" s="356" t="s">
        <v>2715</v>
      </c>
      <c r="D1408" s="356">
        <v>850</v>
      </c>
      <c r="E1408" s="359" t="s">
        <v>4273</v>
      </c>
      <c r="F1408" s="363"/>
      <c r="G1408" s="356"/>
    </row>
    <row r="1409" spans="2:7">
      <c r="B1409" s="356" t="s">
        <v>3122</v>
      </c>
      <c r="C1409" s="356" t="s">
        <v>2715</v>
      </c>
      <c r="D1409" s="356">
        <v>851</v>
      </c>
      <c r="E1409" s="359" t="s">
        <v>4274</v>
      </c>
      <c r="F1409" s="363"/>
      <c r="G1409" s="356"/>
    </row>
    <row r="1410" spans="2:7">
      <c r="B1410" s="356" t="s">
        <v>3122</v>
      </c>
      <c r="C1410" s="356" t="s">
        <v>2715</v>
      </c>
      <c r="D1410" s="356">
        <v>852</v>
      </c>
      <c r="E1410" s="359" t="s">
        <v>4276</v>
      </c>
      <c r="F1410" s="363"/>
      <c r="G1410" s="356"/>
    </row>
    <row r="1411" spans="2:7">
      <c r="B1411" s="356" t="s">
        <v>3122</v>
      </c>
      <c r="C1411" s="356" t="s">
        <v>2715</v>
      </c>
      <c r="D1411" s="356">
        <v>853</v>
      </c>
      <c r="E1411" s="359" t="s">
        <v>3842</v>
      </c>
      <c r="F1411" s="363"/>
      <c r="G1411" s="356"/>
    </row>
    <row r="1412" spans="2:7">
      <c r="B1412" s="356" t="s">
        <v>3122</v>
      </c>
      <c r="C1412" s="356" t="s">
        <v>2715</v>
      </c>
      <c r="D1412" s="356">
        <v>854</v>
      </c>
      <c r="E1412" s="359" t="s">
        <v>3190</v>
      </c>
      <c r="F1412" s="363"/>
      <c r="G1412" s="356"/>
    </row>
    <row r="1413" spans="2:7">
      <c r="B1413" s="356" t="s">
        <v>3122</v>
      </c>
      <c r="C1413" s="356" t="s">
        <v>2715</v>
      </c>
      <c r="D1413" s="356">
        <v>855</v>
      </c>
      <c r="E1413" s="359" t="s">
        <v>3720</v>
      </c>
      <c r="F1413" s="363"/>
      <c r="G1413" s="356"/>
    </row>
    <row r="1414" spans="2:7">
      <c r="B1414" s="356" t="s">
        <v>3122</v>
      </c>
      <c r="C1414" s="356" t="s">
        <v>2715</v>
      </c>
      <c r="D1414" s="356">
        <v>856</v>
      </c>
      <c r="E1414" s="359" t="s">
        <v>4278</v>
      </c>
      <c r="F1414" s="363"/>
      <c r="G1414" s="356"/>
    </row>
    <row r="1415" spans="2:7">
      <c r="B1415" s="356" t="s">
        <v>3122</v>
      </c>
      <c r="C1415" s="356" t="s">
        <v>2715</v>
      </c>
      <c r="D1415" s="356">
        <v>857</v>
      </c>
      <c r="E1415" s="359" t="s">
        <v>4280</v>
      </c>
      <c r="F1415" s="363"/>
      <c r="G1415" s="356"/>
    </row>
    <row r="1416" spans="2:7">
      <c r="B1416" s="356" t="s">
        <v>3122</v>
      </c>
      <c r="C1416" s="356" t="s">
        <v>2715</v>
      </c>
      <c r="D1416" s="356">
        <v>858</v>
      </c>
      <c r="E1416" s="359" t="s">
        <v>4283</v>
      </c>
      <c r="F1416" s="363"/>
      <c r="G1416" s="356"/>
    </row>
    <row r="1417" spans="2:7">
      <c r="B1417" s="356" t="s">
        <v>3122</v>
      </c>
      <c r="C1417" s="356" t="s">
        <v>2715</v>
      </c>
      <c r="D1417" s="356">
        <v>859</v>
      </c>
      <c r="E1417" s="359" t="s">
        <v>4285</v>
      </c>
      <c r="F1417" s="363"/>
      <c r="G1417" s="356"/>
    </row>
    <row r="1418" spans="2:7">
      <c r="B1418" s="356" t="s">
        <v>3122</v>
      </c>
      <c r="C1418" s="356" t="s">
        <v>2715</v>
      </c>
      <c r="D1418" s="356">
        <v>860</v>
      </c>
      <c r="E1418" s="359" t="s">
        <v>4289</v>
      </c>
      <c r="F1418" s="363"/>
      <c r="G1418" s="356"/>
    </row>
    <row r="1419" spans="2:7">
      <c r="B1419" s="356" t="s">
        <v>3122</v>
      </c>
      <c r="C1419" s="356" t="s">
        <v>2715</v>
      </c>
      <c r="D1419" s="356">
        <v>861</v>
      </c>
      <c r="E1419" s="359" t="s">
        <v>4290</v>
      </c>
      <c r="F1419" s="363"/>
      <c r="G1419" s="356"/>
    </row>
    <row r="1420" spans="2:7">
      <c r="B1420" s="356" t="s">
        <v>3122</v>
      </c>
      <c r="C1420" s="356" t="s">
        <v>2715</v>
      </c>
      <c r="D1420" s="356">
        <v>862</v>
      </c>
      <c r="E1420" s="359" t="s">
        <v>2468</v>
      </c>
      <c r="F1420" s="363"/>
      <c r="G1420" s="356"/>
    </row>
    <row r="1421" spans="2:7">
      <c r="B1421" s="356" t="s">
        <v>3122</v>
      </c>
      <c r="C1421" s="356" t="s">
        <v>2715</v>
      </c>
      <c r="D1421" s="356">
        <v>863</v>
      </c>
      <c r="E1421" s="359" t="s">
        <v>4292</v>
      </c>
      <c r="F1421" s="363"/>
      <c r="G1421" s="356"/>
    </row>
    <row r="1422" spans="2:7">
      <c r="B1422" s="356" t="s">
        <v>3122</v>
      </c>
      <c r="C1422" s="356" t="s">
        <v>2715</v>
      </c>
      <c r="D1422" s="356">
        <v>864</v>
      </c>
      <c r="E1422" s="359" t="s">
        <v>2295</v>
      </c>
      <c r="F1422" s="363"/>
      <c r="G1422" s="356"/>
    </row>
    <row r="1423" spans="2:7">
      <c r="B1423" s="356" t="s">
        <v>3122</v>
      </c>
      <c r="C1423" s="356" t="s">
        <v>2715</v>
      </c>
      <c r="D1423" s="356">
        <v>865</v>
      </c>
      <c r="E1423" s="359" t="s">
        <v>2539</v>
      </c>
      <c r="F1423" s="363"/>
      <c r="G1423" s="356"/>
    </row>
    <row r="1424" spans="2:7">
      <c r="B1424" s="356" t="s">
        <v>3122</v>
      </c>
      <c r="C1424" s="356" t="s">
        <v>2715</v>
      </c>
      <c r="D1424" s="356">
        <v>866</v>
      </c>
      <c r="E1424" s="359" t="s">
        <v>2125</v>
      </c>
      <c r="F1424" s="363"/>
      <c r="G1424" s="356"/>
    </row>
    <row r="1425" spans="2:7">
      <c r="B1425" s="356" t="s">
        <v>3122</v>
      </c>
      <c r="C1425" s="356" t="s">
        <v>2715</v>
      </c>
      <c r="D1425" s="356">
        <v>867</v>
      </c>
      <c r="E1425" s="359" t="s">
        <v>4293</v>
      </c>
      <c r="F1425" s="363"/>
      <c r="G1425" s="356"/>
    </row>
    <row r="1426" spans="2:7">
      <c r="B1426" s="356" t="s">
        <v>3122</v>
      </c>
      <c r="C1426" s="356" t="s">
        <v>2715</v>
      </c>
      <c r="D1426" s="356">
        <v>868</v>
      </c>
      <c r="E1426" s="359" t="s">
        <v>2523</v>
      </c>
      <c r="F1426" s="363"/>
      <c r="G1426" s="356"/>
    </row>
    <row r="1427" spans="2:7">
      <c r="B1427" s="356" t="s">
        <v>3122</v>
      </c>
      <c r="C1427" s="356" t="s">
        <v>2715</v>
      </c>
      <c r="D1427" s="356">
        <v>869</v>
      </c>
      <c r="E1427" s="359" t="s">
        <v>4296</v>
      </c>
      <c r="F1427" s="363"/>
      <c r="G1427" s="356"/>
    </row>
    <row r="1428" spans="2:7">
      <c r="B1428" s="356" t="s">
        <v>3122</v>
      </c>
      <c r="C1428" s="356" t="s">
        <v>2715</v>
      </c>
      <c r="D1428" s="356">
        <v>870</v>
      </c>
      <c r="E1428" s="359" t="s">
        <v>3366</v>
      </c>
      <c r="F1428" s="363"/>
      <c r="G1428" s="356"/>
    </row>
    <row r="1429" spans="2:7">
      <c r="B1429" s="356" t="s">
        <v>3122</v>
      </c>
      <c r="C1429" s="356" t="s">
        <v>2715</v>
      </c>
      <c r="D1429" s="356">
        <v>871</v>
      </c>
      <c r="E1429" s="359" t="s">
        <v>1409</v>
      </c>
      <c r="F1429" s="363"/>
      <c r="G1429" s="356"/>
    </row>
    <row r="1430" spans="2:7">
      <c r="B1430" s="356" t="s">
        <v>3122</v>
      </c>
      <c r="C1430" s="356" t="s">
        <v>2715</v>
      </c>
      <c r="D1430" s="356">
        <v>872</v>
      </c>
      <c r="E1430" s="359" t="s">
        <v>1522</v>
      </c>
      <c r="F1430" s="363"/>
      <c r="G1430" s="356"/>
    </row>
    <row r="1431" spans="2:7">
      <c r="B1431" s="356" t="s">
        <v>3122</v>
      </c>
      <c r="C1431" s="356" t="s">
        <v>2715</v>
      </c>
      <c r="D1431" s="356">
        <v>873</v>
      </c>
      <c r="E1431" s="359" t="s">
        <v>4299</v>
      </c>
      <c r="F1431" s="363"/>
      <c r="G1431" s="356"/>
    </row>
    <row r="1432" spans="2:7">
      <c r="B1432" s="356" t="s">
        <v>3122</v>
      </c>
      <c r="C1432" s="356" t="s">
        <v>2715</v>
      </c>
      <c r="D1432" s="356">
        <v>874</v>
      </c>
      <c r="E1432" s="359" t="s">
        <v>4300</v>
      </c>
      <c r="F1432" s="363"/>
      <c r="G1432" s="356"/>
    </row>
    <row r="1433" spans="2:7">
      <c r="B1433" s="356" t="s">
        <v>3122</v>
      </c>
      <c r="C1433" s="356" t="s">
        <v>2715</v>
      </c>
      <c r="D1433" s="356">
        <v>875</v>
      </c>
      <c r="E1433" s="359" t="s">
        <v>3706</v>
      </c>
      <c r="F1433" s="363"/>
      <c r="G1433" s="356"/>
    </row>
    <row r="1434" spans="2:7">
      <c r="B1434" s="356" t="s">
        <v>3122</v>
      </c>
      <c r="C1434" s="356" t="s">
        <v>2715</v>
      </c>
      <c r="D1434" s="356">
        <v>876</v>
      </c>
      <c r="E1434" s="359" t="s">
        <v>4304</v>
      </c>
      <c r="F1434" s="363"/>
      <c r="G1434" s="356"/>
    </row>
    <row r="1435" spans="2:7">
      <c r="B1435" s="356" t="s">
        <v>3122</v>
      </c>
      <c r="C1435" s="356" t="s">
        <v>2715</v>
      </c>
      <c r="D1435" s="356">
        <v>877</v>
      </c>
      <c r="E1435" s="359" t="s">
        <v>618</v>
      </c>
      <c r="F1435" s="363"/>
      <c r="G1435" s="356"/>
    </row>
    <row r="1436" spans="2:7">
      <c r="B1436" s="356" t="s">
        <v>3122</v>
      </c>
      <c r="C1436" s="356" t="s">
        <v>2715</v>
      </c>
      <c r="D1436" s="356">
        <v>878</v>
      </c>
      <c r="E1436" s="359" t="s">
        <v>4307</v>
      </c>
      <c r="F1436" s="363"/>
      <c r="G1436" s="356"/>
    </row>
    <row r="1437" spans="2:7">
      <c r="B1437" s="356" t="s">
        <v>3122</v>
      </c>
      <c r="C1437" s="356" t="s">
        <v>2715</v>
      </c>
      <c r="D1437" s="356">
        <v>879</v>
      </c>
      <c r="E1437" s="359" t="s">
        <v>4308</v>
      </c>
      <c r="F1437" s="363"/>
      <c r="G1437" s="356"/>
    </row>
    <row r="1438" spans="2:7">
      <c r="B1438" s="356" t="s">
        <v>3122</v>
      </c>
      <c r="C1438" s="356" t="s">
        <v>2715</v>
      </c>
      <c r="D1438" s="356">
        <v>880</v>
      </c>
      <c r="E1438" s="359" t="s">
        <v>1641</v>
      </c>
      <c r="F1438" s="363"/>
      <c r="G1438" s="356"/>
    </row>
    <row r="1439" spans="2:7">
      <c r="B1439" s="356" t="s">
        <v>3122</v>
      </c>
      <c r="C1439" s="356" t="s">
        <v>2715</v>
      </c>
      <c r="D1439" s="356">
        <v>881</v>
      </c>
      <c r="E1439" s="359" t="s">
        <v>4309</v>
      </c>
      <c r="F1439" s="363"/>
      <c r="G1439" s="356"/>
    </row>
    <row r="1440" spans="2:7">
      <c r="B1440" s="356" t="s">
        <v>3122</v>
      </c>
      <c r="C1440" s="356" t="s">
        <v>2715</v>
      </c>
      <c r="D1440" s="356">
        <v>882</v>
      </c>
      <c r="E1440" s="359" t="s">
        <v>2575</v>
      </c>
      <c r="F1440" s="363"/>
      <c r="G1440" s="356"/>
    </row>
    <row r="1441" spans="2:7">
      <c r="B1441" s="356" t="s">
        <v>3122</v>
      </c>
      <c r="C1441" s="356" t="s">
        <v>2715</v>
      </c>
      <c r="D1441" s="356">
        <v>883</v>
      </c>
      <c r="E1441" s="359" t="s">
        <v>1514</v>
      </c>
      <c r="F1441" s="363"/>
      <c r="G1441" s="356"/>
    </row>
    <row r="1442" spans="2:7">
      <c r="B1442" s="356" t="s">
        <v>3122</v>
      </c>
      <c r="C1442" s="356" t="s">
        <v>2715</v>
      </c>
      <c r="D1442" s="356">
        <v>884</v>
      </c>
      <c r="E1442" s="359" t="s">
        <v>4310</v>
      </c>
      <c r="F1442" s="363"/>
      <c r="G1442" s="356"/>
    </row>
    <row r="1443" spans="2:7">
      <c r="B1443" s="356" t="s">
        <v>3122</v>
      </c>
      <c r="C1443" s="356" t="s">
        <v>2715</v>
      </c>
      <c r="D1443" s="356">
        <v>885</v>
      </c>
      <c r="E1443" s="359" t="s">
        <v>2531</v>
      </c>
      <c r="F1443" s="363"/>
      <c r="G1443" s="356"/>
    </row>
    <row r="1444" spans="2:7">
      <c r="B1444" s="356" t="s">
        <v>3122</v>
      </c>
      <c r="C1444" s="356" t="s">
        <v>2715</v>
      </c>
      <c r="D1444" s="356">
        <v>886</v>
      </c>
      <c r="E1444" s="359" t="s">
        <v>2397</v>
      </c>
      <c r="F1444" s="363"/>
      <c r="G1444" s="356"/>
    </row>
    <row r="1445" spans="2:7">
      <c r="B1445" s="356" t="s">
        <v>3122</v>
      </c>
      <c r="C1445" s="356" t="s">
        <v>2715</v>
      </c>
      <c r="D1445" s="356">
        <v>887</v>
      </c>
      <c r="E1445" s="359" t="s">
        <v>4311</v>
      </c>
      <c r="F1445" s="363"/>
      <c r="G1445" s="356"/>
    </row>
    <row r="1446" spans="2:7">
      <c r="B1446" s="356" t="s">
        <v>3122</v>
      </c>
      <c r="C1446" s="356" t="s">
        <v>2715</v>
      </c>
      <c r="D1446" s="356">
        <v>888</v>
      </c>
      <c r="E1446" s="359" t="s">
        <v>262</v>
      </c>
      <c r="F1446" s="363"/>
      <c r="G1446" s="356"/>
    </row>
    <row r="1447" spans="2:7">
      <c r="B1447" s="356" t="s">
        <v>3122</v>
      </c>
      <c r="C1447" s="356" t="s">
        <v>2715</v>
      </c>
      <c r="D1447" s="356">
        <v>889</v>
      </c>
      <c r="E1447" s="359" t="s">
        <v>1412</v>
      </c>
      <c r="F1447" s="363"/>
      <c r="G1447" s="356"/>
    </row>
    <row r="1448" spans="2:7">
      <c r="B1448" s="356" t="s">
        <v>3122</v>
      </c>
      <c r="C1448" s="356" t="s">
        <v>2715</v>
      </c>
      <c r="D1448" s="356">
        <v>890</v>
      </c>
      <c r="E1448" s="359" t="s">
        <v>4312</v>
      </c>
      <c r="F1448" s="363"/>
      <c r="G1448" s="356"/>
    </row>
    <row r="1449" spans="2:7">
      <c r="B1449" s="356" t="s">
        <v>3122</v>
      </c>
      <c r="C1449" s="356" t="s">
        <v>2715</v>
      </c>
      <c r="D1449" s="356">
        <v>891</v>
      </c>
      <c r="E1449" s="359" t="s">
        <v>4313</v>
      </c>
      <c r="F1449" s="363"/>
      <c r="G1449" s="356"/>
    </row>
    <row r="1450" spans="2:7">
      <c r="B1450" s="356" t="s">
        <v>3122</v>
      </c>
      <c r="C1450" s="356" t="s">
        <v>2715</v>
      </c>
      <c r="D1450" s="356">
        <v>892</v>
      </c>
      <c r="E1450" s="359" t="s">
        <v>1746</v>
      </c>
      <c r="F1450" s="363"/>
      <c r="G1450" s="356"/>
    </row>
    <row r="1451" spans="2:7">
      <c r="B1451" s="356" t="s">
        <v>3122</v>
      </c>
      <c r="C1451" s="356" t="s">
        <v>2715</v>
      </c>
      <c r="D1451" s="356">
        <v>893</v>
      </c>
      <c r="E1451" s="359" t="s">
        <v>4314</v>
      </c>
      <c r="F1451" s="363"/>
      <c r="G1451" s="356"/>
    </row>
    <row r="1452" spans="2:7">
      <c r="B1452" s="356" t="s">
        <v>3122</v>
      </c>
      <c r="C1452" s="356" t="s">
        <v>2715</v>
      </c>
      <c r="D1452" s="356">
        <v>894</v>
      </c>
      <c r="E1452" s="359" t="s">
        <v>2127</v>
      </c>
      <c r="F1452" s="363"/>
      <c r="G1452" s="356"/>
    </row>
    <row r="1453" spans="2:7">
      <c r="B1453" s="356" t="s">
        <v>3122</v>
      </c>
      <c r="C1453" s="356" t="s">
        <v>2715</v>
      </c>
      <c r="D1453" s="356">
        <v>895</v>
      </c>
      <c r="E1453" s="359" t="s">
        <v>2890</v>
      </c>
      <c r="F1453" s="363"/>
      <c r="G1453" s="356"/>
    </row>
    <row r="1454" spans="2:7">
      <c r="B1454" s="356" t="s">
        <v>3122</v>
      </c>
      <c r="C1454" s="356" t="s">
        <v>2715</v>
      </c>
      <c r="D1454" s="356">
        <v>896</v>
      </c>
      <c r="E1454" s="359" t="s">
        <v>4315</v>
      </c>
      <c r="F1454" s="363"/>
      <c r="G1454" s="356"/>
    </row>
    <row r="1455" spans="2:7">
      <c r="B1455" s="356" t="s">
        <v>3122</v>
      </c>
      <c r="C1455" s="356" t="s">
        <v>2715</v>
      </c>
      <c r="D1455" s="356">
        <v>897</v>
      </c>
      <c r="E1455" s="359" t="s">
        <v>4317</v>
      </c>
      <c r="F1455" s="363"/>
      <c r="G1455" s="356"/>
    </row>
    <row r="1456" spans="2:7">
      <c r="B1456" s="356" t="s">
        <v>3122</v>
      </c>
      <c r="C1456" s="356" t="s">
        <v>2715</v>
      </c>
      <c r="D1456" s="356">
        <v>898</v>
      </c>
      <c r="E1456" s="359" t="s">
        <v>4318</v>
      </c>
      <c r="F1456" s="363"/>
      <c r="G1456" s="356"/>
    </row>
    <row r="1457" spans="2:7">
      <c r="B1457" s="356" t="s">
        <v>3122</v>
      </c>
      <c r="C1457" s="356" t="s">
        <v>2715</v>
      </c>
      <c r="D1457" s="356">
        <v>899</v>
      </c>
      <c r="E1457" s="359" t="s">
        <v>4322</v>
      </c>
      <c r="F1457" s="363"/>
      <c r="G1457" s="356"/>
    </row>
    <row r="1458" spans="2:7">
      <c r="B1458" s="356" t="s">
        <v>3122</v>
      </c>
      <c r="C1458" s="356" t="s">
        <v>2715</v>
      </c>
      <c r="D1458" s="356">
        <v>900</v>
      </c>
      <c r="E1458" s="359" t="s">
        <v>1207</v>
      </c>
      <c r="F1458" s="363"/>
      <c r="G1458" s="356"/>
    </row>
    <row r="1459" spans="2:7">
      <c r="B1459" s="356" t="s">
        <v>3122</v>
      </c>
      <c r="C1459" s="356" t="s">
        <v>2715</v>
      </c>
      <c r="D1459" s="356">
        <v>901</v>
      </c>
      <c r="E1459" s="359" t="s">
        <v>4323</v>
      </c>
      <c r="F1459" s="363"/>
      <c r="G1459" s="356"/>
    </row>
    <row r="1460" spans="2:7">
      <c r="B1460" s="356" t="s">
        <v>3122</v>
      </c>
      <c r="C1460" s="356" t="s">
        <v>2715</v>
      </c>
      <c r="D1460" s="356">
        <v>902</v>
      </c>
      <c r="E1460" s="359" t="s">
        <v>4324</v>
      </c>
      <c r="F1460" s="363"/>
      <c r="G1460" s="356"/>
    </row>
    <row r="1461" spans="2:7">
      <c r="B1461" s="356" t="s">
        <v>3122</v>
      </c>
      <c r="C1461" s="356" t="s">
        <v>2715</v>
      </c>
      <c r="D1461" s="356">
        <v>903</v>
      </c>
      <c r="E1461" s="359" t="s">
        <v>4325</v>
      </c>
      <c r="F1461" s="363"/>
      <c r="G1461" s="356"/>
    </row>
    <row r="1462" spans="2:7">
      <c r="B1462" s="356" t="s">
        <v>3122</v>
      </c>
      <c r="C1462" s="356" t="s">
        <v>2715</v>
      </c>
      <c r="D1462" s="356">
        <v>904</v>
      </c>
      <c r="E1462" s="359" t="s">
        <v>4328</v>
      </c>
      <c r="F1462" s="363"/>
      <c r="G1462" s="356"/>
    </row>
    <row r="1463" spans="2:7">
      <c r="B1463" s="356" t="s">
        <v>3122</v>
      </c>
      <c r="C1463" s="356" t="s">
        <v>2715</v>
      </c>
      <c r="D1463" s="356">
        <v>905</v>
      </c>
      <c r="E1463" s="359" t="s">
        <v>4331</v>
      </c>
      <c r="F1463" s="363"/>
      <c r="G1463" s="356"/>
    </row>
    <row r="1464" spans="2:7">
      <c r="B1464" s="356" t="s">
        <v>3122</v>
      </c>
      <c r="C1464" s="356" t="s">
        <v>2715</v>
      </c>
      <c r="D1464" s="356">
        <v>906</v>
      </c>
      <c r="E1464" s="359" t="s">
        <v>522</v>
      </c>
      <c r="F1464" s="363"/>
      <c r="G1464" s="356"/>
    </row>
    <row r="1465" spans="2:7">
      <c r="B1465" s="356" t="s">
        <v>3122</v>
      </c>
      <c r="C1465" s="356" t="s">
        <v>2715</v>
      </c>
      <c r="D1465" s="356">
        <v>907</v>
      </c>
      <c r="E1465" s="359" t="s">
        <v>4332</v>
      </c>
      <c r="F1465" s="363"/>
      <c r="G1465" s="356"/>
    </row>
    <row r="1466" spans="2:7">
      <c r="B1466" s="356" t="s">
        <v>3122</v>
      </c>
      <c r="C1466" s="356" t="s">
        <v>2715</v>
      </c>
      <c r="D1466" s="356">
        <v>908</v>
      </c>
      <c r="E1466" s="359" t="s">
        <v>4333</v>
      </c>
      <c r="F1466" s="363"/>
      <c r="G1466" s="356"/>
    </row>
    <row r="1467" spans="2:7">
      <c r="B1467" s="356" t="s">
        <v>3122</v>
      </c>
      <c r="C1467" s="356" t="s">
        <v>2715</v>
      </c>
      <c r="D1467" s="356">
        <v>909</v>
      </c>
      <c r="E1467" s="359" t="s">
        <v>4334</v>
      </c>
      <c r="F1467" s="363"/>
      <c r="G1467" s="356"/>
    </row>
    <row r="1468" spans="2:7">
      <c r="B1468" s="356" t="s">
        <v>3122</v>
      </c>
      <c r="C1468" s="356" t="s">
        <v>2715</v>
      </c>
      <c r="D1468" s="356">
        <v>910</v>
      </c>
      <c r="E1468" s="359" t="s">
        <v>4335</v>
      </c>
      <c r="F1468" s="363"/>
      <c r="G1468" s="356"/>
    </row>
    <row r="1469" spans="2:7">
      <c r="B1469" s="356" t="s">
        <v>3122</v>
      </c>
      <c r="C1469" s="356" t="s">
        <v>2715</v>
      </c>
      <c r="D1469" s="356">
        <v>911</v>
      </c>
      <c r="E1469" s="359" t="s">
        <v>3563</v>
      </c>
      <c r="F1469" s="363"/>
      <c r="G1469" s="356"/>
    </row>
    <row r="1470" spans="2:7">
      <c r="B1470" s="356" t="s">
        <v>3122</v>
      </c>
      <c r="C1470" s="356" t="s">
        <v>2715</v>
      </c>
      <c r="D1470" s="356">
        <v>912</v>
      </c>
      <c r="E1470" s="359" t="s">
        <v>4279</v>
      </c>
      <c r="F1470" s="363"/>
      <c r="G1470" s="356"/>
    </row>
    <row r="1471" spans="2:7">
      <c r="B1471" s="356" t="s">
        <v>3122</v>
      </c>
      <c r="C1471" s="356" t="s">
        <v>2715</v>
      </c>
      <c r="D1471" s="356">
        <v>913</v>
      </c>
      <c r="E1471" s="359" t="s">
        <v>4336</v>
      </c>
      <c r="F1471" s="363"/>
      <c r="G1471" s="356"/>
    </row>
    <row r="1472" spans="2:7">
      <c r="B1472" s="356" t="s">
        <v>3122</v>
      </c>
      <c r="C1472" s="356" t="s">
        <v>2715</v>
      </c>
      <c r="D1472" s="356">
        <v>914</v>
      </c>
      <c r="E1472" s="359" t="s">
        <v>2763</v>
      </c>
      <c r="F1472" s="363"/>
      <c r="G1472" s="356"/>
    </row>
    <row r="1473" spans="2:7">
      <c r="B1473" s="356" t="s">
        <v>3122</v>
      </c>
      <c r="C1473" s="356" t="s">
        <v>2715</v>
      </c>
      <c r="D1473" s="356">
        <v>915</v>
      </c>
      <c r="E1473" s="359" t="s">
        <v>4337</v>
      </c>
      <c r="F1473" s="363"/>
      <c r="G1473" s="356"/>
    </row>
    <row r="1474" spans="2:7">
      <c r="B1474" s="356" t="s">
        <v>3122</v>
      </c>
      <c r="C1474" s="356" t="s">
        <v>2715</v>
      </c>
      <c r="D1474" s="356">
        <v>916</v>
      </c>
      <c r="E1474" s="359" t="s">
        <v>4338</v>
      </c>
      <c r="F1474" s="363"/>
      <c r="G1474" s="356"/>
    </row>
    <row r="1475" spans="2:7">
      <c r="B1475" s="356" t="s">
        <v>3122</v>
      </c>
      <c r="C1475" s="356" t="s">
        <v>2715</v>
      </c>
      <c r="D1475" s="356">
        <v>917</v>
      </c>
      <c r="E1475" s="359" t="s">
        <v>4339</v>
      </c>
      <c r="F1475" s="363"/>
      <c r="G1475" s="356"/>
    </row>
    <row r="1476" spans="2:7">
      <c r="B1476" s="356" t="s">
        <v>3122</v>
      </c>
      <c r="C1476" s="356" t="s">
        <v>2715</v>
      </c>
      <c r="D1476" s="356">
        <v>918</v>
      </c>
      <c r="E1476" s="359" t="s">
        <v>3617</v>
      </c>
      <c r="F1476" s="363"/>
      <c r="G1476" s="356"/>
    </row>
    <row r="1477" spans="2:7">
      <c r="B1477" s="356" t="s">
        <v>3122</v>
      </c>
      <c r="C1477" s="356" t="s">
        <v>2715</v>
      </c>
      <c r="D1477" s="356">
        <v>919</v>
      </c>
      <c r="E1477" s="359" t="s">
        <v>1621</v>
      </c>
      <c r="F1477" s="363"/>
      <c r="G1477" s="356"/>
    </row>
    <row r="1478" spans="2:7">
      <c r="B1478" s="356" t="s">
        <v>3122</v>
      </c>
      <c r="C1478" s="356" t="s">
        <v>2715</v>
      </c>
      <c r="D1478" s="356">
        <v>920</v>
      </c>
      <c r="E1478" s="359" t="s">
        <v>4340</v>
      </c>
      <c r="F1478" s="363"/>
      <c r="G1478" s="356"/>
    </row>
    <row r="1479" spans="2:7">
      <c r="B1479" s="356" t="s">
        <v>3122</v>
      </c>
      <c r="C1479" s="356" t="s">
        <v>2715</v>
      </c>
      <c r="D1479" s="356">
        <v>921</v>
      </c>
      <c r="E1479" s="359" t="s">
        <v>3095</v>
      </c>
      <c r="F1479" s="363"/>
      <c r="G1479" s="356"/>
    </row>
    <row r="1480" spans="2:7">
      <c r="B1480" s="356" t="s">
        <v>3122</v>
      </c>
      <c r="C1480" s="356" t="s">
        <v>2715</v>
      </c>
      <c r="D1480" s="356">
        <v>922</v>
      </c>
      <c r="E1480" s="359" t="s">
        <v>2589</v>
      </c>
      <c r="F1480" s="363"/>
      <c r="G1480" s="356"/>
    </row>
    <row r="1481" spans="2:7">
      <c r="B1481" s="356" t="s">
        <v>3122</v>
      </c>
      <c r="C1481" s="356" t="s">
        <v>2715</v>
      </c>
      <c r="D1481" s="356">
        <v>923</v>
      </c>
      <c r="E1481" s="359" t="s">
        <v>4341</v>
      </c>
      <c r="F1481" s="363"/>
      <c r="G1481" s="356"/>
    </row>
    <row r="1482" spans="2:7">
      <c r="B1482" s="356" t="s">
        <v>3122</v>
      </c>
      <c r="C1482" s="356" t="s">
        <v>2715</v>
      </c>
      <c r="D1482" s="356">
        <v>924</v>
      </c>
      <c r="E1482" s="359" t="s">
        <v>3659</v>
      </c>
      <c r="F1482" s="363"/>
      <c r="G1482" s="356"/>
    </row>
    <row r="1483" spans="2:7">
      <c r="B1483" s="356" t="s">
        <v>3122</v>
      </c>
      <c r="C1483" s="356" t="s">
        <v>2715</v>
      </c>
      <c r="D1483" s="356">
        <v>925</v>
      </c>
      <c r="E1483" s="359" t="s">
        <v>4342</v>
      </c>
      <c r="F1483" s="363"/>
      <c r="G1483" s="356"/>
    </row>
    <row r="1484" spans="2:7">
      <c r="B1484" s="356" t="s">
        <v>3122</v>
      </c>
      <c r="C1484" s="356" t="s">
        <v>2715</v>
      </c>
      <c r="D1484" s="356">
        <v>926</v>
      </c>
      <c r="E1484" s="359" t="s">
        <v>2199</v>
      </c>
      <c r="F1484" s="363"/>
      <c r="G1484" s="356"/>
    </row>
    <row r="1485" spans="2:7">
      <c r="B1485" s="356" t="s">
        <v>3122</v>
      </c>
      <c r="C1485" s="356" t="s">
        <v>2715</v>
      </c>
      <c r="D1485" s="356">
        <v>927</v>
      </c>
      <c r="E1485" s="359" t="s">
        <v>593</v>
      </c>
      <c r="F1485" s="363"/>
      <c r="G1485" s="356"/>
    </row>
    <row r="1486" spans="2:7">
      <c r="B1486" s="356" t="s">
        <v>3122</v>
      </c>
      <c r="C1486" s="356" t="s">
        <v>2715</v>
      </c>
      <c r="D1486" s="356">
        <v>928</v>
      </c>
      <c r="E1486" s="359" t="s">
        <v>390</v>
      </c>
      <c r="F1486" s="363"/>
      <c r="G1486" s="356"/>
    </row>
    <row r="1487" spans="2:7">
      <c r="B1487" s="356" t="s">
        <v>3122</v>
      </c>
      <c r="C1487" s="356" t="s">
        <v>2715</v>
      </c>
      <c r="D1487" s="356">
        <v>929</v>
      </c>
      <c r="E1487" s="359" t="s">
        <v>4237</v>
      </c>
      <c r="F1487" s="363"/>
      <c r="G1487" s="356"/>
    </row>
    <row r="1488" spans="2:7">
      <c r="B1488" s="356" t="s">
        <v>3122</v>
      </c>
      <c r="C1488" s="356" t="s">
        <v>2715</v>
      </c>
      <c r="D1488" s="356">
        <v>930</v>
      </c>
      <c r="E1488" s="359" t="s">
        <v>4343</v>
      </c>
      <c r="F1488" s="363"/>
      <c r="G1488" s="356"/>
    </row>
    <row r="1489" spans="2:7">
      <c r="B1489" s="356" t="s">
        <v>3122</v>
      </c>
      <c r="C1489" s="356" t="s">
        <v>2715</v>
      </c>
      <c r="D1489" s="356">
        <v>931</v>
      </c>
      <c r="E1489" s="359" t="s">
        <v>4345</v>
      </c>
      <c r="F1489" s="363"/>
      <c r="G1489" s="356"/>
    </row>
    <row r="1490" spans="2:7">
      <c r="B1490" s="356" t="s">
        <v>3122</v>
      </c>
      <c r="C1490" s="356" t="s">
        <v>2715</v>
      </c>
      <c r="D1490" s="356">
        <v>932</v>
      </c>
      <c r="E1490" s="359" t="s">
        <v>4346</v>
      </c>
      <c r="F1490" s="363"/>
      <c r="G1490" s="356"/>
    </row>
    <row r="1491" spans="2:7">
      <c r="B1491" s="356" t="s">
        <v>3122</v>
      </c>
      <c r="C1491" s="356" t="s">
        <v>2715</v>
      </c>
      <c r="D1491" s="356">
        <v>933</v>
      </c>
      <c r="E1491" s="359" t="s">
        <v>933</v>
      </c>
      <c r="F1491" s="363"/>
      <c r="G1491" s="356"/>
    </row>
    <row r="1492" spans="2:7">
      <c r="B1492" s="356" t="s">
        <v>3122</v>
      </c>
      <c r="C1492" s="356" t="s">
        <v>2715</v>
      </c>
      <c r="D1492" s="356">
        <v>934</v>
      </c>
      <c r="E1492" s="359" t="s">
        <v>4348</v>
      </c>
      <c r="F1492" s="363"/>
      <c r="G1492" s="356"/>
    </row>
    <row r="1493" spans="2:7">
      <c r="B1493" s="356" t="s">
        <v>3122</v>
      </c>
      <c r="C1493" s="356" t="s">
        <v>2715</v>
      </c>
      <c r="D1493" s="356">
        <v>935</v>
      </c>
      <c r="E1493" s="359" t="s">
        <v>1556</v>
      </c>
      <c r="F1493" s="363"/>
      <c r="G1493" s="356"/>
    </row>
    <row r="1494" spans="2:7">
      <c r="B1494" s="356" t="s">
        <v>3122</v>
      </c>
      <c r="C1494" s="356" t="s">
        <v>2715</v>
      </c>
      <c r="D1494" s="356">
        <v>936</v>
      </c>
      <c r="E1494" s="359" t="s">
        <v>4349</v>
      </c>
      <c r="F1494" s="363"/>
      <c r="G1494" s="356"/>
    </row>
    <row r="1495" spans="2:7">
      <c r="B1495" s="356" t="s">
        <v>3122</v>
      </c>
      <c r="C1495" s="356" t="s">
        <v>2715</v>
      </c>
      <c r="D1495" s="356">
        <v>937</v>
      </c>
      <c r="E1495" s="359" t="s">
        <v>4352</v>
      </c>
      <c r="F1495" s="363"/>
      <c r="G1495" s="356"/>
    </row>
    <row r="1496" spans="2:7">
      <c r="B1496" s="356" t="s">
        <v>3122</v>
      </c>
      <c r="C1496" s="356" t="s">
        <v>2715</v>
      </c>
      <c r="D1496" s="356">
        <v>938</v>
      </c>
      <c r="E1496" s="359" t="s">
        <v>4353</v>
      </c>
      <c r="F1496" s="363"/>
      <c r="G1496" s="356"/>
    </row>
    <row r="1497" spans="2:7">
      <c r="B1497" s="356" t="s">
        <v>3122</v>
      </c>
      <c r="C1497" s="356" t="s">
        <v>2715</v>
      </c>
      <c r="D1497" s="356">
        <v>939</v>
      </c>
      <c r="E1497" s="359" t="s">
        <v>4354</v>
      </c>
      <c r="F1497" s="363"/>
      <c r="G1497" s="356"/>
    </row>
    <row r="1498" spans="2:7">
      <c r="B1498" s="356" t="s">
        <v>3122</v>
      </c>
      <c r="C1498" s="356" t="s">
        <v>2715</v>
      </c>
      <c r="D1498" s="356">
        <v>940</v>
      </c>
      <c r="E1498" s="359" t="s">
        <v>4355</v>
      </c>
      <c r="F1498" s="363"/>
      <c r="G1498" s="356"/>
    </row>
    <row r="1499" spans="2:7">
      <c r="B1499" s="356" t="s">
        <v>3122</v>
      </c>
      <c r="C1499" s="356" t="s">
        <v>2715</v>
      </c>
      <c r="D1499" s="356">
        <v>941</v>
      </c>
      <c r="E1499" s="359" t="s">
        <v>4356</v>
      </c>
      <c r="F1499" s="363"/>
      <c r="G1499" s="356"/>
    </row>
    <row r="1500" spans="2:7">
      <c r="B1500" s="356" t="s">
        <v>3122</v>
      </c>
      <c r="C1500" s="356" t="s">
        <v>2715</v>
      </c>
      <c r="D1500" s="356">
        <v>942</v>
      </c>
      <c r="E1500" s="356" t="s">
        <v>208</v>
      </c>
      <c r="F1500" s="363" t="s">
        <v>7266</v>
      </c>
      <c r="G1500" s="356"/>
    </row>
    <row r="1501" spans="2:7">
      <c r="B1501" s="356" t="s">
        <v>3122</v>
      </c>
      <c r="C1501" s="356" t="s">
        <v>2715</v>
      </c>
      <c r="D1501" s="356">
        <v>943</v>
      </c>
      <c r="E1501" s="356" t="s">
        <v>4359</v>
      </c>
      <c r="F1501" s="363" t="s">
        <v>7266</v>
      </c>
      <c r="G1501" s="356"/>
    </row>
    <row r="1502" spans="2:7">
      <c r="B1502" s="356" t="s">
        <v>3122</v>
      </c>
      <c r="C1502" s="356" t="s">
        <v>2715</v>
      </c>
      <c r="D1502" s="356">
        <v>944</v>
      </c>
      <c r="E1502" s="356" t="s">
        <v>4063</v>
      </c>
      <c r="F1502" s="363" t="s">
        <v>7266</v>
      </c>
      <c r="G1502" s="356"/>
    </row>
    <row r="1503" spans="2:7">
      <c r="B1503" s="356" t="s">
        <v>3122</v>
      </c>
      <c r="C1503" s="356" t="s">
        <v>2715</v>
      </c>
      <c r="D1503" s="356">
        <v>945</v>
      </c>
      <c r="E1503" s="356" t="s">
        <v>4360</v>
      </c>
      <c r="F1503" s="363" t="s">
        <v>7266</v>
      </c>
      <c r="G1503" s="356"/>
    </row>
    <row r="1504" spans="2:7">
      <c r="B1504" s="356" t="s">
        <v>3122</v>
      </c>
      <c r="C1504" s="356" t="s">
        <v>2715</v>
      </c>
      <c r="D1504" s="356">
        <v>946</v>
      </c>
      <c r="E1504" s="356" t="s">
        <v>791</v>
      </c>
      <c r="F1504" s="363" t="s">
        <v>7266</v>
      </c>
      <c r="G1504" s="356"/>
    </row>
    <row r="1505" spans="2:7">
      <c r="B1505" s="356" t="s">
        <v>3122</v>
      </c>
      <c r="C1505" s="356" t="s">
        <v>2715</v>
      </c>
      <c r="D1505" s="356">
        <v>947</v>
      </c>
      <c r="E1505" s="356" t="s">
        <v>4362</v>
      </c>
      <c r="F1505" s="363" t="s">
        <v>7266</v>
      </c>
      <c r="G1505" s="356"/>
    </row>
    <row r="1506" spans="2:7">
      <c r="B1506" s="356" t="s">
        <v>3122</v>
      </c>
      <c r="C1506" s="356" t="s">
        <v>2715</v>
      </c>
      <c r="D1506" s="356">
        <v>948</v>
      </c>
      <c r="E1506" s="356" t="s">
        <v>1328</v>
      </c>
      <c r="F1506" s="363" t="s">
        <v>7266</v>
      </c>
      <c r="G1506" s="356"/>
    </row>
    <row r="1507" spans="2:7">
      <c r="B1507" s="356" t="s">
        <v>3122</v>
      </c>
      <c r="C1507" s="356" t="s">
        <v>2715</v>
      </c>
      <c r="D1507" s="356">
        <v>949</v>
      </c>
      <c r="E1507" s="356" t="s">
        <v>4364</v>
      </c>
      <c r="F1507" s="363" t="s">
        <v>7266</v>
      </c>
      <c r="G1507" s="356"/>
    </row>
    <row r="1508" spans="2:7">
      <c r="B1508" s="356" t="s">
        <v>3122</v>
      </c>
      <c r="C1508" s="356" t="s">
        <v>2715</v>
      </c>
      <c r="D1508" s="356">
        <v>950</v>
      </c>
      <c r="E1508" s="356" t="s">
        <v>2734</v>
      </c>
      <c r="F1508" s="363" t="s">
        <v>7266</v>
      </c>
      <c r="G1508" s="356"/>
    </row>
    <row r="1509" spans="2:7">
      <c r="B1509" s="356" t="s">
        <v>3122</v>
      </c>
      <c r="C1509" s="356" t="s">
        <v>2715</v>
      </c>
      <c r="D1509" s="356">
        <v>951</v>
      </c>
      <c r="E1509" s="356" t="s">
        <v>3441</v>
      </c>
      <c r="F1509" s="363" t="s">
        <v>7266</v>
      </c>
      <c r="G1509" s="356"/>
    </row>
    <row r="1510" spans="2:7">
      <c r="B1510" s="356" t="s">
        <v>3122</v>
      </c>
      <c r="C1510" s="356" t="s">
        <v>2715</v>
      </c>
      <c r="D1510" s="356">
        <v>952</v>
      </c>
      <c r="E1510" s="356" t="s">
        <v>4365</v>
      </c>
      <c r="F1510" s="363" t="s">
        <v>7266</v>
      </c>
      <c r="G1510" s="356"/>
    </row>
    <row r="1511" spans="2:7">
      <c r="B1511" s="356" t="s">
        <v>3122</v>
      </c>
      <c r="C1511" s="356" t="s">
        <v>2715</v>
      </c>
      <c r="D1511" s="356">
        <v>953</v>
      </c>
      <c r="E1511" s="356" t="s">
        <v>4368</v>
      </c>
      <c r="F1511" s="363" t="s">
        <v>7266</v>
      </c>
      <c r="G1511" s="356"/>
    </row>
    <row r="1512" spans="2:7">
      <c r="B1512" s="356" t="s">
        <v>3122</v>
      </c>
      <c r="C1512" s="356" t="s">
        <v>2715</v>
      </c>
      <c r="D1512" s="356">
        <v>954</v>
      </c>
      <c r="E1512" s="356" t="s">
        <v>4369</v>
      </c>
      <c r="F1512" s="363" t="s">
        <v>7266</v>
      </c>
      <c r="G1512" s="356"/>
    </row>
    <row r="1513" spans="2:7">
      <c r="B1513" s="356" t="s">
        <v>3122</v>
      </c>
      <c r="C1513" s="356" t="s">
        <v>2715</v>
      </c>
      <c r="D1513" s="356">
        <v>955</v>
      </c>
      <c r="E1513" s="356" t="s">
        <v>4372</v>
      </c>
      <c r="F1513" s="363" t="s">
        <v>7266</v>
      </c>
      <c r="G1513" s="356"/>
    </row>
    <row r="1514" spans="2:7">
      <c r="B1514" s="356" t="s">
        <v>3122</v>
      </c>
      <c r="C1514" s="356" t="s">
        <v>2715</v>
      </c>
      <c r="D1514" s="356">
        <v>956</v>
      </c>
      <c r="E1514" s="356" t="s">
        <v>4373</v>
      </c>
      <c r="F1514" s="363" t="s">
        <v>7266</v>
      </c>
      <c r="G1514" s="356"/>
    </row>
    <row r="1515" spans="2:7">
      <c r="B1515" s="356" t="s">
        <v>3122</v>
      </c>
      <c r="C1515" s="356" t="s">
        <v>2715</v>
      </c>
      <c r="D1515" s="356">
        <v>957</v>
      </c>
      <c r="E1515" s="356" t="s">
        <v>4374</v>
      </c>
      <c r="F1515" s="363" t="s">
        <v>7266</v>
      </c>
      <c r="G1515" s="356"/>
    </row>
    <row r="1516" spans="2:7">
      <c r="B1516" s="356" t="s">
        <v>3122</v>
      </c>
      <c r="C1516" s="356" t="s">
        <v>2715</v>
      </c>
      <c r="D1516" s="356">
        <v>958</v>
      </c>
      <c r="E1516" s="359" t="s">
        <v>4375</v>
      </c>
      <c r="F1516" s="363"/>
      <c r="G1516" s="356"/>
    </row>
    <row r="1517" spans="2:7">
      <c r="B1517" s="356" t="s">
        <v>3122</v>
      </c>
      <c r="C1517" s="356" t="s">
        <v>2715</v>
      </c>
      <c r="D1517" s="356">
        <v>959</v>
      </c>
      <c r="E1517" s="359" t="s">
        <v>4376</v>
      </c>
      <c r="F1517" s="363"/>
      <c r="G1517" s="356"/>
    </row>
    <row r="1518" spans="2:7">
      <c r="B1518" s="356" t="s">
        <v>3122</v>
      </c>
      <c r="C1518" s="356" t="s">
        <v>2715</v>
      </c>
      <c r="D1518" s="356">
        <v>960</v>
      </c>
      <c r="E1518" s="359" t="s">
        <v>1042</v>
      </c>
      <c r="F1518" s="363"/>
      <c r="G1518" s="356"/>
    </row>
    <row r="1519" spans="2:7">
      <c r="B1519" s="356" t="s">
        <v>3122</v>
      </c>
      <c r="C1519" s="356" t="s">
        <v>2715</v>
      </c>
      <c r="D1519" s="356">
        <v>961</v>
      </c>
      <c r="E1519" s="359" t="s">
        <v>1946</v>
      </c>
      <c r="F1519" s="363"/>
      <c r="G1519" s="356"/>
    </row>
    <row r="1520" spans="2:7">
      <c r="B1520" s="356" t="s">
        <v>3122</v>
      </c>
      <c r="C1520" s="356" t="s">
        <v>2715</v>
      </c>
      <c r="D1520" s="356">
        <v>962</v>
      </c>
      <c r="E1520" s="359" t="s">
        <v>4379</v>
      </c>
      <c r="F1520" s="363"/>
      <c r="G1520" s="356"/>
    </row>
    <row r="1521" spans="2:7">
      <c r="B1521" s="356" t="s">
        <v>3122</v>
      </c>
      <c r="C1521" s="356" t="s">
        <v>2715</v>
      </c>
      <c r="D1521" s="356">
        <v>963</v>
      </c>
      <c r="E1521" s="359" t="s">
        <v>4381</v>
      </c>
      <c r="F1521" s="363"/>
      <c r="G1521" s="356"/>
    </row>
    <row r="1522" spans="2:7">
      <c r="B1522" s="356" t="s">
        <v>3122</v>
      </c>
      <c r="C1522" s="356" t="s">
        <v>2715</v>
      </c>
      <c r="D1522" s="356">
        <v>964</v>
      </c>
      <c r="E1522" s="359" t="s">
        <v>1463</v>
      </c>
      <c r="F1522" s="363"/>
      <c r="G1522" s="356"/>
    </row>
    <row r="1523" spans="2:7">
      <c r="B1523" s="356" t="s">
        <v>3122</v>
      </c>
      <c r="C1523" s="356" t="s">
        <v>2715</v>
      </c>
      <c r="D1523" s="356">
        <v>965</v>
      </c>
      <c r="E1523" s="359" t="s">
        <v>4029</v>
      </c>
      <c r="F1523" s="363"/>
      <c r="G1523" s="356"/>
    </row>
    <row r="1524" spans="2:7">
      <c r="B1524" s="356" t="s">
        <v>3122</v>
      </c>
      <c r="C1524" s="356" t="s">
        <v>2715</v>
      </c>
      <c r="D1524" s="356">
        <v>966</v>
      </c>
      <c r="E1524" s="359" t="s">
        <v>3074</v>
      </c>
      <c r="F1524" s="363"/>
      <c r="G1524" s="356"/>
    </row>
    <row r="1525" spans="2:7">
      <c r="B1525" s="356" t="s">
        <v>3122</v>
      </c>
      <c r="C1525" s="356" t="s">
        <v>2715</v>
      </c>
      <c r="D1525" s="356">
        <v>967</v>
      </c>
      <c r="E1525" s="359" t="s">
        <v>1973</v>
      </c>
      <c r="F1525" s="363"/>
      <c r="G1525" s="356"/>
    </row>
    <row r="1526" spans="2:7">
      <c r="B1526" s="356" t="s">
        <v>3122</v>
      </c>
      <c r="C1526" s="356" t="s">
        <v>2715</v>
      </c>
      <c r="D1526" s="356">
        <v>968</v>
      </c>
      <c r="E1526" s="359" t="s">
        <v>4383</v>
      </c>
      <c r="F1526" s="363"/>
      <c r="G1526" s="356"/>
    </row>
    <row r="1527" spans="2:7">
      <c r="B1527" s="356" t="s">
        <v>3122</v>
      </c>
      <c r="C1527" s="356" t="s">
        <v>2715</v>
      </c>
      <c r="D1527" s="356">
        <v>969</v>
      </c>
      <c r="E1527" s="359" t="s">
        <v>3960</v>
      </c>
      <c r="F1527" s="363"/>
      <c r="G1527" s="356"/>
    </row>
    <row r="1528" spans="2:7">
      <c r="B1528" s="356" t="s">
        <v>3122</v>
      </c>
      <c r="C1528" s="356" t="s">
        <v>2715</v>
      </c>
      <c r="D1528" s="356">
        <v>970</v>
      </c>
      <c r="E1528" s="359" t="s">
        <v>4387</v>
      </c>
      <c r="F1528" s="363"/>
      <c r="G1528" s="356"/>
    </row>
    <row r="1529" spans="2:7">
      <c r="B1529" s="356" t="s">
        <v>3122</v>
      </c>
      <c r="C1529" s="356" t="s">
        <v>2715</v>
      </c>
      <c r="D1529" s="356">
        <v>971</v>
      </c>
      <c r="E1529" s="359" t="s">
        <v>2691</v>
      </c>
      <c r="F1529" s="363"/>
      <c r="G1529" s="356"/>
    </row>
    <row r="1530" spans="2:7">
      <c r="B1530" s="356" t="s">
        <v>3122</v>
      </c>
      <c r="C1530" s="356" t="s">
        <v>2715</v>
      </c>
      <c r="D1530" s="356">
        <v>972</v>
      </c>
      <c r="E1530" s="359" t="s">
        <v>896</v>
      </c>
      <c r="F1530" s="363"/>
      <c r="G1530" s="356"/>
    </row>
    <row r="1531" spans="2:7">
      <c r="B1531" s="356" t="s">
        <v>3122</v>
      </c>
      <c r="C1531" s="356" t="s">
        <v>2715</v>
      </c>
      <c r="D1531" s="356">
        <v>973</v>
      </c>
      <c r="E1531" s="359" t="s">
        <v>541</v>
      </c>
      <c r="F1531" s="363"/>
      <c r="G1531" s="356"/>
    </row>
    <row r="1532" spans="2:7">
      <c r="B1532" s="356" t="s">
        <v>3122</v>
      </c>
      <c r="C1532" s="356" t="s">
        <v>2715</v>
      </c>
      <c r="D1532" s="356">
        <v>974</v>
      </c>
      <c r="E1532" s="359" t="s">
        <v>4388</v>
      </c>
      <c r="F1532" s="363"/>
      <c r="G1532" s="356"/>
    </row>
    <row r="1533" spans="2:7">
      <c r="B1533" s="356" t="s">
        <v>3122</v>
      </c>
      <c r="C1533" s="356" t="s">
        <v>2715</v>
      </c>
      <c r="D1533" s="356">
        <v>975</v>
      </c>
      <c r="E1533" s="359" t="s">
        <v>4391</v>
      </c>
      <c r="F1533" s="363"/>
      <c r="G1533" s="356"/>
    </row>
    <row r="1534" spans="2:7">
      <c r="B1534" s="356" t="s">
        <v>3122</v>
      </c>
      <c r="C1534" s="356" t="s">
        <v>2715</v>
      </c>
      <c r="D1534" s="356">
        <v>976</v>
      </c>
      <c r="E1534" s="359" t="s">
        <v>4394</v>
      </c>
      <c r="F1534" s="363"/>
      <c r="G1534" s="356"/>
    </row>
    <row r="1535" spans="2:7">
      <c r="B1535" s="356" t="s">
        <v>3122</v>
      </c>
      <c r="C1535" s="356" t="s">
        <v>2715</v>
      </c>
      <c r="D1535" s="356">
        <v>977</v>
      </c>
      <c r="E1535" s="359" t="s">
        <v>4395</v>
      </c>
      <c r="F1535" s="363"/>
      <c r="G1535" s="356"/>
    </row>
    <row r="1536" spans="2:7">
      <c r="B1536" s="356" t="s">
        <v>3122</v>
      </c>
      <c r="C1536" s="356" t="s">
        <v>2715</v>
      </c>
      <c r="D1536" s="356">
        <v>978</v>
      </c>
      <c r="E1536" s="359" t="s">
        <v>2829</v>
      </c>
      <c r="F1536" s="363"/>
      <c r="G1536" s="356"/>
    </row>
    <row r="1537" spans="2:7">
      <c r="B1537" s="356" t="s">
        <v>3122</v>
      </c>
      <c r="C1537" s="356" t="s">
        <v>2715</v>
      </c>
      <c r="D1537" s="356">
        <v>979</v>
      </c>
      <c r="E1537" s="359" t="s">
        <v>4396</v>
      </c>
      <c r="F1537" s="363"/>
      <c r="G1537" s="356"/>
    </row>
    <row r="1538" spans="2:7">
      <c r="B1538" s="356" t="s">
        <v>3122</v>
      </c>
      <c r="C1538" s="356" t="s">
        <v>2715</v>
      </c>
      <c r="D1538" s="356">
        <v>980</v>
      </c>
      <c r="E1538" s="359" t="s">
        <v>654</v>
      </c>
      <c r="F1538" s="363"/>
      <c r="G1538" s="356"/>
    </row>
    <row r="1539" spans="2:7">
      <c r="B1539" s="356" t="s">
        <v>3122</v>
      </c>
      <c r="C1539" s="356" t="s">
        <v>2715</v>
      </c>
      <c r="D1539" s="356">
        <v>981</v>
      </c>
      <c r="E1539" s="359" t="s">
        <v>4398</v>
      </c>
      <c r="F1539" s="363"/>
      <c r="G1539" s="356"/>
    </row>
    <row r="1540" spans="2:7">
      <c r="B1540" s="356" t="s">
        <v>3122</v>
      </c>
      <c r="C1540" s="356" t="s">
        <v>2715</v>
      </c>
      <c r="D1540" s="356">
        <v>982</v>
      </c>
      <c r="E1540" s="359" t="s">
        <v>4399</v>
      </c>
      <c r="F1540" s="363"/>
      <c r="G1540" s="356"/>
    </row>
    <row r="1541" spans="2:7">
      <c r="B1541" s="356" t="s">
        <v>3122</v>
      </c>
      <c r="C1541" s="356" t="s">
        <v>2715</v>
      </c>
      <c r="D1541" s="356">
        <v>983</v>
      </c>
      <c r="E1541" s="359" t="s">
        <v>3000</v>
      </c>
      <c r="F1541" s="363"/>
      <c r="G1541" s="356"/>
    </row>
    <row r="1542" spans="2:7">
      <c r="B1542" s="356" t="s">
        <v>3122</v>
      </c>
      <c r="C1542" s="356" t="s">
        <v>2715</v>
      </c>
      <c r="D1542" s="356">
        <v>984</v>
      </c>
      <c r="E1542" s="359" t="s">
        <v>627</v>
      </c>
      <c r="F1542" s="363"/>
      <c r="G1542" s="356"/>
    </row>
    <row r="1543" spans="2:7">
      <c r="B1543" s="356" t="s">
        <v>3122</v>
      </c>
      <c r="C1543" s="356" t="s">
        <v>2715</v>
      </c>
      <c r="D1543" s="356">
        <v>985</v>
      </c>
      <c r="E1543" s="359" t="s">
        <v>4404</v>
      </c>
      <c r="F1543" s="363"/>
      <c r="G1543" s="356"/>
    </row>
    <row r="1544" spans="2:7">
      <c r="B1544" s="356" t="s">
        <v>3122</v>
      </c>
      <c r="C1544" s="356" t="s">
        <v>2715</v>
      </c>
      <c r="D1544" s="356">
        <v>986</v>
      </c>
      <c r="E1544" s="359" t="s">
        <v>4406</v>
      </c>
      <c r="F1544" s="363"/>
      <c r="G1544" s="356"/>
    </row>
    <row r="1545" spans="2:7">
      <c r="B1545" s="356" t="s">
        <v>3122</v>
      </c>
      <c r="C1545" s="356" t="s">
        <v>2715</v>
      </c>
      <c r="D1545" s="356">
        <v>987</v>
      </c>
      <c r="E1545" s="359" t="s">
        <v>4407</v>
      </c>
      <c r="F1545" s="363"/>
      <c r="G1545" s="356"/>
    </row>
    <row r="1546" spans="2:7">
      <c r="B1546" s="356" t="s">
        <v>3122</v>
      </c>
      <c r="C1546" s="356" t="s">
        <v>2715</v>
      </c>
      <c r="D1546" s="356">
        <v>988</v>
      </c>
      <c r="E1546" s="359" t="s">
        <v>4408</v>
      </c>
      <c r="F1546" s="363"/>
      <c r="G1546" s="356"/>
    </row>
    <row r="1547" spans="2:7">
      <c r="B1547" s="356" t="s">
        <v>3122</v>
      </c>
      <c r="C1547" s="356" t="s">
        <v>2715</v>
      </c>
      <c r="D1547" s="356">
        <v>989</v>
      </c>
      <c r="E1547" s="359" t="s">
        <v>4409</v>
      </c>
      <c r="F1547" s="363"/>
      <c r="G1547" s="356"/>
    </row>
    <row r="1548" spans="2:7">
      <c r="B1548" s="356" t="s">
        <v>3122</v>
      </c>
      <c r="C1548" s="356" t="s">
        <v>2715</v>
      </c>
      <c r="D1548" s="356">
        <v>990</v>
      </c>
      <c r="E1548" s="359" t="s">
        <v>2389</v>
      </c>
      <c r="F1548" s="363"/>
      <c r="G1548" s="356"/>
    </row>
    <row r="1549" spans="2:7">
      <c r="B1549" s="356" t="s">
        <v>3122</v>
      </c>
      <c r="C1549" s="356" t="s">
        <v>2715</v>
      </c>
      <c r="D1549" s="356">
        <v>991</v>
      </c>
      <c r="E1549" s="359" t="s">
        <v>487</v>
      </c>
      <c r="F1549" s="363"/>
      <c r="G1549" s="356"/>
    </row>
    <row r="1550" spans="2:7">
      <c r="B1550" s="356" t="s">
        <v>3122</v>
      </c>
      <c r="C1550" s="356" t="s">
        <v>2715</v>
      </c>
      <c r="D1550" s="356">
        <v>992</v>
      </c>
      <c r="E1550" s="359" t="s">
        <v>3048</v>
      </c>
      <c r="F1550" s="363"/>
      <c r="G1550" s="356"/>
    </row>
    <row r="1551" spans="2:7">
      <c r="B1551" s="356" t="s">
        <v>3122</v>
      </c>
      <c r="C1551" s="356" t="s">
        <v>2715</v>
      </c>
      <c r="D1551" s="356">
        <v>993</v>
      </c>
      <c r="E1551" s="359" t="s">
        <v>4410</v>
      </c>
      <c r="F1551" s="363"/>
      <c r="G1551" s="356"/>
    </row>
    <row r="1552" spans="2:7">
      <c r="B1552" s="356" t="s">
        <v>3122</v>
      </c>
      <c r="C1552" s="356" t="s">
        <v>2715</v>
      </c>
      <c r="D1552" s="356">
        <v>994</v>
      </c>
      <c r="E1552" s="359" t="s">
        <v>4411</v>
      </c>
      <c r="F1552" s="363"/>
      <c r="G1552" s="356"/>
    </row>
    <row r="1553" spans="2:7">
      <c r="B1553" s="356" t="s">
        <v>3122</v>
      </c>
      <c r="C1553" s="356" t="s">
        <v>2715</v>
      </c>
      <c r="D1553" s="356">
        <v>995</v>
      </c>
      <c r="E1553" s="359" t="s">
        <v>4412</v>
      </c>
      <c r="F1553" s="363"/>
      <c r="G1553" s="356"/>
    </row>
    <row r="1554" spans="2:7">
      <c r="B1554" s="356" t="s">
        <v>3122</v>
      </c>
      <c r="C1554" s="356" t="s">
        <v>2715</v>
      </c>
      <c r="D1554" s="356">
        <v>996</v>
      </c>
      <c r="E1554" s="359" t="s">
        <v>1900</v>
      </c>
      <c r="F1554" s="363"/>
      <c r="G1554" s="356"/>
    </row>
    <row r="1555" spans="2:7">
      <c r="B1555" s="356" t="s">
        <v>3122</v>
      </c>
      <c r="C1555" s="356" t="s">
        <v>2715</v>
      </c>
      <c r="D1555" s="356">
        <v>997</v>
      </c>
      <c r="E1555" s="359" t="s">
        <v>4413</v>
      </c>
      <c r="F1555" s="363"/>
      <c r="G1555" s="356"/>
    </row>
    <row r="1556" spans="2:7">
      <c r="B1556" s="356" t="s">
        <v>3122</v>
      </c>
      <c r="C1556" s="356" t="s">
        <v>2715</v>
      </c>
      <c r="D1556" s="356">
        <v>998</v>
      </c>
      <c r="E1556" s="359" t="s">
        <v>2699</v>
      </c>
      <c r="F1556" s="363"/>
      <c r="G1556" s="356"/>
    </row>
    <row r="1557" spans="2:7">
      <c r="B1557" s="356" t="s">
        <v>3122</v>
      </c>
      <c r="C1557" s="356" t="s">
        <v>2715</v>
      </c>
      <c r="D1557" s="356">
        <v>999</v>
      </c>
      <c r="E1557" s="359" t="s">
        <v>1086</v>
      </c>
      <c r="F1557" s="363"/>
      <c r="G1557" s="356"/>
    </row>
    <row r="1558" spans="2:7">
      <c r="B1558" s="356" t="s">
        <v>3122</v>
      </c>
      <c r="C1558" s="356" t="s">
        <v>2715</v>
      </c>
      <c r="D1558" s="356">
        <v>1000</v>
      </c>
      <c r="E1558" s="359" t="s">
        <v>4414</v>
      </c>
      <c r="F1558" s="363"/>
      <c r="G1558" s="356"/>
    </row>
    <row r="1559" spans="2:7">
      <c r="B1559" s="356" t="s">
        <v>3122</v>
      </c>
      <c r="C1559" s="356" t="s">
        <v>2715</v>
      </c>
      <c r="D1559" s="356">
        <v>1001</v>
      </c>
      <c r="E1559" s="359" t="s">
        <v>4419</v>
      </c>
      <c r="F1559" s="363"/>
      <c r="G1559" s="356"/>
    </row>
    <row r="1560" spans="2:7">
      <c r="B1560" s="356" t="s">
        <v>3122</v>
      </c>
      <c r="C1560" s="356" t="s">
        <v>2715</v>
      </c>
      <c r="D1560" s="356">
        <v>1002</v>
      </c>
      <c r="E1560" s="359" t="s">
        <v>4420</v>
      </c>
      <c r="F1560" s="363"/>
      <c r="G1560" s="356"/>
    </row>
    <row r="1561" spans="2:7">
      <c r="B1561" s="356" t="s">
        <v>3122</v>
      </c>
      <c r="C1561" s="356" t="s">
        <v>2715</v>
      </c>
      <c r="D1561" s="356">
        <v>1003</v>
      </c>
      <c r="E1561" s="359" t="s">
        <v>4421</v>
      </c>
      <c r="F1561" s="363"/>
      <c r="G1561" s="356"/>
    </row>
    <row r="1562" spans="2:7">
      <c r="B1562" s="356" t="s">
        <v>3122</v>
      </c>
      <c r="C1562" s="356" t="s">
        <v>2715</v>
      </c>
      <c r="D1562" s="356">
        <v>1004</v>
      </c>
      <c r="E1562" s="359" t="s">
        <v>4423</v>
      </c>
      <c r="F1562" s="363"/>
      <c r="G1562" s="356"/>
    </row>
    <row r="1563" spans="2:7">
      <c r="B1563" s="356" t="s">
        <v>3122</v>
      </c>
      <c r="C1563" s="356" t="s">
        <v>2715</v>
      </c>
      <c r="D1563" s="356">
        <v>1005</v>
      </c>
      <c r="E1563" s="359" t="s">
        <v>4425</v>
      </c>
      <c r="F1563" s="363"/>
      <c r="G1563" s="356"/>
    </row>
    <row r="1564" spans="2:7">
      <c r="B1564" s="356" t="s">
        <v>3122</v>
      </c>
      <c r="C1564" s="356" t="s">
        <v>2715</v>
      </c>
      <c r="D1564" s="356">
        <v>1006</v>
      </c>
      <c r="E1564" s="359" t="s">
        <v>4426</v>
      </c>
      <c r="F1564" s="363"/>
      <c r="G1564" s="356"/>
    </row>
    <row r="1565" spans="2:7">
      <c r="B1565" s="356" t="s">
        <v>3122</v>
      </c>
      <c r="C1565" s="356" t="s">
        <v>2715</v>
      </c>
      <c r="D1565" s="356">
        <v>1007</v>
      </c>
      <c r="E1565" s="359" t="s">
        <v>4427</v>
      </c>
      <c r="F1565" s="363"/>
      <c r="G1565" s="356"/>
    </row>
    <row r="1566" spans="2:7">
      <c r="B1566" s="356" t="s">
        <v>3122</v>
      </c>
      <c r="C1566" s="356" t="s">
        <v>2715</v>
      </c>
      <c r="D1566" s="356">
        <v>1008</v>
      </c>
      <c r="E1566" s="359" t="s">
        <v>4429</v>
      </c>
      <c r="F1566" s="363"/>
      <c r="G1566" s="356"/>
    </row>
    <row r="1567" spans="2:7">
      <c r="B1567" s="356" t="s">
        <v>3122</v>
      </c>
      <c r="C1567" s="356" t="s">
        <v>2715</v>
      </c>
      <c r="D1567" s="356">
        <v>1009</v>
      </c>
      <c r="E1567" s="359" t="s">
        <v>4432</v>
      </c>
      <c r="F1567" s="363"/>
      <c r="G1567" s="356"/>
    </row>
    <row r="1568" spans="2:7">
      <c r="B1568" s="356" t="s">
        <v>3122</v>
      </c>
      <c r="C1568" s="356" t="s">
        <v>2715</v>
      </c>
      <c r="D1568" s="356">
        <v>1010</v>
      </c>
      <c r="E1568" s="359" t="s">
        <v>3108</v>
      </c>
      <c r="F1568" s="363"/>
      <c r="G1568" s="356"/>
    </row>
    <row r="1569" spans="2:7">
      <c r="B1569" s="356" t="s">
        <v>3122</v>
      </c>
      <c r="C1569" s="356" t="s">
        <v>2715</v>
      </c>
      <c r="D1569" s="356">
        <v>1011</v>
      </c>
      <c r="E1569" s="359" t="s">
        <v>4434</v>
      </c>
      <c r="F1569" s="363"/>
      <c r="G1569" s="356"/>
    </row>
    <row r="1570" spans="2:7">
      <c r="B1570" s="356" t="s">
        <v>3122</v>
      </c>
      <c r="C1570" s="356" t="s">
        <v>2715</v>
      </c>
      <c r="D1570" s="356">
        <v>1012</v>
      </c>
      <c r="E1570" s="359" t="s">
        <v>2571</v>
      </c>
      <c r="F1570" s="363"/>
      <c r="G1570" s="356"/>
    </row>
    <row r="1571" spans="2:7">
      <c r="B1571" s="356" t="s">
        <v>3122</v>
      </c>
      <c r="C1571" s="356" t="s">
        <v>2715</v>
      </c>
      <c r="D1571" s="356">
        <v>1013</v>
      </c>
      <c r="E1571" s="359" t="s">
        <v>4435</v>
      </c>
      <c r="F1571" s="363"/>
      <c r="G1571" s="356"/>
    </row>
    <row r="1572" spans="2:7">
      <c r="B1572" s="356" t="s">
        <v>3122</v>
      </c>
      <c r="C1572" s="356" t="s">
        <v>2715</v>
      </c>
      <c r="D1572" s="356">
        <v>1014</v>
      </c>
      <c r="E1572" s="359" t="s">
        <v>3632</v>
      </c>
      <c r="F1572" s="363"/>
      <c r="G1572" s="356"/>
    </row>
    <row r="1573" spans="2:7">
      <c r="B1573" s="356" t="s">
        <v>3122</v>
      </c>
      <c r="C1573" s="356" t="s">
        <v>2715</v>
      </c>
      <c r="D1573" s="356">
        <v>1015</v>
      </c>
      <c r="E1573" s="359" t="s">
        <v>4438</v>
      </c>
      <c r="F1573" s="363"/>
      <c r="G1573" s="356"/>
    </row>
    <row r="1574" spans="2:7">
      <c r="B1574" s="356" t="s">
        <v>3122</v>
      </c>
      <c r="C1574" s="356" t="s">
        <v>2715</v>
      </c>
      <c r="D1574" s="356">
        <v>1016</v>
      </c>
      <c r="E1574" s="359" t="s">
        <v>3673</v>
      </c>
      <c r="F1574" s="363"/>
      <c r="G1574" s="356"/>
    </row>
    <row r="1575" spans="2:7">
      <c r="B1575" s="356" t="s">
        <v>3122</v>
      </c>
      <c r="C1575" s="356" t="s">
        <v>2715</v>
      </c>
      <c r="D1575" s="356">
        <v>1017</v>
      </c>
      <c r="E1575" s="359" t="s">
        <v>2065</v>
      </c>
      <c r="F1575" s="363"/>
      <c r="G1575" s="356"/>
    </row>
    <row r="1576" spans="2:7">
      <c r="B1576" s="356" t="s">
        <v>3122</v>
      </c>
      <c r="C1576" s="356" t="s">
        <v>2715</v>
      </c>
      <c r="D1576" s="356">
        <v>1018</v>
      </c>
      <c r="E1576" s="359" t="s">
        <v>4441</v>
      </c>
      <c r="F1576" s="363"/>
      <c r="G1576" s="356"/>
    </row>
    <row r="1577" spans="2:7">
      <c r="B1577" s="356" t="s">
        <v>3122</v>
      </c>
      <c r="C1577" s="356" t="s">
        <v>2715</v>
      </c>
      <c r="D1577" s="356">
        <v>1019</v>
      </c>
      <c r="E1577" s="359" t="s">
        <v>4445</v>
      </c>
      <c r="F1577" s="363"/>
      <c r="G1577" s="356"/>
    </row>
    <row r="1578" spans="2:7">
      <c r="B1578" s="356" t="s">
        <v>3122</v>
      </c>
      <c r="C1578" s="356" t="s">
        <v>2715</v>
      </c>
      <c r="D1578" s="356">
        <v>1020</v>
      </c>
      <c r="E1578" s="359" t="s">
        <v>4447</v>
      </c>
      <c r="F1578" s="363"/>
      <c r="G1578" s="356"/>
    </row>
    <row r="1579" spans="2:7">
      <c r="B1579" s="356" t="s">
        <v>3122</v>
      </c>
      <c r="C1579" s="356" t="s">
        <v>2715</v>
      </c>
      <c r="D1579" s="356">
        <v>1021</v>
      </c>
      <c r="E1579" s="359" t="s">
        <v>4449</v>
      </c>
      <c r="F1579" s="363"/>
      <c r="G1579" s="356"/>
    </row>
    <row r="1580" spans="2:7">
      <c r="B1580" s="356" t="s">
        <v>3122</v>
      </c>
      <c r="C1580" s="356" t="s">
        <v>2715</v>
      </c>
      <c r="D1580" s="356">
        <v>1022</v>
      </c>
      <c r="E1580" s="359" t="s">
        <v>4450</v>
      </c>
      <c r="F1580" s="363"/>
      <c r="G1580" s="356"/>
    </row>
    <row r="1581" spans="2:7">
      <c r="B1581" s="356" t="s">
        <v>3122</v>
      </c>
      <c r="C1581" s="356" t="s">
        <v>2715</v>
      </c>
      <c r="D1581" s="356">
        <v>1023</v>
      </c>
      <c r="E1581" s="359" t="s">
        <v>4452</v>
      </c>
      <c r="F1581" s="363"/>
      <c r="G1581" s="356"/>
    </row>
    <row r="1582" spans="2:7">
      <c r="B1582" s="356" t="s">
        <v>3122</v>
      </c>
      <c r="C1582" s="356" t="s">
        <v>2715</v>
      </c>
      <c r="D1582" s="356">
        <v>1024</v>
      </c>
      <c r="E1582" s="359" t="s">
        <v>4454</v>
      </c>
      <c r="F1582" s="363"/>
      <c r="G1582" s="356"/>
    </row>
    <row r="1583" spans="2:7">
      <c r="B1583" s="356" t="s">
        <v>3122</v>
      </c>
      <c r="C1583" s="356" t="s">
        <v>2715</v>
      </c>
      <c r="D1583" s="356">
        <v>1025</v>
      </c>
      <c r="E1583" s="359" t="s">
        <v>542</v>
      </c>
      <c r="F1583" s="363"/>
      <c r="G1583" s="356"/>
    </row>
    <row r="1584" spans="2:7">
      <c r="B1584" s="356" t="s">
        <v>3122</v>
      </c>
      <c r="C1584" s="356" t="s">
        <v>2715</v>
      </c>
      <c r="D1584" s="356">
        <v>1026</v>
      </c>
      <c r="E1584" s="359" t="s">
        <v>4456</v>
      </c>
      <c r="F1584" s="363"/>
      <c r="G1584" s="356"/>
    </row>
    <row r="1585" spans="2:7">
      <c r="B1585" s="356" t="s">
        <v>3122</v>
      </c>
      <c r="C1585" s="356" t="s">
        <v>2715</v>
      </c>
      <c r="D1585" s="356">
        <v>1027</v>
      </c>
      <c r="E1585" s="359" t="s">
        <v>4458</v>
      </c>
      <c r="F1585" s="363"/>
      <c r="G1585" s="356"/>
    </row>
    <row r="1586" spans="2:7">
      <c r="B1586" s="356" t="s">
        <v>3122</v>
      </c>
      <c r="C1586" s="356" t="s">
        <v>2715</v>
      </c>
      <c r="D1586" s="356">
        <v>1028</v>
      </c>
      <c r="E1586" s="359" t="s">
        <v>750</v>
      </c>
      <c r="F1586" s="363"/>
      <c r="G1586" s="356"/>
    </row>
    <row r="1587" spans="2:7">
      <c r="B1587" s="356" t="s">
        <v>3122</v>
      </c>
      <c r="C1587" s="356" t="s">
        <v>2715</v>
      </c>
      <c r="D1587" s="356">
        <v>1029</v>
      </c>
      <c r="E1587" s="359" t="s">
        <v>302</v>
      </c>
      <c r="F1587" s="363"/>
      <c r="G1587" s="356"/>
    </row>
    <row r="1588" spans="2:7">
      <c r="B1588" s="356" t="s">
        <v>3122</v>
      </c>
      <c r="C1588" s="356" t="s">
        <v>2715</v>
      </c>
      <c r="D1588" s="356">
        <v>1030</v>
      </c>
      <c r="E1588" s="359" t="s">
        <v>4385</v>
      </c>
      <c r="F1588" s="363"/>
      <c r="G1588" s="356"/>
    </row>
    <row r="1589" spans="2:7">
      <c r="B1589" s="356" t="s">
        <v>3122</v>
      </c>
      <c r="C1589" s="356" t="s">
        <v>2715</v>
      </c>
      <c r="D1589" s="356">
        <v>1031</v>
      </c>
      <c r="E1589" s="359" t="s">
        <v>2031</v>
      </c>
      <c r="F1589" s="363"/>
      <c r="G1589" s="356"/>
    </row>
    <row r="1590" spans="2:7">
      <c r="B1590" s="356" t="s">
        <v>3122</v>
      </c>
      <c r="C1590" s="356" t="s">
        <v>2715</v>
      </c>
      <c r="D1590" s="356">
        <v>1032</v>
      </c>
      <c r="E1590" s="359" t="s">
        <v>2216</v>
      </c>
      <c r="F1590" s="363"/>
      <c r="G1590" s="356"/>
    </row>
    <row r="1591" spans="2:7">
      <c r="B1591" s="356" t="s">
        <v>3122</v>
      </c>
      <c r="C1591" s="356" t="s">
        <v>2715</v>
      </c>
      <c r="D1591" s="356">
        <v>1033</v>
      </c>
      <c r="E1591" s="359" t="s">
        <v>3621</v>
      </c>
      <c r="F1591" s="363"/>
      <c r="G1591" s="356"/>
    </row>
    <row r="1592" spans="2:7">
      <c r="B1592" s="356" t="s">
        <v>3122</v>
      </c>
      <c r="C1592" s="356" t="s">
        <v>2715</v>
      </c>
      <c r="D1592" s="356">
        <v>1034</v>
      </c>
      <c r="E1592" s="359" t="s">
        <v>64</v>
      </c>
      <c r="F1592" s="363"/>
      <c r="G1592" s="356"/>
    </row>
    <row r="1593" spans="2:7">
      <c r="B1593" s="356" t="s">
        <v>3122</v>
      </c>
      <c r="C1593" s="356" t="s">
        <v>2715</v>
      </c>
      <c r="D1593" s="356">
        <v>1035</v>
      </c>
      <c r="E1593" s="359" t="s">
        <v>2645</v>
      </c>
      <c r="F1593" s="363"/>
      <c r="G1593" s="356"/>
    </row>
    <row r="1594" spans="2:7">
      <c r="B1594" s="356" t="s">
        <v>3122</v>
      </c>
      <c r="C1594" s="356" t="s">
        <v>2715</v>
      </c>
      <c r="D1594" s="356">
        <v>1036</v>
      </c>
      <c r="E1594" s="359" t="s">
        <v>2470</v>
      </c>
      <c r="F1594" s="363"/>
      <c r="G1594" s="356"/>
    </row>
    <row r="1595" spans="2:7">
      <c r="B1595" s="356" t="s">
        <v>3122</v>
      </c>
      <c r="C1595" s="356" t="s">
        <v>2715</v>
      </c>
      <c r="D1595" s="356">
        <v>1037</v>
      </c>
      <c r="E1595" s="359" t="s">
        <v>4460</v>
      </c>
      <c r="F1595" s="363"/>
      <c r="G1595" s="356"/>
    </row>
    <row r="1596" spans="2:7">
      <c r="B1596" s="356" t="s">
        <v>3122</v>
      </c>
      <c r="C1596" s="356" t="s">
        <v>2715</v>
      </c>
      <c r="D1596" s="356">
        <v>1038</v>
      </c>
      <c r="E1596" s="359" t="s">
        <v>4462</v>
      </c>
      <c r="F1596" s="363"/>
      <c r="G1596" s="356"/>
    </row>
    <row r="1597" spans="2:7">
      <c r="B1597" s="356" t="s">
        <v>3122</v>
      </c>
      <c r="C1597" s="356" t="s">
        <v>2715</v>
      </c>
      <c r="D1597" s="356">
        <v>1039</v>
      </c>
      <c r="E1597" s="359" t="s">
        <v>4463</v>
      </c>
      <c r="F1597" s="363"/>
      <c r="G1597" s="356"/>
    </row>
    <row r="1598" spans="2:7">
      <c r="B1598" s="356" t="s">
        <v>3122</v>
      </c>
      <c r="C1598" s="356" t="s">
        <v>2715</v>
      </c>
      <c r="D1598" s="356">
        <v>1040</v>
      </c>
      <c r="E1598" s="359" t="s">
        <v>4465</v>
      </c>
      <c r="F1598" s="363"/>
      <c r="G1598" s="356"/>
    </row>
    <row r="1599" spans="2:7">
      <c r="B1599" s="356" t="s">
        <v>3122</v>
      </c>
      <c r="C1599" s="356" t="s">
        <v>2715</v>
      </c>
      <c r="D1599" s="356">
        <v>1041</v>
      </c>
      <c r="E1599" s="359" t="s">
        <v>4466</v>
      </c>
      <c r="F1599" s="363"/>
      <c r="G1599" s="356"/>
    </row>
    <row r="1600" spans="2:7">
      <c r="B1600" s="356" t="s">
        <v>3122</v>
      </c>
      <c r="C1600" s="356" t="s">
        <v>2715</v>
      </c>
      <c r="D1600" s="356">
        <v>1042</v>
      </c>
      <c r="E1600" s="359" t="s">
        <v>4467</v>
      </c>
      <c r="F1600" s="363"/>
      <c r="G1600" s="356"/>
    </row>
    <row r="1601" spans="2:7">
      <c r="B1601" s="356" t="s">
        <v>3122</v>
      </c>
      <c r="C1601" s="356" t="s">
        <v>2715</v>
      </c>
      <c r="D1601" s="356">
        <v>1043</v>
      </c>
      <c r="E1601" s="359" t="s">
        <v>4327</v>
      </c>
      <c r="F1601" s="363"/>
      <c r="G1601" s="356"/>
    </row>
    <row r="1602" spans="2:7">
      <c r="B1602" s="356" t="s">
        <v>3122</v>
      </c>
      <c r="C1602" s="356" t="s">
        <v>2715</v>
      </c>
      <c r="D1602" s="356">
        <v>1044</v>
      </c>
      <c r="E1602" s="359" t="s">
        <v>1751</v>
      </c>
      <c r="F1602" s="363"/>
      <c r="G1602" s="356"/>
    </row>
    <row r="1603" spans="2:7">
      <c r="B1603" s="356" t="s">
        <v>3122</v>
      </c>
      <c r="C1603" s="356" t="s">
        <v>2715</v>
      </c>
      <c r="D1603" s="356">
        <v>1045</v>
      </c>
      <c r="E1603" s="359" t="s">
        <v>3839</v>
      </c>
      <c r="F1603" s="363"/>
      <c r="G1603" s="356"/>
    </row>
    <row r="1604" spans="2:7">
      <c r="B1604" s="356" t="s">
        <v>3122</v>
      </c>
      <c r="C1604" s="356" t="s">
        <v>2715</v>
      </c>
      <c r="D1604" s="356">
        <v>1046</v>
      </c>
      <c r="E1604" s="359" t="s">
        <v>2775</v>
      </c>
      <c r="F1604" s="363"/>
      <c r="G1604" s="356"/>
    </row>
    <row r="1605" spans="2:7">
      <c r="B1605" s="356" t="s">
        <v>3122</v>
      </c>
      <c r="C1605" s="356" t="s">
        <v>2715</v>
      </c>
      <c r="D1605" s="356">
        <v>1047</v>
      </c>
      <c r="E1605" s="359" t="s">
        <v>3801</v>
      </c>
      <c r="F1605" s="363"/>
      <c r="G1605" s="356"/>
    </row>
    <row r="1606" spans="2:7">
      <c r="B1606" s="356" t="s">
        <v>3122</v>
      </c>
      <c r="C1606" s="356" t="s">
        <v>2715</v>
      </c>
      <c r="D1606" s="356">
        <v>1048</v>
      </c>
      <c r="E1606" s="359" t="s">
        <v>4468</v>
      </c>
      <c r="F1606" s="363"/>
      <c r="G1606" s="356"/>
    </row>
    <row r="1607" spans="2:7">
      <c r="B1607" s="356" t="s">
        <v>3122</v>
      </c>
      <c r="C1607" s="356" t="s">
        <v>2715</v>
      </c>
      <c r="D1607" s="356">
        <v>1049</v>
      </c>
      <c r="E1607" s="359" t="s">
        <v>4470</v>
      </c>
      <c r="F1607" s="363"/>
      <c r="G1607" s="356"/>
    </row>
    <row r="1608" spans="2:7">
      <c r="B1608" s="356" t="s">
        <v>3122</v>
      </c>
      <c r="C1608" s="356" t="s">
        <v>2715</v>
      </c>
      <c r="D1608" s="356">
        <v>1050</v>
      </c>
      <c r="E1608" s="359" t="s">
        <v>4472</v>
      </c>
      <c r="F1608" s="363"/>
      <c r="G1608" s="356"/>
    </row>
    <row r="1609" spans="2:7">
      <c r="B1609" s="356" t="s">
        <v>3122</v>
      </c>
      <c r="C1609" s="356" t="s">
        <v>2715</v>
      </c>
      <c r="D1609" s="356">
        <v>1051</v>
      </c>
      <c r="E1609" s="359" t="s">
        <v>4473</v>
      </c>
      <c r="F1609" s="363"/>
      <c r="G1609" s="356"/>
    </row>
    <row r="1610" spans="2:7">
      <c r="B1610" s="356" t="s">
        <v>3122</v>
      </c>
      <c r="C1610" s="356" t="s">
        <v>2715</v>
      </c>
      <c r="D1610" s="356">
        <v>1052</v>
      </c>
      <c r="E1610" s="359" t="s">
        <v>4475</v>
      </c>
      <c r="F1610" s="363"/>
      <c r="G1610" s="356"/>
    </row>
    <row r="1611" spans="2:7">
      <c r="B1611" s="356" t="s">
        <v>3122</v>
      </c>
      <c r="C1611" s="356" t="s">
        <v>2715</v>
      </c>
      <c r="D1611" s="356">
        <v>1053</v>
      </c>
      <c r="E1611" s="359" t="s">
        <v>1158</v>
      </c>
      <c r="F1611" s="363"/>
      <c r="G1611" s="356"/>
    </row>
    <row r="1612" spans="2:7">
      <c r="B1612" s="356" t="s">
        <v>3122</v>
      </c>
      <c r="C1612" s="356" t="s">
        <v>2715</v>
      </c>
      <c r="D1612" s="356">
        <v>1054</v>
      </c>
      <c r="E1612" s="358" t="s">
        <v>286</v>
      </c>
      <c r="F1612" s="363"/>
      <c r="G1612" s="356"/>
    </row>
    <row r="1613" spans="2:7">
      <c r="B1613" s="356" t="s">
        <v>3122</v>
      </c>
      <c r="C1613" s="356" t="s">
        <v>2715</v>
      </c>
      <c r="D1613" s="356">
        <v>1055</v>
      </c>
      <c r="E1613" s="358" t="s">
        <v>241</v>
      </c>
      <c r="F1613" s="363"/>
      <c r="G1613" s="356"/>
    </row>
    <row r="1614" spans="2:7">
      <c r="B1614" s="356" t="s">
        <v>3122</v>
      </c>
      <c r="C1614" s="356" t="s">
        <v>2715</v>
      </c>
      <c r="D1614" s="356">
        <v>1056</v>
      </c>
      <c r="E1614" s="358" t="s">
        <v>299</v>
      </c>
      <c r="F1614" s="363"/>
      <c r="G1614" s="356"/>
    </row>
    <row r="1615" spans="2:7">
      <c r="B1615" s="356" t="s">
        <v>3122</v>
      </c>
      <c r="C1615" s="356" t="s">
        <v>2715</v>
      </c>
      <c r="D1615" s="356">
        <v>1057</v>
      </c>
      <c r="E1615" s="358" t="s">
        <v>103</v>
      </c>
      <c r="F1615" s="363"/>
      <c r="G1615" s="356"/>
    </row>
    <row r="1616" spans="2:7">
      <c r="B1616" s="356" t="s">
        <v>3122</v>
      </c>
      <c r="C1616" s="356" t="s">
        <v>2715</v>
      </c>
      <c r="D1616" s="356">
        <v>1058</v>
      </c>
      <c r="E1616" s="358" t="s">
        <v>303</v>
      </c>
      <c r="F1616" s="363"/>
      <c r="G1616" s="356"/>
    </row>
    <row r="1617" spans="2:7">
      <c r="B1617" s="356" t="s">
        <v>3122</v>
      </c>
      <c r="C1617" s="356" t="s">
        <v>2715</v>
      </c>
      <c r="D1617" s="356">
        <v>1059</v>
      </c>
      <c r="E1617" s="358" t="s">
        <v>306</v>
      </c>
      <c r="F1617" s="363"/>
      <c r="G1617" s="356"/>
    </row>
    <row r="1618" spans="2:7">
      <c r="B1618" s="356" t="s">
        <v>3122</v>
      </c>
      <c r="C1618" s="356" t="s">
        <v>2715</v>
      </c>
      <c r="D1618" s="356">
        <v>1060</v>
      </c>
      <c r="E1618" s="361" t="s">
        <v>7424</v>
      </c>
      <c r="F1618" s="363"/>
      <c r="G1618" s="356"/>
    </row>
    <row r="1619" spans="2:7">
      <c r="B1619" s="356" t="s">
        <v>3122</v>
      </c>
      <c r="C1619" s="356" t="s">
        <v>2715</v>
      </c>
      <c r="D1619" s="356">
        <v>1061</v>
      </c>
      <c r="E1619" s="361" t="s">
        <v>995</v>
      </c>
      <c r="F1619" s="363"/>
      <c r="G1619" s="356"/>
    </row>
    <row r="1620" spans="2:7">
      <c r="B1620" s="356" t="s">
        <v>4589</v>
      </c>
      <c r="C1620" s="356" t="s">
        <v>4118</v>
      </c>
      <c r="D1620" s="356">
        <v>1</v>
      </c>
      <c r="E1620" s="358" t="s">
        <v>76</v>
      </c>
      <c r="F1620" s="363"/>
      <c r="G1620" s="356"/>
    </row>
    <row r="1621" spans="2:7">
      <c r="B1621" s="356" t="s">
        <v>4589</v>
      </c>
      <c r="C1621" s="356" t="s">
        <v>4118</v>
      </c>
      <c r="D1621" s="356">
        <v>2</v>
      </c>
      <c r="E1621" s="358" t="s">
        <v>71</v>
      </c>
      <c r="F1621" s="363"/>
      <c r="G1621" s="356"/>
    </row>
    <row r="1622" spans="2:7">
      <c r="B1622" s="356" t="s">
        <v>4589</v>
      </c>
      <c r="C1622" s="356" t="s">
        <v>4118</v>
      </c>
      <c r="D1622" s="356">
        <v>3</v>
      </c>
      <c r="E1622" s="358" t="s">
        <v>46</v>
      </c>
      <c r="F1622" s="363"/>
      <c r="G1622" s="356"/>
    </row>
    <row r="1623" spans="2:7">
      <c r="B1623" s="356" t="s">
        <v>4589</v>
      </c>
      <c r="C1623" s="356" t="s">
        <v>4118</v>
      </c>
      <c r="D1623" s="356">
        <v>4</v>
      </c>
      <c r="E1623" s="358" t="s">
        <v>700</v>
      </c>
      <c r="F1623" s="363"/>
      <c r="G1623" s="356"/>
    </row>
    <row r="1624" spans="2:7">
      <c r="B1624" s="356" t="s">
        <v>4589</v>
      </c>
      <c r="C1624" s="356" t="s">
        <v>4118</v>
      </c>
      <c r="D1624" s="356">
        <v>5</v>
      </c>
      <c r="E1624" s="356" t="s">
        <v>2554</v>
      </c>
      <c r="F1624" s="363"/>
      <c r="G1624" s="356"/>
    </row>
    <row r="1625" spans="2:7">
      <c r="B1625" s="356" t="s">
        <v>4589</v>
      </c>
      <c r="C1625" s="356" t="s">
        <v>4118</v>
      </c>
      <c r="D1625" s="356">
        <v>6</v>
      </c>
      <c r="E1625" s="356" t="s">
        <v>4591</v>
      </c>
      <c r="F1625" s="363"/>
      <c r="G1625" s="356"/>
    </row>
    <row r="1626" spans="2:7">
      <c r="B1626" s="356" t="s">
        <v>4589</v>
      </c>
      <c r="C1626" s="356" t="s">
        <v>4118</v>
      </c>
      <c r="D1626" s="356">
        <v>7</v>
      </c>
      <c r="E1626" s="356" t="s">
        <v>4592</v>
      </c>
      <c r="F1626" s="363"/>
      <c r="G1626" s="356"/>
    </row>
    <row r="1627" spans="2:7">
      <c r="B1627" s="356" t="s">
        <v>4589</v>
      </c>
      <c r="C1627" s="356" t="s">
        <v>4118</v>
      </c>
      <c r="D1627" s="356">
        <v>8</v>
      </c>
      <c r="E1627" s="356" t="s">
        <v>3953</v>
      </c>
      <c r="F1627" s="363"/>
      <c r="G1627" s="356"/>
    </row>
    <row r="1628" spans="2:7">
      <c r="B1628" s="356" t="s">
        <v>4589</v>
      </c>
      <c r="C1628" s="356" t="s">
        <v>4118</v>
      </c>
      <c r="D1628" s="356">
        <v>9</v>
      </c>
      <c r="E1628" s="356" t="s">
        <v>3080</v>
      </c>
      <c r="F1628" s="363"/>
      <c r="G1628" s="356"/>
    </row>
    <row r="1629" spans="2:7">
      <c r="B1629" s="356" t="s">
        <v>4589</v>
      </c>
      <c r="C1629" s="356" t="s">
        <v>4118</v>
      </c>
      <c r="D1629" s="356">
        <v>10</v>
      </c>
      <c r="E1629" s="356" t="s">
        <v>4595</v>
      </c>
      <c r="F1629" s="363"/>
      <c r="G1629" s="356"/>
    </row>
    <row r="1630" spans="2:7">
      <c r="B1630" s="356" t="s">
        <v>4589</v>
      </c>
      <c r="C1630" s="356" t="s">
        <v>4118</v>
      </c>
      <c r="D1630" s="356">
        <v>11</v>
      </c>
      <c r="E1630" s="356" t="s">
        <v>4597</v>
      </c>
      <c r="F1630" s="363"/>
      <c r="G1630" s="356"/>
    </row>
    <row r="1631" spans="2:7">
      <c r="B1631" s="356" t="s">
        <v>4589</v>
      </c>
      <c r="C1631" s="356" t="s">
        <v>4118</v>
      </c>
      <c r="D1631" s="356">
        <v>12</v>
      </c>
      <c r="E1631" s="356" t="s">
        <v>714</v>
      </c>
      <c r="F1631" s="363"/>
      <c r="G1631" s="356"/>
    </row>
    <row r="1632" spans="2:7">
      <c r="B1632" s="356" t="s">
        <v>4589</v>
      </c>
      <c r="C1632" s="356" t="s">
        <v>4118</v>
      </c>
      <c r="D1632" s="356">
        <v>13</v>
      </c>
      <c r="E1632" s="356" t="s">
        <v>3112</v>
      </c>
      <c r="F1632" s="363"/>
      <c r="G1632" s="356"/>
    </row>
    <row r="1633" spans="2:7">
      <c r="B1633" s="356" t="s">
        <v>4589</v>
      </c>
      <c r="C1633" s="356" t="s">
        <v>4118</v>
      </c>
      <c r="D1633" s="356">
        <v>14</v>
      </c>
      <c r="E1633" s="356" t="s">
        <v>3485</v>
      </c>
      <c r="F1633" s="363"/>
      <c r="G1633" s="356"/>
    </row>
    <row r="1634" spans="2:7">
      <c r="B1634" s="356" t="s">
        <v>4589</v>
      </c>
      <c r="C1634" s="356" t="s">
        <v>4118</v>
      </c>
      <c r="D1634" s="356">
        <v>15</v>
      </c>
      <c r="E1634" s="356" t="s">
        <v>4045</v>
      </c>
      <c r="F1634" s="363"/>
      <c r="G1634" s="356"/>
    </row>
    <row r="1635" spans="2:7">
      <c r="B1635" s="356" t="s">
        <v>4589</v>
      </c>
      <c r="C1635" s="356" t="s">
        <v>4118</v>
      </c>
      <c r="D1635" s="356">
        <v>16</v>
      </c>
      <c r="E1635" s="356" t="s">
        <v>4598</v>
      </c>
      <c r="F1635" s="363"/>
      <c r="G1635" s="356"/>
    </row>
    <row r="1636" spans="2:7">
      <c r="B1636" s="356" t="s">
        <v>4589</v>
      </c>
      <c r="C1636" s="356" t="s">
        <v>4118</v>
      </c>
      <c r="D1636" s="356">
        <v>17</v>
      </c>
      <c r="E1636" s="356" t="s">
        <v>4602</v>
      </c>
      <c r="F1636" s="363"/>
      <c r="G1636" s="356"/>
    </row>
    <row r="1637" spans="2:7">
      <c r="B1637" s="356" t="s">
        <v>4589</v>
      </c>
      <c r="C1637" s="356" t="s">
        <v>4118</v>
      </c>
      <c r="D1637" s="356">
        <v>18</v>
      </c>
      <c r="E1637" s="356" t="s">
        <v>2213</v>
      </c>
      <c r="F1637" s="363"/>
      <c r="G1637" s="356"/>
    </row>
    <row r="1638" spans="2:7">
      <c r="B1638" s="356" t="s">
        <v>4589</v>
      </c>
      <c r="C1638" s="356" t="s">
        <v>4118</v>
      </c>
      <c r="D1638" s="356">
        <v>19</v>
      </c>
      <c r="E1638" s="356" t="s">
        <v>2762</v>
      </c>
      <c r="F1638" s="363"/>
      <c r="G1638" s="356"/>
    </row>
    <row r="1639" spans="2:7">
      <c r="B1639" s="356" t="s">
        <v>4589</v>
      </c>
      <c r="C1639" s="356" t="s">
        <v>4118</v>
      </c>
      <c r="D1639" s="356">
        <v>20</v>
      </c>
      <c r="E1639" s="356" t="s">
        <v>804</v>
      </c>
      <c r="F1639" s="363"/>
      <c r="G1639" s="356"/>
    </row>
    <row r="1640" spans="2:7">
      <c r="B1640" s="356" t="s">
        <v>4589</v>
      </c>
      <c r="C1640" s="356" t="s">
        <v>4118</v>
      </c>
      <c r="D1640" s="356">
        <v>21</v>
      </c>
      <c r="E1640" s="356" t="s">
        <v>1161</v>
      </c>
      <c r="F1640" s="363"/>
      <c r="G1640" s="356"/>
    </row>
    <row r="1641" spans="2:7">
      <c r="B1641" s="356" t="s">
        <v>4589</v>
      </c>
      <c r="C1641" s="356" t="s">
        <v>4118</v>
      </c>
      <c r="D1641" s="356">
        <v>22</v>
      </c>
      <c r="E1641" s="356" t="s">
        <v>4603</v>
      </c>
      <c r="F1641" s="363"/>
      <c r="G1641" s="356"/>
    </row>
    <row r="1642" spans="2:7">
      <c r="B1642" s="356" t="s">
        <v>4589</v>
      </c>
      <c r="C1642" s="356" t="s">
        <v>4118</v>
      </c>
      <c r="D1642" s="356">
        <v>23</v>
      </c>
      <c r="E1642" s="356" t="s">
        <v>4606</v>
      </c>
      <c r="F1642" s="363"/>
      <c r="G1642" s="356"/>
    </row>
    <row r="1643" spans="2:7">
      <c r="B1643" s="356" t="s">
        <v>4589</v>
      </c>
      <c r="C1643" s="356" t="s">
        <v>4118</v>
      </c>
      <c r="D1643" s="356">
        <v>24</v>
      </c>
      <c r="E1643" s="356" t="s">
        <v>4607</v>
      </c>
      <c r="F1643" s="363"/>
      <c r="G1643" s="356"/>
    </row>
    <row r="1644" spans="2:7">
      <c r="B1644" s="356" t="s">
        <v>4589</v>
      </c>
      <c r="C1644" s="356" t="s">
        <v>4118</v>
      </c>
      <c r="D1644" s="356">
        <v>25</v>
      </c>
      <c r="E1644" s="356" t="s">
        <v>859</v>
      </c>
      <c r="F1644" s="363"/>
      <c r="G1644" s="356"/>
    </row>
    <row r="1645" spans="2:7">
      <c r="B1645" s="356" t="s">
        <v>4589</v>
      </c>
      <c r="C1645" s="356" t="s">
        <v>4118</v>
      </c>
      <c r="D1645" s="356">
        <v>26</v>
      </c>
      <c r="E1645" s="356" t="s">
        <v>4608</v>
      </c>
      <c r="F1645" s="363"/>
      <c r="G1645" s="356"/>
    </row>
    <row r="1646" spans="2:7">
      <c r="B1646" s="356" t="s">
        <v>4589</v>
      </c>
      <c r="C1646" s="356" t="s">
        <v>4118</v>
      </c>
      <c r="D1646" s="356">
        <v>27</v>
      </c>
      <c r="E1646" s="356" t="s">
        <v>4248</v>
      </c>
      <c r="F1646" s="363"/>
      <c r="G1646" s="356"/>
    </row>
    <row r="1647" spans="2:7">
      <c r="B1647" s="356" t="s">
        <v>4589</v>
      </c>
      <c r="C1647" s="356" t="s">
        <v>4118</v>
      </c>
      <c r="D1647" s="356">
        <v>28</v>
      </c>
      <c r="E1647" s="356" t="s">
        <v>1208</v>
      </c>
      <c r="F1647" s="363"/>
      <c r="G1647" s="356"/>
    </row>
    <row r="1648" spans="2:7">
      <c r="B1648" s="356" t="s">
        <v>4589</v>
      </c>
      <c r="C1648" s="356" t="s">
        <v>4118</v>
      </c>
      <c r="D1648" s="356">
        <v>29</v>
      </c>
      <c r="E1648" s="356" t="s">
        <v>4609</v>
      </c>
      <c r="F1648" s="363"/>
      <c r="G1648" s="356"/>
    </row>
    <row r="1649" spans="2:7">
      <c r="B1649" s="356" t="s">
        <v>4589</v>
      </c>
      <c r="C1649" s="356" t="s">
        <v>4118</v>
      </c>
      <c r="D1649" s="356">
        <v>30</v>
      </c>
      <c r="E1649" s="356" t="s">
        <v>4610</v>
      </c>
      <c r="F1649" s="363"/>
      <c r="G1649" s="356"/>
    </row>
    <row r="1650" spans="2:7">
      <c r="B1650" s="356" t="s">
        <v>4589</v>
      </c>
      <c r="C1650" s="356" t="s">
        <v>4118</v>
      </c>
      <c r="D1650" s="356">
        <v>31</v>
      </c>
      <c r="E1650" s="356" t="s">
        <v>4612</v>
      </c>
      <c r="F1650" s="363"/>
      <c r="G1650" s="356"/>
    </row>
    <row r="1651" spans="2:7">
      <c r="B1651" s="356" t="s">
        <v>4589</v>
      </c>
      <c r="C1651" s="356" t="s">
        <v>4118</v>
      </c>
      <c r="D1651" s="356">
        <v>32</v>
      </c>
      <c r="E1651" s="356" t="s">
        <v>4422</v>
      </c>
      <c r="F1651" s="363"/>
      <c r="G1651" s="356"/>
    </row>
    <row r="1652" spans="2:7">
      <c r="B1652" s="356" t="s">
        <v>4589</v>
      </c>
      <c r="C1652" s="356" t="s">
        <v>4118</v>
      </c>
      <c r="D1652" s="356">
        <v>33</v>
      </c>
      <c r="E1652" s="356" t="s">
        <v>4613</v>
      </c>
      <c r="F1652" s="363"/>
      <c r="G1652" s="356"/>
    </row>
    <row r="1653" spans="2:7">
      <c r="B1653" s="356" t="s">
        <v>4589</v>
      </c>
      <c r="C1653" s="356" t="s">
        <v>4118</v>
      </c>
      <c r="D1653" s="356">
        <v>34</v>
      </c>
      <c r="E1653" s="356" t="s">
        <v>4614</v>
      </c>
      <c r="F1653" s="363"/>
      <c r="G1653" s="356"/>
    </row>
    <row r="1654" spans="2:7">
      <c r="B1654" s="356" t="s">
        <v>4589</v>
      </c>
      <c r="C1654" s="356" t="s">
        <v>4118</v>
      </c>
      <c r="D1654" s="356">
        <v>35</v>
      </c>
      <c r="E1654" s="356" t="s">
        <v>4350</v>
      </c>
      <c r="F1654" s="363" t="s">
        <v>7266</v>
      </c>
      <c r="G1654" s="356"/>
    </row>
    <row r="1655" spans="2:7">
      <c r="B1655" s="356" t="s">
        <v>4589</v>
      </c>
      <c r="C1655" s="356" t="s">
        <v>4118</v>
      </c>
      <c r="D1655" s="356">
        <v>36</v>
      </c>
      <c r="E1655" s="359" t="s">
        <v>2649</v>
      </c>
      <c r="F1655" s="363"/>
      <c r="G1655" s="356"/>
    </row>
    <row r="1656" spans="2:7">
      <c r="B1656" s="356" t="s">
        <v>4589</v>
      </c>
      <c r="C1656" s="356" t="s">
        <v>4118</v>
      </c>
      <c r="D1656" s="356">
        <v>37</v>
      </c>
      <c r="E1656" s="359" t="s">
        <v>1255</v>
      </c>
      <c r="F1656" s="363"/>
      <c r="G1656" s="356"/>
    </row>
    <row r="1657" spans="2:7">
      <c r="B1657" s="356" t="s">
        <v>4589</v>
      </c>
      <c r="C1657" s="356" t="s">
        <v>4118</v>
      </c>
      <c r="D1657" s="356">
        <v>38</v>
      </c>
      <c r="E1657" s="359" t="s">
        <v>4618</v>
      </c>
      <c r="F1657" s="363"/>
      <c r="G1657" s="356"/>
    </row>
    <row r="1658" spans="2:7">
      <c r="B1658" s="356" t="s">
        <v>4589</v>
      </c>
      <c r="C1658" s="356" t="s">
        <v>4118</v>
      </c>
      <c r="D1658" s="356">
        <v>39</v>
      </c>
      <c r="E1658" s="359" t="s">
        <v>3183</v>
      </c>
      <c r="F1658" s="363"/>
      <c r="G1658" s="356"/>
    </row>
    <row r="1659" spans="2:7">
      <c r="B1659" s="356" t="s">
        <v>4589</v>
      </c>
      <c r="C1659" s="356" t="s">
        <v>4118</v>
      </c>
      <c r="D1659" s="356">
        <v>40</v>
      </c>
      <c r="E1659" s="359" t="s">
        <v>4620</v>
      </c>
      <c r="F1659" s="363"/>
      <c r="G1659" s="356"/>
    </row>
    <row r="1660" spans="2:7">
      <c r="B1660" s="356" t="s">
        <v>4589</v>
      </c>
      <c r="C1660" s="356" t="s">
        <v>4118</v>
      </c>
      <c r="D1660" s="356">
        <v>41</v>
      </c>
      <c r="E1660" s="359" t="s">
        <v>1480</v>
      </c>
      <c r="F1660" s="363"/>
      <c r="G1660" s="356"/>
    </row>
    <row r="1661" spans="2:7">
      <c r="B1661" s="356" t="s">
        <v>4589</v>
      </c>
      <c r="C1661" s="356" t="s">
        <v>4118</v>
      </c>
      <c r="D1661" s="356">
        <v>42</v>
      </c>
      <c r="E1661" s="359" t="s">
        <v>4621</v>
      </c>
      <c r="F1661" s="363"/>
      <c r="G1661" s="356"/>
    </row>
    <row r="1662" spans="2:7">
      <c r="B1662" s="356" t="s">
        <v>4589</v>
      </c>
      <c r="C1662" s="356" t="s">
        <v>4118</v>
      </c>
      <c r="D1662" s="356">
        <v>43</v>
      </c>
      <c r="E1662" s="359" t="s">
        <v>3648</v>
      </c>
      <c r="F1662" s="363"/>
      <c r="G1662" s="356"/>
    </row>
    <row r="1663" spans="2:7">
      <c r="B1663" s="356" t="s">
        <v>4589</v>
      </c>
      <c r="C1663" s="356" t="s">
        <v>4118</v>
      </c>
      <c r="D1663" s="356">
        <v>44</v>
      </c>
      <c r="E1663" s="359" t="s">
        <v>862</v>
      </c>
      <c r="F1663" s="363"/>
      <c r="G1663" s="356"/>
    </row>
    <row r="1664" spans="2:7">
      <c r="B1664" s="356" t="s">
        <v>4589</v>
      </c>
      <c r="C1664" s="356" t="s">
        <v>4118</v>
      </c>
      <c r="D1664" s="356">
        <v>45</v>
      </c>
      <c r="E1664" s="359" t="s">
        <v>4622</v>
      </c>
      <c r="F1664" s="363"/>
      <c r="G1664" s="356"/>
    </row>
    <row r="1665" spans="2:7">
      <c r="B1665" s="356" t="s">
        <v>4589</v>
      </c>
      <c r="C1665" s="356" t="s">
        <v>4118</v>
      </c>
      <c r="D1665" s="356">
        <v>46</v>
      </c>
      <c r="E1665" s="359" t="s">
        <v>4624</v>
      </c>
      <c r="F1665" s="363"/>
      <c r="G1665" s="356"/>
    </row>
    <row r="1666" spans="2:7">
      <c r="B1666" s="356" t="s">
        <v>4589</v>
      </c>
      <c r="C1666" s="356" t="s">
        <v>4118</v>
      </c>
      <c r="D1666" s="356">
        <v>47</v>
      </c>
      <c r="E1666" s="359" t="s">
        <v>1394</v>
      </c>
      <c r="F1666" s="363"/>
      <c r="G1666" s="356"/>
    </row>
    <row r="1667" spans="2:7">
      <c r="B1667" s="356" t="s">
        <v>4589</v>
      </c>
      <c r="C1667" s="356" t="s">
        <v>4118</v>
      </c>
      <c r="D1667" s="356">
        <v>48</v>
      </c>
      <c r="E1667" s="359" t="s">
        <v>4625</v>
      </c>
      <c r="F1667" s="363"/>
      <c r="G1667" s="356"/>
    </row>
    <row r="1668" spans="2:7">
      <c r="B1668" s="356" t="s">
        <v>4589</v>
      </c>
      <c r="C1668" s="356" t="s">
        <v>4118</v>
      </c>
      <c r="D1668" s="356">
        <v>49</v>
      </c>
      <c r="E1668" s="359" t="s">
        <v>4626</v>
      </c>
      <c r="F1668" s="363"/>
      <c r="G1668" s="356"/>
    </row>
    <row r="1669" spans="2:7">
      <c r="B1669" s="356" t="s">
        <v>4589</v>
      </c>
      <c r="C1669" s="356" t="s">
        <v>4118</v>
      </c>
      <c r="D1669" s="356">
        <v>50</v>
      </c>
      <c r="E1669" s="359" t="s">
        <v>4616</v>
      </c>
      <c r="F1669" s="363"/>
      <c r="G1669" s="356"/>
    </row>
    <row r="1670" spans="2:7">
      <c r="B1670" s="356" t="s">
        <v>4589</v>
      </c>
      <c r="C1670" s="356" t="s">
        <v>4118</v>
      </c>
      <c r="D1670" s="356">
        <v>51</v>
      </c>
      <c r="E1670" s="356" t="s">
        <v>2817</v>
      </c>
      <c r="F1670" s="363" t="s">
        <v>7266</v>
      </c>
      <c r="G1670" s="356"/>
    </row>
    <row r="1671" spans="2:7">
      <c r="B1671" s="356" t="s">
        <v>4589</v>
      </c>
      <c r="C1671" s="356" t="s">
        <v>4118</v>
      </c>
      <c r="D1671" s="356">
        <v>52</v>
      </c>
      <c r="E1671" s="356" t="s">
        <v>1110</v>
      </c>
      <c r="F1671" s="363" t="s">
        <v>7266</v>
      </c>
      <c r="G1671" s="356"/>
    </row>
    <row r="1672" spans="2:7">
      <c r="B1672" s="356" t="s">
        <v>4589</v>
      </c>
      <c r="C1672" s="356" t="s">
        <v>4118</v>
      </c>
      <c r="D1672" s="356">
        <v>53</v>
      </c>
      <c r="E1672" s="356" t="s">
        <v>2931</v>
      </c>
      <c r="F1672" s="363" t="s">
        <v>7266</v>
      </c>
      <c r="G1672" s="356"/>
    </row>
    <row r="1673" spans="2:7">
      <c r="B1673" s="356" t="s">
        <v>4589</v>
      </c>
      <c r="C1673" s="356" t="s">
        <v>4118</v>
      </c>
      <c r="D1673" s="356">
        <v>54</v>
      </c>
      <c r="E1673" s="356" t="s">
        <v>4627</v>
      </c>
      <c r="F1673" s="363" t="s">
        <v>7266</v>
      </c>
      <c r="G1673" s="356"/>
    </row>
    <row r="1674" spans="2:7">
      <c r="B1674" s="356" t="s">
        <v>4589</v>
      </c>
      <c r="C1674" s="356" t="s">
        <v>4118</v>
      </c>
      <c r="D1674" s="356">
        <v>55</v>
      </c>
      <c r="E1674" s="359" t="s">
        <v>4629</v>
      </c>
      <c r="F1674" s="363"/>
      <c r="G1674" s="356"/>
    </row>
    <row r="1675" spans="2:7">
      <c r="B1675" s="356" t="s">
        <v>4589</v>
      </c>
      <c r="C1675" s="356" t="s">
        <v>4118</v>
      </c>
      <c r="D1675" s="356">
        <v>56</v>
      </c>
      <c r="E1675" s="356" t="s">
        <v>1906</v>
      </c>
      <c r="F1675" s="363"/>
      <c r="G1675" s="356"/>
    </row>
    <row r="1676" spans="2:7">
      <c r="B1676" s="356" t="s">
        <v>4589</v>
      </c>
      <c r="C1676" s="356" t="s">
        <v>4118</v>
      </c>
      <c r="D1676" s="356">
        <v>57</v>
      </c>
      <c r="E1676" s="356" t="s">
        <v>4632</v>
      </c>
      <c r="F1676" s="363"/>
      <c r="G1676" s="356"/>
    </row>
    <row r="1677" spans="2:7">
      <c r="B1677" s="356" t="s">
        <v>4589</v>
      </c>
      <c r="C1677" s="356" t="s">
        <v>4118</v>
      </c>
      <c r="D1677" s="356">
        <v>58</v>
      </c>
      <c r="E1677" s="356" t="s">
        <v>4635</v>
      </c>
      <c r="F1677" s="363"/>
      <c r="G1677" s="356"/>
    </row>
    <row r="1678" spans="2:7">
      <c r="B1678" s="356" t="s">
        <v>4589</v>
      </c>
      <c r="C1678" s="356" t="s">
        <v>4118</v>
      </c>
      <c r="D1678" s="356">
        <v>59</v>
      </c>
      <c r="E1678" s="356" t="s">
        <v>4636</v>
      </c>
      <c r="F1678" s="363"/>
      <c r="G1678" s="356"/>
    </row>
    <row r="1679" spans="2:7">
      <c r="B1679" s="356" t="s">
        <v>4589</v>
      </c>
      <c r="C1679" s="356" t="s">
        <v>4118</v>
      </c>
      <c r="D1679" s="356">
        <v>60</v>
      </c>
      <c r="E1679" s="356" t="s">
        <v>4638</v>
      </c>
      <c r="F1679" s="363"/>
      <c r="G1679" s="356"/>
    </row>
    <row r="1680" spans="2:7">
      <c r="B1680" s="356" t="s">
        <v>4589</v>
      </c>
      <c r="C1680" s="356" t="s">
        <v>4118</v>
      </c>
      <c r="D1680" s="356">
        <v>61</v>
      </c>
      <c r="E1680" s="356" t="s">
        <v>3159</v>
      </c>
      <c r="F1680" s="363"/>
      <c r="G1680" s="356"/>
    </row>
    <row r="1681" spans="2:7">
      <c r="B1681" s="356" t="s">
        <v>4589</v>
      </c>
      <c r="C1681" s="356" t="s">
        <v>4118</v>
      </c>
      <c r="D1681" s="356">
        <v>62</v>
      </c>
      <c r="E1681" s="356" t="s">
        <v>4640</v>
      </c>
      <c r="F1681" s="363"/>
      <c r="G1681" s="356"/>
    </row>
    <row r="1682" spans="2:7">
      <c r="B1682" s="356" t="s">
        <v>4589</v>
      </c>
      <c r="C1682" s="356" t="s">
        <v>4118</v>
      </c>
      <c r="D1682" s="356">
        <v>63</v>
      </c>
      <c r="E1682" s="356" t="s">
        <v>4642</v>
      </c>
      <c r="F1682" s="363"/>
      <c r="G1682" s="356"/>
    </row>
    <row r="1683" spans="2:7">
      <c r="B1683" s="356" t="s">
        <v>4589</v>
      </c>
      <c r="C1683" s="356" t="s">
        <v>4118</v>
      </c>
      <c r="D1683" s="356">
        <v>64</v>
      </c>
      <c r="E1683" s="356" t="s">
        <v>4643</v>
      </c>
      <c r="F1683" s="363"/>
      <c r="G1683" s="356"/>
    </row>
    <row r="1684" spans="2:7">
      <c r="B1684" s="356" t="s">
        <v>4589</v>
      </c>
      <c r="C1684" s="356" t="s">
        <v>4118</v>
      </c>
      <c r="D1684" s="356">
        <v>65</v>
      </c>
      <c r="E1684" s="356" t="s">
        <v>4644</v>
      </c>
      <c r="F1684" s="363"/>
      <c r="G1684" s="356"/>
    </row>
    <row r="1685" spans="2:7">
      <c r="B1685" s="356" t="s">
        <v>4589</v>
      </c>
      <c r="C1685" s="356" t="s">
        <v>4118</v>
      </c>
      <c r="D1685" s="356">
        <v>66</v>
      </c>
      <c r="E1685" s="356" t="s">
        <v>110</v>
      </c>
      <c r="F1685" s="363"/>
      <c r="G1685" s="356"/>
    </row>
    <row r="1686" spans="2:7">
      <c r="B1686" s="356" t="s">
        <v>4589</v>
      </c>
      <c r="C1686" s="356" t="s">
        <v>4118</v>
      </c>
      <c r="D1686" s="356">
        <v>67</v>
      </c>
      <c r="E1686" s="356" t="s">
        <v>4645</v>
      </c>
      <c r="F1686" s="363"/>
      <c r="G1686" s="356"/>
    </row>
    <row r="1687" spans="2:7">
      <c r="B1687" s="356" t="s">
        <v>4589</v>
      </c>
      <c r="C1687" s="356" t="s">
        <v>4118</v>
      </c>
      <c r="D1687" s="356">
        <v>68</v>
      </c>
      <c r="E1687" s="356" t="s">
        <v>907</v>
      </c>
      <c r="F1687" s="363"/>
      <c r="G1687" s="356"/>
    </row>
    <row r="1688" spans="2:7">
      <c r="B1688" s="356" t="s">
        <v>4589</v>
      </c>
      <c r="C1688" s="356" t="s">
        <v>4118</v>
      </c>
      <c r="D1688" s="356">
        <v>69</v>
      </c>
      <c r="E1688" s="356" t="s">
        <v>3974</v>
      </c>
      <c r="F1688" s="363"/>
      <c r="G1688" s="356"/>
    </row>
    <row r="1689" spans="2:7">
      <c r="B1689" s="356" t="s">
        <v>4589</v>
      </c>
      <c r="C1689" s="356" t="s">
        <v>4118</v>
      </c>
      <c r="D1689" s="356">
        <v>70</v>
      </c>
      <c r="E1689" s="356" t="s">
        <v>4646</v>
      </c>
      <c r="F1689" s="363"/>
      <c r="G1689" s="356"/>
    </row>
    <row r="1690" spans="2:7">
      <c r="B1690" s="356" t="s">
        <v>4589</v>
      </c>
      <c r="C1690" s="356" t="s">
        <v>4118</v>
      </c>
      <c r="D1690" s="356">
        <v>71</v>
      </c>
      <c r="E1690" s="356" t="s">
        <v>2640</v>
      </c>
      <c r="F1690" s="363"/>
      <c r="G1690" s="356"/>
    </row>
    <row r="1691" spans="2:7">
      <c r="B1691" s="356" t="s">
        <v>4589</v>
      </c>
      <c r="C1691" s="356" t="s">
        <v>4118</v>
      </c>
      <c r="D1691" s="356">
        <v>72</v>
      </c>
      <c r="E1691" s="356" t="s">
        <v>4241</v>
      </c>
      <c r="F1691" s="363"/>
      <c r="G1691" s="356"/>
    </row>
    <row r="1692" spans="2:7">
      <c r="B1692" s="356" t="s">
        <v>4589</v>
      </c>
      <c r="C1692" s="356" t="s">
        <v>4118</v>
      </c>
      <c r="D1692" s="356">
        <v>73</v>
      </c>
      <c r="E1692" s="356" t="s">
        <v>4590</v>
      </c>
      <c r="F1692" s="363"/>
      <c r="G1692" s="356"/>
    </row>
    <row r="1693" spans="2:7">
      <c r="B1693" s="356" t="s">
        <v>4589</v>
      </c>
      <c r="C1693" s="356" t="s">
        <v>4118</v>
      </c>
      <c r="D1693" s="356">
        <v>74</v>
      </c>
      <c r="E1693" s="356" t="s">
        <v>3173</v>
      </c>
      <c r="F1693" s="363"/>
      <c r="G1693" s="356"/>
    </row>
    <row r="1694" spans="2:7">
      <c r="B1694" s="356" t="s">
        <v>4589</v>
      </c>
      <c r="C1694" s="356" t="s">
        <v>4118</v>
      </c>
      <c r="D1694" s="356">
        <v>75</v>
      </c>
      <c r="E1694" s="356" t="s">
        <v>2915</v>
      </c>
      <c r="F1694" s="363"/>
      <c r="G1694" s="356"/>
    </row>
    <row r="1695" spans="2:7">
      <c r="B1695" s="356" t="s">
        <v>4589</v>
      </c>
      <c r="C1695" s="356" t="s">
        <v>4118</v>
      </c>
      <c r="D1695" s="356">
        <v>76</v>
      </c>
      <c r="E1695" s="356" t="s">
        <v>4650</v>
      </c>
      <c r="F1695" s="363"/>
      <c r="G1695" s="356"/>
    </row>
    <row r="1696" spans="2:7">
      <c r="B1696" s="356" t="s">
        <v>4589</v>
      </c>
      <c r="C1696" s="356" t="s">
        <v>4118</v>
      </c>
      <c r="D1696" s="356">
        <v>77</v>
      </c>
      <c r="E1696" s="356" t="s">
        <v>4652</v>
      </c>
      <c r="F1696" s="363"/>
      <c r="G1696" s="356"/>
    </row>
    <row r="1697" spans="2:7">
      <c r="B1697" s="356" t="s">
        <v>4589</v>
      </c>
      <c r="C1697" s="356" t="s">
        <v>4118</v>
      </c>
      <c r="D1697" s="356">
        <v>78</v>
      </c>
      <c r="E1697" s="356" t="s">
        <v>1595</v>
      </c>
      <c r="F1697" s="363"/>
      <c r="G1697" s="356"/>
    </row>
    <row r="1698" spans="2:7">
      <c r="B1698" s="356" t="s">
        <v>4589</v>
      </c>
      <c r="C1698" s="356" t="s">
        <v>4118</v>
      </c>
      <c r="D1698" s="356">
        <v>79</v>
      </c>
      <c r="E1698" s="356" t="s">
        <v>4392</v>
      </c>
      <c r="F1698" s="363"/>
      <c r="G1698" s="356"/>
    </row>
    <row r="1699" spans="2:7">
      <c r="B1699" s="356" t="s">
        <v>4589</v>
      </c>
      <c r="C1699" s="356" t="s">
        <v>4118</v>
      </c>
      <c r="D1699" s="356">
        <v>80</v>
      </c>
      <c r="E1699" s="356" t="s">
        <v>4653</v>
      </c>
      <c r="F1699" s="363"/>
      <c r="G1699" s="356"/>
    </row>
    <row r="1700" spans="2:7">
      <c r="B1700" s="356" t="s">
        <v>4589</v>
      </c>
      <c r="C1700" s="356" t="s">
        <v>4118</v>
      </c>
      <c r="D1700" s="356">
        <v>81</v>
      </c>
      <c r="E1700" s="356" t="s">
        <v>4287</v>
      </c>
      <c r="F1700" s="363"/>
      <c r="G1700" s="356"/>
    </row>
    <row r="1701" spans="2:7">
      <c r="B1701" s="356" t="s">
        <v>4589</v>
      </c>
      <c r="C1701" s="356" t="s">
        <v>4118</v>
      </c>
      <c r="D1701" s="356">
        <v>82</v>
      </c>
      <c r="E1701" s="356" t="s">
        <v>4655</v>
      </c>
      <c r="F1701" s="363"/>
      <c r="G1701" s="356"/>
    </row>
    <row r="1702" spans="2:7">
      <c r="B1702" s="356" t="s">
        <v>4589</v>
      </c>
      <c r="C1702" s="356" t="s">
        <v>4118</v>
      </c>
      <c r="D1702" s="356">
        <v>83</v>
      </c>
      <c r="E1702" s="356" t="s">
        <v>830</v>
      </c>
      <c r="F1702" s="363"/>
      <c r="G1702" s="356"/>
    </row>
    <row r="1703" spans="2:7">
      <c r="B1703" s="356" t="s">
        <v>4589</v>
      </c>
      <c r="C1703" s="356" t="s">
        <v>4118</v>
      </c>
      <c r="D1703" s="356">
        <v>84</v>
      </c>
      <c r="E1703" s="356" t="s">
        <v>3614</v>
      </c>
      <c r="F1703" s="363"/>
      <c r="G1703" s="356"/>
    </row>
    <row r="1704" spans="2:7">
      <c r="B1704" s="356" t="s">
        <v>4589</v>
      </c>
      <c r="C1704" s="356" t="s">
        <v>4118</v>
      </c>
      <c r="D1704" s="356">
        <v>85</v>
      </c>
      <c r="E1704" s="359" t="s">
        <v>1525</v>
      </c>
      <c r="F1704" s="363"/>
      <c r="G1704" s="356"/>
    </row>
    <row r="1705" spans="2:7">
      <c r="B1705" s="356" t="s">
        <v>4589</v>
      </c>
      <c r="C1705" s="356" t="s">
        <v>4118</v>
      </c>
      <c r="D1705" s="356">
        <v>86</v>
      </c>
      <c r="E1705" s="356" t="s">
        <v>4656</v>
      </c>
      <c r="F1705" s="363"/>
      <c r="G1705" s="356"/>
    </row>
    <row r="1706" spans="2:7">
      <c r="B1706" s="356" t="s">
        <v>4589</v>
      </c>
      <c r="C1706" s="356" t="s">
        <v>4118</v>
      </c>
      <c r="D1706" s="356">
        <v>87</v>
      </c>
      <c r="E1706" s="356" t="s">
        <v>4657</v>
      </c>
      <c r="F1706" s="363"/>
      <c r="G1706" s="356"/>
    </row>
    <row r="1707" spans="2:7">
      <c r="B1707" s="356" t="s">
        <v>4589</v>
      </c>
      <c r="C1707" s="356" t="s">
        <v>4118</v>
      </c>
      <c r="D1707" s="356">
        <v>88</v>
      </c>
      <c r="E1707" s="356" t="s">
        <v>2507</v>
      </c>
      <c r="F1707" s="363"/>
      <c r="G1707" s="356"/>
    </row>
    <row r="1708" spans="2:7">
      <c r="B1708" s="356" t="s">
        <v>4589</v>
      </c>
      <c r="C1708" s="356" t="s">
        <v>4118</v>
      </c>
      <c r="D1708" s="356">
        <v>89</v>
      </c>
      <c r="E1708" s="356" t="s">
        <v>4658</v>
      </c>
      <c r="F1708" s="363"/>
      <c r="G1708" s="356"/>
    </row>
    <row r="1709" spans="2:7">
      <c r="B1709" s="356" t="s">
        <v>4589</v>
      </c>
      <c r="C1709" s="356" t="s">
        <v>4118</v>
      </c>
      <c r="D1709" s="356">
        <v>90</v>
      </c>
      <c r="E1709" s="356" t="s">
        <v>1382</v>
      </c>
      <c r="F1709" s="363"/>
      <c r="G1709" s="356"/>
    </row>
    <row r="1710" spans="2:7">
      <c r="B1710" s="356" t="s">
        <v>4589</v>
      </c>
      <c r="C1710" s="356" t="s">
        <v>4118</v>
      </c>
      <c r="D1710" s="356">
        <v>91</v>
      </c>
      <c r="E1710" s="356" t="s">
        <v>4659</v>
      </c>
      <c r="F1710" s="363"/>
      <c r="G1710" s="356"/>
    </row>
    <row r="1711" spans="2:7">
      <c r="B1711" s="356" t="s">
        <v>4589</v>
      </c>
      <c r="C1711" s="356" t="s">
        <v>4118</v>
      </c>
      <c r="D1711" s="356">
        <v>92</v>
      </c>
      <c r="E1711" s="356" t="s">
        <v>4139</v>
      </c>
      <c r="F1711" s="363"/>
      <c r="G1711" s="356"/>
    </row>
    <row r="1712" spans="2:7">
      <c r="B1712" s="356" t="s">
        <v>4589</v>
      </c>
      <c r="C1712" s="356" t="s">
        <v>4118</v>
      </c>
      <c r="D1712" s="356">
        <v>93</v>
      </c>
      <c r="E1712" s="356" t="s">
        <v>4660</v>
      </c>
      <c r="F1712" s="363"/>
      <c r="G1712" s="356"/>
    </row>
    <row r="1713" spans="2:7">
      <c r="B1713" s="356" t="s">
        <v>4589</v>
      </c>
      <c r="C1713" s="356" t="s">
        <v>4118</v>
      </c>
      <c r="D1713" s="356">
        <v>94</v>
      </c>
      <c r="E1713" s="356" t="s">
        <v>4661</v>
      </c>
      <c r="F1713" s="363"/>
      <c r="G1713" s="356"/>
    </row>
    <row r="1714" spans="2:7">
      <c r="B1714" s="356" t="s">
        <v>4589</v>
      </c>
      <c r="C1714" s="356" t="s">
        <v>4118</v>
      </c>
      <c r="D1714" s="356">
        <v>95</v>
      </c>
      <c r="E1714" s="356" t="s">
        <v>4662</v>
      </c>
      <c r="F1714" s="363"/>
      <c r="G1714" s="356"/>
    </row>
    <row r="1715" spans="2:7">
      <c r="B1715" s="356" t="s">
        <v>4589</v>
      </c>
      <c r="C1715" s="356" t="s">
        <v>4118</v>
      </c>
      <c r="D1715" s="356">
        <v>96</v>
      </c>
      <c r="E1715" s="356" t="s">
        <v>213</v>
      </c>
      <c r="F1715" s="363"/>
      <c r="G1715" s="356"/>
    </row>
    <row r="1716" spans="2:7">
      <c r="B1716" s="356" t="s">
        <v>4589</v>
      </c>
      <c r="C1716" s="356" t="s">
        <v>4118</v>
      </c>
      <c r="D1716" s="356">
        <v>97</v>
      </c>
      <c r="E1716" s="356" t="s">
        <v>4664</v>
      </c>
      <c r="F1716" s="363"/>
      <c r="G1716" s="356"/>
    </row>
    <row r="1717" spans="2:7">
      <c r="B1717" s="356" t="s">
        <v>4589</v>
      </c>
      <c r="C1717" s="356" t="s">
        <v>4118</v>
      </c>
      <c r="D1717" s="356">
        <v>98</v>
      </c>
      <c r="E1717" s="356" t="s">
        <v>4665</v>
      </c>
      <c r="F1717" s="363"/>
      <c r="G1717" s="356"/>
    </row>
    <row r="1718" spans="2:7">
      <c r="B1718" s="356" t="s">
        <v>4589</v>
      </c>
      <c r="C1718" s="356" t="s">
        <v>4118</v>
      </c>
      <c r="D1718" s="356">
        <v>99</v>
      </c>
      <c r="E1718" s="356" t="s">
        <v>4666</v>
      </c>
      <c r="F1718" s="363"/>
      <c r="G1718" s="356"/>
    </row>
    <row r="1719" spans="2:7">
      <c r="B1719" s="356" t="s">
        <v>4589</v>
      </c>
      <c r="C1719" s="356" t="s">
        <v>4118</v>
      </c>
      <c r="D1719" s="356">
        <v>100</v>
      </c>
      <c r="E1719" s="359" t="s">
        <v>4669</v>
      </c>
      <c r="F1719" s="363"/>
      <c r="G1719" s="356"/>
    </row>
    <row r="1720" spans="2:7">
      <c r="B1720" s="356" t="s">
        <v>4589</v>
      </c>
      <c r="C1720" s="356" t="s">
        <v>4118</v>
      </c>
      <c r="D1720" s="356">
        <v>101</v>
      </c>
      <c r="E1720" s="359" t="s">
        <v>3707</v>
      </c>
      <c r="F1720" s="363"/>
      <c r="G1720" s="356"/>
    </row>
    <row r="1721" spans="2:7">
      <c r="B1721" s="356" t="s">
        <v>4589</v>
      </c>
      <c r="C1721" s="356" t="s">
        <v>4118</v>
      </c>
      <c r="D1721" s="356">
        <v>102</v>
      </c>
      <c r="E1721" s="359" t="s">
        <v>2427</v>
      </c>
      <c r="F1721" s="363"/>
      <c r="G1721" s="356"/>
    </row>
    <row r="1722" spans="2:7">
      <c r="B1722" s="356" t="s">
        <v>4589</v>
      </c>
      <c r="C1722" s="356" t="s">
        <v>4118</v>
      </c>
      <c r="D1722" s="356">
        <v>103</v>
      </c>
      <c r="E1722" s="359" t="s">
        <v>4671</v>
      </c>
      <c r="F1722" s="363"/>
      <c r="G1722" s="356"/>
    </row>
    <row r="1723" spans="2:7">
      <c r="B1723" s="356" t="s">
        <v>4589</v>
      </c>
      <c r="C1723" s="356" t="s">
        <v>4118</v>
      </c>
      <c r="D1723" s="356">
        <v>104</v>
      </c>
      <c r="E1723" s="359" t="s">
        <v>3808</v>
      </c>
      <c r="F1723" s="363"/>
      <c r="G1723" s="356"/>
    </row>
    <row r="1724" spans="2:7">
      <c r="B1724" s="356" t="s">
        <v>4589</v>
      </c>
      <c r="C1724" s="356" t="s">
        <v>4118</v>
      </c>
      <c r="D1724" s="356">
        <v>105</v>
      </c>
      <c r="E1724" s="356" t="s">
        <v>4268</v>
      </c>
      <c r="F1724" s="363"/>
      <c r="G1724" s="356"/>
    </row>
    <row r="1725" spans="2:7">
      <c r="B1725" s="356" t="s">
        <v>4589</v>
      </c>
      <c r="C1725" s="356" t="s">
        <v>4118</v>
      </c>
      <c r="D1725" s="356">
        <v>106</v>
      </c>
      <c r="E1725" s="356" t="s">
        <v>4459</v>
      </c>
      <c r="F1725" s="363"/>
      <c r="G1725" s="356"/>
    </row>
    <row r="1726" spans="2:7">
      <c r="B1726" s="356" t="s">
        <v>4589</v>
      </c>
      <c r="C1726" s="356" t="s">
        <v>4118</v>
      </c>
      <c r="D1726" s="356">
        <v>107</v>
      </c>
      <c r="E1726" s="356" t="s">
        <v>3067</v>
      </c>
      <c r="F1726" s="363"/>
      <c r="G1726" s="356"/>
    </row>
    <row r="1727" spans="2:7">
      <c r="B1727" s="356" t="s">
        <v>4589</v>
      </c>
      <c r="C1727" s="356" t="s">
        <v>4118</v>
      </c>
      <c r="D1727" s="356">
        <v>108</v>
      </c>
      <c r="E1727" s="356" t="s">
        <v>956</v>
      </c>
      <c r="F1727" s="363"/>
      <c r="G1727" s="356"/>
    </row>
    <row r="1728" spans="2:7">
      <c r="B1728" s="356" t="s">
        <v>4589</v>
      </c>
      <c r="C1728" s="356" t="s">
        <v>4118</v>
      </c>
      <c r="D1728" s="356">
        <v>109</v>
      </c>
      <c r="E1728" s="356" t="s">
        <v>4672</v>
      </c>
      <c r="F1728" s="363"/>
      <c r="G1728" s="356"/>
    </row>
    <row r="1729" spans="2:7">
      <c r="B1729" s="356" t="s">
        <v>4589</v>
      </c>
      <c r="C1729" s="356" t="s">
        <v>4118</v>
      </c>
      <c r="D1729" s="356">
        <v>110</v>
      </c>
      <c r="E1729" s="359" t="s">
        <v>1291</v>
      </c>
      <c r="F1729" s="363"/>
      <c r="G1729" s="356"/>
    </row>
    <row r="1730" spans="2:7">
      <c r="B1730" s="356" t="s">
        <v>4589</v>
      </c>
      <c r="C1730" s="356" t="s">
        <v>4118</v>
      </c>
      <c r="D1730" s="356">
        <v>111</v>
      </c>
      <c r="E1730" s="356" t="s">
        <v>1870</v>
      </c>
      <c r="F1730" s="363" t="s">
        <v>7266</v>
      </c>
      <c r="G1730" s="356"/>
    </row>
    <row r="1731" spans="2:7">
      <c r="B1731" s="356" t="s">
        <v>4589</v>
      </c>
      <c r="C1731" s="356" t="s">
        <v>4118</v>
      </c>
      <c r="D1731" s="356">
        <v>112</v>
      </c>
      <c r="E1731" s="356" t="s">
        <v>4211</v>
      </c>
      <c r="F1731" s="363" t="s">
        <v>7266</v>
      </c>
      <c r="G1731" s="356"/>
    </row>
    <row r="1732" spans="2:7">
      <c r="B1732" s="356" t="s">
        <v>4589</v>
      </c>
      <c r="C1732" s="356" t="s">
        <v>4118</v>
      </c>
      <c r="D1732" s="356">
        <v>113</v>
      </c>
      <c r="E1732" s="356" t="s">
        <v>4674</v>
      </c>
      <c r="F1732" s="363" t="s">
        <v>7266</v>
      </c>
      <c r="G1732" s="356"/>
    </row>
    <row r="1733" spans="2:7">
      <c r="B1733" s="356" t="s">
        <v>4589</v>
      </c>
      <c r="C1733" s="356" t="s">
        <v>4118</v>
      </c>
      <c r="D1733" s="356">
        <v>114</v>
      </c>
      <c r="E1733" s="358" t="s">
        <v>286</v>
      </c>
      <c r="F1733" s="363"/>
      <c r="G1733" s="356"/>
    </row>
    <row r="1734" spans="2:7">
      <c r="B1734" s="356" t="s">
        <v>4589</v>
      </c>
      <c r="C1734" s="356" t="s">
        <v>4118</v>
      </c>
      <c r="D1734" s="356">
        <v>115</v>
      </c>
      <c r="E1734" s="358" t="s">
        <v>241</v>
      </c>
      <c r="F1734" s="363"/>
      <c r="G1734" s="356"/>
    </row>
    <row r="1735" spans="2:7">
      <c r="B1735" s="356" t="s">
        <v>4589</v>
      </c>
      <c r="C1735" s="356" t="s">
        <v>4118</v>
      </c>
      <c r="D1735" s="356">
        <v>116</v>
      </c>
      <c r="E1735" s="358" t="s">
        <v>299</v>
      </c>
      <c r="F1735" s="363"/>
      <c r="G1735" s="356"/>
    </row>
    <row r="1736" spans="2:7">
      <c r="B1736" s="356" t="s">
        <v>4589</v>
      </c>
      <c r="C1736" s="356" t="s">
        <v>4118</v>
      </c>
      <c r="D1736" s="356">
        <v>117</v>
      </c>
      <c r="E1736" s="358" t="s">
        <v>103</v>
      </c>
      <c r="F1736" s="363"/>
      <c r="G1736" s="356"/>
    </row>
    <row r="1737" spans="2:7">
      <c r="B1737" s="356" t="s">
        <v>4589</v>
      </c>
      <c r="C1737" s="356" t="s">
        <v>4118</v>
      </c>
      <c r="D1737" s="356">
        <v>118</v>
      </c>
      <c r="E1737" s="358" t="s">
        <v>303</v>
      </c>
      <c r="F1737" s="363"/>
      <c r="G1737" s="356"/>
    </row>
    <row r="1738" spans="2:7">
      <c r="B1738" s="356" t="s">
        <v>4589</v>
      </c>
      <c r="C1738" s="356" t="s">
        <v>4118</v>
      </c>
      <c r="D1738" s="356">
        <v>119</v>
      </c>
      <c r="E1738" s="358" t="s">
        <v>306</v>
      </c>
      <c r="F1738" s="363"/>
      <c r="G1738" s="356"/>
    </row>
    <row r="1739" spans="2:7">
      <c r="B1739" s="356" t="s">
        <v>4371</v>
      </c>
      <c r="C1739" s="356" t="s">
        <v>194</v>
      </c>
      <c r="D1739" s="356">
        <v>1</v>
      </c>
      <c r="E1739" s="358" t="s">
        <v>76</v>
      </c>
      <c r="F1739" s="363"/>
      <c r="G1739" s="356"/>
    </row>
    <row r="1740" spans="2:7">
      <c r="B1740" s="356" t="s">
        <v>4371</v>
      </c>
      <c r="C1740" s="356" t="s">
        <v>194</v>
      </c>
      <c r="D1740" s="356">
        <v>2</v>
      </c>
      <c r="E1740" s="358" t="s">
        <v>2756</v>
      </c>
      <c r="F1740" s="363"/>
      <c r="G1740" s="356"/>
    </row>
    <row r="1741" spans="2:7">
      <c r="B1741" s="356" t="s">
        <v>4371</v>
      </c>
      <c r="C1741" s="356" t="s">
        <v>194</v>
      </c>
      <c r="D1741" s="356">
        <v>3</v>
      </c>
      <c r="E1741" s="358" t="s">
        <v>2577</v>
      </c>
      <c r="F1741" s="363"/>
      <c r="G1741" s="356"/>
    </row>
    <row r="1742" spans="2:7">
      <c r="B1742" s="356" t="s">
        <v>4371</v>
      </c>
      <c r="C1742" s="356" t="s">
        <v>194</v>
      </c>
      <c r="D1742" s="356">
        <v>4</v>
      </c>
      <c r="E1742" s="358" t="s">
        <v>700</v>
      </c>
      <c r="F1742" s="363"/>
      <c r="G1742" s="356"/>
    </row>
    <row r="1743" spans="2:7">
      <c r="B1743" s="356" t="s">
        <v>4371</v>
      </c>
      <c r="C1743" s="356" t="s">
        <v>194</v>
      </c>
      <c r="D1743" s="356">
        <v>5</v>
      </c>
      <c r="E1743" s="359" t="s">
        <v>4705</v>
      </c>
      <c r="F1743" s="363"/>
      <c r="G1743" s="356"/>
    </row>
    <row r="1744" spans="2:7">
      <c r="B1744" s="356" t="s">
        <v>4371</v>
      </c>
      <c r="C1744" s="356" t="s">
        <v>194</v>
      </c>
      <c r="D1744" s="356">
        <v>6</v>
      </c>
      <c r="E1744" s="359" t="s">
        <v>4707</v>
      </c>
      <c r="F1744" s="363"/>
      <c r="G1744" s="356"/>
    </row>
    <row r="1745" spans="2:7">
      <c r="B1745" s="356" t="s">
        <v>4371</v>
      </c>
      <c r="C1745" s="356" t="s">
        <v>194</v>
      </c>
      <c r="D1745" s="356">
        <v>7</v>
      </c>
      <c r="E1745" s="359" t="s">
        <v>4709</v>
      </c>
      <c r="F1745" s="363"/>
      <c r="G1745" s="356"/>
    </row>
    <row r="1746" spans="2:7">
      <c r="B1746" s="356" t="s">
        <v>4371</v>
      </c>
      <c r="C1746" s="356" t="s">
        <v>194</v>
      </c>
      <c r="D1746" s="356">
        <v>8</v>
      </c>
      <c r="E1746" s="359" t="s">
        <v>2480</v>
      </c>
      <c r="F1746" s="363"/>
      <c r="G1746" s="356"/>
    </row>
    <row r="1747" spans="2:7">
      <c r="B1747" s="356" t="s">
        <v>4371</v>
      </c>
      <c r="C1747" s="356" t="s">
        <v>194</v>
      </c>
      <c r="D1747" s="356">
        <v>9</v>
      </c>
      <c r="E1747" s="359" t="s">
        <v>4710</v>
      </c>
      <c r="F1747" s="363"/>
      <c r="G1747" s="356"/>
    </row>
    <row r="1748" spans="2:7">
      <c r="B1748" s="356" t="s">
        <v>4371</v>
      </c>
      <c r="C1748" s="356" t="s">
        <v>194</v>
      </c>
      <c r="D1748" s="356">
        <v>10</v>
      </c>
      <c r="E1748" s="359" t="s">
        <v>3534</v>
      </c>
      <c r="F1748" s="363"/>
      <c r="G1748" s="356"/>
    </row>
    <row r="1749" spans="2:7">
      <c r="B1749" s="356" t="s">
        <v>4371</v>
      </c>
      <c r="C1749" s="356" t="s">
        <v>194</v>
      </c>
      <c r="D1749" s="356">
        <v>11</v>
      </c>
      <c r="E1749" s="359" t="s">
        <v>4711</v>
      </c>
      <c r="F1749" s="363"/>
      <c r="G1749" s="356"/>
    </row>
    <row r="1750" spans="2:7">
      <c r="B1750" s="356" t="s">
        <v>4371</v>
      </c>
      <c r="C1750" s="356" t="s">
        <v>194</v>
      </c>
      <c r="D1750" s="356">
        <v>12</v>
      </c>
      <c r="E1750" s="361" t="s">
        <v>4712</v>
      </c>
      <c r="F1750" s="363"/>
      <c r="G1750" s="356"/>
    </row>
    <row r="1751" spans="2:7">
      <c r="B1751" s="356" t="s">
        <v>4371</v>
      </c>
      <c r="C1751" s="356" t="s">
        <v>194</v>
      </c>
      <c r="D1751" s="356">
        <v>13</v>
      </c>
      <c r="E1751" s="361" t="s">
        <v>350</v>
      </c>
      <c r="F1751" s="363"/>
      <c r="G1751" s="356"/>
    </row>
    <row r="1752" spans="2:7">
      <c r="B1752" s="356" t="s">
        <v>4371</v>
      </c>
      <c r="C1752" s="356" t="s">
        <v>194</v>
      </c>
      <c r="D1752" s="356">
        <v>14</v>
      </c>
      <c r="E1752" s="359" t="s">
        <v>4714</v>
      </c>
      <c r="F1752" s="363"/>
      <c r="G1752" s="356"/>
    </row>
    <row r="1753" spans="2:7">
      <c r="B1753" s="356" t="s">
        <v>4371</v>
      </c>
      <c r="C1753" s="356" t="s">
        <v>194</v>
      </c>
      <c r="D1753" s="356">
        <v>15</v>
      </c>
      <c r="E1753" s="359" t="s">
        <v>4715</v>
      </c>
      <c r="F1753" s="363"/>
      <c r="G1753" s="356"/>
    </row>
    <row r="1754" spans="2:7">
      <c r="B1754" s="356" t="s">
        <v>4371</v>
      </c>
      <c r="C1754" s="356" t="s">
        <v>194</v>
      </c>
      <c r="D1754" s="356">
        <v>16</v>
      </c>
      <c r="E1754" s="359" t="s">
        <v>1154</v>
      </c>
      <c r="F1754" s="363"/>
      <c r="G1754" s="356"/>
    </row>
    <row r="1755" spans="2:7">
      <c r="B1755" s="356" t="s">
        <v>4371</v>
      </c>
      <c r="C1755" s="356" t="s">
        <v>194</v>
      </c>
      <c r="D1755" s="356">
        <v>17</v>
      </c>
      <c r="E1755" s="359" t="s">
        <v>21</v>
      </c>
      <c r="F1755" s="363"/>
      <c r="G1755" s="356"/>
    </row>
    <row r="1756" spans="2:7">
      <c r="B1756" s="356" t="s">
        <v>4371</v>
      </c>
      <c r="C1756" s="356" t="s">
        <v>194</v>
      </c>
      <c r="D1756" s="356">
        <v>18</v>
      </c>
      <c r="E1756" s="359" t="s">
        <v>4716</v>
      </c>
      <c r="F1756" s="363"/>
      <c r="G1756" s="356"/>
    </row>
    <row r="1757" spans="2:7">
      <c r="B1757" s="356" t="s">
        <v>4371</v>
      </c>
      <c r="C1757" s="356" t="s">
        <v>194</v>
      </c>
      <c r="D1757" s="356">
        <v>19</v>
      </c>
      <c r="E1757" s="359" t="s">
        <v>1399</v>
      </c>
      <c r="F1757" s="363"/>
      <c r="G1757" s="356"/>
    </row>
    <row r="1758" spans="2:7">
      <c r="B1758" s="356" t="s">
        <v>4371</v>
      </c>
      <c r="C1758" s="356" t="s">
        <v>194</v>
      </c>
      <c r="D1758" s="356">
        <v>20</v>
      </c>
      <c r="E1758" s="359" t="s">
        <v>4717</v>
      </c>
      <c r="F1758" s="363"/>
      <c r="G1758" s="356"/>
    </row>
    <row r="1759" spans="2:7">
      <c r="B1759" s="356" t="s">
        <v>4371</v>
      </c>
      <c r="C1759" s="356" t="s">
        <v>194</v>
      </c>
      <c r="D1759" s="356">
        <v>21</v>
      </c>
      <c r="E1759" s="359" t="s">
        <v>4718</v>
      </c>
      <c r="F1759" s="363"/>
      <c r="G1759" s="356"/>
    </row>
    <row r="1760" spans="2:7">
      <c r="B1760" s="356" t="s">
        <v>4371</v>
      </c>
      <c r="C1760" s="356" t="s">
        <v>194</v>
      </c>
      <c r="D1760" s="356">
        <v>22</v>
      </c>
      <c r="E1760" s="359" t="s">
        <v>4720</v>
      </c>
      <c r="F1760" s="363"/>
      <c r="G1760" s="356"/>
    </row>
    <row r="1761" spans="2:7">
      <c r="B1761" s="356" t="s">
        <v>4371</v>
      </c>
      <c r="C1761" s="356" t="s">
        <v>194</v>
      </c>
      <c r="D1761" s="356">
        <v>23</v>
      </c>
      <c r="E1761" s="359" t="s">
        <v>327</v>
      </c>
      <c r="F1761" s="363"/>
      <c r="G1761" s="356"/>
    </row>
    <row r="1762" spans="2:7">
      <c r="B1762" s="356" t="s">
        <v>4371</v>
      </c>
      <c r="C1762" s="356" t="s">
        <v>194</v>
      </c>
      <c r="D1762" s="356">
        <v>24</v>
      </c>
      <c r="E1762" s="359" t="s">
        <v>802</v>
      </c>
      <c r="F1762" s="363"/>
      <c r="G1762" s="356"/>
    </row>
    <row r="1763" spans="2:7">
      <c r="B1763" s="356" t="s">
        <v>4371</v>
      </c>
      <c r="C1763" s="356" t="s">
        <v>194</v>
      </c>
      <c r="D1763" s="356">
        <v>25</v>
      </c>
      <c r="E1763" s="359" t="s">
        <v>4722</v>
      </c>
      <c r="F1763" s="363"/>
      <c r="G1763" s="356"/>
    </row>
    <row r="1764" spans="2:7">
      <c r="B1764" s="356" t="s">
        <v>4371</v>
      </c>
      <c r="C1764" s="356" t="s">
        <v>194</v>
      </c>
      <c r="D1764" s="356">
        <v>26</v>
      </c>
      <c r="E1764" s="359" t="s">
        <v>4723</v>
      </c>
      <c r="F1764" s="363"/>
      <c r="G1764" s="356"/>
    </row>
    <row r="1765" spans="2:7">
      <c r="B1765" s="356" t="s">
        <v>4371</v>
      </c>
      <c r="C1765" s="356" t="s">
        <v>194</v>
      </c>
      <c r="D1765" s="356">
        <v>27</v>
      </c>
      <c r="E1765" s="359" t="s">
        <v>4724</v>
      </c>
      <c r="F1765" s="363"/>
      <c r="G1765" s="356"/>
    </row>
    <row r="1766" spans="2:7">
      <c r="B1766" s="356" t="s">
        <v>4371</v>
      </c>
      <c r="C1766" s="356" t="s">
        <v>194</v>
      </c>
      <c r="D1766" s="356">
        <v>28</v>
      </c>
      <c r="E1766" s="359" t="s">
        <v>515</v>
      </c>
      <c r="F1766" s="363"/>
      <c r="G1766" s="356"/>
    </row>
    <row r="1767" spans="2:7">
      <c r="B1767" s="356" t="s">
        <v>4371</v>
      </c>
      <c r="C1767" s="356" t="s">
        <v>194</v>
      </c>
      <c r="D1767" s="356">
        <v>29</v>
      </c>
      <c r="E1767" s="359" t="s">
        <v>4207</v>
      </c>
      <c r="F1767" s="363"/>
      <c r="G1767" s="356"/>
    </row>
    <row r="1768" spans="2:7">
      <c r="B1768" s="356" t="s">
        <v>4371</v>
      </c>
      <c r="C1768" s="356" t="s">
        <v>194</v>
      </c>
      <c r="D1768" s="356">
        <v>30</v>
      </c>
      <c r="E1768" s="359" t="s">
        <v>4726</v>
      </c>
      <c r="F1768" s="363"/>
      <c r="G1768" s="356"/>
    </row>
    <row r="1769" spans="2:7">
      <c r="B1769" s="356" t="s">
        <v>4371</v>
      </c>
      <c r="C1769" s="356" t="s">
        <v>194</v>
      </c>
      <c r="D1769" s="356">
        <v>31</v>
      </c>
      <c r="E1769" s="359" t="s">
        <v>950</v>
      </c>
      <c r="F1769" s="363"/>
      <c r="G1769" s="356"/>
    </row>
    <row r="1770" spans="2:7">
      <c r="B1770" s="356" t="s">
        <v>4371</v>
      </c>
      <c r="C1770" s="356" t="s">
        <v>194</v>
      </c>
      <c r="D1770" s="356">
        <v>32</v>
      </c>
      <c r="E1770" s="359" t="s">
        <v>4728</v>
      </c>
      <c r="F1770" s="363"/>
      <c r="G1770" s="356"/>
    </row>
    <row r="1771" spans="2:7">
      <c r="B1771" s="356" t="s">
        <v>4371</v>
      </c>
      <c r="C1771" s="356" t="s">
        <v>194</v>
      </c>
      <c r="D1771" s="356">
        <v>33</v>
      </c>
      <c r="E1771" s="359" t="s">
        <v>4730</v>
      </c>
      <c r="F1771" s="363"/>
      <c r="G1771" s="356"/>
    </row>
    <row r="1772" spans="2:7">
      <c r="B1772" s="356" t="s">
        <v>4371</v>
      </c>
      <c r="C1772" s="356" t="s">
        <v>194</v>
      </c>
      <c r="D1772" s="356">
        <v>34</v>
      </c>
      <c r="E1772" s="359" t="s">
        <v>1952</v>
      </c>
      <c r="F1772" s="363"/>
      <c r="G1772" s="356"/>
    </row>
    <row r="1773" spans="2:7">
      <c r="B1773" s="356" t="s">
        <v>4371</v>
      </c>
      <c r="C1773" s="356" t="s">
        <v>194</v>
      </c>
      <c r="D1773" s="356">
        <v>35</v>
      </c>
      <c r="E1773" s="359" t="s">
        <v>4732</v>
      </c>
      <c r="F1773" s="363"/>
      <c r="G1773" s="356"/>
    </row>
    <row r="1774" spans="2:7">
      <c r="B1774" s="356" t="s">
        <v>4371</v>
      </c>
      <c r="C1774" s="356" t="s">
        <v>194</v>
      </c>
      <c r="D1774" s="356">
        <v>36</v>
      </c>
      <c r="E1774" s="359" t="s">
        <v>4734</v>
      </c>
      <c r="F1774" s="363"/>
      <c r="G1774" s="356"/>
    </row>
    <row r="1775" spans="2:7">
      <c r="B1775" s="356" t="s">
        <v>4371</v>
      </c>
      <c r="C1775" s="356" t="s">
        <v>194</v>
      </c>
      <c r="D1775" s="356">
        <v>37</v>
      </c>
      <c r="E1775" s="359" t="s">
        <v>4735</v>
      </c>
      <c r="F1775" s="363"/>
      <c r="G1775" s="356"/>
    </row>
    <row r="1776" spans="2:7">
      <c r="B1776" s="356" t="s">
        <v>4371</v>
      </c>
      <c r="C1776" s="356" t="s">
        <v>194</v>
      </c>
      <c r="D1776" s="356">
        <v>38</v>
      </c>
      <c r="E1776" s="359" t="s">
        <v>3824</v>
      </c>
      <c r="F1776" s="363"/>
      <c r="G1776" s="356"/>
    </row>
    <row r="1777" spans="2:7">
      <c r="B1777" s="356" t="s">
        <v>4371</v>
      </c>
      <c r="C1777" s="356" t="s">
        <v>194</v>
      </c>
      <c r="D1777" s="356">
        <v>39</v>
      </c>
      <c r="E1777" s="356" t="s">
        <v>4738</v>
      </c>
      <c r="F1777" s="363"/>
      <c r="G1777" s="356"/>
    </row>
    <row r="1778" spans="2:7">
      <c r="B1778" s="356" t="s">
        <v>4371</v>
      </c>
      <c r="C1778" s="356" t="s">
        <v>194</v>
      </c>
      <c r="D1778" s="356">
        <v>40</v>
      </c>
      <c r="E1778" s="359" t="s">
        <v>4741</v>
      </c>
      <c r="F1778" s="363"/>
      <c r="G1778" s="356"/>
    </row>
    <row r="1779" spans="2:7">
      <c r="B1779" s="356" t="s">
        <v>4371</v>
      </c>
      <c r="C1779" s="356" t="s">
        <v>194</v>
      </c>
      <c r="D1779" s="356">
        <v>41</v>
      </c>
      <c r="E1779" s="359" t="s">
        <v>4742</v>
      </c>
      <c r="F1779" s="363"/>
      <c r="G1779" s="356"/>
    </row>
    <row r="1780" spans="2:7">
      <c r="B1780" s="356" t="s">
        <v>4371</v>
      </c>
      <c r="C1780" s="356" t="s">
        <v>194</v>
      </c>
      <c r="D1780" s="356">
        <v>42</v>
      </c>
      <c r="E1780" s="359" t="s">
        <v>3168</v>
      </c>
      <c r="F1780" s="363"/>
      <c r="G1780" s="356"/>
    </row>
    <row r="1781" spans="2:7">
      <c r="B1781" s="356" t="s">
        <v>4371</v>
      </c>
      <c r="C1781" s="356" t="s">
        <v>194</v>
      </c>
      <c r="D1781" s="356">
        <v>43</v>
      </c>
      <c r="E1781" s="359" t="s">
        <v>277</v>
      </c>
      <c r="F1781" s="363"/>
      <c r="G1781" s="356"/>
    </row>
    <row r="1782" spans="2:7">
      <c r="B1782" s="356" t="s">
        <v>4371</v>
      </c>
      <c r="C1782" s="356" t="s">
        <v>194</v>
      </c>
      <c r="D1782" s="356">
        <v>44</v>
      </c>
      <c r="E1782" s="359" t="s">
        <v>4249</v>
      </c>
      <c r="F1782" s="363"/>
      <c r="G1782" s="356"/>
    </row>
    <row r="1783" spans="2:7">
      <c r="B1783" s="356" t="s">
        <v>4371</v>
      </c>
      <c r="C1783" s="356" t="s">
        <v>194</v>
      </c>
      <c r="D1783" s="356">
        <v>45</v>
      </c>
      <c r="E1783" s="359" t="s">
        <v>3493</v>
      </c>
      <c r="F1783" s="363"/>
      <c r="G1783" s="356"/>
    </row>
    <row r="1784" spans="2:7">
      <c r="B1784" s="356" t="s">
        <v>4371</v>
      </c>
      <c r="C1784" s="356" t="s">
        <v>194</v>
      </c>
      <c r="D1784" s="356">
        <v>46</v>
      </c>
      <c r="E1784" s="359" t="s">
        <v>4744</v>
      </c>
      <c r="F1784" s="363"/>
      <c r="G1784" s="356"/>
    </row>
    <row r="1785" spans="2:7">
      <c r="B1785" s="356" t="s">
        <v>4371</v>
      </c>
      <c r="C1785" s="356" t="s">
        <v>194</v>
      </c>
      <c r="D1785" s="356">
        <v>47</v>
      </c>
      <c r="E1785" s="359" t="s">
        <v>4747</v>
      </c>
      <c r="F1785" s="363"/>
      <c r="G1785" s="356"/>
    </row>
    <row r="1786" spans="2:7">
      <c r="B1786" s="356" t="s">
        <v>4371</v>
      </c>
      <c r="C1786" s="356" t="s">
        <v>194</v>
      </c>
      <c r="D1786" s="356">
        <v>48</v>
      </c>
      <c r="E1786" s="359" t="s">
        <v>1176</v>
      </c>
      <c r="F1786" s="363"/>
      <c r="G1786" s="356"/>
    </row>
    <row r="1787" spans="2:7">
      <c r="B1787" s="356" t="s">
        <v>4371</v>
      </c>
      <c r="C1787" s="356" t="s">
        <v>194</v>
      </c>
      <c r="D1787" s="356">
        <v>49</v>
      </c>
      <c r="E1787" s="359" t="s">
        <v>4749</v>
      </c>
      <c r="F1787" s="363"/>
      <c r="G1787" s="356"/>
    </row>
    <row r="1788" spans="2:7">
      <c r="B1788" s="356" t="s">
        <v>4371</v>
      </c>
      <c r="C1788" s="356" t="s">
        <v>194</v>
      </c>
      <c r="D1788" s="356">
        <v>50</v>
      </c>
      <c r="E1788" s="359" t="s">
        <v>4751</v>
      </c>
      <c r="F1788" s="363"/>
      <c r="G1788" s="356"/>
    </row>
    <row r="1789" spans="2:7">
      <c r="B1789" s="356" t="s">
        <v>4371</v>
      </c>
      <c r="C1789" s="356" t="s">
        <v>194</v>
      </c>
      <c r="D1789" s="356">
        <v>51</v>
      </c>
      <c r="E1789" s="356" t="s">
        <v>4291</v>
      </c>
      <c r="F1789" s="363"/>
      <c r="G1789" s="356"/>
    </row>
    <row r="1790" spans="2:7">
      <c r="B1790" s="356" t="s">
        <v>4371</v>
      </c>
      <c r="C1790" s="356" t="s">
        <v>194</v>
      </c>
      <c r="D1790" s="356">
        <v>52</v>
      </c>
      <c r="E1790" s="356" t="s">
        <v>4753</v>
      </c>
      <c r="F1790" s="363"/>
      <c r="G1790" s="356"/>
    </row>
    <row r="1791" spans="2:7">
      <c r="B1791" s="356" t="s">
        <v>4371</v>
      </c>
      <c r="C1791" s="356" t="s">
        <v>194</v>
      </c>
      <c r="D1791" s="356">
        <v>53</v>
      </c>
      <c r="E1791" s="359" t="s">
        <v>4754</v>
      </c>
      <c r="F1791" s="363"/>
      <c r="G1791" s="356"/>
    </row>
    <row r="1792" spans="2:7">
      <c r="B1792" s="356" t="s">
        <v>4371</v>
      </c>
      <c r="C1792" s="356" t="s">
        <v>194</v>
      </c>
      <c r="D1792" s="356">
        <v>54</v>
      </c>
      <c r="E1792" s="359" t="s">
        <v>4755</v>
      </c>
      <c r="F1792" s="363"/>
      <c r="G1792" s="356"/>
    </row>
    <row r="1793" spans="2:7">
      <c r="B1793" s="356" t="s">
        <v>4371</v>
      </c>
      <c r="C1793" s="356" t="s">
        <v>194</v>
      </c>
      <c r="D1793" s="356">
        <v>55</v>
      </c>
      <c r="E1793" s="359" t="s">
        <v>3020</v>
      </c>
      <c r="F1793" s="363"/>
      <c r="G1793" s="356"/>
    </row>
    <row r="1794" spans="2:7">
      <c r="B1794" s="356" t="s">
        <v>4371</v>
      </c>
      <c r="C1794" s="356" t="s">
        <v>194</v>
      </c>
      <c r="D1794" s="356">
        <v>56</v>
      </c>
      <c r="E1794" s="359" t="s">
        <v>2686</v>
      </c>
      <c r="F1794" s="363"/>
      <c r="G1794" s="356"/>
    </row>
    <row r="1795" spans="2:7">
      <c r="B1795" s="356" t="s">
        <v>4371</v>
      </c>
      <c r="C1795" s="356" t="s">
        <v>194</v>
      </c>
      <c r="D1795" s="356">
        <v>57</v>
      </c>
      <c r="E1795" s="359" t="s">
        <v>4756</v>
      </c>
      <c r="F1795" s="363"/>
      <c r="G1795" s="356"/>
    </row>
    <row r="1796" spans="2:7">
      <c r="B1796" s="356" t="s">
        <v>4371</v>
      </c>
      <c r="C1796" s="356" t="s">
        <v>194</v>
      </c>
      <c r="D1796" s="356">
        <v>58</v>
      </c>
      <c r="E1796" s="359" t="s">
        <v>1642</v>
      </c>
      <c r="F1796" s="363"/>
      <c r="G1796" s="356"/>
    </row>
    <row r="1797" spans="2:7">
      <c r="B1797" s="356" t="s">
        <v>4371</v>
      </c>
      <c r="C1797" s="356" t="s">
        <v>194</v>
      </c>
      <c r="D1797" s="356">
        <v>59</v>
      </c>
      <c r="E1797" s="359" t="s">
        <v>4757</v>
      </c>
      <c r="F1797" s="363"/>
      <c r="G1797" s="356"/>
    </row>
    <row r="1798" spans="2:7">
      <c r="B1798" s="356" t="s">
        <v>4371</v>
      </c>
      <c r="C1798" s="356" t="s">
        <v>194</v>
      </c>
      <c r="D1798" s="356">
        <v>60</v>
      </c>
      <c r="E1798" s="359" t="s">
        <v>4294</v>
      </c>
      <c r="F1798" s="363"/>
      <c r="G1798" s="356"/>
    </row>
    <row r="1799" spans="2:7">
      <c r="B1799" s="356" t="s">
        <v>4371</v>
      </c>
      <c r="C1799" s="356" t="s">
        <v>194</v>
      </c>
      <c r="D1799" s="356">
        <v>61</v>
      </c>
      <c r="E1799" s="359" t="s">
        <v>4758</v>
      </c>
      <c r="F1799" s="363"/>
      <c r="G1799" s="356"/>
    </row>
    <row r="1800" spans="2:7">
      <c r="B1800" s="356" t="s">
        <v>4371</v>
      </c>
      <c r="C1800" s="356" t="s">
        <v>194</v>
      </c>
      <c r="D1800" s="356">
        <v>62</v>
      </c>
      <c r="E1800" s="359" t="s">
        <v>4759</v>
      </c>
      <c r="F1800" s="363"/>
      <c r="G1800" s="356"/>
    </row>
    <row r="1801" spans="2:7">
      <c r="B1801" s="356" t="s">
        <v>4371</v>
      </c>
      <c r="C1801" s="356" t="s">
        <v>194</v>
      </c>
      <c r="D1801" s="356">
        <v>63</v>
      </c>
      <c r="E1801" s="359" t="s">
        <v>2483</v>
      </c>
      <c r="F1801" s="363"/>
      <c r="G1801" s="356"/>
    </row>
    <row r="1802" spans="2:7">
      <c r="B1802" s="356" t="s">
        <v>4371</v>
      </c>
      <c r="C1802" s="356" t="s">
        <v>194</v>
      </c>
      <c r="D1802" s="356">
        <v>64</v>
      </c>
      <c r="E1802" s="356" t="s">
        <v>2512</v>
      </c>
      <c r="F1802" s="363"/>
      <c r="G1802" s="356"/>
    </row>
    <row r="1803" spans="2:7">
      <c r="B1803" s="356" t="s">
        <v>4371</v>
      </c>
      <c r="C1803" s="356" t="s">
        <v>194</v>
      </c>
      <c r="D1803" s="356">
        <v>65</v>
      </c>
      <c r="E1803" s="359" t="s">
        <v>2551</v>
      </c>
      <c r="F1803" s="363"/>
      <c r="G1803" s="356"/>
    </row>
    <row r="1804" spans="2:7">
      <c r="B1804" s="356" t="s">
        <v>4371</v>
      </c>
      <c r="C1804" s="356" t="s">
        <v>194</v>
      </c>
      <c r="D1804" s="356">
        <v>66</v>
      </c>
      <c r="E1804" s="356" t="s">
        <v>4760</v>
      </c>
      <c r="F1804" s="363" t="s">
        <v>7266</v>
      </c>
      <c r="G1804" s="356"/>
    </row>
    <row r="1805" spans="2:7">
      <c r="B1805" s="356" t="s">
        <v>4371</v>
      </c>
      <c r="C1805" s="356" t="s">
        <v>194</v>
      </c>
      <c r="D1805" s="356">
        <v>67</v>
      </c>
      <c r="E1805" s="359" t="s">
        <v>4762</v>
      </c>
      <c r="F1805" s="363"/>
      <c r="G1805" s="356"/>
    </row>
    <row r="1806" spans="2:7">
      <c r="B1806" s="356" t="s">
        <v>4371</v>
      </c>
      <c r="C1806" s="356" t="s">
        <v>194</v>
      </c>
      <c r="D1806" s="356">
        <v>68</v>
      </c>
      <c r="E1806" s="359" t="s">
        <v>4186</v>
      </c>
      <c r="F1806" s="363"/>
      <c r="G1806" s="356"/>
    </row>
    <row r="1807" spans="2:7">
      <c r="B1807" s="356" t="s">
        <v>4371</v>
      </c>
      <c r="C1807" s="356" t="s">
        <v>194</v>
      </c>
      <c r="D1807" s="356">
        <v>69</v>
      </c>
      <c r="E1807" s="359" t="s">
        <v>4764</v>
      </c>
      <c r="F1807" s="363"/>
      <c r="G1807" s="356"/>
    </row>
    <row r="1808" spans="2:7">
      <c r="B1808" s="356" t="s">
        <v>4371</v>
      </c>
      <c r="C1808" s="356" t="s">
        <v>194</v>
      </c>
      <c r="D1808" s="356">
        <v>70</v>
      </c>
      <c r="E1808" s="359" t="s">
        <v>4136</v>
      </c>
      <c r="F1808" s="363"/>
      <c r="G1808" s="356"/>
    </row>
    <row r="1809" spans="2:7">
      <c r="B1809" s="356" t="s">
        <v>4371</v>
      </c>
      <c r="C1809" s="356" t="s">
        <v>194</v>
      </c>
      <c r="D1809" s="356">
        <v>71</v>
      </c>
      <c r="E1809" s="359" t="s">
        <v>2116</v>
      </c>
      <c r="F1809" s="363"/>
      <c r="G1809" s="356"/>
    </row>
    <row r="1810" spans="2:7">
      <c r="B1810" s="356" t="s">
        <v>4371</v>
      </c>
      <c r="C1810" s="356" t="s">
        <v>194</v>
      </c>
      <c r="D1810" s="356">
        <v>72</v>
      </c>
      <c r="E1810" s="359" t="s">
        <v>4765</v>
      </c>
      <c r="F1810" s="363"/>
      <c r="G1810" s="356"/>
    </row>
    <row r="1811" spans="2:7">
      <c r="B1811" s="356" t="s">
        <v>4371</v>
      </c>
      <c r="C1811" s="356" t="s">
        <v>194</v>
      </c>
      <c r="D1811" s="356">
        <v>73</v>
      </c>
      <c r="E1811" s="359" t="s">
        <v>4201</v>
      </c>
      <c r="F1811" s="363"/>
      <c r="G1811" s="356"/>
    </row>
    <row r="1812" spans="2:7">
      <c r="B1812" s="356" t="s">
        <v>4371</v>
      </c>
      <c r="C1812" s="356" t="s">
        <v>194</v>
      </c>
      <c r="D1812" s="356">
        <v>74</v>
      </c>
      <c r="E1812" s="356" t="s">
        <v>2466</v>
      </c>
      <c r="F1812" s="363"/>
      <c r="G1812" s="356"/>
    </row>
    <row r="1813" spans="2:7">
      <c r="B1813" s="356" t="s">
        <v>4371</v>
      </c>
      <c r="C1813" s="356" t="s">
        <v>194</v>
      </c>
      <c r="D1813" s="356">
        <v>75</v>
      </c>
      <c r="E1813" s="356" t="s">
        <v>268</v>
      </c>
      <c r="F1813" s="363"/>
      <c r="G1813" s="356"/>
    </row>
    <row r="1814" spans="2:7">
      <c r="B1814" s="356" t="s">
        <v>4371</v>
      </c>
      <c r="C1814" s="356" t="s">
        <v>194</v>
      </c>
      <c r="D1814" s="356">
        <v>76</v>
      </c>
      <c r="E1814" s="359" t="s">
        <v>3009</v>
      </c>
      <c r="F1814" s="363"/>
      <c r="G1814" s="356"/>
    </row>
    <row r="1815" spans="2:7">
      <c r="B1815" s="356" t="s">
        <v>4371</v>
      </c>
      <c r="C1815" s="356" t="s">
        <v>194</v>
      </c>
      <c r="D1815" s="356">
        <v>77</v>
      </c>
      <c r="E1815" s="359" t="s">
        <v>2514</v>
      </c>
      <c r="F1815" s="363"/>
      <c r="G1815" s="356"/>
    </row>
    <row r="1816" spans="2:7">
      <c r="B1816" s="356" t="s">
        <v>4371</v>
      </c>
      <c r="C1816" s="356" t="s">
        <v>194</v>
      </c>
      <c r="D1816" s="356">
        <v>78</v>
      </c>
      <c r="E1816" s="359" t="s">
        <v>631</v>
      </c>
      <c r="F1816" s="363"/>
      <c r="G1816" s="356"/>
    </row>
    <row r="1817" spans="2:7">
      <c r="B1817" s="356" t="s">
        <v>4371</v>
      </c>
      <c r="C1817" s="356" t="s">
        <v>194</v>
      </c>
      <c r="D1817" s="356">
        <v>79</v>
      </c>
      <c r="E1817" s="359" t="s">
        <v>2977</v>
      </c>
      <c r="F1817" s="363"/>
      <c r="G1817" s="356"/>
    </row>
    <row r="1818" spans="2:7">
      <c r="B1818" s="356" t="s">
        <v>4371</v>
      </c>
      <c r="C1818" s="356" t="s">
        <v>194</v>
      </c>
      <c r="D1818" s="356">
        <v>80</v>
      </c>
      <c r="E1818" s="359" t="s">
        <v>129</v>
      </c>
      <c r="F1818" s="363"/>
      <c r="G1818" s="356"/>
    </row>
    <row r="1819" spans="2:7">
      <c r="B1819" s="356" t="s">
        <v>4371</v>
      </c>
      <c r="C1819" s="356" t="s">
        <v>194</v>
      </c>
      <c r="D1819" s="356">
        <v>81</v>
      </c>
      <c r="E1819" s="359" t="s">
        <v>4766</v>
      </c>
      <c r="F1819" s="363"/>
      <c r="G1819" s="356"/>
    </row>
    <row r="1820" spans="2:7">
      <c r="B1820" s="356" t="s">
        <v>4371</v>
      </c>
      <c r="C1820" s="356" t="s">
        <v>194</v>
      </c>
      <c r="D1820" s="356">
        <v>82</v>
      </c>
      <c r="E1820" s="359" t="s">
        <v>3263</v>
      </c>
      <c r="F1820" s="363"/>
      <c r="G1820" s="356"/>
    </row>
    <row r="1821" spans="2:7">
      <c r="B1821" s="356" t="s">
        <v>4371</v>
      </c>
      <c r="C1821" s="356" t="s">
        <v>194</v>
      </c>
      <c r="D1821" s="356">
        <v>83</v>
      </c>
      <c r="E1821" s="359" t="s">
        <v>4767</v>
      </c>
      <c r="F1821" s="363"/>
      <c r="G1821" s="356"/>
    </row>
    <row r="1822" spans="2:7">
      <c r="B1822" s="356" t="s">
        <v>4371</v>
      </c>
      <c r="C1822" s="356" t="s">
        <v>194</v>
      </c>
      <c r="D1822" s="356">
        <v>84</v>
      </c>
      <c r="E1822" s="359" t="s">
        <v>2403</v>
      </c>
      <c r="F1822" s="363"/>
      <c r="G1822" s="356"/>
    </row>
    <row r="1823" spans="2:7">
      <c r="B1823" s="356" t="s">
        <v>4371</v>
      </c>
      <c r="C1823" s="356" t="s">
        <v>194</v>
      </c>
      <c r="D1823" s="356">
        <v>85</v>
      </c>
      <c r="E1823" s="359" t="s">
        <v>4768</v>
      </c>
      <c r="F1823" s="363"/>
      <c r="G1823" s="356"/>
    </row>
    <row r="1824" spans="2:7">
      <c r="B1824" s="356" t="s">
        <v>4371</v>
      </c>
      <c r="C1824" s="356" t="s">
        <v>194</v>
      </c>
      <c r="D1824" s="356">
        <v>86</v>
      </c>
      <c r="E1824" s="359" t="s">
        <v>4770</v>
      </c>
      <c r="F1824" s="363"/>
      <c r="G1824" s="356"/>
    </row>
    <row r="1825" spans="2:7">
      <c r="B1825" s="356" t="s">
        <v>4371</v>
      </c>
      <c r="C1825" s="356" t="s">
        <v>194</v>
      </c>
      <c r="D1825" s="356">
        <v>87</v>
      </c>
      <c r="E1825" s="359" t="s">
        <v>30</v>
      </c>
      <c r="F1825" s="363"/>
      <c r="G1825" s="356"/>
    </row>
    <row r="1826" spans="2:7">
      <c r="B1826" s="356" t="s">
        <v>4371</v>
      </c>
      <c r="C1826" s="356" t="s">
        <v>194</v>
      </c>
      <c r="D1826" s="356">
        <v>88</v>
      </c>
      <c r="E1826" s="359" t="s">
        <v>4771</v>
      </c>
      <c r="F1826" s="363"/>
      <c r="G1826" s="356"/>
    </row>
    <row r="1827" spans="2:7">
      <c r="B1827" s="356" t="s">
        <v>4371</v>
      </c>
      <c r="C1827" s="356" t="s">
        <v>194</v>
      </c>
      <c r="D1827" s="356">
        <v>89</v>
      </c>
      <c r="E1827" s="359" t="s">
        <v>4774</v>
      </c>
      <c r="F1827" s="363"/>
      <c r="G1827" s="356"/>
    </row>
    <row r="1828" spans="2:7">
      <c r="B1828" s="356" t="s">
        <v>4371</v>
      </c>
      <c r="C1828" s="356" t="s">
        <v>194</v>
      </c>
      <c r="D1828" s="356">
        <v>90</v>
      </c>
      <c r="E1828" s="359" t="s">
        <v>757</v>
      </c>
      <c r="F1828" s="363"/>
      <c r="G1828" s="356"/>
    </row>
    <row r="1829" spans="2:7">
      <c r="B1829" s="356" t="s">
        <v>4371</v>
      </c>
      <c r="C1829" s="356" t="s">
        <v>194</v>
      </c>
      <c r="D1829" s="356">
        <v>91</v>
      </c>
      <c r="E1829" s="359" t="s">
        <v>4776</v>
      </c>
      <c r="F1829" s="363"/>
      <c r="G1829" s="356"/>
    </row>
    <row r="1830" spans="2:7">
      <c r="B1830" s="356" t="s">
        <v>4371</v>
      </c>
      <c r="C1830" s="356" t="s">
        <v>194</v>
      </c>
      <c r="D1830" s="356">
        <v>92</v>
      </c>
      <c r="E1830" s="359" t="s">
        <v>3057</v>
      </c>
      <c r="F1830" s="363"/>
      <c r="G1830" s="356"/>
    </row>
    <row r="1831" spans="2:7">
      <c r="B1831" s="356" t="s">
        <v>4371</v>
      </c>
      <c r="C1831" s="356" t="s">
        <v>194</v>
      </c>
      <c r="D1831" s="356">
        <v>93</v>
      </c>
      <c r="E1831" s="359" t="s">
        <v>4777</v>
      </c>
      <c r="F1831" s="363"/>
      <c r="G1831" s="356"/>
    </row>
    <row r="1832" spans="2:7">
      <c r="B1832" s="356" t="s">
        <v>4371</v>
      </c>
      <c r="C1832" s="356" t="s">
        <v>194</v>
      </c>
      <c r="D1832" s="356">
        <v>94</v>
      </c>
      <c r="E1832" s="359" t="s">
        <v>4778</v>
      </c>
      <c r="F1832" s="363"/>
      <c r="G1832" s="356"/>
    </row>
    <row r="1833" spans="2:7">
      <c r="B1833" s="356" t="s">
        <v>4371</v>
      </c>
      <c r="C1833" s="356" t="s">
        <v>194</v>
      </c>
      <c r="D1833" s="356">
        <v>95</v>
      </c>
      <c r="E1833" s="359" t="s">
        <v>4781</v>
      </c>
      <c r="F1833" s="363"/>
      <c r="G1833" s="356"/>
    </row>
    <row r="1834" spans="2:7">
      <c r="B1834" s="356" t="s">
        <v>4371</v>
      </c>
      <c r="C1834" s="356" t="s">
        <v>194</v>
      </c>
      <c r="D1834" s="356">
        <v>96</v>
      </c>
      <c r="E1834" s="359" t="s">
        <v>4782</v>
      </c>
      <c r="F1834" s="363"/>
      <c r="G1834" s="356"/>
    </row>
    <row r="1835" spans="2:7">
      <c r="B1835" s="356" t="s">
        <v>4371</v>
      </c>
      <c r="C1835" s="356" t="s">
        <v>194</v>
      </c>
      <c r="D1835" s="356">
        <v>97</v>
      </c>
      <c r="E1835" s="359" t="s">
        <v>4783</v>
      </c>
      <c r="F1835" s="363"/>
      <c r="G1835" s="356"/>
    </row>
    <row r="1836" spans="2:7">
      <c r="B1836" s="356" t="s">
        <v>4371</v>
      </c>
      <c r="C1836" s="356" t="s">
        <v>194</v>
      </c>
      <c r="D1836" s="356">
        <v>98</v>
      </c>
      <c r="E1836" s="359" t="s">
        <v>3047</v>
      </c>
      <c r="F1836" s="363"/>
      <c r="G1836" s="356"/>
    </row>
    <row r="1837" spans="2:7">
      <c r="B1837" s="356" t="s">
        <v>4371</v>
      </c>
      <c r="C1837" s="356" t="s">
        <v>194</v>
      </c>
      <c r="D1837" s="356">
        <v>99</v>
      </c>
      <c r="E1837" s="359" t="s">
        <v>4784</v>
      </c>
      <c r="F1837" s="363"/>
      <c r="G1837" s="356"/>
    </row>
    <row r="1838" spans="2:7">
      <c r="B1838" s="356" t="s">
        <v>4371</v>
      </c>
      <c r="C1838" s="356" t="s">
        <v>194</v>
      </c>
      <c r="D1838" s="356">
        <v>100</v>
      </c>
      <c r="E1838" s="359" t="s">
        <v>4785</v>
      </c>
      <c r="F1838" s="363"/>
      <c r="G1838" s="356"/>
    </row>
    <row r="1839" spans="2:7">
      <c r="B1839" s="356" t="s">
        <v>4371</v>
      </c>
      <c r="C1839" s="356" t="s">
        <v>194</v>
      </c>
      <c r="D1839" s="356">
        <v>101</v>
      </c>
      <c r="E1839" s="359" t="s">
        <v>2119</v>
      </c>
      <c r="F1839" s="363"/>
      <c r="G1839" s="356"/>
    </row>
    <row r="1840" spans="2:7">
      <c r="B1840" s="356" t="s">
        <v>4371</v>
      </c>
      <c r="C1840" s="356" t="s">
        <v>194</v>
      </c>
      <c r="D1840" s="356">
        <v>102</v>
      </c>
      <c r="E1840" s="359" t="s">
        <v>4788</v>
      </c>
      <c r="F1840" s="363"/>
      <c r="G1840" s="356"/>
    </row>
    <row r="1841" spans="2:7">
      <c r="B1841" s="356" t="s">
        <v>4371</v>
      </c>
      <c r="C1841" s="356" t="s">
        <v>194</v>
      </c>
      <c r="D1841" s="356">
        <v>103</v>
      </c>
      <c r="E1841" s="359" t="s">
        <v>4303</v>
      </c>
      <c r="F1841" s="363"/>
      <c r="G1841" s="356"/>
    </row>
    <row r="1842" spans="2:7">
      <c r="B1842" s="356" t="s">
        <v>4371</v>
      </c>
      <c r="C1842" s="356" t="s">
        <v>194</v>
      </c>
      <c r="D1842" s="356">
        <v>104</v>
      </c>
      <c r="E1842" s="359" t="s">
        <v>4037</v>
      </c>
      <c r="F1842" s="363"/>
      <c r="G1842" s="356"/>
    </row>
    <row r="1843" spans="2:7">
      <c r="B1843" s="356" t="s">
        <v>4371</v>
      </c>
      <c r="C1843" s="356" t="s">
        <v>194</v>
      </c>
      <c r="D1843" s="356">
        <v>105</v>
      </c>
      <c r="E1843" s="359" t="s">
        <v>1859</v>
      </c>
      <c r="F1843" s="363"/>
      <c r="G1843" s="356"/>
    </row>
    <row r="1844" spans="2:7">
      <c r="B1844" s="356" t="s">
        <v>4371</v>
      </c>
      <c r="C1844" s="356" t="s">
        <v>194</v>
      </c>
      <c r="D1844" s="356">
        <v>106</v>
      </c>
      <c r="E1844" s="359" t="s">
        <v>4081</v>
      </c>
      <c r="F1844" s="363"/>
      <c r="G1844" s="356"/>
    </row>
    <row r="1845" spans="2:7">
      <c r="B1845" s="356" t="s">
        <v>4371</v>
      </c>
      <c r="C1845" s="356" t="s">
        <v>194</v>
      </c>
      <c r="D1845" s="356">
        <v>107</v>
      </c>
      <c r="E1845" s="359" t="s">
        <v>790</v>
      </c>
      <c r="F1845" s="363"/>
      <c r="G1845" s="356"/>
    </row>
    <row r="1846" spans="2:7">
      <c r="B1846" s="356" t="s">
        <v>4371</v>
      </c>
      <c r="C1846" s="356" t="s">
        <v>194</v>
      </c>
      <c r="D1846" s="356">
        <v>108</v>
      </c>
      <c r="E1846" s="359" t="s">
        <v>846</v>
      </c>
      <c r="F1846" s="363"/>
      <c r="G1846" s="356"/>
    </row>
    <row r="1847" spans="2:7">
      <c r="B1847" s="356" t="s">
        <v>4371</v>
      </c>
      <c r="C1847" s="356" t="s">
        <v>194</v>
      </c>
      <c r="D1847" s="356">
        <v>109</v>
      </c>
      <c r="E1847" s="359" t="s">
        <v>3197</v>
      </c>
      <c r="F1847" s="363"/>
      <c r="G1847" s="356"/>
    </row>
    <row r="1848" spans="2:7">
      <c r="B1848" s="356" t="s">
        <v>4371</v>
      </c>
      <c r="C1848" s="356" t="s">
        <v>194</v>
      </c>
      <c r="D1848" s="356">
        <v>110</v>
      </c>
      <c r="E1848" s="359" t="s">
        <v>1024</v>
      </c>
      <c r="F1848" s="363"/>
      <c r="G1848" s="356"/>
    </row>
    <row r="1849" spans="2:7">
      <c r="B1849" s="356" t="s">
        <v>4371</v>
      </c>
      <c r="C1849" s="356" t="s">
        <v>194</v>
      </c>
      <c r="D1849" s="356">
        <v>111</v>
      </c>
      <c r="E1849" s="359" t="s">
        <v>4790</v>
      </c>
      <c r="F1849" s="363"/>
      <c r="G1849" s="356"/>
    </row>
    <row r="1850" spans="2:7">
      <c r="B1850" s="356" t="s">
        <v>4371</v>
      </c>
      <c r="C1850" s="356" t="s">
        <v>194</v>
      </c>
      <c r="D1850" s="356">
        <v>112</v>
      </c>
      <c r="E1850" s="359" t="s">
        <v>1540</v>
      </c>
      <c r="F1850" s="363"/>
      <c r="G1850" s="356"/>
    </row>
    <row r="1851" spans="2:7">
      <c r="B1851" s="356" t="s">
        <v>4371</v>
      </c>
      <c r="C1851" s="356" t="s">
        <v>194</v>
      </c>
      <c r="D1851" s="356">
        <v>113</v>
      </c>
      <c r="E1851" s="359" t="s">
        <v>1597</v>
      </c>
      <c r="F1851" s="363"/>
      <c r="G1851" s="356"/>
    </row>
    <row r="1852" spans="2:7">
      <c r="B1852" s="356" t="s">
        <v>4371</v>
      </c>
      <c r="C1852" s="356" t="s">
        <v>194</v>
      </c>
      <c r="D1852" s="356">
        <v>114</v>
      </c>
      <c r="E1852" s="359" t="s">
        <v>3129</v>
      </c>
      <c r="F1852" s="363"/>
      <c r="G1852" s="356"/>
    </row>
    <row r="1853" spans="2:7">
      <c r="B1853" s="356" t="s">
        <v>4371</v>
      </c>
      <c r="C1853" s="356" t="s">
        <v>194</v>
      </c>
      <c r="D1853" s="356">
        <v>115</v>
      </c>
      <c r="E1853" s="359" t="s">
        <v>4791</v>
      </c>
      <c r="F1853" s="363"/>
      <c r="G1853" s="356"/>
    </row>
    <row r="1854" spans="2:7">
      <c r="B1854" s="356" t="s">
        <v>4371</v>
      </c>
      <c r="C1854" s="356" t="s">
        <v>194</v>
      </c>
      <c r="D1854" s="356">
        <v>116</v>
      </c>
      <c r="E1854" s="359" t="s">
        <v>4792</v>
      </c>
      <c r="F1854" s="363"/>
      <c r="G1854" s="356"/>
    </row>
    <row r="1855" spans="2:7">
      <c r="B1855" s="356" t="s">
        <v>4371</v>
      </c>
      <c r="C1855" s="356" t="s">
        <v>194</v>
      </c>
      <c r="D1855" s="356">
        <v>117</v>
      </c>
      <c r="E1855" s="359" t="s">
        <v>4793</v>
      </c>
      <c r="F1855" s="363"/>
      <c r="G1855" s="356"/>
    </row>
    <row r="1856" spans="2:7">
      <c r="B1856" s="356" t="s">
        <v>4371</v>
      </c>
      <c r="C1856" s="356" t="s">
        <v>194</v>
      </c>
      <c r="D1856" s="356">
        <v>118</v>
      </c>
      <c r="E1856" s="359" t="s">
        <v>3413</v>
      </c>
      <c r="F1856" s="363"/>
      <c r="G1856" s="356"/>
    </row>
    <row r="1857" spans="2:7">
      <c r="B1857" s="356" t="s">
        <v>4371</v>
      </c>
      <c r="C1857" s="356" t="s">
        <v>194</v>
      </c>
      <c r="D1857" s="356">
        <v>119</v>
      </c>
      <c r="E1857" s="359" t="s">
        <v>354</v>
      </c>
      <c r="F1857" s="363"/>
      <c r="G1857" s="356"/>
    </row>
    <row r="1858" spans="2:7">
      <c r="B1858" s="356" t="s">
        <v>4371</v>
      </c>
      <c r="C1858" s="356" t="s">
        <v>194</v>
      </c>
      <c r="D1858" s="356">
        <v>120</v>
      </c>
      <c r="E1858" s="359" t="s">
        <v>4514</v>
      </c>
      <c r="F1858" s="363"/>
      <c r="G1858" s="356"/>
    </row>
    <row r="1859" spans="2:7">
      <c r="B1859" s="356" t="s">
        <v>4371</v>
      </c>
      <c r="C1859" s="356" t="s">
        <v>194</v>
      </c>
      <c r="D1859" s="356">
        <v>121</v>
      </c>
      <c r="E1859" s="359" t="s">
        <v>345</v>
      </c>
      <c r="F1859" s="363"/>
      <c r="G1859" s="356"/>
    </row>
    <row r="1860" spans="2:7">
      <c r="B1860" s="356" t="s">
        <v>4371</v>
      </c>
      <c r="C1860" s="356" t="s">
        <v>194</v>
      </c>
      <c r="D1860" s="356">
        <v>122</v>
      </c>
      <c r="E1860" s="359" t="s">
        <v>1150</v>
      </c>
      <c r="F1860" s="363"/>
      <c r="G1860" s="356"/>
    </row>
    <row r="1861" spans="2:7">
      <c r="B1861" s="356" t="s">
        <v>4371</v>
      </c>
      <c r="C1861" s="356" t="s">
        <v>194</v>
      </c>
      <c r="D1861" s="356">
        <v>123</v>
      </c>
      <c r="E1861" s="359" t="s">
        <v>4794</v>
      </c>
      <c r="F1861" s="363"/>
      <c r="G1861" s="356"/>
    </row>
    <row r="1862" spans="2:7">
      <c r="B1862" s="356" t="s">
        <v>4371</v>
      </c>
      <c r="C1862" s="356" t="s">
        <v>194</v>
      </c>
      <c r="D1862" s="356">
        <v>124</v>
      </c>
      <c r="E1862" s="359" t="s">
        <v>3699</v>
      </c>
      <c r="F1862" s="363"/>
      <c r="G1862" s="356"/>
    </row>
    <row r="1863" spans="2:7">
      <c r="B1863" s="356" t="s">
        <v>4371</v>
      </c>
      <c r="C1863" s="356" t="s">
        <v>194</v>
      </c>
      <c r="D1863" s="356">
        <v>125</v>
      </c>
      <c r="E1863" s="356" t="s">
        <v>2096</v>
      </c>
      <c r="F1863" s="363" t="s">
        <v>7266</v>
      </c>
      <c r="G1863" s="356"/>
    </row>
    <row r="1864" spans="2:7">
      <c r="B1864" s="356" t="s">
        <v>4371</v>
      </c>
      <c r="C1864" s="356" t="s">
        <v>194</v>
      </c>
      <c r="D1864" s="356">
        <v>126</v>
      </c>
      <c r="E1864" s="359" t="s">
        <v>3768</v>
      </c>
      <c r="F1864" s="363"/>
      <c r="G1864" s="356"/>
    </row>
    <row r="1865" spans="2:7">
      <c r="B1865" s="356" t="s">
        <v>4371</v>
      </c>
      <c r="C1865" s="356" t="s">
        <v>194</v>
      </c>
      <c r="D1865" s="356">
        <v>127</v>
      </c>
      <c r="E1865" s="359" t="s">
        <v>2584</v>
      </c>
      <c r="F1865" s="363"/>
      <c r="G1865" s="356"/>
    </row>
    <row r="1866" spans="2:7">
      <c r="B1866" s="356" t="s">
        <v>4371</v>
      </c>
      <c r="C1866" s="356" t="s">
        <v>194</v>
      </c>
      <c r="D1866" s="356">
        <v>128</v>
      </c>
      <c r="E1866" s="359" t="s">
        <v>1799</v>
      </c>
      <c r="F1866" s="363"/>
      <c r="G1866" s="356"/>
    </row>
    <row r="1867" spans="2:7">
      <c r="B1867" s="356" t="s">
        <v>4371</v>
      </c>
      <c r="C1867" s="356" t="s">
        <v>194</v>
      </c>
      <c r="D1867" s="356">
        <v>129</v>
      </c>
      <c r="E1867" s="359" t="s">
        <v>4795</v>
      </c>
      <c r="F1867" s="363"/>
      <c r="G1867" s="356"/>
    </row>
    <row r="1868" spans="2:7">
      <c r="B1868" s="356" t="s">
        <v>4371</v>
      </c>
      <c r="C1868" s="356" t="s">
        <v>194</v>
      </c>
      <c r="D1868" s="356">
        <v>130</v>
      </c>
      <c r="E1868" s="359" t="s">
        <v>4799</v>
      </c>
      <c r="F1868" s="363"/>
      <c r="G1868" s="356"/>
    </row>
    <row r="1869" spans="2:7">
      <c r="B1869" s="356" t="s">
        <v>4371</v>
      </c>
      <c r="C1869" s="356" t="s">
        <v>194</v>
      </c>
      <c r="D1869" s="356">
        <v>131</v>
      </c>
      <c r="E1869" s="359" t="s">
        <v>4803</v>
      </c>
      <c r="F1869" s="363"/>
      <c r="G1869" s="356"/>
    </row>
    <row r="1870" spans="2:7">
      <c r="B1870" s="356" t="s">
        <v>4371</v>
      </c>
      <c r="C1870" s="356" t="s">
        <v>194</v>
      </c>
      <c r="D1870" s="356">
        <v>132</v>
      </c>
      <c r="E1870" s="359" t="s">
        <v>3799</v>
      </c>
      <c r="F1870" s="363"/>
      <c r="G1870" s="356"/>
    </row>
    <row r="1871" spans="2:7">
      <c r="B1871" s="356" t="s">
        <v>4371</v>
      </c>
      <c r="C1871" s="356" t="s">
        <v>194</v>
      </c>
      <c r="D1871" s="356">
        <v>133</v>
      </c>
      <c r="E1871" s="359" t="s">
        <v>4805</v>
      </c>
      <c r="F1871" s="363"/>
      <c r="G1871" s="356"/>
    </row>
    <row r="1872" spans="2:7">
      <c r="B1872" s="356" t="s">
        <v>4371</v>
      </c>
      <c r="C1872" s="356" t="s">
        <v>194</v>
      </c>
      <c r="D1872" s="356">
        <v>134</v>
      </c>
      <c r="E1872" s="359" t="s">
        <v>4806</v>
      </c>
      <c r="F1872" s="363"/>
      <c r="G1872" s="356"/>
    </row>
    <row r="1873" spans="2:7">
      <c r="B1873" s="356" t="s">
        <v>4371</v>
      </c>
      <c r="C1873" s="356" t="s">
        <v>194</v>
      </c>
      <c r="D1873" s="356">
        <v>135</v>
      </c>
      <c r="E1873" s="359" t="s">
        <v>693</v>
      </c>
      <c r="F1873" s="363"/>
      <c r="G1873" s="356"/>
    </row>
    <row r="1874" spans="2:7">
      <c r="B1874" s="356" t="s">
        <v>4371</v>
      </c>
      <c r="C1874" s="356" t="s">
        <v>194</v>
      </c>
      <c r="D1874" s="356">
        <v>136</v>
      </c>
      <c r="E1874" s="359" t="s">
        <v>4808</v>
      </c>
      <c r="F1874" s="363"/>
      <c r="G1874" s="356"/>
    </row>
    <row r="1875" spans="2:7">
      <c r="B1875" s="356" t="s">
        <v>4371</v>
      </c>
      <c r="C1875" s="356" t="s">
        <v>194</v>
      </c>
      <c r="D1875" s="356">
        <v>137</v>
      </c>
      <c r="E1875" s="359" t="s">
        <v>3093</v>
      </c>
      <c r="F1875" s="363"/>
      <c r="G1875" s="356"/>
    </row>
    <row r="1876" spans="2:7">
      <c r="B1876" s="356" t="s">
        <v>4371</v>
      </c>
      <c r="C1876" s="356" t="s">
        <v>194</v>
      </c>
      <c r="D1876" s="356">
        <v>138</v>
      </c>
      <c r="E1876" s="359" t="s">
        <v>537</v>
      </c>
      <c r="F1876" s="363"/>
      <c r="G1876" s="356"/>
    </row>
    <row r="1877" spans="2:7">
      <c r="B1877" s="356" t="s">
        <v>4371</v>
      </c>
      <c r="C1877" s="356" t="s">
        <v>194</v>
      </c>
      <c r="D1877" s="356">
        <v>139</v>
      </c>
      <c r="E1877" s="359" t="s">
        <v>4809</v>
      </c>
      <c r="F1877" s="363"/>
      <c r="G1877" s="356"/>
    </row>
    <row r="1878" spans="2:7">
      <c r="B1878" s="356" t="s">
        <v>4371</v>
      </c>
      <c r="C1878" s="356" t="s">
        <v>194</v>
      </c>
      <c r="D1878" s="356">
        <v>140</v>
      </c>
      <c r="E1878" s="359" t="s">
        <v>4641</v>
      </c>
      <c r="F1878" s="363"/>
      <c r="G1878" s="356"/>
    </row>
    <row r="1879" spans="2:7">
      <c r="B1879" s="356" t="s">
        <v>4371</v>
      </c>
      <c r="C1879" s="356" t="s">
        <v>194</v>
      </c>
      <c r="D1879" s="356">
        <v>141</v>
      </c>
      <c r="E1879" s="359" t="s">
        <v>3604</v>
      </c>
      <c r="F1879" s="363"/>
      <c r="G1879" s="356"/>
    </row>
    <row r="1880" spans="2:7">
      <c r="B1880" s="356" t="s">
        <v>4371</v>
      </c>
      <c r="C1880" s="356" t="s">
        <v>194</v>
      </c>
      <c r="D1880" s="356">
        <v>142</v>
      </c>
      <c r="E1880" s="359" t="s">
        <v>403</v>
      </c>
      <c r="F1880" s="363"/>
      <c r="G1880" s="356"/>
    </row>
    <row r="1881" spans="2:7">
      <c r="B1881" s="356" t="s">
        <v>4371</v>
      </c>
      <c r="C1881" s="356" t="s">
        <v>194</v>
      </c>
      <c r="D1881" s="356">
        <v>143</v>
      </c>
      <c r="E1881" s="359" t="s">
        <v>2170</v>
      </c>
      <c r="F1881" s="363"/>
      <c r="G1881" s="356"/>
    </row>
    <row r="1882" spans="2:7">
      <c r="B1882" s="356" t="s">
        <v>4371</v>
      </c>
      <c r="C1882" s="356" t="s">
        <v>194</v>
      </c>
      <c r="D1882" s="356">
        <v>144</v>
      </c>
      <c r="E1882" s="359" t="s">
        <v>4811</v>
      </c>
      <c r="F1882" s="363"/>
      <c r="G1882" s="356"/>
    </row>
    <row r="1883" spans="2:7">
      <c r="B1883" s="356" t="s">
        <v>4371</v>
      </c>
      <c r="C1883" s="356" t="s">
        <v>194</v>
      </c>
      <c r="D1883" s="356">
        <v>145</v>
      </c>
      <c r="E1883" s="359" t="s">
        <v>2336</v>
      </c>
      <c r="F1883" s="363"/>
      <c r="G1883" s="356"/>
    </row>
    <row r="1884" spans="2:7">
      <c r="B1884" s="356" t="s">
        <v>4371</v>
      </c>
      <c r="C1884" s="356" t="s">
        <v>194</v>
      </c>
      <c r="D1884" s="356">
        <v>146</v>
      </c>
      <c r="E1884" s="359" t="s">
        <v>4106</v>
      </c>
      <c r="F1884" s="363"/>
      <c r="G1884" s="356"/>
    </row>
    <row r="1885" spans="2:7">
      <c r="B1885" s="356" t="s">
        <v>4371</v>
      </c>
      <c r="C1885" s="356" t="s">
        <v>194</v>
      </c>
      <c r="D1885" s="356">
        <v>147</v>
      </c>
      <c r="E1885" s="359" t="s">
        <v>4813</v>
      </c>
      <c r="F1885" s="363"/>
      <c r="G1885" s="356"/>
    </row>
    <row r="1886" spans="2:7">
      <c r="B1886" s="356" t="s">
        <v>4371</v>
      </c>
      <c r="C1886" s="356" t="s">
        <v>194</v>
      </c>
      <c r="D1886" s="356">
        <v>148</v>
      </c>
      <c r="E1886" s="359" t="s">
        <v>4816</v>
      </c>
      <c r="F1886" s="363"/>
      <c r="G1886" s="356"/>
    </row>
    <row r="1887" spans="2:7">
      <c r="B1887" s="356" t="s">
        <v>4371</v>
      </c>
      <c r="C1887" s="356" t="s">
        <v>194</v>
      </c>
      <c r="D1887" s="356">
        <v>149</v>
      </c>
      <c r="E1887" s="359" t="s">
        <v>551</v>
      </c>
      <c r="F1887" s="363"/>
      <c r="G1887" s="356"/>
    </row>
    <row r="1888" spans="2:7">
      <c r="B1888" s="356" t="s">
        <v>4371</v>
      </c>
      <c r="C1888" s="356" t="s">
        <v>194</v>
      </c>
      <c r="D1888" s="356">
        <v>150</v>
      </c>
      <c r="E1888" s="359" t="s">
        <v>381</v>
      </c>
      <c r="F1888" s="363"/>
      <c r="G1888" s="356"/>
    </row>
    <row r="1889" spans="2:7">
      <c r="B1889" s="356" t="s">
        <v>4371</v>
      </c>
      <c r="C1889" s="356" t="s">
        <v>194</v>
      </c>
      <c r="D1889" s="356">
        <v>151</v>
      </c>
      <c r="E1889" s="359" t="s">
        <v>4817</v>
      </c>
      <c r="F1889" s="363"/>
      <c r="G1889" s="356"/>
    </row>
    <row r="1890" spans="2:7">
      <c r="B1890" s="356" t="s">
        <v>4371</v>
      </c>
      <c r="C1890" s="356" t="s">
        <v>194</v>
      </c>
      <c r="D1890" s="356">
        <v>152</v>
      </c>
      <c r="E1890" s="359" t="s">
        <v>2748</v>
      </c>
      <c r="F1890" s="363"/>
      <c r="G1890" s="356"/>
    </row>
    <row r="1891" spans="2:7">
      <c r="B1891" s="356" t="s">
        <v>4371</v>
      </c>
      <c r="C1891" s="356" t="s">
        <v>194</v>
      </c>
      <c r="D1891" s="356">
        <v>153</v>
      </c>
      <c r="E1891" s="359" t="s">
        <v>2946</v>
      </c>
      <c r="F1891" s="363"/>
      <c r="G1891" s="356"/>
    </row>
    <row r="1892" spans="2:7">
      <c r="B1892" s="356" t="s">
        <v>4371</v>
      </c>
      <c r="C1892" s="356" t="s">
        <v>194</v>
      </c>
      <c r="D1892" s="356">
        <v>154</v>
      </c>
      <c r="E1892" s="359" t="s">
        <v>2792</v>
      </c>
      <c r="F1892" s="363"/>
      <c r="G1892" s="356"/>
    </row>
    <row r="1893" spans="2:7">
      <c r="B1893" s="356" t="s">
        <v>4371</v>
      </c>
      <c r="C1893" s="356" t="s">
        <v>194</v>
      </c>
      <c r="D1893" s="356">
        <v>155</v>
      </c>
      <c r="E1893" s="359" t="s">
        <v>4819</v>
      </c>
      <c r="F1893" s="363"/>
      <c r="G1893" s="356"/>
    </row>
    <row r="1894" spans="2:7">
      <c r="B1894" s="356" t="s">
        <v>4371</v>
      </c>
      <c r="C1894" s="356" t="s">
        <v>194</v>
      </c>
      <c r="D1894" s="356">
        <v>156</v>
      </c>
      <c r="E1894" s="359" t="s">
        <v>4821</v>
      </c>
      <c r="F1894" s="363"/>
      <c r="G1894" s="356"/>
    </row>
    <row r="1895" spans="2:7">
      <c r="B1895" s="356" t="s">
        <v>4371</v>
      </c>
      <c r="C1895" s="356" t="s">
        <v>194</v>
      </c>
      <c r="D1895" s="356">
        <v>157</v>
      </c>
      <c r="E1895" s="359" t="s">
        <v>4823</v>
      </c>
      <c r="F1895" s="363"/>
      <c r="G1895" s="356"/>
    </row>
    <row r="1896" spans="2:7">
      <c r="B1896" s="356" t="s">
        <v>4371</v>
      </c>
      <c r="C1896" s="356" t="s">
        <v>194</v>
      </c>
      <c r="D1896" s="356">
        <v>158</v>
      </c>
      <c r="E1896" s="359" t="s">
        <v>3002</v>
      </c>
      <c r="F1896" s="363"/>
      <c r="G1896" s="356"/>
    </row>
    <row r="1897" spans="2:7">
      <c r="B1897" s="356" t="s">
        <v>4371</v>
      </c>
      <c r="C1897" s="356" t="s">
        <v>194</v>
      </c>
      <c r="D1897" s="356">
        <v>159</v>
      </c>
      <c r="E1897" s="359" t="s">
        <v>3901</v>
      </c>
      <c r="F1897" s="363"/>
      <c r="G1897" s="356"/>
    </row>
    <row r="1898" spans="2:7">
      <c r="B1898" s="356" t="s">
        <v>4371</v>
      </c>
      <c r="C1898" s="356" t="s">
        <v>194</v>
      </c>
      <c r="D1898" s="356">
        <v>160</v>
      </c>
      <c r="E1898" s="359" t="s">
        <v>2144</v>
      </c>
      <c r="F1898" s="363"/>
      <c r="G1898" s="356"/>
    </row>
    <row r="1899" spans="2:7">
      <c r="B1899" s="356" t="s">
        <v>4371</v>
      </c>
      <c r="C1899" s="356" t="s">
        <v>194</v>
      </c>
      <c r="D1899" s="356">
        <v>161</v>
      </c>
      <c r="E1899" s="359" t="s">
        <v>2149</v>
      </c>
      <c r="F1899" s="363"/>
      <c r="G1899" s="356"/>
    </row>
    <row r="1900" spans="2:7">
      <c r="B1900" s="356" t="s">
        <v>4371</v>
      </c>
      <c r="C1900" s="356" t="s">
        <v>194</v>
      </c>
      <c r="D1900" s="356">
        <v>162</v>
      </c>
      <c r="E1900" s="359" t="s">
        <v>2298</v>
      </c>
      <c r="F1900" s="363"/>
      <c r="G1900" s="356"/>
    </row>
    <row r="1901" spans="2:7">
      <c r="B1901" s="356" t="s">
        <v>4371</v>
      </c>
      <c r="C1901" s="356" t="s">
        <v>194</v>
      </c>
      <c r="D1901" s="356">
        <v>163</v>
      </c>
      <c r="E1901" s="359" t="s">
        <v>7425</v>
      </c>
      <c r="F1901" s="363"/>
      <c r="G1901" s="356"/>
    </row>
    <row r="1902" spans="2:7">
      <c r="B1902" s="356" t="s">
        <v>4371</v>
      </c>
      <c r="C1902" s="356" t="s">
        <v>194</v>
      </c>
      <c r="D1902" s="356">
        <v>164</v>
      </c>
      <c r="E1902" s="356" t="s">
        <v>4824</v>
      </c>
      <c r="F1902" s="363" t="s">
        <v>7266</v>
      </c>
      <c r="G1902" s="356"/>
    </row>
    <row r="1903" spans="2:7">
      <c r="B1903" s="356" t="s">
        <v>4371</v>
      </c>
      <c r="C1903" s="356" t="s">
        <v>194</v>
      </c>
      <c r="D1903" s="356">
        <v>165</v>
      </c>
      <c r="E1903" s="356" t="s">
        <v>4072</v>
      </c>
      <c r="F1903" s="363" t="s">
        <v>7266</v>
      </c>
      <c r="G1903" s="356"/>
    </row>
    <row r="1904" spans="2:7">
      <c r="B1904" s="356" t="s">
        <v>4371</v>
      </c>
      <c r="C1904" s="356" t="s">
        <v>194</v>
      </c>
      <c r="D1904" s="356">
        <v>166</v>
      </c>
      <c r="E1904" s="356" t="s">
        <v>4825</v>
      </c>
      <c r="F1904" s="363" t="s">
        <v>7266</v>
      </c>
      <c r="G1904" s="356"/>
    </row>
    <row r="1905" spans="2:7">
      <c r="B1905" s="356" t="s">
        <v>4371</v>
      </c>
      <c r="C1905" s="356" t="s">
        <v>194</v>
      </c>
      <c r="D1905" s="356">
        <v>167</v>
      </c>
      <c r="E1905" s="356" t="s">
        <v>460</v>
      </c>
      <c r="F1905" s="363" t="s">
        <v>7266</v>
      </c>
      <c r="G1905" s="356"/>
    </row>
    <row r="1906" spans="2:7">
      <c r="B1906" s="356" t="s">
        <v>4371</v>
      </c>
      <c r="C1906" s="356" t="s">
        <v>194</v>
      </c>
      <c r="D1906" s="356">
        <v>168</v>
      </c>
      <c r="E1906" s="356" t="s">
        <v>1123</v>
      </c>
      <c r="F1906" s="363" t="s">
        <v>7266</v>
      </c>
      <c r="G1906" s="356"/>
    </row>
    <row r="1907" spans="2:7">
      <c r="B1907" s="356" t="s">
        <v>4371</v>
      </c>
      <c r="C1907" s="356" t="s">
        <v>194</v>
      </c>
      <c r="D1907" s="356">
        <v>169</v>
      </c>
      <c r="E1907" s="356" t="s">
        <v>2547</v>
      </c>
      <c r="F1907" s="363" t="s">
        <v>7266</v>
      </c>
      <c r="G1907" s="356"/>
    </row>
    <row r="1908" spans="2:7">
      <c r="B1908" s="356" t="s">
        <v>4371</v>
      </c>
      <c r="C1908" s="356" t="s">
        <v>194</v>
      </c>
      <c r="D1908" s="356">
        <v>170</v>
      </c>
      <c r="E1908" s="356" t="s">
        <v>1721</v>
      </c>
      <c r="F1908" s="363" t="s">
        <v>7266</v>
      </c>
      <c r="G1908" s="356"/>
    </row>
    <row r="1909" spans="2:7">
      <c r="B1909" s="356" t="s">
        <v>4371</v>
      </c>
      <c r="C1909" s="356" t="s">
        <v>194</v>
      </c>
      <c r="D1909" s="356">
        <v>171</v>
      </c>
      <c r="E1909" s="356" t="s">
        <v>4827</v>
      </c>
      <c r="F1909" s="363" t="s">
        <v>7266</v>
      </c>
      <c r="G1909" s="356"/>
    </row>
    <row r="1910" spans="2:7">
      <c r="B1910" s="356" t="s">
        <v>4371</v>
      </c>
      <c r="C1910" s="356" t="s">
        <v>194</v>
      </c>
      <c r="D1910" s="356">
        <v>172</v>
      </c>
      <c r="E1910" s="356" t="s">
        <v>2154</v>
      </c>
      <c r="F1910" s="363" t="s">
        <v>7266</v>
      </c>
      <c r="G1910" s="356"/>
    </row>
    <row r="1911" spans="2:7">
      <c r="B1911" s="356" t="s">
        <v>4371</v>
      </c>
      <c r="C1911" s="356" t="s">
        <v>194</v>
      </c>
      <c r="D1911" s="356">
        <v>173</v>
      </c>
      <c r="E1911" s="356" t="s">
        <v>4244</v>
      </c>
      <c r="F1911" s="363" t="s">
        <v>7266</v>
      </c>
      <c r="G1911" s="356"/>
    </row>
    <row r="1912" spans="2:7">
      <c r="B1912" s="356" t="s">
        <v>4371</v>
      </c>
      <c r="C1912" s="356" t="s">
        <v>194</v>
      </c>
      <c r="D1912" s="356">
        <v>174</v>
      </c>
      <c r="E1912" s="356" t="s">
        <v>4828</v>
      </c>
      <c r="F1912" s="363" t="s">
        <v>7266</v>
      </c>
      <c r="G1912" s="356"/>
    </row>
    <row r="1913" spans="2:7">
      <c r="B1913" s="356" t="s">
        <v>4371</v>
      </c>
      <c r="C1913" s="356" t="s">
        <v>194</v>
      </c>
      <c r="D1913" s="356">
        <v>175</v>
      </c>
      <c r="E1913" s="356" t="s">
        <v>3533</v>
      </c>
      <c r="F1913" s="363" t="s">
        <v>7266</v>
      </c>
      <c r="G1913" s="356"/>
    </row>
    <row r="1914" spans="2:7">
      <c r="B1914" s="356" t="s">
        <v>4371</v>
      </c>
      <c r="C1914" s="356" t="s">
        <v>194</v>
      </c>
      <c r="D1914" s="356">
        <v>176</v>
      </c>
      <c r="E1914" s="356" t="s">
        <v>291</v>
      </c>
      <c r="F1914" s="363" t="s">
        <v>7266</v>
      </c>
      <c r="G1914" s="356"/>
    </row>
    <row r="1915" spans="2:7">
      <c r="B1915" s="356" t="s">
        <v>4371</v>
      </c>
      <c r="C1915" s="356" t="s">
        <v>194</v>
      </c>
      <c r="D1915" s="356">
        <v>177</v>
      </c>
      <c r="E1915" s="356" t="s">
        <v>4829</v>
      </c>
      <c r="F1915" s="363" t="s">
        <v>7266</v>
      </c>
      <c r="G1915" s="356"/>
    </row>
    <row r="1916" spans="2:7">
      <c r="B1916" s="356" t="s">
        <v>4371</v>
      </c>
      <c r="C1916" s="356" t="s">
        <v>194</v>
      </c>
      <c r="D1916" s="356">
        <v>178</v>
      </c>
      <c r="E1916" s="358" t="s">
        <v>286</v>
      </c>
      <c r="F1916" s="363"/>
      <c r="G1916" s="356"/>
    </row>
    <row r="1917" spans="2:7">
      <c r="B1917" s="356" t="s">
        <v>4371</v>
      </c>
      <c r="C1917" s="356" t="s">
        <v>194</v>
      </c>
      <c r="D1917" s="356">
        <v>179</v>
      </c>
      <c r="E1917" s="358" t="s">
        <v>241</v>
      </c>
      <c r="F1917" s="363"/>
      <c r="G1917" s="356"/>
    </row>
    <row r="1918" spans="2:7">
      <c r="B1918" s="356" t="s">
        <v>4371</v>
      </c>
      <c r="C1918" s="356" t="s">
        <v>194</v>
      </c>
      <c r="D1918" s="356">
        <v>180</v>
      </c>
      <c r="E1918" s="358" t="s">
        <v>299</v>
      </c>
      <c r="F1918" s="363"/>
      <c r="G1918" s="356"/>
    </row>
    <row r="1919" spans="2:7">
      <c r="B1919" s="356" t="s">
        <v>4371</v>
      </c>
      <c r="C1919" s="356" t="s">
        <v>194</v>
      </c>
      <c r="D1919" s="356">
        <v>181</v>
      </c>
      <c r="E1919" s="358" t="s">
        <v>103</v>
      </c>
      <c r="F1919" s="363"/>
      <c r="G1919" s="356"/>
    </row>
    <row r="1920" spans="2:7">
      <c r="B1920" s="356" t="s">
        <v>4371</v>
      </c>
      <c r="C1920" s="356" t="s">
        <v>194</v>
      </c>
      <c r="D1920" s="356">
        <v>182</v>
      </c>
      <c r="E1920" s="358" t="s">
        <v>303</v>
      </c>
      <c r="F1920" s="363"/>
      <c r="G1920" s="356"/>
    </row>
    <row r="1921" spans="2:7">
      <c r="B1921" s="356" t="s">
        <v>4371</v>
      </c>
      <c r="C1921" s="356" t="s">
        <v>194</v>
      </c>
      <c r="D1921" s="356">
        <v>183</v>
      </c>
      <c r="E1921" s="358" t="s">
        <v>306</v>
      </c>
      <c r="F1921" s="363"/>
      <c r="G1921" s="356"/>
    </row>
    <row r="1922" spans="2:7">
      <c r="B1922" s="356" t="s">
        <v>4371</v>
      </c>
      <c r="C1922" s="356" t="s">
        <v>194</v>
      </c>
      <c r="D1922" s="356">
        <v>184</v>
      </c>
      <c r="E1922" s="361" t="s">
        <v>6376</v>
      </c>
      <c r="F1922" s="363"/>
      <c r="G1922" s="356"/>
    </row>
    <row r="1923" spans="2:7">
      <c r="B1923" s="356" t="s">
        <v>4371</v>
      </c>
      <c r="C1923" s="356" t="s">
        <v>194</v>
      </c>
      <c r="D1923" s="356">
        <v>185</v>
      </c>
      <c r="E1923" s="359" t="s">
        <v>577</v>
      </c>
      <c r="F1923" s="363"/>
      <c r="G1923" s="356"/>
    </row>
    <row r="1924" spans="2:7">
      <c r="B1924" s="356" t="s">
        <v>4371</v>
      </c>
      <c r="C1924" s="356" t="s">
        <v>194</v>
      </c>
      <c r="D1924" s="356">
        <v>186</v>
      </c>
      <c r="E1924" s="359" t="s">
        <v>321</v>
      </c>
      <c r="F1924" s="363"/>
      <c r="G1924" s="356"/>
    </row>
    <row r="1925" spans="2:7">
      <c r="B1925" s="356" t="s">
        <v>4371</v>
      </c>
      <c r="C1925" s="356" t="s">
        <v>194</v>
      </c>
      <c r="D1925" s="356">
        <v>187</v>
      </c>
      <c r="E1925" s="359" t="s">
        <v>885</v>
      </c>
      <c r="F1925" s="363"/>
      <c r="G1925" s="356"/>
    </row>
    <row r="1926" spans="2:7">
      <c r="B1926" s="356" t="s">
        <v>4371</v>
      </c>
      <c r="C1926" s="356" t="s">
        <v>194</v>
      </c>
      <c r="D1926" s="356">
        <v>188</v>
      </c>
      <c r="E1926" s="361" t="s">
        <v>2574</v>
      </c>
      <c r="F1926" s="363" t="s">
        <v>7266</v>
      </c>
      <c r="G1926" s="356"/>
    </row>
    <row r="1927" spans="2:7">
      <c r="B1927" s="356" t="s">
        <v>4371</v>
      </c>
      <c r="C1927" s="356" t="s">
        <v>194</v>
      </c>
      <c r="D1927" s="356">
        <v>189</v>
      </c>
      <c r="E1927" s="361" t="s">
        <v>6397</v>
      </c>
      <c r="F1927" s="363" t="s">
        <v>7266</v>
      </c>
      <c r="G1927" s="356"/>
    </row>
    <row r="1928" spans="2:7">
      <c r="B1928" s="356" t="s">
        <v>4371</v>
      </c>
      <c r="C1928" s="356" t="s">
        <v>194</v>
      </c>
      <c r="D1928" s="356">
        <v>190</v>
      </c>
      <c r="E1928" s="393" t="s">
        <v>7426</v>
      </c>
      <c r="F1928" s="363"/>
      <c r="G1928" s="356"/>
    </row>
    <row r="1929" spans="2:7">
      <c r="B1929" s="356" t="s">
        <v>4850</v>
      </c>
      <c r="C1929" s="356" t="s">
        <v>4852</v>
      </c>
      <c r="D1929" s="356">
        <v>1</v>
      </c>
      <c r="E1929" s="358" t="s">
        <v>76</v>
      </c>
      <c r="F1929" s="363" t="s">
        <v>7266</v>
      </c>
      <c r="G1929" s="356"/>
    </row>
    <row r="1930" spans="2:7">
      <c r="B1930" s="356" t="s">
        <v>4850</v>
      </c>
      <c r="C1930" s="356" t="s">
        <v>4852</v>
      </c>
      <c r="D1930" s="356">
        <v>2</v>
      </c>
      <c r="E1930" s="358" t="s">
        <v>2756</v>
      </c>
      <c r="F1930" s="363" t="s">
        <v>7266</v>
      </c>
      <c r="G1930" s="356"/>
    </row>
    <row r="1931" spans="2:7">
      <c r="B1931" s="356" t="s">
        <v>4850</v>
      </c>
      <c r="C1931" s="356" t="s">
        <v>4852</v>
      </c>
      <c r="D1931" s="356">
        <v>3</v>
      </c>
      <c r="E1931" s="358" t="s">
        <v>2577</v>
      </c>
      <c r="F1931" s="363" t="s">
        <v>7266</v>
      </c>
      <c r="G1931" s="356"/>
    </row>
    <row r="1932" spans="2:7">
      <c r="B1932" s="356" t="s">
        <v>4850</v>
      </c>
      <c r="C1932" s="356" t="s">
        <v>4852</v>
      </c>
      <c r="D1932" s="356">
        <v>4</v>
      </c>
      <c r="E1932" s="358" t="s">
        <v>700</v>
      </c>
      <c r="F1932" s="363" t="s">
        <v>7266</v>
      </c>
      <c r="G1932" s="356"/>
    </row>
    <row r="1933" spans="2:7">
      <c r="B1933" s="356" t="s">
        <v>4850</v>
      </c>
      <c r="C1933" s="356" t="s">
        <v>4852</v>
      </c>
      <c r="D1933" s="356">
        <v>5</v>
      </c>
      <c r="E1933" s="359" t="s">
        <v>4854</v>
      </c>
      <c r="F1933" s="363"/>
      <c r="G1933" s="356"/>
    </row>
    <row r="1934" spans="2:7">
      <c r="B1934" s="356" t="s">
        <v>4850</v>
      </c>
      <c r="C1934" s="356" t="s">
        <v>4852</v>
      </c>
      <c r="D1934" s="356">
        <v>6</v>
      </c>
      <c r="E1934" s="359" t="s">
        <v>4855</v>
      </c>
      <c r="F1934" s="363"/>
      <c r="G1934" s="356"/>
    </row>
    <row r="1935" spans="2:7">
      <c r="B1935" s="356" t="s">
        <v>4850</v>
      </c>
      <c r="C1935" s="356" t="s">
        <v>4852</v>
      </c>
      <c r="D1935" s="356">
        <v>7</v>
      </c>
      <c r="E1935" s="359" t="s">
        <v>348</v>
      </c>
      <c r="F1935" s="363"/>
      <c r="G1935" s="356"/>
    </row>
    <row r="1936" spans="2:7">
      <c r="B1936" s="356" t="s">
        <v>4850</v>
      </c>
      <c r="C1936" s="356" t="s">
        <v>4852</v>
      </c>
      <c r="D1936" s="356">
        <v>8</v>
      </c>
      <c r="E1936" s="359" t="s">
        <v>3468</v>
      </c>
      <c r="F1936" s="363"/>
      <c r="G1936" s="356"/>
    </row>
    <row r="1937" spans="2:7">
      <c r="B1937" s="356" t="s">
        <v>4850</v>
      </c>
      <c r="C1937" s="356" t="s">
        <v>4852</v>
      </c>
      <c r="D1937" s="356">
        <v>9</v>
      </c>
      <c r="E1937" s="359" t="s">
        <v>4857</v>
      </c>
      <c r="F1937" s="363"/>
      <c r="G1937" s="356"/>
    </row>
    <row r="1938" spans="2:7">
      <c r="B1938" s="356" t="s">
        <v>4850</v>
      </c>
      <c r="C1938" s="356" t="s">
        <v>4852</v>
      </c>
      <c r="D1938" s="356">
        <v>10</v>
      </c>
      <c r="E1938" s="359" t="s">
        <v>2010</v>
      </c>
      <c r="F1938" s="363"/>
      <c r="G1938" s="356"/>
    </row>
    <row r="1939" spans="2:7">
      <c r="B1939" s="356" t="s">
        <v>4850</v>
      </c>
      <c r="C1939" s="356" t="s">
        <v>4852</v>
      </c>
      <c r="D1939" s="356">
        <v>11</v>
      </c>
      <c r="E1939" s="359" t="s">
        <v>3372</v>
      </c>
      <c r="F1939" s="363"/>
      <c r="G1939" s="356"/>
    </row>
    <row r="1940" spans="2:7">
      <c r="B1940" s="356" t="s">
        <v>4850</v>
      </c>
      <c r="C1940" s="356" t="s">
        <v>4852</v>
      </c>
      <c r="D1940" s="356">
        <v>12</v>
      </c>
      <c r="E1940" s="359" t="s">
        <v>4281</v>
      </c>
      <c r="F1940" s="363"/>
      <c r="G1940" s="356"/>
    </row>
    <row r="1941" spans="2:7">
      <c r="B1941" s="356" t="s">
        <v>4850</v>
      </c>
      <c r="C1941" s="356" t="s">
        <v>4852</v>
      </c>
      <c r="D1941" s="356">
        <v>13</v>
      </c>
      <c r="E1941" s="359" t="s">
        <v>1541</v>
      </c>
      <c r="F1941" s="363"/>
      <c r="G1941" s="356"/>
    </row>
    <row r="1942" spans="2:7">
      <c r="B1942" s="356" t="s">
        <v>4850</v>
      </c>
      <c r="C1942" s="356" t="s">
        <v>4852</v>
      </c>
      <c r="D1942" s="356">
        <v>14</v>
      </c>
      <c r="E1942" s="359" t="s">
        <v>4858</v>
      </c>
      <c r="F1942" s="363"/>
      <c r="G1942" s="356"/>
    </row>
    <row r="1943" spans="2:7">
      <c r="B1943" s="356" t="s">
        <v>4850</v>
      </c>
      <c r="C1943" s="356" t="s">
        <v>4852</v>
      </c>
      <c r="D1943" s="356">
        <v>15</v>
      </c>
      <c r="E1943" s="359" t="s">
        <v>2160</v>
      </c>
      <c r="F1943" s="363"/>
      <c r="G1943" s="356"/>
    </row>
    <row r="1944" spans="2:7">
      <c r="B1944" s="356" t="s">
        <v>4850</v>
      </c>
      <c r="C1944" s="356" t="s">
        <v>4852</v>
      </c>
      <c r="D1944" s="356">
        <v>16</v>
      </c>
      <c r="E1944" s="359" t="s">
        <v>1241</v>
      </c>
      <c r="F1944" s="363"/>
      <c r="G1944" s="356"/>
    </row>
    <row r="1945" spans="2:7">
      <c r="B1945" s="356" t="s">
        <v>4850</v>
      </c>
      <c r="C1945" s="356" t="s">
        <v>4852</v>
      </c>
      <c r="D1945" s="356">
        <v>17</v>
      </c>
      <c r="E1945" s="359" t="s">
        <v>4860</v>
      </c>
      <c r="F1945" s="363"/>
      <c r="G1945" s="356"/>
    </row>
    <row r="1946" spans="2:7">
      <c r="B1946" s="356" t="s">
        <v>4850</v>
      </c>
      <c r="C1946" s="356" t="s">
        <v>4852</v>
      </c>
      <c r="D1946" s="356">
        <v>18</v>
      </c>
      <c r="E1946" s="359" t="s">
        <v>4861</v>
      </c>
      <c r="F1946" s="363"/>
      <c r="G1946" s="356"/>
    </row>
    <row r="1947" spans="2:7">
      <c r="B1947" s="356" t="s">
        <v>4850</v>
      </c>
      <c r="C1947" s="356" t="s">
        <v>4852</v>
      </c>
      <c r="D1947" s="356">
        <v>19</v>
      </c>
      <c r="E1947" s="359" t="s">
        <v>4862</v>
      </c>
      <c r="F1947" s="363"/>
      <c r="G1947" s="356"/>
    </row>
    <row r="1948" spans="2:7">
      <c r="B1948" s="356" t="s">
        <v>4850</v>
      </c>
      <c r="C1948" s="356" t="s">
        <v>4852</v>
      </c>
      <c r="D1948" s="356">
        <v>20</v>
      </c>
      <c r="E1948" s="359" t="s">
        <v>4863</v>
      </c>
      <c r="F1948" s="363"/>
      <c r="G1948" s="356"/>
    </row>
    <row r="1949" spans="2:7">
      <c r="B1949" s="356" t="s">
        <v>4850</v>
      </c>
      <c r="C1949" s="356" t="s">
        <v>4852</v>
      </c>
      <c r="D1949" s="356">
        <v>21</v>
      </c>
      <c r="E1949" s="359" t="s">
        <v>4864</v>
      </c>
      <c r="F1949" s="363"/>
      <c r="G1949" s="356"/>
    </row>
    <row r="1950" spans="2:7">
      <c r="B1950" s="356" t="s">
        <v>4850</v>
      </c>
      <c r="C1950" s="356" t="s">
        <v>4852</v>
      </c>
      <c r="D1950" s="356">
        <v>22</v>
      </c>
      <c r="E1950" s="359" t="s">
        <v>4866</v>
      </c>
      <c r="F1950" s="363"/>
      <c r="G1950" s="356"/>
    </row>
    <row r="1951" spans="2:7">
      <c r="B1951" s="356" t="s">
        <v>4850</v>
      </c>
      <c r="C1951" s="356" t="s">
        <v>4852</v>
      </c>
      <c r="D1951" s="356">
        <v>23</v>
      </c>
      <c r="E1951" s="359" t="s">
        <v>4867</v>
      </c>
      <c r="F1951" s="363"/>
      <c r="G1951" s="356"/>
    </row>
    <row r="1952" spans="2:7">
      <c r="B1952" s="356" t="s">
        <v>4850</v>
      </c>
      <c r="C1952" s="356" t="s">
        <v>4852</v>
      </c>
      <c r="D1952" s="356">
        <v>24</v>
      </c>
      <c r="E1952" s="359" t="s">
        <v>4868</v>
      </c>
      <c r="F1952" s="363"/>
      <c r="G1952" s="356"/>
    </row>
    <row r="1953" spans="2:7">
      <c r="B1953" s="356" t="s">
        <v>4850</v>
      </c>
      <c r="C1953" s="356" t="s">
        <v>4852</v>
      </c>
      <c r="D1953" s="356">
        <v>25</v>
      </c>
      <c r="E1953" s="359" t="s">
        <v>442</v>
      </c>
      <c r="F1953" s="363"/>
      <c r="G1953" s="356"/>
    </row>
    <row r="1954" spans="2:7">
      <c r="B1954" s="356" t="s">
        <v>4850</v>
      </c>
      <c r="C1954" s="356" t="s">
        <v>4852</v>
      </c>
      <c r="D1954" s="356">
        <v>26</v>
      </c>
      <c r="E1954" s="359" t="s">
        <v>4870</v>
      </c>
      <c r="F1954" s="363"/>
      <c r="G1954" s="356"/>
    </row>
    <row r="1955" spans="2:7">
      <c r="B1955" s="356" t="s">
        <v>4850</v>
      </c>
      <c r="C1955" s="356" t="s">
        <v>4852</v>
      </c>
      <c r="D1955" s="356">
        <v>27</v>
      </c>
      <c r="E1955" s="359" t="s">
        <v>4704</v>
      </c>
      <c r="F1955" s="363"/>
      <c r="G1955" s="356"/>
    </row>
    <row r="1956" spans="2:7">
      <c r="B1956" s="356" t="s">
        <v>4850</v>
      </c>
      <c r="C1956" s="356" t="s">
        <v>4852</v>
      </c>
      <c r="D1956" s="356">
        <v>28</v>
      </c>
      <c r="E1956" s="359" t="s">
        <v>4596</v>
      </c>
      <c r="F1956" s="363"/>
      <c r="G1956" s="356"/>
    </row>
    <row r="1957" spans="2:7">
      <c r="B1957" s="356" t="s">
        <v>4850</v>
      </c>
      <c r="C1957" s="356" t="s">
        <v>4852</v>
      </c>
      <c r="D1957" s="356">
        <v>29</v>
      </c>
      <c r="E1957" s="359" t="s">
        <v>3039</v>
      </c>
      <c r="F1957" s="363"/>
      <c r="G1957" s="356"/>
    </row>
    <row r="1958" spans="2:7">
      <c r="B1958" s="356" t="s">
        <v>4850</v>
      </c>
      <c r="C1958" s="356" t="s">
        <v>4852</v>
      </c>
      <c r="D1958" s="356">
        <v>30</v>
      </c>
      <c r="E1958" s="359" t="s">
        <v>4874</v>
      </c>
      <c r="F1958" s="363"/>
      <c r="G1958" s="356"/>
    </row>
    <row r="1959" spans="2:7">
      <c r="B1959" s="356" t="s">
        <v>4850</v>
      </c>
      <c r="C1959" s="356" t="s">
        <v>4852</v>
      </c>
      <c r="D1959" s="356">
        <v>31</v>
      </c>
      <c r="E1959" s="359" t="s">
        <v>3983</v>
      </c>
      <c r="F1959" s="363"/>
      <c r="G1959" s="356"/>
    </row>
    <row r="1960" spans="2:7">
      <c r="B1960" s="356" t="s">
        <v>4850</v>
      </c>
      <c r="C1960" s="356" t="s">
        <v>4852</v>
      </c>
      <c r="D1960" s="356">
        <v>32</v>
      </c>
      <c r="E1960" s="359" t="s">
        <v>4876</v>
      </c>
      <c r="F1960" s="363"/>
      <c r="G1960" s="356"/>
    </row>
    <row r="1961" spans="2:7">
      <c r="B1961" s="356" t="s">
        <v>4850</v>
      </c>
      <c r="C1961" s="356" t="s">
        <v>4852</v>
      </c>
      <c r="D1961" s="356">
        <v>33</v>
      </c>
      <c r="E1961" s="359" t="s">
        <v>4877</v>
      </c>
      <c r="F1961" s="363"/>
      <c r="G1961" s="356"/>
    </row>
    <row r="1962" spans="2:7">
      <c r="B1962" s="356" t="s">
        <v>4850</v>
      </c>
      <c r="C1962" s="356" t="s">
        <v>4852</v>
      </c>
      <c r="D1962" s="356">
        <v>34</v>
      </c>
      <c r="E1962" s="359" t="s">
        <v>4878</v>
      </c>
      <c r="F1962" s="363"/>
      <c r="G1962" s="356"/>
    </row>
    <row r="1963" spans="2:7">
      <c r="B1963" s="356" t="s">
        <v>4850</v>
      </c>
      <c r="C1963" s="356" t="s">
        <v>4852</v>
      </c>
      <c r="D1963" s="356">
        <v>35</v>
      </c>
      <c r="E1963" s="359" t="s">
        <v>4880</v>
      </c>
      <c r="F1963" s="363"/>
      <c r="G1963" s="356"/>
    </row>
    <row r="1964" spans="2:7">
      <c r="B1964" s="356" t="s">
        <v>4850</v>
      </c>
      <c r="C1964" s="356" t="s">
        <v>4852</v>
      </c>
      <c r="D1964" s="356">
        <v>36</v>
      </c>
      <c r="E1964" s="359" t="s">
        <v>3335</v>
      </c>
      <c r="F1964" s="363"/>
      <c r="G1964" s="356"/>
    </row>
    <row r="1965" spans="2:7">
      <c r="B1965" s="356" t="s">
        <v>4850</v>
      </c>
      <c r="C1965" s="356" t="s">
        <v>4852</v>
      </c>
      <c r="D1965" s="356">
        <v>37</v>
      </c>
      <c r="E1965" s="359" t="s">
        <v>2351</v>
      </c>
      <c r="F1965" s="363"/>
      <c r="G1965" s="356"/>
    </row>
    <row r="1966" spans="2:7">
      <c r="B1966" s="356" t="s">
        <v>4850</v>
      </c>
      <c r="C1966" s="356" t="s">
        <v>4852</v>
      </c>
      <c r="D1966" s="356">
        <v>38</v>
      </c>
      <c r="E1966" s="359" t="s">
        <v>4882</v>
      </c>
      <c r="F1966" s="363"/>
      <c r="G1966" s="356"/>
    </row>
    <row r="1967" spans="2:7">
      <c r="B1967" s="356" t="s">
        <v>4850</v>
      </c>
      <c r="C1967" s="356" t="s">
        <v>4852</v>
      </c>
      <c r="D1967" s="356">
        <v>39</v>
      </c>
      <c r="E1967" s="359" t="s">
        <v>2103</v>
      </c>
      <c r="F1967" s="363"/>
      <c r="G1967" s="356"/>
    </row>
    <row r="1968" spans="2:7">
      <c r="B1968" s="356" t="s">
        <v>4850</v>
      </c>
      <c r="C1968" s="356" t="s">
        <v>4852</v>
      </c>
      <c r="D1968" s="356">
        <v>40</v>
      </c>
      <c r="E1968" s="359" t="s">
        <v>2129</v>
      </c>
      <c r="F1968" s="363"/>
      <c r="G1968" s="356"/>
    </row>
    <row r="1969" spans="2:7">
      <c r="B1969" s="356" t="s">
        <v>4850</v>
      </c>
      <c r="C1969" s="356" t="s">
        <v>4852</v>
      </c>
      <c r="D1969" s="356">
        <v>41</v>
      </c>
      <c r="E1969" s="359" t="s">
        <v>4885</v>
      </c>
      <c r="F1969" s="363"/>
      <c r="G1969" s="356"/>
    </row>
    <row r="1970" spans="2:7">
      <c r="B1970" s="356" t="s">
        <v>4850</v>
      </c>
      <c r="C1970" s="356" t="s">
        <v>4852</v>
      </c>
      <c r="D1970" s="356">
        <v>42</v>
      </c>
      <c r="E1970" s="359" t="s">
        <v>4888</v>
      </c>
      <c r="F1970" s="363"/>
      <c r="G1970" s="356"/>
    </row>
    <row r="1971" spans="2:7">
      <c r="B1971" s="356" t="s">
        <v>4850</v>
      </c>
      <c r="C1971" s="356" t="s">
        <v>4852</v>
      </c>
      <c r="D1971" s="356">
        <v>43</v>
      </c>
      <c r="E1971" s="359" t="s">
        <v>2366</v>
      </c>
      <c r="F1971" s="363"/>
      <c r="G1971" s="356"/>
    </row>
    <row r="1972" spans="2:7">
      <c r="B1972" s="356" t="s">
        <v>4850</v>
      </c>
      <c r="C1972" s="356" t="s">
        <v>4852</v>
      </c>
      <c r="D1972" s="356">
        <v>44</v>
      </c>
      <c r="E1972" s="359" t="s">
        <v>4889</v>
      </c>
      <c r="F1972" s="363"/>
      <c r="G1972" s="356"/>
    </row>
    <row r="1973" spans="2:7">
      <c r="B1973" s="356" t="s">
        <v>4850</v>
      </c>
      <c r="C1973" s="356" t="s">
        <v>4852</v>
      </c>
      <c r="D1973" s="356">
        <v>45</v>
      </c>
      <c r="E1973" s="359" t="s">
        <v>4158</v>
      </c>
      <c r="F1973" s="363"/>
      <c r="G1973" s="356"/>
    </row>
    <row r="1974" spans="2:7">
      <c r="B1974" s="356" t="s">
        <v>4850</v>
      </c>
      <c r="C1974" s="356" t="s">
        <v>4852</v>
      </c>
      <c r="D1974" s="356">
        <v>46</v>
      </c>
      <c r="E1974" s="359" t="s">
        <v>4890</v>
      </c>
      <c r="F1974" s="363"/>
      <c r="G1974" s="356"/>
    </row>
    <row r="1975" spans="2:7">
      <c r="B1975" s="356" t="s">
        <v>4850</v>
      </c>
      <c r="C1975" s="356" t="s">
        <v>4852</v>
      </c>
      <c r="D1975" s="356">
        <v>47</v>
      </c>
      <c r="E1975" s="359" t="s">
        <v>4891</v>
      </c>
      <c r="F1975" s="363"/>
      <c r="G1975" s="356"/>
    </row>
    <row r="1976" spans="2:7">
      <c r="B1976" s="356" t="s">
        <v>4850</v>
      </c>
      <c r="C1976" s="356" t="s">
        <v>4852</v>
      </c>
      <c r="D1976" s="356">
        <v>48</v>
      </c>
      <c r="E1976" s="359" t="s">
        <v>4886</v>
      </c>
      <c r="F1976" s="363"/>
      <c r="G1976" s="356"/>
    </row>
    <row r="1977" spans="2:7">
      <c r="B1977" s="356" t="s">
        <v>4850</v>
      </c>
      <c r="C1977" s="356" t="s">
        <v>4852</v>
      </c>
      <c r="D1977" s="356">
        <v>49</v>
      </c>
      <c r="E1977" s="359" t="s">
        <v>4892</v>
      </c>
      <c r="F1977" s="363"/>
      <c r="G1977" s="356"/>
    </row>
    <row r="1978" spans="2:7">
      <c r="B1978" s="356" t="s">
        <v>4850</v>
      </c>
      <c r="C1978" s="356" t="s">
        <v>4852</v>
      </c>
      <c r="D1978" s="356">
        <v>50</v>
      </c>
      <c r="E1978" s="359" t="s">
        <v>4893</v>
      </c>
      <c r="F1978" s="363"/>
      <c r="G1978" s="356"/>
    </row>
    <row r="1979" spans="2:7">
      <c r="B1979" s="356" t="s">
        <v>4850</v>
      </c>
      <c r="C1979" s="356" t="s">
        <v>4852</v>
      </c>
      <c r="D1979" s="356">
        <v>51</v>
      </c>
      <c r="E1979" s="359" t="s">
        <v>4894</v>
      </c>
      <c r="F1979" s="363"/>
      <c r="G1979" s="356"/>
    </row>
    <row r="1980" spans="2:7">
      <c r="B1980" s="356" t="s">
        <v>4850</v>
      </c>
      <c r="C1980" s="356" t="s">
        <v>4852</v>
      </c>
      <c r="D1980" s="356">
        <v>52</v>
      </c>
      <c r="E1980" s="359" t="s">
        <v>4896</v>
      </c>
      <c r="F1980" s="363"/>
      <c r="G1980" s="356"/>
    </row>
    <row r="1981" spans="2:7">
      <c r="B1981" s="356" t="s">
        <v>4850</v>
      </c>
      <c r="C1981" s="356" t="s">
        <v>4852</v>
      </c>
      <c r="D1981" s="356">
        <v>53</v>
      </c>
      <c r="E1981" s="359" t="s">
        <v>4900</v>
      </c>
      <c r="F1981" s="363"/>
      <c r="G1981" s="356"/>
    </row>
    <row r="1982" spans="2:7">
      <c r="B1982" s="356" t="s">
        <v>4850</v>
      </c>
      <c r="C1982" s="356" t="s">
        <v>4852</v>
      </c>
      <c r="D1982" s="356">
        <v>54</v>
      </c>
      <c r="E1982" s="359" t="s">
        <v>3028</v>
      </c>
      <c r="F1982" s="363"/>
      <c r="G1982" s="356"/>
    </row>
    <row r="1983" spans="2:7">
      <c r="B1983" s="356" t="s">
        <v>4850</v>
      </c>
      <c r="C1983" s="356" t="s">
        <v>4852</v>
      </c>
      <c r="D1983" s="356">
        <v>55</v>
      </c>
      <c r="E1983" s="359" t="s">
        <v>2603</v>
      </c>
      <c r="F1983" s="363"/>
      <c r="G1983" s="356"/>
    </row>
    <row r="1984" spans="2:7">
      <c r="B1984" s="356" t="s">
        <v>4850</v>
      </c>
      <c r="C1984" s="356" t="s">
        <v>4852</v>
      </c>
      <c r="D1984" s="356">
        <v>56</v>
      </c>
      <c r="E1984" s="359" t="s">
        <v>13</v>
      </c>
      <c r="F1984" s="363"/>
      <c r="G1984" s="356"/>
    </row>
    <row r="1985" spans="2:7">
      <c r="B1985" s="356" t="s">
        <v>4850</v>
      </c>
      <c r="C1985" s="356" t="s">
        <v>4852</v>
      </c>
      <c r="D1985" s="356">
        <v>57</v>
      </c>
      <c r="E1985" s="359" t="s">
        <v>1252</v>
      </c>
      <c r="F1985" s="363"/>
      <c r="G1985" s="356"/>
    </row>
    <row r="1986" spans="2:7">
      <c r="B1986" s="356" t="s">
        <v>4850</v>
      </c>
      <c r="C1986" s="356" t="s">
        <v>4852</v>
      </c>
      <c r="D1986" s="356">
        <v>58</v>
      </c>
      <c r="E1986" s="359" t="s">
        <v>4883</v>
      </c>
      <c r="F1986" s="363"/>
      <c r="G1986" s="356"/>
    </row>
    <row r="1987" spans="2:7">
      <c r="B1987" s="356" t="s">
        <v>4850</v>
      </c>
      <c r="C1987" s="356" t="s">
        <v>4852</v>
      </c>
      <c r="D1987" s="356">
        <v>59</v>
      </c>
      <c r="E1987" s="359" t="s">
        <v>4048</v>
      </c>
      <c r="F1987" s="363"/>
      <c r="G1987" s="356"/>
    </row>
    <row r="1988" spans="2:7">
      <c r="B1988" s="356" t="s">
        <v>4850</v>
      </c>
      <c r="C1988" s="356" t="s">
        <v>4852</v>
      </c>
      <c r="D1988" s="356">
        <v>60</v>
      </c>
      <c r="E1988" s="359" t="s">
        <v>4901</v>
      </c>
      <c r="F1988" s="363"/>
      <c r="G1988" s="356"/>
    </row>
    <row r="1989" spans="2:7">
      <c r="B1989" s="356" t="s">
        <v>4850</v>
      </c>
      <c r="C1989" s="356" t="s">
        <v>4852</v>
      </c>
      <c r="D1989" s="356">
        <v>61</v>
      </c>
      <c r="E1989" s="359" t="s">
        <v>4746</v>
      </c>
      <c r="F1989" s="363"/>
      <c r="G1989" s="356"/>
    </row>
    <row r="1990" spans="2:7">
      <c r="B1990" s="356" t="s">
        <v>4850</v>
      </c>
      <c r="C1990" s="356" t="s">
        <v>4852</v>
      </c>
      <c r="D1990" s="356">
        <v>62</v>
      </c>
      <c r="E1990" s="359" t="s">
        <v>4902</v>
      </c>
      <c r="F1990" s="363"/>
      <c r="G1990" s="356"/>
    </row>
    <row r="1991" spans="2:7">
      <c r="B1991" s="356" t="s">
        <v>4850</v>
      </c>
      <c r="C1991" s="356" t="s">
        <v>4852</v>
      </c>
      <c r="D1991" s="356">
        <v>63</v>
      </c>
      <c r="E1991" s="359" t="s">
        <v>1290</v>
      </c>
      <c r="F1991" s="363"/>
      <c r="G1991" s="356"/>
    </row>
    <row r="1992" spans="2:7">
      <c r="B1992" s="356" t="s">
        <v>4850</v>
      </c>
      <c r="C1992" s="356" t="s">
        <v>4852</v>
      </c>
      <c r="D1992" s="356">
        <v>64</v>
      </c>
      <c r="E1992" s="359" t="s">
        <v>4903</v>
      </c>
      <c r="F1992" s="363"/>
      <c r="G1992" s="356"/>
    </row>
    <row r="1993" spans="2:7">
      <c r="B1993" s="356" t="s">
        <v>4850</v>
      </c>
      <c r="C1993" s="356" t="s">
        <v>4852</v>
      </c>
      <c r="D1993" s="356">
        <v>65</v>
      </c>
      <c r="E1993" s="359" t="s">
        <v>4905</v>
      </c>
      <c r="F1993" s="363"/>
      <c r="G1993" s="356"/>
    </row>
    <row r="1994" spans="2:7">
      <c r="B1994" s="356" t="s">
        <v>4850</v>
      </c>
      <c r="C1994" s="356" t="s">
        <v>4852</v>
      </c>
      <c r="D1994" s="356">
        <v>66</v>
      </c>
      <c r="E1994" s="359" t="s">
        <v>4906</v>
      </c>
      <c r="F1994" s="363"/>
      <c r="G1994" s="356"/>
    </row>
    <row r="1995" spans="2:7">
      <c r="B1995" s="356" t="s">
        <v>4850</v>
      </c>
      <c r="C1995" s="356" t="s">
        <v>4852</v>
      </c>
      <c r="D1995" s="356">
        <v>67</v>
      </c>
      <c r="E1995" s="359" t="s">
        <v>4908</v>
      </c>
      <c r="F1995" s="363"/>
      <c r="G1995" s="356"/>
    </row>
    <row r="1996" spans="2:7">
      <c r="B1996" s="356" t="s">
        <v>4850</v>
      </c>
      <c r="C1996" s="356" t="s">
        <v>4852</v>
      </c>
      <c r="D1996" s="356">
        <v>68</v>
      </c>
      <c r="E1996" s="359" t="s">
        <v>2024</v>
      </c>
      <c r="F1996" s="363"/>
      <c r="G1996" s="356"/>
    </row>
    <row r="1997" spans="2:7">
      <c r="B1997" s="356" t="s">
        <v>4850</v>
      </c>
      <c r="C1997" s="356" t="s">
        <v>4852</v>
      </c>
      <c r="D1997" s="356">
        <v>69</v>
      </c>
      <c r="E1997" s="359" t="s">
        <v>1555</v>
      </c>
      <c r="F1997" s="363"/>
      <c r="G1997" s="356"/>
    </row>
    <row r="1998" spans="2:7">
      <c r="B1998" s="356" t="s">
        <v>4850</v>
      </c>
      <c r="C1998" s="356" t="s">
        <v>4852</v>
      </c>
      <c r="D1998" s="356">
        <v>70</v>
      </c>
      <c r="E1998" s="359" t="s">
        <v>4910</v>
      </c>
      <c r="F1998" s="363"/>
      <c r="G1998" s="356"/>
    </row>
    <row r="1999" spans="2:7">
      <c r="B1999" s="356" t="s">
        <v>4850</v>
      </c>
      <c r="C1999" s="356" t="s">
        <v>4852</v>
      </c>
      <c r="D1999" s="356">
        <v>71</v>
      </c>
      <c r="E1999" s="359" t="s">
        <v>4914</v>
      </c>
      <c r="F1999" s="363"/>
      <c r="G1999" s="356"/>
    </row>
    <row r="2000" spans="2:7">
      <c r="B2000" s="356" t="s">
        <v>4850</v>
      </c>
      <c r="C2000" s="356" t="s">
        <v>4852</v>
      </c>
      <c r="D2000" s="356">
        <v>72</v>
      </c>
      <c r="E2000" s="359" t="s">
        <v>983</v>
      </c>
      <c r="F2000" s="363"/>
      <c r="G2000" s="356"/>
    </row>
    <row r="2001" spans="2:7">
      <c r="B2001" s="356" t="s">
        <v>4850</v>
      </c>
      <c r="C2001" s="356" t="s">
        <v>4852</v>
      </c>
      <c r="D2001" s="356">
        <v>73</v>
      </c>
      <c r="E2001" s="359" t="s">
        <v>3483</v>
      </c>
      <c r="F2001" s="363"/>
      <c r="G2001" s="356"/>
    </row>
    <row r="2002" spans="2:7">
      <c r="B2002" s="356" t="s">
        <v>4850</v>
      </c>
      <c r="C2002" s="356" t="s">
        <v>4852</v>
      </c>
      <c r="D2002" s="356">
        <v>74</v>
      </c>
      <c r="E2002" s="359" t="s">
        <v>68</v>
      </c>
      <c r="F2002" s="363"/>
      <c r="G2002" s="356"/>
    </row>
    <row r="2003" spans="2:7">
      <c r="B2003" s="356" t="s">
        <v>4850</v>
      </c>
      <c r="C2003" s="356" t="s">
        <v>4852</v>
      </c>
      <c r="D2003" s="356">
        <v>75</v>
      </c>
      <c r="E2003" s="359" t="s">
        <v>2636</v>
      </c>
      <c r="F2003" s="363"/>
      <c r="G2003" s="356"/>
    </row>
    <row r="2004" spans="2:7">
      <c r="B2004" s="356" t="s">
        <v>4850</v>
      </c>
      <c r="C2004" s="356" t="s">
        <v>4852</v>
      </c>
      <c r="D2004" s="356">
        <v>76</v>
      </c>
      <c r="E2004" s="359" t="s">
        <v>4916</v>
      </c>
      <c r="F2004" s="363"/>
      <c r="G2004" s="356"/>
    </row>
    <row r="2005" spans="2:7">
      <c r="B2005" s="356" t="s">
        <v>4850</v>
      </c>
      <c r="C2005" s="356" t="s">
        <v>4852</v>
      </c>
      <c r="D2005" s="356">
        <v>77</v>
      </c>
      <c r="E2005" s="359" t="s">
        <v>4522</v>
      </c>
      <c r="F2005" s="363"/>
      <c r="G2005" s="356"/>
    </row>
    <row r="2006" spans="2:7">
      <c r="B2006" s="356" t="s">
        <v>4850</v>
      </c>
      <c r="C2006" s="356" t="s">
        <v>4852</v>
      </c>
      <c r="D2006" s="356">
        <v>78</v>
      </c>
      <c r="E2006" s="359" t="s">
        <v>4918</v>
      </c>
      <c r="F2006" s="363"/>
      <c r="G2006" s="356"/>
    </row>
    <row r="2007" spans="2:7">
      <c r="B2007" s="356" t="s">
        <v>4850</v>
      </c>
      <c r="C2007" s="356" t="s">
        <v>4852</v>
      </c>
      <c r="D2007" s="356">
        <v>79</v>
      </c>
      <c r="E2007" s="359" t="s">
        <v>4919</v>
      </c>
      <c r="F2007" s="363"/>
      <c r="G2007" s="356"/>
    </row>
    <row r="2008" spans="2:7">
      <c r="B2008" s="356" t="s">
        <v>4850</v>
      </c>
      <c r="C2008" s="356" t="s">
        <v>4852</v>
      </c>
      <c r="D2008" s="356">
        <v>80</v>
      </c>
      <c r="E2008" s="359" t="s">
        <v>2416</v>
      </c>
      <c r="F2008" s="363"/>
      <c r="G2008" s="356"/>
    </row>
    <row r="2009" spans="2:7">
      <c r="B2009" s="356" t="s">
        <v>4850</v>
      </c>
      <c r="C2009" s="356" t="s">
        <v>4852</v>
      </c>
      <c r="D2009" s="356">
        <v>81</v>
      </c>
      <c r="E2009" s="359" t="s">
        <v>3755</v>
      </c>
      <c r="F2009" s="363"/>
      <c r="G2009" s="356"/>
    </row>
    <row r="2010" spans="2:7">
      <c r="B2010" s="356" t="s">
        <v>4850</v>
      </c>
      <c r="C2010" s="356" t="s">
        <v>4852</v>
      </c>
      <c r="D2010" s="356">
        <v>82</v>
      </c>
      <c r="E2010" s="359" t="s">
        <v>3637</v>
      </c>
      <c r="F2010" s="363"/>
      <c r="G2010" s="356"/>
    </row>
    <row r="2011" spans="2:7">
      <c r="B2011" s="356" t="s">
        <v>4850</v>
      </c>
      <c r="C2011" s="356" t="s">
        <v>4852</v>
      </c>
      <c r="D2011" s="356">
        <v>83</v>
      </c>
      <c r="E2011" s="359" t="s">
        <v>4631</v>
      </c>
      <c r="F2011" s="363"/>
      <c r="G2011" s="356"/>
    </row>
    <row r="2012" spans="2:7">
      <c r="B2012" s="356" t="s">
        <v>4850</v>
      </c>
      <c r="C2012" s="356" t="s">
        <v>4852</v>
      </c>
      <c r="D2012" s="356">
        <v>84</v>
      </c>
      <c r="E2012" s="359" t="s">
        <v>4920</v>
      </c>
      <c r="F2012" s="363"/>
      <c r="G2012" s="356"/>
    </row>
    <row r="2013" spans="2:7">
      <c r="B2013" s="356" t="s">
        <v>4850</v>
      </c>
      <c r="C2013" s="356" t="s">
        <v>4852</v>
      </c>
      <c r="D2013" s="356">
        <v>85</v>
      </c>
      <c r="E2013" s="359" t="s">
        <v>4921</v>
      </c>
      <c r="F2013" s="363"/>
      <c r="G2013" s="356"/>
    </row>
    <row r="2014" spans="2:7">
      <c r="B2014" s="356" t="s">
        <v>4850</v>
      </c>
      <c r="C2014" s="356" t="s">
        <v>4852</v>
      </c>
      <c r="D2014" s="356">
        <v>86</v>
      </c>
      <c r="E2014" s="359" t="s">
        <v>4922</v>
      </c>
      <c r="F2014" s="363"/>
      <c r="G2014" s="356"/>
    </row>
    <row r="2015" spans="2:7">
      <c r="B2015" s="356" t="s">
        <v>4850</v>
      </c>
      <c r="C2015" s="356" t="s">
        <v>4852</v>
      </c>
      <c r="D2015" s="356">
        <v>87</v>
      </c>
      <c r="E2015" s="359" t="s">
        <v>3703</v>
      </c>
      <c r="F2015" s="363"/>
      <c r="G2015" s="356"/>
    </row>
    <row r="2016" spans="2:7">
      <c r="B2016" s="356" t="s">
        <v>4850</v>
      </c>
      <c r="C2016" s="356" t="s">
        <v>4852</v>
      </c>
      <c r="D2016" s="356">
        <v>88</v>
      </c>
      <c r="E2016" s="359" t="s">
        <v>4520</v>
      </c>
      <c r="F2016" s="363"/>
      <c r="G2016" s="356"/>
    </row>
    <row r="2017" spans="2:7">
      <c r="B2017" s="356" t="s">
        <v>4850</v>
      </c>
      <c r="C2017" s="356" t="s">
        <v>4852</v>
      </c>
      <c r="D2017" s="356">
        <v>89</v>
      </c>
      <c r="E2017" s="359" t="s">
        <v>3522</v>
      </c>
      <c r="F2017" s="363"/>
      <c r="G2017" s="356"/>
    </row>
    <row r="2018" spans="2:7">
      <c r="B2018" s="356" t="s">
        <v>4850</v>
      </c>
      <c r="C2018" s="356" t="s">
        <v>4852</v>
      </c>
      <c r="D2018" s="356">
        <v>90</v>
      </c>
      <c r="E2018" s="359" t="s">
        <v>4923</v>
      </c>
      <c r="F2018" s="363"/>
      <c r="G2018" s="356"/>
    </row>
    <row r="2019" spans="2:7">
      <c r="B2019" s="356" t="s">
        <v>4850</v>
      </c>
      <c r="C2019" s="356" t="s">
        <v>4852</v>
      </c>
      <c r="D2019" s="356">
        <v>91</v>
      </c>
      <c r="E2019" s="359" t="s">
        <v>4926</v>
      </c>
      <c r="F2019" s="363"/>
      <c r="G2019" s="356"/>
    </row>
    <row r="2020" spans="2:7">
      <c r="B2020" s="356" t="s">
        <v>4850</v>
      </c>
      <c r="C2020" s="356" t="s">
        <v>4852</v>
      </c>
      <c r="D2020" s="356">
        <v>92</v>
      </c>
      <c r="E2020" s="359" t="s">
        <v>4927</v>
      </c>
      <c r="F2020" s="363"/>
      <c r="G2020" s="356"/>
    </row>
    <row r="2021" spans="2:7">
      <c r="B2021" s="356" t="s">
        <v>4850</v>
      </c>
      <c r="C2021" s="356" t="s">
        <v>4852</v>
      </c>
      <c r="D2021" s="356">
        <v>93</v>
      </c>
      <c r="E2021" s="359" t="s">
        <v>4039</v>
      </c>
      <c r="F2021" s="363"/>
      <c r="G2021" s="356"/>
    </row>
    <row r="2022" spans="2:7">
      <c r="B2022" s="356" t="s">
        <v>4850</v>
      </c>
      <c r="C2022" s="356" t="s">
        <v>4852</v>
      </c>
      <c r="D2022" s="356">
        <v>94</v>
      </c>
      <c r="E2022" s="359" t="s">
        <v>4930</v>
      </c>
      <c r="F2022" s="363"/>
      <c r="G2022" s="356"/>
    </row>
    <row r="2023" spans="2:7">
      <c r="B2023" s="356" t="s">
        <v>4850</v>
      </c>
      <c r="C2023" s="356" t="s">
        <v>4852</v>
      </c>
      <c r="D2023" s="356">
        <v>95</v>
      </c>
      <c r="E2023" s="359" t="s">
        <v>259</v>
      </c>
      <c r="F2023" s="363"/>
      <c r="G2023" s="356"/>
    </row>
    <row r="2024" spans="2:7">
      <c r="B2024" s="356" t="s">
        <v>4850</v>
      </c>
      <c r="C2024" s="356" t="s">
        <v>4852</v>
      </c>
      <c r="D2024" s="356">
        <v>96</v>
      </c>
      <c r="E2024" s="359" t="s">
        <v>4931</v>
      </c>
      <c r="F2024" s="363"/>
      <c r="G2024" s="356"/>
    </row>
    <row r="2025" spans="2:7">
      <c r="B2025" s="356" t="s">
        <v>4850</v>
      </c>
      <c r="C2025" s="356" t="s">
        <v>4852</v>
      </c>
      <c r="D2025" s="356">
        <v>97</v>
      </c>
      <c r="E2025" s="359" t="s">
        <v>2177</v>
      </c>
      <c r="F2025" s="363"/>
      <c r="G2025" s="356"/>
    </row>
    <row r="2026" spans="2:7">
      <c r="B2026" s="356" t="s">
        <v>4850</v>
      </c>
      <c r="C2026" s="356" t="s">
        <v>4852</v>
      </c>
      <c r="D2026" s="356">
        <v>98</v>
      </c>
      <c r="E2026" s="359" t="s">
        <v>3460</v>
      </c>
      <c r="F2026" s="363"/>
      <c r="G2026" s="356"/>
    </row>
    <row r="2027" spans="2:7">
      <c r="B2027" s="356" t="s">
        <v>4850</v>
      </c>
      <c r="C2027" s="356" t="s">
        <v>4852</v>
      </c>
      <c r="D2027" s="356">
        <v>99</v>
      </c>
      <c r="E2027" s="359" t="s">
        <v>3908</v>
      </c>
      <c r="F2027" s="363"/>
      <c r="G2027" s="356"/>
    </row>
    <row r="2028" spans="2:7">
      <c r="B2028" s="356" t="s">
        <v>4850</v>
      </c>
      <c r="C2028" s="356" t="s">
        <v>4852</v>
      </c>
      <c r="D2028" s="356">
        <v>100</v>
      </c>
      <c r="E2028" s="359" t="s">
        <v>4933</v>
      </c>
      <c r="F2028" s="363"/>
      <c r="G2028" s="356"/>
    </row>
    <row r="2029" spans="2:7">
      <c r="B2029" s="356" t="s">
        <v>4850</v>
      </c>
      <c r="C2029" s="356" t="s">
        <v>4852</v>
      </c>
      <c r="D2029" s="356">
        <v>101</v>
      </c>
      <c r="E2029" s="359" t="s">
        <v>4936</v>
      </c>
      <c r="F2029" s="363"/>
      <c r="G2029" s="356"/>
    </row>
    <row r="2030" spans="2:7">
      <c r="B2030" s="356" t="s">
        <v>4850</v>
      </c>
      <c r="C2030" s="356" t="s">
        <v>4852</v>
      </c>
      <c r="D2030" s="356">
        <v>102</v>
      </c>
      <c r="E2030" s="359" t="s">
        <v>1383</v>
      </c>
      <c r="F2030" s="363"/>
      <c r="G2030" s="356"/>
    </row>
    <row r="2031" spans="2:7">
      <c r="B2031" s="356" t="s">
        <v>4850</v>
      </c>
      <c r="C2031" s="356" t="s">
        <v>4852</v>
      </c>
      <c r="D2031" s="356">
        <v>103</v>
      </c>
      <c r="E2031" s="359" t="s">
        <v>4938</v>
      </c>
      <c r="F2031" s="363"/>
      <c r="G2031" s="356"/>
    </row>
    <row r="2032" spans="2:7">
      <c r="B2032" s="356" t="s">
        <v>4850</v>
      </c>
      <c r="C2032" s="356" t="s">
        <v>4852</v>
      </c>
      <c r="D2032" s="356">
        <v>104</v>
      </c>
      <c r="E2032" s="359" t="s">
        <v>4939</v>
      </c>
      <c r="F2032" s="363"/>
      <c r="G2032" s="356"/>
    </row>
    <row r="2033" spans="2:7">
      <c r="B2033" s="356" t="s">
        <v>4850</v>
      </c>
      <c r="C2033" s="356" t="s">
        <v>4852</v>
      </c>
      <c r="D2033" s="356">
        <v>105</v>
      </c>
      <c r="E2033" s="359" t="s">
        <v>4940</v>
      </c>
      <c r="F2033" s="363"/>
      <c r="G2033" s="356"/>
    </row>
    <row r="2034" spans="2:7">
      <c r="B2034" s="356" t="s">
        <v>4850</v>
      </c>
      <c r="C2034" s="356" t="s">
        <v>4852</v>
      </c>
      <c r="D2034" s="356">
        <v>106</v>
      </c>
      <c r="E2034" s="359" t="s">
        <v>4941</v>
      </c>
      <c r="F2034" s="363"/>
      <c r="G2034" s="356"/>
    </row>
    <row r="2035" spans="2:7">
      <c r="B2035" s="356" t="s">
        <v>4850</v>
      </c>
      <c r="C2035" s="356" t="s">
        <v>4852</v>
      </c>
      <c r="D2035" s="356">
        <v>107</v>
      </c>
      <c r="E2035" s="359" t="s">
        <v>4942</v>
      </c>
      <c r="F2035" s="363"/>
      <c r="G2035" s="356"/>
    </row>
    <row r="2036" spans="2:7">
      <c r="B2036" s="356" t="s">
        <v>4850</v>
      </c>
      <c r="C2036" s="356" t="s">
        <v>4852</v>
      </c>
      <c r="D2036" s="356">
        <v>108</v>
      </c>
      <c r="E2036" s="359" t="s">
        <v>1834</v>
      </c>
      <c r="F2036" s="363"/>
      <c r="G2036" s="356"/>
    </row>
    <row r="2037" spans="2:7">
      <c r="B2037" s="356" t="s">
        <v>4850</v>
      </c>
      <c r="C2037" s="356" t="s">
        <v>4852</v>
      </c>
      <c r="D2037" s="356">
        <v>109</v>
      </c>
      <c r="E2037" s="359" t="s">
        <v>1111</v>
      </c>
      <c r="F2037" s="363"/>
      <c r="G2037" s="356"/>
    </row>
    <row r="2038" spans="2:7">
      <c r="B2038" s="356" t="s">
        <v>4850</v>
      </c>
      <c r="C2038" s="356" t="s">
        <v>4852</v>
      </c>
      <c r="D2038" s="356">
        <v>110</v>
      </c>
      <c r="E2038" s="359" t="s">
        <v>3594</v>
      </c>
      <c r="F2038" s="363"/>
      <c r="G2038" s="356"/>
    </row>
    <row r="2039" spans="2:7">
      <c r="B2039" s="356" t="s">
        <v>4850</v>
      </c>
      <c r="C2039" s="356" t="s">
        <v>4852</v>
      </c>
      <c r="D2039" s="356">
        <v>111</v>
      </c>
      <c r="E2039" s="359" t="s">
        <v>4943</v>
      </c>
      <c r="F2039" s="363"/>
      <c r="G2039" s="356"/>
    </row>
    <row r="2040" spans="2:7">
      <c r="B2040" s="356" t="s">
        <v>4850</v>
      </c>
      <c r="C2040" s="356" t="s">
        <v>4852</v>
      </c>
      <c r="D2040" s="356">
        <v>112</v>
      </c>
      <c r="E2040" s="359" t="s">
        <v>1866</v>
      </c>
      <c r="F2040" s="363"/>
      <c r="G2040" s="356"/>
    </row>
    <row r="2041" spans="2:7">
      <c r="B2041" s="356" t="s">
        <v>4850</v>
      </c>
      <c r="C2041" s="356" t="s">
        <v>4852</v>
      </c>
      <c r="D2041" s="356">
        <v>113</v>
      </c>
      <c r="E2041" s="359" t="s">
        <v>4944</v>
      </c>
      <c r="F2041" s="363"/>
      <c r="G2041" s="356"/>
    </row>
    <row r="2042" spans="2:7">
      <c r="B2042" s="356" t="s">
        <v>4850</v>
      </c>
      <c r="C2042" s="356" t="s">
        <v>4852</v>
      </c>
      <c r="D2042" s="356">
        <v>114</v>
      </c>
      <c r="E2042" s="359" t="s">
        <v>3100</v>
      </c>
      <c r="F2042" s="363"/>
      <c r="G2042" s="356"/>
    </row>
    <row r="2043" spans="2:7">
      <c r="B2043" s="356" t="s">
        <v>4850</v>
      </c>
      <c r="C2043" s="356" t="s">
        <v>4852</v>
      </c>
      <c r="D2043" s="356">
        <v>115</v>
      </c>
      <c r="E2043" s="359" t="s">
        <v>4945</v>
      </c>
      <c r="F2043" s="363"/>
      <c r="G2043" s="356"/>
    </row>
    <row r="2044" spans="2:7">
      <c r="B2044" s="356" t="s">
        <v>4850</v>
      </c>
      <c r="C2044" s="356" t="s">
        <v>4852</v>
      </c>
      <c r="D2044" s="356">
        <v>116</v>
      </c>
      <c r="E2044" s="359" t="s">
        <v>1212</v>
      </c>
      <c r="F2044" s="363"/>
      <c r="G2044" s="356"/>
    </row>
    <row r="2045" spans="2:7">
      <c r="B2045" s="356" t="s">
        <v>4850</v>
      </c>
      <c r="C2045" s="356" t="s">
        <v>4852</v>
      </c>
      <c r="D2045" s="356">
        <v>117</v>
      </c>
      <c r="E2045" s="359" t="s">
        <v>4948</v>
      </c>
      <c r="F2045" s="363"/>
      <c r="G2045" s="356"/>
    </row>
    <row r="2046" spans="2:7">
      <c r="B2046" s="356" t="s">
        <v>4850</v>
      </c>
      <c r="C2046" s="356" t="s">
        <v>4852</v>
      </c>
      <c r="D2046" s="356">
        <v>118</v>
      </c>
      <c r="E2046" s="359" t="s">
        <v>3223</v>
      </c>
      <c r="F2046" s="363"/>
      <c r="G2046" s="356"/>
    </row>
    <row r="2047" spans="2:7">
      <c r="B2047" s="356" t="s">
        <v>4850</v>
      </c>
      <c r="C2047" s="356" t="s">
        <v>4852</v>
      </c>
      <c r="D2047" s="356">
        <v>119</v>
      </c>
      <c r="E2047" s="359" t="s">
        <v>4950</v>
      </c>
      <c r="F2047" s="363"/>
      <c r="G2047" s="356"/>
    </row>
    <row r="2048" spans="2:7">
      <c r="B2048" s="356" t="s">
        <v>4850</v>
      </c>
      <c r="C2048" s="356" t="s">
        <v>4852</v>
      </c>
      <c r="D2048" s="356">
        <v>120</v>
      </c>
      <c r="E2048" s="359" t="s">
        <v>1644</v>
      </c>
      <c r="F2048" s="363"/>
      <c r="G2048" s="356"/>
    </row>
    <row r="2049" spans="2:7">
      <c r="B2049" s="356" t="s">
        <v>4850</v>
      </c>
      <c r="C2049" s="356" t="s">
        <v>4852</v>
      </c>
      <c r="D2049" s="356">
        <v>121</v>
      </c>
      <c r="E2049" s="359" t="s">
        <v>4951</v>
      </c>
      <c r="F2049" s="363"/>
      <c r="G2049" s="356"/>
    </row>
    <row r="2050" spans="2:7">
      <c r="B2050" s="356" t="s">
        <v>4850</v>
      </c>
      <c r="C2050" s="356" t="s">
        <v>4852</v>
      </c>
      <c r="D2050" s="356">
        <v>122</v>
      </c>
      <c r="E2050" s="359" t="s">
        <v>3947</v>
      </c>
      <c r="F2050" s="363"/>
      <c r="G2050" s="356"/>
    </row>
    <row r="2051" spans="2:7">
      <c r="B2051" s="356" t="s">
        <v>4850</v>
      </c>
      <c r="C2051" s="356" t="s">
        <v>4852</v>
      </c>
      <c r="D2051" s="356">
        <v>123</v>
      </c>
      <c r="E2051" s="359" t="s">
        <v>3552</v>
      </c>
      <c r="F2051" s="363"/>
      <c r="G2051" s="356"/>
    </row>
    <row r="2052" spans="2:7">
      <c r="B2052" s="356" t="s">
        <v>4850</v>
      </c>
      <c r="C2052" s="356" t="s">
        <v>4852</v>
      </c>
      <c r="D2052" s="356">
        <v>124</v>
      </c>
      <c r="E2052" s="359" t="s">
        <v>3512</v>
      </c>
      <c r="F2052" s="363"/>
      <c r="G2052" s="356"/>
    </row>
    <row r="2053" spans="2:7">
      <c r="B2053" s="356" t="s">
        <v>4850</v>
      </c>
      <c r="C2053" s="356" t="s">
        <v>4852</v>
      </c>
      <c r="D2053" s="356">
        <v>125</v>
      </c>
      <c r="E2053" s="359" t="s">
        <v>3467</v>
      </c>
      <c r="F2053" s="363"/>
      <c r="G2053" s="356"/>
    </row>
    <row r="2054" spans="2:7">
      <c r="B2054" s="356" t="s">
        <v>4850</v>
      </c>
      <c r="C2054" s="356" t="s">
        <v>4852</v>
      </c>
      <c r="D2054" s="356">
        <v>126</v>
      </c>
      <c r="E2054" s="359" t="s">
        <v>3078</v>
      </c>
      <c r="F2054" s="363"/>
      <c r="G2054" s="356"/>
    </row>
    <row r="2055" spans="2:7">
      <c r="B2055" s="356" t="s">
        <v>4850</v>
      </c>
      <c r="C2055" s="356" t="s">
        <v>4852</v>
      </c>
      <c r="D2055" s="356">
        <v>127</v>
      </c>
      <c r="E2055" s="359" t="s">
        <v>4955</v>
      </c>
      <c r="F2055" s="363"/>
      <c r="G2055" s="356"/>
    </row>
    <row r="2056" spans="2:7">
      <c r="B2056" s="356" t="s">
        <v>4850</v>
      </c>
      <c r="C2056" s="356" t="s">
        <v>4852</v>
      </c>
      <c r="D2056" s="356">
        <v>128</v>
      </c>
      <c r="E2056" s="359" t="s">
        <v>4958</v>
      </c>
      <c r="F2056" s="363"/>
      <c r="G2056" s="356"/>
    </row>
    <row r="2057" spans="2:7">
      <c r="B2057" s="356" t="s">
        <v>4850</v>
      </c>
      <c r="C2057" s="356" t="s">
        <v>4852</v>
      </c>
      <c r="D2057" s="356">
        <v>129</v>
      </c>
      <c r="E2057" s="359" t="s">
        <v>4962</v>
      </c>
      <c r="F2057" s="363"/>
      <c r="G2057" s="356"/>
    </row>
    <row r="2058" spans="2:7">
      <c r="B2058" s="356" t="s">
        <v>4850</v>
      </c>
      <c r="C2058" s="356" t="s">
        <v>4852</v>
      </c>
      <c r="D2058" s="356">
        <v>130</v>
      </c>
      <c r="E2058" s="359" t="s">
        <v>4963</v>
      </c>
      <c r="F2058" s="363"/>
      <c r="G2058" s="356"/>
    </row>
    <row r="2059" spans="2:7">
      <c r="B2059" s="356" t="s">
        <v>4850</v>
      </c>
      <c r="C2059" s="356" t="s">
        <v>4852</v>
      </c>
      <c r="D2059" s="356">
        <v>131</v>
      </c>
      <c r="E2059" s="359" t="s">
        <v>3397</v>
      </c>
      <c r="F2059" s="363"/>
      <c r="G2059" s="356"/>
    </row>
    <row r="2060" spans="2:7">
      <c r="B2060" s="356" t="s">
        <v>4850</v>
      </c>
      <c r="C2060" s="356" t="s">
        <v>4852</v>
      </c>
      <c r="D2060" s="356">
        <v>132</v>
      </c>
      <c r="E2060" s="359" t="s">
        <v>4964</v>
      </c>
      <c r="F2060" s="363"/>
      <c r="G2060" s="356"/>
    </row>
    <row r="2061" spans="2:7">
      <c r="B2061" s="356" t="s">
        <v>4850</v>
      </c>
      <c r="C2061" s="356" t="s">
        <v>4852</v>
      </c>
      <c r="D2061" s="356">
        <v>133</v>
      </c>
      <c r="E2061" s="359" t="s">
        <v>1965</v>
      </c>
      <c r="F2061" s="363"/>
      <c r="G2061" s="356"/>
    </row>
    <row r="2062" spans="2:7">
      <c r="B2062" s="356" t="s">
        <v>4850</v>
      </c>
      <c r="C2062" s="356" t="s">
        <v>4852</v>
      </c>
      <c r="D2062" s="356">
        <v>134</v>
      </c>
      <c r="E2062" s="359" t="s">
        <v>4965</v>
      </c>
      <c r="F2062" s="363"/>
      <c r="G2062" s="356"/>
    </row>
    <row r="2063" spans="2:7">
      <c r="B2063" s="356" t="s">
        <v>4850</v>
      </c>
      <c r="C2063" s="356" t="s">
        <v>4852</v>
      </c>
      <c r="D2063" s="356">
        <v>135</v>
      </c>
      <c r="E2063" s="359" t="s">
        <v>4967</v>
      </c>
      <c r="F2063" s="363"/>
      <c r="G2063" s="356"/>
    </row>
    <row r="2064" spans="2:7">
      <c r="B2064" s="356" t="s">
        <v>4850</v>
      </c>
      <c r="C2064" s="356" t="s">
        <v>4852</v>
      </c>
      <c r="D2064" s="356">
        <v>136</v>
      </c>
      <c r="E2064" s="359" t="s">
        <v>1534</v>
      </c>
      <c r="F2064" s="363"/>
      <c r="G2064" s="356"/>
    </row>
    <row r="2065" spans="2:7">
      <c r="B2065" s="356" t="s">
        <v>4850</v>
      </c>
      <c r="C2065" s="356" t="s">
        <v>4852</v>
      </c>
      <c r="D2065" s="356">
        <v>137</v>
      </c>
      <c r="E2065" s="359" t="s">
        <v>670</v>
      </c>
      <c r="F2065" s="363"/>
      <c r="G2065" s="356"/>
    </row>
    <row r="2066" spans="2:7">
      <c r="B2066" s="356" t="s">
        <v>4850</v>
      </c>
      <c r="C2066" s="356" t="s">
        <v>4852</v>
      </c>
      <c r="D2066" s="356">
        <v>138</v>
      </c>
      <c r="E2066" s="359" t="s">
        <v>4968</v>
      </c>
      <c r="F2066" s="363"/>
      <c r="G2066" s="356"/>
    </row>
    <row r="2067" spans="2:7">
      <c r="B2067" s="356" t="s">
        <v>4850</v>
      </c>
      <c r="C2067" s="356" t="s">
        <v>4852</v>
      </c>
      <c r="D2067" s="356">
        <v>139</v>
      </c>
      <c r="E2067" s="359" t="s">
        <v>4969</v>
      </c>
      <c r="F2067" s="363"/>
      <c r="G2067" s="356"/>
    </row>
    <row r="2068" spans="2:7">
      <c r="B2068" s="356" t="s">
        <v>4850</v>
      </c>
      <c r="C2068" s="356" t="s">
        <v>4852</v>
      </c>
      <c r="D2068" s="356">
        <v>140</v>
      </c>
      <c r="E2068" s="359" t="s">
        <v>4970</v>
      </c>
      <c r="F2068" s="363"/>
      <c r="G2068" s="356"/>
    </row>
    <row r="2069" spans="2:7">
      <c r="B2069" s="356" t="s">
        <v>4850</v>
      </c>
      <c r="C2069" s="356" t="s">
        <v>4852</v>
      </c>
      <c r="D2069" s="356">
        <v>141</v>
      </c>
      <c r="E2069" s="359" t="s">
        <v>3417</v>
      </c>
      <c r="F2069" s="363"/>
      <c r="G2069" s="356"/>
    </row>
    <row r="2070" spans="2:7">
      <c r="B2070" s="356" t="s">
        <v>4850</v>
      </c>
      <c r="C2070" s="356" t="s">
        <v>4852</v>
      </c>
      <c r="D2070" s="356">
        <v>142</v>
      </c>
      <c r="E2070" s="359" t="s">
        <v>1417</v>
      </c>
      <c r="F2070" s="363"/>
      <c r="G2070" s="356"/>
    </row>
    <row r="2071" spans="2:7">
      <c r="B2071" s="356" t="s">
        <v>4850</v>
      </c>
      <c r="C2071" s="356" t="s">
        <v>4852</v>
      </c>
      <c r="D2071" s="356">
        <v>143</v>
      </c>
      <c r="E2071" s="359" t="s">
        <v>2922</v>
      </c>
      <c r="F2071" s="363"/>
      <c r="G2071" s="356"/>
    </row>
    <row r="2072" spans="2:7">
      <c r="B2072" s="356" t="s">
        <v>4850</v>
      </c>
      <c r="C2072" s="356" t="s">
        <v>4852</v>
      </c>
      <c r="D2072" s="356">
        <v>144</v>
      </c>
      <c r="E2072" s="359" t="s">
        <v>4565</v>
      </c>
      <c r="F2072" s="363"/>
      <c r="G2072" s="356"/>
    </row>
    <row r="2073" spans="2:7">
      <c r="B2073" s="356" t="s">
        <v>4850</v>
      </c>
      <c r="C2073" s="356" t="s">
        <v>4852</v>
      </c>
      <c r="D2073" s="356">
        <v>145</v>
      </c>
      <c r="E2073" s="359" t="s">
        <v>733</v>
      </c>
      <c r="F2073" s="363"/>
      <c r="G2073" s="356"/>
    </row>
    <row r="2074" spans="2:7">
      <c r="B2074" s="356" t="s">
        <v>4850</v>
      </c>
      <c r="C2074" s="356" t="s">
        <v>4852</v>
      </c>
      <c r="D2074" s="356">
        <v>146</v>
      </c>
      <c r="E2074" s="359" t="s">
        <v>2284</v>
      </c>
      <c r="F2074" s="363"/>
      <c r="G2074" s="356"/>
    </row>
    <row r="2075" spans="2:7">
      <c r="B2075" s="356" t="s">
        <v>4850</v>
      </c>
      <c r="C2075" s="356" t="s">
        <v>4852</v>
      </c>
      <c r="D2075" s="356">
        <v>147</v>
      </c>
      <c r="E2075" s="359" t="s">
        <v>4971</v>
      </c>
      <c r="F2075" s="363"/>
      <c r="G2075" s="356"/>
    </row>
    <row r="2076" spans="2:7">
      <c r="B2076" s="356" t="s">
        <v>4850</v>
      </c>
      <c r="C2076" s="356" t="s">
        <v>4852</v>
      </c>
      <c r="D2076" s="356">
        <v>148</v>
      </c>
      <c r="E2076" s="359" t="s">
        <v>1448</v>
      </c>
      <c r="F2076" s="363"/>
      <c r="G2076" s="356"/>
    </row>
    <row r="2077" spans="2:7">
      <c r="B2077" s="356" t="s">
        <v>4850</v>
      </c>
      <c r="C2077" s="356" t="s">
        <v>4852</v>
      </c>
      <c r="D2077" s="356">
        <v>149</v>
      </c>
      <c r="E2077" s="359" t="s">
        <v>1025</v>
      </c>
      <c r="F2077" s="363"/>
      <c r="G2077" s="356"/>
    </row>
    <row r="2078" spans="2:7">
      <c r="B2078" s="356" t="s">
        <v>4850</v>
      </c>
      <c r="C2078" s="356" t="s">
        <v>4852</v>
      </c>
      <c r="D2078" s="356">
        <v>150</v>
      </c>
      <c r="E2078" s="359" t="s">
        <v>4972</v>
      </c>
      <c r="F2078" s="363"/>
      <c r="G2078" s="356"/>
    </row>
    <row r="2079" spans="2:7">
      <c r="B2079" s="356" t="s">
        <v>4850</v>
      </c>
      <c r="C2079" s="356" t="s">
        <v>4852</v>
      </c>
      <c r="D2079" s="356">
        <v>151</v>
      </c>
      <c r="E2079" s="359" t="s">
        <v>4973</v>
      </c>
      <c r="F2079" s="363"/>
      <c r="G2079" s="356"/>
    </row>
    <row r="2080" spans="2:7">
      <c r="B2080" s="356" t="s">
        <v>4850</v>
      </c>
      <c r="C2080" s="356" t="s">
        <v>4852</v>
      </c>
      <c r="D2080" s="356">
        <v>152</v>
      </c>
      <c r="E2080" s="359" t="s">
        <v>1857</v>
      </c>
      <c r="F2080" s="363"/>
      <c r="G2080" s="356"/>
    </row>
    <row r="2081" spans="2:7">
      <c r="B2081" s="356" t="s">
        <v>4850</v>
      </c>
      <c r="C2081" s="356" t="s">
        <v>4852</v>
      </c>
      <c r="D2081" s="356">
        <v>153</v>
      </c>
      <c r="E2081" s="359" t="s">
        <v>2928</v>
      </c>
      <c r="F2081" s="363"/>
      <c r="G2081" s="356"/>
    </row>
    <row r="2082" spans="2:7">
      <c r="B2082" s="356" t="s">
        <v>4850</v>
      </c>
      <c r="C2082" s="356" t="s">
        <v>4852</v>
      </c>
      <c r="D2082" s="356">
        <v>154</v>
      </c>
      <c r="E2082" s="359" t="s">
        <v>2826</v>
      </c>
      <c r="F2082" s="363"/>
      <c r="G2082" s="356"/>
    </row>
    <row r="2083" spans="2:7">
      <c r="B2083" s="356" t="s">
        <v>4850</v>
      </c>
      <c r="C2083" s="356" t="s">
        <v>4852</v>
      </c>
      <c r="D2083" s="356">
        <v>155</v>
      </c>
      <c r="E2083" s="359" t="s">
        <v>3612</v>
      </c>
      <c r="F2083" s="363"/>
      <c r="G2083" s="356"/>
    </row>
    <row r="2084" spans="2:7">
      <c r="B2084" s="356" t="s">
        <v>4850</v>
      </c>
      <c r="C2084" s="356" t="s">
        <v>4852</v>
      </c>
      <c r="D2084" s="356">
        <v>156</v>
      </c>
      <c r="E2084" s="359" t="s">
        <v>1012</v>
      </c>
      <c r="F2084" s="363"/>
      <c r="G2084" s="356"/>
    </row>
    <row r="2085" spans="2:7">
      <c r="B2085" s="356" t="s">
        <v>4850</v>
      </c>
      <c r="C2085" s="356" t="s">
        <v>4852</v>
      </c>
      <c r="D2085" s="356">
        <v>157</v>
      </c>
      <c r="E2085" s="359" t="s">
        <v>4977</v>
      </c>
      <c r="F2085" s="363"/>
      <c r="G2085" s="356"/>
    </row>
    <row r="2086" spans="2:7">
      <c r="B2086" s="356" t="s">
        <v>4850</v>
      </c>
      <c r="C2086" s="356" t="s">
        <v>4852</v>
      </c>
      <c r="D2086" s="356">
        <v>158</v>
      </c>
      <c r="E2086" s="359" t="s">
        <v>3042</v>
      </c>
      <c r="F2086" s="363"/>
      <c r="G2086" s="356"/>
    </row>
    <row r="2087" spans="2:7">
      <c r="B2087" s="356" t="s">
        <v>4850</v>
      </c>
      <c r="C2087" s="356" t="s">
        <v>4852</v>
      </c>
      <c r="D2087" s="356">
        <v>159</v>
      </c>
      <c r="E2087" s="359" t="s">
        <v>531</v>
      </c>
      <c r="F2087" s="363"/>
      <c r="G2087" s="356"/>
    </row>
    <row r="2088" spans="2:7">
      <c r="B2088" s="356" t="s">
        <v>4850</v>
      </c>
      <c r="C2088" s="356" t="s">
        <v>4852</v>
      </c>
      <c r="D2088" s="356">
        <v>160</v>
      </c>
      <c r="E2088" s="359" t="s">
        <v>4978</v>
      </c>
      <c r="F2088" s="363"/>
      <c r="G2088" s="356"/>
    </row>
    <row r="2089" spans="2:7">
      <c r="B2089" s="356" t="s">
        <v>4850</v>
      </c>
      <c r="C2089" s="356" t="s">
        <v>4852</v>
      </c>
      <c r="D2089" s="356">
        <v>161</v>
      </c>
      <c r="E2089" s="359" t="s">
        <v>3792</v>
      </c>
      <c r="F2089" s="363"/>
      <c r="G2089" s="356"/>
    </row>
    <row r="2090" spans="2:7">
      <c r="B2090" s="356" t="s">
        <v>4850</v>
      </c>
      <c r="C2090" s="356" t="s">
        <v>4852</v>
      </c>
      <c r="D2090" s="356">
        <v>162</v>
      </c>
      <c r="E2090" s="359" t="s">
        <v>4547</v>
      </c>
      <c r="F2090" s="363"/>
      <c r="G2090" s="356"/>
    </row>
    <row r="2091" spans="2:7">
      <c r="B2091" s="356" t="s">
        <v>4850</v>
      </c>
      <c r="C2091" s="356" t="s">
        <v>4852</v>
      </c>
      <c r="D2091" s="356">
        <v>163</v>
      </c>
      <c r="E2091" s="359" t="s">
        <v>4979</v>
      </c>
      <c r="F2091" s="363"/>
      <c r="G2091" s="356"/>
    </row>
    <row r="2092" spans="2:7">
      <c r="B2092" s="356" t="s">
        <v>4850</v>
      </c>
      <c r="C2092" s="356" t="s">
        <v>4852</v>
      </c>
      <c r="D2092" s="356">
        <v>164</v>
      </c>
      <c r="E2092" s="359" t="s">
        <v>393</v>
      </c>
      <c r="F2092" s="363"/>
      <c r="G2092" s="356"/>
    </row>
    <row r="2093" spans="2:7">
      <c r="B2093" s="356" t="s">
        <v>4850</v>
      </c>
      <c r="C2093" s="356" t="s">
        <v>4852</v>
      </c>
      <c r="D2093" s="356">
        <v>165</v>
      </c>
      <c r="E2093" s="359" t="s">
        <v>3725</v>
      </c>
      <c r="F2093" s="363"/>
      <c r="G2093" s="356"/>
    </row>
    <row r="2094" spans="2:7">
      <c r="B2094" s="356" t="s">
        <v>4850</v>
      </c>
      <c r="C2094" s="356" t="s">
        <v>4852</v>
      </c>
      <c r="D2094" s="356">
        <v>166</v>
      </c>
      <c r="E2094" s="359" t="s">
        <v>4321</v>
      </c>
      <c r="F2094" s="363"/>
      <c r="G2094" s="356"/>
    </row>
    <row r="2095" spans="2:7">
      <c r="B2095" s="356" t="s">
        <v>4850</v>
      </c>
      <c r="C2095" s="356" t="s">
        <v>4852</v>
      </c>
      <c r="D2095" s="356">
        <v>167</v>
      </c>
      <c r="E2095" s="359" t="s">
        <v>4980</v>
      </c>
      <c r="F2095" s="363"/>
      <c r="G2095" s="356"/>
    </row>
    <row r="2096" spans="2:7">
      <c r="B2096" s="356" t="s">
        <v>4850</v>
      </c>
      <c r="C2096" s="356" t="s">
        <v>4852</v>
      </c>
      <c r="D2096" s="356">
        <v>168</v>
      </c>
      <c r="E2096" s="359" t="s">
        <v>4881</v>
      </c>
      <c r="F2096" s="363"/>
      <c r="G2096" s="356"/>
    </row>
    <row r="2097" spans="2:7">
      <c r="B2097" s="356" t="s">
        <v>4850</v>
      </c>
      <c r="C2097" s="356" t="s">
        <v>4852</v>
      </c>
      <c r="D2097" s="356">
        <v>169</v>
      </c>
      <c r="E2097" s="359" t="s">
        <v>4981</v>
      </c>
      <c r="F2097" s="363"/>
      <c r="G2097" s="356"/>
    </row>
    <row r="2098" spans="2:7">
      <c r="B2098" s="356" t="s">
        <v>4850</v>
      </c>
      <c r="C2098" s="356" t="s">
        <v>4852</v>
      </c>
      <c r="D2098" s="356">
        <v>170</v>
      </c>
      <c r="E2098" s="359" t="s">
        <v>4982</v>
      </c>
      <c r="F2098" s="363"/>
      <c r="G2098" s="356"/>
    </row>
    <row r="2099" spans="2:7">
      <c r="B2099" s="356" t="s">
        <v>4850</v>
      </c>
      <c r="C2099" s="356" t="s">
        <v>4852</v>
      </c>
      <c r="D2099" s="356">
        <v>171</v>
      </c>
      <c r="E2099" s="359" t="s">
        <v>4539</v>
      </c>
      <c r="F2099" s="363"/>
      <c r="G2099" s="356"/>
    </row>
    <row r="2100" spans="2:7">
      <c r="B2100" s="356" t="s">
        <v>4850</v>
      </c>
      <c r="C2100" s="356" t="s">
        <v>4852</v>
      </c>
      <c r="D2100" s="356">
        <v>172</v>
      </c>
      <c r="E2100" s="359" t="s">
        <v>4984</v>
      </c>
      <c r="F2100" s="363"/>
      <c r="G2100" s="356"/>
    </row>
    <row r="2101" spans="2:7">
      <c r="B2101" s="356" t="s">
        <v>4850</v>
      </c>
      <c r="C2101" s="356" t="s">
        <v>4852</v>
      </c>
      <c r="D2101" s="356">
        <v>173</v>
      </c>
      <c r="E2101" s="359" t="s">
        <v>4985</v>
      </c>
      <c r="F2101" s="363"/>
      <c r="G2101" s="356"/>
    </row>
    <row r="2102" spans="2:7">
      <c r="B2102" s="356" t="s">
        <v>4850</v>
      </c>
      <c r="C2102" s="356" t="s">
        <v>4852</v>
      </c>
      <c r="D2102" s="356">
        <v>174</v>
      </c>
      <c r="E2102" s="359" t="s">
        <v>4987</v>
      </c>
      <c r="F2102" s="363"/>
      <c r="G2102" s="356"/>
    </row>
    <row r="2103" spans="2:7">
      <c r="B2103" s="356" t="s">
        <v>4850</v>
      </c>
      <c r="C2103" s="356" t="s">
        <v>4852</v>
      </c>
      <c r="D2103" s="356">
        <v>175</v>
      </c>
      <c r="E2103" s="359" t="s">
        <v>4989</v>
      </c>
      <c r="F2103" s="363"/>
      <c r="G2103" s="356"/>
    </row>
    <row r="2104" spans="2:7">
      <c r="B2104" s="356" t="s">
        <v>4850</v>
      </c>
      <c r="C2104" s="356" t="s">
        <v>4852</v>
      </c>
      <c r="D2104" s="356">
        <v>176</v>
      </c>
      <c r="E2104" s="359" t="s">
        <v>4990</v>
      </c>
      <c r="F2104" s="363"/>
      <c r="G2104" s="356"/>
    </row>
    <row r="2105" spans="2:7">
      <c r="B2105" s="356" t="s">
        <v>4850</v>
      </c>
      <c r="C2105" s="356" t="s">
        <v>4852</v>
      </c>
      <c r="D2105" s="356">
        <v>177</v>
      </c>
      <c r="E2105" s="359" t="s">
        <v>3481</v>
      </c>
      <c r="F2105" s="363"/>
      <c r="G2105" s="356"/>
    </row>
    <row r="2106" spans="2:7">
      <c r="B2106" s="356" t="s">
        <v>4850</v>
      </c>
      <c r="C2106" s="356" t="s">
        <v>4852</v>
      </c>
      <c r="D2106" s="356">
        <v>178</v>
      </c>
      <c r="E2106" s="359" t="s">
        <v>4534</v>
      </c>
      <c r="F2106" s="363"/>
      <c r="G2106" s="356"/>
    </row>
    <row r="2107" spans="2:7">
      <c r="B2107" s="356" t="s">
        <v>4850</v>
      </c>
      <c r="C2107" s="356" t="s">
        <v>4852</v>
      </c>
      <c r="D2107" s="356">
        <v>179</v>
      </c>
      <c r="E2107" s="359" t="s">
        <v>1738</v>
      </c>
      <c r="F2107" s="363"/>
      <c r="G2107" s="356"/>
    </row>
    <row r="2108" spans="2:7">
      <c r="B2108" s="356" t="s">
        <v>4850</v>
      </c>
      <c r="C2108" s="356" t="s">
        <v>4852</v>
      </c>
      <c r="D2108" s="356">
        <v>180</v>
      </c>
      <c r="E2108" s="359" t="s">
        <v>4993</v>
      </c>
      <c r="F2108" s="363"/>
      <c r="G2108" s="356"/>
    </row>
    <row r="2109" spans="2:7">
      <c r="B2109" s="356" t="s">
        <v>4850</v>
      </c>
      <c r="C2109" s="356" t="s">
        <v>4852</v>
      </c>
      <c r="D2109" s="356">
        <v>181</v>
      </c>
      <c r="E2109" s="359" t="s">
        <v>1726</v>
      </c>
      <c r="F2109" s="363"/>
      <c r="G2109" s="356"/>
    </row>
    <row r="2110" spans="2:7">
      <c r="B2110" s="356" t="s">
        <v>4850</v>
      </c>
      <c r="C2110" s="356" t="s">
        <v>4852</v>
      </c>
      <c r="D2110" s="356">
        <v>182</v>
      </c>
      <c r="E2110" s="359" t="s">
        <v>4994</v>
      </c>
      <c r="F2110" s="363"/>
      <c r="G2110" s="356"/>
    </row>
    <row r="2111" spans="2:7">
      <c r="B2111" s="356" t="s">
        <v>4850</v>
      </c>
      <c r="C2111" s="356" t="s">
        <v>4852</v>
      </c>
      <c r="D2111" s="356">
        <v>183</v>
      </c>
      <c r="E2111" s="359" t="s">
        <v>4996</v>
      </c>
      <c r="F2111" s="363"/>
      <c r="G2111" s="356"/>
    </row>
    <row r="2112" spans="2:7">
      <c r="B2112" s="356" t="s">
        <v>4850</v>
      </c>
      <c r="C2112" s="356" t="s">
        <v>4852</v>
      </c>
      <c r="D2112" s="356">
        <v>184</v>
      </c>
      <c r="E2112" s="359" t="s">
        <v>3744</v>
      </c>
      <c r="F2112" s="363"/>
      <c r="G2112" s="356"/>
    </row>
    <row r="2113" spans="2:7">
      <c r="B2113" s="356" t="s">
        <v>4850</v>
      </c>
      <c r="C2113" s="356" t="s">
        <v>4852</v>
      </c>
      <c r="D2113" s="356">
        <v>185</v>
      </c>
      <c r="E2113" s="359" t="s">
        <v>4997</v>
      </c>
      <c r="F2113" s="363"/>
      <c r="G2113" s="356"/>
    </row>
    <row r="2114" spans="2:7">
      <c r="B2114" s="356" t="s">
        <v>4850</v>
      </c>
      <c r="C2114" s="356" t="s">
        <v>4852</v>
      </c>
      <c r="D2114" s="356">
        <v>186</v>
      </c>
      <c r="E2114" s="359" t="s">
        <v>5000</v>
      </c>
      <c r="F2114" s="363"/>
      <c r="G2114" s="356"/>
    </row>
    <row r="2115" spans="2:7">
      <c r="B2115" s="356" t="s">
        <v>4850</v>
      </c>
      <c r="C2115" s="356" t="s">
        <v>4852</v>
      </c>
      <c r="D2115" s="356">
        <v>187</v>
      </c>
      <c r="E2115" s="359" t="s">
        <v>88</v>
      </c>
      <c r="F2115" s="363"/>
      <c r="G2115" s="356"/>
    </row>
    <row r="2116" spans="2:7">
      <c r="B2116" s="356" t="s">
        <v>4850</v>
      </c>
      <c r="C2116" s="356" t="s">
        <v>4852</v>
      </c>
      <c r="D2116" s="356">
        <v>188</v>
      </c>
      <c r="E2116" s="359" t="s">
        <v>5001</v>
      </c>
      <c r="F2116" s="363"/>
      <c r="G2116" s="356"/>
    </row>
    <row r="2117" spans="2:7">
      <c r="B2117" s="356" t="s">
        <v>4850</v>
      </c>
      <c r="C2117" s="356" t="s">
        <v>4852</v>
      </c>
      <c r="D2117" s="356">
        <v>189</v>
      </c>
      <c r="E2117" s="359" t="s">
        <v>673</v>
      </c>
      <c r="F2117" s="363"/>
      <c r="G2117" s="356"/>
    </row>
    <row r="2118" spans="2:7">
      <c r="B2118" s="356" t="s">
        <v>4850</v>
      </c>
      <c r="C2118" s="356" t="s">
        <v>4852</v>
      </c>
      <c r="D2118" s="356">
        <v>190</v>
      </c>
      <c r="E2118" s="356" t="s">
        <v>3806</v>
      </c>
      <c r="F2118" s="363" t="s">
        <v>7266</v>
      </c>
      <c r="G2118" s="356"/>
    </row>
    <row r="2119" spans="2:7">
      <c r="B2119" s="356" t="s">
        <v>4850</v>
      </c>
      <c r="C2119" s="356" t="s">
        <v>4852</v>
      </c>
      <c r="D2119" s="356">
        <v>191</v>
      </c>
      <c r="E2119" s="356" t="s">
        <v>5004</v>
      </c>
      <c r="F2119" s="363" t="s">
        <v>7266</v>
      </c>
      <c r="G2119" s="356"/>
    </row>
    <row r="2120" spans="2:7">
      <c r="B2120" s="356" t="s">
        <v>4850</v>
      </c>
      <c r="C2120" s="356" t="s">
        <v>4852</v>
      </c>
      <c r="D2120" s="356">
        <v>192</v>
      </c>
      <c r="E2120" s="356" t="s">
        <v>5005</v>
      </c>
      <c r="F2120" s="363" t="s">
        <v>7266</v>
      </c>
      <c r="G2120" s="356"/>
    </row>
    <row r="2121" spans="2:7">
      <c r="B2121" s="356" t="s">
        <v>4850</v>
      </c>
      <c r="C2121" s="356" t="s">
        <v>4852</v>
      </c>
      <c r="D2121" s="356">
        <v>193</v>
      </c>
      <c r="E2121" s="356" t="s">
        <v>5007</v>
      </c>
      <c r="F2121" s="363" t="s">
        <v>7266</v>
      </c>
      <c r="G2121" s="356"/>
    </row>
    <row r="2122" spans="2:7">
      <c r="B2122" s="356" t="s">
        <v>4850</v>
      </c>
      <c r="C2122" s="356" t="s">
        <v>4852</v>
      </c>
      <c r="D2122" s="356">
        <v>194</v>
      </c>
      <c r="E2122" s="356" t="s">
        <v>2166</v>
      </c>
      <c r="F2122" s="363" t="s">
        <v>7266</v>
      </c>
      <c r="G2122" s="356"/>
    </row>
    <row r="2123" spans="2:7">
      <c r="B2123" s="356" t="s">
        <v>4850</v>
      </c>
      <c r="C2123" s="356" t="s">
        <v>4852</v>
      </c>
      <c r="D2123" s="356">
        <v>195</v>
      </c>
      <c r="E2123" s="356" t="s">
        <v>5009</v>
      </c>
      <c r="F2123" s="363" t="s">
        <v>7266</v>
      </c>
      <c r="G2123" s="356"/>
    </row>
    <row r="2124" spans="2:7">
      <c r="B2124" s="356" t="s">
        <v>4850</v>
      </c>
      <c r="C2124" s="356" t="s">
        <v>4852</v>
      </c>
      <c r="D2124" s="356">
        <v>196</v>
      </c>
      <c r="E2124" s="356" t="s">
        <v>2158</v>
      </c>
      <c r="F2124" s="363" t="s">
        <v>7266</v>
      </c>
      <c r="G2124" s="356"/>
    </row>
    <row r="2125" spans="2:7">
      <c r="B2125" s="356" t="s">
        <v>4850</v>
      </c>
      <c r="C2125" s="356" t="s">
        <v>4852</v>
      </c>
      <c r="D2125" s="356">
        <v>197</v>
      </c>
      <c r="E2125" s="356" t="s">
        <v>3237</v>
      </c>
      <c r="F2125" s="363" t="s">
        <v>7266</v>
      </c>
      <c r="G2125" s="356"/>
    </row>
    <row r="2126" spans="2:7">
      <c r="B2126" s="356" t="s">
        <v>4850</v>
      </c>
      <c r="C2126" s="356" t="s">
        <v>4852</v>
      </c>
      <c r="D2126" s="356">
        <v>198</v>
      </c>
      <c r="E2126" s="356" t="s">
        <v>344</v>
      </c>
      <c r="F2126" s="363" t="s">
        <v>7266</v>
      </c>
      <c r="G2126" s="356"/>
    </row>
    <row r="2127" spans="2:7">
      <c r="B2127" s="356" t="s">
        <v>4850</v>
      </c>
      <c r="C2127" s="356" t="s">
        <v>4852</v>
      </c>
      <c r="D2127" s="356">
        <v>199</v>
      </c>
      <c r="E2127" s="356" t="s">
        <v>2016</v>
      </c>
      <c r="F2127" s="363" t="s">
        <v>7266</v>
      </c>
      <c r="G2127" s="356"/>
    </row>
    <row r="2128" spans="2:7">
      <c r="B2128" s="356" t="s">
        <v>4850</v>
      </c>
      <c r="C2128" s="356" t="s">
        <v>4852</v>
      </c>
      <c r="D2128" s="356">
        <v>200</v>
      </c>
      <c r="E2128" s="356" t="s">
        <v>3339</v>
      </c>
      <c r="F2128" s="363" t="s">
        <v>7266</v>
      </c>
      <c r="G2128" s="356"/>
    </row>
    <row r="2129" spans="2:7">
      <c r="B2129" s="356" t="s">
        <v>4850</v>
      </c>
      <c r="C2129" s="356" t="s">
        <v>4852</v>
      </c>
      <c r="D2129" s="356">
        <v>201</v>
      </c>
      <c r="E2129" s="356" t="s">
        <v>5011</v>
      </c>
      <c r="F2129" s="363" t="s">
        <v>7266</v>
      </c>
      <c r="G2129" s="356"/>
    </row>
    <row r="2130" spans="2:7">
      <c r="B2130" s="356" t="s">
        <v>4850</v>
      </c>
      <c r="C2130" s="356" t="s">
        <v>4852</v>
      </c>
      <c r="D2130" s="356">
        <v>202</v>
      </c>
      <c r="E2130" s="356" t="s">
        <v>5012</v>
      </c>
      <c r="F2130" s="363" t="s">
        <v>7266</v>
      </c>
      <c r="G2130" s="356"/>
    </row>
    <row r="2131" spans="2:7">
      <c r="B2131" s="356" t="s">
        <v>4850</v>
      </c>
      <c r="C2131" s="356" t="s">
        <v>4852</v>
      </c>
      <c r="D2131" s="356">
        <v>203</v>
      </c>
      <c r="E2131" s="356" t="s">
        <v>5014</v>
      </c>
      <c r="F2131" s="363" t="s">
        <v>7266</v>
      </c>
      <c r="G2131" s="356"/>
    </row>
    <row r="2132" spans="2:7">
      <c r="B2132" s="356" t="s">
        <v>4850</v>
      </c>
      <c r="C2132" s="356" t="s">
        <v>4852</v>
      </c>
      <c r="D2132" s="356">
        <v>204</v>
      </c>
      <c r="E2132" s="356" t="s">
        <v>5017</v>
      </c>
      <c r="F2132" s="363" t="s">
        <v>7266</v>
      </c>
      <c r="G2132" s="356"/>
    </row>
    <row r="2133" spans="2:7">
      <c r="B2133" s="356" t="s">
        <v>4850</v>
      </c>
      <c r="C2133" s="356" t="s">
        <v>4852</v>
      </c>
      <c r="D2133" s="356">
        <v>205</v>
      </c>
      <c r="E2133" s="356" t="s">
        <v>672</v>
      </c>
      <c r="F2133" s="363" t="s">
        <v>7266</v>
      </c>
      <c r="G2133" s="356"/>
    </row>
    <row r="2134" spans="2:7">
      <c r="B2134" s="356" t="s">
        <v>4850</v>
      </c>
      <c r="C2134" s="356" t="s">
        <v>4852</v>
      </c>
      <c r="D2134" s="356">
        <v>206</v>
      </c>
      <c r="E2134" s="356" t="s">
        <v>514</v>
      </c>
      <c r="F2134" s="363" t="s">
        <v>7266</v>
      </c>
      <c r="G2134" s="356"/>
    </row>
    <row r="2135" spans="2:7">
      <c r="B2135" s="356" t="s">
        <v>4850</v>
      </c>
      <c r="C2135" s="356" t="s">
        <v>4852</v>
      </c>
      <c r="D2135" s="356">
        <v>207</v>
      </c>
      <c r="E2135" s="356" t="s">
        <v>5021</v>
      </c>
      <c r="F2135" s="363" t="s">
        <v>7266</v>
      </c>
      <c r="G2135" s="356"/>
    </row>
    <row r="2136" spans="2:7">
      <c r="B2136" s="356" t="s">
        <v>4850</v>
      </c>
      <c r="C2136" s="356" t="s">
        <v>4852</v>
      </c>
      <c r="D2136" s="356">
        <v>208</v>
      </c>
      <c r="E2136" s="356" t="s">
        <v>3578</v>
      </c>
      <c r="F2136" s="363" t="s">
        <v>7266</v>
      </c>
      <c r="G2136" s="356"/>
    </row>
    <row r="2137" spans="2:7">
      <c r="B2137" s="356" t="s">
        <v>4850</v>
      </c>
      <c r="C2137" s="356" t="s">
        <v>4852</v>
      </c>
      <c r="D2137" s="356">
        <v>209</v>
      </c>
      <c r="E2137" s="356" t="s">
        <v>5023</v>
      </c>
      <c r="F2137" s="363" t="s">
        <v>7266</v>
      </c>
      <c r="G2137" s="356"/>
    </row>
    <row r="2138" spans="2:7">
      <c r="B2138" s="356" t="s">
        <v>4850</v>
      </c>
      <c r="C2138" s="356" t="s">
        <v>4852</v>
      </c>
      <c r="D2138" s="356">
        <v>210</v>
      </c>
      <c r="E2138" s="356" t="s">
        <v>3012</v>
      </c>
      <c r="F2138" s="363" t="s">
        <v>7266</v>
      </c>
      <c r="G2138" s="356"/>
    </row>
    <row r="2139" spans="2:7">
      <c r="B2139" s="356" t="s">
        <v>4850</v>
      </c>
      <c r="C2139" s="356" t="s">
        <v>4852</v>
      </c>
      <c r="D2139" s="356">
        <v>211</v>
      </c>
      <c r="E2139" s="358" t="s">
        <v>286</v>
      </c>
      <c r="F2139" s="363" t="s">
        <v>7266</v>
      </c>
      <c r="G2139" s="356"/>
    </row>
    <row r="2140" spans="2:7">
      <c r="B2140" s="356" t="s">
        <v>4850</v>
      </c>
      <c r="C2140" s="356" t="s">
        <v>4852</v>
      </c>
      <c r="D2140" s="356">
        <v>212</v>
      </c>
      <c r="E2140" s="358" t="s">
        <v>241</v>
      </c>
      <c r="F2140" s="363" t="s">
        <v>7266</v>
      </c>
      <c r="G2140" s="356"/>
    </row>
    <row r="2141" spans="2:7">
      <c r="B2141" s="356" t="s">
        <v>4850</v>
      </c>
      <c r="C2141" s="356" t="s">
        <v>4852</v>
      </c>
      <c r="D2141" s="356">
        <v>213</v>
      </c>
      <c r="E2141" s="358" t="s">
        <v>299</v>
      </c>
      <c r="F2141" s="363" t="s">
        <v>7266</v>
      </c>
      <c r="G2141" s="356"/>
    </row>
    <row r="2142" spans="2:7">
      <c r="B2142" s="356" t="s">
        <v>4850</v>
      </c>
      <c r="C2142" s="356" t="s">
        <v>4852</v>
      </c>
      <c r="D2142" s="356">
        <v>214</v>
      </c>
      <c r="E2142" s="358" t="s">
        <v>103</v>
      </c>
      <c r="F2142" s="363" t="s">
        <v>7266</v>
      </c>
      <c r="G2142" s="356"/>
    </row>
    <row r="2143" spans="2:7">
      <c r="B2143" s="356" t="s">
        <v>4850</v>
      </c>
      <c r="C2143" s="356" t="s">
        <v>4852</v>
      </c>
      <c r="D2143" s="356">
        <v>215</v>
      </c>
      <c r="E2143" s="358" t="s">
        <v>303</v>
      </c>
      <c r="F2143" s="363" t="s">
        <v>7266</v>
      </c>
      <c r="G2143" s="356"/>
    </row>
    <row r="2144" spans="2:7">
      <c r="B2144" s="356" t="s">
        <v>4850</v>
      </c>
      <c r="C2144" s="356" t="s">
        <v>4852</v>
      </c>
      <c r="D2144" s="356">
        <v>216</v>
      </c>
      <c r="E2144" s="358" t="s">
        <v>306</v>
      </c>
      <c r="F2144" s="363" t="s">
        <v>7266</v>
      </c>
      <c r="G2144" s="356"/>
    </row>
  </sheetData>
  <autoFilter ref="B4:G2144"/>
  <phoneticPr fontId="22"/>
  <conditionalFormatting sqref="I5:I2144">
    <cfRule type="containsText" dxfId="2" priority="2"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63"/>
  <dimension ref="B1:CI131"/>
  <sheetViews>
    <sheetView showGridLines="0" workbookViewId="0">
      <pane ySplit="4" topLeftCell="A5" activePane="bottomLeft" state="frozen"/>
      <selection pane="bottomLeft"/>
    </sheetView>
  </sheetViews>
  <sheetFormatPr defaultColWidth="3.54296875" defaultRowHeight="15"/>
  <cols>
    <col min="1" max="1" width="3.54296875" style="368"/>
    <col min="2" max="2" width="22.26953125" style="368" bestFit="1" customWidth="1"/>
    <col min="3" max="4" width="3.08984375" style="368" hidden="1" customWidth="1"/>
    <col min="5" max="5" width="5.81640625" style="368" bestFit="1" customWidth="1"/>
    <col min="6" max="6" width="3.08984375" style="368" bestFit="1" customWidth="1"/>
    <col min="7" max="14" width="3.54296875" style="368"/>
    <col min="15" max="15" width="0.36328125" style="368" customWidth="1"/>
    <col min="16" max="16" width="3.54296875" style="368"/>
    <col min="17" max="86" width="0.36328125" style="368" customWidth="1"/>
    <col min="87" max="16384" width="3.54296875" style="368"/>
  </cols>
  <sheetData>
    <row r="1" spans="2:87">
      <c r="B1" s="369" t="s">
        <v>4152</v>
      </c>
      <c r="C1" s="371"/>
      <c r="D1" s="371"/>
      <c r="F1" s="371"/>
    </row>
    <row r="2" spans="2:87">
      <c r="B2" s="370" t="s">
        <v>5220</v>
      </c>
      <c r="C2" s="371"/>
      <c r="D2" s="371"/>
      <c r="F2" s="371"/>
    </row>
    <row r="3" spans="2:87" ht="15" customHeight="1"/>
    <row r="4" spans="2:87" ht="151.19999999999999">
      <c r="B4" s="372" t="s">
        <v>2955</v>
      </c>
      <c r="C4" s="372" t="s">
        <v>4822</v>
      </c>
      <c r="D4" s="372" t="s">
        <v>2992</v>
      </c>
      <c r="E4" s="374" t="s">
        <v>2377</v>
      </c>
      <c r="F4" s="372" t="s">
        <v>7210</v>
      </c>
      <c r="G4" s="374" t="s">
        <v>2250</v>
      </c>
      <c r="H4" s="374" t="s">
        <v>2257</v>
      </c>
      <c r="I4" s="374" t="s">
        <v>2261</v>
      </c>
      <c r="J4" s="374" t="s">
        <v>712</v>
      </c>
      <c r="K4" s="374" t="s">
        <v>1343</v>
      </c>
      <c r="L4" s="374" t="s">
        <v>1416</v>
      </c>
      <c r="M4" s="375" t="s">
        <v>1816</v>
      </c>
      <c r="N4" s="375" t="s">
        <v>2958</v>
      </c>
      <c r="O4" s="375" t="s">
        <v>7478</v>
      </c>
      <c r="P4" s="375" t="s">
        <v>648</v>
      </c>
      <c r="Q4" s="375" t="s">
        <v>7478</v>
      </c>
      <c r="R4" s="375" t="s">
        <v>7478</v>
      </c>
      <c r="S4" s="375" t="s">
        <v>7478</v>
      </c>
      <c r="T4" s="375" t="s">
        <v>7478</v>
      </c>
      <c r="U4" s="375" t="s">
        <v>7478</v>
      </c>
      <c r="V4" s="375" t="s">
        <v>7478</v>
      </c>
      <c r="W4" s="375" t="s">
        <v>7478</v>
      </c>
      <c r="X4" s="375" t="s">
        <v>7478</v>
      </c>
      <c r="Y4" s="375" t="s">
        <v>7478</v>
      </c>
      <c r="Z4" s="375" t="s">
        <v>7478</v>
      </c>
      <c r="AA4" s="375" t="s">
        <v>7478</v>
      </c>
      <c r="AB4" s="375" t="s">
        <v>7478</v>
      </c>
      <c r="AC4" s="375" t="s">
        <v>7478</v>
      </c>
      <c r="AD4" s="375" t="s">
        <v>7478</v>
      </c>
      <c r="AE4" s="375" t="s">
        <v>7478</v>
      </c>
      <c r="AF4" s="375" t="s">
        <v>7478</v>
      </c>
      <c r="AG4" s="375" t="s">
        <v>7478</v>
      </c>
      <c r="AH4" s="375" t="s">
        <v>7478</v>
      </c>
      <c r="AI4" s="375" t="s">
        <v>7478</v>
      </c>
      <c r="AJ4" s="375" t="s">
        <v>7478</v>
      </c>
      <c r="AK4" s="375" t="s">
        <v>7478</v>
      </c>
      <c r="AL4" s="375" t="s">
        <v>7478</v>
      </c>
      <c r="AM4" s="375" t="s">
        <v>7478</v>
      </c>
      <c r="AN4" s="375" t="s">
        <v>7478</v>
      </c>
      <c r="AO4" s="375" t="s">
        <v>7478</v>
      </c>
      <c r="AP4" s="375" t="s">
        <v>7478</v>
      </c>
      <c r="AQ4" s="375" t="s">
        <v>7478</v>
      </c>
      <c r="AR4" s="375" t="s">
        <v>7478</v>
      </c>
      <c r="AS4" s="375" t="s">
        <v>7478</v>
      </c>
      <c r="AT4" s="375" t="s">
        <v>7478</v>
      </c>
      <c r="AU4" s="375" t="s">
        <v>7478</v>
      </c>
      <c r="AV4" s="375" t="s">
        <v>7478</v>
      </c>
      <c r="AW4" s="375" t="s">
        <v>7478</v>
      </c>
      <c r="AX4" s="375" t="s">
        <v>7478</v>
      </c>
      <c r="AY4" s="375" t="s">
        <v>7478</v>
      </c>
      <c r="AZ4" s="375" t="s">
        <v>7478</v>
      </c>
      <c r="BA4" s="375" t="s">
        <v>7478</v>
      </c>
      <c r="BB4" s="375" t="s">
        <v>7478</v>
      </c>
      <c r="BC4" s="375" t="s">
        <v>7478</v>
      </c>
      <c r="BD4" s="375" t="s">
        <v>7478</v>
      </c>
      <c r="BE4" s="375" t="s">
        <v>7478</v>
      </c>
      <c r="BF4" s="375" t="s">
        <v>7478</v>
      </c>
      <c r="BG4" s="375" t="s">
        <v>7478</v>
      </c>
      <c r="BH4" s="375" t="s">
        <v>7478</v>
      </c>
      <c r="BI4" s="375" t="s">
        <v>7478</v>
      </c>
      <c r="BJ4" s="375" t="s">
        <v>7478</v>
      </c>
      <c r="BK4" s="375" t="s">
        <v>7478</v>
      </c>
      <c r="BL4" s="375" t="s">
        <v>7478</v>
      </c>
      <c r="BM4" s="375" t="s">
        <v>7478</v>
      </c>
      <c r="BN4" s="375" t="s">
        <v>7478</v>
      </c>
      <c r="BO4" s="375" t="s">
        <v>7478</v>
      </c>
      <c r="BP4" s="375" t="s">
        <v>7478</v>
      </c>
      <c r="BQ4" s="375" t="s">
        <v>7478</v>
      </c>
      <c r="BR4" s="375" t="s">
        <v>7478</v>
      </c>
      <c r="BS4" s="375" t="s">
        <v>7478</v>
      </c>
      <c r="BT4" s="375" t="s">
        <v>7478</v>
      </c>
      <c r="BU4" s="375" t="s">
        <v>7478</v>
      </c>
      <c r="BV4" s="375" t="s">
        <v>7478</v>
      </c>
      <c r="BW4" s="375" t="s">
        <v>7478</v>
      </c>
      <c r="BX4" s="375" t="s">
        <v>7478</v>
      </c>
      <c r="BY4" s="375" t="s">
        <v>7478</v>
      </c>
      <c r="BZ4" s="375" t="s">
        <v>7478</v>
      </c>
      <c r="CA4" s="375" t="s">
        <v>7478</v>
      </c>
      <c r="CB4" s="375" t="s">
        <v>7478</v>
      </c>
      <c r="CC4" s="375" t="s">
        <v>7478</v>
      </c>
      <c r="CD4" s="375" t="s">
        <v>7478</v>
      </c>
      <c r="CE4" s="375" t="s">
        <v>7478</v>
      </c>
      <c r="CF4" s="375" t="s">
        <v>7478</v>
      </c>
      <c r="CG4" s="375" t="s">
        <v>7478</v>
      </c>
      <c r="CH4" s="375" t="s">
        <v>7478</v>
      </c>
    </row>
    <row r="5" spans="2:87">
      <c r="B5" s="356" t="s">
        <v>6672</v>
      </c>
      <c r="C5" s="356"/>
      <c r="D5" s="356" t="s">
        <v>5798</v>
      </c>
      <c r="E5" s="356" t="s">
        <v>1664</v>
      </c>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c r="AZ5" s="356"/>
      <c r="BA5" s="356"/>
      <c r="BB5" s="356"/>
      <c r="BC5" s="356"/>
      <c r="BD5" s="356"/>
      <c r="BE5" s="356"/>
      <c r="BF5" s="356"/>
      <c r="BG5" s="356"/>
      <c r="BH5" s="356"/>
      <c r="BI5" s="356"/>
      <c r="BJ5" s="356"/>
      <c r="BK5" s="356"/>
      <c r="BL5" s="356"/>
      <c r="BM5" s="356"/>
      <c r="BN5" s="356"/>
      <c r="BO5" s="356"/>
      <c r="BP5" s="356"/>
      <c r="BQ5" s="356"/>
      <c r="BR5" s="356"/>
      <c r="BS5" s="356"/>
      <c r="BT5" s="356"/>
      <c r="BU5" s="356"/>
      <c r="BV5" s="356"/>
      <c r="BW5" s="356"/>
      <c r="BX5" s="356"/>
      <c r="BY5" s="356"/>
      <c r="BZ5" s="356"/>
      <c r="CA5" s="356"/>
      <c r="CB5" s="356"/>
      <c r="CC5" s="356"/>
      <c r="CD5" s="356"/>
      <c r="CE5" s="356"/>
      <c r="CF5" s="356"/>
      <c r="CG5" s="356"/>
      <c r="CH5" s="356"/>
      <c r="CI5" s="368" t="s">
        <v>37</v>
      </c>
    </row>
    <row r="6" spans="2:87">
      <c r="B6" s="356" t="s">
        <v>2648</v>
      </c>
      <c r="C6" s="356"/>
      <c r="D6" s="356" t="s">
        <v>5798</v>
      </c>
      <c r="E6" s="356" t="s">
        <v>743</v>
      </c>
      <c r="F6" s="356"/>
      <c r="G6" s="356"/>
      <c r="H6" s="356"/>
      <c r="I6" s="356"/>
      <c r="J6" s="356"/>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c r="AT6" s="356"/>
      <c r="AU6" s="356"/>
      <c r="AV6" s="356"/>
      <c r="AW6" s="356"/>
      <c r="AX6" s="356"/>
      <c r="AY6" s="356"/>
      <c r="AZ6" s="356"/>
      <c r="BA6" s="356"/>
      <c r="BB6" s="356"/>
      <c r="BC6" s="356"/>
      <c r="BD6" s="356"/>
      <c r="BE6" s="356"/>
      <c r="BF6" s="356"/>
      <c r="BG6" s="356"/>
      <c r="BH6" s="356"/>
      <c r="BI6" s="356"/>
      <c r="BJ6" s="356"/>
      <c r="BK6" s="356"/>
      <c r="BL6" s="356"/>
      <c r="BM6" s="356"/>
      <c r="BN6" s="356"/>
      <c r="BO6" s="356"/>
      <c r="BP6" s="356"/>
      <c r="BQ6" s="356"/>
      <c r="BR6" s="356"/>
      <c r="BS6" s="356"/>
      <c r="BT6" s="356"/>
      <c r="BU6" s="356"/>
      <c r="BV6" s="356"/>
      <c r="BW6" s="356"/>
      <c r="BX6" s="356"/>
      <c r="BY6" s="356"/>
      <c r="BZ6" s="356"/>
      <c r="CA6" s="356"/>
      <c r="CB6" s="356"/>
      <c r="CC6" s="356"/>
      <c r="CD6" s="356"/>
      <c r="CE6" s="356"/>
      <c r="CF6" s="356"/>
      <c r="CG6" s="356"/>
      <c r="CH6" s="356"/>
    </row>
    <row r="7" spans="2:87">
      <c r="B7" s="356" t="s">
        <v>429</v>
      </c>
      <c r="C7" s="356"/>
      <c r="D7" s="356" t="s">
        <v>5798</v>
      </c>
      <c r="E7" s="356" t="s">
        <v>1673</v>
      </c>
      <c r="F7" s="356"/>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6"/>
      <c r="BN7" s="356"/>
      <c r="BO7" s="356"/>
      <c r="BP7" s="356"/>
      <c r="BQ7" s="356"/>
      <c r="BR7" s="356"/>
      <c r="BS7" s="356"/>
      <c r="BT7" s="356"/>
      <c r="BU7" s="356"/>
      <c r="BV7" s="356"/>
      <c r="BW7" s="356"/>
      <c r="BX7" s="356"/>
      <c r="BY7" s="356"/>
      <c r="BZ7" s="356"/>
      <c r="CA7" s="356"/>
      <c r="CB7" s="356"/>
      <c r="CC7" s="356"/>
      <c r="CD7" s="356"/>
      <c r="CE7" s="356"/>
      <c r="CF7" s="356"/>
      <c r="CG7" s="356"/>
      <c r="CH7" s="356"/>
    </row>
    <row r="8" spans="2:87">
      <c r="B8" s="356" t="s">
        <v>4721</v>
      </c>
      <c r="C8" s="356"/>
      <c r="D8" s="356" t="s">
        <v>5798</v>
      </c>
      <c r="E8" s="356" t="s">
        <v>1116</v>
      </c>
      <c r="F8" s="356"/>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c r="AT8" s="356"/>
      <c r="AU8" s="356"/>
      <c r="AV8" s="356"/>
      <c r="AW8" s="356"/>
      <c r="AX8" s="356"/>
      <c r="AY8" s="356"/>
      <c r="AZ8" s="356"/>
      <c r="BA8" s="356"/>
      <c r="BB8" s="356"/>
      <c r="BC8" s="356"/>
      <c r="BD8" s="356"/>
      <c r="BE8" s="356"/>
      <c r="BF8" s="356"/>
      <c r="BG8" s="356"/>
      <c r="BH8" s="356"/>
      <c r="BI8" s="356"/>
      <c r="BJ8" s="356"/>
      <c r="BK8" s="356"/>
      <c r="BL8" s="356"/>
      <c r="BM8" s="356"/>
      <c r="BN8" s="356"/>
      <c r="BO8" s="356"/>
      <c r="BP8" s="356"/>
      <c r="BQ8" s="356"/>
      <c r="BR8" s="356"/>
      <c r="BS8" s="356"/>
      <c r="BT8" s="356"/>
      <c r="BU8" s="356"/>
      <c r="BV8" s="356"/>
      <c r="BW8" s="356"/>
      <c r="BX8" s="356"/>
      <c r="BY8" s="356"/>
      <c r="BZ8" s="356"/>
      <c r="CA8" s="356"/>
      <c r="CB8" s="356"/>
      <c r="CC8" s="356"/>
      <c r="CD8" s="356"/>
      <c r="CE8" s="356"/>
      <c r="CF8" s="356"/>
      <c r="CG8" s="356"/>
      <c r="CH8" s="356"/>
    </row>
    <row r="9" spans="2:87">
      <c r="B9" s="356" t="s">
        <v>6609</v>
      </c>
      <c r="C9" s="356"/>
      <c r="D9" s="356" t="s">
        <v>5798</v>
      </c>
      <c r="E9" s="356" t="s">
        <v>1686</v>
      </c>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6"/>
      <c r="BU9" s="356"/>
      <c r="BV9" s="356"/>
      <c r="BW9" s="356"/>
      <c r="BX9" s="356"/>
      <c r="BY9" s="356"/>
      <c r="BZ9" s="356"/>
      <c r="CA9" s="356"/>
      <c r="CB9" s="356"/>
      <c r="CC9" s="356"/>
      <c r="CD9" s="356"/>
      <c r="CE9" s="356"/>
      <c r="CF9" s="356"/>
      <c r="CG9" s="356"/>
      <c r="CH9" s="356"/>
    </row>
    <row r="10" spans="2:87">
      <c r="B10" s="356" t="s">
        <v>5545</v>
      </c>
      <c r="C10" s="356"/>
      <c r="D10" s="356" t="s">
        <v>5798</v>
      </c>
      <c r="E10" s="356" t="s">
        <v>1691</v>
      </c>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6"/>
      <c r="BW10" s="356"/>
      <c r="BX10" s="356"/>
      <c r="BY10" s="356"/>
      <c r="BZ10" s="356"/>
      <c r="CA10" s="356"/>
      <c r="CB10" s="356"/>
      <c r="CC10" s="356"/>
      <c r="CD10" s="356"/>
      <c r="CE10" s="356"/>
      <c r="CF10" s="356"/>
      <c r="CG10" s="356"/>
      <c r="CH10" s="356"/>
    </row>
    <row r="11" spans="2:87">
      <c r="B11" s="356" t="s">
        <v>1701</v>
      </c>
      <c r="C11" s="356"/>
      <c r="D11" s="356" t="s">
        <v>5798</v>
      </c>
      <c r="E11" s="356" t="s">
        <v>190</v>
      </c>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6"/>
      <c r="BW11" s="356"/>
      <c r="BX11" s="356"/>
      <c r="BY11" s="356"/>
      <c r="BZ11" s="356"/>
      <c r="CA11" s="356"/>
      <c r="CB11" s="356"/>
      <c r="CC11" s="356"/>
      <c r="CD11" s="356"/>
      <c r="CE11" s="356"/>
      <c r="CF11" s="356"/>
      <c r="CG11" s="356"/>
      <c r="CH11" s="356"/>
    </row>
    <row r="12" spans="2:87">
      <c r="B12" s="356" t="s">
        <v>5552</v>
      </c>
      <c r="C12" s="356"/>
      <c r="D12" s="356" t="s">
        <v>5798</v>
      </c>
      <c r="E12" s="356" t="s">
        <v>1068</v>
      </c>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c r="AT12" s="356"/>
      <c r="AU12" s="356"/>
      <c r="AV12" s="356"/>
      <c r="AW12" s="356"/>
      <c r="AX12" s="356"/>
      <c r="AY12" s="356"/>
      <c r="AZ12" s="356"/>
      <c r="BA12" s="356"/>
      <c r="BB12" s="356"/>
      <c r="BC12" s="356"/>
      <c r="BD12" s="356"/>
      <c r="BE12" s="356"/>
      <c r="BF12" s="356"/>
      <c r="BG12" s="356"/>
      <c r="BH12" s="356"/>
      <c r="BI12" s="356"/>
      <c r="BJ12" s="356"/>
      <c r="BK12" s="356"/>
      <c r="BL12" s="356"/>
      <c r="BM12" s="356"/>
      <c r="BN12" s="356"/>
      <c r="BO12" s="356"/>
      <c r="BP12" s="356"/>
      <c r="BQ12" s="356"/>
      <c r="BR12" s="356"/>
      <c r="BS12" s="356"/>
      <c r="BT12" s="356"/>
      <c r="BU12" s="356"/>
      <c r="BV12" s="356"/>
      <c r="BW12" s="356"/>
      <c r="BX12" s="356"/>
      <c r="BY12" s="356"/>
      <c r="BZ12" s="356"/>
      <c r="CA12" s="356"/>
      <c r="CB12" s="356"/>
      <c r="CC12" s="356"/>
      <c r="CD12" s="356"/>
      <c r="CE12" s="356"/>
      <c r="CF12" s="356"/>
      <c r="CG12" s="356"/>
      <c r="CH12" s="356"/>
    </row>
    <row r="13" spans="2:87">
      <c r="B13" s="356" t="s">
        <v>6192</v>
      </c>
      <c r="C13" s="356"/>
      <c r="D13" s="356" t="s">
        <v>5798</v>
      </c>
      <c r="E13" s="356" t="s">
        <v>1702</v>
      </c>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56"/>
      <c r="AW13" s="356"/>
      <c r="AX13" s="356"/>
      <c r="AY13" s="356"/>
      <c r="AZ13" s="356"/>
      <c r="BA13" s="356"/>
      <c r="BB13" s="356"/>
      <c r="BC13" s="356"/>
      <c r="BD13" s="356"/>
      <c r="BE13" s="356"/>
      <c r="BF13" s="356"/>
      <c r="BG13" s="356"/>
      <c r="BH13" s="356"/>
      <c r="BI13" s="356"/>
      <c r="BJ13" s="356"/>
      <c r="BK13" s="356"/>
      <c r="BL13" s="356"/>
      <c r="BM13" s="356"/>
      <c r="BN13" s="356"/>
      <c r="BO13" s="356"/>
      <c r="BP13" s="356"/>
      <c r="BQ13" s="356"/>
      <c r="BR13" s="356"/>
      <c r="BS13" s="356"/>
      <c r="BT13" s="356"/>
      <c r="BU13" s="356"/>
      <c r="BV13" s="356"/>
      <c r="BW13" s="356"/>
      <c r="BX13" s="356"/>
      <c r="BY13" s="356"/>
      <c r="BZ13" s="356"/>
      <c r="CA13" s="356"/>
      <c r="CB13" s="356"/>
      <c r="CC13" s="356"/>
      <c r="CD13" s="356"/>
      <c r="CE13" s="356"/>
      <c r="CF13" s="356"/>
      <c r="CG13" s="356"/>
      <c r="CH13" s="356"/>
    </row>
    <row r="14" spans="2:87">
      <c r="B14" s="356" t="s">
        <v>6931</v>
      </c>
      <c r="C14" s="356"/>
      <c r="D14" s="356" t="s">
        <v>5798</v>
      </c>
      <c r="E14" s="356" t="s">
        <v>1706</v>
      </c>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6"/>
      <c r="BT14" s="356"/>
      <c r="BU14" s="356"/>
      <c r="BV14" s="356"/>
      <c r="BW14" s="356"/>
      <c r="BX14" s="356"/>
      <c r="BY14" s="356"/>
      <c r="BZ14" s="356"/>
      <c r="CA14" s="356"/>
      <c r="CB14" s="356"/>
      <c r="CC14" s="356"/>
      <c r="CD14" s="356"/>
      <c r="CE14" s="356"/>
      <c r="CF14" s="356"/>
      <c r="CG14" s="356"/>
      <c r="CH14" s="356"/>
    </row>
    <row r="15" spans="2:87">
      <c r="B15" s="356" t="s">
        <v>6932</v>
      </c>
      <c r="C15" s="356"/>
      <c r="D15" s="356" t="s">
        <v>5798</v>
      </c>
      <c r="E15" s="356" t="s">
        <v>328</v>
      </c>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6"/>
      <c r="BT15" s="356"/>
      <c r="BU15" s="356"/>
      <c r="BV15" s="356"/>
      <c r="BW15" s="356"/>
      <c r="BX15" s="356"/>
      <c r="BY15" s="356"/>
      <c r="BZ15" s="356"/>
      <c r="CA15" s="356"/>
      <c r="CB15" s="356"/>
      <c r="CC15" s="356"/>
      <c r="CD15" s="356"/>
      <c r="CE15" s="356"/>
      <c r="CF15" s="356"/>
      <c r="CG15" s="356"/>
      <c r="CH15" s="356"/>
    </row>
    <row r="16" spans="2:87">
      <c r="B16" s="356" t="s">
        <v>6933</v>
      </c>
      <c r="C16" s="356"/>
      <c r="D16" s="356" t="s">
        <v>5798</v>
      </c>
      <c r="E16" s="356" t="s">
        <v>1707</v>
      </c>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56"/>
      <c r="AW16" s="356"/>
      <c r="AX16" s="356"/>
      <c r="AY16" s="356"/>
      <c r="AZ16" s="356"/>
      <c r="BA16" s="356"/>
      <c r="BB16" s="356"/>
      <c r="BC16" s="356"/>
      <c r="BD16" s="356"/>
      <c r="BE16" s="356"/>
      <c r="BF16" s="356"/>
      <c r="BG16" s="356"/>
      <c r="BH16" s="356"/>
      <c r="BI16" s="356"/>
      <c r="BJ16" s="356"/>
      <c r="BK16" s="356"/>
      <c r="BL16" s="356"/>
      <c r="BM16" s="356"/>
      <c r="BN16" s="356"/>
      <c r="BO16" s="356"/>
      <c r="BP16" s="356"/>
      <c r="BQ16" s="356"/>
      <c r="BR16" s="356"/>
      <c r="BS16" s="356"/>
      <c r="BT16" s="356"/>
      <c r="BU16" s="356"/>
      <c r="BV16" s="356"/>
      <c r="BW16" s="356"/>
      <c r="BX16" s="356"/>
      <c r="BY16" s="356"/>
      <c r="BZ16" s="356"/>
      <c r="CA16" s="356"/>
      <c r="CB16" s="356"/>
      <c r="CC16" s="356"/>
      <c r="CD16" s="356"/>
      <c r="CE16" s="356"/>
      <c r="CF16" s="356"/>
      <c r="CG16" s="356"/>
      <c r="CH16" s="356"/>
    </row>
    <row r="17" spans="2:86">
      <c r="B17" s="356" t="s">
        <v>1709</v>
      </c>
      <c r="C17" s="356"/>
      <c r="D17" s="356" t="s">
        <v>5798</v>
      </c>
      <c r="E17" s="356" t="s">
        <v>1286</v>
      </c>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56"/>
      <c r="AW17" s="356"/>
      <c r="AX17" s="356"/>
      <c r="AY17" s="356"/>
      <c r="AZ17" s="356"/>
      <c r="BA17" s="356"/>
      <c r="BB17" s="356"/>
      <c r="BC17" s="356"/>
      <c r="BD17" s="356"/>
      <c r="BE17" s="356"/>
      <c r="BF17" s="356"/>
      <c r="BG17" s="356"/>
      <c r="BH17" s="356"/>
      <c r="BI17" s="356"/>
      <c r="BJ17" s="356"/>
      <c r="BK17" s="356"/>
      <c r="BL17" s="356"/>
      <c r="BM17" s="356"/>
      <c r="BN17" s="356"/>
      <c r="BO17" s="356"/>
      <c r="BP17" s="356"/>
      <c r="BQ17" s="356"/>
      <c r="BR17" s="356"/>
      <c r="BS17" s="356"/>
      <c r="BT17" s="356"/>
      <c r="BU17" s="356"/>
      <c r="BV17" s="356"/>
      <c r="BW17" s="356"/>
      <c r="BX17" s="356"/>
      <c r="BY17" s="356"/>
      <c r="BZ17" s="356"/>
      <c r="CA17" s="356"/>
      <c r="CB17" s="356"/>
      <c r="CC17" s="356"/>
      <c r="CD17" s="356"/>
      <c r="CE17" s="356"/>
      <c r="CF17" s="356"/>
      <c r="CG17" s="356"/>
      <c r="CH17" s="356"/>
    </row>
    <row r="18" spans="2:86">
      <c r="B18" s="356" t="s">
        <v>1438</v>
      </c>
      <c r="C18" s="356"/>
      <c r="D18" s="356" t="s">
        <v>5798</v>
      </c>
      <c r="E18" s="356" t="s">
        <v>1629</v>
      </c>
      <c r="F18" s="356"/>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56"/>
      <c r="AS18" s="356"/>
      <c r="AT18" s="356"/>
      <c r="AU18" s="356"/>
      <c r="AV18" s="356"/>
      <c r="AW18" s="356"/>
      <c r="AX18" s="356"/>
      <c r="AY18" s="356"/>
      <c r="AZ18" s="356"/>
      <c r="BA18" s="356"/>
      <c r="BB18" s="356"/>
      <c r="BC18" s="356"/>
      <c r="BD18" s="356"/>
      <c r="BE18" s="356"/>
      <c r="BF18" s="356"/>
      <c r="BG18" s="356"/>
      <c r="BH18" s="356"/>
      <c r="BI18" s="356"/>
      <c r="BJ18" s="356"/>
      <c r="BK18" s="356"/>
      <c r="BL18" s="356"/>
      <c r="BM18" s="356"/>
      <c r="BN18" s="356"/>
      <c r="BO18" s="356"/>
      <c r="BP18" s="356"/>
      <c r="BQ18" s="356"/>
      <c r="BR18" s="356"/>
      <c r="BS18" s="356"/>
      <c r="BT18" s="356"/>
      <c r="BU18" s="356"/>
      <c r="BV18" s="356"/>
      <c r="BW18" s="356"/>
      <c r="BX18" s="356"/>
      <c r="BY18" s="356"/>
      <c r="BZ18" s="356"/>
      <c r="CA18" s="356"/>
      <c r="CB18" s="356"/>
      <c r="CC18" s="356"/>
      <c r="CD18" s="356"/>
      <c r="CE18" s="356"/>
      <c r="CF18" s="356"/>
      <c r="CG18" s="356"/>
      <c r="CH18" s="356"/>
    </row>
    <row r="19" spans="2:86">
      <c r="B19" s="356" t="s">
        <v>6897</v>
      </c>
      <c r="C19" s="356"/>
      <c r="D19" s="356" t="s">
        <v>5798</v>
      </c>
      <c r="E19" s="356" t="s">
        <v>582</v>
      </c>
      <c r="F19" s="356"/>
      <c r="G19" s="356"/>
      <c r="H19" s="356"/>
      <c r="I19" s="356"/>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c r="AM19" s="356"/>
      <c r="AN19" s="356"/>
      <c r="AO19" s="356"/>
      <c r="AP19" s="356"/>
      <c r="AQ19" s="356"/>
      <c r="AR19" s="356"/>
      <c r="AS19" s="356"/>
      <c r="AT19" s="356"/>
      <c r="AU19" s="356"/>
      <c r="AV19" s="356"/>
      <c r="AW19" s="356"/>
      <c r="AX19" s="356"/>
      <c r="AY19" s="356"/>
      <c r="AZ19" s="356"/>
      <c r="BA19" s="356"/>
      <c r="BB19" s="356"/>
      <c r="BC19" s="356"/>
      <c r="BD19" s="356"/>
      <c r="BE19" s="356"/>
      <c r="BF19" s="356"/>
      <c r="BG19" s="356"/>
      <c r="BH19" s="356"/>
      <c r="BI19" s="356"/>
      <c r="BJ19" s="356"/>
      <c r="BK19" s="356"/>
      <c r="BL19" s="356"/>
      <c r="BM19" s="356"/>
      <c r="BN19" s="356"/>
      <c r="BO19" s="356"/>
      <c r="BP19" s="356"/>
      <c r="BQ19" s="356"/>
      <c r="BR19" s="356"/>
      <c r="BS19" s="356"/>
      <c r="BT19" s="356"/>
      <c r="BU19" s="356"/>
      <c r="BV19" s="356"/>
      <c r="BW19" s="356"/>
      <c r="BX19" s="356"/>
      <c r="BY19" s="356"/>
      <c r="BZ19" s="356"/>
      <c r="CA19" s="356"/>
      <c r="CB19" s="356"/>
      <c r="CC19" s="356"/>
      <c r="CD19" s="356"/>
      <c r="CE19" s="356"/>
      <c r="CF19" s="356"/>
      <c r="CG19" s="356"/>
      <c r="CH19" s="356"/>
    </row>
    <row r="20" spans="2:86">
      <c r="B20" s="356" t="s">
        <v>4929</v>
      </c>
      <c r="C20" s="356"/>
      <c r="D20" s="356" t="s">
        <v>5798</v>
      </c>
      <c r="E20" s="356" t="s">
        <v>1715</v>
      </c>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56"/>
      <c r="AW20" s="356"/>
      <c r="AX20" s="356"/>
      <c r="AY20" s="356"/>
      <c r="AZ20" s="356"/>
      <c r="BA20" s="356"/>
      <c r="BB20" s="356"/>
      <c r="BC20" s="356"/>
      <c r="BD20" s="356"/>
      <c r="BE20" s="356"/>
      <c r="BF20" s="356"/>
      <c r="BG20" s="356"/>
      <c r="BH20" s="356"/>
      <c r="BI20" s="356"/>
      <c r="BJ20" s="356"/>
      <c r="BK20" s="356"/>
      <c r="BL20" s="356"/>
      <c r="BM20" s="356"/>
      <c r="BN20" s="356"/>
      <c r="BO20" s="356"/>
      <c r="BP20" s="356"/>
      <c r="BQ20" s="356"/>
      <c r="BR20" s="356"/>
      <c r="BS20" s="356"/>
      <c r="BT20" s="356"/>
      <c r="BU20" s="356"/>
      <c r="BV20" s="356"/>
      <c r="BW20" s="356"/>
      <c r="BX20" s="356"/>
      <c r="BY20" s="356"/>
      <c r="BZ20" s="356"/>
      <c r="CA20" s="356"/>
      <c r="CB20" s="356"/>
      <c r="CC20" s="356"/>
      <c r="CD20" s="356"/>
      <c r="CE20" s="356"/>
      <c r="CF20" s="356"/>
      <c r="CG20" s="356"/>
      <c r="CH20" s="356"/>
    </row>
    <row r="21" spans="2:86">
      <c r="B21" s="356" t="s">
        <v>4512</v>
      </c>
      <c r="C21" s="356"/>
      <c r="D21" s="356" t="s">
        <v>5798</v>
      </c>
      <c r="E21" s="356" t="s">
        <v>1018</v>
      </c>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56"/>
      <c r="AW21" s="356"/>
      <c r="AX21" s="356"/>
      <c r="AY21" s="356"/>
      <c r="AZ21" s="356"/>
      <c r="BA21" s="356"/>
      <c r="BB21" s="356"/>
      <c r="BC21" s="356"/>
      <c r="BD21" s="356"/>
      <c r="BE21" s="356"/>
      <c r="BF21" s="356"/>
      <c r="BG21" s="356"/>
      <c r="BH21" s="356"/>
      <c r="BI21" s="356"/>
      <c r="BJ21" s="356"/>
      <c r="BK21" s="356"/>
      <c r="BL21" s="356"/>
      <c r="BM21" s="356"/>
      <c r="BN21" s="356"/>
      <c r="BO21" s="356"/>
      <c r="BP21" s="356"/>
      <c r="BQ21" s="356"/>
      <c r="BR21" s="356"/>
      <c r="BS21" s="356"/>
      <c r="BT21" s="356"/>
      <c r="BU21" s="356"/>
      <c r="BV21" s="356"/>
      <c r="BW21" s="356"/>
      <c r="BX21" s="356"/>
      <c r="BY21" s="356"/>
      <c r="BZ21" s="356"/>
      <c r="CA21" s="356"/>
      <c r="CB21" s="356"/>
      <c r="CC21" s="356"/>
      <c r="CD21" s="356"/>
      <c r="CE21" s="356"/>
      <c r="CF21" s="356"/>
      <c r="CG21" s="356"/>
      <c r="CH21" s="356"/>
    </row>
    <row r="22" spans="2:86">
      <c r="B22" s="356" t="s">
        <v>1728</v>
      </c>
      <c r="C22" s="356"/>
      <c r="D22" s="356" t="s">
        <v>5798</v>
      </c>
      <c r="E22" s="356" t="s">
        <v>1725</v>
      </c>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356"/>
      <c r="AT22" s="356"/>
      <c r="AU22" s="356"/>
      <c r="AV22" s="356"/>
      <c r="AW22" s="356"/>
      <c r="AX22" s="356"/>
      <c r="AY22" s="356"/>
      <c r="AZ22" s="356"/>
      <c r="BA22" s="356"/>
      <c r="BB22" s="356"/>
      <c r="BC22" s="356"/>
      <c r="BD22" s="356"/>
      <c r="BE22" s="356"/>
      <c r="BF22" s="356"/>
      <c r="BG22" s="356"/>
      <c r="BH22" s="356"/>
      <c r="BI22" s="356"/>
      <c r="BJ22" s="356"/>
      <c r="BK22" s="356"/>
      <c r="BL22" s="356"/>
      <c r="BM22" s="356"/>
      <c r="BN22" s="356"/>
      <c r="BO22" s="356"/>
      <c r="BP22" s="356"/>
      <c r="BQ22" s="356"/>
      <c r="BR22" s="356"/>
      <c r="BS22" s="356"/>
      <c r="BT22" s="356"/>
      <c r="BU22" s="356"/>
      <c r="BV22" s="356"/>
      <c r="BW22" s="356"/>
      <c r="BX22" s="356"/>
      <c r="BY22" s="356"/>
      <c r="BZ22" s="356"/>
      <c r="CA22" s="356"/>
      <c r="CB22" s="356"/>
      <c r="CC22" s="356"/>
      <c r="CD22" s="356"/>
      <c r="CE22" s="356"/>
      <c r="CF22" s="356"/>
      <c r="CG22" s="356"/>
      <c r="CH22" s="356"/>
    </row>
    <row r="23" spans="2:86">
      <c r="B23" s="356" t="s">
        <v>1430</v>
      </c>
      <c r="C23" s="356"/>
      <c r="D23" s="356" t="s">
        <v>5798</v>
      </c>
      <c r="E23" s="356" t="s">
        <v>298</v>
      </c>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6"/>
      <c r="AU23" s="356"/>
      <c r="AV23" s="356"/>
      <c r="AW23" s="356"/>
      <c r="AX23" s="356"/>
      <c r="AY23" s="356"/>
      <c r="AZ23" s="356"/>
      <c r="BA23" s="356"/>
      <c r="BB23" s="356"/>
      <c r="BC23" s="356"/>
      <c r="BD23" s="356"/>
      <c r="BE23" s="356"/>
      <c r="BF23" s="356"/>
      <c r="BG23" s="356"/>
      <c r="BH23" s="356"/>
      <c r="BI23" s="356"/>
      <c r="BJ23" s="356"/>
      <c r="BK23" s="356"/>
      <c r="BL23" s="356"/>
      <c r="BM23" s="356"/>
      <c r="BN23" s="356"/>
      <c r="BO23" s="356"/>
      <c r="BP23" s="356"/>
      <c r="BQ23" s="356"/>
      <c r="BR23" s="356"/>
      <c r="BS23" s="356"/>
      <c r="BT23" s="356"/>
      <c r="BU23" s="356"/>
      <c r="BV23" s="356"/>
      <c r="BW23" s="356"/>
      <c r="BX23" s="356"/>
      <c r="BY23" s="356"/>
      <c r="BZ23" s="356"/>
      <c r="CA23" s="356"/>
      <c r="CB23" s="356"/>
      <c r="CC23" s="356"/>
      <c r="CD23" s="356"/>
      <c r="CE23" s="356"/>
      <c r="CF23" s="356"/>
      <c r="CG23" s="356"/>
      <c r="CH23" s="356"/>
    </row>
    <row r="24" spans="2:86">
      <c r="B24" s="356" t="s">
        <v>682</v>
      </c>
      <c r="C24" s="356"/>
      <c r="D24" s="356" t="s">
        <v>5798</v>
      </c>
      <c r="E24" s="356" t="s">
        <v>1722</v>
      </c>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56"/>
      <c r="AW24" s="356"/>
      <c r="AX24" s="356"/>
      <c r="AY24" s="356"/>
      <c r="AZ24" s="356"/>
      <c r="BA24" s="356"/>
      <c r="BB24" s="356"/>
      <c r="BC24" s="356"/>
      <c r="BD24" s="356"/>
      <c r="BE24" s="356"/>
      <c r="BF24" s="356"/>
      <c r="BG24" s="356"/>
      <c r="BH24" s="356"/>
      <c r="BI24" s="356"/>
      <c r="BJ24" s="356"/>
      <c r="BK24" s="356"/>
      <c r="BL24" s="356"/>
      <c r="BM24" s="356"/>
      <c r="BN24" s="356"/>
      <c r="BO24" s="356"/>
      <c r="BP24" s="356"/>
      <c r="BQ24" s="356"/>
      <c r="BR24" s="356"/>
      <c r="BS24" s="356"/>
      <c r="BT24" s="356"/>
      <c r="BU24" s="356"/>
      <c r="BV24" s="356"/>
      <c r="BW24" s="356"/>
      <c r="BX24" s="356"/>
      <c r="BY24" s="356"/>
      <c r="BZ24" s="356"/>
      <c r="CA24" s="356"/>
      <c r="CB24" s="356"/>
      <c r="CC24" s="356"/>
      <c r="CD24" s="356"/>
      <c r="CE24" s="356"/>
      <c r="CF24" s="356"/>
      <c r="CG24" s="356"/>
      <c r="CH24" s="356"/>
    </row>
    <row r="25" spans="2:86">
      <c r="B25" s="356" t="s">
        <v>1234</v>
      </c>
      <c r="C25" s="356"/>
      <c r="D25" s="356" t="s">
        <v>5798</v>
      </c>
      <c r="E25" s="356" t="s">
        <v>1729</v>
      </c>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56"/>
      <c r="AW25" s="356"/>
      <c r="AX25" s="356"/>
      <c r="AY25" s="356"/>
      <c r="AZ25" s="356"/>
      <c r="BA25" s="356"/>
      <c r="BB25" s="356"/>
      <c r="BC25" s="356"/>
      <c r="BD25" s="356"/>
      <c r="BE25" s="356"/>
      <c r="BF25" s="356"/>
      <c r="BG25" s="356"/>
      <c r="BH25" s="356"/>
      <c r="BI25" s="356"/>
      <c r="BJ25" s="356"/>
      <c r="BK25" s="356"/>
      <c r="BL25" s="356"/>
      <c r="BM25" s="356"/>
      <c r="BN25" s="356"/>
      <c r="BO25" s="356"/>
      <c r="BP25" s="356"/>
      <c r="BQ25" s="356"/>
      <c r="BR25" s="356"/>
      <c r="BS25" s="356"/>
      <c r="BT25" s="356"/>
      <c r="BU25" s="356"/>
      <c r="BV25" s="356"/>
      <c r="BW25" s="356"/>
      <c r="BX25" s="356"/>
      <c r="BY25" s="356"/>
      <c r="BZ25" s="356"/>
      <c r="CA25" s="356"/>
      <c r="CB25" s="356"/>
      <c r="CC25" s="356"/>
      <c r="CD25" s="356"/>
      <c r="CE25" s="356"/>
      <c r="CF25" s="356"/>
      <c r="CG25" s="356"/>
      <c r="CH25" s="356"/>
    </row>
    <row r="26" spans="2:86">
      <c r="B26" s="356" t="s">
        <v>2688</v>
      </c>
      <c r="C26" s="356"/>
      <c r="D26" s="356" t="s">
        <v>5798</v>
      </c>
      <c r="E26" s="356" t="s">
        <v>1732</v>
      </c>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356"/>
      <c r="BL26" s="356"/>
      <c r="BM26" s="356"/>
      <c r="BN26" s="356"/>
      <c r="BO26" s="356"/>
      <c r="BP26" s="356"/>
      <c r="BQ26" s="356"/>
      <c r="BR26" s="356"/>
      <c r="BS26" s="356"/>
      <c r="BT26" s="356"/>
      <c r="BU26" s="356"/>
      <c r="BV26" s="356"/>
      <c r="BW26" s="356"/>
      <c r="BX26" s="356"/>
      <c r="BY26" s="356"/>
      <c r="BZ26" s="356"/>
      <c r="CA26" s="356"/>
      <c r="CB26" s="356"/>
      <c r="CC26" s="356"/>
      <c r="CD26" s="356"/>
      <c r="CE26" s="356"/>
      <c r="CF26" s="356"/>
      <c r="CG26" s="356"/>
      <c r="CH26" s="356"/>
    </row>
    <row r="27" spans="2:86">
      <c r="B27" s="356" t="s">
        <v>1037</v>
      </c>
      <c r="C27" s="356"/>
      <c r="D27" s="356" t="s">
        <v>5798</v>
      </c>
      <c r="E27" s="356" t="s">
        <v>1735</v>
      </c>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6"/>
      <c r="AZ27" s="356"/>
      <c r="BA27" s="356"/>
      <c r="BB27" s="356"/>
      <c r="BC27" s="356"/>
      <c r="BD27" s="356"/>
      <c r="BE27" s="356"/>
      <c r="BF27" s="356"/>
      <c r="BG27" s="356"/>
      <c r="BH27" s="356"/>
      <c r="BI27" s="356"/>
      <c r="BJ27" s="356"/>
      <c r="BK27" s="356"/>
      <c r="BL27" s="356"/>
      <c r="BM27" s="356"/>
      <c r="BN27" s="356"/>
      <c r="BO27" s="356"/>
      <c r="BP27" s="356"/>
      <c r="BQ27" s="356"/>
      <c r="BR27" s="356"/>
      <c r="BS27" s="356"/>
      <c r="BT27" s="356"/>
      <c r="BU27" s="356"/>
      <c r="BV27" s="356"/>
      <c r="BW27" s="356"/>
      <c r="BX27" s="356"/>
      <c r="BY27" s="356"/>
      <c r="BZ27" s="356"/>
      <c r="CA27" s="356"/>
      <c r="CB27" s="356"/>
      <c r="CC27" s="356"/>
      <c r="CD27" s="356"/>
      <c r="CE27" s="356"/>
      <c r="CF27" s="356"/>
      <c r="CG27" s="356"/>
      <c r="CH27" s="356"/>
    </row>
    <row r="28" spans="2:86">
      <c r="B28" s="356" t="s">
        <v>4086</v>
      </c>
      <c r="C28" s="356"/>
      <c r="D28" s="356" t="s">
        <v>5798</v>
      </c>
      <c r="E28" s="356" t="s">
        <v>828</v>
      </c>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56"/>
      <c r="BR28" s="356"/>
      <c r="BS28" s="356"/>
      <c r="BT28" s="356"/>
      <c r="BU28" s="356"/>
      <c r="BV28" s="356"/>
      <c r="BW28" s="356"/>
      <c r="BX28" s="356"/>
      <c r="BY28" s="356"/>
      <c r="BZ28" s="356"/>
      <c r="CA28" s="356"/>
      <c r="CB28" s="356"/>
      <c r="CC28" s="356"/>
      <c r="CD28" s="356"/>
      <c r="CE28" s="356"/>
      <c r="CF28" s="356"/>
      <c r="CG28" s="356"/>
      <c r="CH28" s="356"/>
    </row>
    <row r="29" spans="2:86">
      <c r="B29" s="356" t="s">
        <v>1059</v>
      </c>
      <c r="C29" s="356"/>
      <c r="D29" s="356" t="s">
        <v>5798</v>
      </c>
      <c r="E29" s="356" t="s">
        <v>763</v>
      </c>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c r="AM29" s="356"/>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c r="BR29" s="356"/>
      <c r="BS29" s="356"/>
      <c r="BT29" s="356"/>
      <c r="BU29" s="356"/>
      <c r="BV29" s="356"/>
      <c r="BW29" s="356"/>
      <c r="BX29" s="356"/>
      <c r="BY29" s="356"/>
      <c r="BZ29" s="356"/>
      <c r="CA29" s="356"/>
      <c r="CB29" s="356"/>
      <c r="CC29" s="356"/>
      <c r="CD29" s="356"/>
      <c r="CE29" s="356"/>
      <c r="CF29" s="356"/>
      <c r="CG29" s="356"/>
      <c r="CH29" s="356"/>
    </row>
    <row r="30" spans="2:86">
      <c r="B30" s="356" t="s">
        <v>1745</v>
      </c>
      <c r="C30" s="356"/>
      <c r="D30" s="356" t="s">
        <v>5798</v>
      </c>
      <c r="E30" s="356" t="s">
        <v>1743</v>
      </c>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c r="BR30" s="356"/>
      <c r="BS30" s="356"/>
      <c r="BT30" s="356"/>
      <c r="BU30" s="356"/>
      <c r="BV30" s="356"/>
      <c r="BW30" s="356"/>
      <c r="BX30" s="356"/>
      <c r="BY30" s="356"/>
      <c r="BZ30" s="356"/>
      <c r="CA30" s="356"/>
      <c r="CB30" s="356"/>
      <c r="CC30" s="356"/>
      <c r="CD30" s="356"/>
      <c r="CE30" s="356"/>
      <c r="CF30" s="356"/>
      <c r="CG30" s="356"/>
      <c r="CH30" s="356"/>
    </row>
    <row r="31" spans="2:86">
      <c r="B31" s="356" t="s">
        <v>6793</v>
      </c>
      <c r="C31" s="356"/>
      <c r="D31" s="356" t="s">
        <v>5798</v>
      </c>
      <c r="E31" s="356" t="s">
        <v>424</v>
      </c>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c r="BR31" s="356"/>
      <c r="BS31" s="356"/>
      <c r="BT31" s="356"/>
      <c r="BU31" s="356"/>
      <c r="BV31" s="356"/>
      <c r="BW31" s="356"/>
      <c r="BX31" s="356"/>
      <c r="BY31" s="356"/>
      <c r="BZ31" s="356"/>
      <c r="CA31" s="356"/>
      <c r="CB31" s="356"/>
      <c r="CC31" s="356"/>
      <c r="CD31" s="356"/>
      <c r="CE31" s="356"/>
      <c r="CF31" s="356"/>
      <c r="CG31" s="356"/>
      <c r="CH31" s="356"/>
    </row>
    <row r="32" spans="2:86">
      <c r="B32" s="356" t="s">
        <v>6934</v>
      </c>
      <c r="C32" s="356"/>
      <c r="D32" s="356" t="s">
        <v>5798</v>
      </c>
      <c r="E32" s="356" t="s">
        <v>1071</v>
      </c>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c r="AM32" s="356"/>
      <c r="AN32" s="356"/>
      <c r="AO32" s="356"/>
      <c r="AP32" s="356"/>
      <c r="AQ32" s="356"/>
      <c r="AR32" s="356"/>
      <c r="AS32" s="356"/>
      <c r="AT32" s="356"/>
      <c r="AU32" s="356"/>
      <c r="AV32" s="356"/>
      <c r="AW32" s="356"/>
      <c r="AX32" s="356"/>
      <c r="AY32" s="356"/>
      <c r="AZ32" s="356"/>
      <c r="BA32" s="356"/>
      <c r="BB32" s="356"/>
      <c r="BC32" s="356"/>
      <c r="BD32" s="356"/>
      <c r="BE32" s="356"/>
      <c r="BF32" s="356"/>
      <c r="BG32" s="356"/>
      <c r="BH32" s="356"/>
      <c r="BI32" s="356"/>
      <c r="BJ32" s="356"/>
      <c r="BK32" s="356"/>
      <c r="BL32" s="356"/>
      <c r="BM32" s="356"/>
      <c r="BN32" s="356"/>
      <c r="BO32" s="356"/>
      <c r="BP32" s="356"/>
      <c r="BQ32" s="356"/>
      <c r="BR32" s="356"/>
      <c r="BS32" s="356"/>
      <c r="BT32" s="356"/>
      <c r="BU32" s="356"/>
      <c r="BV32" s="356"/>
      <c r="BW32" s="356"/>
      <c r="BX32" s="356"/>
      <c r="BY32" s="356"/>
      <c r="BZ32" s="356"/>
      <c r="CA32" s="356"/>
      <c r="CB32" s="356"/>
      <c r="CC32" s="356"/>
      <c r="CD32" s="356"/>
      <c r="CE32" s="356"/>
      <c r="CF32" s="356"/>
      <c r="CG32" s="356"/>
      <c r="CH32" s="356"/>
    </row>
    <row r="33" spans="2:87">
      <c r="B33" s="356" t="s">
        <v>6935</v>
      </c>
      <c r="C33" s="356"/>
      <c r="D33" s="356" t="s">
        <v>5798</v>
      </c>
      <c r="E33" s="356" t="s">
        <v>1748</v>
      </c>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c r="AM33" s="356"/>
      <c r="AN33" s="356"/>
      <c r="AO33" s="356"/>
      <c r="AP33" s="356"/>
      <c r="AQ33" s="356"/>
      <c r="AR33" s="356"/>
      <c r="AS33" s="356"/>
      <c r="AT33" s="356"/>
      <c r="AU33" s="356"/>
      <c r="AV33" s="356"/>
      <c r="AW33" s="356"/>
      <c r="AX33" s="356"/>
      <c r="AY33" s="356"/>
      <c r="AZ33" s="356"/>
      <c r="BA33" s="356"/>
      <c r="BB33" s="356"/>
      <c r="BC33" s="356"/>
      <c r="BD33" s="356"/>
      <c r="BE33" s="356"/>
      <c r="BF33" s="356"/>
      <c r="BG33" s="356"/>
      <c r="BH33" s="356"/>
      <c r="BI33" s="356"/>
      <c r="BJ33" s="356"/>
      <c r="BK33" s="356"/>
      <c r="BL33" s="356"/>
      <c r="BM33" s="356"/>
      <c r="BN33" s="356"/>
      <c r="BO33" s="356"/>
      <c r="BP33" s="356"/>
      <c r="BQ33" s="356"/>
      <c r="BR33" s="356"/>
      <c r="BS33" s="356"/>
      <c r="BT33" s="356"/>
      <c r="BU33" s="356"/>
      <c r="BV33" s="356"/>
      <c r="BW33" s="356"/>
      <c r="BX33" s="356"/>
      <c r="BY33" s="356"/>
      <c r="BZ33" s="356"/>
      <c r="CA33" s="356"/>
      <c r="CB33" s="356"/>
      <c r="CC33" s="356"/>
      <c r="CD33" s="356"/>
      <c r="CE33" s="356"/>
      <c r="CF33" s="356"/>
      <c r="CG33" s="356"/>
      <c r="CH33" s="356"/>
    </row>
    <row r="34" spans="2:87">
      <c r="B34" s="356" t="s">
        <v>6936</v>
      </c>
      <c r="C34" s="356"/>
      <c r="D34" s="356" t="s">
        <v>5798</v>
      </c>
      <c r="E34" s="356" t="s">
        <v>1752</v>
      </c>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c r="BR34" s="356"/>
      <c r="BS34" s="356"/>
      <c r="BT34" s="356"/>
      <c r="BU34" s="356"/>
      <c r="BV34" s="356"/>
      <c r="BW34" s="356"/>
      <c r="BX34" s="356"/>
      <c r="BY34" s="356"/>
      <c r="BZ34" s="356"/>
      <c r="CA34" s="356"/>
      <c r="CB34" s="356"/>
      <c r="CC34" s="356"/>
      <c r="CD34" s="356"/>
      <c r="CE34" s="356"/>
      <c r="CF34" s="356"/>
      <c r="CG34" s="356"/>
      <c r="CH34" s="356"/>
    </row>
    <row r="35" spans="2:87">
      <c r="B35" s="356" t="s">
        <v>4911</v>
      </c>
      <c r="C35" s="356"/>
      <c r="D35" s="356" t="s">
        <v>5798</v>
      </c>
      <c r="E35" s="356" t="s">
        <v>1762</v>
      </c>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356"/>
      <c r="BL35" s="356"/>
      <c r="BM35" s="356"/>
      <c r="BN35" s="356"/>
      <c r="BO35" s="356"/>
      <c r="BP35" s="356"/>
      <c r="BQ35" s="356"/>
      <c r="BR35" s="356"/>
      <c r="BS35" s="356"/>
      <c r="BT35" s="356"/>
      <c r="BU35" s="356"/>
      <c r="BV35" s="356"/>
      <c r="BW35" s="356"/>
      <c r="BX35" s="356"/>
      <c r="BY35" s="356"/>
      <c r="BZ35" s="356"/>
      <c r="CA35" s="356"/>
      <c r="CB35" s="356"/>
      <c r="CC35" s="356"/>
      <c r="CD35" s="356"/>
      <c r="CE35" s="356"/>
      <c r="CF35" s="356"/>
      <c r="CG35" s="356"/>
      <c r="CH35" s="356"/>
    </row>
    <row r="36" spans="2:87">
      <c r="B36" s="356" t="s">
        <v>6937</v>
      </c>
      <c r="C36" s="356"/>
      <c r="D36" s="356" t="s">
        <v>5798</v>
      </c>
      <c r="E36" s="356" t="s">
        <v>1767</v>
      </c>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c r="AM36" s="356"/>
      <c r="AN36" s="356"/>
      <c r="AO36" s="356"/>
      <c r="AP36" s="356"/>
      <c r="AQ36" s="356"/>
      <c r="AR36" s="356"/>
      <c r="AS36" s="356"/>
      <c r="AT36" s="356"/>
      <c r="AU36" s="356"/>
      <c r="AV36" s="356"/>
      <c r="AW36" s="356"/>
      <c r="AX36" s="356"/>
      <c r="AY36" s="356"/>
      <c r="AZ36" s="356"/>
      <c r="BA36" s="356"/>
      <c r="BB36" s="356"/>
      <c r="BC36" s="356"/>
      <c r="BD36" s="356"/>
      <c r="BE36" s="356"/>
      <c r="BF36" s="356"/>
      <c r="BG36" s="356"/>
      <c r="BH36" s="356"/>
      <c r="BI36" s="356"/>
      <c r="BJ36" s="356"/>
      <c r="BK36" s="356"/>
      <c r="BL36" s="356"/>
      <c r="BM36" s="356"/>
      <c r="BN36" s="356"/>
      <c r="BO36" s="356"/>
      <c r="BP36" s="356"/>
      <c r="BQ36" s="356"/>
      <c r="BR36" s="356"/>
      <c r="BS36" s="356"/>
      <c r="BT36" s="356"/>
      <c r="BU36" s="356"/>
      <c r="BV36" s="356"/>
      <c r="BW36" s="356"/>
      <c r="BX36" s="356"/>
      <c r="BY36" s="356"/>
      <c r="BZ36" s="356"/>
      <c r="CA36" s="356"/>
      <c r="CB36" s="356"/>
      <c r="CC36" s="356"/>
      <c r="CD36" s="356"/>
      <c r="CE36" s="356"/>
      <c r="CF36" s="356"/>
      <c r="CG36" s="356"/>
      <c r="CH36" s="356"/>
    </row>
    <row r="37" spans="2:87">
      <c r="B37" s="356" t="s">
        <v>6938</v>
      </c>
      <c r="C37" s="356"/>
      <c r="D37" s="356" t="s">
        <v>5798</v>
      </c>
      <c r="E37" s="356" t="s">
        <v>1772</v>
      </c>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356"/>
      <c r="AZ37" s="356"/>
      <c r="BA37" s="356"/>
      <c r="BB37" s="356"/>
      <c r="BC37" s="356"/>
      <c r="BD37" s="356"/>
      <c r="BE37" s="356"/>
      <c r="BF37" s="356"/>
      <c r="BG37" s="356"/>
      <c r="BH37" s="356"/>
      <c r="BI37" s="356"/>
      <c r="BJ37" s="356"/>
      <c r="BK37" s="356"/>
      <c r="BL37" s="356"/>
      <c r="BM37" s="356"/>
      <c r="BN37" s="356"/>
      <c r="BO37" s="356"/>
      <c r="BP37" s="356"/>
      <c r="BQ37" s="356"/>
      <c r="BR37" s="356"/>
      <c r="BS37" s="356"/>
      <c r="BT37" s="356"/>
      <c r="BU37" s="356"/>
      <c r="BV37" s="356"/>
      <c r="BW37" s="356"/>
      <c r="BX37" s="356"/>
      <c r="BY37" s="356"/>
      <c r="BZ37" s="356"/>
      <c r="CA37" s="356"/>
      <c r="CB37" s="356"/>
      <c r="CC37" s="356"/>
      <c r="CD37" s="356"/>
      <c r="CE37" s="356"/>
      <c r="CF37" s="356"/>
      <c r="CG37" s="356"/>
      <c r="CH37" s="356"/>
    </row>
    <row r="38" spans="2:87">
      <c r="B38" s="356" t="s">
        <v>6939</v>
      </c>
      <c r="C38" s="356"/>
      <c r="D38" s="356" t="s">
        <v>5798</v>
      </c>
      <c r="E38" s="356" t="s">
        <v>1773</v>
      </c>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s="356"/>
      <c r="AX38" s="356"/>
      <c r="AY38" s="356"/>
      <c r="AZ38" s="356"/>
      <c r="BA38" s="356"/>
      <c r="BB38" s="356"/>
      <c r="BC38" s="356"/>
      <c r="BD38" s="356"/>
      <c r="BE38" s="356"/>
      <c r="BF38" s="356"/>
      <c r="BG38" s="356"/>
      <c r="BH38" s="356"/>
      <c r="BI38" s="356"/>
      <c r="BJ38" s="356"/>
      <c r="BK38" s="356"/>
      <c r="BL38" s="356"/>
      <c r="BM38" s="356"/>
      <c r="BN38" s="356"/>
      <c r="BO38" s="356"/>
      <c r="BP38" s="356"/>
      <c r="BQ38" s="356"/>
      <c r="BR38" s="356"/>
      <c r="BS38" s="356"/>
      <c r="BT38" s="356"/>
      <c r="BU38" s="356"/>
      <c r="BV38" s="356"/>
      <c r="BW38" s="356"/>
      <c r="BX38" s="356"/>
      <c r="BY38" s="356"/>
      <c r="BZ38" s="356"/>
      <c r="CA38" s="356"/>
      <c r="CB38" s="356"/>
      <c r="CC38" s="356"/>
      <c r="CD38" s="356"/>
      <c r="CE38" s="356"/>
      <c r="CF38" s="356"/>
      <c r="CG38" s="356"/>
      <c r="CH38" s="356"/>
    </row>
    <row r="39" spans="2:87">
      <c r="B39" s="356" t="s">
        <v>6940</v>
      </c>
      <c r="C39" s="356"/>
      <c r="D39" s="356" t="s">
        <v>5798</v>
      </c>
      <c r="E39" s="356" t="s">
        <v>801</v>
      </c>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c r="BQ39" s="356"/>
      <c r="BR39" s="356"/>
      <c r="BS39" s="356"/>
      <c r="BT39" s="356"/>
      <c r="BU39" s="356"/>
      <c r="BV39" s="356"/>
      <c r="BW39" s="356"/>
      <c r="BX39" s="356"/>
      <c r="BY39" s="356"/>
      <c r="BZ39" s="356"/>
      <c r="CA39" s="356"/>
      <c r="CB39" s="356"/>
      <c r="CC39" s="356"/>
      <c r="CD39" s="356"/>
      <c r="CE39" s="356"/>
      <c r="CF39" s="356"/>
      <c r="CG39" s="356"/>
      <c r="CH39" s="356"/>
      <c r="CI39" s="368" t="s">
        <v>37</v>
      </c>
    </row>
    <row r="40" spans="2:87">
      <c r="B40" s="356" t="s">
        <v>6941</v>
      </c>
      <c r="C40" s="356"/>
      <c r="D40" s="356" t="s">
        <v>5798</v>
      </c>
      <c r="E40" s="356" t="s">
        <v>1783</v>
      </c>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c r="BR40" s="356"/>
      <c r="BS40" s="356"/>
      <c r="BT40" s="356"/>
      <c r="BU40" s="356"/>
      <c r="BV40" s="356"/>
      <c r="BW40" s="356"/>
      <c r="BX40" s="356"/>
      <c r="BY40" s="356"/>
      <c r="BZ40" s="356"/>
      <c r="CA40" s="356"/>
      <c r="CB40" s="356"/>
      <c r="CC40" s="356"/>
      <c r="CD40" s="356"/>
      <c r="CE40" s="356"/>
      <c r="CF40" s="356"/>
      <c r="CG40" s="356"/>
      <c r="CH40" s="356"/>
      <c r="CI40" s="368" t="s">
        <v>37</v>
      </c>
    </row>
    <row r="41" spans="2:87">
      <c r="B41" s="356" t="s">
        <v>688</v>
      </c>
      <c r="C41" s="356"/>
      <c r="D41" s="356" t="s">
        <v>5798</v>
      </c>
      <c r="E41" s="356" t="s">
        <v>1788</v>
      </c>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c r="BR41" s="356"/>
      <c r="BS41" s="356"/>
      <c r="BT41" s="356"/>
      <c r="BU41" s="356"/>
      <c r="BV41" s="356"/>
      <c r="BW41" s="356"/>
      <c r="BX41" s="356"/>
      <c r="BY41" s="356"/>
      <c r="BZ41" s="356"/>
      <c r="CA41" s="356"/>
      <c r="CB41" s="356"/>
      <c r="CC41" s="356"/>
      <c r="CD41" s="356"/>
      <c r="CE41" s="356"/>
      <c r="CF41" s="356"/>
      <c r="CG41" s="356"/>
      <c r="CH41" s="356"/>
    </row>
    <row r="42" spans="2:87">
      <c r="B42" s="356" t="s">
        <v>6942</v>
      </c>
      <c r="C42" s="356"/>
      <c r="D42" s="356" t="s">
        <v>5798</v>
      </c>
      <c r="E42" s="356" t="s">
        <v>1791</v>
      </c>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c r="BQ42" s="356"/>
      <c r="BR42" s="356"/>
      <c r="BS42" s="356"/>
      <c r="BT42" s="356"/>
      <c r="BU42" s="356"/>
      <c r="BV42" s="356"/>
      <c r="BW42" s="356"/>
      <c r="BX42" s="356"/>
      <c r="BY42" s="356"/>
      <c r="BZ42" s="356"/>
      <c r="CA42" s="356"/>
      <c r="CB42" s="356"/>
      <c r="CC42" s="356"/>
      <c r="CD42" s="356"/>
      <c r="CE42" s="356"/>
      <c r="CF42" s="356"/>
      <c r="CG42" s="356"/>
      <c r="CH42" s="356"/>
    </row>
    <row r="43" spans="2:87">
      <c r="B43" s="356" t="s">
        <v>239</v>
      </c>
      <c r="C43" s="356"/>
      <c r="D43" s="356" t="s">
        <v>5798</v>
      </c>
      <c r="E43" s="356" t="s">
        <v>685</v>
      </c>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c r="BR43" s="356"/>
      <c r="BS43" s="356"/>
      <c r="BT43" s="356"/>
      <c r="BU43" s="356"/>
      <c r="BV43" s="356"/>
      <c r="BW43" s="356"/>
      <c r="BX43" s="356"/>
      <c r="BY43" s="356"/>
      <c r="BZ43" s="356"/>
      <c r="CA43" s="356"/>
      <c r="CB43" s="356"/>
      <c r="CC43" s="356"/>
      <c r="CD43" s="356"/>
      <c r="CE43" s="356"/>
      <c r="CF43" s="356"/>
      <c r="CG43" s="356"/>
      <c r="CH43" s="356"/>
    </row>
    <row r="44" spans="2:87">
      <c r="B44" s="356" t="s">
        <v>1126</v>
      </c>
      <c r="C44" s="356"/>
      <c r="D44" s="356" t="s">
        <v>5798</v>
      </c>
      <c r="E44" s="356" t="s">
        <v>1712</v>
      </c>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c r="BR44" s="356"/>
      <c r="BS44" s="356"/>
      <c r="BT44" s="356"/>
      <c r="BU44" s="356"/>
      <c r="BV44" s="356"/>
      <c r="BW44" s="356"/>
      <c r="BX44" s="356"/>
      <c r="BY44" s="356"/>
      <c r="BZ44" s="356"/>
      <c r="CA44" s="356"/>
      <c r="CB44" s="356"/>
      <c r="CC44" s="356"/>
      <c r="CD44" s="356"/>
      <c r="CE44" s="356"/>
      <c r="CF44" s="356"/>
      <c r="CG44" s="356"/>
      <c r="CH44" s="356"/>
    </row>
    <row r="45" spans="2:87">
      <c r="B45" s="356" t="s">
        <v>6904</v>
      </c>
      <c r="C45" s="356"/>
      <c r="D45" s="356" t="s">
        <v>5798</v>
      </c>
      <c r="E45" s="356" t="s">
        <v>1792</v>
      </c>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c r="BR45" s="356"/>
      <c r="BS45" s="356"/>
      <c r="BT45" s="356"/>
      <c r="BU45" s="356"/>
      <c r="BV45" s="356"/>
      <c r="BW45" s="356"/>
      <c r="BX45" s="356"/>
      <c r="BY45" s="356"/>
      <c r="BZ45" s="356"/>
      <c r="CA45" s="356"/>
      <c r="CB45" s="356"/>
      <c r="CC45" s="356"/>
      <c r="CD45" s="356"/>
      <c r="CE45" s="356"/>
      <c r="CF45" s="356"/>
      <c r="CG45" s="356"/>
      <c r="CH45" s="356"/>
    </row>
    <row r="46" spans="2:87">
      <c r="B46" s="356" t="s">
        <v>1577</v>
      </c>
      <c r="C46" s="356"/>
      <c r="D46" s="356" t="s">
        <v>5798</v>
      </c>
      <c r="E46" s="356" t="s">
        <v>1388</v>
      </c>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c r="BR46" s="356"/>
      <c r="BS46" s="356"/>
      <c r="BT46" s="356"/>
      <c r="BU46" s="356"/>
      <c r="BV46" s="356"/>
      <c r="BW46" s="356"/>
      <c r="BX46" s="356"/>
      <c r="BY46" s="356"/>
      <c r="BZ46" s="356"/>
      <c r="CA46" s="356"/>
      <c r="CB46" s="356"/>
      <c r="CC46" s="356"/>
      <c r="CD46" s="356"/>
      <c r="CE46" s="356"/>
      <c r="CF46" s="356"/>
      <c r="CG46" s="356"/>
      <c r="CH46" s="356"/>
    </row>
    <row r="47" spans="2:87">
      <c r="B47" s="356" t="s">
        <v>6147</v>
      </c>
      <c r="C47" s="356"/>
      <c r="D47" s="356" t="s">
        <v>5798</v>
      </c>
      <c r="E47" s="356" t="s">
        <v>1800</v>
      </c>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c r="BR47" s="356"/>
      <c r="BS47" s="356"/>
      <c r="BT47" s="356"/>
      <c r="BU47" s="356"/>
      <c r="BV47" s="356"/>
      <c r="BW47" s="356"/>
      <c r="BX47" s="356"/>
      <c r="BY47" s="356"/>
      <c r="BZ47" s="356"/>
      <c r="CA47" s="356"/>
      <c r="CB47" s="356"/>
      <c r="CC47" s="356"/>
      <c r="CD47" s="356"/>
      <c r="CE47" s="356"/>
      <c r="CF47" s="356"/>
      <c r="CG47" s="356"/>
      <c r="CH47" s="356"/>
    </row>
    <row r="48" spans="2:87">
      <c r="B48" s="356" t="s">
        <v>2858</v>
      </c>
      <c r="C48" s="356"/>
      <c r="D48" s="356" t="s">
        <v>5798</v>
      </c>
      <c r="E48" s="356" t="s">
        <v>1812</v>
      </c>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row>
    <row r="49" spans="2:86">
      <c r="B49" s="356" t="s">
        <v>1819</v>
      </c>
      <c r="C49" s="356"/>
      <c r="D49" s="356" t="s">
        <v>5798</v>
      </c>
      <c r="E49" s="356" t="s">
        <v>1818</v>
      </c>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row>
    <row r="50" spans="2:86">
      <c r="B50" s="356" t="s">
        <v>1824</v>
      </c>
      <c r="C50" s="356"/>
      <c r="D50" s="356" t="s">
        <v>5798</v>
      </c>
      <c r="E50" s="356" t="s">
        <v>1822</v>
      </c>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row>
    <row r="51" spans="2:86">
      <c r="B51" s="356" t="s">
        <v>1827</v>
      </c>
      <c r="C51" s="356"/>
      <c r="D51" s="356" t="s">
        <v>5798</v>
      </c>
      <c r="E51" s="356" t="s">
        <v>1302</v>
      </c>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row>
    <row r="52" spans="2:86">
      <c r="B52" s="356" t="s">
        <v>6531</v>
      </c>
      <c r="C52" s="356"/>
      <c r="D52" s="356" t="s">
        <v>5798</v>
      </c>
      <c r="E52" s="356" t="s">
        <v>1831</v>
      </c>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row>
    <row r="53" spans="2:86">
      <c r="B53" s="356" t="s">
        <v>5237</v>
      </c>
      <c r="C53" s="356"/>
      <c r="D53" s="356" t="s">
        <v>5798</v>
      </c>
      <c r="E53" s="356" t="s">
        <v>1839</v>
      </c>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row>
    <row r="54" spans="2:86">
      <c r="B54" s="356" t="s">
        <v>2449</v>
      </c>
      <c r="C54" s="356"/>
      <c r="D54" s="356" t="s">
        <v>5798</v>
      </c>
      <c r="E54" s="356" t="s">
        <v>1269</v>
      </c>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row>
    <row r="55" spans="2:86">
      <c r="B55" s="356" t="s">
        <v>5206</v>
      </c>
      <c r="C55" s="356"/>
      <c r="D55" s="356" t="s">
        <v>5798</v>
      </c>
      <c r="E55" s="356" t="s">
        <v>1846</v>
      </c>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row>
    <row r="56" spans="2:86">
      <c r="B56" s="356" t="s">
        <v>6943</v>
      </c>
      <c r="C56" s="356"/>
      <c r="D56" s="356" t="s">
        <v>5798</v>
      </c>
      <c r="E56" s="356" t="s">
        <v>1849</v>
      </c>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row>
    <row r="57" spans="2:86">
      <c r="B57" s="356" t="s">
        <v>6263</v>
      </c>
      <c r="C57" s="356"/>
      <c r="D57" s="356" t="s">
        <v>5798</v>
      </c>
      <c r="E57" s="356" t="s">
        <v>1854</v>
      </c>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row>
    <row r="58" spans="2:86">
      <c r="B58" s="356" t="s">
        <v>3849</v>
      </c>
      <c r="C58" s="356"/>
      <c r="D58" s="356" t="s">
        <v>5798</v>
      </c>
      <c r="E58" s="356" t="s">
        <v>1858</v>
      </c>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row>
    <row r="59" spans="2:86">
      <c r="B59" s="356" t="s">
        <v>5806</v>
      </c>
      <c r="C59" s="356"/>
      <c r="D59" s="356" t="s">
        <v>5798</v>
      </c>
      <c r="E59" s="356" t="s">
        <v>1115</v>
      </c>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row>
    <row r="60" spans="2:86">
      <c r="B60" s="356" t="s">
        <v>6944</v>
      </c>
      <c r="C60" s="356"/>
      <c r="D60" s="356" t="s">
        <v>5798</v>
      </c>
      <c r="E60" s="356" t="s">
        <v>1864</v>
      </c>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row>
    <row r="61" spans="2:86">
      <c r="B61" s="356" t="s">
        <v>157</v>
      </c>
      <c r="C61" s="356"/>
      <c r="D61" s="356" t="s">
        <v>5798</v>
      </c>
      <c r="E61" s="356" t="s">
        <v>1771</v>
      </c>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row>
    <row r="62" spans="2:86">
      <c r="B62" s="356" t="s">
        <v>6945</v>
      </c>
      <c r="C62" s="356"/>
      <c r="D62" s="356" t="s">
        <v>5798</v>
      </c>
      <c r="E62" s="356" t="s">
        <v>1687</v>
      </c>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row>
    <row r="63" spans="2:86">
      <c r="B63" s="356" t="s">
        <v>1874</v>
      </c>
      <c r="C63" s="356"/>
      <c r="D63" s="356" t="s">
        <v>5798</v>
      </c>
      <c r="E63" s="356" t="s">
        <v>1872</v>
      </c>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row>
    <row r="64" spans="2:86">
      <c r="B64" s="356" t="s">
        <v>1877</v>
      </c>
      <c r="C64" s="356"/>
      <c r="D64" s="356" t="s">
        <v>5798</v>
      </c>
      <c r="E64" s="356" t="s">
        <v>1496</v>
      </c>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row>
    <row r="65" spans="2:87">
      <c r="B65" s="356" t="s">
        <v>6946</v>
      </c>
      <c r="C65" s="356"/>
      <c r="D65" s="356" t="s">
        <v>5798</v>
      </c>
      <c r="E65" s="356" t="s">
        <v>1879</v>
      </c>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row>
    <row r="66" spans="2:87">
      <c r="B66" s="356" t="s">
        <v>973</v>
      </c>
      <c r="C66" s="356"/>
      <c r="D66" s="356" t="s">
        <v>5798</v>
      </c>
      <c r="E66" s="356" t="s">
        <v>61</v>
      </c>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row>
    <row r="67" spans="2:87">
      <c r="B67" s="356" t="s">
        <v>6947</v>
      </c>
      <c r="C67" s="356"/>
      <c r="D67" s="356" t="s">
        <v>5798</v>
      </c>
      <c r="E67" s="356" t="s">
        <v>336</v>
      </c>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row>
    <row r="68" spans="2:87">
      <c r="B68" s="356" t="s">
        <v>4175</v>
      </c>
      <c r="C68" s="356"/>
      <c r="D68" s="356" t="s">
        <v>5798</v>
      </c>
      <c r="E68" s="356" t="s">
        <v>1889</v>
      </c>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row>
    <row r="69" spans="2:87">
      <c r="B69" s="356" t="s">
        <v>655</v>
      </c>
      <c r="C69" s="356"/>
      <c r="D69" s="356" t="s">
        <v>5798</v>
      </c>
      <c r="E69" s="356" t="s">
        <v>1890</v>
      </c>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row>
    <row r="70" spans="2:87">
      <c r="B70" s="356" t="s">
        <v>6948</v>
      </c>
      <c r="C70" s="356"/>
      <c r="D70" s="356" t="s">
        <v>5798</v>
      </c>
      <c r="E70" s="356" t="s">
        <v>1897</v>
      </c>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row>
    <row r="71" spans="2:87">
      <c r="B71" s="356" t="s">
        <v>6949</v>
      </c>
      <c r="C71" s="356"/>
      <c r="D71" s="356" t="s">
        <v>5798</v>
      </c>
      <c r="E71" s="356" t="s">
        <v>617</v>
      </c>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row>
    <row r="72" spans="2:87">
      <c r="B72" s="356" t="s">
        <v>6950</v>
      </c>
      <c r="C72" s="356"/>
      <c r="D72" s="356" t="s">
        <v>5798</v>
      </c>
      <c r="E72" s="356" t="s">
        <v>1909</v>
      </c>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row>
    <row r="73" spans="2:87">
      <c r="B73" s="356" t="s">
        <v>1046</v>
      </c>
      <c r="C73" s="356"/>
      <c r="D73" s="356" t="s">
        <v>5798</v>
      </c>
      <c r="E73" s="356" t="s">
        <v>1912</v>
      </c>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row>
    <row r="74" spans="2:87">
      <c r="B74" s="356" t="s">
        <v>1659</v>
      </c>
      <c r="C74" s="356"/>
      <c r="D74" s="356" t="s">
        <v>5798</v>
      </c>
      <c r="E74" s="356" t="s">
        <v>1916</v>
      </c>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row>
    <row r="75" spans="2:87">
      <c r="B75" s="356" t="s">
        <v>1924</v>
      </c>
      <c r="C75" s="356"/>
      <c r="D75" s="356" t="s">
        <v>5798</v>
      </c>
      <c r="E75" s="356" t="s">
        <v>1921</v>
      </c>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row>
    <row r="76" spans="2:87">
      <c r="B76" s="356" t="s">
        <v>1930</v>
      </c>
      <c r="C76" s="356"/>
      <c r="D76" s="356" t="s">
        <v>5798</v>
      </c>
      <c r="E76" s="356" t="s">
        <v>1925</v>
      </c>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row>
    <row r="77" spans="2:87">
      <c r="B77" s="356" t="s">
        <v>2159</v>
      </c>
      <c r="C77" s="356"/>
      <c r="D77" s="356" t="s">
        <v>5798</v>
      </c>
      <c r="E77" s="356" t="s">
        <v>1936</v>
      </c>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68" t="s">
        <v>37</v>
      </c>
    </row>
    <row r="78" spans="2:87">
      <c r="B78" s="356" t="s">
        <v>4605</v>
      </c>
      <c r="C78" s="356"/>
      <c r="D78" s="356" t="s">
        <v>5798</v>
      </c>
      <c r="E78" s="356" t="s">
        <v>1301</v>
      </c>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68" t="s">
        <v>37</v>
      </c>
    </row>
    <row r="79" spans="2:87">
      <c r="B79" s="356" t="s">
        <v>6952</v>
      </c>
      <c r="C79" s="356"/>
      <c r="D79" s="356" t="s">
        <v>5798</v>
      </c>
      <c r="E79" s="356" t="s">
        <v>1949</v>
      </c>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row>
    <row r="80" spans="2:87">
      <c r="B80" s="356" t="s">
        <v>6953</v>
      </c>
      <c r="C80" s="356"/>
      <c r="D80" s="356" t="s">
        <v>5798</v>
      </c>
      <c r="E80" s="356" t="s">
        <v>1074</v>
      </c>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row>
    <row r="81" spans="2:87">
      <c r="B81" s="356" t="s">
        <v>100</v>
      </c>
      <c r="C81" s="356"/>
      <c r="D81" s="356" t="s">
        <v>5798</v>
      </c>
      <c r="E81" s="356" t="s">
        <v>1959</v>
      </c>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row>
    <row r="82" spans="2:87">
      <c r="B82" s="356" t="s">
        <v>1423</v>
      </c>
      <c r="C82" s="356"/>
      <c r="D82" s="356" t="s">
        <v>5798</v>
      </c>
      <c r="E82" s="356" t="s">
        <v>1966</v>
      </c>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row>
    <row r="83" spans="2:87">
      <c r="B83" s="356" t="s">
        <v>1969</v>
      </c>
      <c r="C83" s="356"/>
      <c r="D83" s="356" t="s">
        <v>5798</v>
      </c>
      <c r="E83" s="356" t="s">
        <v>619</v>
      </c>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row>
    <row r="84" spans="2:87">
      <c r="B84" s="356" t="s">
        <v>1974</v>
      </c>
      <c r="C84" s="356"/>
      <c r="D84" s="356" t="s">
        <v>5798</v>
      </c>
      <c r="E84" s="356" t="s">
        <v>1972</v>
      </c>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row>
    <row r="85" spans="2:87">
      <c r="B85" s="356" t="s">
        <v>1976</v>
      </c>
      <c r="C85" s="356"/>
      <c r="D85" s="356" t="s">
        <v>5798</v>
      </c>
      <c r="E85" s="356" t="s">
        <v>1697</v>
      </c>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row>
    <row r="86" spans="2:87">
      <c r="B86" s="356" t="s">
        <v>6050</v>
      </c>
      <c r="C86" s="356"/>
      <c r="D86" s="356" t="s">
        <v>5798</v>
      </c>
      <c r="E86" s="356" t="s">
        <v>833</v>
      </c>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row>
    <row r="87" spans="2:87">
      <c r="B87" s="356" t="s">
        <v>6954</v>
      </c>
      <c r="C87" s="356"/>
      <c r="D87" s="356" t="s">
        <v>5798</v>
      </c>
      <c r="E87" s="356" t="s">
        <v>1981</v>
      </c>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68" t="s">
        <v>37</v>
      </c>
    </row>
    <row r="88" spans="2:87">
      <c r="B88" s="356" t="s">
        <v>1091</v>
      </c>
      <c r="C88" s="356"/>
      <c r="D88" s="356" t="s">
        <v>5798</v>
      </c>
      <c r="E88" s="356" t="s">
        <v>1060</v>
      </c>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68" t="s">
        <v>37</v>
      </c>
    </row>
    <row r="89" spans="2:87">
      <c r="B89" s="356" t="s">
        <v>1710</v>
      </c>
      <c r="C89" s="356"/>
      <c r="D89" s="356" t="s">
        <v>5798</v>
      </c>
      <c r="E89" s="356" t="s">
        <v>1983</v>
      </c>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row>
    <row r="90" spans="2:87">
      <c r="B90" s="356" t="s">
        <v>1928</v>
      </c>
      <c r="C90" s="356"/>
      <c r="D90" s="356" t="s">
        <v>5798</v>
      </c>
      <c r="E90" s="356" t="s">
        <v>679</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row>
    <row r="91" spans="2:87">
      <c r="B91" s="356" t="s">
        <v>3429</v>
      </c>
      <c r="C91" s="356"/>
      <c r="D91" s="356" t="s">
        <v>5798</v>
      </c>
      <c r="E91" s="356" t="s">
        <v>1813</v>
      </c>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row>
    <row r="92" spans="2:87">
      <c r="B92" s="356" t="s">
        <v>6956</v>
      </c>
      <c r="C92" s="356"/>
      <c r="D92" s="356" t="s">
        <v>5798</v>
      </c>
      <c r="E92" s="356" t="s">
        <v>1991</v>
      </c>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c r="CI92" s="368" t="s">
        <v>37</v>
      </c>
    </row>
    <row r="93" spans="2:87">
      <c r="B93" s="356" t="s">
        <v>529</v>
      </c>
      <c r="C93" s="356"/>
      <c r="D93" s="356" t="s">
        <v>5798</v>
      </c>
      <c r="E93" s="356" t="s">
        <v>1428</v>
      </c>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c r="BS93" s="356"/>
      <c r="BT93" s="356"/>
      <c r="BU93" s="356"/>
      <c r="BV93" s="356"/>
      <c r="BW93" s="356"/>
      <c r="BX93" s="356"/>
      <c r="BY93" s="356"/>
      <c r="BZ93" s="356"/>
      <c r="CA93" s="356"/>
      <c r="CB93" s="356"/>
      <c r="CC93" s="356"/>
      <c r="CD93" s="356"/>
      <c r="CE93" s="356"/>
      <c r="CF93" s="356"/>
      <c r="CG93" s="356"/>
      <c r="CH93" s="356"/>
      <c r="CI93" s="368" t="s">
        <v>37</v>
      </c>
    </row>
    <row r="94" spans="2:87">
      <c r="B94" s="356" t="s">
        <v>1210</v>
      </c>
      <c r="C94" s="356"/>
      <c r="D94" s="356" t="s">
        <v>5798</v>
      </c>
      <c r="E94" s="356" t="s">
        <v>1186</v>
      </c>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row>
    <row r="95" spans="2:87">
      <c r="B95" s="356" t="s">
        <v>6957</v>
      </c>
      <c r="C95" s="356"/>
      <c r="D95" s="356" t="s">
        <v>5798</v>
      </c>
      <c r="E95" s="356" t="s">
        <v>2004</v>
      </c>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row>
    <row r="96" spans="2:87">
      <c r="B96" s="356" t="s">
        <v>6958</v>
      </c>
      <c r="C96" s="356"/>
      <c r="D96" s="356" t="s">
        <v>5798</v>
      </c>
      <c r="E96" s="356" t="s">
        <v>2005</v>
      </c>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row>
    <row r="97" spans="2:87">
      <c r="B97" s="356" t="s">
        <v>3987</v>
      </c>
      <c r="C97" s="356"/>
      <c r="D97" s="356" t="s">
        <v>5798</v>
      </c>
      <c r="E97" s="356" t="s">
        <v>1908</v>
      </c>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row>
    <row r="98" spans="2:87">
      <c r="B98" s="356" t="s">
        <v>6344</v>
      </c>
      <c r="C98" s="356"/>
      <c r="D98" s="356" t="s">
        <v>5798</v>
      </c>
      <c r="E98" s="356" t="s">
        <v>2009</v>
      </c>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c r="CI98" s="368" t="s">
        <v>37</v>
      </c>
    </row>
    <row r="99" spans="2:87">
      <c r="B99" s="356" t="s">
        <v>6959</v>
      </c>
      <c r="C99" s="356"/>
      <c r="D99" s="356" t="s">
        <v>5798</v>
      </c>
      <c r="E99" s="356" t="s">
        <v>48</v>
      </c>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356"/>
      <c r="CD99" s="356"/>
      <c r="CE99" s="356"/>
      <c r="CF99" s="356"/>
      <c r="CG99" s="356"/>
      <c r="CH99" s="356"/>
      <c r="CI99" s="368" t="s">
        <v>37</v>
      </c>
    </row>
    <row r="100" spans="2:87">
      <c r="B100" s="356" t="s">
        <v>4330</v>
      </c>
      <c r="C100" s="356"/>
      <c r="D100" s="356" t="s">
        <v>5798</v>
      </c>
      <c r="E100" s="356" t="s">
        <v>2015</v>
      </c>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c r="BR100" s="356"/>
      <c r="BS100" s="356"/>
      <c r="BT100" s="356"/>
      <c r="BU100" s="356"/>
      <c r="BV100" s="356"/>
      <c r="BW100" s="356"/>
      <c r="BX100" s="356"/>
      <c r="BY100" s="356"/>
      <c r="BZ100" s="356"/>
      <c r="CA100" s="356"/>
      <c r="CB100" s="356"/>
      <c r="CC100" s="356"/>
      <c r="CD100" s="356"/>
      <c r="CE100" s="356"/>
      <c r="CF100" s="356"/>
      <c r="CG100" s="356"/>
      <c r="CH100" s="356"/>
    </row>
    <row r="101" spans="2:87">
      <c r="B101" s="356" t="s">
        <v>320</v>
      </c>
      <c r="C101" s="356"/>
      <c r="D101" s="356" t="s">
        <v>5798</v>
      </c>
      <c r="E101" s="356" t="s">
        <v>256</v>
      </c>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c r="BQ101" s="356"/>
      <c r="BR101" s="356"/>
      <c r="BS101" s="356"/>
      <c r="BT101" s="356"/>
      <c r="BU101" s="356"/>
      <c r="BV101" s="356"/>
      <c r="BW101" s="356"/>
      <c r="BX101" s="356"/>
      <c r="BY101" s="356"/>
      <c r="BZ101" s="356"/>
      <c r="CA101" s="356"/>
      <c r="CB101" s="356"/>
      <c r="CC101" s="356"/>
      <c r="CD101" s="356"/>
      <c r="CE101" s="356"/>
      <c r="CF101" s="356"/>
      <c r="CG101" s="356"/>
      <c r="CH101" s="356"/>
    </row>
    <row r="102" spans="2:87">
      <c r="B102" s="356" t="s">
        <v>6951</v>
      </c>
      <c r="C102" s="356"/>
      <c r="D102" s="356" t="s">
        <v>5798</v>
      </c>
      <c r="E102" s="356" t="s">
        <v>1809</v>
      </c>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c r="BQ102" s="356"/>
      <c r="BR102" s="356"/>
      <c r="BS102" s="356"/>
      <c r="BT102" s="356"/>
      <c r="BU102" s="356"/>
      <c r="BV102" s="356"/>
      <c r="BW102" s="356"/>
      <c r="BX102" s="356"/>
      <c r="BY102" s="356"/>
      <c r="BZ102" s="356"/>
      <c r="CA102" s="356"/>
      <c r="CB102" s="356"/>
      <c r="CC102" s="356"/>
      <c r="CD102" s="356"/>
      <c r="CE102" s="356"/>
      <c r="CF102" s="356"/>
      <c r="CG102" s="356"/>
      <c r="CH102" s="356"/>
    </row>
    <row r="103" spans="2:87">
      <c r="B103" s="356" t="s">
        <v>5923</v>
      </c>
      <c r="C103" s="356"/>
      <c r="D103" s="356" t="s">
        <v>5798</v>
      </c>
      <c r="E103" s="356" t="s">
        <v>2018</v>
      </c>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c r="BQ103" s="356"/>
      <c r="BR103" s="356"/>
      <c r="BS103" s="356"/>
      <c r="BT103" s="356"/>
      <c r="BU103" s="356"/>
      <c r="BV103" s="356"/>
      <c r="BW103" s="356"/>
      <c r="BX103" s="356"/>
      <c r="BY103" s="356"/>
      <c r="BZ103" s="356"/>
      <c r="CA103" s="356"/>
      <c r="CB103" s="356"/>
      <c r="CC103" s="356"/>
      <c r="CD103" s="356"/>
      <c r="CE103" s="356"/>
      <c r="CF103" s="356"/>
      <c r="CG103" s="356"/>
      <c r="CH103" s="356"/>
    </row>
    <row r="104" spans="2:87">
      <c r="B104" s="356" t="s">
        <v>2966</v>
      </c>
      <c r="C104" s="356"/>
      <c r="D104" s="356" t="s">
        <v>5798</v>
      </c>
      <c r="E104" s="356" t="s">
        <v>2020</v>
      </c>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c r="BQ104" s="356"/>
      <c r="BR104" s="356"/>
      <c r="BS104" s="356"/>
      <c r="BT104" s="356"/>
      <c r="BU104" s="356"/>
      <c r="BV104" s="356"/>
      <c r="BW104" s="356"/>
      <c r="BX104" s="356"/>
      <c r="BY104" s="356"/>
      <c r="BZ104" s="356"/>
      <c r="CA104" s="356"/>
      <c r="CB104" s="356"/>
      <c r="CC104" s="356"/>
      <c r="CD104" s="356"/>
      <c r="CE104" s="356"/>
      <c r="CF104" s="356"/>
      <c r="CG104" s="356"/>
      <c r="CH104" s="356"/>
    </row>
    <row r="105" spans="2:87">
      <c r="B105" s="356" t="s">
        <v>1955</v>
      </c>
      <c r="C105" s="356"/>
      <c r="D105" s="356" t="s">
        <v>5798</v>
      </c>
      <c r="E105" s="356" t="s">
        <v>2023</v>
      </c>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c r="BR105" s="356"/>
      <c r="BS105" s="356"/>
      <c r="BT105" s="356"/>
      <c r="BU105" s="356"/>
      <c r="BV105" s="356"/>
      <c r="BW105" s="356"/>
      <c r="BX105" s="356"/>
      <c r="BY105" s="356"/>
      <c r="BZ105" s="356"/>
      <c r="CA105" s="356"/>
      <c r="CB105" s="356"/>
      <c r="CC105" s="356"/>
      <c r="CD105" s="356"/>
      <c r="CE105" s="356"/>
      <c r="CF105" s="356"/>
      <c r="CG105" s="356"/>
      <c r="CH105" s="356"/>
    </row>
    <row r="106" spans="2:87">
      <c r="B106" s="356" t="s">
        <v>6960</v>
      </c>
      <c r="C106" s="356"/>
      <c r="D106" s="356" t="s">
        <v>5798</v>
      </c>
      <c r="E106" s="356" t="s">
        <v>1216</v>
      </c>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c r="BQ106" s="356"/>
      <c r="BR106" s="356"/>
      <c r="BS106" s="356"/>
      <c r="BT106" s="356"/>
      <c r="BU106" s="356"/>
      <c r="BV106" s="356"/>
      <c r="BW106" s="356"/>
      <c r="BX106" s="356"/>
      <c r="BY106" s="356"/>
      <c r="BZ106" s="356"/>
      <c r="CA106" s="356"/>
      <c r="CB106" s="356"/>
      <c r="CC106" s="356"/>
      <c r="CD106" s="356"/>
      <c r="CE106" s="356"/>
      <c r="CF106" s="356"/>
      <c r="CG106" s="356"/>
      <c r="CH106" s="356"/>
    </row>
    <row r="107" spans="2:87">
      <c r="B107" s="356" t="s">
        <v>6961</v>
      </c>
      <c r="C107" s="356"/>
      <c r="D107" s="356" t="s">
        <v>5798</v>
      </c>
      <c r="E107" s="356" t="s">
        <v>1830</v>
      </c>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c r="BR107" s="356"/>
      <c r="BS107" s="356"/>
      <c r="BT107" s="356"/>
      <c r="BU107" s="356"/>
      <c r="BV107" s="356"/>
      <c r="BW107" s="356"/>
      <c r="BX107" s="356"/>
      <c r="BY107" s="356"/>
      <c r="BZ107" s="356"/>
      <c r="CA107" s="356"/>
      <c r="CB107" s="356"/>
      <c r="CC107" s="356"/>
      <c r="CD107" s="356"/>
      <c r="CE107" s="356"/>
      <c r="CF107" s="356"/>
      <c r="CG107" s="356"/>
      <c r="CH107" s="356"/>
      <c r="CI107" s="368" t="s">
        <v>37</v>
      </c>
    </row>
    <row r="108" spans="2:87">
      <c r="B108" s="356" t="s">
        <v>905</v>
      </c>
      <c r="C108" s="356"/>
      <c r="D108" s="356" t="s">
        <v>5798</v>
      </c>
      <c r="E108" s="356" t="s">
        <v>2027</v>
      </c>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c r="BR108" s="356"/>
      <c r="BS108" s="356"/>
      <c r="BT108" s="356"/>
      <c r="BU108" s="356"/>
      <c r="BV108" s="356"/>
      <c r="BW108" s="356"/>
      <c r="BX108" s="356"/>
      <c r="BY108" s="356"/>
      <c r="BZ108" s="356"/>
      <c r="CA108" s="356"/>
      <c r="CB108" s="356"/>
      <c r="CC108" s="356"/>
      <c r="CD108" s="356"/>
      <c r="CE108" s="356"/>
      <c r="CF108" s="356"/>
      <c r="CG108" s="356"/>
      <c r="CH108" s="356"/>
      <c r="CI108" s="368" t="s">
        <v>37</v>
      </c>
    </row>
    <row r="109" spans="2:87">
      <c r="B109" s="356" t="s">
        <v>1608</v>
      </c>
      <c r="C109" s="356"/>
      <c r="D109" s="356" t="s">
        <v>5798</v>
      </c>
      <c r="E109" s="356" t="s">
        <v>1744</v>
      </c>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56"/>
      <c r="AY109" s="356"/>
      <c r="AZ109" s="356"/>
      <c r="BA109" s="356"/>
      <c r="BB109" s="356"/>
      <c r="BC109" s="356"/>
      <c r="BD109" s="356"/>
      <c r="BE109" s="356"/>
      <c r="BF109" s="356"/>
      <c r="BG109" s="356"/>
      <c r="BH109" s="356"/>
      <c r="BI109" s="356"/>
      <c r="BJ109" s="356"/>
      <c r="BK109" s="356"/>
      <c r="BL109" s="356"/>
      <c r="BM109" s="356"/>
      <c r="BN109" s="356"/>
      <c r="BO109" s="356"/>
      <c r="BP109" s="356"/>
      <c r="BQ109" s="356"/>
      <c r="BR109" s="356"/>
      <c r="BS109" s="356"/>
      <c r="BT109" s="356"/>
      <c r="BU109" s="356"/>
      <c r="BV109" s="356"/>
      <c r="BW109" s="356"/>
      <c r="BX109" s="356"/>
      <c r="BY109" s="356"/>
      <c r="BZ109" s="356"/>
      <c r="CA109" s="356"/>
      <c r="CB109" s="356"/>
      <c r="CC109" s="356"/>
      <c r="CD109" s="356"/>
      <c r="CE109" s="356"/>
      <c r="CF109" s="356"/>
      <c r="CG109" s="356"/>
      <c r="CH109" s="356"/>
    </row>
    <row r="110" spans="2:87">
      <c r="B110" s="356" t="s">
        <v>664</v>
      </c>
      <c r="C110" s="356"/>
      <c r="D110" s="356" t="s">
        <v>5798</v>
      </c>
      <c r="E110" s="356" t="s">
        <v>2030</v>
      </c>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c r="AM110" s="356"/>
      <c r="AN110" s="356"/>
      <c r="AO110" s="356"/>
      <c r="AP110" s="356"/>
      <c r="AQ110" s="356"/>
      <c r="AR110" s="356"/>
      <c r="AS110" s="356"/>
      <c r="AT110" s="356"/>
      <c r="AU110" s="356"/>
      <c r="AV110" s="356"/>
      <c r="AW110" s="356"/>
      <c r="AX110" s="356"/>
      <c r="AY110" s="356"/>
      <c r="AZ110" s="356"/>
      <c r="BA110" s="356"/>
      <c r="BB110" s="356"/>
      <c r="BC110" s="356"/>
      <c r="BD110" s="356"/>
      <c r="BE110" s="356"/>
      <c r="BF110" s="356"/>
      <c r="BG110" s="356"/>
      <c r="BH110" s="356"/>
      <c r="BI110" s="356"/>
      <c r="BJ110" s="356"/>
      <c r="BK110" s="356"/>
      <c r="BL110" s="356"/>
      <c r="BM110" s="356"/>
      <c r="BN110" s="356"/>
      <c r="BO110" s="356"/>
      <c r="BP110" s="356"/>
      <c r="BQ110" s="356"/>
      <c r="BR110" s="356"/>
      <c r="BS110" s="356"/>
      <c r="BT110" s="356"/>
      <c r="BU110" s="356"/>
      <c r="BV110" s="356"/>
      <c r="BW110" s="356"/>
      <c r="BX110" s="356"/>
      <c r="BY110" s="356"/>
      <c r="BZ110" s="356"/>
      <c r="CA110" s="356"/>
      <c r="CB110" s="356"/>
      <c r="CC110" s="356"/>
      <c r="CD110" s="356"/>
      <c r="CE110" s="356"/>
      <c r="CF110" s="356"/>
      <c r="CG110" s="356"/>
      <c r="CH110" s="356"/>
    </row>
    <row r="111" spans="2:87">
      <c r="B111" s="356" t="s">
        <v>2038</v>
      </c>
      <c r="C111" s="356"/>
      <c r="D111" s="356" t="s">
        <v>5798</v>
      </c>
      <c r="E111" s="356" t="s">
        <v>1109</v>
      </c>
      <c r="F111" s="356"/>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c r="AM111" s="356"/>
      <c r="AN111" s="356"/>
      <c r="AO111" s="356"/>
      <c r="AP111" s="356"/>
      <c r="AQ111" s="356"/>
      <c r="AR111" s="356"/>
      <c r="AS111" s="356"/>
      <c r="AT111" s="356"/>
      <c r="AU111" s="356"/>
      <c r="AV111" s="356"/>
      <c r="AW111" s="356"/>
      <c r="AX111" s="356"/>
      <c r="AY111" s="356"/>
      <c r="AZ111" s="356"/>
      <c r="BA111" s="356"/>
      <c r="BB111" s="356"/>
      <c r="BC111" s="356"/>
      <c r="BD111" s="356"/>
      <c r="BE111" s="356"/>
      <c r="BF111" s="356"/>
      <c r="BG111" s="356"/>
      <c r="BH111" s="356"/>
      <c r="BI111" s="356"/>
      <c r="BJ111" s="356"/>
      <c r="BK111" s="356"/>
      <c r="BL111" s="356"/>
      <c r="BM111" s="356"/>
      <c r="BN111" s="356"/>
      <c r="BO111" s="356"/>
      <c r="BP111" s="356"/>
      <c r="BQ111" s="356"/>
      <c r="BR111" s="356"/>
      <c r="BS111" s="356"/>
      <c r="BT111" s="356"/>
      <c r="BU111" s="356"/>
      <c r="BV111" s="356"/>
      <c r="BW111" s="356"/>
      <c r="BX111" s="356"/>
      <c r="BY111" s="356"/>
      <c r="BZ111" s="356"/>
      <c r="CA111" s="356"/>
      <c r="CB111" s="356"/>
      <c r="CC111" s="356"/>
      <c r="CD111" s="356"/>
      <c r="CE111" s="356"/>
      <c r="CF111" s="356"/>
      <c r="CG111" s="356"/>
      <c r="CH111" s="356"/>
    </row>
    <row r="112" spans="2:87">
      <c r="B112" s="356" t="s">
        <v>6962</v>
      </c>
      <c r="C112" s="356"/>
      <c r="D112" s="356" t="s">
        <v>5798</v>
      </c>
      <c r="E112" s="356" t="s">
        <v>2044</v>
      </c>
      <c r="F112" s="356"/>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c r="AM112" s="356"/>
      <c r="AN112" s="356"/>
      <c r="AO112" s="356"/>
      <c r="AP112" s="356"/>
      <c r="AQ112" s="356"/>
      <c r="AR112" s="356"/>
      <c r="AS112" s="356"/>
      <c r="AT112" s="356"/>
      <c r="AU112" s="356"/>
      <c r="AV112" s="356"/>
      <c r="AW112" s="356"/>
      <c r="AX112" s="356"/>
      <c r="AY112" s="356"/>
      <c r="AZ112" s="356"/>
      <c r="BA112" s="356"/>
      <c r="BB112" s="356"/>
      <c r="BC112" s="356"/>
      <c r="BD112" s="356"/>
      <c r="BE112" s="356"/>
      <c r="BF112" s="356"/>
      <c r="BG112" s="356"/>
      <c r="BH112" s="356"/>
      <c r="BI112" s="356"/>
      <c r="BJ112" s="356"/>
      <c r="BK112" s="356"/>
      <c r="BL112" s="356"/>
      <c r="BM112" s="356"/>
      <c r="BN112" s="356"/>
      <c r="BO112" s="356"/>
      <c r="BP112" s="356"/>
      <c r="BQ112" s="356"/>
      <c r="BR112" s="356"/>
      <c r="BS112" s="356"/>
      <c r="BT112" s="356"/>
      <c r="BU112" s="356"/>
      <c r="BV112" s="356"/>
      <c r="BW112" s="356"/>
      <c r="BX112" s="356"/>
      <c r="BY112" s="356"/>
      <c r="BZ112" s="356"/>
      <c r="CA112" s="356"/>
      <c r="CB112" s="356"/>
      <c r="CC112" s="356"/>
      <c r="CD112" s="356"/>
      <c r="CE112" s="356"/>
      <c r="CF112" s="356"/>
      <c r="CG112" s="356"/>
      <c r="CH112" s="356"/>
    </row>
    <row r="113" spans="2:87">
      <c r="B113" s="356" t="s">
        <v>6964</v>
      </c>
      <c r="C113" s="356"/>
      <c r="D113" s="356" t="s">
        <v>5798</v>
      </c>
      <c r="E113" s="356" t="s">
        <v>2052</v>
      </c>
      <c r="F113" s="356"/>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c r="AM113" s="356"/>
      <c r="AN113" s="356"/>
      <c r="AO113" s="356"/>
      <c r="AP113" s="356"/>
      <c r="AQ113" s="356"/>
      <c r="AR113" s="356"/>
      <c r="AS113" s="356"/>
      <c r="AT113" s="356"/>
      <c r="AU113" s="356"/>
      <c r="AV113" s="356"/>
      <c r="AW113" s="356"/>
      <c r="AX113" s="356"/>
      <c r="AY113" s="356"/>
      <c r="AZ113" s="356"/>
      <c r="BA113" s="356"/>
      <c r="BB113" s="356"/>
      <c r="BC113" s="356"/>
      <c r="BD113" s="356"/>
      <c r="BE113" s="356"/>
      <c r="BF113" s="356"/>
      <c r="BG113" s="356"/>
      <c r="BH113" s="356"/>
      <c r="BI113" s="356"/>
      <c r="BJ113" s="356"/>
      <c r="BK113" s="356"/>
      <c r="BL113" s="356"/>
      <c r="BM113" s="356"/>
      <c r="BN113" s="356"/>
      <c r="BO113" s="356"/>
      <c r="BP113" s="356"/>
      <c r="BQ113" s="356"/>
      <c r="BR113" s="356"/>
      <c r="BS113" s="356"/>
      <c r="BT113" s="356"/>
      <c r="BU113" s="356"/>
      <c r="BV113" s="356"/>
      <c r="BW113" s="356"/>
      <c r="BX113" s="356"/>
      <c r="BY113" s="356"/>
      <c r="BZ113" s="356"/>
      <c r="CA113" s="356"/>
      <c r="CB113" s="356"/>
      <c r="CC113" s="356"/>
      <c r="CD113" s="356"/>
      <c r="CE113" s="356"/>
      <c r="CF113" s="356"/>
      <c r="CG113" s="356"/>
      <c r="CH113" s="356"/>
      <c r="CI113" s="368" t="s">
        <v>37</v>
      </c>
    </row>
    <row r="114" spans="2:87">
      <c r="B114" s="356" t="s">
        <v>2061</v>
      </c>
      <c r="C114" s="356"/>
      <c r="D114" s="356" t="s">
        <v>5798</v>
      </c>
      <c r="E114" s="356" t="s">
        <v>2056</v>
      </c>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c r="AM114" s="356"/>
      <c r="AN114" s="356"/>
      <c r="AO114" s="356"/>
      <c r="AP114" s="356"/>
      <c r="AQ114" s="356"/>
      <c r="AR114" s="356"/>
      <c r="AS114" s="356"/>
      <c r="AT114" s="356"/>
      <c r="AU114" s="356"/>
      <c r="AV114" s="356"/>
      <c r="AW114" s="356"/>
      <c r="AX114" s="356"/>
      <c r="AY114" s="356"/>
      <c r="AZ114" s="356"/>
      <c r="BA114" s="356"/>
      <c r="BB114" s="356"/>
      <c r="BC114" s="356"/>
      <c r="BD114" s="356"/>
      <c r="BE114" s="356"/>
      <c r="BF114" s="356"/>
      <c r="BG114" s="356"/>
      <c r="BH114" s="356"/>
      <c r="BI114" s="356"/>
      <c r="BJ114" s="356"/>
      <c r="BK114" s="356"/>
      <c r="BL114" s="356"/>
      <c r="BM114" s="356"/>
      <c r="BN114" s="356"/>
      <c r="BO114" s="356"/>
      <c r="BP114" s="356"/>
      <c r="BQ114" s="356"/>
      <c r="BR114" s="356"/>
      <c r="BS114" s="356"/>
      <c r="BT114" s="356"/>
      <c r="BU114" s="356"/>
      <c r="BV114" s="356"/>
      <c r="BW114" s="356"/>
      <c r="BX114" s="356"/>
      <c r="BY114" s="356"/>
      <c r="BZ114" s="356"/>
      <c r="CA114" s="356"/>
      <c r="CB114" s="356"/>
      <c r="CC114" s="356"/>
      <c r="CD114" s="356"/>
      <c r="CE114" s="356"/>
      <c r="CF114" s="356"/>
      <c r="CG114" s="356"/>
      <c r="CH114" s="356"/>
      <c r="CI114" s="368" t="s">
        <v>37</v>
      </c>
    </row>
    <row r="115" spans="2:87">
      <c r="B115" s="356" t="s">
        <v>2072</v>
      </c>
      <c r="C115" s="356"/>
      <c r="D115" s="356" t="s">
        <v>5798</v>
      </c>
      <c r="E115" s="356" t="s">
        <v>2064</v>
      </c>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c r="AM115" s="356"/>
      <c r="AN115" s="356"/>
      <c r="AO115" s="356"/>
      <c r="AP115" s="356"/>
      <c r="AQ115" s="356"/>
      <c r="AR115" s="356"/>
      <c r="AS115" s="356"/>
      <c r="AT115" s="356"/>
      <c r="AU115" s="356"/>
      <c r="AV115" s="356"/>
      <c r="AW115" s="356"/>
      <c r="AX115" s="356"/>
      <c r="AY115" s="356"/>
      <c r="AZ115" s="356"/>
      <c r="BA115" s="356"/>
      <c r="BB115" s="356"/>
      <c r="BC115" s="356"/>
      <c r="BD115" s="356"/>
      <c r="BE115" s="356"/>
      <c r="BF115" s="356"/>
      <c r="BG115" s="356"/>
      <c r="BH115" s="356"/>
      <c r="BI115" s="356"/>
      <c r="BJ115" s="356"/>
      <c r="BK115" s="356"/>
      <c r="BL115" s="356"/>
      <c r="BM115" s="356"/>
      <c r="BN115" s="356"/>
      <c r="BO115" s="356"/>
      <c r="BP115" s="356"/>
      <c r="BQ115" s="356"/>
      <c r="BR115" s="356"/>
      <c r="BS115" s="356"/>
      <c r="BT115" s="356"/>
      <c r="BU115" s="356"/>
      <c r="BV115" s="356"/>
      <c r="BW115" s="356"/>
      <c r="BX115" s="356"/>
      <c r="BY115" s="356"/>
      <c r="BZ115" s="356"/>
      <c r="CA115" s="356"/>
      <c r="CB115" s="356"/>
      <c r="CC115" s="356"/>
      <c r="CD115" s="356"/>
      <c r="CE115" s="356"/>
      <c r="CF115" s="356"/>
      <c r="CG115" s="356"/>
      <c r="CH115" s="356"/>
    </row>
    <row r="116" spans="2:87">
      <c r="B116" s="356" t="s">
        <v>697</v>
      </c>
      <c r="C116" s="356"/>
      <c r="D116" s="356" t="s">
        <v>5798</v>
      </c>
      <c r="E116" s="356" t="s">
        <v>694</v>
      </c>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c r="AM116" s="356"/>
      <c r="AN116" s="356"/>
      <c r="AO116" s="356"/>
      <c r="AP116" s="356"/>
      <c r="AQ116" s="356"/>
      <c r="AR116" s="356"/>
      <c r="AS116" s="356"/>
      <c r="AT116" s="356"/>
      <c r="AU116" s="356"/>
      <c r="AV116" s="356"/>
      <c r="AW116" s="356"/>
      <c r="AX116" s="356"/>
      <c r="AY116" s="356"/>
      <c r="AZ116" s="356"/>
      <c r="BA116" s="356"/>
      <c r="BB116" s="356"/>
      <c r="BC116" s="356"/>
      <c r="BD116" s="356"/>
      <c r="BE116" s="356"/>
      <c r="BF116" s="356"/>
      <c r="BG116" s="356"/>
      <c r="BH116" s="356"/>
      <c r="BI116" s="356"/>
      <c r="BJ116" s="356"/>
      <c r="BK116" s="356"/>
      <c r="BL116" s="356"/>
      <c r="BM116" s="356"/>
      <c r="BN116" s="356"/>
      <c r="BO116" s="356"/>
      <c r="BP116" s="356"/>
      <c r="BQ116" s="356"/>
      <c r="BR116" s="356"/>
      <c r="BS116" s="356"/>
      <c r="BT116" s="356"/>
      <c r="BU116" s="356"/>
      <c r="BV116" s="356"/>
      <c r="BW116" s="356"/>
      <c r="BX116" s="356"/>
      <c r="BY116" s="356"/>
      <c r="BZ116" s="356"/>
      <c r="CA116" s="356"/>
      <c r="CB116" s="356"/>
      <c r="CC116" s="356"/>
      <c r="CD116" s="356"/>
      <c r="CE116" s="356"/>
      <c r="CF116" s="356"/>
      <c r="CG116" s="356"/>
      <c r="CH116" s="356"/>
    </row>
    <row r="117" spans="2:87">
      <c r="B117" s="356" t="s">
        <v>236</v>
      </c>
      <c r="C117" s="356"/>
      <c r="D117" s="356" t="s">
        <v>5798</v>
      </c>
      <c r="E117" s="356" t="s">
        <v>1329</v>
      </c>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c r="AC117" s="356"/>
      <c r="AD117" s="356"/>
      <c r="AE117" s="356"/>
      <c r="AF117" s="356"/>
      <c r="AG117" s="356"/>
      <c r="AH117" s="356"/>
      <c r="AI117" s="356"/>
      <c r="AJ117" s="356"/>
      <c r="AK117" s="356"/>
      <c r="AL117" s="356"/>
      <c r="AM117" s="356"/>
      <c r="AN117" s="356"/>
      <c r="AO117" s="356"/>
      <c r="AP117" s="356"/>
      <c r="AQ117" s="356"/>
      <c r="AR117" s="356"/>
      <c r="AS117" s="356"/>
      <c r="AT117" s="356"/>
      <c r="AU117" s="356"/>
      <c r="AV117" s="356"/>
      <c r="AW117" s="356"/>
      <c r="AX117" s="356"/>
      <c r="AY117" s="356"/>
      <c r="AZ117" s="356"/>
      <c r="BA117" s="356"/>
      <c r="BB117" s="356"/>
      <c r="BC117" s="356"/>
      <c r="BD117" s="356"/>
      <c r="BE117" s="356"/>
      <c r="BF117" s="356"/>
      <c r="BG117" s="356"/>
      <c r="BH117" s="356"/>
      <c r="BI117" s="356"/>
      <c r="BJ117" s="356"/>
      <c r="BK117" s="356"/>
      <c r="BL117" s="356"/>
      <c r="BM117" s="356"/>
      <c r="BN117" s="356"/>
      <c r="BO117" s="356"/>
      <c r="BP117" s="356"/>
      <c r="BQ117" s="356"/>
      <c r="BR117" s="356"/>
      <c r="BS117" s="356"/>
      <c r="BT117" s="356"/>
      <c r="BU117" s="356"/>
      <c r="BV117" s="356"/>
      <c r="BW117" s="356"/>
      <c r="BX117" s="356"/>
      <c r="BY117" s="356"/>
      <c r="BZ117" s="356"/>
      <c r="CA117" s="356"/>
      <c r="CB117" s="356"/>
      <c r="CC117" s="356"/>
      <c r="CD117" s="356"/>
      <c r="CE117" s="356"/>
      <c r="CF117" s="356"/>
      <c r="CG117" s="356"/>
      <c r="CH117" s="356"/>
    </row>
    <row r="118" spans="2:87">
      <c r="B118" s="356" t="s">
        <v>3275</v>
      </c>
      <c r="C118" s="356"/>
      <c r="D118" s="356" t="s">
        <v>5798</v>
      </c>
      <c r="E118" s="356" t="s">
        <v>2075</v>
      </c>
      <c r="F118" s="356"/>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356"/>
      <c r="AC118" s="356"/>
      <c r="AD118" s="356"/>
      <c r="AE118" s="356"/>
      <c r="AF118" s="356"/>
      <c r="AG118" s="356"/>
      <c r="AH118" s="356"/>
      <c r="AI118" s="356"/>
      <c r="AJ118" s="356"/>
      <c r="AK118" s="356"/>
      <c r="AL118" s="356"/>
      <c r="AM118" s="356"/>
      <c r="AN118" s="356"/>
      <c r="AO118" s="356"/>
      <c r="AP118" s="356"/>
      <c r="AQ118" s="356"/>
      <c r="AR118" s="356"/>
      <c r="AS118" s="356"/>
      <c r="AT118" s="356"/>
      <c r="AU118" s="356"/>
      <c r="AV118" s="356"/>
      <c r="AW118" s="356"/>
      <c r="AX118" s="356"/>
      <c r="AY118" s="356"/>
      <c r="AZ118" s="356"/>
      <c r="BA118" s="356"/>
      <c r="BB118" s="356"/>
      <c r="BC118" s="356"/>
      <c r="BD118" s="356"/>
      <c r="BE118" s="356"/>
      <c r="BF118" s="356"/>
      <c r="BG118" s="356"/>
      <c r="BH118" s="356"/>
      <c r="BI118" s="356"/>
      <c r="BJ118" s="356"/>
      <c r="BK118" s="356"/>
      <c r="BL118" s="356"/>
      <c r="BM118" s="356"/>
      <c r="BN118" s="356"/>
      <c r="BO118" s="356"/>
      <c r="BP118" s="356"/>
      <c r="BQ118" s="356"/>
      <c r="BR118" s="356"/>
      <c r="BS118" s="356"/>
      <c r="BT118" s="356"/>
      <c r="BU118" s="356"/>
      <c r="BV118" s="356"/>
      <c r="BW118" s="356"/>
      <c r="BX118" s="356"/>
      <c r="BY118" s="356"/>
      <c r="BZ118" s="356"/>
      <c r="CA118" s="356"/>
      <c r="CB118" s="356"/>
      <c r="CC118" s="356"/>
      <c r="CD118" s="356"/>
      <c r="CE118" s="356"/>
      <c r="CF118" s="356"/>
      <c r="CG118" s="356"/>
      <c r="CH118" s="356"/>
    </row>
    <row r="119" spans="2:87">
      <c r="B119" s="356" t="s">
        <v>6468</v>
      </c>
      <c r="C119" s="356"/>
      <c r="D119" s="356" t="s">
        <v>5798</v>
      </c>
      <c r="E119" s="356" t="s">
        <v>1737</v>
      </c>
      <c r="F119" s="356"/>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56"/>
      <c r="AE119" s="356"/>
      <c r="AF119" s="356"/>
      <c r="AG119" s="356"/>
      <c r="AH119" s="356"/>
      <c r="AI119" s="356"/>
      <c r="AJ119" s="356"/>
      <c r="AK119" s="356"/>
      <c r="AL119" s="356"/>
      <c r="AM119" s="356"/>
      <c r="AN119" s="356"/>
      <c r="AO119" s="356"/>
      <c r="AP119" s="356"/>
      <c r="AQ119" s="356"/>
      <c r="AR119" s="356"/>
      <c r="AS119" s="356"/>
      <c r="AT119" s="356"/>
      <c r="AU119" s="356"/>
      <c r="AV119" s="356"/>
      <c r="AW119" s="356"/>
      <c r="AX119" s="356"/>
      <c r="AY119" s="356"/>
      <c r="AZ119" s="356"/>
      <c r="BA119" s="356"/>
      <c r="BB119" s="356"/>
      <c r="BC119" s="356"/>
      <c r="BD119" s="356"/>
      <c r="BE119" s="356"/>
      <c r="BF119" s="356"/>
      <c r="BG119" s="356"/>
      <c r="BH119" s="356"/>
      <c r="BI119" s="356"/>
      <c r="BJ119" s="356"/>
      <c r="BK119" s="356"/>
      <c r="BL119" s="356"/>
      <c r="BM119" s="356"/>
      <c r="BN119" s="356"/>
      <c r="BO119" s="356"/>
      <c r="BP119" s="356"/>
      <c r="BQ119" s="356"/>
      <c r="BR119" s="356"/>
      <c r="BS119" s="356"/>
      <c r="BT119" s="356"/>
      <c r="BU119" s="356"/>
      <c r="BV119" s="356"/>
      <c r="BW119" s="356"/>
      <c r="BX119" s="356"/>
      <c r="BY119" s="356"/>
      <c r="BZ119" s="356"/>
      <c r="CA119" s="356"/>
      <c r="CB119" s="356"/>
      <c r="CC119" s="356"/>
      <c r="CD119" s="356"/>
      <c r="CE119" s="356"/>
      <c r="CF119" s="356"/>
      <c r="CG119" s="356"/>
      <c r="CH119" s="356"/>
      <c r="CI119" s="368" t="s">
        <v>37</v>
      </c>
    </row>
    <row r="120" spans="2:87">
      <c r="B120" s="356" t="s">
        <v>6966</v>
      </c>
      <c r="C120" s="356"/>
      <c r="D120" s="356" t="s">
        <v>5798</v>
      </c>
      <c r="E120" s="356" t="s">
        <v>2085</v>
      </c>
      <c r="F120" s="356"/>
      <c r="G120" s="356"/>
      <c r="H120" s="356"/>
      <c r="I120" s="356"/>
      <c r="J120" s="356"/>
      <c r="K120" s="356"/>
      <c r="L120" s="356"/>
      <c r="M120" s="356"/>
      <c r="N120" s="356"/>
      <c r="O120" s="356"/>
      <c r="P120" s="356"/>
      <c r="Q120" s="356"/>
      <c r="R120" s="356"/>
      <c r="S120" s="356"/>
      <c r="T120" s="356"/>
      <c r="U120" s="356"/>
      <c r="V120" s="356"/>
      <c r="W120" s="356"/>
      <c r="X120" s="356"/>
      <c r="Y120" s="356"/>
      <c r="Z120" s="356"/>
      <c r="AA120" s="356"/>
      <c r="AB120" s="356"/>
      <c r="AC120" s="356"/>
      <c r="AD120" s="356"/>
      <c r="AE120" s="356"/>
      <c r="AF120" s="356"/>
      <c r="AG120" s="356"/>
      <c r="AH120" s="356"/>
      <c r="AI120" s="356"/>
      <c r="AJ120" s="356"/>
      <c r="AK120" s="356"/>
      <c r="AL120" s="356"/>
      <c r="AM120" s="356"/>
      <c r="AN120" s="356"/>
      <c r="AO120" s="356"/>
      <c r="AP120" s="356"/>
      <c r="AQ120" s="356"/>
      <c r="AR120" s="356"/>
      <c r="AS120" s="356"/>
      <c r="AT120" s="356"/>
      <c r="AU120" s="356"/>
      <c r="AV120" s="356"/>
      <c r="AW120" s="356"/>
      <c r="AX120" s="356"/>
      <c r="AY120" s="356"/>
      <c r="AZ120" s="356"/>
      <c r="BA120" s="356"/>
      <c r="BB120" s="356"/>
      <c r="BC120" s="356"/>
      <c r="BD120" s="356"/>
      <c r="BE120" s="356"/>
      <c r="BF120" s="356"/>
      <c r="BG120" s="356"/>
      <c r="BH120" s="356"/>
      <c r="BI120" s="356"/>
      <c r="BJ120" s="356"/>
      <c r="BK120" s="356"/>
      <c r="BL120" s="356"/>
      <c r="BM120" s="356"/>
      <c r="BN120" s="356"/>
      <c r="BO120" s="356"/>
      <c r="BP120" s="356"/>
      <c r="BQ120" s="356"/>
      <c r="BR120" s="356"/>
      <c r="BS120" s="356"/>
      <c r="BT120" s="356"/>
      <c r="BU120" s="356"/>
      <c r="BV120" s="356"/>
      <c r="BW120" s="356"/>
      <c r="BX120" s="356"/>
      <c r="BY120" s="356"/>
      <c r="BZ120" s="356"/>
      <c r="CA120" s="356"/>
      <c r="CB120" s="356"/>
      <c r="CC120" s="356"/>
      <c r="CD120" s="356"/>
      <c r="CE120" s="356"/>
      <c r="CF120" s="356"/>
      <c r="CG120" s="356"/>
      <c r="CH120" s="356"/>
      <c r="CI120" s="368" t="s">
        <v>37</v>
      </c>
    </row>
    <row r="121" spans="2:87">
      <c r="B121" s="356" t="s">
        <v>6967</v>
      </c>
      <c r="C121" s="356"/>
      <c r="D121" s="356" t="s">
        <v>5798</v>
      </c>
      <c r="E121" s="356" t="s">
        <v>33</v>
      </c>
      <c r="F121" s="356"/>
      <c r="G121" s="356"/>
      <c r="H121" s="356"/>
      <c r="I121" s="356"/>
      <c r="J121" s="356"/>
      <c r="K121" s="356"/>
      <c r="L121" s="356"/>
      <c r="M121" s="356"/>
      <c r="N121" s="356"/>
      <c r="O121" s="356"/>
      <c r="P121" s="356"/>
      <c r="Q121" s="356"/>
      <c r="R121" s="356"/>
      <c r="S121" s="356"/>
      <c r="T121" s="356"/>
      <c r="U121" s="356"/>
      <c r="V121" s="356"/>
      <c r="W121" s="356"/>
      <c r="X121" s="356"/>
      <c r="Y121" s="356"/>
      <c r="Z121" s="356"/>
      <c r="AA121" s="356"/>
      <c r="AB121" s="356"/>
      <c r="AC121" s="356"/>
      <c r="AD121" s="356"/>
      <c r="AE121" s="356"/>
      <c r="AF121" s="356"/>
      <c r="AG121" s="356"/>
      <c r="AH121" s="356"/>
      <c r="AI121" s="356"/>
      <c r="AJ121" s="356"/>
      <c r="AK121" s="356"/>
      <c r="AL121" s="356"/>
      <c r="AM121" s="356"/>
      <c r="AN121" s="356"/>
      <c r="AO121" s="356"/>
      <c r="AP121" s="356"/>
      <c r="AQ121" s="356"/>
      <c r="AR121" s="356"/>
      <c r="AS121" s="356"/>
      <c r="AT121" s="356"/>
      <c r="AU121" s="356"/>
      <c r="AV121" s="356"/>
      <c r="AW121" s="356"/>
      <c r="AX121" s="356"/>
      <c r="AY121" s="356"/>
      <c r="AZ121" s="356"/>
      <c r="BA121" s="356"/>
      <c r="BB121" s="356"/>
      <c r="BC121" s="356"/>
      <c r="BD121" s="356"/>
      <c r="BE121" s="356"/>
      <c r="BF121" s="356"/>
      <c r="BG121" s="356"/>
      <c r="BH121" s="356"/>
      <c r="BI121" s="356"/>
      <c r="BJ121" s="356"/>
      <c r="BK121" s="356"/>
      <c r="BL121" s="356"/>
      <c r="BM121" s="356"/>
      <c r="BN121" s="356"/>
      <c r="BO121" s="356"/>
      <c r="BP121" s="356"/>
      <c r="BQ121" s="356"/>
      <c r="BR121" s="356"/>
      <c r="BS121" s="356"/>
      <c r="BT121" s="356"/>
      <c r="BU121" s="356"/>
      <c r="BV121" s="356"/>
      <c r="BW121" s="356"/>
      <c r="BX121" s="356"/>
      <c r="BY121" s="356"/>
      <c r="BZ121" s="356"/>
      <c r="CA121" s="356"/>
      <c r="CB121" s="356"/>
      <c r="CC121" s="356"/>
      <c r="CD121" s="356"/>
      <c r="CE121" s="356"/>
      <c r="CF121" s="356"/>
      <c r="CG121" s="356"/>
      <c r="CH121" s="356"/>
    </row>
    <row r="122" spans="2:87">
      <c r="B122" s="356" t="s">
        <v>2088</v>
      </c>
      <c r="C122" s="356"/>
      <c r="D122" s="356" t="s">
        <v>5798</v>
      </c>
      <c r="E122" s="356" t="s">
        <v>1939</v>
      </c>
      <c r="F122" s="356"/>
      <c r="G122" s="356"/>
      <c r="H122" s="356"/>
      <c r="I122" s="356"/>
      <c r="J122" s="356"/>
      <c r="K122" s="356"/>
      <c r="L122" s="356"/>
      <c r="M122" s="356"/>
      <c r="N122" s="356"/>
      <c r="O122" s="356"/>
      <c r="P122" s="356"/>
      <c r="Q122" s="356"/>
      <c r="R122" s="356"/>
      <c r="S122" s="356"/>
      <c r="T122" s="356"/>
      <c r="U122" s="356"/>
      <c r="V122" s="356"/>
      <c r="W122" s="356"/>
      <c r="X122" s="356"/>
      <c r="Y122" s="356"/>
      <c r="Z122" s="356"/>
      <c r="AA122" s="356"/>
      <c r="AB122" s="356"/>
      <c r="AC122" s="356"/>
      <c r="AD122" s="356"/>
      <c r="AE122" s="356"/>
      <c r="AF122" s="356"/>
      <c r="AG122" s="356"/>
      <c r="AH122" s="356"/>
      <c r="AI122" s="356"/>
      <c r="AJ122" s="356"/>
      <c r="AK122" s="356"/>
      <c r="AL122" s="356"/>
      <c r="AM122" s="356"/>
      <c r="AN122" s="356"/>
      <c r="AO122" s="356"/>
      <c r="AP122" s="356"/>
      <c r="AQ122" s="356"/>
      <c r="AR122" s="356"/>
      <c r="AS122" s="356"/>
      <c r="AT122" s="356"/>
      <c r="AU122" s="356"/>
      <c r="AV122" s="356"/>
      <c r="AW122" s="356"/>
      <c r="AX122" s="356"/>
      <c r="AY122" s="356"/>
      <c r="AZ122" s="356"/>
      <c r="BA122" s="356"/>
      <c r="BB122" s="356"/>
      <c r="BC122" s="356"/>
      <c r="BD122" s="356"/>
      <c r="BE122" s="356"/>
      <c r="BF122" s="356"/>
      <c r="BG122" s="356"/>
      <c r="BH122" s="356"/>
      <c r="BI122" s="356"/>
      <c r="BJ122" s="356"/>
      <c r="BK122" s="356"/>
      <c r="BL122" s="356"/>
      <c r="BM122" s="356"/>
      <c r="BN122" s="356"/>
      <c r="BO122" s="356"/>
      <c r="BP122" s="356"/>
      <c r="BQ122" s="356"/>
      <c r="BR122" s="356"/>
      <c r="BS122" s="356"/>
      <c r="BT122" s="356"/>
      <c r="BU122" s="356"/>
      <c r="BV122" s="356"/>
      <c r="BW122" s="356"/>
      <c r="BX122" s="356"/>
      <c r="BY122" s="356"/>
      <c r="BZ122" s="356"/>
      <c r="CA122" s="356"/>
      <c r="CB122" s="356"/>
      <c r="CC122" s="356"/>
      <c r="CD122" s="356"/>
      <c r="CE122" s="356"/>
      <c r="CF122" s="356"/>
      <c r="CG122" s="356"/>
      <c r="CH122" s="356"/>
    </row>
    <row r="123" spans="2:87">
      <c r="B123" s="356" t="s">
        <v>1392</v>
      </c>
      <c r="C123" s="356"/>
      <c r="D123" s="356" t="s">
        <v>5798</v>
      </c>
      <c r="E123" s="356" t="s">
        <v>2090</v>
      </c>
      <c r="F123" s="356"/>
      <c r="G123" s="356"/>
      <c r="H123" s="356"/>
      <c r="I123" s="356"/>
      <c r="J123" s="356"/>
      <c r="K123" s="356"/>
      <c r="L123" s="356"/>
      <c r="M123" s="356"/>
      <c r="N123" s="356"/>
      <c r="O123" s="356"/>
      <c r="P123" s="356"/>
      <c r="Q123" s="356"/>
      <c r="R123" s="356"/>
      <c r="S123" s="356"/>
      <c r="T123" s="356"/>
      <c r="U123" s="356"/>
      <c r="V123" s="356"/>
      <c r="W123" s="356"/>
      <c r="X123" s="356"/>
      <c r="Y123" s="356"/>
      <c r="Z123" s="356"/>
      <c r="AA123" s="356"/>
      <c r="AB123" s="356"/>
      <c r="AC123" s="356"/>
      <c r="AD123" s="356"/>
      <c r="AE123" s="356"/>
      <c r="AF123" s="356"/>
      <c r="AG123" s="356"/>
      <c r="AH123" s="356"/>
      <c r="AI123" s="356"/>
      <c r="AJ123" s="356"/>
      <c r="AK123" s="356"/>
      <c r="AL123" s="356"/>
      <c r="AM123" s="356"/>
      <c r="AN123" s="356"/>
      <c r="AO123" s="356"/>
      <c r="AP123" s="356"/>
      <c r="AQ123" s="356"/>
      <c r="AR123" s="356"/>
      <c r="AS123" s="356"/>
      <c r="AT123" s="356"/>
      <c r="AU123" s="356"/>
      <c r="AV123" s="356"/>
      <c r="AW123" s="356"/>
      <c r="AX123" s="356"/>
      <c r="AY123" s="356"/>
      <c r="AZ123" s="356"/>
      <c r="BA123" s="356"/>
      <c r="BB123" s="356"/>
      <c r="BC123" s="356"/>
      <c r="BD123" s="356"/>
      <c r="BE123" s="356"/>
      <c r="BF123" s="356"/>
      <c r="BG123" s="356"/>
      <c r="BH123" s="356"/>
      <c r="BI123" s="356"/>
      <c r="BJ123" s="356"/>
      <c r="BK123" s="356"/>
      <c r="BL123" s="356"/>
      <c r="BM123" s="356"/>
      <c r="BN123" s="356"/>
      <c r="BO123" s="356"/>
      <c r="BP123" s="356"/>
      <c r="BQ123" s="356"/>
      <c r="BR123" s="356"/>
      <c r="BS123" s="356"/>
      <c r="BT123" s="356"/>
      <c r="BU123" s="356"/>
      <c r="BV123" s="356"/>
      <c r="BW123" s="356"/>
      <c r="BX123" s="356"/>
      <c r="BY123" s="356"/>
      <c r="BZ123" s="356"/>
      <c r="CA123" s="356"/>
      <c r="CB123" s="356"/>
      <c r="CC123" s="356"/>
      <c r="CD123" s="356"/>
      <c r="CE123" s="356"/>
      <c r="CF123" s="356"/>
      <c r="CG123" s="356"/>
      <c r="CH123" s="356"/>
    </row>
    <row r="124" spans="2:87">
      <c r="B124" s="356" t="s">
        <v>2026</v>
      </c>
      <c r="C124" s="356"/>
      <c r="D124" s="356" t="s">
        <v>5798</v>
      </c>
      <c r="E124" s="356" t="s">
        <v>2091</v>
      </c>
      <c r="F124" s="356"/>
      <c r="G124" s="356"/>
      <c r="H124" s="356"/>
      <c r="I124" s="356"/>
      <c r="J124" s="356"/>
      <c r="K124" s="356"/>
      <c r="L124" s="356"/>
      <c r="M124" s="356"/>
      <c r="N124" s="356"/>
      <c r="O124" s="356"/>
      <c r="P124" s="356"/>
      <c r="Q124" s="356"/>
      <c r="R124" s="356"/>
      <c r="S124" s="356"/>
      <c r="T124" s="356"/>
      <c r="U124" s="356"/>
      <c r="V124" s="356"/>
      <c r="W124" s="356"/>
      <c r="X124" s="356"/>
      <c r="Y124" s="356"/>
      <c r="Z124" s="356"/>
      <c r="AA124" s="356"/>
      <c r="AB124" s="356"/>
      <c r="AC124" s="356"/>
      <c r="AD124" s="356"/>
      <c r="AE124" s="356"/>
      <c r="AF124" s="356"/>
      <c r="AG124" s="356"/>
      <c r="AH124" s="356"/>
      <c r="AI124" s="356"/>
      <c r="AJ124" s="356"/>
      <c r="AK124" s="356"/>
      <c r="AL124" s="356"/>
      <c r="AM124" s="356"/>
      <c r="AN124" s="356"/>
      <c r="AO124" s="356"/>
      <c r="AP124" s="356"/>
      <c r="AQ124" s="356"/>
      <c r="AR124" s="356"/>
      <c r="AS124" s="356"/>
      <c r="AT124" s="356"/>
      <c r="AU124" s="356"/>
      <c r="AV124" s="356"/>
      <c r="AW124" s="356"/>
      <c r="AX124" s="356"/>
      <c r="AY124" s="356"/>
      <c r="AZ124" s="356"/>
      <c r="BA124" s="356"/>
      <c r="BB124" s="356"/>
      <c r="BC124" s="356"/>
      <c r="BD124" s="356"/>
      <c r="BE124" s="356"/>
      <c r="BF124" s="356"/>
      <c r="BG124" s="356"/>
      <c r="BH124" s="356"/>
      <c r="BI124" s="356"/>
      <c r="BJ124" s="356"/>
      <c r="BK124" s="356"/>
      <c r="BL124" s="356"/>
      <c r="BM124" s="356"/>
      <c r="BN124" s="356"/>
      <c r="BO124" s="356"/>
      <c r="BP124" s="356"/>
      <c r="BQ124" s="356"/>
      <c r="BR124" s="356"/>
      <c r="BS124" s="356"/>
      <c r="BT124" s="356"/>
      <c r="BU124" s="356"/>
      <c r="BV124" s="356"/>
      <c r="BW124" s="356"/>
      <c r="BX124" s="356"/>
      <c r="BY124" s="356"/>
      <c r="BZ124" s="356"/>
      <c r="CA124" s="356"/>
      <c r="CB124" s="356"/>
      <c r="CC124" s="356"/>
      <c r="CD124" s="356"/>
      <c r="CE124" s="356"/>
      <c r="CF124" s="356"/>
      <c r="CG124" s="356"/>
      <c r="CH124" s="356"/>
    </row>
    <row r="125" spans="2:87">
      <c r="B125" s="356" t="s">
        <v>5967</v>
      </c>
      <c r="C125" s="356"/>
      <c r="D125" s="356" t="s">
        <v>5798</v>
      </c>
      <c r="E125" s="356" t="s">
        <v>2094</v>
      </c>
      <c r="F125" s="356"/>
      <c r="G125" s="356"/>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c r="AR125" s="356"/>
      <c r="AS125" s="356"/>
      <c r="AT125" s="356"/>
      <c r="AU125" s="356"/>
      <c r="AV125" s="356"/>
      <c r="AW125" s="356"/>
      <c r="AX125" s="356"/>
      <c r="AY125" s="356"/>
      <c r="AZ125" s="356"/>
      <c r="BA125" s="356"/>
      <c r="BB125" s="356"/>
      <c r="BC125" s="356"/>
      <c r="BD125" s="356"/>
      <c r="BE125" s="356"/>
      <c r="BF125" s="356"/>
      <c r="BG125" s="356"/>
      <c r="BH125" s="356"/>
      <c r="BI125" s="356"/>
      <c r="BJ125" s="356"/>
      <c r="BK125" s="356"/>
      <c r="BL125" s="356"/>
      <c r="BM125" s="356"/>
      <c r="BN125" s="356"/>
      <c r="BO125" s="356"/>
      <c r="BP125" s="356"/>
      <c r="BQ125" s="356"/>
      <c r="BR125" s="356"/>
      <c r="BS125" s="356"/>
      <c r="BT125" s="356"/>
      <c r="BU125" s="356"/>
      <c r="BV125" s="356"/>
      <c r="BW125" s="356"/>
      <c r="BX125" s="356"/>
      <c r="BY125" s="356"/>
      <c r="BZ125" s="356"/>
      <c r="CA125" s="356"/>
      <c r="CB125" s="356"/>
      <c r="CC125" s="356"/>
      <c r="CD125" s="356"/>
      <c r="CE125" s="356"/>
      <c r="CF125" s="356"/>
      <c r="CG125" s="356"/>
      <c r="CH125" s="356"/>
    </row>
    <row r="126" spans="2:87">
      <c r="B126" s="356" t="s">
        <v>2097</v>
      </c>
      <c r="C126" s="356"/>
      <c r="D126" s="356" t="s">
        <v>5798</v>
      </c>
      <c r="E126" s="356" t="s">
        <v>247</v>
      </c>
      <c r="F126" s="356"/>
      <c r="G126" s="356"/>
      <c r="H126" s="356"/>
      <c r="I126" s="356"/>
      <c r="J126" s="356"/>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c r="AM126" s="356"/>
      <c r="AN126" s="356"/>
      <c r="AO126" s="356"/>
      <c r="AP126" s="356"/>
      <c r="AQ126" s="356"/>
      <c r="AR126" s="356"/>
      <c r="AS126" s="356"/>
      <c r="AT126" s="356"/>
      <c r="AU126" s="356"/>
      <c r="AV126" s="356"/>
      <c r="AW126" s="356"/>
      <c r="AX126" s="356"/>
      <c r="AY126" s="356"/>
      <c r="AZ126" s="356"/>
      <c r="BA126" s="356"/>
      <c r="BB126" s="356"/>
      <c r="BC126" s="356"/>
      <c r="BD126" s="356"/>
      <c r="BE126" s="356"/>
      <c r="BF126" s="356"/>
      <c r="BG126" s="356"/>
      <c r="BH126" s="356"/>
      <c r="BI126" s="356"/>
      <c r="BJ126" s="356"/>
      <c r="BK126" s="356"/>
      <c r="BL126" s="356"/>
      <c r="BM126" s="356"/>
      <c r="BN126" s="356"/>
      <c r="BO126" s="356"/>
      <c r="BP126" s="356"/>
      <c r="BQ126" s="356"/>
      <c r="BR126" s="356"/>
      <c r="BS126" s="356"/>
      <c r="BT126" s="356"/>
      <c r="BU126" s="356"/>
      <c r="BV126" s="356"/>
      <c r="BW126" s="356"/>
      <c r="BX126" s="356"/>
      <c r="BY126" s="356"/>
      <c r="BZ126" s="356"/>
      <c r="CA126" s="356"/>
      <c r="CB126" s="356"/>
      <c r="CC126" s="356"/>
      <c r="CD126" s="356"/>
      <c r="CE126" s="356"/>
      <c r="CF126" s="356"/>
      <c r="CG126" s="356"/>
      <c r="CH126" s="356"/>
    </row>
    <row r="127" spans="2:87">
      <c r="B127" s="356" t="s">
        <v>1235</v>
      </c>
      <c r="C127" s="356"/>
      <c r="D127" s="356" t="s">
        <v>5798</v>
      </c>
      <c r="E127" s="356" t="s">
        <v>2104</v>
      </c>
      <c r="F127" s="356"/>
      <c r="G127" s="356"/>
      <c r="H127" s="356"/>
      <c r="I127" s="356"/>
      <c r="J127" s="356"/>
      <c r="K127" s="356"/>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356"/>
      <c r="AI127" s="356"/>
      <c r="AJ127" s="356"/>
      <c r="AK127" s="356"/>
      <c r="AL127" s="356"/>
      <c r="AM127" s="356"/>
      <c r="AN127" s="356"/>
      <c r="AO127" s="356"/>
      <c r="AP127" s="356"/>
      <c r="AQ127" s="356"/>
      <c r="AR127" s="356"/>
      <c r="AS127" s="356"/>
      <c r="AT127" s="356"/>
      <c r="AU127" s="356"/>
      <c r="AV127" s="356"/>
      <c r="AW127" s="356"/>
      <c r="AX127" s="356"/>
      <c r="AY127" s="356"/>
      <c r="AZ127" s="356"/>
      <c r="BA127" s="356"/>
      <c r="BB127" s="356"/>
      <c r="BC127" s="356"/>
      <c r="BD127" s="356"/>
      <c r="BE127" s="356"/>
      <c r="BF127" s="356"/>
      <c r="BG127" s="356"/>
      <c r="BH127" s="356"/>
      <c r="BI127" s="356"/>
      <c r="BJ127" s="356"/>
      <c r="BK127" s="356"/>
      <c r="BL127" s="356"/>
      <c r="BM127" s="356"/>
      <c r="BN127" s="356"/>
      <c r="BO127" s="356"/>
      <c r="BP127" s="356"/>
      <c r="BQ127" s="356"/>
      <c r="BR127" s="356"/>
      <c r="BS127" s="356"/>
      <c r="BT127" s="356"/>
      <c r="BU127" s="356"/>
      <c r="BV127" s="356"/>
      <c r="BW127" s="356"/>
      <c r="BX127" s="356"/>
      <c r="BY127" s="356"/>
      <c r="BZ127" s="356"/>
      <c r="CA127" s="356"/>
      <c r="CB127" s="356"/>
      <c r="CC127" s="356"/>
      <c r="CD127" s="356"/>
      <c r="CE127" s="356"/>
      <c r="CF127" s="356"/>
      <c r="CG127" s="356"/>
      <c r="CH127" s="356"/>
    </row>
    <row r="128" spans="2:87">
      <c r="B128" s="356" t="s">
        <v>2110</v>
      </c>
      <c r="C128" s="356"/>
      <c r="D128" s="356" t="s">
        <v>5798</v>
      </c>
      <c r="E128" s="356" t="s">
        <v>2105</v>
      </c>
      <c r="F128" s="356"/>
      <c r="G128" s="356"/>
      <c r="H128" s="356"/>
      <c r="I128" s="356"/>
      <c r="J128" s="356"/>
      <c r="K128" s="356"/>
      <c r="L128" s="356"/>
      <c r="M128" s="356"/>
      <c r="N128" s="356"/>
      <c r="O128" s="356"/>
      <c r="P128" s="356"/>
      <c r="Q128" s="356"/>
      <c r="R128" s="356"/>
      <c r="S128" s="356"/>
      <c r="T128" s="356"/>
      <c r="U128" s="356"/>
      <c r="V128" s="356"/>
      <c r="W128" s="356"/>
      <c r="X128" s="356"/>
      <c r="Y128" s="356"/>
      <c r="Z128" s="356"/>
      <c r="AA128" s="356"/>
      <c r="AB128" s="356"/>
      <c r="AC128" s="356"/>
      <c r="AD128" s="356"/>
      <c r="AE128" s="356"/>
      <c r="AF128" s="356"/>
      <c r="AG128" s="356"/>
      <c r="AH128" s="356"/>
      <c r="AI128" s="356"/>
      <c r="AJ128" s="356"/>
      <c r="AK128" s="356"/>
      <c r="AL128" s="356"/>
      <c r="AM128" s="356"/>
      <c r="AN128" s="356"/>
      <c r="AO128" s="356"/>
      <c r="AP128" s="356"/>
      <c r="AQ128" s="356"/>
      <c r="AR128" s="356"/>
      <c r="AS128" s="356"/>
      <c r="AT128" s="356"/>
      <c r="AU128" s="356"/>
      <c r="AV128" s="356"/>
      <c r="AW128" s="356"/>
      <c r="AX128" s="356"/>
      <c r="AY128" s="356"/>
      <c r="AZ128" s="356"/>
      <c r="BA128" s="356"/>
      <c r="BB128" s="356"/>
      <c r="BC128" s="356"/>
      <c r="BD128" s="356"/>
      <c r="BE128" s="356"/>
      <c r="BF128" s="356"/>
      <c r="BG128" s="356"/>
      <c r="BH128" s="356"/>
      <c r="BI128" s="356"/>
      <c r="BJ128" s="356"/>
      <c r="BK128" s="356"/>
      <c r="BL128" s="356"/>
      <c r="BM128" s="356"/>
      <c r="BN128" s="356"/>
      <c r="BO128" s="356"/>
      <c r="BP128" s="356"/>
      <c r="BQ128" s="356"/>
      <c r="BR128" s="356"/>
      <c r="BS128" s="356"/>
      <c r="BT128" s="356"/>
      <c r="BU128" s="356"/>
      <c r="BV128" s="356"/>
      <c r="BW128" s="356"/>
      <c r="BX128" s="356"/>
      <c r="BY128" s="356"/>
      <c r="BZ128" s="356"/>
      <c r="CA128" s="356"/>
      <c r="CB128" s="356"/>
      <c r="CC128" s="356"/>
      <c r="CD128" s="356"/>
      <c r="CE128" s="356"/>
      <c r="CF128" s="356"/>
      <c r="CG128" s="356"/>
      <c r="CH128" s="356"/>
    </row>
    <row r="129" spans="2:87">
      <c r="B129" s="356" t="s">
        <v>1982</v>
      </c>
      <c r="C129" s="356"/>
      <c r="D129" s="356" t="s">
        <v>5798</v>
      </c>
      <c r="E129" s="356" t="s">
        <v>2058</v>
      </c>
      <c r="F129" s="356"/>
      <c r="G129" s="356"/>
      <c r="H129" s="356"/>
      <c r="I129" s="356"/>
      <c r="J129" s="356"/>
      <c r="K129" s="356"/>
      <c r="L129" s="356"/>
      <c r="M129" s="356"/>
      <c r="N129" s="356"/>
      <c r="O129" s="356"/>
      <c r="P129" s="356"/>
      <c r="Q129" s="356"/>
      <c r="R129" s="356"/>
      <c r="S129" s="356"/>
      <c r="T129" s="356"/>
      <c r="U129" s="356"/>
      <c r="V129" s="356"/>
      <c r="W129" s="356"/>
      <c r="X129" s="356"/>
      <c r="Y129" s="356"/>
      <c r="Z129" s="356"/>
      <c r="AA129" s="356"/>
      <c r="AB129" s="356"/>
      <c r="AC129" s="356"/>
      <c r="AD129" s="356"/>
      <c r="AE129" s="356"/>
      <c r="AF129" s="356"/>
      <c r="AG129" s="356"/>
      <c r="AH129" s="356"/>
      <c r="AI129" s="356"/>
      <c r="AJ129" s="356"/>
      <c r="AK129" s="356"/>
      <c r="AL129" s="356"/>
      <c r="AM129" s="356"/>
      <c r="AN129" s="356"/>
      <c r="AO129" s="356"/>
      <c r="AP129" s="356"/>
      <c r="AQ129" s="356"/>
      <c r="AR129" s="356"/>
      <c r="AS129" s="356"/>
      <c r="AT129" s="356"/>
      <c r="AU129" s="356"/>
      <c r="AV129" s="356"/>
      <c r="AW129" s="356"/>
      <c r="AX129" s="356"/>
      <c r="AY129" s="356"/>
      <c r="AZ129" s="356"/>
      <c r="BA129" s="356"/>
      <c r="BB129" s="356"/>
      <c r="BC129" s="356"/>
      <c r="BD129" s="356"/>
      <c r="BE129" s="356"/>
      <c r="BF129" s="356"/>
      <c r="BG129" s="356"/>
      <c r="BH129" s="356"/>
      <c r="BI129" s="356"/>
      <c r="BJ129" s="356"/>
      <c r="BK129" s="356"/>
      <c r="BL129" s="356"/>
      <c r="BM129" s="356"/>
      <c r="BN129" s="356"/>
      <c r="BO129" s="356"/>
      <c r="BP129" s="356"/>
      <c r="BQ129" s="356"/>
      <c r="BR129" s="356"/>
      <c r="BS129" s="356"/>
      <c r="BT129" s="356"/>
      <c r="BU129" s="356"/>
      <c r="BV129" s="356"/>
      <c r="BW129" s="356"/>
      <c r="BX129" s="356"/>
      <c r="BY129" s="356"/>
      <c r="BZ129" s="356"/>
      <c r="CA129" s="356"/>
      <c r="CB129" s="356"/>
      <c r="CC129" s="356"/>
      <c r="CD129" s="356"/>
      <c r="CE129" s="356"/>
      <c r="CF129" s="356"/>
      <c r="CG129" s="356"/>
      <c r="CH129" s="356"/>
    </row>
    <row r="130" spans="2:87">
      <c r="B130" s="356" t="s">
        <v>2111</v>
      </c>
      <c r="C130" s="356"/>
      <c r="D130" s="356" t="s">
        <v>5798</v>
      </c>
      <c r="E130" s="356" t="s">
        <v>779</v>
      </c>
      <c r="F130" s="356"/>
      <c r="G130" s="356"/>
      <c r="H130" s="356"/>
      <c r="I130" s="356"/>
      <c r="J130" s="356"/>
      <c r="K130" s="356"/>
      <c r="L130" s="356"/>
      <c r="M130" s="356"/>
      <c r="N130" s="356"/>
      <c r="O130" s="356"/>
      <c r="P130" s="356"/>
      <c r="Q130" s="356"/>
      <c r="R130" s="356"/>
      <c r="S130" s="356"/>
      <c r="T130" s="356"/>
      <c r="U130" s="356"/>
      <c r="V130" s="356"/>
      <c r="W130" s="356"/>
      <c r="X130" s="356"/>
      <c r="Y130" s="356"/>
      <c r="Z130" s="356"/>
      <c r="AA130" s="356"/>
      <c r="AB130" s="356"/>
      <c r="AC130" s="356"/>
      <c r="AD130" s="356"/>
      <c r="AE130" s="356"/>
      <c r="AF130" s="356"/>
      <c r="AG130" s="356"/>
      <c r="AH130" s="356"/>
      <c r="AI130" s="356"/>
      <c r="AJ130" s="356"/>
      <c r="AK130" s="356"/>
      <c r="AL130" s="356"/>
      <c r="AM130" s="356"/>
      <c r="AN130" s="356"/>
      <c r="AO130" s="356"/>
      <c r="AP130" s="356"/>
      <c r="AQ130" s="356"/>
      <c r="AR130" s="356"/>
      <c r="AS130" s="356"/>
      <c r="AT130" s="356"/>
      <c r="AU130" s="356"/>
      <c r="AV130" s="356"/>
      <c r="AW130" s="356"/>
      <c r="AX130" s="356"/>
      <c r="AY130" s="356"/>
      <c r="AZ130" s="356"/>
      <c r="BA130" s="356"/>
      <c r="BB130" s="356"/>
      <c r="BC130" s="356"/>
      <c r="BD130" s="356"/>
      <c r="BE130" s="356"/>
      <c r="BF130" s="356"/>
      <c r="BG130" s="356"/>
      <c r="BH130" s="356"/>
      <c r="BI130" s="356"/>
      <c r="BJ130" s="356"/>
      <c r="BK130" s="356"/>
      <c r="BL130" s="356"/>
      <c r="BM130" s="356"/>
      <c r="BN130" s="356"/>
      <c r="BO130" s="356"/>
      <c r="BP130" s="356"/>
      <c r="BQ130" s="356"/>
      <c r="BR130" s="356"/>
      <c r="BS130" s="356"/>
      <c r="BT130" s="356"/>
      <c r="BU130" s="356"/>
      <c r="BV130" s="356"/>
      <c r="BW130" s="356"/>
      <c r="BX130" s="356"/>
      <c r="BY130" s="356"/>
      <c r="BZ130" s="356"/>
      <c r="CA130" s="356"/>
      <c r="CB130" s="356"/>
      <c r="CC130" s="356"/>
      <c r="CD130" s="356"/>
      <c r="CE130" s="356"/>
      <c r="CF130" s="356"/>
      <c r="CG130" s="356"/>
      <c r="CH130" s="356"/>
    </row>
    <row r="131" spans="2:87">
      <c r="B131" s="356" t="s">
        <v>6968</v>
      </c>
      <c r="C131" s="356"/>
      <c r="D131" s="356" t="s">
        <v>5798</v>
      </c>
      <c r="E131" s="356" t="s">
        <v>2117</v>
      </c>
      <c r="F131" s="356"/>
      <c r="G131" s="356"/>
      <c r="H131" s="356"/>
      <c r="I131" s="356"/>
      <c r="J131" s="356"/>
      <c r="K131" s="356"/>
      <c r="L131" s="356"/>
      <c r="M131" s="356"/>
      <c r="N131" s="356"/>
      <c r="O131" s="356"/>
      <c r="P131" s="356"/>
      <c r="Q131" s="356"/>
      <c r="R131" s="356"/>
      <c r="S131" s="356"/>
      <c r="T131" s="356"/>
      <c r="U131" s="356"/>
      <c r="V131" s="356"/>
      <c r="W131" s="356"/>
      <c r="X131" s="356"/>
      <c r="Y131" s="356"/>
      <c r="Z131" s="356"/>
      <c r="AA131" s="356"/>
      <c r="AB131" s="356"/>
      <c r="AC131" s="356"/>
      <c r="AD131" s="356"/>
      <c r="AE131" s="356"/>
      <c r="AF131" s="356"/>
      <c r="AG131" s="356"/>
      <c r="AH131" s="356"/>
      <c r="AI131" s="356"/>
      <c r="AJ131" s="356"/>
      <c r="AK131" s="356"/>
      <c r="AL131" s="356"/>
      <c r="AM131" s="356"/>
      <c r="AN131" s="356"/>
      <c r="AO131" s="356"/>
      <c r="AP131" s="356"/>
      <c r="AQ131" s="356"/>
      <c r="AR131" s="356"/>
      <c r="AS131" s="356"/>
      <c r="AT131" s="356"/>
      <c r="AU131" s="356"/>
      <c r="AV131" s="356"/>
      <c r="AW131" s="356"/>
      <c r="AX131" s="356"/>
      <c r="AY131" s="356"/>
      <c r="AZ131" s="356"/>
      <c r="BA131" s="356"/>
      <c r="BB131" s="356"/>
      <c r="BC131" s="356"/>
      <c r="BD131" s="356"/>
      <c r="BE131" s="356"/>
      <c r="BF131" s="356"/>
      <c r="BG131" s="356"/>
      <c r="BH131" s="356"/>
      <c r="BI131" s="356"/>
      <c r="BJ131" s="356"/>
      <c r="BK131" s="356"/>
      <c r="BL131" s="356"/>
      <c r="BM131" s="356"/>
      <c r="BN131" s="356"/>
      <c r="BO131" s="356"/>
      <c r="BP131" s="356"/>
      <c r="BQ131" s="356"/>
      <c r="BR131" s="356"/>
      <c r="BS131" s="356"/>
      <c r="BT131" s="356"/>
      <c r="BU131" s="356"/>
      <c r="BV131" s="356"/>
      <c r="BW131" s="356"/>
      <c r="BX131" s="356"/>
      <c r="BY131" s="356"/>
      <c r="BZ131" s="356"/>
      <c r="CA131" s="356"/>
      <c r="CB131" s="356"/>
      <c r="CC131" s="356"/>
      <c r="CD131" s="356"/>
      <c r="CE131" s="356"/>
      <c r="CF131" s="356"/>
      <c r="CG131" s="356"/>
      <c r="CH131" s="356"/>
      <c r="CI131" s="368" t="s">
        <v>37</v>
      </c>
    </row>
  </sheetData>
  <phoneticPr fontId="22"/>
  <pageMargins left="0.7" right="0.7" top="0.75" bottom="0.75" header="0.3" footer="0.3"/>
  <pageSetup paperSize="9"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64"/>
  <dimension ref="B1:AL385"/>
  <sheetViews>
    <sheetView showGridLines="0" workbookViewId="0">
      <pane ySplit="4" topLeftCell="A5" activePane="bottomLeft" state="frozen"/>
      <selection pane="bottomLeft"/>
    </sheetView>
  </sheetViews>
  <sheetFormatPr defaultColWidth="3.54296875" defaultRowHeight="15"/>
  <cols>
    <col min="1" max="1" width="3.54296875" style="368"/>
    <col min="2" max="2" width="24" style="368" bestFit="1" customWidth="1"/>
    <col min="3" max="4" width="3.08984375" style="368" hidden="1" customWidth="1"/>
    <col min="5" max="5" width="5.81640625" style="368" bestFit="1" customWidth="1"/>
    <col min="6" max="38" width="3.36328125" style="368" bestFit="1" customWidth="1"/>
    <col min="39" max="16384" width="3.54296875" style="368"/>
  </cols>
  <sheetData>
    <row r="1" spans="2:38">
      <c r="B1" s="369" t="s">
        <v>4152</v>
      </c>
      <c r="C1" s="371"/>
      <c r="D1" s="371"/>
    </row>
    <row r="2" spans="2:38">
      <c r="B2" s="370" t="s">
        <v>5220</v>
      </c>
      <c r="C2" s="371"/>
      <c r="D2" s="371"/>
    </row>
    <row r="3" spans="2:38">
      <c r="B3" s="371"/>
      <c r="C3" s="371"/>
      <c r="D3" s="371"/>
    </row>
    <row r="4" spans="2:38" ht="136.19999999999999">
      <c r="B4" s="372" t="s">
        <v>2955</v>
      </c>
      <c r="C4" s="372" t="s">
        <v>4822</v>
      </c>
      <c r="D4" s="372" t="s">
        <v>2992</v>
      </c>
      <c r="E4" s="374" t="s">
        <v>2377</v>
      </c>
      <c r="F4" s="374" t="s">
        <v>1274</v>
      </c>
      <c r="G4" s="374" t="s">
        <v>29</v>
      </c>
      <c r="H4" s="374" t="s">
        <v>1598</v>
      </c>
      <c r="I4" s="374" t="s">
        <v>2959</v>
      </c>
      <c r="J4" s="374" t="s">
        <v>2961</v>
      </c>
      <c r="K4" s="374" t="s">
        <v>2965</v>
      </c>
      <c r="L4" s="374" t="s">
        <v>2968</v>
      </c>
      <c r="M4" s="374" t="s">
        <v>2969</v>
      </c>
      <c r="N4" s="374" t="s">
        <v>2970</v>
      </c>
      <c r="O4" s="374" t="s">
        <v>886</v>
      </c>
      <c r="P4" s="374" t="s">
        <v>2976</v>
      </c>
      <c r="Q4" s="380" t="s">
        <v>2155</v>
      </c>
      <c r="R4" s="380" t="s">
        <v>2363</v>
      </c>
      <c r="S4" s="380" t="s">
        <v>2980</v>
      </c>
      <c r="T4" s="380" t="s">
        <v>2983</v>
      </c>
      <c r="U4" s="380" t="s">
        <v>2226</v>
      </c>
      <c r="V4" s="380" t="s">
        <v>2987</v>
      </c>
      <c r="W4" s="380" t="s">
        <v>2939</v>
      </c>
      <c r="X4" s="380" t="s">
        <v>2993</v>
      </c>
      <c r="Y4" s="380" t="s">
        <v>1315</v>
      </c>
      <c r="Z4" s="380" t="s">
        <v>2994</v>
      </c>
      <c r="AA4" s="380" t="s">
        <v>2995</v>
      </c>
      <c r="AB4" s="380" t="s">
        <v>3001</v>
      </c>
      <c r="AC4" s="380" t="s">
        <v>3004</v>
      </c>
      <c r="AD4" s="380" t="s">
        <v>1028</v>
      </c>
      <c r="AE4" s="380" t="s">
        <v>3005</v>
      </c>
      <c r="AF4" s="380" t="s">
        <v>3007</v>
      </c>
      <c r="AG4" s="380" t="s">
        <v>3011</v>
      </c>
      <c r="AH4" s="380" t="s">
        <v>3014</v>
      </c>
      <c r="AI4" s="380" t="s">
        <v>26</v>
      </c>
      <c r="AJ4" s="380" t="s">
        <v>2984</v>
      </c>
      <c r="AK4" s="380" t="s">
        <v>3015</v>
      </c>
      <c r="AL4" s="380" t="s">
        <v>3019</v>
      </c>
    </row>
    <row r="5" spans="2:38">
      <c r="B5" s="373" t="s">
        <v>6672</v>
      </c>
      <c r="C5" s="373"/>
      <c r="D5" s="373" t="s">
        <v>5798</v>
      </c>
      <c r="E5" s="356" t="s">
        <v>1664</v>
      </c>
      <c r="F5" s="356" t="s">
        <v>703</v>
      </c>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row>
    <row r="6" spans="2:38">
      <c r="B6" s="373" t="s">
        <v>2648</v>
      </c>
      <c r="C6" s="373"/>
      <c r="D6" s="373" t="s">
        <v>5798</v>
      </c>
      <c r="E6" s="356" t="s">
        <v>743</v>
      </c>
      <c r="F6" s="356" t="s">
        <v>703</v>
      </c>
      <c r="G6" s="356"/>
      <c r="H6" s="356"/>
      <c r="I6" s="356"/>
      <c r="J6" s="356"/>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row>
    <row r="7" spans="2:38">
      <c r="B7" s="373" t="s">
        <v>429</v>
      </c>
      <c r="C7" s="373"/>
      <c r="D7" s="373" t="s">
        <v>5798</v>
      </c>
      <c r="E7" s="356" t="s">
        <v>1673</v>
      </c>
      <c r="F7" s="356" t="s">
        <v>703</v>
      </c>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row>
    <row r="8" spans="2:38">
      <c r="B8" s="373" t="s">
        <v>4721</v>
      </c>
      <c r="C8" s="373"/>
      <c r="D8" s="373" t="s">
        <v>5798</v>
      </c>
      <c r="E8" s="356" t="s">
        <v>1116</v>
      </c>
      <c r="F8" s="356" t="s">
        <v>703</v>
      </c>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row>
    <row r="9" spans="2:38">
      <c r="B9" s="373" t="s">
        <v>6609</v>
      </c>
      <c r="C9" s="373"/>
      <c r="D9" s="373" t="s">
        <v>5798</v>
      </c>
      <c r="E9" s="356" t="s">
        <v>1686</v>
      </c>
      <c r="F9" s="356" t="s">
        <v>703</v>
      </c>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6"/>
      <c r="AH9" s="356"/>
      <c r="AI9" s="356"/>
      <c r="AJ9" s="356"/>
      <c r="AK9" s="356"/>
      <c r="AL9" s="356"/>
    </row>
    <row r="10" spans="2:38">
      <c r="B10" s="373" t="s">
        <v>5545</v>
      </c>
      <c r="C10" s="373"/>
      <c r="D10" s="373" t="s">
        <v>5798</v>
      </c>
      <c r="E10" s="356" t="s">
        <v>1691</v>
      </c>
      <c r="F10" s="356" t="s">
        <v>703</v>
      </c>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row>
    <row r="11" spans="2:38">
      <c r="B11" s="373" t="s">
        <v>1701</v>
      </c>
      <c r="C11" s="373"/>
      <c r="D11" s="373" t="s">
        <v>5798</v>
      </c>
      <c r="E11" s="356" t="s">
        <v>190</v>
      </c>
      <c r="F11" s="356" t="s">
        <v>703</v>
      </c>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row>
    <row r="12" spans="2:38">
      <c r="B12" s="373" t="s">
        <v>5552</v>
      </c>
      <c r="C12" s="373"/>
      <c r="D12" s="373" t="s">
        <v>5798</v>
      </c>
      <c r="E12" s="356" t="s">
        <v>1068</v>
      </c>
      <c r="F12" s="356" t="s">
        <v>703</v>
      </c>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row>
    <row r="13" spans="2:38">
      <c r="B13" s="373" t="s">
        <v>6192</v>
      </c>
      <c r="C13" s="373"/>
      <c r="D13" s="373" t="s">
        <v>5798</v>
      </c>
      <c r="E13" s="356" t="s">
        <v>1702</v>
      </c>
      <c r="F13" s="356" t="s">
        <v>703</v>
      </c>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row>
    <row r="14" spans="2:38">
      <c r="B14" s="373" t="s">
        <v>6931</v>
      </c>
      <c r="C14" s="373"/>
      <c r="D14" s="373" t="s">
        <v>5798</v>
      </c>
      <c r="E14" s="356" t="s">
        <v>1706</v>
      </c>
      <c r="F14" s="356" t="s">
        <v>703</v>
      </c>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row>
    <row r="15" spans="2:38">
      <c r="B15" s="373" t="s">
        <v>6932</v>
      </c>
      <c r="C15" s="373"/>
      <c r="D15" s="373" t="s">
        <v>5798</v>
      </c>
      <c r="E15" s="356" t="s">
        <v>328</v>
      </c>
      <c r="F15" s="356" t="s">
        <v>703</v>
      </c>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row>
    <row r="16" spans="2:38">
      <c r="B16" s="373" t="s">
        <v>6933</v>
      </c>
      <c r="C16" s="373"/>
      <c r="D16" s="373" t="s">
        <v>5798</v>
      </c>
      <c r="E16" s="356" t="s">
        <v>1707</v>
      </c>
      <c r="F16" s="356" t="s">
        <v>703</v>
      </c>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row>
    <row r="17" spans="2:38">
      <c r="B17" s="373" t="s">
        <v>1709</v>
      </c>
      <c r="C17" s="373"/>
      <c r="D17" s="373" t="s">
        <v>5798</v>
      </c>
      <c r="E17" s="356" t="s">
        <v>1286</v>
      </c>
      <c r="F17" s="356" t="s">
        <v>703</v>
      </c>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row>
    <row r="18" spans="2:38">
      <c r="B18" s="373" t="s">
        <v>1438</v>
      </c>
      <c r="C18" s="373"/>
      <c r="D18" s="373" t="s">
        <v>5798</v>
      </c>
      <c r="E18" s="356" t="s">
        <v>1629</v>
      </c>
      <c r="F18" s="356" t="s">
        <v>703</v>
      </c>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row>
    <row r="19" spans="2:38">
      <c r="B19" s="373" t="s">
        <v>6897</v>
      </c>
      <c r="C19" s="373"/>
      <c r="D19" s="373" t="s">
        <v>5798</v>
      </c>
      <c r="E19" s="356" t="s">
        <v>582</v>
      </c>
      <c r="F19" s="356" t="s">
        <v>703</v>
      </c>
      <c r="G19" s="356"/>
      <c r="H19" s="356"/>
      <c r="I19" s="356"/>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row>
    <row r="20" spans="2:38">
      <c r="B20" s="373" t="s">
        <v>4929</v>
      </c>
      <c r="C20" s="373"/>
      <c r="D20" s="373" t="s">
        <v>5798</v>
      </c>
      <c r="E20" s="356" t="s">
        <v>1715</v>
      </c>
      <c r="F20" s="356" t="s">
        <v>703</v>
      </c>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row>
    <row r="21" spans="2:38">
      <c r="B21" s="373" t="s">
        <v>4512</v>
      </c>
      <c r="C21" s="373"/>
      <c r="D21" s="373" t="s">
        <v>5798</v>
      </c>
      <c r="E21" s="356" t="s">
        <v>1018</v>
      </c>
      <c r="F21" s="356" t="s">
        <v>703</v>
      </c>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row>
    <row r="22" spans="2:38">
      <c r="B22" s="373" t="s">
        <v>1728</v>
      </c>
      <c r="C22" s="373"/>
      <c r="D22" s="373" t="s">
        <v>5798</v>
      </c>
      <c r="E22" s="356" t="s">
        <v>1725</v>
      </c>
      <c r="F22" s="356" t="s">
        <v>703</v>
      </c>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row>
    <row r="23" spans="2:38">
      <c r="B23" s="373" t="s">
        <v>1430</v>
      </c>
      <c r="C23" s="373"/>
      <c r="D23" s="373" t="s">
        <v>5798</v>
      </c>
      <c r="E23" s="356" t="s">
        <v>298</v>
      </c>
      <c r="F23" s="356" t="s">
        <v>703</v>
      </c>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row>
    <row r="24" spans="2:38">
      <c r="B24" s="373" t="s">
        <v>682</v>
      </c>
      <c r="C24" s="373"/>
      <c r="D24" s="373" t="s">
        <v>5798</v>
      </c>
      <c r="E24" s="356" t="s">
        <v>1722</v>
      </c>
      <c r="F24" s="356" t="s">
        <v>703</v>
      </c>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row>
    <row r="25" spans="2:38">
      <c r="B25" s="373" t="s">
        <v>1234</v>
      </c>
      <c r="C25" s="373"/>
      <c r="D25" s="373" t="s">
        <v>5798</v>
      </c>
      <c r="E25" s="356" t="s">
        <v>1729</v>
      </c>
      <c r="F25" s="356" t="s">
        <v>703</v>
      </c>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row>
    <row r="26" spans="2:38">
      <c r="B26" s="373" t="s">
        <v>2688</v>
      </c>
      <c r="C26" s="373"/>
      <c r="D26" s="373" t="s">
        <v>5798</v>
      </c>
      <c r="E26" s="356" t="s">
        <v>1732</v>
      </c>
      <c r="F26" s="356" t="s">
        <v>703</v>
      </c>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row>
    <row r="27" spans="2:38">
      <c r="B27" s="373" t="s">
        <v>1037</v>
      </c>
      <c r="C27" s="373"/>
      <c r="D27" s="373" t="s">
        <v>5798</v>
      </c>
      <c r="E27" s="356" t="s">
        <v>1735</v>
      </c>
      <c r="F27" s="356" t="s">
        <v>703</v>
      </c>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row>
    <row r="28" spans="2:38">
      <c r="B28" s="373" t="s">
        <v>4086</v>
      </c>
      <c r="C28" s="373"/>
      <c r="D28" s="373" t="s">
        <v>5798</v>
      </c>
      <c r="E28" s="356" t="s">
        <v>828</v>
      </c>
      <c r="F28" s="356" t="s">
        <v>703</v>
      </c>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row>
    <row r="29" spans="2:38">
      <c r="B29" s="373" t="s">
        <v>1059</v>
      </c>
      <c r="C29" s="373"/>
      <c r="D29" s="373" t="s">
        <v>5798</v>
      </c>
      <c r="E29" s="356" t="s">
        <v>763</v>
      </c>
      <c r="F29" s="356" t="s">
        <v>703</v>
      </c>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row>
    <row r="30" spans="2:38">
      <c r="B30" s="373" t="s">
        <v>1745</v>
      </c>
      <c r="C30" s="373"/>
      <c r="D30" s="373" t="s">
        <v>5798</v>
      </c>
      <c r="E30" s="356" t="s">
        <v>1743</v>
      </c>
      <c r="F30" s="356" t="s">
        <v>703</v>
      </c>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row>
    <row r="31" spans="2:38">
      <c r="B31" s="373" t="s">
        <v>6793</v>
      </c>
      <c r="C31" s="373"/>
      <c r="D31" s="373" t="s">
        <v>5798</v>
      </c>
      <c r="E31" s="356" t="s">
        <v>424</v>
      </c>
      <c r="F31" s="356" t="s">
        <v>703</v>
      </c>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row>
    <row r="32" spans="2:38">
      <c r="B32" s="373" t="s">
        <v>6934</v>
      </c>
      <c r="C32" s="373"/>
      <c r="D32" s="373" t="s">
        <v>5798</v>
      </c>
      <c r="E32" s="356" t="s">
        <v>1071</v>
      </c>
      <c r="F32" s="356" t="s">
        <v>703</v>
      </c>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row>
    <row r="33" spans="2:38">
      <c r="B33" s="373" t="s">
        <v>6935</v>
      </c>
      <c r="C33" s="373"/>
      <c r="D33" s="373" t="s">
        <v>5798</v>
      </c>
      <c r="E33" s="356" t="s">
        <v>1748</v>
      </c>
      <c r="F33" s="356" t="s">
        <v>703</v>
      </c>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row>
    <row r="34" spans="2:38">
      <c r="B34" s="373" t="s">
        <v>6936</v>
      </c>
      <c r="C34" s="373"/>
      <c r="D34" s="373" t="s">
        <v>5798</v>
      </c>
      <c r="E34" s="356" t="s">
        <v>1752</v>
      </c>
      <c r="F34" s="356" t="s">
        <v>703</v>
      </c>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row>
    <row r="35" spans="2:38">
      <c r="B35" s="373" t="s">
        <v>4911</v>
      </c>
      <c r="C35" s="373"/>
      <c r="D35" s="373" t="s">
        <v>5798</v>
      </c>
      <c r="E35" s="356" t="s">
        <v>1762</v>
      </c>
      <c r="F35" s="356" t="s">
        <v>703</v>
      </c>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row>
    <row r="36" spans="2:38">
      <c r="B36" s="373" t="s">
        <v>6937</v>
      </c>
      <c r="C36" s="373"/>
      <c r="D36" s="373" t="s">
        <v>5798</v>
      </c>
      <c r="E36" s="356" t="s">
        <v>1767</v>
      </c>
      <c r="F36" s="356" t="s">
        <v>703</v>
      </c>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row>
    <row r="37" spans="2:38">
      <c r="B37" s="373" t="s">
        <v>6938</v>
      </c>
      <c r="C37" s="373"/>
      <c r="D37" s="373" t="s">
        <v>5798</v>
      </c>
      <c r="E37" s="356" t="s">
        <v>1772</v>
      </c>
      <c r="F37" s="356" t="s">
        <v>703</v>
      </c>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row>
    <row r="38" spans="2:38">
      <c r="B38" s="373" t="s">
        <v>6939</v>
      </c>
      <c r="C38" s="373"/>
      <c r="D38" s="373" t="s">
        <v>5798</v>
      </c>
      <c r="E38" s="356" t="s">
        <v>1773</v>
      </c>
      <c r="F38" s="356" t="s">
        <v>703</v>
      </c>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row>
    <row r="39" spans="2:38">
      <c r="B39" s="373" t="s">
        <v>6940</v>
      </c>
      <c r="C39" s="373"/>
      <c r="D39" s="373" t="s">
        <v>5798</v>
      </c>
      <c r="E39" s="356" t="s">
        <v>801</v>
      </c>
      <c r="F39" s="356" t="s">
        <v>703</v>
      </c>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row>
    <row r="40" spans="2:38">
      <c r="B40" s="373" t="s">
        <v>6941</v>
      </c>
      <c r="C40" s="373"/>
      <c r="D40" s="373" t="s">
        <v>5798</v>
      </c>
      <c r="E40" s="356" t="s">
        <v>1783</v>
      </c>
      <c r="F40" s="356" t="s">
        <v>703</v>
      </c>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row>
    <row r="41" spans="2:38">
      <c r="B41" s="373" t="s">
        <v>688</v>
      </c>
      <c r="C41" s="373"/>
      <c r="D41" s="373" t="s">
        <v>5798</v>
      </c>
      <c r="E41" s="356" t="s">
        <v>1788</v>
      </c>
      <c r="F41" s="356" t="s">
        <v>703</v>
      </c>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row>
    <row r="42" spans="2:38">
      <c r="B42" s="373" t="s">
        <v>6942</v>
      </c>
      <c r="C42" s="373"/>
      <c r="D42" s="373" t="s">
        <v>5798</v>
      </c>
      <c r="E42" s="356" t="s">
        <v>1791</v>
      </c>
      <c r="F42" s="356" t="s">
        <v>703</v>
      </c>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row>
    <row r="43" spans="2:38">
      <c r="B43" s="373" t="s">
        <v>239</v>
      </c>
      <c r="C43" s="373"/>
      <c r="D43" s="373" t="s">
        <v>5798</v>
      </c>
      <c r="E43" s="356" t="s">
        <v>685</v>
      </c>
      <c r="F43" s="356" t="s">
        <v>703</v>
      </c>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row>
    <row r="44" spans="2:38">
      <c r="B44" s="373" t="s">
        <v>1126</v>
      </c>
      <c r="C44" s="373"/>
      <c r="D44" s="373" t="s">
        <v>5798</v>
      </c>
      <c r="E44" s="356" t="s">
        <v>1712</v>
      </c>
      <c r="F44" s="356" t="s">
        <v>703</v>
      </c>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row>
    <row r="45" spans="2:38">
      <c r="B45" s="373" t="s">
        <v>6904</v>
      </c>
      <c r="C45" s="373"/>
      <c r="D45" s="373" t="s">
        <v>5798</v>
      </c>
      <c r="E45" s="356" t="s">
        <v>1792</v>
      </c>
      <c r="F45" s="356" t="s">
        <v>703</v>
      </c>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row>
    <row r="46" spans="2:38">
      <c r="B46" s="373" t="s">
        <v>1577</v>
      </c>
      <c r="C46" s="373"/>
      <c r="D46" s="373" t="s">
        <v>5798</v>
      </c>
      <c r="E46" s="356" t="s">
        <v>1388</v>
      </c>
      <c r="F46" s="356" t="s">
        <v>703</v>
      </c>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row>
    <row r="47" spans="2:38">
      <c r="B47" s="373" t="s">
        <v>6147</v>
      </c>
      <c r="C47" s="373"/>
      <c r="D47" s="373" t="s">
        <v>5798</v>
      </c>
      <c r="E47" s="356" t="s">
        <v>1800</v>
      </c>
      <c r="F47" s="356" t="s">
        <v>703</v>
      </c>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row>
    <row r="48" spans="2:38">
      <c r="B48" s="373" t="s">
        <v>2858</v>
      </c>
      <c r="C48" s="373"/>
      <c r="D48" s="373" t="s">
        <v>5798</v>
      </c>
      <c r="E48" s="356" t="s">
        <v>1812</v>
      </c>
      <c r="F48" s="356" t="s">
        <v>703</v>
      </c>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row>
    <row r="49" spans="2:38">
      <c r="B49" s="373" t="s">
        <v>1819</v>
      </c>
      <c r="C49" s="373"/>
      <c r="D49" s="373" t="s">
        <v>5798</v>
      </c>
      <c r="E49" s="356" t="s">
        <v>1818</v>
      </c>
      <c r="F49" s="356" t="s">
        <v>703</v>
      </c>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row>
    <row r="50" spans="2:38">
      <c r="B50" s="373" t="s">
        <v>1824</v>
      </c>
      <c r="C50" s="373"/>
      <c r="D50" s="373" t="s">
        <v>5798</v>
      </c>
      <c r="E50" s="356" t="s">
        <v>1822</v>
      </c>
      <c r="F50" s="356" t="s">
        <v>703</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row>
    <row r="51" spans="2:38">
      <c r="B51" s="373" t="s">
        <v>1827</v>
      </c>
      <c r="C51" s="373"/>
      <c r="D51" s="373" t="s">
        <v>5798</v>
      </c>
      <c r="E51" s="356" t="s">
        <v>1302</v>
      </c>
      <c r="F51" s="356" t="s">
        <v>703</v>
      </c>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row>
    <row r="52" spans="2:38">
      <c r="B52" s="373" t="s">
        <v>6531</v>
      </c>
      <c r="C52" s="373"/>
      <c r="D52" s="373" t="s">
        <v>5798</v>
      </c>
      <c r="E52" s="356" t="s">
        <v>1831</v>
      </c>
      <c r="F52" s="356" t="s">
        <v>703</v>
      </c>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row>
    <row r="53" spans="2:38">
      <c r="B53" s="373" t="s">
        <v>5237</v>
      </c>
      <c r="C53" s="373"/>
      <c r="D53" s="373" t="s">
        <v>5798</v>
      </c>
      <c r="E53" s="356" t="s">
        <v>1839</v>
      </c>
      <c r="F53" s="356" t="s">
        <v>703</v>
      </c>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row>
    <row r="54" spans="2:38">
      <c r="B54" s="373" t="s">
        <v>2449</v>
      </c>
      <c r="C54" s="373"/>
      <c r="D54" s="373" t="s">
        <v>5798</v>
      </c>
      <c r="E54" s="356" t="s">
        <v>1269</v>
      </c>
      <c r="F54" s="356" t="s">
        <v>703</v>
      </c>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row>
    <row r="55" spans="2:38">
      <c r="B55" s="373" t="s">
        <v>5206</v>
      </c>
      <c r="C55" s="373"/>
      <c r="D55" s="373" t="s">
        <v>5798</v>
      </c>
      <c r="E55" s="356" t="s">
        <v>1846</v>
      </c>
      <c r="F55" s="356" t="s">
        <v>703</v>
      </c>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row>
    <row r="56" spans="2:38">
      <c r="B56" s="373" t="s">
        <v>6943</v>
      </c>
      <c r="C56" s="373"/>
      <c r="D56" s="373" t="s">
        <v>5798</v>
      </c>
      <c r="E56" s="356" t="s">
        <v>1849</v>
      </c>
      <c r="F56" s="356" t="s">
        <v>703</v>
      </c>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row>
    <row r="57" spans="2:38">
      <c r="B57" s="373" t="s">
        <v>6263</v>
      </c>
      <c r="C57" s="373"/>
      <c r="D57" s="373" t="s">
        <v>5798</v>
      </c>
      <c r="E57" s="356" t="s">
        <v>1854</v>
      </c>
      <c r="F57" s="356" t="s">
        <v>703</v>
      </c>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row>
    <row r="58" spans="2:38">
      <c r="B58" s="373" t="s">
        <v>3849</v>
      </c>
      <c r="C58" s="373"/>
      <c r="D58" s="373" t="s">
        <v>5798</v>
      </c>
      <c r="E58" s="356" t="s">
        <v>1858</v>
      </c>
      <c r="F58" s="356" t="s">
        <v>703</v>
      </c>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row>
    <row r="59" spans="2:38">
      <c r="B59" s="373" t="s">
        <v>5806</v>
      </c>
      <c r="C59" s="373"/>
      <c r="D59" s="373" t="s">
        <v>5798</v>
      </c>
      <c r="E59" s="356" t="s">
        <v>1115</v>
      </c>
      <c r="F59" s="356" t="s">
        <v>703</v>
      </c>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row>
    <row r="60" spans="2:38">
      <c r="B60" s="373" t="s">
        <v>6944</v>
      </c>
      <c r="C60" s="373"/>
      <c r="D60" s="373" t="s">
        <v>5798</v>
      </c>
      <c r="E60" s="356" t="s">
        <v>1864</v>
      </c>
      <c r="F60" s="356" t="s">
        <v>703</v>
      </c>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row>
    <row r="61" spans="2:38">
      <c r="B61" s="373" t="s">
        <v>157</v>
      </c>
      <c r="C61" s="373"/>
      <c r="D61" s="373" t="s">
        <v>5798</v>
      </c>
      <c r="E61" s="356" t="s">
        <v>1771</v>
      </c>
      <c r="F61" s="356" t="s">
        <v>703</v>
      </c>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row>
    <row r="62" spans="2:38">
      <c r="B62" s="373" t="s">
        <v>6945</v>
      </c>
      <c r="C62" s="373"/>
      <c r="D62" s="373" t="s">
        <v>5798</v>
      </c>
      <c r="E62" s="356" t="s">
        <v>1687</v>
      </c>
      <c r="F62" s="356" t="s">
        <v>703</v>
      </c>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row>
    <row r="63" spans="2:38">
      <c r="B63" s="373" t="s">
        <v>1874</v>
      </c>
      <c r="C63" s="373"/>
      <c r="D63" s="373" t="s">
        <v>5798</v>
      </c>
      <c r="E63" s="356" t="s">
        <v>1872</v>
      </c>
      <c r="F63" s="356" t="s">
        <v>703</v>
      </c>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row>
    <row r="64" spans="2:38">
      <c r="B64" s="373" t="s">
        <v>1877</v>
      </c>
      <c r="C64" s="373"/>
      <c r="D64" s="373" t="s">
        <v>5798</v>
      </c>
      <c r="E64" s="356" t="s">
        <v>1496</v>
      </c>
      <c r="F64" s="356" t="s">
        <v>703</v>
      </c>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row>
    <row r="65" spans="2:38">
      <c r="B65" s="373" t="s">
        <v>6946</v>
      </c>
      <c r="C65" s="373"/>
      <c r="D65" s="373" t="s">
        <v>5798</v>
      </c>
      <c r="E65" s="356" t="s">
        <v>1879</v>
      </c>
      <c r="F65" s="356" t="s">
        <v>703</v>
      </c>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row>
    <row r="66" spans="2:38">
      <c r="B66" s="373" t="s">
        <v>973</v>
      </c>
      <c r="C66" s="373"/>
      <c r="D66" s="373" t="s">
        <v>5798</v>
      </c>
      <c r="E66" s="356" t="s">
        <v>61</v>
      </c>
      <c r="F66" s="356" t="s">
        <v>703</v>
      </c>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row>
    <row r="67" spans="2:38">
      <c r="B67" s="373" t="s">
        <v>6947</v>
      </c>
      <c r="C67" s="373"/>
      <c r="D67" s="373" t="s">
        <v>5798</v>
      </c>
      <c r="E67" s="356" t="s">
        <v>336</v>
      </c>
      <c r="F67" s="356" t="s">
        <v>703</v>
      </c>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row>
    <row r="68" spans="2:38">
      <c r="B68" s="373" t="s">
        <v>4175</v>
      </c>
      <c r="C68" s="373"/>
      <c r="D68" s="373" t="s">
        <v>5798</v>
      </c>
      <c r="E68" s="356" t="s">
        <v>1889</v>
      </c>
      <c r="F68" s="356" t="s">
        <v>703</v>
      </c>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row>
    <row r="69" spans="2:38">
      <c r="B69" s="373" t="s">
        <v>655</v>
      </c>
      <c r="C69" s="373"/>
      <c r="D69" s="373" t="s">
        <v>5798</v>
      </c>
      <c r="E69" s="356" t="s">
        <v>1890</v>
      </c>
      <c r="F69" s="356" t="s">
        <v>703</v>
      </c>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row>
    <row r="70" spans="2:38">
      <c r="B70" s="373" t="s">
        <v>6948</v>
      </c>
      <c r="C70" s="373"/>
      <c r="D70" s="373" t="s">
        <v>5798</v>
      </c>
      <c r="E70" s="356" t="s">
        <v>1897</v>
      </c>
      <c r="F70" s="356" t="s">
        <v>703</v>
      </c>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row>
    <row r="71" spans="2:38">
      <c r="B71" s="373" t="s">
        <v>6949</v>
      </c>
      <c r="C71" s="373"/>
      <c r="D71" s="373" t="s">
        <v>5798</v>
      </c>
      <c r="E71" s="356" t="s">
        <v>617</v>
      </c>
      <c r="F71" s="356" t="s">
        <v>703</v>
      </c>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row>
    <row r="72" spans="2:38">
      <c r="B72" s="373" t="s">
        <v>6950</v>
      </c>
      <c r="C72" s="373"/>
      <c r="D72" s="373" t="s">
        <v>5798</v>
      </c>
      <c r="E72" s="356" t="s">
        <v>1909</v>
      </c>
      <c r="F72" s="356" t="s">
        <v>703</v>
      </c>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row>
    <row r="73" spans="2:38">
      <c r="B73" s="373" t="s">
        <v>1046</v>
      </c>
      <c r="C73" s="373"/>
      <c r="D73" s="373" t="s">
        <v>5798</v>
      </c>
      <c r="E73" s="356" t="s">
        <v>1912</v>
      </c>
      <c r="F73" s="356" t="s">
        <v>703</v>
      </c>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row>
    <row r="74" spans="2:38">
      <c r="B74" s="373" t="s">
        <v>1659</v>
      </c>
      <c r="C74" s="373"/>
      <c r="D74" s="373" t="s">
        <v>5798</v>
      </c>
      <c r="E74" s="356" t="s">
        <v>1916</v>
      </c>
      <c r="F74" s="356" t="s">
        <v>703</v>
      </c>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row>
    <row r="75" spans="2:38">
      <c r="B75" s="373" t="s">
        <v>1924</v>
      </c>
      <c r="C75" s="373"/>
      <c r="D75" s="373" t="s">
        <v>5798</v>
      </c>
      <c r="E75" s="356" t="s">
        <v>1921</v>
      </c>
      <c r="F75" s="356" t="s">
        <v>703</v>
      </c>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row>
    <row r="76" spans="2:38">
      <c r="B76" s="373" t="s">
        <v>1930</v>
      </c>
      <c r="C76" s="373"/>
      <c r="D76" s="373" t="s">
        <v>5798</v>
      </c>
      <c r="E76" s="356" t="s">
        <v>1925</v>
      </c>
      <c r="F76" s="356" t="s">
        <v>703</v>
      </c>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row>
    <row r="77" spans="2:38">
      <c r="B77" s="373" t="s">
        <v>2159</v>
      </c>
      <c r="C77" s="373"/>
      <c r="D77" s="373" t="s">
        <v>5798</v>
      </c>
      <c r="E77" s="356" t="s">
        <v>1936</v>
      </c>
      <c r="F77" s="356" t="s">
        <v>703</v>
      </c>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row>
    <row r="78" spans="2:38">
      <c r="B78" s="373" t="s">
        <v>4605</v>
      </c>
      <c r="C78" s="373"/>
      <c r="D78" s="373" t="s">
        <v>5798</v>
      </c>
      <c r="E78" s="356" t="s">
        <v>1301</v>
      </c>
      <c r="F78" s="356" t="s">
        <v>703</v>
      </c>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row>
    <row r="79" spans="2:38">
      <c r="B79" s="373" t="s">
        <v>6952</v>
      </c>
      <c r="C79" s="373"/>
      <c r="D79" s="373" t="s">
        <v>5798</v>
      </c>
      <c r="E79" s="356" t="s">
        <v>1949</v>
      </c>
      <c r="F79" s="356" t="s">
        <v>703</v>
      </c>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row>
    <row r="80" spans="2:38">
      <c r="B80" s="373" t="s">
        <v>6953</v>
      </c>
      <c r="C80" s="373"/>
      <c r="D80" s="373" t="s">
        <v>5798</v>
      </c>
      <c r="E80" s="356" t="s">
        <v>1074</v>
      </c>
      <c r="F80" s="356" t="s">
        <v>703</v>
      </c>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row>
    <row r="81" spans="2:38">
      <c r="B81" s="373" t="s">
        <v>100</v>
      </c>
      <c r="C81" s="373"/>
      <c r="D81" s="373" t="s">
        <v>5798</v>
      </c>
      <c r="E81" s="356" t="s">
        <v>1959</v>
      </c>
      <c r="F81" s="356" t="s">
        <v>703</v>
      </c>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row>
    <row r="82" spans="2:38">
      <c r="B82" s="373" t="s">
        <v>1423</v>
      </c>
      <c r="C82" s="373"/>
      <c r="D82" s="373" t="s">
        <v>5798</v>
      </c>
      <c r="E82" s="356" t="s">
        <v>1966</v>
      </c>
      <c r="F82" s="356" t="s">
        <v>703</v>
      </c>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row>
    <row r="83" spans="2:38">
      <c r="B83" s="373" t="s">
        <v>1969</v>
      </c>
      <c r="C83" s="373"/>
      <c r="D83" s="373" t="s">
        <v>5798</v>
      </c>
      <c r="E83" s="356" t="s">
        <v>619</v>
      </c>
      <c r="F83" s="356" t="s">
        <v>703</v>
      </c>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row>
    <row r="84" spans="2:38">
      <c r="B84" s="373" t="s">
        <v>1974</v>
      </c>
      <c r="C84" s="373"/>
      <c r="D84" s="373" t="s">
        <v>5798</v>
      </c>
      <c r="E84" s="356" t="s">
        <v>1972</v>
      </c>
      <c r="F84" s="356" t="s">
        <v>703</v>
      </c>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row>
    <row r="85" spans="2:38">
      <c r="B85" s="373" t="s">
        <v>1976</v>
      </c>
      <c r="C85" s="373"/>
      <c r="D85" s="373" t="s">
        <v>5798</v>
      </c>
      <c r="E85" s="356" t="s">
        <v>1697</v>
      </c>
      <c r="F85" s="356" t="s">
        <v>703</v>
      </c>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row>
    <row r="86" spans="2:38">
      <c r="B86" s="373" t="s">
        <v>6050</v>
      </c>
      <c r="C86" s="373"/>
      <c r="D86" s="373" t="s">
        <v>5798</v>
      </c>
      <c r="E86" s="356" t="s">
        <v>833</v>
      </c>
      <c r="F86" s="356" t="s">
        <v>703</v>
      </c>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row>
    <row r="87" spans="2:38">
      <c r="B87" s="373" t="s">
        <v>6954</v>
      </c>
      <c r="C87" s="373"/>
      <c r="D87" s="373" t="s">
        <v>5798</v>
      </c>
      <c r="E87" s="356" t="s">
        <v>1981</v>
      </c>
      <c r="F87" s="356" t="s">
        <v>703</v>
      </c>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row>
    <row r="88" spans="2:38">
      <c r="B88" s="373" t="s">
        <v>1091</v>
      </c>
      <c r="C88" s="373"/>
      <c r="D88" s="373" t="s">
        <v>5798</v>
      </c>
      <c r="E88" s="356" t="s">
        <v>1060</v>
      </c>
      <c r="F88" s="356" t="s">
        <v>703</v>
      </c>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row>
    <row r="89" spans="2:38">
      <c r="B89" s="373" t="s">
        <v>1710</v>
      </c>
      <c r="C89" s="373"/>
      <c r="D89" s="373" t="s">
        <v>5798</v>
      </c>
      <c r="E89" s="356" t="s">
        <v>1983</v>
      </c>
      <c r="F89" s="356" t="s">
        <v>703</v>
      </c>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row>
    <row r="90" spans="2:38">
      <c r="B90" s="373" t="s">
        <v>1928</v>
      </c>
      <c r="C90" s="373"/>
      <c r="D90" s="373" t="s">
        <v>5798</v>
      </c>
      <c r="E90" s="356" t="s">
        <v>679</v>
      </c>
      <c r="F90" s="356" t="s">
        <v>703</v>
      </c>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row>
    <row r="91" spans="2:38">
      <c r="B91" s="373" t="s">
        <v>3429</v>
      </c>
      <c r="C91" s="373"/>
      <c r="D91" s="373" t="s">
        <v>5798</v>
      </c>
      <c r="E91" s="356" t="s">
        <v>1813</v>
      </c>
      <c r="F91" s="356" t="s">
        <v>703</v>
      </c>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row>
    <row r="92" spans="2:38">
      <c r="B92" s="373" t="s">
        <v>6956</v>
      </c>
      <c r="C92" s="373"/>
      <c r="D92" s="373" t="s">
        <v>5798</v>
      </c>
      <c r="E92" s="356" t="s">
        <v>1991</v>
      </c>
      <c r="F92" s="356" t="s">
        <v>703</v>
      </c>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row>
    <row r="93" spans="2:38">
      <c r="B93" s="373" t="s">
        <v>529</v>
      </c>
      <c r="C93" s="373"/>
      <c r="D93" s="373" t="s">
        <v>5798</v>
      </c>
      <c r="E93" s="356" t="s">
        <v>1428</v>
      </c>
      <c r="F93" s="356" t="s">
        <v>703</v>
      </c>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row>
    <row r="94" spans="2:38">
      <c r="B94" s="373" t="s">
        <v>1210</v>
      </c>
      <c r="C94" s="373"/>
      <c r="D94" s="373" t="s">
        <v>5798</v>
      </c>
      <c r="E94" s="356" t="s">
        <v>1186</v>
      </c>
      <c r="F94" s="356" t="s">
        <v>703</v>
      </c>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row>
    <row r="95" spans="2:38">
      <c r="B95" s="373" t="s">
        <v>6957</v>
      </c>
      <c r="C95" s="373"/>
      <c r="D95" s="373" t="s">
        <v>5798</v>
      </c>
      <c r="E95" s="356" t="s">
        <v>2004</v>
      </c>
      <c r="F95" s="356" t="s">
        <v>703</v>
      </c>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row>
    <row r="96" spans="2:38">
      <c r="B96" s="373" t="s">
        <v>6958</v>
      </c>
      <c r="C96" s="373"/>
      <c r="D96" s="373" t="s">
        <v>5798</v>
      </c>
      <c r="E96" s="356" t="s">
        <v>2005</v>
      </c>
      <c r="F96" s="356" t="s">
        <v>703</v>
      </c>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row>
    <row r="97" spans="2:38">
      <c r="B97" s="373" t="s">
        <v>3987</v>
      </c>
      <c r="C97" s="373"/>
      <c r="D97" s="373" t="s">
        <v>5798</v>
      </c>
      <c r="E97" s="356" t="s">
        <v>1908</v>
      </c>
      <c r="F97" s="356" t="s">
        <v>703</v>
      </c>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row>
    <row r="98" spans="2:38">
      <c r="B98" s="373" t="s">
        <v>6344</v>
      </c>
      <c r="C98" s="373"/>
      <c r="D98" s="373" t="s">
        <v>5798</v>
      </c>
      <c r="E98" s="356" t="s">
        <v>2009</v>
      </c>
      <c r="F98" s="356" t="s">
        <v>703</v>
      </c>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row>
    <row r="99" spans="2:38">
      <c r="B99" s="373" t="s">
        <v>6959</v>
      </c>
      <c r="C99" s="373"/>
      <c r="D99" s="373" t="s">
        <v>5798</v>
      </c>
      <c r="E99" s="356" t="s">
        <v>48</v>
      </c>
      <c r="F99" s="356" t="s">
        <v>703</v>
      </c>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row>
    <row r="100" spans="2:38">
      <c r="B100" s="373" t="s">
        <v>4330</v>
      </c>
      <c r="C100" s="373"/>
      <c r="D100" s="373" t="s">
        <v>5798</v>
      </c>
      <c r="E100" s="356" t="s">
        <v>2015</v>
      </c>
      <c r="F100" s="356" t="s">
        <v>703</v>
      </c>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row>
    <row r="101" spans="2:38">
      <c r="B101" s="373" t="s">
        <v>320</v>
      </c>
      <c r="C101" s="373"/>
      <c r="D101" s="373" t="s">
        <v>5798</v>
      </c>
      <c r="E101" s="356" t="s">
        <v>256</v>
      </c>
      <c r="F101" s="356" t="s">
        <v>703</v>
      </c>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row>
    <row r="102" spans="2:38">
      <c r="B102" s="373" t="s">
        <v>6951</v>
      </c>
      <c r="C102" s="373"/>
      <c r="D102" s="373" t="s">
        <v>5798</v>
      </c>
      <c r="E102" s="356" t="s">
        <v>1809</v>
      </c>
      <c r="F102" s="356" t="s">
        <v>703</v>
      </c>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row>
    <row r="103" spans="2:38">
      <c r="B103" s="373" t="s">
        <v>5923</v>
      </c>
      <c r="C103" s="373"/>
      <c r="D103" s="373" t="s">
        <v>5798</v>
      </c>
      <c r="E103" s="356" t="s">
        <v>2018</v>
      </c>
      <c r="F103" s="356" t="s">
        <v>703</v>
      </c>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row>
    <row r="104" spans="2:38">
      <c r="B104" s="373" t="s">
        <v>2966</v>
      </c>
      <c r="C104" s="373"/>
      <c r="D104" s="373" t="s">
        <v>5798</v>
      </c>
      <c r="E104" s="356" t="s">
        <v>2020</v>
      </c>
      <c r="F104" s="356" t="s">
        <v>703</v>
      </c>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row>
    <row r="105" spans="2:38">
      <c r="B105" s="373" t="s">
        <v>1955</v>
      </c>
      <c r="C105" s="373"/>
      <c r="D105" s="373" t="s">
        <v>5798</v>
      </c>
      <c r="E105" s="356" t="s">
        <v>2023</v>
      </c>
      <c r="F105" s="356" t="s">
        <v>703</v>
      </c>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row>
    <row r="106" spans="2:38">
      <c r="B106" s="373" t="s">
        <v>6960</v>
      </c>
      <c r="C106" s="373"/>
      <c r="D106" s="373" t="s">
        <v>5798</v>
      </c>
      <c r="E106" s="356" t="s">
        <v>1216</v>
      </c>
      <c r="F106" s="356" t="s">
        <v>703</v>
      </c>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row>
    <row r="107" spans="2:38">
      <c r="B107" s="373" t="s">
        <v>6961</v>
      </c>
      <c r="C107" s="373"/>
      <c r="D107" s="373" t="s">
        <v>5798</v>
      </c>
      <c r="E107" s="356" t="s">
        <v>1830</v>
      </c>
      <c r="F107" s="356" t="s">
        <v>703</v>
      </c>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row>
    <row r="108" spans="2:38">
      <c r="B108" s="373" t="s">
        <v>905</v>
      </c>
      <c r="C108" s="373"/>
      <c r="D108" s="373" t="s">
        <v>5798</v>
      </c>
      <c r="E108" s="356" t="s">
        <v>2027</v>
      </c>
      <c r="F108" s="356" t="s">
        <v>703</v>
      </c>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row>
    <row r="109" spans="2:38">
      <c r="B109" s="373" t="s">
        <v>1608</v>
      </c>
      <c r="C109" s="373"/>
      <c r="D109" s="373" t="s">
        <v>5798</v>
      </c>
      <c r="E109" s="356" t="s">
        <v>1744</v>
      </c>
      <c r="F109" s="356" t="s">
        <v>703</v>
      </c>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row>
    <row r="110" spans="2:38">
      <c r="B110" s="373" t="s">
        <v>664</v>
      </c>
      <c r="C110" s="373"/>
      <c r="D110" s="373" t="s">
        <v>5798</v>
      </c>
      <c r="E110" s="356" t="s">
        <v>2030</v>
      </c>
      <c r="F110" s="356" t="s">
        <v>703</v>
      </c>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row>
    <row r="111" spans="2:38">
      <c r="B111" s="373" t="s">
        <v>2038</v>
      </c>
      <c r="C111" s="373"/>
      <c r="D111" s="373" t="s">
        <v>5798</v>
      </c>
      <c r="E111" s="356" t="s">
        <v>1109</v>
      </c>
      <c r="F111" s="356" t="s">
        <v>703</v>
      </c>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row>
    <row r="112" spans="2:38">
      <c r="B112" s="373" t="s">
        <v>6962</v>
      </c>
      <c r="C112" s="373"/>
      <c r="D112" s="373" t="s">
        <v>5798</v>
      </c>
      <c r="E112" s="356" t="s">
        <v>2044</v>
      </c>
      <c r="F112" s="356" t="s">
        <v>703</v>
      </c>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row>
    <row r="113" spans="2:38">
      <c r="B113" s="373" t="s">
        <v>6964</v>
      </c>
      <c r="C113" s="373"/>
      <c r="D113" s="373" t="s">
        <v>5798</v>
      </c>
      <c r="E113" s="356" t="s">
        <v>2052</v>
      </c>
      <c r="F113" s="356" t="s">
        <v>703</v>
      </c>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row>
    <row r="114" spans="2:38">
      <c r="B114" s="373" t="s">
        <v>2061</v>
      </c>
      <c r="C114" s="373"/>
      <c r="D114" s="373" t="s">
        <v>5798</v>
      </c>
      <c r="E114" s="356" t="s">
        <v>2056</v>
      </c>
      <c r="F114" s="356" t="s">
        <v>703</v>
      </c>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row>
    <row r="115" spans="2:38">
      <c r="B115" s="373" t="s">
        <v>2072</v>
      </c>
      <c r="C115" s="373"/>
      <c r="D115" s="373" t="s">
        <v>5798</v>
      </c>
      <c r="E115" s="356" t="s">
        <v>2064</v>
      </c>
      <c r="F115" s="356" t="s">
        <v>703</v>
      </c>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row>
    <row r="116" spans="2:38">
      <c r="B116" s="373" t="s">
        <v>697</v>
      </c>
      <c r="C116" s="373"/>
      <c r="D116" s="373" t="s">
        <v>5798</v>
      </c>
      <c r="E116" s="356" t="s">
        <v>694</v>
      </c>
      <c r="F116" s="356" t="s">
        <v>703</v>
      </c>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row>
    <row r="117" spans="2:38">
      <c r="B117" s="373" t="s">
        <v>236</v>
      </c>
      <c r="C117" s="373"/>
      <c r="D117" s="373" t="s">
        <v>5798</v>
      </c>
      <c r="E117" s="356" t="s">
        <v>1329</v>
      </c>
      <c r="F117" s="356" t="s">
        <v>703</v>
      </c>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c r="AC117" s="356"/>
      <c r="AD117" s="356"/>
      <c r="AE117" s="356"/>
      <c r="AF117" s="356"/>
      <c r="AG117" s="356"/>
      <c r="AH117" s="356"/>
      <c r="AI117" s="356"/>
      <c r="AJ117" s="356"/>
      <c r="AK117" s="356"/>
      <c r="AL117" s="356"/>
    </row>
    <row r="118" spans="2:38">
      <c r="B118" s="373" t="s">
        <v>3275</v>
      </c>
      <c r="C118" s="373"/>
      <c r="D118" s="373" t="s">
        <v>5798</v>
      </c>
      <c r="E118" s="356" t="s">
        <v>2075</v>
      </c>
      <c r="F118" s="356" t="s">
        <v>703</v>
      </c>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356"/>
      <c r="AC118" s="356"/>
      <c r="AD118" s="356"/>
      <c r="AE118" s="356"/>
      <c r="AF118" s="356"/>
      <c r="AG118" s="356"/>
      <c r="AH118" s="356"/>
      <c r="AI118" s="356"/>
      <c r="AJ118" s="356"/>
      <c r="AK118" s="356"/>
      <c r="AL118" s="356"/>
    </row>
    <row r="119" spans="2:38">
      <c r="B119" s="373" t="s">
        <v>6468</v>
      </c>
      <c r="C119" s="373"/>
      <c r="D119" s="373" t="s">
        <v>5798</v>
      </c>
      <c r="E119" s="356" t="s">
        <v>1737</v>
      </c>
      <c r="F119" s="356" t="s">
        <v>703</v>
      </c>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56"/>
      <c r="AE119" s="356"/>
      <c r="AF119" s="356"/>
      <c r="AG119" s="356"/>
      <c r="AH119" s="356"/>
      <c r="AI119" s="356"/>
      <c r="AJ119" s="356"/>
      <c r="AK119" s="356"/>
      <c r="AL119" s="356"/>
    </row>
    <row r="120" spans="2:38">
      <c r="B120" s="373" t="s">
        <v>6966</v>
      </c>
      <c r="C120" s="373"/>
      <c r="D120" s="373" t="s">
        <v>5798</v>
      </c>
      <c r="E120" s="356" t="s">
        <v>2085</v>
      </c>
      <c r="F120" s="356" t="s">
        <v>703</v>
      </c>
      <c r="G120" s="356"/>
      <c r="H120" s="356"/>
      <c r="I120" s="356"/>
      <c r="J120" s="356"/>
      <c r="K120" s="356"/>
      <c r="L120" s="356"/>
      <c r="M120" s="356"/>
      <c r="N120" s="356"/>
      <c r="O120" s="356"/>
      <c r="P120" s="356"/>
      <c r="Q120" s="356"/>
      <c r="R120" s="356"/>
      <c r="S120" s="356"/>
      <c r="T120" s="356"/>
      <c r="U120" s="356"/>
      <c r="V120" s="356"/>
      <c r="W120" s="356"/>
      <c r="X120" s="356"/>
      <c r="Y120" s="356"/>
      <c r="Z120" s="356"/>
      <c r="AA120" s="356"/>
      <c r="AB120" s="356"/>
      <c r="AC120" s="356"/>
      <c r="AD120" s="356"/>
      <c r="AE120" s="356"/>
      <c r="AF120" s="356"/>
      <c r="AG120" s="356"/>
      <c r="AH120" s="356"/>
      <c r="AI120" s="356"/>
      <c r="AJ120" s="356"/>
      <c r="AK120" s="356"/>
      <c r="AL120" s="356"/>
    </row>
    <row r="121" spans="2:38">
      <c r="B121" s="373" t="s">
        <v>6967</v>
      </c>
      <c r="C121" s="373"/>
      <c r="D121" s="373" t="s">
        <v>5798</v>
      </c>
      <c r="E121" s="356" t="s">
        <v>33</v>
      </c>
      <c r="F121" s="356" t="s">
        <v>703</v>
      </c>
      <c r="G121" s="356"/>
      <c r="H121" s="356"/>
      <c r="I121" s="356"/>
      <c r="J121" s="356"/>
      <c r="K121" s="356"/>
      <c r="L121" s="356"/>
      <c r="M121" s="356"/>
      <c r="N121" s="356"/>
      <c r="O121" s="356"/>
      <c r="P121" s="356"/>
      <c r="Q121" s="356"/>
      <c r="R121" s="356"/>
      <c r="S121" s="356"/>
      <c r="T121" s="356"/>
      <c r="U121" s="356"/>
      <c r="V121" s="356"/>
      <c r="W121" s="356"/>
      <c r="X121" s="356"/>
      <c r="Y121" s="356"/>
      <c r="Z121" s="356"/>
      <c r="AA121" s="356"/>
      <c r="AB121" s="356"/>
      <c r="AC121" s="356"/>
      <c r="AD121" s="356"/>
      <c r="AE121" s="356"/>
      <c r="AF121" s="356"/>
      <c r="AG121" s="356"/>
      <c r="AH121" s="356"/>
      <c r="AI121" s="356"/>
      <c r="AJ121" s="356"/>
      <c r="AK121" s="356"/>
      <c r="AL121" s="356"/>
    </row>
    <row r="122" spans="2:38">
      <c r="B122" s="373" t="s">
        <v>2088</v>
      </c>
      <c r="C122" s="373"/>
      <c r="D122" s="373" t="s">
        <v>5798</v>
      </c>
      <c r="E122" s="356" t="s">
        <v>1939</v>
      </c>
      <c r="F122" s="356" t="s">
        <v>703</v>
      </c>
      <c r="G122" s="356"/>
      <c r="H122" s="356"/>
      <c r="I122" s="356"/>
      <c r="J122" s="356"/>
      <c r="K122" s="356"/>
      <c r="L122" s="356"/>
      <c r="M122" s="356"/>
      <c r="N122" s="356"/>
      <c r="O122" s="356"/>
      <c r="P122" s="356"/>
      <c r="Q122" s="356"/>
      <c r="R122" s="356"/>
      <c r="S122" s="356"/>
      <c r="T122" s="356"/>
      <c r="U122" s="356"/>
      <c r="V122" s="356"/>
      <c r="W122" s="356"/>
      <c r="X122" s="356"/>
      <c r="Y122" s="356"/>
      <c r="Z122" s="356"/>
      <c r="AA122" s="356"/>
      <c r="AB122" s="356"/>
      <c r="AC122" s="356"/>
      <c r="AD122" s="356"/>
      <c r="AE122" s="356"/>
      <c r="AF122" s="356"/>
      <c r="AG122" s="356"/>
      <c r="AH122" s="356"/>
      <c r="AI122" s="356"/>
      <c r="AJ122" s="356"/>
      <c r="AK122" s="356"/>
      <c r="AL122" s="356"/>
    </row>
    <row r="123" spans="2:38">
      <c r="B123" s="373" t="s">
        <v>1392</v>
      </c>
      <c r="C123" s="373"/>
      <c r="D123" s="373" t="s">
        <v>5798</v>
      </c>
      <c r="E123" s="356" t="s">
        <v>2090</v>
      </c>
      <c r="F123" s="356" t="s">
        <v>703</v>
      </c>
      <c r="G123" s="356"/>
      <c r="H123" s="356"/>
      <c r="I123" s="356"/>
      <c r="J123" s="356"/>
      <c r="K123" s="356"/>
      <c r="L123" s="356"/>
      <c r="M123" s="356"/>
      <c r="N123" s="356"/>
      <c r="O123" s="356"/>
      <c r="P123" s="356"/>
      <c r="Q123" s="356"/>
      <c r="R123" s="356"/>
      <c r="S123" s="356"/>
      <c r="T123" s="356"/>
      <c r="U123" s="356"/>
      <c r="V123" s="356"/>
      <c r="W123" s="356"/>
      <c r="X123" s="356"/>
      <c r="Y123" s="356"/>
      <c r="Z123" s="356"/>
      <c r="AA123" s="356"/>
      <c r="AB123" s="356"/>
      <c r="AC123" s="356"/>
      <c r="AD123" s="356"/>
      <c r="AE123" s="356"/>
      <c r="AF123" s="356"/>
      <c r="AG123" s="356"/>
      <c r="AH123" s="356"/>
      <c r="AI123" s="356"/>
      <c r="AJ123" s="356"/>
      <c r="AK123" s="356"/>
      <c r="AL123" s="356"/>
    </row>
    <row r="124" spans="2:38">
      <c r="B124" s="373" t="s">
        <v>2026</v>
      </c>
      <c r="C124" s="373"/>
      <c r="D124" s="373" t="s">
        <v>5798</v>
      </c>
      <c r="E124" s="356" t="s">
        <v>2091</v>
      </c>
      <c r="F124" s="356" t="s">
        <v>703</v>
      </c>
      <c r="G124" s="356"/>
      <c r="H124" s="356"/>
      <c r="I124" s="356"/>
      <c r="J124" s="356"/>
      <c r="K124" s="356"/>
      <c r="L124" s="356"/>
      <c r="M124" s="356"/>
      <c r="N124" s="356"/>
      <c r="O124" s="356"/>
      <c r="P124" s="356"/>
      <c r="Q124" s="356"/>
      <c r="R124" s="356"/>
      <c r="S124" s="356"/>
      <c r="T124" s="356"/>
      <c r="U124" s="356"/>
      <c r="V124" s="356"/>
      <c r="W124" s="356"/>
      <c r="X124" s="356"/>
      <c r="Y124" s="356"/>
      <c r="Z124" s="356"/>
      <c r="AA124" s="356"/>
      <c r="AB124" s="356"/>
      <c r="AC124" s="356"/>
      <c r="AD124" s="356"/>
      <c r="AE124" s="356"/>
      <c r="AF124" s="356"/>
      <c r="AG124" s="356"/>
      <c r="AH124" s="356"/>
      <c r="AI124" s="356"/>
      <c r="AJ124" s="356"/>
      <c r="AK124" s="356"/>
      <c r="AL124" s="356"/>
    </row>
    <row r="125" spans="2:38">
      <c r="B125" s="373" t="s">
        <v>5967</v>
      </c>
      <c r="C125" s="373"/>
      <c r="D125" s="373" t="s">
        <v>5798</v>
      </c>
      <c r="E125" s="356" t="s">
        <v>2094</v>
      </c>
      <c r="F125" s="356" t="s">
        <v>703</v>
      </c>
      <c r="G125" s="356"/>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row>
    <row r="126" spans="2:38">
      <c r="B126" s="373" t="s">
        <v>2097</v>
      </c>
      <c r="C126" s="373"/>
      <c r="D126" s="373" t="s">
        <v>5798</v>
      </c>
      <c r="E126" s="356" t="s">
        <v>247</v>
      </c>
      <c r="F126" s="356" t="s">
        <v>703</v>
      </c>
      <c r="G126" s="356"/>
      <c r="H126" s="356"/>
      <c r="I126" s="356"/>
      <c r="J126" s="356"/>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row>
    <row r="127" spans="2:38">
      <c r="B127" s="373" t="s">
        <v>1235</v>
      </c>
      <c r="C127" s="373"/>
      <c r="D127" s="373" t="s">
        <v>5798</v>
      </c>
      <c r="E127" s="356" t="s">
        <v>2104</v>
      </c>
      <c r="F127" s="356" t="s">
        <v>703</v>
      </c>
      <c r="G127" s="356"/>
      <c r="H127" s="356"/>
      <c r="I127" s="356"/>
      <c r="J127" s="356"/>
      <c r="K127" s="356"/>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356"/>
      <c r="AI127" s="356"/>
      <c r="AJ127" s="356"/>
      <c r="AK127" s="356"/>
      <c r="AL127" s="356"/>
    </row>
    <row r="128" spans="2:38">
      <c r="B128" s="373" t="s">
        <v>2110</v>
      </c>
      <c r="C128" s="373"/>
      <c r="D128" s="373" t="s">
        <v>5798</v>
      </c>
      <c r="E128" s="356" t="s">
        <v>2105</v>
      </c>
      <c r="F128" s="356" t="s">
        <v>703</v>
      </c>
      <c r="G128" s="356"/>
      <c r="H128" s="356"/>
      <c r="I128" s="356"/>
      <c r="J128" s="356"/>
      <c r="K128" s="356"/>
      <c r="L128" s="356"/>
      <c r="M128" s="356"/>
      <c r="N128" s="356"/>
      <c r="O128" s="356"/>
      <c r="P128" s="356"/>
      <c r="Q128" s="356"/>
      <c r="R128" s="356"/>
      <c r="S128" s="356"/>
      <c r="T128" s="356"/>
      <c r="U128" s="356"/>
      <c r="V128" s="356"/>
      <c r="W128" s="356"/>
      <c r="X128" s="356"/>
      <c r="Y128" s="356"/>
      <c r="Z128" s="356"/>
      <c r="AA128" s="356"/>
      <c r="AB128" s="356"/>
      <c r="AC128" s="356"/>
      <c r="AD128" s="356"/>
      <c r="AE128" s="356"/>
      <c r="AF128" s="356"/>
      <c r="AG128" s="356"/>
      <c r="AH128" s="356"/>
      <c r="AI128" s="356"/>
      <c r="AJ128" s="356"/>
      <c r="AK128" s="356"/>
      <c r="AL128" s="356"/>
    </row>
    <row r="129" spans="2:38">
      <c r="B129" s="373" t="s">
        <v>1982</v>
      </c>
      <c r="C129" s="373"/>
      <c r="D129" s="373" t="s">
        <v>5798</v>
      </c>
      <c r="E129" s="356" t="s">
        <v>2058</v>
      </c>
      <c r="F129" s="356" t="s">
        <v>703</v>
      </c>
      <c r="G129" s="356"/>
      <c r="H129" s="356"/>
      <c r="I129" s="356"/>
      <c r="J129" s="356"/>
      <c r="K129" s="356"/>
      <c r="L129" s="356"/>
      <c r="M129" s="356"/>
      <c r="N129" s="356"/>
      <c r="O129" s="356"/>
      <c r="P129" s="356"/>
      <c r="Q129" s="356"/>
      <c r="R129" s="356"/>
      <c r="S129" s="356"/>
      <c r="T129" s="356"/>
      <c r="U129" s="356"/>
      <c r="V129" s="356"/>
      <c r="W129" s="356"/>
      <c r="X129" s="356"/>
      <c r="Y129" s="356"/>
      <c r="Z129" s="356"/>
      <c r="AA129" s="356"/>
      <c r="AB129" s="356"/>
      <c r="AC129" s="356"/>
      <c r="AD129" s="356"/>
      <c r="AE129" s="356"/>
      <c r="AF129" s="356"/>
      <c r="AG129" s="356"/>
      <c r="AH129" s="356"/>
      <c r="AI129" s="356"/>
      <c r="AJ129" s="356"/>
      <c r="AK129" s="356"/>
      <c r="AL129" s="356"/>
    </row>
    <row r="130" spans="2:38">
      <c r="B130" s="373" t="s">
        <v>2111</v>
      </c>
      <c r="C130" s="373"/>
      <c r="D130" s="373" t="s">
        <v>5798</v>
      </c>
      <c r="E130" s="356" t="s">
        <v>779</v>
      </c>
      <c r="F130" s="356" t="s">
        <v>703</v>
      </c>
      <c r="G130" s="356"/>
      <c r="H130" s="356"/>
      <c r="I130" s="356"/>
      <c r="J130" s="356"/>
      <c r="K130" s="356"/>
      <c r="L130" s="356"/>
      <c r="M130" s="356"/>
      <c r="N130" s="356"/>
      <c r="O130" s="356"/>
      <c r="P130" s="356"/>
      <c r="Q130" s="356"/>
      <c r="R130" s="356"/>
      <c r="S130" s="356"/>
      <c r="T130" s="356"/>
      <c r="U130" s="356"/>
      <c r="V130" s="356"/>
      <c r="W130" s="356"/>
      <c r="X130" s="356"/>
      <c r="Y130" s="356"/>
      <c r="Z130" s="356"/>
      <c r="AA130" s="356"/>
      <c r="AB130" s="356"/>
      <c r="AC130" s="356"/>
      <c r="AD130" s="356"/>
      <c r="AE130" s="356"/>
      <c r="AF130" s="356"/>
      <c r="AG130" s="356"/>
      <c r="AH130" s="356"/>
      <c r="AI130" s="356"/>
      <c r="AJ130" s="356"/>
      <c r="AK130" s="356"/>
      <c r="AL130" s="356"/>
    </row>
    <row r="131" spans="2:38">
      <c r="B131" s="373" t="s">
        <v>6968</v>
      </c>
      <c r="C131" s="373"/>
      <c r="D131" s="373" t="s">
        <v>5798</v>
      </c>
      <c r="E131" s="356" t="s">
        <v>2117</v>
      </c>
      <c r="F131" s="356" t="s">
        <v>703</v>
      </c>
      <c r="G131" s="356"/>
      <c r="H131" s="356"/>
      <c r="I131" s="356"/>
      <c r="J131" s="356"/>
      <c r="K131" s="356"/>
      <c r="L131" s="356"/>
      <c r="M131" s="356"/>
      <c r="N131" s="356"/>
      <c r="O131" s="356"/>
      <c r="P131" s="356"/>
      <c r="Q131" s="356"/>
      <c r="R131" s="356"/>
      <c r="S131" s="356"/>
      <c r="T131" s="356"/>
      <c r="U131" s="356"/>
      <c r="V131" s="356"/>
      <c r="W131" s="356"/>
      <c r="X131" s="356"/>
      <c r="Y131" s="356"/>
      <c r="Z131" s="356"/>
      <c r="AA131" s="356"/>
      <c r="AB131" s="356"/>
      <c r="AC131" s="356"/>
      <c r="AD131" s="356"/>
      <c r="AE131" s="356"/>
      <c r="AF131" s="356"/>
      <c r="AG131" s="356"/>
      <c r="AH131" s="356"/>
      <c r="AI131" s="356"/>
      <c r="AJ131" s="356"/>
      <c r="AK131" s="356"/>
      <c r="AL131" s="356"/>
    </row>
    <row r="132" spans="2:38">
      <c r="B132" s="373" t="s">
        <v>6672</v>
      </c>
      <c r="C132" s="373"/>
      <c r="D132" s="373" t="s">
        <v>5798</v>
      </c>
      <c r="E132" s="356" t="s">
        <v>1664</v>
      </c>
      <c r="F132" s="356" t="s">
        <v>628</v>
      </c>
      <c r="G132" s="356"/>
      <c r="H132" s="356"/>
      <c r="I132" s="356"/>
      <c r="J132" s="356"/>
      <c r="K132" s="356"/>
      <c r="L132" s="356"/>
      <c r="M132" s="356"/>
      <c r="N132" s="356"/>
      <c r="O132" s="356"/>
      <c r="P132" s="356"/>
      <c r="Q132" s="356"/>
      <c r="R132" s="356"/>
      <c r="S132" s="356"/>
      <c r="T132" s="356"/>
      <c r="U132" s="356"/>
      <c r="V132" s="356"/>
      <c r="W132" s="356"/>
      <c r="X132" s="356"/>
      <c r="Y132" s="356"/>
      <c r="Z132" s="356"/>
      <c r="AA132" s="356"/>
      <c r="AB132" s="356"/>
      <c r="AC132" s="356"/>
      <c r="AD132" s="356"/>
      <c r="AE132" s="356"/>
      <c r="AF132" s="356"/>
      <c r="AG132" s="356"/>
      <c r="AH132" s="356"/>
      <c r="AI132" s="356"/>
      <c r="AJ132" s="356"/>
      <c r="AK132" s="356"/>
      <c r="AL132" s="356"/>
    </row>
    <row r="133" spans="2:38">
      <c r="B133" s="373" t="s">
        <v>2648</v>
      </c>
      <c r="C133" s="373"/>
      <c r="D133" s="373" t="s">
        <v>5798</v>
      </c>
      <c r="E133" s="356" t="s">
        <v>743</v>
      </c>
      <c r="F133" s="356" t="s">
        <v>628</v>
      </c>
      <c r="G133" s="356"/>
      <c r="H133" s="356"/>
      <c r="I133" s="356"/>
      <c r="J133" s="356"/>
      <c r="K133" s="356"/>
      <c r="L133" s="356"/>
      <c r="M133" s="356"/>
      <c r="N133" s="356"/>
      <c r="O133" s="356"/>
      <c r="P133" s="356"/>
      <c r="Q133" s="356"/>
      <c r="R133" s="356"/>
      <c r="S133" s="356"/>
      <c r="T133" s="356"/>
      <c r="U133" s="356"/>
      <c r="V133" s="356"/>
      <c r="W133" s="356"/>
      <c r="X133" s="356"/>
      <c r="Y133" s="356"/>
      <c r="Z133" s="356"/>
      <c r="AA133" s="356"/>
      <c r="AB133" s="356"/>
      <c r="AC133" s="356"/>
      <c r="AD133" s="356"/>
      <c r="AE133" s="356"/>
      <c r="AF133" s="356"/>
      <c r="AG133" s="356"/>
      <c r="AH133" s="356"/>
      <c r="AI133" s="356"/>
      <c r="AJ133" s="356"/>
      <c r="AK133" s="356"/>
      <c r="AL133" s="356"/>
    </row>
    <row r="134" spans="2:38">
      <c r="B134" s="373" t="s">
        <v>429</v>
      </c>
      <c r="C134" s="373"/>
      <c r="D134" s="373" t="s">
        <v>5798</v>
      </c>
      <c r="E134" s="356" t="s">
        <v>1673</v>
      </c>
      <c r="F134" s="356" t="s">
        <v>628</v>
      </c>
      <c r="G134" s="356"/>
      <c r="H134" s="356"/>
      <c r="I134" s="356"/>
      <c r="J134" s="356"/>
      <c r="K134" s="356"/>
      <c r="L134" s="356"/>
      <c r="M134" s="356"/>
      <c r="N134" s="356"/>
      <c r="O134" s="356"/>
      <c r="P134" s="356"/>
      <c r="Q134" s="356"/>
      <c r="R134" s="356"/>
      <c r="S134" s="356"/>
      <c r="T134" s="356"/>
      <c r="U134" s="356"/>
      <c r="V134" s="356"/>
      <c r="W134" s="356"/>
      <c r="X134" s="356"/>
      <c r="Y134" s="356"/>
      <c r="Z134" s="356"/>
      <c r="AA134" s="356"/>
      <c r="AB134" s="356"/>
      <c r="AC134" s="356"/>
      <c r="AD134" s="356"/>
      <c r="AE134" s="356"/>
      <c r="AF134" s="356"/>
      <c r="AG134" s="356"/>
      <c r="AH134" s="356"/>
      <c r="AI134" s="356"/>
      <c r="AJ134" s="356"/>
      <c r="AK134" s="356"/>
      <c r="AL134" s="356"/>
    </row>
    <row r="135" spans="2:38">
      <c r="B135" s="373" t="s">
        <v>4721</v>
      </c>
      <c r="C135" s="373"/>
      <c r="D135" s="373" t="s">
        <v>5798</v>
      </c>
      <c r="E135" s="356" t="s">
        <v>1116</v>
      </c>
      <c r="F135" s="356" t="s">
        <v>628</v>
      </c>
      <c r="G135" s="356"/>
      <c r="H135" s="356"/>
      <c r="I135" s="356"/>
      <c r="J135" s="356"/>
      <c r="K135" s="356"/>
      <c r="L135" s="356"/>
      <c r="M135" s="356"/>
      <c r="N135" s="356"/>
      <c r="O135" s="356"/>
      <c r="P135" s="356"/>
      <c r="Q135" s="356"/>
      <c r="R135" s="356"/>
      <c r="S135" s="356"/>
      <c r="T135" s="356"/>
      <c r="U135" s="356"/>
      <c r="V135" s="356"/>
      <c r="W135" s="356"/>
      <c r="X135" s="356"/>
      <c r="Y135" s="356"/>
      <c r="Z135" s="356"/>
      <c r="AA135" s="356"/>
      <c r="AB135" s="356"/>
      <c r="AC135" s="356"/>
      <c r="AD135" s="356"/>
      <c r="AE135" s="356"/>
      <c r="AF135" s="356"/>
      <c r="AG135" s="356"/>
      <c r="AH135" s="356"/>
      <c r="AI135" s="356"/>
      <c r="AJ135" s="356"/>
      <c r="AK135" s="356"/>
      <c r="AL135" s="356"/>
    </row>
    <row r="136" spans="2:38">
      <c r="B136" s="373" t="s">
        <v>6609</v>
      </c>
      <c r="C136" s="373"/>
      <c r="D136" s="373" t="s">
        <v>5798</v>
      </c>
      <c r="E136" s="356" t="s">
        <v>1686</v>
      </c>
      <c r="F136" s="356" t="s">
        <v>628</v>
      </c>
      <c r="G136" s="356"/>
      <c r="H136" s="356"/>
      <c r="I136" s="356"/>
      <c r="J136" s="356"/>
      <c r="K136" s="356"/>
      <c r="L136" s="356"/>
      <c r="M136" s="356"/>
      <c r="N136" s="356"/>
      <c r="O136" s="356"/>
      <c r="P136" s="356"/>
      <c r="Q136" s="356"/>
      <c r="R136" s="356"/>
      <c r="S136" s="356"/>
      <c r="T136" s="356"/>
      <c r="U136" s="356"/>
      <c r="V136" s="356"/>
      <c r="W136" s="356"/>
      <c r="X136" s="356"/>
      <c r="Y136" s="356"/>
      <c r="Z136" s="356"/>
      <c r="AA136" s="356"/>
      <c r="AB136" s="356"/>
      <c r="AC136" s="356"/>
      <c r="AD136" s="356"/>
      <c r="AE136" s="356"/>
      <c r="AF136" s="356"/>
      <c r="AG136" s="356"/>
      <c r="AH136" s="356"/>
      <c r="AI136" s="356"/>
      <c r="AJ136" s="356"/>
      <c r="AK136" s="356"/>
      <c r="AL136" s="356"/>
    </row>
    <row r="137" spans="2:38">
      <c r="B137" s="373" t="s">
        <v>5545</v>
      </c>
      <c r="C137" s="373"/>
      <c r="D137" s="373" t="s">
        <v>5798</v>
      </c>
      <c r="E137" s="356" t="s">
        <v>1691</v>
      </c>
      <c r="F137" s="356" t="s">
        <v>628</v>
      </c>
      <c r="G137" s="356"/>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row>
    <row r="138" spans="2:38">
      <c r="B138" s="373" t="s">
        <v>1701</v>
      </c>
      <c r="C138" s="373"/>
      <c r="D138" s="373" t="s">
        <v>5798</v>
      </c>
      <c r="E138" s="356" t="s">
        <v>190</v>
      </c>
      <c r="F138" s="356" t="s">
        <v>628</v>
      </c>
      <c r="G138" s="356"/>
      <c r="H138" s="356"/>
      <c r="I138" s="356"/>
      <c r="J138" s="356"/>
      <c r="K138" s="356"/>
      <c r="L138" s="356"/>
      <c r="M138" s="356"/>
      <c r="N138" s="356"/>
      <c r="O138" s="356"/>
      <c r="P138" s="356"/>
      <c r="Q138" s="356"/>
      <c r="R138" s="356"/>
      <c r="S138" s="356"/>
      <c r="T138" s="356"/>
      <c r="U138" s="356"/>
      <c r="V138" s="356"/>
      <c r="W138" s="356"/>
      <c r="X138" s="356"/>
      <c r="Y138" s="356"/>
      <c r="Z138" s="356"/>
      <c r="AA138" s="356"/>
      <c r="AB138" s="356"/>
      <c r="AC138" s="356"/>
      <c r="AD138" s="356"/>
      <c r="AE138" s="356"/>
      <c r="AF138" s="356"/>
      <c r="AG138" s="356"/>
      <c r="AH138" s="356"/>
      <c r="AI138" s="356"/>
      <c r="AJ138" s="356"/>
      <c r="AK138" s="356"/>
      <c r="AL138" s="356"/>
    </row>
    <row r="139" spans="2:38">
      <c r="B139" s="373" t="s">
        <v>5552</v>
      </c>
      <c r="C139" s="373"/>
      <c r="D139" s="373" t="s">
        <v>5798</v>
      </c>
      <c r="E139" s="356" t="s">
        <v>1068</v>
      </c>
      <c r="F139" s="356" t="s">
        <v>628</v>
      </c>
      <c r="G139" s="356"/>
      <c r="H139" s="356"/>
      <c r="I139" s="356"/>
      <c r="J139" s="356"/>
      <c r="K139" s="356"/>
      <c r="L139" s="356"/>
      <c r="M139" s="356"/>
      <c r="N139" s="356"/>
      <c r="O139" s="356"/>
      <c r="P139" s="356"/>
      <c r="Q139" s="356"/>
      <c r="R139" s="356"/>
      <c r="S139" s="356"/>
      <c r="T139" s="356"/>
      <c r="U139" s="356"/>
      <c r="V139" s="356"/>
      <c r="W139" s="356"/>
      <c r="X139" s="356"/>
      <c r="Y139" s="356"/>
      <c r="Z139" s="356"/>
      <c r="AA139" s="356"/>
      <c r="AB139" s="356"/>
      <c r="AC139" s="356"/>
      <c r="AD139" s="356"/>
      <c r="AE139" s="356"/>
      <c r="AF139" s="356"/>
      <c r="AG139" s="356"/>
      <c r="AH139" s="356"/>
      <c r="AI139" s="356"/>
      <c r="AJ139" s="356"/>
      <c r="AK139" s="356"/>
      <c r="AL139" s="356"/>
    </row>
    <row r="140" spans="2:38">
      <c r="B140" s="373" t="s">
        <v>6192</v>
      </c>
      <c r="C140" s="373"/>
      <c r="D140" s="373" t="s">
        <v>5798</v>
      </c>
      <c r="E140" s="356" t="s">
        <v>1702</v>
      </c>
      <c r="F140" s="356" t="s">
        <v>628</v>
      </c>
      <c r="G140" s="356"/>
      <c r="H140" s="356"/>
      <c r="I140" s="356"/>
      <c r="J140" s="356"/>
      <c r="K140" s="356"/>
      <c r="L140" s="356"/>
      <c r="M140" s="356"/>
      <c r="N140" s="356"/>
      <c r="O140" s="356"/>
      <c r="P140" s="356"/>
      <c r="Q140" s="356"/>
      <c r="R140" s="356"/>
      <c r="S140" s="356"/>
      <c r="T140" s="356"/>
      <c r="U140" s="356"/>
      <c r="V140" s="356"/>
      <c r="W140" s="356"/>
      <c r="X140" s="356"/>
      <c r="Y140" s="356"/>
      <c r="Z140" s="356"/>
      <c r="AA140" s="356"/>
      <c r="AB140" s="356"/>
      <c r="AC140" s="356"/>
      <c r="AD140" s="356"/>
      <c r="AE140" s="356"/>
      <c r="AF140" s="356"/>
      <c r="AG140" s="356"/>
      <c r="AH140" s="356"/>
      <c r="AI140" s="356"/>
      <c r="AJ140" s="356"/>
      <c r="AK140" s="356"/>
      <c r="AL140" s="356"/>
    </row>
    <row r="141" spans="2:38">
      <c r="B141" s="373" t="s">
        <v>6931</v>
      </c>
      <c r="C141" s="373"/>
      <c r="D141" s="373" t="s">
        <v>5798</v>
      </c>
      <c r="E141" s="356" t="s">
        <v>1706</v>
      </c>
      <c r="F141" s="356" t="s">
        <v>628</v>
      </c>
      <c r="G141" s="356"/>
      <c r="H141" s="356"/>
      <c r="I141" s="356"/>
      <c r="J141" s="356"/>
      <c r="K141" s="356"/>
      <c r="L141" s="356"/>
      <c r="M141" s="356"/>
      <c r="N141" s="356"/>
      <c r="O141" s="356"/>
      <c r="P141" s="356"/>
      <c r="Q141" s="356"/>
      <c r="R141" s="356"/>
      <c r="S141" s="356"/>
      <c r="T141" s="356"/>
      <c r="U141" s="356"/>
      <c r="V141" s="356"/>
      <c r="W141" s="356"/>
      <c r="X141" s="356"/>
      <c r="Y141" s="356"/>
      <c r="Z141" s="356"/>
      <c r="AA141" s="356"/>
      <c r="AB141" s="356"/>
      <c r="AC141" s="356"/>
      <c r="AD141" s="356"/>
      <c r="AE141" s="356"/>
      <c r="AF141" s="356"/>
      <c r="AG141" s="356"/>
      <c r="AH141" s="356"/>
      <c r="AI141" s="356"/>
      <c r="AJ141" s="356"/>
      <c r="AK141" s="356"/>
      <c r="AL141" s="356"/>
    </row>
    <row r="142" spans="2:38">
      <c r="B142" s="373" t="s">
        <v>6932</v>
      </c>
      <c r="C142" s="373"/>
      <c r="D142" s="373" t="s">
        <v>5798</v>
      </c>
      <c r="E142" s="356" t="s">
        <v>328</v>
      </c>
      <c r="F142" s="356" t="s">
        <v>628</v>
      </c>
      <c r="G142" s="356"/>
      <c r="H142" s="356"/>
      <c r="I142" s="356"/>
      <c r="J142" s="356"/>
      <c r="K142" s="356"/>
      <c r="L142" s="356"/>
      <c r="M142" s="356"/>
      <c r="N142" s="356"/>
      <c r="O142" s="356"/>
      <c r="P142" s="356"/>
      <c r="Q142" s="356"/>
      <c r="R142" s="356"/>
      <c r="S142" s="356"/>
      <c r="T142" s="356"/>
      <c r="U142" s="356"/>
      <c r="V142" s="356"/>
      <c r="W142" s="356"/>
      <c r="X142" s="356"/>
      <c r="Y142" s="356"/>
      <c r="Z142" s="356"/>
      <c r="AA142" s="356"/>
      <c r="AB142" s="356"/>
      <c r="AC142" s="356"/>
      <c r="AD142" s="356"/>
      <c r="AE142" s="356"/>
      <c r="AF142" s="356"/>
      <c r="AG142" s="356"/>
      <c r="AH142" s="356"/>
      <c r="AI142" s="356"/>
      <c r="AJ142" s="356"/>
      <c r="AK142" s="356"/>
      <c r="AL142" s="356"/>
    </row>
    <row r="143" spans="2:38">
      <c r="B143" s="373" t="s">
        <v>6933</v>
      </c>
      <c r="C143" s="373"/>
      <c r="D143" s="373" t="s">
        <v>5798</v>
      </c>
      <c r="E143" s="356" t="s">
        <v>1707</v>
      </c>
      <c r="F143" s="356" t="s">
        <v>628</v>
      </c>
      <c r="G143" s="356"/>
      <c r="H143" s="356"/>
      <c r="I143" s="356"/>
      <c r="J143" s="356"/>
      <c r="K143" s="356"/>
      <c r="L143" s="356"/>
      <c r="M143" s="356"/>
      <c r="N143" s="356"/>
      <c r="O143" s="356"/>
      <c r="P143" s="356"/>
      <c r="Q143" s="356"/>
      <c r="R143" s="356"/>
      <c r="S143" s="356"/>
      <c r="T143" s="356"/>
      <c r="U143" s="356"/>
      <c r="V143" s="356"/>
      <c r="W143" s="356"/>
      <c r="X143" s="356"/>
      <c r="Y143" s="356"/>
      <c r="Z143" s="356"/>
      <c r="AA143" s="356"/>
      <c r="AB143" s="356"/>
      <c r="AC143" s="356"/>
      <c r="AD143" s="356"/>
      <c r="AE143" s="356"/>
      <c r="AF143" s="356"/>
      <c r="AG143" s="356"/>
      <c r="AH143" s="356"/>
      <c r="AI143" s="356"/>
      <c r="AJ143" s="356"/>
      <c r="AK143" s="356"/>
      <c r="AL143" s="356"/>
    </row>
    <row r="144" spans="2:38">
      <c r="B144" s="373" t="s">
        <v>1709</v>
      </c>
      <c r="C144" s="373"/>
      <c r="D144" s="373" t="s">
        <v>5798</v>
      </c>
      <c r="E144" s="356" t="s">
        <v>1286</v>
      </c>
      <c r="F144" s="356" t="s">
        <v>628</v>
      </c>
      <c r="G144" s="356"/>
      <c r="H144" s="356"/>
      <c r="I144" s="356"/>
      <c r="J144" s="356"/>
      <c r="K144" s="356"/>
      <c r="L144" s="356"/>
      <c r="M144" s="356"/>
      <c r="N144" s="356"/>
      <c r="O144" s="356"/>
      <c r="P144" s="356"/>
      <c r="Q144" s="356"/>
      <c r="R144" s="356"/>
      <c r="S144" s="356"/>
      <c r="T144" s="356"/>
      <c r="U144" s="356"/>
      <c r="V144" s="356"/>
      <c r="W144" s="356"/>
      <c r="X144" s="356"/>
      <c r="Y144" s="356"/>
      <c r="Z144" s="356"/>
      <c r="AA144" s="356"/>
      <c r="AB144" s="356"/>
      <c r="AC144" s="356"/>
      <c r="AD144" s="356"/>
      <c r="AE144" s="356"/>
      <c r="AF144" s="356"/>
      <c r="AG144" s="356"/>
      <c r="AH144" s="356"/>
      <c r="AI144" s="356"/>
      <c r="AJ144" s="356"/>
      <c r="AK144" s="356"/>
      <c r="AL144" s="356"/>
    </row>
    <row r="145" spans="2:38">
      <c r="B145" s="373" t="s">
        <v>1438</v>
      </c>
      <c r="C145" s="373"/>
      <c r="D145" s="373" t="s">
        <v>5798</v>
      </c>
      <c r="E145" s="356" t="s">
        <v>1629</v>
      </c>
      <c r="F145" s="356" t="s">
        <v>628</v>
      </c>
      <c r="G145" s="356"/>
      <c r="H145" s="356"/>
      <c r="I145" s="356"/>
      <c r="J145" s="356"/>
      <c r="K145" s="356"/>
      <c r="L145" s="356"/>
      <c r="M145" s="356"/>
      <c r="N145" s="356"/>
      <c r="O145" s="356"/>
      <c r="P145" s="356"/>
      <c r="Q145" s="356"/>
      <c r="R145" s="356"/>
      <c r="S145" s="356"/>
      <c r="T145" s="356"/>
      <c r="U145" s="356"/>
      <c r="V145" s="356"/>
      <c r="W145" s="356"/>
      <c r="X145" s="356"/>
      <c r="Y145" s="356"/>
      <c r="Z145" s="356"/>
      <c r="AA145" s="356"/>
      <c r="AB145" s="356"/>
      <c r="AC145" s="356"/>
      <c r="AD145" s="356"/>
      <c r="AE145" s="356"/>
      <c r="AF145" s="356"/>
      <c r="AG145" s="356"/>
      <c r="AH145" s="356"/>
      <c r="AI145" s="356"/>
      <c r="AJ145" s="356"/>
      <c r="AK145" s="356"/>
      <c r="AL145" s="356"/>
    </row>
    <row r="146" spans="2:38">
      <c r="B146" s="373" t="s">
        <v>6897</v>
      </c>
      <c r="C146" s="373"/>
      <c r="D146" s="373" t="s">
        <v>5798</v>
      </c>
      <c r="E146" s="356" t="s">
        <v>582</v>
      </c>
      <c r="F146" s="356" t="s">
        <v>628</v>
      </c>
      <c r="G146" s="356"/>
      <c r="H146" s="356"/>
      <c r="I146" s="356"/>
      <c r="J146" s="356"/>
      <c r="K146" s="356"/>
      <c r="L146" s="356"/>
      <c r="M146" s="356"/>
      <c r="N146" s="356"/>
      <c r="O146" s="356"/>
      <c r="P146" s="356"/>
      <c r="Q146" s="356"/>
      <c r="R146" s="356"/>
      <c r="S146" s="356"/>
      <c r="T146" s="356"/>
      <c r="U146" s="356"/>
      <c r="V146" s="356"/>
      <c r="W146" s="356"/>
      <c r="X146" s="356"/>
      <c r="Y146" s="356"/>
      <c r="Z146" s="356"/>
      <c r="AA146" s="356"/>
      <c r="AB146" s="356"/>
      <c r="AC146" s="356"/>
      <c r="AD146" s="356"/>
      <c r="AE146" s="356"/>
      <c r="AF146" s="356"/>
      <c r="AG146" s="356"/>
      <c r="AH146" s="356"/>
      <c r="AI146" s="356"/>
      <c r="AJ146" s="356"/>
      <c r="AK146" s="356"/>
      <c r="AL146" s="356"/>
    </row>
    <row r="147" spans="2:38">
      <c r="B147" s="373" t="s">
        <v>4929</v>
      </c>
      <c r="C147" s="373"/>
      <c r="D147" s="373" t="s">
        <v>5798</v>
      </c>
      <c r="E147" s="356" t="s">
        <v>1715</v>
      </c>
      <c r="F147" s="356" t="s">
        <v>628</v>
      </c>
      <c r="G147" s="356"/>
      <c r="H147" s="356"/>
      <c r="I147" s="356"/>
      <c r="J147" s="356"/>
      <c r="K147" s="356"/>
      <c r="L147" s="356"/>
      <c r="M147" s="356"/>
      <c r="N147" s="356"/>
      <c r="O147" s="356"/>
      <c r="P147" s="356"/>
      <c r="Q147" s="356"/>
      <c r="R147" s="356"/>
      <c r="S147" s="356"/>
      <c r="T147" s="356"/>
      <c r="U147" s="356"/>
      <c r="V147" s="356"/>
      <c r="W147" s="356"/>
      <c r="X147" s="356"/>
      <c r="Y147" s="356"/>
      <c r="Z147" s="356"/>
      <c r="AA147" s="356"/>
      <c r="AB147" s="356"/>
      <c r="AC147" s="356"/>
      <c r="AD147" s="356"/>
      <c r="AE147" s="356"/>
      <c r="AF147" s="356"/>
      <c r="AG147" s="356"/>
      <c r="AH147" s="356"/>
      <c r="AI147" s="356"/>
      <c r="AJ147" s="356"/>
      <c r="AK147" s="356"/>
      <c r="AL147" s="356"/>
    </row>
    <row r="148" spans="2:38">
      <c r="B148" s="373" t="s">
        <v>4512</v>
      </c>
      <c r="C148" s="373"/>
      <c r="D148" s="373" t="s">
        <v>5798</v>
      </c>
      <c r="E148" s="356" t="s">
        <v>1018</v>
      </c>
      <c r="F148" s="356" t="s">
        <v>628</v>
      </c>
      <c r="G148" s="356"/>
      <c r="H148" s="356"/>
      <c r="I148" s="356"/>
      <c r="J148" s="356"/>
      <c r="K148" s="356"/>
      <c r="L148" s="356"/>
      <c r="M148" s="356"/>
      <c r="N148" s="356"/>
      <c r="O148" s="356"/>
      <c r="P148" s="356"/>
      <c r="Q148" s="356"/>
      <c r="R148" s="356"/>
      <c r="S148" s="356"/>
      <c r="T148" s="356"/>
      <c r="U148" s="356"/>
      <c r="V148" s="356"/>
      <c r="W148" s="356"/>
      <c r="X148" s="356"/>
      <c r="Y148" s="356"/>
      <c r="Z148" s="356"/>
      <c r="AA148" s="356"/>
      <c r="AB148" s="356"/>
      <c r="AC148" s="356"/>
      <c r="AD148" s="356"/>
      <c r="AE148" s="356"/>
      <c r="AF148" s="356"/>
      <c r="AG148" s="356"/>
      <c r="AH148" s="356"/>
      <c r="AI148" s="356"/>
      <c r="AJ148" s="356"/>
      <c r="AK148" s="356"/>
      <c r="AL148" s="356"/>
    </row>
    <row r="149" spans="2:38">
      <c r="B149" s="373" t="s">
        <v>1728</v>
      </c>
      <c r="C149" s="373"/>
      <c r="D149" s="373" t="s">
        <v>5798</v>
      </c>
      <c r="E149" s="356" t="s">
        <v>1725</v>
      </c>
      <c r="F149" s="356" t="s">
        <v>628</v>
      </c>
      <c r="G149" s="356"/>
      <c r="H149" s="356"/>
      <c r="I149" s="356"/>
      <c r="J149" s="356"/>
      <c r="K149" s="356"/>
      <c r="L149" s="356"/>
      <c r="M149" s="356"/>
      <c r="N149" s="356"/>
      <c r="O149" s="356"/>
      <c r="P149" s="356"/>
      <c r="Q149" s="356"/>
      <c r="R149" s="356"/>
      <c r="S149" s="356"/>
      <c r="T149" s="356"/>
      <c r="U149" s="356"/>
      <c r="V149" s="356"/>
      <c r="W149" s="356"/>
      <c r="X149" s="356"/>
      <c r="Y149" s="356"/>
      <c r="Z149" s="356"/>
      <c r="AA149" s="356"/>
      <c r="AB149" s="356"/>
      <c r="AC149" s="356"/>
      <c r="AD149" s="356"/>
      <c r="AE149" s="356"/>
      <c r="AF149" s="356"/>
      <c r="AG149" s="356"/>
      <c r="AH149" s="356"/>
      <c r="AI149" s="356"/>
      <c r="AJ149" s="356"/>
      <c r="AK149" s="356"/>
      <c r="AL149" s="356"/>
    </row>
    <row r="150" spans="2:38">
      <c r="B150" s="373" t="s">
        <v>1430</v>
      </c>
      <c r="C150" s="373"/>
      <c r="D150" s="373" t="s">
        <v>5798</v>
      </c>
      <c r="E150" s="356" t="s">
        <v>298</v>
      </c>
      <c r="F150" s="356" t="s">
        <v>628</v>
      </c>
      <c r="G150" s="356"/>
      <c r="H150" s="356"/>
      <c r="I150" s="356"/>
      <c r="J150" s="356"/>
      <c r="K150" s="356"/>
      <c r="L150" s="356"/>
      <c r="M150" s="356"/>
      <c r="N150" s="356"/>
      <c r="O150" s="356"/>
      <c r="P150" s="356"/>
      <c r="Q150" s="356"/>
      <c r="R150" s="356"/>
      <c r="S150" s="356"/>
      <c r="T150" s="356"/>
      <c r="U150" s="356"/>
      <c r="V150" s="356"/>
      <c r="W150" s="356"/>
      <c r="X150" s="356"/>
      <c r="Y150" s="356"/>
      <c r="Z150" s="356"/>
      <c r="AA150" s="356"/>
      <c r="AB150" s="356"/>
      <c r="AC150" s="356"/>
      <c r="AD150" s="356"/>
      <c r="AE150" s="356"/>
      <c r="AF150" s="356"/>
      <c r="AG150" s="356"/>
      <c r="AH150" s="356"/>
      <c r="AI150" s="356"/>
      <c r="AJ150" s="356"/>
      <c r="AK150" s="356"/>
      <c r="AL150" s="356"/>
    </row>
    <row r="151" spans="2:38">
      <c r="B151" s="373" t="s">
        <v>682</v>
      </c>
      <c r="C151" s="373"/>
      <c r="D151" s="373" t="s">
        <v>5798</v>
      </c>
      <c r="E151" s="356" t="s">
        <v>1722</v>
      </c>
      <c r="F151" s="356" t="s">
        <v>628</v>
      </c>
      <c r="G151" s="356"/>
      <c r="H151" s="356"/>
      <c r="I151" s="356"/>
      <c r="J151" s="356"/>
      <c r="K151" s="356"/>
      <c r="L151" s="356"/>
      <c r="M151" s="356"/>
      <c r="N151" s="356"/>
      <c r="O151" s="356"/>
      <c r="P151" s="356"/>
      <c r="Q151" s="356"/>
      <c r="R151" s="356"/>
      <c r="S151" s="356"/>
      <c r="T151" s="356"/>
      <c r="U151" s="356"/>
      <c r="V151" s="356"/>
      <c r="W151" s="356"/>
      <c r="X151" s="356"/>
      <c r="Y151" s="356"/>
      <c r="Z151" s="356"/>
      <c r="AA151" s="356"/>
      <c r="AB151" s="356"/>
      <c r="AC151" s="356"/>
      <c r="AD151" s="356"/>
      <c r="AE151" s="356"/>
      <c r="AF151" s="356"/>
      <c r="AG151" s="356"/>
      <c r="AH151" s="356"/>
      <c r="AI151" s="356"/>
      <c r="AJ151" s="356"/>
      <c r="AK151" s="356"/>
      <c r="AL151" s="356"/>
    </row>
    <row r="152" spans="2:38">
      <c r="B152" s="373" t="s">
        <v>1234</v>
      </c>
      <c r="C152" s="373"/>
      <c r="D152" s="373" t="s">
        <v>5798</v>
      </c>
      <c r="E152" s="356" t="s">
        <v>1729</v>
      </c>
      <c r="F152" s="356" t="s">
        <v>628</v>
      </c>
      <c r="G152" s="356"/>
      <c r="H152" s="356"/>
      <c r="I152" s="356"/>
      <c r="J152" s="356"/>
      <c r="K152" s="356"/>
      <c r="L152" s="356"/>
      <c r="M152" s="356"/>
      <c r="N152" s="356"/>
      <c r="O152" s="356"/>
      <c r="P152" s="356"/>
      <c r="Q152" s="356"/>
      <c r="R152" s="356"/>
      <c r="S152" s="356"/>
      <c r="T152" s="356"/>
      <c r="U152" s="356"/>
      <c r="V152" s="356"/>
      <c r="W152" s="356"/>
      <c r="X152" s="356"/>
      <c r="Y152" s="356"/>
      <c r="Z152" s="356"/>
      <c r="AA152" s="356"/>
      <c r="AB152" s="356"/>
      <c r="AC152" s="356"/>
      <c r="AD152" s="356"/>
      <c r="AE152" s="356"/>
      <c r="AF152" s="356"/>
      <c r="AG152" s="356"/>
      <c r="AH152" s="356"/>
      <c r="AI152" s="356"/>
      <c r="AJ152" s="356"/>
      <c r="AK152" s="356"/>
      <c r="AL152" s="356"/>
    </row>
    <row r="153" spans="2:38">
      <c r="B153" s="373" t="s">
        <v>2688</v>
      </c>
      <c r="C153" s="373"/>
      <c r="D153" s="373" t="s">
        <v>5798</v>
      </c>
      <c r="E153" s="356" t="s">
        <v>1732</v>
      </c>
      <c r="F153" s="356" t="s">
        <v>628</v>
      </c>
      <c r="G153" s="356"/>
      <c r="H153" s="356"/>
      <c r="I153" s="356"/>
      <c r="J153" s="356"/>
      <c r="K153" s="356"/>
      <c r="L153" s="356"/>
      <c r="M153" s="356"/>
      <c r="N153" s="356"/>
      <c r="O153" s="356"/>
      <c r="P153" s="356"/>
      <c r="Q153" s="356"/>
      <c r="R153" s="356"/>
      <c r="S153" s="356"/>
      <c r="T153" s="356"/>
      <c r="U153" s="356"/>
      <c r="V153" s="356"/>
      <c r="W153" s="356"/>
      <c r="X153" s="356"/>
      <c r="Y153" s="356"/>
      <c r="Z153" s="356"/>
      <c r="AA153" s="356"/>
      <c r="AB153" s="356"/>
      <c r="AC153" s="356"/>
      <c r="AD153" s="356"/>
      <c r="AE153" s="356"/>
      <c r="AF153" s="356"/>
      <c r="AG153" s="356"/>
      <c r="AH153" s="356"/>
      <c r="AI153" s="356"/>
      <c r="AJ153" s="356"/>
      <c r="AK153" s="356"/>
      <c r="AL153" s="356"/>
    </row>
    <row r="154" spans="2:38">
      <c r="B154" s="373" t="s">
        <v>1037</v>
      </c>
      <c r="C154" s="373"/>
      <c r="D154" s="373" t="s">
        <v>5798</v>
      </c>
      <c r="E154" s="356" t="s">
        <v>1735</v>
      </c>
      <c r="F154" s="356" t="s">
        <v>628</v>
      </c>
      <c r="G154" s="356"/>
      <c r="H154" s="356"/>
      <c r="I154" s="356"/>
      <c r="J154" s="356"/>
      <c r="K154" s="356"/>
      <c r="L154" s="356"/>
      <c r="M154" s="356"/>
      <c r="N154" s="356"/>
      <c r="O154" s="356"/>
      <c r="P154" s="356"/>
      <c r="Q154" s="356"/>
      <c r="R154" s="356"/>
      <c r="S154" s="356"/>
      <c r="T154" s="356"/>
      <c r="U154" s="356"/>
      <c r="V154" s="356"/>
      <c r="W154" s="356"/>
      <c r="X154" s="356"/>
      <c r="Y154" s="356"/>
      <c r="Z154" s="356"/>
      <c r="AA154" s="356"/>
      <c r="AB154" s="356"/>
      <c r="AC154" s="356"/>
      <c r="AD154" s="356"/>
      <c r="AE154" s="356"/>
      <c r="AF154" s="356"/>
      <c r="AG154" s="356"/>
      <c r="AH154" s="356"/>
      <c r="AI154" s="356"/>
      <c r="AJ154" s="356"/>
      <c r="AK154" s="356"/>
      <c r="AL154" s="356"/>
    </row>
    <row r="155" spans="2:38">
      <c r="B155" s="373" t="s">
        <v>4086</v>
      </c>
      <c r="C155" s="373"/>
      <c r="D155" s="373" t="s">
        <v>5798</v>
      </c>
      <c r="E155" s="356" t="s">
        <v>828</v>
      </c>
      <c r="F155" s="356" t="s">
        <v>628</v>
      </c>
      <c r="G155" s="356"/>
      <c r="H155" s="356"/>
      <c r="I155" s="356"/>
      <c r="J155" s="356"/>
      <c r="K155" s="356"/>
      <c r="L155" s="356"/>
      <c r="M155" s="356"/>
      <c r="N155" s="356"/>
      <c r="O155" s="356"/>
      <c r="P155" s="356"/>
      <c r="Q155" s="356"/>
      <c r="R155" s="356"/>
      <c r="S155" s="356"/>
      <c r="T155" s="356"/>
      <c r="U155" s="356"/>
      <c r="V155" s="356"/>
      <c r="W155" s="356"/>
      <c r="X155" s="356"/>
      <c r="Y155" s="356"/>
      <c r="Z155" s="356"/>
      <c r="AA155" s="356"/>
      <c r="AB155" s="356"/>
      <c r="AC155" s="356"/>
      <c r="AD155" s="356"/>
      <c r="AE155" s="356"/>
      <c r="AF155" s="356"/>
      <c r="AG155" s="356"/>
      <c r="AH155" s="356"/>
      <c r="AI155" s="356"/>
      <c r="AJ155" s="356"/>
      <c r="AK155" s="356"/>
      <c r="AL155" s="356"/>
    </row>
    <row r="156" spans="2:38">
      <c r="B156" s="373" t="s">
        <v>1059</v>
      </c>
      <c r="C156" s="373"/>
      <c r="D156" s="373" t="s">
        <v>5798</v>
      </c>
      <c r="E156" s="356" t="s">
        <v>763</v>
      </c>
      <c r="F156" s="356" t="s">
        <v>628</v>
      </c>
      <c r="G156" s="356"/>
      <c r="H156" s="356"/>
      <c r="I156" s="356"/>
      <c r="J156" s="356"/>
      <c r="K156" s="356"/>
      <c r="L156" s="356"/>
      <c r="M156" s="356"/>
      <c r="N156" s="356"/>
      <c r="O156" s="356"/>
      <c r="P156" s="356"/>
      <c r="Q156" s="356"/>
      <c r="R156" s="356"/>
      <c r="S156" s="356"/>
      <c r="T156" s="356"/>
      <c r="U156" s="356"/>
      <c r="V156" s="356"/>
      <c r="W156" s="356"/>
      <c r="X156" s="356"/>
      <c r="Y156" s="356"/>
      <c r="Z156" s="356"/>
      <c r="AA156" s="356"/>
      <c r="AB156" s="356"/>
      <c r="AC156" s="356"/>
      <c r="AD156" s="356"/>
      <c r="AE156" s="356"/>
      <c r="AF156" s="356"/>
      <c r="AG156" s="356"/>
      <c r="AH156" s="356"/>
      <c r="AI156" s="356"/>
      <c r="AJ156" s="356"/>
      <c r="AK156" s="356"/>
      <c r="AL156" s="356"/>
    </row>
    <row r="157" spans="2:38">
      <c r="B157" s="373" t="s">
        <v>1745</v>
      </c>
      <c r="C157" s="373"/>
      <c r="D157" s="373" t="s">
        <v>5798</v>
      </c>
      <c r="E157" s="356" t="s">
        <v>1743</v>
      </c>
      <c r="F157" s="356" t="s">
        <v>628</v>
      </c>
      <c r="G157" s="356"/>
      <c r="H157" s="356"/>
      <c r="I157" s="356"/>
      <c r="J157" s="356"/>
      <c r="K157" s="356"/>
      <c r="L157" s="356"/>
      <c r="M157" s="356"/>
      <c r="N157" s="356"/>
      <c r="O157" s="356"/>
      <c r="P157" s="356"/>
      <c r="Q157" s="356"/>
      <c r="R157" s="356"/>
      <c r="S157" s="356"/>
      <c r="T157" s="356"/>
      <c r="U157" s="356"/>
      <c r="V157" s="356"/>
      <c r="W157" s="356"/>
      <c r="X157" s="356"/>
      <c r="Y157" s="356"/>
      <c r="Z157" s="356"/>
      <c r="AA157" s="356"/>
      <c r="AB157" s="356"/>
      <c r="AC157" s="356"/>
      <c r="AD157" s="356"/>
      <c r="AE157" s="356"/>
      <c r="AF157" s="356"/>
      <c r="AG157" s="356"/>
      <c r="AH157" s="356"/>
      <c r="AI157" s="356"/>
      <c r="AJ157" s="356"/>
      <c r="AK157" s="356"/>
      <c r="AL157" s="356"/>
    </row>
    <row r="158" spans="2:38">
      <c r="B158" s="373" t="s">
        <v>6793</v>
      </c>
      <c r="C158" s="373"/>
      <c r="D158" s="373" t="s">
        <v>5798</v>
      </c>
      <c r="E158" s="356" t="s">
        <v>424</v>
      </c>
      <c r="F158" s="356" t="s">
        <v>628</v>
      </c>
      <c r="G158" s="356"/>
      <c r="H158" s="356"/>
      <c r="I158" s="356"/>
      <c r="J158" s="356"/>
      <c r="K158" s="356"/>
      <c r="L158" s="356"/>
      <c r="M158" s="356"/>
      <c r="N158" s="356"/>
      <c r="O158" s="356"/>
      <c r="P158" s="356"/>
      <c r="Q158" s="356"/>
      <c r="R158" s="356"/>
      <c r="S158" s="356"/>
      <c r="T158" s="356"/>
      <c r="U158" s="356"/>
      <c r="V158" s="356"/>
      <c r="W158" s="356"/>
      <c r="X158" s="356"/>
      <c r="Y158" s="356"/>
      <c r="Z158" s="356"/>
      <c r="AA158" s="356"/>
      <c r="AB158" s="356"/>
      <c r="AC158" s="356"/>
      <c r="AD158" s="356"/>
      <c r="AE158" s="356"/>
      <c r="AF158" s="356"/>
      <c r="AG158" s="356"/>
      <c r="AH158" s="356"/>
      <c r="AI158" s="356"/>
      <c r="AJ158" s="356"/>
      <c r="AK158" s="356"/>
      <c r="AL158" s="356"/>
    </row>
    <row r="159" spans="2:38">
      <c r="B159" s="373" t="s">
        <v>6934</v>
      </c>
      <c r="C159" s="373"/>
      <c r="D159" s="373" t="s">
        <v>5798</v>
      </c>
      <c r="E159" s="356" t="s">
        <v>1071</v>
      </c>
      <c r="F159" s="356" t="s">
        <v>628</v>
      </c>
      <c r="G159" s="356"/>
      <c r="H159" s="356"/>
      <c r="I159" s="356"/>
      <c r="J159" s="356"/>
      <c r="K159" s="356"/>
      <c r="L159" s="356"/>
      <c r="M159" s="356"/>
      <c r="N159" s="356"/>
      <c r="O159" s="356"/>
      <c r="P159" s="356"/>
      <c r="Q159" s="356"/>
      <c r="R159" s="356"/>
      <c r="S159" s="356"/>
      <c r="T159" s="356"/>
      <c r="U159" s="356"/>
      <c r="V159" s="356"/>
      <c r="W159" s="356"/>
      <c r="X159" s="356"/>
      <c r="Y159" s="356"/>
      <c r="Z159" s="356"/>
      <c r="AA159" s="356"/>
      <c r="AB159" s="356"/>
      <c r="AC159" s="356"/>
      <c r="AD159" s="356"/>
      <c r="AE159" s="356"/>
      <c r="AF159" s="356"/>
      <c r="AG159" s="356"/>
      <c r="AH159" s="356"/>
      <c r="AI159" s="356"/>
      <c r="AJ159" s="356"/>
      <c r="AK159" s="356"/>
      <c r="AL159" s="356"/>
    </row>
    <row r="160" spans="2:38">
      <c r="B160" s="373" t="s">
        <v>6935</v>
      </c>
      <c r="C160" s="373"/>
      <c r="D160" s="373" t="s">
        <v>5798</v>
      </c>
      <c r="E160" s="356" t="s">
        <v>1748</v>
      </c>
      <c r="F160" s="356" t="s">
        <v>628</v>
      </c>
      <c r="G160" s="356"/>
      <c r="H160" s="356"/>
      <c r="I160" s="356"/>
      <c r="J160" s="356"/>
      <c r="K160" s="356"/>
      <c r="L160" s="356"/>
      <c r="M160" s="356"/>
      <c r="N160" s="356"/>
      <c r="O160" s="356"/>
      <c r="P160" s="356"/>
      <c r="Q160" s="356"/>
      <c r="R160" s="356"/>
      <c r="S160" s="356"/>
      <c r="T160" s="356"/>
      <c r="U160" s="356"/>
      <c r="V160" s="356"/>
      <c r="W160" s="356"/>
      <c r="X160" s="356"/>
      <c r="Y160" s="356"/>
      <c r="Z160" s="356"/>
      <c r="AA160" s="356"/>
      <c r="AB160" s="356"/>
      <c r="AC160" s="356"/>
      <c r="AD160" s="356"/>
      <c r="AE160" s="356"/>
      <c r="AF160" s="356"/>
      <c r="AG160" s="356"/>
      <c r="AH160" s="356"/>
      <c r="AI160" s="356"/>
      <c r="AJ160" s="356"/>
      <c r="AK160" s="356"/>
      <c r="AL160" s="356"/>
    </row>
    <row r="161" spans="2:38">
      <c r="B161" s="373" t="s">
        <v>6936</v>
      </c>
      <c r="C161" s="373"/>
      <c r="D161" s="373" t="s">
        <v>5798</v>
      </c>
      <c r="E161" s="356" t="s">
        <v>1752</v>
      </c>
      <c r="F161" s="356" t="s">
        <v>628</v>
      </c>
      <c r="G161" s="356"/>
      <c r="H161" s="356"/>
      <c r="I161" s="356"/>
      <c r="J161" s="356"/>
      <c r="K161" s="356"/>
      <c r="L161" s="356"/>
      <c r="M161" s="356"/>
      <c r="N161" s="356"/>
      <c r="O161" s="356"/>
      <c r="P161" s="356"/>
      <c r="Q161" s="356"/>
      <c r="R161" s="356"/>
      <c r="S161" s="356"/>
      <c r="T161" s="356"/>
      <c r="U161" s="356"/>
      <c r="V161" s="356"/>
      <c r="W161" s="356"/>
      <c r="X161" s="356"/>
      <c r="Y161" s="356"/>
      <c r="Z161" s="356"/>
      <c r="AA161" s="356"/>
      <c r="AB161" s="356"/>
      <c r="AC161" s="356"/>
      <c r="AD161" s="356"/>
      <c r="AE161" s="356"/>
      <c r="AF161" s="356"/>
      <c r="AG161" s="356"/>
      <c r="AH161" s="356"/>
      <c r="AI161" s="356"/>
      <c r="AJ161" s="356"/>
      <c r="AK161" s="356"/>
      <c r="AL161" s="356"/>
    </row>
    <row r="162" spans="2:38">
      <c r="B162" s="373" t="s">
        <v>4911</v>
      </c>
      <c r="C162" s="373"/>
      <c r="D162" s="373" t="s">
        <v>5798</v>
      </c>
      <c r="E162" s="356" t="s">
        <v>1762</v>
      </c>
      <c r="F162" s="356" t="s">
        <v>628</v>
      </c>
      <c r="G162" s="356"/>
      <c r="H162" s="356"/>
      <c r="I162" s="356"/>
      <c r="J162" s="356"/>
      <c r="K162" s="356"/>
      <c r="L162" s="356"/>
      <c r="M162" s="356"/>
      <c r="N162" s="356"/>
      <c r="O162" s="356"/>
      <c r="P162" s="356"/>
      <c r="Q162" s="356"/>
      <c r="R162" s="356"/>
      <c r="S162" s="356"/>
      <c r="T162" s="356"/>
      <c r="U162" s="356"/>
      <c r="V162" s="356"/>
      <c r="W162" s="356"/>
      <c r="X162" s="356"/>
      <c r="Y162" s="356"/>
      <c r="Z162" s="356"/>
      <c r="AA162" s="356"/>
      <c r="AB162" s="356"/>
      <c r="AC162" s="356"/>
      <c r="AD162" s="356"/>
      <c r="AE162" s="356"/>
      <c r="AF162" s="356"/>
      <c r="AG162" s="356"/>
      <c r="AH162" s="356"/>
      <c r="AI162" s="356"/>
      <c r="AJ162" s="356"/>
      <c r="AK162" s="356"/>
      <c r="AL162" s="356"/>
    </row>
    <row r="163" spans="2:38">
      <c r="B163" s="373" t="s">
        <v>6937</v>
      </c>
      <c r="C163" s="373"/>
      <c r="D163" s="373" t="s">
        <v>5798</v>
      </c>
      <c r="E163" s="356" t="s">
        <v>1767</v>
      </c>
      <c r="F163" s="356" t="s">
        <v>628</v>
      </c>
      <c r="G163" s="356"/>
      <c r="H163" s="356"/>
      <c r="I163" s="356"/>
      <c r="J163" s="356"/>
      <c r="K163" s="356"/>
      <c r="L163" s="356"/>
      <c r="M163" s="356"/>
      <c r="N163" s="356"/>
      <c r="O163" s="356"/>
      <c r="P163" s="356"/>
      <c r="Q163" s="356"/>
      <c r="R163" s="356"/>
      <c r="S163" s="356"/>
      <c r="T163" s="356"/>
      <c r="U163" s="356"/>
      <c r="V163" s="356"/>
      <c r="W163" s="356"/>
      <c r="X163" s="356"/>
      <c r="Y163" s="356"/>
      <c r="Z163" s="356"/>
      <c r="AA163" s="356"/>
      <c r="AB163" s="356"/>
      <c r="AC163" s="356"/>
      <c r="AD163" s="356"/>
      <c r="AE163" s="356"/>
      <c r="AF163" s="356"/>
      <c r="AG163" s="356"/>
      <c r="AH163" s="356"/>
      <c r="AI163" s="356"/>
      <c r="AJ163" s="356"/>
      <c r="AK163" s="356"/>
      <c r="AL163" s="356"/>
    </row>
    <row r="164" spans="2:38">
      <c r="B164" s="373" t="s">
        <v>6938</v>
      </c>
      <c r="C164" s="373"/>
      <c r="D164" s="373" t="s">
        <v>5798</v>
      </c>
      <c r="E164" s="356" t="s">
        <v>1772</v>
      </c>
      <c r="F164" s="356" t="s">
        <v>628</v>
      </c>
      <c r="G164" s="356"/>
      <c r="H164" s="356"/>
      <c r="I164" s="356"/>
      <c r="J164" s="356"/>
      <c r="K164" s="356"/>
      <c r="L164" s="356"/>
      <c r="M164" s="356"/>
      <c r="N164" s="356"/>
      <c r="O164" s="356"/>
      <c r="P164" s="356"/>
      <c r="Q164" s="356"/>
      <c r="R164" s="356"/>
      <c r="S164" s="356"/>
      <c r="T164" s="356"/>
      <c r="U164" s="356"/>
      <c r="V164" s="356"/>
      <c r="W164" s="356"/>
      <c r="X164" s="356"/>
      <c r="Y164" s="356"/>
      <c r="Z164" s="356"/>
      <c r="AA164" s="356"/>
      <c r="AB164" s="356"/>
      <c r="AC164" s="356"/>
      <c r="AD164" s="356"/>
      <c r="AE164" s="356"/>
      <c r="AF164" s="356"/>
      <c r="AG164" s="356"/>
      <c r="AH164" s="356"/>
      <c r="AI164" s="356"/>
      <c r="AJ164" s="356"/>
      <c r="AK164" s="356"/>
      <c r="AL164" s="356"/>
    </row>
    <row r="165" spans="2:38">
      <c r="B165" s="373" t="s">
        <v>6939</v>
      </c>
      <c r="C165" s="373"/>
      <c r="D165" s="373" t="s">
        <v>5798</v>
      </c>
      <c r="E165" s="356" t="s">
        <v>1773</v>
      </c>
      <c r="F165" s="356" t="s">
        <v>628</v>
      </c>
      <c r="G165" s="356"/>
      <c r="H165" s="356"/>
      <c r="I165" s="356"/>
      <c r="J165" s="356"/>
      <c r="K165" s="356"/>
      <c r="L165" s="356"/>
      <c r="M165" s="356"/>
      <c r="N165" s="356"/>
      <c r="O165" s="356"/>
      <c r="P165" s="356"/>
      <c r="Q165" s="356"/>
      <c r="R165" s="356"/>
      <c r="S165" s="356"/>
      <c r="T165" s="356"/>
      <c r="U165" s="356"/>
      <c r="V165" s="356"/>
      <c r="W165" s="356"/>
      <c r="X165" s="356"/>
      <c r="Y165" s="356"/>
      <c r="Z165" s="356"/>
      <c r="AA165" s="356"/>
      <c r="AB165" s="356"/>
      <c r="AC165" s="356"/>
      <c r="AD165" s="356"/>
      <c r="AE165" s="356"/>
      <c r="AF165" s="356"/>
      <c r="AG165" s="356"/>
      <c r="AH165" s="356"/>
      <c r="AI165" s="356"/>
      <c r="AJ165" s="356"/>
      <c r="AK165" s="356"/>
      <c r="AL165" s="356"/>
    </row>
    <row r="166" spans="2:38">
      <c r="B166" s="373" t="s">
        <v>6940</v>
      </c>
      <c r="C166" s="373"/>
      <c r="D166" s="373" t="s">
        <v>5798</v>
      </c>
      <c r="E166" s="356" t="s">
        <v>801</v>
      </c>
      <c r="F166" s="356" t="s">
        <v>628</v>
      </c>
      <c r="G166" s="356"/>
      <c r="H166" s="356"/>
      <c r="I166" s="356"/>
      <c r="J166" s="356"/>
      <c r="K166" s="356"/>
      <c r="L166" s="356"/>
      <c r="M166" s="356"/>
      <c r="N166" s="356"/>
      <c r="O166" s="356"/>
      <c r="P166" s="356"/>
      <c r="Q166" s="356"/>
      <c r="R166" s="356"/>
      <c r="S166" s="356"/>
      <c r="T166" s="356"/>
      <c r="U166" s="356"/>
      <c r="V166" s="356"/>
      <c r="W166" s="356"/>
      <c r="X166" s="356"/>
      <c r="Y166" s="356"/>
      <c r="Z166" s="356"/>
      <c r="AA166" s="356"/>
      <c r="AB166" s="356"/>
      <c r="AC166" s="356"/>
      <c r="AD166" s="356"/>
      <c r="AE166" s="356"/>
      <c r="AF166" s="356"/>
      <c r="AG166" s="356"/>
      <c r="AH166" s="356"/>
      <c r="AI166" s="356"/>
      <c r="AJ166" s="356"/>
      <c r="AK166" s="356"/>
      <c r="AL166" s="356"/>
    </row>
    <row r="167" spans="2:38">
      <c r="B167" s="373" t="s">
        <v>6941</v>
      </c>
      <c r="C167" s="373"/>
      <c r="D167" s="373" t="s">
        <v>5798</v>
      </c>
      <c r="E167" s="356" t="s">
        <v>1783</v>
      </c>
      <c r="F167" s="356" t="s">
        <v>628</v>
      </c>
      <c r="G167" s="356"/>
      <c r="H167" s="356"/>
      <c r="I167" s="356"/>
      <c r="J167" s="356"/>
      <c r="K167" s="356"/>
      <c r="L167" s="356"/>
      <c r="M167" s="356"/>
      <c r="N167" s="356"/>
      <c r="O167" s="356"/>
      <c r="P167" s="356"/>
      <c r="Q167" s="356"/>
      <c r="R167" s="356"/>
      <c r="S167" s="356"/>
      <c r="T167" s="356"/>
      <c r="U167" s="356"/>
      <c r="V167" s="356"/>
      <c r="W167" s="356"/>
      <c r="X167" s="356"/>
      <c r="Y167" s="356"/>
      <c r="Z167" s="356"/>
      <c r="AA167" s="356"/>
      <c r="AB167" s="356"/>
      <c r="AC167" s="356"/>
      <c r="AD167" s="356"/>
      <c r="AE167" s="356"/>
      <c r="AF167" s="356"/>
      <c r="AG167" s="356"/>
      <c r="AH167" s="356"/>
      <c r="AI167" s="356"/>
      <c r="AJ167" s="356"/>
      <c r="AK167" s="356"/>
      <c r="AL167" s="356"/>
    </row>
    <row r="168" spans="2:38">
      <c r="B168" s="373" t="s">
        <v>688</v>
      </c>
      <c r="C168" s="373"/>
      <c r="D168" s="373" t="s">
        <v>5798</v>
      </c>
      <c r="E168" s="356" t="s">
        <v>1788</v>
      </c>
      <c r="F168" s="356" t="s">
        <v>628</v>
      </c>
      <c r="G168" s="356"/>
      <c r="H168" s="356"/>
      <c r="I168" s="356"/>
      <c r="J168" s="356"/>
      <c r="K168" s="356"/>
      <c r="L168" s="356"/>
      <c r="M168" s="356"/>
      <c r="N168" s="356"/>
      <c r="O168" s="356"/>
      <c r="P168" s="356"/>
      <c r="Q168" s="356"/>
      <c r="R168" s="356"/>
      <c r="S168" s="356"/>
      <c r="T168" s="356"/>
      <c r="U168" s="356"/>
      <c r="V168" s="356"/>
      <c r="W168" s="356"/>
      <c r="X168" s="356"/>
      <c r="Y168" s="356"/>
      <c r="Z168" s="356"/>
      <c r="AA168" s="356"/>
      <c r="AB168" s="356"/>
      <c r="AC168" s="356"/>
      <c r="AD168" s="356"/>
      <c r="AE168" s="356"/>
      <c r="AF168" s="356"/>
      <c r="AG168" s="356"/>
      <c r="AH168" s="356"/>
      <c r="AI168" s="356"/>
      <c r="AJ168" s="356"/>
      <c r="AK168" s="356"/>
      <c r="AL168" s="356"/>
    </row>
    <row r="169" spans="2:38">
      <c r="B169" s="373" t="s">
        <v>6942</v>
      </c>
      <c r="C169" s="373"/>
      <c r="D169" s="373" t="s">
        <v>5798</v>
      </c>
      <c r="E169" s="356" t="s">
        <v>1791</v>
      </c>
      <c r="F169" s="356" t="s">
        <v>628</v>
      </c>
      <c r="G169" s="356"/>
      <c r="H169" s="356"/>
      <c r="I169" s="356"/>
      <c r="J169" s="356"/>
      <c r="K169" s="356"/>
      <c r="L169" s="356"/>
      <c r="M169" s="356"/>
      <c r="N169" s="356"/>
      <c r="O169" s="356"/>
      <c r="P169" s="356"/>
      <c r="Q169" s="356"/>
      <c r="R169" s="356"/>
      <c r="S169" s="356"/>
      <c r="T169" s="356"/>
      <c r="U169" s="356"/>
      <c r="V169" s="356"/>
      <c r="W169" s="356"/>
      <c r="X169" s="356"/>
      <c r="Y169" s="356"/>
      <c r="Z169" s="356"/>
      <c r="AA169" s="356"/>
      <c r="AB169" s="356"/>
      <c r="AC169" s="356"/>
      <c r="AD169" s="356"/>
      <c r="AE169" s="356"/>
      <c r="AF169" s="356"/>
      <c r="AG169" s="356"/>
      <c r="AH169" s="356"/>
      <c r="AI169" s="356"/>
      <c r="AJ169" s="356"/>
      <c r="AK169" s="356"/>
      <c r="AL169" s="356"/>
    </row>
    <row r="170" spans="2:38">
      <c r="B170" s="373" t="s">
        <v>239</v>
      </c>
      <c r="C170" s="373"/>
      <c r="D170" s="373" t="s">
        <v>5798</v>
      </c>
      <c r="E170" s="356" t="s">
        <v>685</v>
      </c>
      <c r="F170" s="356" t="s">
        <v>628</v>
      </c>
      <c r="G170" s="356"/>
      <c r="H170" s="356"/>
      <c r="I170" s="356"/>
      <c r="J170" s="356"/>
      <c r="K170" s="356"/>
      <c r="L170" s="356"/>
      <c r="M170" s="356"/>
      <c r="N170" s="356"/>
      <c r="O170" s="356"/>
      <c r="P170" s="356"/>
      <c r="Q170" s="356"/>
      <c r="R170" s="356"/>
      <c r="S170" s="356"/>
      <c r="T170" s="356"/>
      <c r="U170" s="356"/>
      <c r="V170" s="356"/>
      <c r="W170" s="356"/>
      <c r="X170" s="356"/>
      <c r="Y170" s="356"/>
      <c r="Z170" s="356"/>
      <c r="AA170" s="356"/>
      <c r="AB170" s="356"/>
      <c r="AC170" s="356"/>
      <c r="AD170" s="356"/>
      <c r="AE170" s="356"/>
      <c r="AF170" s="356"/>
      <c r="AG170" s="356"/>
      <c r="AH170" s="356"/>
      <c r="AI170" s="356"/>
      <c r="AJ170" s="356"/>
      <c r="AK170" s="356"/>
      <c r="AL170" s="356"/>
    </row>
    <row r="171" spans="2:38">
      <c r="B171" s="373" t="s">
        <v>1126</v>
      </c>
      <c r="C171" s="373"/>
      <c r="D171" s="373" t="s">
        <v>5798</v>
      </c>
      <c r="E171" s="356" t="s">
        <v>1712</v>
      </c>
      <c r="F171" s="356" t="s">
        <v>628</v>
      </c>
      <c r="G171" s="356"/>
      <c r="H171" s="356"/>
      <c r="I171" s="356"/>
      <c r="J171" s="356"/>
      <c r="K171" s="356"/>
      <c r="L171" s="356"/>
      <c r="M171" s="356"/>
      <c r="N171" s="356"/>
      <c r="O171" s="356"/>
      <c r="P171" s="356"/>
      <c r="Q171" s="356"/>
      <c r="R171" s="356"/>
      <c r="S171" s="356"/>
      <c r="T171" s="356"/>
      <c r="U171" s="356"/>
      <c r="V171" s="356"/>
      <c r="W171" s="356"/>
      <c r="X171" s="356"/>
      <c r="Y171" s="356"/>
      <c r="Z171" s="356"/>
      <c r="AA171" s="356"/>
      <c r="AB171" s="356"/>
      <c r="AC171" s="356"/>
      <c r="AD171" s="356"/>
      <c r="AE171" s="356"/>
      <c r="AF171" s="356"/>
      <c r="AG171" s="356"/>
      <c r="AH171" s="356"/>
      <c r="AI171" s="356"/>
      <c r="AJ171" s="356"/>
      <c r="AK171" s="356"/>
      <c r="AL171" s="356"/>
    </row>
    <row r="172" spans="2:38">
      <c r="B172" s="373" t="s">
        <v>6904</v>
      </c>
      <c r="C172" s="373"/>
      <c r="D172" s="373" t="s">
        <v>5798</v>
      </c>
      <c r="E172" s="356" t="s">
        <v>1792</v>
      </c>
      <c r="F172" s="356" t="s">
        <v>628</v>
      </c>
      <c r="G172" s="356"/>
      <c r="H172" s="356"/>
      <c r="I172" s="356"/>
      <c r="J172" s="356"/>
      <c r="K172" s="356"/>
      <c r="L172" s="356"/>
      <c r="M172" s="356"/>
      <c r="N172" s="356"/>
      <c r="O172" s="356"/>
      <c r="P172" s="356"/>
      <c r="Q172" s="356"/>
      <c r="R172" s="356"/>
      <c r="S172" s="356"/>
      <c r="T172" s="356"/>
      <c r="U172" s="356"/>
      <c r="V172" s="356"/>
      <c r="W172" s="356"/>
      <c r="X172" s="356"/>
      <c r="Y172" s="356"/>
      <c r="Z172" s="356"/>
      <c r="AA172" s="356"/>
      <c r="AB172" s="356"/>
      <c r="AC172" s="356"/>
      <c r="AD172" s="356"/>
      <c r="AE172" s="356"/>
      <c r="AF172" s="356"/>
      <c r="AG172" s="356"/>
      <c r="AH172" s="356"/>
      <c r="AI172" s="356"/>
      <c r="AJ172" s="356"/>
      <c r="AK172" s="356"/>
      <c r="AL172" s="356"/>
    </row>
    <row r="173" spans="2:38">
      <c r="B173" s="373" t="s">
        <v>1577</v>
      </c>
      <c r="C173" s="373"/>
      <c r="D173" s="373" t="s">
        <v>5798</v>
      </c>
      <c r="E173" s="356" t="s">
        <v>1388</v>
      </c>
      <c r="F173" s="356" t="s">
        <v>628</v>
      </c>
      <c r="G173" s="356"/>
      <c r="H173" s="356"/>
      <c r="I173" s="356"/>
      <c r="J173" s="356"/>
      <c r="K173" s="356"/>
      <c r="L173" s="356"/>
      <c r="M173" s="356"/>
      <c r="N173" s="356"/>
      <c r="O173" s="356"/>
      <c r="P173" s="356"/>
      <c r="Q173" s="356"/>
      <c r="R173" s="356"/>
      <c r="S173" s="356"/>
      <c r="T173" s="356"/>
      <c r="U173" s="356"/>
      <c r="V173" s="356"/>
      <c r="W173" s="356"/>
      <c r="X173" s="356"/>
      <c r="Y173" s="356"/>
      <c r="Z173" s="356"/>
      <c r="AA173" s="356"/>
      <c r="AB173" s="356"/>
      <c r="AC173" s="356"/>
      <c r="AD173" s="356"/>
      <c r="AE173" s="356"/>
      <c r="AF173" s="356"/>
      <c r="AG173" s="356"/>
      <c r="AH173" s="356"/>
      <c r="AI173" s="356"/>
      <c r="AJ173" s="356"/>
      <c r="AK173" s="356"/>
      <c r="AL173" s="356"/>
    </row>
    <row r="174" spans="2:38">
      <c r="B174" s="373" t="s">
        <v>6147</v>
      </c>
      <c r="C174" s="373"/>
      <c r="D174" s="373" t="s">
        <v>5798</v>
      </c>
      <c r="E174" s="356" t="s">
        <v>1800</v>
      </c>
      <c r="F174" s="356" t="s">
        <v>628</v>
      </c>
      <c r="G174" s="356"/>
      <c r="H174" s="356"/>
      <c r="I174" s="356"/>
      <c r="J174" s="356"/>
      <c r="K174" s="356"/>
      <c r="L174" s="356"/>
      <c r="M174" s="356"/>
      <c r="N174" s="356"/>
      <c r="O174" s="356"/>
      <c r="P174" s="356"/>
      <c r="Q174" s="356"/>
      <c r="R174" s="356"/>
      <c r="S174" s="356"/>
      <c r="T174" s="356"/>
      <c r="U174" s="356"/>
      <c r="V174" s="356"/>
      <c r="W174" s="356"/>
      <c r="X174" s="356"/>
      <c r="Y174" s="356"/>
      <c r="Z174" s="356"/>
      <c r="AA174" s="356"/>
      <c r="AB174" s="356"/>
      <c r="AC174" s="356"/>
      <c r="AD174" s="356"/>
      <c r="AE174" s="356"/>
      <c r="AF174" s="356"/>
      <c r="AG174" s="356"/>
      <c r="AH174" s="356"/>
      <c r="AI174" s="356"/>
      <c r="AJ174" s="356"/>
      <c r="AK174" s="356"/>
      <c r="AL174" s="356"/>
    </row>
    <row r="175" spans="2:38">
      <c r="B175" s="373" t="s">
        <v>2858</v>
      </c>
      <c r="C175" s="373"/>
      <c r="D175" s="373" t="s">
        <v>5798</v>
      </c>
      <c r="E175" s="356" t="s">
        <v>1812</v>
      </c>
      <c r="F175" s="356" t="s">
        <v>628</v>
      </c>
      <c r="G175" s="356"/>
      <c r="H175" s="356"/>
      <c r="I175" s="356"/>
      <c r="J175" s="356"/>
      <c r="K175" s="356"/>
      <c r="L175" s="356"/>
      <c r="M175" s="356"/>
      <c r="N175" s="356"/>
      <c r="O175" s="356"/>
      <c r="P175" s="356"/>
      <c r="Q175" s="356"/>
      <c r="R175" s="356"/>
      <c r="S175" s="356"/>
      <c r="T175" s="356"/>
      <c r="U175" s="356"/>
      <c r="V175" s="356"/>
      <c r="W175" s="356"/>
      <c r="X175" s="356"/>
      <c r="Y175" s="356"/>
      <c r="Z175" s="356"/>
      <c r="AA175" s="356"/>
      <c r="AB175" s="356"/>
      <c r="AC175" s="356"/>
      <c r="AD175" s="356"/>
      <c r="AE175" s="356"/>
      <c r="AF175" s="356"/>
      <c r="AG175" s="356"/>
      <c r="AH175" s="356"/>
      <c r="AI175" s="356"/>
      <c r="AJ175" s="356"/>
      <c r="AK175" s="356"/>
      <c r="AL175" s="356"/>
    </row>
    <row r="176" spans="2:38">
      <c r="B176" s="373" t="s">
        <v>1819</v>
      </c>
      <c r="C176" s="373"/>
      <c r="D176" s="373" t="s">
        <v>5798</v>
      </c>
      <c r="E176" s="356" t="s">
        <v>1818</v>
      </c>
      <c r="F176" s="356" t="s">
        <v>628</v>
      </c>
      <c r="G176" s="356"/>
      <c r="H176" s="356"/>
      <c r="I176" s="356"/>
      <c r="J176" s="356"/>
      <c r="K176" s="356"/>
      <c r="L176" s="356"/>
      <c r="M176" s="356"/>
      <c r="N176" s="356"/>
      <c r="O176" s="356"/>
      <c r="P176" s="356"/>
      <c r="Q176" s="356"/>
      <c r="R176" s="356"/>
      <c r="S176" s="356"/>
      <c r="T176" s="356"/>
      <c r="U176" s="356"/>
      <c r="V176" s="356"/>
      <c r="W176" s="356"/>
      <c r="X176" s="356"/>
      <c r="Y176" s="356"/>
      <c r="Z176" s="356"/>
      <c r="AA176" s="356"/>
      <c r="AB176" s="356"/>
      <c r="AC176" s="356"/>
      <c r="AD176" s="356"/>
      <c r="AE176" s="356"/>
      <c r="AF176" s="356"/>
      <c r="AG176" s="356"/>
      <c r="AH176" s="356"/>
      <c r="AI176" s="356"/>
      <c r="AJ176" s="356"/>
      <c r="AK176" s="356"/>
      <c r="AL176" s="356"/>
    </row>
    <row r="177" spans="2:38">
      <c r="B177" s="373" t="s">
        <v>1824</v>
      </c>
      <c r="C177" s="373"/>
      <c r="D177" s="373" t="s">
        <v>5798</v>
      </c>
      <c r="E177" s="356" t="s">
        <v>1822</v>
      </c>
      <c r="F177" s="356" t="s">
        <v>628</v>
      </c>
      <c r="G177" s="356"/>
      <c r="H177" s="356"/>
      <c r="I177" s="356"/>
      <c r="J177" s="356"/>
      <c r="K177" s="356"/>
      <c r="L177" s="356"/>
      <c r="M177" s="356"/>
      <c r="N177" s="356"/>
      <c r="O177" s="356"/>
      <c r="P177" s="356"/>
      <c r="Q177" s="356"/>
      <c r="R177" s="356"/>
      <c r="S177" s="356"/>
      <c r="T177" s="356"/>
      <c r="U177" s="356"/>
      <c r="V177" s="356"/>
      <c r="W177" s="356"/>
      <c r="X177" s="356"/>
      <c r="Y177" s="356"/>
      <c r="Z177" s="356"/>
      <c r="AA177" s="356"/>
      <c r="AB177" s="356"/>
      <c r="AC177" s="356"/>
      <c r="AD177" s="356"/>
      <c r="AE177" s="356"/>
      <c r="AF177" s="356"/>
      <c r="AG177" s="356"/>
      <c r="AH177" s="356"/>
      <c r="AI177" s="356"/>
      <c r="AJ177" s="356"/>
      <c r="AK177" s="356"/>
      <c r="AL177" s="356"/>
    </row>
    <row r="178" spans="2:38">
      <c r="B178" s="373" t="s">
        <v>1827</v>
      </c>
      <c r="C178" s="373"/>
      <c r="D178" s="373" t="s">
        <v>5798</v>
      </c>
      <c r="E178" s="356" t="s">
        <v>1302</v>
      </c>
      <c r="F178" s="356" t="s">
        <v>628</v>
      </c>
      <c r="G178" s="356"/>
      <c r="H178" s="356"/>
      <c r="I178" s="356"/>
      <c r="J178" s="356"/>
      <c r="K178" s="356"/>
      <c r="L178" s="356"/>
      <c r="M178" s="356"/>
      <c r="N178" s="356"/>
      <c r="O178" s="356"/>
      <c r="P178" s="356"/>
      <c r="Q178" s="356"/>
      <c r="R178" s="356"/>
      <c r="S178" s="356"/>
      <c r="T178" s="356"/>
      <c r="U178" s="356"/>
      <c r="V178" s="356"/>
      <c r="W178" s="356"/>
      <c r="X178" s="356"/>
      <c r="Y178" s="356"/>
      <c r="Z178" s="356"/>
      <c r="AA178" s="356"/>
      <c r="AB178" s="356"/>
      <c r="AC178" s="356"/>
      <c r="AD178" s="356"/>
      <c r="AE178" s="356"/>
      <c r="AF178" s="356"/>
      <c r="AG178" s="356"/>
      <c r="AH178" s="356"/>
      <c r="AI178" s="356"/>
      <c r="AJ178" s="356"/>
      <c r="AK178" s="356"/>
      <c r="AL178" s="356"/>
    </row>
    <row r="179" spans="2:38">
      <c r="B179" s="373" t="s">
        <v>6531</v>
      </c>
      <c r="C179" s="373"/>
      <c r="D179" s="373" t="s">
        <v>5798</v>
      </c>
      <c r="E179" s="356" t="s">
        <v>1831</v>
      </c>
      <c r="F179" s="356" t="s">
        <v>628</v>
      </c>
      <c r="G179" s="356"/>
      <c r="H179" s="356"/>
      <c r="I179" s="356"/>
      <c r="J179" s="356"/>
      <c r="K179" s="356"/>
      <c r="L179" s="356"/>
      <c r="M179" s="356"/>
      <c r="N179" s="356"/>
      <c r="O179" s="356"/>
      <c r="P179" s="356"/>
      <c r="Q179" s="356"/>
      <c r="R179" s="356"/>
      <c r="S179" s="356"/>
      <c r="T179" s="356"/>
      <c r="U179" s="356"/>
      <c r="V179" s="356"/>
      <c r="W179" s="356"/>
      <c r="X179" s="356"/>
      <c r="Y179" s="356"/>
      <c r="Z179" s="356"/>
      <c r="AA179" s="356"/>
      <c r="AB179" s="356"/>
      <c r="AC179" s="356"/>
      <c r="AD179" s="356"/>
      <c r="AE179" s="356"/>
      <c r="AF179" s="356"/>
      <c r="AG179" s="356"/>
      <c r="AH179" s="356"/>
      <c r="AI179" s="356"/>
      <c r="AJ179" s="356"/>
      <c r="AK179" s="356"/>
      <c r="AL179" s="356"/>
    </row>
    <row r="180" spans="2:38">
      <c r="B180" s="373" t="s">
        <v>5237</v>
      </c>
      <c r="C180" s="373"/>
      <c r="D180" s="373" t="s">
        <v>5798</v>
      </c>
      <c r="E180" s="356" t="s">
        <v>1839</v>
      </c>
      <c r="F180" s="356" t="s">
        <v>628</v>
      </c>
      <c r="G180" s="356"/>
      <c r="H180" s="356"/>
      <c r="I180" s="356"/>
      <c r="J180" s="356"/>
      <c r="K180" s="356"/>
      <c r="L180" s="356"/>
      <c r="M180" s="356"/>
      <c r="N180" s="356"/>
      <c r="O180" s="356"/>
      <c r="P180" s="356"/>
      <c r="Q180" s="356"/>
      <c r="R180" s="356"/>
      <c r="S180" s="356"/>
      <c r="T180" s="356"/>
      <c r="U180" s="356"/>
      <c r="V180" s="356"/>
      <c r="W180" s="356"/>
      <c r="X180" s="356"/>
      <c r="Y180" s="356"/>
      <c r="Z180" s="356"/>
      <c r="AA180" s="356"/>
      <c r="AB180" s="356"/>
      <c r="AC180" s="356"/>
      <c r="AD180" s="356"/>
      <c r="AE180" s="356"/>
      <c r="AF180" s="356"/>
      <c r="AG180" s="356"/>
      <c r="AH180" s="356"/>
      <c r="AI180" s="356"/>
      <c r="AJ180" s="356"/>
      <c r="AK180" s="356"/>
      <c r="AL180" s="356"/>
    </row>
    <row r="181" spans="2:38">
      <c r="B181" s="373" t="s">
        <v>2449</v>
      </c>
      <c r="C181" s="373"/>
      <c r="D181" s="373" t="s">
        <v>5798</v>
      </c>
      <c r="E181" s="356" t="s">
        <v>1269</v>
      </c>
      <c r="F181" s="356" t="s">
        <v>628</v>
      </c>
      <c r="G181" s="356"/>
      <c r="H181" s="356"/>
      <c r="I181" s="356"/>
      <c r="J181" s="356"/>
      <c r="K181" s="356"/>
      <c r="L181" s="356"/>
      <c r="M181" s="356"/>
      <c r="N181" s="356"/>
      <c r="O181" s="356"/>
      <c r="P181" s="356"/>
      <c r="Q181" s="356"/>
      <c r="R181" s="356"/>
      <c r="S181" s="356"/>
      <c r="T181" s="356"/>
      <c r="U181" s="356"/>
      <c r="V181" s="356"/>
      <c r="W181" s="356"/>
      <c r="X181" s="356"/>
      <c r="Y181" s="356"/>
      <c r="Z181" s="356"/>
      <c r="AA181" s="356"/>
      <c r="AB181" s="356"/>
      <c r="AC181" s="356"/>
      <c r="AD181" s="356"/>
      <c r="AE181" s="356"/>
      <c r="AF181" s="356"/>
      <c r="AG181" s="356"/>
      <c r="AH181" s="356"/>
      <c r="AI181" s="356"/>
      <c r="AJ181" s="356"/>
      <c r="AK181" s="356"/>
      <c r="AL181" s="356"/>
    </row>
    <row r="182" spans="2:38">
      <c r="B182" s="373" t="s">
        <v>5206</v>
      </c>
      <c r="C182" s="373"/>
      <c r="D182" s="373" t="s">
        <v>5798</v>
      </c>
      <c r="E182" s="356" t="s">
        <v>1846</v>
      </c>
      <c r="F182" s="356" t="s">
        <v>628</v>
      </c>
      <c r="G182" s="356"/>
      <c r="H182" s="356"/>
      <c r="I182" s="356"/>
      <c r="J182" s="356"/>
      <c r="K182" s="356"/>
      <c r="L182" s="356"/>
      <c r="M182" s="356"/>
      <c r="N182" s="356"/>
      <c r="O182" s="356"/>
      <c r="P182" s="356"/>
      <c r="Q182" s="356"/>
      <c r="R182" s="356"/>
      <c r="S182" s="356"/>
      <c r="T182" s="356"/>
      <c r="U182" s="356"/>
      <c r="V182" s="356"/>
      <c r="W182" s="356"/>
      <c r="X182" s="356"/>
      <c r="Y182" s="356"/>
      <c r="Z182" s="356"/>
      <c r="AA182" s="356"/>
      <c r="AB182" s="356"/>
      <c r="AC182" s="356"/>
      <c r="AD182" s="356"/>
      <c r="AE182" s="356"/>
      <c r="AF182" s="356"/>
      <c r="AG182" s="356"/>
      <c r="AH182" s="356"/>
      <c r="AI182" s="356"/>
      <c r="AJ182" s="356"/>
      <c r="AK182" s="356"/>
      <c r="AL182" s="356"/>
    </row>
    <row r="183" spans="2:38">
      <c r="B183" s="373" t="s">
        <v>6943</v>
      </c>
      <c r="C183" s="373"/>
      <c r="D183" s="373" t="s">
        <v>5798</v>
      </c>
      <c r="E183" s="356" t="s">
        <v>1849</v>
      </c>
      <c r="F183" s="356" t="s">
        <v>628</v>
      </c>
      <c r="G183" s="356"/>
      <c r="H183" s="356"/>
      <c r="I183" s="356"/>
      <c r="J183" s="356"/>
      <c r="K183" s="356"/>
      <c r="L183" s="356"/>
      <c r="M183" s="356"/>
      <c r="N183" s="356"/>
      <c r="O183" s="356"/>
      <c r="P183" s="356"/>
      <c r="Q183" s="356"/>
      <c r="R183" s="356"/>
      <c r="S183" s="356"/>
      <c r="T183" s="356"/>
      <c r="U183" s="356"/>
      <c r="V183" s="356"/>
      <c r="W183" s="356"/>
      <c r="X183" s="356"/>
      <c r="Y183" s="356"/>
      <c r="Z183" s="356"/>
      <c r="AA183" s="356"/>
      <c r="AB183" s="356"/>
      <c r="AC183" s="356"/>
      <c r="AD183" s="356"/>
      <c r="AE183" s="356"/>
      <c r="AF183" s="356"/>
      <c r="AG183" s="356"/>
      <c r="AH183" s="356"/>
      <c r="AI183" s="356"/>
      <c r="AJ183" s="356"/>
      <c r="AK183" s="356"/>
      <c r="AL183" s="356"/>
    </row>
    <row r="184" spans="2:38">
      <c r="B184" s="373" t="s">
        <v>6263</v>
      </c>
      <c r="C184" s="373"/>
      <c r="D184" s="373" t="s">
        <v>5798</v>
      </c>
      <c r="E184" s="356" t="s">
        <v>1854</v>
      </c>
      <c r="F184" s="356" t="s">
        <v>628</v>
      </c>
      <c r="G184" s="356"/>
      <c r="H184" s="356"/>
      <c r="I184" s="356"/>
      <c r="J184" s="356"/>
      <c r="K184" s="356"/>
      <c r="L184" s="356"/>
      <c r="M184" s="356"/>
      <c r="N184" s="356"/>
      <c r="O184" s="356"/>
      <c r="P184" s="356"/>
      <c r="Q184" s="356"/>
      <c r="R184" s="356"/>
      <c r="S184" s="356"/>
      <c r="T184" s="356"/>
      <c r="U184" s="356"/>
      <c r="V184" s="356"/>
      <c r="W184" s="356"/>
      <c r="X184" s="356"/>
      <c r="Y184" s="356"/>
      <c r="Z184" s="356"/>
      <c r="AA184" s="356"/>
      <c r="AB184" s="356"/>
      <c r="AC184" s="356"/>
      <c r="AD184" s="356"/>
      <c r="AE184" s="356"/>
      <c r="AF184" s="356"/>
      <c r="AG184" s="356"/>
      <c r="AH184" s="356"/>
      <c r="AI184" s="356"/>
      <c r="AJ184" s="356"/>
      <c r="AK184" s="356"/>
      <c r="AL184" s="356"/>
    </row>
    <row r="185" spans="2:38">
      <c r="B185" s="373" t="s">
        <v>3849</v>
      </c>
      <c r="C185" s="373"/>
      <c r="D185" s="373" t="s">
        <v>5798</v>
      </c>
      <c r="E185" s="356" t="s">
        <v>1858</v>
      </c>
      <c r="F185" s="356" t="s">
        <v>628</v>
      </c>
      <c r="G185" s="356"/>
      <c r="H185" s="356"/>
      <c r="I185" s="356"/>
      <c r="J185" s="356"/>
      <c r="K185" s="356"/>
      <c r="L185" s="356"/>
      <c r="M185" s="356"/>
      <c r="N185" s="356"/>
      <c r="O185" s="356"/>
      <c r="P185" s="356"/>
      <c r="Q185" s="356"/>
      <c r="R185" s="356"/>
      <c r="S185" s="356"/>
      <c r="T185" s="356"/>
      <c r="U185" s="356"/>
      <c r="V185" s="356"/>
      <c r="W185" s="356"/>
      <c r="X185" s="356"/>
      <c r="Y185" s="356"/>
      <c r="Z185" s="356"/>
      <c r="AA185" s="356"/>
      <c r="AB185" s="356"/>
      <c r="AC185" s="356"/>
      <c r="AD185" s="356"/>
      <c r="AE185" s="356"/>
      <c r="AF185" s="356"/>
      <c r="AG185" s="356"/>
      <c r="AH185" s="356"/>
      <c r="AI185" s="356"/>
      <c r="AJ185" s="356"/>
      <c r="AK185" s="356"/>
      <c r="AL185" s="356"/>
    </row>
    <row r="186" spans="2:38">
      <c r="B186" s="373" t="s">
        <v>5806</v>
      </c>
      <c r="C186" s="373"/>
      <c r="D186" s="373" t="s">
        <v>5798</v>
      </c>
      <c r="E186" s="356" t="s">
        <v>1115</v>
      </c>
      <c r="F186" s="356" t="s">
        <v>628</v>
      </c>
      <c r="G186" s="356"/>
      <c r="H186" s="356"/>
      <c r="I186" s="356"/>
      <c r="J186" s="356"/>
      <c r="K186" s="356"/>
      <c r="L186" s="356"/>
      <c r="M186" s="356"/>
      <c r="N186" s="356"/>
      <c r="O186" s="356"/>
      <c r="P186" s="356"/>
      <c r="Q186" s="356"/>
      <c r="R186" s="356"/>
      <c r="S186" s="356"/>
      <c r="T186" s="356"/>
      <c r="U186" s="356"/>
      <c r="V186" s="356"/>
      <c r="W186" s="356"/>
      <c r="X186" s="356"/>
      <c r="Y186" s="356"/>
      <c r="Z186" s="356"/>
      <c r="AA186" s="356"/>
      <c r="AB186" s="356"/>
      <c r="AC186" s="356"/>
      <c r="AD186" s="356"/>
      <c r="AE186" s="356"/>
      <c r="AF186" s="356"/>
      <c r="AG186" s="356"/>
      <c r="AH186" s="356"/>
      <c r="AI186" s="356"/>
      <c r="AJ186" s="356"/>
      <c r="AK186" s="356"/>
      <c r="AL186" s="356"/>
    </row>
    <row r="187" spans="2:38">
      <c r="B187" s="373" t="s">
        <v>6944</v>
      </c>
      <c r="C187" s="373"/>
      <c r="D187" s="373" t="s">
        <v>5798</v>
      </c>
      <c r="E187" s="356" t="s">
        <v>1864</v>
      </c>
      <c r="F187" s="356" t="s">
        <v>628</v>
      </c>
      <c r="G187" s="356"/>
      <c r="H187" s="356"/>
      <c r="I187" s="356"/>
      <c r="J187" s="356"/>
      <c r="K187" s="356"/>
      <c r="L187" s="356"/>
      <c r="M187" s="356"/>
      <c r="N187" s="356"/>
      <c r="O187" s="356"/>
      <c r="P187" s="356"/>
      <c r="Q187" s="356"/>
      <c r="R187" s="356"/>
      <c r="S187" s="356"/>
      <c r="T187" s="356"/>
      <c r="U187" s="356"/>
      <c r="V187" s="356"/>
      <c r="W187" s="356"/>
      <c r="X187" s="356"/>
      <c r="Y187" s="356"/>
      <c r="Z187" s="356"/>
      <c r="AA187" s="356"/>
      <c r="AB187" s="356"/>
      <c r="AC187" s="356"/>
      <c r="AD187" s="356"/>
      <c r="AE187" s="356"/>
      <c r="AF187" s="356"/>
      <c r="AG187" s="356"/>
      <c r="AH187" s="356"/>
      <c r="AI187" s="356"/>
      <c r="AJ187" s="356"/>
      <c r="AK187" s="356"/>
      <c r="AL187" s="356"/>
    </row>
    <row r="188" spans="2:38">
      <c r="B188" s="373" t="s">
        <v>157</v>
      </c>
      <c r="C188" s="373"/>
      <c r="D188" s="373" t="s">
        <v>5798</v>
      </c>
      <c r="E188" s="356" t="s">
        <v>1771</v>
      </c>
      <c r="F188" s="356" t="s">
        <v>628</v>
      </c>
      <c r="G188" s="356"/>
      <c r="H188" s="356"/>
      <c r="I188" s="356"/>
      <c r="J188" s="356"/>
      <c r="K188" s="356"/>
      <c r="L188" s="356"/>
      <c r="M188" s="356"/>
      <c r="N188" s="356"/>
      <c r="O188" s="356"/>
      <c r="P188" s="356"/>
      <c r="Q188" s="356"/>
      <c r="R188" s="356"/>
      <c r="S188" s="356"/>
      <c r="T188" s="356"/>
      <c r="U188" s="356"/>
      <c r="V188" s="356"/>
      <c r="W188" s="356"/>
      <c r="X188" s="356"/>
      <c r="Y188" s="356"/>
      <c r="Z188" s="356"/>
      <c r="AA188" s="356"/>
      <c r="AB188" s="356"/>
      <c r="AC188" s="356"/>
      <c r="AD188" s="356"/>
      <c r="AE188" s="356"/>
      <c r="AF188" s="356"/>
      <c r="AG188" s="356"/>
      <c r="AH188" s="356"/>
      <c r="AI188" s="356"/>
      <c r="AJ188" s="356"/>
      <c r="AK188" s="356"/>
      <c r="AL188" s="356"/>
    </row>
    <row r="189" spans="2:38">
      <c r="B189" s="373" t="s">
        <v>6945</v>
      </c>
      <c r="C189" s="373"/>
      <c r="D189" s="373" t="s">
        <v>5798</v>
      </c>
      <c r="E189" s="356" t="s">
        <v>1687</v>
      </c>
      <c r="F189" s="356" t="s">
        <v>628</v>
      </c>
      <c r="G189" s="356"/>
      <c r="H189" s="356"/>
      <c r="I189" s="356"/>
      <c r="J189" s="356"/>
      <c r="K189" s="356"/>
      <c r="L189" s="356"/>
      <c r="M189" s="356"/>
      <c r="N189" s="356"/>
      <c r="O189" s="356"/>
      <c r="P189" s="356"/>
      <c r="Q189" s="356"/>
      <c r="R189" s="356"/>
      <c r="S189" s="356"/>
      <c r="T189" s="356"/>
      <c r="U189" s="356"/>
      <c r="V189" s="356"/>
      <c r="W189" s="356"/>
      <c r="X189" s="356"/>
      <c r="Y189" s="356"/>
      <c r="Z189" s="356"/>
      <c r="AA189" s="356"/>
      <c r="AB189" s="356"/>
      <c r="AC189" s="356"/>
      <c r="AD189" s="356"/>
      <c r="AE189" s="356"/>
      <c r="AF189" s="356"/>
      <c r="AG189" s="356"/>
      <c r="AH189" s="356"/>
      <c r="AI189" s="356"/>
      <c r="AJ189" s="356"/>
      <c r="AK189" s="356"/>
      <c r="AL189" s="356"/>
    </row>
    <row r="190" spans="2:38">
      <c r="B190" s="373" t="s">
        <v>1874</v>
      </c>
      <c r="C190" s="373"/>
      <c r="D190" s="373" t="s">
        <v>5798</v>
      </c>
      <c r="E190" s="356" t="s">
        <v>1872</v>
      </c>
      <c r="F190" s="356" t="s">
        <v>628</v>
      </c>
      <c r="G190" s="356"/>
      <c r="H190" s="356"/>
      <c r="I190" s="356"/>
      <c r="J190" s="356"/>
      <c r="K190" s="356"/>
      <c r="L190" s="356"/>
      <c r="M190" s="356"/>
      <c r="N190" s="356"/>
      <c r="O190" s="356"/>
      <c r="P190" s="356"/>
      <c r="Q190" s="356"/>
      <c r="R190" s="356"/>
      <c r="S190" s="356"/>
      <c r="T190" s="356"/>
      <c r="U190" s="356"/>
      <c r="V190" s="356"/>
      <c r="W190" s="356"/>
      <c r="X190" s="356"/>
      <c r="Y190" s="356"/>
      <c r="Z190" s="356"/>
      <c r="AA190" s="356"/>
      <c r="AB190" s="356"/>
      <c r="AC190" s="356"/>
      <c r="AD190" s="356"/>
      <c r="AE190" s="356"/>
      <c r="AF190" s="356"/>
      <c r="AG190" s="356"/>
      <c r="AH190" s="356"/>
      <c r="AI190" s="356"/>
      <c r="AJ190" s="356"/>
      <c r="AK190" s="356"/>
      <c r="AL190" s="356"/>
    </row>
    <row r="191" spans="2:38">
      <c r="B191" s="373" t="s">
        <v>1877</v>
      </c>
      <c r="C191" s="373"/>
      <c r="D191" s="373" t="s">
        <v>5798</v>
      </c>
      <c r="E191" s="356" t="s">
        <v>1496</v>
      </c>
      <c r="F191" s="356" t="s">
        <v>628</v>
      </c>
      <c r="G191" s="356"/>
      <c r="H191" s="356"/>
      <c r="I191" s="356"/>
      <c r="J191" s="356"/>
      <c r="K191" s="356"/>
      <c r="L191" s="356"/>
      <c r="M191" s="356"/>
      <c r="N191" s="356"/>
      <c r="O191" s="356"/>
      <c r="P191" s="356"/>
      <c r="Q191" s="356"/>
      <c r="R191" s="356"/>
      <c r="S191" s="356"/>
      <c r="T191" s="356"/>
      <c r="U191" s="356"/>
      <c r="V191" s="356"/>
      <c r="W191" s="356"/>
      <c r="X191" s="356"/>
      <c r="Y191" s="356"/>
      <c r="Z191" s="356"/>
      <c r="AA191" s="356"/>
      <c r="AB191" s="356"/>
      <c r="AC191" s="356"/>
      <c r="AD191" s="356"/>
      <c r="AE191" s="356"/>
      <c r="AF191" s="356"/>
      <c r="AG191" s="356"/>
      <c r="AH191" s="356"/>
      <c r="AI191" s="356"/>
      <c r="AJ191" s="356"/>
      <c r="AK191" s="356"/>
      <c r="AL191" s="356"/>
    </row>
    <row r="192" spans="2:38">
      <c r="B192" s="373" t="s">
        <v>6946</v>
      </c>
      <c r="C192" s="373"/>
      <c r="D192" s="373" t="s">
        <v>5798</v>
      </c>
      <c r="E192" s="356" t="s">
        <v>1879</v>
      </c>
      <c r="F192" s="356" t="s">
        <v>628</v>
      </c>
      <c r="G192" s="356"/>
      <c r="H192" s="356"/>
      <c r="I192" s="356"/>
      <c r="J192" s="356"/>
      <c r="K192" s="356"/>
      <c r="L192" s="356"/>
      <c r="M192" s="356"/>
      <c r="N192" s="356"/>
      <c r="O192" s="356"/>
      <c r="P192" s="356"/>
      <c r="Q192" s="356"/>
      <c r="R192" s="356"/>
      <c r="S192" s="356"/>
      <c r="T192" s="356"/>
      <c r="U192" s="356"/>
      <c r="V192" s="356"/>
      <c r="W192" s="356"/>
      <c r="X192" s="356"/>
      <c r="Y192" s="356"/>
      <c r="Z192" s="356"/>
      <c r="AA192" s="356"/>
      <c r="AB192" s="356"/>
      <c r="AC192" s="356"/>
      <c r="AD192" s="356"/>
      <c r="AE192" s="356"/>
      <c r="AF192" s="356"/>
      <c r="AG192" s="356"/>
      <c r="AH192" s="356"/>
      <c r="AI192" s="356"/>
      <c r="AJ192" s="356"/>
      <c r="AK192" s="356"/>
      <c r="AL192" s="356"/>
    </row>
    <row r="193" spans="2:38">
      <c r="B193" s="373" t="s">
        <v>973</v>
      </c>
      <c r="C193" s="373"/>
      <c r="D193" s="373" t="s">
        <v>5798</v>
      </c>
      <c r="E193" s="356" t="s">
        <v>61</v>
      </c>
      <c r="F193" s="356" t="s">
        <v>628</v>
      </c>
      <c r="G193" s="356"/>
      <c r="H193" s="356"/>
      <c r="I193" s="356"/>
      <c r="J193" s="356"/>
      <c r="K193" s="356"/>
      <c r="L193" s="356"/>
      <c r="M193" s="356"/>
      <c r="N193" s="356"/>
      <c r="O193" s="356"/>
      <c r="P193" s="356"/>
      <c r="Q193" s="356"/>
      <c r="R193" s="356"/>
      <c r="S193" s="356"/>
      <c r="T193" s="356"/>
      <c r="U193" s="356"/>
      <c r="V193" s="356"/>
      <c r="W193" s="356"/>
      <c r="X193" s="356"/>
      <c r="Y193" s="356"/>
      <c r="Z193" s="356"/>
      <c r="AA193" s="356"/>
      <c r="AB193" s="356"/>
      <c r="AC193" s="356"/>
      <c r="AD193" s="356"/>
      <c r="AE193" s="356"/>
      <c r="AF193" s="356"/>
      <c r="AG193" s="356"/>
      <c r="AH193" s="356"/>
      <c r="AI193" s="356"/>
      <c r="AJ193" s="356"/>
      <c r="AK193" s="356"/>
      <c r="AL193" s="356"/>
    </row>
    <row r="194" spans="2:38">
      <c r="B194" s="373" t="s">
        <v>6947</v>
      </c>
      <c r="C194" s="373"/>
      <c r="D194" s="373" t="s">
        <v>5798</v>
      </c>
      <c r="E194" s="356" t="s">
        <v>336</v>
      </c>
      <c r="F194" s="356" t="s">
        <v>628</v>
      </c>
      <c r="G194" s="356"/>
      <c r="H194" s="356"/>
      <c r="I194" s="356"/>
      <c r="J194" s="356"/>
      <c r="K194" s="356"/>
      <c r="L194" s="356"/>
      <c r="M194" s="356"/>
      <c r="N194" s="356"/>
      <c r="O194" s="356"/>
      <c r="P194" s="356"/>
      <c r="Q194" s="356"/>
      <c r="R194" s="356"/>
      <c r="S194" s="356"/>
      <c r="T194" s="356"/>
      <c r="U194" s="356"/>
      <c r="V194" s="356"/>
      <c r="W194" s="356"/>
      <c r="X194" s="356"/>
      <c r="Y194" s="356"/>
      <c r="Z194" s="356"/>
      <c r="AA194" s="356"/>
      <c r="AB194" s="356"/>
      <c r="AC194" s="356"/>
      <c r="AD194" s="356"/>
      <c r="AE194" s="356"/>
      <c r="AF194" s="356"/>
      <c r="AG194" s="356"/>
      <c r="AH194" s="356"/>
      <c r="AI194" s="356"/>
      <c r="AJ194" s="356"/>
      <c r="AK194" s="356"/>
      <c r="AL194" s="356"/>
    </row>
    <row r="195" spans="2:38">
      <c r="B195" s="373" t="s">
        <v>4175</v>
      </c>
      <c r="C195" s="373"/>
      <c r="D195" s="373" t="s">
        <v>5798</v>
      </c>
      <c r="E195" s="356" t="s">
        <v>1889</v>
      </c>
      <c r="F195" s="356" t="s">
        <v>628</v>
      </c>
      <c r="G195" s="356"/>
      <c r="H195" s="356"/>
      <c r="I195" s="356"/>
      <c r="J195" s="356"/>
      <c r="K195" s="356"/>
      <c r="L195" s="356"/>
      <c r="M195" s="356"/>
      <c r="N195" s="356"/>
      <c r="O195" s="356"/>
      <c r="P195" s="356"/>
      <c r="Q195" s="356"/>
      <c r="R195" s="356"/>
      <c r="S195" s="356"/>
      <c r="T195" s="356"/>
      <c r="U195" s="356"/>
      <c r="V195" s="356"/>
      <c r="W195" s="356"/>
      <c r="X195" s="356"/>
      <c r="Y195" s="356"/>
      <c r="Z195" s="356"/>
      <c r="AA195" s="356"/>
      <c r="AB195" s="356"/>
      <c r="AC195" s="356"/>
      <c r="AD195" s="356"/>
      <c r="AE195" s="356"/>
      <c r="AF195" s="356"/>
      <c r="AG195" s="356"/>
      <c r="AH195" s="356"/>
      <c r="AI195" s="356"/>
      <c r="AJ195" s="356"/>
      <c r="AK195" s="356"/>
      <c r="AL195" s="356"/>
    </row>
    <row r="196" spans="2:38">
      <c r="B196" s="373" t="s">
        <v>655</v>
      </c>
      <c r="C196" s="373"/>
      <c r="D196" s="373" t="s">
        <v>5798</v>
      </c>
      <c r="E196" s="356" t="s">
        <v>1890</v>
      </c>
      <c r="F196" s="356" t="s">
        <v>628</v>
      </c>
      <c r="G196" s="356"/>
      <c r="H196" s="356"/>
      <c r="I196" s="356"/>
      <c r="J196" s="356"/>
      <c r="K196" s="356"/>
      <c r="L196" s="356"/>
      <c r="M196" s="356"/>
      <c r="N196" s="356"/>
      <c r="O196" s="356"/>
      <c r="P196" s="356"/>
      <c r="Q196" s="356"/>
      <c r="R196" s="356"/>
      <c r="S196" s="356"/>
      <c r="T196" s="356"/>
      <c r="U196" s="356"/>
      <c r="V196" s="356"/>
      <c r="W196" s="356"/>
      <c r="X196" s="356"/>
      <c r="Y196" s="356"/>
      <c r="Z196" s="356"/>
      <c r="AA196" s="356"/>
      <c r="AB196" s="356"/>
      <c r="AC196" s="356"/>
      <c r="AD196" s="356"/>
      <c r="AE196" s="356"/>
      <c r="AF196" s="356"/>
      <c r="AG196" s="356"/>
      <c r="AH196" s="356"/>
      <c r="AI196" s="356"/>
      <c r="AJ196" s="356"/>
      <c r="AK196" s="356"/>
      <c r="AL196" s="356"/>
    </row>
    <row r="197" spans="2:38">
      <c r="B197" s="373" t="s">
        <v>6948</v>
      </c>
      <c r="C197" s="373"/>
      <c r="D197" s="373" t="s">
        <v>5798</v>
      </c>
      <c r="E197" s="356" t="s">
        <v>1897</v>
      </c>
      <c r="F197" s="356" t="s">
        <v>628</v>
      </c>
      <c r="G197" s="356"/>
      <c r="H197" s="356"/>
      <c r="I197" s="356"/>
      <c r="J197" s="356"/>
      <c r="K197" s="356"/>
      <c r="L197" s="356"/>
      <c r="M197" s="356"/>
      <c r="N197" s="356"/>
      <c r="O197" s="356"/>
      <c r="P197" s="356"/>
      <c r="Q197" s="356"/>
      <c r="R197" s="356"/>
      <c r="S197" s="356"/>
      <c r="T197" s="356"/>
      <c r="U197" s="356"/>
      <c r="V197" s="356"/>
      <c r="W197" s="356"/>
      <c r="X197" s="356"/>
      <c r="Y197" s="356"/>
      <c r="Z197" s="356"/>
      <c r="AA197" s="356"/>
      <c r="AB197" s="356"/>
      <c r="AC197" s="356"/>
      <c r="AD197" s="356"/>
      <c r="AE197" s="356"/>
      <c r="AF197" s="356"/>
      <c r="AG197" s="356"/>
      <c r="AH197" s="356"/>
      <c r="AI197" s="356"/>
      <c r="AJ197" s="356"/>
      <c r="AK197" s="356"/>
      <c r="AL197" s="356"/>
    </row>
    <row r="198" spans="2:38">
      <c r="B198" s="373" t="s">
        <v>6949</v>
      </c>
      <c r="C198" s="373"/>
      <c r="D198" s="373" t="s">
        <v>5798</v>
      </c>
      <c r="E198" s="356" t="s">
        <v>617</v>
      </c>
      <c r="F198" s="356" t="s">
        <v>628</v>
      </c>
      <c r="G198" s="356"/>
      <c r="H198" s="356"/>
      <c r="I198" s="356"/>
      <c r="J198" s="356"/>
      <c r="K198" s="356"/>
      <c r="L198" s="356"/>
      <c r="M198" s="356"/>
      <c r="N198" s="356"/>
      <c r="O198" s="356"/>
      <c r="P198" s="356"/>
      <c r="Q198" s="356"/>
      <c r="R198" s="356"/>
      <c r="S198" s="356"/>
      <c r="T198" s="356"/>
      <c r="U198" s="356"/>
      <c r="V198" s="356"/>
      <c r="W198" s="356"/>
      <c r="X198" s="356"/>
      <c r="Y198" s="356"/>
      <c r="Z198" s="356"/>
      <c r="AA198" s="356"/>
      <c r="AB198" s="356"/>
      <c r="AC198" s="356"/>
      <c r="AD198" s="356"/>
      <c r="AE198" s="356"/>
      <c r="AF198" s="356"/>
      <c r="AG198" s="356"/>
      <c r="AH198" s="356"/>
      <c r="AI198" s="356"/>
      <c r="AJ198" s="356"/>
      <c r="AK198" s="356"/>
      <c r="AL198" s="356"/>
    </row>
    <row r="199" spans="2:38">
      <c r="B199" s="373" t="s">
        <v>6950</v>
      </c>
      <c r="C199" s="373"/>
      <c r="D199" s="373" t="s">
        <v>5798</v>
      </c>
      <c r="E199" s="356" t="s">
        <v>1909</v>
      </c>
      <c r="F199" s="356" t="s">
        <v>628</v>
      </c>
      <c r="G199" s="356"/>
      <c r="H199" s="356"/>
      <c r="I199" s="356"/>
      <c r="J199" s="356"/>
      <c r="K199" s="356"/>
      <c r="L199" s="356"/>
      <c r="M199" s="356"/>
      <c r="N199" s="356"/>
      <c r="O199" s="356"/>
      <c r="P199" s="356"/>
      <c r="Q199" s="356"/>
      <c r="R199" s="356"/>
      <c r="S199" s="356"/>
      <c r="T199" s="356"/>
      <c r="U199" s="356"/>
      <c r="V199" s="356"/>
      <c r="W199" s="356"/>
      <c r="X199" s="356"/>
      <c r="Y199" s="356"/>
      <c r="Z199" s="356"/>
      <c r="AA199" s="356"/>
      <c r="AB199" s="356"/>
      <c r="AC199" s="356"/>
      <c r="AD199" s="356"/>
      <c r="AE199" s="356"/>
      <c r="AF199" s="356"/>
      <c r="AG199" s="356"/>
      <c r="AH199" s="356"/>
      <c r="AI199" s="356"/>
      <c r="AJ199" s="356"/>
      <c r="AK199" s="356"/>
      <c r="AL199" s="356"/>
    </row>
    <row r="200" spans="2:38">
      <c r="B200" s="373" t="s">
        <v>1046</v>
      </c>
      <c r="C200" s="373"/>
      <c r="D200" s="373" t="s">
        <v>5798</v>
      </c>
      <c r="E200" s="356" t="s">
        <v>1912</v>
      </c>
      <c r="F200" s="356" t="s">
        <v>628</v>
      </c>
      <c r="G200" s="356"/>
      <c r="H200" s="356"/>
      <c r="I200" s="356"/>
      <c r="J200" s="356"/>
      <c r="K200" s="356"/>
      <c r="L200" s="356"/>
      <c r="M200" s="356"/>
      <c r="N200" s="356"/>
      <c r="O200" s="356"/>
      <c r="P200" s="356"/>
      <c r="Q200" s="356"/>
      <c r="R200" s="356"/>
      <c r="S200" s="356"/>
      <c r="T200" s="356"/>
      <c r="U200" s="356"/>
      <c r="V200" s="356"/>
      <c r="W200" s="356"/>
      <c r="X200" s="356"/>
      <c r="Y200" s="356"/>
      <c r="Z200" s="356"/>
      <c r="AA200" s="356"/>
      <c r="AB200" s="356"/>
      <c r="AC200" s="356"/>
      <c r="AD200" s="356"/>
      <c r="AE200" s="356"/>
      <c r="AF200" s="356"/>
      <c r="AG200" s="356"/>
      <c r="AH200" s="356"/>
      <c r="AI200" s="356"/>
      <c r="AJ200" s="356"/>
      <c r="AK200" s="356"/>
      <c r="AL200" s="356"/>
    </row>
    <row r="201" spans="2:38">
      <c r="B201" s="373" t="s">
        <v>1659</v>
      </c>
      <c r="C201" s="373"/>
      <c r="D201" s="373" t="s">
        <v>5798</v>
      </c>
      <c r="E201" s="356" t="s">
        <v>1916</v>
      </c>
      <c r="F201" s="356" t="s">
        <v>628</v>
      </c>
      <c r="G201" s="356"/>
      <c r="H201" s="356"/>
      <c r="I201" s="356"/>
      <c r="J201" s="356"/>
      <c r="K201" s="356"/>
      <c r="L201" s="356"/>
      <c r="M201" s="356"/>
      <c r="N201" s="356"/>
      <c r="O201" s="356"/>
      <c r="P201" s="356"/>
      <c r="Q201" s="356"/>
      <c r="R201" s="356"/>
      <c r="S201" s="356"/>
      <c r="T201" s="356"/>
      <c r="U201" s="356"/>
      <c r="V201" s="356"/>
      <c r="W201" s="356"/>
      <c r="X201" s="356"/>
      <c r="Y201" s="356"/>
      <c r="Z201" s="356"/>
      <c r="AA201" s="356"/>
      <c r="AB201" s="356"/>
      <c r="AC201" s="356"/>
      <c r="AD201" s="356"/>
      <c r="AE201" s="356"/>
      <c r="AF201" s="356"/>
      <c r="AG201" s="356"/>
      <c r="AH201" s="356"/>
      <c r="AI201" s="356"/>
      <c r="AJ201" s="356"/>
      <c r="AK201" s="356"/>
      <c r="AL201" s="356"/>
    </row>
    <row r="202" spans="2:38">
      <c r="B202" s="373" t="s">
        <v>1924</v>
      </c>
      <c r="C202" s="373"/>
      <c r="D202" s="373" t="s">
        <v>5798</v>
      </c>
      <c r="E202" s="356" t="s">
        <v>1921</v>
      </c>
      <c r="F202" s="356" t="s">
        <v>628</v>
      </c>
      <c r="G202" s="356"/>
      <c r="H202" s="356"/>
      <c r="I202" s="356"/>
      <c r="J202" s="356"/>
      <c r="K202" s="356"/>
      <c r="L202" s="356"/>
      <c r="M202" s="356"/>
      <c r="N202" s="356"/>
      <c r="O202" s="356"/>
      <c r="P202" s="356"/>
      <c r="Q202" s="356"/>
      <c r="R202" s="356"/>
      <c r="S202" s="356"/>
      <c r="T202" s="356"/>
      <c r="U202" s="356"/>
      <c r="V202" s="356"/>
      <c r="W202" s="356"/>
      <c r="X202" s="356"/>
      <c r="Y202" s="356"/>
      <c r="Z202" s="356"/>
      <c r="AA202" s="356"/>
      <c r="AB202" s="356"/>
      <c r="AC202" s="356"/>
      <c r="AD202" s="356"/>
      <c r="AE202" s="356"/>
      <c r="AF202" s="356"/>
      <c r="AG202" s="356"/>
      <c r="AH202" s="356"/>
      <c r="AI202" s="356"/>
      <c r="AJ202" s="356"/>
      <c r="AK202" s="356"/>
      <c r="AL202" s="356"/>
    </row>
    <row r="203" spans="2:38">
      <c r="B203" s="373" t="s">
        <v>1930</v>
      </c>
      <c r="C203" s="373"/>
      <c r="D203" s="373" t="s">
        <v>5798</v>
      </c>
      <c r="E203" s="356" t="s">
        <v>1925</v>
      </c>
      <c r="F203" s="356" t="s">
        <v>628</v>
      </c>
      <c r="G203" s="356"/>
      <c r="H203" s="356"/>
      <c r="I203" s="356"/>
      <c r="J203" s="356"/>
      <c r="K203" s="356"/>
      <c r="L203" s="356"/>
      <c r="M203" s="356"/>
      <c r="N203" s="356"/>
      <c r="O203" s="356"/>
      <c r="P203" s="356"/>
      <c r="Q203" s="356"/>
      <c r="R203" s="356"/>
      <c r="S203" s="356"/>
      <c r="T203" s="356"/>
      <c r="U203" s="356"/>
      <c r="V203" s="356"/>
      <c r="W203" s="356"/>
      <c r="X203" s="356"/>
      <c r="Y203" s="356"/>
      <c r="Z203" s="356"/>
      <c r="AA203" s="356"/>
      <c r="AB203" s="356"/>
      <c r="AC203" s="356"/>
      <c r="AD203" s="356"/>
      <c r="AE203" s="356"/>
      <c r="AF203" s="356"/>
      <c r="AG203" s="356"/>
      <c r="AH203" s="356"/>
      <c r="AI203" s="356"/>
      <c r="AJ203" s="356"/>
      <c r="AK203" s="356"/>
      <c r="AL203" s="356"/>
    </row>
    <row r="204" spans="2:38">
      <c r="B204" s="373" t="s">
        <v>2159</v>
      </c>
      <c r="C204" s="373"/>
      <c r="D204" s="373" t="s">
        <v>5798</v>
      </c>
      <c r="E204" s="356" t="s">
        <v>1936</v>
      </c>
      <c r="F204" s="356" t="s">
        <v>628</v>
      </c>
      <c r="G204" s="356"/>
      <c r="H204" s="356"/>
      <c r="I204" s="356"/>
      <c r="J204" s="356"/>
      <c r="K204" s="356"/>
      <c r="L204" s="356"/>
      <c r="M204" s="356"/>
      <c r="N204" s="356"/>
      <c r="O204" s="356"/>
      <c r="P204" s="356"/>
      <c r="Q204" s="356"/>
      <c r="R204" s="356"/>
      <c r="S204" s="356"/>
      <c r="T204" s="356"/>
      <c r="U204" s="356"/>
      <c r="V204" s="356"/>
      <c r="W204" s="356"/>
      <c r="X204" s="356"/>
      <c r="Y204" s="356"/>
      <c r="Z204" s="356"/>
      <c r="AA204" s="356"/>
      <c r="AB204" s="356"/>
      <c r="AC204" s="356"/>
      <c r="AD204" s="356"/>
      <c r="AE204" s="356"/>
      <c r="AF204" s="356"/>
      <c r="AG204" s="356"/>
      <c r="AH204" s="356"/>
      <c r="AI204" s="356"/>
      <c r="AJ204" s="356"/>
      <c r="AK204" s="356"/>
      <c r="AL204" s="356"/>
    </row>
    <row r="205" spans="2:38">
      <c r="B205" s="373" t="s">
        <v>4605</v>
      </c>
      <c r="C205" s="373"/>
      <c r="D205" s="373" t="s">
        <v>5798</v>
      </c>
      <c r="E205" s="356" t="s">
        <v>1301</v>
      </c>
      <c r="F205" s="356" t="s">
        <v>628</v>
      </c>
      <c r="G205" s="356"/>
      <c r="H205" s="356"/>
      <c r="I205" s="356"/>
      <c r="J205" s="356"/>
      <c r="K205" s="356"/>
      <c r="L205" s="356"/>
      <c r="M205" s="356"/>
      <c r="N205" s="356"/>
      <c r="O205" s="356"/>
      <c r="P205" s="356"/>
      <c r="Q205" s="356"/>
      <c r="R205" s="356"/>
      <c r="S205" s="356"/>
      <c r="T205" s="356"/>
      <c r="U205" s="356"/>
      <c r="V205" s="356"/>
      <c r="W205" s="356"/>
      <c r="X205" s="356"/>
      <c r="Y205" s="356"/>
      <c r="Z205" s="356"/>
      <c r="AA205" s="356"/>
      <c r="AB205" s="356"/>
      <c r="AC205" s="356"/>
      <c r="AD205" s="356"/>
      <c r="AE205" s="356"/>
      <c r="AF205" s="356"/>
      <c r="AG205" s="356"/>
      <c r="AH205" s="356"/>
      <c r="AI205" s="356"/>
      <c r="AJ205" s="356"/>
      <c r="AK205" s="356"/>
      <c r="AL205" s="356"/>
    </row>
    <row r="206" spans="2:38">
      <c r="B206" s="373" t="s">
        <v>6952</v>
      </c>
      <c r="C206" s="373"/>
      <c r="D206" s="373" t="s">
        <v>5798</v>
      </c>
      <c r="E206" s="356" t="s">
        <v>1949</v>
      </c>
      <c r="F206" s="356" t="s">
        <v>628</v>
      </c>
      <c r="G206" s="356"/>
      <c r="H206" s="356"/>
      <c r="I206" s="356"/>
      <c r="J206" s="356"/>
      <c r="K206" s="356"/>
      <c r="L206" s="356"/>
      <c r="M206" s="356"/>
      <c r="N206" s="356"/>
      <c r="O206" s="356"/>
      <c r="P206" s="356"/>
      <c r="Q206" s="356"/>
      <c r="R206" s="356"/>
      <c r="S206" s="356"/>
      <c r="T206" s="356"/>
      <c r="U206" s="356"/>
      <c r="V206" s="356"/>
      <c r="W206" s="356"/>
      <c r="X206" s="356"/>
      <c r="Y206" s="356"/>
      <c r="Z206" s="356"/>
      <c r="AA206" s="356"/>
      <c r="AB206" s="356"/>
      <c r="AC206" s="356"/>
      <c r="AD206" s="356"/>
      <c r="AE206" s="356"/>
      <c r="AF206" s="356"/>
      <c r="AG206" s="356"/>
      <c r="AH206" s="356"/>
      <c r="AI206" s="356"/>
      <c r="AJ206" s="356"/>
      <c r="AK206" s="356"/>
      <c r="AL206" s="356"/>
    </row>
    <row r="207" spans="2:38">
      <c r="B207" s="373" t="s">
        <v>6953</v>
      </c>
      <c r="C207" s="373"/>
      <c r="D207" s="373" t="s">
        <v>5798</v>
      </c>
      <c r="E207" s="356" t="s">
        <v>1074</v>
      </c>
      <c r="F207" s="356" t="s">
        <v>628</v>
      </c>
      <c r="G207" s="356"/>
      <c r="H207" s="356"/>
      <c r="I207" s="356"/>
      <c r="J207" s="356"/>
      <c r="K207" s="356"/>
      <c r="L207" s="356"/>
      <c r="M207" s="356"/>
      <c r="N207" s="356"/>
      <c r="O207" s="356"/>
      <c r="P207" s="356"/>
      <c r="Q207" s="356"/>
      <c r="R207" s="356"/>
      <c r="S207" s="356"/>
      <c r="T207" s="356"/>
      <c r="U207" s="356"/>
      <c r="V207" s="356"/>
      <c r="W207" s="356"/>
      <c r="X207" s="356"/>
      <c r="Y207" s="356"/>
      <c r="Z207" s="356"/>
      <c r="AA207" s="356"/>
      <c r="AB207" s="356"/>
      <c r="AC207" s="356"/>
      <c r="AD207" s="356"/>
      <c r="AE207" s="356"/>
      <c r="AF207" s="356"/>
      <c r="AG207" s="356"/>
      <c r="AH207" s="356"/>
      <c r="AI207" s="356"/>
      <c r="AJ207" s="356"/>
      <c r="AK207" s="356"/>
      <c r="AL207" s="356"/>
    </row>
    <row r="208" spans="2:38">
      <c r="B208" s="373" t="s">
        <v>100</v>
      </c>
      <c r="C208" s="373"/>
      <c r="D208" s="373" t="s">
        <v>5798</v>
      </c>
      <c r="E208" s="356" t="s">
        <v>1959</v>
      </c>
      <c r="F208" s="356" t="s">
        <v>628</v>
      </c>
      <c r="G208" s="356"/>
      <c r="H208" s="356"/>
      <c r="I208" s="356"/>
      <c r="J208" s="356"/>
      <c r="K208" s="356"/>
      <c r="L208" s="356"/>
      <c r="M208" s="356"/>
      <c r="N208" s="356"/>
      <c r="O208" s="356"/>
      <c r="P208" s="356"/>
      <c r="Q208" s="356"/>
      <c r="R208" s="356"/>
      <c r="S208" s="356"/>
      <c r="T208" s="356"/>
      <c r="U208" s="356"/>
      <c r="V208" s="356"/>
      <c r="W208" s="356"/>
      <c r="X208" s="356"/>
      <c r="Y208" s="356"/>
      <c r="Z208" s="356"/>
      <c r="AA208" s="356"/>
      <c r="AB208" s="356"/>
      <c r="AC208" s="356"/>
      <c r="AD208" s="356"/>
      <c r="AE208" s="356"/>
      <c r="AF208" s="356"/>
      <c r="AG208" s="356"/>
      <c r="AH208" s="356"/>
      <c r="AI208" s="356"/>
      <c r="AJ208" s="356"/>
      <c r="AK208" s="356"/>
      <c r="AL208" s="356"/>
    </row>
    <row r="209" spans="2:38">
      <c r="B209" s="373" t="s">
        <v>1423</v>
      </c>
      <c r="C209" s="373"/>
      <c r="D209" s="373" t="s">
        <v>5798</v>
      </c>
      <c r="E209" s="356" t="s">
        <v>1966</v>
      </c>
      <c r="F209" s="356" t="s">
        <v>628</v>
      </c>
      <c r="G209" s="356"/>
      <c r="H209" s="356"/>
      <c r="I209" s="356"/>
      <c r="J209" s="356"/>
      <c r="K209" s="356"/>
      <c r="L209" s="356"/>
      <c r="M209" s="356"/>
      <c r="N209" s="356"/>
      <c r="O209" s="356"/>
      <c r="P209" s="356"/>
      <c r="Q209" s="356"/>
      <c r="R209" s="356"/>
      <c r="S209" s="356"/>
      <c r="T209" s="356"/>
      <c r="U209" s="356"/>
      <c r="V209" s="356"/>
      <c r="W209" s="356"/>
      <c r="X209" s="356"/>
      <c r="Y209" s="356"/>
      <c r="Z209" s="356"/>
      <c r="AA209" s="356"/>
      <c r="AB209" s="356"/>
      <c r="AC209" s="356"/>
      <c r="AD209" s="356"/>
      <c r="AE209" s="356"/>
      <c r="AF209" s="356"/>
      <c r="AG209" s="356"/>
      <c r="AH209" s="356"/>
      <c r="AI209" s="356"/>
      <c r="AJ209" s="356"/>
      <c r="AK209" s="356"/>
      <c r="AL209" s="356"/>
    </row>
    <row r="210" spans="2:38">
      <c r="B210" s="373" t="s">
        <v>1969</v>
      </c>
      <c r="C210" s="373"/>
      <c r="D210" s="373" t="s">
        <v>5798</v>
      </c>
      <c r="E210" s="356" t="s">
        <v>619</v>
      </c>
      <c r="F210" s="356" t="s">
        <v>628</v>
      </c>
      <c r="G210" s="356"/>
      <c r="H210" s="356"/>
      <c r="I210" s="356"/>
      <c r="J210" s="356"/>
      <c r="K210" s="356"/>
      <c r="L210" s="356"/>
      <c r="M210" s="356"/>
      <c r="N210" s="356"/>
      <c r="O210" s="356"/>
      <c r="P210" s="356"/>
      <c r="Q210" s="356"/>
      <c r="R210" s="356"/>
      <c r="S210" s="356"/>
      <c r="T210" s="356"/>
      <c r="U210" s="356"/>
      <c r="V210" s="356"/>
      <c r="W210" s="356"/>
      <c r="X210" s="356"/>
      <c r="Y210" s="356"/>
      <c r="Z210" s="356"/>
      <c r="AA210" s="356"/>
      <c r="AB210" s="356"/>
      <c r="AC210" s="356"/>
      <c r="AD210" s="356"/>
      <c r="AE210" s="356"/>
      <c r="AF210" s="356"/>
      <c r="AG210" s="356"/>
      <c r="AH210" s="356"/>
      <c r="AI210" s="356"/>
      <c r="AJ210" s="356"/>
      <c r="AK210" s="356"/>
      <c r="AL210" s="356"/>
    </row>
    <row r="211" spans="2:38">
      <c r="B211" s="373" t="s">
        <v>1974</v>
      </c>
      <c r="C211" s="373"/>
      <c r="D211" s="373" t="s">
        <v>5798</v>
      </c>
      <c r="E211" s="356" t="s">
        <v>1972</v>
      </c>
      <c r="F211" s="356" t="s">
        <v>628</v>
      </c>
      <c r="G211" s="356"/>
      <c r="H211" s="356"/>
      <c r="I211" s="356"/>
      <c r="J211" s="356"/>
      <c r="K211" s="356"/>
      <c r="L211" s="356"/>
      <c r="M211" s="356"/>
      <c r="N211" s="356"/>
      <c r="O211" s="356"/>
      <c r="P211" s="356"/>
      <c r="Q211" s="356"/>
      <c r="R211" s="356"/>
      <c r="S211" s="356"/>
      <c r="T211" s="356"/>
      <c r="U211" s="356"/>
      <c r="V211" s="356"/>
      <c r="W211" s="356"/>
      <c r="X211" s="356"/>
      <c r="Y211" s="356"/>
      <c r="Z211" s="356"/>
      <c r="AA211" s="356"/>
      <c r="AB211" s="356"/>
      <c r="AC211" s="356"/>
      <c r="AD211" s="356"/>
      <c r="AE211" s="356"/>
      <c r="AF211" s="356"/>
      <c r="AG211" s="356"/>
      <c r="AH211" s="356"/>
      <c r="AI211" s="356"/>
      <c r="AJ211" s="356"/>
      <c r="AK211" s="356"/>
      <c r="AL211" s="356"/>
    </row>
    <row r="212" spans="2:38">
      <c r="B212" s="373" t="s">
        <v>1976</v>
      </c>
      <c r="C212" s="373"/>
      <c r="D212" s="373" t="s">
        <v>5798</v>
      </c>
      <c r="E212" s="356" t="s">
        <v>1697</v>
      </c>
      <c r="F212" s="356" t="s">
        <v>628</v>
      </c>
      <c r="G212" s="356"/>
      <c r="H212" s="356"/>
      <c r="I212" s="356"/>
      <c r="J212" s="356"/>
      <c r="K212" s="356"/>
      <c r="L212" s="356"/>
      <c r="M212" s="356"/>
      <c r="N212" s="356"/>
      <c r="O212" s="356"/>
      <c r="P212" s="356"/>
      <c r="Q212" s="356"/>
      <c r="R212" s="356"/>
      <c r="S212" s="356"/>
      <c r="T212" s="356"/>
      <c r="U212" s="356"/>
      <c r="V212" s="356"/>
      <c r="W212" s="356"/>
      <c r="X212" s="356"/>
      <c r="Y212" s="356"/>
      <c r="Z212" s="356"/>
      <c r="AA212" s="356"/>
      <c r="AB212" s="356"/>
      <c r="AC212" s="356"/>
      <c r="AD212" s="356"/>
      <c r="AE212" s="356"/>
      <c r="AF212" s="356"/>
      <c r="AG212" s="356"/>
      <c r="AH212" s="356"/>
      <c r="AI212" s="356"/>
      <c r="AJ212" s="356"/>
      <c r="AK212" s="356"/>
      <c r="AL212" s="356"/>
    </row>
    <row r="213" spans="2:38">
      <c r="B213" s="373" t="s">
        <v>6050</v>
      </c>
      <c r="C213" s="373"/>
      <c r="D213" s="373" t="s">
        <v>5798</v>
      </c>
      <c r="E213" s="356" t="s">
        <v>833</v>
      </c>
      <c r="F213" s="356" t="s">
        <v>628</v>
      </c>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356"/>
      <c r="AK213" s="356"/>
      <c r="AL213" s="356"/>
    </row>
    <row r="214" spans="2:38">
      <c r="B214" s="373" t="s">
        <v>6954</v>
      </c>
      <c r="C214" s="373"/>
      <c r="D214" s="373" t="s">
        <v>5798</v>
      </c>
      <c r="E214" s="356" t="s">
        <v>1981</v>
      </c>
      <c r="F214" s="356" t="s">
        <v>628</v>
      </c>
      <c r="G214" s="356"/>
      <c r="H214" s="356"/>
      <c r="I214" s="356"/>
      <c r="J214" s="356"/>
      <c r="K214" s="356"/>
      <c r="L214" s="356"/>
      <c r="M214" s="356"/>
      <c r="N214" s="356"/>
      <c r="O214" s="356"/>
      <c r="P214" s="356"/>
      <c r="Q214" s="356"/>
      <c r="R214" s="356"/>
      <c r="S214" s="356"/>
      <c r="T214" s="356"/>
      <c r="U214" s="356"/>
      <c r="V214" s="356"/>
      <c r="W214" s="356"/>
      <c r="X214" s="356"/>
      <c r="Y214" s="356"/>
      <c r="Z214" s="356"/>
      <c r="AA214" s="356"/>
      <c r="AB214" s="356"/>
      <c r="AC214" s="356"/>
      <c r="AD214" s="356"/>
      <c r="AE214" s="356"/>
      <c r="AF214" s="356"/>
      <c r="AG214" s="356"/>
      <c r="AH214" s="356"/>
      <c r="AI214" s="356"/>
      <c r="AJ214" s="356"/>
      <c r="AK214" s="356"/>
      <c r="AL214" s="356"/>
    </row>
    <row r="215" spans="2:38">
      <c r="B215" s="373" t="s">
        <v>1091</v>
      </c>
      <c r="C215" s="373"/>
      <c r="D215" s="373" t="s">
        <v>5798</v>
      </c>
      <c r="E215" s="356" t="s">
        <v>1060</v>
      </c>
      <c r="F215" s="356" t="s">
        <v>628</v>
      </c>
      <c r="G215" s="356"/>
      <c r="H215" s="356"/>
      <c r="I215" s="356"/>
      <c r="J215" s="356"/>
      <c r="K215" s="356"/>
      <c r="L215" s="356"/>
      <c r="M215" s="356"/>
      <c r="N215" s="356"/>
      <c r="O215" s="356"/>
      <c r="P215" s="356"/>
      <c r="Q215" s="356"/>
      <c r="R215" s="356"/>
      <c r="S215" s="356"/>
      <c r="T215" s="356"/>
      <c r="U215" s="356"/>
      <c r="V215" s="356"/>
      <c r="W215" s="356"/>
      <c r="X215" s="356"/>
      <c r="Y215" s="356"/>
      <c r="Z215" s="356"/>
      <c r="AA215" s="356"/>
      <c r="AB215" s="356"/>
      <c r="AC215" s="356"/>
      <c r="AD215" s="356"/>
      <c r="AE215" s="356"/>
      <c r="AF215" s="356"/>
      <c r="AG215" s="356"/>
      <c r="AH215" s="356"/>
      <c r="AI215" s="356"/>
      <c r="AJ215" s="356"/>
      <c r="AK215" s="356"/>
      <c r="AL215" s="356"/>
    </row>
    <row r="216" spans="2:38">
      <c r="B216" s="373" t="s">
        <v>1710</v>
      </c>
      <c r="C216" s="373"/>
      <c r="D216" s="373" t="s">
        <v>5798</v>
      </c>
      <c r="E216" s="356" t="s">
        <v>1983</v>
      </c>
      <c r="F216" s="356" t="s">
        <v>628</v>
      </c>
      <c r="G216" s="356"/>
      <c r="H216" s="356"/>
      <c r="I216" s="356"/>
      <c r="J216" s="356"/>
      <c r="K216" s="356"/>
      <c r="L216" s="356"/>
      <c r="M216" s="356"/>
      <c r="N216" s="356"/>
      <c r="O216" s="356"/>
      <c r="P216" s="356"/>
      <c r="Q216" s="356"/>
      <c r="R216" s="356"/>
      <c r="S216" s="356"/>
      <c r="T216" s="356"/>
      <c r="U216" s="356"/>
      <c r="V216" s="356"/>
      <c r="W216" s="356"/>
      <c r="X216" s="356"/>
      <c r="Y216" s="356"/>
      <c r="Z216" s="356"/>
      <c r="AA216" s="356"/>
      <c r="AB216" s="356"/>
      <c r="AC216" s="356"/>
      <c r="AD216" s="356"/>
      <c r="AE216" s="356"/>
      <c r="AF216" s="356"/>
      <c r="AG216" s="356"/>
      <c r="AH216" s="356"/>
      <c r="AI216" s="356"/>
      <c r="AJ216" s="356"/>
      <c r="AK216" s="356"/>
      <c r="AL216" s="356"/>
    </row>
    <row r="217" spans="2:38">
      <c r="B217" s="373" t="s">
        <v>1928</v>
      </c>
      <c r="C217" s="373"/>
      <c r="D217" s="373" t="s">
        <v>5798</v>
      </c>
      <c r="E217" s="356" t="s">
        <v>679</v>
      </c>
      <c r="F217" s="356" t="s">
        <v>628</v>
      </c>
      <c r="G217" s="356"/>
      <c r="H217" s="356"/>
      <c r="I217" s="356"/>
      <c r="J217" s="356"/>
      <c r="K217" s="356"/>
      <c r="L217" s="356"/>
      <c r="M217" s="356"/>
      <c r="N217" s="356"/>
      <c r="O217" s="356"/>
      <c r="P217" s="356"/>
      <c r="Q217" s="356"/>
      <c r="R217" s="356"/>
      <c r="S217" s="356"/>
      <c r="T217" s="356"/>
      <c r="U217" s="356"/>
      <c r="V217" s="356"/>
      <c r="W217" s="356"/>
      <c r="X217" s="356"/>
      <c r="Y217" s="356"/>
      <c r="Z217" s="356"/>
      <c r="AA217" s="356"/>
      <c r="AB217" s="356"/>
      <c r="AC217" s="356"/>
      <c r="AD217" s="356"/>
      <c r="AE217" s="356"/>
      <c r="AF217" s="356"/>
      <c r="AG217" s="356"/>
      <c r="AH217" s="356"/>
      <c r="AI217" s="356"/>
      <c r="AJ217" s="356"/>
      <c r="AK217" s="356"/>
      <c r="AL217" s="356"/>
    </row>
    <row r="218" spans="2:38">
      <c r="B218" s="373" t="s">
        <v>3429</v>
      </c>
      <c r="C218" s="373"/>
      <c r="D218" s="373" t="s">
        <v>5798</v>
      </c>
      <c r="E218" s="356" t="s">
        <v>1813</v>
      </c>
      <c r="F218" s="356" t="s">
        <v>628</v>
      </c>
      <c r="G218" s="356"/>
      <c r="H218" s="356"/>
      <c r="I218" s="356"/>
      <c r="J218" s="356"/>
      <c r="K218" s="356"/>
      <c r="L218" s="356"/>
      <c r="M218" s="356"/>
      <c r="N218" s="356"/>
      <c r="O218" s="356"/>
      <c r="P218" s="356"/>
      <c r="Q218" s="356"/>
      <c r="R218" s="356"/>
      <c r="S218" s="356"/>
      <c r="T218" s="356"/>
      <c r="U218" s="356"/>
      <c r="V218" s="356"/>
      <c r="W218" s="356"/>
      <c r="X218" s="356"/>
      <c r="Y218" s="356"/>
      <c r="Z218" s="356"/>
      <c r="AA218" s="356"/>
      <c r="AB218" s="356"/>
      <c r="AC218" s="356"/>
      <c r="AD218" s="356"/>
      <c r="AE218" s="356"/>
      <c r="AF218" s="356"/>
      <c r="AG218" s="356"/>
      <c r="AH218" s="356"/>
      <c r="AI218" s="356"/>
      <c r="AJ218" s="356"/>
      <c r="AK218" s="356"/>
      <c r="AL218" s="356"/>
    </row>
    <row r="219" spans="2:38">
      <c r="B219" s="373" t="s">
        <v>6956</v>
      </c>
      <c r="C219" s="373"/>
      <c r="D219" s="373" t="s">
        <v>5798</v>
      </c>
      <c r="E219" s="356" t="s">
        <v>1991</v>
      </c>
      <c r="F219" s="356" t="s">
        <v>628</v>
      </c>
      <c r="G219" s="356"/>
      <c r="H219" s="356"/>
      <c r="I219" s="356"/>
      <c r="J219" s="356"/>
      <c r="K219" s="356"/>
      <c r="L219" s="356"/>
      <c r="M219" s="356"/>
      <c r="N219" s="356"/>
      <c r="O219" s="356"/>
      <c r="P219" s="356"/>
      <c r="Q219" s="356"/>
      <c r="R219" s="356"/>
      <c r="S219" s="356"/>
      <c r="T219" s="356"/>
      <c r="U219" s="356"/>
      <c r="V219" s="356"/>
      <c r="W219" s="356"/>
      <c r="X219" s="356"/>
      <c r="Y219" s="356"/>
      <c r="Z219" s="356"/>
      <c r="AA219" s="356"/>
      <c r="AB219" s="356"/>
      <c r="AC219" s="356"/>
      <c r="AD219" s="356"/>
      <c r="AE219" s="356"/>
      <c r="AF219" s="356"/>
      <c r="AG219" s="356"/>
      <c r="AH219" s="356"/>
      <c r="AI219" s="356"/>
      <c r="AJ219" s="356"/>
      <c r="AK219" s="356"/>
      <c r="AL219" s="356"/>
    </row>
    <row r="220" spans="2:38">
      <c r="B220" s="373" t="s">
        <v>529</v>
      </c>
      <c r="C220" s="373"/>
      <c r="D220" s="373" t="s">
        <v>5798</v>
      </c>
      <c r="E220" s="356" t="s">
        <v>1428</v>
      </c>
      <c r="F220" s="356" t="s">
        <v>628</v>
      </c>
      <c r="G220" s="356"/>
      <c r="H220" s="356"/>
      <c r="I220" s="356"/>
      <c r="J220" s="356"/>
      <c r="K220" s="356"/>
      <c r="L220" s="356"/>
      <c r="M220" s="356"/>
      <c r="N220" s="356"/>
      <c r="O220" s="356"/>
      <c r="P220" s="356"/>
      <c r="Q220" s="356"/>
      <c r="R220" s="356"/>
      <c r="S220" s="356"/>
      <c r="T220" s="356"/>
      <c r="U220" s="356"/>
      <c r="V220" s="356"/>
      <c r="W220" s="356"/>
      <c r="X220" s="356"/>
      <c r="Y220" s="356"/>
      <c r="Z220" s="356"/>
      <c r="AA220" s="356"/>
      <c r="AB220" s="356"/>
      <c r="AC220" s="356"/>
      <c r="AD220" s="356"/>
      <c r="AE220" s="356"/>
      <c r="AF220" s="356"/>
      <c r="AG220" s="356"/>
      <c r="AH220" s="356"/>
      <c r="AI220" s="356"/>
      <c r="AJ220" s="356"/>
      <c r="AK220" s="356"/>
      <c r="AL220" s="356"/>
    </row>
    <row r="221" spans="2:38">
      <c r="B221" s="373" t="s">
        <v>1210</v>
      </c>
      <c r="C221" s="373"/>
      <c r="D221" s="373" t="s">
        <v>5798</v>
      </c>
      <c r="E221" s="356" t="s">
        <v>1186</v>
      </c>
      <c r="F221" s="356" t="s">
        <v>628</v>
      </c>
      <c r="G221" s="356"/>
      <c r="H221" s="356"/>
      <c r="I221" s="356"/>
      <c r="J221" s="356"/>
      <c r="K221" s="356"/>
      <c r="L221" s="356"/>
      <c r="M221" s="356"/>
      <c r="N221" s="356"/>
      <c r="O221" s="356"/>
      <c r="P221" s="356"/>
      <c r="Q221" s="356"/>
      <c r="R221" s="356"/>
      <c r="S221" s="356"/>
      <c r="T221" s="356"/>
      <c r="U221" s="356"/>
      <c r="V221" s="356"/>
      <c r="W221" s="356"/>
      <c r="X221" s="356"/>
      <c r="Y221" s="356"/>
      <c r="Z221" s="356"/>
      <c r="AA221" s="356"/>
      <c r="AB221" s="356"/>
      <c r="AC221" s="356"/>
      <c r="AD221" s="356"/>
      <c r="AE221" s="356"/>
      <c r="AF221" s="356"/>
      <c r="AG221" s="356"/>
      <c r="AH221" s="356"/>
      <c r="AI221" s="356"/>
      <c r="AJ221" s="356"/>
      <c r="AK221" s="356"/>
      <c r="AL221" s="356"/>
    </row>
    <row r="222" spans="2:38">
      <c r="B222" s="373" t="s">
        <v>6957</v>
      </c>
      <c r="C222" s="373"/>
      <c r="D222" s="373" t="s">
        <v>5798</v>
      </c>
      <c r="E222" s="356" t="s">
        <v>2004</v>
      </c>
      <c r="F222" s="356" t="s">
        <v>628</v>
      </c>
      <c r="G222" s="356"/>
      <c r="H222" s="356"/>
      <c r="I222" s="356"/>
      <c r="J222" s="356"/>
      <c r="K222" s="356"/>
      <c r="L222" s="356"/>
      <c r="M222" s="356"/>
      <c r="N222" s="356"/>
      <c r="O222" s="356"/>
      <c r="P222" s="356"/>
      <c r="Q222" s="356"/>
      <c r="R222" s="356"/>
      <c r="S222" s="356"/>
      <c r="T222" s="356"/>
      <c r="U222" s="356"/>
      <c r="V222" s="356"/>
      <c r="W222" s="356"/>
      <c r="X222" s="356"/>
      <c r="Y222" s="356"/>
      <c r="Z222" s="356"/>
      <c r="AA222" s="356"/>
      <c r="AB222" s="356"/>
      <c r="AC222" s="356"/>
      <c r="AD222" s="356"/>
      <c r="AE222" s="356"/>
      <c r="AF222" s="356"/>
      <c r="AG222" s="356"/>
      <c r="AH222" s="356"/>
      <c r="AI222" s="356"/>
      <c r="AJ222" s="356"/>
      <c r="AK222" s="356"/>
      <c r="AL222" s="356"/>
    </row>
    <row r="223" spans="2:38">
      <c r="B223" s="373" t="s">
        <v>6958</v>
      </c>
      <c r="C223" s="373"/>
      <c r="D223" s="373" t="s">
        <v>5798</v>
      </c>
      <c r="E223" s="356" t="s">
        <v>2005</v>
      </c>
      <c r="F223" s="356" t="s">
        <v>628</v>
      </c>
      <c r="G223" s="356"/>
      <c r="H223" s="356"/>
      <c r="I223" s="356"/>
      <c r="J223" s="356"/>
      <c r="K223" s="356"/>
      <c r="L223" s="356"/>
      <c r="M223" s="356"/>
      <c r="N223" s="356"/>
      <c r="O223" s="356"/>
      <c r="P223" s="356"/>
      <c r="Q223" s="356"/>
      <c r="R223" s="356"/>
      <c r="S223" s="356"/>
      <c r="T223" s="356"/>
      <c r="U223" s="356"/>
      <c r="V223" s="356"/>
      <c r="W223" s="356"/>
      <c r="X223" s="356"/>
      <c r="Y223" s="356"/>
      <c r="Z223" s="356"/>
      <c r="AA223" s="356"/>
      <c r="AB223" s="356"/>
      <c r="AC223" s="356"/>
      <c r="AD223" s="356"/>
      <c r="AE223" s="356"/>
      <c r="AF223" s="356"/>
      <c r="AG223" s="356"/>
      <c r="AH223" s="356"/>
      <c r="AI223" s="356"/>
      <c r="AJ223" s="356"/>
      <c r="AK223" s="356"/>
      <c r="AL223" s="356"/>
    </row>
    <row r="224" spans="2:38">
      <c r="B224" s="373" t="s">
        <v>3987</v>
      </c>
      <c r="C224" s="373"/>
      <c r="D224" s="373" t="s">
        <v>5798</v>
      </c>
      <c r="E224" s="356" t="s">
        <v>1908</v>
      </c>
      <c r="F224" s="356" t="s">
        <v>628</v>
      </c>
      <c r="G224" s="356"/>
      <c r="H224" s="356"/>
      <c r="I224" s="356"/>
      <c r="J224" s="356"/>
      <c r="K224" s="356"/>
      <c r="L224" s="356"/>
      <c r="M224" s="356"/>
      <c r="N224" s="356"/>
      <c r="O224" s="356"/>
      <c r="P224" s="356"/>
      <c r="Q224" s="356"/>
      <c r="R224" s="356"/>
      <c r="S224" s="356"/>
      <c r="T224" s="356"/>
      <c r="U224" s="356"/>
      <c r="V224" s="356"/>
      <c r="W224" s="356"/>
      <c r="X224" s="356"/>
      <c r="Y224" s="356"/>
      <c r="Z224" s="356"/>
      <c r="AA224" s="356"/>
      <c r="AB224" s="356"/>
      <c r="AC224" s="356"/>
      <c r="AD224" s="356"/>
      <c r="AE224" s="356"/>
      <c r="AF224" s="356"/>
      <c r="AG224" s="356"/>
      <c r="AH224" s="356"/>
      <c r="AI224" s="356"/>
      <c r="AJ224" s="356"/>
      <c r="AK224" s="356"/>
      <c r="AL224" s="356"/>
    </row>
    <row r="225" spans="2:38">
      <c r="B225" s="373" t="s">
        <v>6344</v>
      </c>
      <c r="C225" s="373"/>
      <c r="D225" s="373" t="s">
        <v>5798</v>
      </c>
      <c r="E225" s="356" t="s">
        <v>2009</v>
      </c>
      <c r="F225" s="356" t="s">
        <v>628</v>
      </c>
      <c r="G225" s="356"/>
      <c r="H225" s="356"/>
      <c r="I225" s="356"/>
      <c r="J225" s="356"/>
      <c r="K225" s="356"/>
      <c r="L225" s="356"/>
      <c r="M225" s="356"/>
      <c r="N225" s="356"/>
      <c r="O225" s="356"/>
      <c r="P225" s="356"/>
      <c r="Q225" s="356"/>
      <c r="R225" s="356"/>
      <c r="S225" s="356"/>
      <c r="T225" s="356"/>
      <c r="U225" s="356"/>
      <c r="V225" s="356"/>
      <c r="W225" s="356"/>
      <c r="X225" s="356"/>
      <c r="Y225" s="356"/>
      <c r="Z225" s="356"/>
      <c r="AA225" s="356"/>
      <c r="AB225" s="356"/>
      <c r="AC225" s="356"/>
      <c r="AD225" s="356"/>
      <c r="AE225" s="356"/>
      <c r="AF225" s="356"/>
      <c r="AG225" s="356"/>
      <c r="AH225" s="356"/>
      <c r="AI225" s="356"/>
      <c r="AJ225" s="356"/>
      <c r="AK225" s="356"/>
      <c r="AL225" s="356"/>
    </row>
    <row r="226" spans="2:38">
      <c r="B226" s="373" t="s">
        <v>6959</v>
      </c>
      <c r="C226" s="373"/>
      <c r="D226" s="373" t="s">
        <v>5798</v>
      </c>
      <c r="E226" s="356" t="s">
        <v>48</v>
      </c>
      <c r="F226" s="356" t="s">
        <v>628</v>
      </c>
      <c r="G226" s="356"/>
      <c r="H226" s="356"/>
      <c r="I226" s="356"/>
      <c r="J226" s="356"/>
      <c r="K226" s="356"/>
      <c r="L226" s="356"/>
      <c r="M226" s="356"/>
      <c r="N226" s="356"/>
      <c r="O226" s="356"/>
      <c r="P226" s="356"/>
      <c r="Q226" s="356"/>
      <c r="R226" s="356"/>
      <c r="S226" s="356"/>
      <c r="T226" s="356"/>
      <c r="U226" s="356"/>
      <c r="V226" s="356"/>
      <c r="W226" s="356"/>
      <c r="X226" s="356"/>
      <c r="Y226" s="356"/>
      <c r="Z226" s="356"/>
      <c r="AA226" s="356"/>
      <c r="AB226" s="356"/>
      <c r="AC226" s="356"/>
      <c r="AD226" s="356"/>
      <c r="AE226" s="356"/>
      <c r="AF226" s="356"/>
      <c r="AG226" s="356"/>
      <c r="AH226" s="356"/>
      <c r="AI226" s="356"/>
      <c r="AJ226" s="356"/>
      <c r="AK226" s="356"/>
      <c r="AL226" s="356"/>
    </row>
    <row r="227" spans="2:38">
      <c r="B227" s="373" t="s">
        <v>4330</v>
      </c>
      <c r="C227" s="373"/>
      <c r="D227" s="373" t="s">
        <v>5798</v>
      </c>
      <c r="E227" s="356" t="s">
        <v>2015</v>
      </c>
      <c r="F227" s="356" t="s">
        <v>628</v>
      </c>
      <c r="G227" s="356"/>
      <c r="H227" s="356"/>
      <c r="I227" s="356"/>
      <c r="J227" s="356"/>
      <c r="K227" s="356"/>
      <c r="L227" s="356"/>
      <c r="M227" s="356"/>
      <c r="N227" s="356"/>
      <c r="O227" s="356"/>
      <c r="P227" s="356"/>
      <c r="Q227" s="356"/>
      <c r="R227" s="356"/>
      <c r="S227" s="356"/>
      <c r="T227" s="356"/>
      <c r="U227" s="356"/>
      <c r="V227" s="356"/>
      <c r="W227" s="356"/>
      <c r="X227" s="356"/>
      <c r="Y227" s="356"/>
      <c r="Z227" s="356"/>
      <c r="AA227" s="356"/>
      <c r="AB227" s="356"/>
      <c r="AC227" s="356"/>
      <c r="AD227" s="356"/>
      <c r="AE227" s="356"/>
      <c r="AF227" s="356"/>
      <c r="AG227" s="356"/>
      <c r="AH227" s="356"/>
      <c r="AI227" s="356"/>
      <c r="AJ227" s="356"/>
      <c r="AK227" s="356"/>
      <c r="AL227" s="356"/>
    </row>
    <row r="228" spans="2:38">
      <c r="B228" s="373" t="s">
        <v>320</v>
      </c>
      <c r="C228" s="373"/>
      <c r="D228" s="373" t="s">
        <v>5798</v>
      </c>
      <c r="E228" s="356" t="s">
        <v>256</v>
      </c>
      <c r="F228" s="356" t="s">
        <v>628</v>
      </c>
      <c r="G228" s="356"/>
      <c r="H228" s="356"/>
      <c r="I228" s="356"/>
      <c r="J228" s="356"/>
      <c r="K228" s="356"/>
      <c r="L228" s="356"/>
      <c r="M228" s="356"/>
      <c r="N228" s="356"/>
      <c r="O228" s="356"/>
      <c r="P228" s="356"/>
      <c r="Q228" s="356"/>
      <c r="R228" s="356"/>
      <c r="S228" s="356"/>
      <c r="T228" s="356"/>
      <c r="U228" s="356"/>
      <c r="V228" s="356"/>
      <c r="W228" s="356"/>
      <c r="X228" s="356"/>
      <c r="Y228" s="356"/>
      <c r="Z228" s="356"/>
      <c r="AA228" s="356"/>
      <c r="AB228" s="356"/>
      <c r="AC228" s="356"/>
      <c r="AD228" s="356"/>
      <c r="AE228" s="356"/>
      <c r="AF228" s="356"/>
      <c r="AG228" s="356"/>
      <c r="AH228" s="356"/>
      <c r="AI228" s="356"/>
      <c r="AJ228" s="356"/>
      <c r="AK228" s="356"/>
      <c r="AL228" s="356"/>
    </row>
    <row r="229" spans="2:38">
      <c r="B229" s="373" t="s">
        <v>6951</v>
      </c>
      <c r="C229" s="373"/>
      <c r="D229" s="373" t="s">
        <v>5798</v>
      </c>
      <c r="E229" s="356" t="s">
        <v>1809</v>
      </c>
      <c r="F229" s="356" t="s">
        <v>628</v>
      </c>
      <c r="G229" s="356"/>
      <c r="H229" s="356"/>
      <c r="I229" s="356"/>
      <c r="J229" s="356"/>
      <c r="K229" s="356"/>
      <c r="L229" s="356"/>
      <c r="M229" s="356"/>
      <c r="N229" s="356"/>
      <c r="O229" s="356"/>
      <c r="P229" s="356"/>
      <c r="Q229" s="356"/>
      <c r="R229" s="356"/>
      <c r="S229" s="356"/>
      <c r="T229" s="356"/>
      <c r="U229" s="356"/>
      <c r="V229" s="356"/>
      <c r="W229" s="356"/>
      <c r="X229" s="356"/>
      <c r="Y229" s="356"/>
      <c r="Z229" s="356"/>
      <c r="AA229" s="356"/>
      <c r="AB229" s="356"/>
      <c r="AC229" s="356"/>
      <c r="AD229" s="356"/>
      <c r="AE229" s="356"/>
      <c r="AF229" s="356"/>
      <c r="AG229" s="356"/>
      <c r="AH229" s="356"/>
      <c r="AI229" s="356"/>
      <c r="AJ229" s="356"/>
      <c r="AK229" s="356"/>
      <c r="AL229" s="356"/>
    </row>
    <row r="230" spans="2:38">
      <c r="B230" s="373" t="s">
        <v>5923</v>
      </c>
      <c r="C230" s="373"/>
      <c r="D230" s="373" t="s">
        <v>5798</v>
      </c>
      <c r="E230" s="356" t="s">
        <v>2018</v>
      </c>
      <c r="F230" s="356" t="s">
        <v>628</v>
      </c>
      <c r="G230" s="356"/>
      <c r="H230" s="356"/>
      <c r="I230" s="356"/>
      <c r="J230" s="356"/>
      <c r="K230" s="356"/>
      <c r="L230" s="356"/>
      <c r="M230" s="356"/>
      <c r="N230" s="356"/>
      <c r="O230" s="356"/>
      <c r="P230" s="356"/>
      <c r="Q230" s="356"/>
      <c r="R230" s="356"/>
      <c r="S230" s="356"/>
      <c r="T230" s="356"/>
      <c r="U230" s="356"/>
      <c r="V230" s="356"/>
      <c r="W230" s="356"/>
      <c r="X230" s="356"/>
      <c r="Y230" s="356"/>
      <c r="Z230" s="356"/>
      <c r="AA230" s="356"/>
      <c r="AB230" s="356"/>
      <c r="AC230" s="356"/>
      <c r="AD230" s="356"/>
      <c r="AE230" s="356"/>
      <c r="AF230" s="356"/>
      <c r="AG230" s="356"/>
      <c r="AH230" s="356"/>
      <c r="AI230" s="356"/>
      <c r="AJ230" s="356"/>
      <c r="AK230" s="356"/>
      <c r="AL230" s="356"/>
    </row>
    <row r="231" spans="2:38">
      <c r="B231" s="373" t="s">
        <v>2966</v>
      </c>
      <c r="C231" s="373"/>
      <c r="D231" s="373" t="s">
        <v>5798</v>
      </c>
      <c r="E231" s="356" t="s">
        <v>2020</v>
      </c>
      <c r="F231" s="356" t="s">
        <v>628</v>
      </c>
      <c r="G231" s="356"/>
      <c r="H231" s="356"/>
      <c r="I231" s="356"/>
      <c r="J231" s="356"/>
      <c r="K231" s="356"/>
      <c r="L231" s="356"/>
      <c r="M231" s="356"/>
      <c r="N231" s="356"/>
      <c r="O231" s="356"/>
      <c r="P231" s="356"/>
      <c r="Q231" s="356"/>
      <c r="R231" s="356"/>
      <c r="S231" s="356"/>
      <c r="T231" s="356"/>
      <c r="U231" s="356"/>
      <c r="V231" s="356"/>
      <c r="W231" s="356"/>
      <c r="X231" s="356"/>
      <c r="Y231" s="356"/>
      <c r="Z231" s="356"/>
      <c r="AA231" s="356"/>
      <c r="AB231" s="356"/>
      <c r="AC231" s="356"/>
      <c r="AD231" s="356"/>
      <c r="AE231" s="356"/>
      <c r="AF231" s="356"/>
      <c r="AG231" s="356"/>
      <c r="AH231" s="356"/>
      <c r="AI231" s="356"/>
      <c r="AJ231" s="356"/>
      <c r="AK231" s="356"/>
      <c r="AL231" s="356"/>
    </row>
    <row r="232" spans="2:38">
      <c r="B232" s="373" t="s">
        <v>1955</v>
      </c>
      <c r="C232" s="373"/>
      <c r="D232" s="373" t="s">
        <v>5798</v>
      </c>
      <c r="E232" s="356" t="s">
        <v>2023</v>
      </c>
      <c r="F232" s="356" t="s">
        <v>628</v>
      </c>
      <c r="G232" s="356"/>
      <c r="H232" s="356"/>
      <c r="I232" s="356"/>
      <c r="J232" s="356"/>
      <c r="K232" s="356"/>
      <c r="L232" s="356"/>
      <c r="M232" s="356"/>
      <c r="N232" s="356"/>
      <c r="O232" s="356"/>
      <c r="P232" s="356"/>
      <c r="Q232" s="356"/>
      <c r="R232" s="356"/>
      <c r="S232" s="356"/>
      <c r="T232" s="356"/>
      <c r="U232" s="356"/>
      <c r="V232" s="356"/>
      <c r="W232" s="356"/>
      <c r="X232" s="356"/>
      <c r="Y232" s="356"/>
      <c r="Z232" s="356"/>
      <c r="AA232" s="356"/>
      <c r="AB232" s="356"/>
      <c r="AC232" s="356"/>
      <c r="AD232" s="356"/>
      <c r="AE232" s="356"/>
      <c r="AF232" s="356"/>
      <c r="AG232" s="356"/>
      <c r="AH232" s="356"/>
      <c r="AI232" s="356"/>
      <c r="AJ232" s="356"/>
      <c r="AK232" s="356"/>
      <c r="AL232" s="356"/>
    </row>
    <row r="233" spans="2:38">
      <c r="B233" s="373" t="s">
        <v>6960</v>
      </c>
      <c r="C233" s="373"/>
      <c r="D233" s="373" t="s">
        <v>5798</v>
      </c>
      <c r="E233" s="356" t="s">
        <v>1216</v>
      </c>
      <c r="F233" s="356" t="s">
        <v>628</v>
      </c>
      <c r="G233" s="356"/>
      <c r="H233" s="356"/>
      <c r="I233" s="356"/>
      <c r="J233" s="356"/>
      <c r="K233" s="356"/>
      <c r="L233" s="356"/>
      <c r="M233" s="356"/>
      <c r="N233" s="356"/>
      <c r="O233" s="356"/>
      <c r="P233" s="356"/>
      <c r="Q233" s="356"/>
      <c r="R233" s="356"/>
      <c r="S233" s="356"/>
      <c r="T233" s="356"/>
      <c r="U233" s="356"/>
      <c r="V233" s="356"/>
      <c r="W233" s="356"/>
      <c r="X233" s="356"/>
      <c r="Y233" s="356"/>
      <c r="Z233" s="356"/>
      <c r="AA233" s="356"/>
      <c r="AB233" s="356"/>
      <c r="AC233" s="356"/>
      <c r="AD233" s="356"/>
      <c r="AE233" s="356"/>
      <c r="AF233" s="356"/>
      <c r="AG233" s="356"/>
      <c r="AH233" s="356"/>
      <c r="AI233" s="356"/>
      <c r="AJ233" s="356"/>
      <c r="AK233" s="356"/>
      <c r="AL233" s="356"/>
    </row>
    <row r="234" spans="2:38">
      <c r="B234" s="373" t="s">
        <v>6961</v>
      </c>
      <c r="C234" s="373"/>
      <c r="D234" s="373" t="s">
        <v>5798</v>
      </c>
      <c r="E234" s="356" t="s">
        <v>1830</v>
      </c>
      <c r="F234" s="356" t="s">
        <v>628</v>
      </c>
      <c r="G234" s="356"/>
      <c r="H234" s="356"/>
      <c r="I234" s="356"/>
      <c r="J234" s="356"/>
      <c r="K234" s="356"/>
      <c r="L234" s="356"/>
      <c r="M234" s="356"/>
      <c r="N234" s="356"/>
      <c r="O234" s="356"/>
      <c r="P234" s="356"/>
      <c r="Q234" s="356"/>
      <c r="R234" s="356"/>
      <c r="S234" s="356"/>
      <c r="T234" s="356"/>
      <c r="U234" s="356"/>
      <c r="V234" s="356"/>
      <c r="W234" s="356"/>
      <c r="X234" s="356"/>
      <c r="Y234" s="356"/>
      <c r="Z234" s="356"/>
      <c r="AA234" s="356"/>
      <c r="AB234" s="356"/>
      <c r="AC234" s="356"/>
      <c r="AD234" s="356"/>
      <c r="AE234" s="356"/>
      <c r="AF234" s="356"/>
      <c r="AG234" s="356"/>
      <c r="AH234" s="356"/>
      <c r="AI234" s="356"/>
      <c r="AJ234" s="356"/>
      <c r="AK234" s="356"/>
      <c r="AL234" s="356"/>
    </row>
    <row r="235" spans="2:38">
      <c r="B235" s="373" t="s">
        <v>905</v>
      </c>
      <c r="C235" s="373"/>
      <c r="D235" s="373" t="s">
        <v>5798</v>
      </c>
      <c r="E235" s="356" t="s">
        <v>2027</v>
      </c>
      <c r="F235" s="356" t="s">
        <v>628</v>
      </c>
      <c r="G235" s="356"/>
      <c r="H235" s="356"/>
      <c r="I235" s="356"/>
      <c r="J235" s="356"/>
      <c r="K235" s="356"/>
      <c r="L235" s="356"/>
      <c r="M235" s="356"/>
      <c r="N235" s="356"/>
      <c r="O235" s="356"/>
      <c r="P235" s="356"/>
      <c r="Q235" s="356"/>
      <c r="R235" s="356"/>
      <c r="S235" s="356"/>
      <c r="T235" s="356"/>
      <c r="U235" s="356"/>
      <c r="V235" s="356"/>
      <c r="W235" s="356"/>
      <c r="X235" s="356"/>
      <c r="Y235" s="356"/>
      <c r="Z235" s="356"/>
      <c r="AA235" s="356"/>
      <c r="AB235" s="356"/>
      <c r="AC235" s="356"/>
      <c r="AD235" s="356"/>
      <c r="AE235" s="356"/>
      <c r="AF235" s="356"/>
      <c r="AG235" s="356"/>
      <c r="AH235" s="356"/>
      <c r="AI235" s="356"/>
      <c r="AJ235" s="356"/>
      <c r="AK235" s="356"/>
      <c r="AL235" s="356"/>
    </row>
    <row r="236" spans="2:38">
      <c r="B236" s="373" t="s">
        <v>1608</v>
      </c>
      <c r="C236" s="373"/>
      <c r="D236" s="373" t="s">
        <v>5798</v>
      </c>
      <c r="E236" s="356" t="s">
        <v>1744</v>
      </c>
      <c r="F236" s="356" t="s">
        <v>628</v>
      </c>
      <c r="G236" s="356"/>
      <c r="H236" s="356"/>
      <c r="I236" s="356"/>
      <c r="J236" s="356"/>
      <c r="K236" s="356"/>
      <c r="L236" s="356"/>
      <c r="M236" s="356"/>
      <c r="N236" s="356"/>
      <c r="O236" s="356"/>
      <c r="P236" s="356"/>
      <c r="Q236" s="356"/>
      <c r="R236" s="356"/>
      <c r="S236" s="356"/>
      <c r="T236" s="356"/>
      <c r="U236" s="356"/>
      <c r="V236" s="356"/>
      <c r="W236" s="356"/>
      <c r="X236" s="356"/>
      <c r="Y236" s="356"/>
      <c r="Z236" s="356"/>
      <c r="AA236" s="356"/>
      <c r="AB236" s="356"/>
      <c r="AC236" s="356"/>
      <c r="AD236" s="356"/>
      <c r="AE236" s="356"/>
      <c r="AF236" s="356"/>
      <c r="AG236" s="356"/>
      <c r="AH236" s="356"/>
      <c r="AI236" s="356"/>
      <c r="AJ236" s="356"/>
      <c r="AK236" s="356"/>
      <c r="AL236" s="356"/>
    </row>
    <row r="237" spans="2:38">
      <c r="B237" s="373" t="s">
        <v>664</v>
      </c>
      <c r="C237" s="373"/>
      <c r="D237" s="373" t="s">
        <v>5798</v>
      </c>
      <c r="E237" s="356" t="s">
        <v>2030</v>
      </c>
      <c r="F237" s="356" t="s">
        <v>628</v>
      </c>
      <c r="G237" s="356"/>
      <c r="H237" s="356"/>
      <c r="I237" s="356"/>
      <c r="J237" s="356"/>
      <c r="K237" s="356"/>
      <c r="L237" s="356"/>
      <c r="M237" s="356"/>
      <c r="N237" s="356"/>
      <c r="O237" s="356"/>
      <c r="P237" s="356"/>
      <c r="Q237" s="356"/>
      <c r="R237" s="356"/>
      <c r="S237" s="356"/>
      <c r="T237" s="356"/>
      <c r="U237" s="356"/>
      <c r="V237" s="356"/>
      <c r="W237" s="356"/>
      <c r="X237" s="356"/>
      <c r="Y237" s="356"/>
      <c r="Z237" s="356"/>
      <c r="AA237" s="356"/>
      <c r="AB237" s="356"/>
      <c r="AC237" s="356"/>
      <c r="AD237" s="356"/>
      <c r="AE237" s="356"/>
      <c r="AF237" s="356"/>
      <c r="AG237" s="356"/>
      <c r="AH237" s="356"/>
      <c r="AI237" s="356"/>
      <c r="AJ237" s="356"/>
      <c r="AK237" s="356"/>
      <c r="AL237" s="356"/>
    </row>
    <row r="238" spans="2:38">
      <c r="B238" s="373" t="s">
        <v>2038</v>
      </c>
      <c r="C238" s="373"/>
      <c r="D238" s="373" t="s">
        <v>5798</v>
      </c>
      <c r="E238" s="356" t="s">
        <v>1109</v>
      </c>
      <c r="F238" s="356" t="s">
        <v>628</v>
      </c>
      <c r="G238" s="356"/>
      <c r="H238" s="356"/>
      <c r="I238" s="356"/>
      <c r="J238" s="356"/>
      <c r="K238" s="356"/>
      <c r="L238" s="356"/>
      <c r="M238" s="356"/>
      <c r="N238" s="356"/>
      <c r="O238" s="356"/>
      <c r="P238" s="356"/>
      <c r="Q238" s="356"/>
      <c r="R238" s="356"/>
      <c r="S238" s="356"/>
      <c r="T238" s="356"/>
      <c r="U238" s="356"/>
      <c r="V238" s="356"/>
      <c r="W238" s="356"/>
      <c r="X238" s="356"/>
      <c r="Y238" s="356"/>
      <c r="Z238" s="356"/>
      <c r="AA238" s="356"/>
      <c r="AB238" s="356"/>
      <c r="AC238" s="356"/>
      <c r="AD238" s="356"/>
      <c r="AE238" s="356"/>
      <c r="AF238" s="356"/>
      <c r="AG238" s="356"/>
      <c r="AH238" s="356"/>
      <c r="AI238" s="356"/>
      <c r="AJ238" s="356"/>
      <c r="AK238" s="356"/>
      <c r="AL238" s="356"/>
    </row>
    <row r="239" spans="2:38">
      <c r="B239" s="373" t="s">
        <v>6962</v>
      </c>
      <c r="C239" s="373"/>
      <c r="D239" s="373" t="s">
        <v>5798</v>
      </c>
      <c r="E239" s="356" t="s">
        <v>2044</v>
      </c>
      <c r="F239" s="356" t="s">
        <v>628</v>
      </c>
      <c r="G239" s="356"/>
      <c r="H239" s="356"/>
      <c r="I239" s="356"/>
      <c r="J239" s="356"/>
      <c r="K239" s="356"/>
      <c r="L239" s="356"/>
      <c r="M239" s="356"/>
      <c r="N239" s="356"/>
      <c r="O239" s="356"/>
      <c r="P239" s="356"/>
      <c r="Q239" s="356"/>
      <c r="R239" s="356"/>
      <c r="S239" s="356"/>
      <c r="T239" s="356"/>
      <c r="U239" s="356"/>
      <c r="V239" s="356"/>
      <c r="W239" s="356"/>
      <c r="X239" s="356"/>
      <c r="Y239" s="356"/>
      <c r="Z239" s="356"/>
      <c r="AA239" s="356"/>
      <c r="AB239" s="356"/>
      <c r="AC239" s="356"/>
      <c r="AD239" s="356"/>
      <c r="AE239" s="356"/>
      <c r="AF239" s="356"/>
      <c r="AG239" s="356"/>
      <c r="AH239" s="356"/>
      <c r="AI239" s="356"/>
      <c r="AJ239" s="356"/>
      <c r="AK239" s="356"/>
      <c r="AL239" s="356"/>
    </row>
    <row r="240" spans="2:38">
      <c r="B240" s="373" t="s">
        <v>6964</v>
      </c>
      <c r="C240" s="373"/>
      <c r="D240" s="373" t="s">
        <v>5798</v>
      </c>
      <c r="E240" s="356" t="s">
        <v>2052</v>
      </c>
      <c r="F240" s="356" t="s">
        <v>628</v>
      </c>
      <c r="G240" s="356"/>
      <c r="H240" s="356"/>
      <c r="I240" s="356"/>
      <c r="J240" s="356"/>
      <c r="K240" s="356"/>
      <c r="L240" s="356"/>
      <c r="M240" s="356"/>
      <c r="N240" s="356"/>
      <c r="O240" s="356"/>
      <c r="P240" s="356"/>
      <c r="Q240" s="356"/>
      <c r="R240" s="356"/>
      <c r="S240" s="356"/>
      <c r="T240" s="356"/>
      <c r="U240" s="356"/>
      <c r="V240" s="356"/>
      <c r="W240" s="356"/>
      <c r="X240" s="356"/>
      <c r="Y240" s="356"/>
      <c r="Z240" s="356"/>
      <c r="AA240" s="356"/>
      <c r="AB240" s="356"/>
      <c r="AC240" s="356"/>
      <c r="AD240" s="356"/>
      <c r="AE240" s="356"/>
      <c r="AF240" s="356"/>
      <c r="AG240" s="356"/>
      <c r="AH240" s="356"/>
      <c r="AI240" s="356"/>
      <c r="AJ240" s="356"/>
      <c r="AK240" s="356"/>
      <c r="AL240" s="356"/>
    </row>
    <row r="241" spans="2:38">
      <c r="B241" s="373" t="s">
        <v>2061</v>
      </c>
      <c r="C241" s="373"/>
      <c r="D241" s="373" t="s">
        <v>5798</v>
      </c>
      <c r="E241" s="356" t="s">
        <v>2056</v>
      </c>
      <c r="F241" s="356" t="s">
        <v>628</v>
      </c>
      <c r="G241" s="356"/>
      <c r="H241" s="356"/>
      <c r="I241" s="356"/>
      <c r="J241" s="356"/>
      <c r="K241" s="356"/>
      <c r="L241" s="356"/>
      <c r="M241" s="356"/>
      <c r="N241" s="356"/>
      <c r="O241" s="356"/>
      <c r="P241" s="356"/>
      <c r="Q241" s="356"/>
      <c r="R241" s="356"/>
      <c r="S241" s="356"/>
      <c r="T241" s="356"/>
      <c r="U241" s="356"/>
      <c r="V241" s="356"/>
      <c r="W241" s="356"/>
      <c r="X241" s="356"/>
      <c r="Y241" s="356"/>
      <c r="Z241" s="356"/>
      <c r="AA241" s="356"/>
      <c r="AB241" s="356"/>
      <c r="AC241" s="356"/>
      <c r="AD241" s="356"/>
      <c r="AE241" s="356"/>
      <c r="AF241" s="356"/>
      <c r="AG241" s="356"/>
      <c r="AH241" s="356"/>
      <c r="AI241" s="356"/>
      <c r="AJ241" s="356"/>
      <c r="AK241" s="356"/>
      <c r="AL241" s="356"/>
    </row>
    <row r="242" spans="2:38">
      <c r="B242" s="373" t="s">
        <v>2072</v>
      </c>
      <c r="C242" s="373"/>
      <c r="D242" s="373" t="s">
        <v>5798</v>
      </c>
      <c r="E242" s="356" t="s">
        <v>2064</v>
      </c>
      <c r="F242" s="356" t="s">
        <v>628</v>
      </c>
      <c r="G242" s="356"/>
      <c r="H242" s="356"/>
      <c r="I242" s="356"/>
      <c r="J242" s="356"/>
      <c r="K242" s="356"/>
      <c r="L242" s="356"/>
      <c r="M242" s="356"/>
      <c r="N242" s="356"/>
      <c r="O242" s="356"/>
      <c r="P242" s="356"/>
      <c r="Q242" s="356"/>
      <c r="R242" s="356"/>
      <c r="S242" s="356"/>
      <c r="T242" s="356"/>
      <c r="U242" s="356"/>
      <c r="V242" s="356"/>
      <c r="W242" s="356"/>
      <c r="X242" s="356"/>
      <c r="Y242" s="356"/>
      <c r="Z242" s="356"/>
      <c r="AA242" s="356"/>
      <c r="AB242" s="356"/>
      <c r="AC242" s="356"/>
      <c r="AD242" s="356"/>
      <c r="AE242" s="356"/>
      <c r="AF242" s="356"/>
      <c r="AG242" s="356"/>
      <c r="AH242" s="356"/>
      <c r="AI242" s="356"/>
      <c r="AJ242" s="356"/>
      <c r="AK242" s="356"/>
      <c r="AL242" s="356"/>
    </row>
    <row r="243" spans="2:38">
      <c r="B243" s="373" t="s">
        <v>697</v>
      </c>
      <c r="C243" s="373"/>
      <c r="D243" s="373" t="s">
        <v>5798</v>
      </c>
      <c r="E243" s="356" t="s">
        <v>694</v>
      </c>
      <c r="F243" s="356" t="s">
        <v>628</v>
      </c>
      <c r="G243" s="356"/>
      <c r="H243" s="356"/>
      <c r="I243" s="356"/>
      <c r="J243" s="356"/>
      <c r="K243" s="356"/>
      <c r="L243" s="356"/>
      <c r="M243" s="356"/>
      <c r="N243" s="356"/>
      <c r="O243" s="356"/>
      <c r="P243" s="356"/>
      <c r="Q243" s="356"/>
      <c r="R243" s="356"/>
      <c r="S243" s="356"/>
      <c r="T243" s="356"/>
      <c r="U243" s="356"/>
      <c r="V243" s="356"/>
      <c r="W243" s="356"/>
      <c r="X243" s="356"/>
      <c r="Y243" s="356"/>
      <c r="Z243" s="356"/>
      <c r="AA243" s="356"/>
      <c r="AB243" s="356"/>
      <c r="AC243" s="356"/>
      <c r="AD243" s="356"/>
      <c r="AE243" s="356"/>
      <c r="AF243" s="356"/>
      <c r="AG243" s="356"/>
      <c r="AH243" s="356"/>
      <c r="AI243" s="356"/>
      <c r="AJ243" s="356"/>
      <c r="AK243" s="356"/>
      <c r="AL243" s="356"/>
    </row>
    <row r="244" spans="2:38">
      <c r="B244" s="373" t="s">
        <v>236</v>
      </c>
      <c r="C244" s="373"/>
      <c r="D244" s="373" t="s">
        <v>5798</v>
      </c>
      <c r="E244" s="356" t="s">
        <v>1329</v>
      </c>
      <c r="F244" s="356" t="s">
        <v>628</v>
      </c>
      <c r="G244" s="356"/>
      <c r="H244" s="356"/>
      <c r="I244" s="356"/>
      <c r="J244" s="356"/>
      <c r="K244" s="356"/>
      <c r="L244" s="356"/>
      <c r="M244" s="356"/>
      <c r="N244" s="356"/>
      <c r="O244" s="356"/>
      <c r="P244" s="356"/>
      <c r="Q244" s="356"/>
      <c r="R244" s="356"/>
      <c r="S244" s="356"/>
      <c r="T244" s="356"/>
      <c r="U244" s="356"/>
      <c r="V244" s="356"/>
      <c r="W244" s="356"/>
      <c r="X244" s="356"/>
      <c r="Y244" s="356"/>
      <c r="Z244" s="356"/>
      <c r="AA244" s="356"/>
      <c r="AB244" s="356"/>
      <c r="AC244" s="356"/>
      <c r="AD244" s="356"/>
      <c r="AE244" s="356"/>
      <c r="AF244" s="356"/>
      <c r="AG244" s="356"/>
      <c r="AH244" s="356"/>
      <c r="AI244" s="356"/>
      <c r="AJ244" s="356"/>
      <c r="AK244" s="356"/>
      <c r="AL244" s="356"/>
    </row>
    <row r="245" spans="2:38">
      <c r="B245" s="373" t="s">
        <v>3275</v>
      </c>
      <c r="C245" s="373"/>
      <c r="D245" s="373" t="s">
        <v>5798</v>
      </c>
      <c r="E245" s="356" t="s">
        <v>2075</v>
      </c>
      <c r="F245" s="356" t="s">
        <v>628</v>
      </c>
      <c r="G245" s="356"/>
      <c r="H245" s="356"/>
      <c r="I245" s="356"/>
      <c r="J245" s="356"/>
      <c r="K245" s="356"/>
      <c r="L245" s="356"/>
      <c r="M245" s="356"/>
      <c r="N245" s="356"/>
      <c r="O245" s="356"/>
      <c r="P245" s="356"/>
      <c r="Q245" s="356"/>
      <c r="R245" s="356"/>
      <c r="S245" s="356"/>
      <c r="T245" s="356"/>
      <c r="U245" s="356"/>
      <c r="V245" s="356"/>
      <c r="W245" s="356"/>
      <c r="X245" s="356"/>
      <c r="Y245" s="356"/>
      <c r="Z245" s="356"/>
      <c r="AA245" s="356"/>
      <c r="AB245" s="356"/>
      <c r="AC245" s="356"/>
      <c r="AD245" s="356"/>
      <c r="AE245" s="356"/>
      <c r="AF245" s="356"/>
      <c r="AG245" s="356"/>
      <c r="AH245" s="356"/>
      <c r="AI245" s="356"/>
      <c r="AJ245" s="356"/>
      <c r="AK245" s="356"/>
      <c r="AL245" s="356"/>
    </row>
    <row r="246" spans="2:38">
      <c r="B246" s="373" t="s">
        <v>6468</v>
      </c>
      <c r="C246" s="373"/>
      <c r="D246" s="373" t="s">
        <v>5798</v>
      </c>
      <c r="E246" s="356" t="s">
        <v>1737</v>
      </c>
      <c r="F246" s="356" t="s">
        <v>628</v>
      </c>
      <c r="G246" s="356"/>
      <c r="H246" s="356"/>
      <c r="I246" s="356"/>
      <c r="J246" s="356"/>
      <c r="K246" s="356"/>
      <c r="L246" s="356"/>
      <c r="M246" s="356"/>
      <c r="N246" s="356"/>
      <c r="O246" s="356"/>
      <c r="P246" s="356"/>
      <c r="Q246" s="356"/>
      <c r="R246" s="356"/>
      <c r="S246" s="356"/>
      <c r="T246" s="356"/>
      <c r="U246" s="356"/>
      <c r="V246" s="356"/>
      <c r="W246" s="356"/>
      <c r="X246" s="356"/>
      <c r="Y246" s="356"/>
      <c r="Z246" s="356"/>
      <c r="AA246" s="356"/>
      <c r="AB246" s="356"/>
      <c r="AC246" s="356"/>
      <c r="AD246" s="356"/>
      <c r="AE246" s="356"/>
      <c r="AF246" s="356"/>
      <c r="AG246" s="356"/>
      <c r="AH246" s="356"/>
      <c r="AI246" s="356"/>
      <c r="AJ246" s="356"/>
      <c r="AK246" s="356"/>
      <c r="AL246" s="356"/>
    </row>
    <row r="247" spans="2:38">
      <c r="B247" s="373" t="s">
        <v>6966</v>
      </c>
      <c r="C247" s="373"/>
      <c r="D247" s="373" t="s">
        <v>5798</v>
      </c>
      <c r="E247" s="356" t="s">
        <v>2085</v>
      </c>
      <c r="F247" s="356" t="s">
        <v>628</v>
      </c>
      <c r="G247" s="356"/>
      <c r="H247" s="356"/>
      <c r="I247" s="356"/>
      <c r="J247" s="356"/>
      <c r="K247" s="356"/>
      <c r="L247" s="356"/>
      <c r="M247" s="356"/>
      <c r="N247" s="356"/>
      <c r="O247" s="356"/>
      <c r="P247" s="356"/>
      <c r="Q247" s="356"/>
      <c r="R247" s="356"/>
      <c r="S247" s="356"/>
      <c r="T247" s="356"/>
      <c r="U247" s="356"/>
      <c r="V247" s="356"/>
      <c r="W247" s="356"/>
      <c r="X247" s="356"/>
      <c r="Y247" s="356"/>
      <c r="Z247" s="356"/>
      <c r="AA247" s="356"/>
      <c r="AB247" s="356"/>
      <c r="AC247" s="356"/>
      <c r="AD247" s="356"/>
      <c r="AE247" s="356"/>
      <c r="AF247" s="356"/>
      <c r="AG247" s="356"/>
      <c r="AH247" s="356"/>
      <c r="AI247" s="356"/>
      <c r="AJ247" s="356"/>
      <c r="AK247" s="356"/>
      <c r="AL247" s="356"/>
    </row>
    <row r="248" spans="2:38">
      <c r="B248" s="373" t="s">
        <v>6967</v>
      </c>
      <c r="C248" s="373"/>
      <c r="D248" s="373" t="s">
        <v>5798</v>
      </c>
      <c r="E248" s="356" t="s">
        <v>33</v>
      </c>
      <c r="F248" s="356" t="s">
        <v>628</v>
      </c>
      <c r="G248" s="356"/>
      <c r="H248" s="356"/>
      <c r="I248" s="356"/>
      <c r="J248" s="356"/>
      <c r="K248" s="356"/>
      <c r="L248" s="356"/>
      <c r="M248" s="356"/>
      <c r="N248" s="356"/>
      <c r="O248" s="356"/>
      <c r="P248" s="356"/>
      <c r="Q248" s="356"/>
      <c r="R248" s="356"/>
      <c r="S248" s="356"/>
      <c r="T248" s="356"/>
      <c r="U248" s="356"/>
      <c r="V248" s="356"/>
      <c r="W248" s="356"/>
      <c r="X248" s="356"/>
      <c r="Y248" s="356"/>
      <c r="Z248" s="356"/>
      <c r="AA248" s="356"/>
      <c r="AB248" s="356"/>
      <c r="AC248" s="356"/>
      <c r="AD248" s="356"/>
      <c r="AE248" s="356"/>
      <c r="AF248" s="356"/>
      <c r="AG248" s="356"/>
      <c r="AH248" s="356"/>
      <c r="AI248" s="356"/>
      <c r="AJ248" s="356"/>
      <c r="AK248" s="356"/>
      <c r="AL248" s="356"/>
    </row>
    <row r="249" spans="2:38">
      <c r="B249" s="373" t="s">
        <v>2088</v>
      </c>
      <c r="C249" s="373"/>
      <c r="D249" s="373" t="s">
        <v>5798</v>
      </c>
      <c r="E249" s="356" t="s">
        <v>1939</v>
      </c>
      <c r="F249" s="356" t="s">
        <v>628</v>
      </c>
      <c r="G249" s="356"/>
      <c r="H249" s="356"/>
      <c r="I249" s="356"/>
      <c r="J249" s="356"/>
      <c r="K249" s="356"/>
      <c r="L249" s="356"/>
      <c r="M249" s="356"/>
      <c r="N249" s="356"/>
      <c r="O249" s="356"/>
      <c r="P249" s="356"/>
      <c r="Q249" s="356"/>
      <c r="R249" s="356"/>
      <c r="S249" s="356"/>
      <c r="T249" s="356"/>
      <c r="U249" s="356"/>
      <c r="V249" s="356"/>
      <c r="W249" s="356"/>
      <c r="X249" s="356"/>
      <c r="Y249" s="356"/>
      <c r="Z249" s="356"/>
      <c r="AA249" s="356"/>
      <c r="AB249" s="356"/>
      <c r="AC249" s="356"/>
      <c r="AD249" s="356"/>
      <c r="AE249" s="356"/>
      <c r="AF249" s="356"/>
      <c r="AG249" s="356"/>
      <c r="AH249" s="356"/>
      <c r="AI249" s="356"/>
      <c r="AJ249" s="356"/>
      <c r="AK249" s="356"/>
      <c r="AL249" s="356"/>
    </row>
    <row r="250" spans="2:38">
      <c r="B250" s="373" t="s">
        <v>1392</v>
      </c>
      <c r="C250" s="373"/>
      <c r="D250" s="373" t="s">
        <v>5798</v>
      </c>
      <c r="E250" s="356" t="s">
        <v>2090</v>
      </c>
      <c r="F250" s="356" t="s">
        <v>628</v>
      </c>
      <c r="G250" s="356"/>
      <c r="H250" s="356"/>
      <c r="I250" s="356"/>
      <c r="J250" s="356"/>
      <c r="K250" s="356"/>
      <c r="L250" s="356"/>
      <c r="M250" s="356"/>
      <c r="N250" s="356"/>
      <c r="O250" s="356"/>
      <c r="P250" s="356"/>
      <c r="Q250" s="356"/>
      <c r="R250" s="356"/>
      <c r="S250" s="356"/>
      <c r="T250" s="356"/>
      <c r="U250" s="356"/>
      <c r="V250" s="356"/>
      <c r="W250" s="356"/>
      <c r="X250" s="356"/>
      <c r="Y250" s="356"/>
      <c r="Z250" s="356"/>
      <c r="AA250" s="356"/>
      <c r="AB250" s="356"/>
      <c r="AC250" s="356"/>
      <c r="AD250" s="356"/>
      <c r="AE250" s="356"/>
      <c r="AF250" s="356"/>
      <c r="AG250" s="356"/>
      <c r="AH250" s="356"/>
      <c r="AI250" s="356"/>
      <c r="AJ250" s="356"/>
      <c r="AK250" s="356"/>
      <c r="AL250" s="356"/>
    </row>
    <row r="251" spans="2:38">
      <c r="B251" s="373" t="s">
        <v>2026</v>
      </c>
      <c r="C251" s="373"/>
      <c r="D251" s="373" t="s">
        <v>5798</v>
      </c>
      <c r="E251" s="356" t="s">
        <v>2091</v>
      </c>
      <c r="F251" s="356" t="s">
        <v>628</v>
      </c>
      <c r="G251" s="356"/>
      <c r="H251" s="356"/>
      <c r="I251" s="356"/>
      <c r="J251" s="356"/>
      <c r="K251" s="356"/>
      <c r="L251" s="356"/>
      <c r="M251" s="356"/>
      <c r="N251" s="356"/>
      <c r="O251" s="356"/>
      <c r="P251" s="356"/>
      <c r="Q251" s="356"/>
      <c r="R251" s="356"/>
      <c r="S251" s="356"/>
      <c r="T251" s="356"/>
      <c r="U251" s="356"/>
      <c r="V251" s="356"/>
      <c r="W251" s="356"/>
      <c r="X251" s="356"/>
      <c r="Y251" s="356"/>
      <c r="Z251" s="356"/>
      <c r="AA251" s="356"/>
      <c r="AB251" s="356"/>
      <c r="AC251" s="356"/>
      <c r="AD251" s="356"/>
      <c r="AE251" s="356"/>
      <c r="AF251" s="356"/>
      <c r="AG251" s="356"/>
      <c r="AH251" s="356"/>
      <c r="AI251" s="356"/>
      <c r="AJ251" s="356"/>
      <c r="AK251" s="356"/>
      <c r="AL251" s="356"/>
    </row>
    <row r="252" spans="2:38">
      <c r="B252" s="373" t="s">
        <v>5967</v>
      </c>
      <c r="C252" s="373"/>
      <c r="D252" s="373" t="s">
        <v>5798</v>
      </c>
      <c r="E252" s="356" t="s">
        <v>2094</v>
      </c>
      <c r="F252" s="356" t="s">
        <v>628</v>
      </c>
      <c r="G252" s="356"/>
      <c r="H252" s="356"/>
      <c r="I252" s="356"/>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c r="AG252" s="356"/>
      <c r="AH252" s="356"/>
      <c r="AI252" s="356"/>
      <c r="AJ252" s="356"/>
      <c r="AK252" s="356"/>
      <c r="AL252" s="356"/>
    </row>
    <row r="253" spans="2:38">
      <c r="B253" s="373" t="s">
        <v>2097</v>
      </c>
      <c r="C253" s="373"/>
      <c r="D253" s="373" t="s">
        <v>5798</v>
      </c>
      <c r="E253" s="356" t="s">
        <v>247</v>
      </c>
      <c r="F253" s="356" t="s">
        <v>628</v>
      </c>
      <c r="G253" s="356"/>
      <c r="H253" s="356"/>
      <c r="I253" s="356"/>
      <c r="J253" s="356"/>
      <c r="K253" s="356"/>
      <c r="L253" s="356"/>
      <c r="M253" s="356"/>
      <c r="N253" s="356"/>
      <c r="O253" s="356"/>
      <c r="P253" s="356"/>
      <c r="Q253" s="356"/>
      <c r="R253" s="356"/>
      <c r="S253" s="356"/>
      <c r="T253" s="356"/>
      <c r="U253" s="356"/>
      <c r="V253" s="356"/>
      <c r="W253" s="356"/>
      <c r="X253" s="356"/>
      <c r="Y253" s="356"/>
      <c r="Z253" s="356"/>
      <c r="AA253" s="356"/>
      <c r="AB253" s="356"/>
      <c r="AC253" s="356"/>
      <c r="AD253" s="356"/>
      <c r="AE253" s="356"/>
      <c r="AF253" s="356"/>
      <c r="AG253" s="356"/>
      <c r="AH253" s="356"/>
      <c r="AI253" s="356"/>
      <c r="AJ253" s="356"/>
      <c r="AK253" s="356"/>
      <c r="AL253" s="356"/>
    </row>
    <row r="254" spans="2:38">
      <c r="B254" s="373" t="s">
        <v>1235</v>
      </c>
      <c r="C254" s="373"/>
      <c r="D254" s="373" t="s">
        <v>5798</v>
      </c>
      <c r="E254" s="356" t="s">
        <v>2104</v>
      </c>
      <c r="F254" s="356" t="s">
        <v>628</v>
      </c>
      <c r="G254" s="356"/>
      <c r="H254" s="356"/>
      <c r="I254" s="356"/>
      <c r="J254" s="356"/>
      <c r="K254" s="356"/>
      <c r="L254" s="356"/>
      <c r="M254" s="356"/>
      <c r="N254" s="356"/>
      <c r="O254" s="356"/>
      <c r="P254" s="356"/>
      <c r="Q254" s="356"/>
      <c r="R254" s="356"/>
      <c r="S254" s="356"/>
      <c r="T254" s="356"/>
      <c r="U254" s="356"/>
      <c r="V254" s="356"/>
      <c r="W254" s="356"/>
      <c r="X254" s="356"/>
      <c r="Y254" s="356"/>
      <c r="Z254" s="356"/>
      <c r="AA254" s="356"/>
      <c r="AB254" s="356"/>
      <c r="AC254" s="356"/>
      <c r="AD254" s="356"/>
      <c r="AE254" s="356"/>
      <c r="AF254" s="356"/>
      <c r="AG254" s="356"/>
      <c r="AH254" s="356"/>
      <c r="AI254" s="356"/>
      <c r="AJ254" s="356"/>
      <c r="AK254" s="356"/>
      <c r="AL254" s="356"/>
    </row>
    <row r="255" spans="2:38">
      <c r="B255" s="373" t="s">
        <v>2110</v>
      </c>
      <c r="C255" s="373"/>
      <c r="D255" s="373" t="s">
        <v>5798</v>
      </c>
      <c r="E255" s="356" t="s">
        <v>2105</v>
      </c>
      <c r="F255" s="356" t="s">
        <v>628</v>
      </c>
      <c r="G255" s="356"/>
      <c r="H255" s="356"/>
      <c r="I255" s="356"/>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356"/>
      <c r="AJ255" s="356"/>
      <c r="AK255" s="356"/>
      <c r="AL255" s="356"/>
    </row>
    <row r="256" spans="2:38">
      <c r="B256" s="373" t="s">
        <v>1982</v>
      </c>
      <c r="C256" s="373"/>
      <c r="D256" s="373" t="s">
        <v>5798</v>
      </c>
      <c r="E256" s="356" t="s">
        <v>2058</v>
      </c>
      <c r="F256" s="356" t="s">
        <v>628</v>
      </c>
      <c r="G256" s="356"/>
      <c r="H256" s="356"/>
      <c r="I256" s="356"/>
      <c r="J256" s="356"/>
      <c r="K256" s="356"/>
      <c r="L256" s="356"/>
      <c r="M256" s="356"/>
      <c r="N256" s="356"/>
      <c r="O256" s="356"/>
      <c r="P256" s="356"/>
      <c r="Q256" s="356"/>
      <c r="R256" s="356"/>
      <c r="S256" s="356"/>
      <c r="T256" s="356"/>
      <c r="U256" s="356"/>
      <c r="V256" s="356"/>
      <c r="W256" s="356"/>
      <c r="X256" s="356"/>
      <c r="Y256" s="356"/>
      <c r="Z256" s="356"/>
      <c r="AA256" s="356"/>
      <c r="AB256" s="356"/>
      <c r="AC256" s="356"/>
      <c r="AD256" s="356"/>
      <c r="AE256" s="356"/>
      <c r="AF256" s="356"/>
      <c r="AG256" s="356"/>
      <c r="AH256" s="356"/>
      <c r="AI256" s="356"/>
      <c r="AJ256" s="356"/>
      <c r="AK256" s="356"/>
      <c r="AL256" s="356"/>
    </row>
    <row r="257" spans="2:38">
      <c r="B257" s="373" t="s">
        <v>2111</v>
      </c>
      <c r="C257" s="373"/>
      <c r="D257" s="373" t="s">
        <v>5798</v>
      </c>
      <c r="E257" s="356" t="s">
        <v>779</v>
      </c>
      <c r="F257" s="356" t="s">
        <v>628</v>
      </c>
      <c r="G257" s="356"/>
      <c r="H257" s="356"/>
      <c r="I257" s="356"/>
      <c r="J257" s="356"/>
      <c r="K257" s="356"/>
      <c r="L257" s="356"/>
      <c r="M257" s="356"/>
      <c r="N257" s="356"/>
      <c r="O257" s="356"/>
      <c r="P257" s="356"/>
      <c r="Q257" s="356"/>
      <c r="R257" s="356"/>
      <c r="S257" s="356"/>
      <c r="T257" s="356"/>
      <c r="U257" s="356"/>
      <c r="V257" s="356"/>
      <c r="W257" s="356"/>
      <c r="X257" s="356"/>
      <c r="Y257" s="356"/>
      <c r="Z257" s="356"/>
      <c r="AA257" s="356"/>
      <c r="AB257" s="356"/>
      <c r="AC257" s="356"/>
      <c r="AD257" s="356"/>
      <c r="AE257" s="356"/>
      <c r="AF257" s="356"/>
      <c r="AG257" s="356"/>
      <c r="AH257" s="356"/>
      <c r="AI257" s="356"/>
      <c r="AJ257" s="356"/>
      <c r="AK257" s="356"/>
      <c r="AL257" s="356"/>
    </row>
    <row r="258" spans="2:38">
      <c r="B258" s="373" t="s">
        <v>6968</v>
      </c>
      <c r="C258" s="373"/>
      <c r="D258" s="373" t="s">
        <v>5798</v>
      </c>
      <c r="E258" s="356" t="s">
        <v>2117</v>
      </c>
      <c r="F258" s="356" t="s">
        <v>628</v>
      </c>
      <c r="G258" s="356"/>
      <c r="H258" s="356"/>
      <c r="I258" s="356"/>
      <c r="J258" s="356"/>
      <c r="K258" s="356"/>
      <c r="L258" s="356"/>
      <c r="M258" s="356"/>
      <c r="N258" s="356"/>
      <c r="O258" s="356"/>
      <c r="P258" s="356"/>
      <c r="Q258" s="356"/>
      <c r="R258" s="356"/>
      <c r="S258" s="356"/>
      <c r="T258" s="356"/>
      <c r="U258" s="356"/>
      <c r="V258" s="356"/>
      <c r="W258" s="356"/>
      <c r="X258" s="356"/>
      <c r="Y258" s="356"/>
      <c r="Z258" s="356"/>
      <c r="AA258" s="356"/>
      <c r="AB258" s="356"/>
      <c r="AC258" s="356"/>
      <c r="AD258" s="356"/>
      <c r="AE258" s="356"/>
      <c r="AF258" s="356"/>
      <c r="AG258" s="356"/>
      <c r="AH258" s="356"/>
      <c r="AI258" s="356"/>
      <c r="AJ258" s="356"/>
      <c r="AK258" s="356"/>
      <c r="AL258" s="356"/>
    </row>
    <row r="259" spans="2:38">
      <c r="B259" s="373" t="s">
        <v>6672</v>
      </c>
      <c r="C259" s="373"/>
      <c r="D259" s="373" t="s">
        <v>5798</v>
      </c>
      <c r="E259" s="356" t="s">
        <v>1664</v>
      </c>
      <c r="F259" s="356" t="s">
        <v>868</v>
      </c>
      <c r="G259" s="356"/>
      <c r="H259" s="356"/>
      <c r="I259" s="356"/>
      <c r="J259" s="356"/>
      <c r="K259" s="356"/>
      <c r="L259" s="356"/>
      <c r="M259" s="356"/>
      <c r="N259" s="356"/>
      <c r="O259" s="356"/>
      <c r="P259" s="356"/>
      <c r="Q259" s="356"/>
      <c r="R259" s="356"/>
      <c r="S259" s="356"/>
      <c r="T259" s="356"/>
      <c r="U259" s="356"/>
      <c r="V259" s="356"/>
      <c r="W259" s="356"/>
      <c r="X259" s="356"/>
      <c r="Y259" s="356"/>
      <c r="Z259" s="356"/>
      <c r="AA259" s="356"/>
      <c r="AB259" s="356"/>
      <c r="AC259" s="356"/>
      <c r="AD259" s="356"/>
      <c r="AE259" s="356"/>
      <c r="AF259" s="356"/>
      <c r="AG259" s="356"/>
      <c r="AH259" s="356"/>
      <c r="AI259" s="356"/>
      <c r="AJ259" s="356"/>
      <c r="AK259" s="356"/>
      <c r="AL259" s="356"/>
    </row>
    <row r="260" spans="2:38">
      <c r="B260" s="373" t="s">
        <v>2648</v>
      </c>
      <c r="C260" s="373"/>
      <c r="D260" s="373" t="s">
        <v>5798</v>
      </c>
      <c r="E260" s="356" t="s">
        <v>743</v>
      </c>
      <c r="F260" s="356" t="s">
        <v>868</v>
      </c>
      <c r="G260" s="356"/>
      <c r="H260" s="356"/>
      <c r="I260" s="356"/>
      <c r="J260" s="356"/>
      <c r="K260" s="356"/>
      <c r="L260" s="356"/>
      <c r="M260" s="356"/>
      <c r="N260" s="356"/>
      <c r="O260" s="356"/>
      <c r="P260" s="356"/>
      <c r="Q260" s="356"/>
      <c r="R260" s="356"/>
      <c r="S260" s="356"/>
      <c r="T260" s="356"/>
      <c r="U260" s="356"/>
      <c r="V260" s="356"/>
      <c r="W260" s="356"/>
      <c r="X260" s="356"/>
      <c r="Y260" s="356"/>
      <c r="Z260" s="356"/>
      <c r="AA260" s="356"/>
      <c r="AB260" s="356"/>
      <c r="AC260" s="356"/>
      <c r="AD260" s="356"/>
      <c r="AE260" s="356"/>
      <c r="AF260" s="356"/>
      <c r="AG260" s="356"/>
      <c r="AH260" s="356"/>
      <c r="AI260" s="356"/>
      <c r="AJ260" s="356"/>
      <c r="AK260" s="356"/>
      <c r="AL260" s="356"/>
    </row>
    <row r="261" spans="2:38">
      <c r="B261" s="373" t="s">
        <v>429</v>
      </c>
      <c r="C261" s="373"/>
      <c r="D261" s="373" t="s">
        <v>5798</v>
      </c>
      <c r="E261" s="356" t="s">
        <v>1673</v>
      </c>
      <c r="F261" s="356" t="s">
        <v>868</v>
      </c>
      <c r="G261" s="356"/>
      <c r="H261" s="356"/>
      <c r="I261" s="356"/>
      <c r="J261" s="356"/>
      <c r="K261" s="356"/>
      <c r="L261" s="356"/>
      <c r="M261" s="356"/>
      <c r="N261" s="356"/>
      <c r="O261" s="356"/>
      <c r="P261" s="356"/>
      <c r="Q261" s="356"/>
      <c r="R261" s="356"/>
      <c r="S261" s="356"/>
      <c r="T261" s="356"/>
      <c r="U261" s="356"/>
      <c r="V261" s="356"/>
      <c r="W261" s="356"/>
      <c r="X261" s="356"/>
      <c r="Y261" s="356"/>
      <c r="Z261" s="356"/>
      <c r="AA261" s="356"/>
      <c r="AB261" s="356"/>
      <c r="AC261" s="356"/>
      <c r="AD261" s="356"/>
      <c r="AE261" s="356"/>
      <c r="AF261" s="356"/>
      <c r="AG261" s="356"/>
      <c r="AH261" s="356"/>
      <c r="AI261" s="356"/>
      <c r="AJ261" s="356"/>
      <c r="AK261" s="356"/>
      <c r="AL261" s="356"/>
    </row>
    <row r="262" spans="2:38">
      <c r="B262" s="373" t="s">
        <v>4721</v>
      </c>
      <c r="C262" s="373"/>
      <c r="D262" s="373" t="s">
        <v>5798</v>
      </c>
      <c r="E262" s="356" t="s">
        <v>1116</v>
      </c>
      <c r="F262" s="356" t="s">
        <v>868</v>
      </c>
      <c r="G262" s="356"/>
      <c r="H262" s="356"/>
      <c r="I262" s="356"/>
      <c r="J262" s="356"/>
      <c r="K262" s="356"/>
      <c r="L262" s="356"/>
      <c r="M262" s="356"/>
      <c r="N262" s="356"/>
      <c r="O262" s="356"/>
      <c r="P262" s="356"/>
      <c r="Q262" s="356"/>
      <c r="R262" s="356"/>
      <c r="S262" s="356"/>
      <c r="T262" s="356"/>
      <c r="U262" s="356"/>
      <c r="V262" s="356"/>
      <c r="W262" s="356"/>
      <c r="X262" s="356"/>
      <c r="Y262" s="356"/>
      <c r="Z262" s="356"/>
      <c r="AA262" s="356"/>
      <c r="AB262" s="356"/>
      <c r="AC262" s="356"/>
      <c r="AD262" s="356"/>
      <c r="AE262" s="356"/>
      <c r="AF262" s="356"/>
      <c r="AG262" s="356"/>
      <c r="AH262" s="356"/>
      <c r="AI262" s="356"/>
      <c r="AJ262" s="356"/>
      <c r="AK262" s="356"/>
      <c r="AL262" s="356"/>
    </row>
    <row r="263" spans="2:38">
      <c r="B263" s="373" t="s">
        <v>6609</v>
      </c>
      <c r="C263" s="373"/>
      <c r="D263" s="373" t="s">
        <v>5798</v>
      </c>
      <c r="E263" s="356" t="s">
        <v>1686</v>
      </c>
      <c r="F263" s="356" t="s">
        <v>868</v>
      </c>
      <c r="G263" s="356"/>
      <c r="H263" s="356"/>
      <c r="I263" s="356"/>
      <c r="J263" s="356"/>
      <c r="K263" s="356"/>
      <c r="L263" s="356"/>
      <c r="M263" s="356"/>
      <c r="N263" s="356"/>
      <c r="O263" s="356"/>
      <c r="P263" s="356"/>
      <c r="Q263" s="356"/>
      <c r="R263" s="356"/>
      <c r="S263" s="356"/>
      <c r="T263" s="356"/>
      <c r="U263" s="356"/>
      <c r="V263" s="356"/>
      <c r="W263" s="356"/>
      <c r="X263" s="356"/>
      <c r="Y263" s="356"/>
      <c r="Z263" s="356"/>
      <c r="AA263" s="356"/>
      <c r="AB263" s="356"/>
      <c r="AC263" s="356"/>
      <c r="AD263" s="356"/>
      <c r="AE263" s="356"/>
      <c r="AF263" s="356"/>
      <c r="AG263" s="356"/>
      <c r="AH263" s="356"/>
      <c r="AI263" s="356"/>
      <c r="AJ263" s="356"/>
      <c r="AK263" s="356"/>
      <c r="AL263" s="356"/>
    </row>
    <row r="264" spans="2:38">
      <c r="B264" s="373" t="s">
        <v>5545</v>
      </c>
      <c r="C264" s="373"/>
      <c r="D264" s="373" t="s">
        <v>5798</v>
      </c>
      <c r="E264" s="356" t="s">
        <v>1691</v>
      </c>
      <c r="F264" s="356" t="s">
        <v>868</v>
      </c>
      <c r="G264" s="356"/>
      <c r="H264" s="356"/>
      <c r="I264" s="356"/>
      <c r="J264" s="356"/>
      <c r="K264" s="356"/>
      <c r="L264" s="356"/>
      <c r="M264" s="356"/>
      <c r="N264" s="356"/>
      <c r="O264" s="356"/>
      <c r="P264" s="356"/>
      <c r="Q264" s="356"/>
      <c r="R264" s="356"/>
      <c r="S264" s="356"/>
      <c r="T264" s="356"/>
      <c r="U264" s="356"/>
      <c r="V264" s="356"/>
      <c r="W264" s="356"/>
      <c r="X264" s="356"/>
      <c r="Y264" s="356"/>
      <c r="Z264" s="356"/>
      <c r="AA264" s="356"/>
      <c r="AB264" s="356"/>
      <c r="AC264" s="356"/>
      <c r="AD264" s="356"/>
      <c r="AE264" s="356"/>
      <c r="AF264" s="356"/>
      <c r="AG264" s="356"/>
      <c r="AH264" s="356"/>
      <c r="AI264" s="356"/>
      <c r="AJ264" s="356"/>
      <c r="AK264" s="356"/>
      <c r="AL264" s="356"/>
    </row>
    <row r="265" spans="2:38">
      <c r="B265" s="373" t="s">
        <v>1701</v>
      </c>
      <c r="C265" s="373"/>
      <c r="D265" s="373" t="s">
        <v>5798</v>
      </c>
      <c r="E265" s="356" t="s">
        <v>190</v>
      </c>
      <c r="F265" s="356" t="s">
        <v>868</v>
      </c>
      <c r="G265" s="356"/>
      <c r="H265" s="356"/>
      <c r="I265" s="356"/>
      <c r="J265" s="356"/>
      <c r="K265" s="356"/>
      <c r="L265" s="356"/>
      <c r="M265" s="356"/>
      <c r="N265" s="356"/>
      <c r="O265" s="356"/>
      <c r="P265" s="356"/>
      <c r="Q265" s="356"/>
      <c r="R265" s="356"/>
      <c r="S265" s="356"/>
      <c r="T265" s="356"/>
      <c r="U265" s="356"/>
      <c r="V265" s="356"/>
      <c r="W265" s="356"/>
      <c r="X265" s="356"/>
      <c r="Y265" s="356"/>
      <c r="Z265" s="356"/>
      <c r="AA265" s="356"/>
      <c r="AB265" s="356"/>
      <c r="AC265" s="356"/>
      <c r="AD265" s="356"/>
      <c r="AE265" s="356"/>
      <c r="AF265" s="356"/>
      <c r="AG265" s="356"/>
      <c r="AH265" s="356"/>
      <c r="AI265" s="356"/>
      <c r="AJ265" s="356"/>
      <c r="AK265" s="356"/>
      <c r="AL265" s="356"/>
    </row>
    <row r="266" spans="2:38">
      <c r="B266" s="373" t="s">
        <v>5552</v>
      </c>
      <c r="C266" s="373"/>
      <c r="D266" s="373" t="s">
        <v>5798</v>
      </c>
      <c r="E266" s="356" t="s">
        <v>1068</v>
      </c>
      <c r="F266" s="356" t="s">
        <v>868</v>
      </c>
      <c r="G266" s="356"/>
      <c r="H266" s="356"/>
      <c r="I266" s="356"/>
      <c r="J266" s="356"/>
      <c r="K266" s="356"/>
      <c r="L266" s="356"/>
      <c r="M266" s="356"/>
      <c r="N266" s="356"/>
      <c r="O266" s="356"/>
      <c r="P266" s="356"/>
      <c r="Q266" s="356"/>
      <c r="R266" s="356"/>
      <c r="S266" s="356"/>
      <c r="T266" s="356"/>
      <c r="U266" s="356"/>
      <c r="V266" s="356"/>
      <c r="W266" s="356"/>
      <c r="X266" s="356"/>
      <c r="Y266" s="356"/>
      <c r="Z266" s="356"/>
      <c r="AA266" s="356"/>
      <c r="AB266" s="356"/>
      <c r="AC266" s="356"/>
      <c r="AD266" s="356"/>
      <c r="AE266" s="356"/>
      <c r="AF266" s="356"/>
      <c r="AG266" s="356"/>
      <c r="AH266" s="356"/>
      <c r="AI266" s="356"/>
      <c r="AJ266" s="356"/>
      <c r="AK266" s="356"/>
      <c r="AL266" s="356"/>
    </row>
    <row r="267" spans="2:38">
      <c r="B267" s="373" t="s">
        <v>6192</v>
      </c>
      <c r="C267" s="373"/>
      <c r="D267" s="373" t="s">
        <v>5798</v>
      </c>
      <c r="E267" s="356" t="s">
        <v>1702</v>
      </c>
      <c r="F267" s="356" t="s">
        <v>868</v>
      </c>
      <c r="G267" s="356"/>
      <c r="H267" s="356"/>
      <c r="I267" s="356"/>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356"/>
      <c r="AJ267" s="356"/>
      <c r="AK267" s="356"/>
      <c r="AL267" s="356"/>
    </row>
    <row r="268" spans="2:38">
      <c r="B268" s="373" t="s">
        <v>6931</v>
      </c>
      <c r="C268" s="373"/>
      <c r="D268" s="373" t="s">
        <v>5798</v>
      </c>
      <c r="E268" s="356" t="s">
        <v>1706</v>
      </c>
      <c r="F268" s="356" t="s">
        <v>868</v>
      </c>
      <c r="G268" s="356"/>
      <c r="H268" s="356"/>
      <c r="I268" s="356"/>
      <c r="J268" s="356"/>
      <c r="K268" s="356"/>
      <c r="L268" s="356"/>
      <c r="M268" s="356"/>
      <c r="N268" s="356"/>
      <c r="O268" s="356"/>
      <c r="P268" s="356"/>
      <c r="Q268" s="356"/>
      <c r="R268" s="356"/>
      <c r="S268" s="356"/>
      <c r="T268" s="356"/>
      <c r="U268" s="356"/>
      <c r="V268" s="356"/>
      <c r="W268" s="356"/>
      <c r="X268" s="356"/>
      <c r="Y268" s="356"/>
      <c r="Z268" s="356"/>
      <c r="AA268" s="356"/>
      <c r="AB268" s="356"/>
      <c r="AC268" s="356"/>
      <c r="AD268" s="356"/>
      <c r="AE268" s="356"/>
      <c r="AF268" s="356"/>
      <c r="AG268" s="356"/>
      <c r="AH268" s="356"/>
      <c r="AI268" s="356"/>
      <c r="AJ268" s="356"/>
      <c r="AK268" s="356"/>
      <c r="AL268" s="356"/>
    </row>
    <row r="269" spans="2:38">
      <c r="B269" s="373" t="s">
        <v>6932</v>
      </c>
      <c r="C269" s="373"/>
      <c r="D269" s="373" t="s">
        <v>5798</v>
      </c>
      <c r="E269" s="356" t="s">
        <v>328</v>
      </c>
      <c r="F269" s="356" t="s">
        <v>868</v>
      </c>
      <c r="G269" s="356"/>
      <c r="H269" s="356"/>
      <c r="I269" s="356"/>
      <c r="J269" s="356"/>
      <c r="K269" s="356"/>
      <c r="L269" s="356"/>
      <c r="M269" s="356"/>
      <c r="N269" s="356"/>
      <c r="O269" s="356"/>
      <c r="P269" s="356"/>
      <c r="Q269" s="356"/>
      <c r="R269" s="356"/>
      <c r="S269" s="356"/>
      <c r="T269" s="356"/>
      <c r="U269" s="356"/>
      <c r="V269" s="356"/>
      <c r="W269" s="356"/>
      <c r="X269" s="356"/>
      <c r="Y269" s="356"/>
      <c r="Z269" s="356"/>
      <c r="AA269" s="356"/>
      <c r="AB269" s="356"/>
      <c r="AC269" s="356"/>
      <c r="AD269" s="356"/>
      <c r="AE269" s="356"/>
      <c r="AF269" s="356"/>
      <c r="AG269" s="356"/>
      <c r="AH269" s="356"/>
      <c r="AI269" s="356"/>
      <c r="AJ269" s="356"/>
      <c r="AK269" s="356"/>
      <c r="AL269" s="356"/>
    </row>
    <row r="270" spans="2:38">
      <c r="B270" s="373" t="s">
        <v>6933</v>
      </c>
      <c r="C270" s="373"/>
      <c r="D270" s="373" t="s">
        <v>5798</v>
      </c>
      <c r="E270" s="356" t="s">
        <v>1707</v>
      </c>
      <c r="F270" s="356" t="s">
        <v>868</v>
      </c>
      <c r="G270" s="356"/>
      <c r="H270" s="356"/>
      <c r="I270" s="356"/>
      <c r="J270" s="356"/>
      <c r="K270" s="356"/>
      <c r="L270" s="356"/>
      <c r="M270" s="356"/>
      <c r="N270" s="356"/>
      <c r="O270" s="356"/>
      <c r="P270" s="356"/>
      <c r="Q270" s="356"/>
      <c r="R270" s="356"/>
      <c r="S270" s="356"/>
      <c r="T270" s="356"/>
      <c r="U270" s="356"/>
      <c r="V270" s="356"/>
      <c r="W270" s="356"/>
      <c r="X270" s="356"/>
      <c r="Y270" s="356"/>
      <c r="Z270" s="356"/>
      <c r="AA270" s="356"/>
      <c r="AB270" s="356"/>
      <c r="AC270" s="356"/>
      <c r="AD270" s="356"/>
      <c r="AE270" s="356"/>
      <c r="AF270" s="356"/>
      <c r="AG270" s="356"/>
      <c r="AH270" s="356"/>
      <c r="AI270" s="356"/>
      <c r="AJ270" s="356"/>
      <c r="AK270" s="356"/>
      <c r="AL270" s="356"/>
    </row>
    <row r="271" spans="2:38">
      <c r="B271" s="373" t="s">
        <v>1709</v>
      </c>
      <c r="C271" s="373"/>
      <c r="D271" s="373" t="s">
        <v>5798</v>
      </c>
      <c r="E271" s="356" t="s">
        <v>1286</v>
      </c>
      <c r="F271" s="356" t="s">
        <v>868</v>
      </c>
      <c r="G271" s="356"/>
      <c r="H271" s="356"/>
      <c r="I271" s="356"/>
      <c r="J271" s="356"/>
      <c r="K271" s="356"/>
      <c r="L271" s="356"/>
      <c r="M271" s="356"/>
      <c r="N271" s="356"/>
      <c r="O271" s="356"/>
      <c r="P271" s="356"/>
      <c r="Q271" s="356"/>
      <c r="R271" s="356"/>
      <c r="S271" s="356"/>
      <c r="T271" s="356"/>
      <c r="U271" s="356"/>
      <c r="V271" s="356"/>
      <c r="W271" s="356"/>
      <c r="X271" s="356"/>
      <c r="Y271" s="356"/>
      <c r="Z271" s="356"/>
      <c r="AA271" s="356"/>
      <c r="AB271" s="356"/>
      <c r="AC271" s="356"/>
      <c r="AD271" s="356"/>
      <c r="AE271" s="356"/>
      <c r="AF271" s="356"/>
      <c r="AG271" s="356"/>
      <c r="AH271" s="356"/>
      <c r="AI271" s="356"/>
      <c r="AJ271" s="356"/>
      <c r="AK271" s="356"/>
      <c r="AL271" s="356"/>
    </row>
    <row r="272" spans="2:38">
      <c r="B272" s="373" t="s">
        <v>1438</v>
      </c>
      <c r="C272" s="373"/>
      <c r="D272" s="373" t="s">
        <v>5798</v>
      </c>
      <c r="E272" s="356" t="s">
        <v>1629</v>
      </c>
      <c r="F272" s="356" t="s">
        <v>868</v>
      </c>
      <c r="G272" s="356"/>
      <c r="H272" s="356"/>
      <c r="I272" s="356"/>
      <c r="J272" s="356"/>
      <c r="K272" s="356"/>
      <c r="L272" s="356"/>
      <c r="M272" s="356"/>
      <c r="N272" s="356"/>
      <c r="O272" s="356"/>
      <c r="P272" s="356"/>
      <c r="Q272" s="356"/>
      <c r="R272" s="356"/>
      <c r="S272" s="356"/>
      <c r="T272" s="356"/>
      <c r="U272" s="356"/>
      <c r="V272" s="356"/>
      <c r="W272" s="356"/>
      <c r="X272" s="356"/>
      <c r="Y272" s="356"/>
      <c r="Z272" s="356"/>
      <c r="AA272" s="356"/>
      <c r="AB272" s="356"/>
      <c r="AC272" s="356"/>
      <c r="AD272" s="356"/>
      <c r="AE272" s="356"/>
      <c r="AF272" s="356"/>
      <c r="AG272" s="356"/>
      <c r="AH272" s="356"/>
      <c r="AI272" s="356"/>
      <c r="AJ272" s="356"/>
      <c r="AK272" s="356"/>
      <c r="AL272" s="356"/>
    </row>
    <row r="273" spans="2:38">
      <c r="B273" s="373" t="s">
        <v>6897</v>
      </c>
      <c r="C273" s="373"/>
      <c r="D273" s="373" t="s">
        <v>5798</v>
      </c>
      <c r="E273" s="356" t="s">
        <v>582</v>
      </c>
      <c r="F273" s="356" t="s">
        <v>868</v>
      </c>
      <c r="G273" s="356"/>
      <c r="H273" s="356"/>
      <c r="I273" s="356"/>
      <c r="J273" s="356"/>
      <c r="K273" s="356"/>
      <c r="L273" s="356"/>
      <c r="M273" s="356"/>
      <c r="N273" s="356"/>
      <c r="O273" s="356"/>
      <c r="P273" s="356"/>
      <c r="Q273" s="356"/>
      <c r="R273" s="356"/>
      <c r="S273" s="356"/>
      <c r="T273" s="356"/>
      <c r="U273" s="356"/>
      <c r="V273" s="356"/>
      <c r="W273" s="356"/>
      <c r="X273" s="356"/>
      <c r="Y273" s="356"/>
      <c r="Z273" s="356"/>
      <c r="AA273" s="356"/>
      <c r="AB273" s="356"/>
      <c r="AC273" s="356"/>
      <c r="AD273" s="356"/>
      <c r="AE273" s="356"/>
      <c r="AF273" s="356"/>
      <c r="AG273" s="356"/>
      <c r="AH273" s="356"/>
      <c r="AI273" s="356"/>
      <c r="AJ273" s="356"/>
      <c r="AK273" s="356"/>
      <c r="AL273" s="356"/>
    </row>
    <row r="274" spans="2:38">
      <c r="B274" s="373" t="s">
        <v>4929</v>
      </c>
      <c r="C274" s="373"/>
      <c r="D274" s="373" t="s">
        <v>5798</v>
      </c>
      <c r="E274" s="356" t="s">
        <v>1715</v>
      </c>
      <c r="F274" s="356" t="s">
        <v>868</v>
      </c>
      <c r="G274" s="356"/>
      <c r="H274" s="356"/>
      <c r="I274" s="356"/>
      <c r="J274" s="356"/>
      <c r="K274" s="356"/>
      <c r="L274" s="356"/>
      <c r="M274" s="356"/>
      <c r="N274" s="356"/>
      <c r="O274" s="356"/>
      <c r="P274" s="356"/>
      <c r="Q274" s="356"/>
      <c r="R274" s="356"/>
      <c r="S274" s="356"/>
      <c r="T274" s="356"/>
      <c r="U274" s="356"/>
      <c r="V274" s="356"/>
      <c r="W274" s="356"/>
      <c r="X274" s="356"/>
      <c r="Y274" s="356"/>
      <c r="Z274" s="356"/>
      <c r="AA274" s="356"/>
      <c r="AB274" s="356"/>
      <c r="AC274" s="356"/>
      <c r="AD274" s="356"/>
      <c r="AE274" s="356"/>
      <c r="AF274" s="356"/>
      <c r="AG274" s="356"/>
      <c r="AH274" s="356"/>
      <c r="AI274" s="356"/>
      <c r="AJ274" s="356"/>
      <c r="AK274" s="356"/>
      <c r="AL274" s="356"/>
    </row>
    <row r="275" spans="2:38">
      <c r="B275" s="373" t="s">
        <v>4512</v>
      </c>
      <c r="C275" s="373"/>
      <c r="D275" s="373" t="s">
        <v>5798</v>
      </c>
      <c r="E275" s="356" t="s">
        <v>1018</v>
      </c>
      <c r="F275" s="356" t="s">
        <v>868</v>
      </c>
      <c r="G275" s="356"/>
      <c r="H275" s="356"/>
      <c r="I275" s="356"/>
      <c r="J275" s="356"/>
      <c r="K275" s="356"/>
      <c r="L275" s="356"/>
      <c r="M275" s="356"/>
      <c r="N275" s="356"/>
      <c r="O275" s="356"/>
      <c r="P275" s="356"/>
      <c r="Q275" s="356"/>
      <c r="R275" s="356"/>
      <c r="S275" s="356"/>
      <c r="T275" s="356"/>
      <c r="U275" s="356"/>
      <c r="V275" s="356"/>
      <c r="W275" s="356"/>
      <c r="X275" s="356"/>
      <c r="Y275" s="356"/>
      <c r="Z275" s="356"/>
      <c r="AA275" s="356"/>
      <c r="AB275" s="356"/>
      <c r="AC275" s="356"/>
      <c r="AD275" s="356"/>
      <c r="AE275" s="356"/>
      <c r="AF275" s="356"/>
      <c r="AG275" s="356"/>
      <c r="AH275" s="356"/>
      <c r="AI275" s="356"/>
      <c r="AJ275" s="356"/>
      <c r="AK275" s="356"/>
      <c r="AL275" s="356"/>
    </row>
    <row r="276" spans="2:38">
      <c r="B276" s="373" t="s">
        <v>1728</v>
      </c>
      <c r="C276" s="373"/>
      <c r="D276" s="373" t="s">
        <v>5798</v>
      </c>
      <c r="E276" s="356" t="s">
        <v>1725</v>
      </c>
      <c r="F276" s="356" t="s">
        <v>868</v>
      </c>
      <c r="G276" s="356"/>
      <c r="H276" s="356"/>
      <c r="I276" s="356"/>
      <c r="J276" s="356"/>
      <c r="K276" s="356"/>
      <c r="L276" s="356"/>
      <c r="M276" s="356"/>
      <c r="N276" s="356"/>
      <c r="O276" s="356"/>
      <c r="P276" s="356"/>
      <c r="Q276" s="356"/>
      <c r="R276" s="356"/>
      <c r="S276" s="356"/>
      <c r="T276" s="356"/>
      <c r="U276" s="356"/>
      <c r="V276" s="356"/>
      <c r="W276" s="356"/>
      <c r="X276" s="356"/>
      <c r="Y276" s="356"/>
      <c r="Z276" s="356"/>
      <c r="AA276" s="356"/>
      <c r="AB276" s="356"/>
      <c r="AC276" s="356"/>
      <c r="AD276" s="356"/>
      <c r="AE276" s="356"/>
      <c r="AF276" s="356"/>
      <c r="AG276" s="356"/>
      <c r="AH276" s="356"/>
      <c r="AI276" s="356"/>
      <c r="AJ276" s="356"/>
      <c r="AK276" s="356"/>
      <c r="AL276" s="356"/>
    </row>
    <row r="277" spans="2:38">
      <c r="B277" s="373" t="s">
        <v>1430</v>
      </c>
      <c r="C277" s="373"/>
      <c r="D277" s="373" t="s">
        <v>5798</v>
      </c>
      <c r="E277" s="356" t="s">
        <v>298</v>
      </c>
      <c r="F277" s="356" t="s">
        <v>868</v>
      </c>
      <c r="G277" s="356"/>
      <c r="H277" s="356"/>
      <c r="I277" s="356"/>
      <c r="J277" s="356"/>
      <c r="K277" s="356"/>
      <c r="L277" s="356"/>
      <c r="M277" s="356"/>
      <c r="N277" s="356"/>
      <c r="O277" s="356"/>
      <c r="P277" s="356"/>
      <c r="Q277" s="356"/>
      <c r="R277" s="356"/>
      <c r="S277" s="356"/>
      <c r="T277" s="356"/>
      <c r="U277" s="356"/>
      <c r="V277" s="356"/>
      <c r="W277" s="356"/>
      <c r="X277" s="356"/>
      <c r="Y277" s="356"/>
      <c r="Z277" s="356"/>
      <c r="AA277" s="356"/>
      <c r="AB277" s="356"/>
      <c r="AC277" s="356"/>
      <c r="AD277" s="356"/>
      <c r="AE277" s="356"/>
      <c r="AF277" s="356"/>
      <c r="AG277" s="356"/>
      <c r="AH277" s="356"/>
      <c r="AI277" s="356"/>
      <c r="AJ277" s="356"/>
      <c r="AK277" s="356"/>
      <c r="AL277" s="356"/>
    </row>
    <row r="278" spans="2:38">
      <c r="B278" s="373" t="s">
        <v>682</v>
      </c>
      <c r="C278" s="373"/>
      <c r="D278" s="373" t="s">
        <v>5798</v>
      </c>
      <c r="E278" s="356" t="s">
        <v>1722</v>
      </c>
      <c r="F278" s="356" t="s">
        <v>868</v>
      </c>
      <c r="G278" s="356"/>
      <c r="H278" s="356"/>
      <c r="I278" s="356"/>
      <c r="J278" s="356"/>
      <c r="K278" s="356"/>
      <c r="L278" s="356"/>
      <c r="M278" s="356"/>
      <c r="N278" s="356"/>
      <c r="O278" s="356"/>
      <c r="P278" s="356"/>
      <c r="Q278" s="356"/>
      <c r="R278" s="356"/>
      <c r="S278" s="356"/>
      <c r="T278" s="356"/>
      <c r="U278" s="356"/>
      <c r="V278" s="356"/>
      <c r="W278" s="356"/>
      <c r="X278" s="356"/>
      <c r="Y278" s="356"/>
      <c r="Z278" s="356"/>
      <c r="AA278" s="356"/>
      <c r="AB278" s="356"/>
      <c r="AC278" s="356"/>
      <c r="AD278" s="356"/>
      <c r="AE278" s="356"/>
      <c r="AF278" s="356"/>
      <c r="AG278" s="356"/>
      <c r="AH278" s="356"/>
      <c r="AI278" s="356"/>
      <c r="AJ278" s="356"/>
      <c r="AK278" s="356"/>
      <c r="AL278" s="356"/>
    </row>
    <row r="279" spans="2:38">
      <c r="B279" s="373" t="s">
        <v>1234</v>
      </c>
      <c r="C279" s="373"/>
      <c r="D279" s="373" t="s">
        <v>5798</v>
      </c>
      <c r="E279" s="356" t="s">
        <v>1729</v>
      </c>
      <c r="F279" s="356" t="s">
        <v>868</v>
      </c>
      <c r="G279" s="356"/>
      <c r="H279" s="356"/>
      <c r="I279" s="356"/>
      <c r="J279" s="356"/>
      <c r="K279" s="356"/>
      <c r="L279" s="356"/>
      <c r="M279" s="356"/>
      <c r="N279" s="356"/>
      <c r="O279" s="356"/>
      <c r="P279" s="356"/>
      <c r="Q279" s="356"/>
      <c r="R279" s="356"/>
      <c r="S279" s="356"/>
      <c r="T279" s="356"/>
      <c r="U279" s="356"/>
      <c r="V279" s="356"/>
      <c r="W279" s="356"/>
      <c r="X279" s="356"/>
      <c r="Y279" s="356"/>
      <c r="Z279" s="356"/>
      <c r="AA279" s="356"/>
      <c r="AB279" s="356"/>
      <c r="AC279" s="356"/>
      <c r="AD279" s="356"/>
      <c r="AE279" s="356"/>
      <c r="AF279" s="356"/>
      <c r="AG279" s="356"/>
      <c r="AH279" s="356"/>
      <c r="AI279" s="356"/>
      <c r="AJ279" s="356"/>
      <c r="AK279" s="356"/>
      <c r="AL279" s="356"/>
    </row>
    <row r="280" spans="2:38">
      <c r="B280" s="373" t="s">
        <v>2688</v>
      </c>
      <c r="C280" s="373"/>
      <c r="D280" s="373" t="s">
        <v>5798</v>
      </c>
      <c r="E280" s="356" t="s">
        <v>1732</v>
      </c>
      <c r="F280" s="356" t="s">
        <v>868</v>
      </c>
      <c r="G280" s="356"/>
      <c r="H280" s="356"/>
      <c r="I280" s="356"/>
      <c r="J280" s="356"/>
      <c r="K280" s="356"/>
      <c r="L280" s="356"/>
      <c r="M280" s="356"/>
      <c r="N280" s="356"/>
      <c r="O280" s="356"/>
      <c r="P280" s="356"/>
      <c r="Q280" s="356"/>
      <c r="R280" s="356"/>
      <c r="S280" s="356"/>
      <c r="T280" s="356"/>
      <c r="U280" s="356"/>
      <c r="V280" s="356"/>
      <c r="W280" s="356"/>
      <c r="X280" s="356"/>
      <c r="Y280" s="356"/>
      <c r="Z280" s="356"/>
      <c r="AA280" s="356"/>
      <c r="AB280" s="356"/>
      <c r="AC280" s="356"/>
      <c r="AD280" s="356"/>
      <c r="AE280" s="356"/>
      <c r="AF280" s="356"/>
      <c r="AG280" s="356"/>
      <c r="AH280" s="356"/>
      <c r="AI280" s="356"/>
      <c r="AJ280" s="356"/>
      <c r="AK280" s="356"/>
      <c r="AL280" s="356"/>
    </row>
    <row r="281" spans="2:38">
      <c r="B281" s="373" t="s">
        <v>1037</v>
      </c>
      <c r="C281" s="373"/>
      <c r="D281" s="373" t="s">
        <v>5798</v>
      </c>
      <c r="E281" s="356" t="s">
        <v>1735</v>
      </c>
      <c r="F281" s="356" t="s">
        <v>868</v>
      </c>
      <c r="G281" s="356"/>
      <c r="H281" s="356"/>
      <c r="I281" s="356"/>
      <c r="J281" s="356"/>
      <c r="K281" s="356"/>
      <c r="L281" s="356"/>
      <c r="M281" s="356"/>
      <c r="N281" s="356"/>
      <c r="O281" s="356"/>
      <c r="P281" s="356"/>
      <c r="Q281" s="356"/>
      <c r="R281" s="356"/>
      <c r="S281" s="356"/>
      <c r="T281" s="356"/>
      <c r="U281" s="356"/>
      <c r="V281" s="356"/>
      <c r="W281" s="356"/>
      <c r="X281" s="356"/>
      <c r="Y281" s="356"/>
      <c r="Z281" s="356"/>
      <c r="AA281" s="356"/>
      <c r="AB281" s="356"/>
      <c r="AC281" s="356"/>
      <c r="AD281" s="356"/>
      <c r="AE281" s="356"/>
      <c r="AF281" s="356"/>
      <c r="AG281" s="356"/>
      <c r="AH281" s="356"/>
      <c r="AI281" s="356"/>
      <c r="AJ281" s="356"/>
      <c r="AK281" s="356"/>
      <c r="AL281" s="356"/>
    </row>
    <row r="282" spans="2:38">
      <c r="B282" s="373" t="s">
        <v>4086</v>
      </c>
      <c r="C282" s="373"/>
      <c r="D282" s="373" t="s">
        <v>5798</v>
      </c>
      <c r="E282" s="356" t="s">
        <v>828</v>
      </c>
      <c r="F282" s="356" t="s">
        <v>868</v>
      </c>
      <c r="G282" s="356"/>
      <c r="H282" s="356"/>
      <c r="I282" s="356"/>
      <c r="J282" s="356"/>
      <c r="K282" s="356"/>
      <c r="L282" s="356"/>
      <c r="M282" s="356"/>
      <c r="N282" s="356"/>
      <c r="O282" s="356"/>
      <c r="P282" s="356"/>
      <c r="Q282" s="356"/>
      <c r="R282" s="356"/>
      <c r="S282" s="356"/>
      <c r="T282" s="356"/>
      <c r="U282" s="356"/>
      <c r="V282" s="356"/>
      <c r="W282" s="356"/>
      <c r="X282" s="356"/>
      <c r="Y282" s="356"/>
      <c r="Z282" s="356"/>
      <c r="AA282" s="356"/>
      <c r="AB282" s="356"/>
      <c r="AC282" s="356"/>
      <c r="AD282" s="356"/>
      <c r="AE282" s="356"/>
      <c r="AF282" s="356"/>
      <c r="AG282" s="356"/>
      <c r="AH282" s="356"/>
      <c r="AI282" s="356"/>
      <c r="AJ282" s="356"/>
      <c r="AK282" s="356"/>
      <c r="AL282" s="356"/>
    </row>
    <row r="283" spans="2:38">
      <c r="B283" s="373" t="s">
        <v>1059</v>
      </c>
      <c r="C283" s="373"/>
      <c r="D283" s="373" t="s">
        <v>5798</v>
      </c>
      <c r="E283" s="356" t="s">
        <v>763</v>
      </c>
      <c r="F283" s="356" t="s">
        <v>868</v>
      </c>
      <c r="G283" s="356"/>
      <c r="H283" s="356"/>
      <c r="I283" s="356"/>
      <c r="J283" s="356"/>
      <c r="K283" s="356"/>
      <c r="L283" s="356"/>
      <c r="M283" s="356"/>
      <c r="N283" s="356"/>
      <c r="O283" s="356"/>
      <c r="P283" s="356"/>
      <c r="Q283" s="356"/>
      <c r="R283" s="356"/>
      <c r="S283" s="356"/>
      <c r="T283" s="356"/>
      <c r="U283" s="356"/>
      <c r="V283" s="356"/>
      <c r="W283" s="356"/>
      <c r="X283" s="356"/>
      <c r="Y283" s="356"/>
      <c r="Z283" s="356"/>
      <c r="AA283" s="356"/>
      <c r="AB283" s="356"/>
      <c r="AC283" s="356"/>
      <c r="AD283" s="356"/>
      <c r="AE283" s="356"/>
      <c r="AF283" s="356"/>
      <c r="AG283" s="356"/>
      <c r="AH283" s="356"/>
      <c r="AI283" s="356"/>
      <c r="AJ283" s="356"/>
      <c r="AK283" s="356"/>
      <c r="AL283" s="356"/>
    </row>
    <row r="284" spans="2:38">
      <c r="B284" s="373" t="s">
        <v>1745</v>
      </c>
      <c r="C284" s="373"/>
      <c r="D284" s="373" t="s">
        <v>5798</v>
      </c>
      <c r="E284" s="356" t="s">
        <v>1743</v>
      </c>
      <c r="F284" s="356" t="s">
        <v>868</v>
      </c>
      <c r="G284" s="356"/>
      <c r="H284" s="356"/>
      <c r="I284" s="356"/>
      <c r="J284" s="356"/>
      <c r="K284" s="356"/>
      <c r="L284" s="356"/>
      <c r="M284" s="356"/>
      <c r="N284" s="356"/>
      <c r="O284" s="356"/>
      <c r="P284" s="356"/>
      <c r="Q284" s="356"/>
      <c r="R284" s="356"/>
      <c r="S284" s="356"/>
      <c r="T284" s="356"/>
      <c r="U284" s="356"/>
      <c r="V284" s="356"/>
      <c r="W284" s="356"/>
      <c r="X284" s="356"/>
      <c r="Y284" s="356"/>
      <c r="Z284" s="356"/>
      <c r="AA284" s="356"/>
      <c r="AB284" s="356"/>
      <c r="AC284" s="356"/>
      <c r="AD284" s="356"/>
      <c r="AE284" s="356"/>
      <c r="AF284" s="356"/>
      <c r="AG284" s="356"/>
      <c r="AH284" s="356"/>
      <c r="AI284" s="356"/>
      <c r="AJ284" s="356"/>
      <c r="AK284" s="356"/>
      <c r="AL284" s="356"/>
    </row>
    <row r="285" spans="2:38">
      <c r="B285" s="373" t="s">
        <v>6793</v>
      </c>
      <c r="C285" s="373"/>
      <c r="D285" s="373" t="s">
        <v>5798</v>
      </c>
      <c r="E285" s="356" t="s">
        <v>424</v>
      </c>
      <c r="F285" s="356" t="s">
        <v>868</v>
      </c>
      <c r="G285" s="356"/>
      <c r="H285" s="356"/>
      <c r="I285" s="356"/>
      <c r="J285" s="356"/>
      <c r="K285" s="356"/>
      <c r="L285" s="356"/>
      <c r="M285" s="356"/>
      <c r="N285" s="356"/>
      <c r="O285" s="356"/>
      <c r="P285" s="356"/>
      <c r="Q285" s="356"/>
      <c r="R285" s="356"/>
      <c r="S285" s="356"/>
      <c r="T285" s="356"/>
      <c r="U285" s="356"/>
      <c r="V285" s="356"/>
      <c r="W285" s="356"/>
      <c r="X285" s="356"/>
      <c r="Y285" s="356"/>
      <c r="Z285" s="356"/>
      <c r="AA285" s="356"/>
      <c r="AB285" s="356"/>
      <c r="AC285" s="356"/>
      <c r="AD285" s="356"/>
      <c r="AE285" s="356"/>
      <c r="AF285" s="356"/>
      <c r="AG285" s="356"/>
      <c r="AH285" s="356"/>
      <c r="AI285" s="356"/>
      <c r="AJ285" s="356"/>
      <c r="AK285" s="356"/>
      <c r="AL285" s="356"/>
    </row>
    <row r="286" spans="2:38">
      <c r="B286" s="373" t="s">
        <v>6934</v>
      </c>
      <c r="C286" s="373"/>
      <c r="D286" s="373" t="s">
        <v>5798</v>
      </c>
      <c r="E286" s="356" t="s">
        <v>1071</v>
      </c>
      <c r="F286" s="356" t="s">
        <v>868</v>
      </c>
      <c r="G286" s="356"/>
      <c r="H286" s="356"/>
      <c r="I286" s="356"/>
      <c r="J286" s="356"/>
      <c r="K286" s="356"/>
      <c r="L286" s="356"/>
      <c r="M286" s="356"/>
      <c r="N286" s="356"/>
      <c r="O286" s="356"/>
      <c r="P286" s="356"/>
      <c r="Q286" s="356"/>
      <c r="R286" s="356"/>
      <c r="S286" s="356"/>
      <c r="T286" s="356"/>
      <c r="U286" s="356"/>
      <c r="V286" s="356"/>
      <c r="W286" s="356"/>
      <c r="X286" s="356"/>
      <c r="Y286" s="356"/>
      <c r="Z286" s="356"/>
      <c r="AA286" s="356"/>
      <c r="AB286" s="356"/>
      <c r="AC286" s="356"/>
      <c r="AD286" s="356"/>
      <c r="AE286" s="356"/>
      <c r="AF286" s="356"/>
      <c r="AG286" s="356"/>
      <c r="AH286" s="356"/>
      <c r="AI286" s="356"/>
      <c r="AJ286" s="356"/>
      <c r="AK286" s="356"/>
      <c r="AL286" s="356"/>
    </row>
    <row r="287" spans="2:38">
      <c r="B287" s="373" t="s">
        <v>6935</v>
      </c>
      <c r="C287" s="373"/>
      <c r="D287" s="373" t="s">
        <v>5798</v>
      </c>
      <c r="E287" s="356" t="s">
        <v>1748</v>
      </c>
      <c r="F287" s="356" t="s">
        <v>868</v>
      </c>
      <c r="G287" s="356"/>
      <c r="H287" s="356"/>
      <c r="I287" s="356"/>
      <c r="J287" s="356"/>
      <c r="K287" s="356"/>
      <c r="L287" s="356"/>
      <c r="M287" s="356"/>
      <c r="N287" s="356"/>
      <c r="O287" s="356"/>
      <c r="P287" s="356"/>
      <c r="Q287" s="356"/>
      <c r="R287" s="356"/>
      <c r="S287" s="356"/>
      <c r="T287" s="356"/>
      <c r="U287" s="356"/>
      <c r="V287" s="356"/>
      <c r="W287" s="356"/>
      <c r="X287" s="356"/>
      <c r="Y287" s="356"/>
      <c r="Z287" s="356"/>
      <c r="AA287" s="356"/>
      <c r="AB287" s="356"/>
      <c r="AC287" s="356"/>
      <c r="AD287" s="356"/>
      <c r="AE287" s="356"/>
      <c r="AF287" s="356"/>
      <c r="AG287" s="356"/>
      <c r="AH287" s="356"/>
      <c r="AI287" s="356"/>
      <c r="AJ287" s="356"/>
      <c r="AK287" s="356"/>
      <c r="AL287" s="356"/>
    </row>
    <row r="288" spans="2:38">
      <c r="B288" s="373" t="s">
        <v>6936</v>
      </c>
      <c r="C288" s="373"/>
      <c r="D288" s="373" t="s">
        <v>5798</v>
      </c>
      <c r="E288" s="356" t="s">
        <v>1752</v>
      </c>
      <c r="F288" s="356" t="s">
        <v>868</v>
      </c>
      <c r="G288" s="356"/>
      <c r="H288" s="356"/>
      <c r="I288" s="356"/>
      <c r="J288" s="356"/>
      <c r="K288" s="356"/>
      <c r="L288" s="356"/>
      <c r="M288" s="356"/>
      <c r="N288" s="356"/>
      <c r="O288" s="356"/>
      <c r="P288" s="356"/>
      <c r="Q288" s="356"/>
      <c r="R288" s="356"/>
      <c r="S288" s="356"/>
      <c r="T288" s="356"/>
      <c r="U288" s="356"/>
      <c r="V288" s="356"/>
      <c r="W288" s="356"/>
      <c r="X288" s="356"/>
      <c r="Y288" s="356"/>
      <c r="Z288" s="356"/>
      <c r="AA288" s="356"/>
      <c r="AB288" s="356"/>
      <c r="AC288" s="356"/>
      <c r="AD288" s="356"/>
      <c r="AE288" s="356"/>
      <c r="AF288" s="356"/>
      <c r="AG288" s="356"/>
      <c r="AH288" s="356"/>
      <c r="AI288" s="356"/>
      <c r="AJ288" s="356"/>
      <c r="AK288" s="356"/>
      <c r="AL288" s="356"/>
    </row>
    <row r="289" spans="2:38">
      <c r="B289" s="373" t="s">
        <v>4911</v>
      </c>
      <c r="C289" s="373"/>
      <c r="D289" s="373" t="s">
        <v>5798</v>
      </c>
      <c r="E289" s="356" t="s">
        <v>1762</v>
      </c>
      <c r="F289" s="356" t="s">
        <v>868</v>
      </c>
      <c r="G289" s="356"/>
      <c r="H289" s="356"/>
      <c r="I289" s="356"/>
      <c r="J289" s="356"/>
      <c r="K289" s="356"/>
      <c r="L289" s="356"/>
      <c r="M289" s="356"/>
      <c r="N289" s="356"/>
      <c r="O289" s="356"/>
      <c r="P289" s="356"/>
      <c r="Q289" s="356"/>
      <c r="R289" s="356"/>
      <c r="S289" s="356"/>
      <c r="T289" s="356"/>
      <c r="U289" s="356"/>
      <c r="V289" s="356"/>
      <c r="W289" s="356"/>
      <c r="X289" s="356"/>
      <c r="Y289" s="356"/>
      <c r="Z289" s="356"/>
      <c r="AA289" s="356"/>
      <c r="AB289" s="356"/>
      <c r="AC289" s="356"/>
      <c r="AD289" s="356"/>
      <c r="AE289" s="356"/>
      <c r="AF289" s="356"/>
      <c r="AG289" s="356"/>
      <c r="AH289" s="356"/>
      <c r="AI289" s="356"/>
      <c r="AJ289" s="356"/>
      <c r="AK289" s="356"/>
      <c r="AL289" s="356"/>
    </row>
    <row r="290" spans="2:38">
      <c r="B290" s="373" t="s">
        <v>6937</v>
      </c>
      <c r="C290" s="373"/>
      <c r="D290" s="373" t="s">
        <v>5798</v>
      </c>
      <c r="E290" s="356" t="s">
        <v>1767</v>
      </c>
      <c r="F290" s="356" t="s">
        <v>868</v>
      </c>
      <c r="G290" s="356"/>
      <c r="H290" s="356"/>
      <c r="I290" s="356"/>
      <c r="J290" s="356"/>
      <c r="K290" s="356"/>
      <c r="L290" s="356"/>
      <c r="M290" s="356"/>
      <c r="N290" s="356"/>
      <c r="O290" s="356"/>
      <c r="P290" s="356"/>
      <c r="Q290" s="356"/>
      <c r="R290" s="356"/>
      <c r="S290" s="356"/>
      <c r="T290" s="356"/>
      <c r="U290" s="356"/>
      <c r="V290" s="356"/>
      <c r="W290" s="356"/>
      <c r="X290" s="356"/>
      <c r="Y290" s="356"/>
      <c r="Z290" s="356"/>
      <c r="AA290" s="356"/>
      <c r="AB290" s="356"/>
      <c r="AC290" s="356"/>
      <c r="AD290" s="356"/>
      <c r="AE290" s="356"/>
      <c r="AF290" s="356"/>
      <c r="AG290" s="356"/>
      <c r="AH290" s="356"/>
      <c r="AI290" s="356"/>
      <c r="AJ290" s="356"/>
      <c r="AK290" s="356"/>
      <c r="AL290" s="356"/>
    </row>
    <row r="291" spans="2:38">
      <c r="B291" s="373" t="s">
        <v>6938</v>
      </c>
      <c r="C291" s="373"/>
      <c r="D291" s="373" t="s">
        <v>5798</v>
      </c>
      <c r="E291" s="356" t="s">
        <v>1772</v>
      </c>
      <c r="F291" s="356" t="s">
        <v>868</v>
      </c>
      <c r="G291" s="356"/>
      <c r="H291" s="356"/>
      <c r="I291" s="356"/>
      <c r="J291" s="356"/>
      <c r="K291" s="356"/>
      <c r="L291" s="356"/>
      <c r="M291" s="356"/>
      <c r="N291" s="356"/>
      <c r="O291" s="356"/>
      <c r="P291" s="356"/>
      <c r="Q291" s="356"/>
      <c r="R291" s="356"/>
      <c r="S291" s="356"/>
      <c r="T291" s="356"/>
      <c r="U291" s="356"/>
      <c r="V291" s="356"/>
      <c r="W291" s="356"/>
      <c r="X291" s="356"/>
      <c r="Y291" s="356"/>
      <c r="Z291" s="356"/>
      <c r="AA291" s="356"/>
      <c r="AB291" s="356"/>
      <c r="AC291" s="356"/>
      <c r="AD291" s="356"/>
      <c r="AE291" s="356"/>
      <c r="AF291" s="356"/>
      <c r="AG291" s="356"/>
      <c r="AH291" s="356"/>
      <c r="AI291" s="356"/>
      <c r="AJ291" s="356"/>
      <c r="AK291" s="356"/>
      <c r="AL291" s="356"/>
    </row>
    <row r="292" spans="2:38">
      <c r="B292" s="373" t="s">
        <v>6939</v>
      </c>
      <c r="C292" s="373"/>
      <c r="D292" s="373" t="s">
        <v>5798</v>
      </c>
      <c r="E292" s="356" t="s">
        <v>1773</v>
      </c>
      <c r="F292" s="356" t="s">
        <v>868</v>
      </c>
      <c r="G292" s="356"/>
      <c r="H292" s="356"/>
      <c r="I292" s="356"/>
      <c r="J292" s="356"/>
      <c r="K292" s="356"/>
      <c r="L292" s="356"/>
      <c r="M292" s="356"/>
      <c r="N292" s="356"/>
      <c r="O292" s="356"/>
      <c r="P292" s="356"/>
      <c r="Q292" s="356"/>
      <c r="R292" s="356"/>
      <c r="S292" s="356"/>
      <c r="T292" s="356"/>
      <c r="U292" s="356"/>
      <c r="V292" s="356"/>
      <c r="W292" s="356"/>
      <c r="X292" s="356"/>
      <c r="Y292" s="356"/>
      <c r="Z292" s="356"/>
      <c r="AA292" s="356"/>
      <c r="AB292" s="356"/>
      <c r="AC292" s="356"/>
      <c r="AD292" s="356"/>
      <c r="AE292" s="356"/>
      <c r="AF292" s="356"/>
      <c r="AG292" s="356"/>
      <c r="AH292" s="356"/>
      <c r="AI292" s="356"/>
      <c r="AJ292" s="356"/>
      <c r="AK292" s="356"/>
      <c r="AL292" s="356"/>
    </row>
    <row r="293" spans="2:38">
      <c r="B293" s="373" t="s">
        <v>6940</v>
      </c>
      <c r="C293" s="373"/>
      <c r="D293" s="373" t="s">
        <v>5798</v>
      </c>
      <c r="E293" s="356" t="s">
        <v>801</v>
      </c>
      <c r="F293" s="356" t="s">
        <v>868</v>
      </c>
      <c r="G293" s="356"/>
      <c r="H293" s="356"/>
      <c r="I293" s="356"/>
      <c r="J293" s="356"/>
      <c r="K293" s="356"/>
      <c r="L293" s="356"/>
      <c r="M293" s="356"/>
      <c r="N293" s="356"/>
      <c r="O293" s="356"/>
      <c r="P293" s="356"/>
      <c r="Q293" s="356"/>
      <c r="R293" s="356"/>
      <c r="S293" s="356"/>
      <c r="T293" s="356"/>
      <c r="U293" s="356"/>
      <c r="V293" s="356"/>
      <c r="W293" s="356"/>
      <c r="X293" s="356"/>
      <c r="Y293" s="356"/>
      <c r="Z293" s="356"/>
      <c r="AA293" s="356"/>
      <c r="AB293" s="356"/>
      <c r="AC293" s="356"/>
      <c r="AD293" s="356"/>
      <c r="AE293" s="356"/>
      <c r="AF293" s="356"/>
      <c r="AG293" s="356"/>
      <c r="AH293" s="356"/>
      <c r="AI293" s="356"/>
      <c r="AJ293" s="356"/>
      <c r="AK293" s="356"/>
      <c r="AL293" s="356"/>
    </row>
    <row r="294" spans="2:38">
      <c r="B294" s="373" t="s">
        <v>6941</v>
      </c>
      <c r="C294" s="373"/>
      <c r="D294" s="373" t="s">
        <v>5798</v>
      </c>
      <c r="E294" s="356" t="s">
        <v>1783</v>
      </c>
      <c r="F294" s="356" t="s">
        <v>868</v>
      </c>
      <c r="G294" s="356"/>
      <c r="H294" s="356"/>
      <c r="I294" s="356"/>
      <c r="J294" s="356"/>
      <c r="K294" s="356"/>
      <c r="L294" s="356"/>
      <c r="M294" s="356"/>
      <c r="N294" s="356"/>
      <c r="O294" s="356"/>
      <c r="P294" s="356"/>
      <c r="Q294" s="356"/>
      <c r="R294" s="356"/>
      <c r="S294" s="356"/>
      <c r="T294" s="356"/>
      <c r="U294" s="356"/>
      <c r="V294" s="356"/>
      <c r="W294" s="356"/>
      <c r="X294" s="356"/>
      <c r="Y294" s="356"/>
      <c r="Z294" s="356"/>
      <c r="AA294" s="356"/>
      <c r="AB294" s="356"/>
      <c r="AC294" s="356"/>
      <c r="AD294" s="356"/>
      <c r="AE294" s="356"/>
      <c r="AF294" s="356"/>
      <c r="AG294" s="356"/>
      <c r="AH294" s="356"/>
      <c r="AI294" s="356"/>
      <c r="AJ294" s="356"/>
      <c r="AK294" s="356"/>
      <c r="AL294" s="356"/>
    </row>
    <row r="295" spans="2:38">
      <c r="B295" s="373" t="s">
        <v>688</v>
      </c>
      <c r="C295" s="373"/>
      <c r="D295" s="373" t="s">
        <v>5798</v>
      </c>
      <c r="E295" s="356" t="s">
        <v>1788</v>
      </c>
      <c r="F295" s="356" t="s">
        <v>868</v>
      </c>
      <c r="G295" s="356"/>
      <c r="H295" s="356"/>
      <c r="I295" s="356"/>
      <c r="J295" s="356"/>
      <c r="K295" s="356"/>
      <c r="L295" s="356"/>
      <c r="M295" s="356"/>
      <c r="N295" s="356"/>
      <c r="O295" s="356"/>
      <c r="P295" s="356"/>
      <c r="Q295" s="356"/>
      <c r="R295" s="356"/>
      <c r="S295" s="356"/>
      <c r="T295" s="356"/>
      <c r="U295" s="356"/>
      <c r="V295" s="356"/>
      <c r="W295" s="356"/>
      <c r="X295" s="356"/>
      <c r="Y295" s="356"/>
      <c r="Z295" s="356"/>
      <c r="AA295" s="356"/>
      <c r="AB295" s="356"/>
      <c r="AC295" s="356"/>
      <c r="AD295" s="356"/>
      <c r="AE295" s="356"/>
      <c r="AF295" s="356"/>
      <c r="AG295" s="356"/>
      <c r="AH295" s="356"/>
      <c r="AI295" s="356"/>
      <c r="AJ295" s="356"/>
      <c r="AK295" s="356"/>
      <c r="AL295" s="356"/>
    </row>
    <row r="296" spans="2:38">
      <c r="B296" s="373" t="s">
        <v>6942</v>
      </c>
      <c r="C296" s="373"/>
      <c r="D296" s="373" t="s">
        <v>5798</v>
      </c>
      <c r="E296" s="356" t="s">
        <v>1791</v>
      </c>
      <c r="F296" s="356" t="s">
        <v>868</v>
      </c>
      <c r="G296" s="356"/>
      <c r="H296" s="356"/>
      <c r="I296" s="356"/>
      <c r="J296" s="356"/>
      <c r="K296" s="356"/>
      <c r="L296" s="356"/>
      <c r="M296" s="356"/>
      <c r="N296" s="356"/>
      <c r="O296" s="356"/>
      <c r="P296" s="356"/>
      <c r="Q296" s="356"/>
      <c r="R296" s="356"/>
      <c r="S296" s="356"/>
      <c r="T296" s="356"/>
      <c r="U296" s="356"/>
      <c r="V296" s="356"/>
      <c r="W296" s="356"/>
      <c r="X296" s="356"/>
      <c r="Y296" s="356"/>
      <c r="Z296" s="356"/>
      <c r="AA296" s="356"/>
      <c r="AB296" s="356"/>
      <c r="AC296" s="356"/>
      <c r="AD296" s="356"/>
      <c r="AE296" s="356"/>
      <c r="AF296" s="356"/>
      <c r="AG296" s="356"/>
      <c r="AH296" s="356"/>
      <c r="AI296" s="356"/>
      <c r="AJ296" s="356"/>
      <c r="AK296" s="356"/>
      <c r="AL296" s="356"/>
    </row>
    <row r="297" spans="2:38">
      <c r="B297" s="373" t="s">
        <v>239</v>
      </c>
      <c r="C297" s="373"/>
      <c r="D297" s="373" t="s">
        <v>5798</v>
      </c>
      <c r="E297" s="356" t="s">
        <v>685</v>
      </c>
      <c r="F297" s="356" t="s">
        <v>868</v>
      </c>
      <c r="G297" s="356"/>
      <c r="H297" s="356"/>
      <c r="I297" s="356"/>
      <c r="J297" s="356"/>
      <c r="K297" s="356"/>
      <c r="L297" s="356"/>
      <c r="M297" s="356"/>
      <c r="N297" s="356"/>
      <c r="O297" s="356"/>
      <c r="P297" s="356"/>
      <c r="Q297" s="356"/>
      <c r="R297" s="356"/>
      <c r="S297" s="356"/>
      <c r="T297" s="356"/>
      <c r="U297" s="356"/>
      <c r="V297" s="356"/>
      <c r="W297" s="356"/>
      <c r="X297" s="356"/>
      <c r="Y297" s="356"/>
      <c r="Z297" s="356"/>
      <c r="AA297" s="356"/>
      <c r="AB297" s="356"/>
      <c r="AC297" s="356"/>
      <c r="AD297" s="356"/>
      <c r="AE297" s="356"/>
      <c r="AF297" s="356"/>
      <c r="AG297" s="356"/>
      <c r="AH297" s="356"/>
      <c r="AI297" s="356"/>
      <c r="AJ297" s="356"/>
      <c r="AK297" s="356"/>
      <c r="AL297" s="356"/>
    </row>
    <row r="298" spans="2:38">
      <c r="B298" s="373" t="s">
        <v>1126</v>
      </c>
      <c r="C298" s="373"/>
      <c r="D298" s="373" t="s">
        <v>5798</v>
      </c>
      <c r="E298" s="356" t="s">
        <v>1712</v>
      </c>
      <c r="F298" s="356" t="s">
        <v>868</v>
      </c>
      <c r="G298" s="356"/>
      <c r="H298" s="356"/>
      <c r="I298" s="356"/>
      <c r="J298" s="356"/>
      <c r="K298" s="356"/>
      <c r="L298" s="356"/>
      <c r="M298" s="356"/>
      <c r="N298" s="356"/>
      <c r="O298" s="356"/>
      <c r="P298" s="356"/>
      <c r="Q298" s="356"/>
      <c r="R298" s="356"/>
      <c r="S298" s="356"/>
      <c r="T298" s="356"/>
      <c r="U298" s="356"/>
      <c r="V298" s="356"/>
      <c r="W298" s="356"/>
      <c r="X298" s="356"/>
      <c r="Y298" s="356"/>
      <c r="Z298" s="356"/>
      <c r="AA298" s="356"/>
      <c r="AB298" s="356"/>
      <c r="AC298" s="356"/>
      <c r="AD298" s="356"/>
      <c r="AE298" s="356"/>
      <c r="AF298" s="356"/>
      <c r="AG298" s="356"/>
      <c r="AH298" s="356"/>
      <c r="AI298" s="356"/>
      <c r="AJ298" s="356"/>
      <c r="AK298" s="356"/>
      <c r="AL298" s="356"/>
    </row>
    <row r="299" spans="2:38">
      <c r="B299" s="373" t="s">
        <v>6904</v>
      </c>
      <c r="C299" s="373"/>
      <c r="D299" s="373" t="s">
        <v>5798</v>
      </c>
      <c r="E299" s="356" t="s">
        <v>1792</v>
      </c>
      <c r="F299" s="356" t="s">
        <v>868</v>
      </c>
      <c r="G299" s="356"/>
      <c r="H299" s="356"/>
      <c r="I299" s="356"/>
      <c r="J299" s="356"/>
      <c r="K299" s="356"/>
      <c r="L299" s="356"/>
      <c r="M299" s="356"/>
      <c r="N299" s="356"/>
      <c r="O299" s="356"/>
      <c r="P299" s="356"/>
      <c r="Q299" s="356"/>
      <c r="R299" s="356"/>
      <c r="S299" s="356"/>
      <c r="T299" s="356"/>
      <c r="U299" s="356"/>
      <c r="V299" s="356"/>
      <c r="W299" s="356"/>
      <c r="X299" s="356"/>
      <c r="Y299" s="356"/>
      <c r="Z299" s="356"/>
      <c r="AA299" s="356"/>
      <c r="AB299" s="356"/>
      <c r="AC299" s="356"/>
      <c r="AD299" s="356"/>
      <c r="AE299" s="356"/>
      <c r="AF299" s="356"/>
      <c r="AG299" s="356"/>
      <c r="AH299" s="356"/>
      <c r="AI299" s="356"/>
      <c r="AJ299" s="356"/>
      <c r="AK299" s="356"/>
      <c r="AL299" s="356"/>
    </row>
    <row r="300" spans="2:38">
      <c r="B300" s="373" t="s">
        <v>1577</v>
      </c>
      <c r="C300" s="373"/>
      <c r="D300" s="373" t="s">
        <v>5798</v>
      </c>
      <c r="E300" s="356" t="s">
        <v>1388</v>
      </c>
      <c r="F300" s="356" t="s">
        <v>868</v>
      </c>
      <c r="G300" s="356"/>
      <c r="H300" s="356"/>
      <c r="I300" s="356"/>
      <c r="J300" s="356"/>
      <c r="K300" s="356"/>
      <c r="L300" s="356"/>
      <c r="M300" s="356"/>
      <c r="N300" s="356"/>
      <c r="O300" s="356"/>
      <c r="P300" s="356"/>
      <c r="Q300" s="356"/>
      <c r="R300" s="356"/>
      <c r="S300" s="356"/>
      <c r="T300" s="356"/>
      <c r="U300" s="356"/>
      <c r="V300" s="356"/>
      <c r="W300" s="356"/>
      <c r="X300" s="356"/>
      <c r="Y300" s="356"/>
      <c r="Z300" s="356"/>
      <c r="AA300" s="356"/>
      <c r="AB300" s="356"/>
      <c r="AC300" s="356"/>
      <c r="AD300" s="356"/>
      <c r="AE300" s="356"/>
      <c r="AF300" s="356"/>
      <c r="AG300" s="356"/>
      <c r="AH300" s="356"/>
      <c r="AI300" s="356"/>
      <c r="AJ300" s="356"/>
      <c r="AK300" s="356"/>
      <c r="AL300" s="356"/>
    </row>
    <row r="301" spans="2:38">
      <c r="B301" s="373" t="s">
        <v>6147</v>
      </c>
      <c r="C301" s="373"/>
      <c r="D301" s="373" t="s">
        <v>5798</v>
      </c>
      <c r="E301" s="356" t="s">
        <v>1800</v>
      </c>
      <c r="F301" s="356" t="s">
        <v>868</v>
      </c>
      <c r="G301" s="356"/>
      <c r="H301" s="356"/>
      <c r="I301" s="356"/>
      <c r="J301" s="356"/>
      <c r="K301" s="356"/>
      <c r="L301" s="356"/>
      <c r="M301" s="356"/>
      <c r="N301" s="356"/>
      <c r="O301" s="356"/>
      <c r="P301" s="356"/>
      <c r="Q301" s="356"/>
      <c r="R301" s="356"/>
      <c r="S301" s="356"/>
      <c r="T301" s="356"/>
      <c r="U301" s="356"/>
      <c r="V301" s="356"/>
      <c r="W301" s="356"/>
      <c r="X301" s="356"/>
      <c r="Y301" s="356"/>
      <c r="Z301" s="356"/>
      <c r="AA301" s="356"/>
      <c r="AB301" s="356"/>
      <c r="AC301" s="356"/>
      <c r="AD301" s="356"/>
      <c r="AE301" s="356"/>
      <c r="AF301" s="356"/>
      <c r="AG301" s="356"/>
      <c r="AH301" s="356"/>
      <c r="AI301" s="356"/>
      <c r="AJ301" s="356"/>
      <c r="AK301" s="356"/>
      <c r="AL301" s="356"/>
    </row>
    <row r="302" spans="2:38">
      <c r="B302" s="373" t="s">
        <v>2858</v>
      </c>
      <c r="C302" s="373"/>
      <c r="D302" s="373" t="s">
        <v>5798</v>
      </c>
      <c r="E302" s="356" t="s">
        <v>1812</v>
      </c>
      <c r="F302" s="356" t="s">
        <v>868</v>
      </c>
      <c r="G302" s="356"/>
      <c r="H302" s="356"/>
      <c r="I302" s="356"/>
      <c r="J302" s="356"/>
      <c r="K302" s="356"/>
      <c r="L302" s="356"/>
      <c r="M302" s="356"/>
      <c r="N302" s="356"/>
      <c r="O302" s="356"/>
      <c r="P302" s="356"/>
      <c r="Q302" s="356"/>
      <c r="R302" s="356"/>
      <c r="S302" s="356"/>
      <c r="T302" s="356"/>
      <c r="U302" s="356"/>
      <c r="V302" s="356"/>
      <c r="W302" s="356"/>
      <c r="X302" s="356"/>
      <c r="Y302" s="356"/>
      <c r="Z302" s="356"/>
      <c r="AA302" s="356"/>
      <c r="AB302" s="356"/>
      <c r="AC302" s="356"/>
      <c r="AD302" s="356"/>
      <c r="AE302" s="356"/>
      <c r="AF302" s="356"/>
      <c r="AG302" s="356"/>
      <c r="AH302" s="356"/>
      <c r="AI302" s="356"/>
      <c r="AJ302" s="356"/>
      <c r="AK302" s="356"/>
      <c r="AL302" s="356"/>
    </row>
    <row r="303" spans="2:38">
      <c r="B303" s="373" t="s">
        <v>1819</v>
      </c>
      <c r="C303" s="373"/>
      <c r="D303" s="373" t="s">
        <v>5798</v>
      </c>
      <c r="E303" s="356" t="s">
        <v>1818</v>
      </c>
      <c r="F303" s="356" t="s">
        <v>868</v>
      </c>
      <c r="G303" s="356"/>
      <c r="H303" s="356"/>
      <c r="I303" s="356"/>
      <c r="J303" s="356"/>
      <c r="K303" s="356"/>
      <c r="L303" s="356"/>
      <c r="M303" s="356"/>
      <c r="N303" s="356"/>
      <c r="O303" s="356"/>
      <c r="P303" s="356"/>
      <c r="Q303" s="356"/>
      <c r="R303" s="356"/>
      <c r="S303" s="356"/>
      <c r="T303" s="356"/>
      <c r="U303" s="356"/>
      <c r="V303" s="356"/>
      <c r="W303" s="356"/>
      <c r="X303" s="356"/>
      <c r="Y303" s="356"/>
      <c r="Z303" s="356"/>
      <c r="AA303" s="356"/>
      <c r="AB303" s="356"/>
      <c r="AC303" s="356"/>
      <c r="AD303" s="356"/>
      <c r="AE303" s="356"/>
      <c r="AF303" s="356"/>
      <c r="AG303" s="356"/>
      <c r="AH303" s="356"/>
      <c r="AI303" s="356"/>
      <c r="AJ303" s="356"/>
      <c r="AK303" s="356"/>
      <c r="AL303" s="356"/>
    </row>
    <row r="304" spans="2:38">
      <c r="B304" s="373" t="s">
        <v>1824</v>
      </c>
      <c r="C304" s="373"/>
      <c r="D304" s="373" t="s">
        <v>5798</v>
      </c>
      <c r="E304" s="356" t="s">
        <v>1822</v>
      </c>
      <c r="F304" s="356" t="s">
        <v>868</v>
      </c>
      <c r="G304" s="356"/>
      <c r="H304" s="356"/>
      <c r="I304" s="356"/>
      <c r="J304" s="356"/>
      <c r="K304" s="356"/>
      <c r="L304" s="356"/>
      <c r="M304" s="356"/>
      <c r="N304" s="356"/>
      <c r="O304" s="356"/>
      <c r="P304" s="356"/>
      <c r="Q304" s="356"/>
      <c r="R304" s="356"/>
      <c r="S304" s="356"/>
      <c r="T304" s="356"/>
      <c r="U304" s="356"/>
      <c r="V304" s="356"/>
      <c r="W304" s="356"/>
      <c r="X304" s="356"/>
      <c r="Y304" s="356"/>
      <c r="Z304" s="356"/>
      <c r="AA304" s="356"/>
      <c r="AB304" s="356"/>
      <c r="AC304" s="356"/>
      <c r="AD304" s="356"/>
      <c r="AE304" s="356"/>
      <c r="AF304" s="356"/>
      <c r="AG304" s="356"/>
      <c r="AH304" s="356"/>
      <c r="AI304" s="356"/>
      <c r="AJ304" s="356"/>
      <c r="AK304" s="356"/>
      <c r="AL304" s="356"/>
    </row>
    <row r="305" spans="2:38">
      <c r="B305" s="373" t="s">
        <v>1827</v>
      </c>
      <c r="C305" s="373"/>
      <c r="D305" s="373" t="s">
        <v>5798</v>
      </c>
      <c r="E305" s="356" t="s">
        <v>1302</v>
      </c>
      <c r="F305" s="356" t="s">
        <v>868</v>
      </c>
      <c r="G305" s="356"/>
      <c r="H305" s="356"/>
      <c r="I305" s="356"/>
      <c r="J305" s="356"/>
      <c r="K305" s="356"/>
      <c r="L305" s="356"/>
      <c r="M305" s="356"/>
      <c r="N305" s="356"/>
      <c r="O305" s="356"/>
      <c r="P305" s="356"/>
      <c r="Q305" s="356"/>
      <c r="R305" s="356"/>
      <c r="S305" s="356"/>
      <c r="T305" s="356"/>
      <c r="U305" s="356"/>
      <c r="V305" s="356"/>
      <c r="W305" s="356"/>
      <c r="X305" s="356"/>
      <c r="Y305" s="356"/>
      <c r="Z305" s="356"/>
      <c r="AA305" s="356"/>
      <c r="AB305" s="356"/>
      <c r="AC305" s="356"/>
      <c r="AD305" s="356"/>
      <c r="AE305" s="356"/>
      <c r="AF305" s="356"/>
      <c r="AG305" s="356"/>
      <c r="AH305" s="356"/>
      <c r="AI305" s="356"/>
      <c r="AJ305" s="356"/>
      <c r="AK305" s="356"/>
      <c r="AL305" s="356"/>
    </row>
    <row r="306" spans="2:38">
      <c r="B306" s="373" t="s">
        <v>6531</v>
      </c>
      <c r="C306" s="373"/>
      <c r="D306" s="373" t="s">
        <v>5798</v>
      </c>
      <c r="E306" s="356" t="s">
        <v>1831</v>
      </c>
      <c r="F306" s="356" t="s">
        <v>868</v>
      </c>
      <c r="G306" s="356"/>
      <c r="H306" s="356"/>
      <c r="I306" s="356"/>
      <c r="J306" s="356"/>
      <c r="K306" s="356"/>
      <c r="L306" s="356"/>
      <c r="M306" s="356"/>
      <c r="N306" s="356"/>
      <c r="O306" s="356"/>
      <c r="P306" s="356"/>
      <c r="Q306" s="356"/>
      <c r="R306" s="356"/>
      <c r="S306" s="356"/>
      <c r="T306" s="356"/>
      <c r="U306" s="356"/>
      <c r="V306" s="356"/>
      <c r="W306" s="356"/>
      <c r="X306" s="356"/>
      <c r="Y306" s="356"/>
      <c r="Z306" s="356"/>
      <c r="AA306" s="356"/>
      <c r="AB306" s="356"/>
      <c r="AC306" s="356"/>
      <c r="AD306" s="356"/>
      <c r="AE306" s="356"/>
      <c r="AF306" s="356"/>
      <c r="AG306" s="356"/>
      <c r="AH306" s="356"/>
      <c r="AI306" s="356"/>
      <c r="AJ306" s="356"/>
      <c r="AK306" s="356"/>
      <c r="AL306" s="356"/>
    </row>
    <row r="307" spans="2:38">
      <c r="B307" s="373" t="s">
        <v>5237</v>
      </c>
      <c r="C307" s="373"/>
      <c r="D307" s="373" t="s">
        <v>5798</v>
      </c>
      <c r="E307" s="356" t="s">
        <v>1839</v>
      </c>
      <c r="F307" s="356" t="s">
        <v>868</v>
      </c>
      <c r="G307" s="356"/>
      <c r="H307" s="356"/>
      <c r="I307" s="356"/>
      <c r="J307" s="356"/>
      <c r="K307" s="356"/>
      <c r="L307" s="356"/>
      <c r="M307" s="356"/>
      <c r="N307" s="356"/>
      <c r="O307" s="356"/>
      <c r="P307" s="356"/>
      <c r="Q307" s="356"/>
      <c r="R307" s="356"/>
      <c r="S307" s="356"/>
      <c r="T307" s="356"/>
      <c r="U307" s="356"/>
      <c r="V307" s="356"/>
      <c r="W307" s="356"/>
      <c r="X307" s="356"/>
      <c r="Y307" s="356"/>
      <c r="Z307" s="356"/>
      <c r="AA307" s="356"/>
      <c r="AB307" s="356"/>
      <c r="AC307" s="356"/>
      <c r="AD307" s="356"/>
      <c r="AE307" s="356"/>
      <c r="AF307" s="356"/>
      <c r="AG307" s="356"/>
      <c r="AH307" s="356"/>
      <c r="AI307" s="356"/>
      <c r="AJ307" s="356"/>
      <c r="AK307" s="356"/>
      <c r="AL307" s="356"/>
    </row>
    <row r="308" spans="2:38">
      <c r="B308" s="373" t="s">
        <v>2449</v>
      </c>
      <c r="C308" s="373"/>
      <c r="D308" s="373" t="s">
        <v>5798</v>
      </c>
      <c r="E308" s="356" t="s">
        <v>1269</v>
      </c>
      <c r="F308" s="356" t="s">
        <v>868</v>
      </c>
      <c r="G308" s="356"/>
      <c r="H308" s="356"/>
      <c r="I308" s="356"/>
      <c r="J308" s="356"/>
      <c r="K308" s="356"/>
      <c r="L308" s="356"/>
      <c r="M308" s="356"/>
      <c r="N308" s="356"/>
      <c r="O308" s="356"/>
      <c r="P308" s="356"/>
      <c r="Q308" s="356"/>
      <c r="R308" s="356"/>
      <c r="S308" s="356"/>
      <c r="T308" s="356"/>
      <c r="U308" s="356"/>
      <c r="V308" s="356"/>
      <c r="W308" s="356"/>
      <c r="X308" s="356"/>
      <c r="Y308" s="356"/>
      <c r="Z308" s="356"/>
      <c r="AA308" s="356"/>
      <c r="AB308" s="356"/>
      <c r="AC308" s="356"/>
      <c r="AD308" s="356"/>
      <c r="AE308" s="356"/>
      <c r="AF308" s="356"/>
      <c r="AG308" s="356"/>
      <c r="AH308" s="356"/>
      <c r="AI308" s="356"/>
      <c r="AJ308" s="356"/>
      <c r="AK308" s="356"/>
      <c r="AL308" s="356"/>
    </row>
    <row r="309" spans="2:38">
      <c r="B309" s="373" t="s">
        <v>5206</v>
      </c>
      <c r="C309" s="373"/>
      <c r="D309" s="373" t="s">
        <v>5798</v>
      </c>
      <c r="E309" s="356" t="s">
        <v>1846</v>
      </c>
      <c r="F309" s="356" t="s">
        <v>868</v>
      </c>
      <c r="G309" s="356"/>
      <c r="H309" s="356"/>
      <c r="I309" s="356"/>
      <c r="J309" s="356"/>
      <c r="K309" s="356"/>
      <c r="L309" s="356"/>
      <c r="M309" s="356"/>
      <c r="N309" s="356"/>
      <c r="O309" s="356"/>
      <c r="P309" s="356"/>
      <c r="Q309" s="356"/>
      <c r="R309" s="356"/>
      <c r="S309" s="356"/>
      <c r="T309" s="356"/>
      <c r="U309" s="356"/>
      <c r="V309" s="356"/>
      <c r="W309" s="356"/>
      <c r="X309" s="356"/>
      <c r="Y309" s="356"/>
      <c r="Z309" s="356"/>
      <c r="AA309" s="356"/>
      <c r="AB309" s="356"/>
      <c r="AC309" s="356"/>
      <c r="AD309" s="356"/>
      <c r="AE309" s="356"/>
      <c r="AF309" s="356"/>
      <c r="AG309" s="356"/>
      <c r="AH309" s="356"/>
      <c r="AI309" s="356"/>
      <c r="AJ309" s="356"/>
      <c r="AK309" s="356"/>
      <c r="AL309" s="356"/>
    </row>
    <row r="310" spans="2:38">
      <c r="B310" s="373" t="s">
        <v>6943</v>
      </c>
      <c r="C310" s="373"/>
      <c r="D310" s="373" t="s">
        <v>5798</v>
      </c>
      <c r="E310" s="356" t="s">
        <v>1849</v>
      </c>
      <c r="F310" s="356" t="s">
        <v>868</v>
      </c>
      <c r="G310" s="356"/>
      <c r="H310" s="356"/>
      <c r="I310" s="356"/>
      <c r="J310" s="356"/>
      <c r="K310" s="356"/>
      <c r="L310" s="356"/>
      <c r="M310" s="356"/>
      <c r="N310" s="356"/>
      <c r="O310" s="356"/>
      <c r="P310" s="356"/>
      <c r="Q310" s="356"/>
      <c r="R310" s="356"/>
      <c r="S310" s="356"/>
      <c r="T310" s="356"/>
      <c r="U310" s="356"/>
      <c r="V310" s="356"/>
      <c r="W310" s="356"/>
      <c r="X310" s="356"/>
      <c r="Y310" s="356"/>
      <c r="Z310" s="356"/>
      <c r="AA310" s="356"/>
      <c r="AB310" s="356"/>
      <c r="AC310" s="356"/>
      <c r="AD310" s="356"/>
      <c r="AE310" s="356"/>
      <c r="AF310" s="356"/>
      <c r="AG310" s="356"/>
      <c r="AH310" s="356"/>
      <c r="AI310" s="356"/>
      <c r="AJ310" s="356"/>
      <c r="AK310" s="356"/>
      <c r="AL310" s="356"/>
    </row>
    <row r="311" spans="2:38">
      <c r="B311" s="373" t="s">
        <v>6263</v>
      </c>
      <c r="C311" s="373"/>
      <c r="D311" s="373" t="s">
        <v>5798</v>
      </c>
      <c r="E311" s="356" t="s">
        <v>1854</v>
      </c>
      <c r="F311" s="356" t="s">
        <v>868</v>
      </c>
      <c r="G311" s="356"/>
      <c r="H311" s="356"/>
      <c r="I311" s="356"/>
      <c r="J311" s="356"/>
      <c r="K311" s="356"/>
      <c r="L311" s="356"/>
      <c r="M311" s="356"/>
      <c r="N311" s="356"/>
      <c r="O311" s="356"/>
      <c r="P311" s="356"/>
      <c r="Q311" s="356"/>
      <c r="R311" s="356"/>
      <c r="S311" s="356"/>
      <c r="T311" s="356"/>
      <c r="U311" s="356"/>
      <c r="V311" s="356"/>
      <c r="W311" s="356"/>
      <c r="X311" s="356"/>
      <c r="Y311" s="356"/>
      <c r="Z311" s="356"/>
      <c r="AA311" s="356"/>
      <c r="AB311" s="356"/>
      <c r="AC311" s="356"/>
      <c r="AD311" s="356"/>
      <c r="AE311" s="356"/>
      <c r="AF311" s="356"/>
      <c r="AG311" s="356"/>
      <c r="AH311" s="356"/>
      <c r="AI311" s="356"/>
      <c r="AJ311" s="356"/>
      <c r="AK311" s="356"/>
      <c r="AL311" s="356"/>
    </row>
    <row r="312" spans="2:38">
      <c r="B312" s="373" t="s">
        <v>3849</v>
      </c>
      <c r="C312" s="373"/>
      <c r="D312" s="373" t="s">
        <v>5798</v>
      </c>
      <c r="E312" s="356" t="s">
        <v>1858</v>
      </c>
      <c r="F312" s="356" t="s">
        <v>868</v>
      </c>
      <c r="G312" s="356"/>
      <c r="H312" s="356"/>
      <c r="I312" s="356"/>
      <c r="J312" s="356"/>
      <c r="K312" s="356"/>
      <c r="L312" s="356"/>
      <c r="M312" s="356"/>
      <c r="N312" s="356"/>
      <c r="O312" s="356"/>
      <c r="P312" s="356"/>
      <c r="Q312" s="356"/>
      <c r="R312" s="356"/>
      <c r="S312" s="356"/>
      <c r="T312" s="356"/>
      <c r="U312" s="356"/>
      <c r="V312" s="356"/>
      <c r="W312" s="356"/>
      <c r="X312" s="356"/>
      <c r="Y312" s="356"/>
      <c r="Z312" s="356"/>
      <c r="AA312" s="356"/>
      <c r="AB312" s="356"/>
      <c r="AC312" s="356"/>
      <c r="AD312" s="356"/>
      <c r="AE312" s="356"/>
      <c r="AF312" s="356"/>
      <c r="AG312" s="356"/>
      <c r="AH312" s="356"/>
      <c r="AI312" s="356"/>
      <c r="AJ312" s="356"/>
      <c r="AK312" s="356"/>
      <c r="AL312" s="356"/>
    </row>
    <row r="313" spans="2:38">
      <c r="B313" s="373" t="s">
        <v>5806</v>
      </c>
      <c r="C313" s="373"/>
      <c r="D313" s="373" t="s">
        <v>5798</v>
      </c>
      <c r="E313" s="356" t="s">
        <v>1115</v>
      </c>
      <c r="F313" s="356" t="s">
        <v>868</v>
      </c>
      <c r="G313" s="356"/>
      <c r="H313" s="356"/>
      <c r="I313" s="356"/>
      <c r="J313" s="356"/>
      <c r="K313" s="356"/>
      <c r="L313" s="356"/>
      <c r="M313" s="356"/>
      <c r="N313" s="356"/>
      <c r="O313" s="356"/>
      <c r="P313" s="356"/>
      <c r="Q313" s="356"/>
      <c r="R313" s="356"/>
      <c r="S313" s="356"/>
      <c r="T313" s="356"/>
      <c r="U313" s="356"/>
      <c r="V313" s="356"/>
      <c r="W313" s="356"/>
      <c r="X313" s="356"/>
      <c r="Y313" s="356"/>
      <c r="Z313" s="356"/>
      <c r="AA313" s="356"/>
      <c r="AB313" s="356"/>
      <c r="AC313" s="356"/>
      <c r="AD313" s="356"/>
      <c r="AE313" s="356"/>
      <c r="AF313" s="356"/>
      <c r="AG313" s="356"/>
      <c r="AH313" s="356"/>
      <c r="AI313" s="356"/>
      <c r="AJ313" s="356"/>
      <c r="AK313" s="356"/>
      <c r="AL313" s="356"/>
    </row>
    <row r="314" spans="2:38">
      <c r="B314" s="373" t="s">
        <v>6944</v>
      </c>
      <c r="C314" s="373"/>
      <c r="D314" s="373" t="s">
        <v>5798</v>
      </c>
      <c r="E314" s="356" t="s">
        <v>1864</v>
      </c>
      <c r="F314" s="356" t="s">
        <v>868</v>
      </c>
      <c r="G314" s="356"/>
      <c r="H314" s="356"/>
      <c r="I314" s="356"/>
      <c r="J314" s="356"/>
      <c r="K314" s="356"/>
      <c r="L314" s="356"/>
      <c r="M314" s="356"/>
      <c r="N314" s="356"/>
      <c r="O314" s="356"/>
      <c r="P314" s="356"/>
      <c r="Q314" s="356"/>
      <c r="R314" s="356"/>
      <c r="S314" s="356"/>
      <c r="T314" s="356"/>
      <c r="U314" s="356"/>
      <c r="V314" s="356"/>
      <c r="W314" s="356"/>
      <c r="X314" s="356"/>
      <c r="Y314" s="356"/>
      <c r="Z314" s="356"/>
      <c r="AA314" s="356"/>
      <c r="AB314" s="356"/>
      <c r="AC314" s="356"/>
      <c r="AD314" s="356"/>
      <c r="AE314" s="356"/>
      <c r="AF314" s="356"/>
      <c r="AG314" s="356"/>
      <c r="AH314" s="356"/>
      <c r="AI314" s="356"/>
      <c r="AJ314" s="356"/>
      <c r="AK314" s="356"/>
      <c r="AL314" s="356"/>
    </row>
    <row r="315" spans="2:38">
      <c r="B315" s="373" t="s">
        <v>157</v>
      </c>
      <c r="C315" s="373"/>
      <c r="D315" s="373" t="s">
        <v>5798</v>
      </c>
      <c r="E315" s="356" t="s">
        <v>1771</v>
      </c>
      <c r="F315" s="356" t="s">
        <v>868</v>
      </c>
      <c r="G315" s="356"/>
      <c r="H315" s="356"/>
      <c r="I315" s="356"/>
      <c r="J315" s="356"/>
      <c r="K315" s="356"/>
      <c r="L315" s="356"/>
      <c r="M315" s="356"/>
      <c r="N315" s="356"/>
      <c r="O315" s="356"/>
      <c r="P315" s="356"/>
      <c r="Q315" s="356"/>
      <c r="R315" s="356"/>
      <c r="S315" s="356"/>
      <c r="T315" s="356"/>
      <c r="U315" s="356"/>
      <c r="V315" s="356"/>
      <c r="W315" s="356"/>
      <c r="X315" s="356"/>
      <c r="Y315" s="356"/>
      <c r="Z315" s="356"/>
      <c r="AA315" s="356"/>
      <c r="AB315" s="356"/>
      <c r="AC315" s="356"/>
      <c r="AD315" s="356"/>
      <c r="AE315" s="356"/>
      <c r="AF315" s="356"/>
      <c r="AG315" s="356"/>
      <c r="AH315" s="356"/>
      <c r="AI315" s="356"/>
      <c r="AJ315" s="356"/>
      <c r="AK315" s="356"/>
      <c r="AL315" s="356"/>
    </row>
    <row r="316" spans="2:38">
      <c r="B316" s="373" t="s">
        <v>6945</v>
      </c>
      <c r="C316" s="373"/>
      <c r="D316" s="373" t="s">
        <v>5798</v>
      </c>
      <c r="E316" s="356" t="s">
        <v>1687</v>
      </c>
      <c r="F316" s="356" t="s">
        <v>868</v>
      </c>
      <c r="G316" s="356"/>
      <c r="H316" s="356"/>
      <c r="I316" s="356"/>
      <c r="J316" s="356"/>
      <c r="K316" s="356"/>
      <c r="L316" s="356"/>
      <c r="M316" s="356"/>
      <c r="N316" s="356"/>
      <c r="O316" s="356"/>
      <c r="P316" s="356"/>
      <c r="Q316" s="356"/>
      <c r="R316" s="356"/>
      <c r="S316" s="356"/>
      <c r="T316" s="356"/>
      <c r="U316" s="356"/>
      <c r="V316" s="356"/>
      <c r="W316" s="356"/>
      <c r="X316" s="356"/>
      <c r="Y316" s="356"/>
      <c r="Z316" s="356"/>
      <c r="AA316" s="356"/>
      <c r="AB316" s="356"/>
      <c r="AC316" s="356"/>
      <c r="AD316" s="356"/>
      <c r="AE316" s="356"/>
      <c r="AF316" s="356"/>
      <c r="AG316" s="356"/>
      <c r="AH316" s="356"/>
      <c r="AI316" s="356"/>
      <c r="AJ316" s="356"/>
      <c r="AK316" s="356"/>
      <c r="AL316" s="356"/>
    </row>
    <row r="317" spans="2:38">
      <c r="B317" s="373" t="s">
        <v>1874</v>
      </c>
      <c r="C317" s="373"/>
      <c r="D317" s="373" t="s">
        <v>5798</v>
      </c>
      <c r="E317" s="356" t="s">
        <v>1872</v>
      </c>
      <c r="F317" s="356" t="s">
        <v>868</v>
      </c>
      <c r="G317" s="356"/>
      <c r="H317" s="356"/>
      <c r="I317" s="356"/>
      <c r="J317" s="356"/>
      <c r="K317" s="356"/>
      <c r="L317" s="356"/>
      <c r="M317" s="356"/>
      <c r="N317" s="356"/>
      <c r="O317" s="356"/>
      <c r="P317" s="356"/>
      <c r="Q317" s="356"/>
      <c r="R317" s="356"/>
      <c r="S317" s="356"/>
      <c r="T317" s="356"/>
      <c r="U317" s="356"/>
      <c r="V317" s="356"/>
      <c r="W317" s="356"/>
      <c r="X317" s="356"/>
      <c r="Y317" s="356"/>
      <c r="Z317" s="356"/>
      <c r="AA317" s="356"/>
      <c r="AB317" s="356"/>
      <c r="AC317" s="356"/>
      <c r="AD317" s="356"/>
      <c r="AE317" s="356"/>
      <c r="AF317" s="356"/>
      <c r="AG317" s="356"/>
      <c r="AH317" s="356"/>
      <c r="AI317" s="356"/>
      <c r="AJ317" s="356"/>
      <c r="AK317" s="356"/>
      <c r="AL317" s="356"/>
    </row>
    <row r="318" spans="2:38">
      <c r="B318" s="373" t="s">
        <v>1877</v>
      </c>
      <c r="C318" s="373"/>
      <c r="D318" s="373" t="s">
        <v>5798</v>
      </c>
      <c r="E318" s="356" t="s">
        <v>1496</v>
      </c>
      <c r="F318" s="356" t="s">
        <v>868</v>
      </c>
      <c r="G318" s="356"/>
      <c r="H318" s="356"/>
      <c r="I318" s="356"/>
      <c r="J318" s="356"/>
      <c r="K318" s="356"/>
      <c r="L318" s="356"/>
      <c r="M318" s="356"/>
      <c r="N318" s="356"/>
      <c r="O318" s="356"/>
      <c r="P318" s="356"/>
      <c r="Q318" s="356"/>
      <c r="R318" s="356"/>
      <c r="S318" s="356"/>
      <c r="T318" s="356"/>
      <c r="U318" s="356"/>
      <c r="V318" s="356"/>
      <c r="W318" s="356"/>
      <c r="X318" s="356"/>
      <c r="Y318" s="356"/>
      <c r="Z318" s="356"/>
      <c r="AA318" s="356"/>
      <c r="AB318" s="356"/>
      <c r="AC318" s="356"/>
      <c r="AD318" s="356"/>
      <c r="AE318" s="356"/>
      <c r="AF318" s="356"/>
      <c r="AG318" s="356"/>
      <c r="AH318" s="356"/>
      <c r="AI318" s="356"/>
      <c r="AJ318" s="356"/>
      <c r="AK318" s="356"/>
      <c r="AL318" s="356"/>
    </row>
    <row r="319" spans="2:38">
      <c r="B319" s="373" t="s">
        <v>6946</v>
      </c>
      <c r="C319" s="373"/>
      <c r="D319" s="373" t="s">
        <v>5798</v>
      </c>
      <c r="E319" s="356" t="s">
        <v>1879</v>
      </c>
      <c r="F319" s="356" t="s">
        <v>868</v>
      </c>
      <c r="G319" s="356"/>
      <c r="H319" s="356"/>
      <c r="I319" s="356"/>
      <c r="J319" s="356"/>
      <c r="K319" s="356"/>
      <c r="L319" s="356"/>
      <c r="M319" s="356"/>
      <c r="N319" s="356"/>
      <c r="O319" s="356"/>
      <c r="P319" s="356"/>
      <c r="Q319" s="356"/>
      <c r="R319" s="356"/>
      <c r="S319" s="356"/>
      <c r="T319" s="356"/>
      <c r="U319" s="356"/>
      <c r="V319" s="356"/>
      <c r="W319" s="356"/>
      <c r="X319" s="356"/>
      <c r="Y319" s="356"/>
      <c r="Z319" s="356"/>
      <c r="AA319" s="356"/>
      <c r="AB319" s="356"/>
      <c r="AC319" s="356"/>
      <c r="AD319" s="356"/>
      <c r="AE319" s="356"/>
      <c r="AF319" s="356"/>
      <c r="AG319" s="356"/>
      <c r="AH319" s="356"/>
      <c r="AI319" s="356"/>
      <c r="AJ319" s="356"/>
      <c r="AK319" s="356"/>
      <c r="AL319" s="356"/>
    </row>
    <row r="320" spans="2:38">
      <c r="B320" s="373" t="s">
        <v>973</v>
      </c>
      <c r="C320" s="373"/>
      <c r="D320" s="373" t="s">
        <v>5798</v>
      </c>
      <c r="E320" s="356" t="s">
        <v>61</v>
      </c>
      <c r="F320" s="356" t="s">
        <v>868</v>
      </c>
      <c r="G320" s="356"/>
      <c r="H320" s="356"/>
      <c r="I320" s="356"/>
      <c r="J320" s="356"/>
      <c r="K320" s="356"/>
      <c r="L320" s="356"/>
      <c r="M320" s="356"/>
      <c r="N320" s="356"/>
      <c r="O320" s="356"/>
      <c r="P320" s="356"/>
      <c r="Q320" s="356"/>
      <c r="R320" s="356"/>
      <c r="S320" s="356"/>
      <c r="T320" s="356"/>
      <c r="U320" s="356"/>
      <c r="V320" s="356"/>
      <c r="W320" s="356"/>
      <c r="X320" s="356"/>
      <c r="Y320" s="356"/>
      <c r="Z320" s="356"/>
      <c r="AA320" s="356"/>
      <c r="AB320" s="356"/>
      <c r="AC320" s="356"/>
      <c r="AD320" s="356"/>
      <c r="AE320" s="356"/>
      <c r="AF320" s="356"/>
      <c r="AG320" s="356"/>
      <c r="AH320" s="356"/>
      <c r="AI320" s="356"/>
      <c r="AJ320" s="356"/>
      <c r="AK320" s="356"/>
      <c r="AL320" s="356"/>
    </row>
    <row r="321" spans="2:38">
      <c r="B321" s="373" t="s">
        <v>6947</v>
      </c>
      <c r="C321" s="373"/>
      <c r="D321" s="373" t="s">
        <v>5798</v>
      </c>
      <c r="E321" s="356" t="s">
        <v>336</v>
      </c>
      <c r="F321" s="356" t="s">
        <v>868</v>
      </c>
      <c r="G321" s="356"/>
      <c r="H321" s="356"/>
      <c r="I321" s="356"/>
      <c r="J321" s="356"/>
      <c r="K321" s="356"/>
      <c r="L321" s="356"/>
      <c r="M321" s="356"/>
      <c r="N321" s="356"/>
      <c r="O321" s="356"/>
      <c r="P321" s="356"/>
      <c r="Q321" s="356"/>
      <c r="R321" s="356"/>
      <c r="S321" s="356"/>
      <c r="T321" s="356"/>
      <c r="U321" s="356"/>
      <c r="V321" s="356"/>
      <c r="W321" s="356"/>
      <c r="X321" s="356"/>
      <c r="Y321" s="356"/>
      <c r="Z321" s="356"/>
      <c r="AA321" s="356"/>
      <c r="AB321" s="356"/>
      <c r="AC321" s="356"/>
      <c r="AD321" s="356"/>
      <c r="AE321" s="356"/>
      <c r="AF321" s="356"/>
      <c r="AG321" s="356"/>
      <c r="AH321" s="356"/>
      <c r="AI321" s="356"/>
      <c r="AJ321" s="356"/>
      <c r="AK321" s="356"/>
      <c r="AL321" s="356"/>
    </row>
    <row r="322" spans="2:38">
      <c r="B322" s="373" t="s">
        <v>4175</v>
      </c>
      <c r="C322" s="373"/>
      <c r="D322" s="373" t="s">
        <v>5798</v>
      </c>
      <c r="E322" s="356" t="s">
        <v>1889</v>
      </c>
      <c r="F322" s="356" t="s">
        <v>868</v>
      </c>
      <c r="G322" s="356"/>
      <c r="H322" s="356"/>
      <c r="I322" s="356"/>
      <c r="J322" s="356"/>
      <c r="K322" s="356"/>
      <c r="L322" s="356"/>
      <c r="M322" s="356"/>
      <c r="N322" s="356"/>
      <c r="O322" s="356"/>
      <c r="P322" s="356"/>
      <c r="Q322" s="356"/>
      <c r="R322" s="356"/>
      <c r="S322" s="356"/>
      <c r="T322" s="356"/>
      <c r="U322" s="356"/>
      <c r="V322" s="356"/>
      <c r="W322" s="356"/>
      <c r="X322" s="356"/>
      <c r="Y322" s="356"/>
      <c r="Z322" s="356"/>
      <c r="AA322" s="356"/>
      <c r="AB322" s="356"/>
      <c r="AC322" s="356"/>
      <c r="AD322" s="356"/>
      <c r="AE322" s="356"/>
      <c r="AF322" s="356"/>
      <c r="AG322" s="356"/>
      <c r="AH322" s="356"/>
      <c r="AI322" s="356"/>
      <c r="AJ322" s="356"/>
      <c r="AK322" s="356"/>
      <c r="AL322" s="356"/>
    </row>
    <row r="323" spans="2:38">
      <c r="B323" s="373" t="s">
        <v>655</v>
      </c>
      <c r="C323" s="373"/>
      <c r="D323" s="373" t="s">
        <v>5798</v>
      </c>
      <c r="E323" s="356" t="s">
        <v>1890</v>
      </c>
      <c r="F323" s="356" t="s">
        <v>868</v>
      </c>
      <c r="G323" s="356"/>
      <c r="H323" s="356"/>
      <c r="I323" s="356"/>
      <c r="J323" s="356"/>
      <c r="K323" s="356"/>
      <c r="L323" s="356"/>
      <c r="M323" s="356"/>
      <c r="N323" s="356"/>
      <c r="O323" s="356"/>
      <c r="P323" s="356"/>
      <c r="Q323" s="356"/>
      <c r="R323" s="356"/>
      <c r="S323" s="356"/>
      <c r="T323" s="356"/>
      <c r="U323" s="356"/>
      <c r="V323" s="356"/>
      <c r="W323" s="356"/>
      <c r="X323" s="356"/>
      <c r="Y323" s="356"/>
      <c r="Z323" s="356"/>
      <c r="AA323" s="356"/>
      <c r="AB323" s="356"/>
      <c r="AC323" s="356"/>
      <c r="AD323" s="356"/>
      <c r="AE323" s="356"/>
      <c r="AF323" s="356"/>
      <c r="AG323" s="356"/>
      <c r="AH323" s="356"/>
      <c r="AI323" s="356"/>
      <c r="AJ323" s="356"/>
      <c r="AK323" s="356"/>
      <c r="AL323" s="356"/>
    </row>
    <row r="324" spans="2:38">
      <c r="B324" s="373" t="s">
        <v>6948</v>
      </c>
      <c r="C324" s="373"/>
      <c r="D324" s="373" t="s">
        <v>5798</v>
      </c>
      <c r="E324" s="356" t="s">
        <v>1897</v>
      </c>
      <c r="F324" s="356" t="s">
        <v>868</v>
      </c>
      <c r="G324" s="356"/>
      <c r="H324" s="356"/>
      <c r="I324" s="356"/>
      <c r="J324" s="356"/>
      <c r="K324" s="356"/>
      <c r="L324" s="356"/>
      <c r="M324" s="356"/>
      <c r="N324" s="356"/>
      <c r="O324" s="356"/>
      <c r="P324" s="356"/>
      <c r="Q324" s="356"/>
      <c r="R324" s="356"/>
      <c r="S324" s="356"/>
      <c r="T324" s="356"/>
      <c r="U324" s="356"/>
      <c r="V324" s="356"/>
      <c r="W324" s="356"/>
      <c r="X324" s="356"/>
      <c r="Y324" s="356"/>
      <c r="Z324" s="356"/>
      <c r="AA324" s="356"/>
      <c r="AB324" s="356"/>
      <c r="AC324" s="356"/>
      <c r="AD324" s="356"/>
      <c r="AE324" s="356"/>
      <c r="AF324" s="356"/>
      <c r="AG324" s="356"/>
      <c r="AH324" s="356"/>
      <c r="AI324" s="356"/>
      <c r="AJ324" s="356"/>
      <c r="AK324" s="356"/>
      <c r="AL324" s="356"/>
    </row>
    <row r="325" spans="2:38">
      <c r="B325" s="373" t="s">
        <v>6949</v>
      </c>
      <c r="C325" s="373"/>
      <c r="D325" s="373" t="s">
        <v>5798</v>
      </c>
      <c r="E325" s="356" t="s">
        <v>617</v>
      </c>
      <c r="F325" s="356" t="s">
        <v>868</v>
      </c>
      <c r="G325" s="356"/>
      <c r="H325" s="356"/>
      <c r="I325" s="356"/>
      <c r="J325" s="356"/>
      <c r="K325" s="356"/>
      <c r="L325" s="356"/>
      <c r="M325" s="356"/>
      <c r="N325" s="356"/>
      <c r="O325" s="356"/>
      <c r="P325" s="356"/>
      <c r="Q325" s="356"/>
      <c r="R325" s="356"/>
      <c r="S325" s="356"/>
      <c r="T325" s="356"/>
      <c r="U325" s="356"/>
      <c r="V325" s="356"/>
      <c r="W325" s="356"/>
      <c r="X325" s="356"/>
      <c r="Y325" s="356"/>
      <c r="Z325" s="356"/>
      <c r="AA325" s="356"/>
      <c r="AB325" s="356"/>
      <c r="AC325" s="356"/>
      <c r="AD325" s="356"/>
      <c r="AE325" s="356"/>
      <c r="AF325" s="356"/>
      <c r="AG325" s="356"/>
      <c r="AH325" s="356"/>
      <c r="AI325" s="356"/>
      <c r="AJ325" s="356"/>
      <c r="AK325" s="356"/>
      <c r="AL325" s="356"/>
    </row>
    <row r="326" spans="2:38">
      <c r="B326" s="373" t="s">
        <v>6950</v>
      </c>
      <c r="C326" s="373"/>
      <c r="D326" s="373" t="s">
        <v>5798</v>
      </c>
      <c r="E326" s="356" t="s">
        <v>1909</v>
      </c>
      <c r="F326" s="356" t="s">
        <v>868</v>
      </c>
      <c r="G326" s="356"/>
      <c r="H326" s="356"/>
      <c r="I326" s="356"/>
      <c r="J326" s="356"/>
      <c r="K326" s="356"/>
      <c r="L326" s="356"/>
      <c r="M326" s="356"/>
      <c r="N326" s="356"/>
      <c r="O326" s="356"/>
      <c r="P326" s="356"/>
      <c r="Q326" s="356"/>
      <c r="R326" s="356"/>
      <c r="S326" s="356"/>
      <c r="T326" s="356"/>
      <c r="U326" s="356"/>
      <c r="V326" s="356"/>
      <c r="W326" s="356"/>
      <c r="X326" s="356"/>
      <c r="Y326" s="356"/>
      <c r="Z326" s="356"/>
      <c r="AA326" s="356"/>
      <c r="AB326" s="356"/>
      <c r="AC326" s="356"/>
      <c r="AD326" s="356"/>
      <c r="AE326" s="356"/>
      <c r="AF326" s="356"/>
      <c r="AG326" s="356"/>
      <c r="AH326" s="356"/>
      <c r="AI326" s="356"/>
      <c r="AJ326" s="356"/>
      <c r="AK326" s="356"/>
      <c r="AL326" s="356"/>
    </row>
    <row r="327" spans="2:38">
      <c r="B327" s="373" t="s">
        <v>1046</v>
      </c>
      <c r="C327" s="373"/>
      <c r="D327" s="373" t="s">
        <v>5798</v>
      </c>
      <c r="E327" s="356" t="s">
        <v>1912</v>
      </c>
      <c r="F327" s="356" t="s">
        <v>868</v>
      </c>
      <c r="G327" s="356"/>
      <c r="H327" s="356"/>
      <c r="I327" s="356"/>
      <c r="J327" s="356"/>
      <c r="K327" s="356"/>
      <c r="L327" s="356"/>
      <c r="M327" s="356"/>
      <c r="N327" s="356"/>
      <c r="O327" s="356"/>
      <c r="P327" s="356"/>
      <c r="Q327" s="356"/>
      <c r="R327" s="356"/>
      <c r="S327" s="356"/>
      <c r="T327" s="356"/>
      <c r="U327" s="356"/>
      <c r="V327" s="356"/>
      <c r="W327" s="356"/>
      <c r="X327" s="356"/>
      <c r="Y327" s="356"/>
      <c r="Z327" s="356"/>
      <c r="AA327" s="356"/>
      <c r="AB327" s="356"/>
      <c r="AC327" s="356"/>
      <c r="AD327" s="356"/>
      <c r="AE327" s="356"/>
      <c r="AF327" s="356"/>
      <c r="AG327" s="356"/>
      <c r="AH327" s="356"/>
      <c r="AI327" s="356"/>
      <c r="AJ327" s="356"/>
      <c r="AK327" s="356"/>
      <c r="AL327" s="356"/>
    </row>
    <row r="328" spans="2:38">
      <c r="B328" s="373" t="s">
        <v>1659</v>
      </c>
      <c r="C328" s="373"/>
      <c r="D328" s="373" t="s">
        <v>5798</v>
      </c>
      <c r="E328" s="356" t="s">
        <v>1916</v>
      </c>
      <c r="F328" s="356" t="s">
        <v>868</v>
      </c>
      <c r="G328" s="356"/>
      <c r="H328" s="356"/>
      <c r="I328" s="356"/>
      <c r="J328" s="356"/>
      <c r="K328" s="356"/>
      <c r="L328" s="356"/>
      <c r="M328" s="356"/>
      <c r="N328" s="356"/>
      <c r="O328" s="356"/>
      <c r="P328" s="356"/>
      <c r="Q328" s="356"/>
      <c r="R328" s="356"/>
      <c r="S328" s="356"/>
      <c r="T328" s="356"/>
      <c r="U328" s="356"/>
      <c r="V328" s="356"/>
      <c r="W328" s="356"/>
      <c r="X328" s="356"/>
      <c r="Y328" s="356"/>
      <c r="Z328" s="356"/>
      <c r="AA328" s="356"/>
      <c r="AB328" s="356"/>
      <c r="AC328" s="356"/>
      <c r="AD328" s="356"/>
      <c r="AE328" s="356"/>
      <c r="AF328" s="356"/>
      <c r="AG328" s="356"/>
      <c r="AH328" s="356"/>
      <c r="AI328" s="356"/>
      <c r="AJ328" s="356"/>
      <c r="AK328" s="356"/>
      <c r="AL328" s="356"/>
    </row>
    <row r="329" spans="2:38">
      <c r="B329" s="373" t="s">
        <v>1924</v>
      </c>
      <c r="C329" s="373"/>
      <c r="D329" s="373" t="s">
        <v>5798</v>
      </c>
      <c r="E329" s="356" t="s">
        <v>1921</v>
      </c>
      <c r="F329" s="356" t="s">
        <v>868</v>
      </c>
      <c r="G329" s="356"/>
      <c r="H329" s="356"/>
      <c r="I329" s="356"/>
      <c r="J329" s="356"/>
      <c r="K329" s="356"/>
      <c r="L329" s="356"/>
      <c r="M329" s="356"/>
      <c r="N329" s="356"/>
      <c r="O329" s="356"/>
      <c r="P329" s="356"/>
      <c r="Q329" s="356"/>
      <c r="R329" s="356"/>
      <c r="S329" s="356"/>
      <c r="T329" s="356"/>
      <c r="U329" s="356"/>
      <c r="V329" s="356"/>
      <c r="W329" s="356"/>
      <c r="X329" s="356"/>
      <c r="Y329" s="356"/>
      <c r="Z329" s="356"/>
      <c r="AA329" s="356"/>
      <c r="AB329" s="356"/>
      <c r="AC329" s="356"/>
      <c r="AD329" s="356"/>
      <c r="AE329" s="356"/>
      <c r="AF329" s="356"/>
      <c r="AG329" s="356"/>
      <c r="AH329" s="356"/>
      <c r="AI329" s="356"/>
      <c r="AJ329" s="356"/>
      <c r="AK329" s="356"/>
      <c r="AL329" s="356"/>
    </row>
    <row r="330" spans="2:38">
      <c r="B330" s="373" t="s">
        <v>1930</v>
      </c>
      <c r="C330" s="373"/>
      <c r="D330" s="373" t="s">
        <v>5798</v>
      </c>
      <c r="E330" s="356" t="s">
        <v>1925</v>
      </c>
      <c r="F330" s="356" t="s">
        <v>868</v>
      </c>
      <c r="G330" s="356"/>
      <c r="H330" s="356"/>
      <c r="I330" s="356"/>
      <c r="J330" s="356"/>
      <c r="K330" s="356"/>
      <c r="L330" s="356"/>
      <c r="M330" s="356"/>
      <c r="N330" s="356"/>
      <c r="O330" s="356"/>
      <c r="P330" s="356"/>
      <c r="Q330" s="356"/>
      <c r="R330" s="356"/>
      <c r="S330" s="356"/>
      <c r="T330" s="356"/>
      <c r="U330" s="356"/>
      <c r="V330" s="356"/>
      <c r="W330" s="356"/>
      <c r="X330" s="356"/>
      <c r="Y330" s="356"/>
      <c r="Z330" s="356"/>
      <c r="AA330" s="356"/>
      <c r="AB330" s="356"/>
      <c r="AC330" s="356"/>
      <c r="AD330" s="356"/>
      <c r="AE330" s="356"/>
      <c r="AF330" s="356"/>
      <c r="AG330" s="356"/>
      <c r="AH330" s="356"/>
      <c r="AI330" s="356"/>
      <c r="AJ330" s="356"/>
      <c r="AK330" s="356"/>
      <c r="AL330" s="356"/>
    </row>
    <row r="331" spans="2:38">
      <c r="B331" s="373" t="s">
        <v>2159</v>
      </c>
      <c r="C331" s="373"/>
      <c r="D331" s="373" t="s">
        <v>5798</v>
      </c>
      <c r="E331" s="356" t="s">
        <v>1936</v>
      </c>
      <c r="F331" s="356" t="s">
        <v>868</v>
      </c>
      <c r="G331" s="356"/>
      <c r="H331" s="356"/>
      <c r="I331" s="356"/>
      <c r="J331" s="356"/>
      <c r="K331" s="356"/>
      <c r="L331" s="356"/>
      <c r="M331" s="356"/>
      <c r="N331" s="356"/>
      <c r="O331" s="356"/>
      <c r="P331" s="356"/>
      <c r="Q331" s="356"/>
      <c r="R331" s="356"/>
      <c r="S331" s="356"/>
      <c r="T331" s="356"/>
      <c r="U331" s="356"/>
      <c r="V331" s="356"/>
      <c r="W331" s="356"/>
      <c r="X331" s="356"/>
      <c r="Y331" s="356"/>
      <c r="Z331" s="356"/>
      <c r="AA331" s="356"/>
      <c r="AB331" s="356"/>
      <c r="AC331" s="356"/>
      <c r="AD331" s="356"/>
      <c r="AE331" s="356"/>
      <c r="AF331" s="356"/>
      <c r="AG331" s="356"/>
      <c r="AH331" s="356"/>
      <c r="AI331" s="356"/>
      <c r="AJ331" s="356"/>
      <c r="AK331" s="356"/>
      <c r="AL331" s="356"/>
    </row>
    <row r="332" spans="2:38">
      <c r="B332" s="373" t="s">
        <v>4605</v>
      </c>
      <c r="C332" s="373"/>
      <c r="D332" s="373" t="s">
        <v>5798</v>
      </c>
      <c r="E332" s="356" t="s">
        <v>1301</v>
      </c>
      <c r="F332" s="356" t="s">
        <v>868</v>
      </c>
      <c r="G332" s="356"/>
      <c r="H332" s="356"/>
      <c r="I332" s="356"/>
      <c r="J332" s="356"/>
      <c r="K332" s="356"/>
      <c r="L332" s="356"/>
      <c r="M332" s="356"/>
      <c r="N332" s="356"/>
      <c r="O332" s="356"/>
      <c r="P332" s="356"/>
      <c r="Q332" s="356"/>
      <c r="R332" s="356"/>
      <c r="S332" s="356"/>
      <c r="T332" s="356"/>
      <c r="U332" s="356"/>
      <c r="V332" s="356"/>
      <c r="W332" s="356"/>
      <c r="X332" s="356"/>
      <c r="Y332" s="356"/>
      <c r="Z332" s="356"/>
      <c r="AA332" s="356"/>
      <c r="AB332" s="356"/>
      <c r="AC332" s="356"/>
      <c r="AD332" s="356"/>
      <c r="AE332" s="356"/>
      <c r="AF332" s="356"/>
      <c r="AG332" s="356"/>
      <c r="AH332" s="356"/>
      <c r="AI332" s="356"/>
      <c r="AJ332" s="356"/>
      <c r="AK332" s="356"/>
      <c r="AL332" s="356"/>
    </row>
    <row r="333" spans="2:38">
      <c r="B333" s="373" t="s">
        <v>6952</v>
      </c>
      <c r="C333" s="373"/>
      <c r="D333" s="373" t="s">
        <v>5798</v>
      </c>
      <c r="E333" s="356" t="s">
        <v>1949</v>
      </c>
      <c r="F333" s="356" t="s">
        <v>868</v>
      </c>
      <c r="G333" s="356"/>
      <c r="H333" s="356"/>
      <c r="I333" s="356"/>
      <c r="J333" s="356"/>
      <c r="K333" s="356"/>
      <c r="L333" s="356"/>
      <c r="M333" s="356"/>
      <c r="N333" s="356"/>
      <c r="O333" s="356"/>
      <c r="P333" s="356"/>
      <c r="Q333" s="356"/>
      <c r="R333" s="356"/>
      <c r="S333" s="356"/>
      <c r="T333" s="356"/>
      <c r="U333" s="356"/>
      <c r="V333" s="356"/>
      <c r="W333" s="356"/>
      <c r="X333" s="356"/>
      <c r="Y333" s="356"/>
      <c r="Z333" s="356"/>
      <c r="AA333" s="356"/>
      <c r="AB333" s="356"/>
      <c r="AC333" s="356"/>
      <c r="AD333" s="356"/>
      <c r="AE333" s="356"/>
      <c r="AF333" s="356"/>
      <c r="AG333" s="356"/>
      <c r="AH333" s="356"/>
      <c r="AI333" s="356"/>
      <c r="AJ333" s="356"/>
      <c r="AK333" s="356"/>
      <c r="AL333" s="356"/>
    </row>
    <row r="334" spans="2:38">
      <c r="B334" s="373" t="s">
        <v>6953</v>
      </c>
      <c r="C334" s="373"/>
      <c r="D334" s="373" t="s">
        <v>5798</v>
      </c>
      <c r="E334" s="356" t="s">
        <v>1074</v>
      </c>
      <c r="F334" s="356" t="s">
        <v>868</v>
      </c>
      <c r="G334" s="356"/>
      <c r="H334" s="356"/>
      <c r="I334" s="356"/>
      <c r="J334" s="356"/>
      <c r="K334" s="356"/>
      <c r="L334" s="356"/>
      <c r="M334" s="356"/>
      <c r="N334" s="356"/>
      <c r="O334" s="356"/>
      <c r="P334" s="356"/>
      <c r="Q334" s="356"/>
      <c r="R334" s="356"/>
      <c r="S334" s="356"/>
      <c r="T334" s="356"/>
      <c r="U334" s="356"/>
      <c r="V334" s="356"/>
      <c r="W334" s="356"/>
      <c r="X334" s="356"/>
      <c r="Y334" s="356"/>
      <c r="Z334" s="356"/>
      <c r="AA334" s="356"/>
      <c r="AB334" s="356"/>
      <c r="AC334" s="356"/>
      <c r="AD334" s="356"/>
      <c r="AE334" s="356"/>
      <c r="AF334" s="356"/>
      <c r="AG334" s="356"/>
      <c r="AH334" s="356"/>
      <c r="AI334" s="356"/>
      <c r="AJ334" s="356"/>
      <c r="AK334" s="356"/>
      <c r="AL334" s="356"/>
    </row>
    <row r="335" spans="2:38">
      <c r="B335" s="373" t="s">
        <v>100</v>
      </c>
      <c r="C335" s="373"/>
      <c r="D335" s="373" t="s">
        <v>5798</v>
      </c>
      <c r="E335" s="356" t="s">
        <v>1959</v>
      </c>
      <c r="F335" s="356" t="s">
        <v>868</v>
      </c>
      <c r="G335" s="356"/>
      <c r="H335" s="356"/>
      <c r="I335" s="356"/>
      <c r="J335" s="356"/>
      <c r="K335" s="356"/>
      <c r="L335" s="356"/>
      <c r="M335" s="356"/>
      <c r="N335" s="356"/>
      <c r="O335" s="356"/>
      <c r="P335" s="356"/>
      <c r="Q335" s="356"/>
      <c r="R335" s="356"/>
      <c r="S335" s="356"/>
      <c r="T335" s="356"/>
      <c r="U335" s="356"/>
      <c r="V335" s="356"/>
      <c r="W335" s="356"/>
      <c r="X335" s="356"/>
      <c r="Y335" s="356"/>
      <c r="Z335" s="356"/>
      <c r="AA335" s="356"/>
      <c r="AB335" s="356"/>
      <c r="AC335" s="356"/>
      <c r="AD335" s="356"/>
      <c r="AE335" s="356"/>
      <c r="AF335" s="356"/>
      <c r="AG335" s="356"/>
      <c r="AH335" s="356"/>
      <c r="AI335" s="356"/>
      <c r="AJ335" s="356"/>
      <c r="AK335" s="356"/>
      <c r="AL335" s="356"/>
    </row>
    <row r="336" spans="2:38">
      <c r="B336" s="373" t="s">
        <v>1423</v>
      </c>
      <c r="C336" s="373"/>
      <c r="D336" s="373" t="s">
        <v>5798</v>
      </c>
      <c r="E336" s="356" t="s">
        <v>1966</v>
      </c>
      <c r="F336" s="356" t="s">
        <v>868</v>
      </c>
      <c r="G336" s="356"/>
      <c r="H336" s="356"/>
      <c r="I336" s="356"/>
      <c r="J336" s="356"/>
      <c r="K336" s="356"/>
      <c r="L336" s="356"/>
      <c r="M336" s="356"/>
      <c r="N336" s="356"/>
      <c r="O336" s="356"/>
      <c r="P336" s="356"/>
      <c r="Q336" s="356"/>
      <c r="R336" s="356"/>
      <c r="S336" s="356"/>
      <c r="T336" s="356"/>
      <c r="U336" s="356"/>
      <c r="V336" s="356"/>
      <c r="W336" s="356"/>
      <c r="X336" s="356"/>
      <c r="Y336" s="356"/>
      <c r="Z336" s="356"/>
      <c r="AA336" s="356"/>
      <c r="AB336" s="356"/>
      <c r="AC336" s="356"/>
      <c r="AD336" s="356"/>
      <c r="AE336" s="356"/>
      <c r="AF336" s="356"/>
      <c r="AG336" s="356"/>
      <c r="AH336" s="356"/>
      <c r="AI336" s="356"/>
      <c r="AJ336" s="356"/>
      <c r="AK336" s="356"/>
      <c r="AL336" s="356"/>
    </row>
    <row r="337" spans="2:38">
      <c r="B337" s="373" t="s">
        <v>1969</v>
      </c>
      <c r="C337" s="373"/>
      <c r="D337" s="373" t="s">
        <v>5798</v>
      </c>
      <c r="E337" s="356" t="s">
        <v>619</v>
      </c>
      <c r="F337" s="356" t="s">
        <v>868</v>
      </c>
      <c r="G337" s="356"/>
      <c r="H337" s="356"/>
      <c r="I337" s="356"/>
      <c r="J337" s="356"/>
      <c r="K337" s="356"/>
      <c r="L337" s="356"/>
      <c r="M337" s="356"/>
      <c r="N337" s="356"/>
      <c r="O337" s="356"/>
      <c r="P337" s="356"/>
      <c r="Q337" s="356"/>
      <c r="R337" s="356"/>
      <c r="S337" s="356"/>
      <c r="T337" s="356"/>
      <c r="U337" s="356"/>
      <c r="V337" s="356"/>
      <c r="W337" s="356"/>
      <c r="X337" s="356"/>
      <c r="Y337" s="356"/>
      <c r="Z337" s="356"/>
      <c r="AA337" s="356"/>
      <c r="AB337" s="356"/>
      <c r="AC337" s="356"/>
      <c r="AD337" s="356"/>
      <c r="AE337" s="356"/>
      <c r="AF337" s="356"/>
      <c r="AG337" s="356"/>
      <c r="AH337" s="356"/>
      <c r="AI337" s="356"/>
      <c r="AJ337" s="356"/>
      <c r="AK337" s="356"/>
      <c r="AL337" s="356"/>
    </row>
    <row r="338" spans="2:38">
      <c r="B338" s="373" t="s">
        <v>1974</v>
      </c>
      <c r="C338" s="373"/>
      <c r="D338" s="373" t="s">
        <v>5798</v>
      </c>
      <c r="E338" s="356" t="s">
        <v>1972</v>
      </c>
      <c r="F338" s="356" t="s">
        <v>868</v>
      </c>
      <c r="G338" s="356"/>
      <c r="H338" s="356"/>
      <c r="I338" s="356"/>
      <c r="J338" s="356"/>
      <c r="K338" s="356"/>
      <c r="L338" s="356"/>
      <c r="M338" s="356"/>
      <c r="N338" s="356"/>
      <c r="O338" s="356"/>
      <c r="P338" s="356"/>
      <c r="Q338" s="356"/>
      <c r="R338" s="356"/>
      <c r="S338" s="356"/>
      <c r="T338" s="356"/>
      <c r="U338" s="356"/>
      <c r="V338" s="356"/>
      <c r="W338" s="356"/>
      <c r="X338" s="356"/>
      <c r="Y338" s="356"/>
      <c r="Z338" s="356"/>
      <c r="AA338" s="356"/>
      <c r="AB338" s="356"/>
      <c r="AC338" s="356"/>
      <c r="AD338" s="356"/>
      <c r="AE338" s="356"/>
      <c r="AF338" s="356"/>
      <c r="AG338" s="356"/>
      <c r="AH338" s="356"/>
      <c r="AI338" s="356"/>
      <c r="AJ338" s="356"/>
      <c r="AK338" s="356"/>
      <c r="AL338" s="356"/>
    </row>
    <row r="339" spans="2:38">
      <c r="B339" s="373" t="s">
        <v>1976</v>
      </c>
      <c r="C339" s="373"/>
      <c r="D339" s="373" t="s">
        <v>5798</v>
      </c>
      <c r="E339" s="356" t="s">
        <v>1697</v>
      </c>
      <c r="F339" s="356" t="s">
        <v>868</v>
      </c>
      <c r="G339" s="356"/>
      <c r="H339" s="356"/>
      <c r="I339" s="356"/>
      <c r="J339" s="356"/>
      <c r="K339" s="356"/>
      <c r="L339" s="356"/>
      <c r="M339" s="356"/>
      <c r="N339" s="356"/>
      <c r="O339" s="356"/>
      <c r="P339" s="356"/>
      <c r="Q339" s="356"/>
      <c r="R339" s="356"/>
      <c r="S339" s="356"/>
      <c r="T339" s="356"/>
      <c r="U339" s="356"/>
      <c r="V339" s="356"/>
      <c r="W339" s="356"/>
      <c r="X339" s="356"/>
      <c r="Y339" s="356"/>
      <c r="Z339" s="356"/>
      <c r="AA339" s="356"/>
      <c r="AB339" s="356"/>
      <c r="AC339" s="356"/>
      <c r="AD339" s="356"/>
      <c r="AE339" s="356"/>
      <c r="AF339" s="356"/>
      <c r="AG339" s="356"/>
      <c r="AH339" s="356"/>
      <c r="AI339" s="356"/>
      <c r="AJ339" s="356"/>
      <c r="AK339" s="356"/>
      <c r="AL339" s="356"/>
    </row>
    <row r="340" spans="2:38">
      <c r="B340" s="373" t="s">
        <v>6050</v>
      </c>
      <c r="C340" s="373"/>
      <c r="D340" s="373" t="s">
        <v>5798</v>
      </c>
      <c r="E340" s="356" t="s">
        <v>833</v>
      </c>
      <c r="F340" s="356" t="s">
        <v>868</v>
      </c>
      <c r="G340" s="356"/>
      <c r="H340" s="356"/>
      <c r="I340" s="356"/>
      <c r="J340" s="356"/>
      <c r="K340" s="356"/>
      <c r="L340" s="356"/>
      <c r="M340" s="356"/>
      <c r="N340" s="356"/>
      <c r="O340" s="356"/>
      <c r="P340" s="356"/>
      <c r="Q340" s="356"/>
      <c r="R340" s="356"/>
      <c r="S340" s="356"/>
      <c r="T340" s="356"/>
      <c r="U340" s="356"/>
      <c r="V340" s="356"/>
      <c r="W340" s="356"/>
      <c r="X340" s="356"/>
      <c r="Y340" s="356"/>
      <c r="Z340" s="356"/>
      <c r="AA340" s="356"/>
      <c r="AB340" s="356"/>
      <c r="AC340" s="356"/>
      <c r="AD340" s="356"/>
      <c r="AE340" s="356"/>
      <c r="AF340" s="356"/>
      <c r="AG340" s="356"/>
      <c r="AH340" s="356"/>
      <c r="AI340" s="356"/>
      <c r="AJ340" s="356"/>
      <c r="AK340" s="356"/>
      <c r="AL340" s="356"/>
    </row>
    <row r="341" spans="2:38">
      <c r="B341" s="373" t="s">
        <v>6954</v>
      </c>
      <c r="C341" s="373"/>
      <c r="D341" s="373" t="s">
        <v>5798</v>
      </c>
      <c r="E341" s="356" t="s">
        <v>1981</v>
      </c>
      <c r="F341" s="356" t="s">
        <v>868</v>
      </c>
      <c r="G341" s="356"/>
      <c r="H341" s="356"/>
      <c r="I341" s="356"/>
      <c r="J341" s="356"/>
      <c r="K341" s="356"/>
      <c r="L341" s="356"/>
      <c r="M341" s="356"/>
      <c r="N341" s="356"/>
      <c r="O341" s="356"/>
      <c r="P341" s="356"/>
      <c r="Q341" s="356"/>
      <c r="R341" s="356"/>
      <c r="S341" s="356"/>
      <c r="T341" s="356"/>
      <c r="U341" s="356"/>
      <c r="V341" s="356"/>
      <c r="W341" s="356"/>
      <c r="X341" s="356"/>
      <c r="Y341" s="356"/>
      <c r="Z341" s="356"/>
      <c r="AA341" s="356"/>
      <c r="AB341" s="356"/>
      <c r="AC341" s="356"/>
      <c r="AD341" s="356"/>
      <c r="AE341" s="356"/>
      <c r="AF341" s="356"/>
      <c r="AG341" s="356"/>
      <c r="AH341" s="356"/>
      <c r="AI341" s="356"/>
      <c r="AJ341" s="356"/>
      <c r="AK341" s="356"/>
      <c r="AL341" s="356"/>
    </row>
    <row r="342" spans="2:38">
      <c r="B342" s="373" t="s">
        <v>1091</v>
      </c>
      <c r="C342" s="373"/>
      <c r="D342" s="373" t="s">
        <v>5798</v>
      </c>
      <c r="E342" s="356" t="s">
        <v>1060</v>
      </c>
      <c r="F342" s="356" t="s">
        <v>868</v>
      </c>
      <c r="G342" s="356"/>
      <c r="H342" s="356"/>
      <c r="I342" s="356"/>
      <c r="J342" s="356"/>
      <c r="K342" s="356"/>
      <c r="L342" s="356"/>
      <c r="M342" s="356"/>
      <c r="N342" s="356"/>
      <c r="O342" s="356"/>
      <c r="P342" s="356"/>
      <c r="Q342" s="356"/>
      <c r="R342" s="356"/>
      <c r="S342" s="356"/>
      <c r="T342" s="356"/>
      <c r="U342" s="356"/>
      <c r="V342" s="356"/>
      <c r="W342" s="356"/>
      <c r="X342" s="356"/>
      <c r="Y342" s="356"/>
      <c r="Z342" s="356"/>
      <c r="AA342" s="356"/>
      <c r="AB342" s="356"/>
      <c r="AC342" s="356"/>
      <c r="AD342" s="356"/>
      <c r="AE342" s="356"/>
      <c r="AF342" s="356"/>
      <c r="AG342" s="356"/>
      <c r="AH342" s="356"/>
      <c r="AI342" s="356"/>
      <c r="AJ342" s="356"/>
      <c r="AK342" s="356"/>
      <c r="AL342" s="356"/>
    </row>
    <row r="343" spans="2:38">
      <c r="B343" s="373" t="s">
        <v>1710</v>
      </c>
      <c r="C343" s="373"/>
      <c r="D343" s="373" t="s">
        <v>5798</v>
      </c>
      <c r="E343" s="356" t="s">
        <v>1983</v>
      </c>
      <c r="F343" s="356" t="s">
        <v>868</v>
      </c>
      <c r="G343" s="356"/>
      <c r="H343" s="356"/>
      <c r="I343" s="356"/>
      <c r="J343" s="356"/>
      <c r="K343" s="356"/>
      <c r="L343" s="356"/>
      <c r="M343" s="356"/>
      <c r="N343" s="356"/>
      <c r="O343" s="356"/>
      <c r="P343" s="356"/>
      <c r="Q343" s="356"/>
      <c r="R343" s="356"/>
      <c r="S343" s="356"/>
      <c r="T343" s="356"/>
      <c r="U343" s="356"/>
      <c r="V343" s="356"/>
      <c r="W343" s="356"/>
      <c r="X343" s="356"/>
      <c r="Y343" s="356"/>
      <c r="Z343" s="356"/>
      <c r="AA343" s="356"/>
      <c r="AB343" s="356"/>
      <c r="AC343" s="356"/>
      <c r="AD343" s="356"/>
      <c r="AE343" s="356"/>
      <c r="AF343" s="356"/>
      <c r="AG343" s="356"/>
      <c r="AH343" s="356"/>
      <c r="AI343" s="356"/>
      <c r="AJ343" s="356"/>
      <c r="AK343" s="356"/>
      <c r="AL343" s="356"/>
    </row>
    <row r="344" spans="2:38">
      <c r="B344" s="373" t="s">
        <v>1928</v>
      </c>
      <c r="C344" s="373"/>
      <c r="D344" s="373" t="s">
        <v>5798</v>
      </c>
      <c r="E344" s="356" t="s">
        <v>679</v>
      </c>
      <c r="F344" s="356" t="s">
        <v>868</v>
      </c>
      <c r="G344" s="356"/>
      <c r="H344" s="356"/>
      <c r="I344" s="356"/>
      <c r="J344" s="356"/>
      <c r="K344" s="356"/>
      <c r="L344" s="356"/>
      <c r="M344" s="356"/>
      <c r="N344" s="356"/>
      <c r="O344" s="356"/>
      <c r="P344" s="356"/>
      <c r="Q344" s="356"/>
      <c r="R344" s="356"/>
      <c r="S344" s="356"/>
      <c r="T344" s="356"/>
      <c r="U344" s="356"/>
      <c r="V344" s="356"/>
      <c r="W344" s="356"/>
      <c r="X344" s="356"/>
      <c r="Y344" s="356"/>
      <c r="Z344" s="356"/>
      <c r="AA344" s="356"/>
      <c r="AB344" s="356"/>
      <c r="AC344" s="356"/>
      <c r="AD344" s="356"/>
      <c r="AE344" s="356"/>
      <c r="AF344" s="356"/>
      <c r="AG344" s="356"/>
      <c r="AH344" s="356"/>
      <c r="AI344" s="356"/>
      <c r="AJ344" s="356"/>
      <c r="AK344" s="356"/>
      <c r="AL344" s="356"/>
    </row>
    <row r="345" spans="2:38">
      <c r="B345" s="373" t="s">
        <v>3429</v>
      </c>
      <c r="C345" s="373"/>
      <c r="D345" s="373" t="s">
        <v>5798</v>
      </c>
      <c r="E345" s="356" t="s">
        <v>1813</v>
      </c>
      <c r="F345" s="356" t="s">
        <v>868</v>
      </c>
      <c r="G345" s="356"/>
      <c r="H345" s="356"/>
      <c r="I345" s="356"/>
      <c r="J345" s="356"/>
      <c r="K345" s="356"/>
      <c r="L345" s="356"/>
      <c r="M345" s="356"/>
      <c r="N345" s="356"/>
      <c r="O345" s="356"/>
      <c r="P345" s="356"/>
      <c r="Q345" s="356"/>
      <c r="R345" s="356"/>
      <c r="S345" s="356"/>
      <c r="T345" s="356"/>
      <c r="U345" s="356"/>
      <c r="V345" s="356"/>
      <c r="W345" s="356"/>
      <c r="X345" s="356"/>
      <c r="Y345" s="356"/>
      <c r="Z345" s="356"/>
      <c r="AA345" s="356"/>
      <c r="AB345" s="356"/>
      <c r="AC345" s="356"/>
      <c r="AD345" s="356"/>
      <c r="AE345" s="356"/>
      <c r="AF345" s="356"/>
      <c r="AG345" s="356"/>
      <c r="AH345" s="356"/>
      <c r="AI345" s="356"/>
      <c r="AJ345" s="356"/>
      <c r="AK345" s="356"/>
      <c r="AL345" s="356"/>
    </row>
    <row r="346" spans="2:38">
      <c r="B346" s="373" t="s">
        <v>6956</v>
      </c>
      <c r="C346" s="373"/>
      <c r="D346" s="373" t="s">
        <v>5798</v>
      </c>
      <c r="E346" s="356" t="s">
        <v>1991</v>
      </c>
      <c r="F346" s="356" t="s">
        <v>868</v>
      </c>
      <c r="G346" s="356"/>
      <c r="H346" s="356"/>
      <c r="I346" s="356"/>
      <c r="J346" s="356"/>
      <c r="K346" s="356"/>
      <c r="L346" s="356"/>
      <c r="M346" s="356"/>
      <c r="N346" s="356"/>
      <c r="O346" s="356"/>
      <c r="P346" s="356"/>
      <c r="Q346" s="356"/>
      <c r="R346" s="356"/>
      <c r="S346" s="356"/>
      <c r="T346" s="356"/>
      <c r="U346" s="356"/>
      <c r="V346" s="356"/>
      <c r="W346" s="356"/>
      <c r="X346" s="356"/>
      <c r="Y346" s="356"/>
      <c r="Z346" s="356"/>
      <c r="AA346" s="356"/>
      <c r="AB346" s="356"/>
      <c r="AC346" s="356"/>
      <c r="AD346" s="356"/>
      <c r="AE346" s="356"/>
      <c r="AF346" s="356"/>
      <c r="AG346" s="356"/>
      <c r="AH346" s="356"/>
      <c r="AI346" s="356"/>
      <c r="AJ346" s="356"/>
      <c r="AK346" s="356"/>
      <c r="AL346" s="356"/>
    </row>
    <row r="347" spans="2:38">
      <c r="B347" s="373" t="s">
        <v>529</v>
      </c>
      <c r="C347" s="373"/>
      <c r="D347" s="373" t="s">
        <v>5798</v>
      </c>
      <c r="E347" s="356" t="s">
        <v>1428</v>
      </c>
      <c r="F347" s="356" t="s">
        <v>868</v>
      </c>
      <c r="G347" s="356"/>
      <c r="H347" s="356"/>
      <c r="I347" s="356"/>
      <c r="J347" s="356"/>
      <c r="K347" s="356"/>
      <c r="L347" s="356"/>
      <c r="M347" s="356"/>
      <c r="N347" s="356"/>
      <c r="O347" s="356"/>
      <c r="P347" s="356"/>
      <c r="Q347" s="356"/>
      <c r="R347" s="356"/>
      <c r="S347" s="356"/>
      <c r="T347" s="356"/>
      <c r="U347" s="356"/>
      <c r="V347" s="356"/>
      <c r="W347" s="356"/>
      <c r="X347" s="356"/>
      <c r="Y347" s="356"/>
      <c r="Z347" s="356"/>
      <c r="AA347" s="356"/>
      <c r="AB347" s="356"/>
      <c r="AC347" s="356"/>
      <c r="AD347" s="356"/>
      <c r="AE347" s="356"/>
      <c r="AF347" s="356"/>
      <c r="AG347" s="356"/>
      <c r="AH347" s="356"/>
      <c r="AI347" s="356"/>
      <c r="AJ347" s="356"/>
      <c r="AK347" s="356"/>
      <c r="AL347" s="356"/>
    </row>
    <row r="348" spans="2:38">
      <c r="B348" s="373" t="s">
        <v>1210</v>
      </c>
      <c r="C348" s="373"/>
      <c r="D348" s="373" t="s">
        <v>5798</v>
      </c>
      <c r="E348" s="356" t="s">
        <v>1186</v>
      </c>
      <c r="F348" s="356" t="s">
        <v>868</v>
      </c>
      <c r="G348" s="356"/>
      <c r="H348" s="356"/>
      <c r="I348" s="356"/>
      <c r="J348" s="356"/>
      <c r="K348" s="356"/>
      <c r="L348" s="356"/>
      <c r="M348" s="356"/>
      <c r="N348" s="356"/>
      <c r="O348" s="356"/>
      <c r="P348" s="356"/>
      <c r="Q348" s="356"/>
      <c r="R348" s="356"/>
      <c r="S348" s="356"/>
      <c r="T348" s="356"/>
      <c r="U348" s="356"/>
      <c r="V348" s="356"/>
      <c r="W348" s="356"/>
      <c r="X348" s="356"/>
      <c r="Y348" s="356"/>
      <c r="Z348" s="356"/>
      <c r="AA348" s="356"/>
      <c r="AB348" s="356"/>
      <c r="AC348" s="356"/>
      <c r="AD348" s="356"/>
      <c r="AE348" s="356"/>
      <c r="AF348" s="356"/>
      <c r="AG348" s="356"/>
      <c r="AH348" s="356"/>
      <c r="AI348" s="356"/>
      <c r="AJ348" s="356"/>
      <c r="AK348" s="356"/>
      <c r="AL348" s="356"/>
    </row>
    <row r="349" spans="2:38">
      <c r="B349" s="373" t="s">
        <v>6957</v>
      </c>
      <c r="C349" s="373"/>
      <c r="D349" s="373" t="s">
        <v>5798</v>
      </c>
      <c r="E349" s="356" t="s">
        <v>2004</v>
      </c>
      <c r="F349" s="356" t="s">
        <v>868</v>
      </c>
      <c r="G349" s="356"/>
      <c r="H349" s="356"/>
      <c r="I349" s="356"/>
      <c r="J349" s="356"/>
      <c r="K349" s="356"/>
      <c r="L349" s="356"/>
      <c r="M349" s="356"/>
      <c r="N349" s="356"/>
      <c r="O349" s="356"/>
      <c r="P349" s="356"/>
      <c r="Q349" s="356"/>
      <c r="R349" s="356"/>
      <c r="S349" s="356"/>
      <c r="T349" s="356"/>
      <c r="U349" s="356"/>
      <c r="V349" s="356"/>
      <c r="W349" s="356"/>
      <c r="X349" s="356"/>
      <c r="Y349" s="356"/>
      <c r="Z349" s="356"/>
      <c r="AA349" s="356"/>
      <c r="AB349" s="356"/>
      <c r="AC349" s="356"/>
      <c r="AD349" s="356"/>
      <c r="AE349" s="356"/>
      <c r="AF349" s="356"/>
      <c r="AG349" s="356"/>
      <c r="AH349" s="356"/>
      <c r="AI349" s="356"/>
      <c r="AJ349" s="356"/>
      <c r="AK349" s="356"/>
      <c r="AL349" s="356"/>
    </row>
    <row r="350" spans="2:38">
      <c r="B350" s="373" t="s">
        <v>6958</v>
      </c>
      <c r="C350" s="373"/>
      <c r="D350" s="373" t="s">
        <v>5798</v>
      </c>
      <c r="E350" s="356" t="s">
        <v>2005</v>
      </c>
      <c r="F350" s="356" t="s">
        <v>868</v>
      </c>
      <c r="G350" s="356"/>
      <c r="H350" s="356"/>
      <c r="I350" s="356"/>
      <c r="J350" s="356"/>
      <c r="K350" s="356"/>
      <c r="L350" s="356"/>
      <c r="M350" s="356"/>
      <c r="N350" s="356"/>
      <c r="O350" s="356"/>
      <c r="P350" s="356"/>
      <c r="Q350" s="356"/>
      <c r="R350" s="356"/>
      <c r="S350" s="356"/>
      <c r="T350" s="356"/>
      <c r="U350" s="356"/>
      <c r="V350" s="356"/>
      <c r="W350" s="356"/>
      <c r="X350" s="356"/>
      <c r="Y350" s="356"/>
      <c r="Z350" s="356"/>
      <c r="AA350" s="356"/>
      <c r="AB350" s="356"/>
      <c r="AC350" s="356"/>
      <c r="AD350" s="356"/>
      <c r="AE350" s="356"/>
      <c r="AF350" s="356"/>
      <c r="AG350" s="356"/>
      <c r="AH350" s="356"/>
      <c r="AI350" s="356"/>
      <c r="AJ350" s="356"/>
      <c r="AK350" s="356"/>
      <c r="AL350" s="356"/>
    </row>
    <row r="351" spans="2:38">
      <c r="B351" s="373" t="s">
        <v>3987</v>
      </c>
      <c r="C351" s="373"/>
      <c r="D351" s="373" t="s">
        <v>5798</v>
      </c>
      <c r="E351" s="356" t="s">
        <v>1908</v>
      </c>
      <c r="F351" s="356" t="s">
        <v>868</v>
      </c>
      <c r="G351" s="356"/>
      <c r="H351" s="356"/>
      <c r="I351" s="356"/>
      <c r="J351" s="356"/>
      <c r="K351" s="356"/>
      <c r="L351" s="356"/>
      <c r="M351" s="356"/>
      <c r="N351" s="356"/>
      <c r="O351" s="356"/>
      <c r="P351" s="356"/>
      <c r="Q351" s="356"/>
      <c r="R351" s="356"/>
      <c r="S351" s="356"/>
      <c r="T351" s="356"/>
      <c r="U351" s="356"/>
      <c r="V351" s="356"/>
      <c r="W351" s="356"/>
      <c r="X351" s="356"/>
      <c r="Y351" s="356"/>
      <c r="Z351" s="356"/>
      <c r="AA351" s="356"/>
      <c r="AB351" s="356"/>
      <c r="AC351" s="356"/>
      <c r="AD351" s="356"/>
      <c r="AE351" s="356"/>
      <c r="AF351" s="356"/>
      <c r="AG351" s="356"/>
      <c r="AH351" s="356"/>
      <c r="AI351" s="356"/>
      <c r="AJ351" s="356"/>
      <c r="AK351" s="356"/>
      <c r="AL351" s="356"/>
    </row>
    <row r="352" spans="2:38">
      <c r="B352" s="373" t="s">
        <v>6344</v>
      </c>
      <c r="C352" s="373"/>
      <c r="D352" s="373" t="s">
        <v>5798</v>
      </c>
      <c r="E352" s="356" t="s">
        <v>2009</v>
      </c>
      <c r="F352" s="356" t="s">
        <v>868</v>
      </c>
      <c r="G352" s="356"/>
      <c r="H352" s="356"/>
      <c r="I352" s="356"/>
      <c r="J352" s="356"/>
      <c r="K352" s="356"/>
      <c r="L352" s="356"/>
      <c r="M352" s="356"/>
      <c r="N352" s="356"/>
      <c r="O352" s="356"/>
      <c r="P352" s="356"/>
      <c r="Q352" s="356"/>
      <c r="R352" s="356"/>
      <c r="S352" s="356"/>
      <c r="T352" s="356"/>
      <c r="U352" s="356"/>
      <c r="V352" s="356"/>
      <c r="W352" s="356"/>
      <c r="X352" s="356"/>
      <c r="Y352" s="356"/>
      <c r="Z352" s="356"/>
      <c r="AA352" s="356"/>
      <c r="AB352" s="356"/>
      <c r="AC352" s="356"/>
      <c r="AD352" s="356"/>
      <c r="AE352" s="356"/>
      <c r="AF352" s="356"/>
      <c r="AG352" s="356"/>
      <c r="AH352" s="356"/>
      <c r="AI352" s="356"/>
      <c r="AJ352" s="356"/>
      <c r="AK352" s="356"/>
      <c r="AL352" s="356"/>
    </row>
    <row r="353" spans="2:38">
      <c r="B353" s="373" t="s">
        <v>6959</v>
      </c>
      <c r="C353" s="373"/>
      <c r="D353" s="373" t="s">
        <v>5798</v>
      </c>
      <c r="E353" s="356" t="s">
        <v>48</v>
      </c>
      <c r="F353" s="356" t="s">
        <v>868</v>
      </c>
      <c r="G353" s="356"/>
      <c r="H353" s="356"/>
      <c r="I353" s="356"/>
      <c r="J353" s="356"/>
      <c r="K353" s="356"/>
      <c r="L353" s="356"/>
      <c r="M353" s="356"/>
      <c r="N353" s="356"/>
      <c r="O353" s="356"/>
      <c r="P353" s="356"/>
      <c r="Q353" s="356"/>
      <c r="R353" s="356"/>
      <c r="S353" s="356"/>
      <c r="T353" s="356"/>
      <c r="U353" s="356"/>
      <c r="V353" s="356"/>
      <c r="W353" s="356"/>
      <c r="X353" s="356"/>
      <c r="Y353" s="356"/>
      <c r="Z353" s="356"/>
      <c r="AA353" s="356"/>
      <c r="AB353" s="356"/>
      <c r="AC353" s="356"/>
      <c r="AD353" s="356"/>
      <c r="AE353" s="356"/>
      <c r="AF353" s="356"/>
      <c r="AG353" s="356"/>
      <c r="AH353" s="356"/>
      <c r="AI353" s="356"/>
      <c r="AJ353" s="356"/>
      <c r="AK353" s="356"/>
      <c r="AL353" s="356"/>
    </row>
    <row r="354" spans="2:38">
      <c r="B354" s="373" t="s">
        <v>4330</v>
      </c>
      <c r="C354" s="373"/>
      <c r="D354" s="373" t="s">
        <v>5798</v>
      </c>
      <c r="E354" s="356" t="s">
        <v>2015</v>
      </c>
      <c r="F354" s="356" t="s">
        <v>868</v>
      </c>
      <c r="G354" s="356"/>
      <c r="H354" s="356"/>
      <c r="I354" s="356"/>
      <c r="J354" s="356"/>
      <c r="K354" s="356"/>
      <c r="L354" s="356"/>
      <c r="M354" s="356"/>
      <c r="N354" s="356"/>
      <c r="O354" s="356"/>
      <c r="P354" s="356"/>
      <c r="Q354" s="356"/>
      <c r="R354" s="356"/>
      <c r="S354" s="356"/>
      <c r="T354" s="356"/>
      <c r="U354" s="356"/>
      <c r="V354" s="356"/>
      <c r="W354" s="356"/>
      <c r="X354" s="356"/>
      <c r="Y354" s="356"/>
      <c r="Z354" s="356"/>
      <c r="AA354" s="356"/>
      <c r="AB354" s="356"/>
      <c r="AC354" s="356"/>
      <c r="AD354" s="356"/>
      <c r="AE354" s="356"/>
      <c r="AF354" s="356"/>
      <c r="AG354" s="356"/>
      <c r="AH354" s="356"/>
      <c r="AI354" s="356"/>
      <c r="AJ354" s="356"/>
      <c r="AK354" s="356"/>
      <c r="AL354" s="356"/>
    </row>
    <row r="355" spans="2:38">
      <c r="B355" s="373" t="s">
        <v>320</v>
      </c>
      <c r="C355" s="373"/>
      <c r="D355" s="373" t="s">
        <v>5798</v>
      </c>
      <c r="E355" s="356" t="s">
        <v>256</v>
      </c>
      <c r="F355" s="356" t="s">
        <v>868</v>
      </c>
      <c r="G355" s="356"/>
      <c r="H355" s="356"/>
      <c r="I355" s="356"/>
      <c r="J355" s="356"/>
      <c r="K355" s="356"/>
      <c r="L355" s="356"/>
      <c r="M355" s="356"/>
      <c r="N355" s="356"/>
      <c r="O355" s="356"/>
      <c r="P355" s="356"/>
      <c r="Q355" s="356"/>
      <c r="R355" s="356"/>
      <c r="S355" s="356"/>
      <c r="T355" s="356"/>
      <c r="U355" s="356"/>
      <c r="V355" s="356"/>
      <c r="W355" s="356"/>
      <c r="X355" s="356"/>
      <c r="Y355" s="356"/>
      <c r="Z355" s="356"/>
      <c r="AA355" s="356"/>
      <c r="AB355" s="356"/>
      <c r="AC355" s="356"/>
      <c r="AD355" s="356"/>
      <c r="AE355" s="356"/>
      <c r="AF355" s="356"/>
      <c r="AG355" s="356"/>
      <c r="AH355" s="356"/>
      <c r="AI355" s="356"/>
      <c r="AJ355" s="356"/>
      <c r="AK355" s="356"/>
      <c r="AL355" s="356"/>
    </row>
    <row r="356" spans="2:38">
      <c r="B356" s="373" t="s">
        <v>6951</v>
      </c>
      <c r="C356" s="373"/>
      <c r="D356" s="373" t="s">
        <v>5798</v>
      </c>
      <c r="E356" s="356" t="s">
        <v>1809</v>
      </c>
      <c r="F356" s="356" t="s">
        <v>868</v>
      </c>
      <c r="G356" s="356"/>
      <c r="H356" s="356"/>
      <c r="I356" s="356"/>
      <c r="J356" s="356"/>
      <c r="K356" s="356"/>
      <c r="L356" s="356"/>
      <c r="M356" s="356"/>
      <c r="N356" s="356"/>
      <c r="O356" s="356"/>
      <c r="P356" s="356"/>
      <c r="Q356" s="356"/>
      <c r="R356" s="356"/>
      <c r="S356" s="356"/>
      <c r="T356" s="356"/>
      <c r="U356" s="356"/>
      <c r="V356" s="356"/>
      <c r="W356" s="356"/>
      <c r="X356" s="356"/>
      <c r="Y356" s="356"/>
      <c r="Z356" s="356"/>
      <c r="AA356" s="356"/>
      <c r="AB356" s="356"/>
      <c r="AC356" s="356"/>
      <c r="AD356" s="356"/>
      <c r="AE356" s="356"/>
      <c r="AF356" s="356"/>
      <c r="AG356" s="356"/>
      <c r="AH356" s="356"/>
      <c r="AI356" s="356"/>
      <c r="AJ356" s="356"/>
      <c r="AK356" s="356"/>
      <c r="AL356" s="356"/>
    </row>
    <row r="357" spans="2:38">
      <c r="B357" s="373" t="s">
        <v>5923</v>
      </c>
      <c r="C357" s="373"/>
      <c r="D357" s="373" t="s">
        <v>5798</v>
      </c>
      <c r="E357" s="356" t="s">
        <v>2018</v>
      </c>
      <c r="F357" s="356" t="s">
        <v>868</v>
      </c>
      <c r="G357" s="356"/>
      <c r="H357" s="356"/>
      <c r="I357" s="356"/>
      <c r="J357" s="356"/>
      <c r="K357" s="356"/>
      <c r="L357" s="356"/>
      <c r="M357" s="356"/>
      <c r="N357" s="356"/>
      <c r="O357" s="356"/>
      <c r="P357" s="356"/>
      <c r="Q357" s="356"/>
      <c r="R357" s="356"/>
      <c r="S357" s="356"/>
      <c r="T357" s="356"/>
      <c r="U357" s="356"/>
      <c r="V357" s="356"/>
      <c r="W357" s="356"/>
      <c r="X357" s="356"/>
      <c r="Y357" s="356"/>
      <c r="Z357" s="356"/>
      <c r="AA357" s="356"/>
      <c r="AB357" s="356"/>
      <c r="AC357" s="356"/>
      <c r="AD357" s="356"/>
      <c r="AE357" s="356"/>
      <c r="AF357" s="356"/>
      <c r="AG357" s="356"/>
      <c r="AH357" s="356"/>
      <c r="AI357" s="356"/>
      <c r="AJ357" s="356"/>
      <c r="AK357" s="356"/>
      <c r="AL357" s="356"/>
    </row>
    <row r="358" spans="2:38">
      <c r="B358" s="373" t="s">
        <v>2966</v>
      </c>
      <c r="C358" s="373"/>
      <c r="D358" s="373" t="s">
        <v>5798</v>
      </c>
      <c r="E358" s="356" t="s">
        <v>2020</v>
      </c>
      <c r="F358" s="356" t="s">
        <v>868</v>
      </c>
      <c r="G358" s="356"/>
      <c r="H358" s="356"/>
      <c r="I358" s="356"/>
      <c r="J358" s="356"/>
      <c r="K358" s="356"/>
      <c r="L358" s="356"/>
      <c r="M358" s="356"/>
      <c r="N358" s="356"/>
      <c r="O358" s="356"/>
      <c r="P358" s="356"/>
      <c r="Q358" s="356"/>
      <c r="R358" s="356"/>
      <c r="S358" s="356"/>
      <c r="T358" s="356"/>
      <c r="U358" s="356"/>
      <c r="V358" s="356"/>
      <c r="W358" s="356"/>
      <c r="X358" s="356"/>
      <c r="Y358" s="356"/>
      <c r="Z358" s="356"/>
      <c r="AA358" s="356"/>
      <c r="AB358" s="356"/>
      <c r="AC358" s="356"/>
      <c r="AD358" s="356"/>
      <c r="AE358" s="356"/>
      <c r="AF358" s="356"/>
      <c r="AG358" s="356"/>
      <c r="AH358" s="356"/>
      <c r="AI358" s="356"/>
      <c r="AJ358" s="356"/>
      <c r="AK358" s="356"/>
      <c r="AL358" s="356"/>
    </row>
    <row r="359" spans="2:38">
      <c r="B359" s="373" t="s">
        <v>1955</v>
      </c>
      <c r="C359" s="373"/>
      <c r="D359" s="373" t="s">
        <v>5798</v>
      </c>
      <c r="E359" s="356" t="s">
        <v>2023</v>
      </c>
      <c r="F359" s="356" t="s">
        <v>868</v>
      </c>
      <c r="G359" s="356"/>
      <c r="H359" s="356"/>
      <c r="I359" s="356"/>
      <c r="J359" s="356"/>
      <c r="K359" s="356"/>
      <c r="L359" s="356"/>
      <c r="M359" s="356"/>
      <c r="N359" s="356"/>
      <c r="O359" s="356"/>
      <c r="P359" s="356"/>
      <c r="Q359" s="356"/>
      <c r="R359" s="356"/>
      <c r="S359" s="356"/>
      <c r="T359" s="356"/>
      <c r="U359" s="356"/>
      <c r="V359" s="356"/>
      <c r="W359" s="356"/>
      <c r="X359" s="356"/>
      <c r="Y359" s="356"/>
      <c r="Z359" s="356"/>
      <c r="AA359" s="356"/>
      <c r="AB359" s="356"/>
      <c r="AC359" s="356"/>
      <c r="AD359" s="356"/>
      <c r="AE359" s="356"/>
      <c r="AF359" s="356"/>
      <c r="AG359" s="356"/>
      <c r="AH359" s="356"/>
      <c r="AI359" s="356"/>
      <c r="AJ359" s="356"/>
      <c r="AK359" s="356"/>
      <c r="AL359" s="356"/>
    </row>
    <row r="360" spans="2:38">
      <c r="B360" s="373" t="s">
        <v>6960</v>
      </c>
      <c r="C360" s="373"/>
      <c r="D360" s="373" t="s">
        <v>5798</v>
      </c>
      <c r="E360" s="356" t="s">
        <v>1216</v>
      </c>
      <c r="F360" s="356" t="s">
        <v>868</v>
      </c>
      <c r="G360" s="356"/>
      <c r="H360" s="356"/>
      <c r="I360" s="356"/>
      <c r="J360" s="356"/>
      <c r="K360" s="356"/>
      <c r="L360" s="356"/>
      <c r="M360" s="356"/>
      <c r="N360" s="356"/>
      <c r="O360" s="356"/>
      <c r="P360" s="356"/>
      <c r="Q360" s="356"/>
      <c r="R360" s="356"/>
      <c r="S360" s="356"/>
      <c r="T360" s="356"/>
      <c r="U360" s="356"/>
      <c r="V360" s="356"/>
      <c r="W360" s="356"/>
      <c r="X360" s="356"/>
      <c r="Y360" s="356"/>
      <c r="Z360" s="356"/>
      <c r="AA360" s="356"/>
      <c r="AB360" s="356"/>
      <c r="AC360" s="356"/>
      <c r="AD360" s="356"/>
      <c r="AE360" s="356"/>
      <c r="AF360" s="356"/>
      <c r="AG360" s="356"/>
      <c r="AH360" s="356"/>
      <c r="AI360" s="356"/>
      <c r="AJ360" s="356"/>
      <c r="AK360" s="356"/>
      <c r="AL360" s="356"/>
    </row>
    <row r="361" spans="2:38">
      <c r="B361" s="373" t="s">
        <v>6961</v>
      </c>
      <c r="C361" s="373"/>
      <c r="D361" s="373" t="s">
        <v>5798</v>
      </c>
      <c r="E361" s="356" t="s">
        <v>1830</v>
      </c>
      <c r="F361" s="356" t="s">
        <v>868</v>
      </c>
      <c r="G361" s="356"/>
      <c r="H361" s="356"/>
      <c r="I361" s="356"/>
      <c r="J361" s="356"/>
      <c r="K361" s="356"/>
      <c r="L361" s="356"/>
      <c r="M361" s="356"/>
      <c r="N361" s="356"/>
      <c r="O361" s="356"/>
      <c r="P361" s="356"/>
      <c r="Q361" s="356"/>
      <c r="R361" s="356"/>
      <c r="S361" s="356"/>
      <c r="T361" s="356"/>
      <c r="U361" s="356"/>
      <c r="V361" s="356"/>
      <c r="W361" s="356"/>
      <c r="X361" s="356"/>
      <c r="Y361" s="356"/>
      <c r="Z361" s="356"/>
      <c r="AA361" s="356"/>
      <c r="AB361" s="356"/>
      <c r="AC361" s="356"/>
      <c r="AD361" s="356"/>
      <c r="AE361" s="356"/>
      <c r="AF361" s="356"/>
      <c r="AG361" s="356"/>
      <c r="AH361" s="356"/>
      <c r="AI361" s="356"/>
      <c r="AJ361" s="356"/>
      <c r="AK361" s="356"/>
      <c r="AL361" s="356"/>
    </row>
    <row r="362" spans="2:38">
      <c r="B362" s="373" t="s">
        <v>905</v>
      </c>
      <c r="C362" s="373"/>
      <c r="D362" s="373" t="s">
        <v>5798</v>
      </c>
      <c r="E362" s="356" t="s">
        <v>2027</v>
      </c>
      <c r="F362" s="356" t="s">
        <v>868</v>
      </c>
      <c r="G362" s="356"/>
      <c r="H362" s="356"/>
      <c r="I362" s="356"/>
      <c r="J362" s="356"/>
      <c r="K362" s="356"/>
      <c r="L362" s="356"/>
      <c r="M362" s="356"/>
      <c r="N362" s="356"/>
      <c r="O362" s="356"/>
      <c r="P362" s="356"/>
      <c r="Q362" s="356"/>
      <c r="R362" s="356"/>
      <c r="S362" s="356"/>
      <c r="T362" s="356"/>
      <c r="U362" s="356"/>
      <c r="V362" s="356"/>
      <c r="W362" s="356"/>
      <c r="X362" s="356"/>
      <c r="Y362" s="356"/>
      <c r="Z362" s="356"/>
      <c r="AA362" s="356"/>
      <c r="AB362" s="356"/>
      <c r="AC362" s="356"/>
      <c r="AD362" s="356"/>
      <c r="AE362" s="356"/>
      <c r="AF362" s="356"/>
      <c r="AG362" s="356"/>
      <c r="AH362" s="356"/>
      <c r="AI362" s="356"/>
      <c r="AJ362" s="356"/>
      <c r="AK362" s="356"/>
      <c r="AL362" s="356"/>
    </row>
    <row r="363" spans="2:38">
      <c r="B363" s="373" t="s">
        <v>1608</v>
      </c>
      <c r="C363" s="373"/>
      <c r="D363" s="373" t="s">
        <v>5798</v>
      </c>
      <c r="E363" s="356" t="s">
        <v>1744</v>
      </c>
      <c r="F363" s="356" t="s">
        <v>868</v>
      </c>
      <c r="G363" s="356"/>
      <c r="H363" s="356"/>
      <c r="I363" s="356"/>
      <c r="J363" s="356"/>
      <c r="K363" s="356"/>
      <c r="L363" s="356"/>
      <c r="M363" s="356"/>
      <c r="N363" s="356"/>
      <c r="O363" s="356"/>
      <c r="P363" s="356"/>
      <c r="Q363" s="356"/>
      <c r="R363" s="356"/>
      <c r="S363" s="356"/>
      <c r="T363" s="356"/>
      <c r="U363" s="356"/>
      <c r="V363" s="356"/>
      <c r="W363" s="356"/>
      <c r="X363" s="356"/>
      <c r="Y363" s="356"/>
      <c r="Z363" s="356"/>
      <c r="AA363" s="356"/>
      <c r="AB363" s="356"/>
      <c r="AC363" s="356"/>
      <c r="AD363" s="356"/>
      <c r="AE363" s="356"/>
      <c r="AF363" s="356"/>
      <c r="AG363" s="356"/>
      <c r="AH363" s="356"/>
      <c r="AI363" s="356"/>
      <c r="AJ363" s="356"/>
      <c r="AK363" s="356"/>
      <c r="AL363" s="356"/>
    </row>
    <row r="364" spans="2:38">
      <c r="B364" s="373" t="s">
        <v>664</v>
      </c>
      <c r="C364" s="373"/>
      <c r="D364" s="373" t="s">
        <v>5798</v>
      </c>
      <c r="E364" s="356" t="s">
        <v>2030</v>
      </c>
      <c r="F364" s="356" t="s">
        <v>868</v>
      </c>
      <c r="G364" s="356"/>
      <c r="H364" s="356"/>
      <c r="I364" s="356"/>
      <c r="J364" s="356"/>
      <c r="K364" s="356"/>
      <c r="L364" s="356"/>
      <c r="M364" s="356"/>
      <c r="N364" s="356"/>
      <c r="O364" s="356"/>
      <c r="P364" s="356"/>
      <c r="Q364" s="356"/>
      <c r="R364" s="356"/>
      <c r="S364" s="356"/>
      <c r="T364" s="356"/>
      <c r="U364" s="356"/>
      <c r="V364" s="356"/>
      <c r="W364" s="356"/>
      <c r="X364" s="356"/>
      <c r="Y364" s="356"/>
      <c r="Z364" s="356"/>
      <c r="AA364" s="356"/>
      <c r="AB364" s="356"/>
      <c r="AC364" s="356"/>
      <c r="AD364" s="356"/>
      <c r="AE364" s="356"/>
      <c r="AF364" s="356"/>
      <c r="AG364" s="356"/>
      <c r="AH364" s="356"/>
      <c r="AI364" s="356"/>
      <c r="AJ364" s="356"/>
      <c r="AK364" s="356"/>
      <c r="AL364" s="356"/>
    </row>
    <row r="365" spans="2:38">
      <c r="B365" s="373" t="s">
        <v>2038</v>
      </c>
      <c r="C365" s="373"/>
      <c r="D365" s="373" t="s">
        <v>5798</v>
      </c>
      <c r="E365" s="356" t="s">
        <v>1109</v>
      </c>
      <c r="F365" s="356" t="s">
        <v>868</v>
      </c>
      <c r="G365" s="356"/>
      <c r="H365" s="356"/>
      <c r="I365" s="356"/>
      <c r="J365" s="356"/>
      <c r="K365" s="356"/>
      <c r="L365" s="356"/>
      <c r="M365" s="356"/>
      <c r="N365" s="356"/>
      <c r="O365" s="356"/>
      <c r="P365" s="356"/>
      <c r="Q365" s="356"/>
      <c r="R365" s="356"/>
      <c r="S365" s="356"/>
      <c r="T365" s="356"/>
      <c r="U365" s="356"/>
      <c r="V365" s="356"/>
      <c r="W365" s="356"/>
      <c r="X365" s="356"/>
      <c r="Y365" s="356"/>
      <c r="Z365" s="356"/>
      <c r="AA365" s="356"/>
      <c r="AB365" s="356"/>
      <c r="AC365" s="356"/>
      <c r="AD365" s="356"/>
      <c r="AE365" s="356"/>
      <c r="AF365" s="356"/>
      <c r="AG365" s="356"/>
      <c r="AH365" s="356"/>
      <c r="AI365" s="356"/>
      <c r="AJ365" s="356"/>
      <c r="AK365" s="356"/>
      <c r="AL365" s="356"/>
    </row>
    <row r="366" spans="2:38">
      <c r="B366" s="373" t="s">
        <v>6962</v>
      </c>
      <c r="C366" s="373"/>
      <c r="D366" s="373" t="s">
        <v>5798</v>
      </c>
      <c r="E366" s="356" t="s">
        <v>2044</v>
      </c>
      <c r="F366" s="356" t="s">
        <v>868</v>
      </c>
      <c r="G366" s="356"/>
      <c r="H366" s="356"/>
      <c r="I366" s="356"/>
      <c r="J366" s="356"/>
      <c r="K366" s="356"/>
      <c r="L366" s="356"/>
      <c r="M366" s="356"/>
      <c r="N366" s="356"/>
      <c r="O366" s="356"/>
      <c r="P366" s="356"/>
      <c r="Q366" s="356"/>
      <c r="R366" s="356"/>
      <c r="S366" s="356"/>
      <c r="T366" s="356"/>
      <c r="U366" s="356"/>
      <c r="V366" s="356"/>
      <c r="W366" s="356"/>
      <c r="X366" s="356"/>
      <c r="Y366" s="356"/>
      <c r="Z366" s="356"/>
      <c r="AA366" s="356"/>
      <c r="AB366" s="356"/>
      <c r="AC366" s="356"/>
      <c r="AD366" s="356"/>
      <c r="AE366" s="356"/>
      <c r="AF366" s="356"/>
      <c r="AG366" s="356"/>
      <c r="AH366" s="356"/>
      <c r="AI366" s="356"/>
      <c r="AJ366" s="356"/>
      <c r="AK366" s="356"/>
      <c r="AL366" s="356"/>
    </row>
    <row r="367" spans="2:38">
      <c r="B367" s="373" t="s">
        <v>6964</v>
      </c>
      <c r="C367" s="373"/>
      <c r="D367" s="373" t="s">
        <v>5798</v>
      </c>
      <c r="E367" s="356" t="s">
        <v>2052</v>
      </c>
      <c r="F367" s="356" t="s">
        <v>868</v>
      </c>
      <c r="G367" s="356"/>
      <c r="H367" s="356"/>
      <c r="I367" s="356"/>
      <c r="J367" s="356"/>
      <c r="K367" s="356"/>
      <c r="L367" s="356"/>
      <c r="M367" s="356"/>
      <c r="N367" s="356"/>
      <c r="O367" s="356"/>
      <c r="P367" s="356"/>
      <c r="Q367" s="356"/>
      <c r="R367" s="356"/>
      <c r="S367" s="356"/>
      <c r="T367" s="356"/>
      <c r="U367" s="356"/>
      <c r="V367" s="356"/>
      <c r="W367" s="356"/>
      <c r="X367" s="356"/>
      <c r="Y367" s="356"/>
      <c r="Z367" s="356"/>
      <c r="AA367" s="356"/>
      <c r="AB367" s="356"/>
      <c r="AC367" s="356"/>
      <c r="AD367" s="356"/>
      <c r="AE367" s="356"/>
      <c r="AF367" s="356"/>
      <c r="AG367" s="356"/>
      <c r="AH367" s="356"/>
      <c r="AI367" s="356"/>
      <c r="AJ367" s="356"/>
      <c r="AK367" s="356"/>
      <c r="AL367" s="356"/>
    </row>
    <row r="368" spans="2:38">
      <c r="B368" s="373" t="s">
        <v>2061</v>
      </c>
      <c r="C368" s="373"/>
      <c r="D368" s="373" t="s">
        <v>5798</v>
      </c>
      <c r="E368" s="356" t="s">
        <v>2056</v>
      </c>
      <c r="F368" s="356" t="s">
        <v>868</v>
      </c>
      <c r="G368" s="356"/>
      <c r="H368" s="356"/>
      <c r="I368" s="356"/>
      <c r="J368" s="356"/>
      <c r="K368" s="356"/>
      <c r="L368" s="356"/>
      <c r="M368" s="356"/>
      <c r="N368" s="356"/>
      <c r="O368" s="356"/>
      <c r="P368" s="356"/>
      <c r="Q368" s="356"/>
      <c r="R368" s="356"/>
      <c r="S368" s="356"/>
      <c r="T368" s="356"/>
      <c r="U368" s="356"/>
      <c r="V368" s="356"/>
      <c r="W368" s="356"/>
      <c r="X368" s="356"/>
      <c r="Y368" s="356"/>
      <c r="Z368" s="356"/>
      <c r="AA368" s="356"/>
      <c r="AB368" s="356"/>
      <c r="AC368" s="356"/>
      <c r="AD368" s="356"/>
      <c r="AE368" s="356"/>
      <c r="AF368" s="356"/>
      <c r="AG368" s="356"/>
      <c r="AH368" s="356"/>
      <c r="AI368" s="356"/>
      <c r="AJ368" s="356"/>
      <c r="AK368" s="356"/>
      <c r="AL368" s="356"/>
    </row>
    <row r="369" spans="2:38">
      <c r="B369" s="373" t="s">
        <v>2072</v>
      </c>
      <c r="C369" s="373"/>
      <c r="D369" s="373" t="s">
        <v>5798</v>
      </c>
      <c r="E369" s="356" t="s">
        <v>2064</v>
      </c>
      <c r="F369" s="356" t="s">
        <v>868</v>
      </c>
      <c r="G369" s="356"/>
      <c r="H369" s="356"/>
      <c r="I369" s="356"/>
      <c r="J369" s="356"/>
      <c r="K369" s="356"/>
      <c r="L369" s="356"/>
      <c r="M369" s="356"/>
      <c r="N369" s="356"/>
      <c r="O369" s="356"/>
      <c r="P369" s="356"/>
      <c r="Q369" s="356"/>
      <c r="R369" s="356"/>
      <c r="S369" s="356"/>
      <c r="T369" s="356"/>
      <c r="U369" s="356"/>
      <c r="V369" s="356"/>
      <c r="W369" s="356"/>
      <c r="X369" s="356"/>
      <c r="Y369" s="356"/>
      <c r="Z369" s="356"/>
      <c r="AA369" s="356"/>
      <c r="AB369" s="356"/>
      <c r="AC369" s="356"/>
      <c r="AD369" s="356"/>
      <c r="AE369" s="356"/>
      <c r="AF369" s="356"/>
      <c r="AG369" s="356"/>
      <c r="AH369" s="356"/>
      <c r="AI369" s="356"/>
      <c r="AJ369" s="356"/>
      <c r="AK369" s="356"/>
      <c r="AL369" s="356"/>
    </row>
    <row r="370" spans="2:38">
      <c r="B370" s="373" t="s">
        <v>697</v>
      </c>
      <c r="C370" s="373"/>
      <c r="D370" s="373" t="s">
        <v>5798</v>
      </c>
      <c r="E370" s="356" t="s">
        <v>694</v>
      </c>
      <c r="F370" s="356" t="s">
        <v>868</v>
      </c>
      <c r="G370" s="356"/>
      <c r="H370" s="356"/>
      <c r="I370" s="356"/>
      <c r="J370" s="356"/>
      <c r="K370" s="356"/>
      <c r="L370" s="356"/>
      <c r="M370" s="356"/>
      <c r="N370" s="356"/>
      <c r="O370" s="356"/>
      <c r="P370" s="356"/>
      <c r="Q370" s="356"/>
      <c r="R370" s="356"/>
      <c r="S370" s="356"/>
      <c r="T370" s="356"/>
      <c r="U370" s="356"/>
      <c r="V370" s="356"/>
      <c r="W370" s="356"/>
      <c r="X370" s="356"/>
      <c r="Y370" s="356"/>
      <c r="Z370" s="356"/>
      <c r="AA370" s="356"/>
      <c r="AB370" s="356"/>
      <c r="AC370" s="356"/>
      <c r="AD370" s="356"/>
      <c r="AE370" s="356"/>
      <c r="AF370" s="356"/>
      <c r="AG370" s="356"/>
      <c r="AH370" s="356"/>
      <c r="AI370" s="356"/>
      <c r="AJ370" s="356"/>
      <c r="AK370" s="356"/>
      <c r="AL370" s="356"/>
    </row>
    <row r="371" spans="2:38">
      <c r="B371" s="373" t="s">
        <v>236</v>
      </c>
      <c r="C371" s="373"/>
      <c r="D371" s="373" t="s">
        <v>5798</v>
      </c>
      <c r="E371" s="356" t="s">
        <v>1329</v>
      </c>
      <c r="F371" s="356" t="s">
        <v>868</v>
      </c>
      <c r="G371" s="356"/>
      <c r="H371" s="356"/>
      <c r="I371" s="356"/>
      <c r="J371" s="356"/>
      <c r="K371" s="356"/>
      <c r="L371" s="356"/>
      <c r="M371" s="356"/>
      <c r="N371" s="356"/>
      <c r="O371" s="356"/>
      <c r="P371" s="356"/>
      <c r="Q371" s="356"/>
      <c r="R371" s="356"/>
      <c r="S371" s="356"/>
      <c r="T371" s="356"/>
      <c r="U371" s="356"/>
      <c r="V371" s="356"/>
      <c r="W371" s="356"/>
      <c r="X371" s="356"/>
      <c r="Y371" s="356"/>
      <c r="Z371" s="356"/>
      <c r="AA371" s="356"/>
      <c r="AB371" s="356"/>
      <c r="AC371" s="356"/>
      <c r="AD371" s="356"/>
      <c r="AE371" s="356"/>
      <c r="AF371" s="356"/>
      <c r="AG371" s="356"/>
      <c r="AH371" s="356"/>
      <c r="AI371" s="356"/>
      <c r="AJ371" s="356"/>
      <c r="AK371" s="356"/>
      <c r="AL371" s="356"/>
    </row>
    <row r="372" spans="2:38">
      <c r="B372" s="373" t="s">
        <v>3275</v>
      </c>
      <c r="C372" s="373"/>
      <c r="D372" s="373" t="s">
        <v>5798</v>
      </c>
      <c r="E372" s="356" t="s">
        <v>2075</v>
      </c>
      <c r="F372" s="356" t="s">
        <v>868</v>
      </c>
      <c r="G372" s="356"/>
      <c r="H372" s="356"/>
      <c r="I372" s="356"/>
      <c r="J372" s="356"/>
      <c r="K372" s="356"/>
      <c r="L372" s="356"/>
      <c r="M372" s="356"/>
      <c r="N372" s="356"/>
      <c r="O372" s="356"/>
      <c r="P372" s="356"/>
      <c r="Q372" s="356"/>
      <c r="R372" s="356"/>
      <c r="S372" s="356"/>
      <c r="T372" s="356"/>
      <c r="U372" s="356"/>
      <c r="V372" s="356"/>
      <c r="W372" s="356"/>
      <c r="X372" s="356"/>
      <c r="Y372" s="356"/>
      <c r="Z372" s="356"/>
      <c r="AA372" s="356"/>
      <c r="AB372" s="356"/>
      <c r="AC372" s="356"/>
      <c r="AD372" s="356"/>
      <c r="AE372" s="356"/>
      <c r="AF372" s="356"/>
      <c r="AG372" s="356"/>
      <c r="AH372" s="356"/>
      <c r="AI372" s="356"/>
      <c r="AJ372" s="356"/>
      <c r="AK372" s="356"/>
      <c r="AL372" s="356"/>
    </row>
    <row r="373" spans="2:38">
      <c r="B373" s="373" t="s">
        <v>6468</v>
      </c>
      <c r="C373" s="373"/>
      <c r="D373" s="373" t="s">
        <v>5798</v>
      </c>
      <c r="E373" s="356" t="s">
        <v>1737</v>
      </c>
      <c r="F373" s="356" t="s">
        <v>868</v>
      </c>
      <c r="G373" s="356"/>
      <c r="H373" s="356"/>
      <c r="I373" s="356"/>
      <c r="J373" s="356"/>
      <c r="K373" s="356"/>
      <c r="L373" s="356"/>
      <c r="M373" s="356"/>
      <c r="N373" s="356"/>
      <c r="O373" s="356"/>
      <c r="P373" s="356"/>
      <c r="Q373" s="356"/>
      <c r="R373" s="356"/>
      <c r="S373" s="356"/>
      <c r="T373" s="356"/>
      <c r="U373" s="356"/>
      <c r="V373" s="356"/>
      <c r="W373" s="356"/>
      <c r="X373" s="356"/>
      <c r="Y373" s="356"/>
      <c r="Z373" s="356"/>
      <c r="AA373" s="356"/>
      <c r="AB373" s="356"/>
      <c r="AC373" s="356"/>
      <c r="AD373" s="356"/>
      <c r="AE373" s="356"/>
      <c r="AF373" s="356"/>
      <c r="AG373" s="356"/>
      <c r="AH373" s="356"/>
      <c r="AI373" s="356"/>
      <c r="AJ373" s="356"/>
      <c r="AK373" s="356"/>
      <c r="AL373" s="356"/>
    </row>
    <row r="374" spans="2:38">
      <c r="B374" s="373" t="s">
        <v>6966</v>
      </c>
      <c r="C374" s="373"/>
      <c r="D374" s="373" t="s">
        <v>5798</v>
      </c>
      <c r="E374" s="356" t="s">
        <v>2085</v>
      </c>
      <c r="F374" s="356" t="s">
        <v>868</v>
      </c>
      <c r="G374" s="356"/>
      <c r="H374" s="356"/>
      <c r="I374" s="356"/>
      <c r="J374" s="356"/>
      <c r="K374" s="356"/>
      <c r="L374" s="356"/>
      <c r="M374" s="356"/>
      <c r="N374" s="356"/>
      <c r="O374" s="356"/>
      <c r="P374" s="356"/>
      <c r="Q374" s="356"/>
      <c r="R374" s="356"/>
      <c r="S374" s="356"/>
      <c r="T374" s="356"/>
      <c r="U374" s="356"/>
      <c r="V374" s="356"/>
      <c r="W374" s="356"/>
      <c r="X374" s="356"/>
      <c r="Y374" s="356"/>
      <c r="Z374" s="356"/>
      <c r="AA374" s="356"/>
      <c r="AB374" s="356"/>
      <c r="AC374" s="356"/>
      <c r="AD374" s="356"/>
      <c r="AE374" s="356"/>
      <c r="AF374" s="356"/>
      <c r="AG374" s="356"/>
      <c r="AH374" s="356"/>
      <c r="AI374" s="356"/>
      <c r="AJ374" s="356"/>
      <c r="AK374" s="356"/>
      <c r="AL374" s="356"/>
    </row>
    <row r="375" spans="2:38">
      <c r="B375" s="373" t="s">
        <v>6967</v>
      </c>
      <c r="C375" s="373"/>
      <c r="D375" s="373" t="s">
        <v>5798</v>
      </c>
      <c r="E375" s="356" t="s">
        <v>33</v>
      </c>
      <c r="F375" s="356" t="s">
        <v>868</v>
      </c>
      <c r="G375" s="356"/>
      <c r="H375" s="356"/>
      <c r="I375" s="356"/>
      <c r="J375" s="356"/>
      <c r="K375" s="356"/>
      <c r="L375" s="356"/>
      <c r="M375" s="356"/>
      <c r="N375" s="356"/>
      <c r="O375" s="356"/>
      <c r="P375" s="356"/>
      <c r="Q375" s="356"/>
      <c r="R375" s="356"/>
      <c r="S375" s="356"/>
      <c r="T375" s="356"/>
      <c r="U375" s="356"/>
      <c r="V375" s="356"/>
      <c r="W375" s="356"/>
      <c r="X375" s="356"/>
      <c r="Y375" s="356"/>
      <c r="Z375" s="356"/>
      <c r="AA375" s="356"/>
      <c r="AB375" s="356"/>
      <c r="AC375" s="356"/>
      <c r="AD375" s="356"/>
      <c r="AE375" s="356"/>
      <c r="AF375" s="356"/>
      <c r="AG375" s="356"/>
      <c r="AH375" s="356"/>
      <c r="AI375" s="356"/>
      <c r="AJ375" s="356"/>
      <c r="AK375" s="356"/>
      <c r="AL375" s="356"/>
    </row>
    <row r="376" spans="2:38">
      <c r="B376" s="373" t="s">
        <v>2088</v>
      </c>
      <c r="C376" s="373"/>
      <c r="D376" s="373" t="s">
        <v>5798</v>
      </c>
      <c r="E376" s="356" t="s">
        <v>1939</v>
      </c>
      <c r="F376" s="356" t="s">
        <v>868</v>
      </c>
      <c r="G376" s="356"/>
      <c r="H376" s="356"/>
      <c r="I376" s="356"/>
      <c r="J376" s="356"/>
      <c r="K376" s="356"/>
      <c r="L376" s="356"/>
      <c r="M376" s="356"/>
      <c r="N376" s="356"/>
      <c r="O376" s="356"/>
      <c r="P376" s="356"/>
      <c r="Q376" s="356"/>
      <c r="R376" s="356"/>
      <c r="S376" s="356"/>
      <c r="T376" s="356"/>
      <c r="U376" s="356"/>
      <c r="V376" s="356"/>
      <c r="W376" s="356"/>
      <c r="X376" s="356"/>
      <c r="Y376" s="356"/>
      <c r="Z376" s="356"/>
      <c r="AA376" s="356"/>
      <c r="AB376" s="356"/>
      <c r="AC376" s="356"/>
      <c r="AD376" s="356"/>
      <c r="AE376" s="356"/>
      <c r="AF376" s="356"/>
      <c r="AG376" s="356"/>
      <c r="AH376" s="356"/>
      <c r="AI376" s="356"/>
      <c r="AJ376" s="356"/>
      <c r="AK376" s="356"/>
      <c r="AL376" s="356"/>
    </row>
    <row r="377" spans="2:38">
      <c r="B377" s="373" t="s">
        <v>1392</v>
      </c>
      <c r="C377" s="373"/>
      <c r="D377" s="373" t="s">
        <v>5798</v>
      </c>
      <c r="E377" s="356" t="s">
        <v>2090</v>
      </c>
      <c r="F377" s="356" t="s">
        <v>868</v>
      </c>
      <c r="G377" s="356"/>
      <c r="H377" s="356"/>
      <c r="I377" s="356"/>
      <c r="J377" s="356"/>
      <c r="K377" s="356"/>
      <c r="L377" s="356"/>
      <c r="M377" s="356"/>
      <c r="N377" s="356"/>
      <c r="O377" s="356"/>
      <c r="P377" s="356"/>
      <c r="Q377" s="356"/>
      <c r="R377" s="356"/>
      <c r="S377" s="356"/>
      <c r="T377" s="356"/>
      <c r="U377" s="356"/>
      <c r="V377" s="356"/>
      <c r="W377" s="356"/>
      <c r="X377" s="356"/>
      <c r="Y377" s="356"/>
      <c r="Z377" s="356"/>
      <c r="AA377" s="356"/>
      <c r="AB377" s="356"/>
      <c r="AC377" s="356"/>
      <c r="AD377" s="356"/>
      <c r="AE377" s="356"/>
      <c r="AF377" s="356"/>
      <c r="AG377" s="356"/>
      <c r="AH377" s="356"/>
      <c r="AI377" s="356"/>
      <c r="AJ377" s="356"/>
      <c r="AK377" s="356"/>
      <c r="AL377" s="356"/>
    </row>
    <row r="378" spans="2:38">
      <c r="B378" s="373" t="s">
        <v>2026</v>
      </c>
      <c r="C378" s="373"/>
      <c r="D378" s="373" t="s">
        <v>5798</v>
      </c>
      <c r="E378" s="356" t="s">
        <v>2091</v>
      </c>
      <c r="F378" s="356" t="s">
        <v>868</v>
      </c>
      <c r="G378" s="356"/>
      <c r="H378" s="356"/>
      <c r="I378" s="356"/>
      <c r="J378" s="356"/>
      <c r="K378" s="356"/>
      <c r="L378" s="356"/>
      <c r="M378" s="356"/>
      <c r="N378" s="356"/>
      <c r="O378" s="356"/>
      <c r="P378" s="356"/>
      <c r="Q378" s="356"/>
      <c r="R378" s="356"/>
      <c r="S378" s="356"/>
      <c r="T378" s="356"/>
      <c r="U378" s="356"/>
      <c r="V378" s="356"/>
      <c r="W378" s="356"/>
      <c r="X378" s="356"/>
      <c r="Y378" s="356"/>
      <c r="Z378" s="356"/>
      <c r="AA378" s="356"/>
      <c r="AB378" s="356"/>
      <c r="AC378" s="356"/>
      <c r="AD378" s="356"/>
      <c r="AE378" s="356"/>
      <c r="AF378" s="356"/>
      <c r="AG378" s="356"/>
      <c r="AH378" s="356"/>
      <c r="AI378" s="356"/>
      <c r="AJ378" s="356"/>
      <c r="AK378" s="356"/>
      <c r="AL378" s="356"/>
    </row>
    <row r="379" spans="2:38">
      <c r="B379" s="373" t="s">
        <v>5967</v>
      </c>
      <c r="C379" s="373"/>
      <c r="D379" s="373" t="s">
        <v>5798</v>
      </c>
      <c r="E379" s="356" t="s">
        <v>2094</v>
      </c>
      <c r="F379" s="356" t="s">
        <v>868</v>
      </c>
      <c r="G379" s="356"/>
      <c r="H379" s="356"/>
      <c r="I379" s="356"/>
      <c r="J379" s="356"/>
      <c r="K379" s="356"/>
      <c r="L379" s="356"/>
      <c r="M379" s="356"/>
      <c r="N379" s="356"/>
      <c r="O379" s="356"/>
      <c r="P379" s="356"/>
      <c r="Q379" s="356"/>
      <c r="R379" s="356"/>
      <c r="S379" s="356"/>
      <c r="T379" s="356"/>
      <c r="U379" s="356"/>
      <c r="V379" s="356"/>
      <c r="W379" s="356"/>
      <c r="X379" s="356"/>
      <c r="Y379" s="356"/>
      <c r="Z379" s="356"/>
      <c r="AA379" s="356"/>
      <c r="AB379" s="356"/>
      <c r="AC379" s="356"/>
      <c r="AD379" s="356"/>
      <c r="AE379" s="356"/>
      <c r="AF379" s="356"/>
      <c r="AG379" s="356"/>
      <c r="AH379" s="356"/>
      <c r="AI379" s="356"/>
      <c r="AJ379" s="356"/>
      <c r="AK379" s="356"/>
      <c r="AL379" s="356"/>
    </row>
    <row r="380" spans="2:38">
      <c r="B380" s="373" t="s">
        <v>2097</v>
      </c>
      <c r="C380" s="373"/>
      <c r="D380" s="373" t="s">
        <v>5798</v>
      </c>
      <c r="E380" s="356" t="s">
        <v>247</v>
      </c>
      <c r="F380" s="356" t="s">
        <v>868</v>
      </c>
      <c r="G380" s="356"/>
      <c r="H380" s="356"/>
      <c r="I380" s="356"/>
      <c r="J380" s="356"/>
      <c r="K380" s="356"/>
      <c r="L380" s="356"/>
      <c r="M380" s="356"/>
      <c r="N380" s="356"/>
      <c r="O380" s="356"/>
      <c r="P380" s="356"/>
      <c r="Q380" s="356"/>
      <c r="R380" s="356"/>
      <c r="S380" s="356"/>
      <c r="T380" s="356"/>
      <c r="U380" s="356"/>
      <c r="V380" s="356"/>
      <c r="W380" s="356"/>
      <c r="X380" s="356"/>
      <c r="Y380" s="356"/>
      <c r="Z380" s="356"/>
      <c r="AA380" s="356"/>
      <c r="AB380" s="356"/>
      <c r="AC380" s="356"/>
      <c r="AD380" s="356"/>
      <c r="AE380" s="356"/>
      <c r="AF380" s="356"/>
      <c r="AG380" s="356"/>
      <c r="AH380" s="356"/>
      <c r="AI380" s="356"/>
      <c r="AJ380" s="356"/>
      <c r="AK380" s="356"/>
      <c r="AL380" s="356"/>
    </row>
    <row r="381" spans="2:38">
      <c r="B381" s="373" t="s">
        <v>1235</v>
      </c>
      <c r="C381" s="373"/>
      <c r="D381" s="373" t="s">
        <v>5798</v>
      </c>
      <c r="E381" s="356" t="s">
        <v>2104</v>
      </c>
      <c r="F381" s="356" t="s">
        <v>868</v>
      </c>
      <c r="G381" s="356"/>
      <c r="H381" s="356"/>
      <c r="I381" s="356"/>
      <c r="J381" s="356"/>
      <c r="K381" s="356"/>
      <c r="L381" s="356"/>
      <c r="M381" s="356"/>
      <c r="N381" s="356"/>
      <c r="O381" s="356"/>
      <c r="P381" s="356"/>
      <c r="Q381" s="356"/>
      <c r="R381" s="356"/>
      <c r="S381" s="356"/>
      <c r="T381" s="356"/>
      <c r="U381" s="356"/>
      <c r="V381" s="356"/>
      <c r="W381" s="356"/>
      <c r="X381" s="356"/>
      <c r="Y381" s="356"/>
      <c r="Z381" s="356"/>
      <c r="AA381" s="356"/>
      <c r="AB381" s="356"/>
      <c r="AC381" s="356"/>
      <c r="AD381" s="356"/>
      <c r="AE381" s="356"/>
      <c r="AF381" s="356"/>
      <c r="AG381" s="356"/>
      <c r="AH381" s="356"/>
      <c r="AI381" s="356"/>
      <c r="AJ381" s="356"/>
      <c r="AK381" s="356"/>
      <c r="AL381" s="356"/>
    </row>
    <row r="382" spans="2:38">
      <c r="B382" s="373" t="s">
        <v>2110</v>
      </c>
      <c r="C382" s="373"/>
      <c r="D382" s="373" t="s">
        <v>5798</v>
      </c>
      <c r="E382" s="356" t="s">
        <v>2105</v>
      </c>
      <c r="F382" s="356" t="s">
        <v>868</v>
      </c>
      <c r="G382" s="356"/>
      <c r="H382" s="356"/>
      <c r="I382" s="356"/>
      <c r="J382" s="356"/>
      <c r="K382" s="356"/>
      <c r="L382" s="356"/>
      <c r="M382" s="356"/>
      <c r="N382" s="356"/>
      <c r="O382" s="356"/>
      <c r="P382" s="356"/>
      <c r="Q382" s="356"/>
      <c r="R382" s="356"/>
      <c r="S382" s="356"/>
      <c r="T382" s="356"/>
      <c r="U382" s="356"/>
      <c r="V382" s="356"/>
      <c r="W382" s="356"/>
      <c r="X382" s="356"/>
      <c r="Y382" s="356"/>
      <c r="Z382" s="356"/>
      <c r="AA382" s="356"/>
      <c r="AB382" s="356"/>
      <c r="AC382" s="356"/>
      <c r="AD382" s="356"/>
      <c r="AE382" s="356"/>
      <c r="AF382" s="356"/>
      <c r="AG382" s="356"/>
      <c r="AH382" s="356"/>
      <c r="AI382" s="356"/>
      <c r="AJ382" s="356"/>
      <c r="AK382" s="356"/>
      <c r="AL382" s="356"/>
    </row>
    <row r="383" spans="2:38">
      <c r="B383" s="373" t="s">
        <v>1982</v>
      </c>
      <c r="C383" s="373"/>
      <c r="D383" s="373" t="s">
        <v>5798</v>
      </c>
      <c r="E383" s="356" t="s">
        <v>2058</v>
      </c>
      <c r="F383" s="356" t="s">
        <v>868</v>
      </c>
      <c r="G383" s="356"/>
      <c r="H383" s="356"/>
      <c r="I383" s="356"/>
      <c r="J383" s="356"/>
      <c r="K383" s="356"/>
      <c r="L383" s="356"/>
      <c r="M383" s="356"/>
      <c r="N383" s="356"/>
      <c r="O383" s="356"/>
      <c r="P383" s="356"/>
      <c r="Q383" s="356"/>
      <c r="R383" s="356"/>
      <c r="S383" s="356"/>
      <c r="T383" s="356"/>
      <c r="U383" s="356"/>
      <c r="V383" s="356"/>
      <c r="W383" s="356"/>
      <c r="X383" s="356"/>
      <c r="Y383" s="356"/>
      <c r="Z383" s="356"/>
      <c r="AA383" s="356"/>
      <c r="AB383" s="356"/>
      <c r="AC383" s="356"/>
      <c r="AD383" s="356"/>
      <c r="AE383" s="356"/>
      <c r="AF383" s="356"/>
      <c r="AG383" s="356"/>
      <c r="AH383" s="356"/>
      <c r="AI383" s="356"/>
      <c r="AJ383" s="356"/>
      <c r="AK383" s="356"/>
      <c r="AL383" s="356"/>
    </row>
    <row r="384" spans="2:38">
      <c r="B384" s="373" t="s">
        <v>2111</v>
      </c>
      <c r="C384" s="373"/>
      <c r="D384" s="373" t="s">
        <v>5798</v>
      </c>
      <c r="E384" s="356" t="s">
        <v>779</v>
      </c>
      <c r="F384" s="356" t="s">
        <v>868</v>
      </c>
      <c r="G384" s="356"/>
      <c r="H384" s="356"/>
      <c r="I384" s="356"/>
      <c r="J384" s="356"/>
      <c r="K384" s="356"/>
      <c r="L384" s="356"/>
      <c r="M384" s="356"/>
      <c r="N384" s="356"/>
      <c r="O384" s="356"/>
      <c r="P384" s="356"/>
      <c r="Q384" s="356"/>
      <c r="R384" s="356"/>
      <c r="S384" s="356"/>
      <c r="T384" s="356"/>
      <c r="U384" s="356"/>
      <c r="V384" s="356"/>
      <c r="W384" s="356"/>
      <c r="X384" s="356"/>
      <c r="Y384" s="356"/>
      <c r="Z384" s="356"/>
      <c r="AA384" s="356"/>
      <c r="AB384" s="356"/>
      <c r="AC384" s="356"/>
      <c r="AD384" s="356"/>
      <c r="AE384" s="356"/>
      <c r="AF384" s="356"/>
      <c r="AG384" s="356"/>
      <c r="AH384" s="356"/>
      <c r="AI384" s="356"/>
      <c r="AJ384" s="356"/>
      <c r="AK384" s="356"/>
      <c r="AL384" s="356"/>
    </row>
    <row r="385" spans="2:38">
      <c r="B385" s="373" t="s">
        <v>6968</v>
      </c>
      <c r="C385" s="373"/>
      <c r="D385" s="373" t="s">
        <v>5798</v>
      </c>
      <c r="E385" s="356" t="s">
        <v>2117</v>
      </c>
      <c r="F385" s="356" t="s">
        <v>868</v>
      </c>
      <c r="G385" s="356"/>
      <c r="H385" s="356"/>
      <c r="I385" s="356"/>
      <c r="J385" s="356"/>
      <c r="K385" s="356"/>
      <c r="L385" s="356"/>
      <c r="M385" s="356"/>
      <c r="N385" s="356"/>
      <c r="O385" s="356"/>
      <c r="P385" s="356"/>
      <c r="Q385" s="356"/>
      <c r="R385" s="356"/>
      <c r="S385" s="356"/>
      <c r="T385" s="356"/>
      <c r="U385" s="356"/>
      <c r="V385" s="356"/>
      <c r="W385" s="356"/>
      <c r="X385" s="356"/>
      <c r="Y385" s="356"/>
      <c r="Z385" s="356"/>
      <c r="AA385" s="356"/>
      <c r="AB385" s="356"/>
      <c r="AC385" s="356"/>
      <c r="AD385" s="356"/>
      <c r="AE385" s="356"/>
      <c r="AF385" s="356"/>
      <c r="AG385" s="356"/>
      <c r="AH385" s="356"/>
      <c r="AI385" s="356"/>
      <c r="AJ385" s="356"/>
      <c r="AK385" s="356"/>
      <c r="AL385" s="356"/>
    </row>
  </sheetData>
  <phoneticPr fontId="22"/>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dimension ref="B1:CH131"/>
  <sheetViews>
    <sheetView showGridLines="0" workbookViewId="0">
      <pane ySplit="4" topLeftCell="A5" activePane="bottomLeft" state="frozen"/>
      <selection pane="bottomLeft"/>
    </sheetView>
  </sheetViews>
  <sheetFormatPr defaultColWidth="3.54296875" defaultRowHeight="15"/>
  <cols>
    <col min="1" max="1" width="3.54296875" style="368"/>
    <col min="2" max="2" width="22.26953125" style="368" bestFit="1" customWidth="1"/>
    <col min="3" max="4" width="3.08984375" style="368" hidden="1" customWidth="1"/>
    <col min="5" max="5" width="5.81640625" style="368" bestFit="1" customWidth="1"/>
    <col min="6" max="7" width="3.08984375" style="368" bestFit="1" customWidth="1"/>
    <col min="8" max="16384" width="3.54296875" style="368"/>
  </cols>
  <sheetData>
    <row r="1" spans="2:86">
      <c r="B1" s="369" t="s">
        <v>4152</v>
      </c>
      <c r="C1" s="371"/>
      <c r="D1" s="371"/>
      <c r="F1" s="371"/>
    </row>
    <row r="2" spans="2:86">
      <c r="B2" s="370" t="s">
        <v>5220</v>
      </c>
      <c r="C2" s="371"/>
      <c r="D2" s="371"/>
      <c r="F2" s="371"/>
    </row>
    <row r="3" spans="2:86">
      <c r="B3" s="371"/>
      <c r="C3" s="371"/>
      <c r="D3" s="371"/>
      <c r="Q3" s="376" t="s">
        <v>2099</v>
      </c>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t="s">
        <v>5131</v>
      </c>
      <c r="AY3" s="378"/>
      <c r="AZ3" s="378"/>
      <c r="BA3" s="378"/>
      <c r="BB3" s="378"/>
      <c r="BC3" s="378"/>
      <c r="BD3" s="378" t="s">
        <v>1630</v>
      </c>
      <c r="BE3" s="378"/>
      <c r="BF3" s="378"/>
      <c r="BG3" s="378"/>
      <c r="BH3" s="378"/>
      <c r="BI3" s="378"/>
      <c r="BJ3" s="378"/>
      <c r="BK3" s="378"/>
      <c r="BL3" s="378"/>
      <c r="BM3" s="378"/>
      <c r="BN3" s="378" t="s">
        <v>3016</v>
      </c>
      <c r="BO3" s="378"/>
      <c r="BP3" s="378"/>
      <c r="BQ3" s="378"/>
      <c r="BR3" s="378"/>
      <c r="BS3" s="378"/>
      <c r="BT3" s="378"/>
      <c r="BU3" s="378"/>
      <c r="BV3" s="378"/>
      <c r="BW3" s="378"/>
      <c r="BX3" s="378"/>
      <c r="BY3" s="378"/>
      <c r="BZ3" s="378"/>
      <c r="CA3" s="378"/>
      <c r="CB3" s="378"/>
      <c r="CC3" s="378"/>
      <c r="CD3" s="378"/>
      <c r="CE3" s="378"/>
      <c r="CF3" s="378"/>
      <c r="CG3" s="378"/>
      <c r="CH3" s="379"/>
    </row>
    <row r="4" spans="2:86" ht="166.2">
      <c r="B4" s="372" t="s">
        <v>2955</v>
      </c>
      <c r="C4" s="372" t="s">
        <v>4822</v>
      </c>
      <c r="D4" s="372" t="s">
        <v>2992</v>
      </c>
      <c r="E4" s="374" t="s">
        <v>2377</v>
      </c>
      <c r="F4" s="372" t="s">
        <v>7209</v>
      </c>
      <c r="G4" s="374" t="s">
        <v>2250</v>
      </c>
      <c r="H4" s="374" t="s">
        <v>2257</v>
      </c>
      <c r="I4" s="374" t="s">
        <v>2261</v>
      </c>
      <c r="J4" s="374" t="s">
        <v>712</v>
      </c>
      <c r="K4" s="374" t="s">
        <v>1343</v>
      </c>
      <c r="L4" s="374" t="s">
        <v>1416</v>
      </c>
      <c r="M4" s="375" t="s">
        <v>1816</v>
      </c>
      <c r="N4" s="375" t="s">
        <v>2958</v>
      </c>
      <c r="O4" s="375" t="s">
        <v>1907</v>
      </c>
      <c r="P4" s="375" t="s">
        <v>648</v>
      </c>
      <c r="Q4" s="377" t="s">
        <v>3819</v>
      </c>
      <c r="R4" s="377" t="s">
        <v>1764</v>
      </c>
      <c r="S4" s="377" t="s">
        <v>1469</v>
      </c>
      <c r="T4" s="377" t="s">
        <v>2400</v>
      </c>
      <c r="U4" s="377" t="s">
        <v>5134</v>
      </c>
      <c r="V4" s="377" t="s">
        <v>5137</v>
      </c>
      <c r="W4" s="377" t="s">
        <v>4740</v>
      </c>
      <c r="X4" s="377" t="s">
        <v>5139</v>
      </c>
      <c r="Y4" s="377" t="s">
        <v>5140</v>
      </c>
      <c r="Z4" s="377" t="s">
        <v>5142</v>
      </c>
      <c r="AA4" s="377" t="s">
        <v>5144</v>
      </c>
      <c r="AB4" s="377" t="s">
        <v>2850</v>
      </c>
      <c r="AC4" s="377" t="s">
        <v>187</v>
      </c>
      <c r="AD4" s="377" t="s">
        <v>3593</v>
      </c>
      <c r="AE4" s="377" t="s">
        <v>3062</v>
      </c>
      <c r="AF4" s="377" t="s">
        <v>428</v>
      </c>
      <c r="AG4" s="377" t="s">
        <v>5145</v>
      </c>
      <c r="AH4" s="377" t="s">
        <v>4871</v>
      </c>
      <c r="AI4" s="377" t="s">
        <v>4013</v>
      </c>
      <c r="AJ4" s="377" t="s">
        <v>5147</v>
      </c>
      <c r="AK4" s="377" t="s">
        <v>4752</v>
      </c>
      <c r="AL4" s="377" t="s">
        <v>5149</v>
      </c>
      <c r="AM4" s="377" t="s">
        <v>5150</v>
      </c>
      <c r="AN4" s="377" t="s">
        <v>4183</v>
      </c>
      <c r="AO4" s="377" t="s">
        <v>1828</v>
      </c>
      <c r="AP4" s="377" t="s">
        <v>5151</v>
      </c>
      <c r="AQ4" s="377" t="s">
        <v>2572</v>
      </c>
      <c r="AR4" s="377" t="s">
        <v>3207</v>
      </c>
      <c r="AS4" s="377" t="s">
        <v>2341</v>
      </c>
      <c r="AT4" s="377" t="s">
        <v>5153</v>
      </c>
      <c r="AU4" s="377" t="s">
        <v>4527</v>
      </c>
      <c r="AV4" s="377" t="s">
        <v>483</v>
      </c>
      <c r="AW4" s="377" t="s">
        <v>5154</v>
      </c>
      <c r="AX4" s="377" t="s">
        <v>5155</v>
      </c>
      <c r="AY4" s="377" t="s">
        <v>5156</v>
      </c>
      <c r="AZ4" s="377" t="s">
        <v>4150</v>
      </c>
      <c r="BA4" s="377" t="s">
        <v>1377</v>
      </c>
      <c r="BB4" s="377" t="s">
        <v>5002</v>
      </c>
      <c r="BC4" s="377" t="s">
        <v>5157</v>
      </c>
      <c r="BD4" s="377" t="s">
        <v>4188</v>
      </c>
      <c r="BE4" s="377" t="s">
        <v>5160</v>
      </c>
      <c r="BF4" s="377" t="s">
        <v>1385</v>
      </c>
      <c r="BG4" s="377" t="s">
        <v>5162</v>
      </c>
      <c r="BH4" s="377" t="s">
        <v>4504</v>
      </c>
      <c r="BI4" s="377" t="s">
        <v>1894</v>
      </c>
      <c r="BJ4" s="377" t="s">
        <v>5167</v>
      </c>
      <c r="BK4" s="377" t="s">
        <v>4197</v>
      </c>
      <c r="BL4" s="377" t="s">
        <v>5169</v>
      </c>
      <c r="BM4" s="377" t="s">
        <v>850</v>
      </c>
      <c r="BN4" s="377" t="s">
        <v>2077</v>
      </c>
      <c r="BO4" s="377" t="s">
        <v>4443</v>
      </c>
      <c r="BP4" s="377" t="s">
        <v>5170</v>
      </c>
      <c r="BQ4" s="377" t="s">
        <v>1135</v>
      </c>
      <c r="BR4" s="377" t="s">
        <v>3549</v>
      </c>
      <c r="BS4" s="377" t="s">
        <v>3555</v>
      </c>
      <c r="BT4" s="377" t="s">
        <v>2231</v>
      </c>
      <c r="BU4" s="377" t="s">
        <v>5171</v>
      </c>
      <c r="BV4" s="377" t="s">
        <v>5172</v>
      </c>
      <c r="BW4" s="377" t="s">
        <v>4194</v>
      </c>
      <c r="BX4" s="377" t="s">
        <v>2912</v>
      </c>
      <c r="BY4" s="377" t="s">
        <v>1201</v>
      </c>
      <c r="BZ4" s="377" t="s">
        <v>5174</v>
      </c>
      <c r="CA4" s="377" t="s">
        <v>4552</v>
      </c>
      <c r="CB4" s="377" t="s">
        <v>4960</v>
      </c>
      <c r="CC4" s="377" t="s">
        <v>794</v>
      </c>
      <c r="CD4" s="377" t="s">
        <v>4899</v>
      </c>
      <c r="CE4" s="377" t="s">
        <v>5177</v>
      </c>
      <c r="CF4" s="377" t="s">
        <v>2882</v>
      </c>
      <c r="CG4" s="377" t="s">
        <v>490</v>
      </c>
      <c r="CH4" s="377" t="s">
        <v>4382</v>
      </c>
    </row>
    <row r="5" spans="2:86">
      <c r="B5" s="373" t="s">
        <v>6672</v>
      </c>
      <c r="C5" s="373"/>
      <c r="D5" s="373" t="s">
        <v>7702</v>
      </c>
      <c r="E5" s="356" t="s">
        <v>1664</v>
      </c>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c r="AZ5" s="356"/>
      <c r="BA5" s="356"/>
      <c r="BB5" s="356"/>
      <c r="BC5" s="356"/>
      <c r="BD5" s="356"/>
      <c r="BE5" s="356"/>
      <c r="BF5" s="356"/>
      <c r="BG5" s="356"/>
      <c r="BH5" s="356"/>
      <c r="BI5" s="356"/>
      <c r="BJ5" s="356"/>
      <c r="BK5" s="356"/>
      <c r="BL5" s="356"/>
      <c r="BM5" s="356"/>
      <c r="BN5" s="356"/>
      <c r="BO5" s="356"/>
      <c r="BP5" s="356"/>
      <c r="BQ5" s="356"/>
      <c r="BR5" s="356"/>
      <c r="BS5" s="356"/>
      <c r="BT5" s="356"/>
      <c r="BU5" s="356"/>
      <c r="BV5" s="356"/>
      <c r="BW5" s="356"/>
      <c r="BX5" s="356"/>
      <c r="BY5" s="356"/>
      <c r="BZ5" s="356"/>
      <c r="CA5" s="356"/>
      <c r="CB5" s="356"/>
      <c r="CC5" s="356"/>
      <c r="CD5" s="356"/>
      <c r="CE5" s="356"/>
      <c r="CF5" s="356"/>
      <c r="CG5" s="356"/>
      <c r="CH5" s="356"/>
    </row>
    <row r="6" spans="2:86">
      <c r="B6" s="373" t="s">
        <v>2648</v>
      </c>
      <c r="C6" s="373"/>
      <c r="D6" s="373" t="s">
        <v>7702</v>
      </c>
      <c r="E6" s="356" t="s">
        <v>743</v>
      </c>
      <c r="F6" s="356"/>
      <c r="G6" s="356"/>
      <c r="H6" s="356"/>
      <c r="I6" s="356"/>
      <c r="J6" s="356"/>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c r="AT6" s="356"/>
      <c r="AU6" s="356"/>
      <c r="AV6" s="356"/>
      <c r="AW6" s="356"/>
      <c r="AX6" s="356"/>
      <c r="AY6" s="356"/>
      <c r="AZ6" s="356"/>
      <c r="BA6" s="356"/>
      <c r="BB6" s="356"/>
      <c r="BC6" s="356"/>
      <c r="BD6" s="356"/>
      <c r="BE6" s="356"/>
      <c r="BF6" s="356"/>
      <c r="BG6" s="356"/>
      <c r="BH6" s="356"/>
      <c r="BI6" s="356"/>
      <c r="BJ6" s="356"/>
      <c r="BK6" s="356"/>
      <c r="BL6" s="356"/>
      <c r="BM6" s="356"/>
      <c r="BN6" s="356"/>
      <c r="BO6" s="356"/>
      <c r="BP6" s="356"/>
      <c r="BQ6" s="356"/>
      <c r="BR6" s="356"/>
      <c r="BS6" s="356"/>
      <c r="BT6" s="356"/>
      <c r="BU6" s="356"/>
      <c r="BV6" s="356"/>
      <c r="BW6" s="356"/>
      <c r="BX6" s="356"/>
      <c r="BY6" s="356"/>
      <c r="BZ6" s="356"/>
      <c r="CA6" s="356"/>
      <c r="CB6" s="356"/>
      <c r="CC6" s="356"/>
      <c r="CD6" s="356"/>
      <c r="CE6" s="356"/>
      <c r="CF6" s="356"/>
      <c r="CG6" s="356"/>
      <c r="CH6" s="356"/>
    </row>
    <row r="7" spans="2:86">
      <c r="B7" s="373" t="s">
        <v>429</v>
      </c>
      <c r="C7" s="373"/>
      <c r="D7" s="373" t="s">
        <v>7702</v>
      </c>
      <c r="E7" s="356" t="s">
        <v>1673</v>
      </c>
      <c r="F7" s="356"/>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6"/>
      <c r="BN7" s="356"/>
      <c r="BO7" s="356"/>
      <c r="BP7" s="356"/>
      <c r="BQ7" s="356"/>
      <c r="BR7" s="356"/>
      <c r="BS7" s="356"/>
      <c r="BT7" s="356"/>
      <c r="BU7" s="356"/>
      <c r="BV7" s="356"/>
      <c r="BW7" s="356"/>
      <c r="BX7" s="356"/>
      <c r="BY7" s="356"/>
      <c r="BZ7" s="356"/>
      <c r="CA7" s="356"/>
      <c r="CB7" s="356"/>
      <c r="CC7" s="356"/>
      <c r="CD7" s="356"/>
      <c r="CE7" s="356"/>
      <c r="CF7" s="356"/>
      <c r="CG7" s="356"/>
      <c r="CH7" s="356"/>
    </row>
    <row r="8" spans="2:86">
      <c r="B8" s="373" t="s">
        <v>4721</v>
      </c>
      <c r="C8" s="373"/>
      <c r="D8" s="373" t="s">
        <v>7702</v>
      </c>
      <c r="E8" s="356" t="s">
        <v>1116</v>
      </c>
      <c r="F8" s="356"/>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c r="AT8" s="356"/>
      <c r="AU8" s="356"/>
      <c r="AV8" s="356"/>
      <c r="AW8" s="356"/>
      <c r="AX8" s="356"/>
      <c r="AY8" s="356"/>
      <c r="AZ8" s="356"/>
      <c r="BA8" s="356"/>
      <c r="BB8" s="356"/>
      <c r="BC8" s="356"/>
      <c r="BD8" s="356"/>
      <c r="BE8" s="356"/>
      <c r="BF8" s="356"/>
      <c r="BG8" s="356"/>
      <c r="BH8" s="356"/>
      <c r="BI8" s="356"/>
      <c r="BJ8" s="356"/>
      <c r="BK8" s="356"/>
      <c r="BL8" s="356"/>
      <c r="BM8" s="356"/>
      <c r="BN8" s="356"/>
      <c r="BO8" s="356"/>
      <c r="BP8" s="356"/>
      <c r="BQ8" s="356"/>
      <c r="BR8" s="356"/>
      <c r="BS8" s="356"/>
      <c r="BT8" s="356"/>
      <c r="BU8" s="356"/>
      <c r="BV8" s="356"/>
      <c r="BW8" s="356"/>
      <c r="BX8" s="356"/>
      <c r="BY8" s="356"/>
      <c r="BZ8" s="356"/>
      <c r="CA8" s="356"/>
      <c r="CB8" s="356"/>
      <c r="CC8" s="356"/>
      <c r="CD8" s="356"/>
      <c r="CE8" s="356"/>
      <c r="CF8" s="356"/>
      <c r="CG8" s="356"/>
      <c r="CH8" s="356"/>
    </row>
    <row r="9" spans="2:86">
      <c r="B9" s="373" t="s">
        <v>6609</v>
      </c>
      <c r="C9" s="373"/>
      <c r="D9" s="373" t="s">
        <v>7702</v>
      </c>
      <c r="E9" s="356" t="s">
        <v>1686</v>
      </c>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6"/>
      <c r="BU9" s="356"/>
      <c r="BV9" s="356"/>
      <c r="BW9" s="356"/>
      <c r="BX9" s="356"/>
      <c r="BY9" s="356"/>
      <c r="BZ9" s="356"/>
      <c r="CA9" s="356"/>
      <c r="CB9" s="356"/>
      <c r="CC9" s="356"/>
      <c r="CD9" s="356"/>
      <c r="CE9" s="356"/>
      <c r="CF9" s="356"/>
      <c r="CG9" s="356"/>
      <c r="CH9" s="356"/>
    </row>
    <row r="10" spans="2:86">
      <c r="B10" s="373" t="s">
        <v>5545</v>
      </c>
      <c r="C10" s="373"/>
      <c r="D10" s="373" t="s">
        <v>7702</v>
      </c>
      <c r="E10" s="356" t="s">
        <v>1691</v>
      </c>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6"/>
      <c r="BW10" s="356"/>
      <c r="BX10" s="356"/>
      <c r="BY10" s="356"/>
      <c r="BZ10" s="356"/>
      <c r="CA10" s="356"/>
      <c r="CB10" s="356"/>
      <c r="CC10" s="356"/>
      <c r="CD10" s="356"/>
      <c r="CE10" s="356"/>
      <c r="CF10" s="356"/>
      <c r="CG10" s="356"/>
      <c r="CH10" s="356"/>
    </row>
    <row r="11" spans="2:86">
      <c r="B11" s="373" t="s">
        <v>1701</v>
      </c>
      <c r="C11" s="373"/>
      <c r="D11" s="373" t="s">
        <v>7702</v>
      </c>
      <c r="E11" s="356" t="s">
        <v>190</v>
      </c>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6"/>
      <c r="BW11" s="356"/>
      <c r="BX11" s="356"/>
      <c r="BY11" s="356"/>
      <c r="BZ11" s="356"/>
      <c r="CA11" s="356"/>
      <c r="CB11" s="356"/>
      <c r="CC11" s="356"/>
      <c r="CD11" s="356"/>
      <c r="CE11" s="356"/>
      <c r="CF11" s="356"/>
      <c r="CG11" s="356"/>
      <c r="CH11" s="356"/>
    </row>
    <row r="12" spans="2:86">
      <c r="B12" s="373" t="s">
        <v>5552</v>
      </c>
      <c r="C12" s="373"/>
      <c r="D12" s="373" t="s">
        <v>7702</v>
      </c>
      <c r="E12" s="356" t="s">
        <v>1068</v>
      </c>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c r="AT12" s="356"/>
      <c r="AU12" s="356"/>
      <c r="AV12" s="356"/>
      <c r="AW12" s="356"/>
      <c r="AX12" s="356"/>
      <c r="AY12" s="356"/>
      <c r="AZ12" s="356"/>
      <c r="BA12" s="356"/>
      <c r="BB12" s="356"/>
      <c r="BC12" s="356"/>
      <c r="BD12" s="356"/>
      <c r="BE12" s="356"/>
      <c r="BF12" s="356"/>
      <c r="BG12" s="356"/>
      <c r="BH12" s="356"/>
      <c r="BI12" s="356"/>
      <c r="BJ12" s="356"/>
      <c r="BK12" s="356"/>
      <c r="BL12" s="356"/>
      <c r="BM12" s="356"/>
      <c r="BN12" s="356"/>
      <c r="BO12" s="356"/>
      <c r="BP12" s="356"/>
      <c r="BQ12" s="356"/>
      <c r="BR12" s="356"/>
      <c r="BS12" s="356"/>
      <c r="BT12" s="356"/>
      <c r="BU12" s="356"/>
      <c r="BV12" s="356"/>
      <c r="BW12" s="356"/>
      <c r="BX12" s="356"/>
      <c r="BY12" s="356"/>
      <c r="BZ12" s="356"/>
      <c r="CA12" s="356"/>
      <c r="CB12" s="356"/>
      <c r="CC12" s="356"/>
      <c r="CD12" s="356"/>
      <c r="CE12" s="356"/>
      <c r="CF12" s="356"/>
      <c r="CG12" s="356"/>
      <c r="CH12" s="356"/>
    </row>
    <row r="13" spans="2:86">
      <c r="B13" s="373" t="s">
        <v>6192</v>
      </c>
      <c r="C13" s="373"/>
      <c r="D13" s="373" t="s">
        <v>7702</v>
      </c>
      <c r="E13" s="356" t="s">
        <v>1702</v>
      </c>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56"/>
      <c r="AW13" s="356"/>
      <c r="AX13" s="356"/>
      <c r="AY13" s="356"/>
      <c r="AZ13" s="356"/>
      <c r="BA13" s="356"/>
      <c r="BB13" s="356"/>
      <c r="BC13" s="356"/>
      <c r="BD13" s="356"/>
      <c r="BE13" s="356"/>
      <c r="BF13" s="356"/>
      <c r="BG13" s="356"/>
      <c r="BH13" s="356"/>
      <c r="BI13" s="356"/>
      <c r="BJ13" s="356"/>
      <c r="BK13" s="356"/>
      <c r="BL13" s="356"/>
      <c r="BM13" s="356"/>
      <c r="BN13" s="356"/>
      <c r="BO13" s="356"/>
      <c r="BP13" s="356"/>
      <c r="BQ13" s="356"/>
      <c r="BR13" s="356"/>
      <c r="BS13" s="356"/>
      <c r="BT13" s="356"/>
      <c r="BU13" s="356"/>
      <c r="BV13" s="356"/>
      <c r="BW13" s="356"/>
      <c r="BX13" s="356"/>
      <c r="BY13" s="356"/>
      <c r="BZ13" s="356"/>
      <c r="CA13" s="356"/>
      <c r="CB13" s="356"/>
      <c r="CC13" s="356"/>
      <c r="CD13" s="356"/>
      <c r="CE13" s="356"/>
      <c r="CF13" s="356"/>
      <c r="CG13" s="356"/>
      <c r="CH13" s="356"/>
    </row>
    <row r="14" spans="2:86">
      <c r="B14" s="373" t="s">
        <v>6931</v>
      </c>
      <c r="C14" s="373"/>
      <c r="D14" s="373" t="s">
        <v>7702</v>
      </c>
      <c r="E14" s="356" t="s">
        <v>1706</v>
      </c>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6"/>
      <c r="BT14" s="356"/>
      <c r="BU14" s="356"/>
      <c r="BV14" s="356"/>
      <c r="BW14" s="356"/>
      <c r="BX14" s="356"/>
      <c r="BY14" s="356"/>
      <c r="BZ14" s="356"/>
      <c r="CA14" s="356"/>
      <c r="CB14" s="356"/>
      <c r="CC14" s="356"/>
      <c r="CD14" s="356"/>
      <c r="CE14" s="356"/>
      <c r="CF14" s="356"/>
      <c r="CG14" s="356"/>
      <c r="CH14" s="356"/>
    </row>
    <row r="15" spans="2:86">
      <c r="B15" s="373" t="s">
        <v>6932</v>
      </c>
      <c r="C15" s="373"/>
      <c r="D15" s="373" t="s">
        <v>7702</v>
      </c>
      <c r="E15" s="356" t="s">
        <v>328</v>
      </c>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6"/>
      <c r="BT15" s="356"/>
      <c r="BU15" s="356"/>
      <c r="BV15" s="356"/>
      <c r="BW15" s="356"/>
      <c r="BX15" s="356"/>
      <c r="BY15" s="356"/>
      <c r="BZ15" s="356"/>
      <c r="CA15" s="356"/>
      <c r="CB15" s="356"/>
      <c r="CC15" s="356"/>
      <c r="CD15" s="356"/>
      <c r="CE15" s="356"/>
      <c r="CF15" s="356"/>
      <c r="CG15" s="356"/>
      <c r="CH15" s="356"/>
    </row>
    <row r="16" spans="2:86">
      <c r="B16" s="373" t="s">
        <v>6933</v>
      </c>
      <c r="C16" s="373"/>
      <c r="D16" s="373" t="s">
        <v>7702</v>
      </c>
      <c r="E16" s="356" t="s">
        <v>1707</v>
      </c>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56"/>
      <c r="AW16" s="356"/>
      <c r="AX16" s="356"/>
      <c r="AY16" s="356"/>
      <c r="AZ16" s="356"/>
      <c r="BA16" s="356"/>
      <c r="BB16" s="356"/>
      <c r="BC16" s="356"/>
      <c r="BD16" s="356"/>
      <c r="BE16" s="356"/>
      <c r="BF16" s="356"/>
      <c r="BG16" s="356"/>
      <c r="BH16" s="356"/>
      <c r="BI16" s="356"/>
      <c r="BJ16" s="356"/>
      <c r="BK16" s="356"/>
      <c r="BL16" s="356"/>
      <c r="BM16" s="356"/>
      <c r="BN16" s="356"/>
      <c r="BO16" s="356"/>
      <c r="BP16" s="356"/>
      <c r="BQ16" s="356"/>
      <c r="BR16" s="356"/>
      <c r="BS16" s="356"/>
      <c r="BT16" s="356"/>
      <c r="BU16" s="356"/>
      <c r="BV16" s="356"/>
      <c r="BW16" s="356"/>
      <c r="BX16" s="356"/>
      <c r="BY16" s="356"/>
      <c r="BZ16" s="356"/>
      <c r="CA16" s="356"/>
      <c r="CB16" s="356"/>
      <c r="CC16" s="356"/>
      <c r="CD16" s="356"/>
      <c r="CE16" s="356"/>
      <c r="CF16" s="356"/>
      <c r="CG16" s="356"/>
      <c r="CH16" s="356"/>
    </row>
    <row r="17" spans="2:86">
      <c r="B17" s="373" t="s">
        <v>1709</v>
      </c>
      <c r="C17" s="373"/>
      <c r="D17" s="373" t="s">
        <v>7702</v>
      </c>
      <c r="E17" s="356" t="s">
        <v>1286</v>
      </c>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56"/>
      <c r="AW17" s="356"/>
      <c r="AX17" s="356"/>
      <c r="AY17" s="356"/>
      <c r="AZ17" s="356"/>
      <c r="BA17" s="356"/>
      <c r="BB17" s="356"/>
      <c r="BC17" s="356"/>
      <c r="BD17" s="356"/>
      <c r="BE17" s="356"/>
      <c r="BF17" s="356"/>
      <c r="BG17" s="356"/>
      <c r="BH17" s="356"/>
      <c r="BI17" s="356"/>
      <c r="BJ17" s="356"/>
      <c r="BK17" s="356"/>
      <c r="BL17" s="356"/>
      <c r="BM17" s="356"/>
      <c r="BN17" s="356"/>
      <c r="BO17" s="356"/>
      <c r="BP17" s="356"/>
      <c r="BQ17" s="356"/>
      <c r="BR17" s="356"/>
      <c r="BS17" s="356"/>
      <c r="BT17" s="356"/>
      <c r="BU17" s="356"/>
      <c r="BV17" s="356"/>
      <c r="BW17" s="356"/>
      <c r="BX17" s="356"/>
      <c r="BY17" s="356"/>
      <c r="BZ17" s="356"/>
      <c r="CA17" s="356"/>
      <c r="CB17" s="356"/>
      <c r="CC17" s="356"/>
      <c r="CD17" s="356"/>
      <c r="CE17" s="356"/>
      <c r="CF17" s="356"/>
      <c r="CG17" s="356"/>
      <c r="CH17" s="356"/>
    </row>
    <row r="18" spans="2:86">
      <c r="B18" s="373" t="s">
        <v>1438</v>
      </c>
      <c r="C18" s="373"/>
      <c r="D18" s="373" t="s">
        <v>7702</v>
      </c>
      <c r="E18" s="356" t="s">
        <v>1629</v>
      </c>
      <c r="F18" s="356"/>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56"/>
      <c r="AS18" s="356"/>
      <c r="AT18" s="356"/>
      <c r="AU18" s="356"/>
      <c r="AV18" s="356"/>
      <c r="AW18" s="356"/>
      <c r="AX18" s="356"/>
      <c r="AY18" s="356"/>
      <c r="AZ18" s="356"/>
      <c r="BA18" s="356"/>
      <c r="BB18" s="356"/>
      <c r="BC18" s="356"/>
      <c r="BD18" s="356"/>
      <c r="BE18" s="356"/>
      <c r="BF18" s="356"/>
      <c r="BG18" s="356"/>
      <c r="BH18" s="356"/>
      <c r="BI18" s="356"/>
      <c r="BJ18" s="356"/>
      <c r="BK18" s="356"/>
      <c r="BL18" s="356"/>
      <c r="BM18" s="356"/>
      <c r="BN18" s="356"/>
      <c r="BO18" s="356"/>
      <c r="BP18" s="356"/>
      <c r="BQ18" s="356"/>
      <c r="BR18" s="356"/>
      <c r="BS18" s="356"/>
      <c r="BT18" s="356"/>
      <c r="BU18" s="356"/>
      <c r="BV18" s="356"/>
      <c r="BW18" s="356"/>
      <c r="BX18" s="356"/>
      <c r="BY18" s="356"/>
      <c r="BZ18" s="356"/>
      <c r="CA18" s="356"/>
      <c r="CB18" s="356"/>
      <c r="CC18" s="356"/>
      <c r="CD18" s="356"/>
      <c r="CE18" s="356"/>
      <c r="CF18" s="356"/>
      <c r="CG18" s="356"/>
      <c r="CH18" s="356"/>
    </row>
    <row r="19" spans="2:86">
      <c r="B19" s="373" t="s">
        <v>6897</v>
      </c>
      <c r="C19" s="373"/>
      <c r="D19" s="373" t="s">
        <v>7702</v>
      </c>
      <c r="E19" s="356" t="s">
        <v>582</v>
      </c>
      <c r="F19" s="356"/>
      <c r="G19" s="356"/>
      <c r="H19" s="356"/>
      <c r="I19" s="356"/>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c r="AM19" s="356"/>
      <c r="AN19" s="356"/>
      <c r="AO19" s="356"/>
      <c r="AP19" s="356"/>
      <c r="AQ19" s="356"/>
      <c r="AR19" s="356"/>
      <c r="AS19" s="356"/>
      <c r="AT19" s="356"/>
      <c r="AU19" s="356"/>
      <c r="AV19" s="356"/>
      <c r="AW19" s="356"/>
      <c r="AX19" s="356"/>
      <c r="AY19" s="356"/>
      <c r="AZ19" s="356"/>
      <c r="BA19" s="356"/>
      <c r="BB19" s="356"/>
      <c r="BC19" s="356"/>
      <c r="BD19" s="356"/>
      <c r="BE19" s="356"/>
      <c r="BF19" s="356"/>
      <c r="BG19" s="356"/>
      <c r="BH19" s="356"/>
      <c r="BI19" s="356"/>
      <c r="BJ19" s="356"/>
      <c r="BK19" s="356"/>
      <c r="BL19" s="356"/>
      <c r="BM19" s="356"/>
      <c r="BN19" s="356"/>
      <c r="BO19" s="356"/>
      <c r="BP19" s="356"/>
      <c r="BQ19" s="356"/>
      <c r="BR19" s="356"/>
      <c r="BS19" s="356"/>
      <c r="BT19" s="356"/>
      <c r="BU19" s="356"/>
      <c r="BV19" s="356"/>
      <c r="BW19" s="356"/>
      <c r="BX19" s="356"/>
      <c r="BY19" s="356"/>
      <c r="BZ19" s="356"/>
      <c r="CA19" s="356"/>
      <c r="CB19" s="356"/>
      <c r="CC19" s="356"/>
      <c r="CD19" s="356"/>
      <c r="CE19" s="356"/>
      <c r="CF19" s="356"/>
      <c r="CG19" s="356"/>
      <c r="CH19" s="356"/>
    </row>
    <row r="20" spans="2:86">
      <c r="B20" s="373" t="s">
        <v>4929</v>
      </c>
      <c r="C20" s="373"/>
      <c r="D20" s="373" t="s">
        <v>7702</v>
      </c>
      <c r="E20" s="356" t="s">
        <v>1715</v>
      </c>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56"/>
      <c r="AW20" s="356"/>
      <c r="AX20" s="356"/>
      <c r="AY20" s="356"/>
      <c r="AZ20" s="356"/>
      <c r="BA20" s="356"/>
      <c r="BB20" s="356"/>
      <c r="BC20" s="356"/>
      <c r="BD20" s="356"/>
      <c r="BE20" s="356"/>
      <c r="BF20" s="356"/>
      <c r="BG20" s="356"/>
      <c r="BH20" s="356"/>
      <c r="BI20" s="356"/>
      <c r="BJ20" s="356"/>
      <c r="BK20" s="356"/>
      <c r="BL20" s="356"/>
      <c r="BM20" s="356"/>
      <c r="BN20" s="356"/>
      <c r="BO20" s="356"/>
      <c r="BP20" s="356"/>
      <c r="BQ20" s="356"/>
      <c r="BR20" s="356"/>
      <c r="BS20" s="356"/>
      <c r="BT20" s="356"/>
      <c r="BU20" s="356"/>
      <c r="BV20" s="356"/>
      <c r="BW20" s="356"/>
      <c r="BX20" s="356"/>
      <c r="BY20" s="356"/>
      <c r="BZ20" s="356"/>
      <c r="CA20" s="356"/>
      <c r="CB20" s="356"/>
      <c r="CC20" s="356"/>
      <c r="CD20" s="356"/>
      <c r="CE20" s="356"/>
      <c r="CF20" s="356"/>
      <c r="CG20" s="356"/>
      <c r="CH20" s="356"/>
    </row>
    <row r="21" spans="2:86">
      <c r="B21" s="373" t="s">
        <v>4512</v>
      </c>
      <c r="C21" s="373"/>
      <c r="D21" s="373" t="s">
        <v>7702</v>
      </c>
      <c r="E21" s="356" t="s">
        <v>1018</v>
      </c>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56"/>
      <c r="AW21" s="356"/>
      <c r="AX21" s="356"/>
      <c r="AY21" s="356"/>
      <c r="AZ21" s="356"/>
      <c r="BA21" s="356"/>
      <c r="BB21" s="356"/>
      <c r="BC21" s="356"/>
      <c r="BD21" s="356"/>
      <c r="BE21" s="356"/>
      <c r="BF21" s="356"/>
      <c r="BG21" s="356"/>
      <c r="BH21" s="356"/>
      <c r="BI21" s="356"/>
      <c r="BJ21" s="356"/>
      <c r="BK21" s="356"/>
      <c r="BL21" s="356"/>
      <c r="BM21" s="356"/>
      <c r="BN21" s="356"/>
      <c r="BO21" s="356"/>
      <c r="BP21" s="356"/>
      <c r="BQ21" s="356"/>
      <c r="BR21" s="356"/>
      <c r="BS21" s="356"/>
      <c r="BT21" s="356"/>
      <c r="BU21" s="356"/>
      <c r="BV21" s="356"/>
      <c r="BW21" s="356"/>
      <c r="BX21" s="356"/>
      <c r="BY21" s="356"/>
      <c r="BZ21" s="356"/>
      <c r="CA21" s="356"/>
      <c r="CB21" s="356"/>
      <c r="CC21" s="356"/>
      <c r="CD21" s="356"/>
      <c r="CE21" s="356"/>
      <c r="CF21" s="356"/>
      <c r="CG21" s="356"/>
      <c r="CH21" s="356"/>
    </row>
    <row r="22" spans="2:86">
      <c r="B22" s="373" t="s">
        <v>1728</v>
      </c>
      <c r="C22" s="373"/>
      <c r="D22" s="373" t="s">
        <v>7702</v>
      </c>
      <c r="E22" s="356" t="s">
        <v>1725</v>
      </c>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356"/>
      <c r="AT22" s="356"/>
      <c r="AU22" s="356"/>
      <c r="AV22" s="356"/>
      <c r="AW22" s="356"/>
      <c r="AX22" s="356"/>
      <c r="AY22" s="356"/>
      <c r="AZ22" s="356"/>
      <c r="BA22" s="356"/>
      <c r="BB22" s="356"/>
      <c r="BC22" s="356"/>
      <c r="BD22" s="356"/>
      <c r="BE22" s="356"/>
      <c r="BF22" s="356"/>
      <c r="BG22" s="356"/>
      <c r="BH22" s="356"/>
      <c r="BI22" s="356"/>
      <c r="BJ22" s="356"/>
      <c r="BK22" s="356"/>
      <c r="BL22" s="356"/>
      <c r="BM22" s="356"/>
      <c r="BN22" s="356"/>
      <c r="BO22" s="356"/>
      <c r="BP22" s="356"/>
      <c r="BQ22" s="356"/>
      <c r="BR22" s="356"/>
      <c r="BS22" s="356"/>
      <c r="BT22" s="356"/>
      <c r="BU22" s="356"/>
      <c r="BV22" s="356"/>
      <c r="BW22" s="356"/>
      <c r="BX22" s="356"/>
      <c r="BY22" s="356"/>
      <c r="BZ22" s="356"/>
      <c r="CA22" s="356"/>
      <c r="CB22" s="356"/>
      <c r="CC22" s="356"/>
      <c r="CD22" s="356"/>
      <c r="CE22" s="356"/>
      <c r="CF22" s="356"/>
      <c r="CG22" s="356"/>
      <c r="CH22" s="356"/>
    </row>
    <row r="23" spans="2:86">
      <c r="B23" s="373" t="s">
        <v>1430</v>
      </c>
      <c r="C23" s="373"/>
      <c r="D23" s="373" t="s">
        <v>7702</v>
      </c>
      <c r="E23" s="356" t="s">
        <v>298</v>
      </c>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6"/>
      <c r="AU23" s="356"/>
      <c r="AV23" s="356"/>
      <c r="AW23" s="356"/>
      <c r="AX23" s="356"/>
      <c r="AY23" s="356"/>
      <c r="AZ23" s="356"/>
      <c r="BA23" s="356"/>
      <c r="BB23" s="356"/>
      <c r="BC23" s="356"/>
      <c r="BD23" s="356"/>
      <c r="BE23" s="356"/>
      <c r="BF23" s="356"/>
      <c r="BG23" s="356"/>
      <c r="BH23" s="356"/>
      <c r="BI23" s="356"/>
      <c r="BJ23" s="356"/>
      <c r="BK23" s="356"/>
      <c r="BL23" s="356"/>
      <c r="BM23" s="356"/>
      <c r="BN23" s="356"/>
      <c r="BO23" s="356"/>
      <c r="BP23" s="356"/>
      <c r="BQ23" s="356"/>
      <c r="BR23" s="356"/>
      <c r="BS23" s="356"/>
      <c r="BT23" s="356"/>
      <c r="BU23" s="356"/>
      <c r="BV23" s="356"/>
      <c r="BW23" s="356"/>
      <c r="BX23" s="356"/>
      <c r="BY23" s="356"/>
      <c r="BZ23" s="356"/>
      <c r="CA23" s="356"/>
      <c r="CB23" s="356"/>
      <c r="CC23" s="356"/>
      <c r="CD23" s="356"/>
      <c r="CE23" s="356"/>
      <c r="CF23" s="356"/>
      <c r="CG23" s="356"/>
      <c r="CH23" s="356"/>
    </row>
    <row r="24" spans="2:86">
      <c r="B24" s="373" t="s">
        <v>682</v>
      </c>
      <c r="C24" s="373"/>
      <c r="D24" s="373" t="s">
        <v>7702</v>
      </c>
      <c r="E24" s="356" t="s">
        <v>1722</v>
      </c>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56"/>
      <c r="AW24" s="356"/>
      <c r="AX24" s="356"/>
      <c r="AY24" s="356"/>
      <c r="AZ24" s="356"/>
      <c r="BA24" s="356"/>
      <c r="BB24" s="356"/>
      <c r="BC24" s="356"/>
      <c r="BD24" s="356"/>
      <c r="BE24" s="356"/>
      <c r="BF24" s="356"/>
      <c r="BG24" s="356"/>
      <c r="BH24" s="356"/>
      <c r="BI24" s="356"/>
      <c r="BJ24" s="356"/>
      <c r="BK24" s="356"/>
      <c r="BL24" s="356"/>
      <c r="BM24" s="356"/>
      <c r="BN24" s="356"/>
      <c r="BO24" s="356"/>
      <c r="BP24" s="356"/>
      <c r="BQ24" s="356"/>
      <c r="BR24" s="356"/>
      <c r="BS24" s="356"/>
      <c r="BT24" s="356"/>
      <c r="BU24" s="356"/>
      <c r="BV24" s="356"/>
      <c r="BW24" s="356"/>
      <c r="BX24" s="356"/>
      <c r="BY24" s="356"/>
      <c r="BZ24" s="356"/>
      <c r="CA24" s="356"/>
      <c r="CB24" s="356"/>
      <c r="CC24" s="356"/>
      <c r="CD24" s="356"/>
      <c r="CE24" s="356"/>
      <c r="CF24" s="356"/>
      <c r="CG24" s="356"/>
      <c r="CH24" s="356"/>
    </row>
    <row r="25" spans="2:86">
      <c r="B25" s="373" t="s">
        <v>1234</v>
      </c>
      <c r="C25" s="373"/>
      <c r="D25" s="373" t="s">
        <v>7702</v>
      </c>
      <c r="E25" s="356" t="s">
        <v>1729</v>
      </c>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56"/>
      <c r="AW25" s="356"/>
      <c r="AX25" s="356"/>
      <c r="AY25" s="356"/>
      <c r="AZ25" s="356"/>
      <c r="BA25" s="356"/>
      <c r="BB25" s="356"/>
      <c r="BC25" s="356"/>
      <c r="BD25" s="356"/>
      <c r="BE25" s="356"/>
      <c r="BF25" s="356"/>
      <c r="BG25" s="356"/>
      <c r="BH25" s="356"/>
      <c r="BI25" s="356"/>
      <c r="BJ25" s="356"/>
      <c r="BK25" s="356"/>
      <c r="BL25" s="356"/>
      <c r="BM25" s="356"/>
      <c r="BN25" s="356"/>
      <c r="BO25" s="356"/>
      <c r="BP25" s="356"/>
      <c r="BQ25" s="356"/>
      <c r="BR25" s="356"/>
      <c r="BS25" s="356"/>
      <c r="BT25" s="356"/>
      <c r="BU25" s="356"/>
      <c r="BV25" s="356"/>
      <c r="BW25" s="356"/>
      <c r="BX25" s="356"/>
      <c r="BY25" s="356"/>
      <c r="BZ25" s="356"/>
      <c r="CA25" s="356"/>
      <c r="CB25" s="356"/>
      <c r="CC25" s="356"/>
      <c r="CD25" s="356"/>
      <c r="CE25" s="356"/>
      <c r="CF25" s="356"/>
      <c r="CG25" s="356"/>
      <c r="CH25" s="356"/>
    </row>
    <row r="26" spans="2:86">
      <c r="B26" s="373" t="s">
        <v>2688</v>
      </c>
      <c r="C26" s="373"/>
      <c r="D26" s="373" t="s">
        <v>7702</v>
      </c>
      <c r="E26" s="356" t="s">
        <v>1732</v>
      </c>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356"/>
      <c r="BL26" s="356"/>
      <c r="BM26" s="356"/>
      <c r="BN26" s="356"/>
      <c r="BO26" s="356"/>
      <c r="BP26" s="356"/>
      <c r="BQ26" s="356"/>
      <c r="BR26" s="356"/>
      <c r="BS26" s="356"/>
      <c r="BT26" s="356"/>
      <c r="BU26" s="356"/>
      <c r="BV26" s="356"/>
      <c r="BW26" s="356"/>
      <c r="BX26" s="356"/>
      <c r="BY26" s="356"/>
      <c r="BZ26" s="356"/>
      <c r="CA26" s="356"/>
      <c r="CB26" s="356"/>
      <c r="CC26" s="356"/>
      <c r="CD26" s="356"/>
      <c r="CE26" s="356"/>
      <c r="CF26" s="356"/>
      <c r="CG26" s="356"/>
      <c r="CH26" s="356"/>
    </row>
    <row r="27" spans="2:86">
      <c r="B27" s="373" t="s">
        <v>1037</v>
      </c>
      <c r="C27" s="373"/>
      <c r="D27" s="373" t="s">
        <v>7702</v>
      </c>
      <c r="E27" s="356" t="s">
        <v>1735</v>
      </c>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6"/>
      <c r="AZ27" s="356"/>
      <c r="BA27" s="356"/>
      <c r="BB27" s="356"/>
      <c r="BC27" s="356"/>
      <c r="BD27" s="356"/>
      <c r="BE27" s="356"/>
      <c r="BF27" s="356"/>
      <c r="BG27" s="356"/>
      <c r="BH27" s="356"/>
      <c r="BI27" s="356"/>
      <c r="BJ27" s="356"/>
      <c r="BK27" s="356"/>
      <c r="BL27" s="356"/>
      <c r="BM27" s="356"/>
      <c r="BN27" s="356"/>
      <c r="BO27" s="356"/>
      <c r="BP27" s="356"/>
      <c r="BQ27" s="356"/>
      <c r="BR27" s="356"/>
      <c r="BS27" s="356"/>
      <c r="BT27" s="356"/>
      <c r="BU27" s="356"/>
      <c r="BV27" s="356"/>
      <c r="BW27" s="356"/>
      <c r="BX27" s="356"/>
      <c r="BY27" s="356"/>
      <c r="BZ27" s="356"/>
      <c r="CA27" s="356"/>
      <c r="CB27" s="356"/>
      <c r="CC27" s="356"/>
      <c r="CD27" s="356"/>
      <c r="CE27" s="356"/>
      <c r="CF27" s="356"/>
      <c r="CG27" s="356"/>
      <c r="CH27" s="356"/>
    </row>
    <row r="28" spans="2:86">
      <c r="B28" s="373" t="s">
        <v>4086</v>
      </c>
      <c r="C28" s="373"/>
      <c r="D28" s="373" t="s">
        <v>7702</v>
      </c>
      <c r="E28" s="356" t="s">
        <v>828</v>
      </c>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56"/>
      <c r="BR28" s="356"/>
      <c r="BS28" s="356"/>
      <c r="BT28" s="356"/>
      <c r="BU28" s="356"/>
      <c r="BV28" s="356"/>
      <c r="BW28" s="356"/>
      <c r="BX28" s="356"/>
      <c r="BY28" s="356"/>
      <c r="BZ28" s="356"/>
      <c r="CA28" s="356"/>
      <c r="CB28" s="356"/>
      <c r="CC28" s="356"/>
      <c r="CD28" s="356"/>
      <c r="CE28" s="356"/>
      <c r="CF28" s="356"/>
      <c r="CG28" s="356"/>
      <c r="CH28" s="356"/>
    </row>
    <row r="29" spans="2:86">
      <c r="B29" s="373" t="s">
        <v>1059</v>
      </c>
      <c r="C29" s="373"/>
      <c r="D29" s="373" t="s">
        <v>7702</v>
      </c>
      <c r="E29" s="356" t="s">
        <v>763</v>
      </c>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c r="AM29" s="356"/>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c r="BR29" s="356"/>
      <c r="BS29" s="356"/>
      <c r="BT29" s="356"/>
      <c r="BU29" s="356"/>
      <c r="BV29" s="356"/>
      <c r="BW29" s="356"/>
      <c r="BX29" s="356"/>
      <c r="BY29" s="356"/>
      <c r="BZ29" s="356"/>
      <c r="CA29" s="356"/>
      <c r="CB29" s="356"/>
      <c r="CC29" s="356"/>
      <c r="CD29" s="356"/>
      <c r="CE29" s="356"/>
      <c r="CF29" s="356"/>
      <c r="CG29" s="356"/>
      <c r="CH29" s="356"/>
    </row>
    <row r="30" spans="2:86">
      <c r="B30" s="373" t="s">
        <v>1745</v>
      </c>
      <c r="C30" s="373"/>
      <c r="D30" s="373" t="s">
        <v>7702</v>
      </c>
      <c r="E30" s="356" t="s">
        <v>1743</v>
      </c>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c r="BR30" s="356"/>
      <c r="BS30" s="356"/>
      <c r="BT30" s="356"/>
      <c r="BU30" s="356"/>
      <c r="BV30" s="356"/>
      <c r="BW30" s="356"/>
      <c r="BX30" s="356"/>
      <c r="BY30" s="356"/>
      <c r="BZ30" s="356"/>
      <c r="CA30" s="356"/>
      <c r="CB30" s="356"/>
      <c r="CC30" s="356"/>
      <c r="CD30" s="356"/>
      <c r="CE30" s="356"/>
      <c r="CF30" s="356"/>
      <c r="CG30" s="356"/>
      <c r="CH30" s="356"/>
    </row>
    <row r="31" spans="2:86">
      <c r="B31" s="373" t="s">
        <v>6793</v>
      </c>
      <c r="C31" s="373"/>
      <c r="D31" s="373" t="s">
        <v>7702</v>
      </c>
      <c r="E31" s="356" t="s">
        <v>424</v>
      </c>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c r="BR31" s="356"/>
      <c r="BS31" s="356"/>
      <c r="BT31" s="356"/>
      <c r="BU31" s="356"/>
      <c r="BV31" s="356"/>
      <c r="BW31" s="356"/>
      <c r="BX31" s="356"/>
      <c r="BY31" s="356"/>
      <c r="BZ31" s="356"/>
      <c r="CA31" s="356"/>
      <c r="CB31" s="356"/>
      <c r="CC31" s="356"/>
      <c r="CD31" s="356"/>
      <c r="CE31" s="356"/>
      <c r="CF31" s="356"/>
      <c r="CG31" s="356"/>
      <c r="CH31" s="356"/>
    </row>
    <row r="32" spans="2:86">
      <c r="B32" s="373" t="s">
        <v>6934</v>
      </c>
      <c r="C32" s="373"/>
      <c r="D32" s="373" t="s">
        <v>7702</v>
      </c>
      <c r="E32" s="356" t="s">
        <v>1071</v>
      </c>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c r="AM32" s="356"/>
      <c r="AN32" s="356"/>
      <c r="AO32" s="356"/>
      <c r="AP32" s="356"/>
      <c r="AQ32" s="356"/>
      <c r="AR32" s="356"/>
      <c r="AS32" s="356"/>
      <c r="AT32" s="356"/>
      <c r="AU32" s="356"/>
      <c r="AV32" s="356"/>
      <c r="AW32" s="356"/>
      <c r="AX32" s="356"/>
      <c r="AY32" s="356"/>
      <c r="AZ32" s="356"/>
      <c r="BA32" s="356"/>
      <c r="BB32" s="356"/>
      <c r="BC32" s="356"/>
      <c r="BD32" s="356"/>
      <c r="BE32" s="356"/>
      <c r="BF32" s="356"/>
      <c r="BG32" s="356"/>
      <c r="BH32" s="356"/>
      <c r="BI32" s="356"/>
      <c r="BJ32" s="356"/>
      <c r="BK32" s="356"/>
      <c r="BL32" s="356"/>
      <c r="BM32" s="356"/>
      <c r="BN32" s="356"/>
      <c r="BO32" s="356"/>
      <c r="BP32" s="356"/>
      <c r="BQ32" s="356"/>
      <c r="BR32" s="356"/>
      <c r="BS32" s="356"/>
      <c r="BT32" s="356"/>
      <c r="BU32" s="356"/>
      <c r="BV32" s="356"/>
      <c r="BW32" s="356"/>
      <c r="BX32" s="356"/>
      <c r="BY32" s="356"/>
      <c r="BZ32" s="356"/>
      <c r="CA32" s="356"/>
      <c r="CB32" s="356"/>
      <c r="CC32" s="356"/>
      <c r="CD32" s="356"/>
      <c r="CE32" s="356"/>
      <c r="CF32" s="356"/>
      <c r="CG32" s="356"/>
      <c r="CH32" s="356"/>
    </row>
    <row r="33" spans="2:86">
      <c r="B33" s="373" t="s">
        <v>6935</v>
      </c>
      <c r="C33" s="373"/>
      <c r="D33" s="373" t="s">
        <v>7702</v>
      </c>
      <c r="E33" s="356" t="s">
        <v>1748</v>
      </c>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c r="AM33" s="356"/>
      <c r="AN33" s="356"/>
      <c r="AO33" s="356"/>
      <c r="AP33" s="356"/>
      <c r="AQ33" s="356"/>
      <c r="AR33" s="356"/>
      <c r="AS33" s="356"/>
      <c r="AT33" s="356"/>
      <c r="AU33" s="356"/>
      <c r="AV33" s="356"/>
      <c r="AW33" s="356"/>
      <c r="AX33" s="356"/>
      <c r="AY33" s="356"/>
      <c r="AZ33" s="356"/>
      <c r="BA33" s="356"/>
      <c r="BB33" s="356"/>
      <c r="BC33" s="356"/>
      <c r="BD33" s="356"/>
      <c r="BE33" s="356"/>
      <c r="BF33" s="356"/>
      <c r="BG33" s="356"/>
      <c r="BH33" s="356"/>
      <c r="BI33" s="356"/>
      <c r="BJ33" s="356"/>
      <c r="BK33" s="356"/>
      <c r="BL33" s="356"/>
      <c r="BM33" s="356"/>
      <c r="BN33" s="356"/>
      <c r="BO33" s="356"/>
      <c r="BP33" s="356"/>
      <c r="BQ33" s="356"/>
      <c r="BR33" s="356"/>
      <c r="BS33" s="356"/>
      <c r="BT33" s="356"/>
      <c r="BU33" s="356"/>
      <c r="BV33" s="356"/>
      <c r="BW33" s="356"/>
      <c r="BX33" s="356"/>
      <c r="BY33" s="356"/>
      <c r="BZ33" s="356"/>
      <c r="CA33" s="356"/>
      <c r="CB33" s="356"/>
      <c r="CC33" s="356"/>
      <c r="CD33" s="356"/>
      <c r="CE33" s="356"/>
      <c r="CF33" s="356"/>
      <c r="CG33" s="356"/>
      <c r="CH33" s="356"/>
    </row>
    <row r="34" spans="2:86">
      <c r="B34" s="373" t="s">
        <v>6936</v>
      </c>
      <c r="C34" s="373"/>
      <c r="D34" s="373" t="s">
        <v>7702</v>
      </c>
      <c r="E34" s="356" t="s">
        <v>1752</v>
      </c>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c r="BR34" s="356"/>
      <c r="BS34" s="356"/>
      <c r="BT34" s="356"/>
      <c r="BU34" s="356"/>
      <c r="BV34" s="356"/>
      <c r="BW34" s="356"/>
      <c r="BX34" s="356"/>
      <c r="BY34" s="356"/>
      <c r="BZ34" s="356"/>
      <c r="CA34" s="356"/>
      <c r="CB34" s="356"/>
      <c r="CC34" s="356"/>
      <c r="CD34" s="356"/>
      <c r="CE34" s="356"/>
      <c r="CF34" s="356"/>
      <c r="CG34" s="356"/>
      <c r="CH34" s="356"/>
    </row>
    <row r="35" spans="2:86">
      <c r="B35" s="373" t="s">
        <v>4911</v>
      </c>
      <c r="C35" s="373"/>
      <c r="D35" s="373" t="s">
        <v>7702</v>
      </c>
      <c r="E35" s="356" t="s">
        <v>1762</v>
      </c>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356"/>
      <c r="BL35" s="356"/>
      <c r="BM35" s="356"/>
      <c r="BN35" s="356"/>
      <c r="BO35" s="356"/>
      <c r="BP35" s="356"/>
      <c r="BQ35" s="356"/>
      <c r="BR35" s="356"/>
      <c r="BS35" s="356"/>
      <c r="BT35" s="356"/>
      <c r="BU35" s="356"/>
      <c r="BV35" s="356"/>
      <c r="BW35" s="356"/>
      <c r="BX35" s="356"/>
      <c r="BY35" s="356"/>
      <c r="BZ35" s="356"/>
      <c r="CA35" s="356"/>
      <c r="CB35" s="356"/>
      <c r="CC35" s="356"/>
      <c r="CD35" s="356"/>
      <c r="CE35" s="356"/>
      <c r="CF35" s="356"/>
      <c r="CG35" s="356"/>
      <c r="CH35" s="356"/>
    </row>
    <row r="36" spans="2:86">
      <c r="B36" s="373" t="s">
        <v>6937</v>
      </c>
      <c r="C36" s="373"/>
      <c r="D36" s="373" t="s">
        <v>7702</v>
      </c>
      <c r="E36" s="356" t="s">
        <v>1767</v>
      </c>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c r="AM36" s="356"/>
      <c r="AN36" s="356"/>
      <c r="AO36" s="356"/>
      <c r="AP36" s="356"/>
      <c r="AQ36" s="356"/>
      <c r="AR36" s="356"/>
      <c r="AS36" s="356"/>
      <c r="AT36" s="356"/>
      <c r="AU36" s="356"/>
      <c r="AV36" s="356"/>
      <c r="AW36" s="356"/>
      <c r="AX36" s="356"/>
      <c r="AY36" s="356"/>
      <c r="AZ36" s="356"/>
      <c r="BA36" s="356"/>
      <c r="BB36" s="356"/>
      <c r="BC36" s="356"/>
      <c r="BD36" s="356"/>
      <c r="BE36" s="356"/>
      <c r="BF36" s="356"/>
      <c r="BG36" s="356"/>
      <c r="BH36" s="356"/>
      <c r="BI36" s="356"/>
      <c r="BJ36" s="356"/>
      <c r="BK36" s="356"/>
      <c r="BL36" s="356"/>
      <c r="BM36" s="356"/>
      <c r="BN36" s="356"/>
      <c r="BO36" s="356"/>
      <c r="BP36" s="356"/>
      <c r="BQ36" s="356"/>
      <c r="BR36" s="356"/>
      <c r="BS36" s="356"/>
      <c r="BT36" s="356"/>
      <c r="BU36" s="356"/>
      <c r="BV36" s="356"/>
      <c r="BW36" s="356"/>
      <c r="BX36" s="356"/>
      <c r="BY36" s="356"/>
      <c r="BZ36" s="356"/>
      <c r="CA36" s="356"/>
      <c r="CB36" s="356"/>
      <c r="CC36" s="356"/>
      <c r="CD36" s="356"/>
      <c r="CE36" s="356"/>
      <c r="CF36" s="356"/>
      <c r="CG36" s="356"/>
      <c r="CH36" s="356"/>
    </row>
    <row r="37" spans="2:86">
      <c r="B37" s="373" t="s">
        <v>6938</v>
      </c>
      <c r="C37" s="373"/>
      <c r="D37" s="373" t="s">
        <v>7702</v>
      </c>
      <c r="E37" s="356" t="s">
        <v>1772</v>
      </c>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356"/>
      <c r="AZ37" s="356"/>
      <c r="BA37" s="356"/>
      <c r="BB37" s="356"/>
      <c r="BC37" s="356"/>
      <c r="BD37" s="356"/>
      <c r="BE37" s="356"/>
      <c r="BF37" s="356"/>
      <c r="BG37" s="356"/>
      <c r="BH37" s="356"/>
      <c r="BI37" s="356"/>
      <c r="BJ37" s="356"/>
      <c r="BK37" s="356"/>
      <c r="BL37" s="356"/>
      <c r="BM37" s="356"/>
      <c r="BN37" s="356"/>
      <c r="BO37" s="356"/>
      <c r="BP37" s="356"/>
      <c r="BQ37" s="356"/>
      <c r="BR37" s="356"/>
      <c r="BS37" s="356"/>
      <c r="BT37" s="356"/>
      <c r="BU37" s="356"/>
      <c r="BV37" s="356"/>
      <c r="BW37" s="356"/>
      <c r="BX37" s="356"/>
      <c r="BY37" s="356"/>
      <c r="BZ37" s="356"/>
      <c r="CA37" s="356"/>
      <c r="CB37" s="356"/>
      <c r="CC37" s="356"/>
      <c r="CD37" s="356"/>
      <c r="CE37" s="356"/>
      <c r="CF37" s="356"/>
      <c r="CG37" s="356"/>
      <c r="CH37" s="356"/>
    </row>
    <row r="38" spans="2:86">
      <c r="B38" s="373" t="s">
        <v>6939</v>
      </c>
      <c r="C38" s="373"/>
      <c r="D38" s="373" t="s">
        <v>7702</v>
      </c>
      <c r="E38" s="356" t="s">
        <v>1773</v>
      </c>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s="356"/>
      <c r="AX38" s="356"/>
      <c r="AY38" s="356"/>
      <c r="AZ38" s="356"/>
      <c r="BA38" s="356"/>
      <c r="BB38" s="356"/>
      <c r="BC38" s="356"/>
      <c r="BD38" s="356"/>
      <c r="BE38" s="356"/>
      <c r="BF38" s="356"/>
      <c r="BG38" s="356"/>
      <c r="BH38" s="356"/>
      <c r="BI38" s="356"/>
      <c r="BJ38" s="356"/>
      <c r="BK38" s="356"/>
      <c r="BL38" s="356"/>
      <c r="BM38" s="356"/>
      <c r="BN38" s="356"/>
      <c r="BO38" s="356"/>
      <c r="BP38" s="356"/>
      <c r="BQ38" s="356"/>
      <c r="BR38" s="356"/>
      <c r="BS38" s="356"/>
      <c r="BT38" s="356"/>
      <c r="BU38" s="356"/>
      <c r="BV38" s="356"/>
      <c r="BW38" s="356"/>
      <c r="BX38" s="356"/>
      <c r="BY38" s="356"/>
      <c r="BZ38" s="356"/>
      <c r="CA38" s="356"/>
      <c r="CB38" s="356"/>
      <c r="CC38" s="356"/>
      <c r="CD38" s="356"/>
      <c r="CE38" s="356"/>
      <c r="CF38" s="356"/>
      <c r="CG38" s="356"/>
      <c r="CH38" s="356"/>
    </row>
    <row r="39" spans="2:86">
      <c r="B39" s="373" t="s">
        <v>6940</v>
      </c>
      <c r="C39" s="373"/>
      <c r="D39" s="373" t="s">
        <v>7702</v>
      </c>
      <c r="E39" s="356" t="s">
        <v>801</v>
      </c>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c r="BQ39" s="356"/>
      <c r="BR39" s="356"/>
      <c r="BS39" s="356"/>
      <c r="BT39" s="356"/>
      <c r="BU39" s="356"/>
      <c r="BV39" s="356"/>
      <c r="BW39" s="356"/>
      <c r="BX39" s="356"/>
      <c r="BY39" s="356"/>
      <c r="BZ39" s="356"/>
      <c r="CA39" s="356"/>
      <c r="CB39" s="356"/>
      <c r="CC39" s="356"/>
      <c r="CD39" s="356"/>
      <c r="CE39" s="356"/>
      <c r="CF39" s="356"/>
      <c r="CG39" s="356"/>
      <c r="CH39" s="356"/>
    </row>
    <row r="40" spans="2:86">
      <c r="B40" s="373" t="s">
        <v>6941</v>
      </c>
      <c r="C40" s="373"/>
      <c r="D40" s="373" t="s">
        <v>7702</v>
      </c>
      <c r="E40" s="356" t="s">
        <v>1783</v>
      </c>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c r="BR40" s="356"/>
      <c r="BS40" s="356"/>
      <c r="BT40" s="356"/>
      <c r="BU40" s="356"/>
      <c r="BV40" s="356"/>
      <c r="BW40" s="356"/>
      <c r="BX40" s="356"/>
      <c r="BY40" s="356"/>
      <c r="BZ40" s="356"/>
      <c r="CA40" s="356"/>
      <c r="CB40" s="356"/>
      <c r="CC40" s="356"/>
      <c r="CD40" s="356"/>
      <c r="CE40" s="356"/>
      <c r="CF40" s="356"/>
      <c r="CG40" s="356"/>
      <c r="CH40" s="356"/>
    </row>
    <row r="41" spans="2:86">
      <c r="B41" s="373" t="s">
        <v>688</v>
      </c>
      <c r="C41" s="373"/>
      <c r="D41" s="373" t="s">
        <v>7702</v>
      </c>
      <c r="E41" s="356" t="s">
        <v>1788</v>
      </c>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c r="BR41" s="356"/>
      <c r="BS41" s="356"/>
      <c r="BT41" s="356"/>
      <c r="BU41" s="356"/>
      <c r="BV41" s="356"/>
      <c r="BW41" s="356"/>
      <c r="BX41" s="356"/>
      <c r="BY41" s="356"/>
      <c r="BZ41" s="356"/>
      <c r="CA41" s="356"/>
      <c r="CB41" s="356"/>
      <c r="CC41" s="356"/>
      <c r="CD41" s="356"/>
      <c r="CE41" s="356"/>
      <c r="CF41" s="356"/>
      <c r="CG41" s="356"/>
      <c r="CH41" s="356"/>
    </row>
    <row r="42" spans="2:86">
      <c r="B42" s="373" t="s">
        <v>6942</v>
      </c>
      <c r="C42" s="373"/>
      <c r="D42" s="373" t="s">
        <v>7702</v>
      </c>
      <c r="E42" s="356" t="s">
        <v>1791</v>
      </c>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c r="BQ42" s="356"/>
      <c r="BR42" s="356"/>
      <c r="BS42" s="356"/>
      <c r="BT42" s="356"/>
      <c r="BU42" s="356"/>
      <c r="BV42" s="356"/>
      <c r="BW42" s="356"/>
      <c r="BX42" s="356"/>
      <c r="BY42" s="356"/>
      <c r="BZ42" s="356"/>
      <c r="CA42" s="356"/>
      <c r="CB42" s="356"/>
      <c r="CC42" s="356"/>
      <c r="CD42" s="356"/>
      <c r="CE42" s="356"/>
      <c r="CF42" s="356"/>
      <c r="CG42" s="356"/>
      <c r="CH42" s="356"/>
    </row>
    <row r="43" spans="2:86">
      <c r="B43" s="373" t="s">
        <v>239</v>
      </c>
      <c r="C43" s="373"/>
      <c r="D43" s="373" t="s">
        <v>7702</v>
      </c>
      <c r="E43" s="356" t="s">
        <v>685</v>
      </c>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c r="BR43" s="356"/>
      <c r="BS43" s="356"/>
      <c r="BT43" s="356"/>
      <c r="BU43" s="356"/>
      <c r="BV43" s="356"/>
      <c r="BW43" s="356"/>
      <c r="BX43" s="356"/>
      <c r="BY43" s="356"/>
      <c r="BZ43" s="356"/>
      <c r="CA43" s="356"/>
      <c r="CB43" s="356"/>
      <c r="CC43" s="356"/>
      <c r="CD43" s="356"/>
      <c r="CE43" s="356"/>
      <c r="CF43" s="356"/>
      <c r="CG43" s="356"/>
      <c r="CH43" s="356"/>
    </row>
    <row r="44" spans="2:86">
      <c r="B44" s="373" t="s">
        <v>1126</v>
      </c>
      <c r="C44" s="373"/>
      <c r="D44" s="373" t="s">
        <v>7702</v>
      </c>
      <c r="E44" s="356" t="s">
        <v>1712</v>
      </c>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c r="BR44" s="356"/>
      <c r="BS44" s="356"/>
      <c r="BT44" s="356"/>
      <c r="BU44" s="356"/>
      <c r="BV44" s="356"/>
      <c r="BW44" s="356"/>
      <c r="BX44" s="356"/>
      <c r="BY44" s="356"/>
      <c r="BZ44" s="356"/>
      <c r="CA44" s="356"/>
      <c r="CB44" s="356"/>
      <c r="CC44" s="356"/>
      <c r="CD44" s="356"/>
      <c r="CE44" s="356"/>
      <c r="CF44" s="356"/>
      <c r="CG44" s="356"/>
      <c r="CH44" s="356"/>
    </row>
    <row r="45" spans="2:86">
      <c r="B45" s="373" t="s">
        <v>6904</v>
      </c>
      <c r="C45" s="373"/>
      <c r="D45" s="373" t="s">
        <v>7702</v>
      </c>
      <c r="E45" s="356" t="s">
        <v>1792</v>
      </c>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c r="BR45" s="356"/>
      <c r="BS45" s="356"/>
      <c r="BT45" s="356"/>
      <c r="BU45" s="356"/>
      <c r="BV45" s="356"/>
      <c r="BW45" s="356"/>
      <c r="BX45" s="356"/>
      <c r="BY45" s="356"/>
      <c r="BZ45" s="356"/>
      <c r="CA45" s="356"/>
      <c r="CB45" s="356"/>
      <c r="CC45" s="356"/>
      <c r="CD45" s="356"/>
      <c r="CE45" s="356"/>
      <c r="CF45" s="356"/>
      <c r="CG45" s="356"/>
      <c r="CH45" s="356"/>
    </row>
    <row r="46" spans="2:86">
      <c r="B46" s="373" t="s">
        <v>1577</v>
      </c>
      <c r="C46" s="373"/>
      <c r="D46" s="373" t="s">
        <v>7702</v>
      </c>
      <c r="E46" s="356" t="s">
        <v>1388</v>
      </c>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c r="BR46" s="356"/>
      <c r="BS46" s="356"/>
      <c r="BT46" s="356"/>
      <c r="BU46" s="356"/>
      <c r="BV46" s="356"/>
      <c r="BW46" s="356"/>
      <c r="BX46" s="356"/>
      <c r="BY46" s="356"/>
      <c r="BZ46" s="356"/>
      <c r="CA46" s="356"/>
      <c r="CB46" s="356"/>
      <c r="CC46" s="356"/>
      <c r="CD46" s="356"/>
      <c r="CE46" s="356"/>
      <c r="CF46" s="356"/>
      <c r="CG46" s="356"/>
      <c r="CH46" s="356"/>
    </row>
    <row r="47" spans="2:86">
      <c r="B47" s="373" t="s">
        <v>6147</v>
      </c>
      <c r="C47" s="373"/>
      <c r="D47" s="373" t="s">
        <v>7702</v>
      </c>
      <c r="E47" s="356" t="s">
        <v>1800</v>
      </c>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c r="BR47" s="356"/>
      <c r="BS47" s="356"/>
      <c r="BT47" s="356"/>
      <c r="BU47" s="356"/>
      <c r="BV47" s="356"/>
      <c r="BW47" s="356"/>
      <c r="BX47" s="356"/>
      <c r="BY47" s="356"/>
      <c r="BZ47" s="356"/>
      <c r="CA47" s="356"/>
      <c r="CB47" s="356"/>
      <c r="CC47" s="356"/>
      <c r="CD47" s="356"/>
      <c r="CE47" s="356"/>
      <c r="CF47" s="356"/>
      <c r="CG47" s="356"/>
      <c r="CH47" s="356"/>
    </row>
    <row r="48" spans="2:86">
      <c r="B48" s="373" t="s">
        <v>2858</v>
      </c>
      <c r="C48" s="373"/>
      <c r="D48" s="373" t="s">
        <v>7702</v>
      </c>
      <c r="E48" s="356" t="s">
        <v>1812</v>
      </c>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row>
    <row r="49" spans="2:86">
      <c r="B49" s="373" t="s">
        <v>1819</v>
      </c>
      <c r="C49" s="373"/>
      <c r="D49" s="373" t="s">
        <v>7702</v>
      </c>
      <c r="E49" s="356" t="s">
        <v>1818</v>
      </c>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row>
    <row r="50" spans="2:86">
      <c r="B50" s="373" t="s">
        <v>1824</v>
      </c>
      <c r="C50" s="373"/>
      <c r="D50" s="373" t="s">
        <v>7702</v>
      </c>
      <c r="E50" s="356" t="s">
        <v>1822</v>
      </c>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row>
    <row r="51" spans="2:86">
      <c r="B51" s="373" t="s">
        <v>1827</v>
      </c>
      <c r="C51" s="373"/>
      <c r="D51" s="373" t="s">
        <v>7702</v>
      </c>
      <c r="E51" s="356" t="s">
        <v>1302</v>
      </c>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row>
    <row r="52" spans="2:86">
      <c r="B52" s="373" t="s">
        <v>6531</v>
      </c>
      <c r="C52" s="373"/>
      <c r="D52" s="373" t="s">
        <v>7702</v>
      </c>
      <c r="E52" s="356" t="s">
        <v>1831</v>
      </c>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row>
    <row r="53" spans="2:86">
      <c r="B53" s="373" t="s">
        <v>5237</v>
      </c>
      <c r="C53" s="373"/>
      <c r="D53" s="373" t="s">
        <v>7702</v>
      </c>
      <c r="E53" s="356" t="s">
        <v>1839</v>
      </c>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row>
    <row r="54" spans="2:86">
      <c r="B54" s="373" t="s">
        <v>2449</v>
      </c>
      <c r="C54" s="373"/>
      <c r="D54" s="373" t="s">
        <v>7702</v>
      </c>
      <c r="E54" s="356" t="s">
        <v>1269</v>
      </c>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row>
    <row r="55" spans="2:86">
      <c r="B55" s="373" t="s">
        <v>5206</v>
      </c>
      <c r="C55" s="373"/>
      <c r="D55" s="373" t="s">
        <v>7702</v>
      </c>
      <c r="E55" s="356" t="s">
        <v>1846</v>
      </c>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row>
    <row r="56" spans="2:86">
      <c r="B56" s="373" t="s">
        <v>6943</v>
      </c>
      <c r="C56" s="373"/>
      <c r="D56" s="373" t="s">
        <v>7702</v>
      </c>
      <c r="E56" s="356" t="s">
        <v>1849</v>
      </c>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row>
    <row r="57" spans="2:86">
      <c r="B57" s="373" t="s">
        <v>6263</v>
      </c>
      <c r="C57" s="373"/>
      <c r="D57" s="373" t="s">
        <v>7702</v>
      </c>
      <c r="E57" s="356" t="s">
        <v>1854</v>
      </c>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row>
    <row r="58" spans="2:86">
      <c r="B58" s="373" t="s">
        <v>3849</v>
      </c>
      <c r="C58" s="373"/>
      <c r="D58" s="373" t="s">
        <v>7702</v>
      </c>
      <c r="E58" s="356" t="s">
        <v>1858</v>
      </c>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row>
    <row r="59" spans="2:86">
      <c r="B59" s="373" t="s">
        <v>5806</v>
      </c>
      <c r="C59" s="373"/>
      <c r="D59" s="373" t="s">
        <v>7702</v>
      </c>
      <c r="E59" s="356" t="s">
        <v>1115</v>
      </c>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row>
    <row r="60" spans="2:86">
      <c r="B60" s="373" t="s">
        <v>6944</v>
      </c>
      <c r="C60" s="373"/>
      <c r="D60" s="373" t="s">
        <v>7702</v>
      </c>
      <c r="E60" s="356" t="s">
        <v>1864</v>
      </c>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row>
    <row r="61" spans="2:86">
      <c r="B61" s="373" t="s">
        <v>157</v>
      </c>
      <c r="C61" s="373"/>
      <c r="D61" s="373" t="s">
        <v>7702</v>
      </c>
      <c r="E61" s="356" t="s">
        <v>1771</v>
      </c>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row>
    <row r="62" spans="2:86">
      <c r="B62" s="373" t="s">
        <v>6945</v>
      </c>
      <c r="C62" s="373"/>
      <c r="D62" s="373" t="s">
        <v>7702</v>
      </c>
      <c r="E62" s="356" t="s">
        <v>1687</v>
      </c>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row>
    <row r="63" spans="2:86">
      <c r="B63" s="373" t="s">
        <v>1874</v>
      </c>
      <c r="C63" s="373"/>
      <c r="D63" s="373" t="s">
        <v>7702</v>
      </c>
      <c r="E63" s="356" t="s">
        <v>1872</v>
      </c>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row>
    <row r="64" spans="2:86">
      <c r="B64" s="373" t="s">
        <v>1877</v>
      </c>
      <c r="C64" s="373"/>
      <c r="D64" s="373" t="s">
        <v>7702</v>
      </c>
      <c r="E64" s="356" t="s">
        <v>1496</v>
      </c>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row>
    <row r="65" spans="2:86">
      <c r="B65" s="373" t="s">
        <v>6946</v>
      </c>
      <c r="C65" s="373"/>
      <c r="D65" s="373" t="s">
        <v>7702</v>
      </c>
      <c r="E65" s="356" t="s">
        <v>1879</v>
      </c>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row>
    <row r="66" spans="2:86">
      <c r="B66" s="373" t="s">
        <v>973</v>
      </c>
      <c r="C66" s="373"/>
      <c r="D66" s="373" t="s">
        <v>7702</v>
      </c>
      <c r="E66" s="356" t="s">
        <v>61</v>
      </c>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row>
    <row r="67" spans="2:86">
      <c r="B67" s="373" t="s">
        <v>6947</v>
      </c>
      <c r="C67" s="373"/>
      <c r="D67" s="373" t="s">
        <v>7702</v>
      </c>
      <c r="E67" s="356" t="s">
        <v>336</v>
      </c>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row>
    <row r="68" spans="2:86">
      <c r="B68" s="373" t="s">
        <v>4175</v>
      </c>
      <c r="C68" s="373"/>
      <c r="D68" s="373" t="s">
        <v>7702</v>
      </c>
      <c r="E68" s="356" t="s">
        <v>1889</v>
      </c>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row>
    <row r="69" spans="2:86">
      <c r="B69" s="373" t="s">
        <v>655</v>
      </c>
      <c r="C69" s="373"/>
      <c r="D69" s="373" t="s">
        <v>7702</v>
      </c>
      <c r="E69" s="356" t="s">
        <v>1890</v>
      </c>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row>
    <row r="70" spans="2:86">
      <c r="B70" s="373" t="s">
        <v>6948</v>
      </c>
      <c r="C70" s="373"/>
      <c r="D70" s="373" t="s">
        <v>7702</v>
      </c>
      <c r="E70" s="356" t="s">
        <v>1897</v>
      </c>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row>
    <row r="71" spans="2:86">
      <c r="B71" s="373" t="s">
        <v>6949</v>
      </c>
      <c r="C71" s="373"/>
      <c r="D71" s="373" t="s">
        <v>7702</v>
      </c>
      <c r="E71" s="356" t="s">
        <v>617</v>
      </c>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row>
    <row r="72" spans="2:86">
      <c r="B72" s="373" t="s">
        <v>6950</v>
      </c>
      <c r="C72" s="373"/>
      <c r="D72" s="373" t="s">
        <v>7702</v>
      </c>
      <c r="E72" s="356" t="s">
        <v>1909</v>
      </c>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row>
    <row r="73" spans="2:86">
      <c r="B73" s="373" t="s">
        <v>1046</v>
      </c>
      <c r="C73" s="373"/>
      <c r="D73" s="373" t="s">
        <v>7702</v>
      </c>
      <c r="E73" s="356" t="s">
        <v>1912</v>
      </c>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row>
    <row r="74" spans="2:86">
      <c r="B74" s="373" t="s">
        <v>1659</v>
      </c>
      <c r="C74" s="373"/>
      <c r="D74" s="373" t="s">
        <v>7702</v>
      </c>
      <c r="E74" s="356" t="s">
        <v>1916</v>
      </c>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row>
    <row r="75" spans="2:86">
      <c r="B75" s="373" t="s">
        <v>1924</v>
      </c>
      <c r="C75" s="373"/>
      <c r="D75" s="373" t="s">
        <v>7702</v>
      </c>
      <c r="E75" s="356" t="s">
        <v>1921</v>
      </c>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row>
    <row r="76" spans="2:86">
      <c r="B76" s="373" t="s">
        <v>1930</v>
      </c>
      <c r="C76" s="373"/>
      <c r="D76" s="373" t="s">
        <v>7702</v>
      </c>
      <c r="E76" s="356" t="s">
        <v>1925</v>
      </c>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row>
    <row r="77" spans="2:86">
      <c r="B77" s="373" t="s">
        <v>2159</v>
      </c>
      <c r="C77" s="373"/>
      <c r="D77" s="373" t="s">
        <v>7702</v>
      </c>
      <c r="E77" s="356" t="s">
        <v>1936</v>
      </c>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row>
    <row r="78" spans="2:86">
      <c r="B78" s="373" t="s">
        <v>4605</v>
      </c>
      <c r="C78" s="373"/>
      <c r="D78" s="373" t="s">
        <v>7702</v>
      </c>
      <c r="E78" s="356" t="s">
        <v>1301</v>
      </c>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row>
    <row r="79" spans="2:86">
      <c r="B79" s="373" t="s">
        <v>6952</v>
      </c>
      <c r="C79" s="373"/>
      <c r="D79" s="373" t="s">
        <v>7702</v>
      </c>
      <c r="E79" s="356" t="s">
        <v>1949</v>
      </c>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row>
    <row r="80" spans="2:86">
      <c r="B80" s="373" t="s">
        <v>6953</v>
      </c>
      <c r="C80" s="373"/>
      <c r="D80" s="373" t="s">
        <v>7702</v>
      </c>
      <c r="E80" s="356" t="s">
        <v>1074</v>
      </c>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row>
    <row r="81" spans="2:86">
      <c r="B81" s="373" t="s">
        <v>100</v>
      </c>
      <c r="C81" s="373"/>
      <c r="D81" s="373" t="s">
        <v>7702</v>
      </c>
      <c r="E81" s="356" t="s">
        <v>1959</v>
      </c>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row>
    <row r="82" spans="2:86">
      <c r="B82" s="373" t="s">
        <v>1423</v>
      </c>
      <c r="C82" s="373"/>
      <c r="D82" s="373" t="s">
        <v>7702</v>
      </c>
      <c r="E82" s="356" t="s">
        <v>1966</v>
      </c>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row>
    <row r="83" spans="2:86">
      <c r="B83" s="373" t="s">
        <v>1969</v>
      </c>
      <c r="C83" s="373"/>
      <c r="D83" s="373" t="s">
        <v>7702</v>
      </c>
      <c r="E83" s="356" t="s">
        <v>619</v>
      </c>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row>
    <row r="84" spans="2:86">
      <c r="B84" s="373" t="s">
        <v>1974</v>
      </c>
      <c r="C84" s="373"/>
      <c r="D84" s="373" t="s">
        <v>7702</v>
      </c>
      <c r="E84" s="356" t="s">
        <v>1972</v>
      </c>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row>
    <row r="85" spans="2:86">
      <c r="B85" s="373" t="s">
        <v>1976</v>
      </c>
      <c r="C85" s="373"/>
      <c r="D85" s="373" t="s">
        <v>7702</v>
      </c>
      <c r="E85" s="356" t="s">
        <v>1697</v>
      </c>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row>
    <row r="86" spans="2:86">
      <c r="B86" s="373" t="s">
        <v>6050</v>
      </c>
      <c r="C86" s="373"/>
      <c r="D86" s="373" t="s">
        <v>7702</v>
      </c>
      <c r="E86" s="356" t="s">
        <v>833</v>
      </c>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row>
    <row r="87" spans="2:86">
      <c r="B87" s="373" t="s">
        <v>6954</v>
      </c>
      <c r="C87" s="373"/>
      <c r="D87" s="373" t="s">
        <v>7702</v>
      </c>
      <c r="E87" s="356" t="s">
        <v>1981</v>
      </c>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row>
    <row r="88" spans="2:86">
      <c r="B88" s="373" t="s">
        <v>1091</v>
      </c>
      <c r="C88" s="373"/>
      <c r="D88" s="373" t="s">
        <v>7702</v>
      </c>
      <c r="E88" s="356" t="s">
        <v>1060</v>
      </c>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row>
    <row r="89" spans="2:86">
      <c r="B89" s="373" t="s">
        <v>1710</v>
      </c>
      <c r="C89" s="373"/>
      <c r="D89" s="373" t="s">
        <v>7702</v>
      </c>
      <c r="E89" s="356" t="s">
        <v>1983</v>
      </c>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row>
    <row r="90" spans="2:86">
      <c r="B90" s="373" t="s">
        <v>1928</v>
      </c>
      <c r="C90" s="373"/>
      <c r="D90" s="373" t="s">
        <v>7702</v>
      </c>
      <c r="E90" s="356" t="s">
        <v>679</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row>
    <row r="91" spans="2:86">
      <c r="B91" s="373" t="s">
        <v>3429</v>
      </c>
      <c r="C91" s="373"/>
      <c r="D91" s="373" t="s">
        <v>7702</v>
      </c>
      <c r="E91" s="356" t="s">
        <v>1813</v>
      </c>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row>
    <row r="92" spans="2:86">
      <c r="B92" s="373" t="s">
        <v>6956</v>
      </c>
      <c r="C92" s="373"/>
      <c r="D92" s="373" t="s">
        <v>7702</v>
      </c>
      <c r="E92" s="356" t="s">
        <v>1991</v>
      </c>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row>
    <row r="93" spans="2:86">
      <c r="B93" s="373" t="s">
        <v>529</v>
      </c>
      <c r="C93" s="373"/>
      <c r="D93" s="373" t="s">
        <v>7702</v>
      </c>
      <c r="E93" s="356" t="s">
        <v>1428</v>
      </c>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c r="BS93" s="356"/>
      <c r="BT93" s="356"/>
      <c r="BU93" s="356"/>
      <c r="BV93" s="356"/>
      <c r="BW93" s="356"/>
      <c r="BX93" s="356"/>
      <c r="BY93" s="356"/>
      <c r="BZ93" s="356"/>
      <c r="CA93" s="356"/>
      <c r="CB93" s="356"/>
      <c r="CC93" s="356"/>
      <c r="CD93" s="356"/>
      <c r="CE93" s="356"/>
      <c r="CF93" s="356"/>
      <c r="CG93" s="356"/>
      <c r="CH93" s="356"/>
    </row>
    <row r="94" spans="2:86">
      <c r="B94" s="373" t="s">
        <v>1210</v>
      </c>
      <c r="C94" s="373"/>
      <c r="D94" s="373" t="s">
        <v>7702</v>
      </c>
      <c r="E94" s="356" t="s">
        <v>1186</v>
      </c>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row>
    <row r="95" spans="2:86">
      <c r="B95" s="373" t="s">
        <v>6957</v>
      </c>
      <c r="C95" s="373"/>
      <c r="D95" s="373" t="s">
        <v>7702</v>
      </c>
      <c r="E95" s="356" t="s">
        <v>2004</v>
      </c>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row>
    <row r="96" spans="2:86">
      <c r="B96" s="373" t="s">
        <v>6958</v>
      </c>
      <c r="C96" s="373"/>
      <c r="D96" s="373" t="s">
        <v>7702</v>
      </c>
      <c r="E96" s="356" t="s">
        <v>2005</v>
      </c>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row>
    <row r="97" spans="2:86">
      <c r="B97" s="373" t="s">
        <v>3987</v>
      </c>
      <c r="C97" s="373"/>
      <c r="D97" s="373" t="s">
        <v>7702</v>
      </c>
      <c r="E97" s="356" t="s">
        <v>1908</v>
      </c>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row>
    <row r="98" spans="2:86">
      <c r="B98" s="373" t="s">
        <v>6344</v>
      </c>
      <c r="C98" s="373"/>
      <c r="D98" s="373" t="s">
        <v>7702</v>
      </c>
      <c r="E98" s="356" t="s">
        <v>2009</v>
      </c>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row>
    <row r="99" spans="2:86">
      <c r="B99" s="373" t="s">
        <v>6959</v>
      </c>
      <c r="C99" s="373"/>
      <c r="D99" s="373" t="s">
        <v>7702</v>
      </c>
      <c r="E99" s="356" t="s">
        <v>48</v>
      </c>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356"/>
      <c r="CD99" s="356"/>
      <c r="CE99" s="356"/>
      <c r="CF99" s="356"/>
      <c r="CG99" s="356"/>
      <c r="CH99" s="356"/>
    </row>
    <row r="100" spans="2:86">
      <c r="B100" s="373" t="s">
        <v>4330</v>
      </c>
      <c r="C100" s="373"/>
      <c r="D100" s="373" t="s">
        <v>7702</v>
      </c>
      <c r="E100" s="356" t="s">
        <v>2015</v>
      </c>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c r="BR100" s="356"/>
      <c r="BS100" s="356"/>
      <c r="BT100" s="356"/>
      <c r="BU100" s="356"/>
      <c r="BV100" s="356"/>
      <c r="BW100" s="356"/>
      <c r="BX100" s="356"/>
      <c r="BY100" s="356"/>
      <c r="BZ100" s="356"/>
      <c r="CA100" s="356"/>
      <c r="CB100" s="356"/>
      <c r="CC100" s="356"/>
      <c r="CD100" s="356"/>
      <c r="CE100" s="356"/>
      <c r="CF100" s="356"/>
      <c r="CG100" s="356"/>
      <c r="CH100" s="356"/>
    </row>
    <row r="101" spans="2:86">
      <c r="B101" s="373" t="s">
        <v>320</v>
      </c>
      <c r="C101" s="373"/>
      <c r="D101" s="373" t="s">
        <v>7702</v>
      </c>
      <c r="E101" s="356" t="s">
        <v>256</v>
      </c>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c r="BQ101" s="356"/>
      <c r="BR101" s="356"/>
      <c r="BS101" s="356"/>
      <c r="BT101" s="356"/>
      <c r="BU101" s="356"/>
      <c r="BV101" s="356"/>
      <c r="BW101" s="356"/>
      <c r="BX101" s="356"/>
      <c r="BY101" s="356"/>
      <c r="BZ101" s="356"/>
      <c r="CA101" s="356"/>
      <c r="CB101" s="356"/>
      <c r="CC101" s="356"/>
      <c r="CD101" s="356"/>
      <c r="CE101" s="356"/>
      <c r="CF101" s="356"/>
      <c r="CG101" s="356"/>
      <c r="CH101" s="356"/>
    </row>
    <row r="102" spans="2:86">
      <c r="B102" s="373" t="s">
        <v>6951</v>
      </c>
      <c r="C102" s="373"/>
      <c r="D102" s="373" t="s">
        <v>7702</v>
      </c>
      <c r="E102" s="356" t="s">
        <v>1809</v>
      </c>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c r="BQ102" s="356"/>
      <c r="BR102" s="356"/>
      <c r="BS102" s="356"/>
      <c r="BT102" s="356"/>
      <c r="BU102" s="356"/>
      <c r="BV102" s="356"/>
      <c r="BW102" s="356"/>
      <c r="BX102" s="356"/>
      <c r="BY102" s="356"/>
      <c r="BZ102" s="356"/>
      <c r="CA102" s="356"/>
      <c r="CB102" s="356"/>
      <c r="CC102" s="356"/>
      <c r="CD102" s="356"/>
      <c r="CE102" s="356"/>
      <c r="CF102" s="356"/>
      <c r="CG102" s="356"/>
      <c r="CH102" s="356"/>
    </row>
    <row r="103" spans="2:86">
      <c r="B103" s="373" t="s">
        <v>5923</v>
      </c>
      <c r="C103" s="373"/>
      <c r="D103" s="373" t="s">
        <v>7702</v>
      </c>
      <c r="E103" s="356" t="s">
        <v>2018</v>
      </c>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c r="BQ103" s="356"/>
      <c r="BR103" s="356"/>
      <c r="BS103" s="356"/>
      <c r="BT103" s="356"/>
      <c r="BU103" s="356"/>
      <c r="BV103" s="356"/>
      <c r="BW103" s="356"/>
      <c r="BX103" s="356"/>
      <c r="BY103" s="356"/>
      <c r="BZ103" s="356"/>
      <c r="CA103" s="356"/>
      <c r="CB103" s="356"/>
      <c r="CC103" s="356"/>
      <c r="CD103" s="356"/>
      <c r="CE103" s="356"/>
      <c r="CF103" s="356"/>
      <c r="CG103" s="356"/>
      <c r="CH103" s="356"/>
    </row>
    <row r="104" spans="2:86">
      <c r="B104" s="373" t="s">
        <v>2966</v>
      </c>
      <c r="C104" s="373"/>
      <c r="D104" s="373" t="s">
        <v>7702</v>
      </c>
      <c r="E104" s="356" t="s">
        <v>2020</v>
      </c>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c r="BQ104" s="356"/>
      <c r="BR104" s="356"/>
      <c r="BS104" s="356"/>
      <c r="BT104" s="356"/>
      <c r="BU104" s="356"/>
      <c r="BV104" s="356"/>
      <c r="BW104" s="356"/>
      <c r="BX104" s="356"/>
      <c r="BY104" s="356"/>
      <c r="BZ104" s="356"/>
      <c r="CA104" s="356"/>
      <c r="CB104" s="356"/>
      <c r="CC104" s="356"/>
      <c r="CD104" s="356"/>
      <c r="CE104" s="356"/>
      <c r="CF104" s="356"/>
      <c r="CG104" s="356"/>
      <c r="CH104" s="356"/>
    </row>
    <row r="105" spans="2:86">
      <c r="B105" s="373" t="s">
        <v>1955</v>
      </c>
      <c r="C105" s="373"/>
      <c r="D105" s="373" t="s">
        <v>7702</v>
      </c>
      <c r="E105" s="356" t="s">
        <v>2023</v>
      </c>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c r="BR105" s="356"/>
      <c r="BS105" s="356"/>
      <c r="BT105" s="356"/>
      <c r="BU105" s="356"/>
      <c r="BV105" s="356"/>
      <c r="BW105" s="356"/>
      <c r="BX105" s="356"/>
      <c r="BY105" s="356"/>
      <c r="BZ105" s="356"/>
      <c r="CA105" s="356"/>
      <c r="CB105" s="356"/>
      <c r="CC105" s="356"/>
      <c r="CD105" s="356"/>
      <c r="CE105" s="356"/>
      <c r="CF105" s="356"/>
      <c r="CG105" s="356"/>
      <c r="CH105" s="356"/>
    </row>
    <row r="106" spans="2:86">
      <c r="B106" s="373" t="s">
        <v>6960</v>
      </c>
      <c r="C106" s="373"/>
      <c r="D106" s="373" t="s">
        <v>7702</v>
      </c>
      <c r="E106" s="356" t="s">
        <v>1216</v>
      </c>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c r="BQ106" s="356"/>
      <c r="BR106" s="356"/>
      <c r="BS106" s="356"/>
      <c r="BT106" s="356"/>
      <c r="BU106" s="356"/>
      <c r="BV106" s="356"/>
      <c r="BW106" s="356"/>
      <c r="BX106" s="356"/>
      <c r="BY106" s="356"/>
      <c r="BZ106" s="356"/>
      <c r="CA106" s="356"/>
      <c r="CB106" s="356"/>
      <c r="CC106" s="356"/>
      <c r="CD106" s="356"/>
      <c r="CE106" s="356"/>
      <c r="CF106" s="356"/>
      <c r="CG106" s="356"/>
      <c r="CH106" s="356"/>
    </row>
    <row r="107" spans="2:86">
      <c r="B107" s="373" t="s">
        <v>6961</v>
      </c>
      <c r="C107" s="373"/>
      <c r="D107" s="373" t="s">
        <v>7702</v>
      </c>
      <c r="E107" s="356" t="s">
        <v>1830</v>
      </c>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c r="BR107" s="356"/>
      <c r="BS107" s="356"/>
      <c r="BT107" s="356"/>
      <c r="BU107" s="356"/>
      <c r="BV107" s="356"/>
      <c r="BW107" s="356"/>
      <c r="BX107" s="356"/>
      <c r="BY107" s="356"/>
      <c r="BZ107" s="356"/>
      <c r="CA107" s="356"/>
      <c r="CB107" s="356"/>
      <c r="CC107" s="356"/>
      <c r="CD107" s="356"/>
      <c r="CE107" s="356"/>
      <c r="CF107" s="356"/>
      <c r="CG107" s="356"/>
      <c r="CH107" s="356"/>
    </row>
    <row r="108" spans="2:86">
      <c r="B108" s="373" t="s">
        <v>905</v>
      </c>
      <c r="C108" s="373"/>
      <c r="D108" s="373" t="s">
        <v>7702</v>
      </c>
      <c r="E108" s="356" t="s">
        <v>2027</v>
      </c>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c r="BR108" s="356"/>
      <c r="BS108" s="356"/>
      <c r="BT108" s="356"/>
      <c r="BU108" s="356"/>
      <c r="BV108" s="356"/>
      <c r="BW108" s="356"/>
      <c r="BX108" s="356"/>
      <c r="BY108" s="356"/>
      <c r="BZ108" s="356"/>
      <c r="CA108" s="356"/>
      <c r="CB108" s="356"/>
      <c r="CC108" s="356"/>
      <c r="CD108" s="356"/>
      <c r="CE108" s="356"/>
      <c r="CF108" s="356"/>
      <c r="CG108" s="356"/>
      <c r="CH108" s="356"/>
    </row>
    <row r="109" spans="2:86">
      <c r="B109" s="373" t="s">
        <v>1608</v>
      </c>
      <c r="C109" s="373"/>
      <c r="D109" s="373" t="s">
        <v>7702</v>
      </c>
      <c r="E109" s="356" t="s">
        <v>1744</v>
      </c>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56"/>
      <c r="AY109" s="356"/>
      <c r="AZ109" s="356"/>
      <c r="BA109" s="356"/>
      <c r="BB109" s="356"/>
      <c r="BC109" s="356"/>
      <c r="BD109" s="356"/>
      <c r="BE109" s="356"/>
      <c r="BF109" s="356"/>
      <c r="BG109" s="356"/>
      <c r="BH109" s="356"/>
      <c r="BI109" s="356"/>
      <c r="BJ109" s="356"/>
      <c r="BK109" s="356"/>
      <c r="BL109" s="356"/>
      <c r="BM109" s="356"/>
      <c r="BN109" s="356"/>
      <c r="BO109" s="356"/>
      <c r="BP109" s="356"/>
      <c r="BQ109" s="356"/>
      <c r="BR109" s="356"/>
      <c r="BS109" s="356"/>
      <c r="BT109" s="356"/>
      <c r="BU109" s="356"/>
      <c r="BV109" s="356"/>
      <c r="BW109" s="356"/>
      <c r="BX109" s="356"/>
      <c r="BY109" s="356"/>
      <c r="BZ109" s="356"/>
      <c r="CA109" s="356"/>
      <c r="CB109" s="356"/>
      <c r="CC109" s="356"/>
      <c r="CD109" s="356"/>
      <c r="CE109" s="356"/>
      <c r="CF109" s="356"/>
      <c r="CG109" s="356"/>
      <c r="CH109" s="356"/>
    </row>
    <row r="110" spans="2:86">
      <c r="B110" s="373" t="s">
        <v>664</v>
      </c>
      <c r="C110" s="373"/>
      <c r="D110" s="373" t="s">
        <v>7702</v>
      </c>
      <c r="E110" s="356" t="s">
        <v>2030</v>
      </c>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c r="AM110" s="356"/>
      <c r="AN110" s="356"/>
      <c r="AO110" s="356"/>
      <c r="AP110" s="356"/>
      <c r="AQ110" s="356"/>
      <c r="AR110" s="356"/>
      <c r="AS110" s="356"/>
      <c r="AT110" s="356"/>
      <c r="AU110" s="356"/>
      <c r="AV110" s="356"/>
      <c r="AW110" s="356"/>
      <c r="AX110" s="356"/>
      <c r="AY110" s="356"/>
      <c r="AZ110" s="356"/>
      <c r="BA110" s="356"/>
      <c r="BB110" s="356"/>
      <c r="BC110" s="356"/>
      <c r="BD110" s="356"/>
      <c r="BE110" s="356"/>
      <c r="BF110" s="356"/>
      <c r="BG110" s="356"/>
      <c r="BH110" s="356"/>
      <c r="BI110" s="356"/>
      <c r="BJ110" s="356"/>
      <c r="BK110" s="356"/>
      <c r="BL110" s="356"/>
      <c r="BM110" s="356"/>
      <c r="BN110" s="356"/>
      <c r="BO110" s="356"/>
      <c r="BP110" s="356"/>
      <c r="BQ110" s="356"/>
      <c r="BR110" s="356"/>
      <c r="BS110" s="356"/>
      <c r="BT110" s="356"/>
      <c r="BU110" s="356"/>
      <c r="BV110" s="356"/>
      <c r="BW110" s="356"/>
      <c r="BX110" s="356"/>
      <c r="BY110" s="356"/>
      <c r="BZ110" s="356"/>
      <c r="CA110" s="356"/>
      <c r="CB110" s="356"/>
      <c r="CC110" s="356"/>
      <c r="CD110" s="356"/>
      <c r="CE110" s="356"/>
      <c r="CF110" s="356"/>
      <c r="CG110" s="356"/>
      <c r="CH110" s="356"/>
    </row>
    <row r="111" spans="2:86">
      <c r="B111" s="373" t="s">
        <v>2038</v>
      </c>
      <c r="C111" s="373"/>
      <c r="D111" s="373" t="s">
        <v>7702</v>
      </c>
      <c r="E111" s="356" t="s">
        <v>1109</v>
      </c>
      <c r="F111" s="356"/>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c r="AM111" s="356"/>
      <c r="AN111" s="356"/>
      <c r="AO111" s="356"/>
      <c r="AP111" s="356"/>
      <c r="AQ111" s="356"/>
      <c r="AR111" s="356"/>
      <c r="AS111" s="356"/>
      <c r="AT111" s="356"/>
      <c r="AU111" s="356"/>
      <c r="AV111" s="356"/>
      <c r="AW111" s="356"/>
      <c r="AX111" s="356"/>
      <c r="AY111" s="356"/>
      <c r="AZ111" s="356"/>
      <c r="BA111" s="356"/>
      <c r="BB111" s="356"/>
      <c r="BC111" s="356"/>
      <c r="BD111" s="356"/>
      <c r="BE111" s="356"/>
      <c r="BF111" s="356"/>
      <c r="BG111" s="356"/>
      <c r="BH111" s="356"/>
      <c r="BI111" s="356"/>
      <c r="BJ111" s="356"/>
      <c r="BK111" s="356"/>
      <c r="BL111" s="356"/>
      <c r="BM111" s="356"/>
      <c r="BN111" s="356"/>
      <c r="BO111" s="356"/>
      <c r="BP111" s="356"/>
      <c r="BQ111" s="356"/>
      <c r="BR111" s="356"/>
      <c r="BS111" s="356"/>
      <c r="BT111" s="356"/>
      <c r="BU111" s="356"/>
      <c r="BV111" s="356"/>
      <c r="BW111" s="356"/>
      <c r="BX111" s="356"/>
      <c r="BY111" s="356"/>
      <c r="BZ111" s="356"/>
      <c r="CA111" s="356"/>
      <c r="CB111" s="356"/>
      <c r="CC111" s="356"/>
      <c r="CD111" s="356"/>
      <c r="CE111" s="356"/>
      <c r="CF111" s="356"/>
      <c r="CG111" s="356"/>
      <c r="CH111" s="356"/>
    </row>
    <row r="112" spans="2:86">
      <c r="B112" s="373" t="s">
        <v>6962</v>
      </c>
      <c r="C112" s="373"/>
      <c r="D112" s="373" t="s">
        <v>7702</v>
      </c>
      <c r="E112" s="356" t="s">
        <v>2044</v>
      </c>
      <c r="F112" s="356"/>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c r="AM112" s="356"/>
      <c r="AN112" s="356"/>
      <c r="AO112" s="356"/>
      <c r="AP112" s="356"/>
      <c r="AQ112" s="356"/>
      <c r="AR112" s="356"/>
      <c r="AS112" s="356"/>
      <c r="AT112" s="356"/>
      <c r="AU112" s="356"/>
      <c r="AV112" s="356"/>
      <c r="AW112" s="356"/>
      <c r="AX112" s="356"/>
      <c r="AY112" s="356"/>
      <c r="AZ112" s="356"/>
      <c r="BA112" s="356"/>
      <c r="BB112" s="356"/>
      <c r="BC112" s="356"/>
      <c r="BD112" s="356"/>
      <c r="BE112" s="356"/>
      <c r="BF112" s="356"/>
      <c r="BG112" s="356"/>
      <c r="BH112" s="356"/>
      <c r="BI112" s="356"/>
      <c r="BJ112" s="356"/>
      <c r="BK112" s="356"/>
      <c r="BL112" s="356"/>
      <c r="BM112" s="356"/>
      <c r="BN112" s="356"/>
      <c r="BO112" s="356"/>
      <c r="BP112" s="356"/>
      <c r="BQ112" s="356"/>
      <c r="BR112" s="356"/>
      <c r="BS112" s="356"/>
      <c r="BT112" s="356"/>
      <c r="BU112" s="356"/>
      <c r="BV112" s="356"/>
      <c r="BW112" s="356"/>
      <c r="BX112" s="356"/>
      <c r="BY112" s="356"/>
      <c r="BZ112" s="356"/>
      <c r="CA112" s="356"/>
      <c r="CB112" s="356"/>
      <c r="CC112" s="356"/>
      <c r="CD112" s="356"/>
      <c r="CE112" s="356"/>
      <c r="CF112" s="356"/>
      <c r="CG112" s="356"/>
      <c r="CH112" s="356"/>
    </row>
    <row r="113" spans="2:86">
      <c r="B113" s="373" t="s">
        <v>6964</v>
      </c>
      <c r="C113" s="373"/>
      <c r="D113" s="373" t="s">
        <v>7702</v>
      </c>
      <c r="E113" s="356" t="s">
        <v>2052</v>
      </c>
      <c r="F113" s="356"/>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c r="AM113" s="356"/>
      <c r="AN113" s="356"/>
      <c r="AO113" s="356"/>
      <c r="AP113" s="356"/>
      <c r="AQ113" s="356"/>
      <c r="AR113" s="356"/>
      <c r="AS113" s="356"/>
      <c r="AT113" s="356"/>
      <c r="AU113" s="356"/>
      <c r="AV113" s="356"/>
      <c r="AW113" s="356"/>
      <c r="AX113" s="356"/>
      <c r="AY113" s="356"/>
      <c r="AZ113" s="356"/>
      <c r="BA113" s="356"/>
      <c r="BB113" s="356"/>
      <c r="BC113" s="356"/>
      <c r="BD113" s="356"/>
      <c r="BE113" s="356"/>
      <c r="BF113" s="356"/>
      <c r="BG113" s="356"/>
      <c r="BH113" s="356"/>
      <c r="BI113" s="356"/>
      <c r="BJ113" s="356"/>
      <c r="BK113" s="356"/>
      <c r="BL113" s="356"/>
      <c r="BM113" s="356"/>
      <c r="BN113" s="356"/>
      <c r="BO113" s="356"/>
      <c r="BP113" s="356"/>
      <c r="BQ113" s="356"/>
      <c r="BR113" s="356"/>
      <c r="BS113" s="356"/>
      <c r="BT113" s="356"/>
      <c r="BU113" s="356"/>
      <c r="BV113" s="356"/>
      <c r="BW113" s="356"/>
      <c r="BX113" s="356"/>
      <c r="BY113" s="356"/>
      <c r="BZ113" s="356"/>
      <c r="CA113" s="356"/>
      <c r="CB113" s="356"/>
      <c r="CC113" s="356"/>
      <c r="CD113" s="356"/>
      <c r="CE113" s="356"/>
      <c r="CF113" s="356"/>
      <c r="CG113" s="356"/>
      <c r="CH113" s="356"/>
    </row>
    <row r="114" spans="2:86">
      <c r="B114" s="373" t="s">
        <v>6401</v>
      </c>
      <c r="C114" s="373"/>
      <c r="D114" s="373" t="s">
        <v>7702</v>
      </c>
      <c r="E114" s="356" t="s">
        <v>2056</v>
      </c>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c r="AM114" s="356"/>
      <c r="AN114" s="356"/>
      <c r="AO114" s="356"/>
      <c r="AP114" s="356"/>
      <c r="AQ114" s="356"/>
      <c r="AR114" s="356"/>
      <c r="AS114" s="356"/>
      <c r="AT114" s="356"/>
      <c r="AU114" s="356"/>
      <c r="AV114" s="356"/>
      <c r="AW114" s="356"/>
      <c r="AX114" s="356"/>
      <c r="AY114" s="356"/>
      <c r="AZ114" s="356"/>
      <c r="BA114" s="356"/>
      <c r="BB114" s="356"/>
      <c r="BC114" s="356"/>
      <c r="BD114" s="356"/>
      <c r="BE114" s="356"/>
      <c r="BF114" s="356"/>
      <c r="BG114" s="356"/>
      <c r="BH114" s="356"/>
      <c r="BI114" s="356"/>
      <c r="BJ114" s="356"/>
      <c r="BK114" s="356"/>
      <c r="BL114" s="356"/>
      <c r="BM114" s="356"/>
      <c r="BN114" s="356"/>
      <c r="BO114" s="356"/>
      <c r="BP114" s="356"/>
      <c r="BQ114" s="356"/>
      <c r="BR114" s="356"/>
      <c r="BS114" s="356"/>
      <c r="BT114" s="356"/>
      <c r="BU114" s="356"/>
      <c r="BV114" s="356"/>
      <c r="BW114" s="356"/>
      <c r="BX114" s="356"/>
      <c r="BY114" s="356"/>
      <c r="BZ114" s="356"/>
      <c r="CA114" s="356"/>
      <c r="CB114" s="356"/>
      <c r="CC114" s="356"/>
      <c r="CD114" s="356"/>
      <c r="CE114" s="356"/>
      <c r="CF114" s="356"/>
      <c r="CG114" s="356"/>
      <c r="CH114" s="356"/>
    </row>
    <row r="115" spans="2:86">
      <c r="B115" s="373" t="s">
        <v>2072</v>
      </c>
      <c r="C115" s="373"/>
      <c r="D115" s="373" t="s">
        <v>7702</v>
      </c>
      <c r="E115" s="356" t="s">
        <v>2064</v>
      </c>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c r="AM115" s="356"/>
      <c r="AN115" s="356"/>
      <c r="AO115" s="356"/>
      <c r="AP115" s="356"/>
      <c r="AQ115" s="356"/>
      <c r="AR115" s="356"/>
      <c r="AS115" s="356"/>
      <c r="AT115" s="356"/>
      <c r="AU115" s="356"/>
      <c r="AV115" s="356"/>
      <c r="AW115" s="356"/>
      <c r="AX115" s="356"/>
      <c r="AY115" s="356"/>
      <c r="AZ115" s="356"/>
      <c r="BA115" s="356"/>
      <c r="BB115" s="356"/>
      <c r="BC115" s="356"/>
      <c r="BD115" s="356"/>
      <c r="BE115" s="356"/>
      <c r="BF115" s="356"/>
      <c r="BG115" s="356"/>
      <c r="BH115" s="356"/>
      <c r="BI115" s="356"/>
      <c r="BJ115" s="356"/>
      <c r="BK115" s="356"/>
      <c r="BL115" s="356"/>
      <c r="BM115" s="356"/>
      <c r="BN115" s="356"/>
      <c r="BO115" s="356"/>
      <c r="BP115" s="356"/>
      <c r="BQ115" s="356"/>
      <c r="BR115" s="356"/>
      <c r="BS115" s="356"/>
      <c r="BT115" s="356"/>
      <c r="BU115" s="356"/>
      <c r="BV115" s="356"/>
      <c r="BW115" s="356"/>
      <c r="BX115" s="356"/>
      <c r="BY115" s="356"/>
      <c r="BZ115" s="356"/>
      <c r="CA115" s="356"/>
      <c r="CB115" s="356"/>
      <c r="CC115" s="356"/>
      <c r="CD115" s="356"/>
      <c r="CE115" s="356"/>
      <c r="CF115" s="356"/>
      <c r="CG115" s="356"/>
      <c r="CH115" s="356"/>
    </row>
    <row r="116" spans="2:86">
      <c r="B116" s="373" t="s">
        <v>697</v>
      </c>
      <c r="C116" s="373"/>
      <c r="D116" s="373" t="s">
        <v>7702</v>
      </c>
      <c r="E116" s="356" t="s">
        <v>694</v>
      </c>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c r="AM116" s="356"/>
      <c r="AN116" s="356"/>
      <c r="AO116" s="356"/>
      <c r="AP116" s="356"/>
      <c r="AQ116" s="356"/>
      <c r="AR116" s="356"/>
      <c r="AS116" s="356"/>
      <c r="AT116" s="356"/>
      <c r="AU116" s="356"/>
      <c r="AV116" s="356"/>
      <c r="AW116" s="356"/>
      <c r="AX116" s="356"/>
      <c r="AY116" s="356"/>
      <c r="AZ116" s="356"/>
      <c r="BA116" s="356"/>
      <c r="BB116" s="356"/>
      <c r="BC116" s="356"/>
      <c r="BD116" s="356"/>
      <c r="BE116" s="356"/>
      <c r="BF116" s="356"/>
      <c r="BG116" s="356"/>
      <c r="BH116" s="356"/>
      <c r="BI116" s="356"/>
      <c r="BJ116" s="356"/>
      <c r="BK116" s="356"/>
      <c r="BL116" s="356"/>
      <c r="BM116" s="356"/>
      <c r="BN116" s="356"/>
      <c r="BO116" s="356"/>
      <c r="BP116" s="356"/>
      <c r="BQ116" s="356"/>
      <c r="BR116" s="356"/>
      <c r="BS116" s="356"/>
      <c r="BT116" s="356"/>
      <c r="BU116" s="356"/>
      <c r="BV116" s="356"/>
      <c r="BW116" s="356"/>
      <c r="BX116" s="356"/>
      <c r="BY116" s="356"/>
      <c r="BZ116" s="356"/>
      <c r="CA116" s="356"/>
      <c r="CB116" s="356"/>
      <c r="CC116" s="356"/>
      <c r="CD116" s="356"/>
      <c r="CE116" s="356"/>
      <c r="CF116" s="356"/>
      <c r="CG116" s="356"/>
      <c r="CH116" s="356"/>
    </row>
    <row r="117" spans="2:86">
      <c r="B117" s="373" t="s">
        <v>236</v>
      </c>
      <c r="C117" s="373"/>
      <c r="D117" s="373" t="s">
        <v>7702</v>
      </c>
      <c r="E117" s="356" t="s">
        <v>1329</v>
      </c>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c r="AC117" s="356"/>
      <c r="AD117" s="356"/>
      <c r="AE117" s="356"/>
      <c r="AF117" s="356"/>
      <c r="AG117" s="356"/>
      <c r="AH117" s="356"/>
      <c r="AI117" s="356"/>
      <c r="AJ117" s="356"/>
      <c r="AK117" s="356"/>
      <c r="AL117" s="356"/>
      <c r="AM117" s="356"/>
      <c r="AN117" s="356"/>
      <c r="AO117" s="356"/>
      <c r="AP117" s="356"/>
      <c r="AQ117" s="356"/>
      <c r="AR117" s="356"/>
      <c r="AS117" s="356"/>
      <c r="AT117" s="356"/>
      <c r="AU117" s="356"/>
      <c r="AV117" s="356"/>
      <c r="AW117" s="356"/>
      <c r="AX117" s="356"/>
      <c r="AY117" s="356"/>
      <c r="AZ117" s="356"/>
      <c r="BA117" s="356"/>
      <c r="BB117" s="356"/>
      <c r="BC117" s="356"/>
      <c r="BD117" s="356"/>
      <c r="BE117" s="356"/>
      <c r="BF117" s="356"/>
      <c r="BG117" s="356"/>
      <c r="BH117" s="356"/>
      <c r="BI117" s="356"/>
      <c r="BJ117" s="356"/>
      <c r="BK117" s="356"/>
      <c r="BL117" s="356"/>
      <c r="BM117" s="356"/>
      <c r="BN117" s="356"/>
      <c r="BO117" s="356"/>
      <c r="BP117" s="356"/>
      <c r="BQ117" s="356"/>
      <c r="BR117" s="356"/>
      <c r="BS117" s="356"/>
      <c r="BT117" s="356"/>
      <c r="BU117" s="356"/>
      <c r="BV117" s="356"/>
      <c r="BW117" s="356"/>
      <c r="BX117" s="356"/>
      <c r="BY117" s="356"/>
      <c r="BZ117" s="356"/>
      <c r="CA117" s="356"/>
      <c r="CB117" s="356"/>
      <c r="CC117" s="356"/>
      <c r="CD117" s="356"/>
      <c r="CE117" s="356"/>
      <c r="CF117" s="356"/>
      <c r="CG117" s="356"/>
      <c r="CH117" s="356"/>
    </row>
    <row r="118" spans="2:86">
      <c r="B118" s="373" t="s">
        <v>3275</v>
      </c>
      <c r="C118" s="373"/>
      <c r="D118" s="373" t="s">
        <v>7702</v>
      </c>
      <c r="E118" s="356" t="s">
        <v>2075</v>
      </c>
      <c r="F118" s="356"/>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356"/>
      <c r="AC118" s="356"/>
      <c r="AD118" s="356"/>
      <c r="AE118" s="356"/>
      <c r="AF118" s="356"/>
      <c r="AG118" s="356"/>
      <c r="AH118" s="356"/>
      <c r="AI118" s="356"/>
      <c r="AJ118" s="356"/>
      <c r="AK118" s="356"/>
      <c r="AL118" s="356"/>
      <c r="AM118" s="356"/>
      <c r="AN118" s="356"/>
      <c r="AO118" s="356"/>
      <c r="AP118" s="356"/>
      <c r="AQ118" s="356"/>
      <c r="AR118" s="356"/>
      <c r="AS118" s="356"/>
      <c r="AT118" s="356"/>
      <c r="AU118" s="356"/>
      <c r="AV118" s="356"/>
      <c r="AW118" s="356"/>
      <c r="AX118" s="356"/>
      <c r="AY118" s="356"/>
      <c r="AZ118" s="356"/>
      <c r="BA118" s="356"/>
      <c r="BB118" s="356"/>
      <c r="BC118" s="356"/>
      <c r="BD118" s="356"/>
      <c r="BE118" s="356"/>
      <c r="BF118" s="356"/>
      <c r="BG118" s="356"/>
      <c r="BH118" s="356"/>
      <c r="BI118" s="356"/>
      <c r="BJ118" s="356"/>
      <c r="BK118" s="356"/>
      <c r="BL118" s="356"/>
      <c r="BM118" s="356"/>
      <c r="BN118" s="356"/>
      <c r="BO118" s="356"/>
      <c r="BP118" s="356"/>
      <c r="BQ118" s="356"/>
      <c r="BR118" s="356"/>
      <c r="BS118" s="356"/>
      <c r="BT118" s="356"/>
      <c r="BU118" s="356"/>
      <c r="BV118" s="356"/>
      <c r="BW118" s="356"/>
      <c r="BX118" s="356"/>
      <c r="BY118" s="356"/>
      <c r="BZ118" s="356"/>
      <c r="CA118" s="356"/>
      <c r="CB118" s="356"/>
      <c r="CC118" s="356"/>
      <c r="CD118" s="356"/>
      <c r="CE118" s="356"/>
      <c r="CF118" s="356"/>
      <c r="CG118" s="356"/>
      <c r="CH118" s="356"/>
    </row>
    <row r="119" spans="2:86">
      <c r="B119" s="373" t="s">
        <v>6468</v>
      </c>
      <c r="C119" s="373"/>
      <c r="D119" s="373" t="s">
        <v>7702</v>
      </c>
      <c r="E119" s="356" t="s">
        <v>1737</v>
      </c>
      <c r="F119" s="356"/>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56"/>
      <c r="AE119" s="356"/>
      <c r="AF119" s="356"/>
      <c r="AG119" s="356"/>
      <c r="AH119" s="356"/>
      <c r="AI119" s="356"/>
      <c r="AJ119" s="356"/>
      <c r="AK119" s="356"/>
      <c r="AL119" s="356"/>
      <c r="AM119" s="356"/>
      <c r="AN119" s="356"/>
      <c r="AO119" s="356"/>
      <c r="AP119" s="356"/>
      <c r="AQ119" s="356"/>
      <c r="AR119" s="356"/>
      <c r="AS119" s="356"/>
      <c r="AT119" s="356"/>
      <c r="AU119" s="356"/>
      <c r="AV119" s="356"/>
      <c r="AW119" s="356"/>
      <c r="AX119" s="356"/>
      <c r="AY119" s="356"/>
      <c r="AZ119" s="356"/>
      <c r="BA119" s="356"/>
      <c r="BB119" s="356"/>
      <c r="BC119" s="356"/>
      <c r="BD119" s="356"/>
      <c r="BE119" s="356"/>
      <c r="BF119" s="356"/>
      <c r="BG119" s="356"/>
      <c r="BH119" s="356"/>
      <c r="BI119" s="356"/>
      <c r="BJ119" s="356"/>
      <c r="BK119" s="356"/>
      <c r="BL119" s="356"/>
      <c r="BM119" s="356"/>
      <c r="BN119" s="356"/>
      <c r="BO119" s="356"/>
      <c r="BP119" s="356"/>
      <c r="BQ119" s="356"/>
      <c r="BR119" s="356"/>
      <c r="BS119" s="356"/>
      <c r="BT119" s="356"/>
      <c r="BU119" s="356"/>
      <c r="BV119" s="356"/>
      <c r="BW119" s="356"/>
      <c r="BX119" s="356"/>
      <c r="BY119" s="356"/>
      <c r="BZ119" s="356"/>
      <c r="CA119" s="356"/>
      <c r="CB119" s="356"/>
      <c r="CC119" s="356"/>
      <c r="CD119" s="356"/>
      <c r="CE119" s="356"/>
      <c r="CF119" s="356"/>
      <c r="CG119" s="356"/>
      <c r="CH119" s="356"/>
    </row>
    <row r="120" spans="2:86">
      <c r="B120" s="373" t="s">
        <v>6966</v>
      </c>
      <c r="C120" s="373"/>
      <c r="D120" s="373" t="s">
        <v>7702</v>
      </c>
      <c r="E120" s="356" t="s">
        <v>2085</v>
      </c>
      <c r="F120" s="356"/>
      <c r="G120" s="356"/>
      <c r="H120" s="356"/>
      <c r="I120" s="356"/>
      <c r="J120" s="356"/>
      <c r="K120" s="356"/>
      <c r="L120" s="356"/>
      <c r="M120" s="356"/>
      <c r="N120" s="356"/>
      <c r="O120" s="356"/>
      <c r="P120" s="356"/>
      <c r="Q120" s="356"/>
      <c r="R120" s="356"/>
      <c r="S120" s="356"/>
      <c r="T120" s="356"/>
      <c r="U120" s="356"/>
      <c r="V120" s="356"/>
      <c r="W120" s="356"/>
      <c r="X120" s="356"/>
      <c r="Y120" s="356"/>
      <c r="Z120" s="356"/>
      <c r="AA120" s="356"/>
      <c r="AB120" s="356"/>
      <c r="AC120" s="356"/>
      <c r="AD120" s="356"/>
      <c r="AE120" s="356"/>
      <c r="AF120" s="356"/>
      <c r="AG120" s="356"/>
      <c r="AH120" s="356"/>
      <c r="AI120" s="356"/>
      <c r="AJ120" s="356"/>
      <c r="AK120" s="356"/>
      <c r="AL120" s="356"/>
      <c r="AM120" s="356"/>
      <c r="AN120" s="356"/>
      <c r="AO120" s="356"/>
      <c r="AP120" s="356"/>
      <c r="AQ120" s="356"/>
      <c r="AR120" s="356"/>
      <c r="AS120" s="356"/>
      <c r="AT120" s="356"/>
      <c r="AU120" s="356"/>
      <c r="AV120" s="356"/>
      <c r="AW120" s="356"/>
      <c r="AX120" s="356"/>
      <c r="AY120" s="356"/>
      <c r="AZ120" s="356"/>
      <c r="BA120" s="356"/>
      <c r="BB120" s="356"/>
      <c r="BC120" s="356"/>
      <c r="BD120" s="356"/>
      <c r="BE120" s="356"/>
      <c r="BF120" s="356"/>
      <c r="BG120" s="356"/>
      <c r="BH120" s="356"/>
      <c r="BI120" s="356"/>
      <c r="BJ120" s="356"/>
      <c r="BK120" s="356"/>
      <c r="BL120" s="356"/>
      <c r="BM120" s="356"/>
      <c r="BN120" s="356"/>
      <c r="BO120" s="356"/>
      <c r="BP120" s="356"/>
      <c r="BQ120" s="356"/>
      <c r="BR120" s="356"/>
      <c r="BS120" s="356"/>
      <c r="BT120" s="356"/>
      <c r="BU120" s="356"/>
      <c r="BV120" s="356"/>
      <c r="BW120" s="356"/>
      <c r="BX120" s="356"/>
      <c r="BY120" s="356"/>
      <c r="BZ120" s="356"/>
      <c r="CA120" s="356"/>
      <c r="CB120" s="356"/>
      <c r="CC120" s="356"/>
      <c r="CD120" s="356"/>
      <c r="CE120" s="356"/>
      <c r="CF120" s="356"/>
      <c r="CG120" s="356"/>
      <c r="CH120" s="356"/>
    </row>
    <row r="121" spans="2:86">
      <c r="B121" s="373" t="s">
        <v>6967</v>
      </c>
      <c r="C121" s="373"/>
      <c r="D121" s="373" t="s">
        <v>7702</v>
      </c>
      <c r="E121" s="356" t="s">
        <v>33</v>
      </c>
      <c r="F121" s="356"/>
      <c r="G121" s="356"/>
      <c r="H121" s="356"/>
      <c r="I121" s="356"/>
      <c r="J121" s="356"/>
      <c r="K121" s="356"/>
      <c r="L121" s="356"/>
      <c r="M121" s="356"/>
      <c r="N121" s="356"/>
      <c r="O121" s="356"/>
      <c r="P121" s="356"/>
      <c r="Q121" s="356"/>
      <c r="R121" s="356"/>
      <c r="S121" s="356"/>
      <c r="T121" s="356"/>
      <c r="U121" s="356"/>
      <c r="V121" s="356"/>
      <c r="W121" s="356"/>
      <c r="X121" s="356"/>
      <c r="Y121" s="356"/>
      <c r="Z121" s="356"/>
      <c r="AA121" s="356"/>
      <c r="AB121" s="356"/>
      <c r="AC121" s="356"/>
      <c r="AD121" s="356"/>
      <c r="AE121" s="356"/>
      <c r="AF121" s="356"/>
      <c r="AG121" s="356"/>
      <c r="AH121" s="356"/>
      <c r="AI121" s="356"/>
      <c r="AJ121" s="356"/>
      <c r="AK121" s="356"/>
      <c r="AL121" s="356"/>
      <c r="AM121" s="356"/>
      <c r="AN121" s="356"/>
      <c r="AO121" s="356"/>
      <c r="AP121" s="356"/>
      <c r="AQ121" s="356"/>
      <c r="AR121" s="356"/>
      <c r="AS121" s="356"/>
      <c r="AT121" s="356"/>
      <c r="AU121" s="356"/>
      <c r="AV121" s="356"/>
      <c r="AW121" s="356"/>
      <c r="AX121" s="356"/>
      <c r="AY121" s="356"/>
      <c r="AZ121" s="356"/>
      <c r="BA121" s="356"/>
      <c r="BB121" s="356"/>
      <c r="BC121" s="356"/>
      <c r="BD121" s="356"/>
      <c r="BE121" s="356"/>
      <c r="BF121" s="356"/>
      <c r="BG121" s="356"/>
      <c r="BH121" s="356"/>
      <c r="BI121" s="356"/>
      <c r="BJ121" s="356"/>
      <c r="BK121" s="356"/>
      <c r="BL121" s="356"/>
      <c r="BM121" s="356"/>
      <c r="BN121" s="356"/>
      <c r="BO121" s="356"/>
      <c r="BP121" s="356"/>
      <c r="BQ121" s="356"/>
      <c r="BR121" s="356"/>
      <c r="BS121" s="356"/>
      <c r="BT121" s="356"/>
      <c r="BU121" s="356"/>
      <c r="BV121" s="356"/>
      <c r="BW121" s="356"/>
      <c r="BX121" s="356"/>
      <c r="BY121" s="356"/>
      <c r="BZ121" s="356"/>
      <c r="CA121" s="356"/>
      <c r="CB121" s="356"/>
      <c r="CC121" s="356"/>
      <c r="CD121" s="356"/>
      <c r="CE121" s="356"/>
      <c r="CF121" s="356"/>
      <c r="CG121" s="356"/>
      <c r="CH121" s="356"/>
    </row>
    <row r="122" spans="2:86">
      <c r="B122" s="373" t="s">
        <v>2088</v>
      </c>
      <c r="C122" s="373"/>
      <c r="D122" s="373" t="s">
        <v>7702</v>
      </c>
      <c r="E122" s="356" t="s">
        <v>1939</v>
      </c>
      <c r="F122" s="356"/>
      <c r="G122" s="356"/>
      <c r="H122" s="356"/>
      <c r="I122" s="356"/>
      <c r="J122" s="356"/>
      <c r="K122" s="356"/>
      <c r="L122" s="356"/>
      <c r="M122" s="356"/>
      <c r="N122" s="356"/>
      <c r="O122" s="356"/>
      <c r="P122" s="356"/>
      <c r="Q122" s="356"/>
      <c r="R122" s="356"/>
      <c r="S122" s="356"/>
      <c r="T122" s="356"/>
      <c r="U122" s="356"/>
      <c r="V122" s="356"/>
      <c r="W122" s="356"/>
      <c r="X122" s="356"/>
      <c r="Y122" s="356"/>
      <c r="Z122" s="356"/>
      <c r="AA122" s="356"/>
      <c r="AB122" s="356"/>
      <c r="AC122" s="356"/>
      <c r="AD122" s="356"/>
      <c r="AE122" s="356"/>
      <c r="AF122" s="356"/>
      <c r="AG122" s="356"/>
      <c r="AH122" s="356"/>
      <c r="AI122" s="356"/>
      <c r="AJ122" s="356"/>
      <c r="AK122" s="356"/>
      <c r="AL122" s="356"/>
      <c r="AM122" s="356"/>
      <c r="AN122" s="356"/>
      <c r="AO122" s="356"/>
      <c r="AP122" s="356"/>
      <c r="AQ122" s="356"/>
      <c r="AR122" s="356"/>
      <c r="AS122" s="356"/>
      <c r="AT122" s="356"/>
      <c r="AU122" s="356"/>
      <c r="AV122" s="356"/>
      <c r="AW122" s="356"/>
      <c r="AX122" s="356"/>
      <c r="AY122" s="356"/>
      <c r="AZ122" s="356"/>
      <c r="BA122" s="356"/>
      <c r="BB122" s="356"/>
      <c r="BC122" s="356"/>
      <c r="BD122" s="356"/>
      <c r="BE122" s="356"/>
      <c r="BF122" s="356"/>
      <c r="BG122" s="356"/>
      <c r="BH122" s="356"/>
      <c r="BI122" s="356"/>
      <c r="BJ122" s="356"/>
      <c r="BK122" s="356"/>
      <c r="BL122" s="356"/>
      <c r="BM122" s="356"/>
      <c r="BN122" s="356"/>
      <c r="BO122" s="356"/>
      <c r="BP122" s="356"/>
      <c r="BQ122" s="356"/>
      <c r="BR122" s="356"/>
      <c r="BS122" s="356"/>
      <c r="BT122" s="356"/>
      <c r="BU122" s="356"/>
      <c r="BV122" s="356"/>
      <c r="BW122" s="356"/>
      <c r="BX122" s="356"/>
      <c r="BY122" s="356"/>
      <c r="BZ122" s="356"/>
      <c r="CA122" s="356"/>
      <c r="CB122" s="356"/>
      <c r="CC122" s="356"/>
      <c r="CD122" s="356"/>
      <c r="CE122" s="356"/>
      <c r="CF122" s="356"/>
      <c r="CG122" s="356"/>
      <c r="CH122" s="356"/>
    </row>
    <row r="123" spans="2:86">
      <c r="B123" s="373" t="s">
        <v>1392</v>
      </c>
      <c r="C123" s="373"/>
      <c r="D123" s="373" t="s">
        <v>7702</v>
      </c>
      <c r="E123" s="356" t="s">
        <v>2090</v>
      </c>
      <c r="F123" s="356"/>
      <c r="G123" s="356"/>
      <c r="H123" s="356"/>
      <c r="I123" s="356"/>
      <c r="J123" s="356"/>
      <c r="K123" s="356"/>
      <c r="L123" s="356"/>
      <c r="M123" s="356"/>
      <c r="N123" s="356"/>
      <c r="O123" s="356"/>
      <c r="P123" s="356"/>
      <c r="Q123" s="356"/>
      <c r="R123" s="356"/>
      <c r="S123" s="356"/>
      <c r="T123" s="356"/>
      <c r="U123" s="356"/>
      <c r="V123" s="356"/>
      <c r="W123" s="356"/>
      <c r="X123" s="356"/>
      <c r="Y123" s="356"/>
      <c r="Z123" s="356"/>
      <c r="AA123" s="356"/>
      <c r="AB123" s="356"/>
      <c r="AC123" s="356"/>
      <c r="AD123" s="356"/>
      <c r="AE123" s="356"/>
      <c r="AF123" s="356"/>
      <c r="AG123" s="356"/>
      <c r="AH123" s="356"/>
      <c r="AI123" s="356"/>
      <c r="AJ123" s="356"/>
      <c r="AK123" s="356"/>
      <c r="AL123" s="356"/>
      <c r="AM123" s="356"/>
      <c r="AN123" s="356"/>
      <c r="AO123" s="356"/>
      <c r="AP123" s="356"/>
      <c r="AQ123" s="356"/>
      <c r="AR123" s="356"/>
      <c r="AS123" s="356"/>
      <c r="AT123" s="356"/>
      <c r="AU123" s="356"/>
      <c r="AV123" s="356"/>
      <c r="AW123" s="356"/>
      <c r="AX123" s="356"/>
      <c r="AY123" s="356"/>
      <c r="AZ123" s="356"/>
      <c r="BA123" s="356"/>
      <c r="BB123" s="356"/>
      <c r="BC123" s="356"/>
      <c r="BD123" s="356"/>
      <c r="BE123" s="356"/>
      <c r="BF123" s="356"/>
      <c r="BG123" s="356"/>
      <c r="BH123" s="356"/>
      <c r="BI123" s="356"/>
      <c r="BJ123" s="356"/>
      <c r="BK123" s="356"/>
      <c r="BL123" s="356"/>
      <c r="BM123" s="356"/>
      <c r="BN123" s="356"/>
      <c r="BO123" s="356"/>
      <c r="BP123" s="356"/>
      <c r="BQ123" s="356"/>
      <c r="BR123" s="356"/>
      <c r="BS123" s="356"/>
      <c r="BT123" s="356"/>
      <c r="BU123" s="356"/>
      <c r="BV123" s="356"/>
      <c r="BW123" s="356"/>
      <c r="BX123" s="356"/>
      <c r="BY123" s="356"/>
      <c r="BZ123" s="356"/>
      <c r="CA123" s="356"/>
      <c r="CB123" s="356"/>
      <c r="CC123" s="356"/>
      <c r="CD123" s="356"/>
      <c r="CE123" s="356"/>
      <c r="CF123" s="356"/>
      <c r="CG123" s="356"/>
      <c r="CH123" s="356"/>
    </row>
    <row r="124" spans="2:86">
      <c r="B124" s="373" t="s">
        <v>2026</v>
      </c>
      <c r="C124" s="373"/>
      <c r="D124" s="373" t="s">
        <v>7702</v>
      </c>
      <c r="E124" s="356" t="s">
        <v>2091</v>
      </c>
      <c r="F124" s="356"/>
      <c r="G124" s="356"/>
      <c r="H124" s="356"/>
      <c r="I124" s="356"/>
      <c r="J124" s="356"/>
      <c r="K124" s="356"/>
      <c r="L124" s="356"/>
      <c r="M124" s="356"/>
      <c r="N124" s="356"/>
      <c r="O124" s="356"/>
      <c r="P124" s="356"/>
      <c r="Q124" s="356"/>
      <c r="R124" s="356"/>
      <c r="S124" s="356"/>
      <c r="T124" s="356"/>
      <c r="U124" s="356"/>
      <c r="V124" s="356"/>
      <c r="W124" s="356"/>
      <c r="X124" s="356"/>
      <c r="Y124" s="356"/>
      <c r="Z124" s="356"/>
      <c r="AA124" s="356"/>
      <c r="AB124" s="356"/>
      <c r="AC124" s="356"/>
      <c r="AD124" s="356"/>
      <c r="AE124" s="356"/>
      <c r="AF124" s="356"/>
      <c r="AG124" s="356"/>
      <c r="AH124" s="356"/>
      <c r="AI124" s="356"/>
      <c r="AJ124" s="356"/>
      <c r="AK124" s="356"/>
      <c r="AL124" s="356"/>
      <c r="AM124" s="356"/>
      <c r="AN124" s="356"/>
      <c r="AO124" s="356"/>
      <c r="AP124" s="356"/>
      <c r="AQ124" s="356"/>
      <c r="AR124" s="356"/>
      <c r="AS124" s="356"/>
      <c r="AT124" s="356"/>
      <c r="AU124" s="356"/>
      <c r="AV124" s="356"/>
      <c r="AW124" s="356"/>
      <c r="AX124" s="356"/>
      <c r="AY124" s="356"/>
      <c r="AZ124" s="356"/>
      <c r="BA124" s="356"/>
      <c r="BB124" s="356"/>
      <c r="BC124" s="356"/>
      <c r="BD124" s="356"/>
      <c r="BE124" s="356"/>
      <c r="BF124" s="356"/>
      <c r="BG124" s="356"/>
      <c r="BH124" s="356"/>
      <c r="BI124" s="356"/>
      <c r="BJ124" s="356"/>
      <c r="BK124" s="356"/>
      <c r="BL124" s="356"/>
      <c r="BM124" s="356"/>
      <c r="BN124" s="356"/>
      <c r="BO124" s="356"/>
      <c r="BP124" s="356"/>
      <c r="BQ124" s="356"/>
      <c r="BR124" s="356"/>
      <c r="BS124" s="356"/>
      <c r="BT124" s="356"/>
      <c r="BU124" s="356"/>
      <c r="BV124" s="356"/>
      <c r="BW124" s="356"/>
      <c r="BX124" s="356"/>
      <c r="BY124" s="356"/>
      <c r="BZ124" s="356"/>
      <c r="CA124" s="356"/>
      <c r="CB124" s="356"/>
      <c r="CC124" s="356"/>
      <c r="CD124" s="356"/>
      <c r="CE124" s="356"/>
      <c r="CF124" s="356"/>
      <c r="CG124" s="356"/>
      <c r="CH124" s="356"/>
    </row>
    <row r="125" spans="2:86">
      <c r="B125" s="373" t="s">
        <v>5967</v>
      </c>
      <c r="C125" s="373"/>
      <c r="D125" s="373" t="s">
        <v>7702</v>
      </c>
      <c r="E125" s="356" t="s">
        <v>2094</v>
      </c>
      <c r="F125" s="356"/>
      <c r="G125" s="356"/>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c r="AR125" s="356"/>
      <c r="AS125" s="356"/>
      <c r="AT125" s="356"/>
      <c r="AU125" s="356"/>
      <c r="AV125" s="356"/>
      <c r="AW125" s="356"/>
      <c r="AX125" s="356"/>
      <c r="AY125" s="356"/>
      <c r="AZ125" s="356"/>
      <c r="BA125" s="356"/>
      <c r="BB125" s="356"/>
      <c r="BC125" s="356"/>
      <c r="BD125" s="356"/>
      <c r="BE125" s="356"/>
      <c r="BF125" s="356"/>
      <c r="BG125" s="356"/>
      <c r="BH125" s="356"/>
      <c r="BI125" s="356"/>
      <c r="BJ125" s="356"/>
      <c r="BK125" s="356"/>
      <c r="BL125" s="356"/>
      <c r="BM125" s="356"/>
      <c r="BN125" s="356"/>
      <c r="BO125" s="356"/>
      <c r="BP125" s="356"/>
      <c r="BQ125" s="356"/>
      <c r="BR125" s="356"/>
      <c r="BS125" s="356"/>
      <c r="BT125" s="356"/>
      <c r="BU125" s="356"/>
      <c r="BV125" s="356"/>
      <c r="BW125" s="356"/>
      <c r="BX125" s="356"/>
      <c r="BY125" s="356"/>
      <c r="BZ125" s="356"/>
      <c r="CA125" s="356"/>
      <c r="CB125" s="356"/>
      <c r="CC125" s="356"/>
      <c r="CD125" s="356"/>
      <c r="CE125" s="356"/>
      <c r="CF125" s="356"/>
      <c r="CG125" s="356"/>
      <c r="CH125" s="356"/>
    </row>
    <row r="126" spans="2:86">
      <c r="B126" s="373" t="s">
        <v>2097</v>
      </c>
      <c r="C126" s="373"/>
      <c r="D126" s="373" t="s">
        <v>7702</v>
      </c>
      <c r="E126" s="356" t="s">
        <v>247</v>
      </c>
      <c r="F126" s="356"/>
      <c r="G126" s="356"/>
      <c r="H126" s="356"/>
      <c r="I126" s="356"/>
      <c r="J126" s="356"/>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c r="AM126" s="356"/>
      <c r="AN126" s="356"/>
      <c r="AO126" s="356"/>
      <c r="AP126" s="356"/>
      <c r="AQ126" s="356"/>
      <c r="AR126" s="356"/>
      <c r="AS126" s="356"/>
      <c r="AT126" s="356"/>
      <c r="AU126" s="356"/>
      <c r="AV126" s="356"/>
      <c r="AW126" s="356"/>
      <c r="AX126" s="356"/>
      <c r="AY126" s="356"/>
      <c r="AZ126" s="356"/>
      <c r="BA126" s="356"/>
      <c r="BB126" s="356"/>
      <c r="BC126" s="356"/>
      <c r="BD126" s="356"/>
      <c r="BE126" s="356"/>
      <c r="BF126" s="356"/>
      <c r="BG126" s="356"/>
      <c r="BH126" s="356"/>
      <c r="BI126" s="356"/>
      <c r="BJ126" s="356"/>
      <c r="BK126" s="356"/>
      <c r="BL126" s="356"/>
      <c r="BM126" s="356"/>
      <c r="BN126" s="356"/>
      <c r="BO126" s="356"/>
      <c r="BP126" s="356"/>
      <c r="BQ126" s="356"/>
      <c r="BR126" s="356"/>
      <c r="BS126" s="356"/>
      <c r="BT126" s="356"/>
      <c r="BU126" s="356"/>
      <c r="BV126" s="356"/>
      <c r="BW126" s="356"/>
      <c r="BX126" s="356"/>
      <c r="BY126" s="356"/>
      <c r="BZ126" s="356"/>
      <c r="CA126" s="356"/>
      <c r="CB126" s="356"/>
      <c r="CC126" s="356"/>
      <c r="CD126" s="356"/>
      <c r="CE126" s="356"/>
      <c r="CF126" s="356"/>
      <c r="CG126" s="356"/>
      <c r="CH126" s="356"/>
    </row>
    <row r="127" spans="2:86">
      <c r="B127" s="373" t="s">
        <v>1235</v>
      </c>
      <c r="C127" s="373"/>
      <c r="D127" s="373" t="s">
        <v>7702</v>
      </c>
      <c r="E127" s="356" t="s">
        <v>2104</v>
      </c>
      <c r="F127" s="356"/>
      <c r="G127" s="356"/>
      <c r="H127" s="356"/>
      <c r="I127" s="356"/>
      <c r="J127" s="356"/>
      <c r="K127" s="356"/>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356"/>
      <c r="AI127" s="356"/>
      <c r="AJ127" s="356"/>
      <c r="AK127" s="356"/>
      <c r="AL127" s="356"/>
      <c r="AM127" s="356"/>
      <c r="AN127" s="356"/>
      <c r="AO127" s="356"/>
      <c r="AP127" s="356"/>
      <c r="AQ127" s="356"/>
      <c r="AR127" s="356"/>
      <c r="AS127" s="356"/>
      <c r="AT127" s="356"/>
      <c r="AU127" s="356"/>
      <c r="AV127" s="356"/>
      <c r="AW127" s="356"/>
      <c r="AX127" s="356"/>
      <c r="AY127" s="356"/>
      <c r="AZ127" s="356"/>
      <c r="BA127" s="356"/>
      <c r="BB127" s="356"/>
      <c r="BC127" s="356"/>
      <c r="BD127" s="356"/>
      <c r="BE127" s="356"/>
      <c r="BF127" s="356"/>
      <c r="BG127" s="356"/>
      <c r="BH127" s="356"/>
      <c r="BI127" s="356"/>
      <c r="BJ127" s="356"/>
      <c r="BK127" s="356"/>
      <c r="BL127" s="356"/>
      <c r="BM127" s="356"/>
      <c r="BN127" s="356"/>
      <c r="BO127" s="356"/>
      <c r="BP127" s="356"/>
      <c r="BQ127" s="356"/>
      <c r="BR127" s="356"/>
      <c r="BS127" s="356"/>
      <c r="BT127" s="356"/>
      <c r="BU127" s="356"/>
      <c r="BV127" s="356"/>
      <c r="BW127" s="356"/>
      <c r="BX127" s="356"/>
      <c r="BY127" s="356"/>
      <c r="BZ127" s="356"/>
      <c r="CA127" s="356"/>
      <c r="CB127" s="356"/>
      <c r="CC127" s="356"/>
      <c r="CD127" s="356"/>
      <c r="CE127" s="356"/>
      <c r="CF127" s="356"/>
      <c r="CG127" s="356"/>
      <c r="CH127" s="356"/>
    </row>
    <row r="128" spans="2:86">
      <c r="B128" s="373" t="s">
        <v>2110</v>
      </c>
      <c r="C128" s="373"/>
      <c r="D128" s="373" t="s">
        <v>7702</v>
      </c>
      <c r="E128" s="356" t="s">
        <v>2105</v>
      </c>
      <c r="F128" s="356"/>
      <c r="G128" s="356"/>
      <c r="H128" s="356"/>
      <c r="I128" s="356"/>
      <c r="J128" s="356"/>
      <c r="K128" s="356"/>
      <c r="L128" s="356"/>
      <c r="M128" s="356"/>
      <c r="N128" s="356"/>
      <c r="O128" s="356"/>
      <c r="P128" s="356"/>
      <c r="Q128" s="356"/>
      <c r="R128" s="356"/>
      <c r="S128" s="356"/>
      <c r="T128" s="356"/>
      <c r="U128" s="356"/>
      <c r="V128" s="356"/>
      <c r="W128" s="356"/>
      <c r="X128" s="356"/>
      <c r="Y128" s="356"/>
      <c r="Z128" s="356"/>
      <c r="AA128" s="356"/>
      <c r="AB128" s="356"/>
      <c r="AC128" s="356"/>
      <c r="AD128" s="356"/>
      <c r="AE128" s="356"/>
      <c r="AF128" s="356"/>
      <c r="AG128" s="356"/>
      <c r="AH128" s="356"/>
      <c r="AI128" s="356"/>
      <c r="AJ128" s="356"/>
      <c r="AK128" s="356"/>
      <c r="AL128" s="356"/>
      <c r="AM128" s="356"/>
      <c r="AN128" s="356"/>
      <c r="AO128" s="356"/>
      <c r="AP128" s="356"/>
      <c r="AQ128" s="356"/>
      <c r="AR128" s="356"/>
      <c r="AS128" s="356"/>
      <c r="AT128" s="356"/>
      <c r="AU128" s="356"/>
      <c r="AV128" s="356"/>
      <c r="AW128" s="356"/>
      <c r="AX128" s="356"/>
      <c r="AY128" s="356"/>
      <c r="AZ128" s="356"/>
      <c r="BA128" s="356"/>
      <c r="BB128" s="356"/>
      <c r="BC128" s="356"/>
      <c r="BD128" s="356"/>
      <c r="BE128" s="356"/>
      <c r="BF128" s="356"/>
      <c r="BG128" s="356"/>
      <c r="BH128" s="356"/>
      <c r="BI128" s="356"/>
      <c r="BJ128" s="356"/>
      <c r="BK128" s="356"/>
      <c r="BL128" s="356"/>
      <c r="BM128" s="356"/>
      <c r="BN128" s="356"/>
      <c r="BO128" s="356"/>
      <c r="BP128" s="356"/>
      <c r="BQ128" s="356"/>
      <c r="BR128" s="356"/>
      <c r="BS128" s="356"/>
      <c r="BT128" s="356"/>
      <c r="BU128" s="356"/>
      <c r="BV128" s="356"/>
      <c r="BW128" s="356"/>
      <c r="BX128" s="356"/>
      <c r="BY128" s="356"/>
      <c r="BZ128" s="356"/>
      <c r="CA128" s="356"/>
      <c r="CB128" s="356"/>
      <c r="CC128" s="356"/>
      <c r="CD128" s="356"/>
      <c r="CE128" s="356"/>
      <c r="CF128" s="356"/>
      <c r="CG128" s="356"/>
      <c r="CH128" s="356"/>
    </row>
    <row r="129" spans="2:86">
      <c r="B129" s="373" t="s">
        <v>1982</v>
      </c>
      <c r="C129" s="373"/>
      <c r="D129" s="373" t="s">
        <v>7702</v>
      </c>
      <c r="E129" s="356" t="s">
        <v>2058</v>
      </c>
      <c r="F129" s="356"/>
      <c r="G129" s="356"/>
      <c r="H129" s="356"/>
      <c r="I129" s="356"/>
      <c r="J129" s="356"/>
      <c r="K129" s="356"/>
      <c r="L129" s="356"/>
      <c r="M129" s="356"/>
      <c r="N129" s="356"/>
      <c r="O129" s="356"/>
      <c r="P129" s="356"/>
      <c r="Q129" s="356"/>
      <c r="R129" s="356"/>
      <c r="S129" s="356"/>
      <c r="T129" s="356"/>
      <c r="U129" s="356"/>
      <c r="V129" s="356"/>
      <c r="W129" s="356"/>
      <c r="X129" s="356"/>
      <c r="Y129" s="356"/>
      <c r="Z129" s="356"/>
      <c r="AA129" s="356"/>
      <c r="AB129" s="356"/>
      <c r="AC129" s="356"/>
      <c r="AD129" s="356"/>
      <c r="AE129" s="356"/>
      <c r="AF129" s="356"/>
      <c r="AG129" s="356"/>
      <c r="AH129" s="356"/>
      <c r="AI129" s="356"/>
      <c r="AJ129" s="356"/>
      <c r="AK129" s="356"/>
      <c r="AL129" s="356"/>
      <c r="AM129" s="356"/>
      <c r="AN129" s="356"/>
      <c r="AO129" s="356"/>
      <c r="AP129" s="356"/>
      <c r="AQ129" s="356"/>
      <c r="AR129" s="356"/>
      <c r="AS129" s="356"/>
      <c r="AT129" s="356"/>
      <c r="AU129" s="356"/>
      <c r="AV129" s="356"/>
      <c r="AW129" s="356"/>
      <c r="AX129" s="356"/>
      <c r="AY129" s="356"/>
      <c r="AZ129" s="356"/>
      <c r="BA129" s="356"/>
      <c r="BB129" s="356"/>
      <c r="BC129" s="356"/>
      <c r="BD129" s="356"/>
      <c r="BE129" s="356"/>
      <c r="BF129" s="356"/>
      <c r="BG129" s="356"/>
      <c r="BH129" s="356"/>
      <c r="BI129" s="356"/>
      <c r="BJ129" s="356"/>
      <c r="BK129" s="356"/>
      <c r="BL129" s="356"/>
      <c r="BM129" s="356"/>
      <c r="BN129" s="356"/>
      <c r="BO129" s="356"/>
      <c r="BP129" s="356"/>
      <c r="BQ129" s="356"/>
      <c r="BR129" s="356"/>
      <c r="BS129" s="356"/>
      <c r="BT129" s="356"/>
      <c r="BU129" s="356"/>
      <c r="BV129" s="356"/>
      <c r="BW129" s="356"/>
      <c r="BX129" s="356"/>
      <c r="BY129" s="356"/>
      <c r="BZ129" s="356"/>
      <c r="CA129" s="356"/>
      <c r="CB129" s="356"/>
      <c r="CC129" s="356"/>
      <c r="CD129" s="356"/>
      <c r="CE129" s="356"/>
      <c r="CF129" s="356"/>
      <c r="CG129" s="356"/>
      <c r="CH129" s="356"/>
    </row>
    <row r="130" spans="2:86">
      <c r="B130" s="373" t="s">
        <v>2111</v>
      </c>
      <c r="C130" s="373"/>
      <c r="D130" s="373" t="s">
        <v>7702</v>
      </c>
      <c r="E130" s="356" t="s">
        <v>779</v>
      </c>
      <c r="F130" s="356"/>
      <c r="G130" s="356"/>
      <c r="H130" s="356"/>
      <c r="I130" s="356"/>
      <c r="J130" s="356"/>
      <c r="K130" s="356"/>
      <c r="L130" s="356"/>
      <c r="M130" s="356"/>
      <c r="N130" s="356"/>
      <c r="O130" s="356"/>
      <c r="P130" s="356"/>
      <c r="Q130" s="356"/>
      <c r="R130" s="356"/>
      <c r="S130" s="356"/>
      <c r="T130" s="356"/>
      <c r="U130" s="356"/>
      <c r="V130" s="356"/>
      <c r="W130" s="356"/>
      <c r="X130" s="356"/>
      <c r="Y130" s="356"/>
      <c r="Z130" s="356"/>
      <c r="AA130" s="356"/>
      <c r="AB130" s="356"/>
      <c r="AC130" s="356"/>
      <c r="AD130" s="356"/>
      <c r="AE130" s="356"/>
      <c r="AF130" s="356"/>
      <c r="AG130" s="356"/>
      <c r="AH130" s="356"/>
      <c r="AI130" s="356"/>
      <c r="AJ130" s="356"/>
      <c r="AK130" s="356"/>
      <c r="AL130" s="356"/>
      <c r="AM130" s="356"/>
      <c r="AN130" s="356"/>
      <c r="AO130" s="356"/>
      <c r="AP130" s="356"/>
      <c r="AQ130" s="356"/>
      <c r="AR130" s="356"/>
      <c r="AS130" s="356"/>
      <c r="AT130" s="356"/>
      <c r="AU130" s="356"/>
      <c r="AV130" s="356"/>
      <c r="AW130" s="356"/>
      <c r="AX130" s="356"/>
      <c r="AY130" s="356"/>
      <c r="AZ130" s="356"/>
      <c r="BA130" s="356"/>
      <c r="BB130" s="356"/>
      <c r="BC130" s="356"/>
      <c r="BD130" s="356"/>
      <c r="BE130" s="356"/>
      <c r="BF130" s="356"/>
      <c r="BG130" s="356"/>
      <c r="BH130" s="356"/>
      <c r="BI130" s="356"/>
      <c r="BJ130" s="356"/>
      <c r="BK130" s="356"/>
      <c r="BL130" s="356"/>
      <c r="BM130" s="356"/>
      <c r="BN130" s="356"/>
      <c r="BO130" s="356"/>
      <c r="BP130" s="356"/>
      <c r="BQ130" s="356"/>
      <c r="BR130" s="356"/>
      <c r="BS130" s="356"/>
      <c r="BT130" s="356"/>
      <c r="BU130" s="356"/>
      <c r="BV130" s="356"/>
      <c r="BW130" s="356"/>
      <c r="BX130" s="356"/>
      <c r="BY130" s="356"/>
      <c r="BZ130" s="356"/>
      <c r="CA130" s="356"/>
      <c r="CB130" s="356"/>
      <c r="CC130" s="356"/>
      <c r="CD130" s="356"/>
      <c r="CE130" s="356"/>
      <c r="CF130" s="356"/>
      <c r="CG130" s="356"/>
      <c r="CH130" s="356"/>
    </row>
    <row r="131" spans="2:86">
      <c r="B131" s="373" t="s">
        <v>6968</v>
      </c>
      <c r="C131" s="373"/>
      <c r="D131" s="373" t="s">
        <v>7702</v>
      </c>
      <c r="E131" s="356" t="s">
        <v>2117</v>
      </c>
      <c r="F131" s="356"/>
      <c r="G131" s="356"/>
      <c r="H131" s="356"/>
      <c r="I131" s="356"/>
      <c r="J131" s="356"/>
      <c r="K131" s="356"/>
      <c r="L131" s="356"/>
      <c r="M131" s="356"/>
      <c r="N131" s="356"/>
      <c r="O131" s="356"/>
      <c r="P131" s="356"/>
      <c r="Q131" s="356"/>
      <c r="R131" s="356"/>
      <c r="S131" s="356"/>
      <c r="T131" s="356"/>
      <c r="U131" s="356"/>
      <c r="V131" s="356"/>
      <c r="W131" s="356"/>
      <c r="X131" s="356"/>
      <c r="Y131" s="356"/>
      <c r="Z131" s="356"/>
      <c r="AA131" s="356"/>
      <c r="AB131" s="356"/>
      <c r="AC131" s="356"/>
      <c r="AD131" s="356"/>
      <c r="AE131" s="356"/>
      <c r="AF131" s="356"/>
      <c r="AG131" s="356"/>
      <c r="AH131" s="356"/>
      <c r="AI131" s="356"/>
      <c r="AJ131" s="356"/>
      <c r="AK131" s="356"/>
      <c r="AL131" s="356"/>
      <c r="AM131" s="356"/>
      <c r="AN131" s="356"/>
      <c r="AO131" s="356"/>
      <c r="AP131" s="356"/>
      <c r="AQ131" s="356"/>
      <c r="AR131" s="356"/>
      <c r="AS131" s="356"/>
      <c r="AT131" s="356"/>
      <c r="AU131" s="356"/>
      <c r="AV131" s="356"/>
      <c r="AW131" s="356"/>
      <c r="AX131" s="356"/>
      <c r="AY131" s="356"/>
      <c r="AZ131" s="356"/>
      <c r="BA131" s="356"/>
      <c r="BB131" s="356"/>
      <c r="BC131" s="356"/>
      <c r="BD131" s="356"/>
      <c r="BE131" s="356"/>
      <c r="BF131" s="356"/>
      <c r="BG131" s="356"/>
      <c r="BH131" s="356"/>
      <c r="BI131" s="356"/>
      <c r="BJ131" s="356"/>
      <c r="BK131" s="356"/>
      <c r="BL131" s="356"/>
      <c r="BM131" s="356"/>
      <c r="BN131" s="356"/>
      <c r="BO131" s="356"/>
      <c r="BP131" s="356"/>
      <c r="BQ131" s="356"/>
      <c r="BR131" s="356"/>
      <c r="BS131" s="356"/>
      <c r="BT131" s="356"/>
      <c r="BU131" s="356"/>
      <c r="BV131" s="356"/>
      <c r="BW131" s="356"/>
      <c r="BX131" s="356"/>
      <c r="BY131" s="356"/>
      <c r="BZ131" s="356"/>
      <c r="CA131" s="356"/>
      <c r="CB131" s="356"/>
      <c r="CC131" s="356"/>
      <c r="CD131" s="356"/>
      <c r="CE131" s="356"/>
      <c r="CF131" s="356"/>
      <c r="CG131" s="356"/>
      <c r="CH131" s="356"/>
    </row>
  </sheetData>
  <mergeCells count="4">
    <mergeCell ref="Q3:AW3"/>
    <mergeCell ref="AX3:BC3"/>
    <mergeCell ref="BD3:BM3"/>
    <mergeCell ref="BN3:CH3"/>
  </mergeCells>
  <phoneticPr fontId="22"/>
  <pageMargins left="0.7" right="0.7" top="0.75" bottom="0.75" header="0.3" footer="0.3"/>
  <pageSetup paperSize="9" fitToWidth="1" fitToHeight="1" orientation="portrait" usePrinterDefaults="1" r:id="rId1"/>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46"/>
  <dimension ref="B1:AW27"/>
  <sheetViews>
    <sheetView showGridLines="0" workbookViewId="0">
      <pane ySplit="4" topLeftCell="A5" activePane="bottomLeft" state="frozen"/>
      <selection pane="bottomLeft"/>
    </sheetView>
  </sheetViews>
  <sheetFormatPr defaultColWidth="3.54296875" defaultRowHeight="15"/>
  <cols>
    <col min="1" max="1" width="3.54296875" style="368"/>
    <col min="2" max="2" width="15" style="368" bestFit="1" customWidth="1"/>
    <col min="3" max="4" width="3.08984375" style="368" hidden="1" customWidth="1"/>
    <col min="5" max="5" width="5" style="368" bestFit="1" customWidth="1"/>
    <col min="6" max="6" width="3.08984375" style="368" bestFit="1" customWidth="1"/>
    <col min="7" max="47" width="3.36328125" style="368" bestFit="1" customWidth="1"/>
    <col min="48" max="16384" width="3.54296875" style="368"/>
  </cols>
  <sheetData>
    <row r="1" spans="2:49">
      <c r="B1" s="369" t="s">
        <v>4152</v>
      </c>
      <c r="C1" s="371"/>
      <c r="D1" s="371"/>
    </row>
    <row r="2" spans="2:49">
      <c r="B2" s="370" t="s">
        <v>5220</v>
      </c>
      <c r="C2" s="371"/>
      <c r="D2" s="371"/>
    </row>
    <row r="3" spans="2:49">
      <c r="B3" s="381" t="s">
        <v>3603</v>
      </c>
      <c r="C3" s="371"/>
      <c r="D3" s="371"/>
    </row>
    <row r="4" spans="2:49" ht="256.2">
      <c r="B4" s="374" t="s">
        <v>6984</v>
      </c>
      <c r="C4" s="372" t="s">
        <v>4822</v>
      </c>
      <c r="D4" s="372" t="s">
        <v>2992</v>
      </c>
      <c r="E4" s="374" t="s">
        <v>4476</v>
      </c>
      <c r="F4" s="374" t="s">
        <v>4264</v>
      </c>
      <c r="G4" s="382" t="s">
        <v>5217</v>
      </c>
      <c r="H4" s="382" t="s">
        <v>918</v>
      </c>
      <c r="I4" s="374" t="s">
        <v>4442</v>
      </c>
      <c r="J4" s="374" t="s">
        <v>4479</v>
      </c>
      <c r="K4" s="374" t="s">
        <v>4480</v>
      </c>
      <c r="L4" s="374" t="s">
        <v>2394</v>
      </c>
      <c r="M4" s="374" t="s">
        <v>4482</v>
      </c>
      <c r="N4" s="374" t="s">
        <v>4485</v>
      </c>
      <c r="O4" s="374" t="s">
        <v>376</v>
      </c>
      <c r="P4" s="374" t="s">
        <v>4486</v>
      </c>
      <c r="Q4" s="382" t="s">
        <v>5218</v>
      </c>
      <c r="R4" s="382" t="s">
        <v>5164</v>
      </c>
      <c r="S4" s="383" t="s">
        <v>4085</v>
      </c>
      <c r="T4" s="383" t="s">
        <v>2319</v>
      </c>
      <c r="U4" s="383" t="s">
        <v>4003</v>
      </c>
      <c r="V4" s="383" t="s">
        <v>4489</v>
      </c>
      <c r="W4" s="377" t="s">
        <v>509</v>
      </c>
      <c r="X4" s="377" t="s">
        <v>1427</v>
      </c>
      <c r="Y4" s="377" t="s">
        <v>2008</v>
      </c>
      <c r="Z4" s="377" t="s">
        <v>1413</v>
      </c>
      <c r="AA4" s="377" t="s">
        <v>4673</v>
      </c>
      <c r="AB4" s="377" t="s">
        <v>3076</v>
      </c>
      <c r="AC4" s="377" t="s">
        <v>4242</v>
      </c>
      <c r="AD4" s="377" t="s">
        <v>7430</v>
      </c>
      <c r="AE4" s="377" t="s">
        <v>1008</v>
      </c>
      <c r="AF4" s="377" t="s">
        <v>4490</v>
      </c>
      <c r="AG4" s="377" t="s">
        <v>4491</v>
      </c>
      <c r="AH4" s="377" t="s">
        <v>4494</v>
      </c>
      <c r="AI4" s="377" t="s">
        <v>4496</v>
      </c>
      <c r="AJ4" s="377" t="s">
        <v>4498</v>
      </c>
      <c r="AK4" s="377" t="s">
        <v>4500</v>
      </c>
      <c r="AL4" s="377" t="s">
        <v>2705</v>
      </c>
      <c r="AM4" s="377" t="s">
        <v>3995</v>
      </c>
      <c r="AN4" s="377" t="s">
        <v>1639</v>
      </c>
      <c r="AO4" s="377" t="s">
        <v>4424</v>
      </c>
      <c r="AP4" s="377" t="s">
        <v>4501</v>
      </c>
      <c r="AQ4" s="377" t="s">
        <v>4100</v>
      </c>
      <c r="AR4" s="377" t="s">
        <v>4502</v>
      </c>
      <c r="AS4" s="377" t="s">
        <v>2275</v>
      </c>
      <c r="AT4" s="377" t="s">
        <v>4122</v>
      </c>
      <c r="AU4" s="380" t="s">
        <v>660</v>
      </c>
    </row>
    <row r="5" spans="2:49">
      <c r="B5" s="356" t="s">
        <v>2121</v>
      </c>
      <c r="C5" s="356"/>
      <c r="D5" s="356" t="s">
        <v>5798</v>
      </c>
      <c r="E5" s="356" t="s">
        <v>710</v>
      </c>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68" t="s">
        <v>37</v>
      </c>
      <c r="AW5" s="368" t="s">
        <v>37</v>
      </c>
    </row>
    <row r="6" spans="2:49">
      <c r="B6" s="356" t="s">
        <v>1504</v>
      </c>
      <c r="C6" s="356"/>
      <c r="D6" s="356" t="s">
        <v>5798</v>
      </c>
      <c r="E6" s="356" t="s">
        <v>716</v>
      </c>
      <c r="F6" s="356"/>
      <c r="G6" s="356"/>
      <c r="H6" s="356"/>
      <c r="I6" s="356"/>
      <c r="J6" s="356"/>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c r="AT6" s="356"/>
      <c r="AU6" s="356"/>
      <c r="AV6" s="368" t="s">
        <v>37</v>
      </c>
      <c r="AW6" s="368" t="s">
        <v>37</v>
      </c>
    </row>
    <row r="7" spans="2:49">
      <c r="B7" s="356" t="s">
        <v>1680</v>
      </c>
      <c r="C7" s="356"/>
      <c r="D7" s="356" t="s">
        <v>5798</v>
      </c>
      <c r="E7" s="356" t="s">
        <v>720</v>
      </c>
      <c r="F7" s="356"/>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c r="AT7" s="356"/>
      <c r="AU7" s="356"/>
      <c r="AV7" s="368" t="s">
        <v>37</v>
      </c>
      <c r="AW7" s="368" t="s">
        <v>37</v>
      </c>
    </row>
    <row r="8" spans="2:49">
      <c r="B8" s="356" t="s">
        <v>731</v>
      </c>
      <c r="C8" s="356"/>
      <c r="D8" s="356" t="s">
        <v>5798</v>
      </c>
      <c r="E8" s="356" t="s">
        <v>727</v>
      </c>
      <c r="F8" s="356"/>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c r="AT8" s="356"/>
      <c r="AU8" s="356"/>
      <c r="AV8" s="368" t="s">
        <v>37</v>
      </c>
      <c r="AW8" s="368" t="s">
        <v>37</v>
      </c>
    </row>
    <row r="9" spans="2:49">
      <c r="B9" s="356" t="s">
        <v>738</v>
      </c>
      <c r="C9" s="356"/>
      <c r="D9" s="356" t="s">
        <v>5798</v>
      </c>
      <c r="E9" s="356" t="s">
        <v>380</v>
      </c>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68" t="s">
        <v>37</v>
      </c>
      <c r="AW9" s="368" t="s">
        <v>37</v>
      </c>
    </row>
    <row r="10" spans="2:49">
      <c r="B10" s="356" t="s">
        <v>744</v>
      </c>
      <c r="C10" s="356"/>
      <c r="D10" s="356" t="s">
        <v>5798</v>
      </c>
      <c r="E10" s="356" t="s">
        <v>739</v>
      </c>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68" t="s">
        <v>37</v>
      </c>
      <c r="AW10" s="368" t="s">
        <v>37</v>
      </c>
    </row>
    <row r="11" spans="2:49">
      <c r="B11" s="356" t="s">
        <v>758</v>
      </c>
      <c r="C11" s="356"/>
      <c r="D11" s="356" t="s">
        <v>5798</v>
      </c>
      <c r="E11" s="356" t="s">
        <v>749</v>
      </c>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68" t="s">
        <v>37</v>
      </c>
      <c r="AW11" s="368" t="s">
        <v>37</v>
      </c>
    </row>
    <row r="12" spans="2:49">
      <c r="B12" s="356" t="s">
        <v>760</v>
      </c>
      <c r="C12" s="356"/>
      <c r="D12" s="356" t="s">
        <v>5798</v>
      </c>
      <c r="E12" s="356" t="s">
        <v>454</v>
      </c>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c r="AT12" s="356"/>
      <c r="AU12" s="356"/>
      <c r="AV12" s="368" t="s">
        <v>37</v>
      </c>
      <c r="AW12" s="368" t="s">
        <v>37</v>
      </c>
    </row>
    <row r="13" spans="2:49">
      <c r="B13" s="356" t="s">
        <v>133</v>
      </c>
      <c r="C13" s="356"/>
      <c r="D13" s="356" t="s">
        <v>5798</v>
      </c>
      <c r="E13" s="356" t="s">
        <v>532</v>
      </c>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68" t="s">
        <v>37</v>
      </c>
      <c r="AW13" s="368" t="s">
        <v>37</v>
      </c>
    </row>
    <row r="14" spans="2:49">
      <c r="B14" s="356" t="s">
        <v>767</v>
      </c>
      <c r="C14" s="356"/>
      <c r="D14" s="356" t="s">
        <v>5798</v>
      </c>
      <c r="E14" s="356" t="s">
        <v>761</v>
      </c>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68" t="s">
        <v>37</v>
      </c>
      <c r="AW14" s="368" t="s">
        <v>37</v>
      </c>
    </row>
    <row r="15" spans="2:49">
      <c r="B15" s="356" t="s">
        <v>769</v>
      </c>
      <c r="C15" s="356"/>
      <c r="D15" s="356" t="s">
        <v>5798</v>
      </c>
      <c r="E15" s="356" t="s">
        <v>423</v>
      </c>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68" t="s">
        <v>37</v>
      </c>
      <c r="AW15" s="368" t="s">
        <v>37</v>
      </c>
    </row>
    <row r="16" spans="2:49">
      <c r="B16" s="356" t="s">
        <v>139</v>
      </c>
      <c r="C16" s="356"/>
      <c r="D16" s="356" t="s">
        <v>5798</v>
      </c>
      <c r="E16" s="356" t="s">
        <v>770</v>
      </c>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68" t="s">
        <v>37</v>
      </c>
      <c r="AW16" s="368" t="s">
        <v>37</v>
      </c>
    </row>
    <row r="17" spans="2:49">
      <c r="B17" s="356" t="s">
        <v>780</v>
      </c>
      <c r="C17" s="356"/>
      <c r="D17" s="356" t="s">
        <v>5798</v>
      </c>
      <c r="E17" s="356" t="s">
        <v>773</v>
      </c>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68" t="s">
        <v>37</v>
      </c>
      <c r="AW17" s="368" t="s">
        <v>37</v>
      </c>
    </row>
    <row r="18" spans="2:49">
      <c r="B18" s="356" t="s">
        <v>313</v>
      </c>
      <c r="C18" s="356"/>
      <c r="D18" s="356" t="s">
        <v>5798</v>
      </c>
      <c r="E18" s="356" t="s">
        <v>792</v>
      </c>
      <c r="F18" s="356"/>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56"/>
      <c r="AS18" s="356"/>
      <c r="AT18" s="356"/>
      <c r="AU18" s="356"/>
      <c r="AV18" s="368" t="s">
        <v>37</v>
      </c>
      <c r="AW18" s="368" t="s">
        <v>37</v>
      </c>
    </row>
    <row r="19" spans="2:49">
      <c r="B19" s="356" t="s">
        <v>795</v>
      </c>
      <c r="C19" s="356"/>
      <c r="D19" s="356" t="s">
        <v>5798</v>
      </c>
      <c r="E19" s="356" t="s">
        <v>793</v>
      </c>
      <c r="F19" s="356"/>
      <c r="G19" s="356"/>
      <c r="H19" s="356"/>
      <c r="I19" s="356"/>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c r="AM19" s="356"/>
      <c r="AN19" s="356"/>
      <c r="AO19" s="356"/>
      <c r="AP19" s="356"/>
      <c r="AQ19" s="356"/>
      <c r="AR19" s="356"/>
      <c r="AS19" s="356"/>
      <c r="AT19" s="356"/>
      <c r="AU19" s="356"/>
      <c r="AV19" s="368" t="s">
        <v>37</v>
      </c>
      <c r="AW19" s="368" t="s">
        <v>37</v>
      </c>
    </row>
    <row r="20" spans="2:49">
      <c r="B20" s="356" t="s">
        <v>805</v>
      </c>
      <c r="C20" s="356"/>
      <c r="D20" s="356" t="s">
        <v>5798</v>
      </c>
      <c r="E20" s="356" t="s">
        <v>797</v>
      </c>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68" t="s">
        <v>37</v>
      </c>
      <c r="AW20" s="368" t="s">
        <v>37</v>
      </c>
    </row>
    <row r="21" spans="2:49">
      <c r="B21" s="356" t="s">
        <v>800</v>
      </c>
      <c r="C21" s="356"/>
      <c r="D21" s="356" t="s">
        <v>5798</v>
      </c>
      <c r="E21" s="356" t="s">
        <v>810</v>
      </c>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68" t="s">
        <v>37</v>
      </c>
      <c r="AW21" s="368" t="s">
        <v>37</v>
      </c>
    </row>
    <row r="22" spans="2:49">
      <c r="B22" s="356" t="s">
        <v>815</v>
      </c>
      <c r="C22" s="356"/>
      <c r="D22" s="356" t="s">
        <v>5798</v>
      </c>
      <c r="E22" s="356" t="s">
        <v>814</v>
      </c>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356"/>
      <c r="AT22" s="356"/>
      <c r="AU22" s="356"/>
      <c r="AV22" s="368" t="s">
        <v>37</v>
      </c>
      <c r="AW22" s="368" t="s">
        <v>37</v>
      </c>
    </row>
    <row r="23" spans="2:49">
      <c r="B23" s="356" t="s">
        <v>824</v>
      </c>
      <c r="C23" s="356"/>
      <c r="D23" s="356" t="s">
        <v>5798</v>
      </c>
      <c r="E23" s="356" t="s">
        <v>818</v>
      </c>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6"/>
      <c r="AU23" s="356"/>
      <c r="AV23" s="368" t="s">
        <v>37</v>
      </c>
      <c r="AW23" s="368" t="s">
        <v>37</v>
      </c>
    </row>
    <row r="24" spans="2:49">
      <c r="B24" s="356" t="s">
        <v>347</v>
      </c>
      <c r="C24" s="356"/>
      <c r="D24" s="356" t="s">
        <v>5798</v>
      </c>
      <c r="E24" s="356" t="s">
        <v>840</v>
      </c>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68" t="s">
        <v>37</v>
      </c>
      <c r="AW24" s="368" t="s">
        <v>37</v>
      </c>
    </row>
    <row r="25" spans="2:49">
      <c r="B25" s="356" t="s">
        <v>2126</v>
      </c>
      <c r="C25" s="356"/>
      <c r="D25" s="356" t="s">
        <v>5798</v>
      </c>
      <c r="E25" s="356" t="s">
        <v>847</v>
      </c>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68" t="s">
        <v>37</v>
      </c>
      <c r="AW25" s="368" t="s">
        <v>37</v>
      </c>
    </row>
    <row r="26" spans="2:49">
      <c r="B26" s="356" t="s">
        <v>2132</v>
      </c>
      <c r="C26" s="356"/>
      <c r="D26" s="356" t="s">
        <v>5798</v>
      </c>
      <c r="E26" s="356" t="s">
        <v>858</v>
      </c>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356"/>
      <c r="AQ26" s="356"/>
      <c r="AR26" s="356"/>
      <c r="AS26" s="356"/>
      <c r="AT26" s="356"/>
      <c r="AU26" s="356"/>
      <c r="AV26" s="368" t="s">
        <v>37</v>
      </c>
      <c r="AW26" s="368" t="s">
        <v>37</v>
      </c>
    </row>
    <row r="27" spans="2:49">
      <c r="B27" s="356" t="s">
        <v>2079</v>
      </c>
      <c r="C27" s="356"/>
      <c r="D27" s="356" t="s">
        <v>5798</v>
      </c>
      <c r="E27" s="356" t="s">
        <v>559</v>
      </c>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68" t="s">
        <v>37</v>
      </c>
      <c r="AW27" s="368" t="s">
        <v>37</v>
      </c>
    </row>
  </sheetData>
  <phoneticPr fontId="22"/>
  <pageMargins left="0.7" right="0.7" top="0.75" bottom="0.75" header="0.3" footer="0.3"/>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30"/>
  <dimension ref="B1:F36"/>
  <sheetViews>
    <sheetView showGridLines="0" workbookViewId="0">
      <pane ySplit="4" topLeftCell="A5" activePane="bottomLeft" state="frozen"/>
      <selection pane="bottomLeft"/>
    </sheetView>
  </sheetViews>
  <sheetFormatPr defaultColWidth="3.54296875" defaultRowHeight="15"/>
  <cols>
    <col min="1" max="1" width="3.54296875" style="368"/>
    <col min="2" max="2" width="62.7265625" style="368" customWidth="1"/>
    <col min="3" max="4" width="3.08984375" style="368" hidden="1" customWidth="1"/>
    <col min="5" max="5" width="6.453125" style="368" bestFit="1" customWidth="1"/>
    <col min="6" max="6" width="3.54296875" style="384"/>
    <col min="7" max="16384" width="3.54296875" style="368"/>
  </cols>
  <sheetData>
    <row r="1" spans="2:6">
      <c r="B1" s="369" t="s">
        <v>4152</v>
      </c>
      <c r="C1" s="371"/>
      <c r="D1" s="371"/>
    </row>
    <row r="2" spans="2:6">
      <c r="B2" s="370" t="s">
        <v>5220</v>
      </c>
      <c r="C2" s="371"/>
      <c r="D2" s="371"/>
    </row>
    <row r="3" spans="2:6">
      <c r="B3" s="381" t="s">
        <v>3603</v>
      </c>
      <c r="C3" s="371"/>
      <c r="D3" s="371"/>
    </row>
    <row r="4" spans="2:6" ht="106.2">
      <c r="B4" s="374" t="s">
        <v>965</v>
      </c>
      <c r="C4" s="372" t="s">
        <v>4822</v>
      </c>
      <c r="D4" s="372" t="s">
        <v>2992</v>
      </c>
      <c r="E4" s="374" t="s">
        <v>965</v>
      </c>
      <c r="F4" s="382" t="s">
        <v>2083</v>
      </c>
    </row>
    <row r="5" spans="2:6">
      <c r="B5" s="356" t="s">
        <v>870</v>
      </c>
      <c r="C5" s="356"/>
      <c r="D5" s="356" t="s">
        <v>5798</v>
      </c>
      <c r="E5" s="356" t="s">
        <v>869</v>
      </c>
      <c r="F5" s="363"/>
    </row>
    <row r="6" spans="2:6">
      <c r="B6" s="356" t="s">
        <v>876</v>
      </c>
      <c r="C6" s="356"/>
      <c r="D6" s="356" t="s">
        <v>5798</v>
      </c>
      <c r="E6" s="356" t="s">
        <v>872</v>
      </c>
      <c r="F6" s="363"/>
    </row>
    <row r="7" spans="2:6">
      <c r="B7" s="356" t="s">
        <v>878</v>
      </c>
      <c r="C7" s="356"/>
      <c r="D7" s="356" t="s">
        <v>5798</v>
      </c>
      <c r="E7" s="356" t="s">
        <v>497</v>
      </c>
      <c r="F7" s="363"/>
    </row>
    <row r="8" spans="2:6">
      <c r="B8" s="356" t="s">
        <v>883</v>
      </c>
      <c r="C8" s="356"/>
      <c r="D8" s="356" t="s">
        <v>5798</v>
      </c>
      <c r="E8" s="356" t="s">
        <v>469</v>
      </c>
      <c r="F8" s="363"/>
    </row>
    <row r="9" spans="2:6">
      <c r="B9" s="356" t="s">
        <v>63</v>
      </c>
      <c r="C9" s="356"/>
      <c r="D9" s="356" t="s">
        <v>5798</v>
      </c>
      <c r="E9" s="356" t="s">
        <v>857</v>
      </c>
      <c r="F9" s="363"/>
    </row>
    <row r="10" spans="2:6">
      <c r="B10" s="373" t="s">
        <v>217</v>
      </c>
      <c r="C10" s="373"/>
      <c r="D10" s="373" t="s">
        <v>5798</v>
      </c>
      <c r="E10" s="373" t="s">
        <v>892</v>
      </c>
      <c r="F10" s="363"/>
    </row>
    <row r="11" spans="2:6">
      <c r="B11" s="373" t="s">
        <v>512</v>
      </c>
      <c r="C11" s="373"/>
      <c r="D11" s="373" t="s">
        <v>5798</v>
      </c>
      <c r="E11" s="373" t="s">
        <v>913</v>
      </c>
      <c r="F11" s="363"/>
    </row>
    <row r="12" spans="2:6">
      <c r="B12" s="373" t="s">
        <v>517</v>
      </c>
      <c r="C12" s="373"/>
      <c r="D12" s="373" t="s">
        <v>5798</v>
      </c>
      <c r="E12" s="373" t="s">
        <v>916</v>
      </c>
      <c r="F12" s="363"/>
    </row>
    <row r="13" spans="2:6">
      <c r="B13" s="373" t="s">
        <v>937</v>
      </c>
      <c r="C13" s="373"/>
      <c r="D13" s="373" t="s">
        <v>5798</v>
      </c>
      <c r="E13" s="373" t="s">
        <v>925</v>
      </c>
      <c r="F13" s="363"/>
    </row>
    <row r="14" spans="2:6">
      <c r="B14" s="373" t="s">
        <v>177</v>
      </c>
      <c r="C14" s="373"/>
      <c r="D14" s="373" t="s">
        <v>5798</v>
      </c>
      <c r="E14" s="373" t="s">
        <v>949</v>
      </c>
      <c r="F14" s="363"/>
    </row>
    <row r="15" spans="2:6">
      <c r="B15" s="373" t="s">
        <v>7356</v>
      </c>
      <c r="C15" s="373"/>
      <c r="D15" s="373" t="s">
        <v>5798</v>
      </c>
      <c r="E15" s="373" t="s">
        <v>961</v>
      </c>
      <c r="F15" s="363"/>
    </row>
    <row r="16" spans="2:6">
      <c r="B16" s="373" t="s">
        <v>2380</v>
      </c>
      <c r="C16" s="373"/>
      <c r="D16" s="373" t="s">
        <v>5798</v>
      </c>
      <c r="E16" s="373" t="s">
        <v>971</v>
      </c>
      <c r="F16" s="363"/>
    </row>
    <row r="17" spans="2:6">
      <c r="B17" s="373" t="s">
        <v>1095</v>
      </c>
      <c r="C17" s="373"/>
      <c r="D17" s="373" t="s">
        <v>5798</v>
      </c>
      <c r="E17" s="373" t="s">
        <v>1094</v>
      </c>
      <c r="F17" s="363"/>
    </row>
    <row r="18" spans="2:6">
      <c r="B18" s="373" t="s">
        <v>1112</v>
      </c>
      <c r="C18" s="373"/>
      <c r="D18" s="373" t="s">
        <v>5798</v>
      </c>
      <c r="E18" s="373" t="s">
        <v>1108</v>
      </c>
      <c r="F18" s="363"/>
    </row>
    <row r="19" spans="2:6">
      <c r="B19" s="373" t="s">
        <v>1125</v>
      </c>
      <c r="C19" s="373"/>
      <c r="D19" s="373" t="s">
        <v>5798</v>
      </c>
      <c r="E19" s="373" t="s">
        <v>1122</v>
      </c>
      <c r="F19" s="363"/>
    </row>
    <row r="20" spans="2:6">
      <c r="B20" s="373" t="s">
        <v>1136</v>
      </c>
      <c r="C20" s="373"/>
      <c r="D20" s="373" t="s">
        <v>5798</v>
      </c>
      <c r="E20" s="373" t="s">
        <v>1353</v>
      </c>
      <c r="F20" s="363"/>
    </row>
    <row r="21" spans="2:6">
      <c r="B21" s="373" t="s">
        <v>466</v>
      </c>
      <c r="C21" s="373"/>
      <c r="D21" s="373" t="s">
        <v>5798</v>
      </c>
      <c r="E21" s="373" t="s">
        <v>326</v>
      </c>
      <c r="F21" s="363"/>
    </row>
    <row r="22" spans="2:6">
      <c r="B22" s="373" t="s">
        <v>1213</v>
      </c>
      <c r="C22" s="373"/>
      <c r="D22" s="373" t="s">
        <v>5798</v>
      </c>
      <c r="E22" s="373" t="s">
        <v>1000</v>
      </c>
      <c r="F22" s="363"/>
    </row>
    <row r="23" spans="2:6">
      <c r="B23" s="373" t="s">
        <v>7357</v>
      </c>
      <c r="C23" s="373"/>
      <c r="D23" s="373" t="s">
        <v>5798</v>
      </c>
      <c r="E23" s="373" t="s">
        <v>419</v>
      </c>
      <c r="F23" s="363"/>
    </row>
    <row r="24" spans="2:6">
      <c r="B24" s="373" t="s">
        <v>997</v>
      </c>
      <c r="C24" s="373"/>
      <c r="D24" s="373" t="s">
        <v>5798</v>
      </c>
      <c r="E24" s="373" t="s">
        <v>1238</v>
      </c>
      <c r="F24" s="363"/>
    </row>
    <row r="25" spans="2:6">
      <c r="B25" s="373" t="s">
        <v>179</v>
      </c>
      <c r="C25" s="373"/>
      <c r="D25" s="373" t="s">
        <v>5798</v>
      </c>
      <c r="E25" s="373" t="s">
        <v>1240</v>
      </c>
      <c r="F25" s="363"/>
    </row>
    <row r="26" spans="2:6">
      <c r="B26" s="373" t="s">
        <v>1249</v>
      </c>
      <c r="C26" s="373"/>
      <c r="D26" s="373" t="s">
        <v>5798</v>
      </c>
      <c r="E26" s="373" t="s">
        <v>972</v>
      </c>
      <c r="F26" s="363"/>
    </row>
    <row r="27" spans="2:6">
      <c r="B27" s="373" t="s">
        <v>1257</v>
      </c>
      <c r="C27" s="373"/>
      <c r="D27" s="373" t="s">
        <v>5798</v>
      </c>
      <c r="E27" s="373" t="s">
        <v>1250</v>
      </c>
      <c r="F27" s="363"/>
    </row>
    <row r="28" spans="2:6">
      <c r="B28" s="373" t="s">
        <v>144</v>
      </c>
      <c r="C28" s="373"/>
      <c r="D28" s="373" t="s">
        <v>5798</v>
      </c>
      <c r="E28" s="373" t="s">
        <v>864</v>
      </c>
      <c r="F28" s="363"/>
    </row>
    <row r="29" spans="2:6">
      <c r="B29" s="373" t="s">
        <v>375</v>
      </c>
      <c r="C29" s="373"/>
      <c r="D29" s="373" t="s">
        <v>5798</v>
      </c>
      <c r="E29" s="373" t="s">
        <v>1226</v>
      </c>
      <c r="F29" s="363"/>
    </row>
    <row r="30" spans="2:6">
      <c r="B30" s="373" t="s">
        <v>1275</v>
      </c>
      <c r="C30" s="373"/>
      <c r="D30" s="373" t="s">
        <v>5798</v>
      </c>
      <c r="E30" s="373" t="s">
        <v>1268</v>
      </c>
      <c r="F30" s="363"/>
    </row>
    <row r="31" spans="2:6">
      <c r="B31" s="373" t="s">
        <v>1282</v>
      </c>
      <c r="C31" s="373"/>
      <c r="D31" s="373" t="s">
        <v>5798</v>
      </c>
      <c r="E31" s="373" t="s">
        <v>1051</v>
      </c>
      <c r="F31" s="363"/>
    </row>
    <row r="32" spans="2:6">
      <c r="B32" s="373" t="s">
        <v>220</v>
      </c>
      <c r="C32" s="373"/>
      <c r="D32" s="373" t="s">
        <v>5798</v>
      </c>
      <c r="E32" s="373" t="s">
        <v>816</v>
      </c>
      <c r="F32" s="363"/>
    </row>
    <row r="33" spans="2:6">
      <c r="B33" s="373" t="s">
        <v>50</v>
      </c>
      <c r="C33" s="373"/>
      <c r="D33" s="373" t="s">
        <v>5798</v>
      </c>
      <c r="E33" s="373" t="s">
        <v>1021</v>
      </c>
      <c r="F33" s="363"/>
    </row>
    <row r="34" spans="2:6">
      <c r="B34" s="373" t="s">
        <v>1300</v>
      </c>
      <c r="C34" s="373"/>
      <c r="D34" s="373" t="s">
        <v>5798</v>
      </c>
      <c r="E34" s="373" t="s">
        <v>1285</v>
      </c>
      <c r="F34" s="363"/>
    </row>
    <row r="35" spans="2:6">
      <c r="B35" s="373" t="s">
        <v>7360</v>
      </c>
      <c r="C35" s="373"/>
      <c r="D35" s="373" t="s">
        <v>5798</v>
      </c>
      <c r="E35" s="373" t="s">
        <v>914</v>
      </c>
      <c r="F35" s="363"/>
    </row>
    <row r="36" spans="2:6">
      <c r="B36" s="373" t="s">
        <v>6387</v>
      </c>
      <c r="C36" s="373"/>
      <c r="D36" s="373" t="s">
        <v>5798</v>
      </c>
      <c r="E36" s="373" t="s">
        <v>1306</v>
      </c>
      <c r="F36" s="363"/>
    </row>
  </sheetData>
  <phoneticPr fontId="22"/>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48"/>
  <dimension ref="B1:W10"/>
  <sheetViews>
    <sheetView showGridLines="0" workbookViewId="0">
      <pane ySplit="4" topLeftCell="A5" activePane="bottomLeft" state="frozen"/>
      <selection pane="bottomLeft"/>
    </sheetView>
  </sheetViews>
  <sheetFormatPr defaultColWidth="3.54296875" defaultRowHeight="15"/>
  <cols>
    <col min="1" max="1" width="3.54296875" style="368"/>
    <col min="2" max="2" width="45.453125" style="368" bestFit="1" customWidth="1"/>
    <col min="3" max="4" width="3.08984375" style="368" hidden="1" customWidth="1"/>
    <col min="5" max="5" width="3.36328125" style="368" bestFit="1" customWidth="1"/>
    <col min="6" max="6" width="5.81640625" style="368" bestFit="1" customWidth="1"/>
    <col min="7" max="16384" width="3.54296875" style="368"/>
  </cols>
  <sheetData>
    <row r="1" spans="2:23">
      <c r="B1" s="369" t="s">
        <v>4152</v>
      </c>
      <c r="C1" s="371"/>
      <c r="D1" s="371"/>
    </row>
    <row r="2" spans="2:23">
      <c r="B2" s="370" t="s">
        <v>5220</v>
      </c>
      <c r="C2" s="371"/>
      <c r="D2" s="371"/>
    </row>
    <row r="3" spans="2:23">
      <c r="B3" s="381" t="s">
        <v>3603</v>
      </c>
      <c r="C3" s="371"/>
      <c r="D3" s="371"/>
    </row>
    <row r="4" spans="2:23" ht="151.19999999999999">
      <c r="B4" s="372" t="s">
        <v>5829</v>
      </c>
      <c r="C4" s="372" t="s">
        <v>4822</v>
      </c>
      <c r="D4" s="372" t="s">
        <v>2992</v>
      </c>
      <c r="E4" s="374" t="s">
        <v>4505</v>
      </c>
      <c r="F4" s="374" t="s">
        <v>4509</v>
      </c>
      <c r="G4" s="382" t="s">
        <v>5214</v>
      </c>
      <c r="H4" s="374" t="s">
        <v>6364</v>
      </c>
      <c r="I4" s="374" t="s">
        <v>4575</v>
      </c>
      <c r="J4" s="374" t="s">
        <v>4403</v>
      </c>
      <c r="K4" s="374" t="s">
        <v>4576</v>
      </c>
      <c r="L4" s="374" t="s">
        <v>563</v>
      </c>
      <c r="M4" s="374" t="s">
        <v>3558</v>
      </c>
      <c r="N4" s="374" t="s">
        <v>4580</v>
      </c>
      <c r="O4" s="374" t="s">
        <v>4582</v>
      </c>
      <c r="P4" s="374" t="s">
        <v>4584</v>
      </c>
      <c r="Q4" s="377" t="s">
        <v>3790</v>
      </c>
      <c r="R4" s="380" t="s">
        <v>2197</v>
      </c>
      <c r="S4" s="380" t="s">
        <v>724</v>
      </c>
      <c r="T4" s="380" t="s">
        <v>4586</v>
      </c>
      <c r="U4" s="380" t="s">
        <v>4587</v>
      </c>
      <c r="V4" s="377" t="s">
        <v>2552</v>
      </c>
      <c r="W4" s="380" t="s">
        <v>660</v>
      </c>
    </row>
    <row r="5" spans="2:23">
      <c r="B5" s="356" t="s">
        <v>4495</v>
      </c>
      <c r="C5" s="356"/>
      <c r="D5" s="356" t="s">
        <v>5798</v>
      </c>
      <c r="E5" s="356" t="s">
        <v>11</v>
      </c>
      <c r="F5" s="356" t="s">
        <v>916</v>
      </c>
      <c r="G5" s="356"/>
      <c r="H5" s="356"/>
      <c r="I5" s="356"/>
      <c r="J5" s="356"/>
      <c r="K5" s="356"/>
      <c r="L5" s="356"/>
      <c r="M5" s="356"/>
      <c r="N5" s="356"/>
      <c r="O5" s="356"/>
      <c r="P5" s="356"/>
      <c r="Q5" s="356"/>
      <c r="R5" s="356"/>
      <c r="S5" s="356"/>
      <c r="T5" s="356"/>
      <c r="U5" s="356"/>
      <c r="V5" s="356"/>
      <c r="W5" s="356"/>
    </row>
    <row r="6" spans="2:23">
      <c r="B6" s="356" t="s">
        <v>5196</v>
      </c>
      <c r="C6" s="356"/>
      <c r="D6" s="356" t="s">
        <v>5798</v>
      </c>
      <c r="E6" s="356" t="s">
        <v>11</v>
      </c>
      <c r="F6" s="356" t="s">
        <v>1032</v>
      </c>
      <c r="G6" s="356"/>
      <c r="H6" s="356"/>
      <c r="I6" s="356"/>
      <c r="J6" s="356"/>
      <c r="K6" s="356"/>
      <c r="L6" s="356"/>
      <c r="M6" s="356"/>
      <c r="N6" s="356"/>
      <c r="O6" s="356"/>
      <c r="P6" s="356"/>
      <c r="Q6" s="356"/>
      <c r="R6" s="356"/>
      <c r="S6" s="356"/>
      <c r="T6" s="356"/>
      <c r="U6" s="356"/>
      <c r="V6" s="356"/>
      <c r="W6" s="356"/>
    </row>
    <row r="7" spans="2:23">
      <c r="B7" s="356" t="s">
        <v>5102</v>
      </c>
      <c r="C7" s="356"/>
      <c r="D7" s="356" t="s">
        <v>5798</v>
      </c>
      <c r="E7" s="356" t="s">
        <v>11</v>
      </c>
      <c r="F7" s="356" t="s">
        <v>1039</v>
      </c>
      <c r="G7" s="356"/>
      <c r="H7" s="356"/>
      <c r="I7" s="356"/>
      <c r="J7" s="356"/>
      <c r="K7" s="356"/>
      <c r="L7" s="356"/>
      <c r="M7" s="356"/>
      <c r="N7" s="356"/>
      <c r="O7" s="356"/>
      <c r="P7" s="356"/>
      <c r="Q7" s="356"/>
      <c r="R7" s="356"/>
      <c r="S7" s="356"/>
      <c r="T7" s="356"/>
      <c r="U7" s="356"/>
      <c r="V7" s="356"/>
      <c r="W7" s="356"/>
    </row>
    <row r="8" spans="2:23">
      <c r="B8" s="356" t="s">
        <v>2610</v>
      </c>
      <c r="C8" s="356"/>
      <c r="D8" s="356" t="s">
        <v>5798</v>
      </c>
      <c r="E8" s="356" t="s">
        <v>11</v>
      </c>
      <c r="F8" s="356" t="s">
        <v>2191</v>
      </c>
      <c r="G8" s="356"/>
      <c r="H8" s="356"/>
      <c r="I8" s="356"/>
      <c r="J8" s="356"/>
      <c r="K8" s="356"/>
      <c r="L8" s="356"/>
      <c r="M8" s="356"/>
      <c r="N8" s="356"/>
      <c r="O8" s="356"/>
      <c r="P8" s="356"/>
      <c r="Q8" s="356"/>
      <c r="R8" s="356"/>
      <c r="S8" s="356"/>
      <c r="T8" s="356"/>
      <c r="U8" s="356"/>
      <c r="V8" s="356"/>
      <c r="W8" s="356"/>
    </row>
    <row r="9" spans="2:23">
      <c r="B9" s="356" t="s">
        <v>341</v>
      </c>
      <c r="C9" s="356"/>
      <c r="D9" s="356" t="s">
        <v>5798</v>
      </c>
      <c r="E9" s="356" t="s">
        <v>11</v>
      </c>
      <c r="F9" s="356" t="s">
        <v>2164</v>
      </c>
      <c r="G9" s="356"/>
      <c r="H9" s="356"/>
      <c r="I9" s="356"/>
      <c r="J9" s="356"/>
      <c r="K9" s="356"/>
      <c r="L9" s="356"/>
      <c r="M9" s="356"/>
      <c r="N9" s="356"/>
      <c r="O9" s="356"/>
      <c r="P9" s="356"/>
      <c r="Q9" s="356"/>
      <c r="R9" s="356"/>
      <c r="S9" s="356"/>
      <c r="T9" s="356"/>
      <c r="U9" s="356"/>
      <c r="V9" s="356"/>
      <c r="W9" s="356"/>
    </row>
    <row r="10" spans="2:23">
      <c r="B10" s="356" t="s">
        <v>5212</v>
      </c>
      <c r="C10" s="356"/>
      <c r="D10" s="356" t="s">
        <v>5798</v>
      </c>
      <c r="E10" s="356" t="s">
        <v>3970</v>
      </c>
      <c r="F10" s="356" t="s">
        <v>2164</v>
      </c>
      <c r="G10" s="356"/>
      <c r="H10" s="356"/>
      <c r="I10" s="356"/>
      <c r="J10" s="356"/>
      <c r="K10" s="356"/>
      <c r="L10" s="356"/>
      <c r="M10" s="356"/>
      <c r="N10" s="356"/>
      <c r="O10" s="356"/>
      <c r="P10" s="356"/>
      <c r="Q10" s="356"/>
      <c r="R10" s="356"/>
      <c r="S10" s="356"/>
      <c r="T10" s="356"/>
      <c r="U10" s="356"/>
      <c r="V10" s="356"/>
      <c r="W10" s="356"/>
    </row>
  </sheetData>
  <phoneticPr fontId="22"/>
  <pageMargins left="0.7" right="0.7" top="0.75" bottom="0.75" header="0.3" footer="0.3"/>
  <pageSetup paperSize="9"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49"/>
  <dimension ref="B1:I32"/>
  <sheetViews>
    <sheetView showGridLines="0" workbookViewId="0">
      <pane ySplit="4" topLeftCell="A5" activePane="bottomLeft" state="frozen"/>
      <selection pane="bottomLeft"/>
    </sheetView>
  </sheetViews>
  <sheetFormatPr defaultColWidth="3.54296875" defaultRowHeight="15"/>
  <cols>
    <col min="1" max="1" width="3.54296875" style="368"/>
    <col min="2" max="2" width="58.26953125" style="368" bestFit="1" customWidth="1"/>
    <col min="3" max="4" width="3.08984375" style="368" hidden="1" customWidth="1"/>
    <col min="5" max="5" width="6.453125" style="368" bestFit="1" customWidth="1"/>
    <col min="6" max="8" width="3.36328125" style="368" bestFit="1" customWidth="1"/>
    <col min="9" max="9" width="0.36328125" style="368" customWidth="1"/>
    <col min="10" max="16384" width="3.54296875" style="368"/>
  </cols>
  <sheetData>
    <row r="1" spans="2:9">
      <c r="B1" s="369" t="s">
        <v>4152</v>
      </c>
      <c r="C1" s="371"/>
      <c r="D1" s="371"/>
    </row>
    <row r="2" spans="2:9">
      <c r="B2" s="370" t="s">
        <v>5220</v>
      </c>
      <c r="C2" s="371"/>
      <c r="D2" s="371"/>
    </row>
    <row r="3" spans="2:9">
      <c r="B3" s="381" t="s">
        <v>3603</v>
      </c>
      <c r="C3" s="371"/>
      <c r="D3" s="371"/>
      <c r="F3" s="385"/>
      <c r="G3" s="386"/>
      <c r="H3" s="386"/>
      <c r="I3" s="386"/>
    </row>
    <row r="4" spans="2:9" ht="256.2">
      <c r="B4" s="374" t="s">
        <v>5828</v>
      </c>
      <c r="C4" s="372" t="s">
        <v>4822</v>
      </c>
      <c r="D4" s="372" t="s">
        <v>2992</v>
      </c>
      <c r="E4" s="374" t="s">
        <v>4588</v>
      </c>
      <c r="F4" s="382" t="s">
        <v>2083</v>
      </c>
      <c r="G4" s="375" t="s">
        <v>2879</v>
      </c>
      <c r="H4" s="375" t="s">
        <v>3195</v>
      </c>
      <c r="I4" s="375" t="s">
        <v>7478</v>
      </c>
    </row>
    <row r="5" spans="2:9">
      <c r="B5" s="373" t="s">
        <v>5647</v>
      </c>
      <c r="C5" s="373"/>
      <c r="D5" s="373" t="s">
        <v>5798</v>
      </c>
      <c r="E5" s="373" t="s">
        <v>4190</v>
      </c>
      <c r="F5" s="373"/>
      <c r="G5" s="373"/>
      <c r="H5" s="373"/>
      <c r="I5" s="373"/>
    </row>
    <row r="6" spans="2:9">
      <c r="B6" s="373" t="s">
        <v>7287</v>
      </c>
      <c r="C6" s="373"/>
      <c r="D6" s="373" t="s">
        <v>5798</v>
      </c>
      <c r="E6" s="373" t="s">
        <v>5092</v>
      </c>
      <c r="F6" s="373"/>
      <c r="G6" s="373"/>
      <c r="H6" s="373"/>
      <c r="I6" s="373"/>
    </row>
    <row r="7" spans="2:9">
      <c r="B7" s="373" t="s">
        <v>625</v>
      </c>
      <c r="C7" s="373"/>
      <c r="D7" s="373" t="s">
        <v>5798</v>
      </c>
      <c r="E7" s="373" t="s">
        <v>4913</v>
      </c>
      <c r="F7" s="373"/>
      <c r="G7" s="373"/>
      <c r="H7" s="373"/>
      <c r="I7" s="373"/>
    </row>
    <row r="8" spans="2:9">
      <c r="B8" s="373" t="s">
        <v>5118</v>
      </c>
      <c r="C8" s="373"/>
      <c r="D8" s="373" t="s">
        <v>5798</v>
      </c>
      <c r="E8" s="373" t="s">
        <v>4431</v>
      </c>
      <c r="F8" s="373"/>
      <c r="G8" s="373"/>
      <c r="H8" s="373"/>
      <c r="I8" s="373"/>
    </row>
    <row r="9" spans="2:9">
      <c r="B9" s="373" t="s">
        <v>5234</v>
      </c>
      <c r="C9" s="373"/>
      <c r="D9" s="373" t="s">
        <v>5798</v>
      </c>
      <c r="E9" s="373" t="s">
        <v>5233</v>
      </c>
      <c r="F9" s="373"/>
      <c r="G9" s="373"/>
      <c r="H9" s="373"/>
      <c r="I9" s="373"/>
    </row>
    <row r="10" spans="2:9">
      <c r="B10" s="373" t="s">
        <v>5403</v>
      </c>
      <c r="C10" s="373"/>
      <c r="D10" s="373" t="s">
        <v>5798</v>
      </c>
      <c r="E10" s="373" t="s">
        <v>5399</v>
      </c>
      <c r="F10" s="373"/>
      <c r="G10" s="373"/>
      <c r="H10" s="373"/>
      <c r="I10" s="373"/>
    </row>
    <row r="11" spans="2:9">
      <c r="B11" s="373" t="s">
        <v>3050</v>
      </c>
      <c r="C11" s="373"/>
      <c r="D11" s="373" t="s">
        <v>5798</v>
      </c>
      <c r="E11" s="373" t="s">
        <v>5417</v>
      </c>
      <c r="F11" s="373"/>
      <c r="G11" s="373"/>
      <c r="H11" s="373"/>
      <c r="I11" s="373"/>
    </row>
    <row r="12" spans="2:9">
      <c r="B12" s="373" t="s">
        <v>5478</v>
      </c>
      <c r="C12" s="373"/>
      <c r="D12" s="373" t="s">
        <v>5798</v>
      </c>
      <c r="E12" s="373" t="s">
        <v>5476</v>
      </c>
      <c r="F12" s="373"/>
      <c r="G12" s="373"/>
      <c r="H12" s="373"/>
      <c r="I12" s="373"/>
    </row>
    <row r="13" spans="2:9">
      <c r="B13" s="373" t="s">
        <v>283</v>
      </c>
      <c r="C13" s="373"/>
      <c r="D13" s="373" t="s">
        <v>5798</v>
      </c>
      <c r="E13" s="373" t="s">
        <v>5480</v>
      </c>
      <c r="F13" s="373"/>
      <c r="G13" s="373"/>
      <c r="H13" s="373"/>
      <c r="I13" s="373"/>
    </row>
    <row r="14" spans="2:9">
      <c r="B14" s="373" t="s">
        <v>5821</v>
      </c>
      <c r="C14" s="373"/>
      <c r="D14" s="373" t="s">
        <v>5798</v>
      </c>
      <c r="E14" s="373" t="s">
        <v>1441</v>
      </c>
      <c r="F14" s="373"/>
      <c r="G14" s="373"/>
      <c r="H14" s="373"/>
      <c r="I14" s="373"/>
    </row>
    <row r="15" spans="2:9">
      <c r="B15" s="373" t="s">
        <v>5500</v>
      </c>
      <c r="C15" s="373"/>
      <c r="D15" s="373" t="s">
        <v>5798</v>
      </c>
      <c r="E15" s="373" t="s">
        <v>496</v>
      </c>
      <c r="F15" s="373"/>
      <c r="G15" s="373"/>
      <c r="H15" s="373"/>
      <c r="I15" s="373"/>
    </row>
    <row r="16" spans="2:9">
      <c r="B16" s="373" t="s">
        <v>5544</v>
      </c>
      <c r="C16" s="373"/>
      <c r="D16" s="373" t="s">
        <v>5798</v>
      </c>
      <c r="E16" s="373" t="s">
        <v>1768</v>
      </c>
      <c r="F16" s="373"/>
      <c r="G16" s="373"/>
      <c r="H16" s="373"/>
      <c r="I16" s="373"/>
    </row>
    <row r="17" spans="2:9">
      <c r="B17" s="373" t="s">
        <v>5549</v>
      </c>
      <c r="C17" s="373"/>
      <c r="D17" s="373" t="s">
        <v>5798</v>
      </c>
      <c r="E17" s="373" t="s">
        <v>5547</v>
      </c>
      <c r="F17" s="373"/>
      <c r="G17" s="373"/>
      <c r="H17" s="373"/>
      <c r="I17" s="373"/>
    </row>
    <row r="18" spans="2:9">
      <c r="B18" s="373" t="s">
        <v>5588</v>
      </c>
      <c r="C18" s="373"/>
      <c r="D18" s="373" t="s">
        <v>5798</v>
      </c>
      <c r="E18" s="373" t="s">
        <v>982</v>
      </c>
      <c r="F18" s="373"/>
      <c r="G18" s="373"/>
      <c r="H18" s="373"/>
      <c r="I18" s="373"/>
    </row>
    <row r="19" spans="2:9">
      <c r="B19" s="373" t="s">
        <v>4648</v>
      </c>
      <c r="C19" s="373"/>
      <c r="D19" s="373" t="s">
        <v>5798</v>
      </c>
      <c r="E19" s="373" t="s">
        <v>5269</v>
      </c>
      <c r="F19" s="373"/>
      <c r="G19" s="373"/>
      <c r="H19" s="373"/>
      <c r="I19" s="373"/>
    </row>
    <row r="20" spans="2:9">
      <c r="B20" s="373" t="s">
        <v>5592</v>
      </c>
      <c r="C20" s="373"/>
      <c r="D20" s="373" t="s">
        <v>5798</v>
      </c>
      <c r="E20" s="373" t="s">
        <v>5591</v>
      </c>
      <c r="F20" s="373"/>
      <c r="G20" s="373"/>
      <c r="H20" s="373"/>
      <c r="I20" s="373"/>
    </row>
    <row r="21" spans="2:9">
      <c r="B21" s="373" t="s">
        <v>5595</v>
      </c>
      <c r="C21" s="373"/>
      <c r="D21" s="373" t="s">
        <v>5798</v>
      </c>
      <c r="E21" s="373" t="s">
        <v>5594</v>
      </c>
      <c r="F21" s="373"/>
      <c r="G21" s="373"/>
      <c r="H21" s="373"/>
      <c r="I21" s="373"/>
    </row>
    <row r="22" spans="2:9">
      <c r="B22" s="373" t="s">
        <v>3528</v>
      </c>
      <c r="C22" s="373"/>
      <c r="D22" s="373" t="s">
        <v>5798</v>
      </c>
      <c r="E22" s="373" t="s">
        <v>5822</v>
      </c>
      <c r="F22" s="373"/>
      <c r="G22" s="373"/>
      <c r="H22" s="373"/>
      <c r="I22" s="373"/>
    </row>
    <row r="23" spans="2:9">
      <c r="B23" s="373" t="s">
        <v>1566</v>
      </c>
      <c r="C23" s="373"/>
      <c r="D23" s="373" t="s">
        <v>5798</v>
      </c>
      <c r="E23" s="373" t="s">
        <v>5824</v>
      </c>
      <c r="F23" s="373"/>
      <c r="G23" s="373"/>
      <c r="H23" s="373"/>
      <c r="I23" s="373"/>
    </row>
    <row r="24" spans="2:9">
      <c r="B24" s="373" t="s">
        <v>5359</v>
      </c>
      <c r="C24" s="373"/>
      <c r="D24" s="373" t="s">
        <v>5798</v>
      </c>
      <c r="E24" s="373" t="s">
        <v>5827</v>
      </c>
      <c r="F24" s="373"/>
      <c r="G24" s="373"/>
      <c r="H24" s="373"/>
      <c r="I24" s="373"/>
    </row>
    <row r="25" spans="2:9">
      <c r="B25" s="373" t="s">
        <v>5685</v>
      </c>
      <c r="C25" s="373"/>
      <c r="D25" s="373" t="s">
        <v>5798</v>
      </c>
      <c r="E25" s="373" t="s">
        <v>5683</v>
      </c>
      <c r="F25" s="373"/>
      <c r="G25" s="373"/>
      <c r="H25" s="373"/>
      <c r="I25" s="373"/>
    </row>
    <row r="26" spans="2:9">
      <c r="B26" s="373" t="s">
        <v>674</v>
      </c>
      <c r="C26" s="373"/>
      <c r="D26" s="373" t="s">
        <v>5798</v>
      </c>
      <c r="E26" s="373" t="s">
        <v>2848</v>
      </c>
      <c r="F26" s="373"/>
      <c r="G26" s="373"/>
      <c r="H26" s="373"/>
      <c r="I26" s="373"/>
    </row>
    <row r="27" spans="2:9">
      <c r="B27" s="373" t="s">
        <v>5813</v>
      </c>
      <c r="C27" s="373"/>
      <c r="D27" s="373" t="s">
        <v>5798</v>
      </c>
      <c r="E27" s="373" t="s">
        <v>4255</v>
      </c>
      <c r="F27" s="373"/>
      <c r="G27" s="373"/>
      <c r="H27" s="373"/>
      <c r="I27" s="373"/>
    </row>
    <row r="28" spans="2:9">
      <c r="B28" s="373" t="s">
        <v>1566</v>
      </c>
      <c r="C28" s="373"/>
      <c r="D28" s="373" t="s">
        <v>5798</v>
      </c>
      <c r="E28" s="373" t="s">
        <v>1700</v>
      </c>
      <c r="F28" s="373"/>
      <c r="G28" s="373"/>
      <c r="H28" s="373"/>
      <c r="I28" s="373"/>
    </row>
    <row r="29" spans="2:9">
      <c r="B29" s="373" t="s">
        <v>3050</v>
      </c>
      <c r="C29" s="373"/>
      <c r="D29" s="373" t="s">
        <v>5798</v>
      </c>
      <c r="E29" s="373" t="s">
        <v>4377</v>
      </c>
      <c r="F29" s="373"/>
      <c r="G29" s="373"/>
      <c r="H29" s="373"/>
      <c r="I29" s="373"/>
    </row>
    <row r="30" spans="2:9">
      <c r="B30" s="373" t="s">
        <v>5544</v>
      </c>
      <c r="C30" s="373"/>
      <c r="D30" s="373" t="s">
        <v>5798</v>
      </c>
      <c r="E30" s="373" t="s">
        <v>2538</v>
      </c>
      <c r="F30" s="373"/>
      <c r="G30" s="373"/>
      <c r="H30" s="373"/>
      <c r="I30" s="373"/>
    </row>
    <row r="31" spans="2:9">
      <c r="B31" s="373" t="s">
        <v>1653</v>
      </c>
      <c r="C31" s="373"/>
      <c r="D31" s="373" t="s">
        <v>5798</v>
      </c>
      <c r="E31" s="373" t="s">
        <v>7355</v>
      </c>
      <c r="F31" s="373"/>
      <c r="G31" s="373"/>
      <c r="H31" s="373"/>
      <c r="I31" s="373"/>
    </row>
    <row r="32" spans="2:9">
      <c r="B32" s="373" t="s">
        <v>5588</v>
      </c>
      <c r="C32" s="373"/>
      <c r="D32" s="373" t="s">
        <v>5798</v>
      </c>
      <c r="E32" s="373" t="s">
        <v>4516</v>
      </c>
      <c r="F32" s="373"/>
      <c r="G32" s="373"/>
      <c r="H32" s="373"/>
      <c r="I32" s="373"/>
    </row>
  </sheetData>
  <phoneticPr fontId="22"/>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50"/>
  <dimension ref="B1:I466"/>
  <sheetViews>
    <sheetView showGridLines="0" workbookViewId="0">
      <pane ySplit="4" topLeftCell="A5" activePane="bottomLeft" state="frozen"/>
      <selection pane="bottomLeft"/>
    </sheetView>
  </sheetViews>
  <sheetFormatPr defaultColWidth="3.54296875" defaultRowHeight="15"/>
  <cols>
    <col min="1" max="1" width="3.54296875" style="368"/>
    <col min="2" max="2" width="45.81640625" style="368" customWidth="1"/>
    <col min="3" max="4" width="3.08984375" style="368" hidden="1" customWidth="1"/>
    <col min="5" max="5" width="3.453125" style="368" bestFit="1" customWidth="1"/>
    <col min="6" max="6" width="6.453125" style="368" bestFit="1" customWidth="1"/>
    <col min="7" max="7" width="3.08984375" style="368" bestFit="1" customWidth="1"/>
    <col min="8" max="9" width="3.36328125" style="368" bestFit="1" customWidth="1"/>
    <col min="10" max="16384" width="3.54296875" style="368"/>
  </cols>
  <sheetData>
    <row r="1" spans="2:9">
      <c r="B1" s="369" t="s">
        <v>4152</v>
      </c>
      <c r="C1" s="371"/>
      <c r="D1" s="371"/>
    </row>
    <row r="2" spans="2:9">
      <c r="B2" s="381" t="s">
        <v>3603</v>
      </c>
    </row>
    <row r="4" spans="2:9" ht="166.2">
      <c r="B4" s="374" t="s">
        <v>4974</v>
      </c>
      <c r="C4" s="372" t="s">
        <v>4822</v>
      </c>
      <c r="D4" s="372" t="s">
        <v>2992</v>
      </c>
      <c r="E4" s="374" t="s">
        <v>4675</v>
      </c>
      <c r="F4" s="374" t="s">
        <v>4677</v>
      </c>
      <c r="G4" s="382" t="s">
        <v>2083</v>
      </c>
      <c r="H4" s="374" t="s">
        <v>4678</v>
      </c>
      <c r="I4" s="374" t="s">
        <v>4681</v>
      </c>
    </row>
    <row r="5" spans="2:9">
      <c r="B5" s="373" t="s">
        <v>7162</v>
      </c>
      <c r="C5" s="373"/>
      <c r="D5" s="373" t="s">
        <v>5798</v>
      </c>
      <c r="E5" s="373" t="s">
        <v>11</v>
      </c>
      <c r="F5" s="373" t="s">
        <v>869</v>
      </c>
      <c r="G5" s="373"/>
      <c r="H5" s="373"/>
      <c r="I5" s="373"/>
    </row>
    <row r="6" spans="2:9">
      <c r="B6" s="373" t="s">
        <v>1477</v>
      </c>
      <c r="C6" s="373"/>
      <c r="D6" s="373" t="s">
        <v>5798</v>
      </c>
      <c r="E6" s="373" t="s">
        <v>11</v>
      </c>
      <c r="F6" s="373" t="s">
        <v>872</v>
      </c>
      <c r="G6" s="373"/>
      <c r="H6" s="373"/>
      <c r="I6" s="373"/>
    </row>
    <row r="7" spans="2:9">
      <c r="B7" s="373" t="s">
        <v>5830</v>
      </c>
      <c r="C7" s="373"/>
      <c r="D7" s="373" t="s">
        <v>5798</v>
      </c>
      <c r="E7" s="373" t="s">
        <v>11</v>
      </c>
      <c r="F7" s="373" t="s">
        <v>497</v>
      </c>
      <c r="G7" s="373"/>
      <c r="H7" s="373"/>
      <c r="I7" s="373"/>
    </row>
    <row r="8" spans="2:9">
      <c r="B8" s="373" t="s">
        <v>3267</v>
      </c>
      <c r="C8" s="373"/>
      <c r="D8" s="373" t="s">
        <v>5798</v>
      </c>
      <c r="E8" s="373" t="s">
        <v>11</v>
      </c>
      <c r="F8" s="373" t="s">
        <v>469</v>
      </c>
      <c r="G8" s="373"/>
      <c r="H8" s="373"/>
      <c r="I8" s="373"/>
    </row>
    <row r="9" spans="2:9">
      <c r="B9" s="373" t="s">
        <v>5831</v>
      </c>
      <c r="C9" s="373"/>
      <c r="D9" s="373" t="s">
        <v>5798</v>
      </c>
      <c r="E9" s="373" t="s">
        <v>11</v>
      </c>
      <c r="F9" s="373" t="s">
        <v>857</v>
      </c>
      <c r="G9" s="373"/>
      <c r="H9" s="373"/>
      <c r="I9" s="373"/>
    </row>
    <row r="10" spans="2:9">
      <c r="B10" s="373" t="s">
        <v>5833</v>
      </c>
      <c r="C10" s="373"/>
      <c r="D10" s="373" t="s">
        <v>5798</v>
      </c>
      <c r="E10" s="373" t="s">
        <v>11</v>
      </c>
      <c r="F10" s="373" t="s">
        <v>892</v>
      </c>
      <c r="G10" s="373"/>
      <c r="H10" s="373"/>
      <c r="I10" s="373"/>
    </row>
    <row r="11" spans="2:9">
      <c r="B11" s="373" t="s">
        <v>5834</v>
      </c>
      <c r="C11" s="373"/>
      <c r="D11" s="373" t="s">
        <v>5798</v>
      </c>
      <c r="E11" s="373" t="s">
        <v>11</v>
      </c>
      <c r="F11" s="373" t="s">
        <v>895</v>
      </c>
      <c r="G11" s="373"/>
      <c r="H11" s="373"/>
      <c r="I11" s="373"/>
    </row>
    <row r="12" spans="2:9">
      <c r="B12" s="373" t="s">
        <v>1584</v>
      </c>
      <c r="C12" s="373"/>
      <c r="D12" s="373" t="s">
        <v>5798</v>
      </c>
      <c r="E12" s="373" t="s">
        <v>11</v>
      </c>
      <c r="F12" s="373" t="s">
        <v>903</v>
      </c>
      <c r="G12" s="373"/>
      <c r="H12" s="373"/>
      <c r="I12" s="373"/>
    </row>
    <row r="13" spans="2:9">
      <c r="B13" s="373" t="s">
        <v>1393</v>
      </c>
      <c r="C13" s="373"/>
      <c r="D13" s="373" t="s">
        <v>5798</v>
      </c>
      <c r="E13" s="373" t="s">
        <v>11</v>
      </c>
      <c r="F13" s="373" t="s">
        <v>904</v>
      </c>
      <c r="G13" s="373"/>
      <c r="H13" s="373"/>
      <c r="I13" s="373"/>
    </row>
    <row r="14" spans="2:9">
      <c r="B14" s="373" t="s">
        <v>5835</v>
      </c>
      <c r="C14" s="373"/>
      <c r="D14" s="373" t="s">
        <v>5798</v>
      </c>
      <c r="E14" s="373" t="s">
        <v>11</v>
      </c>
      <c r="F14" s="373" t="s">
        <v>913</v>
      </c>
      <c r="G14" s="373"/>
      <c r="H14" s="373"/>
      <c r="I14" s="373"/>
    </row>
    <row r="15" spans="2:9">
      <c r="B15" s="373" t="s">
        <v>5836</v>
      </c>
      <c r="C15" s="373"/>
      <c r="D15" s="373" t="s">
        <v>5798</v>
      </c>
      <c r="E15" s="373" t="s">
        <v>11</v>
      </c>
      <c r="F15" s="373" t="s">
        <v>916</v>
      </c>
      <c r="G15" s="373"/>
      <c r="H15" s="373"/>
      <c r="I15" s="373"/>
    </row>
    <row r="16" spans="2:9">
      <c r="B16" s="373" t="s">
        <v>5837</v>
      </c>
      <c r="C16" s="373"/>
      <c r="D16" s="373" t="s">
        <v>5798</v>
      </c>
      <c r="E16" s="373" t="s">
        <v>11</v>
      </c>
      <c r="F16" s="373" t="s">
        <v>917</v>
      </c>
      <c r="G16" s="373"/>
      <c r="H16" s="373"/>
      <c r="I16" s="373"/>
    </row>
    <row r="17" spans="2:9">
      <c r="B17" s="373" t="s">
        <v>5838</v>
      </c>
      <c r="C17" s="373"/>
      <c r="D17" s="373" t="s">
        <v>5798</v>
      </c>
      <c r="E17" s="373" t="s">
        <v>11</v>
      </c>
      <c r="F17" s="373" t="s">
        <v>121</v>
      </c>
      <c r="G17" s="373"/>
      <c r="H17" s="373"/>
      <c r="I17" s="373"/>
    </row>
    <row r="18" spans="2:9">
      <c r="B18" s="373" t="s">
        <v>976</v>
      </c>
      <c r="C18" s="373"/>
      <c r="D18" s="373" t="s">
        <v>5798</v>
      </c>
      <c r="E18" s="373" t="s">
        <v>11</v>
      </c>
      <c r="F18" s="373" t="s">
        <v>1242</v>
      </c>
      <c r="G18" s="373"/>
      <c r="H18" s="373"/>
      <c r="I18" s="373"/>
    </row>
    <row r="19" spans="2:9">
      <c r="B19" s="373" t="s">
        <v>3851</v>
      </c>
      <c r="C19" s="373"/>
      <c r="D19" s="373" t="s">
        <v>5798</v>
      </c>
      <c r="E19" s="373" t="s">
        <v>3970</v>
      </c>
      <c r="F19" s="373" t="s">
        <v>869</v>
      </c>
      <c r="G19" s="373"/>
      <c r="H19" s="373"/>
      <c r="I19" s="373"/>
    </row>
    <row r="20" spans="2:9">
      <c r="B20" s="373" t="s">
        <v>5853</v>
      </c>
      <c r="C20" s="373"/>
      <c r="D20" s="373" t="s">
        <v>5798</v>
      </c>
      <c r="E20" s="373" t="s">
        <v>3970</v>
      </c>
      <c r="F20" s="373" t="s">
        <v>872</v>
      </c>
      <c r="G20" s="373"/>
      <c r="H20" s="373"/>
      <c r="I20" s="373"/>
    </row>
    <row r="21" spans="2:9">
      <c r="B21" s="373" t="s">
        <v>5856</v>
      </c>
      <c r="C21" s="373"/>
      <c r="D21" s="373" t="s">
        <v>5798</v>
      </c>
      <c r="E21" s="373" t="s">
        <v>3970</v>
      </c>
      <c r="F21" s="373" t="s">
        <v>497</v>
      </c>
      <c r="G21" s="373"/>
      <c r="H21" s="373"/>
      <c r="I21" s="373"/>
    </row>
    <row r="22" spans="2:9">
      <c r="B22" s="373" t="s">
        <v>5858</v>
      </c>
      <c r="C22" s="373"/>
      <c r="D22" s="373" t="s">
        <v>5798</v>
      </c>
      <c r="E22" s="373" t="s">
        <v>3970</v>
      </c>
      <c r="F22" s="373" t="s">
        <v>469</v>
      </c>
      <c r="G22" s="373"/>
      <c r="H22" s="373"/>
      <c r="I22" s="373"/>
    </row>
    <row r="23" spans="2:9">
      <c r="B23" s="373" t="s">
        <v>5861</v>
      </c>
      <c r="C23" s="373"/>
      <c r="D23" s="373" t="s">
        <v>5798</v>
      </c>
      <c r="E23" s="373" t="s">
        <v>3970</v>
      </c>
      <c r="F23" s="373" t="s">
        <v>857</v>
      </c>
      <c r="G23" s="373"/>
      <c r="H23" s="373"/>
      <c r="I23" s="373"/>
    </row>
    <row r="24" spans="2:9">
      <c r="B24" s="373" t="s">
        <v>5862</v>
      </c>
      <c r="C24" s="373"/>
      <c r="D24" s="373" t="s">
        <v>5798</v>
      </c>
      <c r="E24" s="373" t="s">
        <v>3970</v>
      </c>
      <c r="F24" s="373" t="s">
        <v>892</v>
      </c>
      <c r="G24" s="373"/>
      <c r="H24" s="373"/>
      <c r="I24" s="373"/>
    </row>
    <row r="25" spans="2:9">
      <c r="B25" s="373" t="s">
        <v>5863</v>
      </c>
      <c r="C25" s="373"/>
      <c r="D25" s="373" t="s">
        <v>5798</v>
      </c>
      <c r="E25" s="373" t="s">
        <v>3970</v>
      </c>
      <c r="F25" s="373" t="s">
        <v>895</v>
      </c>
      <c r="G25" s="373"/>
      <c r="H25" s="373"/>
      <c r="I25" s="373"/>
    </row>
    <row r="26" spans="2:9">
      <c r="B26" s="373" t="s">
        <v>1811</v>
      </c>
      <c r="C26" s="373"/>
      <c r="D26" s="373" t="s">
        <v>5798</v>
      </c>
      <c r="E26" s="373" t="s">
        <v>3970</v>
      </c>
      <c r="F26" s="373" t="s">
        <v>903</v>
      </c>
      <c r="G26" s="373"/>
      <c r="H26" s="373"/>
      <c r="I26" s="373"/>
    </row>
    <row r="27" spans="2:9">
      <c r="B27" s="373" t="s">
        <v>5535</v>
      </c>
      <c r="C27" s="373"/>
      <c r="D27" s="373" t="s">
        <v>5798</v>
      </c>
      <c r="E27" s="373" t="s">
        <v>3970</v>
      </c>
      <c r="F27" s="373" t="s">
        <v>904</v>
      </c>
      <c r="G27" s="373"/>
      <c r="H27" s="373"/>
      <c r="I27" s="373"/>
    </row>
    <row r="28" spans="2:9">
      <c r="B28" s="373" t="s">
        <v>5864</v>
      </c>
      <c r="C28" s="373"/>
      <c r="D28" s="373" t="s">
        <v>5798</v>
      </c>
      <c r="E28" s="373" t="s">
        <v>3970</v>
      </c>
      <c r="F28" s="373" t="s">
        <v>913</v>
      </c>
      <c r="G28" s="373"/>
      <c r="H28" s="373"/>
      <c r="I28" s="373"/>
    </row>
    <row r="29" spans="2:9">
      <c r="B29" s="373" t="s">
        <v>5865</v>
      </c>
      <c r="C29" s="373"/>
      <c r="D29" s="373" t="s">
        <v>5798</v>
      </c>
      <c r="E29" s="373" t="s">
        <v>3970</v>
      </c>
      <c r="F29" s="373" t="s">
        <v>916</v>
      </c>
      <c r="G29" s="373"/>
      <c r="H29" s="373"/>
      <c r="I29" s="373"/>
    </row>
    <row r="30" spans="2:9">
      <c r="B30" s="373" t="s">
        <v>5866</v>
      </c>
      <c r="C30" s="373"/>
      <c r="D30" s="373" t="s">
        <v>5798</v>
      </c>
      <c r="E30" s="373" t="s">
        <v>3970</v>
      </c>
      <c r="F30" s="373" t="s">
        <v>917</v>
      </c>
      <c r="G30" s="373"/>
      <c r="H30" s="373"/>
      <c r="I30" s="373"/>
    </row>
    <row r="31" spans="2:9">
      <c r="B31" s="373" t="s">
        <v>5867</v>
      </c>
      <c r="C31" s="373"/>
      <c r="D31" s="373" t="s">
        <v>5798</v>
      </c>
      <c r="E31" s="373" t="s">
        <v>3970</v>
      </c>
      <c r="F31" s="373" t="s">
        <v>121</v>
      </c>
      <c r="G31" s="373"/>
      <c r="H31" s="373"/>
      <c r="I31" s="373"/>
    </row>
    <row r="32" spans="2:9">
      <c r="B32" s="373" t="s">
        <v>5868</v>
      </c>
      <c r="C32" s="373"/>
      <c r="D32" s="373" t="s">
        <v>5798</v>
      </c>
      <c r="E32" s="373" t="s">
        <v>3970</v>
      </c>
      <c r="F32" s="373" t="s">
        <v>927</v>
      </c>
      <c r="G32" s="373"/>
      <c r="H32" s="373"/>
      <c r="I32" s="373"/>
    </row>
    <row r="33" spans="2:9">
      <c r="B33" s="373" t="s">
        <v>1057</v>
      </c>
      <c r="C33" s="373"/>
      <c r="D33" s="373" t="s">
        <v>5798</v>
      </c>
      <c r="E33" s="373" t="s">
        <v>3970</v>
      </c>
      <c r="F33" s="373" t="s">
        <v>925</v>
      </c>
      <c r="G33" s="373"/>
      <c r="H33" s="373"/>
      <c r="I33" s="373"/>
    </row>
    <row r="34" spans="2:9">
      <c r="B34" s="373" t="s">
        <v>5869</v>
      </c>
      <c r="C34" s="373"/>
      <c r="D34" s="373" t="s">
        <v>5798</v>
      </c>
      <c r="E34" s="373" t="s">
        <v>3970</v>
      </c>
      <c r="F34" s="373" t="s">
        <v>949</v>
      </c>
      <c r="G34" s="373"/>
      <c r="H34" s="373"/>
      <c r="I34" s="373"/>
    </row>
    <row r="35" spans="2:9">
      <c r="B35" s="373" t="s">
        <v>5691</v>
      </c>
      <c r="C35" s="373"/>
      <c r="D35" s="373" t="s">
        <v>5798</v>
      </c>
      <c r="E35" s="373" t="s">
        <v>3970</v>
      </c>
      <c r="F35" s="373" t="s">
        <v>957</v>
      </c>
      <c r="G35" s="373"/>
      <c r="H35" s="373"/>
      <c r="I35" s="373"/>
    </row>
    <row r="36" spans="2:9">
      <c r="B36" s="373" t="s">
        <v>5870</v>
      </c>
      <c r="C36" s="373"/>
      <c r="D36" s="373" t="s">
        <v>5798</v>
      </c>
      <c r="E36" s="373" t="s">
        <v>3970</v>
      </c>
      <c r="F36" s="373" t="s">
        <v>961</v>
      </c>
      <c r="G36" s="373"/>
      <c r="H36" s="373"/>
      <c r="I36" s="373"/>
    </row>
    <row r="37" spans="2:9">
      <c r="B37" s="373" t="s">
        <v>3321</v>
      </c>
      <c r="C37" s="373"/>
      <c r="D37" s="373" t="s">
        <v>5798</v>
      </c>
      <c r="E37" s="373" t="s">
        <v>3970</v>
      </c>
      <c r="F37" s="373" t="s">
        <v>971</v>
      </c>
      <c r="G37" s="373"/>
      <c r="H37" s="373"/>
      <c r="I37" s="373"/>
    </row>
    <row r="38" spans="2:9">
      <c r="B38" s="373" t="s">
        <v>5871</v>
      </c>
      <c r="C38" s="373"/>
      <c r="D38" s="373" t="s">
        <v>5798</v>
      </c>
      <c r="E38" s="373" t="s">
        <v>3970</v>
      </c>
      <c r="F38" s="373" t="s">
        <v>980</v>
      </c>
      <c r="G38" s="373"/>
      <c r="H38" s="373"/>
      <c r="I38" s="373"/>
    </row>
    <row r="39" spans="2:9">
      <c r="B39" s="373" t="s">
        <v>5872</v>
      </c>
      <c r="C39" s="373"/>
      <c r="D39" s="373" t="s">
        <v>5798</v>
      </c>
      <c r="E39" s="373" t="s">
        <v>3970</v>
      </c>
      <c r="F39" s="373" t="s">
        <v>996</v>
      </c>
      <c r="G39" s="373"/>
      <c r="H39" s="373"/>
      <c r="I39" s="373"/>
    </row>
    <row r="40" spans="2:9">
      <c r="B40" s="373" t="s">
        <v>5873</v>
      </c>
      <c r="C40" s="373"/>
      <c r="D40" s="373" t="s">
        <v>5798</v>
      </c>
      <c r="E40" s="373" t="s">
        <v>3970</v>
      </c>
      <c r="F40" s="373" t="s">
        <v>446</v>
      </c>
      <c r="G40" s="373"/>
      <c r="H40" s="373"/>
      <c r="I40" s="373"/>
    </row>
    <row r="41" spans="2:9">
      <c r="B41" s="373" t="s">
        <v>5876</v>
      </c>
      <c r="C41" s="373"/>
      <c r="D41" s="373" t="s">
        <v>5798</v>
      </c>
      <c r="E41" s="373" t="s">
        <v>3970</v>
      </c>
      <c r="F41" s="373" t="s">
        <v>1238</v>
      </c>
      <c r="G41" s="373"/>
      <c r="H41" s="373"/>
      <c r="I41" s="373"/>
    </row>
    <row r="42" spans="2:9">
      <c r="B42" s="373" t="s">
        <v>5885</v>
      </c>
      <c r="C42" s="373"/>
      <c r="D42" s="373" t="s">
        <v>5798</v>
      </c>
      <c r="E42" s="373" t="s">
        <v>3970</v>
      </c>
      <c r="F42" s="373" t="s">
        <v>816</v>
      </c>
      <c r="G42" s="373"/>
      <c r="H42" s="373"/>
      <c r="I42" s="373"/>
    </row>
    <row r="43" spans="2:9">
      <c r="B43" s="373" t="s">
        <v>5888</v>
      </c>
      <c r="C43" s="373"/>
      <c r="D43" s="373" t="s">
        <v>5798</v>
      </c>
      <c r="E43" s="373" t="s">
        <v>3970</v>
      </c>
      <c r="F43" s="373" t="s">
        <v>1306</v>
      </c>
      <c r="G43" s="373"/>
      <c r="H43" s="373"/>
      <c r="I43" s="373"/>
    </row>
    <row r="44" spans="2:9">
      <c r="B44" s="373" t="s">
        <v>2885</v>
      </c>
      <c r="C44" s="373"/>
      <c r="D44" s="373" t="s">
        <v>5798</v>
      </c>
      <c r="E44" s="373" t="s">
        <v>3970</v>
      </c>
      <c r="F44" s="373" t="s">
        <v>1320</v>
      </c>
      <c r="G44" s="373"/>
      <c r="H44" s="373"/>
      <c r="I44" s="373"/>
    </row>
    <row r="45" spans="2:9">
      <c r="B45" s="373" t="s">
        <v>5891</v>
      </c>
      <c r="C45" s="373"/>
      <c r="D45" s="373" t="s">
        <v>5798</v>
      </c>
      <c r="E45" s="373" t="s">
        <v>3970</v>
      </c>
      <c r="F45" s="373" t="s">
        <v>1337</v>
      </c>
      <c r="G45" s="373"/>
      <c r="H45" s="373"/>
      <c r="I45" s="373"/>
    </row>
    <row r="46" spans="2:9">
      <c r="B46" s="373" t="s">
        <v>5895</v>
      </c>
      <c r="C46" s="373"/>
      <c r="D46" s="373" t="s">
        <v>5798</v>
      </c>
      <c r="E46" s="373" t="s">
        <v>3970</v>
      </c>
      <c r="F46" s="373" t="s">
        <v>2872</v>
      </c>
      <c r="G46" s="373"/>
      <c r="H46" s="373"/>
      <c r="I46" s="373"/>
    </row>
    <row r="47" spans="2:9">
      <c r="B47" s="373" t="s">
        <v>1971</v>
      </c>
      <c r="C47" s="373"/>
      <c r="D47" s="373" t="s">
        <v>5798</v>
      </c>
      <c r="E47" s="373" t="s">
        <v>3970</v>
      </c>
      <c r="F47" s="373" t="s">
        <v>44</v>
      </c>
      <c r="G47" s="373"/>
      <c r="H47" s="373"/>
      <c r="I47" s="373"/>
    </row>
    <row r="48" spans="2:9">
      <c r="B48" s="373" t="s">
        <v>5900</v>
      </c>
      <c r="C48" s="373"/>
      <c r="D48" s="373" t="s">
        <v>5798</v>
      </c>
      <c r="E48" s="373" t="s">
        <v>3970</v>
      </c>
      <c r="F48" s="373" t="s">
        <v>486</v>
      </c>
      <c r="G48" s="373"/>
      <c r="H48" s="373"/>
      <c r="I48" s="373"/>
    </row>
    <row r="49" spans="2:9">
      <c r="B49" s="373" t="s">
        <v>752</v>
      </c>
      <c r="C49" s="373"/>
      <c r="D49" s="373" t="s">
        <v>5798</v>
      </c>
      <c r="E49" s="373" t="s">
        <v>3970</v>
      </c>
      <c r="F49" s="373" t="s">
        <v>2815</v>
      </c>
      <c r="G49" s="373"/>
      <c r="H49" s="373"/>
      <c r="I49" s="373"/>
    </row>
    <row r="50" spans="2:9">
      <c r="B50" s="373" t="s">
        <v>5907</v>
      </c>
      <c r="C50" s="373"/>
      <c r="D50" s="373" t="s">
        <v>5798</v>
      </c>
      <c r="E50" s="373" t="s">
        <v>3970</v>
      </c>
      <c r="F50" s="373" t="s">
        <v>2191</v>
      </c>
      <c r="G50" s="373"/>
      <c r="H50" s="373"/>
      <c r="I50" s="373"/>
    </row>
    <row r="51" spans="2:9">
      <c r="B51" s="373" t="s">
        <v>5909</v>
      </c>
      <c r="C51" s="373"/>
      <c r="D51" s="373" t="s">
        <v>5798</v>
      </c>
      <c r="E51" s="373" t="s">
        <v>3970</v>
      </c>
      <c r="F51" s="373" t="s">
        <v>5910</v>
      </c>
      <c r="G51" s="373"/>
      <c r="H51" s="373"/>
      <c r="I51" s="373"/>
    </row>
    <row r="52" spans="2:9">
      <c r="B52" s="373" t="s">
        <v>4021</v>
      </c>
      <c r="C52" s="373"/>
      <c r="D52" s="373" t="s">
        <v>5798</v>
      </c>
      <c r="E52" s="373" t="s">
        <v>3970</v>
      </c>
      <c r="F52" s="373" t="s">
        <v>3613</v>
      </c>
      <c r="G52" s="373"/>
      <c r="H52" s="373"/>
      <c r="I52" s="373"/>
    </row>
    <row r="53" spans="2:9">
      <c r="B53" s="373" t="s">
        <v>5922</v>
      </c>
      <c r="C53" s="373"/>
      <c r="D53" s="373" t="s">
        <v>5798</v>
      </c>
      <c r="E53" s="373" t="s">
        <v>1276</v>
      </c>
      <c r="F53" s="373" t="s">
        <v>869</v>
      </c>
      <c r="G53" s="373"/>
      <c r="H53" s="373"/>
      <c r="I53" s="373"/>
    </row>
    <row r="54" spans="2:9">
      <c r="B54" s="373" t="s">
        <v>5066</v>
      </c>
      <c r="C54" s="373"/>
      <c r="D54" s="373" t="s">
        <v>5798</v>
      </c>
      <c r="E54" s="373" t="s">
        <v>1276</v>
      </c>
      <c r="F54" s="373" t="s">
        <v>872</v>
      </c>
      <c r="G54" s="373"/>
      <c r="H54" s="373"/>
      <c r="I54" s="373"/>
    </row>
    <row r="55" spans="2:9">
      <c r="B55" s="373" t="s">
        <v>2092</v>
      </c>
      <c r="C55" s="373"/>
      <c r="D55" s="373" t="s">
        <v>5798</v>
      </c>
      <c r="E55" s="373" t="s">
        <v>1276</v>
      </c>
      <c r="F55" s="373" t="s">
        <v>497</v>
      </c>
      <c r="G55" s="373"/>
      <c r="H55" s="373"/>
      <c r="I55" s="373"/>
    </row>
    <row r="56" spans="2:9">
      <c r="B56" s="373" t="s">
        <v>5924</v>
      </c>
      <c r="C56" s="373"/>
      <c r="D56" s="373" t="s">
        <v>5798</v>
      </c>
      <c r="E56" s="373" t="s">
        <v>1276</v>
      </c>
      <c r="F56" s="373" t="s">
        <v>469</v>
      </c>
      <c r="G56" s="373"/>
      <c r="H56" s="373"/>
      <c r="I56" s="373"/>
    </row>
    <row r="57" spans="2:9">
      <c r="B57" s="373" t="s">
        <v>5926</v>
      </c>
      <c r="C57" s="373"/>
      <c r="D57" s="373" t="s">
        <v>5798</v>
      </c>
      <c r="E57" s="373" t="s">
        <v>1276</v>
      </c>
      <c r="F57" s="373" t="s">
        <v>857</v>
      </c>
      <c r="G57" s="373"/>
      <c r="H57" s="373"/>
      <c r="I57" s="373"/>
    </row>
    <row r="58" spans="2:9">
      <c r="B58" s="373" t="s">
        <v>1485</v>
      </c>
      <c r="C58" s="373"/>
      <c r="D58" s="373" t="s">
        <v>5798</v>
      </c>
      <c r="E58" s="373" t="s">
        <v>1276</v>
      </c>
      <c r="F58" s="373" t="s">
        <v>892</v>
      </c>
      <c r="G58" s="373"/>
      <c r="H58" s="373"/>
      <c r="I58" s="373"/>
    </row>
    <row r="59" spans="2:9">
      <c r="B59" s="373" t="s">
        <v>5927</v>
      </c>
      <c r="C59" s="373"/>
      <c r="D59" s="373" t="s">
        <v>5798</v>
      </c>
      <c r="E59" s="373" t="s">
        <v>1276</v>
      </c>
      <c r="F59" s="373" t="s">
        <v>895</v>
      </c>
      <c r="G59" s="373"/>
      <c r="H59" s="373"/>
      <c r="I59" s="373"/>
    </row>
    <row r="60" spans="2:9">
      <c r="B60" s="373" t="s">
        <v>5929</v>
      </c>
      <c r="C60" s="373"/>
      <c r="D60" s="373" t="s">
        <v>5798</v>
      </c>
      <c r="E60" s="373" t="s">
        <v>1276</v>
      </c>
      <c r="F60" s="373" t="s">
        <v>903</v>
      </c>
      <c r="G60" s="373"/>
      <c r="H60" s="373"/>
      <c r="I60" s="373"/>
    </row>
    <row r="61" spans="2:9">
      <c r="B61" s="373" t="s">
        <v>3874</v>
      </c>
      <c r="C61" s="373"/>
      <c r="D61" s="373" t="s">
        <v>5798</v>
      </c>
      <c r="E61" s="373" t="s">
        <v>1276</v>
      </c>
      <c r="F61" s="373" t="s">
        <v>904</v>
      </c>
      <c r="G61" s="373"/>
      <c r="H61" s="373"/>
      <c r="I61" s="373"/>
    </row>
    <row r="62" spans="2:9">
      <c r="B62" s="373" t="s">
        <v>4286</v>
      </c>
      <c r="C62" s="373"/>
      <c r="D62" s="373" t="s">
        <v>5798</v>
      </c>
      <c r="E62" s="373" t="s">
        <v>1276</v>
      </c>
      <c r="F62" s="373" t="s">
        <v>913</v>
      </c>
      <c r="G62" s="373"/>
      <c r="H62" s="373"/>
      <c r="I62" s="373"/>
    </row>
    <row r="63" spans="2:9">
      <c r="B63" s="373" t="s">
        <v>1450</v>
      </c>
      <c r="C63" s="373"/>
      <c r="D63" s="373" t="s">
        <v>5798</v>
      </c>
      <c r="E63" s="373" t="s">
        <v>1276</v>
      </c>
      <c r="F63" s="373" t="s">
        <v>916</v>
      </c>
      <c r="G63" s="373"/>
      <c r="H63" s="373"/>
      <c r="I63" s="373"/>
    </row>
    <row r="64" spans="2:9">
      <c r="B64" s="373" t="s">
        <v>4446</v>
      </c>
      <c r="C64" s="373"/>
      <c r="D64" s="373" t="s">
        <v>5798</v>
      </c>
      <c r="E64" s="373" t="s">
        <v>1276</v>
      </c>
      <c r="F64" s="373" t="s">
        <v>917</v>
      </c>
      <c r="G64" s="373"/>
      <c r="H64" s="373"/>
      <c r="I64" s="373"/>
    </row>
    <row r="65" spans="2:9">
      <c r="B65" s="373" t="s">
        <v>5930</v>
      </c>
      <c r="C65" s="373"/>
      <c r="D65" s="373" t="s">
        <v>5798</v>
      </c>
      <c r="E65" s="373" t="s">
        <v>1276</v>
      </c>
      <c r="F65" s="373" t="s">
        <v>121</v>
      </c>
      <c r="G65" s="373"/>
      <c r="H65" s="373"/>
      <c r="I65" s="373"/>
    </row>
    <row r="66" spans="2:9">
      <c r="B66" s="373" t="s">
        <v>4853</v>
      </c>
      <c r="C66" s="373"/>
      <c r="D66" s="373" t="s">
        <v>5798</v>
      </c>
      <c r="E66" s="373" t="s">
        <v>1276</v>
      </c>
      <c r="F66" s="373" t="s">
        <v>927</v>
      </c>
      <c r="G66" s="373"/>
      <c r="H66" s="373"/>
      <c r="I66" s="373"/>
    </row>
    <row r="67" spans="2:9">
      <c r="B67" s="373" t="s">
        <v>5931</v>
      </c>
      <c r="C67" s="373"/>
      <c r="D67" s="373" t="s">
        <v>5798</v>
      </c>
      <c r="E67" s="373" t="s">
        <v>1276</v>
      </c>
      <c r="F67" s="373" t="s">
        <v>925</v>
      </c>
      <c r="G67" s="373"/>
      <c r="H67" s="373"/>
      <c r="I67" s="373"/>
    </row>
    <row r="68" spans="2:9">
      <c r="B68" s="373" t="s">
        <v>5932</v>
      </c>
      <c r="C68" s="373"/>
      <c r="D68" s="373" t="s">
        <v>5798</v>
      </c>
      <c r="E68" s="373" t="s">
        <v>1276</v>
      </c>
      <c r="F68" s="373" t="s">
        <v>949</v>
      </c>
      <c r="G68" s="373"/>
      <c r="H68" s="373"/>
      <c r="I68" s="373"/>
    </row>
    <row r="69" spans="2:9">
      <c r="B69" s="373" t="s">
        <v>2440</v>
      </c>
      <c r="C69" s="373"/>
      <c r="D69" s="373" t="s">
        <v>5798</v>
      </c>
      <c r="E69" s="373" t="s">
        <v>1276</v>
      </c>
      <c r="F69" s="373" t="s">
        <v>957</v>
      </c>
      <c r="G69" s="373"/>
      <c r="H69" s="373"/>
      <c r="I69" s="373"/>
    </row>
    <row r="70" spans="2:9">
      <c r="B70" s="373" t="s">
        <v>3597</v>
      </c>
      <c r="C70" s="373"/>
      <c r="D70" s="373" t="s">
        <v>5798</v>
      </c>
      <c r="E70" s="373" t="s">
        <v>1276</v>
      </c>
      <c r="F70" s="373" t="s">
        <v>961</v>
      </c>
      <c r="G70" s="373"/>
      <c r="H70" s="373"/>
      <c r="I70" s="373"/>
    </row>
    <row r="71" spans="2:9">
      <c r="B71" s="373" t="s">
        <v>5933</v>
      </c>
      <c r="C71" s="373"/>
      <c r="D71" s="373" t="s">
        <v>5798</v>
      </c>
      <c r="E71" s="373" t="s">
        <v>1276</v>
      </c>
      <c r="F71" s="373" t="s">
        <v>971</v>
      </c>
      <c r="G71" s="373"/>
      <c r="H71" s="373"/>
      <c r="I71" s="373"/>
    </row>
    <row r="72" spans="2:9">
      <c r="B72" s="373" t="s">
        <v>5934</v>
      </c>
      <c r="C72" s="373"/>
      <c r="D72" s="373" t="s">
        <v>5798</v>
      </c>
      <c r="E72" s="373" t="s">
        <v>1276</v>
      </c>
      <c r="F72" s="373" t="s">
        <v>980</v>
      </c>
      <c r="G72" s="373"/>
      <c r="H72" s="373"/>
      <c r="I72" s="373"/>
    </row>
    <row r="73" spans="2:9">
      <c r="B73" s="373" t="s">
        <v>5168</v>
      </c>
      <c r="C73" s="373"/>
      <c r="D73" s="373" t="s">
        <v>5798</v>
      </c>
      <c r="E73" s="373" t="s">
        <v>1276</v>
      </c>
      <c r="F73" s="373" t="s">
        <v>996</v>
      </c>
      <c r="G73" s="373"/>
      <c r="H73" s="373"/>
      <c r="I73" s="373"/>
    </row>
    <row r="74" spans="2:9">
      <c r="B74" s="373" t="s">
        <v>5952</v>
      </c>
      <c r="C74" s="373"/>
      <c r="D74" s="373" t="s">
        <v>5798</v>
      </c>
      <c r="E74" s="373" t="s">
        <v>1276</v>
      </c>
      <c r="F74" s="373" t="s">
        <v>3931</v>
      </c>
      <c r="G74" s="373"/>
      <c r="H74" s="373"/>
      <c r="I74" s="373"/>
    </row>
    <row r="75" spans="2:9">
      <c r="B75" s="373" t="s">
        <v>5953</v>
      </c>
      <c r="C75" s="373"/>
      <c r="D75" s="373" t="s">
        <v>5798</v>
      </c>
      <c r="E75" s="373" t="s">
        <v>1276</v>
      </c>
      <c r="F75" s="373" t="s">
        <v>4533</v>
      </c>
      <c r="G75" s="373"/>
      <c r="H75" s="373"/>
      <c r="I75" s="373"/>
    </row>
    <row r="76" spans="2:9">
      <c r="B76" s="373" t="s">
        <v>5968</v>
      </c>
      <c r="C76" s="373"/>
      <c r="D76" s="373" t="s">
        <v>5798</v>
      </c>
      <c r="E76" s="373" t="s">
        <v>5966</v>
      </c>
      <c r="F76" s="373" t="s">
        <v>869</v>
      </c>
      <c r="G76" s="373"/>
      <c r="H76" s="373"/>
      <c r="I76" s="373"/>
    </row>
    <row r="77" spans="2:9">
      <c r="B77" s="373" t="s">
        <v>5969</v>
      </c>
      <c r="C77" s="373"/>
      <c r="D77" s="373" t="s">
        <v>5798</v>
      </c>
      <c r="E77" s="373" t="s">
        <v>5966</v>
      </c>
      <c r="F77" s="373" t="s">
        <v>872</v>
      </c>
      <c r="G77" s="373"/>
      <c r="H77" s="373"/>
      <c r="I77" s="373"/>
    </row>
    <row r="78" spans="2:9">
      <c r="B78" s="373" t="s">
        <v>5971</v>
      </c>
      <c r="C78" s="373"/>
      <c r="D78" s="373" t="s">
        <v>5798</v>
      </c>
      <c r="E78" s="373" t="s">
        <v>5966</v>
      </c>
      <c r="F78" s="373" t="s">
        <v>497</v>
      </c>
      <c r="G78" s="373"/>
      <c r="H78" s="373"/>
      <c r="I78" s="373"/>
    </row>
    <row r="79" spans="2:9">
      <c r="B79" s="373" t="s">
        <v>1446</v>
      </c>
      <c r="C79" s="373"/>
      <c r="D79" s="373" t="s">
        <v>5798</v>
      </c>
      <c r="E79" s="373" t="s">
        <v>5966</v>
      </c>
      <c r="F79" s="373" t="s">
        <v>469</v>
      </c>
      <c r="G79" s="373"/>
      <c r="H79" s="373"/>
      <c r="I79" s="373"/>
    </row>
    <row r="80" spans="2:9">
      <c r="B80" s="373" t="s">
        <v>5973</v>
      </c>
      <c r="C80" s="373"/>
      <c r="D80" s="373" t="s">
        <v>5798</v>
      </c>
      <c r="E80" s="373" t="s">
        <v>5966</v>
      </c>
      <c r="F80" s="373" t="s">
        <v>857</v>
      </c>
      <c r="G80" s="373"/>
      <c r="H80" s="373"/>
      <c r="I80" s="373"/>
    </row>
    <row r="81" spans="2:9">
      <c r="B81" s="373" t="s">
        <v>5974</v>
      </c>
      <c r="C81" s="373"/>
      <c r="D81" s="373" t="s">
        <v>5798</v>
      </c>
      <c r="E81" s="373" t="s">
        <v>5966</v>
      </c>
      <c r="F81" s="373" t="s">
        <v>892</v>
      </c>
      <c r="G81" s="373"/>
      <c r="H81" s="373"/>
      <c r="I81" s="373"/>
    </row>
    <row r="82" spans="2:9">
      <c r="B82" s="373" t="s">
        <v>5975</v>
      </c>
      <c r="C82" s="373"/>
      <c r="D82" s="373" t="s">
        <v>5798</v>
      </c>
      <c r="E82" s="373" t="s">
        <v>5966</v>
      </c>
      <c r="F82" s="373" t="s">
        <v>895</v>
      </c>
      <c r="G82" s="373"/>
      <c r="H82" s="373"/>
      <c r="I82" s="373"/>
    </row>
    <row r="83" spans="2:9">
      <c r="B83" s="373" t="s">
        <v>2139</v>
      </c>
      <c r="C83" s="373"/>
      <c r="D83" s="373" t="s">
        <v>5798</v>
      </c>
      <c r="E83" s="373" t="s">
        <v>5966</v>
      </c>
      <c r="F83" s="373" t="s">
        <v>903</v>
      </c>
      <c r="G83" s="373"/>
      <c r="H83" s="373"/>
      <c r="I83" s="373"/>
    </row>
    <row r="84" spans="2:9">
      <c r="B84" s="373" t="s">
        <v>5976</v>
      </c>
      <c r="C84" s="373"/>
      <c r="D84" s="373" t="s">
        <v>5798</v>
      </c>
      <c r="E84" s="373" t="s">
        <v>5966</v>
      </c>
      <c r="F84" s="373" t="s">
        <v>904</v>
      </c>
      <c r="G84" s="373"/>
      <c r="H84" s="373"/>
      <c r="I84" s="373"/>
    </row>
    <row r="85" spans="2:9">
      <c r="B85" s="373" t="s">
        <v>4262</v>
      </c>
      <c r="C85" s="373"/>
      <c r="D85" s="373" t="s">
        <v>5798</v>
      </c>
      <c r="E85" s="373" t="s">
        <v>5992</v>
      </c>
      <c r="F85" s="373" t="s">
        <v>869</v>
      </c>
      <c r="G85" s="373"/>
      <c r="H85" s="373"/>
      <c r="I85" s="373"/>
    </row>
    <row r="86" spans="2:9">
      <c r="B86" s="373" t="s">
        <v>5994</v>
      </c>
      <c r="C86" s="373"/>
      <c r="D86" s="373" t="s">
        <v>5798</v>
      </c>
      <c r="E86" s="373" t="s">
        <v>5992</v>
      </c>
      <c r="F86" s="373" t="s">
        <v>872</v>
      </c>
      <c r="G86" s="373"/>
      <c r="H86" s="373"/>
      <c r="I86" s="373"/>
    </row>
    <row r="87" spans="2:9">
      <c r="B87" s="373" t="s">
        <v>5995</v>
      </c>
      <c r="C87" s="373"/>
      <c r="D87" s="373" t="s">
        <v>5798</v>
      </c>
      <c r="E87" s="373" t="s">
        <v>5992</v>
      </c>
      <c r="F87" s="373" t="s">
        <v>497</v>
      </c>
      <c r="G87" s="373"/>
      <c r="H87" s="373"/>
      <c r="I87" s="373"/>
    </row>
    <row r="88" spans="2:9">
      <c r="B88" s="373" t="s">
        <v>5996</v>
      </c>
      <c r="C88" s="373"/>
      <c r="D88" s="373" t="s">
        <v>5798</v>
      </c>
      <c r="E88" s="373" t="s">
        <v>5992</v>
      </c>
      <c r="F88" s="373" t="s">
        <v>469</v>
      </c>
      <c r="G88" s="373"/>
      <c r="H88" s="373"/>
      <c r="I88" s="373"/>
    </row>
    <row r="89" spans="2:9">
      <c r="B89" s="373" t="s">
        <v>5999</v>
      </c>
      <c r="C89" s="373"/>
      <c r="D89" s="373" t="s">
        <v>5798</v>
      </c>
      <c r="E89" s="373" t="s">
        <v>5992</v>
      </c>
      <c r="F89" s="373" t="s">
        <v>857</v>
      </c>
      <c r="G89" s="373"/>
      <c r="H89" s="373"/>
      <c r="I89" s="373"/>
    </row>
    <row r="90" spans="2:9">
      <c r="B90" s="373" t="s">
        <v>6001</v>
      </c>
      <c r="C90" s="373"/>
      <c r="D90" s="373" t="s">
        <v>5798</v>
      </c>
      <c r="E90" s="373" t="s">
        <v>5992</v>
      </c>
      <c r="F90" s="373" t="s">
        <v>892</v>
      </c>
      <c r="G90" s="373"/>
      <c r="H90" s="373"/>
      <c r="I90" s="373"/>
    </row>
    <row r="91" spans="2:9">
      <c r="B91" s="373" t="s">
        <v>3619</v>
      </c>
      <c r="C91" s="373"/>
      <c r="D91" s="373" t="s">
        <v>5798</v>
      </c>
      <c r="E91" s="373" t="s">
        <v>5992</v>
      </c>
      <c r="F91" s="373" t="s">
        <v>895</v>
      </c>
      <c r="G91" s="373"/>
      <c r="H91" s="373"/>
      <c r="I91" s="373"/>
    </row>
    <row r="92" spans="2:9">
      <c r="B92" s="373" t="s">
        <v>6002</v>
      </c>
      <c r="C92" s="373"/>
      <c r="D92" s="373" t="s">
        <v>5798</v>
      </c>
      <c r="E92" s="373" t="s">
        <v>5992</v>
      </c>
      <c r="F92" s="373" t="s">
        <v>903</v>
      </c>
      <c r="G92" s="373"/>
      <c r="H92" s="373"/>
      <c r="I92" s="373"/>
    </row>
    <row r="93" spans="2:9">
      <c r="B93" s="373" t="s">
        <v>6004</v>
      </c>
      <c r="C93" s="373"/>
      <c r="D93" s="373" t="s">
        <v>5798</v>
      </c>
      <c r="E93" s="373" t="s">
        <v>5992</v>
      </c>
      <c r="F93" s="373" t="s">
        <v>904</v>
      </c>
      <c r="G93" s="373"/>
      <c r="H93" s="373"/>
      <c r="I93" s="373"/>
    </row>
    <row r="94" spans="2:9">
      <c r="B94" s="373" t="s">
        <v>6005</v>
      </c>
      <c r="C94" s="373"/>
      <c r="D94" s="373" t="s">
        <v>5798</v>
      </c>
      <c r="E94" s="373" t="s">
        <v>5992</v>
      </c>
      <c r="F94" s="373" t="s">
        <v>913</v>
      </c>
      <c r="G94" s="373"/>
      <c r="H94" s="373"/>
      <c r="I94" s="373"/>
    </row>
    <row r="95" spans="2:9">
      <c r="B95" s="373" t="s">
        <v>66</v>
      </c>
      <c r="C95" s="373"/>
      <c r="D95" s="373" t="s">
        <v>5798</v>
      </c>
      <c r="E95" s="373" t="s">
        <v>5992</v>
      </c>
      <c r="F95" s="373" t="s">
        <v>916</v>
      </c>
      <c r="G95" s="373"/>
      <c r="H95" s="373"/>
      <c r="I95" s="373"/>
    </row>
    <row r="96" spans="2:9">
      <c r="B96" s="373" t="s">
        <v>6007</v>
      </c>
      <c r="C96" s="373"/>
      <c r="D96" s="373" t="s">
        <v>5798</v>
      </c>
      <c r="E96" s="373" t="s">
        <v>5992</v>
      </c>
      <c r="F96" s="373" t="s">
        <v>917</v>
      </c>
      <c r="G96" s="373"/>
      <c r="H96" s="373"/>
      <c r="I96" s="373"/>
    </row>
    <row r="97" spans="2:9">
      <c r="B97" s="373" t="s">
        <v>6008</v>
      </c>
      <c r="C97" s="373"/>
      <c r="D97" s="373" t="s">
        <v>5798</v>
      </c>
      <c r="E97" s="373" t="s">
        <v>5992</v>
      </c>
      <c r="F97" s="373" t="s">
        <v>121</v>
      </c>
      <c r="G97" s="373"/>
      <c r="H97" s="373"/>
      <c r="I97" s="373"/>
    </row>
    <row r="98" spans="2:9">
      <c r="B98" s="373" t="s">
        <v>6010</v>
      </c>
      <c r="C98" s="373"/>
      <c r="D98" s="373" t="s">
        <v>5798</v>
      </c>
      <c r="E98" s="373" t="s">
        <v>5992</v>
      </c>
      <c r="F98" s="373" t="s">
        <v>927</v>
      </c>
      <c r="G98" s="373"/>
      <c r="H98" s="373"/>
      <c r="I98" s="373"/>
    </row>
    <row r="99" spans="2:9">
      <c r="B99" s="373" t="s">
        <v>6011</v>
      </c>
      <c r="C99" s="373"/>
      <c r="D99" s="373" t="s">
        <v>5798</v>
      </c>
      <c r="E99" s="373" t="s">
        <v>5992</v>
      </c>
      <c r="F99" s="373" t="s">
        <v>925</v>
      </c>
      <c r="G99" s="373"/>
      <c r="H99" s="373"/>
      <c r="I99" s="373"/>
    </row>
    <row r="100" spans="2:9">
      <c r="B100" s="373" t="s">
        <v>5580</v>
      </c>
      <c r="C100" s="373"/>
      <c r="D100" s="373" t="s">
        <v>5798</v>
      </c>
      <c r="E100" s="373" t="s">
        <v>5992</v>
      </c>
      <c r="F100" s="373" t="s">
        <v>949</v>
      </c>
      <c r="G100" s="373"/>
      <c r="H100" s="373"/>
      <c r="I100" s="373"/>
    </row>
    <row r="101" spans="2:9">
      <c r="B101" s="373" t="s">
        <v>6014</v>
      </c>
      <c r="C101" s="373"/>
      <c r="D101" s="373" t="s">
        <v>5798</v>
      </c>
      <c r="E101" s="373" t="s">
        <v>5992</v>
      </c>
      <c r="F101" s="373" t="s">
        <v>957</v>
      </c>
      <c r="G101" s="373"/>
      <c r="H101" s="373"/>
      <c r="I101" s="373"/>
    </row>
    <row r="102" spans="2:9">
      <c r="B102" s="373" t="s">
        <v>6016</v>
      </c>
      <c r="C102" s="373"/>
      <c r="D102" s="373" t="s">
        <v>5798</v>
      </c>
      <c r="E102" s="373" t="s">
        <v>5992</v>
      </c>
      <c r="F102" s="373" t="s">
        <v>961</v>
      </c>
      <c r="G102" s="373"/>
      <c r="H102" s="373"/>
      <c r="I102" s="373"/>
    </row>
    <row r="103" spans="2:9">
      <c r="B103" s="373" t="s">
        <v>2549</v>
      </c>
      <c r="C103" s="373"/>
      <c r="D103" s="373" t="s">
        <v>5798</v>
      </c>
      <c r="E103" s="373" t="s">
        <v>5992</v>
      </c>
      <c r="F103" s="373" t="s">
        <v>971</v>
      </c>
      <c r="G103" s="373"/>
      <c r="H103" s="373"/>
      <c r="I103" s="373"/>
    </row>
    <row r="104" spans="2:9">
      <c r="B104" s="373" t="s">
        <v>35</v>
      </c>
      <c r="C104" s="373"/>
      <c r="D104" s="373" t="s">
        <v>5798</v>
      </c>
      <c r="E104" s="373" t="s">
        <v>6032</v>
      </c>
      <c r="F104" s="373" t="s">
        <v>869</v>
      </c>
      <c r="G104" s="373"/>
      <c r="H104" s="373"/>
      <c r="I104" s="373"/>
    </row>
    <row r="105" spans="2:9">
      <c r="B105" s="373" t="s">
        <v>6033</v>
      </c>
      <c r="C105" s="373"/>
      <c r="D105" s="373" t="s">
        <v>5798</v>
      </c>
      <c r="E105" s="373" t="s">
        <v>6032</v>
      </c>
      <c r="F105" s="373" t="s">
        <v>872</v>
      </c>
      <c r="G105" s="373"/>
      <c r="H105" s="373"/>
      <c r="I105" s="373"/>
    </row>
    <row r="106" spans="2:9">
      <c r="B106" s="373" t="s">
        <v>3827</v>
      </c>
      <c r="C106" s="373"/>
      <c r="D106" s="373" t="s">
        <v>5798</v>
      </c>
      <c r="E106" s="373" t="s">
        <v>6032</v>
      </c>
      <c r="F106" s="373" t="s">
        <v>497</v>
      </c>
      <c r="G106" s="373"/>
      <c r="H106" s="373"/>
      <c r="I106" s="373"/>
    </row>
    <row r="107" spans="2:9">
      <c r="B107" s="373" t="s">
        <v>1221</v>
      </c>
      <c r="C107" s="373"/>
      <c r="D107" s="373" t="s">
        <v>5798</v>
      </c>
      <c r="E107" s="373" t="s">
        <v>6032</v>
      </c>
      <c r="F107" s="373" t="s">
        <v>469</v>
      </c>
      <c r="G107" s="373"/>
      <c r="H107" s="373"/>
      <c r="I107" s="373"/>
    </row>
    <row r="108" spans="2:9">
      <c r="B108" s="373" t="s">
        <v>6034</v>
      </c>
      <c r="C108" s="373"/>
      <c r="D108" s="373" t="s">
        <v>5798</v>
      </c>
      <c r="E108" s="373" t="s">
        <v>6032</v>
      </c>
      <c r="F108" s="373" t="s">
        <v>857</v>
      </c>
      <c r="G108" s="373"/>
      <c r="H108" s="373"/>
      <c r="I108" s="373"/>
    </row>
    <row r="109" spans="2:9">
      <c r="B109" s="373" t="s">
        <v>6035</v>
      </c>
      <c r="C109" s="373"/>
      <c r="D109" s="373" t="s">
        <v>5798</v>
      </c>
      <c r="E109" s="373" t="s">
        <v>6032</v>
      </c>
      <c r="F109" s="373" t="s">
        <v>892</v>
      </c>
      <c r="G109" s="373"/>
      <c r="H109" s="373"/>
      <c r="I109" s="373"/>
    </row>
    <row r="110" spans="2:9">
      <c r="B110" s="373" t="s">
        <v>6036</v>
      </c>
      <c r="C110" s="373"/>
      <c r="D110" s="373" t="s">
        <v>5798</v>
      </c>
      <c r="E110" s="373" t="s">
        <v>6032</v>
      </c>
      <c r="F110" s="373" t="s">
        <v>895</v>
      </c>
      <c r="G110" s="373"/>
      <c r="H110" s="373"/>
      <c r="I110" s="373"/>
    </row>
    <row r="111" spans="2:9">
      <c r="B111" s="373" t="s">
        <v>6037</v>
      </c>
      <c r="C111" s="373"/>
      <c r="D111" s="373" t="s">
        <v>5798</v>
      </c>
      <c r="E111" s="373" t="s">
        <v>6032</v>
      </c>
      <c r="F111" s="373" t="s">
        <v>903</v>
      </c>
      <c r="G111" s="373"/>
      <c r="H111" s="373"/>
      <c r="I111" s="373"/>
    </row>
    <row r="112" spans="2:9">
      <c r="B112" s="373" t="s">
        <v>6042</v>
      </c>
      <c r="C112" s="373"/>
      <c r="D112" s="373" t="s">
        <v>5798</v>
      </c>
      <c r="E112" s="373" t="s">
        <v>6032</v>
      </c>
      <c r="F112" s="373" t="s">
        <v>1236</v>
      </c>
      <c r="G112" s="373"/>
      <c r="H112" s="373"/>
      <c r="I112" s="373"/>
    </row>
    <row r="113" spans="2:9">
      <c r="B113" s="373" t="s">
        <v>6044</v>
      </c>
      <c r="C113" s="373"/>
      <c r="D113" s="373" t="s">
        <v>5798</v>
      </c>
      <c r="E113" s="373" t="s">
        <v>6032</v>
      </c>
      <c r="F113" s="373" t="s">
        <v>1242</v>
      </c>
      <c r="G113" s="373"/>
      <c r="H113" s="373"/>
      <c r="I113" s="373"/>
    </row>
    <row r="114" spans="2:9">
      <c r="B114" s="373" t="s">
        <v>3450</v>
      </c>
      <c r="C114" s="373"/>
      <c r="D114" s="373" t="s">
        <v>5798</v>
      </c>
      <c r="E114" s="373" t="s">
        <v>6032</v>
      </c>
      <c r="F114" s="373" t="s">
        <v>864</v>
      </c>
      <c r="G114" s="373"/>
      <c r="H114" s="373"/>
      <c r="I114" s="373"/>
    </row>
    <row r="115" spans="2:9">
      <c r="B115" s="373" t="s">
        <v>6047</v>
      </c>
      <c r="C115" s="373"/>
      <c r="D115" s="373" t="s">
        <v>5798</v>
      </c>
      <c r="E115" s="373" t="s">
        <v>6032</v>
      </c>
      <c r="F115" s="373" t="s">
        <v>1268</v>
      </c>
      <c r="G115" s="373"/>
      <c r="H115" s="373"/>
      <c r="I115" s="373"/>
    </row>
    <row r="116" spans="2:9">
      <c r="B116" s="373" t="s">
        <v>6062</v>
      </c>
      <c r="C116" s="373"/>
      <c r="D116" s="373" t="s">
        <v>5798</v>
      </c>
      <c r="E116" s="373" t="s">
        <v>6061</v>
      </c>
      <c r="F116" s="373" t="s">
        <v>869</v>
      </c>
      <c r="G116" s="373"/>
      <c r="H116" s="373"/>
      <c r="I116" s="373"/>
    </row>
    <row r="117" spans="2:9">
      <c r="B117" s="373" t="s">
        <v>6063</v>
      </c>
      <c r="C117" s="373"/>
      <c r="D117" s="373" t="s">
        <v>5798</v>
      </c>
      <c r="E117" s="373" t="s">
        <v>6061</v>
      </c>
      <c r="F117" s="373" t="s">
        <v>872</v>
      </c>
      <c r="G117" s="373"/>
      <c r="H117" s="373"/>
      <c r="I117" s="373"/>
    </row>
    <row r="118" spans="2:9">
      <c r="B118" s="373" t="s">
        <v>6064</v>
      </c>
      <c r="C118" s="373"/>
      <c r="D118" s="373" t="s">
        <v>5798</v>
      </c>
      <c r="E118" s="373" t="s">
        <v>6061</v>
      </c>
      <c r="F118" s="373" t="s">
        <v>497</v>
      </c>
      <c r="G118" s="373"/>
      <c r="H118" s="373"/>
      <c r="I118" s="373"/>
    </row>
    <row r="119" spans="2:9">
      <c r="B119" s="373" t="s">
        <v>4879</v>
      </c>
      <c r="C119" s="373"/>
      <c r="D119" s="373" t="s">
        <v>5798</v>
      </c>
      <c r="E119" s="373" t="s">
        <v>6061</v>
      </c>
      <c r="F119" s="373" t="s">
        <v>469</v>
      </c>
      <c r="G119" s="373"/>
      <c r="H119" s="373"/>
      <c r="I119" s="373"/>
    </row>
    <row r="120" spans="2:9">
      <c r="B120" s="373" t="s">
        <v>6065</v>
      </c>
      <c r="C120" s="373"/>
      <c r="D120" s="373" t="s">
        <v>5798</v>
      </c>
      <c r="E120" s="373" t="s">
        <v>6061</v>
      </c>
      <c r="F120" s="373" t="s">
        <v>857</v>
      </c>
      <c r="G120" s="373"/>
      <c r="H120" s="373"/>
      <c r="I120" s="373"/>
    </row>
    <row r="121" spans="2:9">
      <c r="B121" s="373" t="s">
        <v>6066</v>
      </c>
      <c r="C121" s="373"/>
      <c r="D121" s="373" t="s">
        <v>5798</v>
      </c>
      <c r="E121" s="373" t="s">
        <v>6061</v>
      </c>
      <c r="F121" s="373" t="s">
        <v>892</v>
      </c>
      <c r="G121" s="373"/>
      <c r="H121" s="373"/>
      <c r="I121" s="373"/>
    </row>
    <row r="122" spans="2:9">
      <c r="B122" s="373" t="s">
        <v>5187</v>
      </c>
      <c r="C122" s="373"/>
      <c r="D122" s="373" t="s">
        <v>5798</v>
      </c>
      <c r="E122" s="373" t="s">
        <v>6061</v>
      </c>
      <c r="F122" s="373" t="s">
        <v>895</v>
      </c>
      <c r="G122" s="373"/>
      <c r="H122" s="373"/>
      <c r="I122" s="373"/>
    </row>
    <row r="123" spans="2:9">
      <c r="B123" s="373" t="s">
        <v>2923</v>
      </c>
      <c r="C123" s="373"/>
      <c r="D123" s="373" t="s">
        <v>5798</v>
      </c>
      <c r="E123" s="373" t="s">
        <v>6061</v>
      </c>
      <c r="F123" s="373" t="s">
        <v>903</v>
      </c>
      <c r="G123" s="373"/>
      <c r="H123" s="373"/>
      <c r="I123" s="373"/>
    </row>
    <row r="124" spans="2:9">
      <c r="B124" s="373" t="s">
        <v>6067</v>
      </c>
      <c r="C124" s="373"/>
      <c r="D124" s="373" t="s">
        <v>5798</v>
      </c>
      <c r="E124" s="373" t="s">
        <v>6061</v>
      </c>
      <c r="F124" s="373" t="s">
        <v>904</v>
      </c>
      <c r="G124" s="373"/>
      <c r="H124" s="373"/>
      <c r="I124" s="373"/>
    </row>
    <row r="125" spans="2:9">
      <c r="B125" s="373" t="s">
        <v>1270</v>
      </c>
      <c r="C125" s="373"/>
      <c r="D125" s="373" t="s">
        <v>5798</v>
      </c>
      <c r="E125" s="373" t="s">
        <v>6061</v>
      </c>
      <c r="F125" s="373" t="s">
        <v>913</v>
      </c>
      <c r="G125" s="373"/>
      <c r="H125" s="373"/>
      <c r="I125" s="373"/>
    </row>
    <row r="126" spans="2:9">
      <c r="B126" s="373" t="s">
        <v>5114</v>
      </c>
      <c r="C126" s="373"/>
      <c r="D126" s="373" t="s">
        <v>5798</v>
      </c>
      <c r="E126" s="373" t="s">
        <v>6061</v>
      </c>
      <c r="F126" s="373" t="s">
        <v>916</v>
      </c>
      <c r="G126" s="373"/>
      <c r="H126" s="373"/>
      <c r="I126" s="373"/>
    </row>
    <row r="127" spans="2:9">
      <c r="B127" s="373" t="s">
        <v>5245</v>
      </c>
      <c r="C127" s="373"/>
      <c r="D127" s="373" t="s">
        <v>5798</v>
      </c>
      <c r="E127" s="373" t="s">
        <v>6061</v>
      </c>
      <c r="F127" s="373" t="s">
        <v>917</v>
      </c>
      <c r="G127" s="373"/>
      <c r="H127" s="373"/>
      <c r="I127" s="373"/>
    </row>
    <row r="128" spans="2:9">
      <c r="B128" s="373" t="s">
        <v>3418</v>
      </c>
      <c r="C128" s="373"/>
      <c r="D128" s="373" t="s">
        <v>5798</v>
      </c>
      <c r="E128" s="373" t="s">
        <v>6061</v>
      </c>
      <c r="F128" s="373" t="s">
        <v>121</v>
      </c>
      <c r="G128" s="373"/>
      <c r="H128" s="373"/>
      <c r="I128" s="373"/>
    </row>
    <row r="129" spans="2:9">
      <c r="B129" s="373" t="s">
        <v>6068</v>
      </c>
      <c r="C129" s="373"/>
      <c r="D129" s="373" t="s">
        <v>5798</v>
      </c>
      <c r="E129" s="373" t="s">
        <v>6061</v>
      </c>
      <c r="F129" s="373" t="s">
        <v>927</v>
      </c>
      <c r="G129" s="373"/>
      <c r="H129" s="373"/>
      <c r="I129" s="373"/>
    </row>
    <row r="130" spans="2:9">
      <c r="B130" s="373" t="s">
        <v>6070</v>
      </c>
      <c r="C130" s="373"/>
      <c r="D130" s="373" t="s">
        <v>5798</v>
      </c>
      <c r="E130" s="373" t="s">
        <v>6061</v>
      </c>
      <c r="F130" s="373" t="s">
        <v>925</v>
      </c>
      <c r="G130" s="373"/>
      <c r="H130" s="373"/>
      <c r="I130" s="373"/>
    </row>
    <row r="131" spans="2:9">
      <c r="B131" s="373" t="s">
        <v>6071</v>
      </c>
      <c r="C131" s="373"/>
      <c r="D131" s="373" t="s">
        <v>5798</v>
      </c>
      <c r="E131" s="373" t="s">
        <v>6061</v>
      </c>
      <c r="F131" s="373" t="s">
        <v>949</v>
      </c>
      <c r="G131" s="373"/>
      <c r="H131" s="373"/>
      <c r="I131" s="373"/>
    </row>
    <row r="132" spans="2:9">
      <c r="B132" s="373" t="s">
        <v>6072</v>
      </c>
      <c r="C132" s="373"/>
      <c r="D132" s="373" t="s">
        <v>5798</v>
      </c>
      <c r="E132" s="373" t="s">
        <v>6061</v>
      </c>
      <c r="F132" s="373" t="s">
        <v>957</v>
      </c>
      <c r="G132" s="373"/>
      <c r="H132" s="373"/>
      <c r="I132" s="373"/>
    </row>
    <row r="133" spans="2:9">
      <c r="B133" s="373" t="s">
        <v>6073</v>
      </c>
      <c r="C133" s="373"/>
      <c r="D133" s="373" t="s">
        <v>5798</v>
      </c>
      <c r="E133" s="373" t="s">
        <v>6061</v>
      </c>
      <c r="F133" s="373" t="s">
        <v>961</v>
      </c>
      <c r="G133" s="373"/>
      <c r="H133" s="373"/>
      <c r="I133" s="373"/>
    </row>
    <row r="134" spans="2:9">
      <c r="B134" s="373" t="s">
        <v>6074</v>
      </c>
      <c r="C134" s="373"/>
      <c r="D134" s="373" t="s">
        <v>5798</v>
      </c>
      <c r="E134" s="373" t="s">
        <v>6061</v>
      </c>
      <c r="F134" s="373" t="s">
        <v>971</v>
      </c>
      <c r="G134" s="373"/>
      <c r="H134" s="373"/>
      <c r="I134" s="373"/>
    </row>
    <row r="135" spans="2:9">
      <c r="B135" s="373" t="s">
        <v>6075</v>
      </c>
      <c r="C135" s="373"/>
      <c r="D135" s="373" t="s">
        <v>5798</v>
      </c>
      <c r="E135" s="373" t="s">
        <v>6061</v>
      </c>
      <c r="F135" s="373" t="s">
        <v>980</v>
      </c>
      <c r="G135" s="373"/>
      <c r="H135" s="373"/>
      <c r="I135" s="373"/>
    </row>
    <row r="136" spans="2:9">
      <c r="B136" s="373" t="s">
        <v>346</v>
      </c>
      <c r="C136" s="373"/>
      <c r="D136" s="373" t="s">
        <v>5798</v>
      </c>
      <c r="E136" s="373" t="s">
        <v>6061</v>
      </c>
      <c r="F136" s="373" t="s">
        <v>996</v>
      </c>
      <c r="G136" s="373"/>
      <c r="H136" s="373"/>
      <c r="I136" s="373"/>
    </row>
    <row r="137" spans="2:9">
      <c r="B137" s="373" t="s">
        <v>3255</v>
      </c>
      <c r="C137" s="373"/>
      <c r="D137" s="373" t="s">
        <v>5798</v>
      </c>
      <c r="E137" s="373" t="s">
        <v>6061</v>
      </c>
      <c r="F137" s="373" t="s">
        <v>1227</v>
      </c>
      <c r="G137" s="373"/>
      <c r="H137" s="373"/>
      <c r="I137" s="373"/>
    </row>
    <row r="138" spans="2:9">
      <c r="B138" s="373" t="s">
        <v>6079</v>
      </c>
      <c r="C138" s="373"/>
      <c r="D138" s="373" t="s">
        <v>5798</v>
      </c>
      <c r="E138" s="373" t="s">
        <v>6061</v>
      </c>
      <c r="F138" s="373" t="s">
        <v>1242</v>
      </c>
      <c r="G138" s="373"/>
      <c r="H138" s="373"/>
      <c r="I138" s="373"/>
    </row>
    <row r="139" spans="2:9">
      <c r="B139" s="373" t="s">
        <v>662</v>
      </c>
      <c r="C139" s="373"/>
      <c r="D139" s="373" t="s">
        <v>5798</v>
      </c>
      <c r="E139" s="373" t="s">
        <v>6061</v>
      </c>
      <c r="F139" s="373" t="s">
        <v>1021</v>
      </c>
      <c r="G139" s="373"/>
      <c r="H139" s="373"/>
      <c r="I139" s="373"/>
    </row>
    <row r="140" spans="2:9">
      <c r="B140" s="373" t="s">
        <v>6083</v>
      </c>
      <c r="C140" s="373"/>
      <c r="D140" s="373" t="s">
        <v>5798</v>
      </c>
      <c r="E140" s="373" t="s">
        <v>6061</v>
      </c>
      <c r="F140" s="373" t="s">
        <v>1313</v>
      </c>
      <c r="G140" s="373"/>
      <c r="H140" s="373"/>
      <c r="I140" s="373"/>
    </row>
    <row r="141" spans="2:9">
      <c r="B141" s="373" t="s">
        <v>6092</v>
      </c>
      <c r="C141" s="373"/>
      <c r="D141" s="373" t="s">
        <v>5798</v>
      </c>
      <c r="E141" s="373" t="s">
        <v>6061</v>
      </c>
      <c r="F141" s="373" t="s">
        <v>866</v>
      </c>
      <c r="G141" s="373"/>
      <c r="H141" s="373"/>
      <c r="I141" s="373"/>
    </row>
    <row r="142" spans="2:9">
      <c r="B142" s="373" t="s">
        <v>5422</v>
      </c>
      <c r="C142" s="373"/>
      <c r="D142" s="373" t="s">
        <v>5798</v>
      </c>
      <c r="E142" s="373" t="s">
        <v>6061</v>
      </c>
      <c r="F142" s="373" t="s">
        <v>486</v>
      </c>
      <c r="G142" s="373"/>
      <c r="H142" s="373"/>
      <c r="I142" s="373"/>
    </row>
    <row r="143" spans="2:9">
      <c r="B143" s="373" t="s">
        <v>6094</v>
      </c>
      <c r="C143" s="373"/>
      <c r="D143" s="373" t="s">
        <v>5798</v>
      </c>
      <c r="E143" s="373" t="s">
        <v>6061</v>
      </c>
      <c r="F143" s="373" t="s">
        <v>5208</v>
      </c>
      <c r="G143" s="373"/>
      <c r="H143" s="373"/>
      <c r="I143" s="373"/>
    </row>
    <row r="144" spans="2:9">
      <c r="B144" s="373" t="s">
        <v>6096</v>
      </c>
      <c r="C144" s="373"/>
      <c r="D144" s="373" t="s">
        <v>5798</v>
      </c>
      <c r="E144" s="373" t="s">
        <v>6061</v>
      </c>
      <c r="F144" s="373" t="s">
        <v>2244</v>
      </c>
      <c r="G144" s="373"/>
      <c r="H144" s="373"/>
      <c r="I144" s="373"/>
    </row>
    <row r="145" spans="2:9">
      <c r="B145" s="373" t="s">
        <v>6097</v>
      </c>
      <c r="C145" s="373"/>
      <c r="D145" s="373" t="s">
        <v>5798</v>
      </c>
      <c r="E145" s="373" t="s">
        <v>6061</v>
      </c>
      <c r="F145" s="373" t="s">
        <v>5211</v>
      </c>
      <c r="G145" s="373"/>
      <c r="H145" s="373"/>
      <c r="I145" s="373"/>
    </row>
    <row r="146" spans="2:9">
      <c r="B146" s="373" t="s">
        <v>1902</v>
      </c>
      <c r="C146" s="373"/>
      <c r="D146" s="373" t="s">
        <v>5798</v>
      </c>
      <c r="E146" s="373" t="s">
        <v>5859</v>
      </c>
      <c r="F146" s="373" t="s">
        <v>869</v>
      </c>
      <c r="G146" s="373"/>
      <c r="H146" s="373"/>
      <c r="I146" s="373"/>
    </row>
    <row r="147" spans="2:9">
      <c r="B147" s="373" t="s">
        <v>3872</v>
      </c>
      <c r="C147" s="373"/>
      <c r="D147" s="373" t="s">
        <v>5798</v>
      </c>
      <c r="E147" s="373" t="s">
        <v>5859</v>
      </c>
      <c r="F147" s="373" t="s">
        <v>872</v>
      </c>
      <c r="G147" s="373"/>
      <c r="H147" s="373"/>
      <c r="I147" s="373"/>
    </row>
    <row r="148" spans="2:9">
      <c r="B148" s="373" t="s">
        <v>6101</v>
      </c>
      <c r="C148" s="373"/>
      <c r="D148" s="373" t="s">
        <v>5798</v>
      </c>
      <c r="E148" s="373" t="s">
        <v>5859</v>
      </c>
      <c r="F148" s="373" t="s">
        <v>497</v>
      </c>
      <c r="G148" s="373"/>
      <c r="H148" s="373"/>
      <c r="I148" s="373"/>
    </row>
    <row r="149" spans="2:9">
      <c r="B149" s="373" t="s">
        <v>4076</v>
      </c>
      <c r="C149" s="373"/>
      <c r="D149" s="373" t="s">
        <v>5798</v>
      </c>
      <c r="E149" s="373" t="s">
        <v>5859</v>
      </c>
      <c r="F149" s="373" t="s">
        <v>469</v>
      </c>
      <c r="G149" s="373"/>
      <c r="H149" s="373"/>
      <c r="I149" s="373"/>
    </row>
    <row r="150" spans="2:9">
      <c r="B150" s="373" t="s">
        <v>3993</v>
      </c>
      <c r="C150" s="373"/>
      <c r="D150" s="373" t="s">
        <v>5798</v>
      </c>
      <c r="E150" s="373" t="s">
        <v>5859</v>
      </c>
      <c r="F150" s="373" t="s">
        <v>857</v>
      </c>
      <c r="G150" s="373"/>
      <c r="H150" s="373"/>
      <c r="I150" s="373"/>
    </row>
    <row r="151" spans="2:9">
      <c r="B151" s="373" t="s">
        <v>1308</v>
      </c>
      <c r="C151" s="373"/>
      <c r="D151" s="373" t="s">
        <v>5798</v>
      </c>
      <c r="E151" s="373" t="s">
        <v>5859</v>
      </c>
      <c r="F151" s="373" t="s">
        <v>892</v>
      </c>
      <c r="G151" s="373"/>
      <c r="H151" s="373"/>
      <c r="I151" s="373"/>
    </row>
    <row r="152" spans="2:9">
      <c r="B152" s="373" t="s">
        <v>6102</v>
      </c>
      <c r="C152" s="373"/>
      <c r="D152" s="373" t="s">
        <v>5798</v>
      </c>
      <c r="E152" s="373" t="s">
        <v>5859</v>
      </c>
      <c r="F152" s="373" t="s">
        <v>895</v>
      </c>
      <c r="G152" s="373"/>
      <c r="H152" s="373"/>
      <c r="I152" s="373"/>
    </row>
    <row r="153" spans="2:9">
      <c r="B153" s="373" t="s">
        <v>4488</v>
      </c>
      <c r="C153" s="373"/>
      <c r="D153" s="373" t="s">
        <v>5798</v>
      </c>
      <c r="E153" s="373" t="s">
        <v>5859</v>
      </c>
      <c r="F153" s="373" t="s">
        <v>903</v>
      </c>
      <c r="G153" s="373"/>
      <c r="H153" s="373"/>
      <c r="I153" s="373"/>
    </row>
    <row r="154" spans="2:9">
      <c r="B154" s="373" t="s">
        <v>275</v>
      </c>
      <c r="C154" s="373"/>
      <c r="D154" s="373" t="s">
        <v>5798</v>
      </c>
      <c r="E154" s="373" t="s">
        <v>5859</v>
      </c>
      <c r="F154" s="373" t="s">
        <v>904</v>
      </c>
      <c r="G154" s="373"/>
      <c r="H154" s="373"/>
      <c r="I154" s="373"/>
    </row>
    <row r="155" spans="2:9">
      <c r="B155" s="373" t="s">
        <v>6103</v>
      </c>
      <c r="C155" s="373"/>
      <c r="D155" s="373" t="s">
        <v>5798</v>
      </c>
      <c r="E155" s="373" t="s">
        <v>5859</v>
      </c>
      <c r="F155" s="373" t="s">
        <v>913</v>
      </c>
      <c r="G155" s="373"/>
      <c r="H155" s="373"/>
      <c r="I155" s="373"/>
    </row>
    <row r="156" spans="2:9">
      <c r="B156" s="373" t="s">
        <v>413</v>
      </c>
      <c r="C156" s="373"/>
      <c r="D156" s="373" t="s">
        <v>5798</v>
      </c>
      <c r="E156" s="373" t="s">
        <v>5859</v>
      </c>
      <c r="F156" s="373" t="s">
        <v>916</v>
      </c>
      <c r="G156" s="373"/>
      <c r="H156" s="373"/>
      <c r="I156" s="373"/>
    </row>
    <row r="157" spans="2:9">
      <c r="B157" s="373" t="s">
        <v>6104</v>
      </c>
      <c r="C157" s="373"/>
      <c r="D157" s="373" t="s">
        <v>5798</v>
      </c>
      <c r="E157" s="373" t="s">
        <v>5859</v>
      </c>
      <c r="F157" s="373" t="s">
        <v>917</v>
      </c>
      <c r="G157" s="373"/>
      <c r="H157" s="373"/>
      <c r="I157" s="373"/>
    </row>
    <row r="158" spans="2:9">
      <c r="B158" s="373" t="s">
        <v>3650</v>
      </c>
      <c r="C158" s="373"/>
      <c r="D158" s="373" t="s">
        <v>5798</v>
      </c>
      <c r="E158" s="373" t="s">
        <v>5859</v>
      </c>
      <c r="F158" s="373" t="s">
        <v>121</v>
      </c>
      <c r="G158" s="373"/>
      <c r="H158" s="373"/>
      <c r="I158" s="373"/>
    </row>
    <row r="159" spans="2:9">
      <c r="B159" s="373" t="s">
        <v>6105</v>
      </c>
      <c r="C159" s="373"/>
      <c r="D159" s="373" t="s">
        <v>5798</v>
      </c>
      <c r="E159" s="373" t="s">
        <v>5859</v>
      </c>
      <c r="F159" s="373" t="s">
        <v>927</v>
      </c>
      <c r="G159" s="373"/>
      <c r="H159" s="373"/>
      <c r="I159" s="373"/>
    </row>
    <row r="160" spans="2:9">
      <c r="B160" s="373" t="s">
        <v>6107</v>
      </c>
      <c r="C160" s="373"/>
      <c r="D160" s="373" t="s">
        <v>5798</v>
      </c>
      <c r="E160" s="373" t="s">
        <v>5859</v>
      </c>
      <c r="F160" s="373" t="s">
        <v>925</v>
      </c>
      <c r="G160" s="373"/>
      <c r="H160" s="373"/>
      <c r="I160" s="373"/>
    </row>
    <row r="161" spans="2:9">
      <c r="B161" s="373" t="s">
        <v>6110</v>
      </c>
      <c r="C161" s="373"/>
      <c r="D161" s="373" t="s">
        <v>5798</v>
      </c>
      <c r="E161" s="373" t="s">
        <v>5859</v>
      </c>
      <c r="F161" s="373" t="s">
        <v>1238</v>
      </c>
      <c r="G161" s="373"/>
      <c r="H161" s="373"/>
      <c r="I161" s="373"/>
    </row>
    <row r="162" spans="2:9">
      <c r="B162" s="373" t="s">
        <v>6122</v>
      </c>
      <c r="C162" s="373"/>
      <c r="D162" s="373" t="s">
        <v>5798</v>
      </c>
      <c r="E162" s="373" t="s">
        <v>5859</v>
      </c>
      <c r="F162" s="373" t="s">
        <v>1313</v>
      </c>
      <c r="G162" s="373"/>
      <c r="H162" s="373"/>
      <c r="I162" s="373"/>
    </row>
    <row r="163" spans="2:9">
      <c r="B163" s="373" t="s">
        <v>2654</v>
      </c>
      <c r="C163" s="373"/>
      <c r="D163" s="373" t="s">
        <v>5798</v>
      </c>
      <c r="E163" s="373" t="s">
        <v>5859</v>
      </c>
      <c r="F163" s="373" t="s">
        <v>1320</v>
      </c>
      <c r="G163" s="373"/>
      <c r="H163" s="373"/>
      <c r="I163" s="373"/>
    </row>
    <row r="164" spans="2:9">
      <c r="B164" s="373" t="s">
        <v>211</v>
      </c>
      <c r="C164" s="373"/>
      <c r="D164" s="373" t="s">
        <v>5798</v>
      </c>
      <c r="E164" s="373" t="s">
        <v>5859</v>
      </c>
      <c r="F164" s="373" t="s">
        <v>2872</v>
      </c>
      <c r="G164" s="373"/>
      <c r="H164" s="373"/>
      <c r="I164" s="373"/>
    </row>
    <row r="165" spans="2:9">
      <c r="B165" s="373" t="s">
        <v>2273</v>
      </c>
      <c r="C165" s="373"/>
      <c r="D165" s="373" t="s">
        <v>5798</v>
      </c>
      <c r="E165" s="373" t="s">
        <v>5859</v>
      </c>
      <c r="F165" s="373" t="s">
        <v>866</v>
      </c>
      <c r="G165" s="373"/>
      <c r="H165" s="373"/>
      <c r="I165" s="373"/>
    </row>
    <row r="166" spans="2:9">
      <c r="B166" s="373" t="s">
        <v>6127</v>
      </c>
      <c r="C166" s="373"/>
      <c r="D166" s="373" t="s">
        <v>5798</v>
      </c>
      <c r="E166" s="373" t="s">
        <v>5859</v>
      </c>
      <c r="F166" s="373" t="s">
        <v>5207</v>
      </c>
      <c r="G166" s="373"/>
      <c r="H166" s="373"/>
      <c r="I166" s="373"/>
    </row>
    <row r="167" spans="2:9">
      <c r="B167" s="373" t="s">
        <v>6130</v>
      </c>
      <c r="C167" s="373"/>
      <c r="D167" s="373" t="s">
        <v>5798</v>
      </c>
      <c r="E167" s="373" t="s">
        <v>6129</v>
      </c>
      <c r="F167" s="373" t="s">
        <v>869</v>
      </c>
      <c r="G167" s="373"/>
      <c r="H167" s="373"/>
      <c r="I167" s="373"/>
    </row>
    <row r="168" spans="2:9">
      <c r="B168" s="373" t="s">
        <v>6132</v>
      </c>
      <c r="C168" s="373"/>
      <c r="D168" s="373" t="s">
        <v>5798</v>
      </c>
      <c r="E168" s="373" t="s">
        <v>6129</v>
      </c>
      <c r="F168" s="373" t="s">
        <v>872</v>
      </c>
      <c r="G168" s="373"/>
      <c r="H168" s="373"/>
      <c r="I168" s="373"/>
    </row>
    <row r="169" spans="2:9">
      <c r="B169" s="373" t="s">
        <v>5516</v>
      </c>
      <c r="C169" s="373"/>
      <c r="D169" s="373" t="s">
        <v>5798</v>
      </c>
      <c r="E169" s="373" t="s">
        <v>6129</v>
      </c>
      <c r="F169" s="373" t="s">
        <v>497</v>
      </c>
      <c r="G169" s="373"/>
      <c r="H169" s="373"/>
      <c r="I169" s="373"/>
    </row>
    <row r="170" spans="2:9">
      <c r="B170" s="373" t="s">
        <v>979</v>
      </c>
      <c r="C170" s="373"/>
      <c r="D170" s="373" t="s">
        <v>5798</v>
      </c>
      <c r="E170" s="373" t="s">
        <v>6129</v>
      </c>
      <c r="F170" s="373" t="s">
        <v>469</v>
      </c>
      <c r="G170" s="373"/>
      <c r="H170" s="373"/>
      <c r="I170" s="373"/>
    </row>
    <row r="171" spans="2:9">
      <c r="B171" s="373" t="s">
        <v>6133</v>
      </c>
      <c r="C171" s="373"/>
      <c r="D171" s="373" t="s">
        <v>5798</v>
      </c>
      <c r="E171" s="373" t="s">
        <v>6129</v>
      </c>
      <c r="F171" s="373" t="s">
        <v>857</v>
      </c>
      <c r="G171" s="373"/>
      <c r="H171" s="373"/>
      <c r="I171" s="373"/>
    </row>
    <row r="172" spans="2:9">
      <c r="B172" s="373" t="s">
        <v>3781</v>
      </c>
      <c r="C172" s="373"/>
      <c r="D172" s="373" t="s">
        <v>5798</v>
      </c>
      <c r="E172" s="373" t="s">
        <v>6129</v>
      </c>
      <c r="F172" s="373" t="s">
        <v>892</v>
      </c>
      <c r="G172" s="373"/>
      <c r="H172" s="373"/>
      <c r="I172" s="373"/>
    </row>
    <row r="173" spans="2:9">
      <c r="B173" s="373" t="s">
        <v>6134</v>
      </c>
      <c r="C173" s="373"/>
      <c r="D173" s="373" t="s">
        <v>5798</v>
      </c>
      <c r="E173" s="373" t="s">
        <v>6129</v>
      </c>
      <c r="F173" s="373" t="s">
        <v>895</v>
      </c>
      <c r="G173" s="373"/>
      <c r="H173" s="373"/>
      <c r="I173" s="373"/>
    </row>
    <row r="174" spans="2:9">
      <c r="B174" s="373" t="s">
        <v>4493</v>
      </c>
      <c r="C174" s="373"/>
      <c r="D174" s="373" t="s">
        <v>5798</v>
      </c>
      <c r="E174" s="373" t="s">
        <v>6129</v>
      </c>
      <c r="F174" s="373" t="s">
        <v>903</v>
      </c>
      <c r="G174" s="373"/>
      <c r="H174" s="373"/>
      <c r="I174" s="373"/>
    </row>
    <row r="175" spans="2:9">
      <c r="B175" s="373" t="s">
        <v>2367</v>
      </c>
      <c r="C175" s="373"/>
      <c r="D175" s="373" t="s">
        <v>5798</v>
      </c>
      <c r="E175" s="373" t="s">
        <v>6129</v>
      </c>
      <c r="F175" s="373" t="s">
        <v>904</v>
      </c>
      <c r="G175" s="373"/>
      <c r="H175" s="373"/>
      <c r="I175" s="373"/>
    </row>
    <row r="176" spans="2:9">
      <c r="B176" s="373" t="s">
        <v>1567</v>
      </c>
      <c r="C176" s="373"/>
      <c r="D176" s="373" t="s">
        <v>5798</v>
      </c>
      <c r="E176" s="373" t="s">
        <v>6129</v>
      </c>
      <c r="F176" s="373" t="s">
        <v>913</v>
      </c>
      <c r="G176" s="373"/>
      <c r="H176" s="373"/>
      <c r="I176" s="373"/>
    </row>
    <row r="177" spans="2:9">
      <c r="B177" s="373" t="s">
        <v>6136</v>
      </c>
      <c r="C177" s="373"/>
      <c r="D177" s="373" t="s">
        <v>5798</v>
      </c>
      <c r="E177" s="373" t="s">
        <v>6129</v>
      </c>
      <c r="F177" s="373" t="s">
        <v>916</v>
      </c>
      <c r="G177" s="373"/>
      <c r="H177" s="373"/>
      <c r="I177" s="373"/>
    </row>
    <row r="178" spans="2:9">
      <c r="B178" s="373" t="s">
        <v>964</v>
      </c>
      <c r="C178" s="373"/>
      <c r="D178" s="373" t="s">
        <v>5798</v>
      </c>
      <c r="E178" s="373" t="s">
        <v>6129</v>
      </c>
      <c r="F178" s="373" t="s">
        <v>917</v>
      </c>
      <c r="G178" s="373"/>
      <c r="H178" s="373"/>
      <c r="I178" s="373"/>
    </row>
    <row r="179" spans="2:9">
      <c r="B179" s="373" t="s">
        <v>4503</v>
      </c>
      <c r="C179" s="373"/>
      <c r="D179" s="373" t="s">
        <v>5798</v>
      </c>
      <c r="E179" s="373" t="s">
        <v>6129</v>
      </c>
      <c r="F179" s="373" t="s">
        <v>121</v>
      </c>
      <c r="G179" s="373"/>
      <c r="H179" s="373"/>
      <c r="I179" s="373"/>
    </row>
    <row r="180" spans="2:9">
      <c r="B180" s="373" t="s">
        <v>6137</v>
      </c>
      <c r="C180" s="373"/>
      <c r="D180" s="373" t="s">
        <v>5798</v>
      </c>
      <c r="E180" s="373" t="s">
        <v>6129</v>
      </c>
      <c r="F180" s="373" t="s">
        <v>927</v>
      </c>
      <c r="G180" s="373"/>
      <c r="H180" s="373"/>
      <c r="I180" s="373"/>
    </row>
    <row r="181" spans="2:9">
      <c r="B181" s="373" t="s">
        <v>6138</v>
      </c>
      <c r="C181" s="373"/>
      <c r="D181" s="373" t="s">
        <v>5798</v>
      </c>
      <c r="E181" s="373" t="s">
        <v>6129</v>
      </c>
      <c r="F181" s="373" t="s">
        <v>925</v>
      </c>
      <c r="G181" s="373"/>
      <c r="H181" s="373"/>
      <c r="I181" s="373"/>
    </row>
    <row r="182" spans="2:9">
      <c r="B182" s="373" t="s">
        <v>558</v>
      </c>
      <c r="C182" s="373"/>
      <c r="D182" s="373" t="s">
        <v>5798</v>
      </c>
      <c r="E182" s="373" t="s">
        <v>6129</v>
      </c>
      <c r="F182" s="373" t="s">
        <v>1227</v>
      </c>
      <c r="G182" s="373"/>
      <c r="H182" s="373"/>
      <c r="I182" s="373"/>
    </row>
    <row r="183" spans="2:9">
      <c r="B183" s="373" t="s">
        <v>4457</v>
      </c>
      <c r="C183" s="373"/>
      <c r="D183" s="373" t="s">
        <v>5798</v>
      </c>
      <c r="E183" s="373" t="s">
        <v>6129</v>
      </c>
      <c r="F183" s="373" t="s">
        <v>864</v>
      </c>
      <c r="G183" s="373"/>
      <c r="H183" s="373"/>
      <c r="I183" s="373"/>
    </row>
    <row r="184" spans="2:9">
      <c r="B184" s="373" t="s">
        <v>6144</v>
      </c>
      <c r="C184" s="373"/>
      <c r="D184" s="373" t="s">
        <v>5798</v>
      </c>
      <c r="E184" s="373" t="s">
        <v>6129</v>
      </c>
      <c r="F184" s="373" t="s">
        <v>1285</v>
      </c>
      <c r="G184" s="373"/>
      <c r="H184" s="373"/>
      <c r="I184" s="373"/>
    </row>
    <row r="185" spans="2:9">
      <c r="B185" s="373" t="s">
        <v>6146</v>
      </c>
      <c r="C185" s="373"/>
      <c r="D185" s="373" t="s">
        <v>5798</v>
      </c>
      <c r="E185" s="373" t="s">
        <v>6129</v>
      </c>
      <c r="F185" s="373" t="s">
        <v>1313</v>
      </c>
      <c r="G185" s="373"/>
      <c r="H185" s="373"/>
      <c r="I185" s="373"/>
    </row>
    <row r="186" spans="2:9">
      <c r="B186" s="373" t="s">
        <v>6148</v>
      </c>
      <c r="C186" s="373"/>
      <c r="D186" s="373" t="s">
        <v>5798</v>
      </c>
      <c r="E186" s="373" t="s">
        <v>6129</v>
      </c>
      <c r="F186" s="373" t="s">
        <v>1337</v>
      </c>
      <c r="G186" s="373"/>
      <c r="H186" s="373"/>
      <c r="I186" s="373"/>
    </row>
    <row r="187" spans="2:9">
      <c r="B187" s="373" t="s">
        <v>6020</v>
      </c>
      <c r="C187" s="373"/>
      <c r="D187" s="373" t="s">
        <v>5798</v>
      </c>
      <c r="E187" s="373" t="s">
        <v>6129</v>
      </c>
      <c r="F187" s="373" t="s">
        <v>44</v>
      </c>
      <c r="G187" s="373"/>
      <c r="H187" s="373"/>
      <c r="I187" s="373"/>
    </row>
    <row r="188" spans="2:9">
      <c r="B188" s="373" t="s">
        <v>2520</v>
      </c>
      <c r="C188" s="373"/>
      <c r="D188" s="373" t="s">
        <v>5798</v>
      </c>
      <c r="E188" s="373" t="s">
        <v>6129</v>
      </c>
      <c r="F188" s="373" t="s">
        <v>3185</v>
      </c>
      <c r="G188" s="373"/>
      <c r="H188" s="373"/>
      <c r="I188" s="373"/>
    </row>
    <row r="189" spans="2:9">
      <c r="B189" s="373" t="s">
        <v>843</v>
      </c>
      <c r="C189" s="373"/>
      <c r="D189" s="373" t="s">
        <v>5798</v>
      </c>
      <c r="E189" s="373" t="s">
        <v>6129</v>
      </c>
      <c r="F189" s="373" t="s">
        <v>4773</v>
      </c>
      <c r="G189" s="373"/>
      <c r="H189" s="373"/>
      <c r="I189" s="373"/>
    </row>
    <row r="190" spans="2:9">
      <c r="B190" s="373" t="s">
        <v>2492</v>
      </c>
      <c r="C190" s="373"/>
      <c r="D190" s="373" t="s">
        <v>5798</v>
      </c>
      <c r="E190" s="373" t="s">
        <v>6129</v>
      </c>
      <c r="F190" s="373" t="s">
        <v>2191</v>
      </c>
      <c r="G190" s="373"/>
      <c r="H190" s="373"/>
      <c r="I190" s="373"/>
    </row>
    <row r="191" spans="2:9">
      <c r="B191" s="373" t="s">
        <v>6152</v>
      </c>
      <c r="C191" s="373"/>
      <c r="D191" s="373" t="s">
        <v>5798</v>
      </c>
      <c r="E191" s="373" t="s">
        <v>6129</v>
      </c>
      <c r="F191" s="373" t="s">
        <v>5913</v>
      </c>
      <c r="G191" s="373"/>
      <c r="H191" s="373"/>
      <c r="I191" s="373"/>
    </row>
    <row r="192" spans="2:9">
      <c r="B192" s="373" t="s">
        <v>6153</v>
      </c>
      <c r="C192" s="373"/>
      <c r="D192" s="373" t="s">
        <v>5798</v>
      </c>
      <c r="E192" s="373" t="s">
        <v>6129</v>
      </c>
      <c r="F192" s="373" t="s">
        <v>2604</v>
      </c>
      <c r="G192" s="373"/>
      <c r="H192" s="373"/>
      <c r="I192" s="373"/>
    </row>
    <row r="193" spans="2:9">
      <c r="B193" s="373" t="s">
        <v>6155</v>
      </c>
      <c r="C193" s="373"/>
      <c r="D193" s="373" t="s">
        <v>5798</v>
      </c>
      <c r="E193" s="373" t="s">
        <v>3724</v>
      </c>
      <c r="F193" s="373" t="s">
        <v>869</v>
      </c>
      <c r="G193" s="373"/>
      <c r="H193" s="373"/>
      <c r="I193" s="373"/>
    </row>
    <row r="194" spans="2:9">
      <c r="B194" s="373" t="s">
        <v>5615</v>
      </c>
      <c r="C194" s="373"/>
      <c r="D194" s="373" t="s">
        <v>5798</v>
      </c>
      <c r="E194" s="373" t="s">
        <v>3724</v>
      </c>
      <c r="F194" s="373" t="s">
        <v>872</v>
      </c>
      <c r="G194" s="373"/>
      <c r="H194" s="373"/>
      <c r="I194" s="373"/>
    </row>
    <row r="195" spans="2:9">
      <c r="B195" s="373" t="s">
        <v>6157</v>
      </c>
      <c r="C195" s="373"/>
      <c r="D195" s="373" t="s">
        <v>5798</v>
      </c>
      <c r="E195" s="373" t="s">
        <v>3724</v>
      </c>
      <c r="F195" s="373" t="s">
        <v>497</v>
      </c>
      <c r="G195" s="373"/>
      <c r="H195" s="373"/>
      <c r="I195" s="373"/>
    </row>
    <row r="196" spans="2:9">
      <c r="B196" s="373" t="s">
        <v>1578</v>
      </c>
      <c r="C196" s="373"/>
      <c r="D196" s="373" t="s">
        <v>5798</v>
      </c>
      <c r="E196" s="373" t="s">
        <v>3724</v>
      </c>
      <c r="F196" s="373" t="s">
        <v>469</v>
      </c>
      <c r="G196" s="373"/>
      <c r="H196" s="373"/>
      <c r="I196" s="373"/>
    </row>
    <row r="197" spans="2:9">
      <c r="B197" s="373" t="s">
        <v>745</v>
      </c>
      <c r="C197" s="373"/>
      <c r="D197" s="373" t="s">
        <v>5798</v>
      </c>
      <c r="E197" s="373" t="s">
        <v>3724</v>
      </c>
      <c r="F197" s="373" t="s">
        <v>857</v>
      </c>
      <c r="G197" s="373"/>
      <c r="H197" s="373"/>
      <c r="I197" s="373"/>
    </row>
    <row r="198" spans="2:9">
      <c r="B198" s="373" t="s">
        <v>2379</v>
      </c>
      <c r="C198" s="373"/>
      <c r="D198" s="373" t="s">
        <v>5798</v>
      </c>
      <c r="E198" s="373" t="s">
        <v>3724</v>
      </c>
      <c r="F198" s="373" t="s">
        <v>892</v>
      </c>
      <c r="G198" s="373"/>
      <c r="H198" s="373"/>
      <c r="I198" s="373"/>
    </row>
    <row r="199" spans="2:9">
      <c r="B199" s="373" t="s">
        <v>6158</v>
      </c>
      <c r="C199" s="373"/>
      <c r="D199" s="373" t="s">
        <v>5798</v>
      </c>
      <c r="E199" s="373" t="s">
        <v>3724</v>
      </c>
      <c r="F199" s="373" t="s">
        <v>895</v>
      </c>
      <c r="G199" s="373"/>
      <c r="H199" s="373"/>
      <c r="I199" s="373"/>
    </row>
    <row r="200" spans="2:9">
      <c r="B200" s="373" t="s">
        <v>4865</v>
      </c>
      <c r="C200" s="373"/>
      <c r="D200" s="373" t="s">
        <v>5798</v>
      </c>
      <c r="E200" s="373" t="s">
        <v>3724</v>
      </c>
      <c r="F200" s="373" t="s">
        <v>903</v>
      </c>
      <c r="G200" s="373"/>
      <c r="H200" s="373"/>
      <c r="I200" s="373"/>
    </row>
    <row r="201" spans="2:9">
      <c r="B201" s="373" t="s">
        <v>2331</v>
      </c>
      <c r="C201" s="373"/>
      <c r="D201" s="373" t="s">
        <v>5798</v>
      </c>
      <c r="E201" s="373" t="s">
        <v>3724</v>
      </c>
      <c r="F201" s="373" t="s">
        <v>904</v>
      </c>
      <c r="G201" s="373"/>
      <c r="H201" s="373"/>
      <c r="I201" s="373"/>
    </row>
    <row r="202" spans="2:9">
      <c r="B202" s="373" t="s">
        <v>6159</v>
      </c>
      <c r="C202" s="373"/>
      <c r="D202" s="373" t="s">
        <v>5798</v>
      </c>
      <c r="E202" s="373" t="s">
        <v>3724</v>
      </c>
      <c r="F202" s="373" t="s">
        <v>913</v>
      </c>
      <c r="G202" s="373"/>
      <c r="H202" s="373"/>
      <c r="I202" s="373"/>
    </row>
    <row r="203" spans="2:9">
      <c r="B203" s="373" t="s">
        <v>6160</v>
      </c>
      <c r="C203" s="373"/>
      <c r="D203" s="373" t="s">
        <v>5798</v>
      </c>
      <c r="E203" s="373" t="s">
        <v>3724</v>
      </c>
      <c r="F203" s="373" t="s">
        <v>916</v>
      </c>
      <c r="G203" s="373"/>
      <c r="H203" s="373"/>
      <c r="I203" s="373"/>
    </row>
    <row r="204" spans="2:9">
      <c r="B204" s="373" t="s">
        <v>6161</v>
      </c>
      <c r="C204" s="373"/>
      <c r="D204" s="373" t="s">
        <v>5798</v>
      </c>
      <c r="E204" s="373" t="s">
        <v>3724</v>
      </c>
      <c r="F204" s="373" t="s">
        <v>917</v>
      </c>
      <c r="G204" s="373"/>
      <c r="H204" s="373"/>
      <c r="I204" s="373"/>
    </row>
    <row r="205" spans="2:9">
      <c r="B205" s="373" t="s">
        <v>4935</v>
      </c>
      <c r="C205" s="373"/>
      <c r="D205" s="373" t="s">
        <v>5798</v>
      </c>
      <c r="E205" s="373" t="s">
        <v>3724</v>
      </c>
      <c r="F205" s="373" t="s">
        <v>121</v>
      </c>
      <c r="G205" s="373"/>
      <c r="H205" s="373"/>
      <c r="I205" s="373"/>
    </row>
    <row r="206" spans="2:9">
      <c r="B206" s="373" t="s">
        <v>1898</v>
      </c>
      <c r="C206" s="373"/>
      <c r="D206" s="373" t="s">
        <v>5798</v>
      </c>
      <c r="E206" s="373" t="s">
        <v>3724</v>
      </c>
      <c r="F206" s="373" t="s">
        <v>927</v>
      </c>
      <c r="G206" s="373"/>
      <c r="H206" s="373"/>
      <c r="I206" s="373"/>
    </row>
    <row r="207" spans="2:9">
      <c r="B207" s="373" t="s">
        <v>6164</v>
      </c>
      <c r="C207" s="373"/>
      <c r="D207" s="373" t="s">
        <v>5798</v>
      </c>
      <c r="E207" s="373" t="s">
        <v>3724</v>
      </c>
      <c r="F207" s="373" t="s">
        <v>925</v>
      </c>
      <c r="G207" s="373"/>
      <c r="H207" s="373"/>
      <c r="I207" s="373"/>
    </row>
    <row r="208" spans="2:9">
      <c r="B208" s="373" t="s">
        <v>6166</v>
      </c>
      <c r="C208" s="373"/>
      <c r="D208" s="373" t="s">
        <v>5798</v>
      </c>
      <c r="E208" s="373" t="s">
        <v>3724</v>
      </c>
      <c r="F208" s="373" t="s">
        <v>949</v>
      </c>
      <c r="G208" s="373"/>
      <c r="H208" s="373"/>
      <c r="I208" s="373"/>
    </row>
    <row r="209" spans="2:9">
      <c r="B209" s="373" t="s">
        <v>6167</v>
      </c>
      <c r="C209" s="373"/>
      <c r="D209" s="373" t="s">
        <v>5798</v>
      </c>
      <c r="E209" s="373" t="s">
        <v>3724</v>
      </c>
      <c r="F209" s="373" t="s">
        <v>957</v>
      </c>
      <c r="G209" s="373"/>
      <c r="H209" s="373"/>
      <c r="I209" s="373"/>
    </row>
    <row r="210" spans="2:9">
      <c r="B210" s="373" t="s">
        <v>2135</v>
      </c>
      <c r="C210" s="373"/>
      <c r="D210" s="373" t="s">
        <v>5798</v>
      </c>
      <c r="E210" s="373" t="s">
        <v>3724</v>
      </c>
      <c r="F210" s="373" t="s">
        <v>1238</v>
      </c>
      <c r="G210" s="373"/>
      <c r="H210" s="373"/>
      <c r="I210" s="373"/>
    </row>
    <row r="211" spans="2:9">
      <c r="B211" s="373" t="s">
        <v>6173</v>
      </c>
      <c r="C211" s="373"/>
      <c r="D211" s="373" t="s">
        <v>5798</v>
      </c>
      <c r="E211" s="373" t="s">
        <v>3724</v>
      </c>
      <c r="F211" s="373" t="s">
        <v>1268</v>
      </c>
      <c r="G211" s="373"/>
      <c r="H211" s="373"/>
      <c r="I211" s="373"/>
    </row>
    <row r="212" spans="2:9">
      <c r="B212" s="373" t="s">
        <v>3999</v>
      </c>
      <c r="C212" s="373"/>
      <c r="D212" s="373" t="s">
        <v>5798</v>
      </c>
      <c r="E212" s="373" t="s">
        <v>3724</v>
      </c>
      <c r="F212" s="373" t="s">
        <v>1021</v>
      </c>
      <c r="G212" s="373"/>
      <c r="H212" s="373"/>
      <c r="I212" s="373"/>
    </row>
    <row r="213" spans="2:9">
      <c r="B213" s="373" t="s">
        <v>6178</v>
      </c>
      <c r="C213" s="373"/>
      <c r="D213" s="373" t="s">
        <v>5798</v>
      </c>
      <c r="E213" s="373" t="s">
        <v>3724</v>
      </c>
      <c r="F213" s="373" t="s">
        <v>1313</v>
      </c>
      <c r="G213" s="373"/>
      <c r="H213" s="373"/>
      <c r="I213" s="373"/>
    </row>
    <row r="214" spans="2:9">
      <c r="B214" s="373" t="s">
        <v>787</v>
      </c>
      <c r="C214" s="373"/>
      <c r="D214" s="373" t="s">
        <v>5798</v>
      </c>
      <c r="E214" s="373" t="s">
        <v>3724</v>
      </c>
      <c r="F214" s="373" t="s">
        <v>5207</v>
      </c>
      <c r="G214" s="373"/>
      <c r="H214" s="373"/>
      <c r="I214" s="373"/>
    </row>
    <row r="215" spans="2:9">
      <c r="B215" s="373" t="s">
        <v>5487</v>
      </c>
      <c r="C215" s="373"/>
      <c r="D215" s="373" t="s">
        <v>5798</v>
      </c>
      <c r="E215" s="373" t="s">
        <v>6193</v>
      </c>
      <c r="F215" s="373" t="s">
        <v>869</v>
      </c>
      <c r="G215" s="373"/>
      <c r="H215" s="373"/>
      <c r="I215" s="373"/>
    </row>
    <row r="216" spans="2:9">
      <c r="B216" s="373" t="s">
        <v>3446</v>
      </c>
      <c r="C216" s="373"/>
      <c r="D216" s="373" t="s">
        <v>5798</v>
      </c>
      <c r="E216" s="373" t="s">
        <v>6193</v>
      </c>
      <c r="F216" s="373" t="s">
        <v>872</v>
      </c>
      <c r="G216" s="373"/>
      <c r="H216" s="373"/>
      <c r="I216" s="373"/>
    </row>
    <row r="217" spans="2:9">
      <c r="B217" s="373" t="s">
        <v>6194</v>
      </c>
      <c r="C217" s="373"/>
      <c r="D217" s="373" t="s">
        <v>5798</v>
      </c>
      <c r="E217" s="373" t="s">
        <v>6193</v>
      </c>
      <c r="F217" s="373" t="s">
        <v>497</v>
      </c>
      <c r="G217" s="373"/>
      <c r="H217" s="373"/>
      <c r="I217" s="373"/>
    </row>
    <row r="218" spans="2:9">
      <c r="B218" s="373" t="s">
        <v>6012</v>
      </c>
      <c r="C218" s="373"/>
      <c r="D218" s="373" t="s">
        <v>5798</v>
      </c>
      <c r="E218" s="373" t="s">
        <v>6193</v>
      </c>
      <c r="F218" s="373" t="s">
        <v>469</v>
      </c>
      <c r="G218" s="373"/>
      <c r="H218" s="373"/>
      <c r="I218" s="373"/>
    </row>
    <row r="219" spans="2:9">
      <c r="B219" s="373" t="s">
        <v>6195</v>
      </c>
      <c r="C219" s="373"/>
      <c r="D219" s="373" t="s">
        <v>5798</v>
      </c>
      <c r="E219" s="373" t="s">
        <v>6193</v>
      </c>
      <c r="F219" s="373" t="s">
        <v>857</v>
      </c>
      <c r="G219" s="373"/>
      <c r="H219" s="373"/>
      <c r="I219" s="373"/>
    </row>
    <row r="220" spans="2:9">
      <c r="B220" s="373" t="s">
        <v>2808</v>
      </c>
      <c r="C220" s="373"/>
      <c r="D220" s="373" t="s">
        <v>5798</v>
      </c>
      <c r="E220" s="373" t="s">
        <v>6193</v>
      </c>
      <c r="F220" s="373" t="s">
        <v>892</v>
      </c>
      <c r="G220" s="373"/>
      <c r="H220" s="373"/>
      <c r="I220" s="373"/>
    </row>
    <row r="221" spans="2:9">
      <c r="B221" s="373" t="s">
        <v>6196</v>
      </c>
      <c r="C221" s="373"/>
      <c r="D221" s="373" t="s">
        <v>5798</v>
      </c>
      <c r="E221" s="373" t="s">
        <v>6193</v>
      </c>
      <c r="F221" s="373" t="s">
        <v>895</v>
      </c>
      <c r="G221" s="373"/>
      <c r="H221" s="373"/>
      <c r="I221" s="373"/>
    </row>
    <row r="222" spans="2:9">
      <c r="B222" s="373" t="s">
        <v>4639</v>
      </c>
      <c r="C222" s="373"/>
      <c r="D222" s="373" t="s">
        <v>5798</v>
      </c>
      <c r="E222" s="373" t="s">
        <v>6193</v>
      </c>
      <c r="F222" s="373" t="s">
        <v>903</v>
      </c>
      <c r="G222" s="373"/>
      <c r="H222" s="373"/>
      <c r="I222" s="373"/>
    </row>
    <row r="223" spans="2:9">
      <c r="B223" s="373" t="s">
        <v>5663</v>
      </c>
      <c r="C223" s="373"/>
      <c r="D223" s="373" t="s">
        <v>5798</v>
      </c>
      <c r="E223" s="373" t="s">
        <v>6193</v>
      </c>
      <c r="F223" s="373" t="s">
        <v>904</v>
      </c>
      <c r="G223" s="373"/>
      <c r="H223" s="373"/>
      <c r="I223" s="373"/>
    </row>
    <row r="224" spans="2:9">
      <c r="B224" s="373" t="s">
        <v>3204</v>
      </c>
      <c r="C224" s="373"/>
      <c r="D224" s="373" t="s">
        <v>5798</v>
      </c>
      <c r="E224" s="373" t="s">
        <v>3660</v>
      </c>
      <c r="F224" s="373" t="s">
        <v>869</v>
      </c>
      <c r="G224" s="373"/>
      <c r="H224" s="373"/>
      <c r="I224" s="373"/>
    </row>
    <row r="225" spans="2:9">
      <c r="B225" s="373" t="s">
        <v>3761</v>
      </c>
      <c r="C225" s="373"/>
      <c r="D225" s="373" t="s">
        <v>5798</v>
      </c>
      <c r="E225" s="373" t="s">
        <v>3660</v>
      </c>
      <c r="F225" s="373" t="s">
        <v>872</v>
      </c>
      <c r="G225" s="373"/>
      <c r="H225" s="373"/>
      <c r="I225" s="373"/>
    </row>
    <row r="226" spans="2:9">
      <c r="B226" s="373" t="s">
        <v>2426</v>
      </c>
      <c r="C226" s="373"/>
      <c r="D226" s="373" t="s">
        <v>5798</v>
      </c>
      <c r="E226" s="373" t="s">
        <v>3660</v>
      </c>
      <c r="F226" s="373" t="s">
        <v>497</v>
      </c>
      <c r="G226" s="373"/>
      <c r="H226" s="373"/>
      <c r="I226" s="373"/>
    </row>
    <row r="227" spans="2:9">
      <c r="B227" s="373" t="s">
        <v>6088</v>
      </c>
      <c r="C227" s="373"/>
      <c r="D227" s="373" t="s">
        <v>5798</v>
      </c>
      <c r="E227" s="373" t="s">
        <v>3660</v>
      </c>
      <c r="F227" s="373" t="s">
        <v>469</v>
      </c>
      <c r="G227" s="373"/>
      <c r="H227" s="373"/>
      <c r="I227" s="373"/>
    </row>
    <row r="228" spans="2:9">
      <c r="B228" s="373" t="s">
        <v>922</v>
      </c>
      <c r="C228" s="373"/>
      <c r="D228" s="373" t="s">
        <v>5798</v>
      </c>
      <c r="E228" s="373" t="s">
        <v>3660</v>
      </c>
      <c r="F228" s="373" t="s">
        <v>857</v>
      </c>
      <c r="G228" s="373"/>
      <c r="H228" s="373"/>
      <c r="I228" s="373"/>
    </row>
    <row r="229" spans="2:9">
      <c r="B229" s="373" t="s">
        <v>6201</v>
      </c>
      <c r="C229" s="373"/>
      <c r="D229" s="373" t="s">
        <v>5798</v>
      </c>
      <c r="E229" s="373" t="s">
        <v>3660</v>
      </c>
      <c r="F229" s="373" t="s">
        <v>892</v>
      </c>
      <c r="G229" s="373"/>
      <c r="H229" s="373"/>
      <c r="I229" s="373"/>
    </row>
    <row r="230" spans="2:9">
      <c r="B230" s="373" t="s">
        <v>6202</v>
      </c>
      <c r="C230" s="373"/>
      <c r="D230" s="373" t="s">
        <v>5798</v>
      </c>
      <c r="E230" s="373" t="s">
        <v>3660</v>
      </c>
      <c r="F230" s="373" t="s">
        <v>895</v>
      </c>
      <c r="G230" s="373"/>
      <c r="H230" s="373"/>
      <c r="I230" s="373"/>
    </row>
    <row r="231" spans="2:9">
      <c r="B231" s="373" t="s">
        <v>6203</v>
      </c>
      <c r="C231" s="373"/>
      <c r="D231" s="373" t="s">
        <v>5798</v>
      </c>
      <c r="E231" s="373" t="s">
        <v>3660</v>
      </c>
      <c r="F231" s="373" t="s">
        <v>903</v>
      </c>
      <c r="G231" s="373"/>
      <c r="H231" s="373"/>
      <c r="I231" s="373"/>
    </row>
    <row r="232" spans="2:9">
      <c r="B232" s="373" t="s">
        <v>1298</v>
      </c>
      <c r="C232" s="373"/>
      <c r="D232" s="373" t="s">
        <v>5798</v>
      </c>
      <c r="E232" s="373" t="s">
        <v>3660</v>
      </c>
      <c r="F232" s="373" t="s">
        <v>904</v>
      </c>
      <c r="G232" s="373"/>
      <c r="H232" s="373"/>
      <c r="I232" s="373"/>
    </row>
    <row r="233" spans="2:9">
      <c r="B233" s="373" t="s">
        <v>6204</v>
      </c>
      <c r="C233" s="373"/>
      <c r="D233" s="373" t="s">
        <v>5798</v>
      </c>
      <c r="E233" s="373" t="s">
        <v>3660</v>
      </c>
      <c r="F233" s="373" t="s">
        <v>913</v>
      </c>
      <c r="G233" s="373"/>
      <c r="H233" s="373"/>
      <c r="I233" s="373"/>
    </row>
    <row r="234" spans="2:9">
      <c r="B234" s="373" t="s">
        <v>6197</v>
      </c>
      <c r="C234" s="373"/>
      <c r="D234" s="373" t="s">
        <v>5798</v>
      </c>
      <c r="E234" s="373" t="s">
        <v>3660</v>
      </c>
      <c r="F234" s="373" t="s">
        <v>1233</v>
      </c>
      <c r="G234" s="373"/>
      <c r="H234" s="373"/>
      <c r="I234" s="373"/>
    </row>
    <row r="235" spans="2:9">
      <c r="B235" s="373" t="s">
        <v>4557</v>
      </c>
      <c r="C235" s="373"/>
      <c r="D235" s="373" t="s">
        <v>5798</v>
      </c>
      <c r="E235" s="373" t="s">
        <v>1657</v>
      </c>
      <c r="F235" s="373" t="s">
        <v>869</v>
      </c>
      <c r="G235" s="373"/>
      <c r="H235" s="373"/>
      <c r="I235" s="373"/>
    </row>
    <row r="236" spans="2:9">
      <c r="B236" s="373" t="s">
        <v>6208</v>
      </c>
      <c r="C236" s="373"/>
      <c r="D236" s="373" t="s">
        <v>5798</v>
      </c>
      <c r="E236" s="373" t="s">
        <v>1657</v>
      </c>
      <c r="F236" s="373" t="s">
        <v>872</v>
      </c>
      <c r="G236" s="373"/>
      <c r="H236" s="373"/>
      <c r="I236" s="373"/>
    </row>
    <row r="237" spans="2:9">
      <c r="B237" s="373" t="s">
        <v>796</v>
      </c>
      <c r="C237" s="373"/>
      <c r="D237" s="373" t="s">
        <v>5798</v>
      </c>
      <c r="E237" s="373" t="s">
        <v>1657</v>
      </c>
      <c r="F237" s="373" t="s">
        <v>497</v>
      </c>
      <c r="G237" s="373"/>
      <c r="H237" s="373"/>
      <c r="I237" s="373"/>
    </row>
    <row r="238" spans="2:9">
      <c r="B238" s="373" t="s">
        <v>5193</v>
      </c>
      <c r="C238" s="373"/>
      <c r="D238" s="373" t="s">
        <v>5798</v>
      </c>
      <c r="E238" s="373" t="s">
        <v>1657</v>
      </c>
      <c r="F238" s="373" t="s">
        <v>469</v>
      </c>
      <c r="G238" s="373"/>
      <c r="H238" s="373"/>
      <c r="I238" s="373"/>
    </row>
    <row r="239" spans="2:9">
      <c r="B239" s="373" t="s">
        <v>6209</v>
      </c>
      <c r="C239" s="373"/>
      <c r="D239" s="373" t="s">
        <v>5798</v>
      </c>
      <c r="E239" s="373" t="s">
        <v>1657</v>
      </c>
      <c r="F239" s="373" t="s">
        <v>1227</v>
      </c>
      <c r="G239" s="373"/>
      <c r="H239" s="373"/>
      <c r="I239" s="373"/>
    </row>
    <row r="240" spans="2:9">
      <c r="B240" s="373" t="s">
        <v>6219</v>
      </c>
      <c r="C240" s="373"/>
      <c r="D240" s="373" t="s">
        <v>5798</v>
      </c>
      <c r="E240" s="373" t="s">
        <v>1657</v>
      </c>
      <c r="F240" s="373" t="s">
        <v>1250</v>
      </c>
      <c r="G240" s="373"/>
      <c r="H240" s="373"/>
      <c r="I240" s="373"/>
    </row>
    <row r="241" spans="2:9">
      <c r="B241" s="373" t="s">
        <v>6220</v>
      </c>
      <c r="C241" s="373"/>
      <c r="D241" s="373" t="s">
        <v>5798</v>
      </c>
      <c r="E241" s="373" t="s">
        <v>1657</v>
      </c>
      <c r="F241" s="373" t="s">
        <v>864</v>
      </c>
      <c r="G241" s="373"/>
      <c r="H241" s="373"/>
      <c r="I241" s="373"/>
    </row>
    <row r="242" spans="2:9">
      <c r="B242" s="373" t="s">
        <v>3898</v>
      </c>
      <c r="C242" s="373"/>
      <c r="D242" s="373" t="s">
        <v>5798</v>
      </c>
      <c r="E242" s="373" t="s">
        <v>1657</v>
      </c>
      <c r="F242" s="373" t="s">
        <v>1226</v>
      </c>
      <c r="G242" s="373"/>
      <c r="H242" s="373"/>
      <c r="I242" s="373"/>
    </row>
    <row r="243" spans="2:9">
      <c r="B243" s="373" t="s">
        <v>1841</v>
      </c>
      <c r="C243" s="373"/>
      <c r="D243" s="373" t="s">
        <v>5798</v>
      </c>
      <c r="E243" s="373" t="s">
        <v>1657</v>
      </c>
      <c r="F243" s="373" t="s">
        <v>1268</v>
      </c>
      <c r="G243" s="373"/>
      <c r="H243" s="373"/>
      <c r="I243" s="373"/>
    </row>
    <row r="244" spans="2:9">
      <c r="B244" s="373" t="s">
        <v>4856</v>
      </c>
      <c r="C244" s="373"/>
      <c r="D244" s="373" t="s">
        <v>5798</v>
      </c>
      <c r="E244" s="373" t="s">
        <v>6222</v>
      </c>
      <c r="F244" s="373" t="s">
        <v>869</v>
      </c>
      <c r="G244" s="373"/>
      <c r="H244" s="373"/>
      <c r="I244" s="373"/>
    </row>
    <row r="245" spans="2:9">
      <c r="B245" s="373" t="s">
        <v>6223</v>
      </c>
      <c r="C245" s="373"/>
      <c r="D245" s="373" t="s">
        <v>5798</v>
      </c>
      <c r="E245" s="373" t="s">
        <v>6222</v>
      </c>
      <c r="F245" s="373" t="s">
        <v>872</v>
      </c>
      <c r="G245" s="373"/>
      <c r="H245" s="373"/>
      <c r="I245" s="373"/>
    </row>
    <row r="246" spans="2:9">
      <c r="B246" s="373" t="s">
        <v>2431</v>
      </c>
      <c r="C246" s="373"/>
      <c r="D246" s="373" t="s">
        <v>5798</v>
      </c>
      <c r="E246" s="373" t="s">
        <v>6222</v>
      </c>
      <c r="F246" s="373" t="s">
        <v>497</v>
      </c>
      <c r="G246" s="373"/>
      <c r="H246" s="373"/>
      <c r="I246" s="373"/>
    </row>
    <row r="247" spans="2:9">
      <c r="B247" s="373" t="s">
        <v>6052</v>
      </c>
      <c r="C247" s="373"/>
      <c r="D247" s="373" t="s">
        <v>5798</v>
      </c>
      <c r="E247" s="373" t="s">
        <v>6222</v>
      </c>
      <c r="F247" s="373" t="s">
        <v>469</v>
      </c>
      <c r="G247" s="373"/>
      <c r="H247" s="373"/>
      <c r="I247" s="373"/>
    </row>
    <row r="248" spans="2:9">
      <c r="B248" s="373" t="s">
        <v>6224</v>
      </c>
      <c r="C248" s="373"/>
      <c r="D248" s="373" t="s">
        <v>5798</v>
      </c>
      <c r="E248" s="373" t="s">
        <v>6222</v>
      </c>
      <c r="F248" s="373" t="s">
        <v>857</v>
      </c>
      <c r="G248" s="373"/>
      <c r="H248" s="373"/>
      <c r="I248" s="373"/>
    </row>
    <row r="249" spans="2:9">
      <c r="B249" s="373" t="s">
        <v>6225</v>
      </c>
      <c r="C249" s="373"/>
      <c r="D249" s="373" t="s">
        <v>5798</v>
      </c>
      <c r="E249" s="373" t="s">
        <v>6222</v>
      </c>
      <c r="F249" s="373" t="s">
        <v>892</v>
      </c>
      <c r="G249" s="373"/>
      <c r="H249" s="373"/>
      <c r="I249" s="373"/>
    </row>
    <row r="250" spans="2:9">
      <c r="B250" s="373" t="s">
        <v>6226</v>
      </c>
      <c r="C250" s="373"/>
      <c r="D250" s="373" t="s">
        <v>5798</v>
      </c>
      <c r="E250" s="373" t="s">
        <v>6222</v>
      </c>
      <c r="F250" s="373" t="s">
        <v>895</v>
      </c>
      <c r="G250" s="373"/>
      <c r="H250" s="373"/>
      <c r="I250" s="373"/>
    </row>
    <row r="251" spans="2:9">
      <c r="B251" s="373" t="s">
        <v>6227</v>
      </c>
      <c r="C251" s="373"/>
      <c r="D251" s="373" t="s">
        <v>5798</v>
      </c>
      <c r="E251" s="373" t="s">
        <v>6222</v>
      </c>
      <c r="F251" s="373" t="s">
        <v>903</v>
      </c>
      <c r="G251" s="373"/>
      <c r="H251" s="373"/>
      <c r="I251" s="373"/>
    </row>
    <row r="252" spans="2:9">
      <c r="B252" s="373" t="s">
        <v>1062</v>
      </c>
      <c r="C252" s="373"/>
      <c r="D252" s="373" t="s">
        <v>5798</v>
      </c>
      <c r="E252" s="373" t="s">
        <v>6222</v>
      </c>
      <c r="F252" s="373" t="s">
        <v>904</v>
      </c>
      <c r="G252" s="373"/>
      <c r="H252" s="373"/>
      <c r="I252" s="373"/>
    </row>
    <row r="253" spans="2:9">
      <c r="B253" s="373" t="s">
        <v>4925</v>
      </c>
      <c r="C253" s="373"/>
      <c r="D253" s="373" t="s">
        <v>5798</v>
      </c>
      <c r="E253" s="373" t="s">
        <v>6222</v>
      </c>
      <c r="F253" s="373" t="s">
        <v>913</v>
      </c>
      <c r="G253" s="373"/>
      <c r="H253" s="373"/>
      <c r="I253" s="373"/>
    </row>
    <row r="254" spans="2:9">
      <c r="B254" s="373" t="s">
        <v>6244</v>
      </c>
      <c r="C254" s="373"/>
      <c r="D254" s="373" t="s">
        <v>5798</v>
      </c>
      <c r="E254" s="373" t="s">
        <v>6222</v>
      </c>
      <c r="F254" s="373" t="s">
        <v>2872</v>
      </c>
      <c r="G254" s="373"/>
      <c r="H254" s="373"/>
      <c r="I254" s="373"/>
    </row>
    <row r="255" spans="2:9">
      <c r="B255" s="373" t="s">
        <v>2330</v>
      </c>
      <c r="C255" s="373"/>
      <c r="D255" s="373" t="s">
        <v>5798</v>
      </c>
      <c r="E255" s="373" t="s">
        <v>6222</v>
      </c>
      <c r="F255" s="373" t="s">
        <v>44</v>
      </c>
      <c r="G255" s="373"/>
      <c r="H255" s="373"/>
      <c r="I255" s="373"/>
    </row>
    <row r="256" spans="2:9">
      <c r="B256" s="373" t="s">
        <v>6245</v>
      </c>
      <c r="C256" s="373"/>
      <c r="D256" s="373" t="s">
        <v>5798</v>
      </c>
      <c r="E256" s="373" t="s">
        <v>6222</v>
      </c>
      <c r="F256" s="373" t="s">
        <v>1571</v>
      </c>
      <c r="G256" s="373"/>
      <c r="H256" s="373"/>
      <c r="I256" s="373"/>
    </row>
    <row r="257" spans="2:9">
      <c r="B257" s="373" t="s">
        <v>6248</v>
      </c>
      <c r="C257" s="373"/>
      <c r="D257" s="373" t="s">
        <v>5798</v>
      </c>
      <c r="E257" s="373" t="s">
        <v>1944</v>
      </c>
      <c r="F257" s="373" t="s">
        <v>869</v>
      </c>
      <c r="G257" s="373"/>
      <c r="H257" s="373"/>
      <c r="I257" s="373"/>
    </row>
    <row r="258" spans="2:9">
      <c r="B258" s="373" t="s">
        <v>5201</v>
      </c>
      <c r="C258" s="373"/>
      <c r="D258" s="373" t="s">
        <v>5798</v>
      </c>
      <c r="E258" s="373" t="s">
        <v>1944</v>
      </c>
      <c r="F258" s="373" t="s">
        <v>872</v>
      </c>
      <c r="G258" s="373"/>
      <c r="H258" s="373"/>
      <c r="I258" s="373"/>
    </row>
    <row r="259" spans="2:9">
      <c r="B259" s="373" t="s">
        <v>3633</v>
      </c>
      <c r="C259" s="373"/>
      <c r="D259" s="373" t="s">
        <v>5798</v>
      </c>
      <c r="E259" s="373" t="s">
        <v>1944</v>
      </c>
      <c r="F259" s="373" t="s">
        <v>497</v>
      </c>
      <c r="G259" s="373"/>
      <c r="H259" s="373"/>
      <c r="I259" s="373"/>
    </row>
    <row r="260" spans="2:9">
      <c r="B260" s="373" t="s">
        <v>1821</v>
      </c>
      <c r="C260" s="373"/>
      <c r="D260" s="373" t="s">
        <v>5798</v>
      </c>
      <c r="E260" s="373" t="s">
        <v>1944</v>
      </c>
      <c r="F260" s="373" t="s">
        <v>469</v>
      </c>
      <c r="G260" s="373"/>
      <c r="H260" s="373"/>
      <c r="I260" s="373"/>
    </row>
    <row r="261" spans="2:9">
      <c r="B261" s="373" t="s">
        <v>4917</v>
      </c>
      <c r="C261" s="373"/>
      <c r="D261" s="373" t="s">
        <v>5798</v>
      </c>
      <c r="E261" s="373" t="s">
        <v>1944</v>
      </c>
      <c r="F261" s="373" t="s">
        <v>857</v>
      </c>
      <c r="G261" s="373"/>
      <c r="H261" s="373"/>
      <c r="I261" s="373"/>
    </row>
    <row r="262" spans="2:9">
      <c r="B262" s="373" t="s">
        <v>2310</v>
      </c>
      <c r="C262" s="373"/>
      <c r="D262" s="373" t="s">
        <v>5798</v>
      </c>
      <c r="E262" s="373" t="s">
        <v>1944</v>
      </c>
      <c r="F262" s="373" t="s">
        <v>892</v>
      </c>
      <c r="G262" s="373"/>
      <c r="H262" s="373"/>
      <c r="I262" s="373"/>
    </row>
    <row r="263" spans="2:9">
      <c r="B263" s="373" t="s">
        <v>4897</v>
      </c>
      <c r="C263" s="373"/>
      <c r="D263" s="373" t="s">
        <v>5798</v>
      </c>
      <c r="E263" s="373" t="s">
        <v>1944</v>
      </c>
      <c r="F263" s="373" t="s">
        <v>895</v>
      </c>
      <c r="G263" s="373"/>
      <c r="H263" s="373"/>
      <c r="I263" s="373"/>
    </row>
    <row r="264" spans="2:9">
      <c r="B264" s="373" t="s">
        <v>6249</v>
      </c>
      <c r="C264" s="373"/>
      <c r="D264" s="373" t="s">
        <v>5798</v>
      </c>
      <c r="E264" s="373" t="s">
        <v>1944</v>
      </c>
      <c r="F264" s="373" t="s">
        <v>903</v>
      </c>
      <c r="G264" s="373"/>
      <c r="H264" s="373"/>
      <c r="I264" s="373"/>
    </row>
    <row r="265" spans="2:9">
      <c r="B265" s="373" t="s">
        <v>891</v>
      </c>
      <c r="C265" s="373"/>
      <c r="D265" s="373" t="s">
        <v>5798</v>
      </c>
      <c r="E265" s="373" t="s">
        <v>1944</v>
      </c>
      <c r="F265" s="373" t="s">
        <v>904</v>
      </c>
      <c r="G265" s="373"/>
      <c r="H265" s="373"/>
      <c r="I265" s="373"/>
    </row>
    <row r="266" spans="2:9">
      <c r="B266" s="373" t="s">
        <v>5561</v>
      </c>
      <c r="C266" s="373"/>
      <c r="D266" s="373" t="s">
        <v>5798</v>
      </c>
      <c r="E266" s="373" t="s">
        <v>1944</v>
      </c>
      <c r="F266" s="373" t="s">
        <v>913</v>
      </c>
      <c r="G266" s="373"/>
      <c r="H266" s="373"/>
      <c r="I266" s="373"/>
    </row>
    <row r="267" spans="2:9">
      <c r="B267" s="373" t="s">
        <v>6251</v>
      </c>
      <c r="C267" s="373"/>
      <c r="D267" s="373" t="s">
        <v>5798</v>
      </c>
      <c r="E267" s="373" t="s">
        <v>1944</v>
      </c>
      <c r="F267" s="373" t="s">
        <v>916</v>
      </c>
      <c r="G267" s="373"/>
      <c r="H267" s="373"/>
      <c r="I267" s="373"/>
    </row>
    <row r="268" spans="2:9">
      <c r="B268" s="373" t="s">
        <v>6252</v>
      </c>
      <c r="C268" s="373"/>
      <c r="D268" s="373" t="s">
        <v>5798</v>
      </c>
      <c r="E268" s="373" t="s">
        <v>1944</v>
      </c>
      <c r="F268" s="373" t="s">
        <v>917</v>
      </c>
      <c r="G268" s="373"/>
      <c r="H268" s="373"/>
      <c r="I268" s="373"/>
    </row>
    <row r="269" spans="2:9">
      <c r="B269" s="373" t="s">
        <v>6253</v>
      </c>
      <c r="C269" s="373"/>
      <c r="D269" s="373" t="s">
        <v>5798</v>
      </c>
      <c r="E269" s="373" t="s">
        <v>1944</v>
      </c>
      <c r="F269" s="373" t="s">
        <v>121</v>
      </c>
      <c r="G269" s="373"/>
      <c r="H269" s="373"/>
      <c r="I269" s="373"/>
    </row>
    <row r="270" spans="2:9">
      <c r="B270" s="373" t="s">
        <v>2227</v>
      </c>
      <c r="C270" s="373"/>
      <c r="D270" s="373" t="s">
        <v>5798</v>
      </c>
      <c r="E270" s="373" t="s">
        <v>6264</v>
      </c>
      <c r="F270" s="373" t="s">
        <v>869</v>
      </c>
      <c r="G270" s="373"/>
      <c r="H270" s="373"/>
      <c r="I270" s="373"/>
    </row>
    <row r="271" spans="2:9">
      <c r="B271" s="373" t="s">
        <v>1359</v>
      </c>
      <c r="C271" s="373"/>
      <c r="D271" s="373" t="s">
        <v>5798</v>
      </c>
      <c r="E271" s="373" t="s">
        <v>6264</v>
      </c>
      <c r="F271" s="373" t="s">
        <v>872</v>
      </c>
      <c r="G271" s="373"/>
      <c r="H271" s="373"/>
      <c r="I271" s="373"/>
    </row>
    <row r="272" spans="2:9">
      <c r="B272" s="373" t="s">
        <v>6265</v>
      </c>
      <c r="C272" s="373"/>
      <c r="D272" s="373" t="s">
        <v>5798</v>
      </c>
      <c r="E272" s="373" t="s">
        <v>6264</v>
      </c>
      <c r="F272" s="373" t="s">
        <v>497</v>
      </c>
      <c r="G272" s="373"/>
      <c r="H272" s="373"/>
      <c r="I272" s="373"/>
    </row>
    <row r="273" spans="2:9">
      <c r="B273" s="373" t="s">
        <v>2974</v>
      </c>
      <c r="C273" s="373"/>
      <c r="D273" s="373" t="s">
        <v>5798</v>
      </c>
      <c r="E273" s="373" t="s">
        <v>6264</v>
      </c>
      <c r="F273" s="373" t="s">
        <v>469</v>
      </c>
      <c r="G273" s="373"/>
      <c r="H273" s="373"/>
      <c r="I273" s="373"/>
    </row>
    <row r="274" spans="2:9">
      <c r="B274" s="373" t="s">
        <v>6266</v>
      </c>
      <c r="C274" s="373"/>
      <c r="D274" s="373" t="s">
        <v>5798</v>
      </c>
      <c r="E274" s="373" t="s">
        <v>6264</v>
      </c>
      <c r="F274" s="373" t="s">
        <v>857</v>
      </c>
      <c r="G274" s="373"/>
      <c r="H274" s="373"/>
      <c r="I274" s="373"/>
    </row>
    <row r="275" spans="2:9">
      <c r="B275" s="373" t="s">
        <v>6267</v>
      </c>
      <c r="C275" s="373"/>
      <c r="D275" s="373" t="s">
        <v>5798</v>
      </c>
      <c r="E275" s="373" t="s">
        <v>6264</v>
      </c>
      <c r="F275" s="373" t="s">
        <v>892</v>
      </c>
      <c r="G275" s="373"/>
      <c r="H275" s="373"/>
      <c r="I275" s="373"/>
    </row>
    <row r="276" spans="2:9">
      <c r="B276" s="373" t="s">
        <v>6268</v>
      </c>
      <c r="C276" s="373"/>
      <c r="D276" s="373" t="s">
        <v>5798</v>
      </c>
      <c r="E276" s="373" t="s">
        <v>6264</v>
      </c>
      <c r="F276" s="373" t="s">
        <v>895</v>
      </c>
      <c r="G276" s="373"/>
      <c r="H276" s="373"/>
      <c r="I276" s="373"/>
    </row>
    <row r="277" spans="2:9">
      <c r="B277" s="373" t="s">
        <v>2761</v>
      </c>
      <c r="C277" s="373"/>
      <c r="D277" s="373" t="s">
        <v>5798</v>
      </c>
      <c r="E277" s="373" t="s">
        <v>6264</v>
      </c>
      <c r="F277" s="373" t="s">
        <v>903</v>
      </c>
      <c r="G277" s="373"/>
      <c r="H277" s="373"/>
      <c r="I277" s="373"/>
    </row>
    <row r="278" spans="2:9">
      <c r="B278" s="373" t="s">
        <v>6270</v>
      </c>
      <c r="C278" s="373"/>
      <c r="D278" s="373" t="s">
        <v>5798</v>
      </c>
      <c r="E278" s="373" t="s">
        <v>6264</v>
      </c>
      <c r="F278" s="373" t="s">
        <v>904</v>
      </c>
      <c r="G278" s="373"/>
      <c r="H278" s="373"/>
      <c r="I278" s="373"/>
    </row>
    <row r="279" spans="2:9">
      <c r="B279" s="373" t="s">
        <v>6271</v>
      </c>
      <c r="C279" s="373"/>
      <c r="D279" s="373" t="s">
        <v>5798</v>
      </c>
      <c r="E279" s="373" t="s">
        <v>6264</v>
      </c>
      <c r="F279" s="373" t="s">
        <v>913</v>
      </c>
      <c r="G279" s="373"/>
      <c r="H279" s="373"/>
      <c r="I279" s="373"/>
    </row>
    <row r="280" spans="2:9">
      <c r="B280" s="373" t="s">
        <v>6272</v>
      </c>
      <c r="C280" s="373"/>
      <c r="D280" s="373" t="s">
        <v>5798</v>
      </c>
      <c r="E280" s="373" t="s">
        <v>6264</v>
      </c>
      <c r="F280" s="373" t="s">
        <v>916</v>
      </c>
      <c r="G280" s="373"/>
      <c r="H280" s="373"/>
      <c r="I280" s="373"/>
    </row>
    <row r="281" spans="2:9">
      <c r="B281" s="373" t="s">
        <v>6273</v>
      </c>
      <c r="C281" s="373"/>
      <c r="D281" s="373" t="s">
        <v>5798</v>
      </c>
      <c r="E281" s="373" t="s">
        <v>6264</v>
      </c>
      <c r="F281" s="373" t="s">
        <v>917</v>
      </c>
      <c r="G281" s="373"/>
      <c r="H281" s="373"/>
      <c r="I281" s="373"/>
    </row>
    <row r="282" spans="2:9">
      <c r="B282" s="373" t="s">
        <v>3980</v>
      </c>
      <c r="C282" s="373"/>
      <c r="D282" s="373" t="s">
        <v>5798</v>
      </c>
      <c r="E282" s="373" t="s">
        <v>6264</v>
      </c>
      <c r="F282" s="373" t="s">
        <v>121</v>
      </c>
      <c r="G282" s="373"/>
      <c r="H282" s="373"/>
      <c r="I282" s="373"/>
    </row>
    <row r="283" spans="2:9">
      <c r="B283" s="373" t="s">
        <v>6274</v>
      </c>
      <c r="C283" s="373"/>
      <c r="D283" s="373" t="s">
        <v>5798</v>
      </c>
      <c r="E283" s="373" t="s">
        <v>6264</v>
      </c>
      <c r="F283" s="373" t="s">
        <v>927</v>
      </c>
      <c r="G283" s="373"/>
      <c r="H283" s="373"/>
      <c r="I283" s="373"/>
    </row>
    <row r="284" spans="2:9">
      <c r="B284" s="373" t="s">
        <v>3537</v>
      </c>
      <c r="C284" s="373"/>
      <c r="D284" s="373" t="s">
        <v>5798</v>
      </c>
      <c r="E284" s="373" t="s">
        <v>6264</v>
      </c>
      <c r="F284" s="373" t="s">
        <v>925</v>
      </c>
      <c r="G284" s="373"/>
      <c r="H284" s="373"/>
      <c r="I284" s="373"/>
    </row>
    <row r="285" spans="2:9">
      <c r="B285" s="373" t="s">
        <v>394</v>
      </c>
      <c r="C285" s="373"/>
      <c r="D285" s="373" t="s">
        <v>5798</v>
      </c>
      <c r="E285" s="373" t="s">
        <v>6264</v>
      </c>
      <c r="F285" s="373" t="s">
        <v>949</v>
      </c>
      <c r="G285" s="373"/>
      <c r="H285" s="373"/>
      <c r="I285" s="373"/>
    </row>
    <row r="286" spans="2:9">
      <c r="B286" s="373" t="s">
        <v>5697</v>
      </c>
      <c r="C286" s="373"/>
      <c r="D286" s="373" t="s">
        <v>5798</v>
      </c>
      <c r="E286" s="373" t="s">
        <v>6264</v>
      </c>
      <c r="F286" s="373" t="s">
        <v>1233</v>
      </c>
      <c r="G286" s="373"/>
      <c r="H286" s="373"/>
      <c r="I286" s="373"/>
    </row>
    <row r="287" spans="2:9">
      <c r="B287" s="373" t="s">
        <v>6282</v>
      </c>
      <c r="C287" s="373"/>
      <c r="D287" s="373" t="s">
        <v>5798</v>
      </c>
      <c r="E287" s="373" t="s">
        <v>6264</v>
      </c>
      <c r="F287" s="373" t="s">
        <v>816</v>
      </c>
      <c r="G287" s="373"/>
      <c r="H287" s="373"/>
      <c r="I287" s="373"/>
    </row>
    <row r="288" spans="2:9">
      <c r="B288" s="373" t="s">
        <v>53</v>
      </c>
      <c r="C288" s="373"/>
      <c r="D288" s="373" t="s">
        <v>5798</v>
      </c>
      <c r="E288" s="373" t="s">
        <v>6264</v>
      </c>
      <c r="F288" s="373" t="s">
        <v>1285</v>
      </c>
      <c r="G288" s="373"/>
      <c r="H288" s="373"/>
      <c r="I288" s="373"/>
    </row>
    <row r="289" spans="2:9">
      <c r="B289" s="373" t="s">
        <v>7256</v>
      </c>
      <c r="C289" s="373"/>
      <c r="D289" s="373" t="s">
        <v>5798</v>
      </c>
      <c r="E289" s="373" t="s">
        <v>6264</v>
      </c>
      <c r="F289" s="373" t="s">
        <v>1277</v>
      </c>
      <c r="G289" s="373"/>
      <c r="H289" s="373"/>
      <c r="I289" s="373"/>
    </row>
    <row r="290" spans="2:9">
      <c r="B290" s="373" t="s">
        <v>3148</v>
      </c>
      <c r="C290" s="373"/>
      <c r="D290" s="373" t="s">
        <v>5798</v>
      </c>
      <c r="E290" s="373" t="s">
        <v>6293</v>
      </c>
      <c r="F290" s="373" t="s">
        <v>869</v>
      </c>
      <c r="G290" s="373"/>
      <c r="H290" s="373"/>
      <c r="I290" s="373"/>
    </row>
    <row r="291" spans="2:9">
      <c r="B291" s="373" t="s">
        <v>6294</v>
      </c>
      <c r="C291" s="373"/>
      <c r="D291" s="373" t="s">
        <v>5798</v>
      </c>
      <c r="E291" s="373" t="s">
        <v>6293</v>
      </c>
      <c r="F291" s="373" t="s">
        <v>872</v>
      </c>
      <c r="G291" s="373"/>
      <c r="H291" s="373"/>
      <c r="I291" s="373"/>
    </row>
    <row r="292" spans="2:9">
      <c r="B292" s="373" t="s">
        <v>6296</v>
      </c>
      <c r="C292" s="373"/>
      <c r="D292" s="373" t="s">
        <v>5798</v>
      </c>
      <c r="E292" s="373" t="s">
        <v>6293</v>
      </c>
      <c r="F292" s="373" t="s">
        <v>497</v>
      </c>
      <c r="G292" s="373"/>
      <c r="H292" s="373"/>
      <c r="I292" s="373"/>
    </row>
    <row r="293" spans="2:9">
      <c r="B293" s="373" t="s">
        <v>6297</v>
      </c>
      <c r="C293" s="373"/>
      <c r="D293" s="373" t="s">
        <v>5798</v>
      </c>
      <c r="E293" s="373" t="s">
        <v>6293</v>
      </c>
      <c r="F293" s="373" t="s">
        <v>469</v>
      </c>
      <c r="G293" s="373"/>
      <c r="H293" s="373"/>
      <c r="I293" s="373"/>
    </row>
    <row r="294" spans="2:9">
      <c r="B294" s="373" t="s">
        <v>2644</v>
      </c>
      <c r="C294" s="373"/>
      <c r="D294" s="373" t="s">
        <v>5798</v>
      </c>
      <c r="E294" s="373" t="s">
        <v>6293</v>
      </c>
      <c r="F294" s="373" t="s">
        <v>857</v>
      </c>
      <c r="G294" s="373"/>
      <c r="H294" s="373"/>
      <c r="I294" s="373"/>
    </row>
    <row r="295" spans="2:9">
      <c r="B295" s="373" t="s">
        <v>6298</v>
      </c>
      <c r="C295" s="373"/>
      <c r="D295" s="373" t="s">
        <v>5798</v>
      </c>
      <c r="E295" s="373" t="s">
        <v>6293</v>
      </c>
      <c r="F295" s="373" t="s">
        <v>892</v>
      </c>
      <c r="G295" s="373"/>
      <c r="H295" s="373"/>
      <c r="I295" s="373"/>
    </row>
    <row r="296" spans="2:9">
      <c r="B296" s="373" t="s">
        <v>6299</v>
      </c>
      <c r="C296" s="373"/>
      <c r="D296" s="373" t="s">
        <v>5798</v>
      </c>
      <c r="E296" s="373" t="s">
        <v>6293</v>
      </c>
      <c r="F296" s="373" t="s">
        <v>895</v>
      </c>
      <c r="G296" s="373"/>
      <c r="H296" s="373"/>
      <c r="I296" s="373"/>
    </row>
    <row r="297" spans="2:9">
      <c r="B297" s="373" t="s">
        <v>3105</v>
      </c>
      <c r="C297" s="373"/>
      <c r="D297" s="373" t="s">
        <v>5798</v>
      </c>
      <c r="E297" s="373" t="s">
        <v>6293</v>
      </c>
      <c r="F297" s="373" t="s">
        <v>903</v>
      </c>
      <c r="G297" s="373"/>
      <c r="H297" s="373"/>
      <c r="I297" s="373"/>
    </row>
    <row r="298" spans="2:9">
      <c r="B298" s="373" t="s">
        <v>1661</v>
      </c>
      <c r="C298" s="373"/>
      <c r="D298" s="373" t="s">
        <v>5798</v>
      </c>
      <c r="E298" s="373" t="s">
        <v>6293</v>
      </c>
      <c r="F298" s="373" t="s">
        <v>904</v>
      </c>
      <c r="G298" s="373"/>
      <c r="H298" s="373"/>
      <c r="I298" s="373"/>
    </row>
    <row r="299" spans="2:9">
      <c r="B299" s="373" t="s">
        <v>6300</v>
      </c>
      <c r="C299" s="373"/>
      <c r="D299" s="373" t="s">
        <v>5798</v>
      </c>
      <c r="E299" s="373" t="s">
        <v>6293</v>
      </c>
      <c r="F299" s="373" t="s">
        <v>913</v>
      </c>
      <c r="G299" s="373"/>
      <c r="H299" s="373"/>
      <c r="I299" s="373"/>
    </row>
    <row r="300" spans="2:9">
      <c r="B300" s="373" t="s">
        <v>6302</v>
      </c>
      <c r="C300" s="373"/>
      <c r="D300" s="373" t="s">
        <v>5798</v>
      </c>
      <c r="E300" s="373" t="s">
        <v>6293</v>
      </c>
      <c r="F300" s="373" t="s">
        <v>916</v>
      </c>
      <c r="G300" s="373"/>
      <c r="H300" s="373"/>
      <c r="I300" s="373"/>
    </row>
    <row r="301" spans="2:9">
      <c r="B301" s="373" t="s">
        <v>6303</v>
      </c>
      <c r="C301" s="373"/>
      <c r="D301" s="373" t="s">
        <v>5798</v>
      </c>
      <c r="E301" s="373" t="s">
        <v>6293</v>
      </c>
      <c r="F301" s="373" t="s">
        <v>1233</v>
      </c>
      <c r="G301" s="373"/>
      <c r="H301" s="373"/>
      <c r="I301" s="373"/>
    </row>
    <row r="302" spans="2:9">
      <c r="B302" s="373" t="s">
        <v>6306</v>
      </c>
      <c r="C302" s="373"/>
      <c r="D302" s="373" t="s">
        <v>5798</v>
      </c>
      <c r="E302" s="373" t="s">
        <v>6293</v>
      </c>
      <c r="F302" s="373" t="s">
        <v>1240</v>
      </c>
      <c r="G302" s="373"/>
      <c r="H302" s="373"/>
      <c r="I302" s="373"/>
    </row>
    <row r="303" spans="2:9">
      <c r="B303" s="373" t="s">
        <v>6308</v>
      </c>
      <c r="C303" s="373"/>
      <c r="D303" s="373" t="s">
        <v>5798</v>
      </c>
      <c r="E303" s="373" t="s">
        <v>6293</v>
      </c>
      <c r="F303" s="373" t="s">
        <v>1250</v>
      </c>
      <c r="G303" s="373"/>
      <c r="H303" s="373"/>
      <c r="I303" s="373"/>
    </row>
    <row r="304" spans="2:9">
      <c r="B304" s="373" t="s">
        <v>1119</v>
      </c>
      <c r="C304" s="373"/>
      <c r="D304" s="373" t="s">
        <v>5798</v>
      </c>
      <c r="E304" s="373" t="s">
        <v>6316</v>
      </c>
      <c r="F304" s="373" t="s">
        <v>869</v>
      </c>
      <c r="G304" s="373"/>
      <c r="H304" s="373"/>
      <c r="I304" s="373"/>
    </row>
    <row r="305" spans="2:9">
      <c r="B305" s="373" t="s">
        <v>6317</v>
      </c>
      <c r="C305" s="373"/>
      <c r="D305" s="373" t="s">
        <v>5798</v>
      </c>
      <c r="E305" s="373" t="s">
        <v>6316</v>
      </c>
      <c r="F305" s="373" t="s">
        <v>872</v>
      </c>
      <c r="G305" s="373"/>
      <c r="H305" s="373"/>
      <c r="I305" s="373"/>
    </row>
    <row r="306" spans="2:9">
      <c r="B306" s="373" t="s">
        <v>6318</v>
      </c>
      <c r="C306" s="373"/>
      <c r="D306" s="373" t="s">
        <v>5798</v>
      </c>
      <c r="E306" s="373" t="s">
        <v>6316</v>
      </c>
      <c r="F306" s="373" t="s">
        <v>497</v>
      </c>
      <c r="G306" s="373"/>
      <c r="H306" s="373"/>
      <c r="I306" s="373"/>
    </row>
    <row r="307" spans="2:9">
      <c r="B307" s="373" t="s">
        <v>113</v>
      </c>
      <c r="C307" s="373"/>
      <c r="D307" s="373" t="s">
        <v>5798</v>
      </c>
      <c r="E307" s="373" t="s">
        <v>6316</v>
      </c>
      <c r="F307" s="373" t="s">
        <v>469</v>
      </c>
      <c r="G307" s="373"/>
      <c r="H307" s="373"/>
      <c r="I307" s="373"/>
    </row>
    <row r="308" spans="2:9">
      <c r="B308" s="373" t="s">
        <v>3003</v>
      </c>
      <c r="C308" s="373"/>
      <c r="D308" s="373" t="s">
        <v>5798</v>
      </c>
      <c r="E308" s="373" t="s">
        <v>6316</v>
      </c>
      <c r="F308" s="373" t="s">
        <v>857</v>
      </c>
      <c r="G308" s="373"/>
      <c r="H308" s="373"/>
      <c r="I308" s="373"/>
    </row>
    <row r="309" spans="2:9">
      <c r="B309" s="373" t="s">
        <v>6319</v>
      </c>
      <c r="C309" s="373"/>
      <c r="D309" s="373" t="s">
        <v>5798</v>
      </c>
      <c r="E309" s="373" t="s">
        <v>6316</v>
      </c>
      <c r="F309" s="373" t="s">
        <v>892</v>
      </c>
      <c r="G309" s="373"/>
      <c r="H309" s="373"/>
      <c r="I309" s="373"/>
    </row>
    <row r="310" spans="2:9">
      <c r="B310" s="373" t="s">
        <v>6320</v>
      </c>
      <c r="C310" s="373"/>
      <c r="D310" s="373" t="s">
        <v>5798</v>
      </c>
      <c r="E310" s="373" t="s">
        <v>6316</v>
      </c>
      <c r="F310" s="373" t="s">
        <v>895</v>
      </c>
      <c r="G310" s="373"/>
      <c r="H310" s="373"/>
      <c r="I310" s="373"/>
    </row>
    <row r="311" spans="2:9">
      <c r="B311" s="373" t="s">
        <v>550</v>
      </c>
      <c r="C311" s="373"/>
      <c r="D311" s="373" t="s">
        <v>5798</v>
      </c>
      <c r="E311" s="373" t="s">
        <v>6316</v>
      </c>
      <c r="F311" s="373" t="s">
        <v>903</v>
      </c>
      <c r="G311" s="373"/>
      <c r="H311" s="373"/>
      <c r="I311" s="373"/>
    </row>
    <row r="312" spans="2:9">
      <c r="B312" s="373" t="s">
        <v>3805</v>
      </c>
      <c r="C312" s="373"/>
      <c r="D312" s="373" t="s">
        <v>5798</v>
      </c>
      <c r="E312" s="373" t="s">
        <v>6316</v>
      </c>
      <c r="F312" s="373" t="s">
        <v>904</v>
      </c>
      <c r="G312" s="373"/>
      <c r="H312" s="373"/>
      <c r="I312" s="373"/>
    </row>
    <row r="313" spans="2:9">
      <c r="B313" s="373" t="s">
        <v>6321</v>
      </c>
      <c r="C313" s="373"/>
      <c r="D313" s="373" t="s">
        <v>5798</v>
      </c>
      <c r="E313" s="373" t="s">
        <v>6316</v>
      </c>
      <c r="F313" s="373" t="s">
        <v>913</v>
      </c>
      <c r="G313" s="373"/>
      <c r="H313" s="373"/>
      <c r="I313" s="373"/>
    </row>
    <row r="314" spans="2:9">
      <c r="B314" s="373" t="s">
        <v>2810</v>
      </c>
      <c r="C314" s="373"/>
      <c r="D314" s="373" t="s">
        <v>5798</v>
      </c>
      <c r="E314" s="373" t="s">
        <v>6316</v>
      </c>
      <c r="F314" s="373" t="s">
        <v>916</v>
      </c>
      <c r="G314" s="373"/>
      <c r="H314" s="373"/>
      <c r="I314" s="373"/>
    </row>
    <row r="315" spans="2:9">
      <c r="B315" s="373" t="s">
        <v>4181</v>
      </c>
      <c r="C315" s="373"/>
      <c r="D315" s="373" t="s">
        <v>5798</v>
      </c>
      <c r="E315" s="373" t="s">
        <v>6316</v>
      </c>
      <c r="F315" s="373" t="s">
        <v>917</v>
      </c>
      <c r="G315" s="373"/>
      <c r="H315" s="373"/>
      <c r="I315" s="373"/>
    </row>
    <row r="316" spans="2:9">
      <c r="B316" s="373" t="s">
        <v>6322</v>
      </c>
      <c r="C316" s="373"/>
      <c r="D316" s="373" t="s">
        <v>5798</v>
      </c>
      <c r="E316" s="373" t="s">
        <v>6316</v>
      </c>
      <c r="F316" s="373" t="s">
        <v>121</v>
      </c>
      <c r="G316" s="373"/>
      <c r="H316" s="373"/>
      <c r="I316" s="373"/>
    </row>
    <row r="317" spans="2:9">
      <c r="B317" s="373" t="s">
        <v>806</v>
      </c>
      <c r="C317" s="373"/>
      <c r="D317" s="373" t="s">
        <v>5798</v>
      </c>
      <c r="E317" s="373" t="s">
        <v>6316</v>
      </c>
      <c r="F317" s="373" t="s">
        <v>927</v>
      </c>
      <c r="G317" s="373"/>
      <c r="H317" s="373"/>
      <c r="I317" s="373"/>
    </row>
    <row r="318" spans="2:9">
      <c r="B318" s="373" t="s">
        <v>2053</v>
      </c>
      <c r="C318" s="373"/>
      <c r="D318" s="373" t="s">
        <v>5798</v>
      </c>
      <c r="E318" s="373" t="s">
        <v>6316</v>
      </c>
      <c r="F318" s="373" t="s">
        <v>925</v>
      </c>
      <c r="G318" s="373"/>
      <c r="H318" s="373"/>
      <c r="I318" s="373"/>
    </row>
    <row r="319" spans="2:9">
      <c r="B319" s="373" t="s">
        <v>6323</v>
      </c>
      <c r="C319" s="373"/>
      <c r="D319" s="373" t="s">
        <v>5798</v>
      </c>
      <c r="E319" s="373" t="s">
        <v>6316</v>
      </c>
      <c r="F319" s="373" t="s">
        <v>949</v>
      </c>
      <c r="G319" s="373"/>
      <c r="H319" s="373"/>
      <c r="I319" s="373"/>
    </row>
    <row r="320" spans="2:9">
      <c r="B320" s="373" t="s">
        <v>4695</v>
      </c>
      <c r="C320" s="373"/>
      <c r="D320" s="373" t="s">
        <v>5798</v>
      </c>
      <c r="E320" s="373" t="s">
        <v>6316</v>
      </c>
      <c r="F320" s="373" t="s">
        <v>957</v>
      </c>
      <c r="G320" s="373"/>
      <c r="H320" s="373"/>
      <c r="I320" s="373"/>
    </row>
    <row r="321" spans="2:9">
      <c r="B321" s="373" t="s">
        <v>4043</v>
      </c>
      <c r="C321" s="373"/>
      <c r="D321" s="373" t="s">
        <v>5798</v>
      </c>
      <c r="E321" s="373" t="s">
        <v>6316</v>
      </c>
      <c r="F321" s="373" t="s">
        <v>961</v>
      </c>
      <c r="G321" s="373"/>
      <c r="H321" s="373"/>
      <c r="I321" s="373"/>
    </row>
    <row r="322" spans="2:9">
      <c r="B322" s="373" t="s">
        <v>6329</v>
      </c>
      <c r="C322" s="373"/>
      <c r="D322" s="373" t="s">
        <v>5798</v>
      </c>
      <c r="E322" s="373" t="s">
        <v>6316</v>
      </c>
      <c r="F322" s="373" t="s">
        <v>1021</v>
      </c>
      <c r="G322" s="373"/>
      <c r="H322" s="373"/>
      <c r="I322" s="373"/>
    </row>
    <row r="323" spans="2:9">
      <c r="B323" s="373" t="s">
        <v>4301</v>
      </c>
      <c r="C323" s="373"/>
      <c r="D323" s="373" t="s">
        <v>5798</v>
      </c>
      <c r="E323" s="373" t="s">
        <v>6335</v>
      </c>
      <c r="F323" s="373" t="s">
        <v>869</v>
      </c>
      <c r="G323" s="373"/>
      <c r="H323" s="373"/>
      <c r="I323" s="373"/>
    </row>
    <row r="324" spans="2:9">
      <c r="B324" s="373" t="s">
        <v>4668</v>
      </c>
      <c r="C324" s="373"/>
      <c r="D324" s="373" t="s">
        <v>5798</v>
      </c>
      <c r="E324" s="373" t="s">
        <v>6335</v>
      </c>
      <c r="F324" s="373" t="s">
        <v>872</v>
      </c>
      <c r="G324" s="373"/>
      <c r="H324" s="373"/>
      <c r="I324" s="373"/>
    </row>
    <row r="325" spans="2:9">
      <c r="B325" s="373" t="s">
        <v>6336</v>
      </c>
      <c r="C325" s="373"/>
      <c r="D325" s="373" t="s">
        <v>5798</v>
      </c>
      <c r="E325" s="373" t="s">
        <v>6335</v>
      </c>
      <c r="F325" s="373" t="s">
        <v>497</v>
      </c>
      <c r="G325" s="373"/>
      <c r="H325" s="373"/>
      <c r="I325" s="373"/>
    </row>
    <row r="326" spans="2:9">
      <c r="B326" s="373" t="s">
        <v>6337</v>
      </c>
      <c r="C326" s="373"/>
      <c r="D326" s="373" t="s">
        <v>5798</v>
      </c>
      <c r="E326" s="373" t="s">
        <v>6335</v>
      </c>
      <c r="F326" s="373" t="s">
        <v>469</v>
      </c>
      <c r="G326" s="373"/>
      <c r="H326" s="373"/>
      <c r="I326" s="373"/>
    </row>
    <row r="327" spans="2:9">
      <c r="B327" s="373" t="s">
        <v>1600</v>
      </c>
      <c r="C327" s="373"/>
      <c r="D327" s="373" t="s">
        <v>5798</v>
      </c>
      <c r="E327" s="373" t="s">
        <v>6335</v>
      </c>
      <c r="F327" s="373" t="s">
        <v>857</v>
      </c>
      <c r="G327" s="373"/>
      <c r="H327" s="373"/>
      <c r="I327" s="373"/>
    </row>
    <row r="328" spans="2:9">
      <c r="B328" s="373" t="s">
        <v>6338</v>
      </c>
      <c r="C328" s="373"/>
      <c r="D328" s="373" t="s">
        <v>5798</v>
      </c>
      <c r="E328" s="373" t="s">
        <v>6335</v>
      </c>
      <c r="F328" s="373" t="s">
        <v>892</v>
      </c>
      <c r="G328" s="373"/>
      <c r="H328" s="373"/>
      <c r="I328" s="373"/>
    </row>
    <row r="329" spans="2:9">
      <c r="B329" s="373" t="s">
        <v>5646</v>
      </c>
      <c r="C329" s="373"/>
      <c r="D329" s="373" t="s">
        <v>5798</v>
      </c>
      <c r="E329" s="373" t="s">
        <v>1731</v>
      </c>
      <c r="F329" s="373" t="s">
        <v>869</v>
      </c>
      <c r="G329" s="373"/>
      <c r="H329" s="373"/>
      <c r="I329" s="373"/>
    </row>
    <row r="330" spans="2:9">
      <c r="B330" s="373" t="s">
        <v>911</v>
      </c>
      <c r="C330" s="373"/>
      <c r="D330" s="373" t="s">
        <v>5798</v>
      </c>
      <c r="E330" s="373" t="s">
        <v>1731</v>
      </c>
      <c r="F330" s="373" t="s">
        <v>872</v>
      </c>
      <c r="G330" s="373"/>
      <c r="H330" s="373"/>
      <c r="I330" s="373"/>
    </row>
    <row r="331" spans="2:9">
      <c r="B331" s="373" t="s">
        <v>6339</v>
      </c>
      <c r="C331" s="373"/>
      <c r="D331" s="373" t="s">
        <v>5798</v>
      </c>
      <c r="E331" s="373" t="s">
        <v>1731</v>
      </c>
      <c r="F331" s="373" t="s">
        <v>497</v>
      </c>
      <c r="G331" s="373"/>
      <c r="H331" s="373"/>
      <c r="I331" s="373"/>
    </row>
    <row r="332" spans="2:9">
      <c r="B332" s="373" t="s">
        <v>567</v>
      </c>
      <c r="C332" s="373"/>
      <c r="D332" s="373" t="s">
        <v>5798</v>
      </c>
      <c r="E332" s="373" t="s">
        <v>2387</v>
      </c>
      <c r="F332" s="373" t="s">
        <v>869</v>
      </c>
      <c r="G332" s="373"/>
      <c r="H332" s="373"/>
      <c r="I332" s="373"/>
    </row>
    <row r="333" spans="2:9">
      <c r="B333" s="373" t="s">
        <v>5166</v>
      </c>
      <c r="C333" s="373"/>
      <c r="D333" s="373" t="s">
        <v>5798</v>
      </c>
      <c r="E333" s="373" t="s">
        <v>2387</v>
      </c>
      <c r="F333" s="373" t="s">
        <v>872</v>
      </c>
      <c r="G333" s="373"/>
      <c r="H333" s="373"/>
      <c r="I333" s="373"/>
    </row>
    <row r="334" spans="2:9">
      <c r="B334" s="373" t="s">
        <v>6342</v>
      </c>
      <c r="C334" s="373"/>
      <c r="D334" s="373" t="s">
        <v>5798</v>
      </c>
      <c r="E334" s="373" t="s">
        <v>2387</v>
      </c>
      <c r="F334" s="373" t="s">
        <v>497</v>
      </c>
      <c r="G334" s="373"/>
      <c r="H334" s="373"/>
      <c r="I334" s="373"/>
    </row>
    <row r="335" spans="2:9">
      <c r="B335" s="373" t="s">
        <v>6345</v>
      </c>
      <c r="C335" s="373"/>
      <c r="D335" s="373" t="s">
        <v>5798</v>
      </c>
      <c r="E335" s="373" t="s">
        <v>2387</v>
      </c>
      <c r="F335" s="373" t="s">
        <v>469</v>
      </c>
      <c r="G335" s="373"/>
      <c r="H335" s="373"/>
      <c r="I335" s="373"/>
    </row>
    <row r="336" spans="2:9">
      <c r="B336" s="373" t="s">
        <v>4433</v>
      </c>
      <c r="C336" s="373"/>
      <c r="D336" s="373" t="s">
        <v>5798</v>
      </c>
      <c r="E336" s="373" t="s">
        <v>2387</v>
      </c>
      <c r="F336" s="373" t="s">
        <v>857</v>
      </c>
      <c r="G336" s="373"/>
      <c r="H336" s="373"/>
      <c r="I336" s="373"/>
    </row>
    <row r="337" spans="2:9">
      <c r="B337" s="373" t="s">
        <v>6346</v>
      </c>
      <c r="C337" s="373"/>
      <c r="D337" s="373" t="s">
        <v>5798</v>
      </c>
      <c r="E337" s="373" t="s">
        <v>2387</v>
      </c>
      <c r="F337" s="373" t="s">
        <v>892</v>
      </c>
      <c r="G337" s="373"/>
      <c r="H337" s="373"/>
      <c r="I337" s="373"/>
    </row>
    <row r="338" spans="2:9">
      <c r="B338" s="373" t="s">
        <v>6354</v>
      </c>
      <c r="C338" s="373"/>
      <c r="D338" s="373" t="s">
        <v>5798</v>
      </c>
      <c r="E338" s="373" t="s">
        <v>6353</v>
      </c>
      <c r="F338" s="373" t="s">
        <v>869</v>
      </c>
      <c r="G338" s="373"/>
      <c r="H338" s="373"/>
      <c r="I338" s="373"/>
    </row>
    <row r="339" spans="2:9">
      <c r="B339" s="373" t="s">
        <v>6355</v>
      </c>
      <c r="C339" s="373"/>
      <c r="D339" s="373" t="s">
        <v>5798</v>
      </c>
      <c r="E339" s="373" t="s">
        <v>6353</v>
      </c>
      <c r="F339" s="373" t="s">
        <v>872</v>
      </c>
      <c r="G339" s="373"/>
      <c r="H339" s="373"/>
      <c r="I339" s="373"/>
    </row>
    <row r="340" spans="2:9">
      <c r="B340" s="373" t="s">
        <v>6357</v>
      </c>
      <c r="C340" s="373"/>
      <c r="D340" s="373" t="s">
        <v>5798</v>
      </c>
      <c r="E340" s="373" t="s">
        <v>6353</v>
      </c>
      <c r="F340" s="373" t="s">
        <v>497</v>
      </c>
      <c r="G340" s="373"/>
      <c r="H340" s="373"/>
      <c r="I340" s="373"/>
    </row>
    <row r="341" spans="2:9">
      <c r="B341" s="373" t="s">
        <v>5375</v>
      </c>
      <c r="C341" s="373"/>
      <c r="D341" s="373" t="s">
        <v>5798</v>
      </c>
      <c r="E341" s="373" t="s">
        <v>6353</v>
      </c>
      <c r="F341" s="373" t="s">
        <v>469</v>
      </c>
      <c r="G341" s="373"/>
      <c r="H341" s="373"/>
      <c r="I341" s="373"/>
    </row>
    <row r="342" spans="2:9">
      <c r="B342" s="373" t="s">
        <v>1699</v>
      </c>
      <c r="C342" s="373"/>
      <c r="D342" s="373" t="s">
        <v>5798</v>
      </c>
      <c r="E342" s="373" t="s">
        <v>6353</v>
      </c>
      <c r="F342" s="373" t="s">
        <v>857</v>
      </c>
      <c r="G342" s="373"/>
      <c r="H342" s="373"/>
      <c r="I342" s="373"/>
    </row>
    <row r="343" spans="2:9">
      <c r="B343" s="373" t="s">
        <v>6207</v>
      </c>
      <c r="C343" s="373"/>
      <c r="D343" s="373" t="s">
        <v>5798</v>
      </c>
      <c r="E343" s="373" t="s">
        <v>6353</v>
      </c>
      <c r="F343" s="373" t="s">
        <v>892</v>
      </c>
      <c r="G343" s="373"/>
      <c r="H343" s="373"/>
      <c r="I343" s="373"/>
    </row>
    <row r="344" spans="2:9">
      <c r="B344" s="373" t="s">
        <v>6362</v>
      </c>
      <c r="C344" s="373"/>
      <c r="D344" s="373" t="s">
        <v>5798</v>
      </c>
      <c r="E344" s="373" t="s">
        <v>6361</v>
      </c>
      <c r="F344" s="373" t="s">
        <v>869</v>
      </c>
      <c r="G344" s="373"/>
      <c r="H344" s="373"/>
      <c r="I344" s="373"/>
    </row>
    <row r="345" spans="2:9">
      <c r="B345" s="373" t="s">
        <v>6365</v>
      </c>
      <c r="C345" s="373"/>
      <c r="D345" s="373" t="s">
        <v>5798</v>
      </c>
      <c r="E345" s="373" t="s">
        <v>6361</v>
      </c>
      <c r="F345" s="373" t="s">
        <v>872</v>
      </c>
      <c r="G345" s="373"/>
      <c r="H345" s="373"/>
      <c r="I345" s="373"/>
    </row>
    <row r="346" spans="2:9">
      <c r="B346" s="373" t="s">
        <v>4649</v>
      </c>
      <c r="C346" s="373"/>
      <c r="D346" s="373" t="s">
        <v>5798</v>
      </c>
      <c r="E346" s="373" t="s">
        <v>5664</v>
      </c>
      <c r="F346" s="373" t="s">
        <v>869</v>
      </c>
      <c r="G346" s="373"/>
      <c r="H346" s="373"/>
      <c r="I346" s="373"/>
    </row>
    <row r="347" spans="2:9">
      <c r="B347" s="373" t="s">
        <v>3018</v>
      </c>
      <c r="C347" s="373"/>
      <c r="D347" s="373" t="s">
        <v>5798</v>
      </c>
      <c r="E347" s="373" t="s">
        <v>5664</v>
      </c>
      <c r="F347" s="373" t="s">
        <v>872</v>
      </c>
      <c r="G347" s="373"/>
      <c r="H347" s="373"/>
      <c r="I347" s="373"/>
    </row>
    <row r="348" spans="2:9">
      <c r="B348" s="373" t="s">
        <v>6366</v>
      </c>
      <c r="C348" s="373"/>
      <c r="D348" s="373" t="s">
        <v>5798</v>
      </c>
      <c r="E348" s="373" t="s">
        <v>5664</v>
      </c>
      <c r="F348" s="373" t="s">
        <v>497</v>
      </c>
      <c r="G348" s="373"/>
      <c r="H348" s="373"/>
      <c r="I348" s="373"/>
    </row>
    <row r="349" spans="2:9">
      <c r="B349" s="373" t="s">
        <v>6371</v>
      </c>
      <c r="C349" s="373"/>
      <c r="D349" s="373" t="s">
        <v>5798</v>
      </c>
      <c r="E349" s="373" t="s">
        <v>5664</v>
      </c>
      <c r="F349" s="373" t="s">
        <v>469</v>
      </c>
      <c r="G349" s="373"/>
      <c r="H349" s="373"/>
      <c r="I349" s="373"/>
    </row>
    <row r="350" spans="2:9">
      <c r="B350" s="373" t="s">
        <v>3437</v>
      </c>
      <c r="C350" s="373"/>
      <c r="D350" s="373" t="s">
        <v>5798</v>
      </c>
      <c r="E350" s="373" t="s">
        <v>5664</v>
      </c>
      <c r="F350" s="373" t="s">
        <v>857</v>
      </c>
      <c r="G350" s="373"/>
      <c r="H350" s="373"/>
      <c r="I350" s="373"/>
    </row>
    <row r="351" spans="2:9">
      <c r="B351" s="373" t="s">
        <v>6372</v>
      </c>
      <c r="C351" s="373"/>
      <c r="D351" s="373" t="s">
        <v>5798</v>
      </c>
      <c r="E351" s="373" t="s">
        <v>5664</v>
      </c>
      <c r="F351" s="373" t="s">
        <v>892</v>
      </c>
      <c r="G351" s="373"/>
      <c r="H351" s="373"/>
      <c r="I351" s="373"/>
    </row>
    <row r="352" spans="2:9">
      <c r="B352" s="373" t="s">
        <v>6373</v>
      </c>
      <c r="C352" s="373"/>
      <c r="D352" s="373" t="s">
        <v>5798</v>
      </c>
      <c r="E352" s="373" t="s">
        <v>5664</v>
      </c>
      <c r="F352" s="373" t="s">
        <v>1227</v>
      </c>
      <c r="G352" s="373"/>
      <c r="H352" s="373"/>
      <c r="I352" s="373"/>
    </row>
    <row r="353" spans="2:9">
      <c r="B353" s="373" t="s">
        <v>6374</v>
      </c>
      <c r="C353" s="373"/>
      <c r="D353" s="373" t="s">
        <v>5798</v>
      </c>
      <c r="E353" s="373" t="s">
        <v>5664</v>
      </c>
      <c r="F353" s="373" t="s">
        <v>1233</v>
      </c>
      <c r="G353" s="373"/>
      <c r="H353" s="373"/>
      <c r="I353" s="373"/>
    </row>
    <row r="354" spans="2:9">
      <c r="B354" s="373" t="s">
        <v>2845</v>
      </c>
      <c r="C354" s="373"/>
      <c r="D354" s="373" t="s">
        <v>5798</v>
      </c>
      <c r="E354" s="373" t="s">
        <v>5664</v>
      </c>
      <c r="F354" s="373" t="s">
        <v>1236</v>
      </c>
      <c r="G354" s="373"/>
      <c r="H354" s="373"/>
      <c r="I354" s="373"/>
    </row>
    <row r="355" spans="2:9">
      <c r="B355" s="373" t="s">
        <v>6375</v>
      </c>
      <c r="C355" s="373"/>
      <c r="D355" s="373" t="s">
        <v>5798</v>
      </c>
      <c r="E355" s="373" t="s">
        <v>5664</v>
      </c>
      <c r="F355" s="373" t="s">
        <v>1238</v>
      </c>
      <c r="G355" s="373"/>
      <c r="H355" s="373"/>
      <c r="I355" s="373"/>
    </row>
    <row r="356" spans="2:9">
      <c r="B356" s="373" t="s">
        <v>6377</v>
      </c>
      <c r="C356" s="373"/>
      <c r="D356" s="373" t="s">
        <v>5798</v>
      </c>
      <c r="E356" s="373" t="s">
        <v>5664</v>
      </c>
      <c r="F356" s="373" t="s">
        <v>1240</v>
      </c>
      <c r="G356" s="373"/>
      <c r="H356" s="373"/>
      <c r="I356" s="373"/>
    </row>
    <row r="357" spans="2:9">
      <c r="B357" s="373" t="s">
        <v>6377</v>
      </c>
      <c r="C357" s="373"/>
      <c r="D357" s="373" t="s">
        <v>5798</v>
      </c>
      <c r="E357" s="373" t="s">
        <v>5664</v>
      </c>
      <c r="F357" s="373" t="s">
        <v>1242</v>
      </c>
      <c r="G357" s="373"/>
      <c r="H357" s="373"/>
      <c r="I357" s="373"/>
    </row>
    <row r="358" spans="2:9">
      <c r="B358" s="373" t="s">
        <v>2622</v>
      </c>
      <c r="C358" s="373"/>
      <c r="D358" s="373" t="s">
        <v>5798</v>
      </c>
      <c r="E358" s="373" t="s">
        <v>5664</v>
      </c>
      <c r="F358" s="373" t="s">
        <v>972</v>
      </c>
      <c r="G358" s="373"/>
      <c r="H358" s="373"/>
      <c r="I358" s="373"/>
    </row>
    <row r="359" spans="2:9">
      <c r="B359" s="373" t="s">
        <v>2622</v>
      </c>
      <c r="C359" s="373"/>
      <c r="D359" s="373" t="s">
        <v>5798</v>
      </c>
      <c r="E359" s="373" t="s">
        <v>5664</v>
      </c>
      <c r="F359" s="373" t="s">
        <v>1250</v>
      </c>
      <c r="G359" s="373"/>
      <c r="H359" s="373"/>
      <c r="I359" s="373"/>
    </row>
    <row r="360" spans="2:9">
      <c r="B360" s="373" t="s">
        <v>4706</v>
      </c>
      <c r="C360" s="373"/>
      <c r="D360" s="373" t="s">
        <v>5798</v>
      </c>
      <c r="E360" s="373" t="s">
        <v>5664</v>
      </c>
      <c r="F360" s="373" t="s">
        <v>864</v>
      </c>
      <c r="G360" s="373"/>
      <c r="H360" s="373"/>
      <c r="I360" s="373"/>
    </row>
    <row r="361" spans="2:9">
      <c r="B361" s="373" t="s">
        <v>6378</v>
      </c>
      <c r="C361" s="373"/>
      <c r="D361" s="373" t="s">
        <v>5798</v>
      </c>
      <c r="E361" s="373" t="s">
        <v>5664</v>
      </c>
      <c r="F361" s="373" t="s">
        <v>1226</v>
      </c>
      <c r="G361" s="373"/>
      <c r="H361" s="373"/>
      <c r="I361" s="373"/>
    </row>
    <row r="362" spans="2:9">
      <c r="B362" s="373" t="s">
        <v>7258</v>
      </c>
      <c r="C362" s="373"/>
      <c r="D362" s="373" t="s">
        <v>5798</v>
      </c>
      <c r="E362" s="373" t="s">
        <v>5664</v>
      </c>
      <c r="F362" s="373" t="s">
        <v>1051</v>
      </c>
      <c r="G362" s="373"/>
      <c r="H362" s="373"/>
      <c r="I362" s="373"/>
    </row>
    <row r="363" spans="2:9">
      <c r="B363" s="373" t="s">
        <v>6379</v>
      </c>
      <c r="C363" s="373"/>
      <c r="D363" s="373" t="s">
        <v>5798</v>
      </c>
      <c r="E363" s="373" t="s">
        <v>5664</v>
      </c>
      <c r="F363" s="373" t="s">
        <v>816</v>
      </c>
      <c r="G363" s="373"/>
      <c r="H363" s="373"/>
      <c r="I363" s="373"/>
    </row>
    <row r="364" spans="2:9">
      <c r="B364" s="373" t="s">
        <v>7259</v>
      </c>
      <c r="C364" s="373"/>
      <c r="D364" s="373" t="s">
        <v>5798</v>
      </c>
      <c r="E364" s="373" t="s">
        <v>5664</v>
      </c>
      <c r="F364" s="373" t="s">
        <v>1021</v>
      </c>
      <c r="G364" s="373"/>
      <c r="H364" s="373"/>
      <c r="I364" s="373"/>
    </row>
    <row r="365" spans="2:9">
      <c r="B365" s="373" t="s">
        <v>6454</v>
      </c>
      <c r="C365" s="373"/>
      <c r="D365" s="373" t="s">
        <v>5798</v>
      </c>
      <c r="E365" s="373" t="s">
        <v>5664</v>
      </c>
      <c r="F365" s="373" t="s">
        <v>1285</v>
      </c>
      <c r="G365" s="373"/>
      <c r="H365" s="373"/>
      <c r="I365" s="373"/>
    </row>
    <row r="366" spans="2:9">
      <c r="B366" s="373" t="s">
        <v>6380</v>
      </c>
      <c r="C366" s="373"/>
      <c r="D366" s="373" t="s">
        <v>5798</v>
      </c>
      <c r="E366" s="373" t="s">
        <v>5664</v>
      </c>
      <c r="F366" s="373" t="s">
        <v>914</v>
      </c>
      <c r="G366" s="373"/>
      <c r="H366" s="373"/>
      <c r="I366" s="373"/>
    </row>
    <row r="367" spans="2:9">
      <c r="B367" s="373" t="s">
        <v>6381</v>
      </c>
      <c r="C367" s="373"/>
      <c r="D367" s="373" t="s">
        <v>5798</v>
      </c>
      <c r="E367" s="373" t="s">
        <v>5664</v>
      </c>
      <c r="F367" s="373" t="s">
        <v>1306</v>
      </c>
      <c r="G367" s="373"/>
      <c r="H367" s="373"/>
      <c r="I367" s="373"/>
    </row>
    <row r="368" spans="2:9">
      <c r="B368" s="373" t="s">
        <v>6382</v>
      </c>
      <c r="C368" s="373"/>
      <c r="D368" s="373" t="s">
        <v>5798</v>
      </c>
      <c r="E368" s="373" t="s">
        <v>5664</v>
      </c>
      <c r="F368" s="373" t="s">
        <v>1313</v>
      </c>
      <c r="G368" s="373"/>
      <c r="H368" s="373"/>
      <c r="I368" s="373"/>
    </row>
    <row r="369" spans="2:9">
      <c r="B369" s="373" t="s">
        <v>5768</v>
      </c>
      <c r="C369" s="373"/>
      <c r="D369" s="373" t="s">
        <v>5798</v>
      </c>
      <c r="E369" s="373" t="s">
        <v>5664</v>
      </c>
      <c r="F369" s="373" t="s">
        <v>1316</v>
      </c>
      <c r="G369" s="373"/>
      <c r="H369" s="373"/>
      <c r="I369" s="373"/>
    </row>
    <row r="370" spans="2:9">
      <c r="B370" s="373" t="s">
        <v>5034</v>
      </c>
      <c r="C370" s="373"/>
      <c r="D370" s="373" t="s">
        <v>5798</v>
      </c>
      <c r="E370" s="373" t="s">
        <v>5664</v>
      </c>
      <c r="F370" s="373" t="s">
        <v>214</v>
      </c>
      <c r="G370" s="373"/>
      <c r="H370" s="373"/>
      <c r="I370" s="373"/>
    </row>
    <row r="371" spans="2:9">
      <c r="B371" s="373" t="s">
        <v>6384</v>
      </c>
      <c r="C371" s="373"/>
      <c r="D371" s="373" t="s">
        <v>5798</v>
      </c>
      <c r="E371" s="373" t="s">
        <v>5664</v>
      </c>
      <c r="F371" s="373" t="s">
        <v>1320</v>
      </c>
      <c r="G371" s="373"/>
      <c r="H371" s="373"/>
      <c r="I371" s="373"/>
    </row>
    <row r="372" spans="2:9">
      <c r="B372" s="373" t="s">
        <v>4949</v>
      </c>
      <c r="C372" s="373"/>
      <c r="D372" s="373" t="s">
        <v>5798</v>
      </c>
      <c r="E372" s="373" t="s">
        <v>5664</v>
      </c>
      <c r="F372" s="373" t="s">
        <v>1277</v>
      </c>
      <c r="G372" s="373"/>
      <c r="H372" s="373"/>
      <c r="I372" s="373"/>
    </row>
    <row r="373" spans="2:9">
      <c r="B373" s="373" t="s">
        <v>6386</v>
      </c>
      <c r="C373" s="373"/>
      <c r="D373" s="373" t="s">
        <v>5798</v>
      </c>
      <c r="E373" s="373" t="s">
        <v>5664</v>
      </c>
      <c r="F373" s="373" t="s">
        <v>1335</v>
      </c>
      <c r="G373" s="373"/>
      <c r="H373" s="373"/>
      <c r="I373" s="373"/>
    </row>
    <row r="374" spans="2:9">
      <c r="B374" s="373" t="s">
        <v>6460</v>
      </c>
      <c r="C374" s="373"/>
      <c r="D374" s="373" t="s">
        <v>5798</v>
      </c>
      <c r="E374" s="373" t="s">
        <v>5664</v>
      </c>
      <c r="F374" s="373" t="s">
        <v>1337</v>
      </c>
      <c r="G374" s="373"/>
      <c r="H374" s="373"/>
      <c r="I374" s="373"/>
    </row>
    <row r="375" spans="2:9">
      <c r="B375" s="373" t="s">
        <v>5854</v>
      </c>
      <c r="C375" s="373"/>
      <c r="D375" s="373" t="s">
        <v>5798</v>
      </c>
      <c r="E375" s="373" t="s">
        <v>5664</v>
      </c>
      <c r="F375" s="373" t="s">
        <v>3774</v>
      </c>
      <c r="G375" s="373"/>
      <c r="H375" s="373"/>
      <c r="I375" s="373"/>
    </row>
    <row r="376" spans="2:9">
      <c r="B376" s="373" t="s">
        <v>6388</v>
      </c>
      <c r="C376" s="373"/>
      <c r="D376" s="373" t="s">
        <v>5798</v>
      </c>
      <c r="E376" s="373" t="s">
        <v>5664</v>
      </c>
      <c r="F376" s="373" t="s">
        <v>5202</v>
      </c>
      <c r="G376" s="373"/>
      <c r="H376" s="373"/>
      <c r="I376" s="373"/>
    </row>
    <row r="377" spans="2:9">
      <c r="B377" s="373" t="s">
        <v>6389</v>
      </c>
      <c r="C377" s="373"/>
      <c r="D377" s="373" t="s">
        <v>5798</v>
      </c>
      <c r="E377" s="373" t="s">
        <v>5664</v>
      </c>
      <c r="F377" s="373" t="s">
        <v>2872</v>
      </c>
      <c r="G377" s="373"/>
      <c r="H377" s="373"/>
      <c r="I377" s="373"/>
    </row>
    <row r="378" spans="2:9">
      <c r="B378" s="373" t="s">
        <v>6389</v>
      </c>
      <c r="C378" s="373"/>
      <c r="D378" s="373" t="s">
        <v>5798</v>
      </c>
      <c r="E378" s="373" t="s">
        <v>5664</v>
      </c>
      <c r="F378" s="373" t="s">
        <v>6391</v>
      </c>
      <c r="G378" s="373"/>
      <c r="H378" s="373"/>
      <c r="I378" s="373"/>
    </row>
    <row r="379" spans="2:9">
      <c r="B379" s="373" t="s">
        <v>4947</v>
      </c>
      <c r="C379" s="373"/>
      <c r="D379" s="373" t="s">
        <v>5798</v>
      </c>
      <c r="E379" s="373" t="s">
        <v>5664</v>
      </c>
      <c r="F379" s="373" t="s">
        <v>44</v>
      </c>
      <c r="G379" s="373"/>
      <c r="H379" s="373"/>
      <c r="I379" s="373"/>
    </row>
    <row r="380" spans="2:9">
      <c r="B380" s="373" t="s">
        <v>3283</v>
      </c>
      <c r="C380" s="373"/>
      <c r="D380" s="373" t="s">
        <v>5798</v>
      </c>
      <c r="E380" s="373" t="s">
        <v>5664</v>
      </c>
      <c r="F380" s="373" t="s">
        <v>1571</v>
      </c>
      <c r="G380" s="373"/>
      <c r="H380" s="373"/>
      <c r="I380" s="373"/>
    </row>
    <row r="381" spans="2:9">
      <c r="B381" s="373" t="s">
        <v>6392</v>
      </c>
      <c r="C381" s="373"/>
      <c r="D381" s="373" t="s">
        <v>5798</v>
      </c>
      <c r="E381" s="373" t="s">
        <v>5664</v>
      </c>
      <c r="F381" s="373" t="s">
        <v>866</v>
      </c>
      <c r="G381" s="373"/>
      <c r="H381" s="373"/>
      <c r="I381" s="373"/>
    </row>
    <row r="382" spans="2:9">
      <c r="B382" s="373" t="s">
        <v>6394</v>
      </c>
      <c r="C382" s="373"/>
      <c r="D382" s="373" t="s">
        <v>5798</v>
      </c>
      <c r="E382" s="373" t="s">
        <v>5664</v>
      </c>
      <c r="F382" s="373" t="s">
        <v>3931</v>
      </c>
      <c r="G382" s="373"/>
      <c r="H382" s="373"/>
      <c r="I382" s="373"/>
    </row>
    <row r="383" spans="2:9">
      <c r="B383" s="373" t="s">
        <v>6394</v>
      </c>
      <c r="C383" s="373"/>
      <c r="D383" s="373" t="s">
        <v>5798</v>
      </c>
      <c r="E383" s="373" t="s">
        <v>5664</v>
      </c>
      <c r="F383" s="373" t="s">
        <v>6395</v>
      </c>
      <c r="G383" s="373"/>
      <c r="H383" s="373"/>
      <c r="I383" s="373"/>
    </row>
    <row r="384" spans="2:9">
      <c r="B384" s="373" t="s">
        <v>5367</v>
      </c>
      <c r="C384" s="373"/>
      <c r="D384" s="373" t="s">
        <v>5798</v>
      </c>
      <c r="E384" s="373" t="s">
        <v>5664</v>
      </c>
      <c r="F384" s="373" t="s">
        <v>4533</v>
      </c>
      <c r="G384" s="373"/>
      <c r="H384" s="373"/>
      <c r="I384" s="373"/>
    </row>
    <row r="385" spans="2:9">
      <c r="B385" s="373" t="s">
        <v>5367</v>
      </c>
      <c r="C385" s="373"/>
      <c r="D385" s="373" t="s">
        <v>5798</v>
      </c>
      <c r="E385" s="373" t="s">
        <v>5664</v>
      </c>
      <c r="F385" s="373" t="s">
        <v>6396</v>
      </c>
      <c r="G385" s="373"/>
      <c r="H385" s="373"/>
      <c r="I385" s="373"/>
    </row>
    <row r="386" spans="2:9">
      <c r="B386" s="373" t="s">
        <v>6398</v>
      </c>
      <c r="C386" s="373"/>
      <c r="D386" s="373" t="s">
        <v>5798</v>
      </c>
      <c r="E386" s="373" t="s">
        <v>5664</v>
      </c>
      <c r="F386" s="373" t="s">
        <v>486</v>
      </c>
      <c r="G386" s="373"/>
      <c r="H386" s="373"/>
      <c r="I386" s="373"/>
    </row>
    <row r="387" spans="2:9">
      <c r="B387" s="373" t="s">
        <v>6398</v>
      </c>
      <c r="C387" s="373"/>
      <c r="D387" s="373" t="s">
        <v>5798</v>
      </c>
      <c r="E387" s="373" t="s">
        <v>5664</v>
      </c>
      <c r="F387" s="373" t="s">
        <v>6400</v>
      </c>
      <c r="G387" s="373"/>
      <c r="H387" s="373"/>
      <c r="I387" s="373"/>
    </row>
    <row r="388" spans="2:9">
      <c r="B388" s="373" t="s">
        <v>5386</v>
      </c>
      <c r="C388" s="373"/>
      <c r="D388" s="373" t="s">
        <v>5798</v>
      </c>
      <c r="E388" s="373" t="s">
        <v>5664</v>
      </c>
      <c r="F388" s="373" t="s">
        <v>5207</v>
      </c>
      <c r="G388" s="373"/>
      <c r="H388" s="373"/>
      <c r="I388" s="373"/>
    </row>
    <row r="389" spans="2:9">
      <c r="B389" s="373" t="s">
        <v>634</v>
      </c>
      <c r="C389" s="373"/>
      <c r="D389" s="373" t="s">
        <v>5798</v>
      </c>
      <c r="E389" s="373" t="s">
        <v>5664</v>
      </c>
      <c r="F389" s="373" t="s">
        <v>5208</v>
      </c>
      <c r="G389" s="373"/>
      <c r="H389" s="373"/>
      <c r="I389" s="373"/>
    </row>
    <row r="390" spans="2:9">
      <c r="B390" s="373" t="s">
        <v>6402</v>
      </c>
      <c r="C390" s="373"/>
      <c r="D390" s="373" t="s">
        <v>5798</v>
      </c>
      <c r="E390" s="373" t="s">
        <v>5664</v>
      </c>
      <c r="F390" s="373" t="s">
        <v>5210</v>
      </c>
      <c r="G390" s="373"/>
      <c r="H390" s="373"/>
      <c r="I390" s="373"/>
    </row>
    <row r="391" spans="2:9">
      <c r="B391" s="373" t="s">
        <v>3564</v>
      </c>
      <c r="C391" s="373"/>
      <c r="D391" s="373" t="s">
        <v>5798</v>
      </c>
      <c r="E391" s="373" t="s">
        <v>5664</v>
      </c>
      <c r="F391" s="373" t="s">
        <v>2815</v>
      </c>
      <c r="G391" s="373"/>
      <c r="H391" s="373"/>
      <c r="I391" s="373"/>
    </row>
    <row r="392" spans="2:9">
      <c r="B392" s="373" t="s">
        <v>6404</v>
      </c>
      <c r="C392" s="373"/>
      <c r="D392" s="373" t="s">
        <v>5798</v>
      </c>
      <c r="E392" s="373" t="s">
        <v>5664</v>
      </c>
      <c r="F392" s="373" t="s">
        <v>4773</v>
      </c>
      <c r="G392" s="373"/>
      <c r="H392" s="373"/>
      <c r="I392" s="373"/>
    </row>
    <row r="393" spans="2:9">
      <c r="B393" s="373" t="s">
        <v>1954</v>
      </c>
      <c r="C393" s="373"/>
      <c r="D393" s="373" t="s">
        <v>5798</v>
      </c>
      <c r="E393" s="373" t="s">
        <v>5664</v>
      </c>
      <c r="F393" s="373" t="s">
        <v>2244</v>
      </c>
      <c r="G393" s="373"/>
      <c r="H393" s="373"/>
      <c r="I393" s="373"/>
    </row>
    <row r="394" spans="2:9">
      <c r="B394" s="373" t="s">
        <v>441</v>
      </c>
      <c r="C394" s="373"/>
      <c r="D394" s="373" t="s">
        <v>5798</v>
      </c>
      <c r="E394" s="373" t="s">
        <v>5664</v>
      </c>
      <c r="F394" s="373" t="s">
        <v>5211</v>
      </c>
      <c r="G394" s="373"/>
      <c r="H394" s="373"/>
      <c r="I394" s="373"/>
    </row>
    <row r="395" spans="2:9">
      <c r="B395" s="373" t="s">
        <v>1411</v>
      </c>
      <c r="C395" s="373"/>
      <c r="D395" s="373" t="s">
        <v>5798</v>
      </c>
      <c r="E395" s="373" t="s">
        <v>5664</v>
      </c>
      <c r="F395" s="373" t="s">
        <v>2191</v>
      </c>
      <c r="G395" s="373"/>
      <c r="H395" s="373"/>
      <c r="I395" s="373"/>
    </row>
    <row r="396" spans="2:9">
      <c r="B396" s="373" t="s">
        <v>2697</v>
      </c>
      <c r="C396" s="373"/>
      <c r="D396" s="373" t="s">
        <v>5798</v>
      </c>
      <c r="E396" s="373" t="s">
        <v>5664</v>
      </c>
      <c r="F396" s="373" t="s">
        <v>1810</v>
      </c>
      <c r="G396" s="373"/>
      <c r="H396" s="373"/>
      <c r="I396" s="373"/>
    </row>
    <row r="397" spans="2:9">
      <c r="B397" s="373" t="s">
        <v>6406</v>
      </c>
      <c r="C397" s="373"/>
      <c r="D397" s="373" t="s">
        <v>5798</v>
      </c>
      <c r="E397" s="373" t="s">
        <v>5664</v>
      </c>
      <c r="F397" s="373" t="s">
        <v>5910</v>
      </c>
      <c r="G397" s="373"/>
      <c r="H397" s="373"/>
      <c r="I397" s="373"/>
    </row>
    <row r="398" spans="2:9">
      <c r="B398" s="373" t="s">
        <v>236</v>
      </c>
      <c r="C398" s="373"/>
      <c r="D398" s="373" t="s">
        <v>5798</v>
      </c>
      <c r="E398" s="373" t="s">
        <v>5664</v>
      </c>
      <c r="F398" s="373" t="s">
        <v>680</v>
      </c>
      <c r="G398" s="373"/>
      <c r="H398" s="373"/>
      <c r="I398" s="373"/>
    </row>
    <row r="399" spans="2:9">
      <c r="B399" s="373" t="s">
        <v>6407</v>
      </c>
      <c r="C399" s="373"/>
      <c r="D399" s="373" t="s">
        <v>5798</v>
      </c>
      <c r="E399" s="373" t="s">
        <v>5664</v>
      </c>
      <c r="F399" s="373" t="s">
        <v>2369</v>
      </c>
      <c r="G399" s="373"/>
      <c r="H399" s="373"/>
      <c r="I399" s="373"/>
    </row>
    <row r="400" spans="2:9">
      <c r="B400" s="373" t="s">
        <v>6461</v>
      </c>
      <c r="C400" s="373"/>
      <c r="D400" s="373" t="s">
        <v>5798</v>
      </c>
      <c r="E400" s="373" t="s">
        <v>5664</v>
      </c>
      <c r="F400" s="373" t="s">
        <v>5915</v>
      </c>
      <c r="G400" s="373"/>
      <c r="H400" s="373"/>
      <c r="I400" s="373"/>
    </row>
    <row r="401" spans="2:9">
      <c r="B401" s="373" t="s">
        <v>1506</v>
      </c>
      <c r="C401" s="373"/>
      <c r="D401" s="373" t="s">
        <v>5798</v>
      </c>
      <c r="E401" s="373" t="s">
        <v>5664</v>
      </c>
      <c r="F401" s="373" t="s">
        <v>2604</v>
      </c>
      <c r="G401" s="373"/>
      <c r="H401" s="373"/>
      <c r="I401" s="373"/>
    </row>
    <row r="402" spans="2:9">
      <c r="B402" s="373" t="s">
        <v>6463</v>
      </c>
      <c r="C402" s="373"/>
      <c r="D402" s="373" t="s">
        <v>5798</v>
      </c>
      <c r="E402" s="373" t="s">
        <v>5664</v>
      </c>
      <c r="F402" s="373" t="s">
        <v>5916</v>
      </c>
      <c r="G402" s="373"/>
      <c r="H402" s="373"/>
      <c r="I402" s="373"/>
    </row>
    <row r="403" spans="2:9">
      <c r="B403" s="373" t="s">
        <v>6464</v>
      </c>
      <c r="C403" s="373"/>
      <c r="D403" s="373" t="s">
        <v>5798</v>
      </c>
      <c r="E403" s="373" t="s">
        <v>5664</v>
      </c>
      <c r="F403" s="373" t="s">
        <v>5919</v>
      </c>
      <c r="G403" s="373"/>
      <c r="H403" s="373"/>
      <c r="I403" s="373"/>
    </row>
    <row r="404" spans="2:9">
      <c r="B404" s="373" t="s">
        <v>1189</v>
      </c>
      <c r="C404" s="373"/>
      <c r="D404" s="373" t="s">
        <v>5798</v>
      </c>
      <c r="E404" s="373" t="s">
        <v>5664</v>
      </c>
      <c r="F404" s="373" t="s">
        <v>5920</v>
      </c>
      <c r="G404" s="373"/>
      <c r="H404" s="373"/>
      <c r="I404" s="373"/>
    </row>
    <row r="405" spans="2:9">
      <c r="B405" s="373" t="s">
        <v>1761</v>
      </c>
      <c r="C405" s="373"/>
      <c r="D405" s="373" t="s">
        <v>5798</v>
      </c>
      <c r="E405" s="373" t="s">
        <v>5664</v>
      </c>
      <c r="F405" s="373" t="s">
        <v>3613</v>
      </c>
      <c r="G405" s="373"/>
      <c r="H405" s="373"/>
      <c r="I405" s="373"/>
    </row>
    <row r="406" spans="2:9">
      <c r="B406" s="373" t="s">
        <v>6408</v>
      </c>
      <c r="C406" s="373"/>
      <c r="D406" s="373" t="s">
        <v>5798</v>
      </c>
      <c r="E406" s="373" t="s">
        <v>5664</v>
      </c>
      <c r="F406" s="373" t="s">
        <v>5877</v>
      </c>
      <c r="G406" s="373"/>
      <c r="H406" s="373"/>
      <c r="I406" s="373"/>
    </row>
    <row r="407" spans="2:9">
      <c r="B407" s="373" t="s">
        <v>6409</v>
      </c>
      <c r="C407" s="373"/>
      <c r="D407" s="373" t="s">
        <v>5798</v>
      </c>
      <c r="E407" s="373" t="s">
        <v>5664</v>
      </c>
      <c r="F407" s="373" t="s">
        <v>2222</v>
      </c>
      <c r="G407" s="373"/>
      <c r="H407" s="373"/>
      <c r="I407" s="373"/>
    </row>
    <row r="408" spans="2:9">
      <c r="B408" s="373" t="s">
        <v>6410</v>
      </c>
      <c r="C408" s="373"/>
      <c r="D408" s="373" t="s">
        <v>5798</v>
      </c>
      <c r="E408" s="373" t="s">
        <v>5664</v>
      </c>
      <c r="F408" s="373" t="s">
        <v>5892</v>
      </c>
      <c r="G408" s="373"/>
      <c r="H408" s="373"/>
      <c r="I408" s="373"/>
    </row>
    <row r="409" spans="2:9">
      <c r="B409" s="373" t="s">
        <v>6413</v>
      </c>
      <c r="C409" s="373"/>
      <c r="D409" s="373" t="s">
        <v>5798</v>
      </c>
      <c r="E409" s="373" t="s">
        <v>5664</v>
      </c>
      <c r="F409" s="373" t="s">
        <v>5905</v>
      </c>
      <c r="G409" s="373"/>
      <c r="H409" s="373"/>
      <c r="I409" s="373"/>
    </row>
    <row r="410" spans="2:9">
      <c r="B410" s="373" t="s">
        <v>6414</v>
      </c>
      <c r="C410" s="373"/>
      <c r="D410" s="373" t="s">
        <v>5798</v>
      </c>
      <c r="E410" s="373" t="s">
        <v>5664</v>
      </c>
      <c r="F410" s="373" t="s">
        <v>5908</v>
      </c>
      <c r="G410" s="373"/>
      <c r="H410" s="373"/>
      <c r="I410" s="373"/>
    </row>
    <row r="411" spans="2:9">
      <c r="B411" s="373" t="s">
        <v>6415</v>
      </c>
      <c r="C411" s="373"/>
      <c r="D411" s="373" t="s">
        <v>5798</v>
      </c>
      <c r="E411" s="373" t="s">
        <v>5664</v>
      </c>
      <c r="F411" s="373" t="s">
        <v>5911</v>
      </c>
      <c r="G411" s="373"/>
      <c r="H411" s="373"/>
      <c r="I411" s="373"/>
    </row>
    <row r="412" spans="2:9">
      <c r="B412" s="373" t="s">
        <v>6415</v>
      </c>
      <c r="C412" s="373"/>
      <c r="D412" s="373" t="s">
        <v>5798</v>
      </c>
      <c r="E412" s="373" t="s">
        <v>5664</v>
      </c>
      <c r="F412" s="373" t="s">
        <v>5881</v>
      </c>
      <c r="G412" s="373"/>
      <c r="H412" s="373"/>
      <c r="I412" s="373"/>
    </row>
    <row r="413" spans="2:9">
      <c r="B413" s="373" t="s">
        <v>6418</v>
      </c>
      <c r="C413" s="373"/>
      <c r="D413" s="373" t="s">
        <v>5798</v>
      </c>
      <c r="E413" s="373" t="s">
        <v>5664</v>
      </c>
      <c r="F413" s="373" t="s">
        <v>6416</v>
      </c>
      <c r="G413" s="373"/>
      <c r="H413" s="373"/>
      <c r="I413" s="373"/>
    </row>
    <row r="414" spans="2:9">
      <c r="B414" s="373" t="s">
        <v>6419</v>
      </c>
      <c r="C414" s="373"/>
      <c r="D414" s="373" t="s">
        <v>5798</v>
      </c>
      <c r="E414" s="373" t="s">
        <v>5664</v>
      </c>
      <c r="F414" s="373" t="s">
        <v>304</v>
      </c>
      <c r="G414" s="373"/>
      <c r="H414" s="373"/>
      <c r="I414" s="373"/>
    </row>
    <row r="415" spans="2:9">
      <c r="B415" s="373" t="s">
        <v>6421</v>
      </c>
      <c r="C415" s="373"/>
      <c r="D415" s="373" t="s">
        <v>5798</v>
      </c>
      <c r="E415" s="373" t="s">
        <v>5664</v>
      </c>
      <c r="F415" s="373" t="s">
        <v>6420</v>
      </c>
      <c r="G415" s="373"/>
      <c r="H415" s="373"/>
      <c r="I415" s="373"/>
    </row>
    <row r="416" spans="2:9">
      <c r="B416" s="373" t="s">
        <v>6425</v>
      </c>
      <c r="C416" s="373"/>
      <c r="D416" s="373" t="s">
        <v>5798</v>
      </c>
      <c r="E416" s="373" t="s">
        <v>5664</v>
      </c>
      <c r="F416" s="373" t="s">
        <v>6424</v>
      </c>
      <c r="G416" s="373"/>
      <c r="H416" s="373"/>
      <c r="I416" s="373"/>
    </row>
    <row r="417" spans="2:9">
      <c r="B417" s="373" t="s">
        <v>2225</v>
      </c>
      <c r="C417" s="373"/>
      <c r="D417" s="373" t="s">
        <v>5798</v>
      </c>
      <c r="E417" s="373" t="s">
        <v>5664</v>
      </c>
      <c r="F417" s="373" t="s">
        <v>5408</v>
      </c>
      <c r="G417" s="373"/>
      <c r="H417" s="373"/>
      <c r="I417" s="373"/>
    </row>
    <row r="418" spans="2:9">
      <c r="B418" s="373" t="s">
        <v>4282</v>
      </c>
      <c r="C418" s="373"/>
      <c r="D418" s="373" t="s">
        <v>5798</v>
      </c>
      <c r="E418" s="373" t="s">
        <v>5664</v>
      </c>
      <c r="F418" s="373" t="s">
        <v>3342</v>
      </c>
      <c r="G418" s="373"/>
      <c r="H418" s="373"/>
      <c r="I418" s="373"/>
    </row>
    <row r="419" spans="2:9">
      <c r="B419" s="373" t="s">
        <v>6427</v>
      </c>
      <c r="C419" s="373"/>
      <c r="D419" s="373" t="s">
        <v>5798</v>
      </c>
      <c r="E419" s="373" t="s">
        <v>5010</v>
      </c>
      <c r="F419" s="373" t="s">
        <v>869</v>
      </c>
      <c r="G419" s="373"/>
      <c r="H419" s="373"/>
      <c r="I419" s="373"/>
    </row>
    <row r="420" spans="2:9">
      <c r="B420" s="373" t="s">
        <v>6405</v>
      </c>
      <c r="C420" s="373"/>
      <c r="D420" s="373" t="s">
        <v>5798</v>
      </c>
      <c r="E420" s="373" t="s">
        <v>5010</v>
      </c>
      <c r="F420" s="373" t="s">
        <v>872</v>
      </c>
      <c r="G420" s="373"/>
      <c r="H420" s="373"/>
      <c r="I420" s="373"/>
    </row>
    <row r="421" spans="2:9">
      <c r="B421" s="373" t="s">
        <v>5136</v>
      </c>
      <c r="C421" s="373"/>
      <c r="D421" s="373" t="s">
        <v>5798</v>
      </c>
      <c r="E421" s="373" t="s">
        <v>5010</v>
      </c>
      <c r="F421" s="373" t="s">
        <v>497</v>
      </c>
      <c r="G421" s="373"/>
      <c r="H421" s="373"/>
      <c r="I421" s="373"/>
    </row>
    <row r="422" spans="2:9">
      <c r="B422" s="373" t="s">
        <v>6428</v>
      </c>
      <c r="C422" s="373"/>
      <c r="D422" s="373" t="s">
        <v>5798</v>
      </c>
      <c r="E422" s="373" t="s">
        <v>5010</v>
      </c>
      <c r="F422" s="373" t="s">
        <v>469</v>
      </c>
      <c r="G422" s="373"/>
      <c r="H422" s="373"/>
      <c r="I422" s="373"/>
    </row>
    <row r="423" spans="2:9">
      <c r="B423" s="373" t="s">
        <v>6429</v>
      </c>
      <c r="C423" s="373"/>
      <c r="D423" s="373" t="s">
        <v>5798</v>
      </c>
      <c r="E423" s="373" t="s">
        <v>5010</v>
      </c>
      <c r="F423" s="373" t="s">
        <v>857</v>
      </c>
      <c r="G423" s="373"/>
      <c r="H423" s="373"/>
      <c r="I423" s="373"/>
    </row>
    <row r="424" spans="2:9">
      <c r="B424" s="373" t="s">
        <v>6431</v>
      </c>
      <c r="C424" s="373"/>
      <c r="D424" s="373" t="s">
        <v>5798</v>
      </c>
      <c r="E424" s="373" t="s">
        <v>5010</v>
      </c>
      <c r="F424" s="373" t="s">
        <v>892</v>
      </c>
      <c r="G424" s="373"/>
      <c r="H424" s="373"/>
      <c r="I424" s="373"/>
    </row>
    <row r="425" spans="2:9">
      <c r="B425" s="373" t="s">
        <v>6432</v>
      </c>
      <c r="C425" s="373"/>
      <c r="D425" s="373" t="s">
        <v>5798</v>
      </c>
      <c r="E425" s="373" t="s">
        <v>5010</v>
      </c>
      <c r="F425" s="373" t="s">
        <v>895</v>
      </c>
      <c r="G425" s="373"/>
      <c r="H425" s="373"/>
      <c r="I425" s="373"/>
    </row>
    <row r="426" spans="2:9">
      <c r="B426" s="373" t="s">
        <v>4706</v>
      </c>
      <c r="C426" s="373"/>
      <c r="D426" s="373" t="s">
        <v>5798</v>
      </c>
      <c r="E426" s="373" t="s">
        <v>5010</v>
      </c>
      <c r="F426" s="373" t="s">
        <v>1227</v>
      </c>
      <c r="G426" s="373"/>
      <c r="H426" s="373"/>
      <c r="I426" s="373"/>
    </row>
    <row r="427" spans="2:9">
      <c r="B427" s="373" t="s">
        <v>4706</v>
      </c>
      <c r="C427" s="373"/>
      <c r="D427" s="373" t="s">
        <v>5798</v>
      </c>
      <c r="E427" s="373" t="s">
        <v>5010</v>
      </c>
      <c r="F427" s="373" t="s">
        <v>5202</v>
      </c>
      <c r="G427" s="373"/>
      <c r="H427" s="373"/>
      <c r="I427" s="373"/>
    </row>
    <row r="428" spans="2:9">
      <c r="B428" s="373" t="s">
        <v>307</v>
      </c>
      <c r="C428" s="373"/>
      <c r="D428" s="373" t="s">
        <v>5798</v>
      </c>
      <c r="E428" s="373" t="s">
        <v>5010</v>
      </c>
      <c r="F428" s="373" t="s">
        <v>1233</v>
      </c>
      <c r="G428" s="373"/>
      <c r="H428" s="373"/>
      <c r="I428" s="373"/>
    </row>
    <row r="429" spans="2:9">
      <c r="B429" s="373" t="s">
        <v>6230</v>
      </c>
      <c r="C429" s="373"/>
      <c r="D429" s="373" t="s">
        <v>5798</v>
      </c>
      <c r="E429" s="373" t="s">
        <v>5010</v>
      </c>
      <c r="F429" s="373" t="s">
        <v>1236</v>
      </c>
      <c r="G429" s="373"/>
      <c r="H429" s="373"/>
      <c r="I429" s="373"/>
    </row>
    <row r="430" spans="2:9">
      <c r="B430" s="373" t="s">
        <v>5223</v>
      </c>
      <c r="C430" s="373"/>
      <c r="D430" s="373" t="s">
        <v>5798</v>
      </c>
      <c r="E430" s="373" t="s">
        <v>5010</v>
      </c>
      <c r="F430" s="373" t="s">
        <v>1240</v>
      </c>
      <c r="G430" s="373"/>
      <c r="H430" s="373"/>
      <c r="I430" s="373"/>
    </row>
    <row r="431" spans="2:9">
      <c r="B431" s="373" t="s">
        <v>6436</v>
      </c>
      <c r="C431" s="373"/>
      <c r="D431" s="373" t="s">
        <v>5798</v>
      </c>
      <c r="E431" s="373" t="s">
        <v>5010</v>
      </c>
      <c r="F431" s="373" t="s">
        <v>1250</v>
      </c>
      <c r="G431" s="373"/>
      <c r="H431" s="373"/>
      <c r="I431" s="373"/>
    </row>
    <row r="432" spans="2:9">
      <c r="B432" s="373" t="s">
        <v>1204</v>
      </c>
      <c r="C432" s="373"/>
      <c r="D432" s="373" t="s">
        <v>5798</v>
      </c>
      <c r="E432" s="373" t="s">
        <v>5010</v>
      </c>
      <c r="F432" s="373" t="s">
        <v>1226</v>
      </c>
      <c r="G432" s="373"/>
      <c r="H432" s="373"/>
      <c r="I432" s="373"/>
    </row>
    <row r="433" spans="2:9">
      <c r="B433" s="373" t="s">
        <v>5303</v>
      </c>
      <c r="C433" s="373"/>
      <c r="D433" s="373" t="s">
        <v>5798</v>
      </c>
      <c r="E433" s="373" t="s">
        <v>5010</v>
      </c>
      <c r="F433" s="373" t="s">
        <v>1268</v>
      </c>
      <c r="G433" s="373"/>
      <c r="H433" s="373"/>
      <c r="I433" s="373"/>
    </row>
    <row r="434" spans="2:9">
      <c r="B434" s="373" t="s">
        <v>5303</v>
      </c>
      <c r="C434" s="373"/>
      <c r="D434" s="373" t="s">
        <v>5798</v>
      </c>
      <c r="E434" s="373" t="s">
        <v>5010</v>
      </c>
      <c r="F434" s="373" t="s">
        <v>44</v>
      </c>
      <c r="G434" s="373"/>
      <c r="H434" s="373"/>
      <c r="I434" s="373"/>
    </row>
    <row r="435" spans="2:9">
      <c r="B435" s="373" t="s">
        <v>6437</v>
      </c>
      <c r="C435" s="373"/>
      <c r="D435" s="373" t="s">
        <v>5798</v>
      </c>
      <c r="E435" s="373" t="s">
        <v>5010</v>
      </c>
      <c r="F435" s="373" t="s">
        <v>816</v>
      </c>
      <c r="G435" s="373"/>
      <c r="H435" s="373"/>
      <c r="I435" s="373"/>
    </row>
    <row r="436" spans="2:9">
      <c r="B436" s="373" t="s">
        <v>6438</v>
      </c>
      <c r="C436" s="373"/>
      <c r="D436" s="373" t="s">
        <v>5798</v>
      </c>
      <c r="E436" s="373" t="s">
        <v>5010</v>
      </c>
      <c r="F436" s="373" t="s">
        <v>1021</v>
      </c>
      <c r="G436" s="373"/>
      <c r="H436" s="373"/>
      <c r="I436" s="373"/>
    </row>
    <row r="437" spans="2:9">
      <c r="B437" s="373" t="s">
        <v>4145</v>
      </c>
      <c r="C437" s="373"/>
      <c r="D437" s="373" t="s">
        <v>5798</v>
      </c>
      <c r="E437" s="373" t="s">
        <v>5010</v>
      </c>
      <c r="F437" s="373" t="s">
        <v>1285</v>
      </c>
      <c r="G437" s="373"/>
      <c r="H437" s="373"/>
      <c r="I437" s="373"/>
    </row>
    <row r="438" spans="2:9">
      <c r="B438" s="373" t="s">
        <v>5925</v>
      </c>
      <c r="C438" s="373"/>
      <c r="D438" s="373" t="s">
        <v>5798</v>
      </c>
      <c r="E438" s="373" t="s">
        <v>5010</v>
      </c>
      <c r="F438" s="373" t="s">
        <v>914</v>
      </c>
      <c r="G438" s="373"/>
      <c r="H438" s="373"/>
      <c r="I438" s="373"/>
    </row>
    <row r="439" spans="2:9">
      <c r="B439" s="373" t="s">
        <v>2717</v>
      </c>
      <c r="C439" s="373"/>
      <c r="D439" s="373" t="s">
        <v>5798</v>
      </c>
      <c r="E439" s="373" t="s">
        <v>5010</v>
      </c>
      <c r="F439" s="373" t="s">
        <v>1306</v>
      </c>
      <c r="G439" s="373"/>
      <c r="H439" s="373"/>
      <c r="I439" s="373"/>
    </row>
    <row r="440" spans="2:9">
      <c r="B440" s="373" t="s">
        <v>6439</v>
      </c>
      <c r="C440" s="373"/>
      <c r="D440" s="373" t="s">
        <v>5798</v>
      </c>
      <c r="E440" s="373" t="s">
        <v>5010</v>
      </c>
      <c r="F440" s="373" t="s">
        <v>1316</v>
      </c>
      <c r="G440" s="373"/>
      <c r="H440" s="373"/>
      <c r="I440" s="373"/>
    </row>
    <row r="441" spans="2:9">
      <c r="B441" s="373" t="s">
        <v>3776</v>
      </c>
      <c r="C441" s="373"/>
      <c r="D441" s="373" t="s">
        <v>5798</v>
      </c>
      <c r="E441" s="373" t="s">
        <v>5010</v>
      </c>
      <c r="F441" s="373" t="s">
        <v>214</v>
      </c>
      <c r="G441" s="373"/>
      <c r="H441" s="373"/>
      <c r="I441" s="373"/>
    </row>
    <row r="442" spans="2:9">
      <c r="B442" s="373" t="s">
        <v>3776</v>
      </c>
      <c r="C442" s="373"/>
      <c r="D442" s="373" t="s">
        <v>5798</v>
      </c>
      <c r="E442" s="373" t="s">
        <v>5010</v>
      </c>
      <c r="F442" s="373" t="s">
        <v>4533</v>
      </c>
      <c r="G442" s="373"/>
      <c r="H442" s="373"/>
      <c r="I442" s="373"/>
    </row>
    <row r="443" spans="2:9">
      <c r="B443" s="373" t="s">
        <v>6440</v>
      </c>
      <c r="C443" s="373"/>
      <c r="D443" s="373" t="s">
        <v>5798</v>
      </c>
      <c r="E443" s="373" t="s">
        <v>5010</v>
      </c>
      <c r="F443" s="373" t="s">
        <v>1320</v>
      </c>
      <c r="G443" s="373"/>
      <c r="H443" s="373"/>
      <c r="I443" s="373"/>
    </row>
    <row r="444" spans="2:9">
      <c r="B444" s="373" t="s">
        <v>6441</v>
      </c>
      <c r="C444" s="373"/>
      <c r="D444" s="373" t="s">
        <v>5798</v>
      </c>
      <c r="E444" s="373" t="s">
        <v>5010</v>
      </c>
      <c r="F444" s="373" t="s">
        <v>1277</v>
      </c>
      <c r="G444" s="373"/>
      <c r="H444" s="373"/>
      <c r="I444" s="373"/>
    </row>
    <row r="445" spans="2:9">
      <c r="B445" s="373" t="s">
        <v>6441</v>
      </c>
      <c r="C445" s="373"/>
      <c r="D445" s="373" t="s">
        <v>5798</v>
      </c>
      <c r="E445" s="373" t="s">
        <v>5010</v>
      </c>
      <c r="F445" s="373" t="s">
        <v>486</v>
      </c>
      <c r="G445" s="373"/>
      <c r="H445" s="373"/>
      <c r="I445" s="373"/>
    </row>
    <row r="446" spans="2:9">
      <c r="B446" s="373" t="s">
        <v>6444</v>
      </c>
      <c r="C446" s="373"/>
      <c r="D446" s="373" t="s">
        <v>5798</v>
      </c>
      <c r="E446" s="373" t="s">
        <v>5010</v>
      </c>
      <c r="F446" s="373" t="s">
        <v>1335</v>
      </c>
      <c r="G446" s="373"/>
      <c r="H446" s="373"/>
      <c r="I446" s="373"/>
    </row>
    <row r="447" spans="2:9">
      <c r="B447" s="373" t="s">
        <v>6466</v>
      </c>
      <c r="C447" s="373"/>
      <c r="D447" s="373" t="s">
        <v>5798</v>
      </c>
      <c r="E447" s="373" t="s">
        <v>5010</v>
      </c>
      <c r="F447" s="373" t="s">
        <v>1337</v>
      </c>
      <c r="G447" s="373"/>
      <c r="H447" s="373"/>
      <c r="I447" s="373"/>
    </row>
    <row r="448" spans="2:9">
      <c r="B448" s="373" t="s">
        <v>6445</v>
      </c>
      <c r="C448" s="373"/>
      <c r="D448" s="373" t="s">
        <v>5798</v>
      </c>
      <c r="E448" s="373" t="s">
        <v>5010</v>
      </c>
      <c r="F448" s="373" t="s">
        <v>3774</v>
      </c>
      <c r="G448" s="373"/>
      <c r="H448" s="373"/>
      <c r="I448" s="373"/>
    </row>
    <row r="449" spans="2:9">
      <c r="B449" s="373" t="s">
        <v>829</v>
      </c>
      <c r="C449" s="373"/>
      <c r="D449" s="373" t="s">
        <v>5798</v>
      </c>
      <c r="E449" s="373" t="s">
        <v>6447</v>
      </c>
      <c r="F449" s="373" t="s">
        <v>869</v>
      </c>
      <c r="G449" s="373"/>
      <c r="H449" s="373"/>
      <c r="I449" s="373"/>
    </row>
    <row r="450" spans="2:9">
      <c r="B450" s="373" t="s">
        <v>6448</v>
      </c>
      <c r="C450" s="373"/>
      <c r="D450" s="373" t="s">
        <v>5798</v>
      </c>
      <c r="E450" s="373" t="s">
        <v>6447</v>
      </c>
      <c r="F450" s="373" t="s">
        <v>872</v>
      </c>
      <c r="G450" s="373"/>
      <c r="H450" s="373"/>
      <c r="I450" s="373"/>
    </row>
    <row r="451" spans="2:9">
      <c r="B451" s="373" t="s">
        <v>2802</v>
      </c>
      <c r="C451" s="373"/>
      <c r="D451" s="373" t="s">
        <v>5798</v>
      </c>
      <c r="E451" s="373" t="s">
        <v>6447</v>
      </c>
      <c r="F451" s="373" t="s">
        <v>497</v>
      </c>
      <c r="G451" s="373"/>
      <c r="H451" s="373"/>
      <c r="I451" s="373"/>
    </row>
    <row r="452" spans="2:9">
      <c r="B452" s="373" t="s">
        <v>4611</v>
      </c>
      <c r="C452" s="373"/>
      <c r="D452" s="373" t="s">
        <v>5798</v>
      </c>
      <c r="E452" s="373" t="s">
        <v>6447</v>
      </c>
      <c r="F452" s="373" t="s">
        <v>469</v>
      </c>
      <c r="G452" s="373"/>
      <c r="H452" s="373"/>
      <c r="I452" s="373"/>
    </row>
    <row r="453" spans="2:9">
      <c r="B453" s="373" t="s">
        <v>2280</v>
      </c>
      <c r="C453" s="373"/>
      <c r="D453" s="373" t="s">
        <v>5798</v>
      </c>
      <c r="E453" s="373" t="s">
        <v>6447</v>
      </c>
      <c r="F453" s="373" t="s">
        <v>857</v>
      </c>
      <c r="G453" s="373"/>
      <c r="H453" s="373"/>
      <c r="I453" s="373"/>
    </row>
    <row r="454" spans="2:9">
      <c r="B454" s="373" t="s">
        <v>5148</v>
      </c>
      <c r="C454" s="373"/>
      <c r="D454" s="373" t="s">
        <v>5798</v>
      </c>
      <c r="E454" s="373" t="s">
        <v>6447</v>
      </c>
      <c r="F454" s="373" t="s">
        <v>892</v>
      </c>
      <c r="G454" s="373"/>
      <c r="H454" s="373"/>
      <c r="I454" s="373"/>
    </row>
    <row r="455" spans="2:9">
      <c r="B455" s="373" t="s">
        <v>7260</v>
      </c>
      <c r="C455" s="373"/>
      <c r="D455" s="373" t="s">
        <v>5798</v>
      </c>
      <c r="E455" s="373" t="s">
        <v>6447</v>
      </c>
      <c r="F455" s="373" t="s">
        <v>1227</v>
      </c>
      <c r="G455" s="373"/>
      <c r="H455" s="373"/>
      <c r="I455" s="373"/>
    </row>
    <row r="456" spans="2:9">
      <c r="B456" s="373" t="s">
        <v>6384</v>
      </c>
      <c r="C456" s="373"/>
      <c r="D456" s="373" t="s">
        <v>5798</v>
      </c>
      <c r="E456" s="373" t="s">
        <v>471</v>
      </c>
      <c r="F456" s="373" t="s">
        <v>1227</v>
      </c>
      <c r="G456" s="373"/>
      <c r="H456" s="373"/>
      <c r="I456" s="373"/>
    </row>
    <row r="457" spans="2:9">
      <c r="B457" s="373" t="s">
        <v>4282</v>
      </c>
      <c r="C457" s="373"/>
      <c r="D457" s="373" t="s">
        <v>5798</v>
      </c>
      <c r="E457" s="373" t="s">
        <v>471</v>
      </c>
      <c r="F457" s="373" t="s">
        <v>1233</v>
      </c>
      <c r="G457" s="373"/>
      <c r="H457" s="373"/>
      <c r="I457" s="373"/>
    </row>
    <row r="458" spans="2:9">
      <c r="B458" s="373" t="s">
        <v>2682</v>
      </c>
      <c r="C458" s="373"/>
      <c r="D458" s="373" t="s">
        <v>5798</v>
      </c>
      <c r="E458" s="373" t="s">
        <v>471</v>
      </c>
      <c r="F458" s="373" t="s">
        <v>1236</v>
      </c>
      <c r="G458" s="373"/>
      <c r="H458" s="373"/>
      <c r="I458" s="373"/>
    </row>
    <row r="459" spans="2:9">
      <c r="B459" s="373" t="s">
        <v>5063</v>
      </c>
      <c r="C459" s="373"/>
      <c r="D459" s="373" t="s">
        <v>5798</v>
      </c>
      <c r="E459" s="373" t="s">
        <v>471</v>
      </c>
      <c r="F459" s="373" t="s">
        <v>1238</v>
      </c>
      <c r="G459" s="373"/>
      <c r="H459" s="373"/>
      <c r="I459" s="373"/>
    </row>
    <row r="460" spans="2:9">
      <c r="B460" s="373" t="s">
        <v>5098</v>
      </c>
      <c r="C460" s="373"/>
      <c r="D460" s="373" t="s">
        <v>5798</v>
      </c>
      <c r="E460" s="373" t="s">
        <v>471</v>
      </c>
      <c r="F460" s="373" t="s">
        <v>1240</v>
      </c>
      <c r="G460" s="373"/>
      <c r="H460" s="373"/>
      <c r="I460" s="373"/>
    </row>
    <row r="461" spans="2:9">
      <c r="B461" s="373" t="s">
        <v>1954</v>
      </c>
      <c r="C461" s="373"/>
      <c r="D461" s="373" t="s">
        <v>5798</v>
      </c>
      <c r="E461" s="373" t="s">
        <v>1366</v>
      </c>
      <c r="F461" s="373" t="s">
        <v>1227</v>
      </c>
      <c r="G461" s="373"/>
      <c r="H461" s="373"/>
      <c r="I461" s="373"/>
    </row>
    <row r="462" spans="2:9">
      <c r="B462" s="373" t="s">
        <v>3495</v>
      </c>
      <c r="C462" s="373"/>
      <c r="D462" s="373" t="s">
        <v>5798</v>
      </c>
      <c r="E462" s="373" t="s">
        <v>1366</v>
      </c>
      <c r="F462" s="373" t="s">
        <v>1233</v>
      </c>
      <c r="G462" s="373"/>
      <c r="H462" s="373"/>
      <c r="I462" s="373"/>
    </row>
    <row r="463" spans="2:9">
      <c r="B463" s="373" t="s">
        <v>6449</v>
      </c>
      <c r="C463" s="373"/>
      <c r="D463" s="373" t="s">
        <v>5798</v>
      </c>
      <c r="E463" s="373" t="s">
        <v>1366</v>
      </c>
      <c r="F463" s="373" t="s">
        <v>1236</v>
      </c>
      <c r="G463" s="373"/>
      <c r="H463" s="373"/>
      <c r="I463" s="373"/>
    </row>
    <row r="464" spans="2:9">
      <c r="B464" s="373" t="s">
        <v>2071</v>
      </c>
      <c r="C464" s="373"/>
      <c r="D464" s="373" t="s">
        <v>5798</v>
      </c>
      <c r="E464" s="373" t="s">
        <v>1366</v>
      </c>
      <c r="F464" s="373" t="s">
        <v>1238</v>
      </c>
      <c r="G464" s="373"/>
      <c r="H464" s="373"/>
      <c r="I464" s="373"/>
    </row>
    <row r="465" spans="2:9">
      <c r="B465" s="373" t="s">
        <v>6467</v>
      </c>
      <c r="C465" s="373"/>
      <c r="D465" s="373" t="s">
        <v>5798</v>
      </c>
      <c r="E465" s="373" t="s">
        <v>1366</v>
      </c>
      <c r="F465" s="373" t="s">
        <v>1242</v>
      </c>
      <c r="G465" s="373"/>
      <c r="H465" s="373"/>
      <c r="I465" s="373"/>
    </row>
    <row r="466" spans="2:9">
      <c r="B466" s="373" t="s">
        <v>1913</v>
      </c>
      <c r="C466" s="373"/>
      <c r="D466" s="373" t="s">
        <v>5798</v>
      </c>
      <c r="E466" s="373" t="s">
        <v>1366</v>
      </c>
      <c r="F466" s="373" t="s">
        <v>972</v>
      </c>
      <c r="G466" s="373"/>
      <c r="H466" s="373"/>
      <c r="I466" s="373"/>
    </row>
  </sheetData>
  <phoneticPr fontId="22"/>
  <pageMargins left="0.7" right="0.7" top="0.75" bottom="0.75" header="0.3" footer="0.3"/>
  <pageSetup paperSize="9"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47"/>
  <dimension ref="B1:S204"/>
  <sheetViews>
    <sheetView showGridLines="0" workbookViewId="0">
      <pane ySplit="4" topLeftCell="A5" activePane="bottomLeft" state="frozen"/>
      <selection pane="bottomLeft"/>
    </sheetView>
  </sheetViews>
  <sheetFormatPr defaultColWidth="3.54296875" defaultRowHeight="15"/>
  <cols>
    <col min="1" max="1" width="3.54296875" style="368"/>
    <col min="2" max="3" width="3.54296875" style="368" hidden="1" customWidth="1"/>
    <col min="4" max="4" width="4.08984375" style="384" bestFit="1" customWidth="1"/>
    <col min="5" max="5" width="15.453125" style="368" bestFit="1" customWidth="1"/>
    <col min="6" max="16384" width="3.54296875" style="368"/>
  </cols>
  <sheetData>
    <row r="1" spans="2:19">
      <c r="E1" s="369" t="s">
        <v>4152</v>
      </c>
    </row>
    <row r="3" spans="2:19">
      <c r="O3" s="390"/>
      <c r="P3" s="391"/>
      <c r="Q3" s="391"/>
      <c r="R3" s="391"/>
      <c r="S3" s="391"/>
    </row>
    <row r="4" spans="2:19" ht="166.2">
      <c r="B4" s="372" t="s">
        <v>4822</v>
      </c>
      <c r="C4" s="372" t="s">
        <v>2992</v>
      </c>
      <c r="D4" s="374" t="s">
        <v>4538</v>
      </c>
      <c r="E4" s="374" t="s">
        <v>6969</v>
      </c>
      <c r="F4" s="374" t="s">
        <v>7612</v>
      </c>
      <c r="G4" s="374" t="s">
        <v>4682</v>
      </c>
      <c r="H4" s="374" t="s">
        <v>3243</v>
      </c>
      <c r="I4" s="374" t="s">
        <v>1883</v>
      </c>
      <c r="J4" s="374" t="s">
        <v>4686</v>
      </c>
      <c r="K4" s="374" t="s">
        <v>2120</v>
      </c>
      <c r="L4" s="374" t="s">
        <v>166</v>
      </c>
      <c r="M4" s="374" t="s">
        <v>4688</v>
      </c>
      <c r="N4" s="374" t="s">
        <v>4691</v>
      </c>
      <c r="O4" s="380" t="s">
        <v>1431</v>
      </c>
      <c r="P4" s="380" t="s">
        <v>4692</v>
      </c>
      <c r="Q4" s="380" t="s">
        <v>4694</v>
      </c>
      <c r="R4" s="380" t="s">
        <v>4696</v>
      </c>
      <c r="S4" s="380" t="s">
        <v>835</v>
      </c>
    </row>
    <row r="5" spans="2:19">
      <c r="B5" s="363"/>
      <c r="C5" s="363" t="s">
        <v>5798</v>
      </c>
      <c r="D5" s="363" t="s">
        <v>703</v>
      </c>
      <c r="E5" s="356"/>
      <c r="F5" s="356"/>
      <c r="G5" s="356"/>
      <c r="H5" s="356"/>
      <c r="I5" s="356"/>
      <c r="J5" s="356"/>
      <c r="K5" s="356"/>
      <c r="L5" s="356"/>
      <c r="M5" s="356"/>
      <c r="N5" s="356"/>
      <c r="O5" s="356"/>
      <c r="P5" s="356"/>
      <c r="Q5" s="356"/>
      <c r="R5" s="356"/>
      <c r="S5" s="356"/>
    </row>
    <row r="6" spans="2:19">
      <c r="B6" s="363"/>
      <c r="C6" s="363" t="s">
        <v>5798</v>
      </c>
      <c r="D6" s="363" t="s">
        <v>628</v>
      </c>
      <c r="E6" s="356"/>
      <c r="F6" s="356"/>
      <c r="G6" s="356"/>
      <c r="H6" s="356"/>
      <c r="I6" s="356"/>
      <c r="J6" s="356"/>
      <c r="K6" s="356"/>
      <c r="L6" s="356"/>
      <c r="M6" s="356"/>
      <c r="N6" s="356"/>
      <c r="O6" s="356"/>
      <c r="P6" s="356"/>
      <c r="Q6" s="356"/>
      <c r="R6" s="356"/>
      <c r="S6" s="356"/>
    </row>
    <row r="7" spans="2:19">
      <c r="B7" s="363"/>
      <c r="C7" s="363" t="s">
        <v>5798</v>
      </c>
      <c r="D7" s="363" t="s">
        <v>868</v>
      </c>
      <c r="E7" s="356"/>
      <c r="F7" s="356"/>
      <c r="G7" s="356"/>
      <c r="H7" s="356"/>
      <c r="I7" s="356"/>
      <c r="J7" s="356"/>
      <c r="K7" s="356"/>
      <c r="L7" s="356"/>
      <c r="M7" s="356"/>
      <c r="N7" s="356"/>
      <c r="O7" s="356"/>
      <c r="P7" s="356"/>
      <c r="Q7" s="356"/>
      <c r="R7" s="356"/>
      <c r="S7" s="356"/>
    </row>
    <row r="8" spans="2:19">
      <c r="B8" s="363"/>
      <c r="C8" s="363" t="s">
        <v>5798</v>
      </c>
      <c r="D8" s="363" t="s">
        <v>6469</v>
      </c>
      <c r="E8" s="356"/>
      <c r="F8" s="356"/>
      <c r="G8" s="356"/>
      <c r="H8" s="356"/>
      <c r="I8" s="356"/>
      <c r="J8" s="356"/>
      <c r="K8" s="356"/>
      <c r="L8" s="356"/>
      <c r="M8" s="356"/>
      <c r="N8" s="356"/>
      <c r="O8" s="356"/>
      <c r="P8" s="356"/>
      <c r="Q8" s="356"/>
      <c r="R8" s="356"/>
      <c r="S8" s="356"/>
    </row>
    <row r="9" spans="2:19">
      <c r="B9" s="363"/>
      <c r="C9" s="363" t="s">
        <v>5798</v>
      </c>
      <c r="D9" s="363" t="s">
        <v>7</v>
      </c>
      <c r="E9" s="356"/>
      <c r="F9" s="356"/>
      <c r="G9" s="356"/>
      <c r="H9" s="356"/>
      <c r="I9" s="356"/>
      <c r="J9" s="356"/>
      <c r="K9" s="356"/>
      <c r="L9" s="356"/>
      <c r="M9" s="356"/>
      <c r="N9" s="356"/>
      <c r="O9" s="356"/>
      <c r="P9" s="356"/>
      <c r="Q9" s="356"/>
      <c r="R9" s="356"/>
      <c r="S9" s="356"/>
    </row>
    <row r="10" spans="2:19">
      <c r="B10" s="363"/>
      <c r="C10" s="363" t="s">
        <v>5798</v>
      </c>
      <c r="D10" s="363" t="s">
        <v>453</v>
      </c>
      <c r="E10" s="356"/>
      <c r="F10" s="356"/>
      <c r="G10" s="356"/>
      <c r="H10" s="356"/>
      <c r="I10" s="356"/>
      <c r="J10" s="356"/>
      <c r="K10" s="356"/>
      <c r="L10" s="356"/>
      <c r="M10" s="356"/>
      <c r="N10" s="356"/>
      <c r="O10" s="356"/>
      <c r="P10" s="356"/>
      <c r="Q10" s="356"/>
      <c r="R10" s="356"/>
      <c r="S10" s="356"/>
    </row>
    <row r="11" spans="2:19">
      <c r="B11" s="363"/>
      <c r="C11" s="363" t="s">
        <v>5798</v>
      </c>
      <c r="D11" s="363" t="s">
        <v>7008</v>
      </c>
      <c r="E11" s="356"/>
      <c r="F11" s="356"/>
      <c r="G11" s="356"/>
      <c r="H11" s="356"/>
      <c r="I11" s="356"/>
      <c r="J11" s="356"/>
      <c r="K11" s="356"/>
      <c r="L11" s="356"/>
      <c r="M11" s="356"/>
      <c r="N11" s="356"/>
      <c r="O11" s="356"/>
      <c r="P11" s="356"/>
      <c r="Q11" s="356"/>
      <c r="R11" s="356"/>
      <c r="S11" s="356"/>
    </row>
    <row r="12" spans="2:19">
      <c r="B12" s="363"/>
      <c r="C12" s="363" t="s">
        <v>5798</v>
      </c>
      <c r="D12" s="363" t="s">
        <v>6970</v>
      </c>
      <c r="E12" s="356"/>
      <c r="F12" s="356"/>
      <c r="G12" s="356"/>
      <c r="H12" s="356"/>
      <c r="I12" s="356"/>
      <c r="J12" s="356"/>
      <c r="K12" s="356"/>
      <c r="L12" s="356"/>
      <c r="M12" s="356"/>
      <c r="N12" s="356"/>
      <c r="O12" s="356"/>
      <c r="P12" s="356"/>
      <c r="Q12" s="356"/>
      <c r="R12" s="356"/>
      <c r="S12" s="356"/>
    </row>
    <row r="13" spans="2:19">
      <c r="B13" s="363"/>
      <c r="C13" s="363" t="s">
        <v>5798</v>
      </c>
      <c r="D13" s="363" t="s">
        <v>7009</v>
      </c>
      <c r="E13" s="356"/>
      <c r="F13" s="356"/>
      <c r="G13" s="356"/>
      <c r="H13" s="356"/>
      <c r="I13" s="356"/>
      <c r="J13" s="356"/>
      <c r="K13" s="356"/>
      <c r="L13" s="356"/>
      <c r="M13" s="356"/>
      <c r="N13" s="356"/>
      <c r="O13" s="356"/>
      <c r="P13" s="356"/>
      <c r="Q13" s="356"/>
      <c r="R13" s="356"/>
      <c r="S13" s="356"/>
    </row>
    <row r="14" spans="2:19">
      <c r="B14" s="363"/>
      <c r="C14" s="363" t="s">
        <v>5798</v>
      </c>
      <c r="D14" s="363" t="s">
        <v>3724</v>
      </c>
      <c r="E14" s="356"/>
      <c r="F14" s="356"/>
      <c r="G14" s="356"/>
      <c r="H14" s="356"/>
      <c r="I14" s="356"/>
      <c r="J14" s="356"/>
      <c r="K14" s="356"/>
      <c r="L14" s="356"/>
      <c r="M14" s="356"/>
      <c r="N14" s="356"/>
      <c r="O14" s="356"/>
      <c r="P14" s="356"/>
      <c r="Q14" s="356"/>
      <c r="R14" s="356"/>
      <c r="S14" s="356"/>
    </row>
    <row r="15" spans="2:19">
      <c r="B15" s="363"/>
      <c r="C15" s="363" t="s">
        <v>5798</v>
      </c>
      <c r="D15" s="363" t="s">
        <v>6193</v>
      </c>
      <c r="E15" s="356"/>
      <c r="F15" s="356"/>
      <c r="G15" s="356"/>
      <c r="H15" s="356"/>
      <c r="I15" s="356"/>
      <c r="J15" s="356"/>
      <c r="K15" s="356"/>
      <c r="L15" s="356"/>
      <c r="M15" s="356"/>
      <c r="N15" s="356"/>
      <c r="O15" s="356"/>
      <c r="P15" s="356"/>
      <c r="Q15" s="356"/>
      <c r="R15" s="356"/>
      <c r="S15" s="356"/>
    </row>
    <row r="16" spans="2:19">
      <c r="B16" s="363"/>
      <c r="C16" s="363" t="s">
        <v>5798</v>
      </c>
      <c r="D16" s="363" t="s">
        <v>3660</v>
      </c>
      <c r="E16" s="356"/>
      <c r="F16" s="356"/>
      <c r="G16" s="356"/>
      <c r="H16" s="356"/>
      <c r="I16" s="356"/>
      <c r="J16" s="356"/>
      <c r="K16" s="356"/>
      <c r="L16" s="356"/>
      <c r="M16" s="356"/>
      <c r="N16" s="356"/>
      <c r="O16" s="356"/>
      <c r="P16" s="356"/>
      <c r="Q16" s="356"/>
      <c r="R16" s="356"/>
      <c r="S16" s="356"/>
    </row>
    <row r="17" spans="2:19">
      <c r="B17" s="363"/>
      <c r="C17" s="363" t="s">
        <v>5798</v>
      </c>
      <c r="D17" s="363" t="s">
        <v>1657</v>
      </c>
      <c r="E17" s="356"/>
      <c r="F17" s="356"/>
      <c r="G17" s="356"/>
      <c r="H17" s="356"/>
      <c r="I17" s="356"/>
      <c r="J17" s="356"/>
      <c r="K17" s="356"/>
      <c r="L17" s="356"/>
      <c r="M17" s="356"/>
      <c r="N17" s="356"/>
      <c r="O17" s="356"/>
      <c r="P17" s="356"/>
      <c r="Q17" s="356"/>
      <c r="R17" s="356"/>
      <c r="S17" s="356"/>
    </row>
    <row r="18" spans="2:19">
      <c r="B18" s="363"/>
      <c r="C18" s="363" t="s">
        <v>5798</v>
      </c>
      <c r="D18" s="363" t="s">
        <v>6222</v>
      </c>
      <c r="E18" s="356"/>
      <c r="F18" s="356"/>
      <c r="G18" s="356"/>
      <c r="H18" s="356"/>
      <c r="I18" s="356"/>
      <c r="J18" s="356"/>
      <c r="K18" s="356"/>
      <c r="L18" s="356"/>
      <c r="M18" s="356"/>
      <c r="N18" s="356"/>
      <c r="O18" s="356"/>
      <c r="P18" s="356"/>
      <c r="Q18" s="356"/>
      <c r="R18" s="356"/>
      <c r="S18" s="356"/>
    </row>
    <row r="19" spans="2:19">
      <c r="B19" s="363"/>
      <c r="C19" s="363" t="s">
        <v>5798</v>
      </c>
      <c r="D19" s="363" t="s">
        <v>1944</v>
      </c>
      <c r="E19" s="356"/>
      <c r="F19" s="356"/>
      <c r="G19" s="356"/>
      <c r="H19" s="356"/>
      <c r="I19" s="356"/>
      <c r="J19" s="356"/>
      <c r="K19" s="356"/>
      <c r="L19" s="356"/>
      <c r="M19" s="356"/>
      <c r="N19" s="356"/>
      <c r="O19" s="356"/>
      <c r="P19" s="356"/>
      <c r="Q19" s="356"/>
      <c r="R19" s="356"/>
      <c r="S19" s="356"/>
    </row>
    <row r="20" spans="2:19">
      <c r="B20" s="363"/>
      <c r="C20" s="363" t="s">
        <v>5798</v>
      </c>
      <c r="D20" s="363" t="s">
        <v>6264</v>
      </c>
      <c r="E20" s="356"/>
      <c r="F20" s="356"/>
      <c r="G20" s="356"/>
      <c r="H20" s="356"/>
      <c r="I20" s="356"/>
      <c r="J20" s="356"/>
      <c r="K20" s="356"/>
      <c r="L20" s="356"/>
      <c r="M20" s="356"/>
      <c r="N20" s="356"/>
      <c r="O20" s="356"/>
      <c r="P20" s="356"/>
      <c r="Q20" s="356"/>
      <c r="R20" s="356"/>
      <c r="S20" s="356"/>
    </row>
    <row r="21" spans="2:19">
      <c r="B21" s="363"/>
      <c r="C21" s="363" t="s">
        <v>5798</v>
      </c>
      <c r="D21" s="363" t="s">
        <v>6293</v>
      </c>
      <c r="E21" s="356"/>
      <c r="F21" s="356"/>
      <c r="G21" s="356"/>
      <c r="H21" s="356"/>
      <c r="I21" s="356"/>
      <c r="J21" s="356"/>
      <c r="K21" s="356"/>
      <c r="L21" s="356"/>
      <c r="M21" s="356"/>
      <c r="N21" s="356"/>
      <c r="O21" s="356"/>
      <c r="P21" s="356"/>
      <c r="Q21" s="356"/>
      <c r="R21" s="356"/>
      <c r="S21" s="356"/>
    </row>
    <row r="22" spans="2:19">
      <c r="B22" s="363"/>
      <c r="C22" s="363" t="s">
        <v>5798</v>
      </c>
      <c r="D22" s="363" t="s">
        <v>6316</v>
      </c>
      <c r="E22" s="356"/>
      <c r="F22" s="356"/>
      <c r="G22" s="356"/>
      <c r="H22" s="356"/>
      <c r="I22" s="356"/>
      <c r="J22" s="356"/>
      <c r="K22" s="356"/>
      <c r="L22" s="356"/>
      <c r="M22" s="356"/>
      <c r="N22" s="356"/>
      <c r="O22" s="356"/>
      <c r="P22" s="356"/>
      <c r="Q22" s="356"/>
      <c r="R22" s="356"/>
      <c r="S22" s="356"/>
    </row>
    <row r="23" spans="2:19">
      <c r="B23" s="363"/>
      <c r="C23" s="363" t="s">
        <v>5798</v>
      </c>
      <c r="D23" s="363" t="s">
        <v>6335</v>
      </c>
      <c r="E23" s="356"/>
      <c r="F23" s="356"/>
      <c r="G23" s="356"/>
      <c r="H23" s="356"/>
      <c r="I23" s="356"/>
      <c r="J23" s="356"/>
      <c r="K23" s="356"/>
      <c r="L23" s="356"/>
      <c r="M23" s="356"/>
      <c r="N23" s="356"/>
      <c r="O23" s="356"/>
      <c r="P23" s="356"/>
      <c r="Q23" s="356"/>
      <c r="R23" s="356"/>
      <c r="S23" s="356"/>
    </row>
    <row r="24" spans="2:19">
      <c r="B24" s="363"/>
      <c r="C24" s="363" t="s">
        <v>5798</v>
      </c>
      <c r="D24" s="363" t="s">
        <v>1731</v>
      </c>
      <c r="E24" s="356"/>
      <c r="F24" s="356"/>
      <c r="G24" s="356"/>
      <c r="H24" s="356"/>
      <c r="I24" s="356"/>
      <c r="J24" s="356"/>
      <c r="K24" s="356"/>
      <c r="L24" s="356"/>
      <c r="M24" s="356"/>
      <c r="N24" s="356"/>
      <c r="O24" s="356"/>
      <c r="P24" s="356"/>
      <c r="Q24" s="356"/>
      <c r="R24" s="356"/>
      <c r="S24" s="356"/>
    </row>
    <row r="25" spans="2:19">
      <c r="B25" s="363"/>
      <c r="C25" s="363" t="s">
        <v>5798</v>
      </c>
      <c r="D25" s="363" t="s">
        <v>2387</v>
      </c>
      <c r="E25" s="356"/>
      <c r="F25" s="356"/>
      <c r="G25" s="356"/>
      <c r="H25" s="356"/>
      <c r="I25" s="356"/>
      <c r="J25" s="356"/>
      <c r="K25" s="356"/>
      <c r="L25" s="356"/>
      <c r="M25" s="356"/>
      <c r="N25" s="356"/>
      <c r="O25" s="356"/>
      <c r="P25" s="356"/>
      <c r="Q25" s="356"/>
      <c r="R25" s="356"/>
      <c r="S25" s="356"/>
    </row>
    <row r="26" spans="2:19">
      <c r="B26" s="363"/>
      <c r="C26" s="363" t="s">
        <v>5798</v>
      </c>
      <c r="D26" s="363" t="s">
        <v>6353</v>
      </c>
      <c r="E26" s="356"/>
      <c r="F26" s="356"/>
      <c r="G26" s="356"/>
      <c r="H26" s="356"/>
      <c r="I26" s="356"/>
      <c r="J26" s="356"/>
      <c r="K26" s="356"/>
      <c r="L26" s="356"/>
      <c r="M26" s="356"/>
      <c r="N26" s="356"/>
      <c r="O26" s="356"/>
      <c r="P26" s="356"/>
      <c r="Q26" s="356"/>
      <c r="R26" s="356"/>
      <c r="S26" s="356"/>
    </row>
    <row r="27" spans="2:19">
      <c r="B27" s="363"/>
      <c r="C27" s="363" t="s">
        <v>5798</v>
      </c>
      <c r="D27" s="363" t="s">
        <v>6361</v>
      </c>
      <c r="E27" s="356"/>
      <c r="F27" s="356"/>
      <c r="G27" s="356"/>
      <c r="H27" s="356"/>
      <c r="I27" s="356"/>
      <c r="J27" s="356"/>
      <c r="K27" s="356"/>
      <c r="L27" s="356"/>
      <c r="M27" s="356"/>
      <c r="N27" s="356"/>
      <c r="O27" s="356"/>
      <c r="P27" s="356"/>
      <c r="Q27" s="356"/>
      <c r="R27" s="356"/>
      <c r="S27" s="356"/>
    </row>
    <row r="28" spans="2:19">
      <c r="B28" s="363"/>
      <c r="C28" s="363" t="s">
        <v>5798</v>
      </c>
      <c r="D28" s="363" t="s">
        <v>5664</v>
      </c>
      <c r="E28" s="356"/>
      <c r="F28" s="356"/>
      <c r="G28" s="356"/>
      <c r="H28" s="356"/>
      <c r="I28" s="356"/>
      <c r="J28" s="356"/>
      <c r="K28" s="356"/>
      <c r="L28" s="356"/>
      <c r="M28" s="356"/>
      <c r="N28" s="356"/>
      <c r="O28" s="356"/>
      <c r="P28" s="356"/>
      <c r="Q28" s="356"/>
      <c r="R28" s="356"/>
      <c r="S28" s="356"/>
    </row>
    <row r="29" spans="2:19">
      <c r="B29" s="363"/>
      <c r="C29" s="363" t="s">
        <v>5798</v>
      </c>
      <c r="D29" s="363" t="s">
        <v>5010</v>
      </c>
      <c r="E29" s="356"/>
      <c r="F29" s="356"/>
      <c r="G29" s="356"/>
      <c r="H29" s="356"/>
      <c r="I29" s="356"/>
      <c r="J29" s="356"/>
      <c r="K29" s="356"/>
      <c r="L29" s="356"/>
      <c r="M29" s="356"/>
      <c r="N29" s="356"/>
      <c r="O29" s="356"/>
      <c r="P29" s="356"/>
      <c r="Q29" s="356"/>
      <c r="R29" s="356"/>
      <c r="S29" s="356"/>
    </row>
    <row r="30" spans="2:19">
      <c r="B30" s="363"/>
      <c r="C30" s="363" t="s">
        <v>5798</v>
      </c>
      <c r="D30" s="363" t="s">
        <v>6447</v>
      </c>
      <c r="E30" s="356"/>
      <c r="F30" s="356"/>
      <c r="G30" s="356"/>
      <c r="H30" s="356"/>
      <c r="I30" s="356"/>
      <c r="J30" s="356"/>
      <c r="K30" s="356"/>
      <c r="L30" s="356"/>
      <c r="M30" s="356"/>
      <c r="N30" s="356"/>
      <c r="O30" s="356"/>
      <c r="P30" s="356"/>
      <c r="Q30" s="356"/>
      <c r="R30" s="356"/>
      <c r="S30" s="356"/>
    </row>
    <row r="31" spans="2:19">
      <c r="B31" s="363"/>
      <c r="C31" s="363" t="s">
        <v>5798</v>
      </c>
      <c r="D31" s="363" t="s">
        <v>7010</v>
      </c>
      <c r="E31" s="356"/>
      <c r="F31" s="356"/>
      <c r="G31" s="356"/>
      <c r="H31" s="356"/>
      <c r="I31" s="356"/>
      <c r="J31" s="356"/>
      <c r="K31" s="356"/>
      <c r="L31" s="356"/>
      <c r="M31" s="356"/>
      <c r="N31" s="356"/>
      <c r="O31" s="356"/>
      <c r="P31" s="356"/>
      <c r="Q31" s="356"/>
      <c r="R31" s="356"/>
      <c r="S31" s="356"/>
    </row>
    <row r="32" spans="2:19">
      <c r="B32" s="363"/>
      <c r="C32" s="363" t="s">
        <v>5798</v>
      </c>
      <c r="D32" s="363" t="s">
        <v>6554</v>
      </c>
      <c r="E32" s="356"/>
      <c r="F32" s="356"/>
      <c r="G32" s="356"/>
      <c r="H32" s="356"/>
      <c r="I32" s="356"/>
      <c r="J32" s="356"/>
      <c r="K32" s="356"/>
      <c r="L32" s="356"/>
      <c r="M32" s="356"/>
      <c r="N32" s="356"/>
      <c r="O32" s="356"/>
      <c r="P32" s="356"/>
      <c r="Q32" s="356"/>
      <c r="R32" s="356"/>
      <c r="S32" s="356"/>
    </row>
    <row r="33" spans="2:19">
      <c r="B33" s="363"/>
      <c r="C33" s="363" t="s">
        <v>5798</v>
      </c>
      <c r="D33" s="363" t="s">
        <v>2913</v>
      </c>
      <c r="E33" s="356"/>
      <c r="F33" s="356"/>
      <c r="G33" s="356"/>
      <c r="H33" s="356"/>
      <c r="I33" s="356"/>
      <c r="J33" s="356"/>
      <c r="K33" s="356"/>
      <c r="L33" s="356"/>
      <c r="M33" s="356"/>
      <c r="N33" s="356"/>
      <c r="O33" s="356"/>
      <c r="P33" s="356"/>
      <c r="Q33" s="356"/>
      <c r="R33" s="356"/>
      <c r="S33" s="356"/>
    </row>
    <row r="34" spans="2:19">
      <c r="B34" s="363"/>
      <c r="C34" s="363" t="s">
        <v>5798</v>
      </c>
      <c r="D34" s="363" t="s">
        <v>7012</v>
      </c>
      <c r="E34" s="356"/>
      <c r="F34" s="356"/>
      <c r="G34" s="356"/>
      <c r="H34" s="356"/>
      <c r="I34" s="356"/>
      <c r="J34" s="356"/>
      <c r="K34" s="356"/>
      <c r="L34" s="356"/>
      <c r="M34" s="356"/>
      <c r="N34" s="356"/>
      <c r="O34" s="356"/>
      <c r="P34" s="356"/>
      <c r="Q34" s="356"/>
      <c r="R34" s="356"/>
      <c r="S34" s="356"/>
    </row>
    <row r="35" spans="2:19">
      <c r="B35" s="363"/>
      <c r="C35" s="363" t="s">
        <v>5798</v>
      </c>
      <c r="D35" s="363" t="s">
        <v>7013</v>
      </c>
      <c r="E35" s="356"/>
      <c r="F35" s="356"/>
      <c r="G35" s="356"/>
      <c r="H35" s="356"/>
      <c r="I35" s="356"/>
      <c r="J35" s="356"/>
      <c r="K35" s="356"/>
      <c r="L35" s="356"/>
      <c r="M35" s="356"/>
      <c r="N35" s="356"/>
      <c r="O35" s="356"/>
      <c r="P35" s="356"/>
      <c r="Q35" s="356"/>
      <c r="R35" s="356"/>
      <c r="S35" s="356"/>
    </row>
    <row r="36" spans="2:19">
      <c r="B36" s="363"/>
      <c r="C36" s="363" t="s">
        <v>5798</v>
      </c>
      <c r="D36" s="363" t="s">
        <v>2856</v>
      </c>
      <c r="E36" s="356"/>
      <c r="F36" s="356"/>
      <c r="G36" s="356"/>
      <c r="H36" s="356"/>
      <c r="I36" s="356"/>
      <c r="J36" s="356"/>
      <c r="K36" s="356"/>
      <c r="L36" s="356"/>
      <c r="M36" s="356"/>
      <c r="N36" s="356"/>
      <c r="O36" s="356"/>
      <c r="P36" s="356"/>
      <c r="Q36" s="356"/>
      <c r="R36" s="356"/>
      <c r="S36" s="356"/>
    </row>
    <row r="37" spans="2:19">
      <c r="B37" s="363"/>
      <c r="C37" s="363" t="s">
        <v>5798</v>
      </c>
      <c r="D37" s="363" t="s">
        <v>417</v>
      </c>
      <c r="E37" s="356"/>
      <c r="F37" s="356"/>
      <c r="G37" s="356"/>
      <c r="H37" s="356"/>
      <c r="I37" s="356"/>
      <c r="J37" s="356"/>
      <c r="K37" s="356"/>
      <c r="L37" s="356"/>
      <c r="M37" s="356"/>
      <c r="N37" s="356"/>
      <c r="O37" s="356"/>
      <c r="P37" s="356"/>
      <c r="Q37" s="356"/>
      <c r="R37" s="356"/>
      <c r="S37" s="356"/>
    </row>
    <row r="38" spans="2:19">
      <c r="B38" s="363"/>
      <c r="C38" s="363" t="s">
        <v>5798</v>
      </c>
      <c r="D38" s="363" t="s">
        <v>3786</v>
      </c>
      <c r="E38" s="356"/>
      <c r="F38" s="356"/>
      <c r="G38" s="356"/>
      <c r="H38" s="356"/>
      <c r="I38" s="356"/>
      <c r="J38" s="356"/>
      <c r="K38" s="356"/>
      <c r="L38" s="356"/>
      <c r="M38" s="356"/>
      <c r="N38" s="356"/>
      <c r="O38" s="356"/>
      <c r="P38" s="356"/>
      <c r="Q38" s="356"/>
      <c r="R38" s="356"/>
      <c r="S38" s="356"/>
    </row>
    <row r="39" spans="2:19">
      <c r="B39" s="363"/>
      <c r="C39" s="363" t="s">
        <v>5798</v>
      </c>
      <c r="D39" s="363" t="s">
        <v>6620</v>
      </c>
      <c r="E39" s="356"/>
      <c r="F39" s="356"/>
      <c r="G39" s="356"/>
      <c r="H39" s="356"/>
      <c r="I39" s="356"/>
      <c r="J39" s="356"/>
      <c r="K39" s="356"/>
      <c r="L39" s="356"/>
      <c r="M39" s="356"/>
      <c r="N39" s="356"/>
      <c r="O39" s="356"/>
      <c r="P39" s="356"/>
      <c r="Q39" s="356"/>
      <c r="R39" s="356"/>
      <c r="S39" s="356"/>
    </row>
    <row r="40" spans="2:19">
      <c r="B40" s="363"/>
      <c r="C40" s="363" t="s">
        <v>5798</v>
      </c>
      <c r="D40" s="363" t="s">
        <v>7014</v>
      </c>
      <c r="E40" s="356"/>
      <c r="F40" s="356"/>
      <c r="G40" s="356"/>
      <c r="H40" s="356"/>
      <c r="I40" s="356"/>
      <c r="J40" s="356"/>
      <c r="K40" s="356"/>
      <c r="L40" s="356"/>
      <c r="M40" s="356"/>
      <c r="N40" s="356"/>
      <c r="O40" s="356"/>
      <c r="P40" s="356"/>
      <c r="Q40" s="356"/>
      <c r="R40" s="356"/>
      <c r="S40" s="356"/>
    </row>
    <row r="41" spans="2:19">
      <c r="B41" s="363"/>
      <c r="C41" s="363" t="s">
        <v>5798</v>
      </c>
      <c r="D41" s="363" t="s">
        <v>7015</v>
      </c>
      <c r="E41" s="356"/>
      <c r="F41" s="356"/>
      <c r="G41" s="356"/>
      <c r="H41" s="356"/>
      <c r="I41" s="356"/>
      <c r="J41" s="356"/>
      <c r="K41" s="356"/>
      <c r="L41" s="356"/>
      <c r="M41" s="356"/>
      <c r="N41" s="356"/>
      <c r="O41" s="356"/>
      <c r="P41" s="356"/>
      <c r="Q41" s="356"/>
      <c r="R41" s="356"/>
      <c r="S41" s="356"/>
    </row>
    <row r="42" spans="2:19">
      <c r="B42" s="363"/>
      <c r="C42" s="363" t="s">
        <v>5798</v>
      </c>
      <c r="D42" s="363" t="s">
        <v>6997</v>
      </c>
      <c r="E42" s="356"/>
      <c r="F42" s="356"/>
      <c r="G42" s="356"/>
      <c r="H42" s="356"/>
      <c r="I42" s="356"/>
      <c r="J42" s="356"/>
      <c r="K42" s="356"/>
      <c r="L42" s="356"/>
      <c r="M42" s="356"/>
      <c r="N42" s="356"/>
      <c r="O42" s="356"/>
      <c r="P42" s="356"/>
      <c r="Q42" s="356"/>
      <c r="R42" s="356"/>
      <c r="S42" s="356"/>
    </row>
    <row r="43" spans="2:19">
      <c r="B43" s="363"/>
      <c r="C43" s="363" t="s">
        <v>5798</v>
      </c>
      <c r="D43" s="363" t="s">
        <v>5069</v>
      </c>
      <c r="E43" s="356"/>
      <c r="F43" s="356"/>
      <c r="G43" s="356"/>
      <c r="H43" s="356"/>
      <c r="I43" s="356"/>
      <c r="J43" s="356"/>
      <c r="K43" s="356"/>
      <c r="L43" s="356"/>
      <c r="M43" s="356"/>
      <c r="N43" s="356"/>
      <c r="O43" s="356"/>
      <c r="P43" s="356"/>
      <c r="Q43" s="356"/>
      <c r="R43" s="356"/>
      <c r="S43" s="356"/>
    </row>
    <row r="44" spans="2:19">
      <c r="B44" s="363"/>
      <c r="C44" s="363" t="s">
        <v>5798</v>
      </c>
      <c r="D44" s="363" t="s">
        <v>5584</v>
      </c>
      <c r="E44" s="356"/>
      <c r="F44" s="356"/>
      <c r="G44" s="356"/>
      <c r="H44" s="356"/>
      <c r="I44" s="356"/>
      <c r="J44" s="356"/>
      <c r="K44" s="356"/>
      <c r="L44" s="356"/>
      <c r="M44" s="356"/>
      <c r="N44" s="356"/>
      <c r="O44" s="356"/>
      <c r="P44" s="356"/>
      <c r="Q44" s="356"/>
      <c r="R44" s="356"/>
      <c r="S44" s="356"/>
    </row>
    <row r="45" spans="2:19">
      <c r="B45" s="363"/>
      <c r="C45" s="363" t="s">
        <v>5798</v>
      </c>
      <c r="D45" s="363" t="s">
        <v>3896</v>
      </c>
      <c r="E45" s="356"/>
      <c r="F45" s="356"/>
      <c r="G45" s="356"/>
      <c r="H45" s="356"/>
      <c r="I45" s="356"/>
      <c r="J45" s="356"/>
      <c r="K45" s="356"/>
      <c r="L45" s="356"/>
      <c r="M45" s="356"/>
      <c r="N45" s="356"/>
      <c r="O45" s="356"/>
      <c r="P45" s="356"/>
      <c r="Q45" s="356"/>
      <c r="R45" s="356"/>
      <c r="S45" s="356"/>
    </row>
    <row r="46" spans="2:19">
      <c r="B46" s="363"/>
      <c r="C46" s="363" t="s">
        <v>5798</v>
      </c>
      <c r="D46" s="363" t="s">
        <v>7016</v>
      </c>
      <c r="E46" s="356"/>
      <c r="F46" s="356"/>
      <c r="G46" s="356"/>
      <c r="H46" s="356"/>
      <c r="I46" s="356"/>
      <c r="J46" s="356"/>
      <c r="K46" s="356"/>
      <c r="L46" s="356"/>
      <c r="M46" s="356"/>
      <c r="N46" s="356"/>
      <c r="O46" s="356"/>
      <c r="P46" s="356"/>
      <c r="Q46" s="356"/>
      <c r="R46" s="356"/>
      <c r="S46" s="356"/>
    </row>
    <row r="47" spans="2:19">
      <c r="B47" s="363"/>
      <c r="C47" s="363" t="s">
        <v>5798</v>
      </c>
      <c r="D47" s="363" t="s">
        <v>3894</v>
      </c>
      <c r="E47" s="356"/>
      <c r="F47" s="356"/>
      <c r="G47" s="356"/>
      <c r="H47" s="356"/>
      <c r="I47" s="356"/>
      <c r="J47" s="356"/>
      <c r="K47" s="356"/>
      <c r="L47" s="356"/>
      <c r="M47" s="356"/>
      <c r="N47" s="356"/>
      <c r="O47" s="356"/>
      <c r="P47" s="356"/>
      <c r="Q47" s="356"/>
      <c r="R47" s="356"/>
      <c r="S47" s="356"/>
    </row>
    <row r="48" spans="2:19">
      <c r="B48" s="363"/>
      <c r="C48" s="363" t="s">
        <v>5798</v>
      </c>
      <c r="D48" s="363" t="s">
        <v>6723</v>
      </c>
      <c r="E48" s="356"/>
      <c r="F48" s="356"/>
      <c r="G48" s="356"/>
      <c r="H48" s="356"/>
      <c r="I48" s="356"/>
      <c r="J48" s="356"/>
      <c r="K48" s="356"/>
      <c r="L48" s="356"/>
      <c r="M48" s="356"/>
      <c r="N48" s="356"/>
      <c r="O48" s="356"/>
      <c r="P48" s="356"/>
      <c r="Q48" s="356"/>
      <c r="R48" s="356"/>
      <c r="S48" s="356"/>
    </row>
    <row r="49" spans="2:19">
      <c r="B49" s="363"/>
      <c r="C49" s="363" t="s">
        <v>5798</v>
      </c>
      <c r="D49" s="363" t="s">
        <v>7018</v>
      </c>
      <c r="E49" s="356"/>
      <c r="F49" s="356"/>
      <c r="G49" s="356"/>
      <c r="H49" s="356"/>
      <c r="I49" s="356"/>
      <c r="J49" s="356"/>
      <c r="K49" s="356"/>
      <c r="L49" s="356"/>
      <c r="M49" s="356"/>
      <c r="N49" s="356"/>
      <c r="O49" s="356"/>
      <c r="P49" s="356"/>
      <c r="Q49" s="356"/>
      <c r="R49" s="356"/>
      <c r="S49" s="356"/>
    </row>
    <row r="50" spans="2:19">
      <c r="B50" s="363"/>
      <c r="C50" s="363" t="s">
        <v>5798</v>
      </c>
      <c r="D50" s="363" t="s">
        <v>4859</v>
      </c>
      <c r="E50" s="356"/>
      <c r="F50" s="356"/>
      <c r="G50" s="356"/>
      <c r="H50" s="356"/>
      <c r="I50" s="356"/>
      <c r="J50" s="356"/>
      <c r="K50" s="356"/>
      <c r="L50" s="356"/>
      <c r="M50" s="356"/>
      <c r="N50" s="356"/>
      <c r="O50" s="356"/>
      <c r="P50" s="356"/>
      <c r="Q50" s="356"/>
      <c r="R50" s="356"/>
      <c r="S50" s="356"/>
    </row>
    <row r="51" spans="2:19">
      <c r="B51" s="363"/>
      <c r="C51" s="363" t="s">
        <v>5798</v>
      </c>
      <c r="D51" s="363" t="s">
        <v>7019</v>
      </c>
      <c r="E51" s="356"/>
      <c r="F51" s="356"/>
      <c r="G51" s="356"/>
      <c r="H51" s="356"/>
      <c r="I51" s="356"/>
      <c r="J51" s="356"/>
      <c r="K51" s="356"/>
      <c r="L51" s="356"/>
      <c r="M51" s="356"/>
      <c r="N51" s="356"/>
      <c r="O51" s="356"/>
      <c r="P51" s="356"/>
      <c r="Q51" s="356"/>
      <c r="R51" s="356"/>
      <c r="S51" s="356"/>
    </row>
    <row r="52" spans="2:19">
      <c r="B52" s="363"/>
      <c r="C52" s="363" t="s">
        <v>5798</v>
      </c>
      <c r="D52" s="363" t="s">
        <v>6881</v>
      </c>
      <c r="E52" s="356"/>
      <c r="F52" s="356"/>
      <c r="G52" s="356"/>
      <c r="H52" s="356"/>
      <c r="I52" s="356"/>
      <c r="J52" s="356"/>
      <c r="K52" s="356"/>
      <c r="L52" s="356"/>
      <c r="M52" s="356"/>
      <c r="N52" s="356"/>
      <c r="O52" s="356"/>
      <c r="P52" s="356"/>
      <c r="Q52" s="356"/>
      <c r="R52" s="356"/>
      <c r="S52" s="356"/>
    </row>
    <row r="53" spans="2:19">
      <c r="B53" s="363"/>
      <c r="C53" s="363" t="s">
        <v>5798</v>
      </c>
      <c r="D53" s="363" t="s">
        <v>1845</v>
      </c>
      <c r="E53" s="356"/>
      <c r="F53" s="356"/>
      <c r="G53" s="356"/>
      <c r="H53" s="356"/>
      <c r="I53" s="356"/>
      <c r="J53" s="356"/>
      <c r="K53" s="356"/>
      <c r="L53" s="356"/>
      <c r="M53" s="356"/>
      <c r="N53" s="356"/>
      <c r="O53" s="356"/>
      <c r="P53" s="356"/>
      <c r="Q53" s="356"/>
      <c r="R53" s="356"/>
      <c r="S53" s="356"/>
    </row>
    <row r="54" spans="2:19">
      <c r="B54" s="363"/>
      <c r="C54" s="363" t="s">
        <v>5798</v>
      </c>
      <c r="D54" s="363" t="s">
        <v>7021</v>
      </c>
      <c r="E54" s="356"/>
      <c r="F54" s="356"/>
      <c r="G54" s="356"/>
      <c r="H54" s="356"/>
      <c r="I54" s="356"/>
      <c r="J54" s="356"/>
      <c r="K54" s="356"/>
      <c r="L54" s="356"/>
      <c r="M54" s="356"/>
      <c r="N54" s="356"/>
      <c r="O54" s="356"/>
      <c r="P54" s="356"/>
      <c r="Q54" s="356"/>
      <c r="R54" s="356"/>
      <c r="S54" s="356"/>
    </row>
    <row r="55" spans="2:19">
      <c r="B55" s="363"/>
      <c r="C55" s="363" t="s">
        <v>5798</v>
      </c>
      <c r="D55" s="363" t="s">
        <v>3783</v>
      </c>
      <c r="E55" s="356"/>
      <c r="F55" s="356"/>
      <c r="G55" s="356"/>
      <c r="H55" s="356"/>
      <c r="I55" s="356"/>
      <c r="J55" s="356"/>
      <c r="K55" s="356"/>
      <c r="L55" s="356"/>
      <c r="M55" s="356"/>
      <c r="N55" s="356"/>
      <c r="O55" s="356"/>
      <c r="P55" s="356"/>
      <c r="Q55" s="356"/>
      <c r="R55" s="356"/>
      <c r="S55" s="356"/>
    </row>
    <row r="56" spans="2:19">
      <c r="B56" s="363"/>
      <c r="C56" s="363" t="s">
        <v>5798</v>
      </c>
      <c r="D56" s="363" t="s">
        <v>2937</v>
      </c>
      <c r="E56" s="356"/>
      <c r="F56" s="356"/>
      <c r="G56" s="356"/>
      <c r="H56" s="356"/>
      <c r="I56" s="356"/>
      <c r="J56" s="356"/>
      <c r="K56" s="356"/>
      <c r="L56" s="356"/>
      <c r="M56" s="356"/>
      <c r="N56" s="356"/>
      <c r="O56" s="356"/>
      <c r="P56" s="356"/>
      <c r="Q56" s="356"/>
      <c r="R56" s="356"/>
      <c r="S56" s="356"/>
    </row>
    <row r="57" spans="2:19">
      <c r="B57" s="363"/>
      <c r="C57" s="363" t="s">
        <v>5798</v>
      </c>
      <c r="D57" s="363" t="s">
        <v>6534</v>
      </c>
      <c r="E57" s="356"/>
      <c r="F57" s="356"/>
      <c r="G57" s="356"/>
      <c r="H57" s="356"/>
      <c r="I57" s="356"/>
      <c r="J57" s="356"/>
      <c r="K57" s="356"/>
      <c r="L57" s="356"/>
      <c r="M57" s="356"/>
      <c r="N57" s="356"/>
      <c r="O57" s="356"/>
      <c r="P57" s="356"/>
      <c r="Q57" s="356"/>
      <c r="R57" s="356"/>
      <c r="S57" s="356"/>
    </row>
    <row r="58" spans="2:19">
      <c r="B58" s="363"/>
      <c r="C58" s="363" t="s">
        <v>5798</v>
      </c>
      <c r="D58" s="363" t="s">
        <v>7022</v>
      </c>
      <c r="E58" s="356"/>
      <c r="F58" s="356"/>
      <c r="G58" s="356"/>
      <c r="H58" s="356"/>
      <c r="I58" s="356"/>
      <c r="J58" s="356"/>
      <c r="K58" s="356"/>
      <c r="L58" s="356"/>
      <c r="M58" s="356"/>
      <c r="N58" s="356"/>
      <c r="O58" s="356"/>
      <c r="P58" s="356"/>
      <c r="Q58" s="356"/>
      <c r="R58" s="356"/>
      <c r="S58" s="356"/>
    </row>
    <row r="59" spans="2:19">
      <c r="B59" s="363"/>
      <c r="C59" s="363" t="s">
        <v>5798</v>
      </c>
      <c r="D59" s="363" t="s">
        <v>6165</v>
      </c>
      <c r="E59" s="356"/>
      <c r="F59" s="356"/>
      <c r="G59" s="356"/>
      <c r="H59" s="356"/>
      <c r="I59" s="356"/>
      <c r="J59" s="356"/>
      <c r="K59" s="356"/>
      <c r="L59" s="356"/>
      <c r="M59" s="356"/>
      <c r="N59" s="356"/>
      <c r="O59" s="356"/>
      <c r="P59" s="356"/>
      <c r="Q59" s="356"/>
      <c r="R59" s="356"/>
      <c r="S59" s="356"/>
    </row>
    <row r="60" spans="2:19">
      <c r="B60" s="363"/>
      <c r="C60" s="363" t="s">
        <v>5798</v>
      </c>
      <c r="D60" s="363" t="s">
        <v>5006</v>
      </c>
      <c r="E60" s="356"/>
      <c r="F60" s="356"/>
      <c r="G60" s="356"/>
      <c r="H60" s="356"/>
      <c r="I60" s="356"/>
      <c r="J60" s="356"/>
      <c r="K60" s="356"/>
      <c r="L60" s="356"/>
      <c r="M60" s="356"/>
      <c r="N60" s="356"/>
      <c r="O60" s="356"/>
      <c r="P60" s="356"/>
      <c r="Q60" s="356"/>
      <c r="R60" s="356"/>
      <c r="S60" s="356"/>
    </row>
    <row r="61" spans="2:19">
      <c r="B61" s="363"/>
      <c r="C61" s="363" t="s">
        <v>5798</v>
      </c>
      <c r="D61" s="363" t="s">
        <v>597</v>
      </c>
      <c r="E61" s="356"/>
      <c r="F61" s="356"/>
      <c r="G61" s="356"/>
      <c r="H61" s="356"/>
      <c r="I61" s="356"/>
      <c r="J61" s="356"/>
      <c r="K61" s="356"/>
      <c r="L61" s="356"/>
      <c r="M61" s="356"/>
      <c r="N61" s="356"/>
      <c r="O61" s="356"/>
      <c r="P61" s="356"/>
      <c r="Q61" s="356"/>
      <c r="R61" s="356"/>
      <c r="S61" s="356"/>
    </row>
    <row r="62" spans="2:19">
      <c r="B62" s="363"/>
      <c r="C62" s="363" t="s">
        <v>5798</v>
      </c>
      <c r="D62" s="363" t="s">
        <v>7023</v>
      </c>
      <c r="E62" s="356"/>
      <c r="F62" s="356"/>
      <c r="G62" s="356"/>
      <c r="H62" s="356"/>
      <c r="I62" s="356"/>
      <c r="J62" s="356"/>
      <c r="K62" s="356"/>
      <c r="L62" s="356"/>
      <c r="M62" s="356"/>
      <c r="N62" s="356"/>
      <c r="O62" s="356"/>
      <c r="P62" s="356"/>
      <c r="Q62" s="356"/>
      <c r="R62" s="356"/>
      <c r="S62" s="356"/>
    </row>
    <row r="63" spans="2:19">
      <c r="B63" s="363"/>
      <c r="C63" s="363" t="s">
        <v>5798</v>
      </c>
      <c r="D63" s="363" t="s">
        <v>1364</v>
      </c>
      <c r="E63" s="356"/>
      <c r="F63" s="356"/>
      <c r="G63" s="356"/>
      <c r="H63" s="356"/>
      <c r="I63" s="356"/>
      <c r="J63" s="356"/>
      <c r="K63" s="356"/>
      <c r="L63" s="356"/>
      <c r="M63" s="356"/>
      <c r="N63" s="356"/>
      <c r="O63" s="356"/>
      <c r="P63" s="356"/>
      <c r="Q63" s="356"/>
      <c r="R63" s="356"/>
      <c r="S63" s="356"/>
    </row>
    <row r="64" spans="2:19">
      <c r="B64" s="363"/>
      <c r="C64" s="363" t="s">
        <v>5798</v>
      </c>
      <c r="D64" s="363" t="s">
        <v>4884</v>
      </c>
      <c r="E64" s="356"/>
      <c r="F64" s="356"/>
      <c r="G64" s="356"/>
      <c r="H64" s="356"/>
      <c r="I64" s="356"/>
      <c r="J64" s="356"/>
      <c r="K64" s="356"/>
      <c r="L64" s="356"/>
      <c r="M64" s="356"/>
      <c r="N64" s="356"/>
      <c r="O64" s="356"/>
      <c r="P64" s="356"/>
      <c r="Q64" s="356"/>
      <c r="R64" s="356"/>
      <c r="S64" s="356"/>
    </row>
    <row r="65" spans="2:19">
      <c r="B65" s="363"/>
      <c r="C65" s="363" t="s">
        <v>5798</v>
      </c>
      <c r="D65" s="363" t="s">
        <v>7024</v>
      </c>
      <c r="E65" s="356"/>
      <c r="F65" s="356"/>
      <c r="G65" s="356"/>
      <c r="H65" s="356"/>
      <c r="I65" s="356"/>
      <c r="J65" s="356"/>
      <c r="K65" s="356"/>
      <c r="L65" s="356"/>
      <c r="M65" s="356"/>
      <c r="N65" s="356"/>
      <c r="O65" s="356"/>
      <c r="P65" s="356"/>
      <c r="Q65" s="356"/>
      <c r="R65" s="356"/>
      <c r="S65" s="356"/>
    </row>
    <row r="66" spans="2:19">
      <c r="B66" s="363"/>
      <c r="C66" s="363" t="s">
        <v>5798</v>
      </c>
      <c r="D66" s="363" t="s">
        <v>2722</v>
      </c>
      <c r="E66" s="356"/>
      <c r="F66" s="356"/>
      <c r="G66" s="356"/>
      <c r="H66" s="356"/>
      <c r="I66" s="356"/>
      <c r="J66" s="356"/>
      <c r="K66" s="356"/>
      <c r="L66" s="356"/>
      <c r="M66" s="356"/>
      <c r="N66" s="356"/>
      <c r="O66" s="356"/>
      <c r="P66" s="356"/>
      <c r="Q66" s="356"/>
      <c r="R66" s="356"/>
      <c r="S66" s="356"/>
    </row>
    <row r="67" spans="2:19">
      <c r="B67" s="363"/>
      <c r="C67" s="363" t="s">
        <v>5798</v>
      </c>
      <c r="D67" s="363" t="s">
        <v>7025</v>
      </c>
      <c r="E67" s="356"/>
      <c r="F67" s="356"/>
      <c r="G67" s="356"/>
      <c r="H67" s="356"/>
      <c r="I67" s="356"/>
      <c r="J67" s="356"/>
      <c r="K67" s="356"/>
      <c r="L67" s="356"/>
      <c r="M67" s="356"/>
      <c r="N67" s="356"/>
      <c r="O67" s="356"/>
      <c r="P67" s="356"/>
      <c r="Q67" s="356"/>
      <c r="R67" s="356"/>
      <c r="S67" s="356"/>
    </row>
    <row r="68" spans="2:19">
      <c r="B68" s="363"/>
      <c r="C68" s="363" t="s">
        <v>5798</v>
      </c>
      <c r="D68" s="363" t="s">
        <v>7026</v>
      </c>
      <c r="E68" s="356"/>
      <c r="F68" s="356"/>
      <c r="G68" s="356"/>
      <c r="H68" s="356"/>
      <c r="I68" s="356"/>
      <c r="J68" s="356"/>
      <c r="K68" s="356"/>
      <c r="L68" s="356"/>
      <c r="M68" s="356"/>
      <c r="N68" s="356"/>
      <c r="O68" s="356"/>
      <c r="P68" s="356"/>
      <c r="Q68" s="356"/>
      <c r="R68" s="356"/>
      <c r="S68" s="356"/>
    </row>
    <row r="69" spans="2:19">
      <c r="B69" s="363"/>
      <c r="C69" s="363" t="s">
        <v>5798</v>
      </c>
      <c r="D69" s="363" t="s">
        <v>7027</v>
      </c>
      <c r="E69" s="356"/>
      <c r="F69" s="356"/>
      <c r="G69" s="356"/>
      <c r="H69" s="356"/>
      <c r="I69" s="356"/>
      <c r="J69" s="356"/>
      <c r="K69" s="356"/>
      <c r="L69" s="356"/>
      <c r="M69" s="356"/>
      <c r="N69" s="356"/>
      <c r="O69" s="356"/>
      <c r="P69" s="356"/>
      <c r="Q69" s="356"/>
      <c r="R69" s="356"/>
      <c r="S69" s="356"/>
    </row>
    <row r="70" spans="2:19">
      <c r="B70" s="363"/>
      <c r="C70" s="363" t="s">
        <v>5798</v>
      </c>
      <c r="D70" s="363" t="s">
        <v>2000</v>
      </c>
      <c r="E70" s="356"/>
      <c r="F70" s="356"/>
      <c r="G70" s="356"/>
      <c r="H70" s="356"/>
      <c r="I70" s="356"/>
      <c r="J70" s="356"/>
      <c r="K70" s="356"/>
      <c r="L70" s="356"/>
      <c r="M70" s="356"/>
      <c r="N70" s="356"/>
      <c r="O70" s="356"/>
      <c r="P70" s="356"/>
      <c r="Q70" s="356"/>
      <c r="R70" s="356"/>
      <c r="S70" s="356"/>
    </row>
    <row r="71" spans="2:19">
      <c r="B71" s="363"/>
      <c r="C71" s="363" t="s">
        <v>5798</v>
      </c>
      <c r="D71" s="363" t="s">
        <v>7028</v>
      </c>
      <c r="E71" s="356"/>
      <c r="F71" s="356"/>
      <c r="G71" s="356"/>
      <c r="H71" s="356"/>
      <c r="I71" s="356"/>
      <c r="J71" s="356"/>
      <c r="K71" s="356"/>
      <c r="L71" s="356"/>
      <c r="M71" s="356"/>
      <c r="N71" s="356"/>
      <c r="O71" s="356"/>
      <c r="P71" s="356"/>
      <c r="Q71" s="356"/>
      <c r="R71" s="356"/>
      <c r="S71" s="356"/>
    </row>
    <row r="72" spans="2:19">
      <c r="B72" s="363"/>
      <c r="C72" s="363" t="s">
        <v>5798</v>
      </c>
      <c r="D72" s="363" t="s">
        <v>7029</v>
      </c>
      <c r="E72" s="356"/>
      <c r="F72" s="356"/>
      <c r="G72" s="356"/>
      <c r="H72" s="356"/>
      <c r="I72" s="356"/>
      <c r="J72" s="356"/>
      <c r="K72" s="356"/>
      <c r="L72" s="356"/>
      <c r="M72" s="356"/>
      <c r="N72" s="356"/>
      <c r="O72" s="356"/>
      <c r="P72" s="356"/>
      <c r="Q72" s="356"/>
      <c r="R72" s="356"/>
      <c r="S72" s="356"/>
    </row>
    <row r="73" spans="2:19">
      <c r="B73" s="363"/>
      <c r="C73" s="363" t="s">
        <v>5798</v>
      </c>
      <c r="D73" s="363" t="s">
        <v>6000</v>
      </c>
      <c r="E73" s="356"/>
      <c r="F73" s="356"/>
      <c r="G73" s="356"/>
      <c r="H73" s="356"/>
      <c r="I73" s="356"/>
      <c r="J73" s="356"/>
      <c r="K73" s="356"/>
      <c r="L73" s="356"/>
      <c r="M73" s="356"/>
      <c r="N73" s="356"/>
      <c r="O73" s="356"/>
      <c r="P73" s="356"/>
      <c r="Q73" s="356"/>
      <c r="R73" s="356"/>
      <c r="S73" s="356"/>
    </row>
    <row r="74" spans="2:19">
      <c r="B74" s="363"/>
      <c r="C74" s="363" t="s">
        <v>5798</v>
      </c>
      <c r="D74" s="363" t="s">
        <v>6492</v>
      </c>
      <c r="E74" s="356"/>
      <c r="F74" s="356"/>
      <c r="G74" s="356"/>
      <c r="H74" s="356"/>
      <c r="I74" s="356"/>
      <c r="J74" s="356"/>
      <c r="K74" s="356"/>
      <c r="L74" s="356"/>
      <c r="M74" s="356"/>
      <c r="N74" s="356"/>
      <c r="O74" s="356"/>
      <c r="P74" s="356"/>
      <c r="Q74" s="356"/>
      <c r="R74" s="356"/>
      <c r="S74" s="356"/>
    </row>
    <row r="75" spans="2:19">
      <c r="B75" s="363"/>
      <c r="C75" s="363" t="s">
        <v>5798</v>
      </c>
      <c r="D75" s="363" t="s">
        <v>3956</v>
      </c>
      <c r="E75" s="356"/>
      <c r="F75" s="356"/>
      <c r="G75" s="356"/>
      <c r="H75" s="356"/>
      <c r="I75" s="356"/>
      <c r="J75" s="356"/>
      <c r="K75" s="356"/>
      <c r="L75" s="356"/>
      <c r="M75" s="356"/>
      <c r="N75" s="356"/>
      <c r="O75" s="356"/>
      <c r="P75" s="356"/>
      <c r="Q75" s="356"/>
      <c r="R75" s="356"/>
      <c r="S75" s="356"/>
    </row>
    <row r="76" spans="2:19">
      <c r="B76" s="363"/>
      <c r="C76" s="363" t="s">
        <v>5798</v>
      </c>
      <c r="D76" s="363" t="s">
        <v>7031</v>
      </c>
      <c r="E76" s="356"/>
      <c r="F76" s="356"/>
      <c r="G76" s="356"/>
      <c r="H76" s="356"/>
      <c r="I76" s="356"/>
      <c r="J76" s="356"/>
      <c r="K76" s="356"/>
      <c r="L76" s="356"/>
      <c r="M76" s="356"/>
      <c r="N76" s="356"/>
      <c r="O76" s="356"/>
      <c r="P76" s="356"/>
      <c r="Q76" s="356"/>
      <c r="R76" s="356"/>
      <c r="S76" s="356"/>
    </row>
    <row r="77" spans="2:19">
      <c r="B77" s="363"/>
      <c r="C77" s="363" t="s">
        <v>5798</v>
      </c>
      <c r="D77" s="363" t="s">
        <v>3705</v>
      </c>
      <c r="E77" s="356"/>
      <c r="F77" s="356"/>
      <c r="G77" s="356"/>
      <c r="H77" s="356"/>
      <c r="I77" s="356"/>
      <c r="J77" s="356"/>
      <c r="K77" s="356"/>
      <c r="L77" s="356"/>
      <c r="M77" s="356"/>
      <c r="N77" s="356"/>
      <c r="O77" s="356"/>
      <c r="P77" s="356"/>
      <c r="Q77" s="356"/>
      <c r="R77" s="356"/>
      <c r="S77" s="356"/>
    </row>
    <row r="78" spans="2:19">
      <c r="B78" s="363"/>
      <c r="C78" s="363" t="s">
        <v>5798</v>
      </c>
      <c r="D78" s="363" t="s">
        <v>7032</v>
      </c>
      <c r="E78" s="356"/>
      <c r="F78" s="356"/>
      <c r="G78" s="356"/>
      <c r="H78" s="356"/>
      <c r="I78" s="356"/>
      <c r="J78" s="356"/>
      <c r="K78" s="356"/>
      <c r="L78" s="356"/>
      <c r="M78" s="356"/>
      <c r="N78" s="356"/>
      <c r="O78" s="356"/>
      <c r="P78" s="356"/>
      <c r="Q78" s="356"/>
      <c r="R78" s="356"/>
      <c r="S78" s="356"/>
    </row>
    <row r="79" spans="2:19">
      <c r="B79" s="363"/>
      <c r="C79" s="363" t="s">
        <v>5798</v>
      </c>
      <c r="D79" s="363" t="s">
        <v>7033</v>
      </c>
      <c r="E79" s="356"/>
      <c r="F79" s="356"/>
      <c r="G79" s="356"/>
      <c r="H79" s="356"/>
      <c r="I79" s="356"/>
      <c r="J79" s="356"/>
      <c r="K79" s="356"/>
      <c r="L79" s="356"/>
      <c r="M79" s="356"/>
      <c r="N79" s="356"/>
      <c r="O79" s="356"/>
      <c r="P79" s="356"/>
      <c r="Q79" s="356"/>
      <c r="R79" s="356"/>
      <c r="S79" s="356"/>
    </row>
    <row r="80" spans="2:19">
      <c r="B80" s="363"/>
      <c r="C80" s="363" t="s">
        <v>5798</v>
      </c>
      <c r="D80" s="363" t="s">
        <v>3592</v>
      </c>
      <c r="E80" s="356"/>
      <c r="F80" s="356"/>
      <c r="G80" s="356"/>
      <c r="H80" s="356"/>
      <c r="I80" s="356"/>
      <c r="J80" s="356"/>
      <c r="K80" s="356"/>
      <c r="L80" s="356"/>
      <c r="M80" s="356"/>
      <c r="N80" s="356"/>
      <c r="O80" s="356"/>
      <c r="P80" s="356"/>
      <c r="Q80" s="356"/>
      <c r="R80" s="356"/>
      <c r="S80" s="356"/>
    </row>
    <row r="81" spans="2:19">
      <c r="B81" s="363"/>
      <c r="C81" s="363" t="s">
        <v>5798</v>
      </c>
      <c r="D81" s="363" t="s">
        <v>2791</v>
      </c>
      <c r="E81" s="356"/>
      <c r="F81" s="356"/>
      <c r="G81" s="356"/>
      <c r="H81" s="356"/>
      <c r="I81" s="356"/>
      <c r="J81" s="356"/>
      <c r="K81" s="356"/>
      <c r="L81" s="356"/>
      <c r="M81" s="356"/>
      <c r="N81" s="356"/>
      <c r="O81" s="356"/>
      <c r="P81" s="356"/>
      <c r="Q81" s="356"/>
      <c r="R81" s="356"/>
      <c r="S81" s="356"/>
    </row>
    <row r="82" spans="2:19">
      <c r="B82" s="363"/>
      <c r="C82" s="363" t="s">
        <v>5798</v>
      </c>
      <c r="D82" s="363" t="s">
        <v>6607</v>
      </c>
      <c r="E82" s="356"/>
      <c r="F82" s="356"/>
      <c r="G82" s="356"/>
      <c r="H82" s="356"/>
      <c r="I82" s="356"/>
      <c r="J82" s="356"/>
      <c r="K82" s="356"/>
      <c r="L82" s="356"/>
      <c r="M82" s="356"/>
      <c r="N82" s="356"/>
      <c r="O82" s="356"/>
      <c r="P82" s="356"/>
      <c r="Q82" s="356"/>
      <c r="R82" s="356"/>
      <c r="S82" s="356"/>
    </row>
    <row r="83" spans="2:19">
      <c r="B83" s="363"/>
      <c r="C83" s="363" t="s">
        <v>5798</v>
      </c>
      <c r="D83" s="363" t="s">
        <v>5803</v>
      </c>
      <c r="E83" s="356"/>
      <c r="F83" s="356"/>
      <c r="G83" s="356"/>
      <c r="H83" s="356"/>
      <c r="I83" s="356"/>
      <c r="J83" s="356"/>
      <c r="K83" s="356"/>
      <c r="L83" s="356"/>
      <c r="M83" s="356"/>
      <c r="N83" s="356"/>
      <c r="O83" s="356"/>
      <c r="P83" s="356"/>
      <c r="Q83" s="356"/>
      <c r="R83" s="356"/>
      <c r="S83" s="356"/>
    </row>
    <row r="84" spans="2:19">
      <c r="B84" s="363"/>
      <c r="C84" s="363" t="s">
        <v>5798</v>
      </c>
      <c r="D84" s="363" t="s">
        <v>5703</v>
      </c>
      <c r="E84" s="356"/>
      <c r="F84" s="356"/>
      <c r="G84" s="356"/>
      <c r="H84" s="356"/>
      <c r="I84" s="356"/>
      <c r="J84" s="356"/>
      <c r="K84" s="356"/>
      <c r="L84" s="356"/>
      <c r="M84" s="356"/>
      <c r="N84" s="356"/>
      <c r="O84" s="356"/>
      <c r="P84" s="356"/>
      <c r="Q84" s="356"/>
      <c r="R84" s="356"/>
      <c r="S84" s="356"/>
    </row>
    <row r="85" spans="2:19">
      <c r="B85" s="363"/>
      <c r="C85" s="363" t="s">
        <v>5798</v>
      </c>
      <c r="D85" s="363" t="s">
        <v>5038</v>
      </c>
      <c r="E85" s="356"/>
      <c r="F85" s="356"/>
      <c r="G85" s="356"/>
      <c r="H85" s="356"/>
      <c r="I85" s="356"/>
      <c r="J85" s="356"/>
      <c r="K85" s="356"/>
      <c r="L85" s="356"/>
      <c r="M85" s="356"/>
      <c r="N85" s="356"/>
      <c r="O85" s="356"/>
      <c r="P85" s="356"/>
      <c r="Q85" s="356"/>
      <c r="R85" s="356"/>
      <c r="S85" s="356"/>
    </row>
    <row r="86" spans="2:19">
      <c r="B86" s="363"/>
      <c r="C86" s="363" t="s">
        <v>5798</v>
      </c>
      <c r="D86" s="363" t="s">
        <v>6200</v>
      </c>
      <c r="E86" s="356"/>
      <c r="F86" s="356"/>
      <c r="G86" s="356"/>
      <c r="H86" s="356"/>
      <c r="I86" s="356"/>
      <c r="J86" s="356"/>
      <c r="K86" s="356"/>
      <c r="L86" s="356"/>
      <c r="M86" s="356"/>
      <c r="N86" s="356"/>
      <c r="O86" s="356"/>
      <c r="P86" s="356"/>
      <c r="Q86" s="356"/>
      <c r="R86" s="356"/>
      <c r="S86" s="356"/>
    </row>
    <row r="87" spans="2:19">
      <c r="B87" s="363"/>
      <c r="C87" s="363" t="s">
        <v>5798</v>
      </c>
      <c r="D87" s="363" t="s">
        <v>7034</v>
      </c>
      <c r="E87" s="356"/>
      <c r="F87" s="356"/>
      <c r="G87" s="356"/>
      <c r="H87" s="356"/>
      <c r="I87" s="356"/>
      <c r="J87" s="356"/>
      <c r="K87" s="356"/>
      <c r="L87" s="356"/>
      <c r="M87" s="356"/>
      <c r="N87" s="356"/>
      <c r="O87" s="356"/>
      <c r="P87" s="356"/>
      <c r="Q87" s="356"/>
      <c r="R87" s="356"/>
      <c r="S87" s="356"/>
    </row>
    <row r="88" spans="2:19">
      <c r="B88" s="363"/>
      <c r="C88" s="363" t="s">
        <v>5798</v>
      </c>
      <c r="D88" s="363" t="s">
        <v>3856</v>
      </c>
      <c r="E88" s="356"/>
      <c r="F88" s="356"/>
      <c r="G88" s="356"/>
      <c r="H88" s="356"/>
      <c r="I88" s="356"/>
      <c r="J88" s="356"/>
      <c r="K88" s="356"/>
      <c r="L88" s="356"/>
      <c r="M88" s="356"/>
      <c r="N88" s="356"/>
      <c r="O88" s="356"/>
      <c r="P88" s="356"/>
      <c r="Q88" s="356"/>
      <c r="R88" s="356"/>
      <c r="S88" s="356"/>
    </row>
    <row r="89" spans="2:19">
      <c r="B89" s="363"/>
      <c r="C89" s="363" t="s">
        <v>5798</v>
      </c>
      <c r="D89" s="363" t="s">
        <v>7035</v>
      </c>
      <c r="E89" s="356"/>
      <c r="F89" s="356"/>
      <c r="G89" s="356"/>
      <c r="H89" s="356"/>
      <c r="I89" s="356"/>
      <c r="J89" s="356"/>
      <c r="K89" s="356"/>
      <c r="L89" s="356"/>
      <c r="M89" s="356"/>
      <c r="N89" s="356"/>
      <c r="O89" s="356"/>
      <c r="P89" s="356"/>
      <c r="Q89" s="356"/>
      <c r="R89" s="356"/>
      <c r="S89" s="356"/>
    </row>
    <row r="90" spans="2:19">
      <c r="B90" s="363"/>
      <c r="C90" s="363" t="s">
        <v>5798</v>
      </c>
      <c r="D90" s="363" t="s">
        <v>4499</v>
      </c>
      <c r="E90" s="356"/>
      <c r="F90" s="356"/>
      <c r="G90" s="356"/>
      <c r="H90" s="356"/>
      <c r="I90" s="356"/>
      <c r="J90" s="356"/>
      <c r="K90" s="356"/>
      <c r="L90" s="356"/>
      <c r="M90" s="356"/>
      <c r="N90" s="356"/>
      <c r="O90" s="356"/>
      <c r="P90" s="356"/>
      <c r="Q90" s="356"/>
      <c r="R90" s="356"/>
      <c r="S90" s="356"/>
    </row>
    <row r="91" spans="2:19">
      <c r="B91" s="363"/>
      <c r="C91" s="363" t="s">
        <v>5798</v>
      </c>
      <c r="D91" s="363" t="s">
        <v>2772</v>
      </c>
      <c r="E91" s="356"/>
      <c r="F91" s="356"/>
      <c r="G91" s="356"/>
      <c r="H91" s="356"/>
      <c r="I91" s="356"/>
      <c r="J91" s="356"/>
      <c r="K91" s="356"/>
      <c r="L91" s="356"/>
      <c r="M91" s="356"/>
      <c r="N91" s="356"/>
      <c r="O91" s="356"/>
      <c r="P91" s="356"/>
      <c r="Q91" s="356"/>
      <c r="R91" s="356"/>
      <c r="S91" s="356"/>
    </row>
    <row r="92" spans="2:19">
      <c r="B92" s="363"/>
      <c r="C92" s="363" t="s">
        <v>5798</v>
      </c>
      <c r="D92" s="363" t="s">
        <v>7036</v>
      </c>
      <c r="E92" s="356"/>
      <c r="F92" s="356"/>
      <c r="G92" s="356"/>
      <c r="H92" s="356"/>
      <c r="I92" s="356"/>
      <c r="J92" s="356"/>
      <c r="K92" s="356"/>
      <c r="L92" s="356"/>
      <c r="M92" s="356"/>
      <c r="N92" s="356"/>
      <c r="O92" s="356"/>
      <c r="P92" s="356"/>
      <c r="Q92" s="356"/>
      <c r="R92" s="356"/>
      <c r="S92" s="356"/>
    </row>
    <row r="93" spans="2:19">
      <c r="B93" s="363"/>
      <c r="C93" s="363" t="s">
        <v>5798</v>
      </c>
      <c r="D93" s="363" t="s">
        <v>7037</v>
      </c>
      <c r="E93" s="356"/>
      <c r="F93" s="356"/>
      <c r="G93" s="356"/>
      <c r="H93" s="356"/>
      <c r="I93" s="356"/>
      <c r="J93" s="356"/>
      <c r="K93" s="356"/>
      <c r="L93" s="356"/>
      <c r="M93" s="356"/>
      <c r="N93" s="356"/>
      <c r="O93" s="356"/>
      <c r="P93" s="356"/>
      <c r="Q93" s="356"/>
      <c r="R93" s="356"/>
      <c r="S93" s="356"/>
    </row>
    <row r="94" spans="2:19">
      <c r="B94" s="363"/>
      <c r="C94" s="363" t="s">
        <v>5798</v>
      </c>
      <c r="D94" s="363" t="s">
        <v>7038</v>
      </c>
      <c r="E94" s="356"/>
      <c r="F94" s="356"/>
      <c r="G94" s="356"/>
      <c r="H94" s="356"/>
      <c r="I94" s="356"/>
      <c r="J94" s="356"/>
      <c r="K94" s="356"/>
      <c r="L94" s="356"/>
      <c r="M94" s="356"/>
      <c r="N94" s="356"/>
      <c r="O94" s="356"/>
      <c r="P94" s="356"/>
      <c r="Q94" s="356"/>
      <c r="R94" s="356"/>
      <c r="S94" s="356"/>
    </row>
    <row r="95" spans="2:19">
      <c r="B95" s="363"/>
      <c r="C95" s="363" t="s">
        <v>5798</v>
      </c>
      <c r="D95" s="363" t="s">
        <v>2274</v>
      </c>
      <c r="E95" s="356"/>
      <c r="F95" s="356"/>
      <c r="G95" s="356"/>
      <c r="H95" s="356"/>
      <c r="I95" s="356"/>
      <c r="J95" s="356"/>
      <c r="K95" s="356"/>
      <c r="L95" s="356"/>
      <c r="M95" s="356"/>
      <c r="N95" s="356"/>
      <c r="O95" s="356"/>
      <c r="P95" s="356"/>
      <c r="Q95" s="356"/>
      <c r="R95" s="356"/>
      <c r="S95" s="356"/>
    </row>
    <row r="96" spans="2:19">
      <c r="B96" s="363"/>
      <c r="C96" s="363" t="s">
        <v>5798</v>
      </c>
      <c r="D96" s="363" t="s">
        <v>7042</v>
      </c>
      <c r="E96" s="356"/>
      <c r="F96" s="356"/>
      <c r="G96" s="356"/>
      <c r="H96" s="356"/>
      <c r="I96" s="356"/>
      <c r="J96" s="356"/>
      <c r="K96" s="356"/>
      <c r="L96" s="356"/>
      <c r="M96" s="356"/>
      <c r="N96" s="356"/>
      <c r="O96" s="356"/>
      <c r="P96" s="356"/>
      <c r="Q96" s="356"/>
      <c r="R96" s="356"/>
      <c r="S96" s="356"/>
    </row>
    <row r="97" spans="2:19">
      <c r="B97" s="363"/>
      <c r="C97" s="363" t="s">
        <v>5798</v>
      </c>
      <c r="D97" s="363" t="s">
        <v>1016</v>
      </c>
      <c r="E97" s="356"/>
      <c r="F97" s="356"/>
      <c r="G97" s="356"/>
      <c r="H97" s="356"/>
      <c r="I97" s="356"/>
      <c r="J97" s="356"/>
      <c r="K97" s="356"/>
      <c r="L97" s="356"/>
      <c r="M97" s="356"/>
      <c r="N97" s="356"/>
      <c r="O97" s="356"/>
      <c r="P97" s="356"/>
      <c r="Q97" s="356"/>
      <c r="R97" s="356"/>
      <c r="S97" s="356"/>
    </row>
    <row r="98" spans="2:19">
      <c r="B98" s="363"/>
      <c r="C98" s="363" t="s">
        <v>5798</v>
      </c>
      <c r="D98" s="363" t="s">
        <v>7043</v>
      </c>
      <c r="E98" s="356"/>
      <c r="F98" s="356"/>
      <c r="G98" s="356"/>
      <c r="H98" s="356"/>
      <c r="I98" s="356"/>
      <c r="J98" s="356"/>
      <c r="K98" s="356"/>
      <c r="L98" s="356"/>
      <c r="M98" s="356"/>
      <c r="N98" s="356"/>
      <c r="O98" s="356"/>
      <c r="P98" s="356"/>
      <c r="Q98" s="356"/>
      <c r="R98" s="356"/>
      <c r="S98" s="356"/>
    </row>
    <row r="99" spans="2:19">
      <c r="B99" s="363"/>
      <c r="C99" s="363" t="s">
        <v>5798</v>
      </c>
      <c r="D99" s="363" t="s">
        <v>7044</v>
      </c>
      <c r="E99" s="356"/>
      <c r="F99" s="356"/>
      <c r="G99" s="356"/>
      <c r="H99" s="356"/>
      <c r="I99" s="356"/>
      <c r="J99" s="356"/>
      <c r="K99" s="356"/>
      <c r="L99" s="356"/>
      <c r="M99" s="356"/>
      <c r="N99" s="356"/>
      <c r="O99" s="356"/>
      <c r="P99" s="356"/>
      <c r="Q99" s="356"/>
      <c r="R99" s="356"/>
      <c r="S99" s="356"/>
    </row>
    <row r="100" spans="2:19">
      <c r="B100" s="363"/>
      <c r="C100" s="363" t="s">
        <v>5798</v>
      </c>
      <c r="D100" s="363" t="s">
        <v>7045</v>
      </c>
      <c r="E100" s="356"/>
      <c r="F100" s="356"/>
      <c r="G100" s="356"/>
      <c r="H100" s="356"/>
      <c r="I100" s="356"/>
      <c r="J100" s="356"/>
      <c r="K100" s="356"/>
      <c r="L100" s="356"/>
      <c r="M100" s="356"/>
      <c r="N100" s="356"/>
      <c r="O100" s="356"/>
      <c r="P100" s="356"/>
      <c r="Q100" s="356"/>
      <c r="R100" s="356"/>
      <c r="S100" s="356"/>
    </row>
    <row r="101" spans="2:19">
      <c r="B101" s="363"/>
      <c r="C101" s="363" t="s">
        <v>5798</v>
      </c>
      <c r="D101" s="363" t="s">
        <v>7046</v>
      </c>
      <c r="E101" s="356"/>
      <c r="F101" s="356"/>
      <c r="G101" s="356"/>
      <c r="H101" s="356"/>
      <c r="I101" s="356"/>
      <c r="J101" s="356"/>
      <c r="K101" s="356"/>
      <c r="L101" s="356"/>
      <c r="M101" s="356"/>
      <c r="N101" s="356"/>
      <c r="O101" s="356"/>
      <c r="P101" s="356"/>
      <c r="Q101" s="356"/>
      <c r="R101" s="356"/>
      <c r="S101" s="356"/>
    </row>
    <row r="102" spans="2:19">
      <c r="B102" s="363"/>
      <c r="C102" s="363" t="s">
        <v>5798</v>
      </c>
      <c r="D102" s="363" t="s">
        <v>7047</v>
      </c>
      <c r="E102" s="356"/>
      <c r="F102" s="356"/>
      <c r="G102" s="356"/>
      <c r="H102" s="356"/>
      <c r="I102" s="356"/>
      <c r="J102" s="356"/>
      <c r="K102" s="356"/>
      <c r="L102" s="356"/>
      <c r="M102" s="356"/>
      <c r="N102" s="356"/>
      <c r="O102" s="356"/>
      <c r="P102" s="356"/>
      <c r="Q102" s="356"/>
      <c r="R102" s="356"/>
      <c r="S102" s="356"/>
    </row>
    <row r="103" spans="2:19">
      <c r="B103" s="363"/>
      <c r="C103" s="363" t="s">
        <v>5798</v>
      </c>
      <c r="D103" s="363" t="s">
        <v>7048</v>
      </c>
      <c r="E103" s="356"/>
      <c r="F103" s="356"/>
      <c r="G103" s="356"/>
      <c r="H103" s="356"/>
      <c r="I103" s="356"/>
      <c r="J103" s="356"/>
      <c r="K103" s="356"/>
      <c r="L103" s="356"/>
      <c r="M103" s="356"/>
      <c r="N103" s="356"/>
      <c r="O103" s="356"/>
      <c r="P103" s="356"/>
      <c r="Q103" s="356"/>
      <c r="R103" s="356"/>
      <c r="S103" s="356"/>
    </row>
    <row r="104" spans="2:19">
      <c r="B104" s="363"/>
      <c r="C104" s="363" t="s">
        <v>5798</v>
      </c>
      <c r="D104" s="363" t="s">
        <v>2358</v>
      </c>
      <c r="E104" s="356"/>
      <c r="F104" s="356"/>
      <c r="G104" s="356"/>
      <c r="H104" s="356"/>
      <c r="I104" s="356"/>
      <c r="J104" s="356"/>
      <c r="K104" s="356"/>
      <c r="L104" s="356"/>
      <c r="M104" s="356"/>
      <c r="N104" s="356"/>
      <c r="O104" s="356"/>
      <c r="P104" s="356"/>
      <c r="Q104" s="356"/>
      <c r="R104" s="356"/>
      <c r="S104" s="356"/>
    </row>
    <row r="105" spans="2:19">
      <c r="B105" s="363"/>
      <c r="C105" s="363" t="s">
        <v>5798</v>
      </c>
      <c r="D105" s="363" t="s">
        <v>6670</v>
      </c>
      <c r="E105" s="356"/>
      <c r="F105" s="356"/>
      <c r="G105" s="356"/>
      <c r="H105" s="356"/>
      <c r="I105" s="356"/>
      <c r="J105" s="356"/>
      <c r="K105" s="356"/>
      <c r="L105" s="356"/>
      <c r="M105" s="356"/>
      <c r="N105" s="356"/>
      <c r="O105" s="356"/>
      <c r="P105" s="356"/>
      <c r="Q105" s="356"/>
      <c r="R105" s="356"/>
      <c r="S105" s="356"/>
    </row>
    <row r="106" spans="2:19">
      <c r="B106" s="363"/>
      <c r="C106" s="363" t="s">
        <v>5798</v>
      </c>
      <c r="D106" s="363" t="s">
        <v>7049</v>
      </c>
      <c r="E106" s="356"/>
      <c r="F106" s="356"/>
      <c r="G106" s="356"/>
      <c r="H106" s="356"/>
      <c r="I106" s="356"/>
      <c r="J106" s="356"/>
      <c r="K106" s="356"/>
      <c r="L106" s="356"/>
      <c r="M106" s="356"/>
      <c r="N106" s="356"/>
      <c r="O106" s="356"/>
      <c r="P106" s="356"/>
      <c r="Q106" s="356"/>
      <c r="R106" s="356"/>
      <c r="S106" s="356"/>
    </row>
    <row r="107" spans="2:19">
      <c r="B107" s="363"/>
      <c r="C107" s="363" t="s">
        <v>5798</v>
      </c>
      <c r="D107" s="363" t="s">
        <v>3735</v>
      </c>
      <c r="E107" s="356"/>
      <c r="F107" s="356"/>
      <c r="G107" s="356"/>
      <c r="H107" s="356"/>
      <c r="I107" s="356"/>
      <c r="J107" s="356"/>
      <c r="K107" s="356"/>
      <c r="L107" s="356"/>
      <c r="M107" s="356"/>
      <c r="N107" s="356"/>
      <c r="O107" s="356"/>
      <c r="P107" s="356"/>
      <c r="Q107" s="356"/>
      <c r="R107" s="356"/>
      <c r="S107" s="356"/>
    </row>
    <row r="108" spans="2:19">
      <c r="B108" s="363"/>
      <c r="C108" s="363" t="s">
        <v>5798</v>
      </c>
      <c r="D108" s="363" t="s">
        <v>6973</v>
      </c>
      <c r="E108" s="356"/>
      <c r="F108" s="356"/>
      <c r="G108" s="356"/>
      <c r="H108" s="356"/>
      <c r="I108" s="356"/>
      <c r="J108" s="356"/>
      <c r="K108" s="356"/>
      <c r="L108" s="356"/>
      <c r="M108" s="356"/>
      <c r="N108" s="356"/>
      <c r="O108" s="356"/>
      <c r="P108" s="356"/>
      <c r="Q108" s="356"/>
      <c r="R108" s="356"/>
      <c r="S108" s="356"/>
    </row>
    <row r="109" spans="2:19">
      <c r="B109" s="363"/>
      <c r="C109" s="363" t="s">
        <v>5798</v>
      </c>
      <c r="D109" s="363" t="s">
        <v>7050</v>
      </c>
      <c r="E109" s="356"/>
      <c r="F109" s="356"/>
      <c r="G109" s="356"/>
      <c r="H109" s="356"/>
      <c r="I109" s="356"/>
      <c r="J109" s="356"/>
      <c r="K109" s="356"/>
      <c r="L109" s="356"/>
      <c r="M109" s="356"/>
      <c r="N109" s="356"/>
      <c r="O109" s="356"/>
      <c r="P109" s="356"/>
      <c r="Q109" s="356"/>
      <c r="R109" s="356"/>
      <c r="S109" s="356"/>
    </row>
    <row r="110" spans="2:19">
      <c r="B110" s="363"/>
      <c r="C110" s="363" t="s">
        <v>5798</v>
      </c>
      <c r="D110" s="363" t="s">
        <v>7051</v>
      </c>
      <c r="E110" s="356"/>
      <c r="F110" s="356"/>
      <c r="G110" s="356"/>
      <c r="H110" s="356"/>
      <c r="I110" s="356"/>
      <c r="J110" s="356"/>
      <c r="K110" s="356"/>
      <c r="L110" s="356"/>
      <c r="M110" s="356"/>
      <c r="N110" s="356"/>
      <c r="O110" s="356"/>
      <c r="P110" s="356"/>
      <c r="Q110" s="356"/>
      <c r="R110" s="356"/>
      <c r="S110" s="356"/>
    </row>
    <row r="111" spans="2:19">
      <c r="B111" s="363"/>
      <c r="C111" s="363" t="s">
        <v>5798</v>
      </c>
      <c r="D111" s="363" t="s">
        <v>7052</v>
      </c>
      <c r="E111" s="356"/>
      <c r="F111" s="356"/>
      <c r="G111" s="356"/>
      <c r="H111" s="356"/>
      <c r="I111" s="356"/>
      <c r="J111" s="356"/>
      <c r="K111" s="356"/>
      <c r="L111" s="356"/>
      <c r="M111" s="356"/>
      <c r="N111" s="356"/>
      <c r="O111" s="356"/>
      <c r="P111" s="356"/>
      <c r="Q111" s="356"/>
      <c r="R111" s="356"/>
      <c r="S111" s="356"/>
    </row>
    <row r="112" spans="2:19">
      <c r="B112" s="363"/>
      <c r="C112" s="363" t="s">
        <v>5798</v>
      </c>
      <c r="D112" s="363" t="s">
        <v>4684</v>
      </c>
      <c r="E112" s="356"/>
      <c r="F112" s="356"/>
      <c r="G112" s="356"/>
      <c r="H112" s="356"/>
      <c r="I112" s="356"/>
      <c r="J112" s="356"/>
      <c r="K112" s="356"/>
      <c r="L112" s="356"/>
      <c r="M112" s="356"/>
      <c r="N112" s="356"/>
      <c r="O112" s="356"/>
      <c r="P112" s="356"/>
      <c r="Q112" s="356"/>
      <c r="R112" s="356"/>
      <c r="S112" s="356"/>
    </row>
    <row r="113" spans="2:19">
      <c r="B113" s="363"/>
      <c r="C113" s="363" t="s">
        <v>5798</v>
      </c>
      <c r="D113" s="363" t="s">
        <v>7053</v>
      </c>
      <c r="E113" s="356"/>
      <c r="F113" s="356"/>
      <c r="G113" s="356"/>
      <c r="H113" s="356"/>
      <c r="I113" s="356"/>
      <c r="J113" s="356"/>
      <c r="K113" s="356"/>
      <c r="L113" s="356"/>
      <c r="M113" s="356"/>
      <c r="N113" s="356"/>
      <c r="O113" s="356"/>
      <c r="P113" s="356"/>
      <c r="Q113" s="356"/>
      <c r="R113" s="356"/>
      <c r="S113" s="356"/>
    </row>
    <row r="114" spans="2:19">
      <c r="B114" s="363"/>
      <c r="C114" s="363" t="s">
        <v>5798</v>
      </c>
      <c r="D114" s="363" t="s">
        <v>7055</v>
      </c>
      <c r="E114" s="356"/>
      <c r="F114" s="356"/>
      <c r="G114" s="356"/>
      <c r="H114" s="356"/>
      <c r="I114" s="356"/>
      <c r="J114" s="356"/>
      <c r="K114" s="356"/>
      <c r="L114" s="356"/>
      <c r="M114" s="356"/>
      <c r="N114" s="356"/>
      <c r="O114" s="356"/>
      <c r="P114" s="356"/>
      <c r="Q114" s="356"/>
      <c r="R114" s="356"/>
      <c r="S114" s="356"/>
    </row>
    <row r="115" spans="2:19">
      <c r="B115" s="363"/>
      <c r="C115" s="363" t="s">
        <v>5798</v>
      </c>
      <c r="D115" s="363" t="s">
        <v>7056</v>
      </c>
      <c r="E115" s="356"/>
      <c r="F115" s="356"/>
      <c r="G115" s="356"/>
      <c r="H115" s="356"/>
      <c r="I115" s="356"/>
      <c r="J115" s="356"/>
      <c r="K115" s="356"/>
      <c r="L115" s="356"/>
      <c r="M115" s="356"/>
      <c r="N115" s="356"/>
      <c r="O115" s="356"/>
      <c r="P115" s="356"/>
      <c r="Q115" s="356"/>
      <c r="R115" s="356"/>
      <c r="S115" s="356"/>
    </row>
    <row r="116" spans="2:19">
      <c r="B116" s="363"/>
      <c r="C116" s="363" t="s">
        <v>5798</v>
      </c>
      <c r="D116" s="363" t="s">
        <v>4218</v>
      </c>
      <c r="E116" s="356"/>
      <c r="F116" s="356"/>
      <c r="G116" s="356"/>
      <c r="H116" s="356"/>
      <c r="I116" s="356"/>
      <c r="J116" s="356"/>
      <c r="K116" s="356"/>
      <c r="L116" s="356"/>
      <c r="M116" s="356"/>
      <c r="N116" s="356"/>
      <c r="O116" s="356"/>
      <c r="P116" s="356"/>
      <c r="Q116" s="356"/>
      <c r="R116" s="356"/>
      <c r="S116" s="356"/>
    </row>
    <row r="117" spans="2:19">
      <c r="B117" s="363"/>
      <c r="C117" s="363" t="s">
        <v>5798</v>
      </c>
      <c r="D117" s="363" t="s">
        <v>4474</v>
      </c>
      <c r="E117" s="356"/>
      <c r="F117" s="356"/>
      <c r="G117" s="356"/>
      <c r="H117" s="356"/>
      <c r="I117" s="356"/>
      <c r="J117" s="356"/>
      <c r="K117" s="356"/>
      <c r="L117" s="356"/>
      <c r="M117" s="356"/>
      <c r="N117" s="356"/>
      <c r="O117" s="356"/>
      <c r="P117" s="356"/>
      <c r="Q117" s="356"/>
      <c r="R117" s="356"/>
      <c r="S117" s="356"/>
    </row>
    <row r="118" spans="2:19">
      <c r="B118" s="363"/>
      <c r="C118" s="363" t="s">
        <v>5798</v>
      </c>
      <c r="D118" s="363" t="s">
        <v>4041</v>
      </c>
      <c r="E118" s="356"/>
      <c r="F118" s="356"/>
      <c r="G118" s="356"/>
      <c r="H118" s="356"/>
      <c r="I118" s="356"/>
      <c r="J118" s="356"/>
      <c r="K118" s="356"/>
      <c r="L118" s="356"/>
      <c r="M118" s="356"/>
      <c r="N118" s="356"/>
      <c r="O118" s="356"/>
      <c r="P118" s="356"/>
      <c r="Q118" s="356"/>
      <c r="R118" s="356"/>
      <c r="S118" s="356"/>
    </row>
    <row r="119" spans="2:19">
      <c r="B119" s="363"/>
      <c r="C119" s="363" t="s">
        <v>5798</v>
      </c>
      <c r="D119" s="363" t="s">
        <v>7057</v>
      </c>
      <c r="E119" s="356"/>
      <c r="F119" s="356"/>
      <c r="G119" s="356"/>
      <c r="H119" s="356"/>
      <c r="I119" s="356"/>
      <c r="J119" s="356"/>
      <c r="K119" s="356"/>
      <c r="L119" s="356"/>
      <c r="M119" s="356"/>
      <c r="N119" s="356"/>
      <c r="O119" s="356"/>
      <c r="P119" s="356"/>
      <c r="Q119" s="356"/>
      <c r="R119" s="356"/>
      <c r="S119" s="356"/>
    </row>
    <row r="120" spans="2:19">
      <c r="B120" s="363"/>
      <c r="C120" s="363" t="s">
        <v>5798</v>
      </c>
      <c r="D120" s="363" t="s">
        <v>6210</v>
      </c>
      <c r="E120" s="356"/>
      <c r="F120" s="356"/>
      <c r="G120" s="356"/>
      <c r="H120" s="356"/>
      <c r="I120" s="356"/>
      <c r="J120" s="356"/>
      <c r="K120" s="356"/>
      <c r="L120" s="356"/>
      <c r="M120" s="356"/>
      <c r="N120" s="356"/>
      <c r="O120" s="356"/>
      <c r="P120" s="356"/>
      <c r="Q120" s="356"/>
      <c r="R120" s="356"/>
      <c r="S120" s="356"/>
    </row>
    <row r="121" spans="2:19">
      <c r="B121" s="363"/>
      <c r="C121" s="363" t="s">
        <v>5798</v>
      </c>
      <c r="D121" s="363" t="s">
        <v>3624</v>
      </c>
      <c r="E121" s="356"/>
      <c r="F121" s="356"/>
      <c r="G121" s="356"/>
      <c r="H121" s="356"/>
      <c r="I121" s="356"/>
      <c r="J121" s="356"/>
      <c r="K121" s="356"/>
      <c r="L121" s="356"/>
      <c r="M121" s="356"/>
      <c r="N121" s="356"/>
      <c r="O121" s="356"/>
      <c r="P121" s="356"/>
      <c r="Q121" s="356"/>
      <c r="R121" s="356"/>
      <c r="S121" s="356"/>
    </row>
    <row r="122" spans="2:19">
      <c r="B122" s="363"/>
      <c r="C122" s="363" t="s">
        <v>5798</v>
      </c>
      <c r="D122" s="363" t="s">
        <v>1009</v>
      </c>
      <c r="E122" s="356"/>
      <c r="F122" s="356"/>
      <c r="G122" s="356"/>
      <c r="H122" s="356"/>
      <c r="I122" s="356"/>
      <c r="J122" s="356"/>
      <c r="K122" s="356"/>
      <c r="L122" s="356"/>
      <c r="M122" s="356"/>
      <c r="N122" s="356"/>
      <c r="O122" s="356"/>
      <c r="P122" s="356"/>
      <c r="Q122" s="356"/>
      <c r="R122" s="356"/>
      <c r="S122" s="356"/>
    </row>
    <row r="123" spans="2:19">
      <c r="B123" s="363"/>
      <c r="C123" s="363" t="s">
        <v>5798</v>
      </c>
      <c r="D123" s="363" t="s">
        <v>7059</v>
      </c>
      <c r="E123" s="356"/>
      <c r="F123" s="356"/>
      <c r="G123" s="356"/>
      <c r="H123" s="356"/>
      <c r="I123" s="356"/>
      <c r="J123" s="356"/>
      <c r="K123" s="356"/>
      <c r="L123" s="356"/>
      <c r="M123" s="356"/>
      <c r="N123" s="356"/>
      <c r="O123" s="356"/>
      <c r="P123" s="356"/>
      <c r="Q123" s="356"/>
      <c r="R123" s="356"/>
      <c r="S123" s="356"/>
    </row>
    <row r="124" spans="2:19">
      <c r="B124" s="363"/>
      <c r="C124" s="363" t="s">
        <v>5798</v>
      </c>
      <c r="D124" s="363" t="s">
        <v>1104</v>
      </c>
      <c r="E124" s="356"/>
      <c r="F124" s="356"/>
      <c r="G124" s="356"/>
      <c r="H124" s="356"/>
      <c r="I124" s="356"/>
      <c r="J124" s="356"/>
      <c r="K124" s="356"/>
      <c r="L124" s="356"/>
      <c r="M124" s="356"/>
      <c r="N124" s="356"/>
      <c r="O124" s="356"/>
      <c r="P124" s="356"/>
      <c r="Q124" s="356"/>
      <c r="R124" s="356"/>
      <c r="S124" s="356"/>
    </row>
    <row r="125" spans="2:19">
      <c r="B125" s="363"/>
      <c r="C125" s="363" t="s">
        <v>5798</v>
      </c>
      <c r="D125" s="363" t="s">
        <v>1884</v>
      </c>
      <c r="E125" s="356"/>
      <c r="F125" s="356"/>
      <c r="G125" s="356"/>
      <c r="H125" s="356"/>
      <c r="I125" s="356"/>
      <c r="J125" s="356"/>
      <c r="K125" s="356"/>
      <c r="L125" s="356"/>
      <c r="M125" s="356"/>
      <c r="N125" s="356"/>
      <c r="O125" s="356"/>
      <c r="P125" s="356"/>
      <c r="Q125" s="356"/>
      <c r="R125" s="356"/>
      <c r="S125" s="356"/>
    </row>
    <row r="126" spans="2:19">
      <c r="B126" s="363"/>
      <c r="C126" s="363" t="s">
        <v>5798</v>
      </c>
      <c r="D126" s="363" t="s">
        <v>715</v>
      </c>
      <c r="E126" s="356"/>
      <c r="F126" s="356"/>
      <c r="G126" s="356"/>
      <c r="H126" s="356"/>
      <c r="I126" s="356"/>
      <c r="J126" s="356"/>
      <c r="K126" s="356"/>
      <c r="L126" s="356"/>
      <c r="M126" s="356"/>
      <c r="N126" s="356"/>
      <c r="O126" s="356"/>
      <c r="P126" s="356"/>
      <c r="Q126" s="356"/>
      <c r="R126" s="356"/>
      <c r="S126" s="356"/>
    </row>
    <row r="127" spans="2:19">
      <c r="B127" s="363"/>
      <c r="C127" s="363" t="s">
        <v>5798</v>
      </c>
      <c r="D127" s="363" t="s">
        <v>7060</v>
      </c>
      <c r="E127" s="356"/>
      <c r="F127" s="356"/>
      <c r="G127" s="356"/>
      <c r="H127" s="356"/>
      <c r="I127" s="356"/>
      <c r="J127" s="356"/>
      <c r="K127" s="356"/>
      <c r="L127" s="356"/>
      <c r="M127" s="356"/>
      <c r="N127" s="356"/>
      <c r="O127" s="356"/>
      <c r="P127" s="356"/>
      <c r="Q127" s="356"/>
      <c r="R127" s="356"/>
      <c r="S127" s="356"/>
    </row>
    <row r="128" spans="2:19">
      <c r="B128" s="363"/>
      <c r="C128" s="363" t="s">
        <v>5798</v>
      </c>
      <c r="D128" s="363" t="s">
        <v>1899</v>
      </c>
      <c r="E128" s="356"/>
      <c r="F128" s="356"/>
      <c r="G128" s="356"/>
      <c r="H128" s="356"/>
      <c r="I128" s="356"/>
      <c r="J128" s="356"/>
      <c r="K128" s="356"/>
      <c r="L128" s="356"/>
      <c r="M128" s="356"/>
      <c r="N128" s="356"/>
      <c r="O128" s="356"/>
      <c r="P128" s="356"/>
      <c r="Q128" s="356"/>
      <c r="R128" s="356"/>
      <c r="S128" s="356"/>
    </row>
    <row r="129" spans="2:19">
      <c r="B129" s="363"/>
      <c r="C129" s="363" t="s">
        <v>5798</v>
      </c>
      <c r="D129" s="363" t="s">
        <v>7061</v>
      </c>
      <c r="E129" s="356"/>
      <c r="F129" s="356"/>
      <c r="G129" s="356"/>
      <c r="H129" s="356"/>
      <c r="I129" s="356"/>
      <c r="J129" s="356"/>
      <c r="K129" s="356"/>
      <c r="L129" s="356"/>
      <c r="M129" s="356"/>
      <c r="N129" s="356"/>
      <c r="O129" s="356"/>
      <c r="P129" s="356"/>
      <c r="Q129" s="356"/>
      <c r="R129" s="356"/>
      <c r="S129" s="356"/>
    </row>
    <row r="130" spans="2:19">
      <c r="B130" s="363"/>
      <c r="C130" s="363" t="s">
        <v>5798</v>
      </c>
      <c r="D130" s="363" t="s">
        <v>7062</v>
      </c>
      <c r="E130" s="356"/>
      <c r="F130" s="356"/>
      <c r="G130" s="356"/>
      <c r="H130" s="356"/>
      <c r="I130" s="356"/>
      <c r="J130" s="356"/>
      <c r="K130" s="356"/>
      <c r="L130" s="356"/>
      <c r="M130" s="356"/>
      <c r="N130" s="356"/>
      <c r="O130" s="356"/>
      <c r="P130" s="356"/>
      <c r="Q130" s="356"/>
      <c r="R130" s="356"/>
      <c r="S130" s="356"/>
    </row>
    <row r="131" spans="2:19">
      <c r="B131" s="363"/>
      <c r="C131" s="363" t="s">
        <v>5798</v>
      </c>
      <c r="D131" s="363" t="s">
        <v>6730</v>
      </c>
      <c r="E131" s="356"/>
      <c r="F131" s="356"/>
      <c r="G131" s="356"/>
      <c r="H131" s="356"/>
      <c r="I131" s="356"/>
      <c r="J131" s="356"/>
      <c r="K131" s="356"/>
      <c r="L131" s="356"/>
      <c r="M131" s="356"/>
      <c r="N131" s="356"/>
      <c r="O131" s="356"/>
      <c r="P131" s="356"/>
      <c r="Q131" s="356"/>
      <c r="R131" s="356"/>
      <c r="S131" s="356"/>
    </row>
    <row r="132" spans="2:19">
      <c r="B132" s="363"/>
      <c r="C132" s="363" t="s">
        <v>5798</v>
      </c>
      <c r="D132" s="363" t="s">
        <v>7054</v>
      </c>
      <c r="E132" s="356"/>
      <c r="F132" s="356"/>
      <c r="G132" s="356"/>
      <c r="H132" s="356"/>
      <c r="I132" s="356"/>
      <c r="J132" s="356"/>
      <c r="K132" s="356"/>
      <c r="L132" s="356"/>
      <c r="M132" s="356"/>
      <c r="N132" s="356"/>
      <c r="O132" s="356"/>
      <c r="P132" s="356"/>
      <c r="Q132" s="356"/>
      <c r="R132" s="356"/>
      <c r="S132" s="356"/>
    </row>
    <row r="133" spans="2:19">
      <c r="B133" s="363"/>
      <c r="C133" s="363" t="s">
        <v>5798</v>
      </c>
      <c r="D133" s="363" t="s">
        <v>7063</v>
      </c>
      <c r="E133" s="356"/>
      <c r="F133" s="356"/>
      <c r="G133" s="356"/>
      <c r="H133" s="356"/>
      <c r="I133" s="356"/>
      <c r="J133" s="356"/>
      <c r="K133" s="356"/>
      <c r="L133" s="356"/>
      <c r="M133" s="356"/>
      <c r="N133" s="356"/>
      <c r="O133" s="356"/>
      <c r="P133" s="356"/>
      <c r="Q133" s="356"/>
      <c r="R133" s="356"/>
      <c r="S133" s="356"/>
    </row>
    <row r="134" spans="2:19">
      <c r="B134" s="363"/>
      <c r="C134" s="363" t="s">
        <v>5798</v>
      </c>
      <c r="D134" s="363" t="s">
        <v>4010</v>
      </c>
      <c r="E134" s="356"/>
      <c r="F134" s="356"/>
      <c r="G134" s="356"/>
      <c r="H134" s="356"/>
      <c r="I134" s="356"/>
      <c r="J134" s="356"/>
      <c r="K134" s="356"/>
      <c r="L134" s="356"/>
      <c r="M134" s="356"/>
      <c r="N134" s="356"/>
      <c r="O134" s="356"/>
      <c r="P134" s="356"/>
      <c r="Q134" s="356"/>
      <c r="R134" s="356"/>
      <c r="S134" s="356"/>
    </row>
    <row r="135" spans="2:19">
      <c r="B135" s="363"/>
      <c r="C135" s="363" t="s">
        <v>5798</v>
      </c>
      <c r="D135" s="363" t="s">
        <v>5031</v>
      </c>
      <c r="E135" s="356"/>
      <c r="F135" s="356"/>
      <c r="G135" s="356"/>
      <c r="H135" s="356"/>
      <c r="I135" s="356"/>
      <c r="J135" s="356"/>
      <c r="K135" s="356"/>
      <c r="L135" s="356"/>
      <c r="M135" s="356"/>
      <c r="N135" s="356"/>
      <c r="O135" s="356"/>
      <c r="P135" s="356"/>
      <c r="Q135" s="356"/>
      <c r="R135" s="356"/>
      <c r="S135" s="356"/>
    </row>
    <row r="136" spans="2:19">
      <c r="B136" s="363"/>
      <c r="C136" s="363" t="s">
        <v>5798</v>
      </c>
      <c r="D136" s="363" t="s">
        <v>2698</v>
      </c>
      <c r="E136" s="356"/>
      <c r="F136" s="356"/>
      <c r="G136" s="356"/>
      <c r="H136" s="356"/>
      <c r="I136" s="356"/>
      <c r="J136" s="356"/>
      <c r="K136" s="356"/>
      <c r="L136" s="356"/>
      <c r="M136" s="356"/>
      <c r="N136" s="356"/>
      <c r="O136" s="356"/>
      <c r="P136" s="356"/>
      <c r="Q136" s="356"/>
      <c r="R136" s="356"/>
      <c r="S136" s="356"/>
    </row>
    <row r="137" spans="2:19">
      <c r="B137" s="363"/>
      <c r="C137" s="363" t="s">
        <v>5798</v>
      </c>
      <c r="D137" s="363" t="s">
        <v>7064</v>
      </c>
      <c r="E137" s="356"/>
      <c r="F137" s="356"/>
      <c r="G137" s="356"/>
      <c r="H137" s="356"/>
      <c r="I137" s="356"/>
      <c r="J137" s="356"/>
      <c r="K137" s="356"/>
      <c r="L137" s="356"/>
      <c r="M137" s="356"/>
      <c r="N137" s="356"/>
      <c r="O137" s="356"/>
      <c r="P137" s="356"/>
      <c r="Q137" s="356"/>
      <c r="R137" s="356"/>
      <c r="S137" s="356"/>
    </row>
    <row r="138" spans="2:19">
      <c r="B138" s="363"/>
      <c r="C138" s="363" t="s">
        <v>5798</v>
      </c>
      <c r="D138" s="363" t="s">
        <v>2804</v>
      </c>
      <c r="E138" s="356"/>
      <c r="F138" s="356"/>
      <c r="G138" s="356"/>
      <c r="H138" s="356"/>
      <c r="I138" s="356"/>
      <c r="J138" s="356"/>
      <c r="K138" s="356"/>
      <c r="L138" s="356"/>
      <c r="M138" s="356"/>
      <c r="N138" s="356"/>
      <c r="O138" s="356"/>
      <c r="P138" s="356"/>
      <c r="Q138" s="356"/>
      <c r="R138" s="356"/>
      <c r="S138" s="356"/>
    </row>
    <row r="139" spans="2:19">
      <c r="B139" s="363"/>
      <c r="C139" s="363" t="s">
        <v>5798</v>
      </c>
      <c r="D139" s="363" t="s">
        <v>2469</v>
      </c>
      <c r="E139" s="356"/>
      <c r="F139" s="356"/>
      <c r="G139" s="356"/>
      <c r="H139" s="356"/>
      <c r="I139" s="356"/>
      <c r="J139" s="356"/>
      <c r="K139" s="356"/>
      <c r="L139" s="356"/>
      <c r="M139" s="356"/>
      <c r="N139" s="356"/>
      <c r="O139" s="356"/>
      <c r="P139" s="356"/>
      <c r="Q139" s="356"/>
      <c r="R139" s="356"/>
      <c r="S139" s="356"/>
    </row>
    <row r="140" spans="2:19">
      <c r="B140" s="363"/>
      <c r="C140" s="363" t="s">
        <v>5798</v>
      </c>
      <c r="D140" s="363" t="s">
        <v>7065</v>
      </c>
      <c r="E140" s="356"/>
      <c r="F140" s="356"/>
      <c r="G140" s="356"/>
      <c r="H140" s="356"/>
      <c r="I140" s="356"/>
      <c r="J140" s="356"/>
      <c r="K140" s="356"/>
      <c r="L140" s="356"/>
      <c r="M140" s="356"/>
      <c r="N140" s="356"/>
      <c r="O140" s="356"/>
      <c r="P140" s="356"/>
      <c r="Q140" s="356"/>
      <c r="R140" s="356"/>
      <c r="S140" s="356"/>
    </row>
    <row r="141" spans="2:19">
      <c r="B141" s="363"/>
      <c r="C141" s="363" t="s">
        <v>5798</v>
      </c>
      <c r="D141" s="363" t="s">
        <v>7066</v>
      </c>
      <c r="E141" s="356"/>
      <c r="F141" s="356"/>
      <c r="G141" s="356"/>
      <c r="H141" s="356"/>
      <c r="I141" s="356"/>
      <c r="J141" s="356"/>
      <c r="K141" s="356"/>
      <c r="L141" s="356"/>
      <c r="M141" s="356"/>
      <c r="N141" s="356"/>
      <c r="O141" s="356"/>
      <c r="P141" s="356"/>
      <c r="Q141" s="356"/>
      <c r="R141" s="356"/>
      <c r="S141" s="356"/>
    </row>
    <row r="142" spans="2:19">
      <c r="B142" s="363"/>
      <c r="C142" s="363" t="s">
        <v>5798</v>
      </c>
      <c r="D142" s="363" t="s">
        <v>7067</v>
      </c>
      <c r="E142" s="356"/>
      <c r="F142" s="356"/>
      <c r="G142" s="356"/>
      <c r="H142" s="356"/>
      <c r="I142" s="356"/>
      <c r="J142" s="356"/>
      <c r="K142" s="356"/>
      <c r="L142" s="356"/>
      <c r="M142" s="356"/>
      <c r="N142" s="356"/>
      <c r="O142" s="356"/>
      <c r="P142" s="356"/>
      <c r="Q142" s="356"/>
      <c r="R142" s="356"/>
      <c r="S142" s="356"/>
    </row>
    <row r="143" spans="2:19">
      <c r="B143" s="363"/>
      <c r="C143" s="363" t="s">
        <v>5798</v>
      </c>
      <c r="D143" s="363" t="s">
        <v>7068</v>
      </c>
      <c r="E143" s="356"/>
      <c r="F143" s="356"/>
      <c r="G143" s="356"/>
      <c r="H143" s="356"/>
      <c r="I143" s="356"/>
      <c r="J143" s="356"/>
      <c r="K143" s="356"/>
      <c r="L143" s="356"/>
      <c r="M143" s="356"/>
      <c r="N143" s="356"/>
      <c r="O143" s="356"/>
      <c r="P143" s="356"/>
      <c r="Q143" s="356"/>
      <c r="R143" s="356"/>
      <c r="S143" s="356"/>
    </row>
    <row r="144" spans="2:19">
      <c r="B144" s="363"/>
      <c r="C144" s="363" t="s">
        <v>5798</v>
      </c>
      <c r="D144" s="363" t="s">
        <v>7069</v>
      </c>
      <c r="E144" s="356"/>
      <c r="F144" s="356"/>
      <c r="G144" s="356"/>
      <c r="H144" s="356"/>
      <c r="I144" s="356"/>
      <c r="J144" s="356"/>
      <c r="K144" s="356"/>
      <c r="L144" s="356"/>
      <c r="M144" s="356"/>
      <c r="N144" s="356"/>
      <c r="O144" s="356"/>
      <c r="P144" s="356"/>
      <c r="Q144" s="356"/>
      <c r="R144" s="356"/>
      <c r="S144" s="356"/>
    </row>
    <row r="145" spans="2:19">
      <c r="B145" s="363"/>
      <c r="C145" s="363" t="s">
        <v>5798</v>
      </c>
      <c r="D145" s="363" t="s">
        <v>7070</v>
      </c>
      <c r="E145" s="356"/>
      <c r="F145" s="356"/>
      <c r="G145" s="356"/>
      <c r="H145" s="356"/>
      <c r="I145" s="356"/>
      <c r="J145" s="356"/>
      <c r="K145" s="356"/>
      <c r="L145" s="356"/>
      <c r="M145" s="356"/>
      <c r="N145" s="356"/>
      <c r="O145" s="356"/>
      <c r="P145" s="356"/>
      <c r="Q145" s="356"/>
      <c r="R145" s="356"/>
      <c r="S145" s="356"/>
    </row>
    <row r="146" spans="2:19">
      <c r="B146" s="363"/>
      <c r="C146" s="363" t="s">
        <v>5798</v>
      </c>
      <c r="D146" s="363" t="s">
        <v>7073</v>
      </c>
      <c r="E146" s="356"/>
      <c r="F146" s="356"/>
      <c r="G146" s="356"/>
      <c r="H146" s="356"/>
      <c r="I146" s="356"/>
      <c r="J146" s="356"/>
      <c r="K146" s="356"/>
      <c r="L146" s="356"/>
      <c r="M146" s="356"/>
      <c r="N146" s="356"/>
      <c r="O146" s="356"/>
      <c r="P146" s="356"/>
      <c r="Q146" s="356"/>
      <c r="R146" s="356"/>
      <c r="S146" s="356"/>
    </row>
    <row r="147" spans="2:19">
      <c r="B147" s="363"/>
      <c r="C147" s="363" t="s">
        <v>5798</v>
      </c>
      <c r="D147" s="363" t="s">
        <v>1185</v>
      </c>
      <c r="E147" s="356"/>
      <c r="F147" s="356"/>
      <c r="G147" s="356"/>
      <c r="H147" s="356"/>
      <c r="I147" s="356"/>
      <c r="J147" s="356"/>
      <c r="K147" s="356"/>
      <c r="L147" s="356"/>
      <c r="M147" s="356"/>
      <c r="N147" s="356"/>
      <c r="O147" s="356"/>
      <c r="P147" s="356"/>
      <c r="Q147" s="356"/>
      <c r="R147" s="356"/>
      <c r="S147" s="356"/>
    </row>
    <row r="148" spans="2:19">
      <c r="B148" s="363"/>
      <c r="C148" s="363" t="s">
        <v>5798</v>
      </c>
      <c r="D148" s="363" t="s">
        <v>6579</v>
      </c>
      <c r="E148" s="356"/>
      <c r="F148" s="356"/>
      <c r="G148" s="356"/>
      <c r="H148" s="356"/>
      <c r="I148" s="356"/>
      <c r="J148" s="356"/>
      <c r="K148" s="356"/>
      <c r="L148" s="356"/>
      <c r="M148" s="356"/>
      <c r="N148" s="356"/>
      <c r="O148" s="356"/>
      <c r="P148" s="356"/>
      <c r="Q148" s="356"/>
      <c r="R148" s="356"/>
      <c r="S148" s="356"/>
    </row>
    <row r="149" spans="2:19">
      <c r="B149" s="363"/>
      <c r="C149" s="363" t="s">
        <v>5798</v>
      </c>
      <c r="D149" s="363" t="s">
        <v>7074</v>
      </c>
      <c r="E149" s="356"/>
      <c r="F149" s="356"/>
      <c r="G149" s="356"/>
      <c r="H149" s="356"/>
      <c r="I149" s="356"/>
      <c r="J149" s="356"/>
      <c r="K149" s="356"/>
      <c r="L149" s="356"/>
      <c r="M149" s="356"/>
      <c r="N149" s="356"/>
      <c r="O149" s="356"/>
      <c r="P149" s="356"/>
      <c r="Q149" s="356"/>
      <c r="R149" s="356"/>
      <c r="S149" s="356"/>
    </row>
    <row r="150" spans="2:19">
      <c r="B150" s="363"/>
      <c r="C150" s="363" t="s">
        <v>5798</v>
      </c>
      <c r="D150" s="363" t="s">
        <v>7075</v>
      </c>
      <c r="E150" s="356"/>
      <c r="F150" s="356"/>
      <c r="G150" s="356"/>
      <c r="H150" s="356"/>
      <c r="I150" s="356"/>
      <c r="J150" s="356"/>
      <c r="K150" s="356"/>
      <c r="L150" s="356"/>
      <c r="M150" s="356"/>
      <c r="N150" s="356"/>
      <c r="O150" s="356"/>
      <c r="P150" s="356"/>
      <c r="Q150" s="356"/>
      <c r="R150" s="356"/>
      <c r="S150" s="356"/>
    </row>
    <row r="151" spans="2:19">
      <c r="B151" s="363"/>
      <c r="C151" s="363" t="s">
        <v>5798</v>
      </c>
      <c r="D151" s="363" t="s">
        <v>7077</v>
      </c>
      <c r="E151" s="356"/>
      <c r="F151" s="356"/>
      <c r="G151" s="356"/>
      <c r="H151" s="356"/>
      <c r="I151" s="356"/>
      <c r="J151" s="356"/>
      <c r="K151" s="356"/>
      <c r="L151" s="356"/>
      <c r="M151" s="356"/>
      <c r="N151" s="356"/>
      <c r="O151" s="356"/>
      <c r="P151" s="356"/>
      <c r="Q151" s="356"/>
      <c r="R151" s="356"/>
      <c r="S151" s="356"/>
    </row>
    <row r="152" spans="2:19">
      <c r="B152" s="363"/>
      <c r="C152" s="363" t="s">
        <v>5798</v>
      </c>
      <c r="D152" s="363" t="s">
        <v>7078</v>
      </c>
      <c r="E152" s="356"/>
      <c r="F152" s="356"/>
      <c r="G152" s="356"/>
      <c r="H152" s="356"/>
      <c r="I152" s="356"/>
      <c r="J152" s="356"/>
      <c r="K152" s="356"/>
      <c r="L152" s="356"/>
      <c r="M152" s="356"/>
      <c r="N152" s="356"/>
      <c r="O152" s="356"/>
      <c r="P152" s="356"/>
      <c r="Q152" s="356"/>
      <c r="R152" s="356"/>
      <c r="S152" s="356"/>
    </row>
    <row r="153" spans="2:19">
      <c r="B153" s="363"/>
      <c r="C153" s="363" t="s">
        <v>5798</v>
      </c>
      <c r="D153" s="363" t="s">
        <v>7080</v>
      </c>
      <c r="E153" s="356"/>
      <c r="F153" s="356"/>
      <c r="G153" s="356"/>
      <c r="H153" s="356"/>
      <c r="I153" s="356"/>
      <c r="J153" s="356"/>
      <c r="K153" s="356"/>
      <c r="L153" s="356"/>
      <c r="M153" s="356"/>
      <c r="N153" s="356"/>
      <c r="O153" s="356"/>
      <c r="P153" s="356"/>
      <c r="Q153" s="356"/>
      <c r="R153" s="356"/>
      <c r="S153" s="356"/>
    </row>
    <row r="154" spans="2:19">
      <c r="B154" s="363"/>
      <c r="C154" s="363" t="s">
        <v>5798</v>
      </c>
      <c r="D154" s="363" t="s">
        <v>6526</v>
      </c>
      <c r="E154" s="356"/>
      <c r="F154" s="356"/>
      <c r="G154" s="356"/>
      <c r="H154" s="356"/>
      <c r="I154" s="356"/>
      <c r="J154" s="356"/>
      <c r="K154" s="356"/>
      <c r="L154" s="356"/>
      <c r="M154" s="356"/>
      <c r="N154" s="356"/>
      <c r="O154" s="356"/>
      <c r="P154" s="356"/>
      <c r="Q154" s="356"/>
      <c r="R154" s="356"/>
      <c r="S154" s="356"/>
    </row>
    <row r="155" spans="2:19">
      <c r="B155" s="363"/>
      <c r="C155" s="363" t="s">
        <v>5798</v>
      </c>
      <c r="D155" s="363" t="s">
        <v>1191</v>
      </c>
      <c r="E155" s="356"/>
      <c r="F155" s="356"/>
      <c r="G155" s="356"/>
      <c r="H155" s="356"/>
      <c r="I155" s="356"/>
      <c r="J155" s="356"/>
      <c r="K155" s="356"/>
      <c r="L155" s="356"/>
      <c r="M155" s="356"/>
      <c r="N155" s="356"/>
      <c r="O155" s="356"/>
      <c r="P155" s="356"/>
      <c r="Q155" s="356"/>
      <c r="R155" s="356"/>
      <c r="S155" s="356"/>
    </row>
    <row r="156" spans="2:19">
      <c r="B156" s="363"/>
      <c r="C156" s="363" t="s">
        <v>5798</v>
      </c>
      <c r="D156" s="363" t="s">
        <v>5161</v>
      </c>
      <c r="E156" s="356"/>
      <c r="F156" s="356"/>
      <c r="G156" s="356"/>
      <c r="H156" s="356"/>
      <c r="I156" s="356"/>
      <c r="J156" s="356"/>
      <c r="K156" s="356"/>
      <c r="L156" s="356"/>
      <c r="M156" s="356"/>
      <c r="N156" s="356"/>
      <c r="O156" s="356"/>
      <c r="P156" s="356"/>
      <c r="Q156" s="356"/>
      <c r="R156" s="356"/>
      <c r="S156" s="356"/>
    </row>
    <row r="157" spans="2:19">
      <c r="B157" s="363"/>
      <c r="C157" s="363" t="s">
        <v>5798</v>
      </c>
      <c r="D157" s="363" t="s">
        <v>6835</v>
      </c>
      <c r="E157" s="356"/>
      <c r="F157" s="356"/>
      <c r="G157" s="356"/>
      <c r="H157" s="356"/>
      <c r="I157" s="356"/>
      <c r="J157" s="356"/>
      <c r="K157" s="356"/>
      <c r="L157" s="356"/>
      <c r="M157" s="356"/>
      <c r="N157" s="356"/>
      <c r="O157" s="356"/>
      <c r="P157" s="356"/>
      <c r="Q157" s="356"/>
      <c r="R157" s="356"/>
      <c r="S157" s="356"/>
    </row>
    <row r="158" spans="2:19">
      <c r="B158" s="363"/>
      <c r="C158" s="363" t="s">
        <v>5798</v>
      </c>
      <c r="D158" s="363" t="s">
        <v>614</v>
      </c>
      <c r="E158" s="356"/>
      <c r="F158" s="356"/>
      <c r="G158" s="356"/>
      <c r="H158" s="356"/>
      <c r="I158" s="356"/>
      <c r="J158" s="356"/>
      <c r="K158" s="356"/>
      <c r="L158" s="356"/>
      <c r="M158" s="356"/>
      <c r="N158" s="356"/>
      <c r="O158" s="356"/>
      <c r="P158" s="356"/>
      <c r="Q158" s="356"/>
      <c r="R158" s="356"/>
      <c r="S158" s="356"/>
    </row>
    <row r="159" spans="2:19">
      <c r="B159" s="363"/>
      <c r="C159" s="363" t="s">
        <v>5798</v>
      </c>
      <c r="D159" s="363" t="s">
        <v>5639</v>
      </c>
      <c r="E159" s="356"/>
      <c r="F159" s="356"/>
      <c r="G159" s="356"/>
      <c r="H159" s="356"/>
      <c r="I159" s="356"/>
      <c r="J159" s="356"/>
      <c r="K159" s="356"/>
      <c r="L159" s="356"/>
      <c r="M159" s="356"/>
      <c r="N159" s="356"/>
      <c r="O159" s="356"/>
      <c r="P159" s="356"/>
      <c r="Q159" s="356"/>
      <c r="R159" s="356"/>
      <c r="S159" s="356"/>
    </row>
    <row r="160" spans="2:19">
      <c r="B160" s="363"/>
      <c r="C160" s="363" t="s">
        <v>5798</v>
      </c>
      <c r="D160" s="363" t="s">
        <v>1865</v>
      </c>
      <c r="E160" s="356"/>
      <c r="F160" s="356"/>
      <c r="G160" s="356"/>
      <c r="H160" s="356"/>
      <c r="I160" s="356"/>
      <c r="J160" s="356"/>
      <c r="K160" s="356"/>
      <c r="L160" s="356"/>
      <c r="M160" s="356"/>
      <c r="N160" s="356"/>
      <c r="O160" s="356"/>
      <c r="P160" s="356"/>
      <c r="Q160" s="356"/>
      <c r="R160" s="356"/>
      <c r="S160" s="356"/>
    </row>
    <row r="161" spans="2:19">
      <c r="B161" s="363"/>
      <c r="C161" s="363" t="s">
        <v>5798</v>
      </c>
      <c r="D161" s="363" t="s">
        <v>7081</v>
      </c>
      <c r="E161" s="356"/>
      <c r="F161" s="356"/>
      <c r="G161" s="356"/>
      <c r="H161" s="356"/>
      <c r="I161" s="356"/>
      <c r="J161" s="356"/>
      <c r="K161" s="356"/>
      <c r="L161" s="356"/>
      <c r="M161" s="356"/>
      <c r="N161" s="356"/>
      <c r="O161" s="356"/>
      <c r="P161" s="356"/>
      <c r="Q161" s="356"/>
      <c r="R161" s="356"/>
      <c r="S161" s="356"/>
    </row>
    <row r="162" spans="2:19">
      <c r="B162" s="363"/>
      <c r="C162" s="363" t="s">
        <v>5798</v>
      </c>
      <c r="D162" s="363" t="s">
        <v>7082</v>
      </c>
      <c r="E162" s="356"/>
      <c r="F162" s="356"/>
      <c r="G162" s="356"/>
      <c r="H162" s="356"/>
      <c r="I162" s="356"/>
      <c r="J162" s="356"/>
      <c r="K162" s="356"/>
      <c r="L162" s="356"/>
      <c r="M162" s="356"/>
      <c r="N162" s="356"/>
      <c r="O162" s="356"/>
      <c r="P162" s="356"/>
      <c r="Q162" s="356"/>
      <c r="R162" s="356"/>
      <c r="S162" s="356"/>
    </row>
    <row r="163" spans="2:19">
      <c r="B163" s="363"/>
      <c r="C163" s="363" t="s">
        <v>5798</v>
      </c>
      <c r="D163" s="363" t="s">
        <v>7083</v>
      </c>
      <c r="E163" s="356"/>
      <c r="F163" s="356"/>
      <c r="G163" s="356"/>
      <c r="H163" s="356"/>
      <c r="I163" s="356"/>
      <c r="J163" s="356"/>
      <c r="K163" s="356"/>
      <c r="L163" s="356"/>
      <c r="M163" s="356"/>
      <c r="N163" s="356"/>
      <c r="O163" s="356"/>
      <c r="P163" s="356"/>
      <c r="Q163" s="356"/>
      <c r="R163" s="356"/>
      <c r="S163" s="356"/>
    </row>
    <row r="164" spans="2:19">
      <c r="B164" s="363"/>
      <c r="C164" s="363" t="s">
        <v>5798</v>
      </c>
      <c r="D164" s="363" t="s">
        <v>7084</v>
      </c>
      <c r="E164" s="356"/>
      <c r="F164" s="356"/>
      <c r="G164" s="356"/>
      <c r="H164" s="356"/>
      <c r="I164" s="356"/>
      <c r="J164" s="356"/>
      <c r="K164" s="356"/>
      <c r="L164" s="356"/>
      <c r="M164" s="356"/>
      <c r="N164" s="356"/>
      <c r="O164" s="356"/>
      <c r="P164" s="356"/>
      <c r="Q164" s="356"/>
      <c r="R164" s="356"/>
      <c r="S164" s="356"/>
    </row>
    <row r="165" spans="2:19">
      <c r="B165" s="363"/>
      <c r="C165" s="363" t="s">
        <v>5798</v>
      </c>
      <c r="D165" s="363" t="s">
        <v>3551</v>
      </c>
      <c r="E165" s="356"/>
      <c r="F165" s="356"/>
      <c r="G165" s="356"/>
      <c r="H165" s="356"/>
      <c r="I165" s="356"/>
      <c r="J165" s="356"/>
      <c r="K165" s="356"/>
      <c r="L165" s="356"/>
      <c r="M165" s="356"/>
      <c r="N165" s="356"/>
      <c r="O165" s="356"/>
      <c r="P165" s="356"/>
      <c r="Q165" s="356"/>
      <c r="R165" s="356"/>
      <c r="S165" s="356"/>
    </row>
    <row r="166" spans="2:19">
      <c r="B166" s="363"/>
      <c r="C166" s="363" t="s">
        <v>5798</v>
      </c>
      <c r="D166" s="363" t="s">
        <v>4780</v>
      </c>
      <c r="E166" s="356"/>
      <c r="F166" s="356"/>
      <c r="G166" s="356"/>
      <c r="H166" s="356"/>
      <c r="I166" s="356"/>
      <c r="J166" s="356"/>
      <c r="K166" s="356"/>
      <c r="L166" s="356"/>
      <c r="M166" s="356"/>
      <c r="N166" s="356"/>
      <c r="O166" s="356"/>
      <c r="P166" s="356"/>
      <c r="Q166" s="356"/>
      <c r="R166" s="356"/>
      <c r="S166" s="356"/>
    </row>
    <row r="167" spans="2:19">
      <c r="B167" s="363"/>
      <c r="C167" s="363" t="s">
        <v>5798</v>
      </c>
      <c r="D167" s="363" t="s">
        <v>3430</v>
      </c>
      <c r="E167" s="356"/>
      <c r="F167" s="356"/>
      <c r="G167" s="356"/>
      <c r="H167" s="356"/>
      <c r="I167" s="356"/>
      <c r="J167" s="356"/>
      <c r="K167" s="356"/>
      <c r="L167" s="356"/>
      <c r="M167" s="356"/>
      <c r="N167" s="356"/>
      <c r="O167" s="356"/>
      <c r="P167" s="356"/>
      <c r="Q167" s="356"/>
      <c r="R167" s="356"/>
      <c r="S167" s="356"/>
    </row>
    <row r="168" spans="2:19">
      <c r="B168" s="363"/>
      <c r="C168" s="363" t="s">
        <v>5798</v>
      </c>
      <c r="D168" s="363" t="s">
        <v>7085</v>
      </c>
      <c r="E168" s="356"/>
      <c r="F168" s="356"/>
      <c r="G168" s="356"/>
      <c r="H168" s="356"/>
      <c r="I168" s="356"/>
      <c r="J168" s="356"/>
      <c r="K168" s="356"/>
      <c r="L168" s="356"/>
      <c r="M168" s="356"/>
      <c r="N168" s="356"/>
      <c r="O168" s="356"/>
      <c r="P168" s="356"/>
      <c r="Q168" s="356"/>
      <c r="R168" s="356"/>
      <c r="S168" s="356"/>
    </row>
    <row r="169" spans="2:19">
      <c r="B169" s="363"/>
      <c r="C169" s="363" t="s">
        <v>5798</v>
      </c>
      <c r="D169" s="363" t="s">
        <v>598</v>
      </c>
      <c r="E169" s="356"/>
      <c r="F169" s="356"/>
      <c r="G169" s="356"/>
      <c r="H169" s="356"/>
      <c r="I169" s="356"/>
      <c r="J169" s="356"/>
      <c r="K169" s="356"/>
      <c r="L169" s="356"/>
      <c r="M169" s="356"/>
      <c r="N169" s="356"/>
      <c r="O169" s="356"/>
      <c r="P169" s="356"/>
      <c r="Q169" s="356"/>
      <c r="R169" s="356"/>
      <c r="S169" s="356"/>
    </row>
    <row r="170" spans="2:19">
      <c r="B170" s="363"/>
      <c r="C170" s="363" t="s">
        <v>5798</v>
      </c>
      <c r="D170" s="363" t="s">
        <v>7087</v>
      </c>
      <c r="E170" s="356"/>
      <c r="F170" s="356"/>
      <c r="G170" s="356"/>
      <c r="H170" s="356"/>
      <c r="I170" s="356"/>
      <c r="J170" s="356"/>
      <c r="K170" s="356"/>
      <c r="L170" s="356"/>
      <c r="M170" s="356"/>
      <c r="N170" s="356"/>
      <c r="O170" s="356"/>
      <c r="P170" s="356"/>
      <c r="Q170" s="356"/>
      <c r="R170" s="356"/>
      <c r="S170" s="356"/>
    </row>
    <row r="171" spans="2:19">
      <c r="B171" s="363"/>
      <c r="C171" s="363" t="s">
        <v>5798</v>
      </c>
      <c r="D171" s="363" t="s">
        <v>7090</v>
      </c>
      <c r="E171" s="356"/>
      <c r="F171" s="356"/>
      <c r="G171" s="356"/>
      <c r="H171" s="356"/>
      <c r="I171" s="356"/>
      <c r="J171" s="356"/>
      <c r="K171" s="356"/>
      <c r="L171" s="356"/>
      <c r="M171" s="356"/>
      <c r="N171" s="356"/>
      <c r="O171" s="356"/>
      <c r="P171" s="356"/>
      <c r="Q171" s="356"/>
      <c r="R171" s="356"/>
      <c r="S171" s="356"/>
    </row>
    <row r="172" spans="2:19">
      <c r="B172" s="363"/>
      <c r="C172" s="363" t="s">
        <v>5798</v>
      </c>
      <c r="D172" s="363" t="s">
        <v>7091</v>
      </c>
      <c r="E172" s="356"/>
      <c r="F172" s="356"/>
      <c r="G172" s="356"/>
      <c r="H172" s="356"/>
      <c r="I172" s="356"/>
      <c r="J172" s="356"/>
      <c r="K172" s="356"/>
      <c r="L172" s="356"/>
      <c r="M172" s="356"/>
      <c r="N172" s="356"/>
      <c r="O172" s="356"/>
      <c r="P172" s="356"/>
      <c r="Q172" s="356"/>
      <c r="R172" s="356"/>
      <c r="S172" s="356"/>
    </row>
    <row r="173" spans="2:19">
      <c r="B173" s="363"/>
      <c r="C173" s="363" t="s">
        <v>5798</v>
      </c>
      <c r="D173" s="363" t="s">
        <v>2672</v>
      </c>
      <c r="E173" s="356"/>
      <c r="F173" s="356"/>
      <c r="G173" s="356"/>
      <c r="H173" s="356"/>
      <c r="I173" s="356"/>
      <c r="J173" s="356"/>
      <c r="K173" s="356"/>
      <c r="L173" s="356"/>
      <c r="M173" s="356"/>
      <c r="N173" s="356"/>
      <c r="O173" s="356"/>
      <c r="P173" s="356"/>
      <c r="Q173" s="356"/>
      <c r="R173" s="356"/>
      <c r="S173" s="356"/>
    </row>
    <row r="174" spans="2:19">
      <c r="B174" s="363"/>
      <c r="C174" s="363" t="s">
        <v>5798</v>
      </c>
      <c r="D174" s="363" t="s">
        <v>3</v>
      </c>
      <c r="E174" s="356"/>
      <c r="F174" s="356"/>
      <c r="G174" s="356"/>
      <c r="H174" s="356"/>
      <c r="I174" s="356"/>
      <c r="J174" s="356"/>
      <c r="K174" s="356"/>
      <c r="L174" s="356"/>
      <c r="M174" s="356"/>
      <c r="N174" s="356"/>
      <c r="O174" s="356"/>
      <c r="P174" s="356"/>
      <c r="Q174" s="356"/>
      <c r="R174" s="356"/>
      <c r="S174" s="356"/>
    </row>
    <row r="175" spans="2:19">
      <c r="B175" s="363"/>
      <c r="C175" s="363" t="s">
        <v>5798</v>
      </c>
      <c r="D175" s="363" t="s">
        <v>7093</v>
      </c>
      <c r="E175" s="356"/>
      <c r="F175" s="356"/>
      <c r="G175" s="356"/>
      <c r="H175" s="356"/>
      <c r="I175" s="356"/>
      <c r="J175" s="356"/>
      <c r="K175" s="356"/>
      <c r="L175" s="356"/>
      <c r="M175" s="356"/>
      <c r="N175" s="356"/>
      <c r="O175" s="356"/>
      <c r="P175" s="356"/>
      <c r="Q175" s="356"/>
      <c r="R175" s="356"/>
      <c r="S175" s="356"/>
    </row>
    <row r="176" spans="2:19">
      <c r="B176" s="363"/>
      <c r="C176" s="363" t="s">
        <v>5798</v>
      </c>
      <c r="D176" s="363" t="s">
        <v>4095</v>
      </c>
      <c r="E176" s="356"/>
      <c r="F176" s="356"/>
      <c r="G176" s="356"/>
      <c r="H176" s="356"/>
      <c r="I176" s="356"/>
      <c r="J176" s="356"/>
      <c r="K176" s="356"/>
      <c r="L176" s="356"/>
      <c r="M176" s="356"/>
      <c r="N176" s="356"/>
      <c r="O176" s="356"/>
      <c r="P176" s="356"/>
      <c r="Q176" s="356"/>
      <c r="R176" s="356"/>
      <c r="S176" s="356"/>
    </row>
    <row r="177" spans="2:19">
      <c r="B177" s="363"/>
      <c r="C177" s="363" t="s">
        <v>5798</v>
      </c>
      <c r="D177" s="363" t="s">
        <v>1272</v>
      </c>
      <c r="E177" s="356"/>
      <c r="F177" s="356"/>
      <c r="G177" s="356"/>
      <c r="H177" s="356"/>
      <c r="I177" s="356"/>
      <c r="J177" s="356"/>
      <c r="K177" s="356"/>
      <c r="L177" s="356"/>
      <c r="M177" s="356"/>
      <c r="N177" s="356"/>
      <c r="O177" s="356"/>
      <c r="P177" s="356"/>
      <c r="Q177" s="356"/>
      <c r="R177" s="356"/>
      <c r="S177" s="356"/>
    </row>
    <row r="178" spans="2:19">
      <c r="B178" s="363"/>
      <c r="C178" s="363" t="s">
        <v>5798</v>
      </c>
      <c r="D178" s="363" t="s">
        <v>7094</v>
      </c>
      <c r="E178" s="356"/>
      <c r="F178" s="356"/>
      <c r="G178" s="356"/>
      <c r="H178" s="356"/>
      <c r="I178" s="356"/>
      <c r="J178" s="356"/>
      <c r="K178" s="356"/>
      <c r="L178" s="356"/>
      <c r="M178" s="356"/>
      <c r="N178" s="356"/>
      <c r="O178" s="356"/>
      <c r="P178" s="356"/>
      <c r="Q178" s="356"/>
      <c r="R178" s="356"/>
      <c r="S178" s="356"/>
    </row>
    <row r="179" spans="2:19">
      <c r="B179" s="363"/>
      <c r="C179" s="363" t="s">
        <v>5798</v>
      </c>
      <c r="D179" s="363" t="s">
        <v>5394</v>
      </c>
      <c r="E179" s="356"/>
      <c r="F179" s="356"/>
      <c r="G179" s="356"/>
      <c r="H179" s="356"/>
      <c r="I179" s="356"/>
      <c r="J179" s="356"/>
      <c r="K179" s="356"/>
      <c r="L179" s="356"/>
      <c r="M179" s="356"/>
      <c r="N179" s="356"/>
      <c r="O179" s="356"/>
      <c r="P179" s="356"/>
      <c r="Q179" s="356"/>
      <c r="R179" s="356"/>
      <c r="S179" s="356"/>
    </row>
    <row r="180" spans="2:19">
      <c r="B180" s="363"/>
      <c r="C180" s="363" t="s">
        <v>5798</v>
      </c>
      <c r="D180" s="363" t="s">
        <v>7095</v>
      </c>
      <c r="E180" s="356"/>
      <c r="F180" s="356"/>
      <c r="G180" s="356"/>
      <c r="H180" s="356"/>
      <c r="I180" s="356"/>
      <c r="J180" s="356"/>
      <c r="K180" s="356"/>
      <c r="L180" s="356"/>
      <c r="M180" s="356"/>
      <c r="N180" s="356"/>
      <c r="O180" s="356"/>
      <c r="P180" s="356"/>
      <c r="Q180" s="356"/>
      <c r="R180" s="356"/>
      <c r="S180" s="356"/>
    </row>
    <row r="181" spans="2:19">
      <c r="B181" s="363"/>
      <c r="C181" s="363" t="s">
        <v>5798</v>
      </c>
      <c r="D181" s="363" t="s">
        <v>6198</v>
      </c>
      <c r="E181" s="356"/>
      <c r="F181" s="356"/>
      <c r="G181" s="356"/>
      <c r="H181" s="356"/>
      <c r="I181" s="356"/>
      <c r="J181" s="356"/>
      <c r="K181" s="356"/>
      <c r="L181" s="356"/>
      <c r="M181" s="356"/>
      <c r="N181" s="356"/>
      <c r="O181" s="356"/>
      <c r="P181" s="356"/>
      <c r="Q181" s="356"/>
      <c r="R181" s="356"/>
      <c r="S181" s="356"/>
    </row>
    <row r="182" spans="2:19">
      <c r="B182" s="363"/>
      <c r="C182" s="363" t="s">
        <v>5798</v>
      </c>
      <c r="D182" s="363" t="s">
        <v>160</v>
      </c>
      <c r="E182" s="356"/>
      <c r="F182" s="356"/>
      <c r="G182" s="356"/>
      <c r="H182" s="356"/>
      <c r="I182" s="356"/>
      <c r="J182" s="356"/>
      <c r="K182" s="356"/>
      <c r="L182" s="356"/>
      <c r="M182" s="356"/>
      <c r="N182" s="356"/>
      <c r="O182" s="356"/>
      <c r="P182" s="356"/>
      <c r="Q182" s="356"/>
      <c r="R182" s="356"/>
      <c r="S182" s="356"/>
    </row>
    <row r="183" spans="2:19">
      <c r="B183" s="363"/>
      <c r="C183" s="363" t="s">
        <v>5798</v>
      </c>
      <c r="D183" s="363" t="s">
        <v>1637</v>
      </c>
      <c r="E183" s="356"/>
      <c r="F183" s="356"/>
      <c r="G183" s="356"/>
      <c r="H183" s="356"/>
      <c r="I183" s="356"/>
      <c r="J183" s="356"/>
      <c r="K183" s="356"/>
      <c r="L183" s="356"/>
      <c r="M183" s="356"/>
      <c r="N183" s="356"/>
      <c r="O183" s="356"/>
      <c r="P183" s="356"/>
      <c r="Q183" s="356"/>
      <c r="R183" s="356"/>
      <c r="S183" s="356"/>
    </row>
    <row r="184" spans="2:19">
      <c r="B184" s="363"/>
      <c r="C184" s="363" t="s">
        <v>5798</v>
      </c>
      <c r="D184" s="363" t="s">
        <v>7096</v>
      </c>
      <c r="E184" s="356"/>
      <c r="F184" s="356"/>
      <c r="G184" s="356"/>
      <c r="H184" s="356"/>
      <c r="I184" s="356"/>
      <c r="J184" s="356"/>
      <c r="K184" s="356"/>
      <c r="L184" s="356"/>
      <c r="M184" s="356"/>
      <c r="N184" s="356"/>
      <c r="O184" s="356"/>
      <c r="P184" s="356"/>
      <c r="Q184" s="356"/>
      <c r="R184" s="356"/>
      <c r="S184" s="356"/>
    </row>
    <row r="185" spans="2:19">
      <c r="B185" s="363"/>
      <c r="C185" s="363" t="s">
        <v>5798</v>
      </c>
      <c r="D185" s="363" t="s">
        <v>7097</v>
      </c>
      <c r="E185" s="356"/>
      <c r="F185" s="356"/>
      <c r="G185" s="356"/>
      <c r="H185" s="356"/>
      <c r="I185" s="356"/>
      <c r="J185" s="356"/>
      <c r="K185" s="356"/>
      <c r="L185" s="356"/>
      <c r="M185" s="356"/>
      <c r="N185" s="356"/>
      <c r="O185" s="356"/>
      <c r="P185" s="356"/>
      <c r="Q185" s="356"/>
      <c r="R185" s="356"/>
      <c r="S185" s="356"/>
    </row>
    <row r="186" spans="2:19">
      <c r="B186" s="363"/>
      <c r="C186" s="363" t="s">
        <v>5798</v>
      </c>
      <c r="D186" s="363" t="s">
        <v>1627</v>
      </c>
      <c r="E186" s="356"/>
      <c r="F186" s="356"/>
      <c r="G186" s="356"/>
      <c r="H186" s="356"/>
      <c r="I186" s="356"/>
      <c r="J186" s="356"/>
      <c r="K186" s="356"/>
      <c r="L186" s="356"/>
      <c r="M186" s="356"/>
      <c r="N186" s="356"/>
      <c r="O186" s="356"/>
      <c r="P186" s="356"/>
      <c r="Q186" s="356"/>
      <c r="R186" s="356"/>
      <c r="S186" s="356"/>
    </row>
    <row r="187" spans="2:19">
      <c r="B187" s="363"/>
      <c r="C187" s="363" t="s">
        <v>5798</v>
      </c>
      <c r="D187" s="363" t="s">
        <v>7098</v>
      </c>
      <c r="E187" s="356"/>
      <c r="F187" s="356"/>
      <c r="G187" s="356"/>
      <c r="H187" s="356"/>
      <c r="I187" s="356"/>
      <c r="J187" s="356"/>
      <c r="K187" s="356"/>
      <c r="L187" s="356"/>
      <c r="M187" s="356"/>
      <c r="N187" s="356"/>
      <c r="O187" s="356"/>
      <c r="P187" s="356"/>
      <c r="Q187" s="356"/>
      <c r="R187" s="356"/>
      <c r="S187" s="356"/>
    </row>
    <row r="188" spans="2:19">
      <c r="B188" s="363"/>
      <c r="C188" s="363" t="s">
        <v>5798</v>
      </c>
      <c r="D188" s="363" t="s">
        <v>5215</v>
      </c>
      <c r="E188" s="356"/>
      <c r="F188" s="356"/>
      <c r="G188" s="356"/>
      <c r="H188" s="356"/>
      <c r="I188" s="356"/>
      <c r="J188" s="356"/>
      <c r="K188" s="356"/>
      <c r="L188" s="356"/>
      <c r="M188" s="356"/>
      <c r="N188" s="356"/>
      <c r="O188" s="356"/>
      <c r="P188" s="356"/>
      <c r="Q188" s="356"/>
      <c r="R188" s="356"/>
      <c r="S188" s="356"/>
    </row>
    <row r="189" spans="2:19">
      <c r="B189" s="363"/>
      <c r="C189" s="363" t="s">
        <v>5798</v>
      </c>
      <c r="D189" s="363" t="s">
        <v>987</v>
      </c>
      <c r="E189" s="356"/>
      <c r="F189" s="356"/>
      <c r="G189" s="356"/>
      <c r="H189" s="356"/>
      <c r="I189" s="356"/>
      <c r="J189" s="356"/>
      <c r="K189" s="356"/>
      <c r="L189" s="356"/>
      <c r="M189" s="356"/>
      <c r="N189" s="356"/>
      <c r="O189" s="356"/>
      <c r="P189" s="356"/>
      <c r="Q189" s="356"/>
      <c r="R189" s="356"/>
      <c r="S189" s="356"/>
    </row>
    <row r="190" spans="2:19">
      <c r="B190" s="363"/>
      <c r="C190" s="363" t="s">
        <v>5798</v>
      </c>
      <c r="D190" s="363" t="s">
        <v>7100</v>
      </c>
      <c r="E190" s="356"/>
      <c r="F190" s="356"/>
      <c r="G190" s="356"/>
      <c r="H190" s="356"/>
      <c r="I190" s="356"/>
      <c r="J190" s="356"/>
      <c r="K190" s="356"/>
      <c r="L190" s="356"/>
      <c r="M190" s="356"/>
      <c r="N190" s="356"/>
      <c r="O190" s="356"/>
      <c r="P190" s="356"/>
      <c r="Q190" s="356"/>
      <c r="R190" s="356"/>
      <c r="S190" s="356"/>
    </row>
    <row r="191" spans="2:19">
      <c r="B191" s="363"/>
      <c r="C191" s="363" t="s">
        <v>5798</v>
      </c>
      <c r="D191" s="363" t="s">
        <v>4812</v>
      </c>
      <c r="E191" s="356"/>
      <c r="F191" s="356"/>
      <c r="G191" s="356"/>
      <c r="H191" s="356"/>
      <c r="I191" s="356"/>
      <c r="J191" s="356"/>
      <c r="K191" s="356"/>
      <c r="L191" s="356"/>
      <c r="M191" s="356"/>
      <c r="N191" s="356"/>
      <c r="O191" s="356"/>
      <c r="P191" s="356"/>
      <c r="Q191" s="356"/>
      <c r="R191" s="356"/>
      <c r="S191" s="356"/>
    </row>
    <row r="192" spans="2:19">
      <c r="B192" s="363"/>
      <c r="C192" s="363" t="s">
        <v>5798</v>
      </c>
      <c r="D192" s="363" t="s">
        <v>501</v>
      </c>
      <c r="E192" s="356"/>
      <c r="F192" s="356"/>
      <c r="G192" s="356"/>
      <c r="H192" s="356"/>
      <c r="I192" s="356"/>
      <c r="J192" s="356"/>
      <c r="K192" s="356"/>
      <c r="L192" s="356"/>
      <c r="M192" s="356"/>
      <c r="N192" s="356"/>
      <c r="O192" s="356"/>
      <c r="P192" s="356"/>
      <c r="Q192" s="356"/>
      <c r="R192" s="356"/>
      <c r="S192" s="356"/>
    </row>
    <row r="193" spans="2:19">
      <c r="B193" s="363"/>
      <c r="C193" s="363" t="s">
        <v>5798</v>
      </c>
      <c r="D193" s="363" t="s">
        <v>7101</v>
      </c>
      <c r="E193" s="356"/>
      <c r="F193" s="356"/>
      <c r="G193" s="356"/>
      <c r="H193" s="356"/>
      <c r="I193" s="356"/>
      <c r="J193" s="356"/>
      <c r="K193" s="356"/>
      <c r="L193" s="356"/>
      <c r="M193" s="356"/>
      <c r="N193" s="356"/>
      <c r="O193" s="356"/>
      <c r="P193" s="356"/>
      <c r="Q193" s="356"/>
      <c r="R193" s="356"/>
      <c r="S193" s="356"/>
    </row>
    <row r="194" spans="2:19">
      <c r="B194" s="363"/>
      <c r="C194" s="363" t="s">
        <v>5798</v>
      </c>
      <c r="D194" s="363" t="s">
        <v>2982</v>
      </c>
      <c r="E194" s="356"/>
      <c r="F194" s="356"/>
      <c r="G194" s="356"/>
      <c r="H194" s="356"/>
      <c r="I194" s="356"/>
      <c r="J194" s="356"/>
      <c r="K194" s="356"/>
      <c r="L194" s="356"/>
      <c r="M194" s="356"/>
      <c r="N194" s="356"/>
      <c r="O194" s="356"/>
      <c r="P194" s="356"/>
      <c r="Q194" s="356"/>
      <c r="R194" s="356"/>
      <c r="S194" s="356"/>
    </row>
    <row r="195" spans="2:19">
      <c r="B195" s="363"/>
      <c r="C195" s="363" t="s">
        <v>5798</v>
      </c>
      <c r="D195" s="363" t="s">
        <v>7102</v>
      </c>
      <c r="E195" s="356"/>
      <c r="F195" s="356"/>
      <c r="G195" s="356"/>
      <c r="H195" s="356"/>
      <c r="I195" s="356"/>
      <c r="J195" s="356"/>
      <c r="K195" s="356"/>
      <c r="L195" s="356"/>
      <c r="M195" s="356"/>
      <c r="N195" s="356"/>
      <c r="O195" s="356"/>
      <c r="P195" s="356"/>
      <c r="Q195" s="356"/>
      <c r="R195" s="356"/>
      <c r="S195" s="356"/>
    </row>
    <row r="196" spans="2:19">
      <c r="B196" s="363"/>
      <c r="C196" s="363" t="s">
        <v>5798</v>
      </c>
      <c r="D196" s="363" t="s">
        <v>6288</v>
      </c>
      <c r="E196" s="356"/>
      <c r="F196" s="356"/>
      <c r="G196" s="356"/>
      <c r="H196" s="356"/>
      <c r="I196" s="356"/>
      <c r="J196" s="356"/>
      <c r="K196" s="356"/>
      <c r="L196" s="356"/>
      <c r="M196" s="356"/>
      <c r="N196" s="356"/>
      <c r="O196" s="356"/>
      <c r="P196" s="356"/>
      <c r="Q196" s="356"/>
      <c r="R196" s="356"/>
      <c r="S196" s="356"/>
    </row>
    <row r="197" spans="2:19">
      <c r="B197" s="363"/>
      <c r="C197" s="363" t="s">
        <v>5798</v>
      </c>
      <c r="D197" s="363" t="s">
        <v>387</v>
      </c>
      <c r="E197" s="356"/>
      <c r="F197" s="356"/>
      <c r="G197" s="356"/>
      <c r="H197" s="356"/>
      <c r="I197" s="356"/>
      <c r="J197" s="356"/>
      <c r="K197" s="356"/>
      <c r="L197" s="356"/>
      <c r="M197" s="356"/>
      <c r="N197" s="356"/>
      <c r="O197" s="356"/>
      <c r="P197" s="356"/>
      <c r="Q197" s="356"/>
      <c r="R197" s="356"/>
      <c r="S197" s="356"/>
    </row>
    <row r="198" spans="2:19">
      <c r="B198" s="363"/>
      <c r="C198" s="363" t="s">
        <v>5798</v>
      </c>
      <c r="D198" s="363" t="s">
        <v>4232</v>
      </c>
      <c r="E198" s="356"/>
      <c r="F198" s="356"/>
      <c r="G198" s="356"/>
      <c r="H198" s="356"/>
      <c r="I198" s="356"/>
      <c r="J198" s="356"/>
      <c r="K198" s="356"/>
      <c r="L198" s="356"/>
      <c r="M198" s="356"/>
      <c r="N198" s="356"/>
      <c r="O198" s="356"/>
      <c r="P198" s="356"/>
      <c r="Q198" s="356"/>
      <c r="R198" s="356"/>
      <c r="S198" s="356"/>
    </row>
    <row r="199" spans="2:19">
      <c r="B199" s="363"/>
      <c r="C199" s="363" t="s">
        <v>5798</v>
      </c>
      <c r="D199" s="363" t="s">
        <v>7103</v>
      </c>
      <c r="E199" s="356"/>
      <c r="F199" s="356"/>
      <c r="G199" s="356"/>
      <c r="H199" s="356"/>
      <c r="I199" s="356"/>
      <c r="J199" s="356"/>
      <c r="K199" s="356"/>
      <c r="L199" s="356"/>
      <c r="M199" s="356"/>
      <c r="N199" s="356"/>
      <c r="O199" s="356"/>
      <c r="P199" s="356"/>
      <c r="Q199" s="356"/>
      <c r="R199" s="356"/>
      <c r="S199" s="356"/>
    </row>
    <row r="200" spans="2:19">
      <c r="B200" s="363"/>
      <c r="C200" s="363" t="s">
        <v>5798</v>
      </c>
      <c r="D200" s="363" t="s">
        <v>7104</v>
      </c>
      <c r="E200" s="356"/>
      <c r="F200" s="356"/>
      <c r="G200" s="356"/>
      <c r="H200" s="356"/>
      <c r="I200" s="356"/>
      <c r="J200" s="356"/>
      <c r="K200" s="356"/>
      <c r="L200" s="356"/>
      <c r="M200" s="356"/>
      <c r="N200" s="356"/>
      <c r="O200" s="356"/>
      <c r="P200" s="356"/>
      <c r="Q200" s="356"/>
      <c r="R200" s="356"/>
      <c r="S200" s="356"/>
    </row>
    <row r="201" spans="2:19">
      <c r="B201" s="363"/>
      <c r="C201" s="363" t="s">
        <v>5798</v>
      </c>
      <c r="D201" s="363" t="s">
        <v>7105</v>
      </c>
      <c r="E201" s="356"/>
      <c r="F201" s="356"/>
      <c r="G201" s="356"/>
      <c r="H201" s="356"/>
      <c r="I201" s="356"/>
      <c r="J201" s="356"/>
      <c r="K201" s="356"/>
      <c r="L201" s="356"/>
      <c r="M201" s="356"/>
      <c r="N201" s="356"/>
      <c r="O201" s="356"/>
      <c r="P201" s="356"/>
      <c r="Q201" s="356"/>
      <c r="R201" s="356"/>
      <c r="S201" s="356"/>
    </row>
    <row r="202" spans="2:19">
      <c r="B202" s="363"/>
      <c r="C202" s="363" t="s">
        <v>5798</v>
      </c>
      <c r="D202" s="363" t="s">
        <v>6069</v>
      </c>
      <c r="E202" s="356"/>
      <c r="F202" s="356"/>
      <c r="G202" s="356"/>
      <c r="H202" s="356"/>
      <c r="I202" s="356"/>
      <c r="J202" s="356"/>
      <c r="K202" s="356"/>
      <c r="L202" s="356"/>
      <c r="M202" s="356"/>
      <c r="N202" s="356"/>
      <c r="O202" s="356"/>
      <c r="P202" s="356"/>
      <c r="Q202" s="356"/>
      <c r="R202" s="356"/>
      <c r="S202" s="356"/>
    </row>
    <row r="203" spans="2:19">
      <c r="B203" s="363"/>
      <c r="C203" s="363" t="s">
        <v>5798</v>
      </c>
      <c r="D203" s="363" t="s">
        <v>2491</v>
      </c>
      <c r="E203" s="356"/>
      <c r="F203" s="356"/>
      <c r="G203" s="356"/>
      <c r="H203" s="356"/>
      <c r="I203" s="356"/>
      <c r="J203" s="356"/>
      <c r="K203" s="356"/>
      <c r="L203" s="356"/>
      <c r="M203" s="356"/>
      <c r="N203" s="356"/>
      <c r="O203" s="356"/>
      <c r="P203" s="356"/>
      <c r="Q203" s="356"/>
      <c r="R203" s="356"/>
      <c r="S203" s="356"/>
    </row>
    <row r="204" spans="2:19">
      <c r="B204" s="363"/>
      <c r="C204" s="363" t="s">
        <v>5798</v>
      </c>
      <c r="D204" s="363" t="s">
        <v>7106</v>
      </c>
      <c r="E204" s="356"/>
      <c r="F204" s="356"/>
      <c r="G204" s="356"/>
      <c r="H204" s="356"/>
      <c r="I204" s="356"/>
      <c r="J204" s="356"/>
      <c r="K204" s="356"/>
      <c r="L204" s="356"/>
      <c r="M204" s="356"/>
      <c r="N204" s="356"/>
      <c r="O204" s="356"/>
      <c r="P204" s="356"/>
      <c r="Q204" s="356"/>
      <c r="R204" s="356"/>
      <c r="S204" s="356"/>
    </row>
  </sheetData>
  <mergeCells count="1">
    <mergeCell ref="O3:S3"/>
  </mergeCells>
  <phoneticPr fontId="22"/>
  <pageMargins left="0.7" right="0.7" top="0.75" bottom="0.75" header="0.3" footer="0.3"/>
  <pageSetup paperSize="9"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52"/>
  <dimension ref="B1:G96"/>
  <sheetViews>
    <sheetView showGridLines="0" workbookViewId="0">
      <pane ySplit="4" topLeftCell="A5" activePane="bottomLeft" state="frozen"/>
      <selection pane="bottomLeft"/>
    </sheetView>
  </sheetViews>
  <sheetFormatPr defaultColWidth="3.54296875" defaultRowHeight="15"/>
  <cols>
    <col min="1" max="1" width="3.54296875" style="368"/>
    <col min="2" max="2" width="23.81640625" style="368" bestFit="1" customWidth="1"/>
    <col min="3" max="4" width="3.08984375" style="368" hidden="1" customWidth="1"/>
    <col min="5" max="5" width="6.453125" style="368" bestFit="1" customWidth="1"/>
    <col min="6" max="7" width="3.36328125" style="368" bestFit="1" customWidth="1"/>
    <col min="8" max="16384" width="3.54296875" style="368"/>
  </cols>
  <sheetData>
    <row r="1" spans="2:7">
      <c r="B1" s="369" t="s">
        <v>4152</v>
      </c>
      <c r="C1" s="371"/>
      <c r="D1" s="371"/>
    </row>
    <row r="2" spans="2:7">
      <c r="B2" s="370" t="s">
        <v>5220</v>
      </c>
      <c r="C2" s="371"/>
      <c r="D2" s="371"/>
    </row>
    <row r="4" spans="2:7" ht="316.2">
      <c r="B4" s="374" t="s">
        <v>1927</v>
      </c>
      <c r="C4" s="372" t="s">
        <v>4822</v>
      </c>
      <c r="D4" s="372" t="s">
        <v>2992</v>
      </c>
      <c r="E4" s="374" t="s">
        <v>164</v>
      </c>
      <c r="F4" s="374" t="s">
        <v>6470</v>
      </c>
      <c r="G4" s="375" t="s">
        <v>1938</v>
      </c>
    </row>
    <row r="5" spans="2:7">
      <c r="B5" s="373" t="s">
        <v>6838</v>
      </c>
      <c r="C5" s="373"/>
      <c r="D5" s="373" t="s">
        <v>5798</v>
      </c>
      <c r="E5" s="373" t="s">
        <v>1664</v>
      </c>
      <c r="F5" s="373"/>
      <c r="G5" s="373"/>
    </row>
    <row r="6" spans="2:7">
      <c r="B6" s="373" t="s">
        <v>6828</v>
      </c>
      <c r="C6" s="373"/>
      <c r="D6" s="373" t="s">
        <v>5798</v>
      </c>
      <c r="E6" s="373" t="s">
        <v>743</v>
      </c>
      <c r="F6" s="373"/>
      <c r="G6" s="373"/>
    </row>
    <row r="7" spans="2:7">
      <c r="B7" s="373" t="s">
        <v>951</v>
      </c>
      <c r="C7" s="373"/>
      <c r="D7" s="373" t="s">
        <v>5798</v>
      </c>
      <c r="E7" s="373" t="s">
        <v>1673</v>
      </c>
      <c r="F7" s="373"/>
      <c r="G7" s="373"/>
    </row>
    <row r="8" spans="2:7">
      <c r="B8" s="373" t="s">
        <v>7491</v>
      </c>
      <c r="C8" s="373"/>
      <c r="D8" s="373" t="s">
        <v>5798</v>
      </c>
      <c r="E8" s="373" t="s">
        <v>1116</v>
      </c>
      <c r="F8" s="373"/>
      <c r="G8" s="373"/>
    </row>
    <row r="9" spans="2:7">
      <c r="B9" s="373" t="s">
        <v>699</v>
      </c>
      <c r="C9" s="373"/>
      <c r="D9" s="373" t="s">
        <v>5798</v>
      </c>
      <c r="E9" s="373" t="s">
        <v>1686</v>
      </c>
      <c r="F9" s="373"/>
      <c r="G9" s="373"/>
    </row>
    <row r="10" spans="2:7">
      <c r="B10" s="373" t="s">
        <v>6834</v>
      </c>
      <c r="C10" s="373"/>
      <c r="D10" s="373" t="s">
        <v>5798</v>
      </c>
      <c r="E10" s="373" t="s">
        <v>1691</v>
      </c>
      <c r="F10" s="373"/>
      <c r="G10" s="373"/>
    </row>
    <row r="11" spans="2:7">
      <c r="B11" s="373" t="s">
        <v>7492</v>
      </c>
      <c r="C11" s="373"/>
      <c r="D11" s="373" t="s">
        <v>5798</v>
      </c>
      <c r="E11" s="373" t="s">
        <v>190</v>
      </c>
      <c r="F11" s="373"/>
      <c r="G11" s="373"/>
    </row>
    <row r="12" spans="2:7">
      <c r="B12" s="373" t="s">
        <v>7493</v>
      </c>
      <c r="C12" s="373"/>
      <c r="D12" s="373" t="s">
        <v>5798</v>
      </c>
      <c r="E12" s="373" t="s">
        <v>1068</v>
      </c>
      <c r="F12" s="373"/>
      <c r="G12" s="373"/>
    </row>
    <row r="13" spans="2:7">
      <c r="B13" s="373" t="s">
        <v>7494</v>
      </c>
      <c r="C13" s="373"/>
      <c r="D13" s="373" t="s">
        <v>5798</v>
      </c>
      <c r="E13" s="373" t="s">
        <v>1702</v>
      </c>
      <c r="F13" s="373"/>
      <c r="G13" s="373"/>
    </row>
    <row r="14" spans="2:7">
      <c r="B14" s="373" t="s">
        <v>7495</v>
      </c>
      <c r="C14" s="373"/>
      <c r="D14" s="373" t="s">
        <v>5798</v>
      </c>
      <c r="E14" s="373" t="s">
        <v>1706</v>
      </c>
      <c r="F14" s="373"/>
      <c r="G14" s="373"/>
    </row>
    <row r="15" spans="2:7">
      <c r="B15" s="373" t="s">
        <v>7498</v>
      </c>
      <c r="C15" s="373"/>
      <c r="D15" s="373" t="s">
        <v>5798</v>
      </c>
      <c r="E15" s="373" t="s">
        <v>328</v>
      </c>
      <c r="F15" s="373"/>
      <c r="G15" s="373"/>
    </row>
    <row r="16" spans="2:7">
      <c r="B16" s="373" t="s">
        <v>7275</v>
      </c>
      <c r="C16" s="373"/>
      <c r="D16" s="373" t="s">
        <v>5798</v>
      </c>
      <c r="E16" s="373" t="s">
        <v>1707</v>
      </c>
      <c r="F16" s="373"/>
      <c r="G16" s="373"/>
    </row>
    <row r="17" spans="2:7">
      <c r="B17" s="373" t="s">
        <v>5027</v>
      </c>
      <c r="C17" s="373"/>
      <c r="D17" s="373" t="s">
        <v>5798</v>
      </c>
      <c r="E17" s="373" t="s">
        <v>1286</v>
      </c>
      <c r="F17" s="373"/>
      <c r="G17" s="373"/>
    </row>
    <row r="18" spans="2:7">
      <c r="B18" s="373" t="s">
        <v>6717</v>
      </c>
      <c r="C18" s="373"/>
      <c r="D18" s="373" t="s">
        <v>5798</v>
      </c>
      <c r="E18" s="373" t="s">
        <v>1629</v>
      </c>
      <c r="F18" s="373"/>
      <c r="G18" s="373"/>
    </row>
    <row r="19" spans="2:7">
      <c r="B19" s="373" t="s">
        <v>7182</v>
      </c>
      <c r="C19" s="373"/>
      <c r="D19" s="373" t="s">
        <v>5798</v>
      </c>
      <c r="E19" s="373" t="s">
        <v>582</v>
      </c>
      <c r="F19" s="373"/>
      <c r="G19" s="373"/>
    </row>
    <row r="20" spans="2:7">
      <c r="B20" s="373" t="s">
        <v>7499</v>
      </c>
      <c r="C20" s="373"/>
      <c r="D20" s="373" t="s">
        <v>5798</v>
      </c>
      <c r="E20" s="373" t="s">
        <v>1715</v>
      </c>
      <c r="F20" s="373"/>
      <c r="G20" s="373"/>
    </row>
    <row r="21" spans="2:7">
      <c r="B21" s="373" t="s">
        <v>7500</v>
      </c>
      <c r="C21" s="373"/>
      <c r="D21" s="373" t="s">
        <v>5798</v>
      </c>
      <c r="E21" s="373" t="s">
        <v>1018</v>
      </c>
      <c r="F21" s="373"/>
      <c r="G21" s="373"/>
    </row>
    <row r="22" spans="2:7">
      <c r="B22" s="373" t="s">
        <v>1142</v>
      </c>
      <c r="C22" s="373"/>
      <c r="D22" s="373" t="s">
        <v>5798</v>
      </c>
      <c r="E22" s="373" t="s">
        <v>1725</v>
      </c>
      <c r="F22" s="373"/>
      <c r="G22" s="373"/>
    </row>
    <row r="23" spans="2:7">
      <c r="B23" s="373" t="s">
        <v>7501</v>
      </c>
      <c r="C23" s="373"/>
      <c r="D23" s="373" t="s">
        <v>5798</v>
      </c>
      <c r="E23" s="373" t="s">
        <v>298</v>
      </c>
      <c r="F23" s="373"/>
      <c r="G23" s="373"/>
    </row>
    <row r="24" spans="2:7">
      <c r="B24" s="373" t="s">
        <v>620</v>
      </c>
      <c r="C24" s="373"/>
      <c r="D24" s="373" t="s">
        <v>5798</v>
      </c>
      <c r="E24" s="373" t="s">
        <v>1722</v>
      </c>
      <c r="F24" s="373"/>
      <c r="G24" s="373"/>
    </row>
    <row r="25" spans="2:7">
      <c r="B25" s="373" t="s">
        <v>7017</v>
      </c>
      <c r="C25" s="373"/>
      <c r="D25" s="373" t="s">
        <v>5798</v>
      </c>
      <c r="E25" s="373" t="s">
        <v>1729</v>
      </c>
      <c r="F25" s="373"/>
      <c r="G25" s="373"/>
    </row>
    <row r="26" spans="2:7">
      <c r="B26" s="373" t="s">
        <v>500</v>
      </c>
      <c r="C26" s="373"/>
      <c r="D26" s="373" t="s">
        <v>5798</v>
      </c>
      <c r="E26" s="373" t="s">
        <v>1732</v>
      </c>
      <c r="F26" s="373"/>
      <c r="G26" s="373"/>
    </row>
    <row r="27" spans="2:7">
      <c r="B27" s="373" t="s">
        <v>7502</v>
      </c>
      <c r="C27" s="373"/>
      <c r="D27" s="373" t="s">
        <v>5798</v>
      </c>
      <c r="E27" s="373" t="s">
        <v>1735</v>
      </c>
      <c r="F27" s="373"/>
      <c r="G27" s="373"/>
    </row>
    <row r="28" spans="2:7">
      <c r="B28" s="373" t="s">
        <v>7503</v>
      </c>
      <c r="C28" s="373"/>
      <c r="D28" s="373" t="s">
        <v>5798</v>
      </c>
      <c r="E28" s="373" t="s">
        <v>828</v>
      </c>
      <c r="F28" s="373"/>
      <c r="G28" s="373"/>
    </row>
    <row r="29" spans="2:7">
      <c r="B29" s="373" t="s">
        <v>5099</v>
      </c>
      <c r="C29" s="373"/>
      <c r="D29" s="373" t="s">
        <v>5798</v>
      </c>
      <c r="E29" s="373" t="s">
        <v>763</v>
      </c>
      <c r="F29" s="373"/>
      <c r="G29" s="373"/>
    </row>
    <row r="30" spans="2:7">
      <c r="B30" s="373" t="s">
        <v>1962</v>
      </c>
      <c r="C30" s="373"/>
      <c r="D30" s="373" t="s">
        <v>5798</v>
      </c>
      <c r="E30" s="373" t="s">
        <v>1743</v>
      </c>
      <c r="F30" s="373"/>
      <c r="G30" s="373"/>
    </row>
    <row r="31" spans="2:7">
      <c r="B31" s="373" t="s">
        <v>3061</v>
      </c>
      <c r="C31" s="373"/>
      <c r="D31" s="373" t="s">
        <v>5798</v>
      </c>
      <c r="E31" s="373" t="s">
        <v>424</v>
      </c>
      <c r="F31" s="373"/>
      <c r="G31" s="373"/>
    </row>
    <row r="32" spans="2:7">
      <c r="B32" s="373" t="s">
        <v>7504</v>
      </c>
      <c r="C32" s="373"/>
      <c r="D32" s="373" t="s">
        <v>5798</v>
      </c>
      <c r="E32" s="373" t="s">
        <v>1071</v>
      </c>
      <c r="F32" s="373"/>
      <c r="G32" s="373"/>
    </row>
    <row r="33" spans="2:7">
      <c r="B33" s="373" t="s">
        <v>7505</v>
      </c>
      <c r="C33" s="373"/>
      <c r="D33" s="373" t="s">
        <v>5798</v>
      </c>
      <c r="E33" s="373" t="s">
        <v>1748</v>
      </c>
      <c r="F33" s="373"/>
      <c r="G33" s="373"/>
    </row>
    <row r="34" spans="2:7">
      <c r="B34" s="373" t="s">
        <v>7370</v>
      </c>
      <c r="C34" s="373"/>
      <c r="D34" s="373" t="s">
        <v>5798</v>
      </c>
      <c r="E34" s="373" t="s">
        <v>1752</v>
      </c>
      <c r="F34" s="373"/>
      <c r="G34" s="373"/>
    </row>
    <row r="35" spans="2:7">
      <c r="B35" s="373" t="s">
        <v>1155</v>
      </c>
      <c r="C35" s="373"/>
      <c r="D35" s="373" t="s">
        <v>5798</v>
      </c>
      <c r="E35" s="373" t="s">
        <v>1762</v>
      </c>
      <c r="F35" s="373"/>
      <c r="G35" s="373"/>
    </row>
    <row r="36" spans="2:7">
      <c r="B36" s="373" t="s">
        <v>7506</v>
      </c>
      <c r="C36" s="373"/>
      <c r="D36" s="373" t="s">
        <v>5798</v>
      </c>
      <c r="E36" s="373" t="s">
        <v>1767</v>
      </c>
      <c r="F36" s="373"/>
      <c r="G36" s="373"/>
    </row>
    <row r="37" spans="2:7">
      <c r="B37" s="373" t="s">
        <v>7507</v>
      </c>
      <c r="C37" s="373"/>
      <c r="D37" s="373" t="s">
        <v>5798</v>
      </c>
      <c r="E37" s="373" t="s">
        <v>1772</v>
      </c>
      <c r="F37" s="373"/>
      <c r="G37" s="373"/>
    </row>
    <row r="38" spans="2:7">
      <c r="B38" s="373" t="s">
        <v>7508</v>
      </c>
      <c r="C38" s="373"/>
      <c r="D38" s="373" t="s">
        <v>5798</v>
      </c>
      <c r="E38" s="373" t="s">
        <v>1773</v>
      </c>
      <c r="F38" s="373"/>
      <c r="G38" s="373"/>
    </row>
    <row r="39" spans="2:7">
      <c r="B39" s="373" t="s">
        <v>7509</v>
      </c>
      <c r="C39" s="373"/>
      <c r="D39" s="373" t="s">
        <v>5798</v>
      </c>
      <c r="E39" s="373" t="s">
        <v>6471</v>
      </c>
      <c r="F39" s="373"/>
      <c r="G39" s="373"/>
    </row>
    <row r="40" spans="2:7">
      <c r="B40" s="373" t="s">
        <v>7510</v>
      </c>
      <c r="C40" s="373"/>
      <c r="D40" s="373" t="s">
        <v>5798</v>
      </c>
      <c r="E40" s="373" t="s">
        <v>6472</v>
      </c>
      <c r="F40" s="373"/>
      <c r="G40" s="373"/>
    </row>
    <row r="41" spans="2:7">
      <c r="B41" s="373" t="s">
        <v>4113</v>
      </c>
      <c r="C41" s="373"/>
      <c r="D41" s="373" t="s">
        <v>5798</v>
      </c>
      <c r="E41" s="373" t="s">
        <v>6474</v>
      </c>
      <c r="F41" s="373"/>
      <c r="G41" s="373"/>
    </row>
    <row r="42" spans="2:7">
      <c r="B42" s="373" t="s">
        <v>3829</v>
      </c>
      <c r="C42" s="373"/>
      <c r="D42" s="373" t="s">
        <v>5798</v>
      </c>
      <c r="E42" s="373" t="s">
        <v>6475</v>
      </c>
      <c r="F42" s="373"/>
      <c r="G42" s="373"/>
    </row>
    <row r="43" spans="2:7">
      <c r="B43" s="373" t="s">
        <v>7511</v>
      </c>
      <c r="C43" s="373"/>
      <c r="D43" s="373" t="s">
        <v>5798</v>
      </c>
      <c r="E43" s="373" t="s">
        <v>1103</v>
      </c>
      <c r="F43" s="373"/>
      <c r="G43" s="373"/>
    </row>
    <row r="44" spans="2:7">
      <c r="B44" s="373" t="s">
        <v>7512</v>
      </c>
      <c r="C44" s="373"/>
      <c r="D44" s="373" t="s">
        <v>5798</v>
      </c>
      <c r="E44" s="373" t="s">
        <v>6476</v>
      </c>
      <c r="F44" s="373"/>
      <c r="G44" s="373"/>
    </row>
    <row r="45" spans="2:7">
      <c r="B45" s="373" t="s">
        <v>4054</v>
      </c>
      <c r="C45" s="373"/>
      <c r="D45" s="373" t="s">
        <v>5798</v>
      </c>
      <c r="E45" s="373" t="s">
        <v>6477</v>
      </c>
      <c r="F45" s="373"/>
      <c r="G45" s="373"/>
    </row>
    <row r="46" spans="2:7">
      <c r="B46" s="373" t="s">
        <v>7513</v>
      </c>
      <c r="C46" s="373"/>
      <c r="D46" s="373" t="s">
        <v>5798</v>
      </c>
      <c r="E46" s="373" t="s">
        <v>2680</v>
      </c>
      <c r="F46" s="373"/>
      <c r="G46" s="373"/>
    </row>
    <row r="47" spans="2:7">
      <c r="B47" s="373" t="s">
        <v>7514</v>
      </c>
      <c r="C47" s="373"/>
      <c r="D47" s="373" t="s">
        <v>5798</v>
      </c>
      <c r="E47" s="373" t="s">
        <v>6478</v>
      </c>
      <c r="F47" s="373"/>
      <c r="G47" s="373"/>
    </row>
    <row r="48" spans="2:7">
      <c r="B48" s="373" t="s">
        <v>7515</v>
      </c>
      <c r="C48" s="373"/>
      <c r="D48" s="373" t="s">
        <v>5798</v>
      </c>
      <c r="E48" s="373" t="s">
        <v>6479</v>
      </c>
      <c r="F48" s="373"/>
      <c r="G48" s="373"/>
    </row>
    <row r="49" spans="2:7">
      <c r="B49" s="373" t="s">
        <v>5898</v>
      </c>
      <c r="C49" s="373"/>
      <c r="D49" s="373" t="s">
        <v>5798</v>
      </c>
      <c r="E49" s="373" t="s">
        <v>6480</v>
      </c>
      <c r="F49" s="373"/>
      <c r="G49" s="373"/>
    </row>
    <row r="50" spans="2:7">
      <c r="B50" s="373" t="s">
        <v>7116</v>
      </c>
      <c r="C50" s="373"/>
      <c r="D50" s="373" t="s">
        <v>5798</v>
      </c>
      <c r="E50" s="373" t="s">
        <v>1490</v>
      </c>
      <c r="F50" s="373"/>
      <c r="G50" s="373"/>
    </row>
    <row r="51" spans="2:7">
      <c r="B51" s="373" t="s">
        <v>6779</v>
      </c>
      <c r="C51" s="373"/>
      <c r="D51" s="373" t="s">
        <v>5798</v>
      </c>
      <c r="E51" s="373" t="s">
        <v>6481</v>
      </c>
      <c r="F51" s="373"/>
      <c r="G51" s="373"/>
    </row>
    <row r="52" spans="2:7">
      <c r="B52" s="373" t="s">
        <v>647</v>
      </c>
      <c r="C52" s="373"/>
      <c r="D52" s="373" t="s">
        <v>5798</v>
      </c>
      <c r="E52" s="373" t="s">
        <v>4559</v>
      </c>
      <c r="F52" s="373"/>
      <c r="G52" s="373"/>
    </row>
    <row r="53" spans="2:7">
      <c r="B53" s="373" t="s">
        <v>5732</v>
      </c>
      <c r="C53" s="373"/>
      <c r="D53" s="373" t="s">
        <v>5798</v>
      </c>
      <c r="E53" s="373" t="s">
        <v>508</v>
      </c>
      <c r="F53" s="373"/>
      <c r="G53" s="373"/>
    </row>
    <row r="54" spans="2:7">
      <c r="B54" s="373" t="s">
        <v>3963</v>
      </c>
      <c r="C54" s="373"/>
      <c r="D54" s="373" t="s">
        <v>5798</v>
      </c>
      <c r="E54" s="373" t="s">
        <v>6482</v>
      </c>
      <c r="F54" s="373"/>
      <c r="G54" s="373"/>
    </row>
    <row r="55" spans="2:7">
      <c r="B55" s="373" t="s">
        <v>7516</v>
      </c>
      <c r="C55" s="373"/>
      <c r="D55" s="373" t="s">
        <v>5798</v>
      </c>
      <c r="E55" s="373" t="s">
        <v>6399</v>
      </c>
      <c r="F55" s="373"/>
      <c r="G55" s="373"/>
    </row>
    <row r="56" spans="2:7">
      <c r="B56" s="373" t="s">
        <v>584</v>
      </c>
      <c r="C56" s="373"/>
      <c r="D56" s="373" t="s">
        <v>5798</v>
      </c>
      <c r="E56" s="373" t="s">
        <v>4851</v>
      </c>
      <c r="F56" s="373"/>
      <c r="G56" s="373"/>
    </row>
    <row r="57" spans="2:7">
      <c r="B57" s="373" t="s">
        <v>7517</v>
      </c>
      <c r="C57" s="373"/>
      <c r="D57" s="373" t="s">
        <v>5798</v>
      </c>
      <c r="E57" s="373" t="s">
        <v>6483</v>
      </c>
      <c r="F57" s="373"/>
      <c r="G57" s="373"/>
    </row>
    <row r="58" spans="2:7">
      <c r="B58" s="373" t="s">
        <v>969</v>
      </c>
      <c r="C58" s="373"/>
      <c r="D58" s="373" t="s">
        <v>5798</v>
      </c>
      <c r="E58" s="373" t="s">
        <v>6484</v>
      </c>
      <c r="F58" s="373"/>
      <c r="G58" s="373"/>
    </row>
    <row r="59" spans="2:7">
      <c r="B59" s="373" t="s">
        <v>7518</v>
      </c>
      <c r="C59" s="373"/>
      <c r="D59" s="373" t="s">
        <v>5798</v>
      </c>
      <c r="E59" s="373" t="s">
        <v>1798</v>
      </c>
      <c r="F59" s="373"/>
      <c r="G59" s="373"/>
    </row>
    <row r="60" spans="2:7">
      <c r="B60" s="373" t="s">
        <v>4367</v>
      </c>
      <c r="C60" s="373"/>
      <c r="D60" s="373" t="s">
        <v>5798</v>
      </c>
      <c r="E60" s="373" t="s">
        <v>4101</v>
      </c>
      <c r="F60" s="373"/>
      <c r="G60" s="373"/>
    </row>
    <row r="61" spans="2:7">
      <c r="B61" s="373" t="s">
        <v>7519</v>
      </c>
      <c r="C61" s="373"/>
      <c r="D61" s="373" t="s">
        <v>5798</v>
      </c>
      <c r="E61" s="373" t="s">
        <v>6485</v>
      </c>
      <c r="F61" s="373"/>
      <c r="G61" s="373"/>
    </row>
    <row r="62" spans="2:7">
      <c r="B62" s="373" t="s">
        <v>266</v>
      </c>
      <c r="C62" s="373"/>
      <c r="D62" s="373" t="s">
        <v>5798</v>
      </c>
      <c r="E62" s="373" t="s">
        <v>6486</v>
      </c>
      <c r="F62" s="373"/>
      <c r="G62" s="373"/>
    </row>
    <row r="63" spans="2:7">
      <c r="B63" s="373" t="s">
        <v>7520</v>
      </c>
      <c r="C63" s="373"/>
      <c r="D63" s="373" t="s">
        <v>5798</v>
      </c>
      <c r="E63" s="373" t="s">
        <v>6487</v>
      </c>
      <c r="F63" s="373"/>
      <c r="G63" s="373"/>
    </row>
    <row r="64" spans="2:7">
      <c r="B64" s="373" t="s">
        <v>5978</v>
      </c>
      <c r="C64" s="373"/>
      <c r="D64" s="373" t="s">
        <v>5798</v>
      </c>
      <c r="E64" s="373" t="s">
        <v>1783</v>
      </c>
      <c r="F64" s="373"/>
      <c r="G64" s="373"/>
    </row>
    <row r="65" spans="2:7">
      <c r="B65" s="373" t="s">
        <v>1214</v>
      </c>
      <c r="C65" s="373"/>
      <c r="D65" s="373" t="s">
        <v>5798</v>
      </c>
      <c r="E65" s="373" t="s">
        <v>1788</v>
      </c>
      <c r="F65" s="373"/>
      <c r="G65" s="373"/>
    </row>
    <row r="66" spans="2:7">
      <c r="B66" s="373" t="s">
        <v>7521</v>
      </c>
      <c r="C66" s="373"/>
      <c r="D66" s="373" t="s">
        <v>5798</v>
      </c>
      <c r="E66" s="373" t="s">
        <v>1791</v>
      </c>
      <c r="F66" s="373"/>
      <c r="G66" s="373"/>
    </row>
    <row r="67" spans="2:7">
      <c r="B67" s="373" t="s">
        <v>7522</v>
      </c>
      <c r="C67" s="373"/>
      <c r="D67" s="373" t="s">
        <v>5798</v>
      </c>
      <c r="E67" s="373" t="s">
        <v>685</v>
      </c>
      <c r="F67" s="373"/>
      <c r="G67" s="373"/>
    </row>
    <row r="68" spans="2:7">
      <c r="B68" s="373" t="s">
        <v>2567</v>
      </c>
      <c r="C68" s="373"/>
      <c r="D68" s="373" t="s">
        <v>5798</v>
      </c>
      <c r="E68" s="373" t="s">
        <v>1712</v>
      </c>
      <c r="F68" s="373"/>
      <c r="G68" s="373"/>
    </row>
    <row r="69" spans="2:7">
      <c r="B69" s="373" t="s">
        <v>6518</v>
      </c>
      <c r="C69" s="373"/>
      <c r="D69" s="373" t="s">
        <v>5798</v>
      </c>
      <c r="E69" s="373" t="s">
        <v>1301</v>
      </c>
      <c r="F69" s="373"/>
      <c r="G69" s="373"/>
    </row>
    <row r="70" spans="2:7">
      <c r="B70" s="373" t="s">
        <v>7523</v>
      </c>
      <c r="C70" s="373"/>
      <c r="D70" s="373" t="s">
        <v>5798</v>
      </c>
      <c r="E70" s="373" t="s">
        <v>1060</v>
      </c>
      <c r="F70" s="373"/>
      <c r="G70" s="373"/>
    </row>
    <row r="71" spans="2:7">
      <c r="B71" s="373" t="s">
        <v>7524</v>
      </c>
      <c r="C71" s="373"/>
      <c r="D71" s="373" t="s">
        <v>5798</v>
      </c>
      <c r="E71" s="373" t="s">
        <v>1983</v>
      </c>
      <c r="F71" s="373"/>
      <c r="G71" s="373"/>
    </row>
    <row r="72" spans="2:7">
      <c r="B72" s="373" t="s">
        <v>4077</v>
      </c>
      <c r="C72" s="373"/>
      <c r="D72" s="373" t="s">
        <v>5798</v>
      </c>
      <c r="E72" s="373" t="s">
        <v>679</v>
      </c>
      <c r="F72" s="373"/>
      <c r="G72" s="373"/>
    </row>
    <row r="73" spans="2:7">
      <c r="B73" s="373" t="s">
        <v>7525</v>
      </c>
      <c r="C73" s="373"/>
      <c r="D73" s="373" t="s">
        <v>5798</v>
      </c>
      <c r="E73" s="373" t="s">
        <v>1813</v>
      </c>
      <c r="F73" s="373"/>
      <c r="G73" s="373"/>
    </row>
    <row r="74" spans="2:7">
      <c r="B74" s="373" t="s">
        <v>427</v>
      </c>
      <c r="C74" s="373"/>
      <c r="D74" s="373" t="s">
        <v>5798</v>
      </c>
      <c r="E74" s="373" t="s">
        <v>1521</v>
      </c>
      <c r="F74" s="373"/>
      <c r="G74" s="373"/>
    </row>
    <row r="75" spans="2:7">
      <c r="B75" s="373" t="s">
        <v>7526</v>
      </c>
      <c r="C75" s="373"/>
      <c r="D75" s="373" t="s">
        <v>5798</v>
      </c>
      <c r="E75" s="373" t="s">
        <v>3347</v>
      </c>
      <c r="F75" s="373"/>
      <c r="G75" s="373"/>
    </row>
    <row r="76" spans="2:7">
      <c r="B76" s="373" t="s">
        <v>2171</v>
      </c>
      <c r="C76" s="373"/>
      <c r="D76" s="373" t="s">
        <v>5798</v>
      </c>
      <c r="E76" s="373" t="s">
        <v>6489</v>
      </c>
      <c r="F76" s="373"/>
      <c r="G76" s="373"/>
    </row>
    <row r="77" spans="2:7">
      <c r="B77" s="373" t="s">
        <v>7527</v>
      </c>
      <c r="C77" s="373"/>
      <c r="D77" s="373" t="s">
        <v>5798</v>
      </c>
      <c r="E77" s="373" t="s">
        <v>6491</v>
      </c>
      <c r="F77" s="373"/>
      <c r="G77" s="373"/>
    </row>
    <row r="78" spans="2:7">
      <c r="B78" s="373" t="s">
        <v>7528</v>
      </c>
      <c r="C78" s="373"/>
      <c r="D78" s="373" t="s">
        <v>5798</v>
      </c>
      <c r="E78" s="373" t="s">
        <v>5581</v>
      </c>
      <c r="F78" s="373"/>
      <c r="G78" s="373"/>
    </row>
    <row r="79" spans="2:7">
      <c r="B79" s="373" t="s">
        <v>7529</v>
      </c>
      <c r="C79" s="373"/>
      <c r="D79" s="373" t="s">
        <v>5798</v>
      </c>
      <c r="E79" s="373" t="s">
        <v>6493</v>
      </c>
      <c r="F79" s="373"/>
      <c r="G79" s="373"/>
    </row>
    <row r="80" spans="2:7">
      <c r="B80" s="373" t="s">
        <v>7530</v>
      </c>
      <c r="C80" s="373"/>
      <c r="D80" s="373" t="s">
        <v>5798</v>
      </c>
      <c r="E80" s="373" t="s">
        <v>6494</v>
      </c>
      <c r="F80" s="373"/>
      <c r="G80" s="373"/>
    </row>
    <row r="81" spans="2:7">
      <c r="B81" s="373" t="s">
        <v>6762</v>
      </c>
      <c r="C81" s="373"/>
      <c r="D81" s="373" t="s">
        <v>5798</v>
      </c>
      <c r="E81" s="373" t="s">
        <v>6255</v>
      </c>
      <c r="F81" s="373"/>
      <c r="G81" s="373"/>
    </row>
    <row r="82" spans="2:7">
      <c r="B82" s="373" t="s">
        <v>7531</v>
      </c>
      <c r="C82" s="373"/>
      <c r="D82" s="373" t="s">
        <v>5798</v>
      </c>
      <c r="E82" s="373" t="s">
        <v>5173</v>
      </c>
      <c r="F82" s="373"/>
      <c r="G82" s="373"/>
    </row>
    <row r="83" spans="2:7">
      <c r="B83" s="373" t="s">
        <v>7532</v>
      </c>
      <c r="C83" s="373"/>
      <c r="D83" s="373" t="s">
        <v>5798</v>
      </c>
      <c r="E83" s="373" t="s">
        <v>4319</v>
      </c>
      <c r="F83" s="373"/>
      <c r="G83" s="373"/>
    </row>
    <row r="84" spans="2:7">
      <c r="B84" s="373" t="s">
        <v>7533</v>
      </c>
      <c r="C84" s="373"/>
      <c r="D84" s="373" t="s">
        <v>5798</v>
      </c>
      <c r="E84" s="373" t="s">
        <v>2279</v>
      </c>
      <c r="F84" s="373"/>
      <c r="G84" s="373"/>
    </row>
    <row r="85" spans="2:7">
      <c r="B85" s="373" t="s">
        <v>7539</v>
      </c>
      <c r="C85" s="373"/>
      <c r="D85" s="373" t="s">
        <v>5798</v>
      </c>
      <c r="E85" s="373" t="s">
        <v>6495</v>
      </c>
      <c r="F85" s="373"/>
      <c r="G85" s="373"/>
    </row>
    <row r="86" spans="2:7">
      <c r="B86" s="373" t="s">
        <v>4769</v>
      </c>
      <c r="C86" s="373"/>
      <c r="D86" s="373" t="s">
        <v>5798</v>
      </c>
      <c r="E86" s="373" t="s">
        <v>6496</v>
      </c>
      <c r="F86" s="373"/>
      <c r="G86" s="373"/>
    </row>
    <row r="87" spans="2:7">
      <c r="B87" s="373" t="s">
        <v>7534</v>
      </c>
      <c r="C87" s="373"/>
      <c r="D87" s="373" t="s">
        <v>5798</v>
      </c>
      <c r="E87" s="373" t="s">
        <v>6497</v>
      </c>
      <c r="F87" s="373"/>
      <c r="G87" s="373"/>
    </row>
    <row r="88" spans="2:7">
      <c r="B88" s="373" t="s">
        <v>7535</v>
      </c>
      <c r="C88" s="373"/>
      <c r="D88" s="373" t="s">
        <v>5798</v>
      </c>
      <c r="E88" s="373" t="s">
        <v>6488</v>
      </c>
      <c r="F88" s="373"/>
      <c r="G88" s="373"/>
    </row>
    <row r="89" spans="2:7">
      <c r="B89" s="373" t="s">
        <v>7536</v>
      </c>
      <c r="C89" s="373"/>
      <c r="D89" s="373" t="s">
        <v>5798</v>
      </c>
      <c r="E89" s="373" t="s">
        <v>6498</v>
      </c>
      <c r="F89" s="373"/>
      <c r="G89" s="373"/>
    </row>
    <row r="90" spans="2:7">
      <c r="B90" s="373" t="s">
        <v>1892</v>
      </c>
      <c r="C90" s="373"/>
      <c r="D90" s="373" t="s">
        <v>5798</v>
      </c>
      <c r="E90" s="373" t="s">
        <v>6499</v>
      </c>
      <c r="F90" s="373"/>
      <c r="G90" s="373"/>
    </row>
    <row r="91" spans="2:7">
      <c r="B91" s="373" t="s">
        <v>7537</v>
      </c>
      <c r="C91" s="373"/>
      <c r="D91" s="373" t="s">
        <v>5798</v>
      </c>
      <c r="E91" s="373" t="s">
        <v>6500</v>
      </c>
      <c r="F91" s="373"/>
      <c r="G91" s="373"/>
    </row>
    <row r="92" spans="2:7">
      <c r="B92" s="373" t="s">
        <v>5628</v>
      </c>
      <c r="C92" s="373"/>
      <c r="D92" s="373" t="s">
        <v>5798</v>
      </c>
      <c r="E92" s="373" t="s">
        <v>543</v>
      </c>
      <c r="F92" s="373"/>
      <c r="G92" s="373"/>
    </row>
    <row r="93" spans="2:7">
      <c r="B93" s="373" t="s">
        <v>7538</v>
      </c>
      <c r="C93" s="373"/>
      <c r="D93" s="373" t="s">
        <v>5798</v>
      </c>
      <c r="E93" s="373" t="s">
        <v>3798</v>
      </c>
      <c r="F93" s="373"/>
      <c r="G93" s="373"/>
    </row>
    <row r="94" spans="2:7">
      <c r="B94" s="373" t="s">
        <v>4796</v>
      </c>
      <c r="C94" s="373"/>
      <c r="D94" s="373" t="s">
        <v>5798</v>
      </c>
      <c r="E94" s="373" t="s">
        <v>391</v>
      </c>
      <c r="F94" s="373"/>
      <c r="G94" s="373"/>
    </row>
    <row r="95" spans="2:7">
      <c r="B95" s="373" t="s">
        <v>4680</v>
      </c>
      <c r="C95" s="373"/>
      <c r="D95" s="373" t="s">
        <v>5798</v>
      </c>
      <c r="E95" s="373" t="s">
        <v>1271</v>
      </c>
      <c r="F95" s="373"/>
      <c r="G95" s="373"/>
    </row>
    <row r="96" spans="2:7">
      <c r="B96" s="373" t="s">
        <v>80</v>
      </c>
      <c r="C96" s="373"/>
      <c r="D96" s="373" t="s">
        <v>5798</v>
      </c>
      <c r="E96" s="373" t="s">
        <v>6501</v>
      </c>
      <c r="F96" s="373"/>
      <c r="G96" s="373"/>
    </row>
  </sheetData>
  <phoneticPr fontId="22"/>
  <pageMargins left="0.7" right="0.7" top="0.75" bottom="0.75" header="0.3" footer="0.3"/>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53"/>
  <dimension ref="B1:O54"/>
  <sheetViews>
    <sheetView showGridLines="0" workbookViewId="0">
      <pane ySplit="4" topLeftCell="A5" activePane="bottomLeft" state="frozen"/>
      <selection pane="bottomLeft"/>
    </sheetView>
  </sheetViews>
  <sheetFormatPr defaultColWidth="3.54296875" defaultRowHeight="15"/>
  <cols>
    <col min="1" max="1" width="3.54296875" style="368"/>
    <col min="2" max="2" width="56.453125" style="368" bestFit="1" customWidth="1"/>
    <col min="3" max="4" width="3.08984375" style="368" hidden="1" customWidth="1"/>
    <col min="5" max="5" width="6.453125" style="368" bestFit="1" customWidth="1"/>
    <col min="6" max="14" width="3.36328125" style="368" bestFit="1" customWidth="1"/>
    <col min="15" max="16384" width="3.54296875" style="368"/>
  </cols>
  <sheetData>
    <row r="1" spans="2:15">
      <c r="B1" s="369" t="s">
        <v>4152</v>
      </c>
      <c r="C1" s="371"/>
      <c r="D1" s="371"/>
    </row>
    <row r="2" spans="2:15">
      <c r="B2" s="370" t="s">
        <v>5220</v>
      </c>
      <c r="C2" s="371"/>
      <c r="D2" s="371"/>
    </row>
    <row r="3" spans="2:15">
      <c r="B3" s="381" t="s">
        <v>3603</v>
      </c>
      <c r="C3" s="371"/>
      <c r="D3" s="371"/>
      <c r="I3" s="386"/>
      <c r="J3" s="386"/>
      <c r="K3" s="386"/>
      <c r="L3" s="386"/>
      <c r="M3" s="386"/>
      <c r="N3" s="386"/>
      <c r="O3" s="385"/>
    </row>
    <row r="4" spans="2:15" ht="226.2">
      <c r="B4" s="374" t="s">
        <v>4998</v>
      </c>
      <c r="C4" s="372" t="s">
        <v>4822</v>
      </c>
      <c r="D4" s="372" t="s">
        <v>2992</v>
      </c>
      <c r="E4" s="374" t="s">
        <v>4698</v>
      </c>
      <c r="F4" s="374" t="s">
        <v>2570</v>
      </c>
      <c r="G4" s="374" t="s">
        <v>4700</v>
      </c>
      <c r="H4" s="374" t="s">
        <v>4845</v>
      </c>
      <c r="I4" s="375" t="s">
        <v>4701</v>
      </c>
      <c r="J4" s="375" t="s">
        <v>2148</v>
      </c>
      <c r="K4" s="375" t="s">
        <v>4846</v>
      </c>
      <c r="L4" s="375" t="s">
        <v>552</v>
      </c>
      <c r="M4" s="375" t="s">
        <v>4703</v>
      </c>
      <c r="N4" s="375" t="s">
        <v>4848</v>
      </c>
    </row>
    <row r="5" spans="2:15">
      <c r="B5" s="373" t="s">
        <v>6539</v>
      </c>
      <c r="C5" s="373"/>
      <c r="D5" s="373" t="s">
        <v>5798</v>
      </c>
      <c r="E5" s="373" t="s">
        <v>869</v>
      </c>
      <c r="F5" s="373"/>
      <c r="G5" s="373"/>
      <c r="H5" s="373"/>
      <c r="I5" s="373"/>
      <c r="J5" s="373"/>
      <c r="K5" s="373"/>
      <c r="L5" s="373"/>
      <c r="M5" s="373"/>
      <c r="N5" s="373"/>
    </row>
    <row r="6" spans="2:15">
      <c r="B6" s="373" t="s">
        <v>993</v>
      </c>
      <c r="C6" s="373"/>
      <c r="D6" s="373" t="s">
        <v>5798</v>
      </c>
      <c r="E6" s="373" t="s">
        <v>872</v>
      </c>
      <c r="F6" s="373"/>
      <c r="G6" s="373"/>
      <c r="H6" s="373"/>
      <c r="I6" s="373"/>
      <c r="J6" s="373"/>
      <c r="K6" s="373"/>
      <c r="L6" s="373"/>
      <c r="M6" s="373"/>
      <c r="N6" s="373"/>
    </row>
    <row r="7" spans="2:15">
      <c r="B7" s="373" t="s">
        <v>6540</v>
      </c>
      <c r="C7" s="373"/>
      <c r="D7" s="373" t="s">
        <v>5798</v>
      </c>
      <c r="E7" s="373" t="s">
        <v>497</v>
      </c>
      <c r="F7" s="373"/>
      <c r="G7" s="373"/>
      <c r="H7" s="373"/>
      <c r="I7" s="373"/>
      <c r="J7" s="373"/>
      <c r="K7" s="373"/>
      <c r="L7" s="373"/>
      <c r="M7" s="373"/>
      <c r="N7" s="373"/>
    </row>
    <row r="8" spans="2:15">
      <c r="B8" s="373" t="s">
        <v>3734</v>
      </c>
      <c r="C8" s="373"/>
      <c r="D8" s="373" t="s">
        <v>5798</v>
      </c>
      <c r="E8" s="373" t="s">
        <v>469</v>
      </c>
      <c r="F8" s="373"/>
      <c r="G8" s="373"/>
      <c r="H8" s="373"/>
      <c r="I8" s="373"/>
      <c r="J8" s="373"/>
      <c r="K8" s="373"/>
      <c r="L8" s="373"/>
      <c r="M8" s="373"/>
      <c r="N8" s="373"/>
    </row>
    <row r="9" spans="2:15">
      <c r="B9" s="373" t="s">
        <v>7388</v>
      </c>
      <c r="C9" s="373"/>
      <c r="D9" s="373" t="s">
        <v>5798</v>
      </c>
      <c r="E9" s="373" t="s">
        <v>917</v>
      </c>
      <c r="F9" s="373"/>
      <c r="G9" s="373"/>
      <c r="H9" s="373"/>
      <c r="I9" s="373"/>
      <c r="J9" s="373"/>
      <c r="K9" s="373"/>
      <c r="L9" s="373"/>
      <c r="M9" s="373"/>
      <c r="N9" s="373"/>
    </row>
    <row r="10" spans="2:15">
      <c r="B10" s="373" t="s">
        <v>2241</v>
      </c>
      <c r="C10" s="373"/>
      <c r="D10" s="373" t="s">
        <v>5798</v>
      </c>
      <c r="E10" s="373" t="s">
        <v>857</v>
      </c>
      <c r="F10" s="373"/>
      <c r="G10" s="373"/>
      <c r="H10" s="373"/>
      <c r="I10" s="373"/>
      <c r="J10" s="373"/>
      <c r="K10" s="373"/>
      <c r="L10" s="373"/>
      <c r="M10" s="373"/>
      <c r="N10" s="373"/>
    </row>
    <row r="11" spans="2:15">
      <c r="B11" s="373" t="s">
        <v>6541</v>
      </c>
      <c r="C11" s="373"/>
      <c r="D11" s="373" t="s">
        <v>5798</v>
      </c>
      <c r="E11" s="373" t="s">
        <v>892</v>
      </c>
      <c r="F11" s="373"/>
      <c r="G11" s="373"/>
      <c r="H11" s="373"/>
      <c r="I11" s="373"/>
      <c r="J11" s="373"/>
      <c r="K11" s="373"/>
      <c r="L11" s="373"/>
      <c r="M11" s="373"/>
      <c r="N11" s="373"/>
    </row>
    <row r="12" spans="2:15">
      <c r="B12" s="373" t="s">
        <v>6542</v>
      </c>
      <c r="C12" s="373"/>
      <c r="D12" s="373" t="s">
        <v>5798</v>
      </c>
      <c r="E12" s="373" t="s">
        <v>895</v>
      </c>
      <c r="F12" s="373"/>
      <c r="G12" s="373"/>
      <c r="H12" s="373"/>
      <c r="I12" s="373"/>
      <c r="J12" s="373"/>
      <c r="K12" s="373"/>
      <c r="L12" s="373"/>
      <c r="M12" s="373"/>
      <c r="N12" s="373"/>
    </row>
    <row r="13" spans="2:15">
      <c r="B13" s="373" t="s">
        <v>5577</v>
      </c>
      <c r="C13" s="373"/>
      <c r="D13" s="373" t="s">
        <v>5798</v>
      </c>
      <c r="E13" s="373" t="s">
        <v>903</v>
      </c>
      <c r="F13" s="373"/>
      <c r="G13" s="373"/>
      <c r="H13" s="373"/>
      <c r="I13" s="373"/>
      <c r="J13" s="373"/>
      <c r="K13" s="373"/>
      <c r="L13" s="373"/>
      <c r="M13" s="373"/>
      <c r="N13" s="373"/>
    </row>
    <row r="14" spans="2:15">
      <c r="B14" s="373" t="s">
        <v>6544</v>
      </c>
      <c r="C14" s="373"/>
      <c r="D14" s="373" t="s">
        <v>5798</v>
      </c>
      <c r="E14" s="373" t="s">
        <v>904</v>
      </c>
      <c r="F14" s="373"/>
      <c r="G14" s="373"/>
      <c r="H14" s="373"/>
      <c r="I14" s="373"/>
      <c r="J14" s="373"/>
      <c r="K14" s="373"/>
      <c r="L14" s="373"/>
      <c r="M14" s="373"/>
      <c r="N14" s="373"/>
    </row>
    <row r="15" spans="2:15">
      <c r="B15" s="373" t="s">
        <v>4594</v>
      </c>
      <c r="C15" s="373"/>
      <c r="D15" s="373" t="s">
        <v>5798</v>
      </c>
      <c r="E15" s="373" t="s">
        <v>913</v>
      </c>
      <c r="F15" s="373"/>
      <c r="G15" s="373"/>
      <c r="H15" s="373"/>
      <c r="I15" s="373"/>
      <c r="J15" s="373"/>
      <c r="K15" s="373"/>
      <c r="L15" s="373"/>
      <c r="M15" s="373"/>
      <c r="N15" s="373"/>
    </row>
    <row r="16" spans="2:15">
      <c r="B16" s="373" t="s">
        <v>3466</v>
      </c>
      <c r="C16" s="373"/>
      <c r="D16" s="373" t="s">
        <v>5798</v>
      </c>
      <c r="E16" s="373" t="s">
        <v>916</v>
      </c>
      <c r="F16" s="373"/>
      <c r="G16" s="373"/>
      <c r="H16" s="373"/>
      <c r="I16" s="373"/>
      <c r="J16" s="373"/>
      <c r="K16" s="373"/>
      <c r="L16" s="373"/>
      <c r="M16" s="373"/>
      <c r="N16" s="373"/>
    </row>
    <row r="17" spans="2:14">
      <c r="B17" s="373" t="s">
        <v>7389</v>
      </c>
      <c r="C17" s="373"/>
      <c r="D17" s="373" t="s">
        <v>5798</v>
      </c>
      <c r="E17" s="373" t="s">
        <v>1227</v>
      </c>
      <c r="F17" s="373"/>
      <c r="G17" s="373"/>
      <c r="H17" s="373"/>
      <c r="I17" s="373"/>
      <c r="J17" s="373"/>
      <c r="K17" s="373"/>
      <c r="L17" s="373"/>
      <c r="M17" s="373"/>
      <c r="N17" s="373"/>
    </row>
    <row r="18" spans="2:14">
      <c r="B18" s="373" t="s">
        <v>7389</v>
      </c>
      <c r="C18" s="373"/>
      <c r="D18" s="373" t="s">
        <v>5798</v>
      </c>
      <c r="E18" s="373" t="s">
        <v>2222</v>
      </c>
      <c r="F18" s="373"/>
      <c r="G18" s="373"/>
      <c r="H18" s="373"/>
      <c r="I18" s="373"/>
      <c r="J18" s="373"/>
      <c r="K18" s="373"/>
      <c r="L18" s="373"/>
      <c r="M18" s="373"/>
      <c r="N18" s="373"/>
    </row>
    <row r="19" spans="2:14">
      <c r="B19" s="373" t="s">
        <v>7391</v>
      </c>
      <c r="C19" s="373"/>
      <c r="D19" s="373" t="s">
        <v>5798</v>
      </c>
      <c r="E19" s="373" t="s">
        <v>1236</v>
      </c>
      <c r="F19" s="373"/>
      <c r="G19" s="373"/>
      <c r="H19" s="373"/>
      <c r="I19" s="373"/>
      <c r="J19" s="373"/>
      <c r="K19" s="373"/>
      <c r="L19" s="373"/>
      <c r="M19" s="373"/>
      <c r="N19" s="373"/>
    </row>
    <row r="20" spans="2:14">
      <c r="B20" s="373" t="s">
        <v>6545</v>
      </c>
      <c r="C20" s="373"/>
      <c r="D20" s="373" t="s">
        <v>5798</v>
      </c>
      <c r="E20" s="373" t="s">
        <v>1238</v>
      </c>
      <c r="F20" s="373"/>
      <c r="G20" s="373"/>
      <c r="H20" s="373"/>
      <c r="I20" s="373"/>
      <c r="J20" s="373"/>
      <c r="K20" s="373"/>
      <c r="L20" s="373"/>
      <c r="M20" s="373"/>
      <c r="N20" s="373"/>
    </row>
    <row r="21" spans="2:14">
      <c r="B21" s="373" t="s">
        <v>6546</v>
      </c>
      <c r="C21" s="373"/>
      <c r="D21" s="373" t="s">
        <v>5798</v>
      </c>
      <c r="E21" s="373" t="s">
        <v>1240</v>
      </c>
      <c r="F21" s="373"/>
      <c r="G21" s="373"/>
      <c r="H21" s="373"/>
      <c r="I21" s="373"/>
      <c r="J21" s="373"/>
      <c r="K21" s="373"/>
      <c r="L21" s="373"/>
      <c r="M21" s="373"/>
      <c r="N21" s="373"/>
    </row>
    <row r="22" spans="2:14">
      <c r="B22" s="373" t="s">
        <v>6546</v>
      </c>
      <c r="C22" s="373"/>
      <c r="D22" s="373" t="s">
        <v>5798</v>
      </c>
      <c r="E22" s="373" t="s">
        <v>5892</v>
      </c>
      <c r="F22" s="373"/>
      <c r="G22" s="373"/>
      <c r="H22" s="373"/>
      <c r="I22" s="373"/>
      <c r="J22" s="373"/>
      <c r="K22" s="373"/>
      <c r="L22" s="373"/>
      <c r="M22" s="373"/>
      <c r="N22" s="373"/>
    </row>
    <row r="23" spans="2:14">
      <c r="B23" s="373" t="s">
        <v>6547</v>
      </c>
      <c r="C23" s="373"/>
      <c r="D23" s="373" t="s">
        <v>5798</v>
      </c>
      <c r="E23" s="373" t="s">
        <v>1242</v>
      </c>
      <c r="F23" s="373"/>
      <c r="G23" s="373"/>
      <c r="H23" s="373"/>
      <c r="I23" s="373"/>
      <c r="J23" s="373"/>
      <c r="K23" s="373"/>
      <c r="L23" s="373"/>
      <c r="M23" s="373"/>
      <c r="N23" s="373"/>
    </row>
    <row r="24" spans="2:14">
      <c r="B24" s="373" t="s">
        <v>6548</v>
      </c>
      <c r="C24" s="373"/>
      <c r="D24" s="373" t="s">
        <v>5798</v>
      </c>
      <c r="E24" s="373" t="s">
        <v>972</v>
      </c>
      <c r="F24" s="373"/>
      <c r="G24" s="373"/>
      <c r="H24" s="373"/>
      <c r="I24" s="373"/>
      <c r="J24" s="373"/>
      <c r="K24" s="373"/>
      <c r="L24" s="373"/>
      <c r="M24" s="373"/>
      <c r="N24" s="373"/>
    </row>
    <row r="25" spans="2:14">
      <c r="B25" s="373" t="s">
        <v>3403</v>
      </c>
      <c r="C25" s="373"/>
      <c r="D25" s="373" t="s">
        <v>5798</v>
      </c>
      <c r="E25" s="373" t="s">
        <v>1250</v>
      </c>
      <c r="F25" s="373"/>
      <c r="G25" s="373"/>
      <c r="H25" s="373"/>
      <c r="I25" s="373"/>
      <c r="J25" s="373"/>
      <c r="K25" s="373"/>
      <c r="L25" s="373"/>
      <c r="M25" s="373"/>
      <c r="N25" s="373"/>
    </row>
    <row r="26" spans="2:14">
      <c r="B26" s="373" t="s">
        <v>5163</v>
      </c>
      <c r="C26" s="373"/>
      <c r="D26" s="373" t="s">
        <v>5798</v>
      </c>
      <c r="E26" s="373" t="s">
        <v>1226</v>
      </c>
      <c r="F26" s="373"/>
      <c r="G26" s="373"/>
      <c r="H26" s="373"/>
      <c r="I26" s="373"/>
      <c r="J26" s="373"/>
      <c r="K26" s="373"/>
      <c r="L26" s="373"/>
      <c r="M26" s="373"/>
      <c r="N26" s="373"/>
    </row>
    <row r="27" spans="2:14">
      <c r="B27" s="373" t="s">
        <v>7393</v>
      </c>
      <c r="C27" s="373"/>
      <c r="D27" s="373" t="s">
        <v>5798</v>
      </c>
      <c r="E27" s="373" t="s">
        <v>1268</v>
      </c>
      <c r="F27" s="373"/>
      <c r="G27" s="373"/>
      <c r="H27" s="373"/>
      <c r="I27" s="373"/>
      <c r="J27" s="373"/>
      <c r="K27" s="373"/>
      <c r="L27" s="373"/>
      <c r="M27" s="373"/>
      <c r="N27" s="373"/>
    </row>
    <row r="28" spans="2:14">
      <c r="B28" s="373" t="s">
        <v>4142</v>
      </c>
      <c r="C28" s="373"/>
      <c r="D28" s="373" t="s">
        <v>5798</v>
      </c>
      <c r="E28" s="373" t="s">
        <v>1051</v>
      </c>
      <c r="F28" s="373"/>
      <c r="G28" s="373"/>
      <c r="H28" s="373"/>
      <c r="I28" s="373"/>
      <c r="J28" s="373"/>
      <c r="K28" s="373"/>
      <c r="L28" s="373"/>
      <c r="M28" s="373"/>
      <c r="N28" s="373"/>
    </row>
    <row r="29" spans="2:14">
      <c r="B29" s="373" t="s">
        <v>5116</v>
      </c>
      <c r="C29" s="373"/>
      <c r="D29" s="373" t="s">
        <v>5798</v>
      </c>
      <c r="E29" s="373" t="s">
        <v>1021</v>
      </c>
      <c r="F29" s="373"/>
      <c r="G29" s="373"/>
      <c r="H29" s="373"/>
      <c r="I29" s="373"/>
      <c r="J29" s="373"/>
      <c r="K29" s="373"/>
      <c r="L29" s="373"/>
      <c r="M29" s="373"/>
      <c r="N29" s="373"/>
    </row>
    <row r="30" spans="2:14">
      <c r="B30" s="373" t="s">
        <v>3867</v>
      </c>
      <c r="C30" s="373"/>
      <c r="D30" s="373" t="s">
        <v>5798</v>
      </c>
      <c r="E30" s="373" t="s">
        <v>1285</v>
      </c>
      <c r="F30" s="373"/>
      <c r="G30" s="373"/>
      <c r="H30" s="373"/>
      <c r="I30" s="373"/>
      <c r="J30" s="373"/>
      <c r="K30" s="373"/>
      <c r="L30" s="373"/>
      <c r="M30" s="373"/>
      <c r="N30" s="373"/>
    </row>
    <row r="31" spans="2:14">
      <c r="B31" s="373" t="s">
        <v>3867</v>
      </c>
      <c r="C31" s="373"/>
      <c r="D31" s="373" t="s">
        <v>5798</v>
      </c>
      <c r="E31" s="373" t="s">
        <v>304</v>
      </c>
      <c r="F31" s="373"/>
      <c r="G31" s="373"/>
      <c r="H31" s="373"/>
      <c r="I31" s="373"/>
      <c r="J31" s="373"/>
      <c r="K31" s="373"/>
      <c r="L31" s="373"/>
      <c r="M31" s="373"/>
      <c r="N31" s="373"/>
    </row>
    <row r="32" spans="2:14">
      <c r="B32" s="373" t="s">
        <v>1124</v>
      </c>
      <c r="C32" s="373"/>
      <c r="D32" s="373" t="s">
        <v>5798</v>
      </c>
      <c r="E32" s="373" t="s">
        <v>1313</v>
      </c>
      <c r="F32" s="373"/>
      <c r="G32" s="373"/>
      <c r="H32" s="373"/>
      <c r="I32" s="373"/>
      <c r="J32" s="373"/>
      <c r="K32" s="373"/>
      <c r="L32" s="373"/>
      <c r="M32" s="373"/>
      <c r="N32" s="373"/>
    </row>
    <row r="33" spans="2:14">
      <c r="B33" s="373" t="s">
        <v>338</v>
      </c>
      <c r="C33" s="373"/>
      <c r="D33" s="373" t="s">
        <v>5798</v>
      </c>
      <c r="E33" s="373" t="s">
        <v>1316</v>
      </c>
      <c r="F33" s="373"/>
      <c r="G33" s="373"/>
      <c r="H33" s="373"/>
      <c r="I33" s="373"/>
      <c r="J33" s="373"/>
      <c r="K33" s="373"/>
      <c r="L33" s="373"/>
      <c r="M33" s="373"/>
      <c r="N33" s="373"/>
    </row>
    <row r="34" spans="2:14">
      <c r="B34" s="373" t="s">
        <v>6549</v>
      </c>
      <c r="C34" s="373"/>
      <c r="D34" s="373" t="s">
        <v>5798</v>
      </c>
      <c r="E34" s="373" t="s">
        <v>214</v>
      </c>
      <c r="F34" s="373"/>
      <c r="G34" s="373"/>
      <c r="H34" s="373"/>
      <c r="I34" s="373"/>
      <c r="J34" s="373"/>
      <c r="K34" s="373"/>
      <c r="L34" s="373"/>
      <c r="M34" s="373"/>
      <c r="N34" s="373"/>
    </row>
    <row r="35" spans="2:14">
      <c r="B35" s="373" t="s">
        <v>7394</v>
      </c>
      <c r="C35" s="373"/>
      <c r="D35" s="373" t="s">
        <v>5798</v>
      </c>
      <c r="E35" s="373" t="s">
        <v>1320</v>
      </c>
      <c r="F35" s="373"/>
      <c r="G35" s="373"/>
      <c r="H35" s="373"/>
      <c r="I35" s="373"/>
      <c r="J35" s="373"/>
      <c r="K35" s="373"/>
      <c r="L35" s="373"/>
      <c r="M35" s="373"/>
      <c r="N35" s="373"/>
    </row>
    <row r="36" spans="2:14">
      <c r="B36" s="373" t="s">
        <v>7396</v>
      </c>
      <c r="C36" s="373"/>
      <c r="D36" s="373" t="s">
        <v>5798</v>
      </c>
      <c r="E36" s="373" t="s">
        <v>1337</v>
      </c>
      <c r="F36" s="373"/>
      <c r="G36" s="373"/>
      <c r="H36" s="373"/>
      <c r="I36" s="373"/>
      <c r="J36" s="373"/>
      <c r="K36" s="373"/>
      <c r="L36" s="373"/>
      <c r="M36" s="373"/>
      <c r="N36" s="373"/>
    </row>
    <row r="37" spans="2:14">
      <c r="B37" s="373" t="s">
        <v>6283</v>
      </c>
      <c r="C37" s="373"/>
      <c r="D37" s="373" t="s">
        <v>5798</v>
      </c>
      <c r="E37" s="373" t="s">
        <v>3774</v>
      </c>
      <c r="F37" s="373"/>
      <c r="G37" s="373"/>
      <c r="H37" s="373"/>
      <c r="I37" s="373"/>
      <c r="J37" s="373"/>
      <c r="K37" s="373"/>
      <c r="L37" s="373"/>
      <c r="M37" s="373"/>
      <c r="N37" s="373"/>
    </row>
    <row r="38" spans="2:14">
      <c r="B38" s="373" t="s">
        <v>7397</v>
      </c>
      <c r="C38" s="373"/>
      <c r="D38" s="373" t="s">
        <v>5798</v>
      </c>
      <c r="E38" s="373" t="s">
        <v>2872</v>
      </c>
      <c r="F38" s="373"/>
      <c r="G38" s="373"/>
      <c r="H38" s="373"/>
      <c r="I38" s="373"/>
      <c r="J38" s="373"/>
      <c r="K38" s="373"/>
      <c r="L38" s="373"/>
      <c r="M38" s="373"/>
      <c r="N38" s="373"/>
    </row>
    <row r="39" spans="2:14">
      <c r="B39" s="373" t="s">
        <v>7397</v>
      </c>
      <c r="C39" s="373"/>
      <c r="D39" s="373" t="s">
        <v>5798</v>
      </c>
      <c r="E39" s="373" t="s">
        <v>6424</v>
      </c>
      <c r="F39" s="373"/>
      <c r="G39" s="373"/>
      <c r="H39" s="373"/>
      <c r="I39" s="373"/>
      <c r="J39" s="373"/>
      <c r="K39" s="373"/>
      <c r="L39" s="373"/>
      <c r="M39" s="373"/>
      <c r="N39" s="373"/>
    </row>
    <row r="40" spans="2:14">
      <c r="B40" s="373" t="s">
        <v>1643</v>
      </c>
      <c r="C40" s="373"/>
      <c r="D40" s="373" t="s">
        <v>5798</v>
      </c>
      <c r="E40" s="373" t="s">
        <v>3931</v>
      </c>
      <c r="F40" s="373"/>
      <c r="G40" s="373"/>
      <c r="H40" s="373"/>
      <c r="I40" s="373"/>
      <c r="J40" s="373"/>
      <c r="K40" s="373"/>
      <c r="L40" s="373"/>
      <c r="M40" s="373"/>
      <c r="N40" s="373"/>
    </row>
    <row r="41" spans="2:14">
      <c r="B41" s="373" t="s">
        <v>1643</v>
      </c>
      <c r="C41" s="373"/>
      <c r="D41" s="373" t="s">
        <v>5798</v>
      </c>
      <c r="E41" s="373" t="s">
        <v>5408</v>
      </c>
      <c r="F41" s="373"/>
      <c r="G41" s="373"/>
      <c r="H41" s="373"/>
      <c r="I41" s="373"/>
      <c r="J41" s="373"/>
      <c r="K41" s="373"/>
      <c r="L41" s="373"/>
      <c r="M41" s="373"/>
      <c r="N41" s="373"/>
    </row>
    <row r="42" spans="2:14">
      <c r="B42" s="373" t="s">
        <v>4966</v>
      </c>
      <c r="C42" s="373"/>
      <c r="D42" s="373" t="s">
        <v>5798</v>
      </c>
      <c r="E42" s="373" t="s">
        <v>4533</v>
      </c>
      <c r="F42" s="373"/>
      <c r="G42" s="373"/>
      <c r="H42" s="373"/>
      <c r="I42" s="373"/>
      <c r="J42" s="373"/>
      <c r="K42" s="373"/>
      <c r="L42" s="373"/>
      <c r="M42" s="373"/>
      <c r="N42" s="373"/>
    </row>
    <row r="43" spans="2:14">
      <c r="B43" s="373" t="s">
        <v>4966</v>
      </c>
      <c r="C43" s="373"/>
      <c r="D43" s="373" t="s">
        <v>5798</v>
      </c>
      <c r="E43" s="373" t="s">
        <v>3342</v>
      </c>
      <c r="F43" s="373"/>
      <c r="G43" s="373"/>
      <c r="H43" s="373"/>
      <c r="I43" s="373"/>
      <c r="J43" s="373"/>
      <c r="K43" s="373"/>
      <c r="L43" s="373"/>
      <c r="M43" s="373"/>
      <c r="N43" s="373"/>
    </row>
    <row r="44" spans="2:14">
      <c r="B44" s="373" t="s">
        <v>6551</v>
      </c>
      <c r="C44" s="373"/>
      <c r="D44" s="373" t="s">
        <v>5798</v>
      </c>
      <c r="E44" s="373" t="s">
        <v>2815</v>
      </c>
      <c r="F44" s="373"/>
      <c r="G44" s="373"/>
      <c r="H44" s="373"/>
      <c r="I44" s="373"/>
      <c r="J44" s="373"/>
      <c r="K44" s="373"/>
      <c r="L44" s="373"/>
      <c r="M44" s="373"/>
      <c r="N44" s="373"/>
    </row>
    <row r="45" spans="2:14">
      <c r="B45" s="373" t="s">
        <v>6551</v>
      </c>
      <c r="C45" s="373"/>
      <c r="D45" s="373" t="s">
        <v>5798</v>
      </c>
      <c r="E45" s="373" t="s">
        <v>6391</v>
      </c>
      <c r="F45" s="373"/>
      <c r="G45" s="373"/>
      <c r="H45" s="373"/>
      <c r="I45" s="373"/>
      <c r="J45" s="373"/>
      <c r="K45" s="373"/>
      <c r="L45" s="373"/>
      <c r="M45" s="373"/>
      <c r="N45" s="373"/>
    </row>
    <row r="46" spans="2:14">
      <c r="B46" s="373" t="s">
        <v>7401</v>
      </c>
      <c r="C46" s="373"/>
      <c r="D46" s="373" t="s">
        <v>5798</v>
      </c>
      <c r="E46" s="373" t="s">
        <v>2244</v>
      </c>
      <c r="F46" s="373"/>
      <c r="G46" s="373"/>
      <c r="H46" s="373"/>
      <c r="I46" s="373"/>
      <c r="J46" s="373"/>
      <c r="K46" s="373"/>
      <c r="L46" s="373"/>
      <c r="M46" s="373"/>
      <c r="N46" s="373"/>
    </row>
    <row r="47" spans="2:14">
      <c r="B47" s="373" t="s">
        <v>4912</v>
      </c>
      <c r="C47" s="373"/>
      <c r="D47" s="373" t="s">
        <v>5798</v>
      </c>
      <c r="E47" s="373" t="s">
        <v>5211</v>
      </c>
      <c r="F47" s="373"/>
      <c r="G47" s="373"/>
      <c r="H47" s="373"/>
      <c r="I47" s="373"/>
      <c r="J47" s="373"/>
      <c r="K47" s="373"/>
      <c r="L47" s="373"/>
      <c r="M47" s="373"/>
      <c r="N47" s="373"/>
    </row>
    <row r="48" spans="2:14">
      <c r="B48" s="373" t="s">
        <v>6553</v>
      </c>
      <c r="C48" s="373"/>
      <c r="D48" s="373" t="s">
        <v>5798</v>
      </c>
      <c r="E48" s="373" t="s">
        <v>5910</v>
      </c>
      <c r="F48" s="373"/>
      <c r="G48" s="373"/>
      <c r="H48" s="373"/>
      <c r="I48" s="373"/>
      <c r="J48" s="373"/>
      <c r="K48" s="373"/>
      <c r="L48" s="373"/>
      <c r="M48" s="373"/>
      <c r="N48" s="373"/>
    </row>
    <row r="49" spans="2:14">
      <c r="B49" s="373" t="s">
        <v>5146</v>
      </c>
      <c r="C49" s="373"/>
      <c r="D49" s="373" t="s">
        <v>5798</v>
      </c>
      <c r="E49" s="373" t="s">
        <v>5915</v>
      </c>
      <c r="F49" s="373"/>
      <c r="G49" s="373"/>
      <c r="H49" s="373"/>
      <c r="I49" s="373"/>
      <c r="J49" s="373"/>
      <c r="K49" s="373"/>
      <c r="L49" s="373"/>
      <c r="M49" s="373"/>
      <c r="N49" s="373"/>
    </row>
    <row r="50" spans="2:14">
      <c r="B50" s="373" t="s">
        <v>5672</v>
      </c>
      <c r="C50" s="373"/>
      <c r="D50" s="373" t="s">
        <v>5798</v>
      </c>
      <c r="E50" s="373" t="s">
        <v>5916</v>
      </c>
      <c r="F50" s="373"/>
      <c r="G50" s="373"/>
      <c r="H50" s="373"/>
      <c r="I50" s="373"/>
      <c r="J50" s="373"/>
      <c r="K50" s="373"/>
      <c r="L50" s="373"/>
      <c r="M50" s="373"/>
      <c r="N50" s="373"/>
    </row>
    <row r="51" spans="2:14">
      <c r="B51" s="373" t="s">
        <v>1089</v>
      </c>
      <c r="C51" s="373"/>
      <c r="D51" s="373" t="s">
        <v>5798</v>
      </c>
      <c r="E51" s="373" t="s">
        <v>5920</v>
      </c>
      <c r="F51" s="373"/>
      <c r="G51" s="373"/>
      <c r="H51" s="373"/>
      <c r="I51" s="373"/>
      <c r="J51" s="373"/>
      <c r="K51" s="373"/>
      <c r="L51" s="373"/>
      <c r="M51" s="373"/>
      <c r="N51" s="373"/>
    </row>
    <row r="52" spans="2:14">
      <c r="B52" s="373" t="s">
        <v>6262</v>
      </c>
      <c r="C52" s="373"/>
      <c r="D52" s="373" t="s">
        <v>5798</v>
      </c>
      <c r="E52" s="373" t="s">
        <v>3613</v>
      </c>
      <c r="F52" s="373"/>
      <c r="G52" s="373"/>
      <c r="H52" s="373"/>
      <c r="I52" s="373"/>
      <c r="J52" s="373"/>
      <c r="K52" s="373"/>
      <c r="L52" s="373"/>
      <c r="M52" s="373"/>
      <c r="N52" s="373"/>
    </row>
    <row r="53" spans="2:14">
      <c r="B53" s="373" t="s">
        <v>5540</v>
      </c>
      <c r="C53" s="373"/>
      <c r="D53" s="373" t="s">
        <v>5798</v>
      </c>
      <c r="E53" s="373" t="s">
        <v>5887</v>
      </c>
      <c r="F53" s="373"/>
      <c r="G53" s="373"/>
      <c r="H53" s="373"/>
      <c r="I53" s="373"/>
      <c r="J53" s="373"/>
      <c r="K53" s="373"/>
      <c r="L53" s="373"/>
      <c r="M53" s="373"/>
      <c r="N53" s="373"/>
    </row>
    <row r="54" spans="2:14">
      <c r="B54" s="373" t="s">
        <v>7404</v>
      </c>
      <c r="C54" s="373"/>
      <c r="D54" s="373" t="s">
        <v>5798</v>
      </c>
      <c r="E54" s="373" t="s">
        <v>2164</v>
      </c>
      <c r="F54" s="373"/>
      <c r="G54" s="373"/>
      <c r="H54" s="373"/>
      <c r="I54" s="373"/>
      <c r="J54" s="373"/>
      <c r="K54" s="373"/>
      <c r="L54" s="373"/>
      <c r="M54" s="373"/>
      <c r="N54" s="373"/>
    </row>
  </sheetData>
  <phoneticPr fontId="22"/>
  <pageMargins left="0.7" right="0.7" top="0.75" bottom="0.75" header="0.3" footer="0.3"/>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57"/>
  <dimension ref="B1:N131"/>
  <sheetViews>
    <sheetView showGridLines="0" workbookViewId="0">
      <pane ySplit="4" topLeftCell="A5" activePane="bottomLeft" state="frozen"/>
      <selection pane="bottomLeft"/>
    </sheetView>
  </sheetViews>
  <sheetFormatPr defaultColWidth="3.54296875" defaultRowHeight="15"/>
  <cols>
    <col min="1" max="1" width="3.54296875" style="368"/>
    <col min="2" max="2" width="24" style="368" bestFit="1" customWidth="1"/>
    <col min="3" max="4" width="3.08984375" style="368" hidden="1" customWidth="1"/>
    <col min="5" max="5" width="6.453125" style="368" bestFit="1" customWidth="1"/>
    <col min="6" max="6" width="3.36328125" style="368" bestFit="1" customWidth="1"/>
    <col min="7" max="7" width="8" style="368" bestFit="1" customWidth="1"/>
    <col min="8" max="8" width="3.54296875" style="368"/>
    <col min="9" max="14" width="0.36328125" style="368" customWidth="1"/>
    <col min="15" max="16384" width="3.54296875" style="368"/>
  </cols>
  <sheetData>
    <row r="1" spans="2:14">
      <c r="B1" s="369" t="s">
        <v>4152</v>
      </c>
      <c r="C1" s="371"/>
      <c r="D1" s="371"/>
    </row>
    <row r="2" spans="2:14">
      <c r="B2" s="370" t="s">
        <v>5220</v>
      </c>
      <c r="C2" s="371"/>
      <c r="D2" s="371"/>
    </row>
    <row r="4" spans="2:14" ht="196.2">
      <c r="B4" s="374" t="s">
        <v>6930</v>
      </c>
      <c r="C4" s="372" t="s">
        <v>4822</v>
      </c>
      <c r="D4" s="372" t="s">
        <v>2992</v>
      </c>
      <c r="E4" s="374" t="s">
        <v>3676</v>
      </c>
      <c r="F4" s="375" t="s">
        <v>2570</v>
      </c>
      <c r="G4" s="375" t="s">
        <v>4700</v>
      </c>
      <c r="H4" s="375" t="s">
        <v>4845</v>
      </c>
      <c r="I4" s="375" t="s">
        <v>7478</v>
      </c>
      <c r="J4" s="375" t="s">
        <v>7478</v>
      </c>
      <c r="K4" s="375" t="s">
        <v>7478</v>
      </c>
      <c r="L4" s="375" t="s">
        <v>7478</v>
      </c>
      <c r="M4" s="375" t="s">
        <v>7478</v>
      </c>
      <c r="N4" s="375" t="s">
        <v>7478</v>
      </c>
    </row>
    <row r="5" spans="2:14">
      <c r="B5" s="356" t="s">
        <v>926</v>
      </c>
      <c r="C5" s="356"/>
      <c r="D5" s="356" t="s">
        <v>5798</v>
      </c>
      <c r="E5" s="356" t="s">
        <v>1664</v>
      </c>
      <c r="F5" s="356"/>
      <c r="G5" s="356"/>
      <c r="H5" s="356"/>
      <c r="I5" s="356"/>
      <c r="J5" s="356"/>
      <c r="K5" s="356"/>
      <c r="L5" s="356"/>
      <c r="M5" s="356"/>
      <c r="N5" s="356"/>
    </row>
    <row r="6" spans="2:14">
      <c r="B6" s="356" t="s">
        <v>1667</v>
      </c>
      <c r="C6" s="356"/>
      <c r="D6" s="356" t="s">
        <v>5798</v>
      </c>
      <c r="E6" s="356" t="s">
        <v>743</v>
      </c>
      <c r="F6" s="356"/>
      <c r="G6" s="356"/>
      <c r="H6" s="356"/>
      <c r="I6" s="356"/>
      <c r="J6" s="356"/>
      <c r="K6" s="356"/>
      <c r="L6" s="356"/>
      <c r="M6" s="356"/>
      <c r="N6" s="356"/>
    </row>
    <row r="7" spans="2:14">
      <c r="B7" s="356" t="s">
        <v>1677</v>
      </c>
      <c r="C7" s="356"/>
      <c r="D7" s="356" t="s">
        <v>5798</v>
      </c>
      <c r="E7" s="356" t="s">
        <v>1673</v>
      </c>
      <c r="F7" s="356"/>
      <c r="G7" s="356"/>
      <c r="H7" s="356"/>
      <c r="I7" s="356"/>
      <c r="J7" s="356"/>
      <c r="K7" s="356"/>
      <c r="L7" s="356"/>
      <c r="M7" s="356"/>
      <c r="N7" s="356"/>
    </row>
    <row r="8" spans="2:14">
      <c r="B8" s="356" t="s">
        <v>1684</v>
      </c>
      <c r="C8" s="356"/>
      <c r="D8" s="356" t="s">
        <v>5798</v>
      </c>
      <c r="E8" s="356" t="s">
        <v>1116</v>
      </c>
      <c r="F8" s="356"/>
      <c r="G8" s="356"/>
      <c r="H8" s="356"/>
      <c r="I8" s="356"/>
      <c r="J8" s="356"/>
      <c r="K8" s="356"/>
      <c r="L8" s="356"/>
      <c r="M8" s="356"/>
      <c r="N8" s="356"/>
    </row>
    <row r="9" spans="2:14">
      <c r="B9" s="356" t="s">
        <v>1688</v>
      </c>
      <c r="C9" s="356"/>
      <c r="D9" s="356" t="s">
        <v>5798</v>
      </c>
      <c r="E9" s="356" t="s">
        <v>1686</v>
      </c>
      <c r="F9" s="356"/>
      <c r="G9" s="356"/>
      <c r="H9" s="356"/>
      <c r="I9" s="356"/>
      <c r="J9" s="356"/>
      <c r="K9" s="356"/>
      <c r="L9" s="356"/>
      <c r="M9" s="356"/>
      <c r="N9" s="356"/>
    </row>
    <row r="10" spans="2:14">
      <c r="B10" s="356" t="s">
        <v>329</v>
      </c>
      <c r="C10" s="356"/>
      <c r="D10" s="356" t="s">
        <v>5798</v>
      </c>
      <c r="E10" s="356" t="s">
        <v>1691</v>
      </c>
      <c r="F10" s="356"/>
      <c r="G10" s="356"/>
      <c r="H10" s="356"/>
      <c r="I10" s="356"/>
      <c r="J10" s="356"/>
      <c r="K10" s="356"/>
      <c r="L10" s="356"/>
      <c r="M10" s="356"/>
      <c r="N10" s="356"/>
    </row>
    <row r="11" spans="2:14">
      <c r="B11" s="356" t="s">
        <v>1701</v>
      </c>
      <c r="C11" s="356"/>
      <c r="D11" s="356" t="s">
        <v>5798</v>
      </c>
      <c r="E11" s="356" t="s">
        <v>190</v>
      </c>
      <c r="F11" s="356"/>
      <c r="G11" s="356"/>
      <c r="H11" s="356"/>
      <c r="I11" s="356"/>
      <c r="J11" s="356"/>
      <c r="K11" s="356"/>
      <c r="L11" s="356"/>
      <c r="M11" s="356"/>
      <c r="N11" s="356"/>
    </row>
    <row r="12" spans="2:14">
      <c r="B12" s="356" t="s">
        <v>505</v>
      </c>
      <c r="C12" s="356"/>
      <c r="D12" s="356" t="s">
        <v>5798</v>
      </c>
      <c r="E12" s="356" t="s">
        <v>1068</v>
      </c>
      <c r="F12" s="356"/>
      <c r="G12" s="356"/>
      <c r="H12" s="356"/>
      <c r="I12" s="356"/>
      <c r="J12" s="356"/>
      <c r="K12" s="356"/>
      <c r="L12" s="356"/>
      <c r="M12" s="356"/>
      <c r="N12" s="356"/>
    </row>
    <row r="13" spans="2:14">
      <c r="B13" s="356" t="s">
        <v>357</v>
      </c>
      <c r="C13" s="356"/>
      <c r="D13" s="356" t="s">
        <v>5798</v>
      </c>
      <c r="E13" s="356" t="s">
        <v>1702</v>
      </c>
      <c r="F13" s="356"/>
      <c r="G13" s="356"/>
      <c r="H13" s="356"/>
      <c r="I13" s="356"/>
      <c r="J13" s="356"/>
      <c r="K13" s="356"/>
      <c r="L13" s="356"/>
      <c r="M13" s="356"/>
      <c r="N13" s="356"/>
    </row>
    <row r="14" spans="2:14">
      <c r="B14" s="356" t="s">
        <v>1635</v>
      </c>
      <c r="C14" s="356"/>
      <c r="D14" s="356" t="s">
        <v>5798</v>
      </c>
      <c r="E14" s="356" t="s">
        <v>1706</v>
      </c>
      <c r="F14" s="356"/>
      <c r="G14" s="356"/>
      <c r="H14" s="356"/>
      <c r="I14" s="356"/>
      <c r="J14" s="356"/>
      <c r="K14" s="356"/>
      <c r="L14" s="356"/>
      <c r="M14" s="356"/>
      <c r="N14" s="356"/>
    </row>
    <row r="15" spans="2:14">
      <c r="B15" s="356" t="s">
        <v>116</v>
      </c>
      <c r="C15" s="356"/>
      <c r="D15" s="356" t="s">
        <v>5798</v>
      </c>
      <c r="E15" s="356" t="s">
        <v>328</v>
      </c>
      <c r="F15" s="356"/>
      <c r="G15" s="356"/>
      <c r="H15" s="356"/>
      <c r="I15" s="356"/>
      <c r="J15" s="356"/>
      <c r="K15" s="356"/>
      <c r="L15" s="356"/>
      <c r="M15" s="356"/>
      <c r="N15" s="356"/>
    </row>
    <row r="16" spans="2:14">
      <c r="B16" s="356" t="s">
        <v>1603</v>
      </c>
      <c r="C16" s="356"/>
      <c r="D16" s="356" t="s">
        <v>5798</v>
      </c>
      <c r="E16" s="356" t="s">
        <v>1707</v>
      </c>
      <c r="F16" s="356"/>
      <c r="G16" s="356"/>
      <c r="H16" s="356"/>
      <c r="I16" s="356"/>
      <c r="J16" s="356"/>
      <c r="K16" s="356"/>
      <c r="L16" s="356"/>
      <c r="M16" s="356"/>
      <c r="N16" s="356"/>
    </row>
    <row r="17" spans="2:14">
      <c r="B17" s="356" t="s">
        <v>1709</v>
      </c>
      <c r="C17" s="356"/>
      <c r="D17" s="356" t="s">
        <v>5798</v>
      </c>
      <c r="E17" s="356" t="s">
        <v>1286</v>
      </c>
      <c r="F17" s="356"/>
      <c r="G17" s="356"/>
      <c r="H17" s="356"/>
      <c r="I17" s="356"/>
      <c r="J17" s="356"/>
      <c r="K17" s="356"/>
      <c r="L17" s="356"/>
      <c r="M17" s="356"/>
      <c r="N17" s="356"/>
    </row>
    <row r="18" spans="2:14">
      <c r="B18" s="356" t="s">
        <v>1438</v>
      </c>
      <c r="C18" s="356"/>
      <c r="D18" s="356" t="s">
        <v>5798</v>
      </c>
      <c r="E18" s="356" t="s">
        <v>1629</v>
      </c>
      <c r="F18" s="356"/>
      <c r="G18" s="356"/>
      <c r="H18" s="356"/>
      <c r="I18" s="356"/>
      <c r="J18" s="356"/>
      <c r="K18" s="356"/>
      <c r="L18" s="356"/>
      <c r="M18" s="356"/>
      <c r="N18" s="356"/>
    </row>
    <row r="19" spans="2:14">
      <c r="B19" s="356" t="s">
        <v>1713</v>
      </c>
      <c r="C19" s="356"/>
      <c r="D19" s="356" t="s">
        <v>5798</v>
      </c>
      <c r="E19" s="356" t="s">
        <v>582</v>
      </c>
      <c r="F19" s="356"/>
      <c r="G19" s="356"/>
      <c r="H19" s="356"/>
      <c r="I19" s="356"/>
      <c r="J19" s="356"/>
      <c r="K19" s="356"/>
      <c r="L19" s="356"/>
      <c r="M19" s="356"/>
      <c r="N19" s="356"/>
    </row>
    <row r="20" spans="2:14">
      <c r="B20" s="356" t="s">
        <v>1601</v>
      </c>
      <c r="C20" s="356"/>
      <c r="D20" s="356" t="s">
        <v>5798</v>
      </c>
      <c r="E20" s="356" t="s">
        <v>1715</v>
      </c>
      <c r="F20" s="356"/>
      <c r="G20" s="356"/>
      <c r="H20" s="356"/>
      <c r="I20" s="356"/>
      <c r="J20" s="356"/>
      <c r="K20" s="356"/>
      <c r="L20" s="356"/>
      <c r="M20" s="356"/>
      <c r="N20" s="356"/>
    </row>
    <row r="21" spans="2:14">
      <c r="B21" s="356" t="s">
        <v>181</v>
      </c>
      <c r="C21" s="356"/>
      <c r="D21" s="356" t="s">
        <v>5798</v>
      </c>
      <c r="E21" s="356" t="s">
        <v>1018</v>
      </c>
      <c r="F21" s="356"/>
      <c r="G21" s="356"/>
      <c r="H21" s="356"/>
      <c r="I21" s="356"/>
      <c r="J21" s="356"/>
      <c r="K21" s="356"/>
      <c r="L21" s="356"/>
      <c r="M21" s="356"/>
      <c r="N21" s="356"/>
    </row>
    <row r="22" spans="2:14">
      <c r="B22" s="356" t="s">
        <v>1728</v>
      </c>
      <c r="C22" s="356"/>
      <c r="D22" s="356" t="s">
        <v>5798</v>
      </c>
      <c r="E22" s="356" t="s">
        <v>1725</v>
      </c>
      <c r="F22" s="356"/>
      <c r="G22" s="356"/>
      <c r="H22" s="356"/>
      <c r="I22" s="356"/>
      <c r="J22" s="356"/>
      <c r="K22" s="356"/>
      <c r="L22" s="356"/>
      <c r="M22" s="356"/>
      <c r="N22" s="356"/>
    </row>
    <row r="23" spans="2:14">
      <c r="B23" s="356" t="s">
        <v>1113</v>
      </c>
      <c r="C23" s="356"/>
      <c r="D23" s="356" t="s">
        <v>5798</v>
      </c>
      <c r="E23" s="356" t="s">
        <v>298</v>
      </c>
      <c r="F23" s="356"/>
      <c r="G23" s="356"/>
      <c r="H23" s="356"/>
      <c r="I23" s="356"/>
      <c r="J23" s="356"/>
      <c r="K23" s="356"/>
      <c r="L23" s="356"/>
      <c r="M23" s="356"/>
      <c r="N23" s="356"/>
    </row>
    <row r="24" spans="2:14">
      <c r="B24" s="356" t="s">
        <v>682</v>
      </c>
      <c r="C24" s="356"/>
      <c r="D24" s="356" t="s">
        <v>5798</v>
      </c>
      <c r="E24" s="356" t="s">
        <v>1722</v>
      </c>
      <c r="F24" s="356"/>
      <c r="G24" s="356"/>
      <c r="H24" s="356"/>
      <c r="I24" s="356"/>
      <c r="J24" s="356"/>
      <c r="K24" s="356"/>
      <c r="L24" s="356"/>
      <c r="M24" s="356"/>
      <c r="N24" s="356"/>
    </row>
    <row r="25" spans="2:14">
      <c r="B25" s="356" t="s">
        <v>1234</v>
      </c>
      <c r="C25" s="356"/>
      <c r="D25" s="356" t="s">
        <v>5798</v>
      </c>
      <c r="E25" s="356" t="s">
        <v>1729</v>
      </c>
      <c r="F25" s="356"/>
      <c r="G25" s="356"/>
      <c r="H25" s="356"/>
      <c r="I25" s="356"/>
      <c r="J25" s="356"/>
      <c r="K25" s="356"/>
      <c r="L25" s="356"/>
      <c r="M25" s="356"/>
      <c r="N25" s="356"/>
    </row>
    <row r="26" spans="2:14">
      <c r="B26" s="356" t="s">
        <v>751</v>
      </c>
      <c r="C26" s="356"/>
      <c r="D26" s="356" t="s">
        <v>5798</v>
      </c>
      <c r="E26" s="356" t="s">
        <v>1732</v>
      </c>
      <c r="F26" s="356"/>
      <c r="G26" s="356"/>
      <c r="H26" s="356"/>
      <c r="I26" s="356"/>
      <c r="J26" s="356"/>
      <c r="K26" s="356"/>
      <c r="L26" s="356"/>
      <c r="M26" s="356"/>
      <c r="N26" s="356"/>
    </row>
    <row r="27" spans="2:14">
      <c r="B27" s="356" t="s">
        <v>1037</v>
      </c>
      <c r="C27" s="356"/>
      <c r="D27" s="356" t="s">
        <v>5798</v>
      </c>
      <c r="E27" s="356" t="s">
        <v>1735</v>
      </c>
      <c r="F27" s="356"/>
      <c r="G27" s="356"/>
      <c r="H27" s="356"/>
      <c r="I27" s="356"/>
      <c r="J27" s="356"/>
      <c r="K27" s="356"/>
      <c r="L27" s="356"/>
      <c r="M27" s="356"/>
      <c r="N27" s="356"/>
    </row>
    <row r="28" spans="2:14">
      <c r="B28" s="356" t="s">
        <v>1305</v>
      </c>
      <c r="C28" s="356"/>
      <c r="D28" s="356" t="s">
        <v>5798</v>
      </c>
      <c r="E28" s="356" t="s">
        <v>828</v>
      </c>
      <c r="F28" s="356"/>
      <c r="G28" s="356"/>
      <c r="H28" s="356"/>
      <c r="I28" s="356"/>
      <c r="J28" s="356"/>
      <c r="K28" s="356"/>
      <c r="L28" s="356"/>
      <c r="M28" s="356"/>
      <c r="N28" s="356"/>
    </row>
    <row r="29" spans="2:14">
      <c r="B29" s="356" t="s">
        <v>1059</v>
      </c>
      <c r="C29" s="356"/>
      <c r="D29" s="356" t="s">
        <v>5798</v>
      </c>
      <c r="E29" s="356" t="s">
        <v>763</v>
      </c>
      <c r="F29" s="356"/>
      <c r="G29" s="356"/>
      <c r="H29" s="356"/>
      <c r="I29" s="356"/>
      <c r="J29" s="356"/>
      <c r="K29" s="356"/>
      <c r="L29" s="356"/>
      <c r="M29" s="356"/>
      <c r="N29" s="356"/>
    </row>
    <row r="30" spans="2:14">
      <c r="B30" s="356" t="s">
        <v>1745</v>
      </c>
      <c r="C30" s="356"/>
      <c r="D30" s="356" t="s">
        <v>5798</v>
      </c>
      <c r="E30" s="356" t="s">
        <v>1743</v>
      </c>
      <c r="F30" s="356"/>
      <c r="G30" s="356"/>
      <c r="H30" s="356"/>
      <c r="I30" s="356"/>
      <c r="J30" s="356"/>
      <c r="K30" s="356"/>
      <c r="L30" s="356"/>
      <c r="M30" s="356"/>
      <c r="N30" s="356"/>
    </row>
    <row r="31" spans="2:14">
      <c r="B31" s="356" t="s">
        <v>1164</v>
      </c>
      <c r="C31" s="356"/>
      <c r="D31" s="356" t="s">
        <v>5798</v>
      </c>
      <c r="E31" s="356" t="s">
        <v>424</v>
      </c>
      <c r="F31" s="356"/>
      <c r="G31" s="356"/>
      <c r="H31" s="356"/>
      <c r="I31" s="356"/>
      <c r="J31" s="356"/>
      <c r="K31" s="356"/>
      <c r="L31" s="356"/>
      <c r="M31" s="356"/>
      <c r="N31" s="356"/>
    </row>
    <row r="32" spans="2:14">
      <c r="B32" s="356" t="s">
        <v>721</v>
      </c>
      <c r="C32" s="356"/>
      <c r="D32" s="356" t="s">
        <v>5798</v>
      </c>
      <c r="E32" s="356" t="s">
        <v>1071</v>
      </c>
      <c r="F32" s="356"/>
      <c r="G32" s="356"/>
      <c r="H32" s="356"/>
      <c r="I32" s="356"/>
      <c r="J32" s="356"/>
      <c r="K32" s="356"/>
      <c r="L32" s="356"/>
      <c r="M32" s="356"/>
      <c r="N32" s="356"/>
    </row>
    <row r="33" spans="2:14">
      <c r="B33" s="356" t="s">
        <v>1206</v>
      </c>
      <c r="C33" s="356"/>
      <c r="D33" s="356" t="s">
        <v>5798</v>
      </c>
      <c r="E33" s="356" t="s">
        <v>1748</v>
      </c>
      <c r="F33" s="356"/>
      <c r="G33" s="356"/>
      <c r="H33" s="356"/>
      <c r="I33" s="356"/>
      <c r="J33" s="356"/>
      <c r="K33" s="356"/>
      <c r="L33" s="356"/>
      <c r="M33" s="356"/>
      <c r="N33" s="356"/>
    </row>
    <row r="34" spans="2:14">
      <c r="B34" s="356" t="s">
        <v>1757</v>
      </c>
      <c r="C34" s="356"/>
      <c r="D34" s="356" t="s">
        <v>5798</v>
      </c>
      <c r="E34" s="356" t="s">
        <v>1752</v>
      </c>
      <c r="F34" s="356"/>
      <c r="G34" s="356"/>
      <c r="H34" s="356"/>
      <c r="I34" s="356"/>
      <c r="J34" s="356"/>
      <c r="K34" s="356"/>
      <c r="L34" s="356"/>
      <c r="M34" s="356"/>
      <c r="N34" s="356"/>
    </row>
    <row r="35" spans="2:14">
      <c r="B35" s="373" t="s">
        <v>1763</v>
      </c>
      <c r="C35" s="373"/>
      <c r="D35" s="373" t="s">
        <v>5798</v>
      </c>
      <c r="E35" s="373" t="s">
        <v>1762</v>
      </c>
      <c r="F35" s="373"/>
      <c r="G35" s="373"/>
      <c r="H35" s="373"/>
      <c r="I35" s="373"/>
      <c r="J35" s="373"/>
      <c r="K35" s="373"/>
      <c r="L35" s="373"/>
      <c r="M35" s="373"/>
      <c r="N35" s="373"/>
    </row>
    <row r="36" spans="2:14">
      <c r="B36" s="373" t="s">
        <v>1769</v>
      </c>
      <c r="C36" s="373"/>
      <c r="D36" s="373" t="s">
        <v>5798</v>
      </c>
      <c r="E36" s="373" t="s">
        <v>1767</v>
      </c>
      <c r="F36" s="373"/>
      <c r="G36" s="373"/>
      <c r="H36" s="373"/>
      <c r="I36" s="373"/>
      <c r="J36" s="373"/>
      <c r="K36" s="373"/>
      <c r="L36" s="373"/>
      <c r="M36" s="373"/>
      <c r="N36" s="373"/>
    </row>
    <row r="37" spans="2:14">
      <c r="B37" s="373" t="s">
        <v>473</v>
      </c>
      <c r="C37" s="373"/>
      <c r="D37" s="373" t="s">
        <v>5798</v>
      </c>
      <c r="E37" s="373" t="s">
        <v>1772</v>
      </c>
      <c r="F37" s="373"/>
      <c r="G37" s="373"/>
      <c r="H37" s="373"/>
      <c r="I37" s="373"/>
      <c r="J37" s="373"/>
      <c r="K37" s="373"/>
      <c r="L37" s="373"/>
      <c r="M37" s="373"/>
      <c r="N37" s="373"/>
    </row>
    <row r="38" spans="2:14">
      <c r="B38" s="373" t="s">
        <v>1777</v>
      </c>
      <c r="C38" s="373"/>
      <c r="D38" s="373" t="s">
        <v>5798</v>
      </c>
      <c r="E38" s="373" t="s">
        <v>1773</v>
      </c>
      <c r="F38" s="373"/>
      <c r="G38" s="373"/>
      <c r="H38" s="373"/>
      <c r="I38" s="373"/>
      <c r="J38" s="373"/>
      <c r="K38" s="373"/>
      <c r="L38" s="373"/>
      <c r="M38" s="373"/>
      <c r="N38" s="373"/>
    </row>
    <row r="39" spans="2:14">
      <c r="B39" s="373" t="s">
        <v>1672</v>
      </c>
      <c r="C39" s="373"/>
      <c r="D39" s="373" t="s">
        <v>5798</v>
      </c>
      <c r="E39" s="373" t="s">
        <v>801</v>
      </c>
      <c r="F39" s="373"/>
      <c r="G39" s="373"/>
      <c r="H39" s="373"/>
      <c r="I39" s="373"/>
      <c r="J39" s="373"/>
      <c r="K39" s="373"/>
      <c r="L39" s="373"/>
      <c r="M39" s="373"/>
      <c r="N39" s="373"/>
    </row>
    <row r="40" spans="2:14">
      <c r="B40" s="373" t="s">
        <v>408</v>
      </c>
      <c r="C40" s="373"/>
      <c r="D40" s="373" t="s">
        <v>5798</v>
      </c>
      <c r="E40" s="373" t="s">
        <v>1783</v>
      </c>
      <c r="F40" s="373"/>
      <c r="G40" s="373"/>
      <c r="H40" s="373"/>
      <c r="I40" s="373"/>
      <c r="J40" s="373"/>
      <c r="K40" s="373"/>
      <c r="L40" s="373"/>
      <c r="M40" s="373"/>
      <c r="N40" s="373"/>
    </row>
    <row r="41" spans="2:14">
      <c r="B41" s="373" t="s">
        <v>688</v>
      </c>
      <c r="C41" s="373"/>
      <c r="D41" s="373" t="s">
        <v>5798</v>
      </c>
      <c r="E41" s="373" t="s">
        <v>1788</v>
      </c>
      <c r="F41" s="373"/>
      <c r="G41" s="373"/>
      <c r="H41" s="373"/>
      <c r="I41" s="373"/>
      <c r="J41" s="373"/>
      <c r="K41" s="373"/>
      <c r="L41" s="373"/>
      <c r="M41" s="373"/>
      <c r="N41" s="373"/>
    </row>
    <row r="42" spans="2:14">
      <c r="B42" s="373" t="s">
        <v>1293</v>
      </c>
      <c r="C42" s="373"/>
      <c r="D42" s="373" t="s">
        <v>5798</v>
      </c>
      <c r="E42" s="373" t="s">
        <v>1791</v>
      </c>
      <c r="F42" s="373"/>
      <c r="G42" s="373"/>
      <c r="H42" s="373"/>
      <c r="I42" s="373"/>
      <c r="J42" s="373"/>
      <c r="K42" s="373"/>
      <c r="L42" s="373"/>
      <c r="M42" s="373"/>
      <c r="N42" s="373"/>
    </row>
    <row r="43" spans="2:14">
      <c r="B43" s="373" t="s">
        <v>579</v>
      </c>
      <c r="C43" s="373"/>
      <c r="D43" s="373" t="s">
        <v>5798</v>
      </c>
      <c r="E43" s="373" t="s">
        <v>685</v>
      </c>
      <c r="F43" s="373"/>
      <c r="G43" s="373"/>
      <c r="H43" s="373"/>
      <c r="I43" s="373"/>
      <c r="J43" s="373"/>
      <c r="K43" s="373"/>
      <c r="L43" s="373"/>
      <c r="M43" s="373"/>
      <c r="N43" s="373"/>
    </row>
    <row r="44" spans="2:14">
      <c r="B44" s="373" t="s">
        <v>1126</v>
      </c>
      <c r="C44" s="373"/>
      <c r="D44" s="373" t="s">
        <v>5798</v>
      </c>
      <c r="E44" s="373" t="s">
        <v>1712</v>
      </c>
      <c r="F44" s="373"/>
      <c r="G44" s="373"/>
      <c r="H44" s="373"/>
      <c r="I44" s="373"/>
      <c r="J44" s="373"/>
      <c r="K44" s="373"/>
      <c r="L44" s="373"/>
      <c r="M44" s="373"/>
      <c r="N44" s="373"/>
    </row>
    <row r="45" spans="2:14">
      <c r="B45" s="373" t="s">
        <v>205</v>
      </c>
      <c r="C45" s="373"/>
      <c r="D45" s="373" t="s">
        <v>5798</v>
      </c>
      <c r="E45" s="373" t="s">
        <v>1792</v>
      </c>
      <c r="F45" s="373"/>
      <c r="G45" s="373"/>
      <c r="H45" s="373"/>
      <c r="I45" s="373"/>
      <c r="J45" s="373"/>
      <c r="K45" s="373"/>
      <c r="L45" s="373"/>
      <c r="M45" s="373"/>
      <c r="N45" s="373"/>
    </row>
    <row r="46" spans="2:14">
      <c r="B46" s="373" t="s">
        <v>1793</v>
      </c>
      <c r="C46" s="373"/>
      <c r="D46" s="373" t="s">
        <v>5798</v>
      </c>
      <c r="E46" s="373" t="s">
        <v>1388</v>
      </c>
      <c r="F46" s="373"/>
      <c r="G46" s="373"/>
      <c r="H46" s="373"/>
      <c r="I46" s="373"/>
      <c r="J46" s="373"/>
      <c r="K46" s="373"/>
      <c r="L46" s="373"/>
      <c r="M46" s="373"/>
      <c r="N46" s="373"/>
    </row>
    <row r="47" spans="2:14">
      <c r="B47" s="373" t="s">
        <v>1802</v>
      </c>
      <c r="C47" s="373"/>
      <c r="D47" s="373" t="s">
        <v>5798</v>
      </c>
      <c r="E47" s="373" t="s">
        <v>1800</v>
      </c>
      <c r="F47" s="373"/>
      <c r="G47" s="373"/>
      <c r="H47" s="373"/>
      <c r="I47" s="373"/>
      <c r="J47" s="373"/>
      <c r="K47" s="373"/>
      <c r="L47" s="373"/>
      <c r="M47" s="373"/>
      <c r="N47" s="373"/>
    </row>
    <row r="48" spans="2:14">
      <c r="B48" s="373" t="s">
        <v>1815</v>
      </c>
      <c r="C48" s="373"/>
      <c r="D48" s="373" t="s">
        <v>5798</v>
      </c>
      <c r="E48" s="373" t="s">
        <v>1812</v>
      </c>
      <c r="F48" s="373"/>
      <c r="G48" s="373"/>
      <c r="H48" s="373"/>
      <c r="I48" s="373"/>
      <c r="J48" s="373"/>
      <c r="K48" s="373"/>
      <c r="L48" s="373"/>
      <c r="M48" s="373"/>
      <c r="N48" s="373"/>
    </row>
    <row r="49" spans="2:14">
      <c r="B49" s="373" t="s">
        <v>1819</v>
      </c>
      <c r="C49" s="373"/>
      <c r="D49" s="373" t="s">
        <v>5798</v>
      </c>
      <c r="E49" s="373" t="s">
        <v>1818</v>
      </c>
      <c r="F49" s="373"/>
      <c r="G49" s="373"/>
      <c r="H49" s="373"/>
      <c r="I49" s="373"/>
      <c r="J49" s="373"/>
      <c r="K49" s="373"/>
      <c r="L49" s="373"/>
      <c r="M49" s="373"/>
      <c r="N49" s="373"/>
    </row>
    <row r="50" spans="2:14">
      <c r="B50" s="373" t="s">
        <v>1824</v>
      </c>
      <c r="C50" s="373"/>
      <c r="D50" s="373" t="s">
        <v>5798</v>
      </c>
      <c r="E50" s="373" t="s">
        <v>1822</v>
      </c>
      <c r="F50" s="373"/>
      <c r="G50" s="373"/>
      <c r="H50" s="373"/>
      <c r="I50" s="373"/>
      <c r="J50" s="373"/>
      <c r="K50" s="373"/>
      <c r="L50" s="373"/>
      <c r="M50" s="373"/>
      <c r="N50" s="373"/>
    </row>
    <row r="51" spans="2:14">
      <c r="B51" s="373" t="s">
        <v>1827</v>
      </c>
      <c r="C51" s="373"/>
      <c r="D51" s="373" t="s">
        <v>5798</v>
      </c>
      <c r="E51" s="373" t="s">
        <v>1302</v>
      </c>
      <c r="F51" s="373"/>
      <c r="G51" s="373"/>
      <c r="H51" s="373"/>
      <c r="I51" s="373"/>
      <c r="J51" s="373"/>
      <c r="K51" s="373"/>
      <c r="L51" s="373"/>
      <c r="M51" s="373"/>
      <c r="N51" s="373"/>
    </row>
    <row r="52" spans="2:14">
      <c r="B52" s="373" t="s">
        <v>1837</v>
      </c>
      <c r="C52" s="373"/>
      <c r="D52" s="373" t="s">
        <v>5798</v>
      </c>
      <c r="E52" s="373" t="s">
        <v>1831</v>
      </c>
      <c r="F52" s="373"/>
      <c r="G52" s="373"/>
      <c r="H52" s="373"/>
      <c r="I52" s="373"/>
      <c r="J52" s="373"/>
      <c r="K52" s="373"/>
      <c r="L52" s="373"/>
      <c r="M52" s="373"/>
      <c r="N52" s="373"/>
    </row>
    <row r="53" spans="2:14">
      <c r="B53" s="373" t="s">
        <v>1843</v>
      </c>
      <c r="C53" s="373"/>
      <c r="D53" s="373" t="s">
        <v>5798</v>
      </c>
      <c r="E53" s="373" t="s">
        <v>1839</v>
      </c>
      <c r="F53" s="373"/>
      <c r="G53" s="373"/>
      <c r="H53" s="373"/>
      <c r="I53" s="373"/>
      <c r="J53" s="373"/>
      <c r="K53" s="373"/>
      <c r="L53" s="373"/>
      <c r="M53" s="373"/>
      <c r="N53" s="373"/>
    </row>
    <row r="54" spans="2:14">
      <c r="B54" s="373" t="s">
        <v>1026</v>
      </c>
      <c r="C54" s="373"/>
      <c r="D54" s="373" t="s">
        <v>5798</v>
      </c>
      <c r="E54" s="373" t="s">
        <v>1269</v>
      </c>
      <c r="F54" s="373"/>
      <c r="G54" s="373"/>
      <c r="H54" s="373"/>
      <c r="I54" s="373"/>
      <c r="J54" s="373"/>
      <c r="K54" s="373"/>
      <c r="L54" s="373"/>
      <c r="M54" s="373"/>
      <c r="N54" s="373"/>
    </row>
    <row r="55" spans="2:14">
      <c r="B55" s="373" t="s">
        <v>1848</v>
      </c>
      <c r="C55" s="373"/>
      <c r="D55" s="373" t="s">
        <v>5798</v>
      </c>
      <c r="E55" s="373" t="s">
        <v>1846</v>
      </c>
      <c r="F55" s="373"/>
      <c r="G55" s="373"/>
      <c r="H55" s="373"/>
      <c r="I55" s="373"/>
      <c r="J55" s="373"/>
      <c r="K55" s="373"/>
      <c r="L55" s="373"/>
      <c r="M55" s="373"/>
      <c r="N55" s="373"/>
    </row>
    <row r="56" spans="2:14">
      <c r="B56" s="373" t="s">
        <v>253</v>
      </c>
      <c r="C56" s="373"/>
      <c r="D56" s="373" t="s">
        <v>5798</v>
      </c>
      <c r="E56" s="373" t="s">
        <v>1849</v>
      </c>
      <c r="F56" s="373"/>
      <c r="G56" s="373"/>
      <c r="H56" s="373"/>
      <c r="I56" s="373"/>
      <c r="J56" s="373"/>
      <c r="K56" s="373"/>
      <c r="L56" s="373"/>
      <c r="M56" s="373"/>
      <c r="N56" s="373"/>
    </row>
    <row r="57" spans="2:14">
      <c r="B57" s="373" t="s">
        <v>1856</v>
      </c>
      <c r="C57" s="373"/>
      <c r="D57" s="373" t="s">
        <v>5798</v>
      </c>
      <c r="E57" s="373" t="s">
        <v>1854</v>
      </c>
      <c r="F57" s="373"/>
      <c r="G57" s="373"/>
      <c r="H57" s="373"/>
      <c r="I57" s="373"/>
      <c r="J57" s="373"/>
      <c r="K57" s="373"/>
      <c r="L57" s="373"/>
      <c r="M57" s="373"/>
      <c r="N57" s="373"/>
    </row>
    <row r="58" spans="2:14">
      <c r="B58" s="373" t="s">
        <v>1860</v>
      </c>
      <c r="C58" s="373"/>
      <c r="D58" s="373" t="s">
        <v>5798</v>
      </c>
      <c r="E58" s="373" t="s">
        <v>1858</v>
      </c>
      <c r="F58" s="373"/>
      <c r="G58" s="373"/>
      <c r="H58" s="373"/>
      <c r="I58" s="373"/>
      <c r="J58" s="373"/>
      <c r="K58" s="373"/>
      <c r="L58" s="373"/>
      <c r="M58" s="373"/>
      <c r="N58" s="373"/>
    </row>
    <row r="59" spans="2:14">
      <c r="B59" s="373" t="s">
        <v>1862</v>
      </c>
      <c r="C59" s="373"/>
      <c r="D59" s="373" t="s">
        <v>5798</v>
      </c>
      <c r="E59" s="373" t="s">
        <v>1115</v>
      </c>
      <c r="F59" s="373"/>
      <c r="G59" s="373"/>
      <c r="H59" s="373"/>
      <c r="I59" s="373"/>
      <c r="J59" s="373"/>
      <c r="K59" s="373"/>
      <c r="L59" s="373"/>
      <c r="M59" s="373"/>
      <c r="N59" s="373"/>
    </row>
    <row r="60" spans="2:14">
      <c r="B60" s="373" t="s">
        <v>1868</v>
      </c>
      <c r="C60" s="373"/>
      <c r="D60" s="373" t="s">
        <v>5798</v>
      </c>
      <c r="E60" s="373" t="s">
        <v>1864</v>
      </c>
      <c r="F60" s="373"/>
      <c r="G60" s="373"/>
      <c r="H60" s="373"/>
      <c r="I60" s="373"/>
      <c r="J60" s="373"/>
      <c r="K60" s="373"/>
      <c r="L60" s="373"/>
      <c r="M60" s="373"/>
      <c r="N60" s="373"/>
    </row>
    <row r="61" spans="2:14">
      <c r="B61" s="373" t="s">
        <v>157</v>
      </c>
      <c r="C61" s="373"/>
      <c r="D61" s="373" t="s">
        <v>5798</v>
      </c>
      <c r="E61" s="373" t="s">
        <v>1771</v>
      </c>
      <c r="F61" s="373"/>
      <c r="G61" s="373"/>
      <c r="H61" s="373"/>
      <c r="I61" s="373"/>
      <c r="J61" s="373"/>
      <c r="K61" s="373"/>
      <c r="L61" s="373"/>
      <c r="M61" s="373"/>
      <c r="N61" s="373"/>
    </row>
    <row r="62" spans="2:14">
      <c r="B62" s="373" t="s">
        <v>1869</v>
      </c>
      <c r="C62" s="373"/>
      <c r="D62" s="373" t="s">
        <v>5798</v>
      </c>
      <c r="E62" s="373" t="s">
        <v>1687</v>
      </c>
      <c r="F62" s="373"/>
      <c r="G62" s="373"/>
      <c r="H62" s="373"/>
      <c r="I62" s="373"/>
      <c r="J62" s="373"/>
      <c r="K62" s="373"/>
      <c r="L62" s="373"/>
      <c r="M62" s="373"/>
      <c r="N62" s="373"/>
    </row>
    <row r="63" spans="2:14">
      <c r="B63" s="373" t="s">
        <v>1874</v>
      </c>
      <c r="C63" s="373"/>
      <c r="D63" s="373" t="s">
        <v>5798</v>
      </c>
      <c r="E63" s="373" t="s">
        <v>1872</v>
      </c>
      <c r="F63" s="373"/>
      <c r="G63" s="373"/>
      <c r="H63" s="373"/>
      <c r="I63" s="373"/>
      <c r="J63" s="373"/>
      <c r="K63" s="373"/>
      <c r="L63" s="373"/>
      <c r="M63" s="373"/>
      <c r="N63" s="373"/>
    </row>
    <row r="64" spans="2:14">
      <c r="B64" s="373" t="s">
        <v>1877</v>
      </c>
      <c r="C64" s="373"/>
      <c r="D64" s="373" t="s">
        <v>5798</v>
      </c>
      <c r="E64" s="373" t="s">
        <v>1496</v>
      </c>
      <c r="F64" s="373"/>
      <c r="G64" s="373"/>
      <c r="H64" s="373"/>
      <c r="I64" s="373"/>
      <c r="J64" s="373"/>
      <c r="K64" s="373"/>
      <c r="L64" s="373"/>
      <c r="M64" s="373"/>
      <c r="N64" s="373"/>
    </row>
    <row r="65" spans="2:14">
      <c r="B65" s="373" t="s">
        <v>574</v>
      </c>
      <c r="C65" s="373"/>
      <c r="D65" s="373" t="s">
        <v>5798</v>
      </c>
      <c r="E65" s="373" t="s">
        <v>1879</v>
      </c>
      <c r="F65" s="373"/>
      <c r="G65" s="373"/>
      <c r="H65" s="373"/>
      <c r="I65" s="373"/>
      <c r="J65" s="373"/>
      <c r="K65" s="373"/>
      <c r="L65" s="373"/>
      <c r="M65" s="373"/>
      <c r="N65" s="373"/>
    </row>
    <row r="66" spans="2:14">
      <c r="B66" s="373" t="s">
        <v>973</v>
      </c>
      <c r="C66" s="373"/>
      <c r="D66" s="373" t="s">
        <v>5798</v>
      </c>
      <c r="E66" s="373" t="s">
        <v>61</v>
      </c>
      <c r="F66" s="373"/>
      <c r="G66" s="373"/>
      <c r="H66" s="373"/>
      <c r="I66" s="373"/>
      <c r="J66" s="373"/>
      <c r="K66" s="373"/>
      <c r="L66" s="373"/>
      <c r="M66" s="373"/>
      <c r="N66" s="373"/>
    </row>
    <row r="67" spans="2:14">
      <c r="B67" s="373" t="s">
        <v>1882</v>
      </c>
      <c r="C67" s="373"/>
      <c r="D67" s="373" t="s">
        <v>5798</v>
      </c>
      <c r="E67" s="373" t="s">
        <v>336</v>
      </c>
      <c r="F67" s="373"/>
      <c r="G67" s="373"/>
      <c r="H67" s="373"/>
      <c r="I67" s="373"/>
      <c r="J67" s="373"/>
      <c r="K67" s="373"/>
      <c r="L67" s="373"/>
      <c r="M67" s="373"/>
      <c r="N67" s="373"/>
    </row>
    <row r="68" spans="2:14">
      <c r="B68" s="373" t="s">
        <v>737</v>
      </c>
      <c r="C68" s="373"/>
      <c r="D68" s="373" t="s">
        <v>5798</v>
      </c>
      <c r="E68" s="373" t="s">
        <v>1889</v>
      </c>
      <c r="F68" s="373"/>
      <c r="G68" s="373"/>
      <c r="H68" s="373"/>
      <c r="I68" s="373"/>
      <c r="J68" s="373"/>
      <c r="K68" s="373"/>
      <c r="L68" s="373"/>
      <c r="M68" s="373"/>
      <c r="N68" s="373"/>
    </row>
    <row r="69" spans="2:14">
      <c r="B69" s="373" t="s">
        <v>655</v>
      </c>
      <c r="C69" s="373"/>
      <c r="D69" s="373" t="s">
        <v>5798</v>
      </c>
      <c r="E69" s="373" t="s">
        <v>1890</v>
      </c>
      <c r="F69" s="373"/>
      <c r="G69" s="373"/>
      <c r="H69" s="373"/>
      <c r="I69" s="373"/>
      <c r="J69" s="373"/>
      <c r="K69" s="373"/>
      <c r="L69" s="373"/>
      <c r="M69" s="373"/>
      <c r="N69" s="373"/>
    </row>
    <row r="70" spans="2:14">
      <c r="B70" s="373" t="s">
        <v>151</v>
      </c>
      <c r="C70" s="373"/>
      <c r="D70" s="373" t="s">
        <v>5798</v>
      </c>
      <c r="E70" s="373" t="s">
        <v>1897</v>
      </c>
      <c r="F70" s="373"/>
      <c r="G70" s="373"/>
      <c r="H70" s="373"/>
      <c r="I70" s="373"/>
      <c r="J70" s="373"/>
      <c r="K70" s="373"/>
      <c r="L70" s="373"/>
      <c r="M70" s="373"/>
      <c r="N70" s="373"/>
    </row>
    <row r="71" spans="2:14">
      <c r="B71" s="373" t="s">
        <v>1903</v>
      </c>
      <c r="C71" s="373"/>
      <c r="D71" s="373" t="s">
        <v>5798</v>
      </c>
      <c r="E71" s="373" t="s">
        <v>617</v>
      </c>
      <c r="F71" s="373"/>
      <c r="G71" s="373"/>
      <c r="H71" s="373"/>
      <c r="I71" s="373"/>
      <c r="J71" s="373"/>
      <c r="K71" s="373"/>
      <c r="L71" s="373"/>
      <c r="M71" s="373"/>
      <c r="N71" s="373"/>
    </row>
    <row r="72" spans="2:14">
      <c r="B72" s="373" t="s">
        <v>998</v>
      </c>
      <c r="C72" s="373"/>
      <c r="D72" s="373" t="s">
        <v>5798</v>
      </c>
      <c r="E72" s="373" t="s">
        <v>1909</v>
      </c>
      <c r="F72" s="373"/>
      <c r="G72" s="373"/>
      <c r="H72" s="373"/>
      <c r="I72" s="373"/>
      <c r="J72" s="373"/>
      <c r="K72" s="373"/>
      <c r="L72" s="373"/>
      <c r="M72" s="373"/>
      <c r="N72" s="373"/>
    </row>
    <row r="73" spans="2:14">
      <c r="B73" s="373" t="s">
        <v>1046</v>
      </c>
      <c r="C73" s="373"/>
      <c r="D73" s="373" t="s">
        <v>5798</v>
      </c>
      <c r="E73" s="373" t="s">
        <v>1912</v>
      </c>
      <c r="F73" s="373"/>
      <c r="G73" s="373"/>
      <c r="H73" s="373"/>
      <c r="I73" s="373"/>
      <c r="J73" s="373"/>
      <c r="K73" s="373"/>
      <c r="L73" s="373"/>
      <c r="M73" s="373"/>
      <c r="N73" s="373"/>
    </row>
    <row r="74" spans="2:14">
      <c r="B74" s="373" t="s">
        <v>1659</v>
      </c>
      <c r="C74" s="373"/>
      <c r="D74" s="373" t="s">
        <v>5798</v>
      </c>
      <c r="E74" s="373" t="s">
        <v>1916</v>
      </c>
      <c r="F74" s="373"/>
      <c r="G74" s="373"/>
      <c r="H74" s="373"/>
      <c r="I74" s="373"/>
      <c r="J74" s="373"/>
      <c r="K74" s="373"/>
      <c r="L74" s="373"/>
      <c r="M74" s="373"/>
      <c r="N74" s="373"/>
    </row>
    <row r="75" spans="2:14">
      <c r="B75" s="373" t="s">
        <v>1924</v>
      </c>
      <c r="C75" s="373"/>
      <c r="D75" s="373" t="s">
        <v>5798</v>
      </c>
      <c r="E75" s="373" t="s">
        <v>1921</v>
      </c>
      <c r="F75" s="373"/>
      <c r="G75" s="373"/>
      <c r="H75" s="373"/>
      <c r="I75" s="373"/>
      <c r="J75" s="373"/>
      <c r="K75" s="373"/>
      <c r="L75" s="373"/>
      <c r="M75" s="373"/>
      <c r="N75" s="373"/>
    </row>
    <row r="76" spans="2:14">
      <c r="B76" s="373" t="s">
        <v>1930</v>
      </c>
      <c r="C76" s="373"/>
      <c r="D76" s="373" t="s">
        <v>5798</v>
      </c>
      <c r="E76" s="373" t="s">
        <v>1925</v>
      </c>
      <c r="F76" s="373"/>
      <c r="G76" s="373"/>
      <c r="H76" s="373"/>
      <c r="I76" s="373"/>
      <c r="J76" s="373"/>
      <c r="K76" s="373"/>
      <c r="L76" s="373"/>
      <c r="M76" s="373"/>
      <c r="N76" s="373"/>
    </row>
    <row r="77" spans="2:14">
      <c r="B77" s="373" t="s">
        <v>1942</v>
      </c>
      <c r="C77" s="373"/>
      <c r="D77" s="373" t="s">
        <v>5798</v>
      </c>
      <c r="E77" s="373" t="s">
        <v>1936</v>
      </c>
      <c r="F77" s="373"/>
      <c r="G77" s="373"/>
      <c r="H77" s="373"/>
      <c r="I77" s="373"/>
      <c r="J77" s="373"/>
      <c r="K77" s="373"/>
      <c r="L77" s="373"/>
      <c r="M77" s="373"/>
      <c r="N77" s="373"/>
    </row>
    <row r="78" spans="2:14">
      <c r="B78" s="373" t="s">
        <v>676</v>
      </c>
      <c r="C78" s="373"/>
      <c r="D78" s="373" t="s">
        <v>5798</v>
      </c>
      <c r="E78" s="373" t="s">
        <v>1301</v>
      </c>
      <c r="F78" s="373"/>
      <c r="G78" s="373"/>
      <c r="H78" s="373"/>
      <c r="I78" s="373"/>
      <c r="J78" s="373"/>
      <c r="K78" s="373"/>
      <c r="L78" s="373"/>
      <c r="M78" s="373"/>
      <c r="N78" s="373"/>
    </row>
    <row r="79" spans="2:14">
      <c r="B79" s="373" t="s">
        <v>1956</v>
      </c>
      <c r="C79" s="373"/>
      <c r="D79" s="373" t="s">
        <v>5798</v>
      </c>
      <c r="E79" s="373" t="s">
        <v>1949</v>
      </c>
      <c r="F79" s="373"/>
      <c r="G79" s="373"/>
      <c r="H79" s="373"/>
      <c r="I79" s="373"/>
      <c r="J79" s="373"/>
      <c r="K79" s="373"/>
      <c r="L79" s="373"/>
      <c r="M79" s="373"/>
      <c r="N79" s="373"/>
    </row>
    <row r="80" spans="2:14">
      <c r="B80" s="373" t="s">
        <v>1395</v>
      </c>
      <c r="C80" s="373"/>
      <c r="D80" s="373" t="s">
        <v>5798</v>
      </c>
      <c r="E80" s="373" t="s">
        <v>1074</v>
      </c>
      <c r="F80" s="373"/>
      <c r="G80" s="373"/>
      <c r="H80" s="373"/>
      <c r="I80" s="373"/>
      <c r="J80" s="373"/>
      <c r="K80" s="373"/>
      <c r="L80" s="373"/>
      <c r="M80" s="373"/>
      <c r="N80" s="373"/>
    </row>
    <row r="81" spans="2:14">
      <c r="B81" s="373" t="s">
        <v>1963</v>
      </c>
      <c r="C81" s="373"/>
      <c r="D81" s="373" t="s">
        <v>5798</v>
      </c>
      <c r="E81" s="373" t="s">
        <v>1959</v>
      </c>
      <c r="F81" s="373"/>
      <c r="G81" s="373"/>
      <c r="H81" s="373"/>
      <c r="I81" s="373"/>
      <c r="J81" s="373"/>
      <c r="K81" s="373"/>
      <c r="L81" s="373"/>
      <c r="M81" s="373"/>
      <c r="N81" s="373"/>
    </row>
    <row r="82" spans="2:14">
      <c r="B82" s="373" t="s">
        <v>1423</v>
      </c>
      <c r="C82" s="373"/>
      <c r="D82" s="373" t="s">
        <v>5798</v>
      </c>
      <c r="E82" s="373" t="s">
        <v>1966</v>
      </c>
      <c r="F82" s="373"/>
      <c r="G82" s="373"/>
      <c r="H82" s="373"/>
      <c r="I82" s="373"/>
      <c r="J82" s="373"/>
      <c r="K82" s="373"/>
      <c r="L82" s="373"/>
      <c r="M82" s="373"/>
      <c r="N82" s="373"/>
    </row>
    <row r="83" spans="2:14">
      <c r="B83" s="373" t="s">
        <v>1969</v>
      </c>
      <c r="C83" s="373"/>
      <c r="D83" s="373" t="s">
        <v>5798</v>
      </c>
      <c r="E83" s="373" t="s">
        <v>619</v>
      </c>
      <c r="F83" s="373"/>
      <c r="G83" s="373"/>
      <c r="H83" s="373"/>
      <c r="I83" s="373"/>
      <c r="J83" s="373"/>
      <c r="K83" s="373"/>
      <c r="L83" s="373"/>
      <c r="M83" s="373"/>
      <c r="N83" s="373"/>
    </row>
    <row r="84" spans="2:14">
      <c r="B84" s="373" t="s">
        <v>1974</v>
      </c>
      <c r="C84" s="373"/>
      <c r="D84" s="373" t="s">
        <v>5798</v>
      </c>
      <c r="E84" s="373" t="s">
        <v>1972</v>
      </c>
      <c r="F84" s="373"/>
      <c r="G84" s="373"/>
      <c r="H84" s="373"/>
      <c r="I84" s="373"/>
      <c r="J84" s="373"/>
      <c r="K84" s="373"/>
      <c r="L84" s="373"/>
      <c r="M84" s="373"/>
      <c r="N84" s="373"/>
    </row>
    <row r="85" spans="2:14">
      <c r="B85" s="373" t="s">
        <v>1976</v>
      </c>
      <c r="C85" s="373"/>
      <c r="D85" s="373" t="s">
        <v>5798</v>
      </c>
      <c r="E85" s="373" t="s">
        <v>1697</v>
      </c>
      <c r="F85" s="373"/>
      <c r="G85" s="373"/>
      <c r="H85" s="373"/>
      <c r="I85" s="373"/>
      <c r="J85" s="373"/>
      <c r="K85" s="373"/>
      <c r="L85" s="373"/>
      <c r="M85" s="373"/>
      <c r="N85" s="373"/>
    </row>
    <row r="86" spans="2:14">
      <c r="B86" s="373" t="s">
        <v>1979</v>
      </c>
      <c r="C86" s="373"/>
      <c r="D86" s="373" t="s">
        <v>5798</v>
      </c>
      <c r="E86" s="373" t="s">
        <v>833</v>
      </c>
      <c r="F86" s="373"/>
      <c r="G86" s="373"/>
      <c r="H86" s="373"/>
      <c r="I86" s="373"/>
      <c r="J86" s="373"/>
      <c r="K86" s="373"/>
      <c r="L86" s="373"/>
      <c r="M86" s="373"/>
      <c r="N86" s="373"/>
    </row>
    <row r="87" spans="2:14">
      <c r="B87" s="373" t="s">
        <v>1755</v>
      </c>
      <c r="C87" s="373"/>
      <c r="D87" s="373" t="s">
        <v>5798</v>
      </c>
      <c r="E87" s="373" t="s">
        <v>1981</v>
      </c>
      <c r="F87" s="373"/>
      <c r="G87" s="373"/>
      <c r="H87" s="373"/>
      <c r="I87" s="373"/>
      <c r="J87" s="373"/>
      <c r="K87" s="373"/>
      <c r="L87" s="373"/>
      <c r="M87" s="373"/>
      <c r="N87" s="373"/>
    </row>
    <row r="88" spans="2:14">
      <c r="B88" s="373" t="s">
        <v>1091</v>
      </c>
      <c r="C88" s="373"/>
      <c r="D88" s="373" t="s">
        <v>5798</v>
      </c>
      <c r="E88" s="373" t="s">
        <v>1060</v>
      </c>
      <c r="F88" s="373"/>
      <c r="G88" s="373"/>
      <c r="H88" s="373"/>
      <c r="I88" s="373"/>
      <c r="J88" s="373"/>
      <c r="K88" s="373"/>
      <c r="L88" s="373"/>
      <c r="M88" s="373"/>
      <c r="N88" s="373"/>
    </row>
    <row r="89" spans="2:14">
      <c r="B89" s="373" t="s">
        <v>1710</v>
      </c>
      <c r="C89" s="373"/>
      <c r="D89" s="373" t="s">
        <v>5798</v>
      </c>
      <c r="E89" s="373" t="s">
        <v>1983</v>
      </c>
      <c r="F89" s="373"/>
      <c r="G89" s="373"/>
      <c r="H89" s="373"/>
      <c r="I89" s="373"/>
      <c r="J89" s="373"/>
      <c r="K89" s="373"/>
      <c r="L89" s="373"/>
      <c r="M89" s="373"/>
      <c r="N89" s="373"/>
    </row>
    <row r="90" spans="2:14">
      <c r="B90" s="373" t="s">
        <v>1928</v>
      </c>
      <c r="C90" s="373"/>
      <c r="D90" s="373" t="s">
        <v>5798</v>
      </c>
      <c r="E90" s="373" t="s">
        <v>679</v>
      </c>
      <c r="F90" s="373"/>
      <c r="G90" s="373"/>
      <c r="H90" s="373"/>
      <c r="I90" s="373"/>
      <c r="J90" s="373"/>
      <c r="K90" s="373"/>
      <c r="L90" s="373"/>
      <c r="M90" s="373"/>
      <c r="N90" s="373"/>
    </row>
    <row r="91" spans="2:14">
      <c r="B91" s="373" t="s">
        <v>1984</v>
      </c>
      <c r="C91" s="373"/>
      <c r="D91" s="373" t="s">
        <v>5798</v>
      </c>
      <c r="E91" s="373" t="s">
        <v>1813</v>
      </c>
      <c r="F91" s="373"/>
      <c r="G91" s="373"/>
      <c r="H91" s="373"/>
      <c r="I91" s="373"/>
      <c r="J91" s="373"/>
      <c r="K91" s="373"/>
      <c r="L91" s="373"/>
      <c r="M91" s="373"/>
      <c r="N91" s="373"/>
    </row>
    <row r="92" spans="2:14">
      <c r="B92" s="373" t="s">
        <v>1999</v>
      </c>
      <c r="C92" s="373"/>
      <c r="D92" s="373" t="s">
        <v>5798</v>
      </c>
      <c r="E92" s="373" t="s">
        <v>1991</v>
      </c>
      <c r="F92" s="373"/>
      <c r="G92" s="373"/>
      <c r="H92" s="373"/>
      <c r="I92" s="373"/>
      <c r="J92" s="373"/>
      <c r="K92" s="373"/>
      <c r="L92" s="373"/>
      <c r="M92" s="373"/>
      <c r="N92" s="373"/>
    </row>
    <row r="93" spans="2:14">
      <c r="B93" s="373" t="s">
        <v>529</v>
      </c>
      <c r="C93" s="373"/>
      <c r="D93" s="373" t="s">
        <v>5798</v>
      </c>
      <c r="E93" s="373" t="s">
        <v>1428</v>
      </c>
      <c r="F93" s="373"/>
      <c r="G93" s="373"/>
      <c r="H93" s="373"/>
      <c r="I93" s="373"/>
      <c r="J93" s="373"/>
      <c r="K93" s="373"/>
      <c r="L93" s="373"/>
      <c r="M93" s="373"/>
      <c r="N93" s="373"/>
    </row>
    <row r="94" spans="2:14">
      <c r="B94" s="373" t="s">
        <v>418</v>
      </c>
      <c r="C94" s="373"/>
      <c r="D94" s="373" t="s">
        <v>5798</v>
      </c>
      <c r="E94" s="373" t="s">
        <v>1908</v>
      </c>
      <c r="F94" s="373"/>
      <c r="G94" s="373"/>
      <c r="H94" s="373"/>
      <c r="I94" s="373"/>
      <c r="J94" s="373"/>
      <c r="K94" s="373"/>
      <c r="L94" s="373"/>
      <c r="M94" s="373"/>
      <c r="N94" s="373"/>
    </row>
    <row r="95" spans="2:14">
      <c r="B95" s="373" t="s">
        <v>1210</v>
      </c>
      <c r="C95" s="373"/>
      <c r="D95" s="373" t="s">
        <v>5798</v>
      </c>
      <c r="E95" s="373" t="s">
        <v>1186</v>
      </c>
      <c r="F95" s="373"/>
      <c r="G95" s="373"/>
      <c r="H95" s="373"/>
      <c r="I95" s="373"/>
      <c r="J95" s="373"/>
      <c r="K95" s="373"/>
      <c r="L95" s="373"/>
      <c r="M95" s="373"/>
      <c r="N95" s="373"/>
    </row>
    <row r="96" spans="2:14">
      <c r="B96" s="373" t="s">
        <v>1449</v>
      </c>
      <c r="C96" s="373"/>
      <c r="D96" s="373" t="s">
        <v>5798</v>
      </c>
      <c r="E96" s="373" t="s">
        <v>2004</v>
      </c>
      <c r="F96" s="373"/>
      <c r="G96" s="373"/>
      <c r="H96" s="373"/>
      <c r="I96" s="373"/>
      <c r="J96" s="373"/>
      <c r="K96" s="373"/>
      <c r="L96" s="373"/>
      <c r="M96" s="373"/>
      <c r="N96" s="373"/>
    </row>
    <row r="97" spans="2:14">
      <c r="B97" s="373" t="s">
        <v>16</v>
      </c>
      <c r="C97" s="373"/>
      <c r="D97" s="373" t="s">
        <v>5798</v>
      </c>
      <c r="E97" s="373" t="s">
        <v>2005</v>
      </c>
      <c r="F97" s="373"/>
      <c r="G97" s="373"/>
      <c r="H97" s="373"/>
      <c r="I97" s="373"/>
      <c r="J97" s="373"/>
      <c r="K97" s="373"/>
      <c r="L97" s="373"/>
      <c r="M97" s="373"/>
      <c r="N97" s="373"/>
    </row>
    <row r="98" spans="2:14">
      <c r="B98" s="373" t="s">
        <v>2013</v>
      </c>
      <c r="C98" s="373"/>
      <c r="D98" s="373" t="s">
        <v>5798</v>
      </c>
      <c r="E98" s="373" t="s">
        <v>2009</v>
      </c>
      <c r="F98" s="373"/>
      <c r="G98" s="373"/>
      <c r="H98" s="373"/>
      <c r="I98" s="373"/>
      <c r="J98" s="373"/>
      <c r="K98" s="373"/>
      <c r="L98" s="373"/>
      <c r="M98" s="373"/>
      <c r="N98" s="373"/>
    </row>
    <row r="99" spans="2:14">
      <c r="B99" s="373" t="s">
        <v>334</v>
      </c>
      <c r="C99" s="373"/>
      <c r="D99" s="373" t="s">
        <v>5798</v>
      </c>
      <c r="E99" s="373" t="s">
        <v>48</v>
      </c>
      <c r="F99" s="373"/>
      <c r="G99" s="373"/>
      <c r="H99" s="373"/>
      <c r="I99" s="373"/>
      <c r="J99" s="373"/>
      <c r="K99" s="373"/>
      <c r="L99" s="373"/>
      <c r="M99" s="373"/>
      <c r="N99" s="373"/>
    </row>
    <row r="100" spans="2:14">
      <c r="B100" s="373" t="s">
        <v>1998</v>
      </c>
      <c r="C100" s="373"/>
      <c r="D100" s="373" t="s">
        <v>5798</v>
      </c>
      <c r="E100" s="373" t="s">
        <v>2015</v>
      </c>
      <c r="F100" s="373"/>
      <c r="G100" s="373"/>
      <c r="H100" s="373"/>
      <c r="I100" s="373"/>
      <c r="J100" s="373"/>
      <c r="K100" s="373"/>
      <c r="L100" s="373"/>
      <c r="M100" s="373"/>
      <c r="N100" s="373"/>
    </row>
    <row r="101" spans="2:14">
      <c r="B101" s="373" t="s">
        <v>320</v>
      </c>
      <c r="C101" s="373"/>
      <c r="D101" s="373" t="s">
        <v>5798</v>
      </c>
      <c r="E101" s="373" t="s">
        <v>256</v>
      </c>
      <c r="F101" s="373"/>
      <c r="G101" s="373"/>
      <c r="H101" s="373"/>
      <c r="I101" s="373"/>
      <c r="J101" s="373"/>
      <c r="K101" s="373"/>
      <c r="L101" s="373"/>
      <c r="M101" s="373"/>
      <c r="N101" s="373"/>
    </row>
    <row r="102" spans="2:14">
      <c r="B102" s="373" t="s">
        <v>173</v>
      </c>
      <c r="C102" s="373"/>
      <c r="D102" s="373" t="s">
        <v>5798</v>
      </c>
      <c r="E102" s="373" t="s">
        <v>1809</v>
      </c>
      <c r="F102" s="373"/>
      <c r="G102" s="373"/>
      <c r="H102" s="373"/>
      <c r="I102" s="373"/>
      <c r="J102" s="373"/>
      <c r="K102" s="373"/>
      <c r="L102" s="373"/>
      <c r="M102" s="373"/>
      <c r="N102" s="373"/>
    </row>
    <row r="103" spans="2:14">
      <c r="B103" s="373" t="s">
        <v>99</v>
      </c>
      <c r="C103" s="373"/>
      <c r="D103" s="373" t="s">
        <v>5798</v>
      </c>
      <c r="E103" s="373" t="s">
        <v>2018</v>
      </c>
      <c r="F103" s="373"/>
      <c r="G103" s="373"/>
      <c r="H103" s="373"/>
      <c r="I103" s="373"/>
      <c r="J103" s="373"/>
      <c r="K103" s="373"/>
      <c r="L103" s="373"/>
      <c r="M103" s="373"/>
      <c r="N103" s="373"/>
    </row>
    <row r="104" spans="2:14">
      <c r="B104" s="373" t="s">
        <v>2021</v>
      </c>
      <c r="C104" s="373"/>
      <c r="D104" s="373" t="s">
        <v>5798</v>
      </c>
      <c r="E104" s="373" t="s">
        <v>2020</v>
      </c>
      <c r="F104" s="373"/>
      <c r="G104" s="373"/>
      <c r="H104" s="373"/>
      <c r="I104" s="373"/>
      <c r="J104" s="373"/>
      <c r="K104" s="373"/>
      <c r="L104" s="373"/>
      <c r="M104" s="373"/>
      <c r="N104" s="373"/>
    </row>
    <row r="105" spans="2:14">
      <c r="B105" s="373" t="s">
        <v>1955</v>
      </c>
      <c r="C105" s="373"/>
      <c r="D105" s="373" t="s">
        <v>5798</v>
      </c>
      <c r="E105" s="373" t="s">
        <v>2023</v>
      </c>
      <c r="F105" s="373"/>
      <c r="G105" s="373"/>
      <c r="H105" s="373"/>
      <c r="I105" s="373"/>
      <c r="J105" s="373"/>
      <c r="K105" s="373"/>
      <c r="L105" s="373"/>
      <c r="M105" s="373"/>
      <c r="N105" s="373"/>
    </row>
    <row r="106" spans="2:14">
      <c r="B106" s="373" t="s">
        <v>141</v>
      </c>
      <c r="C106" s="373"/>
      <c r="D106" s="373" t="s">
        <v>5798</v>
      </c>
      <c r="E106" s="373" t="s">
        <v>1216</v>
      </c>
      <c r="F106" s="373"/>
      <c r="G106" s="373"/>
      <c r="H106" s="373"/>
      <c r="I106" s="373"/>
      <c r="J106" s="373"/>
      <c r="K106" s="373"/>
      <c r="L106" s="373"/>
      <c r="M106" s="373"/>
      <c r="N106" s="373"/>
    </row>
    <row r="107" spans="2:14">
      <c r="B107" s="373" t="s">
        <v>1609</v>
      </c>
      <c r="C107" s="373"/>
      <c r="D107" s="373" t="s">
        <v>5798</v>
      </c>
      <c r="E107" s="373" t="s">
        <v>1830</v>
      </c>
      <c r="F107" s="373"/>
      <c r="G107" s="373"/>
      <c r="H107" s="373"/>
      <c r="I107" s="373"/>
      <c r="J107" s="373"/>
      <c r="K107" s="373"/>
      <c r="L107" s="373"/>
      <c r="M107" s="373"/>
      <c r="N107" s="373"/>
    </row>
    <row r="108" spans="2:14">
      <c r="B108" s="373" t="s">
        <v>1719</v>
      </c>
      <c r="C108" s="373"/>
      <c r="D108" s="373" t="s">
        <v>5798</v>
      </c>
      <c r="E108" s="373" t="s">
        <v>2027</v>
      </c>
      <c r="F108" s="373"/>
      <c r="G108" s="373"/>
      <c r="H108" s="373"/>
      <c r="I108" s="373"/>
      <c r="J108" s="373"/>
      <c r="K108" s="373"/>
      <c r="L108" s="373"/>
      <c r="M108" s="373"/>
      <c r="N108" s="373"/>
    </row>
    <row r="109" spans="2:14">
      <c r="B109" s="373" t="s">
        <v>1608</v>
      </c>
      <c r="C109" s="373"/>
      <c r="D109" s="373" t="s">
        <v>5798</v>
      </c>
      <c r="E109" s="373" t="s">
        <v>1744</v>
      </c>
      <c r="F109" s="373"/>
      <c r="G109" s="373"/>
      <c r="H109" s="373"/>
      <c r="I109" s="373"/>
      <c r="J109" s="373"/>
      <c r="K109" s="373"/>
      <c r="L109" s="373"/>
      <c r="M109" s="373"/>
      <c r="N109" s="373"/>
    </row>
    <row r="110" spans="2:14">
      <c r="B110" s="373" t="s">
        <v>2035</v>
      </c>
      <c r="C110" s="373"/>
      <c r="D110" s="373" t="s">
        <v>5798</v>
      </c>
      <c r="E110" s="373" t="s">
        <v>2030</v>
      </c>
      <c r="F110" s="373"/>
      <c r="G110" s="373"/>
      <c r="H110" s="373"/>
      <c r="I110" s="373"/>
      <c r="J110" s="373"/>
      <c r="K110" s="373"/>
      <c r="L110" s="373"/>
      <c r="M110" s="373"/>
      <c r="N110" s="373"/>
    </row>
    <row r="111" spans="2:14">
      <c r="B111" s="373" t="s">
        <v>2038</v>
      </c>
      <c r="C111" s="373"/>
      <c r="D111" s="373" t="s">
        <v>5798</v>
      </c>
      <c r="E111" s="373" t="s">
        <v>1109</v>
      </c>
      <c r="F111" s="373"/>
      <c r="G111" s="373"/>
      <c r="H111" s="373"/>
      <c r="I111" s="373"/>
      <c r="J111" s="373"/>
      <c r="K111" s="373"/>
      <c r="L111" s="373"/>
      <c r="M111" s="373"/>
      <c r="N111" s="373"/>
    </row>
    <row r="112" spans="2:14">
      <c r="B112" s="373" t="s">
        <v>201</v>
      </c>
      <c r="C112" s="373"/>
      <c r="D112" s="373" t="s">
        <v>5798</v>
      </c>
      <c r="E112" s="373" t="s">
        <v>2044</v>
      </c>
      <c r="F112" s="373"/>
      <c r="G112" s="373"/>
      <c r="H112" s="373"/>
      <c r="I112" s="373"/>
      <c r="J112" s="373"/>
      <c r="K112" s="373"/>
      <c r="L112" s="373"/>
      <c r="M112" s="373"/>
      <c r="N112" s="373"/>
    </row>
    <row r="113" spans="2:14">
      <c r="B113" s="373" t="s">
        <v>2055</v>
      </c>
      <c r="C113" s="373"/>
      <c r="D113" s="373" t="s">
        <v>5798</v>
      </c>
      <c r="E113" s="373" t="s">
        <v>2052</v>
      </c>
      <c r="F113" s="373"/>
      <c r="G113" s="373"/>
      <c r="H113" s="373"/>
      <c r="I113" s="373"/>
      <c r="J113" s="373"/>
      <c r="K113" s="373"/>
      <c r="L113" s="373"/>
      <c r="M113" s="373"/>
      <c r="N113" s="373"/>
    </row>
    <row r="114" spans="2:14">
      <c r="B114" s="373" t="s">
        <v>2061</v>
      </c>
      <c r="C114" s="373"/>
      <c r="D114" s="373" t="s">
        <v>5798</v>
      </c>
      <c r="E114" s="373" t="s">
        <v>2056</v>
      </c>
      <c r="F114" s="373"/>
      <c r="G114" s="373"/>
      <c r="H114" s="373"/>
      <c r="I114" s="373"/>
      <c r="J114" s="373"/>
      <c r="K114" s="373"/>
      <c r="L114" s="373"/>
      <c r="M114" s="373"/>
      <c r="N114" s="373"/>
    </row>
    <row r="115" spans="2:14">
      <c r="B115" s="373" t="s">
        <v>2072</v>
      </c>
      <c r="C115" s="373"/>
      <c r="D115" s="373" t="s">
        <v>5798</v>
      </c>
      <c r="E115" s="373" t="s">
        <v>2064</v>
      </c>
      <c r="F115" s="373"/>
      <c r="G115" s="373"/>
      <c r="H115" s="373"/>
      <c r="I115" s="373"/>
      <c r="J115" s="373"/>
      <c r="K115" s="373"/>
      <c r="L115" s="373"/>
      <c r="M115" s="373"/>
      <c r="N115" s="373"/>
    </row>
    <row r="116" spans="2:14">
      <c r="B116" s="373" t="s">
        <v>697</v>
      </c>
      <c r="C116" s="373"/>
      <c r="D116" s="373" t="s">
        <v>5798</v>
      </c>
      <c r="E116" s="373" t="s">
        <v>694</v>
      </c>
      <c r="F116" s="373"/>
      <c r="G116" s="373"/>
      <c r="H116" s="373"/>
      <c r="I116" s="373"/>
      <c r="J116" s="373"/>
      <c r="K116" s="373"/>
      <c r="L116" s="373"/>
      <c r="M116" s="373"/>
      <c r="N116" s="373"/>
    </row>
    <row r="117" spans="2:14">
      <c r="B117" s="373" t="s">
        <v>236</v>
      </c>
      <c r="C117" s="373"/>
      <c r="D117" s="373" t="s">
        <v>5798</v>
      </c>
      <c r="E117" s="373" t="s">
        <v>1329</v>
      </c>
      <c r="F117" s="373"/>
      <c r="G117" s="373"/>
      <c r="H117" s="373"/>
      <c r="I117" s="373"/>
      <c r="J117" s="373"/>
      <c r="K117" s="373"/>
      <c r="L117" s="373"/>
      <c r="M117" s="373"/>
      <c r="N117" s="373"/>
    </row>
    <row r="118" spans="2:14">
      <c r="B118" s="373" t="s">
        <v>2078</v>
      </c>
      <c r="C118" s="373"/>
      <c r="D118" s="373" t="s">
        <v>5798</v>
      </c>
      <c r="E118" s="373" t="s">
        <v>2075</v>
      </c>
      <c r="F118" s="373"/>
      <c r="G118" s="373"/>
      <c r="H118" s="373"/>
      <c r="I118" s="373"/>
      <c r="J118" s="373"/>
      <c r="K118" s="373"/>
      <c r="L118" s="373"/>
      <c r="M118" s="373"/>
      <c r="N118" s="373"/>
    </row>
    <row r="119" spans="2:14">
      <c r="B119" s="373" t="s">
        <v>384</v>
      </c>
      <c r="C119" s="373"/>
      <c r="D119" s="373" t="s">
        <v>5798</v>
      </c>
      <c r="E119" s="373" t="s">
        <v>1737</v>
      </c>
      <c r="F119" s="373"/>
      <c r="G119" s="373"/>
      <c r="H119" s="373"/>
      <c r="I119" s="373"/>
      <c r="J119" s="373"/>
      <c r="K119" s="373"/>
      <c r="L119" s="373"/>
      <c r="M119" s="373"/>
      <c r="N119" s="373"/>
    </row>
    <row r="120" spans="2:14">
      <c r="B120" s="373" t="s">
        <v>2086</v>
      </c>
      <c r="C120" s="373"/>
      <c r="D120" s="373" t="s">
        <v>5798</v>
      </c>
      <c r="E120" s="373" t="s">
        <v>2085</v>
      </c>
      <c r="F120" s="373"/>
      <c r="G120" s="373"/>
      <c r="H120" s="373"/>
      <c r="I120" s="373"/>
      <c r="J120" s="373"/>
      <c r="K120" s="373"/>
      <c r="L120" s="373"/>
      <c r="M120" s="373"/>
      <c r="N120" s="373"/>
    </row>
    <row r="121" spans="2:14">
      <c r="B121" s="373" t="s">
        <v>1915</v>
      </c>
      <c r="C121" s="373"/>
      <c r="D121" s="373" t="s">
        <v>5798</v>
      </c>
      <c r="E121" s="373" t="s">
        <v>33</v>
      </c>
      <c r="F121" s="373"/>
      <c r="G121" s="373"/>
      <c r="H121" s="373"/>
      <c r="I121" s="373"/>
      <c r="J121" s="373"/>
      <c r="K121" s="373"/>
      <c r="L121" s="373"/>
      <c r="M121" s="373"/>
      <c r="N121" s="373"/>
    </row>
    <row r="122" spans="2:14">
      <c r="B122" s="373" t="s">
        <v>2088</v>
      </c>
      <c r="C122" s="373"/>
      <c r="D122" s="373" t="s">
        <v>5798</v>
      </c>
      <c r="E122" s="373" t="s">
        <v>1939</v>
      </c>
      <c r="F122" s="373"/>
      <c r="G122" s="373"/>
      <c r="H122" s="373"/>
      <c r="I122" s="373"/>
      <c r="J122" s="373"/>
      <c r="K122" s="373"/>
      <c r="L122" s="373"/>
      <c r="M122" s="373"/>
      <c r="N122" s="373"/>
    </row>
    <row r="123" spans="2:14">
      <c r="B123" s="373" t="s">
        <v>1392</v>
      </c>
      <c r="C123" s="373"/>
      <c r="D123" s="373" t="s">
        <v>5798</v>
      </c>
      <c r="E123" s="373" t="s">
        <v>2090</v>
      </c>
      <c r="F123" s="373"/>
      <c r="G123" s="373"/>
      <c r="H123" s="373"/>
      <c r="I123" s="373"/>
      <c r="J123" s="373"/>
      <c r="K123" s="373"/>
      <c r="L123" s="373"/>
      <c r="M123" s="373"/>
      <c r="N123" s="373"/>
    </row>
    <row r="124" spans="2:14">
      <c r="B124" s="373" t="s">
        <v>2026</v>
      </c>
      <c r="C124" s="373"/>
      <c r="D124" s="373" t="s">
        <v>5798</v>
      </c>
      <c r="E124" s="373" t="s">
        <v>2091</v>
      </c>
      <c r="F124" s="373"/>
      <c r="G124" s="373"/>
      <c r="H124" s="373"/>
      <c r="I124" s="373"/>
      <c r="J124" s="373"/>
      <c r="K124" s="373"/>
      <c r="L124" s="373"/>
      <c r="M124" s="373"/>
      <c r="N124" s="373"/>
    </row>
    <row r="125" spans="2:14">
      <c r="B125" s="373" t="s">
        <v>2095</v>
      </c>
      <c r="C125" s="373"/>
      <c r="D125" s="373" t="s">
        <v>5798</v>
      </c>
      <c r="E125" s="373" t="s">
        <v>2094</v>
      </c>
      <c r="F125" s="373"/>
      <c r="G125" s="373"/>
      <c r="H125" s="373"/>
      <c r="I125" s="373"/>
      <c r="J125" s="373"/>
      <c r="K125" s="373"/>
      <c r="L125" s="373"/>
      <c r="M125" s="373"/>
      <c r="N125" s="373"/>
    </row>
    <row r="126" spans="2:14">
      <c r="B126" s="373" t="s">
        <v>2097</v>
      </c>
      <c r="C126" s="373"/>
      <c r="D126" s="373" t="s">
        <v>5798</v>
      </c>
      <c r="E126" s="373" t="s">
        <v>247</v>
      </c>
      <c r="F126" s="373"/>
      <c r="G126" s="373"/>
      <c r="H126" s="373"/>
      <c r="I126" s="373"/>
      <c r="J126" s="373"/>
      <c r="K126" s="373"/>
      <c r="L126" s="373"/>
      <c r="M126" s="373"/>
      <c r="N126" s="373"/>
    </row>
    <row r="127" spans="2:14">
      <c r="B127" s="373" t="s">
        <v>1235</v>
      </c>
      <c r="C127" s="373"/>
      <c r="D127" s="373" t="s">
        <v>5798</v>
      </c>
      <c r="E127" s="373" t="s">
        <v>2104</v>
      </c>
      <c r="F127" s="373"/>
      <c r="G127" s="373"/>
      <c r="H127" s="373"/>
      <c r="I127" s="373"/>
      <c r="J127" s="373"/>
      <c r="K127" s="373"/>
      <c r="L127" s="373"/>
      <c r="M127" s="373"/>
      <c r="N127" s="373"/>
    </row>
    <row r="128" spans="2:14">
      <c r="B128" s="373" t="s">
        <v>2110</v>
      </c>
      <c r="C128" s="373"/>
      <c r="D128" s="373" t="s">
        <v>5798</v>
      </c>
      <c r="E128" s="373" t="s">
        <v>2105</v>
      </c>
      <c r="F128" s="373"/>
      <c r="G128" s="373"/>
      <c r="H128" s="373"/>
      <c r="I128" s="373"/>
      <c r="J128" s="373"/>
      <c r="K128" s="373"/>
      <c r="L128" s="373"/>
      <c r="M128" s="373"/>
      <c r="N128" s="373"/>
    </row>
    <row r="129" spans="2:14">
      <c r="B129" s="373" t="s">
        <v>1982</v>
      </c>
      <c r="C129" s="373"/>
      <c r="D129" s="373" t="s">
        <v>5798</v>
      </c>
      <c r="E129" s="373" t="s">
        <v>2058</v>
      </c>
      <c r="F129" s="373"/>
      <c r="G129" s="373"/>
      <c r="H129" s="373"/>
      <c r="I129" s="373"/>
      <c r="J129" s="373"/>
      <c r="K129" s="373"/>
      <c r="L129" s="373"/>
      <c r="M129" s="373"/>
      <c r="N129" s="373"/>
    </row>
    <row r="130" spans="2:14">
      <c r="B130" s="373" t="s">
        <v>2111</v>
      </c>
      <c r="C130" s="373"/>
      <c r="D130" s="373" t="s">
        <v>5798</v>
      </c>
      <c r="E130" s="373" t="s">
        <v>779</v>
      </c>
      <c r="F130" s="373"/>
      <c r="G130" s="373"/>
      <c r="H130" s="373"/>
      <c r="I130" s="373"/>
      <c r="J130" s="373"/>
      <c r="K130" s="373"/>
      <c r="L130" s="373"/>
      <c r="M130" s="373"/>
      <c r="N130" s="373"/>
    </row>
    <row r="131" spans="2:14">
      <c r="B131" s="373" t="s">
        <v>278</v>
      </c>
      <c r="C131" s="373"/>
      <c r="D131" s="373" t="s">
        <v>5798</v>
      </c>
      <c r="E131" s="373" t="s">
        <v>2117</v>
      </c>
      <c r="F131" s="373"/>
      <c r="G131" s="373"/>
      <c r="H131" s="373"/>
      <c r="I131" s="373"/>
      <c r="J131" s="373"/>
      <c r="K131" s="373"/>
      <c r="L131" s="373"/>
      <c r="M131" s="373"/>
      <c r="N131" s="373"/>
    </row>
  </sheetData>
  <phoneticPr fontId="22"/>
  <pageMargins left="0.7" right="0.7" top="0.75" bottom="0.75" header="0.3" footer="0.3"/>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65"/>
  <dimension ref="B1:O204"/>
  <sheetViews>
    <sheetView showGridLines="0" workbookViewId="0">
      <pane ySplit="4" topLeftCell="A5" activePane="bottomLeft" state="frozen"/>
      <selection pane="bottomLeft"/>
    </sheetView>
  </sheetViews>
  <sheetFormatPr defaultColWidth="3.54296875" defaultRowHeight="15"/>
  <cols>
    <col min="1" max="1" width="3.54296875" style="368"/>
    <col min="2" max="3" width="3.54296875" style="368" hidden="1" customWidth="1"/>
    <col min="4" max="4" width="3.36328125" style="368" bestFit="1" customWidth="1"/>
    <col min="5" max="5" width="8" style="368" bestFit="1" customWidth="1"/>
    <col min="6" max="6" width="3.54296875" style="384"/>
    <col min="7" max="16384" width="3.54296875" style="368"/>
  </cols>
  <sheetData>
    <row r="1" spans="2:15">
      <c r="E1" s="369" t="s">
        <v>4152</v>
      </c>
    </row>
    <row r="2" spans="2:15">
      <c r="E2" s="370" t="s">
        <v>5220</v>
      </c>
    </row>
    <row r="3" spans="2:15">
      <c r="O3" s="390"/>
    </row>
    <row r="4" spans="2:15" ht="166.2">
      <c r="B4" s="375" t="s">
        <v>5286</v>
      </c>
      <c r="C4" s="375" t="s">
        <v>7264</v>
      </c>
      <c r="D4" s="375" t="s">
        <v>1087</v>
      </c>
      <c r="E4" s="375" t="s">
        <v>2293</v>
      </c>
      <c r="F4" s="375" t="s">
        <v>5045</v>
      </c>
      <c r="G4" s="375" t="s">
        <v>888</v>
      </c>
      <c r="H4" s="375" t="s">
        <v>5046</v>
      </c>
      <c r="I4" s="375" t="s">
        <v>3752</v>
      </c>
      <c r="J4" s="375" t="s">
        <v>5047</v>
      </c>
      <c r="K4" s="375" t="s">
        <v>2988</v>
      </c>
      <c r="L4" s="375" t="s">
        <v>5048</v>
      </c>
      <c r="M4" s="375" t="s">
        <v>3865</v>
      </c>
      <c r="N4" s="375" t="s">
        <v>844</v>
      </c>
      <c r="O4" s="377" t="s">
        <v>5050</v>
      </c>
    </row>
    <row r="5" spans="2:15">
      <c r="B5" s="363"/>
      <c r="C5" s="363" t="s">
        <v>5798</v>
      </c>
      <c r="D5" s="356"/>
      <c r="E5" s="356"/>
      <c r="F5" s="363" t="s">
        <v>703</v>
      </c>
      <c r="G5" s="356"/>
      <c r="H5" s="356"/>
      <c r="I5" s="356"/>
      <c r="J5" s="356"/>
      <c r="K5" s="356"/>
      <c r="L5" s="356"/>
      <c r="M5" s="356"/>
      <c r="N5" s="356"/>
      <c r="O5" s="356"/>
    </row>
    <row r="6" spans="2:15">
      <c r="B6" s="363"/>
      <c r="C6" s="363" t="s">
        <v>5798</v>
      </c>
      <c r="D6" s="356"/>
      <c r="E6" s="356"/>
      <c r="F6" s="363" t="s">
        <v>628</v>
      </c>
      <c r="G6" s="356"/>
      <c r="H6" s="356"/>
      <c r="I6" s="356"/>
      <c r="J6" s="356"/>
      <c r="K6" s="356"/>
      <c r="L6" s="356"/>
      <c r="M6" s="356"/>
      <c r="N6" s="356"/>
      <c r="O6" s="356"/>
    </row>
    <row r="7" spans="2:15">
      <c r="B7" s="363"/>
      <c r="C7" s="363" t="s">
        <v>5798</v>
      </c>
      <c r="D7" s="356"/>
      <c r="E7" s="356"/>
      <c r="F7" s="363" t="s">
        <v>868</v>
      </c>
      <c r="G7" s="356"/>
      <c r="H7" s="356"/>
      <c r="I7" s="356"/>
      <c r="J7" s="356"/>
      <c r="K7" s="356"/>
      <c r="L7" s="356"/>
      <c r="M7" s="356"/>
      <c r="N7" s="356"/>
      <c r="O7" s="356"/>
    </row>
    <row r="8" spans="2:15">
      <c r="B8" s="363"/>
      <c r="C8" s="363" t="s">
        <v>5798</v>
      </c>
      <c r="D8" s="356"/>
      <c r="E8" s="356"/>
      <c r="F8" s="363" t="s">
        <v>6469</v>
      </c>
      <c r="G8" s="356"/>
      <c r="H8" s="356"/>
      <c r="I8" s="356"/>
      <c r="J8" s="356"/>
      <c r="K8" s="356"/>
      <c r="L8" s="356"/>
      <c r="M8" s="356"/>
      <c r="N8" s="356"/>
      <c r="O8" s="356"/>
    </row>
    <row r="9" spans="2:15">
      <c r="B9" s="363"/>
      <c r="C9" s="363" t="s">
        <v>5798</v>
      </c>
      <c r="D9" s="356"/>
      <c r="E9" s="356"/>
      <c r="F9" s="363" t="s">
        <v>7</v>
      </c>
      <c r="G9" s="356"/>
      <c r="H9" s="356"/>
      <c r="I9" s="356"/>
      <c r="J9" s="356"/>
      <c r="K9" s="356"/>
      <c r="L9" s="356"/>
      <c r="M9" s="356"/>
      <c r="N9" s="356"/>
      <c r="O9" s="356"/>
    </row>
    <row r="10" spans="2:15">
      <c r="B10" s="363"/>
      <c r="C10" s="363" t="s">
        <v>5798</v>
      </c>
      <c r="D10" s="356"/>
      <c r="E10" s="356"/>
      <c r="F10" s="363" t="s">
        <v>453</v>
      </c>
      <c r="G10" s="356"/>
      <c r="H10" s="356"/>
      <c r="I10" s="356"/>
      <c r="J10" s="356"/>
      <c r="K10" s="356"/>
      <c r="L10" s="356"/>
      <c r="M10" s="356"/>
      <c r="N10" s="356"/>
      <c r="O10" s="356"/>
    </row>
    <row r="11" spans="2:15">
      <c r="B11" s="363"/>
      <c r="C11" s="363" t="s">
        <v>5798</v>
      </c>
      <c r="D11" s="356"/>
      <c r="E11" s="356"/>
      <c r="F11" s="363" t="s">
        <v>7008</v>
      </c>
      <c r="G11" s="356"/>
      <c r="H11" s="356"/>
      <c r="I11" s="356"/>
      <c r="J11" s="356"/>
      <c r="K11" s="356"/>
      <c r="L11" s="356"/>
      <c r="M11" s="356"/>
      <c r="N11" s="356"/>
      <c r="O11" s="356"/>
    </row>
    <row r="12" spans="2:15">
      <c r="B12" s="363"/>
      <c r="C12" s="363" t="s">
        <v>5798</v>
      </c>
      <c r="D12" s="356"/>
      <c r="E12" s="356"/>
      <c r="F12" s="363" t="s">
        <v>6970</v>
      </c>
      <c r="G12" s="356"/>
      <c r="H12" s="356"/>
      <c r="I12" s="356"/>
      <c r="J12" s="356"/>
      <c r="K12" s="356"/>
      <c r="L12" s="356"/>
      <c r="M12" s="356"/>
      <c r="N12" s="356"/>
      <c r="O12" s="356"/>
    </row>
    <row r="13" spans="2:15">
      <c r="B13" s="363"/>
      <c r="C13" s="363" t="s">
        <v>5798</v>
      </c>
      <c r="D13" s="356"/>
      <c r="E13" s="356"/>
      <c r="F13" s="363" t="s">
        <v>7009</v>
      </c>
      <c r="G13" s="356"/>
      <c r="H13" s="356"/>
      <c r="I13" s="356"/>
      <c r="J13" s="356"/>
      <c r="K13" s="356"/>
      <c r="L13" s="356"/>
      <c r="M13" s="356"/>
      <c r="N13" s="356"/>
      <c r="O13" s="356"/>
    </row>
    <row r="14" spans="2:15">
      <c r="B14" s="363"/>
      <c r="C14" s="363" t="s">
        <v>5798</v>
      </c>
      <c r="D14" s="356"/>
      <c r="E14" s="356"/>
      <c r="F14" s="363" t="s">
        <v>3724</v>
      </c>
      <c r="G14" s="356"/>
      <c r="H14" s="356"/>
      <c r="I14" s="356"/>
      <c r="J14" s="356"/>
      <c r="K14" s="356"/>
      <c r="L14" s="356"/>
      <c r="M14" s="356"/>
      <c r="N14" s="356"/>
      <c r="O14" s="356"/>
    </row>
    <row r="15" spans="2:15">
      <c r="B15" s="363"/>
      <c r="C15" s="363" t="s">
        <v>5798</v>
      </c>
      <c r="D15" s="356"/>
      <c r="E15" s="356"/>
      <c r="F15" s="363" t="s">
        <v>6193</v>
      </c>
      <c r="G15" s="356"/>
      <c r="H15" s="356"/>
      <c r="I15" s="356"/>
      <c r="J15" s="356"/>
      <c r="K15" s="356"/>
      <c r="L15" s="356"/>
      <c r="M15" s="356"/>
      <c r="N15" s="356"/>
      <c r="O15" s="356"/>
    </row>
    <row r="16" spans="2:15">
      <c r="B16" s="363"/>
      <c r="C16" s="363" t="s">
        <v>5798</v>
      </c>
      <c r="D16" s="356"/>
      <c r="E16" s="356"/>
      <c r="F16" s="363" t="s">
        <v>3660</v>
      </c>
      <c r="G16" s="356"/>
      <c r="H16" s="356"/>
      <c r="I16" s="356"/>
      <c r="J16" s="356"/>
      <c r="K16" s="356"/>
      <c r="L16" s="356"/>
      <c r="M16" s="356"/>
      <c r="N16" s="356"/>
      <c r="O16" s="356"/>
    </row>
    <row r="17" spans="2:15">
      <c r="B17" s="363"/>
      <c r="C17" s="363" t="s">
        <v>5798</v>
      </c>
      <c r="D17" s="356"/>
      <c r="E17" s="356"/>
      <c r="F17" s="363" t="s">
        <v>1657</v>
      </c>
      <c r="G17" s="356"/>
      <c r="H17" s="356"/>
      <c r="I17" s="356"/>
      <c r="J17" s="356"/>
      <c r="K17" s="356"/>
      <c r="L17" s="356"/>
      <c r="M17" s="356"/>
      <c r="N17" s="356"/>
      <c r="O17" s="356"/>
    </row>
    <row r="18" spans="2:15">
      <c r="B18" s="363"/>
      <c r="C18" s="363" t="s">
        <v>5798</v>
      </c>
      <c r="D18" s="356"/>
      <c r="E18" s="356"/>
      <c r="F18" s="363" t="s">
        <v>6222</v>
      </c>
      <c r="G18" s="356"/>
      <c r="H18" s="356"/>
      <c r="I18" s="356"/>
      <c r="J18" s="356"/>
      <c r="K18" s="356"/>
      <c r="L18" s="356"/>
      <c r="M18" s="356"/>
      <c r="N18" s="356"/>
      <c r="O18" s="356"/>
    </row>
    <row r="19" spans="2:15">
      <c r="B19" s="363"/>
      <c r="C19" s="363" t="s">
        <v>5798</v>
      </c>
      <c r="D19" s="356"/>
      <c r="E19" s="356"/>
      <c r="F19" s="363" t="s">
        <v>1944</v>
      </c>
      <c r="G19" s="356"/>
      <c r="H19" s="356"/>
      <c r="I19" s="356"/>
      <c r="J19" s="356"/>
      <c r="K19" s="356"/>
      <c r="L19" s="356"/>
      <c r="M19" s="356"/>
      <c r="N19" s="356"/>
      <c r="O19" s="356"/>
    </row>
    <row r="20" spans="2:15">
      <c r="B20" s="363"/>
      <c r="C20" s="363" t="s">
        <v>5798</v>
      </c>
      <c r="D20" s="356"/>
      <c r="E20" s="356"/>
      <c r="F20" s="363" t="s">
        <v>6264</v>
      </c>
      <c r="G20" s="356"/>
      <c r="H20" s="356"/>
      <c r="I20" s="356"/>
      <c r="J20" s="356"/>
      <c r="K20" s="356"/>
      <c r="L20" s="356"/>
      <c r="M20" s="356"/>
      <c r="N20" s="356"/>
      <c r="O20" s="356"/>
    </row>
    <row r="21" spans="2:15">
      <c r="B21" s="363"/>
      <c r="C21" s="363" t="s">
        <v>5798</v>
      </c>
      <c r="D21" s="356"/>
      <c r="E21" s="356"/>
      <c r="F21" s="363" t="s">
        <v>6293</v>
      </c>
      <c r="G21" s="356"/>
      <c r="H21" s="356"/>
      <c r="I21" s="356"/>
      <c r="J21" s="356"/>
      <c r="K21" s="356"/>
      <c r="L21" s="356"/>
      <c r="M21" s="356"/>
      <c r="N21" s="356"/>
      <c r="O21" s="356"/>
    </row>
    <row r="22" spans="2:15">
      <c r="B22" s="363"/>
      <c r="C22" s="363" t="s">
        <v>5798</v>
      </c>
      <c r="D22" s="356"/>
      <c r="E22" s="356"/>
      <c r="F22" s="363" t="s">
        <v>6316</v>
      </c>
      <c r="G22" s="356"/>
      <c r="H22" s="356"/>
      <c r="I22" s="356"/>
      <c r="J22" s="356"/>
      <c r="K22" s="356"/>
      <c r="L22" s="356"/>
      <c r="M22" s="356"/>
      <c r="N22" s="356"/>
      <c r="O22" s="356"/>
    </row>
    <row r="23" spans="2:15">
      <c r="B23" s="363"/>
      <c r="C23" s="363" t="s">
        <v>5798</v>
      </c>
      <c r="D23" s="356"/>
      <c r="E23" s="356"/>
      <c r="F23" s="363" t="s">
        <v>6335</v>
      </c>
      <c r="G23" s="356"/>
      <c r="H23" s="356"/>
      <c r="I23" s="356"/>
      <c r="J23" s="356"/>
      <c r="K23" s="356"/>
      <c r="L23" s="356"/>
      <c r="M23" s="356"/>
      <c r="N23" s="356"/>
      <c r="O23" s="356"/>
    </row>
    <row r="24" spans="2:15">
      <c r="B24" s="363"/>
      <c r="C24" s="363" t="s">
        <v>5798</v>
      </c>
      <c r="D24" s="356"/>
      <c r="E24" s="356"/>
      <c r="F24" s="363" t="s">
        <v>1731</v>
      </c>
      <c r="G24" s="356"/>
      <c r="H24" s="356"/>
      <c r="I24" s="356"/>
      <c r="J24" s="356"/>
      <c r="K24" s="356"/>
      <c r="L24" s="356"/>
      <c r="M24" s="356"/>
      <c r="N24" s="356"/>
      <c r="O24" s="356"/>
    </row>
    <row r="25" spans="2:15">
      <c r="B25" s="363"/>
      <c r="C25" s="363" t="s">
        <v>5798</v>
      </c>
      <c r="D25" s="356"/>
      <c r="E25" s="356"/>
      <c r="F25" s="363" t="s">
        <v>2387</v>
      </c>
      <c r="G25" s="356"/>
      <c r="H25" s="356"/>
      <c r="I25" s="356"/>
      <c r="J25" s="356"/>
      <c r="K25" s="356"/>
      <c r="L25" s="356"/>
      <c r="M25" s="356"/>
      <c r="N25" s="356"/>
      <c r="O25" s="356"/>
    </row>
    <row r="26" spans="2:15">
      <c r="B26" s="363"/>
      <c r="C26" s="363" t="s">
        <v>5798</v>
      </c>
      <c r="D26" s="356"/>
      <c r="E26" s="356"/>
      <c r="F26" s="363" t="s">
        <v>6353</v>
      </c>
      <c r="G26" s="356"/>
      <c r="H26" s="356"/>
      <c r="I26" s="356"/>
      <c r="J26" s="356"/>
      <c r="K26" s="356"/>
      <c r="L26" s="356"/>
      <c r="M26" s="356"/>
      <c r="N26" s="356"/>
      <c r="O26" s="356"/>
    </row>
    <row r="27" spans="2:15">
      <c r="B27" s="363"/>
      <c r="C27" s="363" t="s">
        <v>5798</v>
      </c>
      <c r="D27" s="356"/>
      <c r="E27" s="356"/>
      <c r="F27" s="363" t="s">
        <v>6361</v>
      </c>
      <c r="G27" s="356"/>
      <c r="H27" s="356"/>
      <c r="I27" s="356"/>
      <c r="J27" s="356"/>
      <c r="K27" s="356"/>
      <c r="L27" s="356"/>
      <c r="M27" s="356"/>
      <c r="N27" s="356"/>
      <c r="O27" s="356"/>
    </row>
    <row r="28" spans="2:15">
      <c r="B28" s="363"/>
      <c r="C28" s="363" t="s">
        <v>5798</v>
      </c>
      <c r="D28" s="356"/>
      <c r="E28" s="356"/>
      <c r="F28" s="363" t="s">
        <v>5664</v>
      </c>
      <c r="G28" s="356"/>
      <c r="H28" s="356"/>
      <c r="I28" s="356"/>
      <c r="J28" s="356"/>
      <c r="K28" s="356"/>
      <c r="L28" s="356"/>
      <c r="M28" s="356"/>
      <c r="N28" s="356"/>
      <c r="O28" s="356"/>
    </row>
    <row r="29" spans="2:15">
      <c r="B29" s="363"/>
      <c r="C29" s="363" t="s">
        <v>5798</v>
      </c>
      <c r="D29" s="356"/>
      <c r="E29" s="356"/>
      <c r="F29" s="363" t="s">
        <v>5010</v>
      </c>
      <c r="G29" s="356"/>
      <c r="H29" s="356"/>
      <c r="I29" s="356"/>
      <c r="J29" s="356"/>
      <c r="K29" s="356"/>
      <c r="L29" s="356"/>
      <c r="M29" s="356"/>
      <c r="N29" s="356"/>
      <c r="O29" s="356"/>
    </row>
    <row r="30" spans="2:15">
      <c r="B30" s="363"/>
      <c r="C30" s="363" t="s">
        <v>5798</v>
      </c>
      <c r="D30" s="356"/>
      <c r="E30" s="356"/>
      <c r="F30" s="363" t="s">
        <v>6447</v>
      </c>
      <c r="G30" s="356"/>
      <c r="H30" s="356"/>
      <c r="I30" s="356"/>
      <c r="J30" s="356"/>
      <c r="K30" s="356"/>
      <c r="L30" s="356"/>
      <c r="M30" s="356"/>
      <c r="N30" s="356"/>
      <c r="O30" s="356"/>
    </row>
    <row r="31" spans="2:15">
      <c r="B31" s="363"/>
      <c r="C31" s="363" t="s">
        <v>5798</v>
      </c>
      <c r="D31" s="356"/>
      <c r="E31" s="356"/>
      <c r="F31" s="363" t="s">
        <v>7010</v>
      </c>
      <c r="G31" s="356"/>
      <c r="H31" s="356"/>
      <c r="I31" s="356"/>
      <c r="J31" s="356"/>
      <c r="K31" s="356"/>
      <c r="L31" s="356"/>
      <c r="M31" s="356"/>
      <c r="N31" s="356"/>
      <c r="O31" s="356"/>
    </row>
    <row r="32" spans="2:15">
      <c r="B32" s="363"/>
      <c r="C32" s="363" t="s">
        <v>5798</v>
      </c>
      <c r="D32" s="356"/>
      <c r="E32" s="356"/>
      <c r="F32" s="363" t="s">
        <v>6554</v>
      </c>
      <c r="G32" s="356"/>
      <c r="H32" s="356"/>
      <c r="I32" s="356"/>
      <c r="J32" s="356"/>
      <c r="K32" s="356"/>
      <c r="L32" s="356"/>
      <c r="M32" s="356"/>
      <c r="N32" s="356"/>
      <c r="O32" s="356"/>
    </row>
    <row r="33" spans="2:15">
      <c r="B33" s="363"/>
      <c r="C33" s="363" t="s">
        <v>5798</v>
      </c>
      <c r="D33" s="356"/>
      <c r="E33" s="356"/>
      <c r="F33" s="363" t="s">
        <v>2913</v>
      </c>
      <c r="G33" s="356"/>
      <c r="H33" s="356"/>
      <c r="I33" s="356"/>
      <c r="J33" s="356"/>
      <c r="K33" s="356"/>
      <c r="L33" s="356"/>
      <c r="M33" s="356"/>
      <c r="N33" s="356"/>
      <c r="O33" s="356"/>
    </row>
    <row r="34" spans="2:15">
      <c r="B34" s="363"/>
      <c r="C34" s="363" t="s">
        <v>5798</v>
      </c>
      <c r="D34" s="356"/>
      <c r="E34" s="356"/>
      <c r="F34" s="363" t="s">
        <v>7012</v>
      </c>
      <c r="G34" s="356"/>
      <c r="H34" s="356"/>
      <c r="I34" s="356"/>
      <c r="J34" s="356"/>
      <c r="K34" s="356"/>
      <c r="L34" s="356"/>
      <c r="M34" s="356"/>
      <c r="N34" s="356"/>
      <c r="O34" s="356"/>
    </row>
    <row r="35" spans="2:15">
      <c r="B35" s="363"/>
      <c r="C35" s="363" t="s">
        <v>5798</v>
      </c>
      <c r="D35" s="356"/>
      <c r="E35" s="356"/>
      <c r="F35" s="363" t="s">
        <v>7013</v>
      </c>
      <c r="G35" s="356"/>
      <c r="H35" s="356"/>
      <c r="I35" s="356"/>
      <c r="J35" s="356"/>
      <c r="K35" s="356"/>
      <c r="L35" s="356"/>
      <c r="M35" s="356"/>
      <c r="N35" s="356"/>
      <c r="O35" s="356"/>
    </row>
    <row r="36" spans="2:15">
      <c r="B36" s="363"/>
      <c r="C36" s="363" t="s">
        <v>5798</v>
      </c>
      <c r="D36" s="356"/>
      <c r="E36" s="356"/>
      <c r="F36" s="363" t="s">
        <v>2856</v>
      </c>
      <c r="G36" s="356"/>
      <c r="H36" s="356"/>
      <c r="I36" s="356"/>
      <c r="J36" s="356"/>
      <c r="K36" s="356"/>
      <c r="L36" s="356"/>
      <c r="M36" s="356"/>
      <c r="N36" s="356"/>
      <c r="O36" s="356"/>
    </row>
    <row r="37" spans="2:15">
      <c r="B37" s="363"/>
      <c r="C37" s="363" t="s">
        <v>5798</v>
      </c>
      <c r="D37" s="356"/>
      <c r="E37" s="356"/>
      <c r="F37" s="363" t="s">
        <v>417</v>
      </c>
      <c r="G37" s="356"/>
      <c r="H37" s="356"/>
      <c r="I37" s="356"/>
      <c r="J37" s="356"/>
      <c r="K37" s="356"/>
      <c r="L37" s="356"/>
      <c r="M37" s="356"/>
      <c r="N37" s="356"/>
      <c r="O37" s="356"/>
    </row>
    <row r="38" spans="2:15">
      <c r="B38" s="363"/>
      <c r="C38" s="363" t="s">
        <v>5798</v>
      </c>
      <c r="D38" s="356"/>
      <c r="E38" s="356"/>
      <c r="F38" s="363" t="s">
        <v>3786</v>
      </c>
      <c r="G38" s="356"/>
      <c r="H38" s="356"/>
      <c r="I38" s="356"/>
      <c r="J38" s="356"/>
      <c r="K38" s="356"/>
      <c r="L38" s="356"/>
      <c r="M38" s="356"/>
      <c r="N38" s="356"/>
      <c r="O38" s="356"/>
    </row>
    <row r="39" spans="2:15">
      <c r="B39" s="363"/>
      <c r="C39" s="363" t="s">
        <v>5798</v>
      </c>
      <c r="D39" s="356"/>
      <c r="E39" s="356"/>
      <c r="F39" s="363" t="s">
        <v>6620</v>
      </c>
      <c r="G39" s="356"/>
      <c r="H39" s="356"/>
      <c r="I39" s="356"/>
      <c r="J39" s="356"/>
      <c r="K39" s="356"/>
      <c r="L39" s="356"/>
      <c r="M39" s="356"/>
      <c r="N39" s="356"/>
      <c r="O39" s="356"/>
    </row>
    <row r="40" spans="2:15">
      <c r="B40" s="363"/>
      <c r="C40" s="363" t="s">
        <v>5798</v>
      </c>
      <c r="D40" s="356"/>
      <c r="E40" s="356"/>
      <c r="F40" s="363" t="s">
        <v>7014</v>
      </c>
      <c r="G40" s="356"/>
      <c r="H40" s="356"/>
      <c r="I40" s="356"/>
      <c r="J40" s="356"/>
      <c r="K40" s="356"/>
      <c r="L40" s="356"/>
      <c r="M40" s="356"/>
      <c r="N40" s="356"/>
      <c r="O40" s="356"/>
    </row>
    <row r="41" spans="2:15">
      <c r="B41" s="363"/>
      <c r="C41" s="363" t="s">
        <v>5798</v>
      </c>
      <c r="D41" s="356"/>
      <c r="E41" s="356"/>
      <c r="F41" s="363" t="s">
        <v>7015</v>
      </c>
      <c r="G41" s="356"/>
      <c r="H41" s="356"/>
      <c r="I41" s="356"/>
      <c r="J41" s="356"/>
      <c r="K41" s="356"/>
      <c r="L41" s="356"/>
      <c r="M41" s="356"/>
      <c r="N41" s="356"/>
      <c r="O41" s="356"/>
    </row>
    <row r="42" spans="2:15">
      <c r="B42" s="363"/>
      <c r="C42" s="363" t="s">
        <v>5798</v>
      </c>
      <c r="D42" s="356"/>
      <c r="E42" s="356"/>
      <c r="F42" s="363" t="s">
        <v>6997</v>
      </c>
      <c r="G42" s="356"/>
      <c r="H42" s="356"/>
      <c r="I42" s="356"/>
      <c r="J42" s="356"/>
      <c r="K42" s="356"/>
      <c r="L42" s="356"/>
      <c r="M42" s="356"/>
      <c r="N42" s="356"/>
      <c r="O42" s="356"/>
    </row>
    <row r="43" spans="2:15">
      <c r="B43" s="363"/>
      <c r="C43" s="363" t="s">
        <v>5798</v>
      </c>
      <c r="D43" s="356"/>
      <c r="E43" s="356"/>
      <c r="F43" s="363" t="s">
        <v>5069</v>
      </c>
      <c r="G43" s="356"/>
      <c r="H43" s="356"/>
      <c r="I43" s="356"/>
      <c r="J43" s="356"/>
      <c r="K43" s="356"/>
      <c r="L43" s="356"/>
      <c r="M43" s="356"/>
      <c r="N43" s="356"/>
      <c r="O43" s="356"/>
    </row>
    <row r="44" spans="2:15">
      <c r="B44" s="363"/>
      <c r="C44" s="363" t="s">
        <v>5798</v>
      </c>
      <c r="D44" s="356"/>
      <c r="E44" s="356"/>
      <c r="F44" s="363" t="s">
        <v>5584</v>
      </c>
      <c r="G44" s="356"/>
      <c r="H44" s="356"/>
      <c r="I44" s="356"/>
      <c r="J44" s="356"/>
      <c r="K44" s="356"/>
      <c r="L44" s="356"/>
      <c r="M44" s="356"/>
      <c r="N44" s="356"/>
      <c r="O44" s="356"/>
    </row>
    <row r="45" spans="2:15">
      <c r="B45" s="363"/>
      <c r="C45" s="363" t="s">
        <v>5798</v>
      </c>
      <c r="D45" s="356"/>
      <c r="E45" s="356"/>
      <c r="F45" s="363" t="s">
        <v>3896</v>
      </c>
      <c r="G45" s="356"/>
      <c r="H45" s="356"/>
      <c r="I45" s="356"/>
      <c r="J45" s="356"/>
      <c r="K45" s="356"/>
      <c r="L45" s="356"/>
      <c r="M45" s="356"/>
      <c r="N45" s="356"/>
      <c r="O45" s="356"/>
    </row>
    <row r="46" spans="2:15">
      <c r="B46" s="363"/>
      <c r="C46" s="363" t="s">
        <v>5798</v>
      </c>
      <c r="D46" s="356"/>
      <c r="E46" s="356"/>
      <c r="F46" s="363" t="s">
        <v>7016</v>
      </c>
      <c r="G46" s="356"/>
      <c r="H46" s="356"/>
      <c r="I46" s="356"/>
      <c r="J46" s="356"/>
      <c r="K46" s="356"/>
      <c r="L46" s="356"/>
      <c r="M46" s="356"/>
      <c r="N46" s="356"/>
      <c r="O46" s="356"/>
    </row>
    <row r="47" spans="2:15">
      <c r="B47" s="363"/>
      <c r="C47" s="363" t="s">
        <v>5798</v>
      </c>
      <c r="D47" s="356"/>
      <c r="E47" s="356"/>
      <c r="F47" s="363" t="s">
        <v>3894</v>
      </c>
      <c r="G47" s="356"/>
      <c r="H47" s="356"/>
      <c r="I47" s="356"/>
      <c r="J47" s="356"/>
      <c r="K47" s="356"/>
      <c r="L47" s="356"/>
      <c r="M47" s="356"/>
      <c r="N47" s="356"/>
      <c r="O47" s="356"/>
    </row>
    <row r="48" spans="2:15">
      <c r="B48" s="363"/>
      <c r="C48" s="363" t="s">
        <v>5798</v>
      </c>
      <c r="D48" s="356"/>
      <c r="E48" s="356"/>
      <c r="F48" s="363" t="s">
        <v>6723</v>
      </c>
      <c r="G48" s="356"/>
      <c r="H48" s="356"/>
      <c r="I48" s="356"/>
      <c r="J48" s="356"/>
      <c r="K48" s="356"/>
      <c r="L48" s="356"/>
      <c r="M48" s="356"/>
      <c r="N48" s="356"/>
      <c r="O48" s="356"/>
    </row>
    <row r="49" spans="2:15">
      <c r="B49" s="363"/>
      <c r="C49" s="363" t="s">
        <v>5798</v>
      </c>
      <c r="D49" s="356"/>
      <c r="E49" s="356"/>
      <c r="F49" s="363" t="s">
        <v>7018</v>
      </c>
      <c r="G49" s="356"/>
      <c r="H49" s="356"/>
      <c r="I49" s="356"/>
      <c r="J49" s="356"/>
      <c r="K49" s="356"/>
      <c r="L49" s="356"/>
      <c r="M49" s="356"/>
      <c r="N49" s="356"/>
      <c r="O49" s="356"/>
    </row>
    <row r="50" spans="2:15">
      <c r="B50" s="363"/>
      <c r="C50" s="363" t="s">
        <v>5798</v>
      </c>
      <c r="D50" s="356"/>
      <c r="E50" s="356"/>
      <c r="F50" s="363" t="s">
        <v>4859</v>
      </c>
      <c r="G50" s="356"/>
      <c r="H50" s="356"/>
      <c r="I50" s="356"/>
      <c r="J50" s="356"/>
      <c r="K50" s="356"/>
      <c r="L50" s="356"/>
      <c r="M50" s="356"/>
      <c r="N50" s="356"/>
      <c r="O50" s="356"/>
    </row>
    <row r="51" spans="2:15">
      <c r="B51" s="363"/>
      <c r="C51" s="363" t="s">
        <v>5798</v>
      </c>
      <c r="D51" s="356"/>
      <c r="E51" s="356"/>
      <c r="F51" s="363" t="s">
        <v>7019</v>
      </c>
      <c r="G51" s="356"/>
      <c r="H51" s="356"/>
      <c r="I51" s="356"/>
      <c r="J51" s="356"/>
      <c r="K51" s="356"/>
      <c r="L51" s="356"/>
      <c r="M51" s="356"/>
      <c r="N51" s="356"/>
      <c r="O51" s="356"/>
    </row>
    <row r="52" spans="2:15">
      <c r="B52" s="363"/>
      <c r="C52" s="363" t="s">
        <v>5798</v>
      </c>
      <c r="D52" s="356"/>
      <c r="E52" s="356"/>
      <c r="F52" s="363" t="s">
        <v>6881</v>
      </c>
      <c r="G52" s="356"/>
      <c r="H52" s="356"/>
      <c r="I52" s="356"/>
      <c r="J52" s="356"/>
      <c r="K52" s="356"/>
      <c r="L52" s="356"/>
      <c r="M52" s="356"/>
      <c r="N52" s="356"/>
      <c r="O52" s="356"/>
    </row>
    <row r="53" spans="2:15">
      <c r="B53" s="363"/>
      <c r="C53" s="363" t="s">
        <v>5798</v>
      </c>
      <c r="D53" s="356"/>
      <c r="E53" s="356"/>
      <c r="F53" s="363" t="s">
        <v>1845</v>
      </c>
      <c r="G53" s="356"/>
      <c r="H53" s="356"/>
      <c r="I53" s="356"/>
      <c r="J53" s="356"/>
      <c r="K53" s="356"/>
      <c r="L53" s="356"/>
      <c r="M53" s="356"/>
      <c r="N53" s="356"/>
      <c r="O53" s="356"/>
    </row>
    <row r="54" spans="2:15">
      <c r="B54" s="363"/>
      <c r="C54" s="363" t="s">
        <v>5798</v>
      </c>
      <c r="D54" s="356"/>
      <c r="E54" s="356"/>
      <c r="F54" s="363" t="s">
        <v>7021</v>
      </c>
      <c r="G54" s="356"/>
      <c r="H54" s="356"/>
      <c r="I54" s="356"/>
      <c r="J54" s="356"/>
      <c r="K54" s="356"/>
      <c r="L54" s="356"/>
      <c r="M54" s="356"/>
      <c r="N54" s="356"/>
      <c r="O54" s="356"/>
    </row>
    <row r="55" spans="2:15">
      <c r="B55" s="363"/>
      <c r="C55" s="363" t="s">
        <v>5798</v>
      </c>
      <c r="D55" s="356"/>
      <c r="E55" s="356"/>
      <c r="F55" s="363" t="s">
        <v>3783</v>
      </c>
      <c r="G55" s="356"/>
      <c r="H55" s="356"/>
      <c r="I55" s="356"/>
      <c r="J55" s="356"/>
      <c r="K55" s="356"/>
      <c r="L55" s="356"/>
      <c r="M55" s="356"/>
      <c r="N55" s="356"/>
      <c r="O55" s="356"/>
    </row>
    <row r="56" spans="2:15">
      <c r="B56" s="363"/>
      <c r="C56" s="363" t="s">
        <v>5798</v>
      </c>
      <c r="D56" s="356"/>
      <c r="E56" s="356"/>
      <c r="F56" s="363" t="s">
        <v>2937</v>
      </c>
      <c r="G56" s="356"/>
      <c r="H56" s="356"/>
      <c r="I56" s="356"/>
      <c r="J56" s="356"/>
      <c r="K56" s="356"/>
      <c r="L56" s="356"/>
      <c r="M56" s="356"/>
      <c r="N56" s="356"/>
      <c r="O56" s="356"/>
    </row>
    <row r="57" spans="2:15">
      <c r="B57" s="363"/>
      <c r="C57" s="363" t="s">
        <v>5798</v>
      </c>
      <c r="D57" s="356"/>
      <c r="E57" s="356"/>
      <c r="F57" s="363" t="s">
        <v>6534</v>
      </c>
      <c r="G57" s="356"/>
      <c r="H57" s="356"/>
      <c r="I57" s="356"/>
      <c r="J57" s="356"/>
      <c r="K57" s="356"/>
      <c r="L57" s="356"/>
      <c r="M57" s="356"/>
      <c r="N57" s="356"/>
      <c r="O57" s="356"/>
    </row>
    <row r="58" spans="2:15">
      <c r="B58" s="363"/>
      <c r="C58" s="363" t="s">
        <v>5798</v>
      </c>
      <c r="D58" s="356"/>
      <c r="E58" s="356"/>
      <c r="F58" s="363" t="s">
        <v>7022</v>
      </c>
      <c r="G58" s="356"/>
      <c r="H58" s="356"/>
      <c r="I58" s="356"/>
      <c r="J58" s="356"/>
      <c r="K58" s="356"/>
      <c r="L58" s="356"/>
      <c r="M58" s="356"/>
      <c r="N58" s="356"/>
      <c r="O58" s="356"/>
    </row>
    <row r="59" spans="2:15">
      <c r="B59" s="363"/>
      <c r="C59" s="363" t="s">
        <v>5798</v>
      </c>
      <c r="D59" s="356"/>
      <c r="E59" s="356"/>
      <c r="F59" s="363" t="s">
        <v>6165</v>
      </c>
      <c r="G59" s="356"/>
      <c r="H59" s="356"/>
      <c r="I59" s="356"/>
      <c r="J59" s="356"/>
      <c r="K59" s="356"/>
      <c r="L59" s="356"/>
      <c r="M59" s="356"/>
      <c r="N59" s="356"/>
      <c r="O59" s="356"/>
    </row>
    <row r="60" spans="2:15">
      <c r="B60" s="363"/>
      <c r="C60" s="363" t="s">
        <v>5798</v>
      </c>
      <c r="D60" s="356"/>
      <c r="E60" s="356"/>
      <c r="F60" s="363" t="s">
        <v>5006</v>
      </c>
      <c r="G60" s="356"/>
      <c r="H60" s="356"/>
      <c r="I60" s="356"/>
      <c r="J60" s="356"/>
      <c r="K60" s="356"/>
      <c r="L60" s="356"/>
      <c r="M60" s="356"/>
      <c r="N60" s="356"/>
      <c r="O60" s="356"/>
    </row>
    <row r="61" spans="2:15">
      <c r="B61" s="363"/>
      <c r="C61" s="363" t="s">
        <v>5798</v>
      </c>
      <c r="D61" s="356"/>
      <c r="E61" s="356"/>
      <c r="F61" s="363" t="s">
        <v>597</v>
      </c>
      <c r="G61" s="356"/>
      <c r="H61" s="356"/>
      <c r="I61" s="356"/>
      <c r="J61" s="356"/>
      <c r="K61" s="356"/>
      <c r="L61" s="356"/>
      <c r="M61" s="356"/>
      <c r="N61" s="356"/>
      <c r="O61" s="356"/>
    </row>
    <row r="62" spans="2:15">
      <c r="B62" s="363"/>
      <c r="C62" s="363" t="s">
        <v>5798</v>
      </c>
      <c r="D62" s="356"/>
      <c r="E62" s="356"/>
      <c r="F62" s="363" t="s">
        <v>7023</v>
      </c>
      <c r="G62" s="356"/>
      <c r="H62" s="356"/>
      <c r="I62" s="356"/>
      <c r="J62" s="356"/>
      <c r="K62" s="356"/>
      <c r="L62" s="356"/>
      <c r="M62" s="356"/>
      <c r="N62" s="356"/>
      <c r="O62" s="356"/>
    </row>
    <row r="63" spans="2:15">
      <c r="B63" s="363"/>
      <c r="C63" s="363" t="s">
        <v>5798</v>
      </c>
      <c r="D63" s="356"/>
      <c r="E63" s="356"/>
      <c r="F63" s="363" t="s">
        <v>1364</v>
      </c>
      <c r="G63" s="356"/>
      <c r="H63" s="356"/>
      <c r="I63" s="356"/>
      <c r="J63" s="356"/>
      <c r="K63" s="356"/>
      <c r="L63" s="356"/>
      <c r="M63" s="356"/>
      <c r="N63" s="356"/>
      <c r="O63" s="356"/>
    </row>
    <row r="64" spans="2:15">
      <c r="B64" s="363"/>
      <c r="C64" s="363" t="s">
        <v>5798</v>
      </c>
      <c r="D64" s="356"/>
      <c r="E64" s="356"/>
      <c r="F64" s="363" t="s">
        <v>4884</v>
      </c>
      <c r="G64" s="356"/>
      <c r="H64" s="356"/>
      <c r="I64" s="356"/>
      <c r="J64" s="356"/>
      <c r="K64" s="356"/>
      <c r="L64" s="356"/>
      <c r="M64" s="356"/>
      <c r="N64" s="356"/>
      <c r="O64" s="356"/>
    </row>
    <row r="65" spans="2:15">
      <c r="B65" s="363"/>
      <c r="C65" s="363" t="s">
        <v>5798</v>
      </c>
      <c r="D65" s="356"/>
      <c r="E65" s="356"/>
      <c r="F65" s="363" t="s">
        <v>7024</v>
      </c>
      <c r="G65" s="356"/>
      <c r="H65" s="356"/>
      <c r="I65" s="356"/>
      <c r="J65" s="356"/>
      <c r="K65" s="356"/>
      <c r="L65" s="356"/>
      <c r="M65" s="356"/>
      <c r="N65" s="356"/>
      <c r="O65" s="356"/>
    </row>
    <row r="66" spans="2:15">
      <c r="B66" s="363"/>
      <c r="C66" s="363" t="s">
        <v>5798</v>
      </c>
      <c r="D66" s="356"/>
      <c r="E66" s="356"/>
      <c r="F66" s="363" t="s">
        <v>2722</v>
      </c>
      <c r="G66" s="356"/>
      <c r="H66" s="356"/>
      <c r="I66" s="356"/>
      <c r="J66" s="356"/>
      <c r="K66" s="356"/>
      <c r="L66" s="356"/>
      <c r="M66" s="356"/>
      <c r="N66" s="356"/>
      <c r="O66" s="356"/>
    </row>
    <row r="67" spans="2:15">
      <c r="B67" s="363"/>
      <c r="C67" s="363" t="s">
        <v>5798</v>
      </c>
      <c r="D67" s="356"/>
      <c r="E67" s="356"/>
      <c r="F67" s="363" t="s">
        <v>7025</v>
      </c>
      <c r="G67" s="356"/>
      <c r="H67" s="356"/>
      <c r="I67" s="356"/>
      <c r="J67" s="356"/>
      <c r="K67" s="356"/>
      <c r="L67" s="356"/>
      <c r="M67" s="356"/>
      <c r="N67" s="356"/>
      <c r="O67" s="356"/>
    </row>
    <row r="68" spans="2:15">
      <c r="B68" s="363"/>
      <c r="C68" s="363" t="s">
        <v>5798</v>
      </c>
      <c r="D68" s="356"/>
      <c r="E68" s="356"/>
      <c r="F68" s="363" t="s">
        <v>7026</v>
      </c>
      <c r="G68" s="356"/>
      <c r="H68" s="356"/>
      <c r="I68" s="356"/>
      <c r="J68" s="356"/>
      <c r="K68" s="356"/>
      <c r="L68" s="356"/>
      <c r="M68" s="356"/>
      <c r="N68" s="356"/>
      <c r="O68" s="356"/>
    </row>
    <row r="69" spans="2:15">
      <c r="B69" s="363"/>
      <c r="C69" s="363" t="s">
        <v>5798</v>
      </c>
      <c r="D69" s="356"/>
      <c r="E69" s="356"/>
      <c r="F69" s="363" t="s">
        <v>7027</v>
      </c>
      <c r="G69" s="356"/>
      <c r="H69" s="356"/>
      <c r="I69" s="356"/>
      <c r="J69" s="356"/>
      <c r="K69" s="356"/>
      <c r="L69" s="356"/>
      <c r="M69" s="356"/>
      <c r="N69" s="356"/>
      <c r="O69" s="356"/>
    </row>
    <row r="70" spans="2:15">
      <c r="B70" s="363"/>
      <c r="C70" s="363" t="s">
        <v>5798</v>
      </c>
      <c r="D70" s="356"/>
      <c r="E70" s="356"/>
      <c r="F70" s="363" t="s">
        <v>2000</v>
      </c>
      <c r="G70" s="356"/>
      <c r="H70" s="356"/>
      <c r="I70" s="356"/>
      <c r="J70" s="356"/>
      <c r="K70" s="356"/>
      <c r="L70" s="356"/>
      <c r="M70" s="356"/>
      <c r="N70" s="356"/>
      <c r="O70" s="356"/>
    </row>
    <row r="71" spans="2:15">
      <c r="B71" s="363"/>
      <c r="C71" s="363" t="s">
        <v>5798</v>
      </c>
      <c r="D71" s="356"/>
      <c r="E71" s="356"/>
      <c r="F71" s="363" t="s">
        <v>7028</v>
      </c>
      <c r="G71" s="356"/>
      <c r="H71" s="356"/>
      <c r="I71" s="356"/>
      <c r="J71" s="356"/>
      <c r="K71" s="356"/>
      <c r="L71" s="356"/>
      <c r="M71" s="356"/>
      <c r="N71" s="356"/>
      <c r="O71" s="356"/>
    </row>
    <row r="72" spans="2:15">
      <c r="B72" s="363"/>
      <c r="C72" s="363" t="s">
        <v>5798</v>
      </c>
      <c r="D72" s="356"/>
      <c r="E72" s="356"/>
      <c r="F72" s="363" t="s">
        <v>7029</v>
      </c>
      <c r="G72" s="356"/>
      <c r="H72" s="356"/>
      <c r="I72" s="356"/>
      <c r="J72" s="356"/>
      <c r="K72" s="356"/>
      <c r="L72" s="356"/>
      <c r="M72" s="356"/>
      <c r="N72" s="356"/>
      <c r="O72" s="356"/>
    </row>
    <row r="73" spans="2:15">
      <c r="B73" s="363"/>
      <c r="C73" s="363" t="s">
        <v>5798</v>
      </c>
      <c r="D73" s="356"/>
      <c r="E73" s="356"/>
      <c r="F73" s="363" t="s">
        <v>6000</v>
      </c>
      <c r="G73" s="356"/>
      <c r="H73" s="356"/>
      <c r="I73" s="356"/>
      <c r="J73" s="356"/>
      <c r="K73" s="356"/>
      <c r="L73" s="356"/>
      <c r="M73" s="356"/>
      <c r="N73" s="356"/>
      <c r="O73" s="356"/>
    </row>
    <row r="74" spans="2:15">
      <c r="B74" s="363"/>
      <c r="C74" s="363" t="s">
        <v>5798</v>
      </c>
      <c r="D74" s="356"/>
      <c r="E74" s="356"/>
      <c r="F74" s="363" t="s">
        <v>6492</v>
      </c>
      <c r="G74" s="356"/>
      <c r="H74" s="356"/>
      <c r="I74" s="356"/>
      <c r="J74" s="356"/>
      <c r="K74" s="356"/>
      <c r="L74" s="356"/>
      <c r="M74" s="356"/>
      <c r="N74" s="356"/>
      <c r="O74" s="356"/>
    </row>
    <row r="75" spans="2:15">
      <c r="B75" s="363"/>
      <c r="C75" s="363" t="s">
        <v>5798</v>
      </c>
      <c r="D75" s="356"/>
      <c r="E75" s="356"/>
      <c r="F75" s="363" t="s">
        <v>3956</v>
      </c>
      <c r="G75" s="356"/>
      <c r="H75" s="356"/>
      <c r="I75" s="356"/>
      <c r="J75" s="356"/>
      <c r="K75" s="356"/>
      <c r="L75" s="356"/>
      <c r="M75" s="356"/>
      <c r="N75" s="356"/>
      <c r="O75" s="356"/>
    </row>
    <row r="76" spans="2:15">
      <c r="B76" s="363"/>
      <c r="C76" s="363" t="s">
        <v>5798</v>
      </c>
      <c r="D76" s="356"/>
      <c r="E76" s="356"/>
      <c r="F76" s="363" t="s">
        <v>7031</v>
      </c>
      <c r="G76" s="356"/>
      <c r="H76" s="356"/>
      <c r="I76" s="356"/>
      <c r="J76" s="356"/>
      <c r="K76" s="356"/>
      <c r="L76" s="356"/>
      <c r="M76" s="356"/>
      <c r="N76" s="356"/>
      <c r="O76" s="356"/>
    </row>
    <row r="77" spans="2:15">
      <c r="B77" s="363"/>
      <c r="C77" s="363" t="s">
        <v>5798</v>
      </c>
      <c r="D77" s="356"/>
      <c r="E77" s="356"/>
      <c r="F77" s="363" t="s">
        <v>3705</v>
      </c>
      <c r="G77" s="356"/>
      <c r="H77" s="356"/>
      <c r="I77" s="356"/>
      <c r="J77" s="356"/>
      <c r="K77" s="356"/>
      <c r="L77" s="356"/>
      <c r="M77" s="356"/>
      <c r="N77" s="356"/>
      <c r="O77" s="356"/>
    </row>
    <row r="78" spans="2:15">
      <c r="B78" s="363"/>
      <c r="C78" s="363" t="s">
        <v>5798</v>
      </c>
      <c r="D78" s="356"/>
      <c r="E78" s="356"/>
      <c r="F78" s="363" t="s">
        <v>7032</v>
      </c>
      <c r="G78" s="356"/>
      <c r="H78" s="356"/>
      <c r="I78" s="356"/>
      <c r="J78" s="356"/>
      <c r="K78" s="356"/>
      <c r="L78" s="356"/>
      <c r="M78" s="356"/>
      <c r="N78" s="356"/>
      <c r="O78" s="356"/>
    </row>
    <row r="79" spans="2:15">
      <c r="B79" s="363"/>
      <c r="C79" s="363" t="s">
        <v>5798</v>
      </c>
      <c r="D79" s="356"/>
      <c r="E79" s="356"/>
      <c r="F79" s="363" t="s">
        <v>7033</v>
      </c>
      <c r="G79" s="356"/>
      <c r="H79" s="356"/>
      <c r="I79" s="356"/>
      <c r="J79" s="356"/>
      <c r="K79" s="356"/>
      <c r="L79" s="356"/>
      <c r="M79" s="356"/>
      <c r="N79" s="356"/>
      <c r="O79" s="356"/>
    </row>
    <row r="80" spans="2:15">
      <c r="B80" s="363"/>
      <c r="C80" s="363" t="s">
        <v>5798</v>
      </c>
      <c r="D80" s="356"/>
      <c r="E80" s="356"/>
      <c r="F80" s="363" t="s">
        <v>3592</v>
      </c>
      <c r="G80" s="356"/>
      <c r="H80" s="356"/>
      <c r="I80" s="356"/>
      <c r="J80" s="356"/>
      <c r="K80" s="356"/>
      <c r="L80" s="356"/>
      <c r="M80" s="356"/>
      <c r="N80" s="356"/>
      <c r="O80" s="356"/>
    </row>
    <row r="81" spans="2:15">
      <c r="B81" s="363"/>
      <c r="C81" s="363" t="s">
        <v>5798</v>
      </c>
      <c r="D81" s="356"/>
      <c r="E81" s="356"/>
      <c r="F81" s="363" t="s">
        <v>2791</v>
      </c>
      <c r="G81" s="356"/>
      <c r="H81" s="356"/>
      <c r="I81" s="356"/>
      <c r="J81" s="356"/>
      <c r="K81" s="356"/>
      <c r="L81" s="356"/>
      <c r="M81" s="356"/>
      <c r="N81" s="356"/>
      <c r="O81" s="356"/>
    </row>
    <row r="82" spans="2:15">
      <c r="B82" s="363"/>
      <c r="C82" s="363" t="s">
        <v>5798</v>
      </c>
      <c r="D82" s="356"/>
      <c r="E82" s="356"/>
      <c r="F82" s="363" t="s">
        <v>6607</v>
      </c>
      <c r="G82" s="356"/>
      <c r="H82" s="356"/>
      <c r="I82" s="356"/>
      <c r="J82" s="356"/>
      <c r="K82" s="356"/>
      <c r="L82" s="356"/>
      <c r="M82" s="356"/>
      <c r="N82" s="356"/>
      <c r="O82" s="356"/>
    </row>
    <row r="83" spans="2:15">
      <c r="B83" s="363"/>
      <c r="C83" s="363" t="s">
        <v>5798</v>
      </c>
      <c r="D83" s="356"/>
      <c r="E83" s="356"/>
      <c r="F83" s="363" t="s">
        <v>5803</v>
      </c>
      <c r="G83" s="356"/>
      <c r="H83" s="356"/>
      <c r="I83" s="356"/>
      <c r="J83" s="356"/>
      <c r="K83" s="356"/>
      <c r="L83" s="356"/>
      <c r="M83" s="356"/>
      <c r="N83" s="356"/>
      <c r="O83" s="356"/>
    </row>
    <row r="84" spans="2:15">
      <c r="B84" s="363"/>
      <c r="C84" s="363" t="s">
        <v>5798</v>
      </c>
      <c r="D84" s="356"/>
      <c r="E84" s="356"/>
      <c r="F84" s="363" t="s">
        <v>5703</v>
      </c>
      <c r="G84" s="356"/>
      <c r="H84" s="356"/>
      <c r="I84" s="356"/>
      <c r="J84" s="356"/>
      <c r="K84" s="356"/>
      <c r="L84" s="356"/>
      <c r="M84" s="356"/>
      <c r="N84" s="356"/>
      <c r="O84" s="356"/>
    </row>
    <row r="85" spans="2:15">
      <c r="B85" s="363"/>
      <c r="C85" s="363" t="s">
        <v>5798</v>
      </c>
      <c r="D85" s="356"/>
      <c r="E85" s="356"/>
      <c r="F85" s="363" t="s">
        <v>5038</v>
      </c>
      <c r="G85" s="356"/>
      <c r="H85" s="356"/>
      <c r="I85" s="356"/>
      <c r="J85" s="356"/>
      <c r="K85" s="356"/>
      <c r="L85" s="356"/>
      <c r="M85" s="356"/>
      <c r="N85" s="356"/>
      <c r="O85" s="356"/>
    </row>
    <row r="86" spans="2:15">
      <c r="B86" s="363"/>
      <c r="C86" s="363" t="s">
        <v>5798</v>
      </c>
      <c r="D86" s="356"/>
      <c r="E86" s="356"/>
      <c r="F86" s="363" t="s">
        <v>6200</v>
      </c>
      <c r="G86" s="356"/>
      <c r="H86" s="356"/>
      <c r="I86" s="356"/>
      <c r="J86" s="356"/>
      <c r="K86" s="356"/>
      <c r="L86" s="356"/>
      <c r="M86" s="356"/>
      <c r="N86" s="356"/>
      <c r="O86" s="356"/>
    </row>
    <row r="87" spans="2:15">
      <c r="B87" s="363"/>
      <c r="C87" s="363" t="s">
        <v>5798</v>
      </c>
      <c r="D87" s="356"/>
      <c r="E87" s="356"/>
      <c r="F87" s="363" t="s">
        <v>7034</v>
      </c>
      <c r="G87" s="356"/>
      <c r="H87" s="356"/>
      <c r="I87" s="356"/>
      <c r="J87" s="356"/>
      <c r="K87" s="356"/>
      <c r="L87" s="356"/>
      <c r="M87" s="356"/>
      <c r="N87" s="356"/>
      <c r="O87" s="356"/>
    </row>
    <row r="88" spans="2:15">
      <c r="B88" s="363"/>
      <c r="C88" s="363" t="s">
        <v>5798</v>
      </c>
      <c r="D88" s="356"/>
      <c r="E88" s="356"/>
      <c r="F88" s="363" t="s">
        <v>3856</v>
      </c>
      <c r="G88" s="356"/>
      <c r="H88" s="356"/>
      <c r="I88" s="356"/>
      <c r="J88" s="356"/>
      <c r="K88" s="356"/>
      <c r="L88" s="356"/>
      <c r="M88" s="356"/>
      <c r="N88" s="356"/>
      <c r="O88" s="356"/>
    </row>
    <row r="89" spans="2:15">
      <c r="B89" s="363"/>
      <c r="C89" s="363" t="s">
        <v>5798</v>
      </c>
      <c r="D89" s="356"/>
      <c r="E89" s="356"/>
      <c r="F89" s="363" t="s">
        <v>7035</v>
      </c>
      <c r="G89" s="356"/>
      <c r="H89" s="356"/>
      <c r="I89" s="356"/>
      <c r="J89" s="356"/>
      <c r="K89" s="356"/>
      <c r="L89" s="356"/>
      <c r="M89" s="356"/>
      <c r="N89" s="356"/>
      <c r="O89" s="356"/>
    </row>
    <row r="90" spans="2:15">
      <c r="B90" s="363"/>
      <c r="C90" s="363" t="s">
        <v>5798</v>
      </c>
      <c r="D90" s="356"/>
      <c r="E90" s="356"/>
      <c r="F90" s="363" t="s">
        <v>4499</v>
      </c>
      <c r="G90" s="356"/>
      <c r="H90" s="356"/>
      <c r="I90" s="356"/>
      <c r="J90" s="356"/>
      <c r="K90" s="356"/>
      <c r="L90" s="356"/>
      <c r="M90" s="356"/>
      <c r="N90" s="356"/>
      <c r="O90" s="356"/>
    </row>
    <row r="91" spans="2:15">
      <c r="B91" s="363"/>
      <c r="C91" s="363" t="s">
        <v>5798</v>
      </c>
      <c r="D91" s="356"/>
      <c r="E91" s="356"/>
      <c r="F91" s="363" t="s">
        <v>2772</v>
      </c>
      <c r="G91" s="356"/>
      <c r="H91" s="356"/>
      <c r="I91" s="356"/>
      <c r="J91" s="356"/>
      <c r="K91" s="356"/>
      <c r="L91" s="356"/>
      <c r="M91" s="356"/>
      <c r="N91" s="356"/>
      <c r="O91" s="356"/>
    </row>
    <row r="92" spans="2:15">
      <c r="B92" s="363"/>
      <c r="C92" s="363" t="s">
        <v>5798</v>
      </c>
      <c r="D92" s="356"/>
      <c r="E92" s="356"/>
      <c r="F92" s="363" t="s">
        <v>7036</v>
      </c>
      <c r="G92" s="356"/>
      <c r="H92" s="356"/>
      <c r="I92" s="356"/>
      <c r="J92" s="356"/>
      <c r="K92" s="356"/>
      <c r="L92" s="356"/>
      <c r="M92" s="356"/>
      <c r="N92" s="356"/>
      <c r="O92" s="356"/>
    </row>
    <row r="93" spans="2:15">
      <c r="B93" s="363"/>
      <c r="C93" s="363" t="s">
        <v>5798</v>
      </c>
      <c r="D93" s="356"/>
      <c r="E93" s="356"/>
      <c r="F93" s="363" t="s">
        <v>7037</v>
      </c>
      <c r="G93" s="356"/>
      <c r="H93" s="356"/>
      <c r="I93" s="356"/>
      <c r="J93" s="356"/>
      <c r="K93" s="356"/>
      <c r="L93" s="356"/>
      <c r="M93" s="356"/>
      <c r="N93" s="356"/>
      <c r="O93" s="356"/>
    </row>
    <row r="94" spans="2:15">
      <c r="B94" s="363"/>
      <c r="C94" s="363" t="s">
        <v>5798</v>
      </c>
      <c r="D94" s="356"/>
      <c r="E94" s="356"/>
      <c r="F94" s="363" t="s">
        <v>7038</v>
      </c>
      <c r="G94" s="356"/>
      <c r="H94" s="356"/>
      <c r="I94" s="356"/>
      <c r="J94" s="356"/>
      <c r="K94" s="356"/>
      <c r="L94" s="356"/>
      <c r="M94" s="356"/>
      <c r="N94" s="356"/>
      <c r="O94" s="356"/>
    </row>
    <row r="95" spans="2:15">
      <c r="B95" s="363"/>
      <c r="C95" s="363" t="s">
        <v>5798</v>
      </c>
      <c r="D95" s="356"/>
      <c r="E95" s="356"/>
      <c r="F95" s="363" t="s">
        <v>2274</v>
      </c>
      <c r="G95" s="356"/>
      <c r="H95" s="356"/>
      <c r="I95" s="356"/>
      <c r="J95" s="356"/>
      <c r="K95" s="356"/>
      <c r="L95" s="356"/>
      <c r="M95" s="356"/>
      <c r="N95" s="356"/>
      <c r="O95" s="356"/>
    </row>
    <row r="96" spans="2:15">
      <c r="B96" s="363"/>
      <c r="C96" s="363" t="s">
        <v>5798</v>
      </c>
      <c r="D96" s="356"/>
      <c r="E96" s="356"/>
      <c r="F96" s="363" t="s">
        <v>7042</v>
      </c>
      <c r="G96" s="356"/>
      <c r="H96" s="356"/>
      <c r="I96" s="356"/>
      <c r="J96" s="356"/>
      <c r="K96" s="356"/>
      <c r="L96" s="356"/>
      <c r="M96" s="356"/>
      <c r="N96" s="356"/>
      <c r="O96" s="356"/>
    </row>
    <row r="97" spans="2:15">
      <c r="B97" s="363"/>
      <c r="C97" s="363" t="s">
        <v>5798</v>
      </c>
      <c r="D97" s="356"/>
      <c r="E97" s="356"/>
      <c r="F97" s="363" t="s">
        <v>1016</v>
      </c>
      <c r="G97" s="356"/>
      <c r="H97" s="356"/>
      <c r="I97" s="356"/>
      <c r="J97" s="356"/>
      <c r="K97" s="356"/>
      <c r="L97" s="356"/>
      <c r="M97" s="356"/>
      <c r="N97" s="356"/>
      <c r="O97" s="356"/>
    </row>
    <row r="98" spans="2:15">
      <c r="B98" s="363"/>
      <c r="C98" s="363" t="s">
        <v>5798</v>
      </c>
      <c r="D98" s="356"/>
      <c r="E98" s="356"/>
      <c r="F98" s="363" t="s">
        <v>7043</v>
      </c>
      <c r="G98" s="356"/>
      <c r="H98" s="356"/>
      <c r="I98" s="356"/>
      <c r="J98" s="356"/>
      <c r="K98" s="356"/>
      <c r="L98" s="356"/>
      <c r="M98" s="356"/>
      <c r="N98" s="356"/>
      <c r="O98" s="356"/>
    </row>
    <row r="99" spans="2:15">
      <c r="B99" s="363"/>
      <c r="C99" s="363" t="s">
        <v>5798</v>
      </c>
      <c r="D99" s="356"/>
      <c r="E99" s="356"/>
      <c r="F99" s="363" t="s">
        <v>7044</v>
      </c>
      <c r="G99" s="356"/>
      <c r="H99" s="356"/>
      <c r="I99" s="356"/>
      <c r="J99" s="356"/>
      <c r="K99" s="356"/>
      <c r="L99" s="356"/>
      <c r="M99" s="356"/>
      <c r="N99" s="356"/>
      <c r="O99" s="356"/>
    </row>
    <row r="100" spans="2:15">
      <c r="B100" s="363"/>
      <c r="C100" s="363" t="s">
        <v>5798</v>
      </c>
      <c r="D100" s="356"/>
      <c r="E100" s="356"/>
      <c r="F100" s="363" t="s">
        <v>7045</v>
      </c>
      <c r="G100" s="356"/>
      <c r="H100" s="356"/>
      <c r="I100" s="356"/>
      <c r="J100" s="356"/>
      <c r="K100" s="356"/>
      <c r="L100" s="356"/>
      <c r="M100" s="356"/>
      <c r="N100" s="356"/>
      <c r="O100" s="356"/>
    </row>
    <row r="101" spans="2:15">
      <c r="B101" s="363"/>
      <c r="C101" s="363" t="s">
        <v>5798</v>
      </c>
      <c r="D101" s="356"/>
      <c r="E101" s="356"/>
      <c r="F101" s="363" t="s">
        <v>7046</v>
      </c>
      <c r="G101" s="356"/>
      <c r="H101" s="356"/>
      <c r="I101" s="356"/>
      <c r="J101" s="356"/>
      <c r="K101" s="356"/>
      <c r="L101" s="356"/>
      <c r="M101" s="356"/>
      <c r="N101" s="356"/>
      <c r="O101" s="356"/>
    </row>
    <row r="102" spans="2:15">
      <c r="B102" s="363"/>
      <c r="C102" s="363" t="s">
        <v>5798</v>
      </c>
      <c r="D102" s="356"/>
      <c r="E102" s="356"/>
      <c r="F102" s="363" t="s">
        <v>7047</v>
      </c>
      <c r="G102" s="356"/>
      <c r="H102" s="356"/>
      <c r="I102" s="356"/>
      <c r="J102" s="356"/>
      <c r="K102" s="356"/>
      <c r="L102" s="356"/>
      <c r="M102" s="356"/>
      <c r="N102" s="356"/>
      <c r="O102" s="356"/>
    </row>
    <row r="103" spans="2:15">
      <c r="B103" s="363"/>
      <c r="C103" s="363" t="s">
        <v>5798</v>
      </c>
      <c r="D103" s="356"/>
      <c r="E103" s="356"/>
      <c r="F103" s="363" t="s">
        <v>7048</v>
      </c>
      <c r="G103" s="356"/>
      <c r="H103" s="356"/>
      <c r="I103" s="356"/>
      <c r="J103" s="356"/>
      <c r="K103" s="356"/>
      <c r="L103" s="356"/>
      <c r="M103" s="356"/>
      <c r="N103" s="356"/>
      <c r="O103" s="356"/>
    </row>
    <row r="104" spans="2:15">
      <c r="B104" s="363"/>
      <c r="C104" s="363" t="s">
        <v>5798</v>
      </c>
      <c r="D104" s="356"/>
      <c r="E104" s="356"/>
      <c r="F104" s="363" t="s">
        <v>2358</v>
      </c>
      <c r="G104" s="356"/>
      <c r="H104" s="356"/>
      <c r="I104" s="356"/>
      <c r="J104" s="356"/>
      <c r="K104" s="356"/>
      <c r="L104" s="356"/>
      <c r="M104" s="356"/>
      <c r="N104" s="356"/>
      <c r="O104" s="356"/>
    </row>
    <row r="105" spans="2:15">
      <c r="B105" s="363"/>
      <c r="C105" s="363" t="s">
        <v>5798</v>
      </c>
      <c r="D105" s="356"/>
      <c r="E105" s="356"/>
      <c r="F105" s="363" t="s">
        <v>6670</v>
      </c>
      <c r="G105" s="356"/>
      <c r="H105" s="356"/>
      <c r="I105" s="356"/>
      <c r="J105" s="356"/>
      <c r="K105" s="356"/>
      <c r="L105" s="356"/>
      <c r="M105" s="356"/>
      <c r="N105" s="356"/>
      <c r="O105" s="356"/>
    </row>
    <row r="106" spans="2:15">
      <c r="B106" s="363"/>
      <c r="C106" s="363" t="s">
        <v>5798</v>
      </c>
      <c r="D106" s="356"/>
      <c r="E106" s="356"/>
      <c r="F106" s="363" t="s">
        <v>7049</v>
      </c>
      <c r="G106" s="356"/>
      <c r="H106" s="356"/>
      <c r="I106" s="356"/>
      <c r="J106" s="356"/>
      <c r="K106" s="356"/>
      <c r="L106" s="356"/>
      <c r="M106" s="356"/>
      <c r="N106" s="356"/>
      <c r="O106" s="356"/>
    </row>
    <row r="107" spans="2:15">
      <c r="B107" s="363"/>
      <c r="C107" s="363" t="s">
        <v>5798</v>
      </c>
      <c r="D107" s="356"/>
      <c r="E107" s="356"/>
      <c r="F107" s="363" t="s">
        <v>3735</v>
      </c>
      <c r="G107" s="356"/>
      <c r="H107" s="356"/>
      <c r="I107" s="356"/>
      <c r="J107" s="356"/>
      <c r="K107" s="356"/>
      <c r="L107" s="356"/>
      <c r="M107" s="356"/>
      <c r="N107" s="356"/>
      <c r="O107" s="356"/>
    </row>
    <row r="108" spans="2:15">
      <c r="B108" s="363"/>
      <c r="C108" s="363" t="s">
        <v>5798</v>
      </c>
      <c r="D108" s="356"/>
      <c r="E108" s="356"/>
      <c r="F108" s="363" t="s">
        <v>6973</v>
      </c>
      <c r="G108" s="356"/>
      <c r="H108" s="356"/>
      <c r="I108" s="356"/>
      <c r="J108" s="356"/>
      <c r="K108" s="356"/>
      <c r="L108" s="356"/>
      <c r="M108" s="356"/>
      <c r="N108" s="356"/>
      <c r="O108" s="356"/>
    </row>
    <row r="109" spans="2:15">
      <c r="B109" s="363"/>
      <c r="C109" s="363" t="s">
        <v>5798</v>
      </c>
      <c r="D109" s="356"/>
      <c r="E109" s="356"/>
      <c r="F109" s="363" t="s">
        <v>7050</v>
      </c>
      <c r="G109" s="356"/>
      <c r="H109" s="356"/>
      <c r="I109" s="356"/>
      <c r="J109" s="356"/>
      <c r="K109" s="356"/>
      <c r="L109" s="356"/>
      <c r="M109" s="356"/>
      <c r="N109" s="356"/>
      <c r="O109" s="356"/>
    </row>
    <row r="110" spans="2:15">
      <c r="B110" s="363"/>
      <c r="C110" s="363" t="s">
        <v>5798</v>
      </c>
      <c r="D110" s="356"/>
      <c r="E110" s="356"/>
      <c r="F110" s="363" t="s">
        <v>7051</v>
      </c>
      <c r="G110" s="356"/>
      <c r="H110" s="356"/>
      <c r="I110" s="356"/>
      <c r="J110" s="356"/>
      <c r="K110" s="356"/>
      <c r="L110" s="356"/>
      <c r="M110" s="356"/>
      <c r="N110" s="356"/>
      <c r="O110" s="356"/>
    </row>
    <row r="111" spans="2:15">
      <c r="B111" s="363"/>
      <c r="C111" s="363" t="s">
        <v>5798</v>
      </c>
      <c r="D111" s="356"/>
      <c r="E111" s="356"/>
      <c r="F111" s="363" t="s">
        <v>7052</v>
      </c>
      <c r="G111" s="356"/>
      <c r="H111" s="356"/>
      <c r="I111" s="356"/>
      <c r="J111" s="356"/>
      <c r="K111" s="356"/>
      <c r="L111" s="356"/>
      <c r="M111" s="356"/>
      <c r="N111" s="356"/>
      <c r="O111" s="356"/>
    </row>
    <row r="112" spans="2:15">
      <c r="B112" s="363"/>
      <c r="C112" s="363" t="s">
        <v>5798</v>
      </c>
      <c r="D112" s="356"/>
      <c r="E112" s="356"/>
      <c r="F112" s="363" t="s">
        <v>4684</v>
      </c>
      <c r="G112" s="356"/>
      <c r="H112" s="356"/>
      <c r="I112" s="356"/>
      <c r="J112" s="356"/>
      <c r="K112" s="356"/>
      <c r="L112" s="356"/>
      <c r="M112" s="356"/>
      <c r="N112" s="356"/>
      <c r="O112" s="356"/>
    </row>
    <row r="113" spans="2:15">
      <c r="B113" s="363"/>
      <c r="C113" s="363" t="s">
        <v>5798</v>
      </c>
      <c r="D113" s="356"/>
      <c r="E113" s="356"/>
      <c r="F113" s="363" t="s">
        <v>7053</v>
      </c>
      <c r="G113" s="356"/>
      <c r="H113" s="356"/>
      <c r="I113" s="356"/>
      <c r="J113" s="356"/>
      <c r="K113" s="356"/>
      <c r="L113" s="356"/>
      <c r="M113" s="356"/>
      <c r="N113" s="356"/>
      <c r="O113" s="356"/>
    </row>
    <row r="114" spans="2:15">
      <c r="B114" s="363"/>
      <c r="C114" s="363" t="s">
        <v>5798</v>
      </c>
      <c r="D114" s="356"/>
      <c r="E114" s="356"/>
      <c r="F114" s="363" t="s">
        <v>7055</v>
      </c>
      <c r="G114" s="356"/>
      <c r="H114" s="356"/>
      <c r="I114" s="356"/>
      <c r="J114" s="356"/>
      <c r="K114" s="356"/>
      <c r="L114" s="356"/>
      <c r="M114" s="356"/>
      <c r="N114" s="356"/>
      <c r="O114" s="356"/>
    </row>
    <row r="115" spans="2:15">
      <c r="B115" s="363"/>
      <c r="C115" s="363" t="s">
        <v>5798</v>
      </c>
      <c r="D115" s="356"/>
      <c r="E115" s="356"/>
      <c r="F115" s="363" t="s">
        <v>7056</v>
      </c>
      <c r="G115" s="356"/>
      <c r="H115" s="356"/>
      <c r="I115" s="356"/>
      <c r="J115" s="356"/>
      <c r="K115" s="356"/>
      <c r="L115" s="356"/>
      <c r="M115" s="356"/>
      <c r="N115" s="356"/>
      <c r="O115" s="356"/>
    </row>
    <row r="116" spans="2:15">
      <c r="B116" s="363"/>
      <c r="C116" s="363" t="s">
        <v>5798</v>
      </c>
      <c r="D116" s="356"/>
      <c r="E116" s="356"/>
      <c r="F116" s="363" t="s">
        <v>4218</v>
      </c>
      <c r="G116" s="356"/>
      <c r="H116" s="356"/>
      <c r="I116" s="356"/>
      <c r="J116" s="356"/>
      <c r="K116" s="356"/>
      <c r="L116" s="356"/>
      <c r="M116" s="356"/>
      <c r="N116" s="356"/>
      <c r="O116" s="356"/>
    </row>
    <row r="117" spans="2:15">
      <c r="B117" s="363"/>
      <c r="C117" s="363" t="s">
        <v>5798</v>
      </c>
      <c r="D117" s="356"/>
      <c r="E117" s="356"/>
      <c r="F117" s="363" t="s">
        <v>4474</v>
      </c>
      <c r="G117" s="356"/>
      <c r="H117" s="356"/>
      <c r="I117" s="356"/>
      <c r="J117" s="356"/>
      <c r="K117" s="356"/>
      <c r="L117" s="356"/>
      <c r="M117" s="356"/>
      <c r="N117" s="356"/>
      <c r="O117" s="356"/>
    </row>
    <row r="118" spans="2:15">
      <c r="B118" s="363"/>
      <c r="C118" s="363" t="s">
        <v>5798</v>
      </c>
      <c r="D118" s="356"/>
      <c r="E118" s="356"/>
      <c r="F118" s="363" t="s">
        <v>4041</v>
      </c>
      <c r="G118" s="356"/>
      <c r="H118" s="356"/>
      <c r="I118" s="356"/>
      <c r="J118" s="356"/>
      <c r="K118" s="356"/>
      <c r="L118" s="356"/>
      <c r="M118" s="356"/>
      <c r="N118" s="356"/>
      <c r="O118" s="356"/>
    </row>
    <row r="119" spans="2:15">
      <c r="B119" s="363"/>
      <c r="C119" s="363" t="s">
        <v>5798</v>
      </c>
      <c r="D119" s="356"/>
      <c r="E119" s="356"/>
      <c r="F119" s="363" t="s">
        <v>7057</v>
      </c>
      <c r="G119" s="356"/>
      <c r="H119" s="356"/>
      <c r="I119" s="356"/>
      <c r="J119" s="356"/>
      <c r="K119" s="356"/>
      <c r="L119" s="356"/>
      <c r="M119" s="356"/>
      <c r="N119" s="356"/>
      <c r="O119" s="356"/>
    </row>
    <row r="120" spans="2:15">
      <c r="B120" s="363"/>
      <c r="C120" s="363" t="s">
        <v>5798</v>
      </c>
      <c r="D120" s="356"/>
      <c r="E120" s="356"/>
      <c r="F120" s="363" t="s">
        <v>6210</v>
      </c>
      <c r="G120" s="356"/>
      <c r="H120" s="356"/>
      <c r="I120" s="356"/>
      <c r="J120" s="356"/>
      <c r="K120" s="356"/>
      <c r="L120" s="356"/>
      <c r="M120" s="356"/>
      <c r="N120" s="356"/>
      <c r="O120" s="356"/>
    </row>
    <row r="121" spans="2:15">
      <c r="B121" s="363"/>
      <c r="C121" s="363" t="s">
        <v>5798</v>
      </c>
      <c r="D121" s="356"/>
      <c r="E121" s="356"/>
      <c r="F121" s="363" t="s">
        <v>3624</v>
      </c>
      <c r="G121" s="356"/>
      <c r="H121" s="356"/>
      <c r="I121" s="356"/>
      <c r="J121" s="356"/>
      <c r="K121" s="356"/>
      <c r="L121" s="356"/>
      <c r="M121" s="356"/>
      <c r="N121" s="356"/>
      <c r="O121" s="356"/>
    </row>
    <row r="122" spans="2:15">
      <c r="B122" s="363"/>
      <c r="C122" s="363" t="s">
        <v>5798</v>
      </c>
      <c r="D122" s="356"/>
      <c r="E122" s="356"/>
      <c r="F122" s="363" t="s">
        <v>1009</v>
      </c>
      <c r="G122" s="356"/>
      <c r="H122" s="356"/>
      <c r="I122" s="356"/>
      <c r="J122" s="356"/>
      <c r="K122" s="356"/>
      <c r="L122" s="356"/>
      <c r="M122" s="356"/>
      <c r="N122" s="356"/>
      <c r="O122" s="356"/>
    </row>
    <row r="123" spans="2:15">
      <c r="B123" s="363"/>
      <c r="C123" s="363" t="s">
        <v>5798</v>
      </c>
      <c r="D123" s="356"/>
      <c r="E123" s="356"/>
      <c r="F123" s="363" t="s">
        <v>7059</v>
      </c>
      <c r="G123" s="356"/>
      <c r="H123" s="356"/>
      <c r="I123" s="356"/>
      <c r="J123" s="356"/>
      <c r="K123" s="356"/>
      <c r="L123" s="356"/>
      <c r="M123" s="356"/>
      <c r="N123" s="356"/>
      <c r="O123" s="356"/>
    </row>
    <row r="124" spans="2:15">
      <c r="B124" s="363"/>
      <c r="C124" s="363" t="s">
        <v>5798</v>
      </c>
      <c r="D124" s="356"/>
      <c r="E124" s="356"/>
      <c r="F124" s="363" t="s">
        <v>1104</v>
      </c>
      <c r="G124" s="356"/>
      <c r="H124" s="356"/>
      <c r="I124" s="356"/>
      <c r="J124" s="356"/>
      <c r="K124" s="356"/>
      <c r="L124" s="356"/>
      <c r="M124" s="356"/>
      <c r="N124" s="356"/>
      <c r="O124" s="356"/>
    </row>
    <row r="125" spans="2:15">
      <c r="B125" s="363"/>
      <c r="C125" s="363" t="s">
        <v>5798</v>
      </c>
      <c r="D125" s="356"/>
      <c r="E125" s="356"/>
      <c r="F125" s="363" t="s">
        <v>1884</v>
      </c>
      <c r="G125" s="356"/>
      <c r="H125" s="356"/>
      <c r="I125" s="356"/>
      <c r="J125" s="356"/>
      <c r="K125" s="356"/>
      <c r="L125" s="356"/>
      <c r="M125" s="356"/>
      <c r="N125" s="356"/>
      <c r="O125" s="356"/>
    </row>
    <row r="126" spans="2:15">
      <c r="B126" s="363"/>
      <c r="C126" s="363" t="s">
        <v>5798</v>
      </c>
      <c r="D126" s="356"/>
      <c r="E126" s="356"/>
      <c r="F126" s="363" t="s">
        <v>715</v>
      </c>
      <c r="G126" s="356"/>
      <c r="H126" s="356"/>
      <c r="I126" s="356"/>
      <c r="J126" s="356"/>
      <c r="K126" s="356"/>
      <c r="L126" s="356"/>
      <c r="M126" s="356"/>
      <c r="N126" s="356"/>
      <c r="O126" s="356"/>
    </row>
    <row r="127" spans="2:15">
      <c r="B127" s="363"/>
      <c r="C127" s="363" t="s">
        <v>5798</v>
      </c>
      <c r="D127" s="356"/>
      <c r="E127" s="356"/>
      <c r="F127" s="363" t="s">
        <v>7060</v>
      </c>
      <c r="G127" s="356"/>
      <c r="H127" s="356"/>
      <c r="I127" s="356"/>
      <c r="J127" s="356"/>
      <c r="K127" s="356"/>
      <c r="L127" s="356"/>
      <c r="M127" s="356"/>
      <c r="N127" s="356"/>
      <c r="O127" s="356"/>
    </row>
    <row r="128" spans="2:15">
      <c r="B128" s="363"/>
      <c r="C128" s="363" t="s">
        <v>5798</v>
      </c>
      <c r="D128" s="356"/>
      <c r="E128" s="356"/>
      <c r="F128" s="363" t="s">
        <v>1899</v>
      </c>
      <c r="G128" s="356"/>
      <c r="H128" s="356"/>
      <c r="I128" s="356"/>
      <c r="J128" s="356"/>
      <c r="K128" s="356"/>
      <c r="L128" s="356"/>
      <c r="M128" s="356"/>
      <c r="N128" s="356"/>
      <c r="O128" s="356"/>
    </row>
    <row r="129" spans="2:15">
      <c r="B129" s="363"/>
      <c r="C129" s="363" t="s">
        <v>5798</v>
      </c>
      <c r="D129" s="356"/>
      <c r="E129" s="356"/>
      <c r="F129" s="363" t="s">
        <v>7061</v>
      </c>
      <c r="G129" s="356"/>
      <c r="H129" s="356"/>
      <c r="I129" s="356"/>
      <c r="J129" s="356"/>
      <c r="K129" s="356"/>
      <c r="L129" s="356"/>
      <c r="M129" s="356"/>
      <c r="N129" s="356"/>
      <c r="O129" s="356"/>
    </row>
    <row r="130" spans="2:15">
      <c r="B130" s="363"/>
      <c r="C130" s="363" t="s">
        <v>5798</v>
      </c>
      <c r="D130" s="356"/>
      <c r="E130" s="356"/>
      <c r="F130" s="363" t="s">
        <v>7062</v>
      </c>
      <c r="G130" s="356"/>
      <c r="H130" s="356"/>
      <c r="I130" s="356"/>
      <c r="J130" s="356"/>
      <c r="K130" s="356"/>
      <c r="L130" s="356"/>
      <c r="M130" s="356"/>
      <c r="N130" s="356"/>
      <c r="O130" s="356"/>
    </row>
    <row r="131" spans="2:15">
      <c r="B131" s="363"/>
      <c r="C131" s="363" t="s">
        <v>5798</v>
      </c>
      <c r="D131" s="356"/>
      <c r="E131" s="356"/>
      <c r="F131" s="363" t="s">
        <v>6730</v>
      </c>
      <c r="G131" s="356"/>
      <c r="H131" s="356"/>
      <c r="I131" s="356"/>
      <c r="J131" s="356"/>
      <c r="K131" s="356"/>
      <c r="L131" s="356"/>
      <c r="M131" s="356"/>
      <c r="N131" s="356"/>
      <c r="O131" s="356"/>
    </row>
    <row r="132" spans="2:15">
      <c r="B132" s="363"/>
      <c r="C132" s="363" t="s">
        <v>5798</v>
      </c>
      <c r="D132" s="356"/>
      <c r="E132" s="356"/>
      <c r="F132" s="363" t="s">
        <v>7054</v>
      </c>
      <c r="G132" s="356"/>
      <c r="H132" s="356"/>
      <c r="I132" s="356"/>
      <c r="J132" s="356"/>
      <c r="K132" s="356"/>
      <c r="L132" s="356"/>
      <c r="M132" s="356"/>
      <c r="N132" s="356"/>
      <c r="O132" s="356"/>
    </row>
    <row r="133" spans="2:15">
      <c r="B133" s="363"/>
      <c r="C133" s="363" t="s">
        <v>5798</v>
      </c>
      <c r="D133" s="356"/>
      <c r="E133" s="356"/>
      <c r="F133" s="363" t="s">
        <v>7063</v>
      </c>
      <c r="G133" s="356"/>
      <c r="H133" s="356"/>
      <c r="I133" s="356"/>
      <c r="J133" s="356"/>
      <c r="K133" s="356"/>
      <c r="L133" s="356"/>
      <c r="M133" s="356"/>
      <c r="N133" s="356"/>
      <c r="O133" s="356"/>
    </row>
    <row r="134" spans="2:15">
      <c r="B134" s="363"/>
      <c r="C134" s="363" t="s">
        <v>5798</v>
      </c>
      <c r="D134" s="356"/>
      <c r="E134" s="356"/>
      <c r="F134" s="363" t="s">
        <v>4010</v>
      </c>
      <c r="G134" s="356"/>
      <c r="H134" s="356"/>
      <c r="I134" s="356"/>
      <c r="J134" s="356"/>
      <c r="K134" s="356"/>
      <c r="L134" s="356"/>
      <c r="M134" s="356"/>
      <c r="N134" s="356"/>
      <c r="O134" s="356"/>
    </row>
    <row r="135" spans="2:15">
      <c r="B135" s="363"/>
      <c r="C135" s="363" t="s">
        <v>5798</v>
      </c>
      <c r="D135" s="356"/>
      <c r="E135" s="356"/>
      <c r="F135" s="363" t="s">
        <v>5031</v>
      </c>
      <c r="G135" s="356"/>
      <c r="H135" s="356"/>
      <c r="I135" s="356"/>
      <c r="J135" s="356"/>
      <c r="K135" s="356"/>
      <c r="L135" s="356"/>
      <c r="M135" s="356"/>
      <c r="N135" s="356"/>
      <c r="O135" s="356"/>
    </row>
    <row r="136" spans="2:15">
      <c r="B136" s="363"/>
      <c r="C136" s="363" t="s">
        <v>5798</v>
      </c>
      <c r="D136" s="356"/>
      <c r="E136" s="356"/>
      <c r="F136" s="363" t="s">
        <v>2698</v>
      </c>
      <c r="G136" s="356"/>
      <c r="H136" s="356"/>
      <c r="I136" s="356"/>
      <c r="J136" s="356"/>
      <c r="K136" s="356"/>
      <c r="L136" s="356"/>
      <c r="M136" s="356"/>
      <c r="N136" s="356"/>
      <c r="O136" s="356"/>
    </row>
    <row r="137" spans="2:15">
      <c r="B137" s="363"/>
      <c r="C137" s="363" t="s">
        <v>5798</v>
      </c>
      <c r="D137" s="356"/>
      <c r="E137" s="356"/>
      <c r="F137" s="363" t="s">
        <v>7064</v>
      </c>
      <c r="G137" s="356"/>
      <c r="H137" s="356"/>
      <c r="I137" s="356"/>
      <c r="J137" s="356"/>
      <c r="K137" s="356"/>
      <c r="L137" s="356"/>
      <c r="M137" s="356"/>
      <c r="N137" s="356"/>
      <c r="O137" s="356"/>
    </row>
    <row r="138" spans="2:15">
      <c r="B138" s="363"/>
      <c r="C138" s="363" t="s">
        <v>5798</v>
      </c>
      <c r="D138" s="356"/>
      <c r="E138" s="356"/>
      <c r="F138" s="363" t="s">
        <v>2804</v>
      </c>
      <c r="G138" s="356"/>
      <c r="H138" s="356"/>
      <c r="I138" s="356"/>
      <c r="J138" s="356"/>
      <c r="K138" s="356"/>
      <c r="L138" s="356"/>
      <c r="M138" s="356"/>
      <c r="N138" s="356"/>
      <c r="O138" s="356"/>
    </row>
    <row r="139" spans="2:15">
      <c r="B139" s="363"/>
      <c r="C139" s="363" t="s">
        <v>5798</v>
      </c>
      <c r="D139" s="356"/>
      <c r="E139" s="356"/>
      <c r="F139" s="363" t="s">
        <v>2469</v>
      </c>
      <c r="G139" s="356"/>
      <c r="H139" s="356"/>
      <c r="I139" s="356"/>
      <c r="J139" s="356"/>
      <c r="K139" s="356"/>
      <c r="L139" s="356"/>
      <c r="M139" s="356"/>
      <c r="N139" s="356"/>
      <c r="O139" s="356"/>
    </row>
    <row r="140" spans="2:15">
      <c r="B140" s="363"/>
      <c r="C140" s="363" t="s">
        <v>5798</v>
      </c>
      <c r="D140" s="356"/>
      <c r="E140" s="356"/>
      <c r="F140" s="363" t="s">
        <v>7065</v>
      </c>
      <c r="G140" s="356"/>
      <c r="H140" s="356"/>
      <c r="I140" s="356"/>
      <c r="J140" s="356"/>
      <c r="K140" s="356"/>
      <c r="L140" s="356"/>
      <c r="M140" s="356"/>
      <c r="N140" s="356"/>
      <c r="O140" s="356"/>
    </row>
    <row r="141" spans="2:15">
      <c r="B141" s="363"/>
      <c r="C141" s="363" t="s">
        <v>5798</v>
      </c>
      <c r="D141" s="356"/>
      <c r="E141" s="356"/>
      <c r="F141" s="363" t="s">
        <v>7066</v>
      </c>
      <c r="G141" s="356"/>
      <c r="H141" s="356"/>
      <c r="I141" s="356"/>
      <c r="J141" s="356"/>
      <c r="K141" s="356"/>
      <c r="L141" s="356"/>
      <c r="M141" s="356"/>
      <c r="N141" s="356"/>
      <c r="O141" s="356"/>
    </row>
    <row r="142" spans="2:15">
      <c r="B142" s="363"/>
      <c r="C142" s="363" t="s">
        <v>5798</v>
      </c>
      <c r="D142" s="356"/>
      <c r="E142" s="356"/>
      <c r="F142" s="363" t="s">
        <v>7067</v>
      </c>
      <c r="G142" s="356"/>
      <c r="H142" s="356"/>
      <c r="I142" s="356"/>
      <c r="J142" s="356"/>
      <c r="K142" s="356"/>
      <c r="L142" s="356"/>
      <c r="M142" s="356"/>
      <c r="N142" s="356"/>
      <c r="O142" s="356"/>
    </row>
    <row r="143" spans="2:15">
      <c r="B143" s="363"/>
      <c r="C143" s="363" t="s">
        <v>5798</v>
      </c>
      <c r="D143" s="356"/>
      <c r="E143" s="356"/>
      <c r="F143" s="363" t="s">
        <v>7068</v>
      </c>
      <c r="G143" s="356"/>
      <c r="H143" s="356"/>
      <c r="I143" s="356"/>
      <c r="J143" s="356"/>
      <c r="K143" s="356"/>
      <c r="L143" s="356"/>
      <c r="M143" s="356"/>
      <c r="N143" s="356"/>
      <c r="O143" s="356"/>
    </row>
    <row r="144" spans="2:15">
      <c r="B144" s="363"/>
      <c r="C144" s="363" t="s">
        <v>5798</v>
      </c>
      <c r="D144" s="356"/>
      <c r="E144" s="356"/>
      <c r="F144" s="363" t="s">
        <v>7069</v>
      </c>
      <c r="G144" s="356"/>
      <c r="H144" s="356"/>
      <c r="I144" s="356"/>
      <c r="J144" s="356"/>
      <c r="K144" s="356"/>
      <c r="L144" s="356"/>
      <c r="M144" s="356"/>
      <c r="N144" s="356"/>
      <c r="O144" s="356"/>
    </row>
    <row r="145" spans="2:15">
      <c r="B145" s="363"/>
      <c r="C145" s="363" t="s">
        <v>5798</v>
      </c>
      <c r="D145" s="356"/>
      <c r="E145" s="356"/>
      <c r="F145" s="363" t="s">
        <v>7070</v>
      </c>
      <c r="G145" s="356"/>
      <c r="H145" s="356"/>
      <c r="I145" s="356"/>
      <c r="J145" s="356"/>
      <c r="K145" s="356"/>
      <c r="L145" s="356"/>
      <c r="M145" s="356"/>
      <c r="N145" s="356"/>
      <c r="O145" s="356"/>
    </row>
    <row r="146" spans="2:15">
      <c r="B146" s="363"/>
      <c r="C146" s="363" t="s">
        <v>5798</v>
      </c>
      <c r="D146" s="356"/>
      <c r="E146" s="356"/>
      <c r="F146" s="363" t="s">
        <v>7073</v>
      </c>
      <c r="G146" s="356"/>
      <c r="H146" s="356"/>
      <c r="I146" s="356"/>
      <c r="J146" s="356"/>
      <c r="K146" s="356"/>
      <c r="L146" s="356"/>
      <c r="M146" s="356"/>
      <c r="N146" s="356"/>
      <c r="O146" s="356"/>
    </row>
    <row r="147" spans="2:15">
      <c r="B147" s="363"/>
      <c r="C147" s="363" t="s">
        <v>5798</v>
      </c>
      <c r="D147" s="356"/>
      <c r="E147" s="356"/>
      <c r="F147" s="363" t="s">
        <v>1185</v>
      </c>
      <c r="G147" s="356"/>
      <c r="H147" s="356"/>
      <c r="I147" s="356"/>
      <c r="J147" s="356"/>
      <c r="K147" s="356"/>
      <c r="L147" s="356"/>
      <c r="M147" s="356"/>
      <c r="N147" s="356"/>
      <c r="O147" s="356"/>
    </row>
    <row r="148" spans="2:15">
      <c r="B148" s="363"/>
      <c r="C148" s="363" t="s">
        <v>5798</v>
      </c>
      <c r="D148" s="356"/>
      <c r="E148" s="356"/>
      <c r="F148" s="363" t="s">
        <v>6579</v>
      </c>
      <c r="G148" s="356"/>
      <c r="H148" s="356"/>
      <c r="I148" s="356"/>
      <c r="J148" s="356"/>
      <c r="K148" s="356"/>
      <c r="L148" s="356"/>
      <c r="M148" s="356"/>
      <c r="N148" s="356"/>
      <c r="O148" s="356"/>
    </row>
    <row r="149" spans="2:15">
      <c r="B149" s="363"/>
      <c r="C149" s="363" t="s">
        <v>5798</v>
      </c>
      <c r="D149" s="356"/>
      <c r="E149" s="356"/>
      <c r="F149" s="363" t="s">
        <v>7074</v>
      </c>
      <c r="G149" s="356"/>
      <c r="H149" s="356"/>
      <c r="I149" s="356"/>
      <c r="J149" s="356"/>
      <c r="K149" s="356"/>
      <c r="L149" s="356"/>
      <c r="M149" s="356"/>
      <c r="N149" s="356"/>
      <c r="O149" s="356"/>
    </row>
    <row r="150" spans="2:15">
      <c r="B150" s="363"/>
      <c r="C150" s="363" t="s">
        <v>5798</v>
      </c>
      <c r="D150" s="356"/>
      <c r="E150" s="356"/>
      <c r="F150" s="363" t="s">
        <v>7075</v>
      </c>
      <c r="G150" s="356"/>
      <c r="H150" s="356"/>
      <c r="I150" s="356"/>
      <c r="J150" s="356"/>
      <c r="K150" s="356"/>
      <c r="L150" s="356"/>
      <c r="M150" s="356"/>
      <c r="N150" s="356"/>
      <c r="O150" s="356"/>
    </row>
    <row r="151" spans="2:15">
      <c r="B151" s="363"/>
      <c r="C151" s="363" t="s">
        <v>5798</v>
      </c>
      <c r="D151" s="356"/>
      <c r="E151" s="356"/>
      <c r="F151" s="363" t="s">
        <v>7077</v>
      </c>
      <c r="G151" s="356"/>
      <c r="H151" s="356"/>
      <c r="I151" s="356"/>
      <c r="J151" s="356"/>
      <c r="K151" s="356"/>
      <c r="L151" s="356"/>
      <c r="M151" s="356"/>
      <c r="N151" s="356"/>
      <c r="O151" s="356"/>
    </row>
    <row r="152" spans="2:15">
      <c r="B152" s="363"/>
      <c r="C152" s="363" t="s">
        <v>5798</v>
      </c>
      <c r="D152" s="356"/>
      <c r="E152" s="356"/>
      <c r="F152" s="363" t="s">
        <v>7078</v>
      </c>
      <c r="G152" s="356"/>
      <c r="H152" s="356"/>
      <c r="I152" s="356"/>
      <c r="J152" s="356"/>
      <c r="K152" s="356"/>
      <c r="L152" s="356"/>
      <c r="M152" s="356"/>
      <c r="N152" s="356"/>
      <c r="O152" s="356"/>
    </row>
    <row r="153" spans="2:15">
      <c r="B153" s="363"/>
      <c r="C153" s="363" t="s">
        <v>5798</v>
      </c>
      <c r="D153" s="356"/>
      <c r="E153" s="356"/>
      <c r="F153" s="363" t="s">
        <v>7080</v>
      </c>
      <c r="G153" s="356"/>
      <c r="H153" s="356"/>
      <c r="I153" s="356"/>
      <c r="J153" s="356"/>
      <c r="K153" s="356"/>
      <c r="L153" s="356"/>
      <c r="M153" s="356"/>
      <c r="N153" s="356"/>
      <c r="O153" s="356"/>
    </row>
    <row r="154" spans="2:15">
      <c r="B154" s="363"/>
      <c r="C154" s="363" t="s">
        <v>5798</v>
      </c>
      <c r="D154" s="356"/>
      <c r="E154" s="356"/>
      <c r="F154" s="363" t="s">
        <v>6526</v>
      </c>
      <c r="G154" s="356"/>
      <c r="H154" s="356"/>
      <c r="I154" s="356"/>
      <c r="J154" s="356"/>
      <c r="K154" s="356"/>
      <c r="L154" s="356"/>
      <c r="M154" s="356"/>
      <c r="N154" s="356"/>
      <c r="O154" s="356"/>
    </row>
    <row r="155" spans="2:15">
      <c r="B155" s="363"/>
      <c r="C155" s="363" t="s">
        <v>5798</v>
      </c>
      <c r="D155" s="356"/>
      <c r="E155" s="356"/>
      <c r="F155" s="363" t="s">
        <v>1191</v>
      </c>
      <c r="G155" s="356"/>
      <c r="H155" s="356"/>
      <c r="I155" s="356"/>
      <c r="J155" s="356"/>
      <c r="K155" s="356"/>
      <c r="L155" s="356"/>
      <c r="M155" s="356"/>
      <c r="N155" s="356"/>
      <c r="O155" s="356"/>
    </row>
    <row r="156" spans="2:15">
      <c r="B156" s="363"/>
      <c r="C156" s="363" t="s">
        <v>5798</v>
      </c>
      <c r="D156" s="356"/>
      <c r="E156" s="356"/>
      <c r="F156" s="363" t="s">
        <v>5161</v>
      </c>
      <c r="G156" s="356"/>
      <c r="H156" s="356"/>
      <c r="I156" s="356"/>
      <c r="J156" s="356"/>
      <c r="K156" s="356"/>
      <c r="L156" s="356"/>
      <c r="M156" s="356"/>
      <c r="N156" s="356"/>
      <c r="O156" s="356"/>
    </row>
    <row r="157" spans="2:15">
      <c r="B157" s="363"/>
      <c r="C157" s="363" t="s">
        <v>5798</v>
      </c>
      <c r="D157" s="356"/>
      <c r="E157" s="356"/>
      <c r="F157" s="363" t="s">
        <v>6835</v>
      </c>
      <c r="G157" s="356"/>
      <c r="H157" s="356"/>
      <c r="I157" s="356"/>
      <c r="J157" s="356"/>
      <c r="K157" s="356"/>
      <c r="L157" s="356"/>
      <c r="M157" s="356"/>
      <c r="N157" s="356"/>
      <c r="O157" s="356"/>
    </row>
    <row r="158" spans="2:15">
      <c r="B158" s="363"/>
      <c r="C158" s="363" t="s">
        <v>5798</v>
      </c>
      <c r="D158" s="356"/>
      <c r="E158" s="356"/>
      <c r="F158" s="363" t="s">
        <v>614</v>
      </c>
      <c r="G158" s="356"/>
      <c r="H158" s="356"/>
      <c r="I158" s="356"/>
      <c r="J158" s="356"/>
      <c r="K158" s="356"/>
      <c r="L158" s="356"/>
      <c r="M158" s="356"/>
      <c r="N158" s="356"/>
      <c r="O158" s="356"/>
    </row>
    <row r="159" spans="2:15">
      <c r="B159" s="363"/>
      <c r="C159" s="363" t="s">
        <v>5798</v>
      </c>
      <c r="D159" s="356"/>
      <c r="E159" s="356"/>
      <c r="F159" s="363" t="s">
        <v>5639</v>
      </c>
      <c r="G159" s="356"/>
      <c r="H159" s="356"/>
      <c r="I159" s="356"/>
      <c r="J159" s="356"/>
      <c r="K159" s="356"/>
      <c r="L159" s="356"/>
      <c r="M159" s="356"/>
      <c r="N159" s="356"/>
      <c r="O159" s="356"/>
    </row>
    <row r="160" spans="2:15">
      <c r="B160" s="363"/>
      <c r="C160" s="363" t="s">
        <v>5798</v>
      </c>
      <c r="D160" s="356"/>
      <c r="E160" s="356"/>
      <c r="F160" s="363" t="s">
        <v>1865</v>
      </c>
      <c r="G160" s="356"/>
      <c r="H160" s="356"/>
      <c r="I160" s="356"/>
      <c r="J160" s="356"/>
      <c r="K160" s="356"/>
      <c r="L160" s="356"/>
      <c r="M160" s="356"/>
      <c r="N160" s="356"/>
      <c r="O160" s="356"/>
    </row>
    <row r="161" spans="2:15">
      <c r="B161" s="363"/>
      <c r="C161" s="363" t="s">
        <v>5798</v>
      </c>
      <c r="D161" s="356"/>
      <c r="E161" s="356"/>
      <c r="F161" s="363" t="s">
        <v>7081</v>
      </c>
      <c r="G161" s="356"/>
      <c r="H161" s="356"/>
      <c r="I161" s="356"/>
      <c r="J161" s="356"/>
      <c r="K161" s="356"/>
      <c r="L161" s="356"/>
      <c r="M161" s="356"/>
      <c r="N161" s="356"/>
      <c r="O161" s="356"/>
    </row>
    <row r="162" spans="2:15">
      <c r="B162" s="363"/>
      <c r="C162" s="363" t="s">
        <v>5798</v>
      </c>
      <c r="D162" s="356"/>
      <c r="E162" s="356"/>
      <c r="F162" s="363" t="s">
        <v>7082</v>
      </c>
      <c r="G162" s="356"/>
      <c r="H162" s="356"/>
      <c r="I162" s="356"/>
      <c r="J162" s="356"/>
      <c r="K162" s="356"/>
      <c r="L162" s="356"/>
      <c r="M162" s="356"/>
      <c r="N162" s="356"/>
      <c r="O162" s="356"/>
    </row>
    <row r="163" spans="2:15">
      <c r="B163" s="363"/>
      <c r="C163" s="363" t="s">
        <v>5798</v>
      </c>
      <c r="D163" s="356"/>
      <c r="E163" s="356"/>
      <c r="F163" s="363" t="s">
        <v>7083</v>
      </c>
      <c r="G163" s="356"/>
      <c r="H163" s="356"/>
      <c r="I163" s="356"/>
      <c r="J163" s="356"/>
      <c r="K163" s="356"/>
      <c r="L163" s="356"/>
      <c r="M163" s="356"/>
      <c r="N163" s="356"/>
      <c r="O163" s="356"/>
    </row>
    <row r="164" spans="2:15">
      <c r="B164" s="363"/>
      <c r="C164" s="363" t="s">
        <v>5798</v>
      </c>
      <c r="D164" s="356"/>
      <c r="E164" s="356"/>
      <c r="F164" s="363" t="s">
        <v>7084</v>
      </c>
      <c r="G164" s="356"/>
      <c r="H164" s="356"/>
      <c r="I164" s="356"/>
      <c r="J164" s="356"/>
      <c r="K164" s="356"/>
      <c r="L164" s="356"/>
      <c r="M164" s="356"/>
      <c r="N164" s="356"/>
      <c r="O164" s="356"/>
    </row>
    <row r="165" spans="2:15">
      <c r="B165" s="363"/>
      <c r="C165" s="363" t="s">
        <v>5798</v>
      </c>
      <c r="D165" s="356"/>
      <c r="E165" s="356"/>
      <c r="F165" s="363" t="s">
        <v>3551</v>
      </c>
      <c r="G165" s="356"/>
      <c r="H165" s="356"/>
      <c r="I165" s="356"/>
      <c r="J165" s="356"/>
      <c r="K165" s="356"/>
      <c r="L165" s="356"/>
      <c r="M165" s="356"/>
      <c r="N165" s="356"/>
      <c r="O165" s="356"/>
    </row>
    <row r="166" spans="2:15">
      <c r="B166" s="363"/>
      <c r="C166" s="363" t="s">
        <v>5798</v>
      </c>
      <c r="D166" s="356"/>
      <c r="E166" s="356"/>
      <c r="F166" s="363" t="s">
        <v>4780</v>
      </c>
      <c r="G166" s="356"/>
      <c r="H166" s="356"/>
      <c r="I166" s="356"/>
      <c r="J166" s="356"/>
      <c r="K166" s="356"/>
      <c r="L166" s="356"/>
      <c r="M166" s="356"/>
      <c r="N166" s="356"/>
      <c r="O166" s="356"/>
    </row>
    <row r="167" spans="2:15">
      <c r="B167" s="363"/>
      <c r="C167" s="363" t="s">
        <v>5798</v>
      </c>
      <c r="D167" s="356"/>
      <c r="E167" s="356"/>
      <c r="F167" s="363" t="s">
        <v>3430</v>
      </c>
      <c r="G167" s="356"/>
      <c r="H167" s="356"/>
      <c r="I167" s="356"/>
      <c r="J167" s="356"/>
      <c r="K167" s="356"/>
      <c r="L167" s="356"/>
      <c r="M167" s="356"/>
      <c r="N167" s="356"/>
      <c r="O167" s="356"/>
    </row>
    <row r="168" spans="2:15">
      <c r="B168" s="363"/>
      <c r="C168" s="363" t="s">
        <v>5798</v>
      </c>
      <c r="D168" s="356"/>
      <c r="E168" s="356"/>
      <c r="F168" s="363" t="s">
        <v>7085</v>
      </c>
      <c r="G168" s="356"/>
      <c r="H168" s="356"/>
      <c r="I168" s="356"/>
      <c r="J168" s="356"/>
      <c r="K168" s="356"/>
      <c r="L168" s="356"/>
      <c r="M168" s="356"/>
      <c r="N168" s="356"/>
      <c r="O168" s="356"/>
    </row>
    <row r="169" spans="2:15">
      <c r="B169" s="363"/>
      <c r="C169" s="363" t="s">
        <v>5798</v>
      </c>
      <c r="D169" s="356"/>
      <c r="E169" s="356"/>
      <c r="F169" s="363" t="s">
        <v>598</v>
      </c>
      <c r="G169" s="356"/>
      <c r="H169" s="356"/>
      <c r="I169" s="356"/>
      <c r="J169" s="356"/>
      <c r="K169" s="356"/>
      <c r="L169" s="356"/>
      <c r="M169" s="356"/>
      <c r="N169" s="356"/>
      <c r="O169" s="356"/>
    </row>
    <row r="170" spans="2:15">
      <c r="B170" s="363"/>
      <c r="C170" s="363" t="s">
        <v>5798</v>
      </c>
      <c r="D170" s="356"/>
      <c r="E170" s="356"/>
      <c r="F170" s="363" t="s">
        <v>7087</v>
      </c>
      <c r="G170" s="356"/>
      <c r="H170" s="356"/>
      <c r="I170" s="356"/>
      <c r="J170" s="356"/>
      <c r="K170" s="356"/>
      <c r="L170" s="356"/>
      <c r="M170" s="356"/>
      <c r="N170" s="356"/>
      <c r="O170" s="356"/>
    </row>
    <row r="171" spans="2:15">
      <c r="B171" s="363"/>
      <c r="C171" s="363" t="s">
        <v>5798</v>
      </c>
      <c r="D171" s="356"/>
      <c r="E171" s="356"/>
      <c r="F171" s="363" t="s">
        <v>7090</v>
      </c>
      <c r="G171" s="356"/>
      <c r="H171" s="356"/>
      <c r="I171" s="356"/>
      <c r="J171" s="356"/>
      <c r="K171" s="356"/>
      <c r="L171" s="356"/>
      <c r="M171" s="356"/>
      <c r="N171" s="356"/>
      <c r="O171" s="356"/>
    </row>
    <row r="172" spans="2:15">
      <c r="B172" s="363"/>
      <c r="C172" s="363" t="s">
        <v>5798</v>
      </c>
      <c r="D172" s="356"/>
      <c r="E172" s="356"/>
      <c r="F172" s="363" t="s">
        <v>7091</v>
      </c>
      <c r="G172" s="356"/>
      <c r="H172" s="356"/>
      <c r="I172" s="356"/>
      <c r="J172" s="356"/>
      <c r="K172" s="356"/>
      <c r="L172" s="356"/>
      <c r="M172" s="356"/>
      <c r="N172" s="356"/>
      <c r="O172" s="356"/>
    </row>
    <row r="173" spans="2:15">
      <c r="B173" s="363"/>
      <c r="C173" s="363" t="s">
        <v>5798</v>
      </c>
      <c r="D173" s="356"/>
      <c r="E173" s="356"/>
      <c r="F173" s="363" t="s">
        <v>2672</v>
      </c>
      <c r="G173" s="356"/>
      <c r="H173" s="356"/>
      <c r="I173" s="356"/>
      <c r="J173" s="356"/>
      <c r="K173" s="356"/>
      <c r="L173" s="356"/>
      <c r="M173" s="356"/>
      <c r="N173" s="356"/>
      <c r="O173" s="356"/>
    </row>
    <row r="174" spans="2:15">
      <c r="B174" s="363"/>
      <c r="C174" s="363" t="s">
        <v>5798</v>
      </c>
      <c r="D174" s="356"/>
      <c r="E174" s="356"/>
      <c r="F174" s="363" t="s">
        <v>3</v>
      </c>
      <c r="G174" s="356"/>
      <c r="H174" s="356"/>
      <c r="I174" s="356"/>
      <c r="J174" s="356"/>
      <c r="K174" s="356"/>
      <c r="L174" s="356"/>
      <c r="M174" s="356"/>
      <c r="N174" s="356"/>
      <c r="O174" s="356"/>
    </row>
    <row r="175" spans="2:15">
      <c r="B175" s="363"/>
      <c r="C175" s="363" t="s">
        <v>5798</v>
      </c>
      <c r="D175" s="356"/>
      <c r="E175" s="356"/>
      <c r="F175" s="363" t="s">
        <v>7093</v>
      </c>
      <c r="G175" s="356"/>
      <c r="H175" s="356"/>
      <c r="I175" s="356"/>
      <c r="J175" s="356"/>
      <c r="K175" s="356"/>
      <c r="L175" s="356"/>
      <c r="M175" s="356"/>
      <c r="N175" s="356"/>
      <c r="O175" s="356"/>
    </row>
    <row r="176" spans="2:15">
      <c r="B176" s="363"/>
      <c r="C176" s="363" t="s">
        <v>5798</v>
      </c>
      <c r="D176" s="356"/>
      <c r="E176" s="356"/>
      <c r="F176" s="363" t="s">
        <v>4095</v>
      </c>
      <c r="G176" s="356"/>
      <c r="H176" s="356"/>
      <c r="I176" s="356"/>
      <c r="J176" s="356"/>
      <c r="K176" s="356"/>
      <c r="L176" s="356"/>
      <c r="M176" s="356"/>
      <c r="N176" s="356"/>
      <c r="O176" s="356"/>
    </row>
    <row r="177" spans="2:15">
      <c r="B177" s="363"/>
      <c r="C177" s="363" t="s">
        <v>5798</v>
      </c>
      <c r="D177" s="356"/>
      <c r="E177" s="356"/>
      <c r="F177" s="363" t="s">
        <v>1272</v>
      </c>
      <c r="G177" s="356"/>
      <c r="H177" s="356"/>
      <c r="I177" s="356"/>
      <c r="J177" s="356"/>
      <c r="K177" s="356"/>
      <c r="L177" s="356"/>
      <c r="M177" s="356"/>
      <c r="N177" s="356"/>
      <c r="O177" s="356"/>
    </row>
    <row r="178" spans="2:15">
      <c r="B178" s="363"/>
      <c r="C178" s="363" t="s">
        <v>5798</v>
      </c>
      <c r="D178" s="356"/>
      <c r="E178" s="356"/>
      <c r="F178" s="363" t="s">
        <v>7094</v>
      </c>
      <c r="G178" s="356"/>
      <c r="H178" s="356"/>
      <c r="I178" s="356"/>
      <c r="J178" s="356"/>
      <c r="K178" s="356"/>
      <c r="L178" s="356"/>
      <c r="M178" s="356"/>
      <c r="N178" s="356"/>
      <c r="O178" s="356"/>
    </row>
    <row r="179" spans="2:15">
      <c r="B179" s="363"/>
      <c r="C179" s="363" t="s">
        <v>5798</v>
      </c>
      <c r="D179" s="356"/>
      <c r="E179" s="356"/>
      <c r="F179" s="363" t="s">
        <v>5394</v>
      </c>
      <c r="G179" s="356"/>
      <c r="H179" s="356"/>
      <c r="I179" s="356"/>
      <c r="J179" s="356"/>
      <c r="K179" s="356"/>
      <c r="L179" s="356"/>
      <c r="M179" s="356"/>
      <c r="N179" s="356"/>
      <c r="O179" s="356"/>
    </row>
    <row r="180" spans="2:15">
      <c r="B180" s="363"/>
      <c r="C180" s="363" t="s">
        <v>5798</v>
      </c>
      <c r="D180" s="356"/>
      <c r="E180" s="356"/>
      <c r="F180" s="363" t="s">
        <v>7095</v>
      </c>
      <c r="G180" s="356"/>
      <c r="H180" s="356"/>
      <c r="I180" s="356"/>
      <c r="J180" s="356"/>
      <c r="K180" s="356"/>
      <c r="L180" s="356"/>
      <c r="M180" s="356"/>
      <c r="N180" s="356"/>
      <c r="O180" s="356"/>
    </row>
    <row r="181" spans="2:15">
      <c r="B181" s="363"/>
      <c r="C181" s="363" t="s">
        <v>5798</v>
      </c>
      <c r="D181" s="356"/>
      <c r="E181" s="356"/>
      <c r="F181" s="363" t="s">
        <v>6198</v>
      </c>
      <c r="G181" s="356"/>
      <c r="H181" s="356"/>
      <c r="I181" s="356"/>
      <c r="J181" s="356"/>
      <c r="K181" s="356"/>
      <c r="L181" s="356"/>
      <c r="M181" s="356"/>
      <c r="N181" s="356"/>
      <c r="O181" s="356"/>
    </row>
    <row r="182" spans="2:15">
      <c r="B182" s="363"/>
      <c r="C182" s="363" t="s">
        <v>5798</v>
      </c>
      <c r="D182" s="356"/>
      <c r="E182" s="356"/>
      <c r="F182" s="363" t="s">
        <v>160</v>
      </c>
      <c r="G182" s="356"/>
      <c r="H182" s="356"/>
      <c r="I182" s="356"/>
      <c r="J182" s="356"/>
      <c r="K182" s="356"/>
      <c r="L182" s="356"/>
      <c r="M182" s="356"/>
      <c r="N182" s="356"/>
      <c r="O182" s="356"/>
    </row>
    <row r="183" spans="2:15">
      <c r="B183" s="363"/>
      <c r="C183" s="363" t="s">
        <v>5798</v>
      </c>
      <c r="D183" s="356"/>
      <c r="E183" s="356"/>
      <c r="F183" s="363" t="s">
        <v>1637</v>
      </c>
      <c r="G183" s="356"/>
      <c r="H183" s="356"/>
      <c r="I183" s="356"/>
      <c r="J183" s="356"/>
      <c r="K183" s="356"/>
      <c r="L183" s="356"/>
      <c r="M183" s="356"/>
      <c r="N183" s="356"/>
      <c r="O183" s="356"/>
    </row>
    <row r="184" spans="2:15">
      <c r="B184" s="363"/>
      <c r="C184" s="363" t="s">
        <v>5798</v>
      </c>
      <c r="D184" s="356"/>
      <c r="E184" s="356"/>
      <c r="F184" s="363" t="s">
        <v>7096</v>
      </c>
      <c r="G184" s="356"/>
      <c r="H184" s="356"/>
      <c r="I184" s="356"/>
      <c r="J184" s="356"/>
      <c r="K184" s="356"/>
      <c r="L184" s="356"/>
      <c r="M184" s="356"/>
      <c r="N184" s="356"/>
      <c r="O184" s="356"/>
    </row>
    <row r="185" spans="2:15">
      <c r="B185" s="363"/>
      <c r="C185" s="363" t="s">
        <v>5798</v>
      </c>
      <c r="D185" s="356"/>
      <c r="E185" s="356"/>
      <c r="F185" s="363" t="s">
        <v>7097</v>
      </c>
      <c r="G185" s="356"/>
      <c r="H185" s="356"/>
      <c r="I185" s="356"/>
      <c r="J185" s="356"/>
      <c r="K185" s="356"/>
      <c r="L185" s="356"/>
      <c r="M185" s="356"/>
      <c r="N185" s="356"/>
      <c r="O185" s="356"/>
    </row>
    <row r="186" spans="2:15">
      <c r="B186" s="363"/>
      <c r="C186" s="363" t="s">
        <v>5798</v>
      </c>
      <c r="D186" s="356"/>
      <c r="E186" s="356"/>
      <c r="F186" s="363" t="s">
        <v>1627</v>
      </c>
      <c r="G186" s="356"/>
      <c r="H186" s="356"/>
      <c r="I186" s="356"/>
      <c r="J186" s="356"/>
      <c r="K186" s="356"/>
      <c r="L186" s="356"/>
      <c r="M186" s="356"/>
      <c r="N186" s="356"/>
      <c r="O186" s="356"/>
    </row>
    <row r="187" spans="2:15">
      <c r="B187" s="363"/>
      <c r="C187" s="363" t="s">
        <v>5798</v>
      </c>
      <c r="D187" s="356"/>
      <c r="E187" s="356"/>
      <c r="F187" s="363" t="s">
        <v>7098</v>
      </c>
      <c r="G187" s="356"/>
      <c r="H187" s="356"/>
      <c r="I187" s="356"/>
      <c r="J187" s="356"/>
      <c r="K187" s="356"/>
      <c r="L187" s="356"/>
      <c r="M187" s="356"/>
      <c r="N187" s="356"/>
      <c r="O187" s="356"/>
    </row>
    <row r="188" spans="2:15">
      <c r="B188" s="363"/>
      <c r="C188" s="363" t="s">
        <v>5798</v>
      </c>
      <c r="D188" s="356"/>
      <c r="E188" s="356"/>
      <c r="F188" s="363" t="s">
        <v>5215</v>
      </c>
      <c r="G188" s="356"/>
      <c r="H188" s="356"/>
      <c r="I188" s="356"/>
      <c r="J188" s="356"/>
      <c r="K188" s="356"/>
      <c r="L188" s="356"/>
      <c r="M188" s="356"/>
      <c r="N188" s="356"/>
      <c r="O188" s="356"/>
    </row>
    <row r="189" spans="2:15">
      <c r="B189" s="363"/>
      <c r="C189" s="363" t="s">
        <v>5798</v>
      </c>
      <c r="D189" s="356"/>
      <c r="E189" s="356"/>
      <c r="F189" s="363" t="s">
        <v>987</v>
      </c>
      <c r="G189" s="356"/>
      <c r="H189" s="356"/>
      <c r="I189" s="356"/>
      <c r="J189" s="356"/>
      <c r="K189" s="356"/>
      <c r="L189" s="356"/>
      <c r="M189" s="356"/>
      <c r="N189" s="356"/>
      <c r="O189" s="356"/>
    </row>
    <row r="190" spans="2:15">
      <c r="B190" s="363"/>
      <c r="C190" s="363" t="s">
        <v>5798</v>
      </c>
      <c r="D190" s="356"/>
      <c r="E190" s="356"/>
      <c r="F190" s="363" t="s">
        <v>7100</v>
      </c>
      <c r="G190" s="356"/>
      <c r="H190" s="356"/>
      <c r="I190" s="356"/>
      <c r="J190" s="356"/>
      <c r="K190" s="356"/>
      <c r="L190" s="356"/>
      <c r="M190" s="356"/>
      <c r="N190" s="356"/>
      <c r="O190" s="356"/>
    </row>
    <row r="191" spans="2:15">
      <c r="B191" s="363"/>
      <c r="C191" s="363" t="s">
        <v>5798</v>
      </c>
      <c r="D191" s="356"/>
      <c r="E191" s="356"/>
      <c r="F191" s="363" t="s">
        <v>4812</v>
      </c>
      <c r="G191" s="356"/>
      <c r="H191" s="356"/>
      <c r="I191" s="356"/>
      <c r="J191" s="356"/>
      <c r="K191" s="356"/>
      <c r="L191" s="356"/>
      <c r="M191" s="356"/>
      <c r="N191" s="356"/>
      <c r="O191" s="356"/>
    </row>
    <row r="192" spans="2:15">
      <c r="B192" s="363"/>
      <c r="C192" s="363" t="s">
        <v>5798</v>
      </c>
      <c r="D192" s="356"/>
      <c r="E192" s="356"/>
      <c r="F192" s="363" t="s">
        <v>501</v>
      </c>
      <c r="G192" s="356"/>
      <c r="H192" s="356"/>
      <c r="I192" s="356"/>
      <c r="J192" s="356"/>
      <c r="K192" s="356"/>
      <c r="L192" s="356"/>
      <c r="M192" s="356"/>
      <c r="N192" s="356"/>
      <c r="O192" s="356"/>
    </row>
    <row r="193" spans="2:15">
      <c r="B193" s="363"/>
      <c r="C193" s="363" t="s">
        <v>5798</v>
      </c>
      <c r="D193" s="356"/>
      <c r="E193" s="356"/>
      <c r="F193" s="363" t="s">
        <v>7101</v>
      </c>
      <c r="G193" s="356"/>
      <c r="H193" s="356"/>
      <c r="I193" s="356"/>
      <c r="J193" s="356"/>
      <c r="K193" s="356"/>
      <c r="L193" s="356"/>
      <c r="M193" s="356"/>
      <c r="N193" s="356"/>
      <c r="O193" s="356"/>
    </row>
    <row r="194" spans="2:15">
      <c r="B194" s="363"/>
      <c r="C194" s="363" t="s">
        <v>5798</v>
      </c>
      <c r="D194" s="356"/>
      <c r="E194" s="356"/>
      <c r="F194" s="363" t="s">
        <v>2982</v>
      </c>
      <c r="G194" s="356"/>
      <c r="H194" s="356"/>
      <c r="I194" s="356"/>
      <c r="J194" s="356"/>
      <c r="K194" s="356"/>
      <c r="L194" s="356"/>
      <c r="M194" s="356"/>
      <c r="N194" s="356"/>
      <c r="O194" s="356"/>
    </row>
    <row r="195" spans="2:15">
      <c r="B195" s="363"/>
      <c r="C195" s="363" t="s">
        <v>5798</v>
      </c>
      <c r="D195" s="356"/>
      <c r="E195" s="356"/>
      <c r="F195" s="363" t="s">
        <v>7102</v>
      </c>
      <c r="G195" s="356"/>
      <c r="H195" s="356"/>
      <c r="I195" s="356"/>
      <c r="J195" s="356"/>
      <c r="K195" s="356"/>
      <c r="L195" s="356"/>
      <c r="M195" s="356"/>
      <c r="N195" s="356"/>
      <c r="O195" s="356"/>
    </row>
    <row r="196" spans="2:15">
      <c r="B196" s="363"/>
      <c r="C196" s="363" t="s">
        <v>5798</v>
      </c>
      <c r="D196" s="356"/>
      <c r="E196" s="356"/>
      <c r="F196" s="363" t="s">
        <v>6288</v>
      </c>
      <c r="G196" s="356"/>
      <c r="H196" s="356"/>
      <c r="I196" s="356"/>
      <c r="J196" s="356"/>
      <c r="K196" s="356"/>
      <c r="L196" s="356"/>
      <c r="M196" s="356"/>
      <c r="N196" s="356"/>
      <c r="O196" s="356"/>
    </row>
    <row r="197" spans="2:15">
      <c r="B197" s="363"/>
      <c r="C197" s="363" t="s">
        <v>5798</v>
      </c>
      <c r="D197" s="356"/>
      <c r="E197" s="356"/>
      <c r="F197" s="363" t="s">
        <v>387</v>
      </c>
      <c r="G197" s="356"/>
      <c r="H197" s="356"/>
      <c r="I197" s="356"/>
      <c r="J197" s="356"/>
      <c r="K197" s="356"/>
      <c r="L197" s="356"/>
      <c r="M197" s="356"/>
      <c r="N197" s="356"/>
      <c r="O197" s="356"/>
    </row>
    <row r="198" spans="2:15">
      <c r="B198" s="363"/>
      <c r="C198" s="363" t="s">
        <v>5798</v>
      </c>
      <c r="D198" s="356"/>
      <c r="E198" s="356"/>
      <c r="F198" s="363" t="s">
        <v>4232</v>
      </c>
      <c r="G198" s="356"/>
      <c r="H198" s="356"/>
      <c r="I198" s="356"/>
      <c r="J198" s="356"/>
      <c r="K198" s="356"/>
      <c r="L198" s="356"/>
      <c r="M198" s="356"/>
      <c r="N198" s="356"/>
      <c r="O198" s="356"/>
    </row>
    <row r="199" spans="2:15">
      <c r="B199" s="363"/>
      <c r="C199" s="363" t="s">
        <v>5798</v>
      </c>
      <c r="D199" s="356"/>
      <c r="E199" s="356"/>
      <c r="F199" s="363" t="s">
        <v>7103</v>
      </c>
      <c r="G199" s="356"/>
      <c r="H199" s="356"/>
      <c r="I199" s="356"/>
      <c r="J199" s="356"/>
      <c r="K199" s="356"/>
      <c r="L199" s="356"/>
      <c r="M199" s="356"/>
      <c r="N199" s="356"/>
      <c r="O199" s="356"/>
    </row>
    <row r="200" spans="2:15">
      <c r="B200" s="363"/>
      <c r="C200" s="363" t="s">
        <v>5798</v>
      </c>
      <c r="D200" s="356"/>
      <c r="E200" s="356"/>
      <c r="F200" s="363" t="s">
        <v>7104</v>
      </c>
      <c r="G200" s="356"/>
      <c r="H200" s="356"/>
      <c r="I200" s="356"/>
      <c r="J200" s="356"/>
      <c r="K200" s="356"/>
      <c r="L200" s="356"/>
      <c r="M200" s="356"/>
      <c r="N200" s="356"/>
      <c r="O200" s="356"/>
    </row>
    <row r="201" spans="2:15">
      <c r="B201" s="363"/>
      <c r="C201" s="363" t="s">
        <v>5798</v>
      </c>
      <c r="D201" s="356"/>
      <c r="E201" s="356"/>
      <c r="F201" s="363" t="s">
        <v>7105</v>
      </c>
      <c r="G201" s="356"/>
      <c r="H201" s="356"/>
      <c r="I201" s="356"/>
      <c r="J201" s="356"/>
      <c r="K201" s="356"/>
      <c r="L201" s="356"/>
      <c r="M201" s="356"/>
      <c r="N201" s="356"/>
      <c r="O201" s="356"/>
    </row>
    <row r="202" spans="2:15">
      <c r="B202" s="363"/>
      <c r="C202" s="363" t="s">
        <v>5798</v>
      </c>
      <c r="D202" s="356"/>
      <c r="E202" s="356"/>
      <c r="F202" s="363" t="s">
        <v>6069</v>
      </c>
      <c r="G202" s="356"/>
      <c r="H202" s="356"/>
      <c r="I202" s="356"/>
      <c r="J202" s="356"/>
      <c r="K202" s="356"/>
      <c r="L202" s="356"/>
      <c r="M202" s="356"/>
      <c r="N202" s="356"/>
      <c r="O202" s="356"/>
    </row>
    <row r="203" spans="2:15">
      <c r="B203" s="363"/>
      <c r="C203" s="363" t="s">
        <v>5798</v>
      </c>
      <c r="D203" s="356"/>
      <c r="E203" s="356"/>
      <c r="F203" s="363" t="s">
        <v>2491</v>
      </c>
      <c r="G203" s="356"/>
      <c r="H203" s="356"/>
      <c r="I203" s="356"/>
      <c r="J203" s="356"/>
      <c r="K203" s="356"/>
      <c r="L203" s="356"/>
      <c r="M203" s="356"/>
      <c r="N203" s="356"/>
      <c r="O203" s="356"/>
    </row>
    <row r="204" spans="2:15">
      <c r="B204" s="363"/>
      <c r="C204" s="363" t="s">
        <v>5798</v>
      </c>
      <c r="D204" s="356"/>
      <c r="E204" s="356"/>
      <c r="F204" s="363" t="s">
        <v>7106</v>
      </c>
      <c r="G204" s="356"/>
      <c r="H204" s="356"/>
      <c r="I204" s="356"/>
      <c r="J204" s="356"/>
      <c r="K204" s="356"/>
      <c r="L204" s="356"/>
      <c r="M204" s="356"/>
      <c r="N204" s="356"/>
      <c r="O204" s="356"/>
    </row>
  </sheetData>
  <phoneticPr fontId="22"/>
  <pageMargins left="0.7" right="0.7" top="0.75" bottom="0.75" header="0.3" footer="0.3"/>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dimension ref="B1:AL385"/>
  <sheetViews>
    <sheetView showGridLines="0" workbookViewId="0">
      <pane ySplit="4" topLeftCell="A5" activePane="bottomLeft" state="frozen"/>
      <selection pane="bottomLeft"/>
    </sheetView>
  </sheetViews>
  <sheetFormatPr defaultColWidth="3.54296875" defaultRowHeight="15"/>
  <cols>
    <col min="1" max="1" width="3.54296875" style="368"/>
    <col min="2" max="2" width="22.26953125" style="368" bestFit="1" customWidth="1"/>
    <col min="3" max="4" width="3.08984375" style="368" hidden="1" customWidth="1"/>
    <col min="5" max="5" width="5.81640625" style="368" bestFit="1" customWidth="1"/>
    <col min="6" max="38" width="3.36328125" style="368" bestFit="1" customWidth="1"/>
    <col min="39" max="16384" width="3.54296875" style="368"/>
  </cols>
  <sheetData>
    <row r="1" spans="2:38">
      <c r="B1" s="369" t="s">
        <v>4152</v>
      </c>
      <c r="C1" s="371"/>
      <c r="D1" s="371"/>
    </row>
    <row r="2" spans="2:38">
      <c r="B2" s="370" t="s">
        <v>5220</v>
      </c>
      <c r="C2" s="371"/>
      <c r="D2" s="371"/>
    </row>
    <row r="3" spans="2:38">
      <c r="B3" s="371"/>
      <c r="C3" s="371"/>
      <c r="D3" s="371"/>
    </row>
    <row r="4" spans="2:38" ht="136.19999999999999">
      <c r="B4" s="372" t="s">
        <v>2955</v>
      </c>
      <c r="C4" s="372" t="s">
        <v>4822</v>
      </c>
      <c r="D4" s="372" t="s">
        <v>2992</v>
      </c>
      <c r="E4" s="374" t="s">
        <v>2377</v>
      </c>
      <c r="F4" s="374" t="s">
        <v>1274</v>
      </c>
      <c r="G4" s="374" t="s">
        <v>29</v>
      </c>
      <c r="H4" s="374" t="s">
        <v>1598</v>
      </c>
      <c r="I4" s="374" t="s">
        <v>2959</v>
      </c>
      <c r="J4" s="374" t="s">
        <v>2961</v>
      </c>
      <c r="K4" s="374" t="s">
        <v>2965</v>
      </c>
      <c r="L4" s="374" t="s">
        <v>2968</v>
      </c>
      <c r="M4" s="374" t="s">
        <v>2969</v>
      </c>
      <c r="N4" s="374" t="s">
        <v>2970</v>
      </c>
      <c r="O4" s="374" t="s">
        <v>886</v>
      </c>
      <c r="P4" s="374" t="s">
        <v>2976</v>
      </c>
      <c r="Q4" s="380" t="s">
        <v>2155</v>
      </c>
      <c r="R4" s="380" t="s">
        <v>2363</v>
      </c>
      <c r="S4" s="380" t="s">
        <v>2980</v>
      </c>
      <c r="T4" s="380" t="s">
        <v>2983</v>
      </c>
      <c r="U4" s="380" t="s">
        <v>2226</v>
      </c>
      <c r="V4" s="380" t="s">
        <v>2987</v>
      </c>
      <c r="W4" s="380" t="s">
        <v>2939</v>
      </c>
      <c r="X4" s="380" t="s">
        <v>2993</v>
      </c>
      <c r="Y4" s="380" t="s">
        <v>1315</v>
      </c>
      <c r="Z4" s="380" t="s">
        <v>2994</v>
      </c>
      <c r="AA4" s="380" t="s">
        <v>2995</v>
      </c>
      <c r="AB4" s="380" t="s">
        <v>3001</v>
      </c>
      <c r="AC4" s="380" t="s">
        <v>3004</v>
      </c>
      <c r="AD4" s="380" t="s">
        <v>1028</v>
      </c>
      <c r="AE4" s="380" t="s">
        <v>3005</v>
      </c>
      <c r="AF4" s="380" t="s">
        <v>3007</v>
      </c>
      <c r="AG4" s="380" t="s">
        <v>3011</v>
      </c>
      <c r="AH4" s="380" t="s">
        <v>3014</v>
      </c>
      <c r="AI4" s="380" t="s">
        <v>26</v>
      </c>
      <c r="AJ4" s="380" t="s">
        <v>2984</v>
      </c>
      <c r="AK4" s="380" t="s">
        <v>3015</v>
      </c>
      <c r="AL4" s="380" t="s">
        <v>3019</v>
      </c>
    </row>
    <row r="5" spans="2:38">
      <c r="B5" s="373" t="s">
        <v>6672</v>
      </c>
      <c r="C5" s="373"/>
      <c r="D5" s="373" t="s">
        <v>7702</v>
      </c>
      <c r="E5" s="356" t="s">
        <v>1664</v>
      </c>
      <c r="F5" s="356" t="s">
        <v>703</v>
      </c>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row>
    <row r="6" spans="2:38">
      <c r="B6" s="373" t="s">
        <v>2648</v>
      </c>
      <c r="C6" s="373"/>
      <c r="D6" s="373" t="s">
        <v>7702</v>
      </c>
      <c r="E6" s="356" t="s">
        <v>743</v>
      </c>
      <c r="F6" s="356" t="s">
        <v>703</v>
      </c>
      <c r="G6" s="356"/>
      <c r="H6" s="356"/>
      <c r="I6" s="356"/>
      <c r="J6" s="356"/>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row>
    <row r="7" spans="2:38">
      <c r="B7" s="373" t="s">
        <v>429</v>
      </c>
      <c r="C7" s="373"/>
      <c r="D7" s="373" t="s">
        <v>7702</v>
      </c>
      <c r="E7" s="356" t="s">
        <v>1673</v>
      </c>
      <c r="F7" s="356" t="s">
        <v>703</v>
      </c>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row>
    <row r="8" spans="2:38">
      <c r="B8" s="373" t="s">
        <v>4721</v>
      </c>
      <c r="C8" s="373"/>
      <c r="D8" s="373" t="s">
        <v>7702</v>
      </c>
      <c r="E8" s="356" t="s">
        <v>1116</v>
      </c>
      <c r="F8" s="356" t="s">
        <v>703</v>
      </c>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row>
    <row r="9" spans="2:38">
      <c r="B9" s="373" t="s">
        <v>6609</v>
      </c>
      <c r="C9" s="373"/>
      <c r="D9" s="373" t="s">
        <v>7702</v>
      </c>
      <c r="E9" s="356" t="s">
        <v>1686</v>
      </c>
      <c r="F9" s="356" t="s">
        <v>703</v>
      </c>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6"/>
      <c r="AH9" s="356"/>
      <c r="AI9" s="356"/>
      <c r="AJ9" s="356"/>
      <c r="AK9" s="356"/>
      <c r="AL9" s="356"/>
    </row>
    <row r="10" spans="2:38">
      <c r="B10" s="373" t="s">
        <v>5545</v>
      </c>
      <c r="C10" s="373"/>
      <c r="D10" s="373" t="s">
        <v>7702</v>
      </c>
      <c r="E10" s="356" t="s">
        <v>1691</v>
      </c>
      <c r="F10" s="356" t="s">
        <v>703</v>
      </c>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row>
    <row r="11" spans="2:38">
      <c r="B11" s="373" t="s">
        <v>1701</v>
      </c>
      <c r="C11" s="373"/>
      <c r="D11" s="373" t="s">
        <v>7702</v>
      </c>
      <c r="E11" s="356" t="s">
        <v>190</v>
      </c>
      <c r="F11" s="356" t="s">
        <v>703</v>
      </c>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row>
    <row r="12" spans="2:38">
      <c r="B12" s="373" t="s">
        <v>5552</v>
      </c>
      <c r="C12" s="373"/>
      <c r="D12" s="373" t="s">
        <v>7702</v>
      </c>
      <c r="E12" s="356" t="s">
        <v>1068</v>
      </c>
      <c r="F12" s="356" t="s">
        <v>703</v>
      </c>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row>
    <row r="13" spans="2:38">
      <c r="B13" s="373" t="s">
        <v>6192</v>
      </c>
      <c r="C13" s="373"/>
      <c r="D13" s="373" t="s">
        <v>7702</v>
      </c>
      <c r="E13" s="356" t="s">
        <v>1702</v>
      </c>
      <c r="F13" s="356" t="s">
        <v>703</v>
      </c>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row>
    <row r="14" spans="2:38">
      <c r="B14" s="373" t="s">
        <v>6931</v>
      </c>
      <c r="C14" s="373"/>
      <c r="D14" s="373" t="s">
        <v>7702</v>
      </c>
      <c r="E14" s="356" t="s">
        <v>1706</v>
      </c>
      <c r="F14" s="356" t="s">
        <v>703</v>
      </c>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row>
    <row r="15" spans="2:38">
      <c r="B15" s="373" t="s">
        <v>6932</v>
      </c>
      <c r="C15" s="373"/>
      <c r="D15" s="373" t="s">
        <v>7702</v>
      </c>
      <c r="E15" s="356" t="s">
        <v>328</v>
      </c>
      <c r="F15" s="356" t="s">
        <v>703</v>
      </c>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row>
    <row r="16" spans="2:38">
      <c r="B16" s="373" t="s">
        <v>6933</v>
      </c>
      <c r="C16" s="373"/>
      <c r="D16" s="373" t="s">
        <v>7702</v>
      </c>
      <c r="E16" s="356" t="s">
        <v>1707</v>
      </c>
      <c r="F16" s="356" t="s">
        <v>703</v>
      </c>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row>
    <row r="17" spans="2:38">
      <c r="B17" s="373" t="s">
        <v>1709</v>
      </c>
      <c r="C17" s="373"/>
      <c r="D17" s="373" t="s">
        <v>7702</v>
      </c>
      <c r="E17" s="356" t="s">
        <v>1286</v>
      </c>
      <c r="F17" s="356" t="s">
        <v>703</v>
      </c>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row>
    <row r="18" spans="2:38">
      <c r="B18" s="373" t="s">
        <v>1438</v>
      </c>
      <c r="C18" s="373"/>
      <c r="D18" s="373" t="s">
        <v>7702</v>
      </c>
      <c r="E18" s="356" t="s">
        <v>1629</v>
      </c>
      <c r="F18" s="356" t="s">
        <v>703</v>
      </c>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row>
    <row r="19" spans="2:38">
      <c r="B19" s="373" t="s">
        <v>6897</v>
      </c>
      <c r="C19" s="373"/>
      <c r="D19" s="373" t="s">
        <v>7702</v>
      </c>
      <c r="E19" s="356" t="s">
        <v>582</v>
      </c>
      <c r="F19" s="356" t="s">
        <v>703</v>
      </c>
      <c r="G19" s="356"/>
      <c r="H19" s="356"/>
      <c r="I19" s="356"/>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row>
    <row r="20" spans="2:38">
      <c r="B20" s="373" t="s">
        <v>4929</v>
      </c>
      <c r="C20" s="373"/>
      <c r="D20" s="373" t="s">
        <v>7702</v>
      </c>
      <c r="E20" s="356" t="s">
        <v>1715</v>
      </c>
      <c r="F20" s="356" t="s">
        <v>703</v>
      </c>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row>
    <row r="21" spans="2:38">
      <c r="B21" s="373" t="s">
        <v>4512</v>
      </c>
      <c r="C21" s="373"/>
      <c r="D21" s="373" t="s">
        <v>7702</v>
      </c>
      <c r="E21" s="356" t="s">
        <v>1018</v>
      </c>
      <c r="F21" s="356" t="s">
        <v>703</v>
      </c>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row>
    <row r="22" spans="2:38">
      <c r="B22" s="373" t="s">
        <v>1728</v>
      </c>
      <c r="C22" s="373"/>
      <c r="D22" s="373" t="s">
        <v>7702</v>
      </c>
      <c r="E22" s="356" t="s">
        <v>1725</v>
      </c>
      <c r="F22" s="356" t="s">
        <v>703</v>
      </c>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row>
    <row r="23" spans="2:38">
      <c r="B23" s="373" t="s">
        <v>1430</v>
      </c>
      <c r="C23" s="373"/>
      <c r="D23" s="373" t="s">
        <v>7702</v>
      </c>
      <c r="E23" s="356" t="s">
        <v>298</v>
      </c>
      <c r="F23" s="356" t="s">
        <v>703</v>
      </c>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row>
    <row r="24" spans="2:38">
      <c r="B24" s="373" t="s">
        <v>682</v>
      </c>
      <c r="C24" s="373"/>
      <c r="D24" s="373" t="s">
        <v>7702</v>
      </c>
      <c r="E24" s="356" t="s">
        <v>1722</v>
      </c>
      <c r="F24" s="356" t="s">
        <v>703</v>
      </c>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row>
    <row r="25" spans="2:38">
      <c r="B25" s="373" t="s">
        <v>1234</v>
      </c>
      <c r="C25" s="373"/>
      <c r="D25" s="373" t="s">
        <v>7702</v>
      </c>
      <c r="E25" s="356" t="s">
        <v>1729</v>
      </c>
      <c r="F25" s="356" t="s">
        <v>703</v>
      </c>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row>
    <row r="26" spans="2:38">
      <c r="B26" s="373" t="s">
        <v>2688</v>
      </c>
      <c r="C26" s="373"/>
      <c r="D26" s="373" t="s">
        <v>7702</v>
      </c>
      <c r="E26" s="356" t="s">
        <v>1732</v>
      </c>
      <c r="F26" s="356" t="s">
        <v>703</v>
      </c>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row>
    <row r="27" spans="2:38">
      <c r="B27" s="373" t="s">
        <v>1037</v>
      </c>
      <c r="C27" s="373"/>
      <c r="D27" s="373" t="s">
        <v>7702</v>
      </c>
      <c r="E27" s="356" t="s">
        <v>1735</v>
      </c>
      <c r="F27" s="356" t="s">
        <v>703</v>
      </c>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row>
    <row r="28" spans="2:38">
      <c r="B28" s="373" t="s">
        <v>4086</v>
      </c>
      <c r="C28" s="373"/>
      <c r="D28" s="373" t="s">
        <v>7702</v>
      </c>
      <c r="E28" s="356" t="s">
        <v>828</v>
      </c>
      <c r="F28" s="356" t="s">
        <v>703</v>
      </c>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row>
    <row r="29" spans="2:38">
      <c r="B29" s="373" t="s">
        <v>1059</v>
      </c>
      <c r="C29" s="373"/>
      <c r="D29" s="373" t="s">
        <v>7702</v>
      </c>
      <c r="E29" s="356" t="s">
        <v>763</v>
      </c>
      <c r="F29" s="356" t="s">
        <v>703</v>
      </c>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row>
    <row r="30" spans="2:38">
      <c r="B30" s="373" t="s">
        <v>1745</v>
      </c>
      <c r="C30" s="373"/>
      <c r="D30" s="373" t="s">
        <v>7702</v>
      </c>
      <c r="E30" s="356" t="s">
        <v>1743</v>
      </c>
      <c r="F30" s="356" t="s">
        <v>703</v>
      </c>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row>
    <row r="31" spans="2:38">
      <c r="B31" s="373" t="s">
        <v>6793</v>
      </c>
      <c r="C31" s="373"/>
      <c r="D31" s="373" t="s">
        <v>7702</v>
      </c>
      <c r="E31" s="356" t="s">
        <v>424</v>
      </c>
      <c r="F31" s="356" t="s">
        <v>703</v>
      </c>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row>
    <row r="32" spans="2:38">
      <c r="B32" s="373" t="s">
        <v>6934</v>
      </c>
      <c r="C32" s="373"/>
      <c r="D32" s="373" t="s">
        <v>7702</v>
      </c>
      <c r="E32" s="356" t="s">
        <v>1071</v>
      </c>
      <c r="F32" s="356" t="s">
        <v>703</v>
      </c>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row>
    <row r="33" spans="2:38">
      <c r="B33" s="373" t="s">
        <v>6935</v>
      </c>
      <c r="C33" s="373"/>
      <c r="D33" s="373" t="s">
        <v>7702</v>
      </c>
      <c r="E33" s="356" t="s">
        <v>1748</v>
      </c>
      <c r="F33" s="356" t="s">
        <v>703</v>
      </c>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row>
    <row r="34" spans="2:38">
      <c r="B34" s="373" t="s">
        <v>6936</v>
      </c>
      <c r="C34" s="373"/>
      <c r="D34" s="373" t="s">
        <v>7702</v>
      </c>
      <c r="E34" s="356" t="s">
        <v>1752</v>
      </c>
      <c r="F34" s="356" t="s">
        <v>703</v>
      </c>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row>
    <row r="35" spans="2:38">
      <c r="B35" s="373" t="s">
        <v>4911</v>
      </c>
      <c r="C35" s="373"/>
      <c r="D35" s="373" t="s">
        <v>7702</v>
      </c>
      <c r="E35" s="356" t="s">
        <v>1762</v>
      </c>
      <c r="F35" s="356" t="s">
        <v>703</v>
      </c>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row>
    <row r="36" spans="2:38">
      <c r="B36" s="373" t="s">
        <v>6937</v>
      </c>
      <c r="C36" s="373"/>
      <c r="D36" s="373" t="s">
        <v>7702</v>
      </c>
      <c r="E36" s="356" t="s">
        <v>1767</v>
      </c>
      <c r="F36" s="356" t="s">
        <v>703</v>
      </c>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row>
    <row r="37" spans="2:38">
      <c r="B37" s="373" t="s">
        <v>6938</v>
      </c>
      <c r="C37" s="373"/>
      <c r="D37" s="373" t="s">
        <v>7702</v>
      </c>
      <c r="E37" s="356" t="s">
        <v>1772</v>
      </c>
      <c r="F37" s="356" t="s">
        <v>703</v>
      </c>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row>
    <row r="38" spans="2:38">
      <c r="B38" s="373" t="s">
        <v>6939</v>
      </c>
      <c r="C38" s="373"/>
      <c r="D38" s="373" t="s">
        <v>7702</v>
      </c>
      <c r="E38" s="356" t="s">
        <v>1773</v>
      </c>
      <c r="F38" s="356" t="s">
        <v>703</v>
      </c>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row>
    <row r="39" spans="2:38">
      <c r="B39" s="373" t="s">
        <v>6940</v>
      </c>
      <c r="C39" s="373"/>
      <c r="D39" s="373" t="s">
        <v>7702</v>
      </c>
      <c r="E39" s="356" t="s">
        <v>801</v>
      </c>
      <c r="F39" s="356" t="s">
        <v>703</v>
      </c>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row>
    <row r="40" spans="2:38">
      <c r="B40" s="373" t="s">
        <v>6941</v>
      </c>
      <c r="C40" s="373"/>
      <c r="D40" s="373" t="s">
        <v>7702</v>
      </c>
      <c r="E40" s="356" t="s">
        <v>1783</v>
      </c>
      <c r="F40" s="356" t="s">
        <v>703</v>
      </c>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row>
    <row r="41" spans="2:38">
      <c r="B41" s="373" t="s">
        <v>688</v>
      </c>
      <c r="C41" s="373"/>
      <c r="D41" s="373" t="s">
        <v>7702</v>
      </c>
      <c r="E41" s="356" t="s">
        <v>1788</v>
      </c>
      <c r="F41" s="356" t="s">
        <v>703</v>
      </c>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row>
    <row r="42" spans="2:38">
      <c r="B42" s="373" t="s">
        <v>6942</v>
      </c>
      <c r="C42" s="373"/>
      <c r="D42" s="373" t="s">
        <v>7702</v>
      </c>
      <c r="E42" s="356" t="s">
        <v>1791</v>
      </c>
      <c r="F42" s="356" t="s">
        <v>703</v>
      </c>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row>
    <row r="43" spans="2:38">
      <c r="B43" s="373" t="s">
        <v>239</v>
      </c>
      <c r="C43" s="373"/>
      <c r="D43" s="373" t="s">
        <v>7702</v>
      </c>
      <c r="E43" s="356" t="s">
        <v>685</v>
      </c>
      <c r="F43" s="356" t="s">
        <v>703</v>
      </c>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row>
    <row r="44" spans="2:38">
      <c r="B44" s="373" t="s">
        <v>1126</v>
      </c>
      <c r="C44" s="373"/>
      <c r="D44" s="373" t="s">
        <v>7702</v>
      </c>
      <c r="E44" s="356" t="s">
        <v>1712</v>
      </c>
      <c r="F44" s="356" t="s">
        <v>703</v>
      </c>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row>
    <row r="45" spans="2:38">
      <c r="B45" s="373" t="s">
        <v>6904</v>
      </c>
      <c r="C45" s="373"/>
      <c r="D45" s="373" t="s">
        <v>7702</v>
      </c>
      <c r="E45" s="356" t="s">
        <v>1792</v>
      </c>
      <c r="F45" s="356" t="s">
        <v>703</v>
      </c>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row>
    <row r="46" spans="2:38">
      <c r="B46" s="373" t="s">
        <v>1577</v>
      </c>
      <c r="C46" s="373"/>
      <c r="D46" s="373" t="s">
        <v>7702</v>
      </c>
      <c r="E46" s="356" t="s">
        <v>1388</v>
      </c>
      <c r="F46" s="356" t="s">
        <v>703</v>
      </c>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row>
    <row r="47" spans="2:38">
      <c r="B47" s="373" t="s">
        <v>6147</v>
      </c>
      <c r="C47" s="373"/>
      <c r="D47" s="373" t="s">
        <v>7702</v>
      </c>
      <c r="E47" s="356" t="s">
        <v>1800</v>
      </c>
      <c r="F47" s="356" t="s">
        <v>703</v>
      </c>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row>
    <row r="48" spans="2:38">
      <c r="B48" s="373" t="s">
        <v>2858</v>
      </c>
      <c r="C48" s="373"/>
      <c r="D48" s="373" t="s">
        <v>7702</v>
      </c>
      <c r="E48" s="356" t="s">
        <v>1812</v>
      </c>
      <c r="F48" s="356" t="s">
        <v>703</v>
      </c>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row>
    <row r="49" spans="2:38">
      <c r="B49" s="373" t="s">
        <v>1819</v>
      </c>
      <c r="C49" s="373"/>
      <c r="D49" s="373" t="s">
        <v>7702</v>
      </c>
      <c r="E49" s="356" t="s">
        <v>1818</v>
      </c>
      <c r="F49" s="356" t="s">
        <v>703</v>
      </c>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row>
    <row r="50" spans="2:38">
      <c r="B50" s="373" t="s">
        <v>1824</v>
      </c>
      <c r="C50" s="373"/>
      <c r="D50" s="373" t="s">
        <v>7702</v>
      </c>
      <c r="E50" s="356" t="s">
        <v>1822</v>
      </c>
      <c r="F50" s="356" t="s">
        <v>703</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row>
    <row r="51" spans="2:38">
      <c r="B51" s="373" t="s">
        <v>1827</v>
      </c>
      <c r="C51" s="373"/>
      <c r="D51" s="373" t="s">
        <v>7702</v>
      </c>
      <c r="E51" s="356" t="s">
        <v>1302</v>
      </c>
      <c r="F51" s="356" t="s">
        <v>703</v>
      </c>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row>
    <row r="52" spans="2:38">
      <c r="B52" s="373" t="s">
        <v>6531</v>
      </c>
      <c r="C52" s="373"/>
      <c r="D52" s="373" t="s">
        <v>7702</v>
      </c>
      <c r="E52" s="356" t="s">
        <v>1831</v>
      </c>
      <c r="F52" s="356" t="s">
        <v>703</v>
      </c>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row>
    <row r="53" spans="2:38">
      <c r="B53" s="373" t="s">
        <v>5237</v>
      </c>
      <c r="C53" s="373"/>
      <c r="D53" s="373" t="s">
        <v>7702</v>
      </c>
      <c r="E53" s="356" t="s">
        <v>1839</v>
      </c>
      <c r="F53" s="356" t="s">
        <v>703</v>
      </c>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row>
    <row r="54" spans="2:38">
      <c r="B54" s="373" t="s">
        <v>2449</v>
      </c>
      <c r="C54" s="373"/>
      <c r="D54" s="373" t="s">
        <v>7702</v>
      </c>
      <c r="E54" s="356" t="s">
        <v>1269</v>
      </c>
      <c r="F54" s="356" t="s">
        <v>703</v>
      </c>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row>
    <row r="55" spans="2:38">
      <c r="B55" s="373" t="s">
        <v>5206</v>
      </c>
      <c r="C55" s="373"/>
      <c r="D55" s="373" t="s">
        <v>7702</v>
      </c>
      <c r="E55" s="356" t="s">
        <v>1846</v>
      </c>
      <c r="F55" s="356" t="s">
        <v>703</v>
      </c>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row>
    <row r="56" spans="2:38">
      <c r="B56" s="373" t="s">
        <v>6943</v>
      </c>
      <c r="C56" s="373"/>
      <c r="D56" s="373" t="s">
        <v>7702</v>
      </c>
      <c r="E56" s="356" t="s">
        <v>1849</v>
      </c>
      <c r="F56" s="356" t="s">
        <v>703</v>
      </c>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row>
    <row r="57" spans="2:38">
      <c r="B57" s="373" t="s">
        <v>6263</v>
      </c>
      <c r="C57" s="373"/>
      <c r="D57" s="373" t="s">
        <v>7702</v>
      </c>
      <c r="E57" s="356" t="s">
        <v>1854</v>
      </c>
      <c r="F57" s="356" t="s">
        <v>703</v>
      </c>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row>
    <row r="58" spans="2:38">
      <c r="B58" s="373" t="s">
        <v>3849</v>
      </c>
      <c r="C58" s="373"/>
      <c r="D58" s="373" t="s">
        <v>7702</v>
      </c>
      <c r="E58" s="356" t="s">
        <v>1858</v>
      </c>
      <c r="F58" s="356" t="s">
        <v>703</v>
      </c>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row>
    <row r="59" spans="2:38">
      <c r="B59" s="373" t="s">
        <v>5806</v>
      </c>
      <c r="C59" s="373"/>
      <c r="D59" s="373" t="s">
        <v>7702</v>
      </c>
      <c r="E59" s="356" t="s">
        <v>1115</v>
      </c>
      <c r="F59" s="356" t="s">
        <v>703</v>
      </c>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row>
    <row r="60" spans="2:38">
      <c r="B60" s="373" t="s">
        <v>6944</v>
      </c>
      <c r="C60" s="373"/>
      <c r="D60" s="373" t="s">
        <v>7702</v>
      </c>
      <c r="E60" s="356" t="s">
        <v>1864</v>
      </c>
      <c r="F60" s="356" t="s">
        <v>703</v>
      </c>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row>
    <row r="61" spans="2:38">
      <c r="B61" s="373" t="s">
        <v>157</v>
      </c>
      <c r="C61" s="373"/>
      <c r="D61" s="373" t="s">
        <v>7702</v>
      </c>
      <c r="E61" s="356" t="s">
        <v>1771</v>
      </c>
      <c r="F61" s="356" t="s">
        <v>703</v>
      </c>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row>
    <row r="62" spans="2:38">
      <c r="B62" s="373" t="s">
        <v>6945</v>
      </c>
      <c r="C62" s="373"/>
      <c r="D62" s="373" t="s">
        <v>7702</v>
      </c>
      <c r="E62" s="356" t="s">
        <v>1687</v>
      </c>
      <c r="F62" s="356" t="s">
        <v>703</v>
      </c>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row>
    <row r="63" spans="2:38">
      <c r="B63" s="373" t="s">
        <v>1874</v>
      </c>
      <c r="C63" s="373"/>
      <c r="D63" s="373" t="s">
        <v>7702</v>
      </c>
      <c r="E63" s="356" t="s">
        <v>1872</v>
      </c>
      <c r="F63" s="356" t="s">
        <v>703</v>
      </c>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row>
    <row r="64" spans="2:38">
      <c r="B64" s="373" t="s">
        <v>1877</v>
      </c>
      <c r="C64" s="373"/>
      <c r="D64" s="373" t="s">
        <v>7702</v>
      </c>
      <c r="E64" s="356" t="s">
        <v>1496</v>
      </c>
      <c r="F64" s="356" t="s">
        <v>703</v>
      </c>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row>
    <row r="65" spans="2:38">
      <c r="B65" s="373" t="s">
        <v>6946</v>
      </c>
      <c r="C65" s="373"/>
      <c r="D65" s="373" t="s">
        <v>7702</v>
      </c>
      <c r="E65" s="356" t="s">
        <v>1879</v>
      </c>
      <c r="F65" s="356" t="s">
        <v>703</v>
      </c>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row>
    <row r="66" spans="2:38">
      <c r="B66" s="373" t="s">
        <v>973</v>
      </c>
      <c r="C66" s="373"/>
      <c r="D66" s="373" t="s">
        <v>7702</v>
      </c>
      <c r="E66" s="356" t="s">
        <v>61</v>
      </c>
      <c r="F66" s="356" t="s">
        <v>703</v>
      </c>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row>
    <row r="67" spans="2:38">
      <c r="B67" s="373" t="s">
        <v>6947</v>
      </c>
      <c r="C67" s="373"/>
      <c r="D67" s="373" t="s">
        <v>7702</v>
      </c>
      <c r="E67" s="356" t="s">
        <v>336</v>
      </c>
      <c r="F67" s="356" t="s">
        <v>703</v>
      </c>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row>
    <row r="68" spans="2:38">
      <c r="B68" s="373" t="s">
        <v>4175</v>
      </c>
      <c r="C68" s="373"/>
      <c r="D68" s="373" t="s">
        <v>7702</v>
      </c>
      <c r="E68" s="356" t="s">
        <v>1889</v>
      </c>
      <c r="F68" s="356" t="s">
        <v>703</v>
      </c>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row>
    <row r="69" spans="2:38">
      <c r="B69" s="373" t="s">
        <v>655</v>
      </c>
      <c r="C69" s="373"/>
      <c r="D69" s="373" t="s">
        <v>7702</v>
      </c>
      <c r="E69" s="356" t="s">
        <v>1890</v>
      </c>
      <c r="F69" s="356" t="s">
        <v>703</v>
      </c>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row>
    <row r="70" spans="2:38">
      <c r="B70" s="373" t="s">
        <v>6948</v>
      </c>
      <c r="C70" s="373"/>
      <c r="D70" s="373" t="s">
        <v>7702</v>
      </c>
      <c r="E70" s="356" t="s">
        <v>1897</v>
      </c>
      <c r="F70" s="356" t="s">
        <v>703</v>
      </c>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row>
    <row r="71" spans="2:38">
      <c r="B71" s="373" t="s">
        <v>6949</v>
      </c>
      <c r="C71" s="373"/>
      <c r="D71" s="373" t="s">
        <v>7702</v>
      </c>
      <c r="E71" s="356" t="s">
        <v>617</v>
      </c>
      <c r="F71" s="356" t="s">
        <v>703</v>
      </c>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row>
    <row r="72" spans="2:38">
      <c r="B72" s="373" t="s">
        <v>6950</v>
      </c>
      <c r="C72" s="373"/>
      <c r="D72" s="373" t="s">
        <v>7702</v>
      </c>
      <c r="E72" s="356" t="s">
        <v>1909</v>
      </c>
      <c r="F72" s="356" t="s">
        <v>703</v>
      </c>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row>
    <row r="73" spans="2:38">
      <c r="B73" s="373" t="s">
        <v>1046</v>
      </c>
      <c r="C73" s="373"/>
      <c r="D73" s="373" t="s">
        <v>7702</v>
      </c>
      <c r="E73" s="356" t="s">
        <v>1912</v>
      </c>
      <c r="F73" s="356" t="s">
        <v>703</v>
      </c>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row>
    <row r="74" spans="2:38">
      <c r="B74" s="373" t="s">
        <v>1659</v>
      </c>
      <c r="C74" s="373"/>
      <c r="D74" s="373" t="s">
        <v>7702</v>
      </c>
      <c r="E74" s="356" t="s">
        <v>1916</v>
      </c>
      <c r="F74" s="356" t="s">
        <v>703</v>
      </c>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row>
    <row r="75" spans="2:38">
      <c r="B75" s="373" t="s">
        <v>1924</v>
      </c>
      <c r="C75" s="373"/>
      <c r="D75" s="373" t="s">
        <v>7702</v>
      </c>
      <c r="E75" s="356" t="s">
        <v>1921</v>
      </c>
      <c r="F75" s="356" t="s">
        <v>703</v>
      </c>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row>
    <row r="76" spans="2:38">
      <c r="B76" s="373" t="s">
        <v>1930</v>
      </c>
      <c r="C76" s="373"/>
      <c r="D76" s="373" t="s">
        <v>7702</v>
      </c>
      <c r="E76" s="356" t="s">
        <v>1925</v>
      </c>
      <c r="F76" s="356" t="s">
        <v>703</v>
      </c>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row>
    <row r="77" spans="2:38">
      <c r="B77" s="373" t="s">
        <v>2159</v>
      </c>
      <c r="C77" s="373"/>
      <c r="D77" s="373" t="s">
        <v>7702</v>
      </c>
      <c r="E77" s="356" t="s">
        <v>1936</v>
      </c>
      <c r="F77" s="356" t="s">
        <v>703</v>
      </c>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row>
    <row r="78" spans="2:38">
      <c r="B78" s="373" t="s">
        <v>4605</v>
      </c>
      <c r="C78" s="373"/>
      <c r="D78" s="373" t="s">
        <v>7702</v>
      </c>
      <c r="E78" s="356" t="s">
        <v>1301</v>
      </c>
      <c r="F78" s="356" t="s">
        <v>703</v>
      </c>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row>
    <row r="79" spans="2:38">
      <c r="B79" s="373" t="s">
        <v>6952</v>
      </c>
      <c r="C79" s="373"/>
      <c r="D79" s="373" t="s">
        <v>7702</v>
      </c>
      <c r="E79" s="356" t="s">
        <v>1949</v>
      </c>
      <c r="F79" s="356" t="s">
        <v>703</v>
      </c>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row>
    <row r="80" spans="2:38">
      <c r="B80" s="373" t="s">
        <v>6953</v>
      </c>
      <c r="C80" s="373"/>
      <c r="D80" s="373" t="s">
        <v>7702</v>
      </c>
      <c r="E80" s="356" t="s">
        <v>1074</v>
      </c>
      <c r="F80" s="356" t="s">
        <v>703</v>
      </c>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row>
    <row r="81" spans="2:38">
      <c r="B81" s="373" t="s">
        <v>100</v>
      </c>
      <c r="C81" s="373"/>
      <c r="D81" s="373" t="s">
        <v>7702</v>
      </c>
      <c r="E81" s="356" t="s">
        <v>1959</v>
      </c>
      <c r="F81" s="356" t="s">
        <v>703</v>
      </c>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row>
    <row r="82" spans="2:38">
      <c r="B82" s="373" t="s">
        <v>1423</v>
      </c>
      <c r="C82" s="373"/>
      <c r="D82" s="373" t="s">
        <v>7702</v>
      </c>
      <c r="E82" s="356" t="s">
        <v>1966</v>
      </c>
      <c r="F82" s="356" t="s">
        <v>703</v>
      </c>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row>
    <row r="83" spans="2:38">
      <c r="B83" s="373" t="s">
        <v>1969</v>
      </c>
      <c r="C83" s="373"/>
      <c r="D83" s="373" t="s">
        <v>7702</v>
      </c>
      <c r="E83" s="356" t="s">
        <v>619</v>
      </c>
      <c r="F83" s="356" t="s">
        <v>703</v>
      </c>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row>
    <row r="84" spans="2:38">
      <c r="B84" s="373" t="s">
        <v>1974</v>
      </c>
      <c r="C84" s="373"/>
      <c r="D84" s="373" t="s">
        <v>7702</v>
      </c>
      <c r="E84" s="356" t="s">
        <v>1972</v>
      </c>
      <c r="F84" s="356" t="s">
        <v>703</v>
      </c>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row>
    <row r="85" spans="2:38">
      <c r="B85" s="373" t="s">
        <v>1976</v>
      </c>
      <c r="C85" s="373"/>
      <c r="D85" s="373" t="s">
        <v>7702</v>
      </c>
      <c r="E85" s="356" t="s">
        <v>1697</v>
      </c>
      <c r="F85" s="356" t="s">
        <v>703</v>
      </c>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row>
    <row r="86" spans="2:38">
      <c r="B86" s="373" t="s">
        <v>6050</v>
      </c>
      <c r="C86" s="373"/>
      <c r="D86" s="373" t="s">
        <v>7702</v>
      </c>
      <c r="E86" s="356" t="s">
        <v>833</v>
      </c>
      <c r="F86" s="356" t="s">
        <v>703</v>
      </c>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row>
    <row r="87" spans="2:38">
      <c r="B87" s="373" t="s">
        <v>6954</v>
      </c>
      <c r="C87" s="373"/>
      <c r="D87" s="373" t="s">
        <v>7702</v>
      </c>
      <c r="E87" s="356" t="s">
        <v>1981</v>
      </c>
      <c r="F87" s="356" t="s">
        <v>703</v>
      </c>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row>
    <row r="88" spans="2:38">
      <c r="B88" s="373" t="s">
        <v>1091</v>
      </c>
      <c r="C88" s="373"/>
      <c r="D88" s="373" t="s">
        <v>7702</v>
      </c>
      <c r="E88" s="356" t="s">
        <v>1060</v>
      </c>
      <c r="F88" s="356" t="s">
        <v>703</v>
      </c>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row>
    <row r="89" spans="2:38">
      <c r="B89" s="373" t="s">
        <v>1710</v>
      </c>
      <c r="C89" s="373"/>
      <c r="D89" s="373" t="s">
        <v>7702</v>
      </c>
      <c r="E89" s="356" t="s">
        <v>1983</v>
      </c>
      <c r="F89" s="356" t="s">
        <v>703</v>
      </c>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row>
    <row r="90" spans="2:38">
      <c r="B90" s="373" t="s">
        <v>1928</v>
      </c>
      <c r="C90" s="373"/>
      <c r="D90" s="373" t="s">
        <v>7702</v>
      </c>
      <c r="E90" s="356" t="s">
        <v>679</v>
      </c>
      <c r="F90" s="356" t="s">
        <v>703</v>
      </c>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row>
    <row r="91" spans="2:38">
      <c r="B91" s="373" t="s">
        <v>3429</v>
      </c>
      <c r="C91" s="373"/>
      <c r="D91" s="373" t="s">
        <v>7702</v>
      </c>
      <c r="E91" s="356" t="s">
        <v>1813</v>
      </c>
      <c r="F91" s="356" t="s">
        <v>703</v>
      </c>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row>
    <row r="92" spans="2:38">
      <c r="B92" s="373" t="s">
        <v>6956</v>
      </c>
      <c r="C92" s="373"/>
      <c r="D92" s="373" t="s">
        <v>7702</v>
      </c>
      <c r="E92" s="356" t="s">
        <v>1991</v>
      </c>
      <c r="F92" s="356" t="s">
        <v>703</v>
      </c>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row>
    <row r="93" spans="2:38">
      <c r="B93" s="373" t="s">
        <v>529</v>
      </c>
      <c r="C93" s="373"/>
      <c r="D93" s="373" t="s">
        <v>7702</v>
      </c>
      <c r="E93" s="356" t="s">
        <v>1428</v>
      </c>
      <c r="F93" s="356" t="s">
        <v>703</v>
      </c>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row>
    <row r="94" spans="2:38">
      <c r="B94" s="373" t="s">
        <v>1210</v>
      </c>
      <c r="C94" s="373"/>
      <c r="D94" s="373" t="s">
        <v>7702</v>
      </c>
      <c r="E94" s="356" t="s">
        <v>1186</v>
      </c>
      <c r="F94" s="356" t="s">
        <v>703</v>
      </c>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row>
    <row r="95" spans="2:38">
      <c r="B95" s="373" t="s">
        <v>6957</v>
      </c>
      <c r="C95" s="373"/>
      <c r="D95" s="373" t="s">
        <v>7702</v>
      </c>
      <c r="E95" s="356" t="s">
        <v>2004</v>
      </c>
      <c r="F95" s="356" t="s">
        <v>703</v>
      </c>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row>
    <row r="96" spans="2:38">
      <c r="B96" s="373" t="s">
        <v>6958</v>
      </c>
      <c r="C96" s="373"/>
      <c r="D96" s="373" t="s">
        <v>7702</v>
      </c>
      <c r="E96" s="356" t="s">
        <v>2005</v>
      </c>
      <c r="F96" s="356" t="s">
        <v>703</v>
      </c>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row>
    <row r="97" spans="2:38">
      <c r="B97" s="373" t="s">
        <v>3987</v>
      </c>
      <c r="C97" s="373"/>
      <c r="D97" s="373" t="s">
        <v>7702</v>
      </c>
      <c r="E97" s="356" t="s">
        <v>1908</v>
      </c>
      <c r="F97" s="356" t="s">
        <v>703</v>
      </c>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row>
    <row r="98" spans="2:38">
      <c r="B98" s="373" t="s">
        <v>6344</v>
      </c>
      <c r="C98" s="373"/>
      <c r="D98" s="373" t="s">
        <v>7702</v>
      </c>
      <c r="E98" s="356" t="s">
        <v>2009</v>
      </c>
      <c r="F98" s="356" t="s">
        <v>703</v>
      </c>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row>
    <row r="99" spans="2:38">
      <c r="B99" s="373" t="s">
        <v>6959</v>
      </c>
      <c r="C99" s="373"/>
      <c r="D99" s="373" t="s">
        <v>7702</v>
      </c>
      <c r="E99" s="356" t="s">
        <v>48</v>
      </c>
      <c r="F99" s="356" t="s">
        <v>703</v>
      </c>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row>
    <row r="100" spans="2:38">
      <c r="B100" s="373" t="s">
        <v>4330</v>
      </c>
      <c r="C100" s="373"/>
      <c r="D100" s="373" t="s">
        <v>7702</v>
      </c>
      <c r="E100" s="356" t="s">
        <v>2015</v>
      </c>
      <c r="F100" s="356" t="s">
        <v>703</v>
      </c>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row>
    <row r="101" spans="2:38">
      <c r="B101" s="373" t="s">
        <v>320</v>
      </c>
      <c r="C101" s="373"/>
      <c r="D101" s="373" t="s">
        <v>7702</v>
      </c>
      <c r="E101" s="356" t="s">
        <v>256</v>
      </c>
      <c r="F101" s="356" t="s">
        <v>703</v>
      </c>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row>
    <row r="102" spans="2:38">
      <c r="B102" s="373" t="s">
        <v>6951</v>
      </c>
      <c r="C102" s="373"/>
      <c r="D102" s="373" t="s">
        <v>7702</v>
      </c>
      <c r="E102" s="356" t="s">
        <v>1809</v>
      </c>
      <c r="F102" s="356" t="s">
        <v>703</v>
      </c>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row>
    <row r="103" spans="2:38">
      <c r="B103" s="373" t="s">
        <v>5923</v>
      </c>
      <c r="C103" s="373"/>
      <c r="D103" s="373" t="s">
        <v>7702</v>
      </c>
      <c r="E103" s="356" t="s">
        <v>2018</v>
      </c>
      <c r="F103" s="356" t="s">
        <v>703</v>
      </c>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row>
    <row r="104" spans="2:38">
      <c r="B104" s="373" t="s">
        <v>2966</v>
      </c>
      <c r="C104" s="373"/>
      <c r="D104" s="373" t="s">
        <v>7702</v>
      </c>
      <c r="E104" s="356" t="s">
        <v>2020</v>
      </c>
      <c r="F104" s="356" t="s">
        <v>703</v>
      </c>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row>
    <row r="105" spans="2:38">
      <c r="B105" s="373" t="s">
        <v>1955</v>
      </c>
      <c r="C105" s="373"/>
      <c r="D105" s="373" t="s">
        <v>7702</v>
      </c>
      <c r="E105" s="356" t="s">
        <v>2023</v>
      </c>
      <c r="F105" s="356" t="s">
        <v>703</v>
      </c>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row>
    <row r="106" spans="2:38">
      <c r="B106" s="373" t="s">
        <v>6960</v>
      </c>
      <c r="C106" s="373"/>
      <c r="D106" s="373" t="s">
        <v>7702</v>
      </c>
      <c r="E106" s="356" t="s">
        <v>1216</v>
      </c>
      <c r="F106" s="356" t="s">
        <v>703</v>
      </c>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row>
    <row r="107" spans="2:38">
      <c r="B107" s="373" t="s">
        <v>6961</v>
      </c>
      <c r="C107" s="373"/>
      <c r="D107" s="373" t="s">
        <v>7702</v>
      </c>
      <c r="E107" s="356" t="s">
        <v>1830</v>
      </c>
      <c r="F107" s="356" t="s">
        <v>703</v>
      </c>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row>
    <row r="108" spans="2:38">
      <c r="B108" s="373" t="s">
        <v>905</v>
      </c>
      <c r="C108" s="373"/>
      <c r="D108" s="373" t="s">
        <v>7702</v>
      </c>
      <c r="E108" s="356" t="s">
        <v>2027</v>
      </c>
      <c r="F108" s="356" t="s">
        <v>703</v>
      </c>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row>
    <row r="109" spans="2:38">
      <c r="B109" s="373" t="s">
        <v>1608</v>
      </c>
      <c r="C109" s="373"/>
      <c r="D109" s="373" t="s">
        <v>7702</v>
      </c>
      <c r="E109" s="356" t="s">
        <v>1744</v>
      </c>
      <c r="F109" s="356" t="s">
        <v>703</v>
      </c>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row>
    <row r="110" spans="2:38">
      <c r="B110" s="373" t="s">
        <v>664</v>
      </c>
      <c r="C110" s="373"/>
      <c r="D110" s="373" t="s">
        <v>7702</v>
      </c>
      <c r="E110" s="356" t="s">
        <v>2030</v>
      </c>
      <c r="F110" s="356" t="s">
        <v>703</v>
      </c>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row>
    <row r="111" spans="2:38">
      <c r="B111" s="373" t="s">
        <v>2038</v>
      </c>
      <c r="C111" s="373"/>
      <c r="D111" s="373" t="s">
        <v>7702</v>
      </c>
      <c r="E111" s="356" t="s">
        <v>1109</v>
      </c>
      <c r="F111" s="356" t="s">
        <v>703</v>
      </c>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row>
    <row r="112" spans="2:38">
      <c r="B112" s="373" t="s">
        <v>6962</v>
      </c>
      <c r="C112" s="373"/>
      <c r="D112" s="373" t="s">
        <v>7702</v>
      </c>
      <c r="E112" s="356" t="s">
        <v>2044</v>
      </c>
      <c r="F112" s="356" t="s">
        <v>703</v>
      </c>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row>
    <row r="113" spans="2:38">
      <c r="B113" s="373" t="s">
        <v>6964</v>
      </c>
      <c r="C113" s="373"/>
      <c r="D113" s="373" t="s">
        <v>7702</v>
      </c>
      <c r="E113" s="356" t="s">
        <v>2052</v>
      </c>
      <c r="F113" s="356" t="s">
        <v>703</v>
      </c>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row>
    <row r="114" spans="2:38">
      <c r="B114" s="373" t="s">
        <v>6401</v>
      </c>
      <c r="C114" s="373"/>
      <c r="D114" s="373" t="s">
        <v>7702</v>
      </c>
      <c r="E114" s="356" t="s">
        <v>2056</v>
      </c>
      <c r="F114" s="356" t="s">
        <v>703</v>
      </c>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row>
    <row r="115" spans="2:38">
      <c r="B115" s="373" t="s">
        <v>2072</v>
      </c>
      <c r="C115" s="373"/>
      <c r="D115" s="373" t="s">
        <v>7702</v>
      </c>
      <c r="E115" s="356" t="s">
        <v>2064</v>
      </c>
      <c r="F115" s="356" t="s">
        <v>703</v>
      </c>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row>
    <row r="116" spans="2:38">
      <c r="B116" s="373" t="s">
        <v>697</v>
      </c>
      <c r="C116" s="373"/>
      <c r="D116" s="373" t="s">
        <v>7702</v>
      </c>
      <c r="E116" s="356" t="s">
        <v>694</v>
      </c>
      <c r="F116" s="356" t="s">
        <v>703</v>
      </c>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row>
    <row r="117" spans="2:38">
      <c r="B117" s="373" t="s">
        <v>236</v>
      </c>
      <c r="C117" s="373"/>
      <c r="D117" s="373" t="s">
        <v>7702</v>
      </c>
      <c r="E117" s="356" t="s">
        <v>1329</v>
      </c>
      <c r="F117" s="356" t="s">
        <v>703</v>
      </c>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c r="AC117" s="356"/>
      <c r="AD117" s="356"/>
      <c r="AE117" s="356"/>
      <c r="AF117" s="356"/>
      <c r="AG117" s="356"/>
      <c r="AH117" s="356"/>
      <c r="AI117" s="356"/>
      <c r="AJ117" s="356"/>
      <c r="AK117" s="356"/>
      <c r="AL117" s="356"/>
    </row>
    <row r="118" spans="2:38">
      <c r="B118" s="373" t="s">
        <v>3275</v>
      </c>
      <c r="C118" s="373"/>
      <c r="D118" s="373" t="s">
        <v>7702</v>
      </c>
      <c r="E118" s="356" t="s">
        <v>2075</v>
      </c>
      <c r="F118" s="356" t="s">
        <v>703</v>
      </c>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356"/>
      <c r="AC118" s="356"/>
      <c r="AD118" s="356"/>
      <c r="AE118" s="356"/>
      <c r="AF118" s="356"/>
      <c r="AG118" s="356"/>
      <c r="AH118" s="356"/>
      <c r="AI118" s="356"/>
      <c r="AJ118" s="356"/>
      <c r="AK118" s="356"/>
      <c r="AL118" s="356"/>
    </row>
    <row r="119" spans="2:38">
      <c r="B119" s="373" t="s">
        <v>6468</v>
      </c>
      <c r="C119" s="373"/>
      <c r="D119" s="373" t="s">
        <v>7702</v>
      </c>
      <c r="E119" s="356" t="s">
        <v>1737</v>
      </c>
      <c r="F119" s="356" t="s">
        <v>703</v>
      </c>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56"/>
      <c r="AE119" s="356"/>
      <c r="AF119" s="356"/>
      <c r="AG119" s="356"/>
      <c r="AH119" s="356"/>
      <c r="AI119" s="356"/>
      <c r="AJ119" s="356"/>
      <c r="AK119" s="356"/>
      <c r="AL119" s="356"/>
    </row>
    <row r="120" spans="2:38">
      <c r="B120" s="373" t="s">
        <v>6966</v>
      </c>
      <c r="C120" s="373"/>
      <c r="D120" s="373" t="s">
        <v>7702</v>
      </c>
      <c r="E120" s="356" t="s">
        <v>2085</v>
      </c>
      <c r="F120" s="356" t="s">
        <v>703</v>
      </c>
      <c r="G120" s="356"/>
      <c r="H120" s="356"/>
      <c r="I120" s="356"/>
      <c r="J120" s="356"/>
      <c r="K120" s="356"/>
      <c r="L120" s="356"/>
      <c r="M120" s="356"/>
      <c r="N120" s="356"/>
      <c r="O120" s="356"/>
      <c r="P120" s="356"/>
      <c r="Q120" s="356"/>
      <c r="R120" s="356"/>
      <c r="S120" s="356"/>
      <c r="T120" s="356"/>
      <c r="U120" s="356"/>
      <c r="V120" s="356"/>
      <c r="W120" s="356"/>
      <c r="X120" s="356"/>
      <c r="Y120" s="356"/>
      <c r="Z120" s="356"/>
      <c r="AA120" s="356"/>
      <c r="AB120" s="356"/>
      <c r="AC120" s="356"/>
      <c r="AD120" s="356"/>
      <c r="AE120" s="356"/>
      <c r="AF120" s="356"/>
      <c r="AG120" s="356"/>
      <c r="AH120" s="356"/>
      <c r="AI120" s="356"/>
      <c r="AJ120" s="356"/>
      <c r="AK120" s="356"/>
      <c r="AL120" s="356"/>
    </row>
    <row r="121" spans="2:38">
      <c r="B121" s="373" t="s">
        <v>6967</v>
      </c>
      <c r="C121" s="373"/>
      <c r="D121" s="373" t="s">
        <v>7702</v>
      </c>
      <c r="E121" s="356" t="s">
        <v>33</v>
      </c>
      <c r="F121" s="356" t="s">
        <v>703</v>
      </c>
      <c r="G121" s="356"/>
      <c r="H121" s="356"/>
      <c r="I121" s="356"/>
      <c r="J121" s="356"/>
      <c r="K121" s="356"/>
      <c r="L121" s="356"/>
      <c r="M121" s="356"/>
      <c r="N121" s="356"/>
      <c r="O121" s="356"/>
      <c r="P121" s="356"/>
      <c r="Q121" s="356"/>
      <c r="R121" s="356"/>
      <c r="S121" s="356"/>
      <c r="T121" s="356"/>
      <c r="U121" s="356"/>
      <c r="V121" s="356"/>
      <c r="W121" s="356"/>
      <c r="X121" s="356"/>
      <c r="Y121" s="356"/>
      <c r="Z121" s="356"/>
      <c r="AA121" s="356"/>
      <c r="AB121" s="356"/>
      <c r="AC121" s="356"/>
      <c r="AD121" s="356"/>
      <c r="AE121" s="356"/>
      <c r="AF121" s="356"/>
      <c r="AG121" s="356"/>
      <c r="AH121" s="356"/>
      <c r="AI121" s="356"/>
      <c r="AJ121" s="356"/>
      <c r="AK121" s="356"/>
      <c r="AL121" s="356"/>
    </row>
    <row r="122" spans="2:38">
      <c r="B122" s="373" t="s">
        <v>2088</v>
      </c>
      <c r="C122" s="373"/>
      <c r="D122" s="373" t="s">
        <v>7702</v>
      </c>
      <c r="E122" s="356" t="s">
        <v>1939</v>
      </c>
      <c r="F122" s="356" t="s">
        <v>703</v>
      </c>
      <c r="G122" s="356"/>
      <c r="H122" s="356"/>
      <c r="I122" s="356"/>
      <c r="J122" s="356"/>
      <c r="K122" s="356"/>
      <c r="L122" s="356"/>
      <c r="M122" s="356"/>
      <c r="N122" s="356"/>
      <c r="O122" s="356"/>
      <c r="P122" s="356"/>
      <c r="Q122" s="356"/>
      <c r="R122" s="356"/>
      <c r="S122" s="356"/>
      <c r="T122" s="356"/>
      <c r="U122" s="356"/>
      <c r="V122" s="356"/>
      <c r="W122" s="356"/>
      <c r="X122" s="356"/>
      <c r="Y122" s="356"/>
      <c r="Z122" s="356"/>
      <c r="AA122" s="356"/>
      <c r="AB122" s="356"/>
      <c r="AC122" s="356"/>
      <c r="AD122" s="356"/>
      <c r="AE122" s="356"/>
      <c r="AF122" s="356"/>
      <c r="AG122" s="356"/>
      <c r="AH122" s="356"/>
      <c r="AI122" s="356"/>
      <c r="AJ122" s="356"/>
      <c r="AK122" s="356"/>
      <c r="AL122" s="356"/>
    </row>
    <row r="123" spans="2:38">
      <c r="B123" s="373" t="s">
        <v>1392</v>
      </c>
      <c r="C123" s="373"/>
      <c r="D123" s="373" t="s">
        <v>7702</v>
      </c>
      <c r="E123" s="356" t="s">
        <v>2090</v>
      </c>
      <c r="F123" s="356" t="s">
        <v>703</v>
      </c>
      <c r="G123" s="356"/>
      <c r="H123" s="356"/>
      <c r="I123" s="356"/>
      <c r="J123" s="356"/>
      <c r="K123" s="356"/>
      <c r="L123" s="356"/>
      <c r="M123" s="356"/>
      <c r="N123" s="356"/>
      <c r="O123" s="356"/>
      <c r="P123" s="356"/>
      <c r="Q123" s="356"/>
      <c r="R123" s="356"/>
      <c r="S123" s="356"/>
      <c r="T123" s="356"/>
      <c r="U123" s="356"/>
      <c r="V123" s="356"/>
      <c r="W123" s="356"/>
      <c r="X123" s="356"/>
      <c r="Y123" s="356"/>
      <c r="Z123" s="356"/>
      <c r="AA123" s="356"/>
      <c r="AB123" s="356"/>
      <c r="AC123" s="356"/>
      <c r="AD123" s="356"/>
      <c r="AE123" s="356"/>
      <c r="AF123" s="356"/>
      <c r="AG123" s="356"/>
      <c r="AH123" s="356"/>
      <c r="AI123" s="356"/>
      <c r="AJ123" s="356"/>
      <c r="AK123" s="356"/>
      <c r="AL123" s="356"/>
    </row>
    <row r="124" spans="2:38">
      <c r="B124" s="373" t="s">
        <v>2026</v>
      </c>
      <c r="C124" s="373"/>
      <c r="D124" s="373" t="s">
        <v>7702</v>
      </c>
      <c r="E124" s="356" t="s">
        <v>2091</v>
      </c>
      <c r="F124" s="356" t="s">
        <v>703</v>
      </c>
      <c r="G124" s="356"/>
      <c r="H124" s="356"/>
      <c r="I124" s="356"/>
      <c r="J124" s="356"/>
      <c r="K124" s="356"/>
      <c r="L124" s="356"/>
      <c r="M124" s="356"/>
      <c r="N124" s="356"/>
      <c r="O124" s="356"/>
      <c r="P124" s="356"/>
      <c r="Q124" s="356"/>
      <c r="R124" s="356"/>
      <c r="S124" s="356"/>
      <c r="T124" s="356"/>
      <c r="U124" s="356"/>
      <c r="V124" s="356"/>
      <c r="W124" s="356"/>
      <c r="X124" s="356"/>
      <c r="Y124" s="356"/>
      <c r="Z124" s="356"/>
      <c r="AA124" s="356"/>
      <c r="AB124" s="356"/>
      <c r="AC124" s="356"/>
      <c r="AD124" s="356"/>
      <c r="AE124" s="356"/>
      <c r="AF124" s="356"/>
      <c r="AG124" s="356"/>
      <c r="AH124" s="356"/>
      <c r="AI124" s="356"/>
      <c r="AJ124" s="356"/>
      <c r="AK124" s="356"/>
      <c r="AL124" s="356"/>
    </row>
    <row r="125" spans="2:38">
      <c r="B125" s="373" t="s">
        <v>5967</v>
      </c>
      <c r="C125" s="373"/>
      <c r="D125" s="373" t="s">
        <v>7702</v>
      </c>
      <c r="E125" s="356" t="s">
        <v>2094</v>
      </c>
      <c r="F125" s="356" t="s">
        <v>703</v>
      </c>
      <c r="G125" s="356"/>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row>
    <row r="126" spans="2:38">
      <c r="B126" s="373" t="s">
        <v>2097</v>
      </c>
      <c r="C126" s="373"/>
      <c r="D126" s="373" t="s">
        <v>7702</v>
      </c>
      <c r="E126" s="356" t="s">
        <v>247</v>
      </c>
      <c r="F126" s="356" t="s">
        <v>703</v>
      </c>
      <c r="G126" s="356"/>
      <c r="H126" s="356"/>
      <c r="I126" s="356"/>
      <c r="J126" s="356"/>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row>
    <row r="127" spans="2:38">
      <c r="B127" s="373" t="s">
        <v>1235</v>
      </c>
      <c r="C127" s="373"/>
      <c r="D127" s="373" t="s">
        <v>7702</v>
      </c>
      <c r="E127" s="356" t="s">
        <v>2104</v>
      </c>
      <c r="F127" s="356" t="s">
        <v>703</v>
      </c>
      <c r="G127" s="356"/>
      <c r="H127" s="356"/>
      <c r="I127" s="356"/>
      <c r="J127" s="356"/>
      <c r="K127" s="356"/>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356"/>
      <c r="AI127" s="356"/>
      <c r="AJ127" s="356"/>
      <c r="AK127" s="356"/>
      <c r="AL127" s="356"/>
    </row>
    <row r="128" spans="2:38">
      <c r="B128" s="373" t="s">
        <v>2110</v>
      </c>
      <c r="C128" s="373"/>
      <c r="D128" s="373" t="s">
        <v>7702</v>
      </c>
      <c r="E128" s="356" t="s">
        <v>2105</v>
      </c>
      <c r="F128" s="356" t="s">
        <v>703</v>
      </c>
      <c r="G128" s="356"/>
      <c r="H128" s="356"/>
      <c r="I128" s="356"/>
      <c r="J128" s="356"/>
      <c r="K128" s="356"/>
      <c r="L128" s="356"/>
      <c r="M128" s="356"/>
      <c r="N128" s="356"/>
      <c r="O128" s="356"/>
      <c r="P128" s="356"/>
      <c r="Q128" s="356"/>
      <c r="R128" s="356"/>
      <c r="S128" s="356"/>
      <c r="T128" s="356"/>
      <c r="U128" s="356"/>
      <c r="V128" s="356"/>
      <c r="W128" s="356"/>
      <c r="X128" s="356"/>
      <c r="Y128" s="356"/>
      <c r="Z128" s="356"/>
      <c r="AA128" s="356"/>
      <c r="AB128" s="356"/>
      <c r="AC128" s="356"/>
      <c r="AD128" s="356"/>
      <c r="AE128" s="356"/>
      <c r="AF128" s="356"/>
      <c r="AG128" s="356"/>
      <c r="AH128" s="356"/>
      <c r="AI128" s="356"/>
      <c r="AJ128" s="356"/>
      <c r="AK128" s="356"/>
      <c r="AL128" s="356"/>
    </row>
    <row r="129" spans="2:38">
      <c r="B129" s="373" t="s">
        <v>1982</v>
      </c>
      <c r="C129" s="373"/>
      <c r="D129" s="373" t="s">
        <v>7702</v>
      </c>
      <c r="E129" s="356" t="s">
        <v>2058</v>
      </c>
      <c r="F129" s="356" t="s">
        <v>703</v>
      </c>
      <c r="G129" s="356"/>
      <c r="H129" s="356"/>
      <c r="I129" s="356"/>
      <c r="J129" s="356"/>
      <c r="K129" s="356"/>
      <c r="L129" s="356"/>
      <c r="M129" s="356"/>
      <c r="N129" s="356"/>
      <c r="O129" s="356"/>
      <c r="P129" s="356"/>
      <c r="Q129" s="356"/>
      <c r="R129" s="356"/>
      <c r="S129" s="356"/>
      <c r="T129" s="356"/>
      <c r="U129" s="356"/>
      <c r="V129" s="356"/>
      <c r="W129" s="356"/>
      <c r="X129" s="356"/>
      <c r="Y129" s="356"/>
      <c r="Z129" s="356"/>
      <c r="AA129" s="356"/>
      <c r="AB129" s="356"/>
      <c r="AC129" s="356"/>
      <c r="AD129" s="356"/>
      <c r="AE129" s="356"/>
      <c r="AF129" s="356"/>
      <c r="AG129" s="356"/>
      <c r="AH129" s="356"/>
      <c r="AI129" s="356"/>
      <c r="AJ129" s="356"/>
      <c r="AK129" s="356"/>
      <c r="AL129" s="356"/>
    </row>
    <row r="130" spans="2:38">
      <c r="B130" s="373" t="s">
        <v>2111</v>
      </c>
      <c r="C130" s="373"/>
      <c r="D130" s="373" t="s">
        <v>7702</v>
      </c>
      <c r="E130" s="356" t="s">
        <v>779</v>
      </c>
      <c r="F130" s="356" t="s">
        <v>703</v>
      </c>
      <c r="G130" s="356"/>
      <c r="H130" s="356"/>
      <c r="I130" s="356"/>
      <c r="J130" s="356"/>
      <c r="K130" s="356"/>
      <c r="L130" s="356"/>
      <c r="M130" s="356"/>
      <c r="N130" s="356"/>
      <c r="O130" s="356"/>
      <c r="P130" s="356"/>
      <c r="Q130" s="356"/>
      <c r="R130" s="356"/>
      <c r="S130" s="356"/>
      <c r="T130" s="356"/>
      <c r="U130" s="356"/>
      <c r="V130" s="356"/>
      <c r="W130" s="356"/>
      <c r="X130" s="356"/>
      <c r="Y130" s="356"/>
      <c r="Z130" s="356"/>
      <c r="AA130" s="356"/>
      <c r="AB130" s="356"/>
      <c r="AC130" s="356"/>
      <c r="AD130" s="356"/>
      <c r="AE130" s="356"/>
      <c r="AF130" s="356"/>
      <c r="AG130" s="356"/>
      <c r="AH130" s="356"/>
      <c r="AI130" s="356"/>
      <c r="AJ130" s="356"/>
      <c r="AK130" s="356"/>
      <c r="AL130" s="356"/>
    </row>
    <row r="131" spans="2:38">
      <c r="B131" s="373" t="s">
        <v>6968</v>
      </c>
      <c r="C131" s="373"/>
      <c r="D131" s="373" t="s">
        <v>7702</v>
      </c>
      <c r="E131" s="356" t="s">
        <v>2117</v>
      </c>
      <c r="F131" s="356" t="s">
        <v>703</v>
      </c>
      <c r="G131" s="356"/>
      <c r="H131" s="356"/>
      <c r="I131" s="356"/>
      <c r="J131" s="356"/>
      <c r="K131" s="356"/>
      <c r="L131" s="356"/>
      <c r="M131" s="356"/>
      <c r="N131" s="356"/>
      <c r="O131" s="356"/>
      <c r="P131" s="356"/>
      <c r="Q131" s="356"/>
      <c r="R131" s="356"/>
      <c r="S131" s="356"/>
      <c r="T131" s="356"/>
      <c r="U131" s="356"/>
      <c r="V131" s="356"/>
      <c r="W131" s="356"/>
      <c r="X131" s="356"/>
      <c r="Y131" s="356"/>
      <c r="Z131" s="356"/>
      <c r="AA131" s="356"/>
      <c r="AB131" s="356"/>
      <c r="AC131" s="356"/>
      <c r="AD131" s="356"/>
      <c r="AE131" s="356"/>
      <c r="AF131" s="356"/>
      <c r="AG131" s="356"/>
      <c r="AH131" s="356"/>
      <c r="AI131" s="356"/>
      <c r="AJ131" s="356"/>
      <c r="AK131" s="356"/>
      <c r="AL131" s="356"/>
    </row>
    <row r="132" spans="2:38">
      <c r="B132" s="373" t="s">
        <v>6672</v>
      </c>
      <c r="C132" s="373"/>
      <c r="D132" s="373" t="s">
        <v>7702</v>
      </c>
      <c r="E132" s="356" t="s">
        <v>1664</v>
      </c>
      <c r="F132" s="356" t="s">
        <v>628</v>
      </c>
      <c r="G132" s="356"/>
      <c r="H132" s="356"/>
      <c r="I132" s="356"/>
      <c r="J132" s="356"/>
      <c r="K132" s="356"/>
      <c r="L132" s="356"/>
      <c r="M132" s="356"/>
      <c r="N132" s="356"/>
      <c r="O132" s="356"/>
      <c r="P132" s="356"/>
      <c r="Q132" s="356"/>
      <c r="R132" s="356"/>
      <c r="S132" s="356"/>
      <c r="T132" s="356"/>
      <c r="U132" s="356"/>
      <c r="V132" s="356"/>
      <c r="W132" s="356"/>
      <c r="X132" s="356"/>
      <c r="Y132" s="356"/>
      <c r="Z132" s="356"/>
      <c r="AA132" s="356"/>
      <c r="AB132" s="356"/>
      <c r="AC132" s="356"/>
      <c r="AD132" s="356"/>
      <c r="AE132" s="356"/>
      <c r="AF132" s="356"/>
      <c r="AG132" s="356"/>
      <c r="AH132" s="356"/>
      <c r="AI132" s="356"/>
      <c r="AJ132" s="356"/>
      <c r="AK132" s="356"/>
      <c r="AL132" s="356"/>
    </row>
    <row r="133" spans="2:38">
      <c r="B133" s="373" t="s">
        <v>2648</v>
      </c>
      <c r="C133" s="373"/>
      <c r="D133" s="373" t="s">
        <v>7702</v>
      </c>
      <c r="E133" s="356" t="s">
        <v>743</v>
      </c>
      <c r="F133" s="356" t="s">
        <v>628</v>
      </c>
      <c r="G133" s="356"/>
      <c r="H133" s="356"/>
      <c r="I133" s="356"/>
      <c r="J133" s="356"/>
      <c r="K133" s="356"/>
      <c r="L133" s="356"/>
      <c r="M133" s="356"/>
      <c r="N133" s="356"/>
      <c r="O133" s="356"/>
      <c r="P133" s="356"/>
      <c r="Q133" s="356"/>
      <c r="R133" s="356"/>
      <c r="S133" s="356"/>
      <c r="T133" s="356"/>
      <c r="U133" s="356"/>
      <c r="V133" s="356"/>
      <c r="W133" s="356"/>
      <c r="X133" s="356"/>
      <c r="Y133" s="356"/>
      <c r="Z133" s="356"/>
      <c r="AA133" s="356"/>
      <c r="AB133" s="356"/>
      <c r="AC133" s="356"/>
      <c r="AD133" s="356"/>
      <c r="AE133" s="356"/>
      <c r="AF133" s="356"/>
      <c r="AG133" s="356"/>
      <c r="AH133" s="356"/>
      <c r="AI133" s="356"/>
      <c r="AJ133" s="356"/>
      <c r="AK133" s="356"/>
      <c r="AL133" s="356"/>
    </row>
    <row r="134" spans="2:38">
      <c r="B134" s="373" t="s">
        <v>429</v>
      </c>
      <c r="C134" s="373"/>
      <c r="D134" s="373" t="s">
        <v>7702</v>
      </c>
      <c r="E134" s="356" t="s">
        <v>1673</v>
      </c>
      <c r="F134" s="356" t="s">
        <v>628</v>
      </c>
      <c r="G134" s="356"/>
      <c r="H134" s="356"/>
      <c r="I134" s="356"/>
      <c r="J134" s="356"/>
      <c r="K134" s="356"/>
      <c r="L134" s="356"/>
      <c r="M134" s="356"/>
      <c r="N134" s="356"/>
      <c r="O134" s="356"/>
      <c r="P134" s="356"/>
      <c r="Q134" s="356"/>
      <c r="R134" s="356"/>
      <c r="S134" s="356"/>
      <c r="T134" s="356"/>
      <c r="U134" s="356"/>
      <c r="V134" s="356"/>
      <c r="W134" s="356"/>
      <c r="X134" s="356"/>
      <c r="Y134" s="356"/>
      <c r="Z134" s="356"/>
      <c r="AA134" s="356"/>
      <c r="AB134" s="356"/>
      <c r="AC134" s="356"/>
      <c r="AD134" s="356"/>
      <c r="AE134" s="356"/>
      <c r="AF134" s="356"/>
      <c r="AG134" s="356"/>
      <c r="AH134" s="356"/>
      <c r="AI134" s="356"/>
      <c r="AJ134" s="356"/>
      <c r="AK134" s="356"/>
      <c r="AL134" s="356"/>
    </row>
    <row r="135" spans="2:38">
      <c r="B135" s="373" t="s">
        <v>4721</v>
      </c>
      <c r="C135" s="373"/>
      <c r="D135" s="373" t="s">
        <v>7702</v>
      </c>
      <c r="E135" s="356" t="s">
        <v>1116</v>
      </c>
      <c r="F135" s="356" t="s">
        <v>628</v>
      </c>
      <c r="G135" s="356"/>
      <c r="H135" s="356"/>
      <c r="I135" s="356"/>
      <c r="J135" s="356"/>
      <c r="K135" s="356"/>
      <c r="L135" s="356"/>
      <c r="M135" s="356"/>
      <c r="N135" s="356"/>
      <c r="O135" s="356"/>
      <c r="P135" s="356"/>
      <c r="Q135" s="356"/>
      <c r="R135" s="356"/>
      <c r="S135" s="356"/>
      <c r="T135" s="356"/>
      <c r="U135" s="356"/>
      <c r="V135" s="356"/>
      <c r="W135" s="356"/>
      <c r="X135" s="356"/>
      <c r="Y135" s="356"/>
      <c r="Z135" s="356"/>
      <c r="AA135" s="356"/>
      <c r="AB135" s="356"/>
      <c r="AC135" s="356"/>
      <c r="AD135" s="356"/>
      <c r="AE135" s="356"/>
      <c r="AF135" s="356"/>
      <c r="AG135" s="356"/>
      <c r="AH135" s="356"/>
      <c r="AI135" s="356"/>
      <c r="AJ135" s="356"/>
      <c r="AK135" s="356"/>
      <c r="AL135" s="356"/>
    </row>
    <row r="136" spans="2:38">
      <c r="B136" s="373" t="s">
        <v>6609</v>
      </c>
      <c r="C136" s="373"/>
      <c r="D136" s="373" t="s">
        <v>7702</v>
      </c>
      <c r="E136" s="356" t="s">
        <v>1686</v>
      </c>
      <c r="F136" s="356" t="s">
        <v>628</v>
      </c>
      <c r="G136" s="356"/>
      <c r="H136" s="356"/>
      <c r="I136" s="356"/>
      <c r="J136" s="356"/>
      <c r="K136" s="356"/>
      <c r="L136" s="356"/>
      <c r="M136" s="356"/>
      <c r="N136" s="356"/>
      <c r="O136" s="356"/>
      <c r="P136" s="356"/>
      <c r="Q136" s="356"/>
      <c r="R136" s="356"/>
      <c r="S136" s="356"/>
      <c r="T136" s="356"/>
      <c r="U136" s="356"/>
      <c r="V136" s="356"/>
      <c r="W136" s="356"/>
      <c r="X136" s="356"/>
      <c r="Y136" s="356"/>
      <c r="Z136" s="356"/>
      <c r="AA136" s="356"/>
      <c r="AB136" s="356"/>
      <c r="AC136" s="356"/>
      <c r="AD136" s="356"/>
      <c r="AE136" s="356"/>
      <c r="AF136" s="356"/>
      <c r="AG136" s="356"/>
      <c r="AH136" s="356"/>
      <c r="AI136" s="356"/>
      <c r="AJ136" s="356"/>
      <c r="AK136" s="356"/>
      <c r="AL136" s="356"/>
    </row>
    <row r="137" spans="2:38">
      <c r="B137" s="373" t="s">
        <v>5545</v>
      </c>
      <c r="C137" s="373"/>
      <c r="D137" s="373" t="s">
        <v>7702</v>
      </c>
      <c r="E137" s="356" t="s">
        <v>1691</v>
      </c>
      <c r="F137" s="356" t="s">
        <v>628</v>
      </c>
      <c r="G137" s="356"/>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row>
    <row r="138" spans="2:38">
      <c r="B138" s="373" t="s">
        <v>1701</v>
      </c>
      <c r="C138" s="373"/>
      <c r="D138" s="373" t="s">
        <v>7702</v>
      </c>
      <c r="E138" s="356" t="s">
        <v>190</v>
      </c>
      <c r="F138" s="356" t="s">
        <v>628</v>
      </c>
      <c r="G138" s="356"/>
      <c r="H138" s="356"/>
      <c r="I138" s="356"/>
      <c r="J138" s="356"/>
      <c r="K138" s="356"/>
      <c r="L138" s="356"/>
      <c r="M138" s="356"/>
      <c r="N138" s="356"/>
      <c r="O138" s="356"/>
      <c r="P138" s="356"/>
      <c r="Q138" s="356"/>
      <c r="R138" s="356"/>
      <c r="S138" s="356"/>
      <c r="T138" s="356"/>
      <c r="U138" s="356"/>
      <c r="V138" s="356"/>
      <c r="W138" s="356"/>
      <c r="X138" s="356"/>
      <c r="Y138" s="356"/>
      <c r="Z138" s="356"/>
      <c r="AA138" s="356"/>
      <c r="AB138" s="356"/>
      <c r="AC138" s="356"/>
      <c r="AD138" s="356"/>
      <c r="AE138" s="356"/>
      <c r="AF138" s="356"/>
      <c r="AG138" s="356"/>
      <c r="AH138" s="356"/>
      <c r="AI138" s="356"/>
      <c r="AJ138" s="356"/>
      <c r="AK138" s="356"/>
      <c r="AL138" s="356"/>
    </row>
    <row r="139" spans="2:38">
      <c r="B139" s="373" t="s">
        <v>5552</v>
      </c>
      <c r="C139" s="373"/>
      <c r="D139" s="373" t="s">
        <v>7702</v>
      </c>
      <c r="E139" s="356" t="s">
        <v>1068</v>
      </c>
      <c r="F139" s="356" t="s">
        <v>628</v>
      </c>
      <c r="G139" s="356"/>
      <c r="H139" s="356"/>
      <c r="I139" s="356"/>
      <c r="J139" s="356"/>
      <c r="K139" s="356"/>
      <c r="L139" s="356"/>
      <c r="M139" s="356"/>
      <c r="N139" s="356"/>
      <c r="O139" s="356"/>
      <c r="P139" s="356"/>
      <c r="Q139" s="356"/>
      <c r="R139" s="356"/>
      <c r="S139" s="356"/>
      <c r="T139" s="356"/>
      <c r="U139" s="356"/>
      <c r="V139" s="356"/>
      <c r="W139" s="356"/>
      <c r="X139" s="356"/>
      <c r="Y139" s="356"/>
      <c r="Z139" s="356"/>
      <c r="AA139" s="356"/>
      <c r="AB139" s="356"/>
      <c r="AC139" s="356"/>
      <c r="AD139" s="356"/>
      <c r="AE139" s="356"/>
      <c r="AF139" s="356"/>
      <c r="AG139" s="356"/>
      <c r="AH139" s="356"/>
      <c r="AI139" s="356"/>
      <c r="AJ139" s="356"/>
      <c r="AK139" s="356"/>
      <c r="AL139" s="356"/>
    </row>
    <row r="140" spans="2:38">
      <c r="B140" s="373" t="s">
        <v>6192</v>
      </c>
      <c r="C140" s="373"/>
      <c r="D140" s="373" t="s">
        <v>7702</v>
      </c>
      <c r="E140" s="356" t="s">
        <v>1702</v>
      </c>
      <c r="F140" s="356" t="s">
        <v>628</v>
      </c>
      <c r="G140" s="356"/>
      <c r="H140" s="356"/>
      <c r="I140" s="356"/>
      <c r="J140" s="356"/>
      <c r="K140" s="356"/>
      <c r="L140" s="356"/>
      <c r="M140" s="356"/>
      <c r="N140" s="356"/>
      <c r="O140" s="356"/>
      <c r="P140" s="356"/>
      <c r="Q140" s="356"/>
      <c r="R140" s="356"/>
      <c r="S140" s="356"/>
      <c r="T140" s="356"/>
      <c r="U140" s="356"/>
      <c r="V140" s="356"/>
      <c r="W140" s="356"/>
      <c r="X140" s="356"/>
      <c r="Y140" s="356"/>
      <c r="Z140" s="356"/>
      <c r="AA140" s="356"/>
      <c r="AB140" s="356"/>
      <c r="AC140" s="356"/>
      <c r="AD140" s="356"/>
      <c r="AE140" s="356"/>
      <c r="AF140" s="356"/>
      <c r="AG140" s="356"/>
      <c r="AH140" s="356"/>
      <c r="AI140" s="356"/>
      <c r="AJ140" s="356"/>
      <c r="AK140" s="356"/>
      <c r="AL140" s="356"/>
    </row>
    <row r="141" spans="2:38">
      <c r="B141" s="373" t="s">
        <v>6931</v>
      </c>
      <c r="C141" s="373"/>
      <c r="D141" s="373" t="s">
        <v>7702</v>
      </c>
      <c r="E141" s="356" t="s">
        <v>1706</v>
      </c>
      <c r="F141" s="356" t="s">
        <v>628</v>
      </c>
      <c r="G141" s="356"/>
      <c r="H141" s="356"/>
      <c r="I141" s="356"/>
      <c r="J141" s="356"/>
      <c r="K141" s="356"/>
      <c r="L141" s="356"/>
      <c r="M141" s="356"/>
      <c r="N141" s="356"/>
      <c r="O141" s="356"/>
      <c r="P141" s="356"/>
      <c r="Q141" s="356"/>
      <c r="R141" s="356"/>
      <c r="S141" s="356"/>
      <c r="T141" s="356"/>
      <c r="U141" s="356"/>
      <c r="V141" s="356"/>
      <c r="W141" s="356"/>
      <c r="X141" s="356"/>
      <c r="Y141" s="356"/>
      <c r="Z141" s="356"/>
      <c r="AA141" s="356"/>
      <c r="AB141" s="356"/>
      <c r="AC141" s="356"/>
      <c r="AD141" s="356"/>
      <c r="AE141" s="356"/>
      <c r="AF141" s="356"/>
      <c r="AG141" s="356"/>
      <c r="AH141" s="356"/>
      <c r="AI141" s="356"/>
      <c r="AJ141" s="356"/>
      <c r="AK141" s="356"/>
      <c r="AL141" s="356"/>
    </row>
    <row r="142" spans="2:38">
      <c r="B142" s="373" t="s">
        <v>6932</v>
      </c>
      <c r="C142" s="373"/>
      <c r="D142" s="373" t="s">
        <v>7702</v>
      </c>
      <c r="E142" s="356" t="s">
        <v>328</v>
      </c>
      <c r="F142" s="356" t="s">
        <v>628</v>
      </c>
      <c r="G142" s="356"/>
      <c r="H142" s="356"/>
      <c r="I142" s="356"/>
      <c r="J142" s="356"/>
      <c r="K142" s="356"/>
      <c r="L142" s="356"/>
      <c r="M142" s="356"/>
      <c r="N142" s="356"/>
      <c r="O142" s="356"/>
      <c r="P142" s="356"/>
      <c r="Q142" s="356"/>
      <c r="R142" s="356"/>
      <c r="S142" s="356"/>
      <c r="T142" s="356"/>
      <c r="U142" s="356"/>
      <c r="V142" s="356"/>
      <c r="W142" s="356"/>
      <c r="X142" s="356"/>
      <c r="Y142" s="356"/>
      <c r="Z142" s="356"/>
      <c r="AA142" s="356"/>
      <c r="AB142" s="356"/>
      <c r="AC142" s="356"/>
      <c r="AD142" s="356"/>
      <c r="AE142" s="356"/>
      <c r="AF142" s="356"/>
      <c r="AG142" s="356"/>
      <c r="AH142" s="356"/>
      <c r="AI142" s="356"/>
      <c r="AJ142" s="356"/>
      <c r="AK142" s="356"/>
      <c r="AL142" s="356"/>
    </row>
    <row r="143" spans="2:38">
      <c r="B143" s="373" t="s">
        <v>6933</v>
      </c>
      <c r="C143" s="373"/>
      <c r="D143" s="373" t="s">
        <v>7702</v>
      </c>
      <c r="E143" s="356" t="s">
        <v>1707</v>
      </c>
      <c r="F143" s="356" t="s">
        <v>628</v>
      </c>
      <c r="G143" s="356"/>
      <c r="H143" s="356"/>
      <c r="I143" s="356"/>
      <c r="J143" s="356"/>
      <c r="K143" s="356"/>
      <c r="L143" s="356"/>
      <c r="M143" s="356"/>
      <c r="N143" s="356"/>
      <c r="O143" s="356"/>
      <c r="P143" s="356"/>
      <c r="Q143" s="356"/>
      <c r="R143" s="356"/>
      <c r="S143" s="356"/>
      <c r="T143" s="356"/>
      <c r="U143" s="356"/>
      <c r="V143" s="356"/>
      <c r="W143" s="356"/>
      <c r="X143" s="356"/>
      <c r="Y143" s="356"/>
      <c r="Z143" s="356"/>
      <c r="AA143" s="356"/>
      <c r="AB143" s="356"/>
      <c r="AC143" s="356"/>
      <c r="AD143" s="356"/>
      <c r="AE143" s="356"/>
      <c r="AF143" s="356"/>
      <c r="AG143" s="356"/>
      <c r="AH143" s="356"/>
      <c r="AI143" s="356"/>
      <c r="AJ143" s="356"/>
      <c r="AK143" s="356"/>
      <c r="AL143" s="356"/>
    </row>
    <row r="144" spans="2:38">
      <c r="B144" s="373" t="s">
        <v>1709</v>
      </c>
      <c r="C144" s="373"/>
      <c r="D144" s="373" t="s">
        <v>7702</v>
      </c>
      <c r="E144" s="356" t="s">
        <v>1286</v>
      </c>
      <c r="F144" s="356" t="s">
        <v>628</v>
      </c>
      <c r="G144" s="356"/>
      <c r="H144" s="356"/>
      <c r="I144" s="356"/>
      <c r="J144" s="356"/>
      <c r="K144" s="356"/>
      <c r="L144" s="356"/>
      <c r="M144" s="356"/>
      <c r="N144" s="356"/>
      <c r="O144" s="356"/>
      <c r="P144" s="356"/>
      <c r="Q144" s="356"/>
      <c r="R144" s="356"/>
      <c r="S144" s="356"/>
      <c r="T144" s="356"/>
      <c r="U144" s="356"/>
      <c r="V144" s="356"/>
      <c r="W144" s="356"/>
      <c r="X144" s="356"/>
      <c r="Y144" s="356"/>
      <c r="Z144" s="356"/>
      <c r="AA144" s="356"/>
      <c r="AB144" s="356"/>
      <c r="AC144" s="356"/>
      <c r="AD144" s="356"/>
      <c r="AE144" s="356"/>
      <c r="AF144" s="356"/>
      <c r="AG144" s="356"/>
      <c r="AH144" s="356"/>
      <c r="AI144" s="356"/>
      <c r="AJ144" s="356"/>
      <c r="AK144" s="356"/>
      <c r="AL144" s="356"/>
    </row>
    <row r="145" spans="2:38">
      <c r="B145" s="373" t="s">
        <v>1438</v>
      </c>
      <c r="C145" s="373"/>
      <c r="D145" s="373" t="s">
        <v>7702</v>
      </c>
      <c r="E145" s="356" t="s">
        <v>1629</v>
      </c>
      <c r="F145" s="356" t="s">
        <v>628</v>
      </c>
      <c r="G145" s="356"/>
      <c r="H145" s="356"/>
      <c r="I145" s="356"/>
      <c r="J145" s="356"/>
      <c r="K145" s="356"/>
      <c r="L145" s="356"/>
      <c r="M145" s="356"/>
      <c r="N145" s="356"/>
      <c r="O145" s="356"/>
      <c r="P145" s="356"/>
      <c r="Q145" s="356"/>
      <c r="R145" s="356"/>
      <c r="S145" s="356"/>
      <c r="T145" s="356"/>
      <c r="U145" s="356"/>
      <c r="V145" s="356"/>
      <c r="W145" s="356"/>
      <c r="X145" s="356"/>
      <c r="Y145" s="356"/>
      <c r="Z145" s="356"/>
      <c r="AA145" s="356"/>
      <c r="AB145" s="356"/>
      <c r="AC145" s="356"/>
      <c r="AD145" s="356"/>
      <c r="AE145" s="356"/>
      <c r="AF145" s="356"/>
      <c r="AG145" s="356"/>
      <c r="AH145" s="356"/>
      <c r="AI145" s="356"/>
      <c r="AJ145" s="356"/>
      <c r="AK145" s="356"/>
      <c r="AL145" s="356"/>
    </row>
    <row r="146" spans="2:38">
      <c r="B146" s="373" t="s">
        <v>6897</v>
      </c>
      <c r="C146" s="373"/>
      <c r="D146" s="373" t="s">
        <v>7702</v>
      </c>
      <c r="E146" s="356" t="s">
        <v>582</v>
      </c>
      <c r="F146" s="356" t="s">
        <v>628</v>
      </c>
      <c r="G146" s="356"/>
      <c r="H146" s="356"/>
      <c r="I146" s="356"/>
      <c r="J146" s="356"/>
      <c r="K146" s="356"/>
      <c r="L146" s="356"/>
      <c r="M146" s="356"/>
      <c r="N146" s="356"/>
      <c r="O146" s="356"/>
      <c r="P146" s="356"/>
      <c r="Q146" s="356"/>
      <c r="R146" s="356"/>
      <c r="S146" s="356"/>
      <c r="T146" s="356"/>
      <c r="U146" s="356"/>
      <c r="V146" s="356"/>
      <c r="W146" s="356"/>
      <c r="X146" s="356"/>
      <c r="Y146" s="356"/>
      <c r="Z146" s="356"/>
      <c r="AA146" s="356"/>
      <c r="AB146" s="356"/>
      <c r="AC146" s="356"/>
      <c r="AD146" s="356"/>
      <c r="AE146" s="356"/>
      <c r="AF146" s="356"/>
      <c r="AG146" s="356"/>
      <c r="AH146" s="356"/>
      <c r="AI146" s="356"/>
      <c r="AJ146" s="356"/>
      <c r="AK146" s="356"/>
      <c r="AL146" s="356"/>
    </row>
    <row r="147" spans="2:38">
      <c r="B147" s="373" t="s">
        <v>4929</v>
      </c>
      <c r="C147" s="373"/>
      <c r="D147" s="373" t="s">
        <v>7702</v>
      </c>
      <c r="E147" s="356" t="s">
        <v>1715</v>
      </c>
      <c r="F147" s="356" t="s">
        <v>628</v>
      </c>
      <c r="G147" s="356"/>
      <c r="H147" s="356"/>
      <c r="I147" s="356"/>
      <c r="J147" s="356"/>
      <c r="K147" s="356"/>
      <c r="L147" s="356"/>
      <c r="M147" s="356"/>
      <c r="N147" s="356"/>
      <c r="O147" s="356"/>
      <c r="P147" s="356"/>
      <c r="Q147" s="356"/>
      <c r="R147" s="356"/>
      <c r="S147" s="356"/>
      <c r="T147" s="356"/>
      <c r="U147" s="356"/>
      <c r="V147" s="356"/>
      <c r="W147" s="356"/>
      <c r="X147" s="356"/>
      <c r="Y147" s="356"/>
      <c r="Z147" s="356"/>
      <c r="AA147" s="356"/>
      <c r="AB147" s="356"/>
      <c r="AC147" s="356"/>
      <c r="AD147" s="356"/>
      <c r="AE147" s="356"/>
      <c r="AF147" s="356"/>
      <c r="AG147" s="356"/>
      <c r="AH147" s="356"/>
      <c r="AI147" s="356"/>
      <c r="AJ147" s="356"/>
      <c r="AK147" s="356"/>
      <c r="AL147" s="356"/>
    </row>
    <row r="148" spans="2:38">
      <c r="B148" s="373" t="s">
        <v>4512</v>
      </c>
      <c r="C148" s="373"/>
      <c r="D148" s="373" t="s">
        <v>7702</v>
      </c>
      <c r="E148" s="356" t="s">
        <v>1018</v>
      </c>
      <c r="F148" s="356" t="s">
        <v>628</v>
      </c>
      <c r="G148" s="356"/>
      <c r="H148" s="356"/>
      <c r="I148" s="356"/>
      <c r="J148" s="356"/>
      <c r="K148" s="356"/>
      <c r="L148" s="356"/>
      <c r="M148" s="356"/>
      <c r="N148" s="356"/>
      <c r="O148" s="356"/>
      <c r="P148" s="356"/>
      <c r="Q148" s="356"/>
      <c r="R148" s="356"/>
      <c r="S148" s="356"/>
      <c r="T148" s="356"/>
      <c r="U148" s="356"/>
      <c r="V148" s="356"/>
      <c r="W148" s="356"/>
      <c r="X148" s="356"/>
      <c r="Y148" s="356"/>
      <c r="Z148" s="356"/>
      <c r="AA148" s="356"/>
      <c r="AB148" s="356"/>
      <c r="AC148" s="356"/>
      <c r="AD148" s="356"/>
      <c r="AE148" s="356"/>
      <c r="AF148" s="356"/>
      <c r="AG148" s="356"/>
      <c r="AH148" s="356"/>
      <c r="AI148" s="356"/>
      <c r="AJ148" s="356"/>
      <c r="AK148" s="356"/>
      <c r="AL148" s="356"/>
    </row>
    <row r="149" spans="2:38">
      <c r="B149" s="373" t="s">
        <v>1728</v>
      </c>
      <c r="C149" s="373"/>
      <c r="D149" s="373" t="s">
        <v>7702</v>
      </c>
      <c r="E149" s="356" t="s">
        <v>1725</v>
      </c>
      <c r="F149" s="356" t="s">
        <v>628</v>
      </c>
      <c r="G149" s="356"/>
      <c r="H149" s="356"/>
      <c r="I149" s="356"/>
      <c r="J149" s="356"/>
      <c r="K149" s="356"/>
      <c r="L149" s="356"/>
      <c r="M149" s="356"/>
      <c r="N149" s="356"/>
      <c r="O149" s="356"/>
      <c r="P149" s="356"/>
      <c r="Q149" s="356"/>
      <c r="R149" s="356"/>
      <c r="S149" s="356"/>
      <c r="T149" s="356"/>
      <c r="U149" s="356"/>
      <c r="V149" s="356"/>
      <c r="W149" s="356"/>
      <c r="X149" s="356"/>
      <c r="Y149" s="356"/>
      <c r="Z149" s="356"/>
      <c r="AA149" s="356"/>
      <c r="AB149" s="356"/>
      <c r="AC149" s="356"/>
      <c r="AD149" s="356"/>
      <c r="AE149" s="356"/>
      <c r="AF149" s="356"/>
      <c r="AG149" s="356"/>
      <c r="AH149" s="356"/>
      <c r="AI149" s="356"/>
      <c r="AJ149" s="356"/>
      <c r="AK149" s="356"/>
      <c r="AL149" s="356"/>
    </row>
    <row r="150" spans="2:38">
      <c r="B150" s="373" t="s">
        <v>1430</v>
      </c>
      <c r="C150" s="373"/>
      <c r="D150" s="373" t="s">
        <v>7702</v>
      </c>
      <c r="E150" s="356" t="s">
        <v>298</v>
      </c>
      <c r="F150" s="356" t="s">
        <v>628</v>
      </c>
      <c r="G150" s="356"/>
      <c r="H150" s="356"/>
      <c r="I150" s="356"/>
      <c r="J150" s="356"/>
      <c r="K150" s="356"/>
      <c r="L150" s="356"/>
      <c r="M150" s="356"/>
      <c r="N150" s="356"/>
      <c r="O150" s="356"/>
      <c r="P150" s="356"/>
      <c r="Q150" s="356"/>
      <c r="R150" s="356"/>
      <c r="S150" s="356"/>
      <c r="T150" s="356"/>
      <c r="U150" s="356"/>
      <c r="V150" s="356"/>
      <c r="W150" s="356"/>
      <c r="X150" s="356"/>
      <c r="Y150" s="356"/>
      <c r="Z150" s="356"/>
      <c r="AA150" s="356"/>
      <c r="AB150" s="356"/>
      <c r="AC150" s="356"/>
      <c r="AD150" s="356"/>
      <c r="AE150" s="356"/>
      <c r="AF150" s="356"/>
      <c r="AG150" s="356"/>
      <c r="AH150" s="356"/>
      <c r="AI150" s="356"/>
      <c r="AJ150" s="356"/>
      <c r="AK150" s="356"/>
      <c r="AL150" s="356"/>
    </row>
    <row r="151" spans="2:38">
      <c r="B151" s="373" t="s">
        <v>682</v>
      </c>
      <c r="C151" s="373"/>
      <c r="D151" s="373" t="s">
        <v>7702</v>
      </c>
      <c r="E151" s="356" t="s">
        <v>1722</v>
      </c>
      <c r="F151" s="356" t="s">
        <v>628</v>
      </c>
      <c r="G151" s="356"/>
      <c r="H151" s="356"/>
      <c r="I151" s="356"/>
      <c r="J151" s="356"/>
      <c r="K151" s="356"/>
      <c r="L151" s="356"/>
      <c r="M151" s="356"/>
      <c r="N151" s="356"/>
      <c r="O151" s="356"/>
      <c r="P151" s="356"/>
      <c r="Q151" s="356"/>
      <c r="R151" s="356"/>
      <c r="S151" s="356"/>
      <c r="T151" s="356"/>
      <c r="U151" s="356"/>
      <c r="V151" s="356"/>
      <c r="W151" s="356"/>
      <c r="X151" s="356"/>
      <c r="Y151" s="356"/>
      <c r="Z151" s="356"/>
      <c r="AA151" s="356"/>
      <c r="AB151" s="356"/>
      <c r="AC151" s="356"/>
      <c r="AD151" s="356"/>
      <c r="AE151" s="356"/>
      <c r="AF151" s="356"/>
      <c r="AG151" s="356"/>
      <c r="AH151" s="356"/>
      <c r="AI151" s="356"/>
      <c r="AJ151" s="356"/>
      <c r="AK151" s="356"/>
      <c r="AL151" s="356"/>
    </row>
    <row r="152" spans="2:38">
      <c r="B152" s="373" t="s">
        <v>1234</v>
      </c>
      <c r="C152" s="373"/>
      <c r="D152" s="373" t="s">
        <v>7702</v>
      </c>
      <c r="E152" s="356" t="s">
        <v>1729</v>
      </c>
      <c r="F152" s="356" t="s">
        <v>628</v>
      </c>
      <c r="G152" s="356"/>
      <c r="H152" s="356"/>
      <c r="I152" s="356"/>
      <c r="J152" s="356"/>
      <c r="K152" s="356"/>
      <c r="L152" s="356"/>
      <c r="M152" s="356"/>
      <c r="N152" s="356"/>
      <c r="O152" s="356"/>
      <c r="P152" s="356"/>
      <c r="Q152" s="356"/>
      <c r="R152" s="356"/>
      <c r="S152" s="356"/>
      <c r="T152" s="356"/>
      <c r="U152" s="356"/>
      <c r="V152" s="356"/>
      <c r="W152" s="356"/>
      <c r="X152" s="356"/>
      <c r="Y152" s="356"/>
      <c r="Z152" s="356"/>
      <c r="AA152" s="356"/>
      <c r="AB152" s="356"/>
      <c r="AC152" s="356"/>
      <c r="AD152" s="356"/>
      <c r="AE152" s="356"/>
      <c r="AF152" s="356"/>
      <c r="AG152" s="356"/>
      <c r="AH152" s="356"/>
      <c r="AI152" s="356"/>
      <c r="AJ152" s="356"/>
      <c r="AK152" s="356"/>
      <c r="AL152" s="356"/>
    </row>
    <row r="153" spans="2:38">
      <c r="B153" s="373" t="s">
        <v>2688</v>
      </c>
      <c r="C153" s="373"/>
      <c r="D153" s="373" t="s">
        <v>7702</v>
      </c>
      <c r="E153" s="356" t="s">
        <v>1732</v>
      </c>
      <c r="F153" s="356" t="s">
        <v>628</v>
      </c>
      <c r="G153" s="356"/>
      <c r="H153" s="356"/>
      <c r="I153" s="356"/>
      <c r="J153" s="356"/>
      <c r="K153" s="356"/>
      <c r="L153" s="356"/>
      <c r="M153" s="356"/>
      <c r="N153" s="356"/>
      <c r="O153" s="356"/>
      <c r="P153" s="356"/>
      <c r="Q153" s="356"/>
      <c r="R153" s="356"/>
      <c r="S153" s="356"/>
      <c r="T153" s="356"/>
      <c r="U153" s="356"/>
      <c r="V153" s="356"/>
      <c r="W153" s="356"/>
      <c r="X153" s="356"/>
      <c r="Y153" s="356"/>
      <c r="Z153" s="356"/>
      <c r="AA153" s="356"/>
      <c r="AB153" s="356"/>
      <c r="AC153" s="356"/>
      <c r="AD153" s="356"/>
      <c r="AE153" s="356"/>
      <c r="AF153" s="356"/>
      <c r="AG153" s="356"/>
      <c r="AH153" s="356"/>
      <c r="AI153" s="356"/>
      <c r="AJ153" s="356"/>
      <c r="AK153" s="356"/>
      <c r="AL153" s="356"/>
    </row>
    <row r="154" spans="2:38">
      <c r="B154" s="373" t="s">
        <v>1037</v>
      </c>
      <c r="C154" s="373"/>
      <c r="D154" s="373" t="s">
        <v>7702</v>
      </c>
      <c r="E154" s="356" t="s">
        <v>1735</v>
      </c>
      <c r="F154" s="356" t="s">
        <v>628</v>
      </c>
      <c r="G154" s="356"/>
      <c r="H154" s="356"/>
      <c r="I154" s="356"/>
      <c r="J154" s="356"/>
      <c r="K154" s="356"/>
      <c r="L154" s="356"/>
      <c r="M154" s="356"/>
      <c r="N154" s="356"/>
      <c r="O154" s="356"/>
      <c r="P154" s="356"/>
      <c r="Q154" s="356"/>
      <c r="R154" s="356"/>
      <c r="S154" s="356"/>
      <c r="T154" s="356"/>
      <c r="U154" s="356"/>
      <c r="V154" s="356"/>
      <c r="W154" s="356"/>
      <c r="X154" s="356"/>
      <c r="Y154" s="356"/>
      <c r="Z154" s="356"/>
      <c r="AA154" s="356"/>
      <c r="AB154" s="356"/>
      <c r="AC154" s="356"/>
      <c r="AD154" s="356"/>
      <c r="AE154" s="356"/>
      <c r="AF154" s="356"/>
      <c r="AG154" s="356"/>
      <c r="AH154" s="356"/>
      <c r="AI154" s="356"/>
      <c r="AJ154" s="356"/>
      <c r="AK154" s="356"/>
      <c r="AL154" s="356"/>
    </row>
    <row r="155" spans="2:38">
      <c r="B155" s="373" t="s">
        <v>4086</v>
      </c>
      <c r="C155" s="373"/>
      <c r="D155" s="373" t="s">
        <v>7702</v>
      </c>
      <c r="E155" s="356" t="s">
        <v>828</v>
      </c>
      <c r="F155" s="356" t="s">
        <v>628</v>
      </c>
      <c r="G155" s="356"/>
      <c r="H155" s="356"/>
      <c r="I155" s="356"/>
      <c r="J155" s="356"/>
      <c r="K155" s="356"/>
      <c r="L155" s="356"/>
      <c r="M155" s="356"/>
      <c r="N155" s="356"/>
      <c r="O155" s="356"/>
      <c r="P155" s="356"/>
      <c r="Q155" s="356"/>
      <c r="R155" s="356"/>
      <c r="S155" s="356"/>
      <c r="T155" s="356"/>
      <c r="U155" s="356"/>
      <c r="V155" s="356"/>
      <c r="W155" s="356"/>
      <c r="X155" s="356"/>
      <c r="Y155" s="356"/>
      <c r="Z155" s="356"/>
      <c r="AA155" s="356"/>
      <c r="AB155" s="356"/>
      <c r="AC155" s="356"/>
      <c r="AD155" s="356"/>
      <c r="AE155" s="356"/>
      <c r="AF155" s="356"/>
      <c r="AG155" s="356"/>
      <c r="AH155" s="356"/>
      <c r="AI155" s="356"/>
      <c r="AJ155" s="356"/>
      <c r="AK155" s="356"/>
      <c r="AL155" s="356"/>
    </row>
    <row r="156" spans="2:38">
      <c r="B156" s="373" t="s">
        <v>1059</v>
      </c>
      <c r="C156" s="373"/>
      <c r="D156" s="373" t="s">
        <v>7702</v>
      </c>
      <c r="E156" s="356" t="s">
        <v>763</v>
      </c>
      <c r="F156" s="356" t="s">
        <v>628</v>
      </c>
      <c r="G156" s="356"/>
      <c r="H156" s="356"/>
      <c r="I156" s="356"/>
      <c r="J156" s="356"/>
      <c r="K156" s="356"/>
      <c r="L156" s="356"/>
      <c r="M156" s="356"/>
      <c r="N156" s="356"/>
      <c r="O156" s="356"/>
      <c r="P156" s="356"/>
      <c r="Q156" s="356"/>
      <c r="R156" s="356"/>
      <c r="S156" s="356"/>
      <c r="T156" s="356"/>
      <c r="U156" s="356"/>
      <c r="V156" s="356"/>
      <c r="W156" s="356"/>
      <c r="X156" s="356"/>
      <c r="Y156" s="356"/>
      <c r="Z156" s="356"/>
      <c r="AA156" s="356"/>
      <c r="AB156" s="356"/>
      <c r="AC156" s="356"/>
      <c r="AD156" s="356"/>
      <c r="AE156" s="356"/>
      <c r="AF156" s="356"/>
      <c r="AG156" s="356"/>
      <c r="AH156" s="356"/>
      <c r="AI156" s="356"/>
      <c r="AJ156" s="356"/>
      <c r="AK156" s="356"/>
      <c r="AL156" s="356"/>
    </row>
    <row r="157" spans="2:38">
      <c r="B157" s="373" t="s">
        <v>1745</v>
      </c>
      <c r="C157" s="373"/>
      <c r="D157" s="373" t="s">
        <v>7702</v>
      </c>
      <c r="E157" s="356" t="s">
        <v>1743</v>
      </c>
      <c r="F157" s="356" t="s">
        <v>628</v>
      </c>
      <c r="G157" s="356"/>
      <c r="H157" s="356"/>
      <c r="I157" s="356"/>
      <c r="J157" s="356"/>
      <c r="K157" s="356"/>
      <c r="L157" s="356"/>
      <c r="M157" s="356"/>
      <c r="N157" s="356"/>
      <c r="O157" s="356"/>
      <c r="P157" s="356"/>
      <c r="Q157" s="356"/>
      <c r="R157" s="356"/>
      <c r="S157" s="356"/>
      <c r="T157" s="356"/>
      <c r="U157" s="356"/>
      <c r="V157" s="356"/>
      <c r="W157" s="356"/>
      <c r="X157" s="356"/>
      <c r="Y157" s="356"/>
      <c r="Z157" s="356"/>
      <c r="AA157" s="356"/>
      <c r="AB157" s="356"/>
      <c r="AC157" s="356"/>
      <c r="AD157" s="356"/>
      <c r="AE157" s="356"/>
      <c r="AF157" s="356"/>
      <c r="AG157" s="356"/>
      <c r="AH157" s="356"/>
      <c r="AI157" s="356"/>
      <c r="AJ157" s="356"/>
      <c r="AK157" s="356"/>
      <c r="AL157" s="356"/>
    </row>
    <row r="158" spans="2:38">
      <c r="B158" s="373" t="s">
        <v>6793</v>
      </c>
      <c r="C158" s="373"/>
      <c r="D158" s="373" t="s">
        <v>7702</v>
      </c>
      <c r="E158" s="356" t="s">
        <v>424</v>
      </c>
      <c r="F158" s="356" t="s">
        <v>628</v>
      </c>
      <c r="G158" s="356"/>
      <c r="H158" s="356"/>
      <c r="I158" s="356"/>
      <c r="J158" s="356"/>
      <c r="K158" s="356"/>
      <c r="L158" s="356"/>
      <c r="M158" s="356"/>
      <c r="N158" s="356"/>
      <c r="O158" s="356"/>
      <c r="P158" s="356"/>
      <c r="Q158" s="356"/>
      <c r="R158" s="356"/>
      <c r="S158" s="356"/>
      <c r="T158" s="356"/>
      <c r="U158" s="356"/>
      <c r="V158" s="356"/>
      <c r="W158" s="356"/>
      <c r="X158" s="356"/>
      <c r="Y158" s="356"/>
      <c r="Z158" s="356"/>
      <c r="AA158" s="356"/>
      <c r="AB158" s="356"/>
      <c r="AC158" s="356"/>
      <c r="AD158" s="356"/>
      <c r="AE158" s="356"/>
      <c r="AF158" s="356"/>
      <c r="AG158" s="356"/>
      <c r="AH158" s="356"/>
      <c r="AI158" s="356"/>
      <c r="AJ158" s="356"/>
      <c r="AK158" s="356"/>
      <c r="AL158" s="356"/>
    </row>
    <row r="159" spans="2:38">
      <c r="B159" s="373" t="s">
        <v>6934</v>
      </c>
      <c r="C159" s="373"/>
      <c r="D159" s="373" t="s">
        <v>7702</v>
      </c>
      <c r="E159" s="356" t="s">
        <v>1071</v>
      </c>
      <c r="F159" s="356" t="s">
        <v>628</v>
      </c>
      <c r="G159" s="356"/>
      <c r="H159" s="356"/>
      <c r="I159" s="356"/>
      <c r="J159" s="356"/>
      <c r="K159" s="356"/>
      <c r="L159" s="356"/>
      <c r="M159" s="356"/>
      <c r="N159" s="356"/>
      <c r="O159" s="356"/>
      <c r="P159" s="356"/>
      <c r="Q159" s="356"/>
      <c r="R159" s="356"/>
      <c r="S159" s="356"/>
      <c r="T159" s="356"/>
      <c r="U159" s="356"/>
      <c r="V159" s="356"/>
      <c r="W159" s="356"/>
      <c r="X159" s="356"/>
      <c r="Y159" s="356"/>
      <c r="Z159" s="356"/>
      <c r="AA159" s="356"/>
      <c r="AB159" s="356"/>
      <c r="AC159" s="356"/>
      <c r="AD159" s="356"/>
      <c r="AE159" s="356"/>
      <c r="AF159" s="356"/>
      <c r="AG159" s="356"/>
      <c r="AH159" s="356"/>
      <c r="AI159" s="356"/>
      <c r="AJ159" s="356"/>
      <c r="AK159" s="356"/>
      <c r="AL159" s="356"/>
    </row>
    <row r="160" spans="2:38">
      <c r="B160" s="373" t="s">
        <v>6935</v>
      </c>
      <c r="C160" s="373"/>
      <c r="D160" s="373" t="s">
        <v>7702</v>
      </c>
      <c r="E160" s="356" t="s">
        <v>1748</v>
      </c>
      <c r="F160" s="356" t="s">
        <v>628</v>
      </c>
      <c r="G160" s="356"/>
      <c r="H160" s="356"/>
      <c r="I160" s="356"/>
      <c r="J160" s="356"/>
      <c r="K160" s="356"/>
      <c r="L160" s="356"/>
      <c r="M160" s="356"/>
      <c r="N160" s="356"/>
      <c r="O160" s="356"/>
      <c r="P160" s="356"/>
      <c r="Q160" s="356"/>
      <c r="R160" s="356"/>
      <c r="S160" s="356"/>
      <c r="T160" s="356"/>
      <c r="U160" s="356"/>
      <c r="V160" s="356"/>
      <c r="W160" s="356"/>
      <c r="X160" s="356"/>
      <c r="Y160" s="356"/>
      <c r="Z160" s="356"/>
      <c r="AA160" s="356"/>
      <c r="AB160" s="356"/>
      <c r="AC160" s="356"/>
      <c r="AD160" s="356"/>
      <c r="AE160" s="356"/>
      <c r="AF160" s="356"/>
      <c r="AG160" s="356"/>
      <c r="AH160" s="356"/>
      <c r="AI160" s="356"/>
      <c r="AJ160" s="356"/>
      <c r="AK160" s="356"/>
      <c r="AL160" s="356"/>
    </row>
    <row r="161" spans="2:38">
      <c r="B161" s="373" t="s">
        <v>6936</v>
      </c>
      <c r="C161" s="373"/>
      <c r="D161" s="373" t="s">
        <v>7702</v>
      </c>
      <c r="E161" s="356" t="s">
        <v>1752</v>
      </c>
      <c r="F161" s="356" t="s">
        <v>628</v>
      </c>
      <c r="G161" s="356"/>
      <c r="H161" s="356"/>
      <c r="I161" s="356"/>
      <c r="J161" s="356"/>
      <c r="K161" s="356"/>
      <c r="L161" s="356"/>
      <c r="M161" s="356"/>
      <c r="N161" s="356"/>
      <c r="O161" s="356"/>
      <c r="P161" s="356"/>
      <c r="Q161" s="356"/>
      <c r="R161" s="356"/>
      <c r="S161" s="356"/>
      <c r="T161" s="356"/>
      <c r="U161" s="356"/>
      <c r="V161" s="356"/>
      <c r="W161" s="356"/>
      <c r="X161" s="356"/>
      <c r="Y161" s="356"/>
      <c r="Z161" s="356"/>
      <c r="AA161" s="356"/>
      <c r="AB161" s="356"/>
      <c r="AC161" s="356"/>
      <c r="AD161" s="356"/>
      <c r="AE161" s="356"/>
      <c r="AF161" s="356"/>
      <c r="AG161" s="356"/>
      <c r="AH161" s="356"/>
      <c r="AI161" s="356"/>
      <c r="AJ161" s="356"/>
      <c r="AK161" s="356"/>
      <c r="AL161" s="356"/>
    </row>
    <row r="162" spans="2:38">
      <c r="B162" s="373" t="s">
        <v>4911</v>
      </c>
      <c r="C162" s="373"/>
      <c r="D162" s="373" t="s">
        <v>7702</v>
      </c>
      <c r="E162" s="356" t="s">
        <v>1762</v>
      </c>
      <c r="F162" s="356" t="s">
        <v>628</v>
      </c>
      <c r="G162" s="356"/>
      <c r="H162" s="356"/>
      <c r="I162" s="356"/>
      <c r="J162" s="356"/>
      <c r="K162" s="356"/>
      <c r="L162" s="356"/>
      <c r="M162" s="356"/>
      <c r="N162" s="356"/>
      <c r="O162" s="356"/>
      <c r="P162" s="356"/>
      <c r="Q162" s="356"/>
      <c r="R162" s="356"/>
      <c r="S162" s="356"/>
      <c r="T162" s="356"/>
      <c r="U162" s="356"/>
      <c r="V162" s="356"/>
      <c r="W162" s="356"/>
      <c r="X162" s="356"/>
      <c r="Y162" s="356"/>
      <c r="Z162" s="356"/>
      <c r="AA162" s="356"/>
      <c r="AB162" s="356"/>
      <c r="AC162" s="356"/>
      <c r="AD162" s="356"/>
      <c r="AE162" s="356"/>
      <c r="AF162" s="356"/>
      <c r="AG162" s="356"/>
      <c r="AH162" s="356"/>
      <c r="AI162" s="356"/>
      <c r="AJ162" s="356"/>
      <c r="AK162" s="356"/>
      <c r="AL162" s="356"/>
    </row>
    <row r="163" spans="2:38">
      <c r="B163" s="373" t="s">
        <v>6937</v>
      </c>
      <c r="C163" s="373"/>
      <c r="D163" s="373" t="s">
        <v>7702</v>
      </c>
      <c r="E163" s="356" t="s">
        <v>1767</v>
      </c>
      <c r="F163" s="356" t="s">
        <v>628</v>
      </c>
      <c r="G163" s="356"/>
      <c r="H163" s="356"/>
      <c r="I163" s="356"/>
      <c r="J163" s="356"/>
      <c r="K163" s="356"/>
      <c r="L163" s="356"/>
      <c r="M163" s="356"/>
      <c r="N163" s="356"/>
      <c r="O163" s="356"/>
      <c r="P163" s="356"/>
      <c r="Q163" s="356"/>
      <c r="R163" s="356"/>
      <c r="S163" s="356"/>
      <c r="T163" s="356"/>
      <c r="U163" s="356"/>
      <c r="V163" s="356"/>
      <c r="W163" s="356"/>
      <c r="X163" s="356"/>
      <c r="Y163" s="356"/>
      <c r="Z163" s="356"/>
      <c r="AA163" s="356"/>
      <c r="AB163" s="356"/>
      <c r="AC163" s="356"/>
      <c r="AD163" s="356"/>
      <c r="AE163" s="356"/>
      <c r="AF163" s="356"/>
      <c r="AG163" s="356"/>
      <c r="AH163" s="356"/>
      <c r="AI163" s="356"/>
      <c r="AJ163" s="356"/>
      <c r="AK163" s="356"/>
      <c r="AL163" s="356"/>
    </row>
    <row r="164" spans="2:38">
      <c r="B164" s="373" t="s">
        <v>6938</v>
      </c>
      <c r="C164" s="373"/>
      <c r="D164" s="373" t="s">
        <v>7702</v>
      </c>
      <c r="E164" s="356" t="s">
        <v>1772</v>
      </c>
      <c r="F164" s="356" t="s">
        <v>628</v>
      </c>
      <c r="G164" s="356"/>
      <c r="H164" s="356"/>
      <c r="I164" s="356"/>
      <c r="J164" s="356"/>
      <c r="K164" s="356"/>
      <c r="L164" s="356"/>
      <c r="M164" s="356"/>
      <c r="N164" s="356"/>
      <c r="O164" s="356"/>
      <c r="P164" s="356"/>
      <c r="Q164" s="356"/>
      <c r="R164" s="356"/>
      <c r="S164" s="356"/>
      <c r="T164" s="356"/>
      <c r="U164" s="356"/>
      <c r="V164" s="356"/>
      <c r="W164" s="356"/>
      <c r="X164" s="356"/>
      <c r="Y164" s="356"/>
      <c r="Z164" s="356"/>
      <c r="AA164" s="356"/>
      <c r="AB164" s="356"/>
      <c r="AC164" s="356"/>
      <c r="AD164" s="356"/>
      <c r="AE164" s="356"/>
      <c r="AF164" s="356"/>
      <c r="AG164" s="356"/>
      <c r="AH164" s="356"/>
      <c r="AI164" s="356"/>
      <c r="AJ164" s="356"/>
      <c r="AK164" s="356"/>
      <c r="AL164" s="356"/>
    </row>
    <row r="165" spans="2:38">
      <c r="B165" s="373" t="s">
        <v>6939</v>
      </c>
      <c r="C165" s="373"/>
      <c r="D165" s="373" t="s">
        <v>7702</v>
      </c>
      <c r="E165" s="356" t="s">
        <v>1773</v>
      </c>
      <c r="F165" s="356" t="s">
        <v>628</v>
      </c>
      <c r="G165" s="356"/>
      <c r="H165" s="356"/>
      <c r="I165" s="356"/>
      <c r="J165" s="356"/>
      <c r="K165" s="356"/>
      <c r="L165" s="356"/>
      <c r="M165" s="356"/>
      <c r="N165" s="356"/>
      <c r="O165" s="356"/>
      <c r="P165" s="356"/>
      <c r="Q165" s="356"/>
      <c r="R165" s="356"/>
      <c r="S165" s="356"/>
      <c r="T165" s="356"/>
      <c r="U165" s="356"/>
      <c r="V165" s="356"/>
      <c r="W165" s="356"/>
      <c r="X165" s="356"/>
      <c r="Y165" s="356"/>
      <c r="Z165" s="356"/>
      <c r="AA165" s="356"/>
      <c r="AB165" s="356"/>
      <c r="AC165" s="356"/>
      <c r="AD165" s="356"/>
      <c r="AE165" s="356"/>
      <c r="AF165" s="356"/>
      <c r="AG165" s="356"/>
      <c r="AH165" s="356"/>
      <c r="AI165" s="356"/>
      <c r="AJ165" s="356"/>
      <c r="AK165" s="356"/>
      <c r="AL165" s="356"/>
    </row>
    <row r="166" spans="2:38">
      <c r="B166" s="373" t="s">
        <v>6940</v>
      </c>
      <c r="C166" s="373"/>
      <c r="D166" s="373" t="s">
        <v>7702</v>
      </c>
      <c r="E166" s="356" t="s">
        <v>801</v>
      </c>
      <c r="F166" s="356" t="s">
        <v>628</v>
      </c>
      <c r="G166" s="356"/>
      <c r="H166" s="356"/>
      <c r="I166" s="356"/>
      <c r="J166" s="356"/>
      <c r="K166" s="356"/>
      <c r="L166" s="356"/>
      <c r="M166" s="356"/>
      <c r="N166" s="356"/>
      <c r="O166" s="356"/>
      <c r="P166" s="356"/>
      <c r="Q166" s="356"/>
      <c r="R166" s="356"/>
      <c r="S166" s="356"/>
      <c r="T166" s="356"/>
      <c r="U166" s="356"/>
      <c r="V166" s="356"/>
      <c r="W166" s="356"/>
      <c r="X166" s="356"/>
      <c r="Y166" s="356"/>
      <c r="Z166" s="356"/>
      <c r="AA166" s="356"/>
      <c r="AB166" s="356"/>
      <c r="AC166" s="356"/>
      <c r="AD166" s="356"/>
      <c r="AE166" s="356"/>
      <c r="AF166" s="356"/>
      <c r="AG166" s="356"/>
      <c r="AH166" s="356"/>
      <c r="AI166" s="356"/>
      <c r="AJ166" s="356"/>
      <c r="AK166" s="356"/>
      <c r="AL166" s="356"/>
    </row>
    <row r="167" spans="2:38">
      <c r="B167" s="373" t="s">
        <v>6941</v>
      </c>
      <c r="C167" s="373"/>
      <c r="D167" s="373" t="s">
        <v>7702</v>
      </c>
      <c r="E167" s="356" t="s">
        <v>1783</v>
      </c>
      <c r="F167" s="356" t="s">
        <v>628</v>
      </c>
      <c r="G167" s="356"/>
      <c r="H167" s="356"/>
      <c r="I167" s="356"/>
      <c r="J167" s="356"/>
      <c r="K167" s="356"/>
      <c r="L167" s="356"/>
      <c r="M167" s="356"/>
      <c r="N167" s="356"/>
      <c r="O167" s="356"/>
      <c r="P167" s="356"/>
      <c r="Q167" s="356"/>
      <c r="R167" s="356"/>
      <c r="S167" s="356"/>
      <c r="T167" s="356"/>
      <c r="U167" s="356"/>
      <c r="V167" s="356"/>
      <c r="W167" s="356"/>
      <c r="X167" s="356"/>
      <c r="Y167" s="356"/>
      <c r="Z167" s="356"/>
      <c r="AA167" s="356"/>
      <c r="AB167" s="356"/>
      <c r="AC167" s="356"/>
      <c r="AD167" s="356"/>
      <c r="AE167" s="356"/>
      <c r="AF167" s="356"/>
      <c r="AG167" s="356"/>
      <c r="AH167" s="356"/>
      <c r="AI167" s="356"/>
      <c r="AJ167" s="356"/>
      <c r="AK167" s="356"/>
      <c r="AL167" s="356"/>
    </row>
    <row r="168" spans="2:38">
      <c r="B168" s="373" t="s">
        <v>688</v>
      </c>
      <c r="C168" s="373"/>
      <c r="D168" s="373" t="s">
        <v>7702</v>
      </c>
      <c r="E168" s="356" t="s">
        <v>1788</v>
      </c>
      <c r="F168" s="356" t="s">
        <v>628</v>
      </c>
      <c r="G168" s="356"/>
      <c r="H168" s="356"/>
      <c r="I168" s="356"/>
      <c r="J168" s="356"/>
      <c r="K168" s="356"/>
      <c r="L168" s="356"/>
      <c r="M168" s="356"/>
      <c r="N168" s="356"/>
      <c r="O168" s="356"/>
      <c r="P168" s="356"/>
      <c r="Q168" s="356"/>
      <c r="R168" s="356"/>
      <c r="S168" s="356"/>
      <c r="T168" s="356"/>
      <c r="U168" s="356"/>
      <c r="V168" s="356"/>
      <c r="W168" s="356"/>
      <c r="X168" s="356"/>
      <c r="Y168" s="356"/>
      <c r="Z168" s="356"/>
      <c r="AA168" s="356"/>
      <c r="AB168" s="356"/>
      <c r="AC168" s="356"/>
      <c r="AD168" s="356"/>
      <c r="AE168" s="356"/>
      <c r="AF168" s="356"/>
      <c r="AG168" s="356"/>
      <c r="AH168" s="356"/>
      <c r="AI168" s="356"/>
      <c r="AJ168" s="356"/>
      <c r="AK168" s="356"/>
      <c r="AL168" s="356"/>
    </row>
    <row r="169" spans="2:38">
      <c r="B169" s="373" t="s">
        <v>6942</v>
      </c>
      <c r="C169" s="373"/>
      <c r="D169" s="373" t="s">
        <v>7702</v>
      </c>
      <c r="E169" s="356" t="s">
        <v>1791</v>
      </c>
      <c r="F169" s="356" t="s">
        <v>628</v>
      </c>
      <c r="G169" s="356"/>
      <c r="H169" s="356"/>
      <c r="I169" s="356"/>
      <c r="J169" s="356"/>
      <c r="K169" s="356"/>
      <c r="L169" s="356"/>
      <c r="M169" s="356"/>
      <c r="N169" s="356"/>
      <c r="O169" s="356"/>
      <c r="P169" s="356"/>
      <c r="Q169" s="356"/>
      <c r="R169" s="356"/>
      <c r="S169" s="356"/>
      <c r="T169" s="356"/>
      <c r="U169" s="356"/>
      <c r="V169" s="356"/>
      <c r="W169" s="356"/>
      <c r="X169" s="356"/>
      <c r="Y169" s="356"/>
      <c r="Z169" s="356"/>
      <c r="AA169" s="356"/>
      <c r="AB169" s="356"/>
      <c r="AC169" s="356"/>
      <c r="AD169" s="356"/>
      <c r="AE169" s="356"/>
      <c r="AF169" s="356"/>
      <c r="AG169" s="356"/>
      <c r="AH169" s="356"/>
      <c r="AI169" s="356"/>
      <c r="AJ169" s="356"/>
      <c r="AK169" s="356"/>
      <c r="AL169" s="356"/>
    </row>
    <row r="170" spans="2:38">
      <c r="B170" s="373" t="s">
        <v>239</v>
      </c>
      <c r="C170" s="373"/>
      <c r="D170" s="373" t="s">
        <v>7702</v>
      </c>
      <c r="E170" s="356" t="s">
        <v>685</v>
      </c>
      <c r="F170" s="356" t="s">
        <v>628</v>
      </c>
      <c r="G170" s="356"/>
      <c r="H170" s="356"/>
      <c r="I170" s="356"/>
      <c r="J170" s="356"/>
      <c r="K170" s="356"/>
      <c r="L170" s="356"/>
      <c r="M170" s="356"/>
      <c r="N170" s="356"/>
      <c r="O170" s="356"/>
      <c r="P170" s="356"/>
      <c r="Q170" s="356"/>
      <c r="R170" s="356"/>
      <c r="S170" s="356"/>
      <c r="T170" s="356"/>
      <c r="U170" s="356"/>
      <c r="V170" s="356"/>
      <c r="W170" s="356"/>
      <c r="X170" s="356"/>
      <c r="Y170" s="356"/>
      <c r="Z170" s="356"/>
      <c r="AA170" s="356"/>
      <c r="AB170" s="356"/>
      <c r="AC170" s="356"/>
      <c r="AD170" s="356"/>
      <c r="AE170" s="356"/>
      <c r="AF170" s="356"/>
      <c r="AG170" s="356"/>
      <c r="AH170" s="356"/>
      <c r="AI170" s="356"/>
      <c r="AJ170" s="356"/>
      <c r="AK170" s="356"/>
      <c r="AL170" s="356"/>
    </row>
    <row r="171" spans="2:38">
      <c r="B171" s="373" t="s">
        <v>1126</v>
      </c>
      <c r="C171" s="373"/>
      <c r="D171" s="373" t="s">
        <v>7702</v>
      </c>
      <c r="E171" s="356" t="s">
        <v>1712</v>
      </c>
      <c r="F171" s="356" t="s">
        <v>628</v>
      </c>
      <c r="G171" s="356"/>
      <c r="H171" s="356"/>
      <c r="I171" s="356"/>
      <c r="J171" s="356"/>
      <c r="K171" s="356"/>
      <c r="L171" s="356"/>
      <c r="M171" s="356"/>
      <c r="N171" s="356"/>
      <c r="O171" s="356"/>
      <c r="P171" s="356"/>
      <c r="Q171" s="356"/>
      <c r="R171" s="356"/>
      <c r="S171" s="356"/>
      <c r="T171" s="356"/>
      <c r="U171" s="356"/>
      <c r="V171" s="356"/>
      <c r="W171" s="356"/>
      <c r="X171" s="356"/>
      <c r="Y171" s="356"/>
      <c r="Z171" s="356"/>
      <c r="AA171" s="356"/>
      <c r="AB171" s="356"/>
      <c r="AC171" s="356"/>
      <c r="AD171" s="356"/>
      <c r="AE171" s="356"/>
      <c r="AF171" s="356"/>
      <c r="AG171" s="356"/>
      <c r="AH171" s="356"/>
      <c r="AI171" s="356"/>
      <c r="AJ171" s="356"/>
      <c r="AK171" s="356"/>
      <c r="AL171" s="356"/>
    </row>
    <row r="172" spans="2:38">
      <c r="B172" s="373" t="s">
        <v>6904</v>
      </c>
      <c r="C172" s="373"/>
      <c r="D172" s="373" t="s">
        <v>7702</v>
      </c>
      <c r="E172" s="356" t="s">
        <v>1792</v>
      </c>
      <c r="F172" s="356" t="s">
        <v>628</v>
      </c>
      <c r="G172" s="356"/>
      <c r="H172" s="356"/>
      <c r="I172" s="356"/>
      <c r="J172" s="356"/>
      <c r="K172" s="356"/>
      <c r="L172" s="356"/>
      <c r="M172" s="356"/>
      <c r="N172" s="356"/>
      <c r="O172" s="356"/>
      <c r="P172" s="356"/>
      <c r="Q172" s="356"/>
      <c r="R172" s="356"/>
      <c r="S172" s="356"/>
      <c r="T172" s="356"/>
      <c r="U172" s="356"/>
      <c r="V172" s="356"/>
      <c r="W172" s="356"/>
      <c r="X172" s="356"/>
      <c r="Y172" s="356"/>
      <c r="Z172" s="356"/>
      <c r="AA172" s="356"/>
      <c r="AB172" s="356"/>
      <c r="AC172" s="356"/>
      <c r="AD172" s="356"/>
      <c r="AE172" s="356"/>
      <c r="AF172" s="356"/>
      <c r="AG172" s="356"/>
      <c r="AH172" s="356"/>
      <c r="AI172" s="356"/>
      <c r="AJ172" s="356"/>
      <c r="AK172" s="356"/>
      <c r="AL172" s="356"/>
    </row>
    <row r="173" spans="2:38">
      <c r="B173" s="373" t="s">
        <v>1577</v>
      </c>
      <c r="C173" s="373"/>
      <c r="D173" s="373" t="s">
        <v>7702</v>
      </c>
      <c r="E173" s="356" t="s">
        <v>1388</v>
      </c>
      <c r="F173" s="356" t="s">
        <v>628</v>
      </c>
      <c r="G173" s="356"/>
      <c r="H173" s="356"/>
      <c r="I173" s="356"/>
      <c r="J173" s="356"/>
      <c r="K173" s="356"/>
      <c r="L173" s="356"/>
      <c r="M173" s="356"/>
      <c r="N173" s="356"/>
      <c r="O173" s="356"/>
      <c r="P173" s="356"/>
      <c r="Q173" s="356"/>
      <c r="R173" s="356"/>
      <c r="S173" s="356"/>
      <c r="T173" s="356"/>
      <c r="U173" s="356"/>
      <c r="V173" s="356"/>
      <c r="W173" s="356"/>
      <c r="X173" s="356"/>
      <c r="Y173" s="356"/>
      <c r="Z173" s="356"/>
      <c r="AA173" s="356"/>
      <c r="AB173" s="356"/>
      <c r="AC173" s="356"/>
      <c r="AD173" s="356"/>
      <c r="AE173" s="356"/>
      <c r="AF173" s="356"/>
      <c r="AG173" s="356"/>
      <c r="AH173" s="356"/>
      <c r="AI173" s="356"/>
      <c r="AJ173" s="356"/>
      <c r="AK173" s="356"/>
      <c r="AL173" s="356"/>
    </row>
    <row r="174" spans="2:38">
      <c r="B174" s="373" t="s">
        <v>6147</v>
      </c>
      <c r="C174" s="373"/>
      <c r="D174" s="373" t="s">
        <v>7702</v>
      </c>
      <c r="E174" s="356" t="s">
        <v>1800</v>
      </c>
      <c r="F174" s="356" t="s">
        <v>628</v>
      </c>
      <c r="G174" s="356"/>
      <c r="H174" s="356"/>
      <c r="I174" s="356"/>
      <c r="J174" s="356"/>
      <c r="K174" s="356"/>
      <c r="L174" s="356"/>
      <c r="M174" s="356"/>
      <c r="N174" s="356"/>
      <c r="O174" s="356"/>
      <c r="P174" s="356"/>
      <c r="Q174" s="356"/>
      <c r="R174" s="356"/>
      <c r="S174" s="356"/>
      <c r="T174" s="356"/>
      <c r="U174" s="356"/>
      <c r="V174" s="356"/>
      <c r="W174" s="356"/>
      <c r="X174" s="356"/>
      <c r="Y174" s="356"/>
      <c r="Z174" s="356"/>
      <c r="AA174" s="356"/>
      <c r="AB174" s="356"/>
      <c r="AC174" s="356"/>
      <c r="AD174" s="356"/>
      <c r="AE174" s="356"/>
      <c r="AF174" s="356"/>
      <c r="AG174" s="356"/>
      <c r="AH174" s="356"/>
      <c r="AI174" s="356"/>
      <c r="AJ174" s="356"/>
      <c r="AK174" s="356"/>
      <c r="AL174" s="356"/>
    </row>
    <row r="175" spans="2:38">
      <c r="B175" s="373" t="s">
        <v>2858</v>
      </c>
      <c r="C175" s="373"/>
      <c r="D175" s="373" t="s">
        <v>7702</v>
      </c>
      <c r="E175" s="356" t="s">
        <v>1812</v>
      </c>
      <c r="F175" s="356" t="s">
        <v>628</v>
      </c>
      <c r="G175" s="356"/>
      <c r="H175" s="356"/>
      <c r="I175" s="356"/>
      <c r="J175" s="356"/>
      <c r="K175" s="356"/>
      <c r="L175" s="356"/>
      <c r="M175" s="356"/>
      <c r="N175" s="356"/>
      <c r="O175" s="356"/>
      <c r="P175" s="356"/>
      <c r="Q175" s="356"/>
      <c r="R175" s="356"/>
      <c r="S175" s="356"/>
      <c r="T175" s="356"/>
      <c r="U175" s="356"/>
      <c r="V175" s="356"/>
      <c r="W175" s="356"/>
      <c r="X175" s="356"/>
      <c r="Y175" s="356"/>
      <c r="Z175" s="356"/>
      <c r="AA175" s="356"/>
      <c r="AB175" s="356"/>
      <c r="AC175" s="356"/>
      <c r="AD175" s="356"/>
      <c r="AE175" s="356"/>
      <c r="AF175" s="356"/>
      <c r="AG175" s="356"/>
      <c r="AH175" s="356"/>
      <c r="AI175" s="356"/>
      <c r="AJ175" s="356"/>
      <c r="AK175" s="356"/>
      <c r="AL175" s="356"/>
    </row>
    <row r="176" spans="2:38">
      <c r="B176" s="373" t="s">
        <v>1819</v>
      </c>
      <c r="C176" s="373"/>
      <c r="D176" s="373" t="s">
        <v>7702</v>
      </c>
      <c r="E176" s="356" t="s">
        <v>1818</v>
      </c>
      <c r="F176" s="356" t="s">
        <v>628</v>
      </c>
      <c r="G176" s="356"/>
      <c r="H176" s="356"/>
      <c r="I176" s="356"/>
      <c r="J176" s="356"/>
      <c r="K176" s="356"/>
      <c r="L176" s="356"/>
      <c r="M176" s="356"/>
      <c r="N176" s="356"/>
      <c r="O176" s="356"/>
      <c r="P176" s="356"/>
      <c r="Q176" s="356"/>
      <c r="R176" s="356"/>
      <c r="S176" s="356"/>
      <c r="T176" s="356"/>
      <c r="U176" s="356"/>
      <c r="V176" s="356"/>
      <c r="W176" s="356"/>
      <c r="X176" s="356"/>
      <c r="Y176" s="356"/>
      <c r="Z176" s="356"/>
      <c r="AA176" s="356"/>
      <c r="AB176" s="356"/>
      <c r="AC176" s="356"/>
      <c r="AD176" s="356"/>
      <c r="AE176" s="356"/>
      <c r="AF176" s="356"/>
      <c r="AG176" s="356"/>
      <c r="AH176" s="356"/>
      <c r="AI176" s="356"/>
      <c r="AJ176" s="356"/>
      <c r="AK176" s="356"/>
      <c r="AL176" s="356"/>
    </row>
    <row r="177" spans="2:38">
      <c r="B177" s="373" t="s">
        <v>1824</v>
      </c>
      <c r="C177" s="373"/>
      <c r="D177" s="373" t="s">
        <v>7702</v>
      </c>
      <c r="E177" s="356" t="s">
        <v>1822</v>
      </c>
      <c r="F177" s="356" t="s">
        <v>628</v>
      </c>
      <c r="G177" s="356"/>
      <c r="H177" s="356"/>
      <c r="I177" s="356"/>
      <c r="J177" s="356"/>
      <c r="K177" s="356"/>
      <c r="L177" s="356"/>
      <c r="M177" s="356"/>
      <c r="N177" s="356"/>
      <c r="O177" s="356"/>
      <c r="P177" s="356"/>
      <c r="Q177" s="356"/>
      <c r="R177" s="356"/>
      <c r="S177" s="356"/>
      <c r="T177" s="356"/>
      <c r="U177" s="356"/>
      <c r="V177" s="356"/>
      <c r="W177" s="356"/>
      <c r="X177" s="356"/>
      <c r="Y177" s="356"/>
      <c r="Z177" s="356"/>
      <c r="AA177" s="356"/>
      <c r="AB177" s="356"/>
      <c r="AC177" s="356"/>
      <c r="AD177" s="356"/>
      <c r="AE177" s="356"/>
      <c r="AF177" s="356"/>
      <c r="AG177" s="356"/>
      <c r="AH177" s="356"/>
      <c r="AI177" s="356"/>
      <c r="AJ177" s="356"/>
      <c r="AK177" s="356"/>
      <c r="AL177" s="356"/>
    </row>
    <row r="178" spans="2:38">
      <c r="B178" s="373" t="s">
        <v>1827</v>
      </c>
      <c r="C178" s="373"/>
      <c r="D178" s="373" t="s">
        <v>7702</v>
      </c>
      <c r="E178" s="356" t="s">
        <v>1302</v>
      </c>
      <c r="F178" s="356" t="s">
        <v>628</v>
      </c>
      <c r="G178" s="356"/>
      <c r="H178" s="356"/>
      <c r="I178" s="356"/>
      <c r="J178" s="356"/>
      <c r="K178" s="356"/>
      <c r="L178" s="356"/>
      <c r="M178" s="356"/>
      <c r="N178" s="356"/>
      <c r="O178" s="356"/>
      <c r="P178" s="356"/>
      <c r="Q178" s="356"/>
      <c r="R178" s="356"/>
      <c r="S178" s="356"/>
      <c r="T178" s="356"/>
      <c r="U178" s="356"/>
      <c r="V178" s="356"/>
      <c r="W178" s="356"/>
      <c r="X178" s="356"/>
      <c r="Y178" s="356"/>
      <c r="Z178" s="356"/>
      <c r="AA178" s="356"/>
      <c r="AB178" s="356"/>
      <c r="AC178" s="356"/>
      <c r="AD178" s="356"/>
      <c r="AE178" s="356"/>
      <c r="AF178" s="356"/>
      <c r="AG178" s="356"/>
      <c r="AH178" s="356"/>
      <c r="AI178" s="356"/>
      <c r="AJ178" s="356"/>
      <c r="AK178" s="356"/>
      <c r="AL178" s="356"/>
    </row>
    <row r="179" spans="2:38">
      <c r="B179" s="373" t="s">
        <v>6531</v>
      </c>
      <c r="C179" s="373"/>
      <c r="D179" s="373" t="s">
        <v>7702</v>
      </c>
      <c r="E179" s="356" t="s">
        <v>1831</v>
      </c>
      <c r="F179" s="356" t="s">
        <v>628</v>
      </c>
      <c r="G179" s="356"/>
      <c r="H179" s="356"/>
      <c r="I179" s="356"/>
      <c r="J179" s="356"/>
      <c r="K179" s="356"/>
      <c r="L179" s="356"/>
      <c r="M179" s="356"/>
      <c r="N179" s="356"/>
      <c r="O179" s="356"/>
      <c r="P179" s="356"/>
      <c r="Q179" s="356"/>
      <c r="R179" s="356"/>
      <c r="S179" s="356"/>
      <c r="T179" s="356"/>
      <c r="U179" s="356"/>
      <c r="V179" s="356"/>
      <c r="W179" s="356"/>
      <c r="X179" s="356"/>
      <c r="Y179" s="356"/>
      <c r="Z179" s="356"/>
      <c r="AA179" s="356"/>
      <c r="AB179" s="356"/>
      <c r="AC179" s="356"/>
      <c r="AD179" s="356"/>
      <c r="AE179" s="356"/>
      <c r="AF179" s="356"/>
      <c r="AG179" s="356"/>
      <c r="AH179" s="356"/>
      <c r="AI179" s="356"/>
      <c r="AJ179" s="356"/>
      <c r="AK179" s="356"/>
      <c r="AL179" s="356"/>
    </row>
    <row r="180" spans="2:38">
      <c r="B180" s="373" t="s">
        <v>5237</v>
      </c>
      <c r="C180" s="373"/>
      <c r="D180" s="373" t="s">
        <v>7702</v>
      </c>
      <c r="E180" s="356" t="s">
        <v>1839</v>
      </c>
      <c r="F180" s="356" t="s">
        <v>628</v>
      </c>
      <c r="G180" s="356"/>
      <c r="H180" s="356"/>
      <c r="I180" s="356"/>
      <c r="J180" s="356"/>
      <c r="K180" s="356"/>
      <c r="L180" s="356"/>
      <c r="M180" s="356"/>
      <c r="N180" s="356"/>
      <c r="O180" s="356"/>
      <c r="P180" s="356"/>
      <c r="Q180" s="356"/>
      <c r="R180" s="356"/>
      <c r="S180" s="356"/>
      <c r="T180" s="356"/>
      <c r="U180" s="356"/>
      <c r="V180" s="356"/>
      <c r="W180" s="356"/>
      <c r="X180" s="356"/>
      <c r="Y180" s="356"/>
      <c r="Z180" s="356"/>
      <c r="AA180" s="356"/>
      <c r="AB180" s="356"/>
      <c r="AC180" s="356"/>
      <c r="AD180" s="356"/>
      <c r="AE180" s="356"/>
      <c r="AF180" s="356"/>
      <c r="AG180" s="356"/>
      <c r="AH180" s="356"/>
      <c r="AI180" s="356"/>
      <c r="AJ180" s="356"/>
      <c r="AK180" s="356"/>
      <c r="AL180" s="356"/>
    </row>
    <row r="181" spans="2:38">
      <c r="B181" s="373" t="s">
        <v>2449</v>
      </c>
      <c r="C181" s="373"/>
      <c r="D181" s="373" t="s">
        <v>7702</v>
      </c>
      <c r="E181" s="356" t="s">
        <v>1269</v>
      </c>
      <c r="F181" s="356" t="s">
        <v>628</v>
      </c>
      <c r="G181" s="356"/>
      <c r="H181" s="356"/>
      <c r="I181" s="356"/>
      <c r="J181" s="356"/>
      <c r="K181" s="356"/>
      <c r="L181" s="356"/>
      <c r="M181" s="356"/>
      <c r="N181" s="356"/>
      <c r="O181" s="356"/>
      <c r="P181" s="356"/>
      <c r="Q181" s="356"/>
      <c r="R181" s="356"/>
      <c r="S181" s="356"/>
      <c r="T181" s="356"/>
      <c r="U181" s="356"/>
      <c r="V181" s="356"/>
      <c r="W181" s="356"/>
      <c r="X181" s="356"/>
      <c r="Y181" s="356"/>
      <c r="Z181" s="356"/>
      <c r="AA181" s="356"/>
      <c r="AB181" s="356"/>
      <c r="AC181" s="356"/>
      <c r="AD181" s="356"/>
      <c r="AE181" s="356"/>
      <c r="AF181" s="356"/>
      <c r="AG181" s="356"/>
      <c r="AH181" s="356"/>
      <c r="AI181" s="356"/>
      <c r="AJ181" s="356"/>
      <c r="AK181" s="356"/>
      <c r="AL181" s="356"/>
    </row>
    <row r="182" spans="2:38">
      <c r="B182" s="373" t="s">
        <v>5206</v>
      </c>
      <c r="C182" s="373"/>
      <c r="D182" s="373" t="s">
        <v>7702</v>
      </c>
      <c r="E182" s="356" t="s">
        <v>1846</v>
      </c>
      <c r="F182" s="356" t="s">
        <v>628</v>
      </c>
      <c r="G182" s="356"/>
      <c r="H182" s="356"/>
      <c r="I182" s="356"/>
      <c r="J182" s="356"/>
      <c r="K182" s="356"/>
      <c r="L182" s="356"/>
      <c r="M182" s="356"/>
      <c r="N182" s="356"/>
      <c r="O182" s="356"/>
      <c r="P182" s="356"/>
      <c r="Q182" s="356"/>
      <c r="R182" s="356"/>
      <c r="S182" s="356"/>
      <c r="T182" s="356"/>
      <c r="U182" s="356"/>
      <c r="V182" s="356"/>
      <c r="W182" s="356"/>
      <c r="X182" s="356"/>
      <c r="Y182" s="356"/>
      <c r="Z182" s="356"/>
      <c r="AA182" s="356"/>
      <c r="AB182" s="356"/>
      <c r="AC182" s="356"/>
      <c r="AD182" s="356"/>
      <c r="AE182" s="356"/>
      <c r="AF182" s="356"/>
      <c r="AG182" s="356"/>
      <c r="AH182" s="356"/>
      <c r="AI182" s="356"/>
      <c r="AJ182" s="356"/>
      <c r="AK182" s="356"/>
      <c r="AL182" s="356"/>
    </row>
    <row r="183" spans="2:38">
      <c r="B183" s="373" t="s">
        <v>6943</v>
      </c>
      <c r="C183" s="373"/>
      <c r="D183" s="373" t="s">
        <v>7702</v>
      </c>
      <c r="E183" s="356" t="s">
        <v>1849</v>
      </c>
      <c r="F183" s="356" t="s">
        <v>628</v>
      </c>
      <c r="G183" s="356"/>
      <c r="H183" s="356"/>
      <c r="I183" s="356"/>
      <c r="J183" s="356"/>
      <c r="K183" s="356"/>
      <c r="L183" s="356"/>
      <c r="M183" s="356"/>
      <c r="N183" s="356"/>
      <c r="O183" s="356"/>
      <c r="P183" s="356"/>
      <c r="Q183" s="356"/>
      <c r="R183" s="356"/>
      <c r="S183" s="356"/>
      <c r="T183" s="356"/>
      <c r="U183" s="356"/>
      <c r="V183" s="356"/>
      <c r="W183" s="356"/>
      <c r="X183" s="356"/>
      <c r="Y183" s="356"/>
      <c r="Z183" s="356"/>
      <c r="AA183" s="356"/>
      <c r="AB183" s="356"/>
      <c r="AC183" s="356"/>
      <c r="AD183" s="356"/>
      <c r="AE183" s="356"/>
      <c r="AF183" s="356"/>
      <c r="AG183" s="356"/>
      <c r="AH183" s="356"/>
      <c r="AI183" s="356"/>
      <c r="AJ183" s="356"/>
      <c r="AK183" s="356"/>
      <c r="AL183" s="356"/>
    </row>
    <row r="184" spans="2:38">
      <c r="B184" s="373" t="s">
        <v>6263</v>
      </c>
      <c r="C184" s="373"/>
      <c r="D184" s="373" t="s">
        <v>7702</v>
      </c>
      <c r="E184" s="356" t="s">
        <v>1854</v>
      </c>
      <c r="F184" s="356" t="s">
        <v>628</v>
      </c>
      <c r="G184" s="356"/>
      <c r="H184" s="356"/>
      <c r="I184" s="356"/>
      <c r="J184" s="356"/>
      <c r="K184" s="356"/>
      <c r="L184" s="356"/>
      <c r="M184" s="356"/>
      <c r="N184" s="356"/>
      <c r="O184" s="356"/>
      <c r="P184" s="356"/>
      <c r="Q184" s="356"/>
      <c r="R184" s="356"/>
      <c r="S184" s="356"/>
      <c r="T184" s="356"/>
      <c r="U184" s="356"/>
      <c r="V184" s="356"/>
      <c r="W184" s="356"/>
      <c r="X184" s="356"/>
      <c r="Y184" s="356"/>
      <c r="Z184" s="356"/>
      <c r="AA184" s="356"/>
      <c r="AB184" s="356"/>
      <c r="AC184" s="356"/>
      <c r="AD184" s="356"/>
      <c r="AE184" s="356"/>
      <c r="AF184" s="356"/>
      <c r="AG184" s="356"/>
      <c r="AH184" s="356"/>
      <c r="AI184" s="356"/>
      <c r="AJ184" s="356"/>
      <c r="AK184" s="356"/>
      <c r="AL184" s="356"/>
    </row>
    <row r="185" spans="2:38">
      <c r="B185" s="373" t="s">
        <v>3849</v>
      </c>
      <c r="C185" s="373"/>
      <c r="D185" s="373" t="s">
        <v>7702</v>
      </c>
      <c r="E185" s="356" t="s">
        <v>1858</v>
      </c>
      <c r="F185" s="356" t="s">
        <v>628</v>
      </c>
      <c r="G185" s="356"/>
      <c r="H185" s="356"/>
      <c r="I185" s="356"/>
      <c r="J185" s="356"/>
      <c r="K185" s="356"/>
      <c r="L185" s="356"/>
      <c r="M185" s="356"/>
      <c r="N185" s="356"/>
      <c r="O185" s="356"/>
      <c r="P185" s="356"/>
      <c r="Q185" s="356"/>
      <c r="R185" s="356"/>
      <c r="S185" s="356"/>
      <c r="T185" s="356"/>
      <c r="U185" s="356"/>
      <c r="V185" s="356"/>
      <c r="W185" s="356"/>
      <c r="X185" s="356"/>
      <c r="Y185" s="356"/>
      <c r="Z185" s="356"/>
      <c r="AA185" s="356"/>
      <c r="AB185" s="356"/>
      <c r="AC185" s="356"/>
      <c r="AD185" s="356"/>
      <c r="AE185" s="356"/>
      <c r="AF185" s="356"/>
      <c r="AG185" s="356"/>
      <c r="AH185" s="356"/>
      <c r="AI185" s="356"/>
      <c r="AJ185" s="356"/>
      <c r="AK185" s="356"/>
      <c r="AL185" s="356"/>
    </row>
    <row r="186" spans="2:38">
      <c r="B186" s="373" t="s">
        <v>5806</v>
      </c>
      <c r="C186" s="373"/>
      <c r="D186" s="373" t="s">
        <v>7702</v>
      </c>
      <c r="E186" s="356" t="s">
        <v>1115</v>
      </c>
      <c r="F186" s="356" t="s">
        <v>628</v>
      </c>
      <c r="G186" s="356"/>
      <c r="H186" s="356"/>
      <c r="I186" s="356"/>
      <c r="J186" s="356"/>
      <c r="K186" s="356"/>
      <c r="L186" s="356"/>
      <c r="M186" s="356"/>
      <c r="N186" s="356"/>
      <c r="O186" s="356"/>
      <c r="P186" s="356"/>
      <c r="Q186" s="356"/>
      <c r="R186" s="356"/>
      <c r="S186" s="356"/>
      <c r="T186" s="356"/>
      <c r="U186" s="356"/>
      <c r="V186" s="356"/>
      <c r="W186" s="356"/>
      <c r="X186" s="356"/>
      <c r="Y186" s="356"/>
      <c r="Z186" s="356"/>
      <c r="AA186" s="356"/>
      <c r="AB186" s="356"/>
      <c r="AC186" s="356"/>
      <c r="AD186" s="356"/>
      <c r="AE186" s="356"/>
      <c r="AF186" s="356"/>
      <c r="AG186" s="356"/>
      <c r="AH186" s="356"/>
      <c r="AI186" s="356"/>
      <c r="AJ186" s="356"/>
      <c r="AK186" s="356"/>
      <c r="AL186" s="356"/>
    </row>
    <row r="187" spans="2:38">
      <c r="B187" s="373" t="s">
        <v>6944</v>
      </c>
      <c r="C187" s="373"/>
      <c r="D187" s="373" t="s">
        <v>7702</v>
      </c>
      <c r="E187" s="356" t="s">
        <v>1864</v>
      </c>
      <c r="F187" s="356" t="s">
        <v>628</v>
      </c>
      <c r="G187" s="356"/>
      <c r="H187" s="356"/>
      <c r="I187" s="356"/>
      <c r="J187" s="356"/>
      <c r="K187" s="356"/>
      <c r="L187" s="356"/>
      <c r="M187" s="356"/>
      <c r="N187" s="356"/>
      <c r="O187" s="356"/>
      <c r="P187" s="356"/>
      <c r="Q187" s="356"/>
      <c r="R187" s="356"/>
      <c r="S187" s="356"/>
      <c r="T187" s="356"/>
      <c r="U187" s="356"/>
      <c r="V187" s="356"/>
      <c r="W187" s="356"/>
      <c r="X187" s="356"/>
      <c r="Y187" s="356"/>
      <c r="Z187" s="356"/>
      <c r="AA187" s="356"/>
      <c r="AB187" s="356"/>
      <c r="AC187" s="356"/>
      <c r="AD187" s="356"/>
      <c r="AE187" s="356"/>
      <c r="AF187" s="356"/>
      <c r="AG187" s="356"/>
      <c r="AH187" s="356"/>
      <c r="AI187" s="356"/>
      <c r="AJ187" s="356"/>
      <c r="AK187" s="356"/>
      <c r="AL187" s="356"/>
    </row>
    <row r="188" spans="2:38">
      <c r="B188" s="373" t="s">
        <v>157</v>
      </c>
      <c r="C188" s="373"/>
      <c r="D188" s="373" t="s">
        <v>7702</v>
      </c>
      <c r="E188" s="356" t="s">
        <v>1771</v>
      </c>
      <c r="F188" s="356" t="s">
        <v>628</v>
      </c>
      <c r="G188" s="356"/>
      <c r="H188" s="356"/>
      <c r="I188" s="356"/>
      <c r="J188" s="356"/>
      <c r="K188" s="356"/>
      <c r="L188" s="356"/>
      <c r="M188" s="356"/>
      <c r="N188" s="356"/>
      <c r="O188" s="356"/>
      <c r="P188" s="356"/>
      <c r="Q188" s="356"/>
      <c r="R188" s="356"/>
      <c r="S188" s="356"/>
      <c r="T188" s="356"/>
      <c r="U188" s="356"/>
      <c r="V188" s="356"/>
      <c r="W188" s="356"/>
      <c r="X188" s="356"/>
      <c r="Y188" s="356"/>
      <c r="Z188" s="356"/>
      <c r="AA188" s="356"/>
      <c r="AB188" s="356"/>
      <c r="AC188" s="356"/>
      <c r="AD188" s="356"/>
      <c r="AE188" s="356"/>
      <c r="AF188" s="356"/>
      <c r="AG188" s="356"/>
      <c r="AH188" s="356"/>
      <c r="AI188" s="356"/>
      <c r="AJ188" s="356"/>
      <c r="AK188" s="356"/>
      <c r="AL188" s="356"/>
    </row>
    <row r="189" spans="2:38">
      <c r="B189" s="373" t="s">
        <v>6945</v>
      </c>
      <c r="C189" s="373"/>
      <c r="D189" s="373" t="s">
        <v>7702</v>
      </c>
      <c r="E189" s="356" t="s">
        <v>1687</v>
      </c>
      <c r="F189" s="356" t="s">
        <v>628</v>
      </c>
      <c r="G189" s="356"/>
      <c r="H189" s="356"/>
      <c r="I189" s="356"/>
      <c r="J189" s="356"/>
      <c r="K189" s="356"/>
      <c r="L189" s="356"/>
      <c r="M189" s="356"/>
      <c r="N189" s="356"/>
      <c r="O189" s="356"/>
      <c r="P189" s="356"/>
      <c r="Q189" s="356"/>
      <c r="R189" s="356"/>
      <c r="S189" s="356"/>
      <c r="T189" s="356"/>
      <c r="U189" s="356"/>
      <c r="V189" s="356"/>
      <c r="W189" s="356"/>
      <c r="X189" s="356"/>
      <c r="Y189" s="356"/>
      <c r="Z189" s="356"/>
      <c r="AA189" s="356"/>
      <c r="AB189" s="356"/>
      <c r="AC189" s="356"/>
      <c r="AD189" s="356"/>
      <c r="AE189" s="356"/>
      <c r="AF189" s="356"/>
      <c r="AG189" s="356"/>
      <c r="AH189" s="356"/>
      <c r="AI189" s="356"/>
      <c r="AJ189" s="356"/>
      <c r="AK189" s="356"/>
      <c r="AL189" s="356"/>
    </row>
    <row r="190" spans="2:38">
      <c r="B190" s="373" t="s">
        <v>1874</v>
      </c>
      <c r="C190" s="373"/>
      <c r="D190" s="373" t="s">
        <v>7702</v>
      </c>
      <c r="E190" s="356" t="s">
        <v>1872</v>
      </c>
      <c r="F190" s="356" t="s">
        <v>628</v>
      </c>
      <c r="G190" s="356"/>
      <c r="H190" s="356"/>
      <c r="I190" s="356"/>
      <c r="J190" s="356"/>
      <c r="K190" s="356"/>
      <c r="L190" s="356"/>
      <c r="M190" s="356"/>
      <c r="N190" s="356"/>
      <c r="O190" s="356"/>
      <c r="P190" s="356"/>
      <c r="Q190" s="356"/>
      <c r="R190" s="356"/>
      <c r="S190" s="356"/>
      <c r="T190" s="356"/>
      <c r="U190" s="356"/>
      <c r="V190" s="356"/>
      <c r="W190" s="356"/>
      <c r="X190" s="356"/>
      <c r="Y190" s="356"/>
      <c r="Z190" s="356"/>
      <c r="AA190" s="356"/>
      <c r="AB190" s="356"/>
      <c r="AC190" s="356"/>
      <c r="AD190" s="356"/>
      <c r="AE190" s="356"/>
      <c r="AF190" s="356"/>
      <c r="AG190" s="356"/>
      <c r="AH190" s="356"/>
      <c r="AI190" s="356"/>
      <c r="AJ190" s="356"/>
      <c r="AK190" s="356"/>
      <c r="AL190" s="356"/>
    </row>
    <row r="191" spans="2:38">
      <c r="B191" s="373" t="s">
        <v>1877</v>
      </c>
      <c r="C191" s="373"/>
      <c r="D191" s="373" t="s">
        <v>7702</v>
      </c>
      <c r="E191" s="356" t="s">
        <v>1496</v>
      </c>
      <c r="F191" s="356" t="s">
        <v>628</v>
      </c>
      <c r="G191" s="356"/>
      <c r="H191" s="356"/>
      <c r="I191" s="356"/>
      <c r="J191" s="356"/>
      <c r="K191" s="356"/>
      <c r="L191" s="356"/>
      <c r="M191" s="356"/>
      <c r="N191" s="356"/>
      <c r="O191" s="356"/>
      <c r="P191" s="356"/>
      <c r="Q191" s="356"/>
      <c r="R191" s="356"/>
      <c r="S191" s="356"/>
      <c r="T191" s="356"/>
      <c r="U191" s="356"/>
      <c r="V191" s="356"/>
      <c r="W191" s="356"/>
      <c r="X191" s="356"/>
      <c r="Y191" s="356"/>
      <c r="Z191" s="356"/>
      <c r="AA191" s="356"/>
      <c r="AB191" s="356"/>
      <c r="AC191" s="356"/>
      <c r="AD191" s="356"/>
      <c r="AE191" s="356"/>
      <c r="AF191" s="356"/>
      <c r="AG191" s="356"/>
      <c r="AH191" s="356"/>
      <c r="AI191" s="356"/>
      <c r="AJ191" s="356"/>
      <c r="AK191" s="356"/>
      <c r="AL191" s="356"/>
    </row>
    <row r="192" spans="2:38">
      <c r="B192" s="373" t="s">
        <v>6946</v>
      </c>
      <c r="C192" s="373"/>
      <c r="D192" s="373" t="s">
        <v>7702</v>
      </c>
      <c r="E192" s="356" t="s">
        <v>1879</v>
      </c>
      <c r="F192" s="356" t="s">
        <v>628</v>
      </c>
      <c r="G192" s="356"/>
      <c r="H192" s="356"/>
      <c r="I192" s="356"/>
      <c r="J192" s="356"/>
      <c r="K192" s="356"/>
      <c r="L192" s="356"/>
      <c r="M192" s="356"/>
      <c r="N192" s="356"/>
      <c r="O192" s="356"/>
      <c r="P192" s="356"/>
      <c r="Q192" s="356"/>
      <c r="R192" s="356"/>
      <c r="S192" s="356"/>
      <c r="T192" s="356"/>
      <c r="U192" s="356"/>
      <c r="V192" s="356"/>
      <c r="W192" s="356"/>
      <c r="X192" s="356"/>
      <c r="Y192" s="356"/>
      <c r="Z192" s="356"/>
      <c r="AA192" s="356"/>
      <c r="AB192" s="356"/>
      <c r="AC192" s="356"/>
      <c r="AD192" s="356"/>
      <c r="AE192" s="356"/>
      <c r="AF192" s="356"/>
      <c r="AG192" s="356"/>
      <c r="AH192" s="356"/>
      <c r="AI192" s="356"/>
      <c r="AJ192" s="356"/>
      <c r="AK192" s="356"/>
      <c r="AL192" s="356"/>
    </row>
    <row r="193" spans="2:38">
      <c r="B193" s="373" t="s">
        <v>973</v>
      </c>
      <c r="C193" s="373"/>
      <c r="D193" s="373" t="s">
        <v>7702</v>
      </c>
      <c r="E193" s="356" t="s">
        <v>61</v>
      </c>
      <c r="F193" s="356" t="s">
        <v>628</v>
      </c>
      <c r="G193" s="356"/>
      <c r="H193" s="356"/>
      <c r="I193" s="356"/>
      <c r="J193" s="356"/>
      <c r="K193" s="356"/>
      <c r="L193" s="356"/>
      <c r="M193" s="356"/>
      <c r="N193" s="356"/>
      <c r="O193" s="356"/>
      <c r="P193" s="356"/>
      <c r="Q193" s="356"/>
      <c r="R193" s="356"/>
      <c r="S193" s="356"/>
      <c r="T193" s="356"/>
      <c r="U193" s="356"/>
      <c r="V193" s="356"/>
      <c r="W193" s="356"/>
      <c r="X193" s="356"/>
      <c r="Y193" s="356"/>
      <c r="Z193" s="356"/>
      <c r="AA193" s="356"/>
      <c r="AB193" s="356"/>
      <c r="AC193" s="356"/>
      <c r="AD193" s="356"/>
      <c r="AE193" s="356"/>
      <c r="AF193" s="356"/>
      <c r="AG193" s="356"/>
      <c r="AH193" s="356"/>
      <c r="AI193" s="356"/>
      <c r="AJ193" s="356"/>
      <c r="AK193" s="356"/>
      <c r="AL193" s="356"/>
    </row>
    <row r="194" spans="2:38">
      <c r="B194" s="373" t="s">
        <v>6947</v>
      </c>
      <c r="C194" s="373"/>
      <c r="D194" s="373" t="s">
        <v>7702</v>
      </c>
      <c r="E194" s="356" t="s">
        <v>336</v>
      </c>
      <c r="F194" s="356" t="s">
        <v>628</v>
      </c>
      <c r="G194" s="356"/>
      <c r="H194" s="356"/>
      <c r="I194" s="356"/>
      <c r="J194" s="356"/>
      <c r="K194" s="356"/>
      <c r="L194" s="356"/>
      <c r="M194" s="356"/>
      <c r="N194" s="356"/>
      <c r="O194" s="356"/>
      <c r="P194" s="356"/>
      <c r="Q194" s="356"/>
      <c r="R194" s="356"/>
      <c r="S194" s="356"/>
      <c r="T194" s="356"/>
      <c r="U194" s="356"/>
      <c r="V194" s="356"/>
      <c r="W194" s="356"/>
      <c r="X194" s="356"/>
      <c r="Y194" s="356"/>
      <c r="Z194" s="356"/>
      <c r="AA194" s="356"/>
      <c r="AB194" s="356"/>
      <c r="AC194" s="356"/>
      <c r="AD194" s="356"/>
      <c r="AE194" s="356"/>
      <c r="AF194" s="356"/>
      <c r="AG194" s="356"/>
      <c r="AH194" s="356"/>
      <c r="AI194" s="356"/>
      <c r="AJ194" s="356"/>
      <c r="AK194" s="356"/>
      <c r="AL194" s="356"/>
    </row>
    <row r="195" spans="2:38">
      <c r="B195" s="373" t="s">
        <v>4175</v>
      </c>
      <c r="C195" s="373"/>
      <c r="D195" s="373" t="s">
        <v>7702</v>
      </c>
      <c r="E195" s="356" t="s">
        <v>1889</v>
      </c>
      <c r="F195" s="356" t="s">
        <v>628</v>
      </c>
      <c r="G195" s="356"/>
      <c r="H195" s="356"/>
      <c r="I195" s="356"/>
      <c r="J195" s="356"/>
      <c r="K195" s="356"/>
      <c r="L195" s="356"/>
      <c r="M195" s="356"/>
      <c r="N195" s="356"/>
      <c r="O195" s="356"/>
      <c r="P195" s="356"/>
      <c r="Q195" s="356"/>
      <c r="R195" s="356"/>
      <c r="S195" s="356"/>
      <c r="T195" s="356"/>
      <c r="U195" s="356"/>
      <c r="V195" s="356"/>
      <c r="W195" s="356"/>
      <c r="X195" s="356"/>
      <c r="Y195" s="356"/>
      <c r="Z195" s="356"/>
      <c r="AA195" s="356"/>
      <c r="AB195" s="356"/>
      <c r="AC195" s="356"/>
      <c r="AD195" s="356"/>
      <c r="AE195" s="356"/>
      <c r="AF195" s="356"/>
      <c r="AG195" s="356"/>
      <c r="AH195" s="356"/>
      <c r="AI195" s="356"/>
      <c r="AJ195" s="356"/>
      <c r="AK195" s="356"/>
      <c r="AL195" s="356"/>
    </row>
    <row r="196" spans="2:38">
      <c r="B196" s="373" t="s">
        <v>655</v>
      </c>
      <c r="C196" s="373"/>
      <c r="D196" s="373" t="s">
        <v>7702</v>
      </c>
      <c r="E196" s="356" t="s">
        <v>1890</v>
      </c>
      <c r="F196" s="356" t="s">
        <v>628</v>
      </c>
      <c r="G196" s="356"/>
      <c r="H196" s="356"/>
      <c r="I196" s="356"/>
      <c r="J196" s="356"/>
      <c r="K196" s="356"/>
      <c r="L196" s="356"/>
      <c r="M196" s="356"/>
      <c r="N196" s="356"/>
      <c r="O196" s="356"/>
      <c r="P196" s="356"/>
      <c r="Q196" s="356"/>
      <c r="R196" s="356"/>
      <c r="S196" s="356"/>
      <c r="T196" s="356"/>
      <c r="U196" s="356"/>
      <c r="V196" s="356"/>
      <c r="W196" s="356"/>
      <c r="X196" s="356"/>
      <c r="Y196" s="356"/>
      <c r="Z196" s="356"/>
      <c r="AA196" s="356"/>
      <c r="AB196" s="356"/>
      <c r="AC196" s="356"/>
      <c r="AD196" s="356"/>
      <c r="AE196" s="356"/>
      <c r="AF196" s="356"/>
      <c r="AG196" s="356"/>
      <c r="AH196" s="356"/>
      <c r="AI196" s="356"/>
      <c r="AJ196" s="356"/>
      <c r="AK196" s="356"/>
      <c r="AL196" s="356"/>
    </row>
    <row r="197" spans="2:38">
      <c r="B197" s="373" t="s">
        <v>6948</v>
      </c>
      <c r="C197" s="373"/>
      <c r="D197" s="373" t="s">
        <v>7702</v>
      </c>
      <c r="E197" s="356" t="s">
        <v>1897</v>
      </c>
      <c r="F197" s="356" t="s">
        <v>628</v>
      </c>
      <c r="G197" s="356"/>
      <c r="H197" s="356"/>
      <c r="I197" s="356"/>
      <c r="J197" s="356"/>
      <c r="K197" s="356"/>
      <c r="L197" s="356"/>
      <c r="M197" s="356"/>
      <c r="N197" s="356"/>
      <c r="O197" s="356"/>
      <c r="P197" s="356"/>
      <c r="Q197" s="356"/>
      <c r="R197" s="356"/>
      <c r="S197" s="356"/>
      <c r="T197" s="356"/>
      <c r="U197" s="356"/>
      <c r="V197" s="356"/>
      <c r="W197" s="356"/>
      <c r="X197" s="356"/>
      <c r="Y197" s="356"/>
      <c r="Z197" s="356"/>
      <c r="AA197" s="356"/>
      <c r="AB197" s="356"/>
      <c r="AC197" s="356"/>
      <c r="AD197" s="356"/>
      <c r="AE197" s="356"/>
      <c r="AF197" s="356"/>
      <c r="AG197" s="356"/>
      <c r="AH197" s="356"/>
      <c r="AI197" s="356"/>
      <c r="AJ197" s="356"/>
      <c r="AK197" s="356"/>
      <c r="AL197" s="356"/>
    </row>
    <row r="198" spans="2:38">
      <c r="B198" s="373" t="s">
        <v>6949</v>
      </c>
      <c r="C198" s="373"/>
      <c r="D198" s="373" t="s">
        <v>7702</v>
      </c>
      <c r="E198" s="356" t="s">
        <v>617</v>
      </c>
      <c r="F198" s="356" t="s">
        <v>628</v>
      </c>
      <c r="G198" s="356"/>
      <c r="H198" s="356"/>
      <c r="I198" s="356"/>
      <c r="J198" s="356"/>
      <c r="K198" s="356"/>
      <c r="L198" s="356"/>
      <c r="M198" s="356"/>
      <c r="N198" s="356"/>
      <c r="O198" s="356"/>
      <c r="P198" s="356"/>
      <c r="Q198" s="356"/>
      <c r="R198" s="356"/>
      <c r="S198" s="356"/>
      <c r="T198" s="356"/>
      <c r="U198" s="356"/>
      <c r="V198" s="356"/>
      <c r="W198" s="356"/>
      <c r="X198" s="356"/>
      <c r="Y198" s="356"/>
      <c r="Z198" s="356"/>
      <c r="AA198" s="356"/>
      <c r="AB198" s="356"/>
      <c r="AC198" s="356"/>
      <c r="AD198" s="356"/>
      <c r="AE198" s="356"/>
      <c r="AF198" s="356"/>
      <c r="AG198" s="356"/>
      <c r="AH198" s="356"/>
      <c r="AI198" s="356"/>
      <c r="AJ198" s="356"/>
      <c r="AK198" s="356"/>
      <c r="AL198" s="356"/>
    </row>
    <row r="199" spans="2:38">
      <c r="B199" s="373" t="s">
        <v>6950</v>
      </c>
      <c r="C199" s="373"/>
      <c r="D199" s="373" t="s">
        <v>7702</v>
      </c>
      <c r="E199" s="356" t="s">
        <v>1909</v>
      </c>
      <c r="F199" s="356" t="s">
        <v>628</v>
      </c>
      <c r="G199" s="356"/>
      <c r="H199" s="356"/>
      <c r="I199" s="356"/>
      <c r="J199" s="356"/>
      <c r="K199" s="356"/>
      <c r="L199" s="356"/>
      <c r="M199" s="356"/>
      <c r="N199" s="356"/>
      <c r="O199" s="356"/>
      <c r="P199" s="356"/>
      <c r="Q199" s="356"/>
      <c r="R199" s="356"/>
      <c r="S199" s="356"/>
      <c r="T199" s="356"/>
      <c r="U199" s="356"/>
      <c r="V199" s="356"/>
      <c r="W199" s="356"/>
      <c r="X199" s="356"/>
      <c r="Y199" s="356"/>
      <c r="Z199" s="356"/>
      <c r="AA199" s="356"/>
      <c r="AB199" s="356"/>
      <c r="AC199" s="356"/>
      <c r="AD199" s="356"/>
      <c r="AE199" s="356"/>
      <c r="AF199" s="356"/>
      <c r="AG199" s="356"/>
      <c r="AH199" s="356"/>
      <c r="AI199" s="356"/>
      <c r="AJ199" s="356"/>
      <c r="AK199" s="356"/>
      <c r="AL199" s="356"/>
    </row>
    <row r="200" spans="2:38">
      <c r="B200" s="373" t="s">
        <v>1046</v>
      </c>
      <c r="C200" s="373"/>
      <c r="D200" s="373" t="s">
        <v>7702</v>
      </c>
      <c r="E200" s="356" t="s">
        <v>1912</v>
      </c>
      <c r="F200" s="356" t="s">
        <v>628</v>
      </c>
      <c r="G200" s="356"/>
      <c r="H200" s="356"/>
      <c r="I200" s="356"/>
      <c r="J200" s="356"/>
      <c r="K200" s="356"/>
      <c r="L200" s="356"/>
      <c r="M200" s="356"/>
      <c r="N200" s="356"/>
      <c r="O200" s="356"/>
      <c r="P200" s="356"/>
      <c r="Q200" s="356"/>
      <c r="R200" s="356"/>
      <c r="S200" s="356"/>
      <c r="T200" s="356"/>
      <c r="U200" s="356"/>
      <c r="V200" s="356"/>
      <c r="W200" s="356"/>
      <c r="X200" s="356"/>
      <c r="Y200" s="356"/>
      <c r="Z200" s="356"/>
      <c r="AA200" s="356"/>
      <c r="AB200" s="356"/>
      <c r="AC200" s="356"/>
      <c r="AD200" s="356"/>
      <c r="AE200" s="356"/>
      <c r="AF200" s="356"/>
      <c r="AG200" s="356"/>
      <c r="AH200" s="356"/>
      <c r="AI200" s="356"/>
      <c r="AJ200" s="356"/>
      <c r="AK200" s="356"/>
      <c r="AL200" s="356"/>
    </row>
    <row r="201" spans="2:38">
      <c r="B201" s="373" t="s">
        <v>1659</v>
      </c>
      <c r="C201" s="373"/>
      <c r="D201" s="373" t="s">
        <v>7702</v>
      </c>
      <c r="E201" s="356" t="s">
        <v>1916</v>
      </c>
      <c r="F201" s="356" t="s">
        <v>628</v>
      </c>
      <c r="G201" s="356"/>
      <c r="H201" s="356"/>
      <c r="I201" s="356"/>
      <c r="J201" s="356"/>
      <c r="K201" s="356"/>
      <c r="L201" s="356"/>
      <c r="M201" s="356"/>
      <c r="N201" s="356"/>
      <c r="O201" s="356"/>
      <c r="P201" s="356"/>
      <c r="Q201" s="356"/>
      <c r="R201" s="356"/>
      <c r="S201" s="356"/>
      <c r="T201" s="356"/>
      <c r="U201" s="356"/>
      <c r="V201" s="356"/>
      <c r="W201" s="356"/>
      <c r="X201" s="356"/>
      <c r="Y201" s="356"/>
      <c r="Z201" s="356"/>
      <c r="AA201" s="356"/>
      <c r="AB201" s="356"/>
      <c r="AC201" s="356"/>
      <c r="AD201" s="356"/>
      <c r="AE201" s="356"/>
      <c r="AF201" s="356"/>
      <c r="AG201" s="356"/>
      <c r="AH201" s="356"/>
      <c r="AI201" s="356"/>
      <c r="AJ201" s="356"/>
      <c r="AK201" s="356"/>
      <c r="AL201" s="356"/>
    </row>
    <row r="202" spans="2:38">
      <c r="B202" s="373" t="s">
        <v>1924</v>
      </c>
      <c r="C202" s="373"/>
      <c r="D202" s="373" t="s">
        <v>7702</v>
      </c>
      <c r="E202" s="356" t="s">
        <v>1921</v>
      </c>
      <c r="F202" s="356" t="s">
        <v>628</v>
      </c>
      <c r="G202" s="356"/>
      <c r="H202" s="356"/>
      <c r="I202" s="356"/>
      <c r="J202" s="356"/>
      <c r="K202" s="356"/>
      <c r="L202" s="356"/>
      <c r="M202" s="356"/>
      <c r="N202" s="356"/>
      <c r="O202" s="356"/>
      <c r="P202" s="356"/>
      <c r="Q202" s="356"/>
      <c r="R202" s="356"/>
      <c r="S202" s="356"/>
      <c r="T202" s="356"/>
      <c r="U202" s="356"/>
      <c r="V202" s="356"/>
      <c r="W202" s="356"/>
      <c r="X202" s="356"/>
      <c r="Y202" s="356"/>
      <c r="Z202" s="356"/>
      <c r="AA202" s="356"/>
      <c r="AB202" s="356"/>
      <c r="AC202" s="356"/>
      <c r="AD202" s="356"/>
      <c r="AE202" s="356"/>
      <c r="AF202" s="356"/>
      <c r="AG202" s="356"/>
      <c r="AH202" s="356"/>
      <c r="AI202" s="356"/>
      <c r="AJ202" s="356"/>
      <c r="AK202" s="356"/>
      <c r="AL202" s="356"/>
    </row>
    <row r="203" spans="2:38">
      <c r="B203" s="373" t="s">
        <v>1930</v>
      </c>
      <c r="C203" s="373"/>
      <c r="D203" s="373" t="s">
        <v>7702</v>
      </c>
      <c r="E203" s="356" t="s">
        <v>1925</v>
      </c>
      <c r="F203" s="356" t="s">
        <v>628</v>
      </c>
      <c r="G203" s="356"/>
      <c r="H203" s="356"/>
      <c r="I203" s="356"/>
      <c r="J203" s="356"/>
      <c r="K203" s="356"/>
      <c r="L203" s="356"/>
      <c r="M203" s="356"/>
      <c r="N203" s="356"/>
      <c r="O203" s="356"/>
      <c r="P203" s="356"/>
      <c r="Q203" s="356"/>
      <c r="R203" s="356"/>
      <c r="S203" s="356"/>
      <c r="T203" s="356"/>
      <c r="U203" s="356"/>
      <c r="V203" s="356"/>
      <c r="W203" s="356"/>
      <c r="X203" s="356"/>
      <c r="Y203" s="356"/>
      <c r="Z203" s="356"/>
      <c r="AA203" s="356"/>
      <c r="AB203" s="356"/>
      <c r="AC203" s="356"/>
      <c r="AD203" s="356"/>
      <c r="AE203" s="356"/>
      <c r="AF203" s="356"/>
      <c r="AG203" s="356"/>
      <c r="AH203" s="356"/>
      <c r="AI203" s="356"/>
      <c r="AJ203" s="356"/>
      <c r="AK203" s="356"/>
      <c r="AL203" s="356"/>
    </row>
    <row r="204" spans="2:38">
      <c r="B204" s="373" t="s">
        <v>2159</v>
      </c>
      <c r="C204" s="373"/>
      <c r="D204" s="373" t="s">
        <v>7702</v>
      </c>
      <c r="E204" s="356" t="s">
        <v>1936</v>
      </c>
      <c r="F204" s="356" t="s">
        <v>628</v>
      </c>
      <c r="G204" s="356"/>
      <c r="H204" s="356"/>
      <c r="I204" s="356"/>
      <c r="J204" s="356"/>
      <c r="K204" s="356"/>
      <c r="L204" s="356"/>
      <c r="M204" s="356"/>
      <c r="N204" s="356"/>
      <c r="O204" s="356"/>
      <c r="P204" s="356"/>
      <c r="Q204" s="356"/>
      <c r="R204" s="356"/>
      <c r="S204" s="356"/>
      <c r="T204" s="356"/>
      <c r="U204" s="356"/>
      <c r="V204" s="356"/>
      <c r="W204" s="356"/>
      <c r="X204" s="356"/>
      <c r="Y204" s="356"/>
      <c r="Z204" s="356"/>
      <c r="AA204" s="356"/>
      <c r="AB204" s="356"/>
      <c r="AC204" s="356"/>
      <c r="AD204" s="356"/>
      <c r="AE204" s="356"/>
      <c r="AF204" s="356"/>
      <c r="AG204" s="356"/>
      <c r="AH204" s="356"/>
      <c r="AI204" s="356"/>
      <c r="AJ204" s="356"/>
      <c r="AK204" s="356"/>
      <c r="AL204" s="356"/>
    </row>
    <row r="205" spans="2:38">
      <c r="B205" s="373" t="s">
        <v>4605</v>
      </c>
      <c r="C205" s="373"/>
      <c r="D205" s="373" t="s">
        <v>7702</v>
      </c>
      <c r="E205" s="356" t="s">
        <v>1301</v>
      </c>
      <c r="F205" s="356" t="s">
        <v>628</v>
      </c>
      <c r="G205" s="356"/>
      <c r="H205" s="356"/>
      <c r="I205" s="356"/>
      <c r="J205" s="356"/>
      <c r="K205" s="356"/>
      <c r="L205" s="356"/>
      <c r="M205" s="356"/>
      <c r="N205" s="356"/>
      <c r="O205" s="356"/>
      <c r="P205" s="356"/>
      <c r="Q205" s="356"/>
      <c r="R205" s="356"/>
      <c r="S205" s="356"/>
      <c r="T205" s="356"/>
      <c r="U205" s="356"/>
      <c r="V205" s="356"/>
      <c r="W205" s="356"/>
      <c r="X205" s="356"/>
      <c r="Y205" s="356"/>
      <c r="Z205" s="356"/>
      <c r="AA205" s="356"/>
      <c r="AB205" s="356"/>
      <c r="AC205" s="356"/>
      <c r="AD205" s="356"/>
      <c r="AE205" s="356"/>
      <c r="AF205" s="356"/>
      <c r="AG205" s="356"/>
      <c r="AH205" s="356"/>
      <c r="AI205" s="356"/>
      <c r="AJ205" s="356"/>
      <c r="AK205" s="356"/>
      <c r="AL205" s="356"/>
    </row>
    <row r="206" spans="2:38">
      <c r="B206" s="373" t="s">
        <v>6952</v>
      </c>
      <c r="C206" s="373"/>
      <c r="D206" s="373" t="s">
        <v>7702</v>
      </c>
      <c r="E206" s="356" t="s">
        <v>1949</v>
      </c>
      <c r="F206" s="356" t="s">
        <v>628</v>
      </c>
      <c r="G206" s="356"/>
      <c r="H206" s="356"/>
      <c r="I206" s="356"/>
      <c r="J206" s="356"/>
      <c r="K206" s="356"/>
      <c r="L206" s="356"/>
      <c r="M206" s="356"/>
      <c r="N206" s="356"/>
      <c r="O206" s="356"/>
      <c r="P206" s="356"/>
      <c r="Q206" s="356"/>
      <c r="R206" s="356"/>
      <c r="S206" s="356"/>
      <c r="T206" s="356"/>
      <c r="U206" s="356"/>
      <c r="V206" s="356"/>
      <c r="W206" s="356"/>
      <c r="X206" s="356"/>
      <c r="Y206" s="356"/>
      <c r="Z206" s="356"/>
      <c r="AA206" s="356"/>
      <c r="AB206" s="356"/>
      <c r="AC206" s="356"/>
      <c r="AD206" s="356"/>
      <c r="AE206" s="356"/>
      <c r="AF206" s="356"/>
      <c r="AG206" s="356"/>
      <c r="AH206" s="356"/>
      <c r="AI206" s="356"/>
      <c r="AJ206" s="356"/>
      <c r="AK206" s="356"/>
      <c r="AL206" s="356"/>
    </row>
    <row r="207" spans="2:38">
      <c r="B207" s="373" t="s">
        <v>6953</v>
      </c>
      <c r="C207" s="373"/>
      <c r="D207" s="373" t="s">
        <v>7702</v>
      </c>
      <c r="E207" s="356" t="s">
        <v>1074</v>
      </c>
      <c r="F207" s="356" t="s">
        <v>628</v>
      </c>
      <c r="G207" s="356"/>
      <c r="H207" s="356"/>
      <c r="I207" s="356"/>
      <c r="J207" s="356"/>
      <c r="K207" s="356"/>
      <c r="L207" s="356"/>
      <c r="M207" s="356"/>
      <c r="N207" s="356"/>
      <c r="O207" s="356"/>
      <c r="P207" s="356"/>
      <c r="Q207" s="356"/>
      <c r="R207" s="356"/>
      <c r="S207" s="356"/>
      <c r="T207" s="356"/>
      <c r="U207" s="356"/>
      <c r="V207" s="356"/>
      <c r="W207" s="356"/>
      <c r="X207" s="356"/>
      <c r="Y207" s="356"/>
      <c r="Z207" s="356"/>
      <c r="AA207" s="356"/>
      <c r="AB207" s="356"/>
      <c r="AC207" s="356"/>
      <c r="AD207" s="356"/>
      <c r="AE207" s="356"/>
      <c r="AF207" s="356"/>
      <c r="AG207" s="356"/>
      <c r="AH207" s="356"/>
      <c r="AI207" s="356"/>
      <c r="AJ207" s="356"/>
      <c r="AK207" s="356"/>
      <c r="AL207" s="356"/>
    </row>
    <row r="208" spans="2:38">
      <c r="B208" s="373" t="s">
        <v>100</v>
      </c>
      <c r="C208" s="373"/>
      <c r="D208" s="373" t="s">
        <v>7702</v>
      </c>
      <c r="E208" s="356" t="s">
        <v>1959</v>
      </c>
      <c r="F208" s="356" t="s">
        <v>628</v>
      </c>
      <c r="G208" s="356"/>
      <c r="H208" s="356"/>
      <c r="I208" s="356"/>
      <c r="J208" s="356"/>
      <c r="K208" s="356"/>
      <c r="L208" s="356"/>
      <c r="M208" s="356"/>
      <c r="N208" s="356"/>
      <c r="O208" s="356"/>
      <c r="P208" s="356"/>
      <c r="Q208" s="356"/>
      <c r="R208" s="356"/>
      <c r="S208" s="356"/>
      <c r="T208" s="356"/>
      <c r="U208" s="356"/>
      <c r="V208" s="356"/>
      <c r="W208" s="356"/>
      <c r="X208" s="356"/>
      <c r="Y208" s="356"/>
      <c r="Z208" s="356"/>
      <c r="AA208" s="356"/>
      <c r="AB208" s="356"/>
      <c r="AC208" s="356"/>
      <c r="AD208" s="356"/>
      <c r="AE208" s="356"/>
      <c r="AF208" s="356"/>
      <c r="AG208" s="356"/>
      <c r="AH208" s="356"/>
      <c r="AI208" s="356"/>
      <c r="AJ208" s="356"/>
      <c r="AK208" s="356"/>
      <c r="AL208" s="356"/>
    </row>
    <row r="209" spans="2:38">
      <c r="B209" s="373" t="s">
        <v>1423</v>
      </c>
      <c r="C209" s="373"/>
      <c r="D209" s="373" t="s">
        <v>7702</v>
      </c>
      <c r="E209" s="356" t="s">
        <v>1966</v>
      </c>
      <c r="F209" s="356" t="s">
        <v>628</v>
      </c>
      <c r="G209" s="356"/>
      <c r="H209" s="356"/>
      <c r="I209" s="356"/>
      <c r="J209" s="356"/>
      <c r="K209" s="356"/>
      <c r="L209" s="356"/>
      <c r="M209" s="356"/>
      <c r="N209" s="356"/>
      <c r="O209" s="356"/>
      <c r="P209" s="356"/>
      <c r="Q209" s="356"/>
      <c r="R209" s="356"/>
      <c r="S209" s="356"/>
      <c r="T209" s="356"/>
      <c r="U209" s="356"/>
      <c r="V209" s="356"/>
      <c r="W209" s="356"/>
      <c r="X209" s="356"/>
      <c r="Y209" s="356"/>
      <c r="Z209" s="356"/>
      <c r="AA209" s="356"/>
      <c r="AB209" s="356"/>
      <c r="AC209" s="356"/>
      <c r="AD209" s="356"/>
      <c r="AE209" s="356"/>
      <c r="AF209" s="356"/>
      <c r="AG209" s="356"/>
      <c r="AH209" s="356"/>
      <c r="AI209" s="356"/>
      <c r="AJ209" s="356"/>
      <c r="AK209" s="356"/>
      <c r="AL209" s="356"/>
    </row>
    <row r="210" spans="2:38">
      <c r="B210" s="373" t="s">
        <v>1969</v>
      </c>
      <c r="C210" s="373"/>
      <c r="D210" s="373" t="s">
        <v>7702</v>
      </c>
      <c r="E210" s="356" t="s">
        <v>619</v>
      </c>
      <c r="F210" s="356" t="s">
        <v>628</v>
      </c>
      <c r="G210" s="356"/>
      <c r="H210" s="356"/>
      <c r="I210" s="356"/>
      <c r="J210" s="356"/>
      <c r="K210" s="356"/>
      <c r="L210" s="356"/>
      <c r="M210" s="356"/>
      <c r="N210" s="356"/>
      <c r="O210" s="356"/>
      <c r="P210" s="356"/>
      <c r="Q210" s="356"/>
      <c r="R210" s="356"/>
      <c r="S210" s="356"/>
      <c r="T210" s="356"/>
      <c r="U210" s="356"/>
      <c r="V210" s="356"/>
      <c r="W210" s="356"/>
      <c r="X210" s="356"/>
      <c r="Y210" s="356"/>
      <c r="Z210" s="356"/>
      <c r="AA210" s="356"/>
      <c r="AB210" s="356"/>
      <c r="AC210" s="356"/>
      <c r="AD210" s="356"/>
      <c r="AE210" s="356"/>
      <c r="AF210" s="356"/>
      <c r="AG210" s="356"/>
      <c r="AH210" s="356"/>
      <c r="AI210" s="356"/>
      <c r="AJ210" s="356"/>
      <c r="AK210" s="356"/>
      <c r="AL210" s="356"/>
    </row>
    <row r="211" spans="2:38">
      <c r="B211" s="373" t="s">
        <v>1974</v>
      </c>
      <c r="C211" s="373"/>
      <c r="D211" s="373" t="s">
        <v>7702</v>
      </c>
      <c r="E211" s="356" t="s">
        <v>1972</v>
      </c>
      <c r="F211" s="356" t="s">
        <v>628</v>
      </c>
      <c r="G211" s="356"/>
      <c r="H211" s="356"/>
      <c r="I211" s="356"/>
      <c r="J211" s="356"/>
      <c r="K211" s="356"/>
      <c r="L211" s="356"/>
      <c r="M211" s="356"/>
      <c r="N211" s="356"/>
      <c r="O211" s="356"/>
      <c r="P211" s="356"/>
      <c r="Q211" s="356"/>
      <c r="R211" s="356"/>
      <c r="S211" s="356"/>
      <c r="T211" s="356"/>
      <c r="U211" s="356"/>
      <c r="V211" s="356"/>
      <c r="W211" s="356"/>
      <c r="X211" s="356"/>
      <c r="Y211" s="356"/>
      <c r="Z211" s="356"/>
      <c r="AA211" s="356"/>
      <c r="AB211" s="356"/>
      <c r="AC211" s="356"/>
      <c r="AD211" s="356"/>
      <c r="AE211" s="356"/>
      <c r="AF211" s="356"/>
      <c r="AG211" s="356"/>
      <c r="AH211" s="356"/>
      <c r="AI211" s="356"/>
      <c r="AJ211" s="356"/>
      <c r="AK211" s="356"/>
      <c r="AL211" s="356"/>
    </row>
    <row r="212" spans="2:38">
      <c r="B212" s="373" t="s">
        <v>1976</v>
      </c>
      <c r="C212" s="373"/>
      <c r="D212" s="373" t="s">
        <v>7702</v>
      </c>
      <c r="E212" s="356" t="s">
        <v>1697</v>
      </c>
      <c r="F212" s="356" t="s">
        <v>628</v>
      </c>
      <c r="G212" s="356"/>
      <c r="H212" s="356"/>
      <c r="I212" s="356"/>
      <c r="J212" s="356"/>
      <c r="K212" s="356"/>
      <c r="L212" s="356"/>
      <c r="M212" s="356"/>
      <c r="N212" s="356"/>
      <c r="O212" s="356"/>
      <c r="P212" s="356"/>
      <c r="Q212" s="356"/>
      <c r="R212" s="356"/>
      <c r="S212" s="356"/>
      <c r="T212" s="356"/>
      <c r="U212" s="356"/>
      <c r="V212" s="356"/>
      <c r="W212" s="356"/>
      <c r="X212" s="356"/>
      <c r="Y212" s="356"/>
      <c r="Z212" s="356"/>
      <c r="AA212" s="356"/>
      <c r="AB212" s="356"/>
      <c r="AC212" s="356"/>
      <c r="AD212" s="356"/>
      <c r="AE212" s="356"/>
      <c r="AF212" s="356"/>
      <c r="AG212" s="356"/>
      <c r="AH212" s="356"/>
      <c r="AI212" s="356"/>
      <c r="AJ212" s="356"/>
      <c r="AK212" s="356"/>
      <c r="AL212" s="356"/>
    </row>
    <row r="213" spans="2:38">
      <c r="B213" s="373" t="s">
        <v>6050</v>
      </c>
      <c r="C213" s="373"/>
      <c r="D213" s="373" t="s">
        <v>7702</v>
      </c>
      <c r="E213" s="356" t="s">
        <v>833</v>
      </c>
      <c r="F213" s="356" t="s">
        <v>628</v>
      </c>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356"/>
      <c r="AK213" s="356"/>
      <c r="AL213" s="356"/>
    </row>
    <row r="214" spans="2:38">
      <c r="B214" s="373" t="s">
        <v>6954</v>
      </c>
      <c r="C214" s="373"/>
      <c r="D214" s="373" t="s">
        <v>7702</v>
      </c>
      <c r="E214" s="356" t="s">
        <v>1981</v>
      </c>
      <c r="F214" s="356" t="s">
        <v>628</v>
      </c>
      <c r="G214" s="356"/>
      <c r="H214" s="356"/>
      <c r="I214" s="356"/>
      <c r="J214" s="356"/>
      <c r="K214" s="356"/>
      <c r="L214" s="356"/>
      <c r="M214" s="356"/>
      <c r="N214" s="356"/>
      <c r="O214" s="356"/>
      <c r="P214" s="356"/>
      <c r="Q214" s="356"/>
      <c r="R214" s="356"/>
      <c r="S214" s="356"/>
      <c r="T214" s="356"/>
      <c r="U214" s="356"/>
      <c r="V214" s="356"/>
      <c r="W214" s="356"/>
      <c r="X214" s="356"/>
      <c r="Y214" s="356"/>
      <c r="Z214" s="356"/>
      <c r="AA214" s="356"/>
      <c r="AB214" s="356"/>
      <c r="AC214" s="356"/>
      <c r="AD214" s="356"/>
      <c r="AE214" s="356"/>
      <c r="AF214" s="356"/>
      <c r="AG214" s="356"/>
      <c r="AH214" s="356"/>
      <c r="AI214" s="356"/>
      <c r="AJ214" s="356"/>
      <c r="AK214" s="356"/>
      <c r="AL214" s="356"/>
    </row>
    <row r="215" spans="2:38">
      <c r="B215" s="373" t="s">
        <v>1091</v>
      </c>
      <c r="C215" s="373"/>
      <c r="D215" s="373" t="s">
        <v>7702</v>
      </c>
      <c r="E215" s="356" t="s">
        <v>1060</v>
      </c>
      <c r="F215" s="356" t="s">
        <v>628</v>
      </c>
      <c r="G215" s="356"/>
      <c r="H215" s="356"/>
      <c r="I215" s="356"/>
      <c r="J215" s="356"/>
      <c r="K215" s="356"/>
      <c r="L215" s="356"/>
      <c r="M215" s="356"/>
      <c r="N215" s="356"/>
      <c r="O215" s="356"/>
      <c r="P215" s="356"/>
      <c r="Q215" s="356"/>
      <c r="R215" s="356"/>
      <c r="S215" s="356"/>
      <c r="T215" s="356"/>
      <c r="U215" s="356"/>
      <c r="V215" s="356"/>
      <c r="W215" s="356"/>
      <c r="X215" s="356"/>
      <c r="Y215" s="356"/>
      <c r="Z215" s="356"/>
      <c r="AA215" s="356"/>
      <c r="AB215" s="356"/>
      <c r="AC215" s="356"/>
      <c r="AD215" s="356"/>
      <c r="AE215" s="356"/>
      <c r="AF215" s="356"/>
      <c r="AG215" s="356"/>
      <c r="AH215" s="356"/>
      <c r="AI215" s="356"/>
      <c r="AJ215" s="356"/>
      <c r="AK215" s="356"/>
      <c r="AL215" s="356"/>
    </row>
    <row r="216" spans="2:38">
      <c r="B216" s="373" t="s">
        <v>1710</v>
      </c>
      <c r="C216" s="373"/>
      <c r="D216" s="373" t="s">
        <v>7702</v>
      </c>
      <c r="E216" s="356" t="s">
        <v>1983</v>
      </c>
      <c r="F216" s="356" t="s">
        <v>628</v>
      </c>
      <c r="G216" s="356"/>
      <c r="H216" s="356"/>
      <c r="I216" s="356"/>
      <c r="J216" s="356"/>
      <c r="K216" s="356"/>
      <c r="L216" s="356"/>
      <c r="M216" s="356"/>
      <c r="N216" s="356"/>
      <c r="O216" s="356"/>
      <c r="P216" s="356"/>
      <c r="Q216" s="356"/>
      <c r="R216" s="356"/>
      <c r="S216" s="356"/>
      <c r="T216" s="356"/>
      <c r="U216" s="356"/>
      <c r="V216" s="356"/>
      <c r="W216" s="356"/>
      <c r="X216" s="356"/>
      <c r="Y216" s="356"/>
      <c r="Z216" s="356"/>
      <c r="AA216" s="356"/>
      <c r="AB216" s="356"/>
      <c r="AC216" s="356"/>
      <c r="AD216" s="356"/>
      <c r="AE216" s="356"/>
      <c r="AF216" s="356"/>
      <c r="AG216" s="356"/>
      <c r="AH216" s="356"/>
      <c r="AI216" s="356"/>
      <c r="AJ216" s="356"/>
      <c r="AK216" s="356"/>
      <c r="AL216" s="356"/>
    </row>
    <row r="217" spans="2:38">
      <c r="B217" s="373" t="s">
        <v>1928</v>
      </c>
      <c r="C217" s="373"/>
      <c r="D217" s="373" t="s">
        <v>7702</v>
      </c>
      <c r="E217" s="356" t="s">
        <v>679</v>
      </c>
      <c r="F217" s="356" t="s">
        <v>628</v>
      </c>
      <c r="G217" s="356"/>
      <c r="H217" s="356"/>
      <c r="I217" s="356"/>
      <c r="J217" s="356"/>
      <c r="K217" s="356"/>
      <c r="L217" s="356"/>
      <c r="M217" s="356"/>
      <c r="N217" s="356"/>
      <c r="O217" s="356"/>
      <c r="P217" s="356"/>
      <c r="Q217" s="356"/>
      <c r="R217" s="356"/>
      <c r="S217" s="356"/>
      <c r="T217" s="356"/>
      <c r="U217" s="356"/>
      <c r="V217" s="356"/>
      <c r="W217" s="356"/>
      <c r="X217" s="356"/>
      <c r="Y217" s="356"/>
      <c r="Z217" s="356"/>
      <c r="AA217" s="356"/>
      <c r="AB217" s="356"/>
      <c r="AC217" s="356"/>
      <c r="AD217" s="356"/>
      <c r="AE217" s="356"/>
      <c r="AF217" s="356"/>
      <c r="AG217" s="356"/>
      <c r="AH217" s="356"/>
      <c r="AI217" s="356"/>
      <c r="AJ217" s="356"/>
      <c r="AK217" s="356"/>
      <c r="AL217" s="356"/>
    </row>
    <row r="218" spans="2:38">
      <c r="B218" s="373" t="s">
        <v>3429</v>
      </c>
      <c r="C218" s="373"/>
      <c r="D218" s="373" t="s">
        <v>7702</v>
      </c>
      <c r="E218" s="356" t="s">
        <v>1813</v>
      </c>
      <c r="F218" s="356" t="s">
        <v>628</v>
      </c>
      <c r="G218" s="356"/>
      <c r="H218" s="356"/>
      <c r="I218" s="356"/>
      <c r="J218" s="356"/>
      <c r="K218" s="356"/>
      <c r="L218" s="356"/>
      <c r="M218" s="356"/>
      <c r="N218" s="356"/>
      <c r="O218" s="356"/>
      <c r="P218" s="356"/>
      <c r="Q218" s="356"/>
      <c r="R218" s="356"/>
      <c r="S218" s="356"/>
      <c r="T218" s="356"/>
      <c r="U218" s="356"/>
      <c r="V218" s="356"/>
      <c r="W218" s="356"/>
      <c r="X218" s="356"/>
      <c r="Y218" s="356"/>
      <c r="Z218" s="356"/>
      <c r="AA218" s="356"/>
      <c r="AB218" s="356"/>
      <c r="AC218" s="356"/>
      <c r="AD218" s="356"/>
      <c r="AE218" s="356"/>
      <c r="AF218" s="356"/>
      <c r="AG218" s="356"/>
      <c r="AH218" s="356"/>
      <c r="AI218" s="356"/>
      <c r="AJ218" s="356"/>
      <c r="AK218" s="356"/>
      <c r="AL218" s="356"/>
    </row>
    <row r="219" spans="2:38">
      <c r="B219" s="373" t="s">
        <v>6956</v>
      </c>
      <c r="C219" s="373"/>
      <c r="D219" s="373" t="s">
        <v>7702</v>
      </c>
      <c r="E219" s="356" t="s">
        <v>1991</v>
      </c>
      <c r="F219" s="356" t="s">
        <v>628</v>
      </c>
      <c r="G219" s="356"/>
      <c r="H219" s="356"/>
      <c r="I219" s="356"/>
      <c r="J219" s="356"/>
      <c r="K219" s="356"/>
      <c r="L219" s="356"/>
      <c r="M219" s="356"/>
      <c r="N219" s="356"/>
      <c r="O219" s="356"/>
      <c r="P219" s="356"/>
      <c r="Q219" s="356"/>
      <c r="R219" s="356"/>
      <c r="S219" s="356"/>
      <c r="T219" s="356"/>
      <c r="U219" s="356"/>
      <c r="V219" s="356"/>
      <c r="W219" s="356"/>
      <c r="X219" s="356"/>
      <c r="Y219" s="356"/>
      <c r="Z219" s="356"/>
      <c r="AA219" s="356"/>
      <c r="AB219" s="356"/>
      <c r="AC219" s="356"/>
      <c r="AD219" s="356"/>
      <c r="AE219" s="356"/>
      <c r="AF219" s="356"/>
      <c r="AG219" s="356"/>
      <c r="AH219" s="356"/>
      <c r="AI219" s="356"/>
      <c r="AJ219" s="356"/>
      <c r="AK219" s="356"/>
      <c r="AL219" s="356"/>
    </row>
    <row r="220" spans="2:38">
      <c r="B220" s="373" t="s">
        <v>529</v>
      </c>
      <c r="C220" s="373"/>
      <c r="D220" s="373" t="s">
        <v>7702</v>
      </c>
      <c r="E220" s="356" t="s">
        <v>1428</v>
      </c>
      <c r="F220" s="356" t="s">
        <v>628</v>
      </c>
      <c r="G220" s="356"/>
      <c r="H220" s="356"/>
      <c r="I220" s="356"/>
      <c r="J220" s="356"/>
      <c r="K220" s="356"/>
      <c r="L220" s="356"/>
      <c r="M220" s="356"/>
      <c r="N220" s="356"/>
      <c r="O220" s="356"/>
      <c r="P220" s="356"/>
      <c r="Q220" s="356"/>
      <c r="R220" s="356"/>
      <c r="S220" s="356"/>
      <c r="T220" s="356"/>
      <c r="U220" s="356"/>
      <c r="V220" s="356"/>
      <c r="W220" s="356"/>
      <c r="X220" s="356"/>
      <c r="Y220" s="356"/>
      <c r="Z220" s="356"/>
      <c r="AA220" s="356"/>
      <c r="AB220" s="356"/>
      <c r="AC220" s="356"/>
      <c r="AD220" s="356"/>
      <c r="AE220" s="356"/>
      <c r="AF220" s="356"/>
      <c r="AG220" s="356"/>
      <c r="AH220" s="356"/>
      <c r="AI220" s="356"/>
      <c r="AJ220" s="356"/>
      <c r="AK220" s="356"/>
      <c r="AL220" s="356"/>
    </row>
    <row r="221" spans="2:38">
      <c r="B221" s="373" t="s">
        <v>1210</v>
      </c>
      <c r="C221" s="373"/>
      <c r="D221" s="373" t="s">
        <v>7702</v>
      </c>
      <c r="E221" s="356" t="s">
        <v>1186</v>
      </c>
      <c r="F221" s="356" t="s">
        <v>628</v>
      </c>
      <c r="G221" s="356"/>
      <c r="H221" s="356"/>
      <c r="I221" s="356"/>
      <c r="J221" s="356"/>
      <c r="K221" s="356"/>
      <c r="L221" s="356"/>
      <c r="M221" s="356"/>
      <c r="N221" s="356"/>
      <c r="O221" s="356"/>
      <c r="P221" s="356"/>
      <c r="Q221" s="356"/>
      <c r="R221" s="356"/>
      <c r="S221" s="356"/>
      <c r="T221" s="356"/>
      <c r="U221" s="356"/>
      <c r="V221" s="356"/>
      <c r="W221" s="356"/>
      <c r="X221" s="356"/>
      <c r="Y221" s="356"/>
      <c r="Z221" s="356"/>
      <c r="AA221" s="356"/>
      <c r="AB221" s="356"/>
      <c r="AC221" s="356"/>
      <c r="AD221" s="356"/>
      <c r="AE221" s="356"/>
      <c r="AF221" s="356"/>
      <c r="AG221" s="356"/>
      <c r="AH221" s="356"/>
      <c r="AI221" s="356"/>
      <c r="AJ221" s="356"/>
      <c r="AK221" s="356"/>
      <c r="AL221" s="356"/>
    </row>
    <row r="222" spans="2:38">
      <c r="B222" s="373" t="s">
        <v>6957</v>
      </c>
      <c r="C222" s="373"/>
      <c r="D222" s="373" t="s">
        <v>7702</v>
      </c>
      <c r="E222" s="356" t="s">
        <v>2004</v>
      </c>
      <c r="F222" s="356" t="s">
        <v>628</v>
      </c>
      <c r="G222" s="356"/>
      <c r="H222" s="356"/>
      <c r="I222" s="356"/>
      <c r="J222" s="356"/>
      <c r="K222" s="356"/>
      <c r="L222" s="356"/>
      <c r="M222" s="356"/>
      <c r="N222" s="356"/>
      <c r="O222" s="356"/>
      <c r="P222" s="356"/>
      <c r="Q222" s="356"/>
      <c r="R222" s="356"/>
      <c r="S222" s="356"/>
      <c r="T222" s="356"/>
      <c r="U222" s="356"/>
      <c r="V222" s="356"/>
      <c r="W222" s="356"/>
      <c r="X222" s="356"/>
      <c r="Y222" s="356"/>
      <c r="Z222" s="356"/>
      <c r="AA222" s="356"/>
      <c r="AB222" s="356"/>
      <c r="AC222" s="356"/>
      <c r="AD222" s="356"/>
      <c r="AE222" s="356"/>
      <c r="AF222" s="356"/>
      <c r="AG222" s="356"/>
      <c r="AH222" s="356"/>
      <c r="AI222" s="356"/>
      <c r="AJ222" s="356"/>
      <c r="AK222" s="356"/>
      <c r="AL222" s="356"/>
    </row>
    <row r="223" spans="2:38">
      <c r="B223" s="373" t="s">
        <v>6958</v>
      </c>
      <c r="C223" s="373"/>
      <c r="D223" s="373" t="s">
        <v>7702</v>
      </c>
      <c r="E223" s="356" t="s">
        <v>2005</v>
      </c>
      <c r="F223" s="356" t="s">
        <v>628</v>
      </c>
      <c r="G223" s="356"/>
      <c r="H223" s="356"/>
      <c r="I223" s="356"/>
      <c r="J223" s="356"/>
      <c r="K223" s="356"/>
      <c r="L223" s="356"/>
      <c r="M223" s="356"/>
      <c r="N223" s="356"/>
      <c r="O223" s="356"/>
      <c r="P223" s="356"/>
      <c r="Q223" s="356"/>
      <c r="R223" s="356"/>
      <c r="S223" s="356"/>
      <c r="T223" s="356"/>
      <c r="U223" s="356"/>
      <c r="V223" s="356"/>
      <c r="W223" s="356"/>
      <c r="X223" s="356"/>
      <c r="Y223" s="356"/>
      <c r="Z223" s="356"/>
      <c r="AA223" s="356"/>
      <c r="AB223" s="356"/>
      <c r="AC223" s="356"/>
      <c r="AD223" s="356"/>
      <c r="AE223" s="356"/>
      <c r="AF223" s="356"/>
      <c r="AG223" s="356"/>
      <c r="AH223" s="356"/>
      <c r="AI223" s="356"/>
      <c r="AJ223" s="356"/>
      <c r="AK223" s="356"/>
      <c r="AL223" s="356"/>
    </row>
    <row r="224" spans="2:38">
      <c r="B224" s="373" t="s">
        <v>3987</v>
      </c>
      <c r="C224" s="373"/>
      <c r="D224" s="373" t="s">
        <v>7702</v>
      </c>
      <c r="E224" s="356" t="s">
        <v>1908</v>
      </c>
      <c r="F224" s="356" t="s">
        <v>628</v>
      </c>
      <c r="G224" s="356"/>
      <c r="H224" s="356"/>
      <c r="I224" s="356"/>
      <c r="J224" s="356"/>
      <c r="K224" s="356"/>
      <c r="L224" s="356"/>
      <c r="M224" s="356"/>
      <c r="N224" s="356"/>
      <c r="O224" s="356"/>
      <c r="P224" s="356"/>
      <c r="Q224" s="356"/>
      <c r="R224" s="356"/>
      <c r="S224" s="356"/>
      <c r="T224" s="356"/>
      <c r="U224" s="356"/>
      <c r="V224" s="356"/>
      <c r="W224" s="356"/>
      <c r="X224" s="356"/>
      <c r="Y224" s="356"/>
      <c r="Z224" s="356"/>
      <c r="AA224" s="356"/>
      <c r="AB224" s="356"/>
      <c r="AC224" s="356"/>
      <c r="AD224" s="356"/>
      <c r="AE224" s="356"/>
      <c r="AF224" s="356"/>
      <c r="AG224" s="356"/>
      <c r="AH224" s="356"/>
      <c r="AI224" s="356"/>
      <c r="AJ224" s="356"/>
      <c r="AK224" s="356"/>
      <c r="AL224" s="356"/>
    </row>
    <row r="225" spans="2:38">
      <c r="B225" s="373" t="s">
        <v>6344</v>
      </c>
      <c r="C225" s="373"/>
      <c r="D225" s="373" t="s">
        <v>7702</v>
      </c>
      <c r="E225" s="356" t="s">
        <v>2009</v>
      </c>
      <c r="F225" s="356" t="s">
        <v>628</v>
      </c>
      <c r="G225" s="356"/>
      <c r="H225" s="356"/>
      <c r="I225" s="356"/>
      <c r="J225" s="356"/>
      <c r="K225" s="356"/>
      <c r="L225" s="356"/>
      <c r="M225" s="356"/>
      <c r="N225" s="356"/>
      <c r="O225" s="356"/>
      <c r="P225" s="356"/>
      <c r="Q225" s="356"/>
      <c r="R225" s="356"/>
      <c r="S225" s="356"/>
      <c r="T225" s="356"/>
      <c r="U225" s="356"/>
      <c r="V225" s="356"/>
      <c r="W225" s="356"/>
      <c r="X225" s="356"/>
      <c r="Y225" s="356"/>
      <c r="Z225" s="356"/>
      <c r="AA225" s="356"/>
      <c r="AB225" s="356"/>
      <c r="AC225" s="356"/>
      <c r="AD225" s="356"/>
      <c r="AE225" s="356"/>
      <c r="AF225" s="356"/>
      <c r="AG225" s="356"/>
      <c r="AH225" s="356"/>
      <c r="AI225" s="356"/>
      <c r="AJ225" s="356"/>
      <c r="AK225" s="356"/>
      <c r="AL225" s="356"/>
    </row>
    <row r="226" spans="2:38">
      <c r="B226" s="373" t="s">
        <v>6959</v>
      </c>
      <c r="C226" s="373"/>
      <c r="D226" s="373" t="s">
        <v>7702</v>
      </c>
      <c r="E226" s="356" t="s">
        <v>48</v>
      </c>
      <c r="F226" s="356" t="s">
        <v>628</v>
      </c>
      <c r="G226" s="356"/>
      <c r="H226" s="356"/>
      <c r="I226" s="356"/>
      <c r="J226" s="356"/>
      <c r="K226" s="356"/>
      <c r="L226" s="356"/>
      <c r="M226" s="356"/>
      <c r="N226" s="356"/>
      <c r="O226" s="356"/>
      <c r="P226" s="356"/>
      <c r="Q226" s="356"/>
      <c r="R226" s="356"/>
      <c r="S226" s="356"/>
      <c r="T226" s="356"/>
      <c r="U226" s="356"/>
      <c r="V226" s="356"/>
      <c r="W226" s="356"/>
      <c r="X226" s="356"/>
      <c r="Y226" s="356"/>
      <c r="Z226" s="356"/>
      <c r="AA226" s="356"/>
      <c r="AB226" s="356"/>
      <c r="AC226" s="356"/>
      <c r="AD226" s="356"/>
      <c r="AE226" s="356"/>
      <c r="AF226" s="356"/>
      <c r="AG226" s="356"/>
      <c r="AH226" s="356"/>
      <c r="AI226" s="356"/>
      <c r="AJ226" s="356"/>
      <c r="AK226" s="356"/>
      <c r="AL226" s="356"/>
    </row>
    <row r="227" spans="2:38">
      <c r="B227" s="373" t="s">
        <v>4330</v>
      </c>
      <c r="C227" s="373"/>
      <c r="D227" s="373" t="s">
        <v>7702</v>
      </c>
      <c r="E227" s="356" t="s">
        <v>2015</v>
      </c>
      <c r="F227" s="356" t="s">
        <v>628</v>
      </c>
      <c r="G227" s="356"/>
      <c r="H227" s="356"/>
      <c r="I227" s="356"/>
      <c r="J227" s="356"/>
      <c r="K227" s="356"/>
      <c r="L227" s="356"/>
      <c r="M227" s="356"/>
      <c r="N227" s="356"/>
      <c r="O227" s="356"/>
      <c r="P227" s="356"/>
      <c r="Q227" s="356"/>
      <c r="R227" s="356"/>
      <c r="S227" s="356"/>
      <c r="T227" s="356"/>
      <c r="U227" s="356"/>
      <c r="V227" s="356"/>
      <c r="W227" s="356"/>
      <c r="X227" s="356"/>
      <c r="Y227" s="356"/>
      <c r="Z227" s="356"/>
      <c r="AA227" s="356"/>
      <c r="AB227" s="356"/>
      <c r="AC227" s="356"/>
      <c r="AD227" s="356"/>
      <c r="AE227" s="356"/>
      <c r="AF227" s="356"/>
      <c r="AG227" s="356"/>
      <c r="AH227" s="356"/>
      <c r="AI227" s="356"/>
      <c r="AJ227" s="356"/>
      <c r="AK227" s="356"/>
      <c r="AL227" s="356"/>
    </row>
    <row r="228" spans="2:38">
      <c r="B228" s="373" t="s">
        <v>320</v>
      </c>
      <c r="C228" s="373"/>
      <c r="D228" s="373" t="s">
        <v>7702</v>
      </c>
      <c r="E228" s="356" t="s">
        <v>256</v>
      </c>
      <c r="F228" s="356" t="s">
        <v>628</v>
      </c>
      <c r="G228" s="356"/>
      <c r="H228" s="356"/>
      <c r="I228" s="356"/>
      <c r="J228" s="356"/>
      <c r="K228" s="356"/>
      <c r="L228" s="356"/>
      <c r="M228" s="356"/>
      <c r="N228" s="356"/>
      <c r="O228" s="356"/>
      <c r="P228" s="356"/>
      <c r="Q228" s="356"/>
      <c r="R228" s="356"/>
      <c r="S228" s="356"/>
      <c r="T228" s="356"/>
      <c r="U228" s="356"/>
      <c r="V228" s="356"/>
      <c r="W228" s="356"/>
      <c r="X228" s="356"/>
      <c r="Y228" s="356"/>
      <c r="Z228" s="356"/>
      <c r="AA228" s="356"/>
      <c r="AB228" s="356"/>
      <c r="AC228" s="356"/>
      <c r="AD228" s="356"/>
      <c r="AE228" s="356"/>
      <c r="AF228" s="356"/>
      <c r="AG228" s="356"/>
      <c r="AH228" s="356"/>
      <c r="AI228" s="356"/>
      <c r="AJ228" s="356"/>
      <c r="AK228" s="356"/>
      <c r="AL228" s="356"/>
    </row>
    <row r="229" spans="2:38">
      <c r="B229" s="373" t="s">
        <v>6951</v>
      </c>
      <c r="C229" s="373"/>
      <c r="D229" s="373" t="s">
        <v>7702</v>
      </c>
      <c r="E229" s="356" t="s">
        <v>1809</v>
      </c>
      <c r="F229" s="356" t="s">
        <v>628</v>
      </c>
      <c r="G229" s="356"/>
      <c r="H229" s="356"/>
      <c r="I229" s="356"/>
      <c r="J229" s="356"/>
      <c r="K229" s="356"/>
      <c r="L229" s="356"/>
      <c r="M229" s="356"/>
      <c r="N229" s="356"/>
      <c r="O229" s="356"/>
      <c r="P229" s="356"/>
      <c r="Q229" s="356"/>
      <c r="R229" s="356"/>
      <c r="S229" s="356"/>
      <c r="T229" s="356"/>
      <c r="U229" s="356"/>
      <c r="V229" s="356"/>
      <c r="W229" s="356"/>
      <c r="X229" s="356"/>
      <c r="Y229" s="356"/>
      <c r="Z229" s="356"/>
      <c r="AA229" s="356"/>
      <c r="AB229" s="356"/>
      <c r="AC229" s="356"/>
      <c r="AD229" s="356"/>
      <c r="AE229" s="356"/>
      <c r="AF229" s="356"/>
      <c r="AG229" s="356"/>
      <c r="AH229" s="356"/>
      <c r="AI229" s="356"/>
      <c r="AJ229" s="356"/>
      <c r="AK229" s="356"/>
      <c r="AL229" s="356"/>
    </row>
    <row r="230" spans="2:38">
      <c r="B230" s="373" t="s">
        <v>5923</v>
      </c>
      <c r="C230" s="373"/>
      <c r="D230" s="373" t="s">
        <v>7702</v>
      </c>
      <c r="E230" s="356" t="s">
        <v>2018</v>
      </c>
      <c r="F230" s="356" t="s">
        <v>628</v>
      </c>
      <c r="G230" s="356"/>
      <c r="H230" s="356"/>
      <c r="I230" s="356"/>
      <c r="J230" s="356"/>
      <c r="K230" s="356"/>
      <c r="L230" s="356"/>
      <c r="M230" s="356"/>
      <c r="N230" s="356"/>
      <c r="O230" s="356"/>
      <c r="P230" s="356"/>
      <c r="Q230" s="356"/>
      <c r="R230" s="356"/>
      <c r="S230" s="356"/>
      <c r="T230" s="356"/>
      <c r="U230" s="356"/>
      <c r="V230" s="356"/>
      <c r="W230" s="356"/>
      <c r="X230" s="356"/>
      <c r="Y230" s="356"/>
      <c r="Z230" s="356"/>
      <c r="AA230" s="356"/>
      <c r="AB230" s="356"/>
      <c r="AC230" s="356"/>
      <c r="AD230" s="356"/>
      <c r="AE230" s="356"/>
      <c r="AF230" s="356"/>
      <c r="AG230" s="356"/>
      <c r="AH230" s="356"/>
      <c r="AI230" s="356"/>
      <c r="AJ230" s="356"/>
      <c r="AK230" s="356"/>
      <c r="AL230" s="356"/>
    </row>
    <row r="231" spans="2:38">
      <c r="B231" s="373" t="s">
        <v>2966</v>
      </c>
      <c r="C231" s="373"/>
      <c r="D231" s="373" t="s">
        <v>7702</v>
      </c>
      <c r="E231" s="356" t="s">
        <v>2020</v>
      </c>
      <c r="F231" s="356" t="s">
        <v>628</v>
      </c>
      <c r="G231" s="356"/>
      <c r="H231" s="356"/>
      <c r="I231" s="356"/>
      <c r="J231" s="356"/>
      <c r="K231" s="356"/>
      <c r="L231" s="356"/>
      <c r="M231" s="356"/>
      <c r="N231" s="356"/>
      <c r="O231" s="356"/>
      <c r="P231" s="356"/>
      <c r="Q231" s="356"/>
      <c r="R231" s="356"/>
      <c r="S231" s="356"/>
      <c r="T231" s="356"/>
      <c r="U231" s="356"/>
      <c r="V231" s="356"/>
      <c r="W231" s="356"/>
      <c r="X231" s="356"/>
      <c r="Y231" s="356"/>
      <c r="Z231" s="356"/>
      <c r="AA231" s="356"/>
      <c r="AB231" s="356"/>
      <c r="AC231" s="356"/>
      <c r="AD231" s="356"/>
      <c r="AE231" s="356"/>
      <c r="AF231" s="356"/>
      <c r="AG231" s="356"/>
      <c r="AH231" s="356"/>
      <c r="AI231" s="356"/>
      <c r="AJ231" s="356"/>
      <c r="AK231" s="356"/>
      <c r="AL231" s="356"/>
    </row>
    <row r="232" spans="2:38">
      <c r="B232" s="373" t="s">
        <v>1955</v>
      </c>
      <c r="C232" s="373"/>
      <c r="D232" s="373" t="s">
        <v>7702</v>
      </c>
      <c r="E232" s="356" t="s">
        <v>2023</v>
      </c>
      <c r="F232" s="356" t="s">
        <v>628</v>
      </c>
      <c r="G232" s="356"/>
      <c r="H232" s="356"/>
      <c r="I232" s="356"/>
      <c r="J232" s="356"/>
      <c r="K232" s="356"/>
      <c r="L232" s="356"/>
      <c r="M232" s="356"/>
      <c r="N232" s="356"/>
      <c r="O232" s="356"/>
      <c r="P232" s="356"/>
      <c r="Q232" s="356"/>
      <c r="R232" s="356"/>
      <c r="S232" s="356"/>
      <c r="T232" s="356"/>
      <c r="U232" s="356"/>
      <c r="V232" s="356"/>
      <c r="W232" s="356"/>
      <c r="X232" s="356"/>
      <c r="Y232" s="356"/>
      <c r="Z232" s="356"/>
      <c r="AA232" s="356"/>
      <c r="AB232" s="356"/>
      <c r="AC232" s="356"/>
      <c r="AD232" s="356"/>
      <c r="AE232" s="356"/>
      <c r="AF232" s="356"/>
      <c r="AG232" s="356"/>
      <c r="AH232" s="356"/>
      <c r="AI232" s="356"/>
      <c r="AJ232" s="356"/>
      <c r="AK232" s="356"/>
      <c r="AL232" s="356"/>
    </row>
    <row r="233" spans="2:38">
      <c r="B233" s="373" t="s">
        <v>6960</v>
      </c>
      <c r="C233" s="373"/>
      <c r="D233" s="373" t="s">
        <v>7702</v>
      </c>
      <c r="E233" s="356" t="s">
        <v>1216</v>
      </c>
      <c r="F233" s="356" t="s">
        <v>628</v>
      </c>
      <c r="G233" s="356"/>
      <c r="H233" s="356"/>
      <c r="I233" s="356"/>
      <c r="J233" s="356"/>
      <c r="K233" s="356"/>
      <c r="L233" s="356"/>
      <c r="M233" s="356"/>
      <c r="N233" s="356"/>
      <c r="O233" s="356"/>
      <c r="P233" s="356"/>
      <c r="Q233" s="356"/>
      <c r="R233" s="356"/>
      <c r="S233" s="356"/>
      <c r="T233" s="356"/>
      <c r="U233" s="356"/>
      <c r="V233" s="356"/>
      <c r="W233" s="356"/>
      <c r="X233" s="356"/>
      <c r="Y233" s="356"/>
      <c r="Z233" s="356"/>
      <c r="AA233" s="356"/>
      <c r="AB233" s="356"/>
      <c r="AC233" s="356"/>
      <c r="AD233" s="356"/>
      <c r="AE233" s="356"/>
      <c r="AF233" s="356"/>
      <c r="AG233" s="356"/>
      <c r="AH233" s="356"/>
      <c r="AI233" s="356"/>
      <c r="AJ233" s="356"/>
      <c r="AK233" s="356"/>
      <c r="AL233" s="356"/>
    </row>
    <row r="234" spans="2:38">
      <c r="B234" s="373" t="s">
        <v>6961</v>
      </c>
      <c r="C234" s="373"/>
      <c r="D234" s="373" t="s">
        <v>7702</v>
      </c>
      <c r="E234" s="356" t="s">
        <v>1830</v>
      </c>
      <c r="F234" s="356" t="s">
        <v>628</v>
      </c>
      <c r="G234" s="356"/>
      <c r="H234" s="356"/>
      <c r="I234" s="356"/>
      <c r="J234" s="356"/>
      <c r="K234" s="356"/>
      <c r="L234" s="356"/>
      <c r="M234" s="356"/>
      <c r="N234" s="356"/>
      <c r="O234" s="356"/>
      <c r="P234" s="356"/>
      <c r="Q234" s="356"/>
      <c r="R234" s="356"/>
      <c r="S234" s="356"/>
      <c r="T234" s="356"/>
      <c r="U234" s="356"/>
      <c r="V234" s="356"/>
      <c r="W234" s="356"/>
      <c r="X234" s="356"/>
      <c r="Y234" s="356"/>
      <c r="Z234" s="356"/>
      <c r="AA234" s="356"/>
      <c r="AB234" s="356"/>
      <c r="AC234" s="356"/>
      <c r="AD234" s="356"/>
      <c r="AE234" s="356"/>
      <c r="AF234" s="356"/>
      <c r="AG234" s="356"/>
      <c r="AH234" s="356"/>
      <c r="AI234" s="356"/>
      <c r="AJ234" s="356"/>
      <c r="AK234" s="356"/>
      <c r="AL234" s="356"/>
    </row>
    <row r="235" spans="2:38">
      <c r="B235" s="373" t="s">
        <v>905</v>
      </c>
      <c r="C235" s="373"/>
      <c r="D235" s="373" t="s">
        <v>7702</v>
      </c>
      <c r="E235" s="356" t="s">
        <v>2027</v>
      </c>
      <c r="F235" s="356" t="s">
        <v>628</v>
      </c>
      <c r="G235" s="356"/>
      <c r="H235" s="356"/>
      <c r="I235" s="356"/>
      <c r="J235" s="356"/>
      <c r="K235" s="356"/>
      <c r="L235" s="356"/>
      <c r="M235" s="356"/>
      <c r="N235" s="356"/>
      <c r="O235" s="356"/>
      <c r="P235" s="356"/>
      <c r="Q235" s="356"/>
      <c r="R235" s="356"/>
      <c r="S235" s="356"/>
      <c r="T235" s="356"/>
      <c r="U235" s="356"/>
      <c r="V235" s="356"/>
      <c r="W235" s="356"/>
      <c r="X235" s="356"/>
      <c r="Y235" s="356"/>
      <c r="Z235" s="356"/>
      <c r="AA235" s="356"/>
      <c r="AB235" s="356"/>
      <c r="AC235" s="356"/>
      <c r="AD235" s="356"/>
      <c r="AE235" s="356"/>
      <c r="AF235" s="356"/>
      <c r="AG235" s="356"/>
      <c r="AH235" s="356"/>
      <c r="AI235" s="356"/>
      <c r="AJ235" s="356"/>
      <c r="AK235" s="356"/>
      <c r="AL235" s="356"/>
    </row>
    <row r="236" spans="2:38">
      <c r="B236" s="373" t="s">
        <v>1608</v>
      </c>
      <c r="C236" s="373"/>
      <c r="D236" s="373" t="s">
        <v>7702</v>
      </c>
      <c r="E236" s="356" t="s">
        <v>1744</v>
      </c>
      <c r="F236" s="356" t="s">
        <v>628</v>
      </c>
      <c r="G236" s="356"/>
      <c r="H236" s="356"/>
      <c r="I236" s="356"/>
      <c r="J236" s="356"/>
      <c r="K236" s="356"/>
      <c r="L236" s="356"/>
      <c r="M236" s="356"/>
      <c r="N236" s="356"/>
      <c r="O236" s="356"/>
      <c r="P236" s="356"/>
      <c r="Q236" s="356"/>
      <c r="R236" s="356"/>
      <c r="S236" s="356"/>
      <c r="T236" s="356"/>
      <c r="U236" s="356"/>
      <c r="V236" s="356"/>
      <c r="W236" s="356"/>
      <c r="X236" s="356"/>
      <c r="Y236" s="356"/>
      <c r="Z236" s="356"/>
      <c r="AA236" s="356"/>
      <c r="AB236" s="356"/>
      <c r="AC236" s="356"/>
      <c r="AD236" s="356"/>
      <c r="AE236" s="356"/>
      <c r="AF236" s="356"/>
      <c r="AG236" s="356"/>
      <c r="AH236" s="356"/>
      <c r="AI236" s="356"/>
      <c r="AJ236" s="356"/>
      <c r="AK236" s="356"/>
      <c r="AL236" s="356"/>
    </row>
    <row r="237" spans="2:38">
      <c r="B237" s="373" t="s">
        <v>664</v>
      </c>
      <c r="C237" s="373"/>
      <c r="D237" s="373" t="s">
        <v>7702</v>
      </c>
      <c r="E237" s="356" t="s">
        <v>2030</v>
      </c>
      <c r="F237" s="356" t="s">
        <v>628</v>
      </c>
      <c r="G237" s="356"/>
      <c r="H237" s="356"/>
      <c r="I237" s="356"/>
      <c r="J237" s="356"/>
      <c r="K237" s="356"/>
      <c r="L237" s="356"/>
      <c r="M237" s="356"/>
      <c r="N237" s="356"/>
      <c r="O237" s="356"/>
      <c r="P237" s="356"/>
      <c r="Q237" s="356"/>
      <c r="R237" s="356"/>
      <c r="S237" s="356"/>
      <c r="T237" s="356"/>
      <c r="U237" s="356"/>
      <c r="V237" s="356"/>
      <c r="W237" s="356"/>
      <c r="X237" s="356"/>
      <c r="Y237" s="356"/>
      <c r="Z237" s="356"/>
      <c r="AA237" s="356"/>
      <c r="AB237" s="356"/>
      <c r="AC237" s="356"/>
      <c r="AD237" s="356"/>
      <c r="AE237" s="356"/>
      <c r="AF237" s="356"/>
      <c r="AG237" s="356"/>
      <c r="AH237" s="356"/>
      <c r="AI237" s="356"/>
      <c r="AJ237" s="356"/>
      <c r="AK237" s="356"/>
      <c r="AL237" s="356"/>
    </row>
    <row r="238" spans="2:38">
      <c r="B238" s="373" t="s">
        <v>2038</v>
      </c>
      <c r="C238" s="373"/>
      <c r="D238" s="373" t="s">
        <v>7702</v>
      </c>
      <c r="E238" s="356" t="s">
        <v>1109</v>
      </c>
      <c r="F238" s="356" t="s">
        <v>628</v>
      </c>
      <c r="G238" s="356"/>
      <c r="H238" s="356"/>
      <c r="I238" s="356"/>
      <c r="J238" s="356"/>
      <c r="K238" s="356"/>
      <c r="L238" s="356"/>
      <c r="M238" s="356"/>
      <c r="N238" s="356"/>
      <c r="O238" s="356"/>
      <c r="P238" s="356"/>
      <c r="Q238" s="356"/>
      <c r="R238" s="356"/>
      <c r="S238" s="356"/>
      <c r="T238" s="356"/>
      <c r="U238" s="356"/>
      <c r="V238" s="356"/>
      <c r="W238" s="356"/>
      <c r="X238" s="356"/>
      <c r="Y238" s="356"/>
      <c r="Z238" s="356"/>
      <c r="AA238" s="356"/>
      <c r="AB238" s="356"/>
      <c r="AC238" s="356"/>
      <c r="AD238" s="356"/>
      <c r="AE238" s="356"/>
      <c r="AF238" s="356"/>
      <c r="AG238" s="356"/>
      <c r="AH238" s="356"/>
      <c r="AI238" s="356"/>
      <c r="AJ238" s="356"/>
      <c r="AK238" s="356"/>
      <c r="AL238" s="356"/>
    </row>
    <row r="239" spans="2:38">
      <c r="B239" s="373" t="s">
        <v>6962</v>
      </c>
      <c r="C239" s="373"/>
      <c r="D239" s="373" t="s">
        <v>7702</v>
      </c>
      <c r="E239" s="356" t="s">
        <v>2044</v>
      </c>
      <c r="F239" s="356" t="s">
        <v>628</v>
      </c>
      <c r="G239" s="356"/>
      <c r="H239" s="356"/>
      <c r="I239" s="356"/>
      <c r="J239" s="356"/>
      <c r="K239" s="356"/>
      <c r="L239" s="356"/>
      <c r="M239" s="356"/>
      <c r="N239" s="356"/>
      <c r="O239" s="356"/>
      <c r="P239" s="356"/>
      <c r="Q239" s="356"/>
      <c r="R239" s="356"/>
      <c r="S239" s="356"/>
      <c r="T239" s="356"/>
      <c r="U239" s="356"/>
      <c r="V239" s="356"/>
      <c r="W239" s="356"/>
      <c r="X239" s="356"/>
      <c r="Y239" s="356"/>
      <c r="Z239" s="356"/>
      <c r="AA239" s="356"/>
      <c r="AB239" s="356"/>
      <c r="AC239" s="356"/>
      <c r="AD239" s="356"/>
      <c r="AE239" s="356"/>
      <c r="AF239" s="356"/>
      <c r="AG239" s="356"/>
      <c r="AH239" s="356"/>
      <c r="AI239" s="356"/>
      <c r="AJ239" s="356"/>
      <c r="AK239" s="356"/>
      <c r="AL239" s="356"/>
    </row>
    <row r="240" spans="2:38">
      <c r="B240" s="373" t="s">
        <v>6964</v>
      </c>
      <c r="C240" s="373"/>
      <c r="D240" s="373" t="s">
        <v>7702</v>
      </c>
      <c r="E240" s="356" t="s">
        <v>2052</v>
      </c>
      <c r="F240" s="356" t="s">
        <v>628</v>
      </c>
      <c r="G240" s="356"/>
      <c r="H240" s="356"/>
      <c r="I240" s="356"/>
      <c r="J240" s="356"/>
      <c r="K240" s="356"/>
      <c r="L240" s="356"/>
      <c r="M240" s="356"/>
      <c r="N240" s="356"/>
      <c r="O240" s="356"/>
      <c r="P240" s="356"/>
      <c r="Q240" s="356"/>
      <c r="R240" s="356"/>
      <c r="S240" s="356"/>
      <c r="T240" s="356"/>
      <c r="U240" s="356"/>
      <c r="V240" s="356"/>
      <c r="W240" s="356"/>
      <c r="X240" s="356"/>
      <c r="Y240" s="356"/>
      <c r="Z240" s="356"/>
      <c r="AA240" s="356"/>
      <c r="AB240" s="356"/>
      <c r="AC240" s="356"/>
      <c r="AD240" s="356"/>
      <c r="AE240" s="356"/>
      <c r="AF240" s="356"/>
      <c r="AG240" s="356"/>
      <c r="AH240" s="356"/>
      <c r="AI240" s="356"/>
      <c r="AJ240" s="356"/>
      <c r="AK240" s="356"/>
      <c r="AL240" s="356"/>
    </row>
    <row r="241" spans="2:38">
      <c r="B241" s="373" t="s">
        <v>2061</v>
      </c>
      <c r="C241" s="373"/>
      <c r="D241" s="373" t="s">
        <v>7702</v>
      </c>
      <c r="E241" s="356" t="s">
        <v>2056</v>
      </c>
      <c r="F241" s="356" t="s">
        <v>628</v>
      </c>
      <c r="G241" s="356"/>
      <c r="H241" s="356"/>
      <c r="I241" s="356"/>
      <c r="J241" s="356"/>
      <c r="K241" s="356"/>
      <c r="L241" s="356"/>
      <c r="M241" s="356"/>
      <c r="N241" s="356"/>
      <c r="O241" s="356"/>
      <c r="P241" s="356"/>
      <c r="Q241" s="356"/>
      <c r="R241" s="356"/>
      <c r="S241" s="356"/>
      <c r="T241" s="356"/>
      <c r="U241" s="356"/>
      <c r="V241" s="356"/>
      <c r="W241" s="356"/>
      <c r="X241" s="356"/>
      <c r="Y241" s="356"/>
      <c r="Z241" s="356"/>
      <c r="AA241" s="356"/>
      <c r="AB241" s="356"/>
      <c r="AC241" s="356"/>
      <c r="AD241" s="356"/>
      <c r="AE241" s="356"/>
      <c r="AF241" s="356"/>
      <c r="AG241" s="356"/>
      <c r="AH241" s="356"/>
      <c r="AI241" s="356"/>
      <c r="AJ241" s="356"/>
      <c r="AK241" s="356"/>
      <c r="AL241" s="356"/>
    </row>
    <row r="242" spans="2:38">
      <c r="B242" s="373" t="s">
        <v>2072</v>
      </c>
      <c r="C242" s="373"/>
      <c r="D242" s="373" t="s">
        <v>7702</v>
      </c>
      <c r="E242" s="356" t="s">
        <v>2064</v>
      </c>
      <c r="F242" s="356" t="s">
        <v>628</v>
      </c>
      <c r="G242" s="356"/>
      <c r="H242" s="356"/>
      <c r="I242" s="356"/>
      <c r="J242" s="356"/>
      <c r="K242" s="356"/>
      <c r="L242" s="356"/>
      <c r="M242" s="356"/>
      <c r="N242" s="356"/>
      <c r="O242" s="356"/>
      <c r="P242" s="356"/>
      <c r="Q242" s="356"/>
      <c r="R242" s="356"/>
      <c r="S242" s="356"/>
      <c r="T242" s="356"/>
      <c r="U242" s="356"/>
      <c r="V242" s="356"/>
      <c r="W242" s="356"/>
      <c r="X242" s="356"/>
      <c r="Y242" s="356"/>
      <c r="Z242" s="356"/>
      <c r="AA242" s="356"/>
      <c r="AB242" s="356"/>
      <c r="AC242" s="356"/>
      <c r="AD242" s="356"/>
      <c r="AE242" s="356"/>
      <c r="AF242" s="356"/>
      <c r="AG242" s="356"/>
      <c r="AH242" s="356"/>
      <c r="AI242" s="356"/>
      <c r="AJ242" s="356"/>
      <c r="AK242" s="356"/>
      <c r="AL242" s="356"/>
    </row>
    <row r="243" spans="2:38">
      <c r="B243" s="373" t="s">
        <v>697</v>
      </c>
      <c r="C243" s="373"/>
      <c r="D243" s="373" t="s">
        <v>7702</v>
      </c>
      <c r="E243" s="356" t="s">
        <v>694</v>
      </c>
      <c r="F243" s="356" t="s">
        <v>628</v>
      </c>
      <c r="G243" s="356"/>
      <c r="H243" s="356"/>
      <c r="I243" s="356"/>
      <c r="J243" s="356"/>
      <c r="K243" s="356"/>
      <c r="L243" s="356"/>
      <c r="M243" s="356"/>
      <c r="N243" s="356"/>
      <c r="O243" s="356"/>
      <c r="P243" s="356"/>
      <c r="Q243" s="356"/>
      <c r="R243" s="356"/>
      <c r="S243" s="356"/>
      <c r="T243" s="356"/>
      <c r="U243" s="356"/>
      <c r="V243" s="356"/>
      <c r="W243" s="356"/>
      <c r="X243" s="356"/>
      <c r="Y243" s="356"/>
      <c r="Z243" s="356"/>
      <c r="AA243" s="356"/>
      <c r="AB243" s="356"/>
      <c r="AC243" s="356"/>
      <c r="AD243" s="356"/>
      <c r="AE243" s="356"/>
      <c r="AF243" s="356"/>
      <c r="AG243" s="356"/>
      <c r="AH243" s="356"/>
      <c r="AI243" s="356"/>
      <c r="AJ243" s="356"/>
      <c r="AK243" s="356"/>
      <c r="AL243" s="356"/>
    </row>
    <row r="244" spans="2:38">
      <c r="B244" s="373" t="s">
        <v>236</v>
      </c>
      <c r="C244" s="373"/>
      <c r="D244" s="373" t="s">
        <v>7702</v>
      </c>
      <c r="E244" s="356" t="s">
        <v>1329</v>
      </c>
      <c r="F244" s="356" t="s">
        <v>628</v>
      </c>
      <c r="G244" s="356"/>
      <c r="H244" s="356"/>
      <c r="I244" s="356"/>
      <c r="J244" s="356"/>
      <c r="K244" s="356"/>
      <c r="L244" s="356"/>
      <c r="M244" s="356"/>
      <c r="N244" s="356"/>
      <c r="O244" s="356"/>
      <c r="P244" s="356"/>
      <c r="Q244" s="356"/>
      <c r="R244" s="356"/>
      <c r="S244" s="356"/>
      <c r="T244" s="356"/>
      <c r="U244" s="356"/>
      <c r="V244" s="356"/>
      <c r="W244" s="356"/>
      <c r="X244" s="356"/>
      <c r="Y244" s="356"/>
      <c r="Z244" s="356"/>
      <c r="AA244" s="356"/>
      <c r="AB244" s="356"/>
      <c r="AC244" s="356"/>
      <c r="AD244" s="356"/>
      <c r="AE244" s="356"/>
      <c r="AF244" s="356"/>
      <c r="AG244" s="356"/>
      <c r="AH244" s="356"/>
      <c r="AI244" s="356"/>
      <c r="AJ244" s="356"/>
      <c r="AK244" s="356"/>
      <c r="AL244" s="356"/>
    </row>
    <row r="245" spans="2:38">
      <c r="B245" s="373" t="s">
        <v>3275</v>
      </c>
      <c r="C245" s="373"/>
      <c r="D245" s="373" t="s">
        <v>7702</v>
      </c>
      <c r="E245" s="356" t="s">
        <v>2075</v>
      </c>
      <c r="F245" s="356" t="s">
        <v>628</v>
      </c>
      <c r="G245" s="356"/>
      <c r="H245" s="356"/>
      <c r="I245" s="356"/>
      <c r="J245" s="356"/>
      <c r="K245" s="356"/>
      <c r="L245" s="356"/>
      <c r="M245" s="356"/>
      <c r="N245" s="356"/>
      <c r="O245" s="356"/>
      <c r="P245" s="356"/>
      <c r="Q245" s="356"/>
      <c r="R245" s="356"/>
      <c r="S245" s="356"/>
      <c r="T245" s="356"/>
      <c r="U245" s="356"/>
      <c r="V245" s="356"/>
      <c r="W245" s="356"/>
      <c r="X245" s="356"/>
      <c r="Y245" s="356"/>
      <c r="Z245" s="356"/>
      <c r="AA245" s="356"/>
      <c r="AB245" s="356"/>
      <c r="AC245" s="356"/>
      <c r="AD245" s="356"/>
      <c r="AE245" s="356"/>
      <c r="AF245" s="356"/>
      <c r="AG245" s="356"/>
      <c r="AH245" s="356"/>
      <c r="AI245" s="356"/>
      <c r="AJ245" s="356"/>
      <c r="AK245" s="356"/>
      <c r="AL245" s="356"/>
    </row>
    <row r="246" spans="2:38">
      <c r="B246" s="373" t="s">
        <v>6468</v>
      </c>
      <c r="C246" s="373"/>
      <c r="D246" s="373" t="s">
        <v>7702</v>
      </c>
      <c r="E246" s="356" t="s">
        <v>1737</v>
      </c>
      <c r="F246" s="356" t="s">
        <v>628</v>
      </c>
      <c r="G246" s="356"/>
      <c r="H246" s="356"/>
      <c r="I246" s="356"/>
      <c r="J246" s="356"/>
      <c r="K246" s="356"/>
      <c r="L246" s="356"/>
      <c r="M246" s="356"/>
      <c r="N246" s="356"/>
      <c r="O246" s="356"/>
      <c r="P246" s="356"/>
      <c r="Q246" s="356"/>
      <c r="R246" s="356"/>
      <c r="S246" s="356"/>
      <c r="T246" s="356"/>
      <c r="U246" s="356"/>
      <c r="V246" s="356"/>
      <c r="W246" s="356"/>
      <c r="X246" s="356"/>
      <c r="Y246" s="356"/>
      <c r="Z246" s="356"/>
      <c r="AA246" s="356"/>
      <c r="AB246" s="356"/>
      <c r="AC246" s="356"/>
      <c r="AD246" s="356"/>
      <c r="AE246" s="356"/>
      <c r="AF246" s="356"/>
      <c r="AG246" s="356"/>
      <c r="AH246" s="356"/>
      <c r="AI246" s="356"/>
      <c r="AJ246" s="356"/>
      <c r="AK246" s="356"/>
      <c r="AL246" s="356"/>
    </row>
    <row r="247" spans="2:38">
      <c r="B247" s="373" t="s">
        <v>6966</v>
      </c>
      <c r="C247" s="373"/>
      <c r="D247" s="373" t="s">
        <v>7702</v>
      </c>
      <c r="E247" s="356" t="s">
        <v>2085</v>
      </c>
      <c r="F247" s="356" t="s">
        <v>628</v>
      </c>
      <c r="G247" s="356"/>
      <c r="H247" s="356"/>
      <c r="I247" s="356"/>
      <c r="J247" s="356"/>
      <c r="K247" s="356"/>
      <c r="L247" s="356"/>
      <c r="M247" s="356"/>
      <c r="N247" s="356"/>
      <c r="O247" s="356"/>
      <c r="P247" s="356"/>
      <c r="Q247" s="356"/>
      <c r="R247" s="356"/>
      <c r="S247" s="356"/>
      <c r="T247" s="356"/>
      <c r="U247" s="356"/>
      <c r="V247" s="356"/>
      <c r="W247" s="356"/>
      <c r="X247" s="356"/>
      <c r="Y247" s="356"/>
      <c r="Z247" s="356"/>
      <c r="AA247" s="356"/>
      <c r="AB247" s="356"/>
      <c r="AC247" s="356"/>
      <c r="AD247" s="356"/>
      <c r="AE247" s="356"/>
      <c r="AF247" s="356"/>
      <c r="AG247" s="356"/>
      <c r="AH247" s="356"/>
      <c r="AI247" s="356"/>
      <c r="AJ247" s="356"/>
      <c r="AK247" s="356"/>
      <c r="AL247" s="356"/>
    </row>
    <row r="248" spans="2:38">
      <c r="B248" s="373" t="s">
        <v>6967</v>
      </c>
      <c r="C248" s="373"/>
      <c r="D248" s="373" t="s">
        <v>7702</v>
      </c>
      <c r="E248" s="356" t="s">
        <v>33</v>
      </c>
      <c r="F248" s="356" t="s">
        <v>628</v>
      </c>
      <c r="G248" s="356"/>
      <c r="H248" s="356"/>
      <c r="I248" s="356"/>
      <c r="J248" s="356"/>
      <c r="K248" s="356"/>
      <c r="L248" s="356"/>
      <c r="M248" s="356"/>
      <c r="N248" s="356"/>
      <c r="O248" s="356"/>
      <c r="P248" s="356"/>
      <c r="Q248" s="356"/>
      <c r="R248" s="356"/>
      <c r="S248" s="356"/>
      <c r="T248" s="356"/>
      <c r="U248" s="356"/>
      <c r="V248" s="356"/>
      <c r="W248" s="356"/>
      <c r="X248" s="356"/>
      <c r="Y248" s="356"/>
      <c r="Z248" s="356"/>
      <c r="AA248" s="356"/>
      <c r="AB248" s="356"/>
      <c r="AC248" s="356"/>
      <c r="AD248" s="356"/>
      <c r="AE248" s="356"/>
      <c r="AF248" s="356"/>
      <c r="AG248" s="356"/>
      <c r="AH248" s="356"/>
      <c r="AI248" s="356"/>
      <c r="AJ248" s="356"/>
      <c r="AK248" s="356"/>
      <c r="AL248" s="356"/>
    </row>
    <row r="249" spans="2:38">
      <c r="B249" s="373" t="s">
        <v>2088</v>
      </c>
      <c r="C249" s="373"/>
      <c r="D249" s="373" t="s">
        <v>7702</v>
      </c>
      <c r="E249" s="356" t="s">
        <v>1939</v>
      </c>
      <c r="F249" s="356" t="s">
        <v>628</v>
      </c>
      <c r="G249" s="356"/>
      <c r="H249" s="356"/>
      <c r="I249" s="356"/>
      <c r="J249" s="356"/>
      <c r="K249" s="356"/>
      <c r="L249" s="356"/>
      <c r="M249" s="356"/>
      <c r="N249" s="356"/>
      <c r="O249" s="356"/>
      <c r="P249" s="356"/>
      <c r="Q249" s="356"/>
      <c r="R249" s="356"/>
      <c r="S249" s="356"/>
      <c r="T249" s="356"/>
      <c r="U249" s="356"/>
      <c r="V249" s="356"/>
      <c r="W249" s="356"/>
      <c r="X249" s="356"/>
      <c r="Y249" s="356"/>
      <c r="Z249" s="356"/>
      <c r="AA249" s="356"/>
      <c r="AB249" s="356"/>
      <c r="AC249" s="356"/>
      <c r="AD249" s="356"/>
      <c r="AE249" s="356"/>
      <c r="AF249" s="356"/>
      <c r="AG249" s="356"/>
      <c r="AH249" s="356"/>
      <c r="AI249" s="356"/>
      <c r="AJ249" s="356"/>
      <c r="AK249" s="356"/>
      <c r="AL249" s="356"/>
    </row>
    <row r="250" spans="2:38">
      <c r="B250" s="373" t="s">
        <v>1392</v>
      </c>
      <c r="C250" s="373"/>
      <c r="D250" s="373" t="s">
        <v>7702</v>
      </c>
      <c r="E250" s="356" t="s">
        <v>2090</v>
      </c>
      <c r="F250" s="356" t="s">
        <v>628</v>
      </c>
      <c r="G250" s="356"/>
      <c r="H250" s="356"/>
      <c r="I250" s="356"/>
      <c r="J250" s="356"/>
      <c r="K250" s="356"/>
      <c r="L250" s="356"/>
      <c r="M250" s="356"/>
      <c r="N250" s="356"/>
      <c r="O250" s="356"/>
      <c r="P250" s="356"/>
      <c r="Q250" s="356"/>
      <c r="R250" s="356"/>
      <c r="S250" s="356"/>
      <c r="T250" s="356"/>
      <c r="U250" s="356"/>
      <c r="V250" s="356"/>
      <c r="W250" s="356"/>
      <c r="X250" s="356"/>
      <c r="Y250" s="356"/>
      <c r="Z250" s="356"/>
      <c r="AA250" s="356"/>
      <c r="AB250" s="356"/>
      <c r="AC250" s="356"/>
      <c r="AD250" s="356"/>
      <c r="AE250" s="356"/>
      <c r="AF250" s="356"/>
      <c r="AG250" s="356"/>
      <c r="AH250" s="356"/>
      <c r="AI250" s="356"/>
      <c r="AJ250" s="356"/>
      <c r="AK250" s="356"/>
      <c r="AL250" s="356"/>
    </row>
    <row r="251" spans="2:38">
      <c r="B251" s="373" t="s">
        <v>2026</v>
      </c>
      <c r="C251" s="373"/>
      <c r="D251" s="373" t="s">
        <v>7702</v>
      </c>
      <c r="E251" s="356" t="s">
        <v>2091</v>
      </c>
      <c r="F251" s="356" t="s">
        <v>628</v>
      </c>
      <c r="G251" s="356"/>
      <c r="H251" s="356"/>
      <c r="I251" s="356"/>
      <c r="J251" s="356"/>
      <c r="K251" s="356"/>
      <c r="L251" s="356"/>
      <c r="M251" s="356"/>
      <c r="N251" s="356"/>
      <c r="O251" s="356"/>
      <c r="P251" s="356"/>
      <c r="Q251" s="356"/>
      <c r="R251" s="356"/>
      <c r="S251" s="356"/>
      <c r="T251" s="356"/>
      <c r="U251" s="356"/>
      <c r="V251" s="356"/>
      <c r="W251" s="356"/>
      <c r="X251" s="356"/>
      <c r="Y251" s="356"/>
      <c r="Z251" s="356"/>
      <c r="AA251" s="356"/>
      <c r="AB251" s="356"/>
      <c r="AC251" s="356"/>
      <c r="AD251" s="356"/>
      <c r="AE251" s="356"/>
      <c r="AF251" s="356"/>
      <c r="AG251" s="356"/>
      <c r="AH251" s="356"/>
      <c r="AI251" s="356"/>
      <c r="AJ251" s="356"/>
      <c r="AK251" s="356"/>
      <c r="AL251" s="356"/>
    </row>
    <row r="252" spans="2:38">
      <c r="B252" s="373" t="s">
        <v>5967</v>
      </c>
      <c r="C252" s="373"/>
      <c r="D252" s="373" t="s">
        <v>7702</v>
      </c>
      <c r="E252" s="356" t="s">
        <v>2094</v>
      </c>
      <c r="F252" s="356" t="s">
        <v>628</v>
      </c>
      <c r="G252" s="356"/>
      <c r="H252" s="356"/>
      <c r="I252" s="356"/>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c r="AG252" s="356"/>
      <c r="AH252" s="356"/>
      <c r="AI252" s="356"/>
      <c r="AJ252" s="356"/>
      <c r="AK252" s="356"/>
      <c r="AL252" s="356"/>
    </row>
    <row r="253" spans="2:38">
      <c r="B253" s="373" t="s">
        <v>2097</v>
      </c>
      <c r="C253" s="373"/>
      <c r="D253" s="373" t="s">
        <v>7702</v>
      </c>
      <c r="E253" s="356" t="s">
        <v>247</v>
      </c>
      <c r="F253" s="356" t="s">
        <v>628</v>
      </c>
      <c r="G253" s="356"/>
      <c r="H253" s="356"/>
      <c r="I253" s="356"/>
      <c r="J253" s="356"/>
      <c r="K253" s="356"/>
      <c r="L253" s="356"/>
      <c r="M253" s="356"/>
      <c r="N253" s="356"/>
      <c r="O253" s="356"/>
      <c r="P253" s="356"/>
      <c r="Q253" s="356"/>
      <c r="R253" s="356"/>
      <c r="S253" s="356"/>
      <c r="T253" s="356"/>
      <c r="U253" s="356"/>
      <c r="V253" s="356"/>
      <c r="W253" s="356"/>
      <c r="X253" s="356"/>
      <c r="Y253" s="356"/>
      <c r="Z253" s="356"/>
      <c r="AA253" s="356"/>
      <c r="AB253" s="356"/>
      <c r="AC253" s="356"/>
      <c r="AD253" s="356"/>
      <c r="AE253" s="356"/>
      <c r="AF253" s="356"/>
      <c r="AG253" s="356"/>
      <c r="AH253" s="356"/>
      <c r="AI253" s="356"/>
      <c r="AJ253" s="356"/>
      <c r="AK253" s="356"/>
      <c r="AL253" s="356"/>
    </row>
    <row r="254" spans="2:38">
      <c r="B254" s="373" t="s">
        <v>1235</v>
      </c>
      <c r="C254" s="373"/>
      <c r="D254" s="373" t="s">
        <v>7702</v>
      </c>
      <c r="E254" s="356" t="s">
        <v>2104</v>
      </c>
      <c r="F254" s="356" t="s">
        <v>628</v>
      </c>
      <c r="G254" s="356"/>
      <c r="H254" s="356"/>
      <c r="I254" s="356"/>
      <c r="J254" s="356"/>
      <c r="K254" s="356"/>
      <c r="L254" s="356"/>
      <c r="M254" s="356"/>
      <c r="N254" s="356"/>
      <c r="O254" s="356"/>
      <c r="P254" s="356"/>
      <c r="Q254" s="356"/>
      <c r="R254" s="356"/>
      <c r="S254" s="356"/>
      <c r="T254" s="356"/>
      <c r="U254" s="356"/>
      <c r="V254" s="356"/>
      <c r="W254" s="356"/>
      <c r="X254" s="356"/>
      <c r="Y254" s="356"/>
      <c r="Z254" s="356"/>
      <c r="AA254" s="356"/>
      <c r="AB254" s="356"/>
      <c r="AC254" s="356"/>
      <c r="AD254" s="356"/>
      <c r="AE254" s="356"/>
      <c r="AF254" s="356"/>
      <c r="AG254" s="356"/>
      <c r="AH254" s="356"/>
      <c r="AI254" s="356"/>
      <c r="AJ254" s="356"/>
      <c r="AK254" s="356"/>
      <c r="AL254" s="356"/>
    </row>
    <row r="255" spans="2:38">
      <c r="B255" s="373" t="s">
        <v>2110</v>
      </c>
      <c r="C255" s="373"/>
      <c r="D255" s="373" t="s">
        <v>7702</v>
      </c>
      <c r="E255" s="356" t="s">
        <v>2105</v>
      </c>
      <c r="F255" s="356" t="s">
        <v>628</v>
      </c>
      <c r="G255" s="356"/>
      <c r="H255" s="356"/>
      <c r="I255" s="356"/>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356"/>
      <c r="AJ255" s="356"/>
      <c r="AK255" s="356"/>
      <c r="AL255" s="356"/>
    </row>
    <row r="256" spans="2:38">
      <c r="B256" s="373" t="s">
        <v>1982</v>
      </c>
      <c r="C256" s="373"/>
      <c r="D256" s="373" t="s">
        <v>7702</v>
      </c>
      <c r="E256" s="356" t="s">
        <v>2058</v>
      </c>
      <c r="F256" s="356" t="s">
        <v>628</v>
      </c>
      <c r="G256" s="356"/>
      <c r="H256" s="356"/>
      <c r="I256" s="356"/>
      <c r="J256" s="356"/>
      <c r="K256" s="356"/>
      <c r="L256" s="356"/>
      <c r="M256" s="356"/>
      <c r="N256" s="356"/>
      <c r="O256" s="356"/>
      <c r="P256" s="356"/>
      <c r="Q256" s="356"/>
      <c r="R256" s="356"/>
      <c r="S256" s="356"/>
      <c r="T256" s="356"/>
      <c r="U256" s="356"/>
      <c r="V256" s="356"/>
      <c r="W256" s="356"/>
      <c r="X256" s="356"/>
      <c r="Y256" s="356"/>
      <c r="Z256" s="356"/>
      <c r="AA256" s="356"/>
      <c r="AB256" s="356"/>
      <c r="AC256" s="356"/>
      <c r="AD256" s="356"/>
      <c r="AE256" s="356"/>
      <c r="AF256" s="356"/>
      <c r="AG256" s="356"/>
      <c r="AH256" s="356"/>
      <c r="AI256" s="356"/>
      <c r="AJ256" s="356"/>
      <c r="AK256" s="356"/>
      <c r="AL256" s="356"/>
    </row>
    <row r="257" spans="2:38">
      <c r="B257" s="373" t="s">
        <v>2111</v>
      </c>
      <c r="C257" s="373"/>
      <c r="D257" s="373" t="s">
        <v>7702</v>
      </c>
      <c r="E257" s="356" t="s">
        <v>779</v>
      </c>
      <c r="F257" s="356" t="s">
        <v>628</v>
      </c>
      <c r="G257" s="356"/>
      <c r="H257" s="356"/>
      <c r="I257" s="356"/>
      <c r="J257" s="356"/>
      <c r="K257" s="356"/>
      <c r="L257" s="356"/>
      <c r="M257" s="356"/>
      <c r="N257" s="356"/>
      <c r="O257" s="356"/>
      <c r="P257" s="356"/>
      <c r="Q257" s="356"/>
      <c r="R257" s="356"/>
      <c r="S257" s="356"/>
      <c r="T257" s="356"/>
      <c r="U257" s="356"/>
      <c r="V257" s="356"/>
      <c r="W257" s="356"/>
      <c r="X257" s="356"/>
      <c r="Y257" s="356"/>
      <c r="Z257" s="356"/>
      <c r="AA257" s="356"/>
      <c r="AB257" s="356"/>
      <c r="AC257" s="356"/>
      <c r="AD257" s="356"/>
      <c r="AE257" s="356"/>
      <c r="AF257" s="356"/>
      <c r="AG257" s="356"/>
      <c r="AH257" s="356"/>
      <c r="AI257" s="356"/>
      <c r="AJ257" s="356"/>
      <c r="AK257" s="356"/>
      <c r="AL257" s="356"/>
    </row>
    <row r="258" spans="2:38">
      <c r="B258" s="373" t="s">
        <v>6968</v>
      </c>
      <c r="C258" s="373"/>
      <c r="D258" s="373" t="s">
        <v>7702</v>
      </c>
      <c r="E258" s="356" t="s">
        <v>2117</v>
      </c>
      <c r="F258" s="356" t="s">
        <v>628</v>
      </c>
      <c r="G258" s="356"/>
      <c r="H258" s="356"/>
      <c r="I258" s="356"/>
      <c r="J258" s="356"/>
      <c r="K258" s="356"/>
      <c r="L258" s="356"/>
      <c r="M258" s="356"/>
      <c r="N258" s="356"/>
      <c r="O258" s="356"/>
      <c r="P258" s="356"/>
      <c r="Q258" s="356"/>
      <c r="R258" s="356"/>
      <c r="S258" s="356"/>
      <c r="T258" s="356"/>
      <c r="U258" s="356"/>
      <c r="V258" s="356"/>
      <c r="W258" s="356"/>
      <c r="X258" s="356"/>
      <c r="Y258" s="356"/>
      <c r="Z258" s="356"/>
      <c r="AA258" s="356"/>
      <c r="AB258" s="356"/>
      <c r="AC258" s="356"/>
      <c r="AD258" s="356"/>
      <c r="AE258" s="356"/>
      <c r="AF258" s="356"/>
      <c r="AG258" s="356"/>
      <c r="AH258" s="356"/>
      <c r="AI258" s="356"/>
      <c r="AJ258" s="356"/>
      <c r="AK258" s="356"/>
      <c r="AL258" s="356"/>
    </row>
    <row r="259" spans="2:38">
      <c r="B259" s="373" t="s">
        <v>6672</v>
      </c>
      <c r="C259" s="373"/>
      <c r="D259" s="373" t="s">
        <v>7702</v>
      </c>
      <c r="E259" s="356" t="s">
        <v>1664</v>
      </c>
      <c r="F259" s="356" t="s">
        <v>868</v>
      </c>
      <c r="G259" s="356"/>
      <c r="H259" s="356"/>
      <c r="I259" s="356"/>
      <c r="J259" s="356"/>
      <c r="K259" s="356"/>
      <c r="L259" s="356"/>
      <c r="M259" s="356"/>
      <c r="N259" s="356"/>
      <c r="O259" s="356"/>
      <c r="P259" s="356"/>
      <c r="Q259" s="356"/>
      <c r="R259" s="356"/>
      <c r="S259" s="356"/>
      <c r="T259" s="356"/>
      <c r="U259" s="356"/>
      <c r="V259" s="356"/>
      <c r="W259" s="356"/>
      <c r="X259" s="356"/>
      <c r="Y259" s="356"/>
      <c r="Z259" s="356"/>
      <c r="AA259" s="356"/>
      <c r="AB259" s="356"/>
      <c r="AC259" s="356"/>
      <c r="AD259" s="356"/>
      <c r="AE259" s="356"/>
      <c r="AF259" s="356"/>
      <c r="AG259" s="356"/>
      <c r="AH259" s="356"/>
      <c r="AI259" s="356"/>
      <c r="AJ259" s="356"/>
      <c r="AK259" s="356"/>
      <c r="AL259" s="356"/>
    </row>
    <row r="260" spans="2:38">
      <c r="B260" s="373" t="s">
        <v>2648</v>
      </c>
      <c r="C260" s="373"/>
      <c r="D260" s="373" t="s">
        <v>7702</v>
      </c>
      <c r="E260" s="356" t="s">
        <v>743</v>
      </c>
      <c r="F260" s="356" t="s">
        <v>868</v>
      </c>
      <c r="G260" s="356"/>
      <c r="H260" s="356"/>
      <c r="I260" s="356"/>
      <c r="J260" s="356"/>
      <c r="K260" s="356"/>
      <c r="L260" s="356"/>
      <c r="M260" s="356"/>
      <c r="N260" s="356"/>
      <c r="O260" s="356"/>
      <c r="P260" s="356"/>
      <c r="Q260" s="356"/>
      <c r="R260" s="356"/>
      <c r="S260" s="356"/>
      <c r="T260" s="356"/>
      <c r="U260" s="356"/>
      <c r="V260" s="356"/>
      <c r="W260" s="356"/>
      <c r="X260" s="356"/>
      <c r="Y260" s="356"/>
      <c r="Z260" s="356"/>
      <c r="AA260" s="356"/>
      <c r="AB260" s="356"/>
      <c r="AC260" s="356"/>
      <c r="AD260" s="356"/>
      <c r="AE260" s="356"/>
      <c r="AF260" s="356"/>
      <c r="AG260" s="356"/>
      <c r="AH260" s="356"/>
      <c r="AI260" s="356"/>
      <c r="AJ260" s="356"/>
      <c r="AK260" s="356"/>
      <c r="AL260" s="356"/>
    </row>
    <row r="261" spans="2:38">
      <c r="B261" s="373" t="s">
        <v>429</v>
      </c>
      <c r="C261" s="373"/>
      <c r="D261" s="373" t="s">
        <v>7702</v>
      </c>
      <c r="E261" s="356" t="s">
        <v>1673</v>
      </c>
      <c r="F261" s="356" t="s">
        <v>868</v>
      </c>
      <c r="G261" s="356"/>
      <c r="H261" s="356"/>
      <c r="I261" s="356"/>
      <c r="J261" s="356"/>
      <c r="K261" s="356"/>
      <c r="L261" s="356"/>
      <c r="M261" s="356"/>
      <c r="N261" s="356"/>
      <c r="O261" s="356"/>
      <c r="P261" s="356"/>
      <c r="Q261" s="356"/>
      <c r="R261" s="356"/>
      <c r="S261" s="356"/>
      <c r="T261" s="356"/>
      <c r="U261" s="356"/>
      <c r="V261" s="356"/>
      <c r="W261" s="356"/>
      <c r="X261" s="356"/>
      <c r="Y261" s="356"/>
      <c r="Z261" s="356"/>
      <c r="AA261" s="356"/>
      <c r="AB261" s="356"/>
      <c r="AC261" s="356"/>
      <c r="AD261" s="356"/>
      <c r="AE261" s="356"/>
      <c r="AF261" s="356"/>
      <c r="AG261" s="356"/>
      <c r="AH261" s="356"/>
      <c r="AI261" s="356"/>
      <c r="AJ261" s="356"/>
      <c r="AK261" s="356"/>
      <c r="AL261" s="356"/>
    </row>
    <row r="262" spans="2:38">
      <c r="B262" s="373" t="s">
        <v>4721</v>
      </c>
      <c r="C262" s="373"/>
      <c r="D262" s="373" t="s">
        <v>7702</v>
      </c>
      <c r="E262" s="356" t="s">
        <v>1116</v>
      </c>
      <c r="F262" s="356" t="s">
        <v>868</v>
      </c>
      <c r="G262" s="356"/>
      <c r="H262" s="356"/>
      <c r="I262" s="356"/>
      <c r="J262" s="356"/>
      <c r="K262" s="356"/>
      <c r="L262" s="356"/>
      <c r="M262" s="356"/>
      <c r="N262" s="356"/>
      <c r="O262" s="356"/>
      <c r="P262" s="356"/>
      <c r="Q262" s="356"/>
      <c r="R262" s="356"/>
      <c r="S262" s="356"/>
      <c r="T262" s="356"/>
      <c r="U262" s="356"/>
      <c r="V262" s="356"/>
      <c r="W262" s="356"/>
      <c r="X262" s="356"/>
      <c r="Y262" s="356"/>
      <c r="Z262" s="356"/>
      <c r="AA262" s="356"/>
      <c r="AB262" s="356"/>
      <c r="AC262" s="356"/>
      <c r="AD262" s="356"/>
      <c r="AE262" s="356"/>
      <c r="AF262" s="356"/>
      <c r="AG262" s="356"/>
      <c r="AH262" s="356"/>
      <c r="AI262" s="356"/>
      <c r="AJ262" s="356"/>
      <c r="AK262" s="356"/>
      <c r="AL262" s="356"/>
    </row>
    <row r="263" spans="2:38">
      <c r="B263" s="373" t="s">
        <v>6609</v>
      </c>
      <c r="C263" s="373"/>
      <c r="D263" s="373" t="s">
        <v>7702</v>
      </c>
      <c r="E263" s="356" t="s">
        <v>1686</v>
      </c>
      <c r="F263" s="356" t="s">
        <v>868</v>
      </c>
      <c r="G263" s="356"/>
      <c r="H263" s="356"/>
      <c r="I263" s="356"/>
      <c r="J263" s="356"/>
      <c r="K263" s="356"/>
      <c r="L263" s="356"/>
      <c r="M263" s="356"/>
      <c r="N263" s="356"/>
      <c r="O263" s="356"/>
      <c r="P263" s="356"/>
      <c r="Q263" s="356"/>
      <c r="R263" s="356"/>
      <c r="S263" s="356"/>
      <c r="T263" s="356"/>
      <c r="U263" s="356"/>
      <c r="V263" s="356"/>
      <c r="W263" s="356"/>
      <c r="X263" s="356"/>
      <c r="Y263" s="356"/>
      <c r="Z263" s="356"/>
      <c r="AA263" s="356"/>
      <c r="AB263" s="356"/>
      <c r="AC263" s="356"/>
      <c r="AD263" s="356"/>
      <c r="AE263" s="356"/>
      <c r="AF263" s="356"/>
      <c r="AG263" s="356"/>
      <c r="AH263" s="356"/>
      <c r="AI263" s="356"/>
      <c r="AJ263" s="356"/>
      <c r="AK263" s="356"/>
      <c r="AL263" s="356"/>
    </row>
    <row r="264" spans="2:38">
      <c r="B264" s="373" t="s">
        <v>5545</v>
      </c>
      <c r="C264" s="373"/>
      <c r="D264" s="373" t="s">
        <v>7702</v>
      </c>
      <c r="E264" s="356" t="s">
        <v>1691</v>
      </c>
      <c r="F264" s="356" t="s">
        <v>868</v>
      </c>
      <c r="G264" s="356"/>
      <c r="H264" s="356"/>
      <c r="I264" s="356"/>
      <c r="J264" s="356"/>
      <c r="K264" s="356"/>
      <c r="L264" s="356"/>
      <c r="M264" s="356"/>
      <c r="N264" s="356"/>
      <c r="O264" s="356"/>
      <c r="P264" s="356"/>
      <c r="Q264" s="356"/>
      <c r="R264" s="356"/>
      <c r="S264" s="356"/>
      <c r="T264" s="356"/>
      <c r="U264" s="356"/>
      <c r="V264" s="356"/>
      <c r="W264" s="356"/>
      <c r="X264" s="356"/>
      <c r="Y264" s="356"/>
      <c r="Z264" s="356"/>
      <c r="AA264" s="356"/>
      <c r="AB264" s="356"/>
      <c r="AC264" s="356"/>
      <c r="AD264" s="356"/>
      <c r="AE264" s="356"/>
      <c r="AF264" s="356"/>
      <c r="AG264" s="356"/>
      <c r="AH264" s="356"/>
      <c r="AI264" s="356"/>
      <c r="AJ264" s="356"/>
      <c r="AK264" s="356"/>
      <c r="AL264" s="356"/>
    </row>
    <row r="265" spans="2:38">
      <c r="B265" s="373" t="s">
        <v>1701</v>
      </c>
      <c r="C265" s="373"/>
      <c r="D265" s="373" t="s">
        <v>7702</v>
      </c>
      <c r="E265" s="356" t="s">
        <v>190</v>
      </c>
      <c r="F265" s="356" t="s">
        <v>868</v>
      </c>
      <c r="G265" s="356"/>
      <c r="H265" s="356"/>
      <c r="I265" s="356"/>
      <c r="J265" s="356"/>
      <c r="K265" s="356"/>
      <c r="L265" s="356"/>
      <c r="M265" s="356"/>
      <c r="N265" s="356"/>
      <c r="O265" s="356"/>
      <c r="P265" s="356"/>
      <c r="Q265" s="356"/>
      <c r="R265" s="356"/>
      <c r="S265" s="356"/>
      <c r="T265" s="356"/>
      <c r="U265" s="356"/>
      <c r="V265" s="356"/>
      <c r="W265" s="356"/>
      <c r="X265" s="356"/>
      <c r="Y265" s="356"/>
      <c r="Z265" s="356"/>
      <c r="AA265" s="356"/>
      <c r="AB265" s="356"/>
      <c r="AC265" s="356"/>
      <c r="AD265" s="356"/>
      <c r="AE265" s="356"/>
      <c r="AF265" s="356"/>
      <c r="AG265" s="356"/>
      <c r="AH265" s="356"/>
      <c r="AI265" s="356"/>
      <c r="AJ265" s="356"/>
      <c r="AK265" s="356"/>
      <c r="AL265" s="356"/>
    </row>
    <row r="266" spans="2:38">
      <c r="B266" s="373" t="s">
        <v>5552</v>
      </c>
      <c r="C266" s="373"/>
      <c r="D266" s="373" t="s">
        <v>7702</v>
      </c>
      <c r="E266" s="356" t="s">
        <v>1068</v>
      </c>
      <c r="F266" s="356" t="s">
        <v>868</v>
      </c>
      <c r="G266" s="356"/>
      <c r="H266" s="356"/>
      <c r="I266" s="356"/>
      <c r="J266" s="356"/>
      <c r="K266" s="356"/>
      <c r="L266" s="356"/>
      <c r="M266" s="356"/>
      <c r="N266" s="356"/>
      <c r="O266" s="356"/>
      <c r="P266" s="356"/>
      <c r="Q266" s="356"/>
      <c r="R266" s="356"/>
      <c r="S266" s="356"/>
      <c r="T266" s="356"/>
      <c r="U266" s="356"/>
      <c r="V266" s="356"/>
      <c r="W266" s="356"/>
      <c r="X266" s="356"/>
      <c r="Y266" s="356"/>
      <c r="Z266" s="356"/>
      <c r="AA266" s="356"/>
      <c r="AB266" s="356"/>
      <c r="AC266" s="356"/>
      <c r="AD266" s="356"/>
      <c r="AE266" s="356"/>
      <c r="AF266" s="356"/>
      <c r="AG266" s="356"/>
      <c r="AH266" s="356"/>
      <c r="AI266" s="356"/>
      <c r="AJ266" s="356"/>
      <c r="AK266" s="356"/>
      <c r="AL266" s="356"/>
    </row>
    <row r="267" spans="2:38">
      <c r="B267" s="373" t="s">
        <v>6192</v>
      </c>
      <c r="C267" s="373"/>
      <c r="D267" s="373" t="s">
        <v>7702</v>
      </c>
      <c r="E267" s="356" t="s">
        <v>1702</v>
      </c>
      <c r="F267" s="356" t="s">
        <v>868</v>
      </c>
      <c r="G267" s="356"/>
      <c r="H267" s="356"/>
      <c r="I267" s="356"/>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356"/>
      <c r="AJ267" s="356"/>
      <c r="AK267" s="356"/>
      <c r="AL267" s="356"/>
    </row>
    <row r="268" spans="2:38">
      <c r="B268" s="373" t="s">
        <v>6931</v>
      </c>
      <c r="C268" s="373"/>
      <c r="D268" s="373" t="s">
        <v>7702</v>
      </c>
      <c r="E268" s="356" t="s">
        <v>1706</v>
      </c>
      <c r="F268" s="356" t="s">
        <v>868</v>
      </c>
      <c r="G268" s="356"/>
      <c r="H268" s="356"/>
      <c r="I268" s="356"/>
      <c r="J268" s="356"/>
      <c r="K268" s="356"/>
      <c r="L268" s="356"/>
      <c r="M268" s="356"/>
      <c r="N268" s="356"/>
      <c r="O268" s="356"/>
      <c r="P268" s="356"/>
      <c r="Q268" s="356"/>
      <c r="R268" s="356"/>
      <c r="S268" s="356"/>
      <c r="T268" s="356"/>
      <c r="U268" s="356"/>
      <c r="V268" s="356"/>
      <c r="W268" s="356"/>
      <c r="X268" s="356"/>
      <c r="Y268" s="356"/>
      <c r="Z268" s="356"/>
      <c r="AA268" s="356"/>
      <c r="AB268" s="356"/>
      <c r="AC268" s="356"/>
      <c r="AD268" s="356"/>
      <c r="AE268" s="356"/>
      <c r="AF268" s="356"/>
      <c r="AG268" s="356"/>
      <c r="AH268" s="356"/>
      <c r="AI268" s="356"/>
      <c r="AJ268" s="356"/>
      <c r="AK268" s="356"/>
      <c r="AL268" s="356"/>
    </row>
    <row r="269" spans="2:38">
      <c r="B269" s="373" t="s">
        <v>6932</v>
      </c>
      <c r="C269" s="373"/>
      <c r="D269" s="373" t="s">
        <v>7702</v>
      </c>
      <c r="E269" s="356" t="s">
        <v>328</v>
      </c>
      <c r="F269" s="356" t="s">
        <v>868</v>
      </c>
      <c r="G269" s="356"/>
      <c r="H269" s="356"/>
      <c r="I269" s="356"/>
      <c r="J269" s="356"/>
      <c r="K269" s="356"/>
      <c r="L269" s="356"/>
      <c r="M269" s="356"/>
      <c r="N269" s="356"/>
      <c r="O269" s="356"/>
      <c r="P269" s="356"/>
      <c r="Q269" s="356"/>
      <c r="R269" s="356"/>
      <c r="S269" s="356"/>
      <c r="T269" s="356"/>
      <c r="U269" s="356"/>
      <c r="V269" s="356"/>
      <c r="W269" s="356"/>
      <c r="X269" s="356"/>
      <c r="Y269" s="356"/>
      <c r="Z269" s="356"/>
      <c r="AA269" s="356"/>
      <c r="AB269" s="356"/>
      <c r="AC269" s="356"/>
      <c r="AD269" s="356"/>
      <c r="AE269" s="356"/>
      <c r="AF269" s="356"/>
      <c r="AG269" s="356"/>
      <c r="AH269" s="356"/>
      <c r="AI269" s="356"/>
      <c r="AJ269" s="356"/>
      <c r="AK269" s="356"/>
      <c r="AL269" s="356"/>
    </row>
    <row r="270" spans="2:38">
      <c r="B270" s="373" t="s">
        <v>6933</v>
      </c>
      <c r="C270" s="373"/>
      <c r="D270" s="373" t="s">
        <v>7702</v>
      </c>
      <c r="E270" s="356" t="s">
        <v>1707</v>
      </c>
      <c r="F270" s="356" t="s">
        <v>868</v>
      </c>
      <c r="G270" s="356"/>
      <c r="H270" s="356"/>
      <c r="I270" s="356"/>
      <c r="J270" s="356"/>
      <c r="K270" s="356"/>
      <c r="L270" s="356"/>
      <c r="M270" s="356"/>
      <c r="N270" s="356"/>
      <c r="O270" s="356"/>
      <c r="P270" s="356"/>
      <c r="Q270" s="356"/>
      <c r="R270" s="356"/>
      <c r="S270" s="356"/>
      <c r="T270" s="356"/>
      <c r="U270" s="356"/>
      <c r="V270" s="356"/>
      <c r="W270" s="356"/>
      <c r="X270" s="356"/>
      <c r="Y270" s="356"/>
      <c r="Z270" s="356"/>
      <c r="AA270" s="356"/>
      <c r="AB270" s="356"/>
      <c r="AC270" s="356"/>
      <c r="AD270" s="356"/>
      <c r="AE270" s="356"/>
      <c r="AF270" s="356"/>
      <c r="AG270" s="356"/>
      <c r="AH270" s="356"/>
      <c r="AI270" s="356"/>
      <c r="AJ270" s="356"/>
      <c r="AK270" s="356"/>
      <c r="AL270" s="356"/>
    </row>
    <row r="271" spans="2:38">
      <c r="B271" s="373" t="s">
        <v>1709</v>
      </c>
      <c r="C271" s="373"/>
      <c r="D271" s="373" t="s">
        <v>7702</v>
      </c>
      <c r="E271" s="356" t="s">
        <v>1286</v>
      </c>
      <c r="F271" s="356" t="s">
        <v>868</v>
      </c>
      <c r="G271" s="356"/>
      <c r="H271" s="356"/>
      <c r="I271" s="356"/>
      <c r="J271" s="356"/>
      <c r="K271" s="356"/>
      <c r="L271" s="356"/>
      <c r="M271" s="356"/>
      <c r="N271" s="356"/>
      <c r="O271" s="356"/>
      <c r="P271" s="356"/>
      <c r="Q271" s="356"/>
      <c r="R271" s="356"/>
      <c r="S271" s="356"/>
      <c r="T271" s="356"/>
      <c r="U271" s="356"/>
      <c r="V271" s="356"/>
      <c r="W271" s="356"/>
      <c r="X271" s="356"/>
      <c r="Y271" s="356"/>
      <c r="Z271" s="356"/>
      <c r="AA271" s="356"/>
      <c r="AB271" s="356"/>
      <c r="AC271" s="356"/>
      <c r="AD271" s="356"/>
      <c r="AE271" s="356"/>
      <c r="AF271" s="356"/>
      <c r="AG271" s="356"/>
      <c r="AH271" s="356"/>
      <c r="AI271" s="356"/>
      <c r="AJ271" s="356"/>
      <c r="AK271" s="356"/>
      <c r="AL271" s="356"/>
    </row>
    <row r="272" spans="2:38">
      <c r="B272" s="373" t="s">
        <v>1438</v>
      </c>
      <c r="C272" s="373"/>
      <c r="D272" s="373" t="s">
        <v>7702</v>
      </c>
      <c r="E272" s="356" t="s">
        <v>1629</v>
      </c>
      <c r="F272" s="356" t="s">
        <v>868</v>
      </c>
      <c r="G272" s="356"/>
      <c r="H272" s="356"/>
      <c r="I272" s="356"/>
      <c r="J272" s="356"/>
      <c r="K272" s="356"/>
      <c r="L272" s="356"/>
      <c r="M272" s="356"/>
      <c r="N272" s="356"/>
      <c r="O272" s="356"/>
      <c r="P272" s="356"/>
      <c r="Q272" s="356"/>
      <c r="R272" s="356"/>
      <c r="S272" s="356"/>
      <c r="T272" s="356"/>
      <c r="U272" s="356"/>
      <c r="V272" s="356"/>
      <c r="W272" s="356"/>
      <c r="X272" s="356"/>
      <c r="Y272" s="356"/>
      <c r="Z272" s="356"/>
      <c r="AA272" s="356"/>
      <c r="AB272" s="356"/>
      <c r="AC272" s="356"/>
      <c r="AD272" s="356"/>
      <c r="AE272" s="356"/>
      <c r="AF272" s="356"/>
      <c r="AG272" s="356"/>
      <c r="AH272" s="356"/>
      <c r="AI272" s="356"/>
      <c r="AJ272" s="356"/>
      <c r="AK272" s="356"/>
      <c r="AL272" s="356"/>
    </row>
    <row r="273" spans="2:38">
      <c r="B273" s="373" t="s">
        <v>6897</v>
      </c>
      <c r="C273" s="373"/>
      <c r="D273" s="373" t="s">
        <v>7702</v>
      </c>
      <c r="E273" s="356" t="s">
        <v>582</v>
      </c>
      <c r="F273" s="356" t="s">
        <v>868</v>
      </c>
      <c r="G273" s="356"/>
      <c r="H273" s="356"/>
      <c r="I273" s="356"/>
      <c r="J273" s="356"/>
      <c r="K273" s="356"/>
      <c r="L273" s="356"/>
      <c r="M273" s="356"/>
      <c r="N273" s="356"/>
      <c r="O273" s="356"/>
      <c r="P273" s="356"/>
      <c r="Q273" s="356"/>
      <c r="R273" s="356"/>
      <c r="S273" s="356"/>
      <c r="T273" s="356"/>
      <c r="U273" s="356"/>
      <c r="V273" s="356"/>
      <c r="W273" s="356"/>
      <c r="X273" s="356"/>
      <c r="Y273" s="356"/>
      <c r="Z273" s="356"/>
      <c r="AA273" s="356"/>
      <c r="AB273" s="356"/>
      <c r="AC273" s="356"/>
      <c r="AD273" s="356"/>
      <c r="AE273" s="356"/>
      <c r="AF273" s="356"/>
      <c r="AG273" s="356"/>
      <c r="AH273" s="356"/>
      <c r="AI273" s="356"/>
      <c r="AJ273" s="356"/>
      <c r="AK273" s="356"/>
      <c r="AL273" s="356"/>
    </row>
    <row r="274" spans="2:38">
      <c r="B274" s="373" t="s">
        <v>4929</v>
      </c>
      <c r="C274" s="373"/>
      <c r="D274" s="373" t="s">
        <v>7702</v>
      </c>
      <c r="E274" s="356" t="s">
        <v>1715</v>
      </c>
      <c r="F274" s="356" t="s">
        <v>868</v>
      </c>
      <c r="G274" s="356"/>
      <c r="H274" s="356"/>
      <c r="I274" s="356"/>
      <c r="J274" s="356"/>
      <c r="K274" s="356"/>
      <c r="L274" s="356"/>
      <c r="M274" s="356"/>
      <c r="N274" s="356"/>
      <c r="O274" s="356"/>
      <c r="P274" s="356"/>
      <c r="Q274" s="356"/>
      <c r="R274" s="356"/>
      <c r="S274" s="356"/>
      <c r="T274" s="356"/>
      <c r="U274" s="356"/>
      <c r="V274" s="356"/>
      <c r="W274" s="356"/>
      <c r="X274" s="356"/>
      <c r="Y274" s="356"/>
      <c r="Z274" s="356"/>
      <c r="AA274" s="356"/>
      <c r="AB274" s="356"/>
      <c r="AC274" s="356"/>
      <c r="AD274" s="356"/>
      <c r="AE274" s="356"/>
      <c r="AF274" s="356"/>
      <c r="AG274" s="356"/>
      <c r="AH274" s="356"/>
      <c r="AI274" s="356"/>
      <c r="AJ274" s="356"/>
      <c r="AK274" s="356"/>
      <c r="AL274" s="356"/>
    </row>
    <row r="275" spans="2:38">
      <c r="B275" s="373" t="s">
        <v>4512</v>
      </c>
      <c r="C275" s="373"/>
      <c r="D275" s="373" t="s">
        <v>7702</v>
      </c>
      <c r="E275" s="356" t="s">
        <v>1018</v>
      </c>
      <c r="F275" s="356" t="s">
        <v>868</v>
      </c>
      <c r="G275" s="356"/>
      <c r="H275" s="356"/>
      <c r="I275" s="356"/>
      <c r="J275" s="356"/>
      <c r="K275" s="356"/>
      <c r="L275" s="356"/>
      <c r="M275" s="356"/>
      <c r="N275" s="356"/>
      <c r="O275" s="356"/>
      <c r="P275" s="356"/>
      <c r="Q275" s="356"/>
      <c r="R275" s="356"/>
      <c r="S275" s="356"/>
      <c r="T275" s="356"/>
      <c r="U275" s="356"/>
      <c r="V275" s="356"/>
      <c r="W275" s="356"/>
      <c r="X275" s="356"/>
      <c r="Y275" s="356"/>
      <c r="Z275" s="356"/>
      <c r="AA275" s="356"/>
      <c r="AB275" s="356"/>
      <c r="AC275" s="356"/>
      <c r="AD275" s="356"/>
      <c r="AE275" s="356"/>
      <c r="AF275" s="356"/>
      <c r="AG275" s="356"/>
      <c r="AH275" s="356"/>
      <c r="AI275" s="356"/>
      <c r="AJ275" s="356"/>
      <c r="AK275" s="356"/>
      <c r="AL275" s="356"/>
    </row>
    <row r="276" spans="2:38">
      <c r="B276" s="373" t="s">
        <v>1728</v>
      </c>
      <c r="C276" s="373"/>
      <c r="D276" s="373" t="s">
        <v>7702</v>
      </c>
      <c r="E276" s="356" t="s">
        <v>1725</v>
      </c>
      <c r="F276" s="356" t="s">
        <v>868</v>
      </c>
      <c r="G276" s="356"/>
      <c r="H276" s="356"/>
      <c r="I276" s="356"/>
      <c r="J276" s="356"/>
      <c r="K276" s="356"/>
      <c r="L276" s="356"/>
      <c r="M276" s="356"/>
      <c r="N276" s="356"/>
      <c r="O276" s="356"/>
      <c r="P276" s="356"/>
      <c r="Q276" s="356"/>
      <c r="R276" s="356"/>
      <c r="S276" s="356"/>
      <c r="T276" s="356"/>
      <c r="U276" s="356"/>
      <c r="V276" s="356"/>
      <c r="W276" s="356"/>
      <c r="X276" s="356"/>
      <c r="Y276" s="356"/>
      <c r="Z276" s="356"/>
      <c r="AA276" s="356"/>
      <c r="AB276" s="356"/>
      <c r="AC276" s="356"/>
      <c r="AD276" s="356"/>
      <c r="AE276" s="356"/>
      <c r="AF276" s="356"/>
      <c r="AG276" s="356"/>
      <c r="AH276" s="356"/>
      <c r="AI276" s="356"/>
      <c r="AJ276" s="356"/>
      <c r="AK276" s="356"/>
      <c r="AL276" s="356"/>
    </row>
    <row r="277" spans="2:38">
      <c r="B277" s="373" t="s">
        <v>1430</v>
      </c>
      <c r="C277" s="373"/>
      <c r="D277" s="373" t="s">
        <v>7702</v>
      </c>
      <c r="E277" s="356" t="s">
        <v>298</v>
      </c>
      <c r="F277" s="356" t="s">
        <v>868</v>
      </c>
      <c r="G277" s="356"/>
      <c r="H277" s="356"/>
      <c r="I277" s="356"/>
      <c r="J277" s="356"/>
      <c r="K277" s="356"/>
      <c r="L277" s="356"/>
      <c r="M277" s="356"/>
      <c r="N277" s="356"/>
      <c r="O277" s="356"/>
      <c r="P277" s="356"/>
      <c r="Q277" s="356"/>
      <c r="R277" s="356"/>
      <c r="S277" s="356"/>
      <c r="T277" s="356"/>
      <c r="U277" s="356"/>
      <c r="V277" s="356"/>
      <c r="W277" s="356"/>
      <c r="X277" s="356"/>
      <c r="Y277" s="356"/>
      <c r="Z277" s="356"/>
      <c r="AA277" s="356"/>
      <c r="AB277" s="356"/>
      <c r="AC277" s="356"/>
      <c r="AD277" s="356"/>
      <c r="AE277" s="356"/>
      <c r="AF277" s="356"/>
      <c r="AG277" s="356"/>
      <c r="AH277" s="356"/>
      <c r="AI277" s="356"/>
      <c r="AJ277" s="356"/>
      <c r="AK277" s="356"/>
      <c r="AL277" s="356"/>
    </row>
    <row r="278" spans="2:38">
      <c r="B278" s="373" t="s">
        <v>682</v>
      </c>
      <c r="C278" s="373"/>
      <c r="D278" s="373" t="s">
        <v>7702</v>
      </c>
      <c r="E278" s="356" t="s">
        <v>1722</v>
      </c>
      <c r="F278" s="356" t="s">
        <v>868</v>
      </c>
      <c r="G278" s="356"/>
      <c r="H278" s="356"/>
      <c r="I278" s="356"/>
      <c r="J278" s="356"/>
      <c r="K278" s="356"/>
      <c r="L278" s="356"/>
      <c r="M278" s="356"/>
      <c r="N278" s="356"/>
      <c r="O278" s="356"/>
      <c r="P278" s="356"/>
      <c r="Q278" s="356"/>
      <c r="R278" s="356"/>
      <c r="S278" s="356"/>
      <c r="T278" s="356"/>
      <c r="U278" s="356"/>
      <c r="V278" s="356"/>
      <c r="W278" s="356"/>
      <c r="X278" s="356"/>
      <c r="Y278" s="356"/>
      <c r="Z278" s="356"/>
      <c r="AA278" s="356"/>
      <c r="AB278" s="356"/>
      <c r="AC278" s="356"/>
      <c r="AD278" s="356"/>
      <c r="AE278" s="356"/>
      <c r="AF278" s="356"/>
      <c r="AG278" s="356"/>
      <c r="AH278" s="356"/>
      <c r="AI278" s="356"/>
      <c r="AJ278" s="356"/>
      <c r="AK278" s="356"/>
      <c r="AL278" s="356"/>
    </row>
    <row r="279" spans="2:38">
      <c r="B279" s="373" t="s">
        <v>1234</v>
      </c>
      <c r="C279" s="373"/>
      <c r="D279" s="373" t="s">
        <v>7702</v>
      </c>
      <c r="E279" s="356" t="s">
        <v>1729</v>
      </c>
      <c r="F279" s="356" t="s">
        <v>868</v>
      </c>
      <c r="G279" s="356"/>
      <c r="H279" s="356"/>
      <c r="I279" s="356"/>
      <c r="J279" s="356"/>
      <c r="K279" s="356"/>
      <c r="L279" s="356"/>
      <c r="M279" s="356"/>
      <c r="N279" s="356"/>
      <c r="O279" s="356"/>
      <c r="P279" s="356"/>
      <c r="Q279" s="356"/>
      <c r="R279" s="356"/>
      <c r="S279" s="356"/>
      <c r="T279" s="356"/>
      <c r="U279" s="356"/>
      <c r="V279" s="356"/>
      <c r="W279" s="356"/>
      <c r="X279" s="356"/>
      <c r="Y279" s="356"/>
      <c r="Z279" s="356"/>
      <c r="AA279" s="356"/>
      <c r="AB279" s="356"/>
      <c r="AC279" s="356"/>
      <c r="AD279" s="356"/>
      <c r="AE279" s="356"/>
      <c r="AF279" s="356"/>
      <c r="AG279" s="356"/>
      <c r="AH279" s="356"/>
      <c r="AI279" s="356"/>
      <c r="AJ279" s="356"/>
      <c r="AK279" s="356"/>
      <c r="AL279" s="356"/>
    </row>
    <row r="280" spans="2:38">
      <c r="B280" s="373" t="s">
        <v>2688</v>
      </c>
      <c r="C280" s="373"/>
      <c r="D280" s="373" t="s">
        <v>7702</v>
      </c>
      <c r="E280" s="356" t="s">
        <v>1732</v>
      </c>
      <c r="F280" s="356" t="s">
        <v>868</v>
      </c>
      <c r="G280" s="356"/>
      <c r="H280" s="356"/>
      <c r="I280" s="356"/>
      <c r="J280" s="356"/>
      <c r="K280" s="356"/>
      <c r="L280" s="356"/>
      <c r="M280" s="356"/>
      <c r="N280" s="356"/>
      <c r="O280" s="356"/>
      <c r="P280" s="356"/>
      <c r="Q280" s="356"/>
      <c r="R280" s="356"/>
      <c r="S280" s="356"/>
      <c r="T280" s="356"/>
      <c r="U280" s="356"/>
      <c r="V280" s="356"/>
      <c r="W280" s="356"/>
      <c r="X280" s="356"/>
      <c r="Y280" s="356"/>
      <c r="Z280" s="356"/>
      <c r="AA280" s="356"/>
      <c r="AB280" s="356"/>
      <c r="AC280" s="356"/>
      <c r="AD280" s="356"/>
      <c r="AE280" s="356"/>
      <c r="AF280" s="356"/>
      <c r="AG280" s="356"/>
      <c r="AH280" s="356"/>
      <c r="AI280" s="356"/>
      <c r="AJ280" s="356"/>
      <c r="AK280" s="356"/>
      <c r="AL280" s="356"/>
    </row>
    <row r="281" spans="2:38">
      <c r="B281" s="373" t="s">
        <v>1037</v>
      </c>
      <c r="C281" s="373"/>
      <c r="D281" s="373" t="s">
        <v>7702</v>
      </c>
      <c r="E281" s="356" t="s">
        <v>1735</v>
      </c>
      <c r="F281" s="356" t="s">
        <v>868</v>
      </c>
      <c r="G281" s="356"/>
      <c r="H281" s="356"/>
      <c r="I281" s="356"/>
      <c r="J281" s="356"/>
      <c r="K281" s="356"/>
      <c r="L281" s="356"/>
      <c r="M281" s="356"/>
      <c r="N281" s="356"/>
      <c r="O281" s="356"/>
      <c r="P281" s="356"/>
      <c r="Q281" s="356"/>
      <c r="R281" s="356"/>
      <c r="S281" s="356"/>
      <c r="T281" s="356"/>
      <c r="U281" s="356"/>
      <c r="V281" s="356"/>
      <c r="W281" s="356"/>
      <c r="X281" s="356"/>
      <c r="Y281" s="356"/>
      <c r="Z281" s="356"/>
      <c r="AA281" s="356"/>
      <c r="AB281" s="356"/>
      <c r="AC281" s="356"/>
      <c r="AD281" s="356"/>
      <c r="AE281" s="356"/>
      <c r="AF281" s="356"/>
      <c r="AG281" s="356"/>
      <c r="AH281" s="356"/>
      <c r="AI281" s="356"/>
      <c r="AJ281" s="356"/>
      <c r="AK281" s="356"/>
      <c r="AL281" s="356"/>
    </row>
    <row r="282" spans="2:38">
      <c r="B282" s="373" t="s">
        <v>4086</v>
      </c>
      <c r="C282" s="373"/>
      <c r="D282" s="373" t="s">
        <v>7702</v>
      </c>
      <c r="E282" s="356" t="s">
        <v>828</v>
      </c>
      <c r="F282" s="356" t="s">
        <v>868</v>
      </c>
      <c r="G282" s="356"/>
      <c r="H282" s="356"/>
      <c r="I282" s="356"/>
      <c r="J282" s="356"/>
      <c r="K282" s="356"/>
      <c r="L282" s="356"/>
      <c r="M282" s="356"/>
      <c r="N282" s="356"/>
      <c r="O282" s="356"/>
      <c r="P282" s="356"/>
      <c r="Q282" s="356"/>
      <c r="R282" s="356"/>
      <c r="S282" s="356"/>
      <c r="T282" s="356"/>
      <c r="U282" s="356"/>
      <c r="V282" s="356"/>
      <c r="W282" s="356"/>
      <c r="X282" s="356"/>
      <c r="Y282" s="356"/>
      <c r="Z282" s="356"/>
      <c r="AA282" s="356"/>
      <c r="AB282" s="356"/>
      <c r="AC282" s="356"/>
      <c r="AD282" s="356"/>
      <c r="AE282" s="356"/>
      <c r="AF282" s="356"/>
      <c r="AG282" s="356"/>
      <c r="AH282" s="356"/>
      <c r="AI282" s="356"/>
      <c r="AJ282" s="356"/>
      <c r="AK282" s="356"/>
      <c r="AL282" s="356"/>
    </row>
    <row r="283" spans="2:38">
      <c r="B283" s="373" t="s">
        <v>1059</v>
      </c>
      <c r="C283" s="373"/>
      <c r="D283" s="373" t="s">
        <v>7702</v>
      </c>
      <c r="E283" s="356" t="s">
        <v>763</v>
      </c>
      <c r="F283" s="356" t="s">
        <v>868</v>
      </c>
      <c r="G283" s="356"/>
      <c r="H283" s="356"/>
      <c r="I283" s="356"/>
      <c r="J283" s="356"/>
      <c r="K283" s="356"/>
      <c r="L283" s="356"/>
      <c r="M283" s="356"/>
      <c r="N283" s="356"/>
      <c r="O283" s="356"/>
      <c r="P283" s="356"/>
      <c r="Q283" s="356"/>
      <c r="R283" s="356"/>
      <c r="S283" s="356"/>
      <c r="T283" s="356"/>
      <c r="U283" s="356"/>
      <c r="V283" s="356"/>
      <c r="W283" s="356"/>
      <c r="X283" s="356"/>
      <c r="Y283" s="356"/>
      <c r="Z283" s="356"/>
      <c r="AA283" s="356"/>
      <c r="AB283" s="356"/>
      <c r="AC283" s="356"/>
      <c r="AD283" s="356"/>
      <c r="AE283" s="356"/>
      <c r="AF283" s="356"/>
      <c r="AG283" s="356"/>
      <c r="AH283" s="356"/>
      <c r="AI283" s="356"/>
      <c r="AJ283" s="356"/>
      <c r="AK283" s="356"/>
      <c r="AL283" s="356"/>
    </row>
    <row r="284" spans="2:38">
      <c r="B284" s="373" t="s">
        <v>1745</v>
      </c>
      <c r="C284" s="373"/>
      <c r="D284" s="373" t="s">
        <v>7702</v>
      </c>
      <c r="E284" s="356" t="s">
        <v>1743</v>
      </c>
      <c r="F284" s="356" t="s">
        <v>868</v>
      </c>
      <c r="G284" s="356"/>
      <c r="H284" s="356"/>
      <c r="I284" s="356"/>
      <c r="J284" s="356"/>
      <c r="K284" s="356"/>
      <c r="L284" s="356"/>
      <c r="M284" s="356"/>
      <c r="N284" s="356"/>
      <c r="O284" s="356"/>
      <c r="P284" s="356"/>
      <c r="Q284" s="356"/>
      <c r="R284" s="356"/>
      <c r="S284" s="356"/>
      <c r="T284" s="356"/>
      <c r="U284" s="356"/>
      <c r="V284" s="356"/>
      <c r="W284" s="356"/>
      <c r="X284" s="356"/>
      <c r="Y284" s="356"/>
      <c r="Z284" s="356"/>
      <c r="AA284" s="356"/>
      <c r="AB284" s="356"/>
      <c r="AC284" s="356"/>
      <c r="AD284" s="356"/>
      <c r="AE284" s="356"/>
      <c r="AF284" s="356"/>
      <c r="AG284" s="356"/>
      <c r="AH284" s="356"/>
      <c r="AI284" s="356"/>
      <c r="AJ284" s="356"/>
      <c r="AK284" s="356"/>
      <c r="AL284" s="356"/>
    </row>
    <row r="285" spans="2:38">
      <c r="B285" s="373" t="s">
        <v>6793</v>
      </c>
      <c r="C285" s="373"/>
      <c r="D285" s="373" t="s">
        <v>7702</v>
      </c>
      <c r="E285" s="356" t="s">
        <v>424</v>
      </c>
      <c r="F285" s="356" t="s">
        <v>868</v>
      </c>
      <c r="G285" s="356"/>
      <c r="H285" s="356"/>
      <c r="I285" s="356"/>
      <c r="J285" s="356"/>
      <c r="K285" s="356"/>
      <c r="L285" s="356"/>
      <c r="M285" s="356"/>
      <c r="N285" s="356"/>
      <c r="O285" s="356"/>
      <c r="P285" s="356"/>
      <c r="Q285" s="356"/>
      <c r="R285" s="356"/>
      <c r="S285" s="356"/>
      <c r="T285" s="356"/>
      <c r="U285" s="356"/>
      <c r="V285" s="356"/>
      <c r="W285" s="356"/>
      <c r="X285" s="356"/>
      <c r="Y285" s="356"/>
      <c r="Z285" s="356"/>
      <c r="AA285" s="356"/>
      <c r="AB285" s="356"/>
      <c r="AC285" s="356"/>
      <c r="AD285" s="356"/>
      <c r="AE285" s="356"/>
      <c r="AF285" s="356"/>
      <c r="AG285" s="356"/>
      <c r="AH285" s="356"/>
      <c r="AI285" s="356"/>
      <c r="AJ285" s="356"/>
      <c r="AK285" s="356"/>
      <c r="AL285" s="356"/>
    </row>
    <row r="286" spans="2:38">
      <c r="B286" s="373" t="s">
        <v>6934</v>
      </c>
      <c r="C286" s="373"/>
      <c r="D286" s="373" t="s">
        <v>7702</v>
      </c>
      <c r="E286" s="356" t="s">
        <v>1071</v>
      </c>
      <c r="F286" s="356" t="s">
        <v>868</v>
      </c>
      <c r="G286" s="356"/>
      <c r="H286" s="356"/>
      <c r="I286" s="356"/>
      <c r="J286" s="356"/>
      <c r="K286" s="356"/>
      <c r="L286" s="356"/>
      <c r="M286" s="356"/>
      <c r="N286" s="356"/>
      <c r="O286" s="356"/>
      <c r="P286" s="356"/>
      <c r="Q286" s="356"/>
      <c r="R286" s="356"/>
      <c r="S286" s="356"/>
      <c r="T286" s="356"/>
      <c r="U286" s="356"/>
      <c r="V286" s="356"/>
      <c r="W286" s="356"/>
      <c r="X286" s="356"/>
      <c r="Y286" s="356"/>
      <c r="Z286" s="356"/>
      <c r="AA286" s="356"/>
      <c r="AB286" s="356"/>
      <c r="AC286" s="356"/>
      <c r="AD286" s="356"/>
      <c r="AE286" s="356"/>
      <c r="AF286" s="356"/>
      <c r="AG286" s="356"/>
      <c r="AH286" s="356"/>
      <c r="AI286" s="356"/>
      <c r="AJ286" s="356"/>
      <c r="AK286" s="356"/>
      <c r="AL286" s="356"/>
    </row>
    <row r="287" spans="2:38">
      <c r="B287" s="373" t="s">
        <v>6935</v>
      </c>
      <c r="C287" s="373"/>
      <c r="D287" s="373" t="s">
        <v>7702</v>
      </c>
      <c r="E287" s="356" t="s">
        <v>1748</v>
      </c>
      <c r="F287" s="356" t="s">
        <v>868</v>
      </c>
      <c r="G287" s="356"/>
      <c r="H287" s="356"/>
      <c r="I287" s="356"/>
      <c r="J287" s="356"/>
      <c r="K287" s="356"/>
      <c r="L287" s="356"/>
      <c r="M287" s="356"/>
      <c r="N287" s="356"/>
      <c r="O287" s="356"/>
      <c r="P287" s="356"/>
      <c r="Q287" s="356"/>
      <c r="R287" s="356"/>
      <c r="S287" s="356"/>
      <c r="T287" s="356"/>
      <c r="U287" s="356"/>
      <c r="V287" s="356"/>
      <c r="W287" s="356"/>
      <c r="X287" s="356"/>
      <c r="Y287" s="356"/>
      <c r="Z287" s="356"/>
      <c r="AA287" s="356"/>
      <c r="AB287" s="356"/>
      <c r="AC287" s="356"/>
      <c r="AD287" s="356"/>
      <c r="AE287" s="356"/>
      <c r="AF287" s="356"/>
      <c r="AG287" s="356"/>
      <c r="AH287" s="356"/>
      <c r="AI287" s="356"/>
      <c r="AJ287" s="356"/>
      <c r="AK287" s="356"/>
      <c r="AL287" s="356"/>
    </row>
    <row r="288" spans="2:38">
      <c r="B288" s="373" t="s">
        <v>6936</v>
      </c>
      <c r="C288" s="373"/>
      <c r="D288" s="373" t="s">
        <v>7702</v>
      </c>
      <c r="E288" s="356" t="s">
        <v>1752</v>
      </c>
      <c r="F288" s="356" t="s">
        <v>868</v>
      </c>
      <c r="G288" s="356"/>
      <c r="H288" s="356"/>
      <c r="I288" s="356"/>
      <c r="J288" s="356"/>
      <c r="K288" s="356"/>
      <c r="L288" s="356"/>
      <c r="M288" s="356"/>
      <c r="N288" s="356"/>
      <c r="O288" s="356"/>
      <c r="P288" s="356"/>
      <c r="Q288" s="356"/>
      <c r="R288" s="356"/>
      <c r="S288" s="356"/>
      <c r="T288" s="356"/>
      <c r="U288" s="356"/>
      <c r="V288" s="356"/>
      <c r="W288" s="356"/>
      <c r="X288" s="356"/>
      <c r="Y288" s="356"/>
      <c r="Z288" s="356"/>
      <c r="AA288" s="356"/>
      <c r="AB288" s="356"/>
      <c r="AC288" s="356"/>
      <c r="AD288" s="356"/>
      <c r="AE288" s="356"/>
      <c r="AF288" s="356"/>
      <c r="AG288" s="356"/>
      <c r="AH288" s="356"/>
      <c r="AI288" s="356"/>
      <c r="AJ288" s="356"/>
      <c r="AK288" s="356"/>
      <c r="AL288" s="356"/>
    </row>
    <row r="289" spans="2:38">
      <c r="B289" s="373" t="s">
        <v>4911</v>
      </c>
      <c r="C289" s="373"/>
      <c r="D289" s="373" t="s">
        <v>7702</v>
      </c>
      <c r="E289" s="356" t="s">
        <v>1762</v>
      </c>
      <c r="F289" s="356" t="s">
        <v>868</v>
      </c>
      <c r="G289" s="356"/>
      <c r="H289" s="356"/>
      <c r="I289" s="356"/>
      <c r="J289" s="356"/>
      <c r="K289" s="356"/>
      <c r="L289" s="356"/>
      <c r="M289" s="356"/>
      <c r="N289" s="356"/>
      <c r="O289" s="356"/>
      <c r="P289" s="356"/>
      <c r="Q289" s="356"/>
      <c r="R289" s="356"/>
      <c r="S289" s="356"/>
      <c r="T289" s="356"/>
      <c r="U289" s="356"/>
      <c r="V289" s="356"/>
      <c r="W289" s="356"/>
      <c r="X289" s="356"/>
      <c r="Y289" s="356"/>
      <c r="Z289" s="356"/>
      <c r="AA289" s="356"/>
      <c r="AB289" s="356"/>
      <c r="AC289" s="356"/>
      <c r="AD289" s="356"/>
      <c r="AE289" s="356"/>
      <c r="AF289" s="356"/>
      <c r="AG289" s="356"/>
      <c r="AH289" s="356"/>
      <c r="AI289" s="356"/>
      <c r="AJ289" s="356"/>
      <c r="AK289" s="356"/>
      <c r="AL289" s="356"/>
    </row>
    <row r="290" spans="2:38">
      <c r="B290" s="373" t="s">
        <v>6937</v>
      </c>
      <c r="C290" s="373"/>
      <c r="D290" s="373" t="s">
        <v>7702</v>
      </c>
      <c r="E290" s="356" t="s">
        <v>1767</v>
      </c>
      <c r="F290" s="356" t="s">
        <v>868</v>
      </c>
      <c r="G290" s="356"/>
      <c r="H290" s="356"/>
      <c r="I290" s="356"/>
      <c r="J290" s="356"/>
      <c r="K290" s="356"/>
      <c r="L290" s="356"/>
      <c r="M290" s="356"/>
      <c r="N290" s="356"/>
      <c r="O290" s="356"/>
      <c r="P290" s="356"/>
      <c r="Q290" s="356"/>
      <c r="R290" s="356"/>
      <c r="S290" s="356"/>
      <c r="T290" s="356"/>
      <c r="U290" s="356"/>
      <c r="V290" s="356"/>
      <c r="W290" s="356"/>
      <c r="X290" s="356"/>
      <c r="Y290" s="356"/>
      <c r="Z290" s="356"/>
      <c r="AA290" s="356"/>
      <c r="AB290" s="356"/>
      <c r="AC290" s="356"/>
      <c r="AD290" s="356"/>
      <c r="AE290" s="356"/>
      <c r="AF290" s="356"/>
      <c r="AG290" s="356"/>
      <c r="AH290" s="356"/>
      <c r="AI290" s="356"/>
      <c r="AJ290" s="356"/>
      <c r="AK290" s="356"/>
      <c r="AL290" s="356"/>
    </row>
    <row r="291" spans="2:38">
      <c r="B291" s="373" t="s">
        <v>6938</v>
      </c>
      <c r="C291" s="373"/>
      <c r="D291" s="373" t="s">
        <v>7702</v>
      </c>
      <c r="E291" s="356" t="s">
        <v>1772</v>
      </c>
      <c r="F291" s="356" t="s">
        <v>868</v>
      </c>
      <c r="G291" s="356"/>
      <c r="H291" s="356"/>
      <c r="I291" s="356"/>
      <c r="J291" s="356"/>
      <c r="K291" s="356"/>
      <c r="L291" s="356"/>
      <c r="M291" s="356"/>
      <c r="N291" s="356"/>
      <c r="O291" s="356"/>
      <c r="P291" s="356"/>
      <c r="Q291" s="356"/>
      <c r="R291" s="356"/>
      <c r="S291" s="356"/>
      <c r="T291" s="356"/>
      <c r="U291" s="356"/>
      <c r="V291" s="356"/>
      <c r="W291" s="356"/>
      <c r="X291" s="356"/>
      <c r="Y291" s="356"/>
      <c r="Z291" s="356"/>
      <c r="AA291" s="356"/>
      <c r="AB291" s="356"/>
      <c r="AC291" s="356"/>
      <c r="AD291" s="356"/>
      <c r="AE291" s="356"/>
      <c r="AF291" s="356"/>
      <c r="AG291" s="356"/>
      <c r="AH291" s="356"/>
      <c r="AI291" s="356"/>
      <c r="AJ291" s="356"/>
      <c r="AK291" s="356"/>
      <c r="AL291" s="356"/>
    </row>
    <row r="292" spans="2:38">
      <c r="B292" s="373" t="s">
        <v>6939</v>
      </c>
      <c r="C292" s="373"/>
      <c r="D292" s="373" t="s">
        <v>7702</v>
      </c>
      <c r="E292" s="356" t="s">
        <v>1773</v>
      </c>
      <c r="F292" s="356" t="s">
        <v>868</v>
      </c>
      <c r="G292" s="356"/>
      <c r="H292" s="356"/>
      <c r="I292" s="356"/>
      <c r="J292" s="356"/>
      <c r="K292" s="356"/>
      <c r="L292" s="356"/>
      <c r="M292" s="356"/>
      <c r="N292" s="356"/>
      <c r="O292" s="356"/>
      <c r="P292" s="356"/>
      <c r="Q292" s="356"/>
      <c r="R292" s="356"/>
      <c r="S292" s="356"/>
      <c r="T292" s="356"/>
      <c r="U292" s="356"/>
      <c r="V292" s="356"/>
      <c r="W292" s="356"/>
      <c r="X292" s="356"/>
      <c r="Y292" s="356"/>
      <c r="Z292" s="356"/>
      <c r="AA292" s="356"/>
      <c r="AB292" s="356"/>
      <c r="AC292" s="356"/>
      <c r="AD292" s="356"/>
      <c r="AE292" s="356"/>
      <c r="AF292" s="356"/>
      <c r="AG292" s="356"/>
      <c r="AH292" s="356"/>
      <c r="AI292" s="356"/>
      <c r="AJ292" s="356"/>
      <c r="AK292" s="356"/>
      <c r="AL292" s="356"/>
    </row>
    <row r="293" spans="2:38">
      <c r="B293" s="373" t="s">
        <v>6940</v>
      </c>
      <c r="C293" s="373"/>
      <c r="D293" s="373" t="s">
        <v>7702</v>
      </c>
      <c r="E293" s="356" t="s">
        <v>801</v>
      </c>
      <c r="F293" s="356" t="s">
        <v>868</v>
      </c>
      <c r="G293" s="356"/>
      <c r="H293" s="356"/>
      <c r="I293" s="356"/>
      <c r="J293" s="356"/>
      <c r="K293" s="356"/>
      <c r="L293" s="356"/>
      <c r="M293" s="356"/>
      <c r="N293" s="356"/>
      <c r="O293" s="356"/>
      <c r="P293" s="356"/>
      <c r="Q293" s="356"/>
      <c r="R293" s="356"/>
      <c r="S293" s="356"/>
      <c r="T293" s="356"/>
      <c r="U293" s="356"/>
      <c r="V293" s="356"/>
      <c r="W293" s="356"/>
      <c r="X293" s="356"/>
      <c r="Y293" s="356"/>
      <c r="Z293" s="356"/>
      <c r="AA293" s="356"/>
      <c r="AB293" s="356"/>
      <c r="AC293" s="356"/>
      <c r="AD293" s="356"/>
      <c r="AE293" s="356"/>
      <c r="AF293" s="356"/>
      <c r="AG293" s="356"/>
      <c r="AH293" s="356"/>
      <c r="AI293" s="356"/>
      <c r="AJ293" s="356"/>
      <c r="AK293" s="356"/>
      <c r="AL293" s="356"/>
    </row>
    <row r="294" spans="2:38">
      <c r="B294" s="373" t="s">
        <v>6941</v>
      </c>
      <c r="C294" s="373"/>
      <c r="D294" s="373" t="s">
        <v>7702</v>
      </c>
      <c r="E294" s="356" t="s">
        <v>1783</v>
      </c>
      <c r="F294" s="356" t="s">
        <v>868</v>
      </c>
      <c r="G294" s="356"/>
      <c r="H294" s="356"/>
      <c r="I294" s="356"/>
      <c r="J294" s="356"/>
      <c r="K294" s="356"/>
      <c r="L294" s="356"/>
      <c r="M294" s="356"/>
      <c r="N294" s="356"/>
      <c r="O294" s="356"/>
      <c r="P294" s="356"/>
      <c r="Q294" s="356"/>
      <c r="R294" s="356"/>
      <c r="S294" s="356"/>
      <c r="T294" s="356"/>
      <c r="U294" s="356"/>
      <c r="V294" s="356"/>
      <c r="W294" s="356"/>
      <c r="X294" s="356"/>
      <c r="Y294" s="356"/>
      <c r="Z294" s="356"/>
      <c r="AA294" s="356"/>
      <c r="AB294" s="356"/>
      <c r="AC294" s="356"/>
      <c r="AD294" s="356"/>
      <c r="AE294" s="356"/>
      <c r="AF294" s="356"/>
      <c r="AG294" s="356"/>
      <c r="AH294" s="356"/>
      <c r="AI294" s="356"/>
      <c r="AJ294" s="356"/>
      <c r="AK294" s="356"/>
      <c r="AL294" s="356"/>
    </row>
    <row r="295" spans="2:38">
      <c r="B295" s="373" t="s">
        <v>688</v>
      </c>
      <c r="C295" s="373"/>
      <c r="D295" s="373" t="s">
        <v>7702</v>
      </c>
      <c r="E295" s="356" t="s">
        <v>1788</v>
      </c>
      <c r="F295" s="356" t="s">
        <v>868</v>
      </c>
      <c r="G295" s="356"/>
      <c r="H295" s="356"/>
      <c r="I295" s="356"/>
      <c r="J295" s="356"/>
      <c r="K295" s="356"/>
      <c r="L295" s="356"/>
      <c r="M295" s="356"/>
      <c r="N295" s="356"/>
      <c r="O295" s="356"/>
      <c r="P295" s="356"/>
      <c r="Q295" s="356"/>
      <c r="R295" s="356"/>
      <c r="S295" s="356"/>
      <c r="T295" s="356"/>
      <c r="U295" s="356"/>
      <c r="V295" s="356"/>
      <c r="W295" s="356"/>
      <c r="X295" s="356"/>
      <c r="Y295" s="356"/>
      <c r="Z295" s="356"/>
      <c r="AA295" s="356"/>
      <c r="AB295" s="356"/>
      <c r="AC295" s="356"/>
      <c r="AD295" s="356"/>
      <c r="AE295" s="356"/>
      <c r="AF295" s="356"/>
      <c r="AG295" s="356"/>
      <c r="AH295" s="356"/>
      <c r="AI295" s="356"/>
      <c r="AJ295" s="356"/>
      <c r="AK295" s="356"/>
      <c r="AL295" s="356"/>
    </row>
    <row r="296" spans="2:38">
      <c r="B296" s="373" t="s">
        <v>6942</v>
      </c>
      <c r="C296" s="373"/>
      <c r="D296" s="373" t="s">
        <v>7702</v>
      </c>
      <c r="E296" s="356" t="s">
        <v>1791</v>
      </c>
      <c r="F296" s="356" t="s">
        <v>868</v>
      </c>
      <c r="G296" s="356"/>
      <c r="H296" s="356"/>
      <c r="I296" s="356"/>
      <c r="J296" s="356"/>
      <c r="K296" s="356"/>
      <c r="L296" s="356"/>
      <c r="M296" s="356"/>
      <c r="N296" s="356"/>
      <c r="O296" s="356"/>
      <c r="P296" s="356"/>
      <c r="Q296" s="356"/>
      <c r="R296" s="356"/>
      <c r="S296" s="356"/>
      <c r="T296" s="356"/>
      <c r="U296" s="356"/>
      <c r="V296" s="356"/>
      <c r="W296" s="356"/>
      <c r="X296" s="356"/>
      <c r="Y296" s="356"/>
      <c r="Z296" s="356"/>
      <c r="AA296" s="356"/>
      <c r="AB296" s="356"/>
      <c r="AC296" s="356"/>
      <c r="AD296" s="356"/>
      <c r="AE296" s="356"/>
      <c r="AF296" s="356"/>
      <c r="AG296" s="356"/>
      <c r="AH296" s="356"/>
      <c r="AI296" s="356"/>
      <c r="AJ296" s="356"/>
      <c r="AK296" s="356"/>
      <c r="AL296" s="356"/>
    </row>
    <row r="297" spans="2:38">
      <c r="B297" s="373" t="s">
        <v>239</v>
      </c>
      <c r="C297" s="373"/>
      <c r="D297" s="373" t="s">
        <v>7702</v>
      </c>
      <c r="E297" s="356" t="s">
        <v>685</v>
      </c>
      <c r="F297" s="356" t="s">
        <v>868</v>
      </c>
      <c r="G297" s="356"/>
      <c r="H297" s="356"/>
      <c r="I297" s="356"/>
      <c r="J297" s="356"/>
      <c r="K297" s="356"/>
      <c r="L297" s="356"/>
      <c r="M297" s="356"/>
      <c r="N297" s="356"/>
      <c r="O297" s="356"/>
      <c r="P297" s="356"/>
      <c r="Q297" s="356"/>
      <c r="R297" s="356"/>
      <c r="S297" s="356"/>
      <c r="T297" s="356"/>
      <c r="U297" s="356"/>
      <c r="V297" s="356"/>
      <c r="W297" s="356"/>
      <c r="X297" s="356"/>
      <c r="Y297" s="356"/>
      <c r="Z297" s="356"/>
      <c r="AA297" s="356"/>
      <c r="AB297" s="356"/>
      <c r="AC297" s="356"/>
      <c r="AD297" s="356"/>
      <c r="AE297" s="356"/>
      <c r="AF297" s="356"/>
      <c r="AG297" s="356"/>
      <c r="AH297" s="356"/>
      <c r="AI297" s="356"/>
      <c r="AJ297" s="356"/>
      <c r="AK297" s="356"/>
      <c r="AL297" s="356"/>
    </row>
    <row r="298" spans="2:38">
      <c r="B298" s="373" t="s">
        <v>1126</v>
      </c>
      <c r="C298" s="373"/>
      <c r="D298" s="373" t="s">
        <v>7702</v>
      </c>
      <c r="E298" s="356" t="s">
        <v>1712</v>
      </c>
      <c r="F298" s="356" t="s">
        <v>868</v>
      </c>
      <c r="G298" s="356"/>
      <c r="H298" s="356"/>
      <c r="I298" s="356"/>
      <c r="J298" s="356"/>
      <c r="K298" s="356"/>
      <c r="L298" s="356"/>
      <c r="M298" s="356"/>
      <c r="N298" s="356"/>
      <c r="O298" s="356"/>
      <c r="P298" s="356"/>
      <c r="Q298" s="356"/>
      <c r="R298" s="356"/>
      <c r="S298" s="356"/>
      <c r="T298" s="356"/>
      <c r="U298" s="356"/>
      <c r="V298" s="356"/>
      <c r="W298" s="356"/>
      <c r="X298" s="356"/>
      <c r="Y298" s="356"/>
      <c r="Z298" s="356"/>
      <c r="AA298" s="356"/>
      <c r="AB298" s="356"/>
      <c r="AC298" s="356"/>
      <c r="AD298" s="356"/>
      <c r="AE298" s="356"/>
      <c r="AF298" s="356"/>
      <c r="AG298" s="356"/>
      <c r="AH298" s="356"/>
      <c r="AI298" s="356"/>
      <c r="AJ298" s="356"/>
      <c r="AK298" s="356"/>
      <c r="AL298" s="356"/>
    </row>
    <row r="299" spans="2:38">
      <c r="B299" s="373" t="s">
        <v>6904</v>
      </c>
      <c r="C299" s="373"/>
      <c r="D299" s="373" t="s">
        <v>7702</v>
      </c>
      <c r="E299" s="356" t="s">
        <v>1792</v>
      </c>
      <c r="F299" s="356" t="s">
        <v>868</v>
      </c>
      <c r="G299" s="356"/>
      <c r="H299" s="356"/>
      <c r="I299" s="356"/>
      <c r="J299" s="356"/>
      <c r="K299" s="356"/>
      <c r="L299" s="356"/>
      <c r="M299" s="356"/>
      <c r="N299" s="356"/>
      <c r="O299" s="356"/>
      <c r="P299" s="356"/>
      <c r="Q299" s="356"/>
      <c r="R299" s="356"/>
      <c r="S299" s="356"/>
      <c r="T299" s="356"/>
      <c r="U299" s="356"/>
      <c r="V299" s="356"/>
      <c r="W299" s="356"/>
      <c r="X299" s="356"/>
      <c r="Y299" s="356"/>
      <c r="Z299" s="356"/>
      <c r="AA299" s="356"/>
      <c r="AB299" s="356"/>
      <c r="AC299" s="356"/>
      <c r="AD299" s="356"/>
      <c r="AE299" s="356"/>
      <c r="AF299" s="356"/>
      <c r="AG299" s="356"/>
      <c r="AH299" s="356"/>
      <c r="AI299" s="356"/>
      <c r="AJ299" s="356"/>
      <c r="AK299" s="356"/>
      <c r="AL299" s="356"/>
    </row>
    <row r="300" spans="2:38">
      <c r="B300" s="373" t="s">
        <v>1577</v>
      </c>
      <c r="C300" s="373"/>
      <c r="D300" s="373" t="s">
        <v>7702</v>
      </c>
      <c r="E300" s="356" t="s">
        <v>1388</v>
      </c>
      <c r="F300" s="356" t="s">
        <v>868</v>
      </c>
      <c r="G300" s="356"/>
      <c r="H300" s="356"/>
      <c r="I300" s="356"/>
      <c r="J300" s="356"/>
      <c r="K300" s="356"/>
      <c r="L300" s="356"/>
      <c r="M300" s="356"/>
      <c r="N300" s="356"/>
      <c r="O300" s="356"/>
      <c r="P300" s="356"/>
      <c r="Q300" s="356"/>
      <c r="R300" s="356"/>
      <c r="S300" s="356"/>
      <c r="T300" s="356"/>
      <c r="U300" s="356"/>
      <c r="V300" s="356"/>
      <c r="W300" s="356"/>
      <c r="X300" s="356"/>
      <c r="Y300" s="356"/>
      <c r="Z300" s="356"/>
      <c r="AA300" s="356"/>
      <c r="AB300" s="356"/>
      <c r="AC300" s="356"/>
      <c r="AD300" s="356"/>
      <c r="AE300" s="356"/>
      <c r="AF300" s="356"/>
      <c r="AG300" s="356"/>
      <c r="AH300" s="356"/>
      <c r="AI300" s="356"/>
      <c r="AJ300" s="356"/>
      <c r="AK300" s="356"/>
      <c r="AL300" s="356"/>
    </row>
    <row r="301" spans="2:38">
      <c r="B301" s="373" t="s">
        <v>6147</v>
      </c>
      <c r="C301" s="373"/>
      <c r="D301" s="373" t="s">
        <v>7702</v>
      </c>
      <c r="E301" s="356" t="s">
        <v>1800</v>
      </c>
      <c r="F301" s="356" t="s">
        <v>868</v>
      </c>
      <c r="G301" s="356"/>
      <c r="H301" s="356"/>
      <c r="I301" s="356"/>
      <c r="J301" s="356"/>
      <c r="K301" s="356"/>
      <c r="L301" s="356"/>
      <c r="M301" s="356"/>
      <c r="N301" s="356"/>
      <c r="O301" s="356"/>
      <c r="P301" s="356"/>
      <c r="Q301" s="356"/>
      <c r="R301" s="356"/>
      <c r="S301" s="356"/>
      <c r="T301" s="356"/>
      <c r="U301" s="356"/>
      <c r="V301" s="356"/>
      <c r="W301" s="356"/>
      <c r="X301" s="356"/>
      <c r="Y301" s="356"/>
      <c r="Z301" s="356"/>
      <c r="AA301" s="356"/>
      <c r="AB301" s="356"/>
      <c r="AC301" s="356"/>
      <c r="AD301" s="356"/>
      <c r="AE301" s="356"/>
      <c r="AF301" s="356"/>
      <c r="AG301" s="356"/>
      <c r="AH301" s="356"/>
      <c r="AI301" s="356"/>
      <c r="AJ301" s="356"/>
      <c r="AK301" s="356"/>
      <c r="AL301" s="356"/>
    </row>
    <row r="302" spans="2:38">
      <c r="B302" s="373" t="s">
        <v>2858</v>
      </c>
      <c r="C302" s="373"/>
      <c r="D302" s="373" t="s">
        <v>7702</v>
      </c>
      <c r="E302" s="356" t="s">
        <v>1812</v>
      </c>
      <c r="F302" s="356" t="s">
        <v>868</v>
      </c>
      <c r="G302" s="356"/>
      <c r="H302" s="356"/>
      <c r="I302" s="356"/>
      <c r="J302" s="356"/>
      <c r="K302" s="356"/>
      <c r="L302" s="356"/>
      <c r="M302" s="356"/>
      <c r="N302" s="356"/>
      <c r="O302" s="356"/>
      <c r="P302" s="356"/>
      <c r="Q302" s="356"/>
      <c r="R302" s="356"/>
      <c r="S302" s="356"/>
      <c r="T302" s="356"/>
      <c r="U302" s="356"/>
      <c r="V302" s="356"/>
      <c r="W302" s="356"/>
      <c r="X302" s="356"/>
      <c r="Y302" s="356"/>
      <c r="Z302" s="356"/>
      <c r="AA302" s="356"/>
      <c r="AB302" s="356"/>
      <c r="AC302" s="356"/>
      <c r="AD302" s="356"/>
      <c r="AE302" s="356"/>
      <c r="AF302" s="356"/>
      <c r="AG302" s="356"/>
      <c r="AH302" s="356"/>
      <c r="AI302" s="356"/>
      <c r="AJ302" s="356"/>
      <c r="AK302" s="356"/>
      <c r="AL302" s="356"/>
    </row>
    <row r="303" spans="2:38">
      <c r="B303" s="373" t="s">
        <v>1819</v>
      </c>
      <c r="C303" s="373"/>
      <c r="D303" s="373" t="s">
        <v>7702</v>
      </c>
      <c r="E303" s="356" t="s">
        <v>1818</v>
      </c>
      <c r="F303" s="356" t="s">
        <v>868</v>
      </c>
      <c r="G303" s="356"/>
      <c r="H303" s="356"/>
      <c r="I303" s="356"/>
      <c r="J303" s="356"/>
      <c r="K303" s="356"/>
      <c r="L303" s="356"/>
      <c r="M303" s="356"/>
      <c r="N303" s="356"/>
      <c r="O303" s="356"/>
      <c r="P303" s="356"/>
      <c r="Q303" s="356"/>
      <c r="R303" s="356"/>
      <c r="S303" s="356"/>
      <c r="T303" s="356"/>
      <c r="U303" s="356"/>
      <c r="V303" s="356"/>
      <c r="W303" s="356"/>
      <c r="X303" s="356"/>
      <c r="Y303" s="356"/>
      <c r="Z303" s="356"/>
      <c r="AA303" s="356"/>
      <c r="AB303" s="356"/>
      <c r="AC303" s="356"/>
      <c r="AD303" s="356"/>
      <c r="AE303" s="356"/>
      <c r="AF303" s="356"/>
      <c r="AG303" s="356"/>
      <c r="AH303" s="356"/>
      <c r="AI303" s="356"/>
      <c r="AJ303" s="356"/>
      <c r="AK303" s="356"/>
      <c r="AL303" s="356"/>
    </row>
    <row r="304" spans="2:38">
      <c r="B304" s="373" t="s">
        <v>1824</v>
      </c>
      <c r="C304" s="373"/>
      <c r="D304" s="373" t="s">
        <v>7702</v>
      </c>
      <c r="E304" s="356" t="s">
        <v>1822</v>
      </c>
      <c r="F304" s="356" t="s">
        <v>868</v>
      </c>
      <c r="G304" s="356"/>
      <c r="H304" s="356"/>
      <c r="I304" s="356"/>
      <c r="J304" s="356"/>
      <c r="K304" s="356"/>
      <c r="L304" s="356"/>
      <c r="M304" s="356"/>
      <c r="N304" s="356"/>
      <c r="O304" s="356"/>
      <c r="P304" s="356"/>
      <c r="Q304" s="356"/>
      <c r="R304" s="356"/>
      <c r="S304" s="356"/>
      <c r="T304" s="356"/>
      <c r="U304" s="356"/>
      <c r="V304" s="356"/>
      <c r="W304" s="356"/>
      <c r="X304" s="356"/>
      <c r="Y304" s="356"/>
      <c r="Z304" s="356"/>
      <c r="AA304" s="356"/>
      <c r="AB304" s="356"/>
      <c r="AC304" s="356"/>
      <c r="AD304" s="356"/>
      <c r="AE304" s="356"/>
      <c r="AF304" s="356"/>
      <c r="AG304" s="356"/>
      <c r="AH304" s="356"/>
      <c r="AI304" s="356"/>
      <c r="AJ304" s="356"/>
      <c r="AK304" s="356"/>
      <c r="AL304" s="356"/>
    </row>
    <row r="305" spans="2:38">
      <c r="B305" s="373" t="s">
        <v>1827</v>
      </c>
      <c r="C305" s="373"/>
      <c r="D305" s="373" t="s">
        <v>7702</v>
      </c>
      <c r="E305" s="356" t="s">
        <v>1302</v>
      </c>
      <c r="F305" s="356" t="s">
        <v>868</v>
      </c>
      <c r="G305" s="356"/>
      <c r="H305" s="356"/>
      <c r="I305" s="356"/>
      <c r="J305" s="356"/>
      <c r="K305" s="356"/>
      <c r="L305" s="356"/>
      <c r="M305" s="356"/>
      <c r="N305" s="356"/>
      <c r="O305" s="356"/>
      <c r="P305" s="356"/>
      <c r="Q305" s="356"/>
      <c r="R305" s="356"/>
      <c r="S305" s="356"/>
      <c r="T305" s="356"/>
      <c r="U305" s="356"/>
      <c r="V305" s="356"/>
      <c r="W305" s="356"/>
      <c r="X305" s="356"/>
      <c r="Y305" s="356"/>
      <c r="Z305" s="356"/>
      <c r="AA305" s="356"/>
      <c r="AB305" s="356"/>
      <c r="AC305" s="356"/>
      <c r="AD305" s="356"/>
      <c r="AE305" s="356"/>
      <c r="AF305" s="356"/>
      <c r="AG305" s="356"/>
      <c r="AH305" s="356"/>
      <c r="AI305" s="356"/>
      <c r="AJ305" s="356"/>
      <c r="AK305" s="356"/>
      <c r="AL305" s="356"/>
    </row>
    <row r="306" spans="2:38">
      <c r="B306" s="373" t="s">
        <v>6531</v>
      </c>
      <c r="C306" s="373"/>
      <c r="D306" s="373" t="s">
        <v>7702</v>
      </c>
      <c r="E306" s="356" t="s">
        <v>1831</v>
      </c>
      <c r="F306" s="356" t="s">
        <v>868</v>
      </c>
      <c r="G306" s="356"/>
      <c r="H306" s="356"/>
      <c r="I306" s="356"/>
      <c r="J306" s="356"/>
      <c r="K306" s="356"/>
      <c r="L306" s="356"/>
      <c r="M306" s="356"/>
      <c r="N306" s="356"/>
      <c r="O306" s="356"/>
      <c r="P306" s="356"/>
      <c r="Q306" s="356"/>
      <c r="R306" s="356"/>
      <c r="S306" s="356"/>
      <c r="T306" s="356"/>
      <c r="U306" s="356"/>
      <c r="V306" s="356"/>
      <c r="W306" s="356"/>
      <c r="X306" s="356"/>
      <c r="Y306" s="356"/>
      <c r="Z306" s="356"/>
      <c r="AA306" s="356"/>
      <c r="AB306" s="356"/>
      <c r="AC306" s="356"/>
      <c r="AD306" s="356"/>
      <c r="AE306" s="356"/>
      <c r="AF306" s="356"/>
      <c r="AG306" s="356"/>
      <c r="AH306" s="356"/>
      <c r="AI306" s="356"/>
      <c r="AJ306" s="356"/>
      <c r="AK306" s="356"/>
      <c r="AL306" s="356"/>
    </row>
    <row r="307" spans="2:38">
      <c r="B307" s="373" t="s">
        <v>5237</v>
      </c>
      <c r="C307" s="373"/>
      <c r="D307" s="373" t="s">
        <v>7702</v>
      </c>
      <c r="E307" s="356" t="s">
        <v>1839</v>
      </c>
      <c r="F307" s="356" t="s">
        <v>868</v>
      </c>
      <c r="G307" s="356"/>
      <c r="H307" s="356"/>
      <c r="I307" s="356"/>
      <c r="J307" s="356"/>
      <c r="K307" s="356"/>
      <c r="L307" s="356"/>
      <c r="M307" s="356"/>
      <c r="N307" s="356"/>
      <c r="O307" s="356"/>
      <c r="P307" s="356"/>
      <c r="Q307" s="356"/>
      <c r="R307" s="356"/>
      <c r="S307" s="356"/>
      <c r="T307" s="356"/>
      <c r="U307" s="356"/>
      <c r="V307" s="356"/>
      <c r="W307" s="356"/>
      <c r="X307" s="356"/>
      <c r="Y307" s="356"/>
      <c r="Z307" s="356"/>
      <c r="AA307" s="356"/>
      <c r="AB307" s="356"/>
      <c r="AC307" s="356"/>
      <c r="AD307" s="356"/>
      <c r="AE307" s="356"/>
      <c r="AF307" s="356"/>
      <c r="AG307" s="356"/>
      <c r="AH307" s="356"/>
      <c r="AI307" s="356"/>
      <c r="AJ307" s="356"/>
      <c r="AK307" s="356"/>
      <c r="AL307" s="356"/>
    </row>
    <row r="308" spans="2:38">
      <c r="B308" s="373" t="s">
        <v>2449</v>
      </c>
      <c r="C308" s="373"/>
      <c r="D308" s="373" t="s">
        <v>7702</v>
      </c>
      <c r="E308" s="356" t="s">
        <v>1269</v>
      </c>
      <c r="F308" s="356" t="s">
        <v>868</v>
      </c>
      <c r="G308" s="356"/>
      <c r="H308" s="356"/>
      <c r="I308" s="356"/>
      <c r="J308" s="356"/>
      <c r="K308" s="356"/>
      <c r="L308" s="356"/>
      <c r="M308" s="356"/>
      <c r="N308" s="356"/>
      <c r="O308" s="356"/>
      <c r="P308" s="356"/>
      <c r="Q308" s="356"/>
      <c r="R308" s="356"/>
      <c r="S308" s="356"/>
      <c r="T308" s="356"/>
      <c r="U308" s="356"/>
      <c r="V308" s="356"/>
      <c r="W308" s="356"/>
      <c r="X308" s="356"/>
      <c r="Y308" s="356"/>
      <c r="Z308" s="356"/>
      <c r="AA308" s="356"/>
      <c r="AB308" s="356"/>
      <c r="AC308" s="356"/>
      <c r="AD308" s="356"/>
      <c r="AE308" s="356"/>
      <c r="AF308" s="356"/>
      <c r="AG308" s="356"/>
      <c r="AH308" s="356"/>
      <c r="AI308" s="356"/>
      <c r="AJ308" s="356"/>
      <c r="AK308" s="356"/>
      <c r="AL308" s="356"/>
    </row>
    <row r="309" spans="2:38">
      <c r="B309" s="373" t="s">
        <v>5206</v>
      </c>
      <c r="C309" s="373"/>
      <c r="D309" s="373" t="s">
        <v>7702</v>
      </c>
      <c r="E309" s="356" t="s">
        <v>1846</v>
      </c>
      <c r="F309" s="356" t="s">
        <v>868</v>
      </c>
      <c r="G309" s="356"/>
      <c r="H309" s="356"/>
      <c r="I309" s="356"/>
      <c r="J309" s="356"/>
      <c r="K309" s="356"/>
      <c r="L309" s="356"/>
      <c r="M309" s="356"/>
      <c r="N309" s="356"/>
      <c r="O309" s="356"/>
      <c r="P309" s="356"/>
      <c r="Q309" s="356"/>
      <c r="R309" s="356"/>
      <c r="S309" s="356"/>
      <c r="T309" s="356"/>
      <c r="U309" s="356"/>
      <c r="V309" s="356"/>
      <c r="W309" s="356"/>
      <c r="X309" s="356"/>
      <c r="Y309" s="356"/>
      <c r="Z309" s="356"/>
      <c r="AA309" s="356"/>
      <c r="AB309" s="356"/>
      <c r="AC309" s="356"/>
      <c r="AD309" s="356"/>
      <c r="AE309" s="356"/>
      <c r="AF309" s="356"/>
      <c r="AG309" s="356"/>
      <c r="AH309" s="356"/>
      <c r="AI309" s="356"/>
      <c r="AJ309" s="356"/>
      <c r="AK309" s="356"/>
      <c r="AL309" s="356"/>
    </row>
    <row r="310" spans="2:38">
      <c r="B310" s="373" t="s">
        <v>6943</v>
      </c>
      <c r="C310" s="373"/>
      <c r="D310" s="373" t="s">
        <v>7702</v>
      </c>
      <c r="E310" s="356" t="s">
        <v>1849</v>
      </c>
      <c r="F310" s="356" t="s">
        <v>868</v>
      </c>
      <c r="G310" s="356"/>
      <c r="H310" s="356"/>
      <c r="I310" s="356"/>
      <c r="J310" s="356"/>
      <c r="K310" s="356"/>
      <c r="L310" s="356"/>
      <c r="M310" s="356"/>
      <c r="N310" s="356"/>
      <c r="O310" s="356"/>
      <c r="P310" s="356"/>
      <c r="Q310" s="356"/>
      <c r="R310" s="356"/>
      <c r="S310" s="356"/>
      <c r="T310" s="356"/>
      <c r="U310" s="356"/>
      <c r="V310" s="356"/>
      <c r="W310" s="356"/>
      <c r="X310" s="356"/>
      <c r="Y310" s="356"/>
      <c r="Z310" s="356"/>
      <c r="AA310" s="356"/>
      <c r="AB310" s="356"/>
      <c r="AC310" s="356"/>
      <c r="AD310" s="356"/>
      <c r="AE310" s="356"/>
      <c r="AF310" s="356"/>
      <c r="AG310" s="356"/>
      <c r="AH310" s="356"/>
      <c r="AI310" s="356"/>
      <c r="AJ310" s="356"/>
      <c r="AK310" s="356"/>
      <c r="AL310" s="356"/>
    </row>
    <row r="311" spans="2:38">
      <c r="B311" s="373" t="s">
        <v>6263</v>
      </c>
      <c r="C311" s="373"/>
      <c r="D311" s="373" t="s">
        <v>7702</v>
      </c>
      <c r="E311" s="356" t="s">
        <v>1854</v>
      </c>
      <c r="F311" s="356" t="s">
        <v>868</v>
      </c>
      <c r="G311" s="356"/>
      <c r="H311" s="356"/>
      <c r="I311" s="356"/>
      <c r="J311" s="356"/>
      <c r="K311" s="356"/>
      <c r="L311" s="356"/>
      <c r="M311" s="356"/>
      <c r="N311" s="356"/>
      <c r="O311" s="356"/>
      <c r="P311" s="356"/>
      <c r="Q311" s="356"/>
      <c r="R311" s="356"/>
      <c r="S311" s="356"/>
      <c r="T311" s="356"/>
      <c r="U311" s="356"/>
      <c r="V311" s="356"/>
      <c r="W311" s="356"/>
      <c r="X311" s="356"/>
      <c r="Y311" s="356"/>
      <c r="Z311" s="356"/>
      <c r="AA311" s="356"/>
      <c r="AB311" s="356"/>
      <c r="AC311" s="356"/>
      <c r="AD311" s="356"/>
      <c r="AE311" s="356"/>
      <c r="AF311" s="356"/>
      <c r="AG311" s="356"/>
      <c r="AH311" s="356"/>
      <c r="AI311" s="356"/>
      <c r="AJ311" s="356"/>
      <c r="AK311" s="356"/>
      <c r="AL311" s="356"/>
    </row>
    <row r="312" spans="2:38">
      <c r="B312" s="373" t="s">
        <v>3849</v>
      </c>
      <c r="C312" s="373"/>
      <c r="D312" s="373" t="s">
        <v>7702</v>
      </c>
      <c r="E312" s="356" t="s">
        <v>1858</v>
      </c>
      <c r="F312" s="356" t="s">
        <v>868</v>
      </c>
      <c r="G312" s="356"/>
      <c r="H312" s="356"/>
      <c r="I312" s="356"/>
      <c r="J312" s="356"/>
      <c r="K312" s="356"/>
      <c r="L312" s="356"/>
      <c r="M312" s="356"/>
      <c r="N312" s="356"/>
      <c r="O312" s="356"/>
      <c r="P312" s="356"/>
      <c r="Q312" s="356"/>
      <c r="R312" s="356"/>
      <c r="S312" s="356"/>
      <c r="T312" s="356"/>
      <c r="U312" s="356"/>
      <c r="V312" s="356"/>
      <c r="W312" s="356"/>
      <c r="X312" s="356"/>
      <c r="Y312" s="356"/>
      <c r="Z312" s="356"/>
      <c r="AA312" s="356"/>
      <c r="AB312" s="356"/>
      <c r="AC312" s="356"/>
      <c r="AD312" s="356"/>
      <c r="AE312" s="356"/>
      <c r="AF312" s="356"/>
      <c r="AG312" s="356"/>
      <c r="AH312" s="356"/>
      <c r="AI312" s="356"/>
      <c r="AJ312" s="356"/>
      <c r="AK312" s="356"/>
      <c r="AL312" s="356"/>
    </row>
    <row r="313" spans="2:38">
      <c r="B313" s="373" t="s">
        <v>5806</v>
      </c>
      <c r="C313" s="373"/>
      <c r="D313" s="373" t="s">
        <v>7702</v>
      </c>
      <c r="E313" s="356" t="s">
        <v>1115</v>
      </c>
      <c r="F313" s="356" t="s">
        <v>868</v>
      </c>
      <c r="G313" s="356"/>
      <c r="H313" s="356"/>
      <c r="I313" s="356"/>
      <c r="J313" s="356"/>
      <c r="K313" s="356"/>
      <c r="L313" s="356"/>
      <c r="M313" s="356"/>
      <c r="N313" s="356"/>
      <c r="O313" s="356"/>
      <c r="P313" s="356"/>
      <c r="Q313" s="356"/>
      <c r="R313" s="356"/>
      <c r="S313" s="356"/>
      <c r="T313" s="356"/>
      <c r="U313" s="356"/>
      <c r="V313" s="356"/>
      <c r="W313" s="356"/>
      <c r="X313" s="356"/>
      <c r="Y313" s="356"/>
      <c r="Z313" s="356"/>
      <c r="AA313" s="356"/>
      <c r="AB313" s="356"/>
      <c r="AC313" s="356"/>
      <c r="AD313" s="356"/>
      <c r="AE313" s="356"/>
      <c r="AF313" s="356"/>
      <c r="AG313" s="356"/>
      <c r="AH313" s="356"/>
      <c r="AI313" s="356"/>
      <c r="AJ313" s="356"/>
      <c r="AK313" s="356"/>
      <c r="AL313" s="356"/>
    </row>
    <row r="314" spans="2:38">
      <c r="B314" s="373" t="s">
        <v>6944</v>
      </c>
      <c r="C314" s="373"/>
      <c r="D314" s="373" t="s">
        <v>7702</v>
      </c>
      <c r="E314" s="356" t="s">
        <v>1864</v>
      </c>
      <c r="F314" s="356" t="s">
        <v>868</v>
      </c>
      <c r="G314" s="356"/>
      <c r="H314" s="356"/>
      <c r="I314" s="356"/>
      <c r="J314" s="356"/>
      <c r="K314" s="356"/>
      <c r="L314" s="356"/>
      <c r="M314" s="356"/>
      <c r="N314" s="356"/>
      <c r="O314" s="356"/>
      <c r="P314" s="356"/>
      <c r="Q314" s="356"/>
      <c r="R314" s="356"/>
      <c r="S314" s="356"/>
      <c r="T314" s="356"/>
      <c r="U314" s="356"/>
      <c r="V314" s="356"/>
      <c r="W314" s="356"/>
      <c r="X314" s="356"/>
      <c r="Y314" s="356"/>
      <c r="Z314" s="356"/>
      <c r="AA314" s="356"/>
      <c r="AB314" s="356"/>
      <c r="AC314" s="356"/>
      <c r="AD314" s="356"/>
      <c r="AE314" s="356"/>
      <c r="AF314" s="356"/>
      <c r="AG314" s="356"/>
      <c r="AH314" s="356"/>
      <c r="AI314" s="356"/>
      <c r="AJ314" s="356"/>
      <c r="AK314" s="356"/>
      <c r="AL314" s="356"/>
    </row>
    <row r="315" spans="2:38">
      <c r="B315" s="373" t="s">
        <v>157</v>
      </c>
      <c r="C315" s="373"/>
      <c r="D315" s="373" t="s">
        <v>7702</v>
      </c>
      <c r="E315" s="356" t="s">
        <v>1771</v>
      </c>
      <c r="F315" s="356" t="s">
        <v>868</v>
      </c>
      <c r="G315" s="356"/>
      <c r="H315" s="356"/>
      <c r="I315" s="356"/>
      <c r="J315" s="356"/>
      <c r="K315" s="356"/>
      <c r="L315" s="356"/>
      <c r="M315" s="356"/>
      <c r="N315" s="356"/>
      <c r="O315" s="356"/>
      <c r="P315" s="356"/>
      <c r="Q315" s="356"/>
      <c r="R315" s="356"/>
      <c r="S315" s="356"/>
      <c r="T315" s="356"/>
      <c r="U315" s="356"/>
      <c r="V315" s="356"/>
      <c r="W315" s="356"/>
      <c r="X315" s="356"/>
      <c r="Y315" s="356"/>
      <c r="Z315" s="356"/>
      <c r="AA315" s="356"/>
      <c r="AB315" s="356"/>
      <c r="AC315" s="356"/>
      <c r="AD315" s="356"/>
      <c r="AE315" s="356"/>
      <c r="AF315" s="356"/>
      <c r="AG315" s="356"/>
      <c r="AH315" s="356"/>
      <c r="AI315" s="356"/>
      <c r="AJ315" s="356"/>
      <c r="AK315" s="356"/>
      <c r="AL315" s="356"/>
    </row>
    <row r="316" spans="2:38">
      <c r="B316" s="373" t="s">
        <v>6945</v>
      </c>
      <c r="C316" s="373"/>
      <c r="D316" s="373" t="s">
        <v>7702</v>
      </c>
      <c r="E316" s="356" t="s">
        <v>1687</v>
      </c>
      <c r="F316" s="356" t="s">
        <v>868</v>
      </c>
      <c r="G316" s="356"/>
      <c r="H316" s="356"/>
      <c r="I316" s="356"/>
      <c r="J316" s="356"/>
      <c r="K316" s="356"/>
      <c r="L316" s="356"/>
      <c r="M316" s="356"/>
      <c r="N316" s="356"/>
      <c r="O316" s="356"/>
      <c r="P316" s="356"/>
      <c r="Q316" s="356"/>
      <c r="R316" s="356"/>
      <c r="S316" s="356"/>
      <c r="T316" s="356"/>
      <c r="U316" s="356"/>
      <c r="V316" s="356"/>
      <c r="W316" s="356"/>
      <c r="X316" s="356"/>
      <c r="Y316" s="356"/>
      <c r="Z316" s="356"/>
      <c r="AA316" s="356"/>
      <c r="AB316" s="356"/>
      <c r="AC316" s="356"/>
      <c r="AD316" s="356"/>
      <c r="AE316" s="356"/>
      <c r="AF316" s="356"/>
      <c r="AG316" s="356"/>
      <c r="AH316" s="356"/>
      <c r="AI316" s="356"/>
      <c r="AJ316" s="356"/>
      <c r="AK316" s="356"/>
      <c r="AL316" s="356"/>
    </row>
    <row r="317" spans="2:38">
      <c r="B317" s="373" t="s">
        <v>1874</v>
      </c>
      <c r="C317" s="373"/>
      <c r="D317" s="373" t="s">
        <v>7702</v>
      </c>
      <c r="E317" s="356" t="s">
        <v>1872</v>
      </c>
      <c r="F317" s="356" t="s">
        <v>868</v>
      </c>
      <c r="G317" s="356"/>
      <c r="H317" s="356"/>
      <c r="I317" s="356"/>
      <c r="J317" s="356"/>
      <c r="K317" s="356"/>
      <c r="L317" s="356"/>
      <c r="M317" s="356"/>
      <c r="N317" s="356"/>
      <c r="O317" s="356"/>
      <c r="P317" s="356"/>
      <c r="Q317" s="356"/>
      <c r="R317" s="356"/>
      <c r="S317" s="356"/>
      <c r="T317" s="356"/>
      <c r="U317" s="356"/>
      <c r="V317" s="356"/>
      <c r="W317" s="356"/>
      <c r="X317" s="356"/>
      <c r="Y317" s="356"/>
      <c r="Z317" s="356"/>
      <c r="AA317" s="356"/>
      <c r="AB317" s="356"/>
      <c r="AC317" s="356"/>
      <c r="AD317" s="356"/>
      <c r="AE317" s="356"/>
      <c r="AF317" s="356"/>
      <c r="AG317" s="356"/>
      <c r="AH317" s="356"/>
      <c r="AI317" s="356"/>
      <c r="AJ317" s="356"/>
      <c r="AK317" s="356"/>
      <c r="AL317" s="356"/>
    </row>
    <row r="318" spans="2:38">
      <c r="B318" s="373" t="s">
        <v>1877</v>
      </c>
      <c r="C318" s="373"/>
      <c r="D318" s="373" t="s">
        <v>7702</v>
      </c>
      <c r="E318" s="356" t="s">
        <v>1496</v>
      </c>
      <c r="F318" s="356" t="s">
        <v>868</v>
      </c>
      <c r="G318" s="356"/>
      <c r="H318" s="356"/>
      <c r="I318" s="356"/>
      <c r="J318" s="356"/>
      <c r="K318" s="356"/>
      <c r="L318" s="356"/>
      <c r="M318" s="356"/>
      <c r="N318" s="356"/>
      <c r="O318" s="356"/>
      <c r="P318" s="356"/>
      <c r="Q318" s="356"/>
      <c r="R318" s="356"/>
      <c r="S318" s="356"/>
      <c r="T318" s="356"/>
      <c r="U318" s="356"/>
      <c r="V318" s="356"/>
      <c r="W318" s="356"/>
      <c r="X318" s="356"/>
      <c r="Y318" s="356"/>
      <c r="Z318" s="356"/>
      <c r="AA318" s="356"/>
      <c r="AB318" s="356"/>
      <c r="AC318" s="356"/>
      <c r="AD318" s="356"/>
      <c r="AE318" s="356"/>
      <c r="AF318" s="356"/>
      <c r="AG318" s="356"/>
      <c r="AH318" s="356"/>
      <c r="AI318" s="356"/>
      <c r="AJ318" s="356"/>
      <c r="AK318" s="356"/>
      <c r="AL318" s="356"/>
    </row>
    <row r="319" spans="2:38">
      <c r="B319" s="373" t="s">
        <v>6946</v>
      </c>
      <c r="C319" s="373"/>
      <c r="D319" s="373" t="s">
        <v>7702</v>
      </c>
      <c r="E319" s="356" t="s">
        <v>1879</v>
      </c>
      <c r="F319" s="356" t="s">
        <v>868</v>
      </c>
      <c r="G319" s="356"/>
      <c r="H319" s="356"/>
      <c r="I319" s="356"/>
      <c r="J319" s="356"/>
      <c r="K319" s="356"/>
      <c r="L319" s="356"/>
      <c r="M319" s="356"/>
      <c r="N319" s="356"/>
      <c r="O319" s="356"/>
      <c r="P319" s="356"/>
      <c r="Q319" s="356"/>
      <c r="R319" s="356"/>
      <c r="S319" s="356"/>
      <c r="T319" s="356"/>
      <c r="U319" s="356"/>
      <c r="V319" s="356"/>
      <c r="W319" s="356"/>
      <c r="X319" s="356"/>
      <c r="Y319" s="356"/>
      <c r="Z319" s="356"/>
      <c r="AA319" s="356"/>
      <c r="AB319" s="356"/>
      <c r="AC319" s="356"/>
      <c r="AD319" s="356"/>
      <c r="AE319" s="356"/>
      <c r="AF319" s="356"/>
      <c r="AG319" s="356"/>
      <c r="AH319" s="356"/>
      <c r="AI319" s="356"/>
      <c r="AJ319" s="356"/>
      <c r="AK319" s="356"/>
      <c r="AL319" s="356"/>
    </row>
    <row r="320" spans="2:38">
      <c r="B320" s="373" t="s">
        <v>973</v>
      </c>
      <c r="C320" s="373"/>
      <c r="D320" s="373" t="s">
        <v>7702</v>
      </c>
      <c r="E320" s="356" t="s">
        <v>61</v>
      </c>
      <c r="F320" s="356" t="s">
        <v>868</v>
      </c>
      <c r="G320" s="356"/>
      <c r="H320" s="356"/>
      <c r="I320" s="356"/>
      <c r="J320" s="356"/>
      <c r="K320" s="356"/>
      <c r="L320" s="356"/>
      <c r="M320" s="356"/>
      <c r="N320" s="356"/>
      <c r="O320" s="356"/>
      <c r="P320" s="356"/>
      <c r="Q320" s="356"/>
      <c r="R320" s="356"/>
      <c r="S320" s="356"/>
      <c r="T320" s="356"/>
      <c r="U320" s="356"/>
      <c r="V320" s="356"/>
      <c r="W320" s="356"/>
      <c r="X320" s="356"/>
      <c r="Y320" s="356"/>
      <c r="Z320" s="356"/>
      <c r="AA320" s="356"/>
      <c r="AB320" s="356"/>
      <c r="AC320" s="356"/>
      <c r="AD320" s="356"/>
      <c r="AE320" s="356"/>
      <c r="AF320" s="356"/>
      <c r="AG320" s="356"/>
      <c r="AH320" s="356"/>
      <c r="AI320" s="356"/>
      <c r="AJ320" s="356"/>
      <c r="AK320" s="356"/>
      <c r="AL320" s="356"/>
    </row>
    <row r="321" spans="2:38">
      <c r="B321" s="373" t="s">
        <v>6947</v>
      </c>
      <c r="C321" s="373"/>
      <c r="D321" s="373" t="s">
        <v>7702</v>
      </c>
      <c r="E321" s="356" t="s">
        <v>336</v>
      </c>
      <c r="F321" s="356" t="s">
        <v>868</v>
      </c>
      <c r="G321" s="356"/>
      <c r="H321" s="356"/>
      <c r="I321" s="356"/>
      <c r="J321" s="356"/>
      <c r="K321" s="356"/>
      <c r="L321" s="356"/>
      <c r="M321" s="356"/>
      <c r="N321" s="356"/>
      <c r="O321" s="356"/>
      <c r="P321" s="356"/>
      <c r="Q321" s="356"/>
      <c r="R321" s="356"/>
      <c r="S321" s="356"/>
      <c r="T321" s="356"/>
      <c r="U321" s="356"/>
      <c r="V321" s="356"/>
      <c r="W321" s="356"/>
      <c r="X321" s="356"/>
      <c r="Y321" s="356"/>
      <c r="Z321" s="356"/>
      <c r="AA321" s="356"/>
      <c r="AB321" s="356"/>
      <c r="AC321" s="356"/>
      <c r="AD321" s="356"/>
      <c r="AE321" s="356"/>
      <c r="AF321" s="356"/>
      <c r="AG321" s="356"/>
      <c r="AH321" s="356"/>
      <c r="AI321" s="356"/>
      <c r="AJ321" s="356"/>
      <c r="AK321" s="356"/>
      <c r="AL321" s="356"/>
    </row>
    <row r="322" spans="2:38">
      <c r="B322" s="373" t="s">
        <v>4175</v>
      </c>
      <c r="C322" s="373"/>
      <c r="D322" s="373" t="s">
        <v>7702</v>
      </c>
      <c r="E322" s="356" t="s">
        <v>1889</v>
      </c>
      <c r="F322" s="356" t="s">
        <v>868</v>
      </c>
      <c r="G322" s="356"/>
      <c r="H322" s="356"/>
      <c r="I322" s="356"/>
      <c r="J322" s="356"/>
      <c r="K322" s="356"/>
      <c r="L322" s="356"/>
      <c r="M322" s="356"/>
      <c r="N322" s="356"/>
      <c r="O322" s="356"/>
      <c r="P322" s="356"/>
      <c r="Q322" s="356"/>
      <c r="R322" s="356"/>
      <c r="S322" s="356"/>
      <c r="T322" s="356"/>
      <c r="U322" s="356"/>
      <c r="V322" s="356"/>
      <c r="W322" s="356"/>
      <c r="X322" s="356"/>
      <c r="Y322" s="356"/>
      <c r="Z322" s="356"/>
      <c r="AA322" s="356"/>
      <c r="AB322" s="356"/>
      <c r="AC322" s="356"/>
      <c r="AD322" s="356"/>
      <c r="AE322" s="356"/>
      <c r="AF322" s="356"/>
      <c r="AG322" s="356"/>
      <c r="AH322" s="356"/>
      <c r="AI322" s="356"/>
      <c r="AJ322" s="356"/>
      <c r="AK322" s="356"/>
      <c r="AL322" s="356"/>
    </row>
    <row r="323" spans="2:38">
      <c r="B323" s="373" t="s">
        <v>655</v>
      </c>
      <c r="C323" s="373"/>
      <c r="D323" s="373" t="s">
        <v>7702</v>
      </c>
      <c r="E323" s="356" t="s">
        <v>1890</v>
      </c>
      <c r="F323" s="356" t="s">
        <v>868</v>
      </c>
      <c r="G323" s="356"/>
      <c r="H323" s="356"/>
      <c r="I323" s="356"/>
      <c r="J323" s="356"/>
      <c r="K323" s="356"/>
      <c r="L323" s="356"/>
      <c r="M323" s="356"/>
      <c r="N323" s="356"/>
      <c r="O323" s="356"/>
      <c r="P323" s="356"/>
      <c r="Q323" s="356"/>
      <c r="R323" s="356"/>
      <c r="S323" s="356"/>
      <c r="T323" s="356"/>
      <c r="U323" s="356"/>
      <c r="V323" s="356"/>
      <c r="W323" s="356"/>
      <c r="X323" s="356"/>
      <c r="Y323" s="356"/>
      <c r="Z323" s="356"/>
      <c r="AA323" s="356"/>
      <c r="AB323" s="356"/>
      <c r="AC323" s="356"/>
      <c r="AD323" s="356"/>
      <c r="AE323" s="356"/>
      <c r="AF323" s="356"/>
      <c r="AG323" s="356"/>
      <c r="AH323" s="356"/>
      <c r="AI323" s="356"/>
      <c r="AJ323" s="356"/>
      <c r="AK323" s="356"/>
      <c r="AL323" s="356"/>
    </row>
    <row r="324" spans="2:38">
      <c r="B324" s="373" t="s">
        <v>6948</v>
      </c>
      <c r="C324" s="373"/>
      <c r="D324" s="373" t="s">
        <v>7702</v>
      </c>
      <c r="E324" s="356" t="s">
        <v>1897</v>
      </c>
      <c r="F324" s="356" t="s">
        <v>868</v>
      </c>
      <c r="G324" s="356"/>
      <c r="H324" s="356"/>
      <c r="I324" s="356"/>
      <c r="J324" s="356"/>
      <c r="K324" s="356"/>
      <c r="L324" s="356"/>
      <c r="M324" s="356"/>
      <c r="N324" s="356"/>
      <c r="O324" s="356"/>
      <c r="P324" s="356"/>
      <c r="Q324" s="356"/>
      <c r="R324" s="356"/>
      <c r="S324" s="356"/>
      <c r="T324" s="356"/>
      <c r="U324" s="356"/>
      <c r="V324" s="356"/>
      <c r="W324" s="356"/>
      <c r="X324" s="356"/>
      <c r="Y324" s="356"/>
      <c r="Z324" s="356"/>
      <c r="AA324" s="356"/>
      <c r="AB324" s="356"/>
      <c r="AC324" s="356"/>
      <c r="AD324" s="356"/>
      <c r="AE324" s="356"/>
      <c r="AF324" s="356"/>
      <c r="AG324" s="356"/>
      <c r="AH324" s="356"/>
      <c r="AI324" s="356"/>
      <c r="AJ324" s="356"/>
      <c r="AK324" s="356"/>
      <c r="AL324" s="356"/>
    </row>
    <row r="325" spans="2:38">
      <c r="B325" s="373" t="s">
        <v>6949</v>
      </c>
      <c r="C325" s="373"/>
      <c r="D325" s="373" t="s">
        <v>7702</v>
      </c>
      <c r="E325" s="356" t="s">
        <v>617</v>
      </c>
      <c r="F325" s="356" t="s">
        <v>868</v>
      </c>
      <c r="G325" s="356"/>
      <c r="H325" s="356"/>
      <c r="I325" s="356"/>
      <c r="J325" s="356"/>
      <c r="K325" s="356"/>
      <c r="L325" s="356"/>
      <c r="M325" s="356"/>
      <c r="N325" s="356"/>
      <c r="O325" s="356"/>
      <c r="P325" s="356"/>
      <c r="Q325" s="356"/>
      <c r="R325" s="356"/>
      <c r="S325" s="356"/>
      <c r="T325" s="356"/>
      <c r="U325" s="356"/>
      <c r="V325" s="356"/>
      <c r="W325" s="356"/>
      <c r="X325" s="356"/>
      <c r="Y325" s="356"/>
      <c r="Z325" s="356"/>
      <c r="AA325" s="356"/>
      <c r="AB325" s="356"/>
      <c r="AC325" s="356"/>
      <c r="AD325" s="356"/>
      <c r="AE325" s="356"/>
      <c r="AF325" s="356"/>
      <c r="AG325" s="356"/>
      <c r="AH325" s="356"/>
      <c r="AI325" s="356"/>
      <c r="AJ325" s="356"/>
      <c r="AK325" s="356"/>
      <c r="AL325" s="356"/>
    </row>
    <row r="326" spans="2:38">
      <c r="B326" s="373" t="s">
        <v>6950</v>
      </c>
      <c r="C326" s="373"/>
      <c r="D326" s="373" t="s">
        <v>7702</v>
      </c>
      <c r="E326" s="356" t="s">
        <v>1909</v>
      </c>
      <c r="F326" s="356" t="s">
        <v>868</v>
      </c>
      <c r="G326" s="356"/>
      <c r="H326" s="356"/>
      <c r="I326" s="356"/>
      <c r="J326" s="356"/>
      <c r="K326" s="356"/>
      <c r="L326" s="356"/>
      <c r="M326" s="356"/>
      <c r="N326" s="356"/>
      <c r="O326" s="356"/>
      <c r="P326" s="356"/>
      <c r="Q326" s="356"/>
      <c r="R326" s="356"/>
      <c r="S326" s="356"/>
      <c r="T326" s="356"/>
      <c r="U326" s="356"/>
      <c r="V326" s="356"/>
      <c r="W326" s="356"/>
      <c r="X326" s="356"/>
      <c r="Y326" s="356"/>
      <c r="Z326" s="356"/>
      <c r="AA326" s="356"/>
      <c r="AB326" s="356"/>
      <c r="AC326" s="356"/>
      <c r="AD326" s="356"/>
      <c r="AE326" s="356"/>
      <c r="AF326" s="356"/>
      <c r="AG326" s="356"/>
      <c r="AH326" s="356"/>
      <c r="AI326" s="356"/>
      <c r="AJ326" s="356"/>
      <c r="AK326" s="356"/>
      <c r="AL326" s="356"/>
    </row>
    <row r="327" spans="2:38">
      <c r="B327" s="373" t="s">
        <v>1046</v>
      </c>
      <c r="C327" s="373"/>
      <c r="D327" s="373" t="s">
        <v>7702</v>
      </c>
      <c r="E327" s="356" t="s">
        <v>1912</v>
      </c>
      <c r="F327" s="356" t="s">
        <v>868</v>
      </c>
      <c r="G327" s="356"/>
      <c r="H327" s="356"/>
      <c r="I327" s="356"/>
      <c r="J327" s="356"/>
      <c r="K327" s="356"/>
      <c r="L327" s="356"/>
      <c r="M327" s="356"/>
      <c r="N327" s="356"/>
      <c r="O327" s="356"/>
      <c r="P327" s="356"/>
      <c r="Q327" s="356"/>
      <c r="R327" s="356"/>
      <c r="S327" s="356"/>
      <c r="T327" s="356"/>
      <c r="U327" s="356"/>
      <c r="V327" s="356"/>
      <c r="W327" s="356"/>
      <c r="X327" s="356"/>
      <c r="Y327" s="356"/>
      <c r="Z327" s="356"/>
      <c r="AA327" s="356"/>
      <c r="AB327" s="356"/>
      <c r="AC327" s="356"/>
      <c r="AD327" s="356"/>
      <c r="AE327" s="356"/>
      <c r="AF327" s="356"/>
      <c r="AG327" s="356"/>
      <c r="AH327" s="356"/>
      <c r="AI327" s="356"/>
      <c r="AJ327" s="356"/>
      <c r="AK327" s="356"/>
      <c r="AL327" s="356"/>
    </row>
    <row r="328" spans="2:38">
      <c r="B328" s="373" t="s">
        <v>1659</v>
      </c>
      <c r="C328" s="373"/>
      <c r="D328" s="373" t="s">
        <v>7702</v>
      </c>
      <c r="E328" s="356" t="s">
        <v>1916</v>
      </c>
      <c r="F328" s="356" t="s">
        <v>868</v>
      </c>
      <c r="G328" s="356"/>
      <c r="H328" s="356"/>
      <c r="I328" s="356"/>
      <c r="J328" s="356"/>
      <c r="K328" s="356"/>
      <c r="L328" s="356"/>
      <c r="M328" s="356"/>
      <c r="N328" s="356"/>
      <c r="O328" s="356"/>
      <c r="P328" s="356"/>
      <c r="Q328" s="356"/>
      <c r="R328" s="356"/>
      <c r="S328" s="356"/>
      <c r="T328" s="356"/>
      <c r="U328" s="356"/>
      <c r="V328" s="356"/>
      <c r="W328" s="356"/>
      <c r="X328" s="356"/>
      <c r="Y328" s="356"/>
      <c r="Z328" s="356"/>
      <c r="AA328" s="356"/>
      <c r="AB328" s="356"/>
      <c r="AC328" s="356"/>
      <c r="AD328" s="356"/>
      <c r="AE328" s="356"/>
      <c r="AF328" s="356"/>
      <c r="AG328" s="356"/>
      <c r="AH328" s="356"/>
      <c r="AI328" s="356"/>
      <c r="AJ328" s="356"/>
      <c r="AK328" s="356"/>
      <c r="AL328" s="356"/>
    </row>
    <row r="329" spans="2:38">
      <c r="B329" s="373" t="s">
        <v>1924</v>
      </c>
      <c r="C329" s="373"/>
      <c r="D329" s="373" t="s">
        <v>7702</v>
      </c>
      <c r="E329" s="356" t="s">
        <v>1921</v>
      </c>
      <c r="F329" s="356" t="s">
        <v>868</v>
      </c>
      <c r="G329" s="356"/>
      <c r="H329" s="356"/>
      <c r="I329" s="356"/>
      <c r="J329" s="356"/>
      <c r="K329" s="356"/>
      <c r="L329" s="356"/>
      <c r="M329" s="356"/>
      <c r="N329" s="356"/>
      <c r="O329" s="356"/>
      <c r="P329" s="356"/>
      <c r="Q329" s="356"/>
      <c r="R329" s="356"/>
      <c r="S329" s="356"/>
      <c r="T329" s="356"/>
      <c r="U329" s="356"/>
      <c r="V329" s="356"/>
      <c r="W329" s="356"/>
      <c r="X329" s="356"/>
      <c r="Y329" s="356"/>
      <c r="Z329" s="356"/>
      <c r="AA329" s="356"/>
      <c r="AB329" s="356"/>
      <c r="AC329" s="356"/>
      <c r="AD329" s="356"/>
      <c r="AE329" s="356"/>
      <c r="AF329" s="356"/>
      <c r="AG329" s="356"/>
      <c r="AH329" s="356"/>
      <c r="AI329" s="356"/>
      <c r="AJ329" s="356"/>
      <c r="AK329" s="356"/>
      <c r="AL329" s="356"/>
    </row>
    <row r="330" spans="2:38">
      <c r="B330" s="373" t="s">
        <v>1930</v>
      </c>
      <c r="C330" s="373"/>
      <c r="D330" s="373" t="s">
        <v>7702</v>
      </c>
      <c r="E330" s="356" t="s">
        <v>1925</v>
      </c>
      <c r="F330" s="356" t="s">
        <v>868</v>
      </c>
      <c r="G330" s="356"/>
      <c r="H330" s="356"/>
      <c r="I330" s="356"/>
      <c r="J330" s="356"/>
      <c r="K330" s="356"/>
      <c r="L330" s="356"/>
      <c r="M330" s="356"/>
      <c r="N330" s="356"/>
      <c r="O330" s="356"/>
      <c r="P330" s="356"/>
      <c r="Q330" s="356"/>
      <c r="R330" s="356"/>
      <c r="S330" s="356"/>
      <c r="T330" s="356"/>
      <c r="U330" s="356"/>
      <c r="V330" s="356"/>
      <c r="W330" s="356"/>
      <c r="X330" s="356"/>
      <c r="Y330" s="356"/>
      <c r="Z330" s="356"/>
      <c r="AA330" s="356"/>
      <c r="AB330" s="356"/>
      <c r="AC330" s="356"/>
      <c r="AD330" s="356"/>
      <c r="AE330" s="356"/>
      <c r="AF330" s="356"/>
      <c r="AG330" s="356"/>
      <c r="AH330" s="356"/>
      <c r="AI330" s="356"/>
      <c r="AJ330" s="356"/>
      <c r="AK330" s="356"/>
      <c r="AL330" s="356"/>
    </row>
    <row r="331" spans="2:38">
      <c r="B331" s="373" t="s">
        <v>2159</v>
      </c>
      <c r="C331" s="373"/>
      <c r="D331" s="373" t="s">
        <v>7702</v>
      </c>
      <c r="E331" s="356" t="s">
        <v>1936</v>
      </c>
      <c r="F331" s="356" t="s">
        <v>868</v>
      </c>
      <c r="G331" s="356"/>
      <c r="H331" s="356"/>
      <c r="I331" s="356"/>
      <c r="J331" s="356"/>
      <c r="K331" s="356"/>
      <c r="L331" s="356"/>
      <c r="M331" s="356"/>
      <c r="N331" s="356"/>
      <c r="O331" s="356"/>
      <c r="P331" s="356"/>
      <c r="Q331" s="356"/>
      <c r="R331" s="356"/>
      <c r="S331" s="356"/>
      <c r="T331" s="356"/>
      <c r="U331" s="356"/>
      <c r="V331" s="356"/>
      <c r="W331" s="356"/>
      <c r="X331" s="356"/>
      <c r="Y331" s="356"/>
      <c r="Z331" s="356"/>
      <c r="AA331" s="356"/>
      <c r="AB331" s="356"/>
      <c r="AC331" s="356"/>
      <c r="AD331" s="356"/>
      <c r="AE331" s="356"/>
      <c r="AF331" s="356"/>
      <c r="AG331" s="356"/>
      <c r="AH331" s="356"/>
      <c r="AI331" s="356"/>
      <c r="AJ331" s="356"/>
      <c r="AK331" s="356"/>
      <c r="AL331" s="356"/>
    </row>
    <row r="332" spans="2:38">
      <c r="B332" s="373" t="s">
        <v>4605</v>
      </c>
      <c r="C332" s="373"/>
      <c r="D332" s="373" t="s">
        <v>7702</v>
      </c>
      <c r="E332" s="356" t="s">
        <v>1301</v>
      </c>
      <c r="F332" s="356" t="s">
        <v>868</v>
      </c>
      <c r="G332" s="356"/>
      <c r="H332" s="356"/>
      <c r="I332" s="356"/>
      <c r="J332" s="356"/>
      <c r="K332" s="356"/>
      <c r="L332" s="356"/>
      <c r="M332" s="356"/>
      <c r="N332" s="356"/>
      <c r="O332" s="356"/>
      <c r="P332" s="356"/>
      <c r="Q332" s="356"/>
      <c r="R332" s="356"/>
      <c r="S332" s="356"/>
      <c r="T332" s="356"/>
      <c r="U332" s="356"/>
      <c r="V332" s="356"/>
      <c r="W332" s="356"/>
      <c r="X332" s="356"/>
      <c r="Y332" s="356"/>
      <c r="Z332" s="356"/>
      <c r="AA332" s="356"/>
      <c r="AB332" s="356"/>
      <c r="AC332" s="356"/>
      <c r="AD332" s="356"/>
      <c r="AE332" s="356"/>
      <c r="AF332" s="356"/>
      <c r="AG332" s="356"/>
      <c r="AH332" s="356"/>
      <c r="AI332" s="356"/>
      <c r="AJ332" s="356"/>
      <c r="AK332" s="356"/>
      <c r="AL332" s="356"/>
    </row>
    <row r="333" spans="2:38">
      <c r="B333" s="373" t="s">
        <v>6952</v>
      </c>
      <c r="C333" s="373"/>
      <c r="D333" s="373" t="s">
        <v>7702</v>
      </c>
      <c r="E333" s="356" t="s">
        <v>1949</v>
      </c>
      <c r="F333" s="356" t="s">
        <v>868</v>
      </c>
      <c r="G333" s="356"/>
      <c r="H333" s="356"/>
      <c r="I333" s="356"/>
      <c r="J333" s="356"/>
      <c r="K333" s="356"/>
      <c r="L333" s="356"/>
      <c r="M333" s="356"/>
      <c r="N333" s="356"/>
      <c r="O333" s="356"/>
      <c r="P333" s="356"/>
      <c r="Q333" s="356"/>
      <c r="R333" s="356"/>
      <c r="S333" s="356"/>
      <c r="T333" s="356"/>
      <c r="U333" s="356"/>
      <c r="V333" s="356"/>
      <c r="W333" s="356"/>
      <c r="X333" s="356"/>
      <c r="Y333" s="356"/>
      <c r="Z333" s="356"/>
      <c r="AA333" s="356"/>
      <c r="AB333" s="356"/>
      <c r="AC333" s="356"/>
      <c r="AD333" s="356"/>
      <c r="AE333" s="356"/>
      <c r="AF333" s="356"/>
      <c r="AG333" s="356"/>
      <c r="AH333" s="356"/>
      <c r="AI333" s="356"/>
      <c r="AJ333" s="356"/>
      <c r="AK333" s="356"/>
      <c r="AL333" s="356"/>
    </row>
    <row r="334" spans="2:38">
      <c r="B334" s="373" t="s">
        <v>6953</v>
      </c>
      <c r="C334" s="373"/>
      <c r="D334" s="373" t="s">
        <v>7702</v>
      </c>
      <c r="E334" s="356" t="s">
        <v>1074</v>
      </c>
      <c r="F334" s="356" t="s">
        <v>868</v>
      </c>
      <c r="G334" s="356"/>
      <c r="H334" s="356"/>
      <c r="I334" s="356"/>
      <c r="J334" s="356"/>
      <c r="K334" s="356"/>
      <c r="L334" s="356"/>
      <c r="M334" s="356"/>
      <c r="N334" s="356"/>
      <c r="O334" s="356"/>
      <c r="P334" s="356"/>
      <c r="Q334" s="356"/>
      <c r="R334" s="356"/>
      <c r="S334" s="356"/>
      <c r="T334" s="356"/>
      <c r="U334" s="356"/>
      <c r="V334" s="356"/>
      <c r="W334" s="356"/>
      <c r="X334" s="356"/>
      <c r="Y334" s="356"/>
      <c r="Z334" s="356"/>
      <c r="AA334" s="356"/>
      <c r="AB334" s="356"/>
      <c r="AC334" s="356"/>
      <c r="AD334" s="356"/>
      <c r="AE334" s="356"/>
      <c r="AF334" s="356"/>
      <c r="AG334" s="356"/>
      <c r="AH334" s="356"/>
      <c r="AI334" s="356"/>
      <c r="AJ334" s="356"/>
      <c r="AK334" s="356"/>
      <c r="AL334" s="356"/>
    </row>
    <row r="335" spans="2:38">
      <c r="B335" s="373" t="s">
        <v>100</v>
      </c>
      <c r="C335" s="373"/>
      <c r="D335" s="373" t="s">
        <v>7702</v>
      </c>
      <c r="E335" s="356" t="s">
        <v>1959</v>
      </c>
      <c r="F335" s="356" t="s">
        <v>868</v>
      </c>
      <c r="G335" s="356"/>
      <c r="H335" s="356"/>
      <c r="I335" s="356"/>
      <c r="J335" s="356"/>
      <c r="K335" s="356"/>
      <c r="L335" s="356"/>
      <c r="M335" s="356"/>
      <c r="N335" s="356"/>
      <c r="O335" s="356"/>
      <c r="P335" s="356"/>
      <c r="Q335" s="356"/>
      <c r="R335" s="356"/>
      <c r="S335" s="356"/>
      <c r="T335" s="356"/>
      <c r="U335" s="356"/>
      <c r="V335" s="356"/>
      <c r="W335" s="356"/>
      <c r="X335" s="356"/>
      <c r="Y335" s="356"/>
      <c r="Z335" s="356"/>
      <c r="AA335" s="356"/>
      <c r="AB335" s="356"/>
      <c r="AC335" s="356"/>
      <c r="AD335" s="356"/>
      <c r="AE335" s="356"/>
      <c r="AF335" s="356"/>
      <c r="AG335" s="356"/>
      <c r="AH335" s="356"/>
      <c r="AI335" s="356"/>
      <c r="AJ335" s="356"/>
      <c r="AK335" s="356"/>
      <c r="AL335" s="356"/>
    </row>
    <row r="336" spans="2:38">
      <c r="B336" s="373" t="s">
        <v>1423</v>
      </c>
      <c r="C336" s="373"/>
      <c r="D336" s="373" t="s">
        <v>7702</v>
      </c>
      <c r="E336" s="356" t="s">
        <v>1966</v>
      </c>
      <c r="F336" s="356" t="s">
        <v>868</v>
      </c>
      <c r="G336" s="356"/>
      <c r="H336" s="356"/>
      <c r="I336" s="356"/>
      <c r="J336" s="356"/>
      <c r="K336" s="356"/>
      <c r="L336" s="356"/>
      <c r="M336" s="356"/>
      <c r="N336" s="356"/>
      <c r="O336" s="356"/>
      <c r="P336" s="356"/>
      <c r="Q336" s="356"/>
      <c r="R336" s="356"/>
      <c r="S336" s="356"/>
      <c r="T336" s="356"/>
      <c r="U336" s="356"/>
      <c r="V336" s="356"/>
      <c r="W336" s="356"/>
      <c r="X336" s="356"/>
      <c r="Y336" s="356"/>
      <c r="Z336" s="356"/>
      <c r="AA336" s="356"/>
      <c r="AB336" s="356"/>
      <c r="AC336" s="356"/>
      <c r="AD336" s="356"/>
      <c r="AE336" s="356"/>
      <c r="AF336" s="356"/>
      <c r="AG336" s="356"/>
      <c r="AH336" s="356"/>
      <c r="AI336" s="356"/>
      <c r="AJ336" s="356"/>
      <c r="AK336" s="356"/>
      <c r="AL336" s="356"/>
    </row>
    <row r="337" spans="2:38">
      <c r="B337" s="373" t="s">
        <v>1969</v>
      </c>
      <c r="C337" s="373"/>
      <c r="D337" s="373" t="s">
        <v>7702</v>
      </c>
      <c r="E337" s="356" t="s">
        <v>619</v>
      </c>
      <c r="F337" s="356" t="s">
        <v>868</v>
      </c>
      <c r="G337" s="356"/>
      <c r="H337" s="356"/>
      <c r="I337" s="356"/>
      <c r="J337" s="356"/>
      <c r="K337" s="356"/>
      <c r="L337" s="356"/>
      <c r="M337" s="356"/>
      <c r="N337" s="356"/>
      <c r="O337" s="356"/>
      <c r="P337" s="356"/>
      <c r="Q337" s="356"/>
      <c r="R337" s="356"/>
      <c r="S337" s="356"/>
      <c r="T337" s="356"/>
      <c r="U337" s="356"/>
      <c r="V337" s="356"/>
      <c r="W337" s="356"/>
      <c r="X337" s="356"/>
      <c r="Y337" s="356"/>
      <c r="Z337" s="356"/>
      <c r="AA337" s="356"/>
      <c r="AB337" s="356"/>
      <c r="AC337" s="356"/>
      <c r="AD337" s="356"/>
      <c r="AE337" s="356"/>
      <c r="AF337" s="356"/>
      <c r="AG337" s="356"/>
      <c r="AH337" s="356"/>
      <c r="AI337" s="356"/>
      <c r="AJ337" s="356"/>
      <c r="AK337" s="356"/>
      <c r="AL337" s="356"/>
    </row>
    <row r="338" spans="2:38">
      <c r="B338" s="373" t="s">
        <v>1974</v>
      </c>
      <c r="C338" s="373"/>
      <c r="D338" s="373" t="s">
        <v>7702</v>
      </c>
      <c r="E338" s="356" t="s">
        <v>1972</v>
      </c>
      <c r="F338" s="356" t="s">
        <v>868</v>
      </c>
      <c r="G338" s="356"/>
      <c r="H338" s="356"/>
      <c r="I338" s="356"/>
      <c r="J338" s="356"/>
      <c r="K338" s="356"/>
      <c r="L338" s="356"/>
      <c r="M338" s="356"/>
      <c r="N338" s="356"/>
      <c r="O338" s="356"/>
      <c r="P338" s="356"/>
      <c r="Q338" s="356"/>
      <c r="R338" s="356"/>
      <c r="S338" s="356"/>
      <c r="T338" s="356"/>
      <c r="U338" s="356"/>
      <c r="V338" s="356"/>
      <c r="W338" s="356"/>
      <c r="X338" s="356"/>
      <c r="Y338" s="356"/>
      <c r="Z338" s="356"/>
      <c r="AA338" s="356"/>
      <c r="AB338" s="356"/>
      <c r="AC338" s="356"/>
      <c r="AD338" s="356"/>
      <c r="AE338" s="356"/>
      <c r="AF338" s="356"/>
      <c r="AG338" s="356"/>
      <c r="AH338" s="356"/>
      <c r="AI338" s="356"/>
      <c r="AJ338" s="356"/>
      <c r="AK338" s="356"/>
      <c r="AL338" s="356"/>
    </row>
    <row r="339" spans="2:38">
      <c r="B339" s="373" t="s">
        <v>1976</v>
      </c>
      <c r="C339" s="373"/>
      <c r="D339" s="373" t="s">
        <v>7702</v>
      </c>
      <c r="E339" s="356" t="s">
        <v>1697</v>
      </c>
      <c r="F339" s="356" t="s">
        <v>868</v>
      </c>
      <c r="G339" s="356"/>
      <c r="H339" s="356"/>
      <c r="I339" s="356"/>
      <c r="J339" s="356"/>
      <c r="K339" s="356"/>
      <c r="L339" s="356"/>
      <c r="M339" s="356"/>
      <c r="N339" s="356"/>
      <c r="O339" s="356"/>
      <c r="P339" s="356"/>
      <c r="Q339" s="356"/>
      <c r="R339" s="356"/>
      <c r="S339" s="356"/>
      <c r="T339" s="356"/>
      <c r="U339" s="356"/>
      <c r="V339" s="356"/>
      <c r="W339" s="356"/>
      <c r="X339" s="356"/>
      <c r="Y339" s="356"/>
      <c r="Z339" s="356"/>
      <c r="AA339" s="356"/>
      <c r="AB339" s="356"/>
      <c r="AC339" s="356"/>
      <c r="AD339" s="356"/>
      <c r="AE339" s="356"/>
      <c r="AF339" s="356"/>
      <c r="AG339" s="356"/>
      <c r="AH339" s="356"/>
      <c r="AI339" s="356"/>
      <c r="AJ339" s="356"/>
      <c r="AK339" s="356"/>
      <c r="AL339" s="356"/>
    </row>
    <row r="340" spans="2:38">
      <c r="B340" s="373" t="s">
        <v>6050</v>
      </c>
      <c r="C340" s="373"/>
      <c r="D340" s="373" t="s">
        <v>7702</v>
      </c>
      <c r="E340" s="356" t="s">
        <v>833</v>
      </c>
      <c r="F340" s="356" t="s">
        <v>868</v>
      </c>
      <c r="G340" s="356"/>
      <c r="H340" s="356"/>
      <c r="I340" s="356"/>
      <c r="J340" s="356"/>
      <c r="K340" s="356"/>
      <c r="L340" s="356"/>
      <c r="M340" s="356"/>
      <c r="N340" s="356"/>
      <c r="O340" s="356"/>
      <c r="P340" s="356"/>
      <c r="Q340" s="356"/>
      <c r="R340" s="356"/>
      <c r="S340" s="356"/>
      <c r="T340" s="356"/>
      <c r="U340" s="356"/>
      <c r="V340" s="356"/>
      <c r="W340" s="356"/>
      <c r="X340" s="356"/>
      <c r="Y340" s="356"/>
      <c r="Z340" s="356"/>
      <c r="AA340" s="356"/>
      <c r="AB340" s="356"/>
      <c r="AC340" s="356"/>
      <c r="AD340" s="356"/>
      <c r="AE340" s="356"/>
      <c r="AF340" s="356"/>
      <c r="AG340" s="356"/>
      <c r="AH340" s="356"/>
      <c r="AI340" s="356"/>
      <c r="AJ340" s="356"/>
      <c r="AK340" s="356"/>
      <c r="AL340" s="356"/>
    </row>
    <row r="341" spans="2:38">
      <c r="B341" s="373" t="s">
        <v>6954</v>
      </c>
      <c r="C341" s="373"/>
      <c r="D341" s="373" t="s">
        <v>7702</v>
      </c>
      <c r="E341" s="356" t="s">
        <v>1981</v>
      </c>
      <c r="F341" s="356" t="s">
        <v>868</v>
      </c>
      <c r="G341" s="356"/>
      <c r="H341" s="356"/>
      <c r="I341" s="356"/>
      <c r="J341" s="356"/>
      <c r="K341" s="356"/>
      <c r="L341" s="356"/>
      <c r="M341" s="356"/>
      <c r="N341" s="356"/>
      <c r="O341" s="356"/>
      <c r="P341" s="356"/>
      <c r="Q341" s="356"/>
      <c r="R341" s="356"/>
      <c r="S341" s="356"/>
      <c r="T341" s="356"/>
      <c r="U341" s="356"/>
      <c r="V341" s="356"/>
      <c r="W341" s="356"/>
      <c r="X341" s="356"/>
      <c r="Y341" s="356"/>
      <c r="Z341" s="356"/>
      <c r="AA341" s="356"/>
      <c r="AB341" s="356"/>
      <c r="AC341" s="356"/>
      <c r="AD341" s="356"/>
      <c r="AE341" s="356"/>
      <c r="AF341" s="356"/>
      <c r="AG341" s="356"/>
      <c r="AH341" s="356"/>
      <c r="AI341" s="356"/>
      <c r="AJ341" s="356"/>
      <c r="AK341" s="356"/>
      <c r="AL341" s="356"/>
    </row>
    <row r="342" spans="2:38">
      <c r="B342" s="373" t="s">
        <v>1091</v>
      </c>
      <c r="C342" s="373"/>
      <c r="D342" s="373" t="s">
        <v>7702</v>
      </c>
      <c r="E342" s="356" t="s">
        <v>1060</v>
      </c>
      <c r="F342" s="356" t="s">
        <v>868</v>
      </c>
      <c r="G342" s="356"/>
      <c r="H342" s="356"/>
      <c r="I342" s="356"/>
      <c r="J342" s="356"/>
      <c r="K342" s="356"/>
      <c r="L342" s="356"/>
      <c r="M342" s="356"/>
      <c r="N342" s="356"/>
      <c r="O342" s="356"/>
      <c r="P342" s="356"/>
      <c r="Q342" s="356"/>
      <c r="R342" s="356"/>
      <c r="S342" s="356"/>
      <c r="T342" s="356"/>
      <c r="U342" s="356"/>
      <c r="V342" s="356"/>
      <c r="W342" s="356"/>
      <c r="X342" s="356"/>
      <c r="Y342" s="356"/>
      <c r="Z342" s="356"/>
      <c r="AA342" s="356"/>
      <c r="AB342" s="356"/>
      <c r="AC342" s="356"/>
      <c r="AD342" s="356"/>
      <c r="AE342" s="356"/>
      <c r="AF342" s="356"/>
      <c r="AG342" s="356"/>
      <c r="AH342" s="356"/>
      <c r="AI342" s="356"/>
      <c r="AJ342" s="356"/>
      <c r="AK342" s="356"/>
      <c r="AL342" s="356"/>
    </row>
    <row r="343" spans="2:38">
      <c r="B343" s="373" t="s">
        <v>1710</v>
      </c>
      <c r="C343" s="373"/>
      <c r="D343" s="373" t="s">
        <v>7702</v>
      </c>
      <c r="E343" s="356" t="s">
        <v>1983</v>
      </c>
      <c r="F343" s="356" t="s">
        <v>868</v>
      </c>
      <c r="G343" s="356"/>
      <c r="H343" s="356"/>
      <c r="I343" s="356"/>
      <c r="J343" s="356"/>
      <c r="K343" s="356"/>
      <c r="L343" s="356"/>
      <c r="M343" s="356"/>
      <c r="N343" s="356"/>
      <c r="O343" s="356"/>
      <c r="P343" s="356"/>
      <c r="Q343" s="356"/>
      <c r="R343" s="356"/>
      <c r="S343" s="356"/>
      <c r="T343" s="356"/>
      <c r="U343" s="356"/>
      <c r="V343" s="356"/>
      <c r="W343" s="356"/>
      <c r="X343" s="356"/>
      <c r="Y343" s="356"/>
      <c r="Z343" s="356"/>
      <c r="AA343" s="356"/>
      <c r="AB343" s="356"/>
      <c r="AC343" s="356"/>
      <c r="AD343" s="356"/>
      <c r="AE343" s="356"/>
      <c r="AF343" s="356"/>
      <c r="AG343" s="356"/>
      <c r="AH343" s="356"/>
      <c r="AI343" s="356"/>
      <c r="AJ343" s="356"/>
      <c r="AK343" s="356"/>
      <c r="AL343" s="356"/>
    </row>
    <row r="344" spans="2:38">
      <c r="B344" s="373" t="s">
        <v>1928</v>
      </c>
      <c r="C344" s="373"/>
      <c r="D344" s="373" t="s">
        <v>7702</v>
      </c>
      <c r="E344" s="356" t="s">
        <v>679</v>
      </c>
      <c r="F344" s="356" t="s">
        <v>868</v>
      </c>
      <c r="G344" s="356"/>
      <c r="H344" s="356"/>
      <c r="I344" s="356"/>
      <c r="J344" s="356"/>
      <c r="K344" s="356"/>
      <c r="L344" s="356"/>
      <c r="M344" s="356"/>
      <c r="N344" s="356"/>
      <c r="O344" s="356"/>
      <c r="P344" s="356"/>
      <c r="Q344" s="356"/>
      <c r="R344" s="356"/>
      <c r="S344" s="356"/>
      <c r="T344" s="356"/>
      <c r="U344" s="356"/>
      <c r="V344" s="356"/>
      <c r="W344" s="356"/>
      <c r="X344" s="356"/>
      <c r="Y344" s="356"/>
      <c r="Z344" s="356"/>
      <c r="AA344" s="356"/>
      <c r="AB344" s="356"/>
      <c r="AC344" s="356"/>
      <c r="AD344" s="356"/>
      <c r="AE344" s="356"/>
      <c r="AF344" s="356"/>
      <c r="AG344" s="356"/>
      <c r="AH344" s="356"/>
      <c r="AI344" s="356"/>
      <c r="AJ344" s="356"/>
      <c r="AK344" s="356"/>
      <c r="AL344" s="356"/>
    </row>
    <row r="345" spans="2:38">
      <c r="B345" s="373" t="s">
        <v>3429</v>
      </c>
      <c r="C345" s="373"/>
      <c r="D345" s="373" t="s">
        <v>7702</v>
      </c>
      <c r="E345" s="356" t="s">
        <v>1813</v>
      </c>
      <c r="F345" s="356" t="s">
        <v>868</v>
      </c>
      <c r="G345" s="356"/>
      <c r="H345" s="356"/>
      <c r="I345" s="356"/>
      <c r="J345" s="356"/>
      <c r="K345" s="356"/>
      <c r="L345" s="356"/>
      <c r="M345" s="356"/>
      <c r="N345" s="356"/>
      <c r="O345" s="356"/>
      <c r="P345" s="356"/>
      <c r="Q345" s="356"/>
      <c r="R345" s="356"/>
      <c r="S345" s="356"/>
      <c r="T345" s="356"/>
      <c r="U345" s="356"/>
      <c r="V345" s="356"/>
      <c r="W345" s="356"/>
      <c r="X345" s="356"/>
      <c r="Y345" s="356"/>
      <c r="Z345" s="356"/>
      <c r="AA345" s="356"/>
      <c r="AB345" s="356"/>
      <c r="AC345" s="356"/>
      <c r="AD345" s="356"/>
      <c r="AE345" s="356"/>
      <c r="AF345" s="356"/>
      <c r="AG345" s="356"/>
      <c r="AH345" s="356"/>
      <c r="AI345" s="356"/>
      <c r="AJ345" s="356"/>
      <c r="AK345" s="356"/>
      <c r="AL345" s="356"/>
    </row>
    <row r="346" spans="2:38">
      <c r="B346" s="373" t="s">
        <v>6956</v>
      </c>
      <c r="C346" s="373"/>
      <c r="D346" s="373" t="s">
        <v>7702</v>
      </c>
      <c r="E346" s="356" t="s">
        <v>1991</v>
      </c>
      <c r="F346" s="356" t="s">
        <v>868</v>
      </c>
      <c r="G346" s="356"/>
      <c r="H346" s="356"/>
      <c r="I346" s="356"/>
      <c r="J346" s="356"/>
      <c r="K346" s="356"/>
      <c r="L346" s="356"/>
      <c r="M346" s="356"/>
      <c r="N346" s="356"/>
      <c r="O346" s="356"/>
      <c r="P346" s="356"/>
      <c r="Q346" s="356"/>
      <c r="R346" s="356"/>
      <c r="S346" s="356"/>
      <c r="T346" s="356"/>
      <c r="U346" s="356"/>
      <c r="V346" s="356"/>
      <c r="W346" s="356"/>
      <c r="X346" s="356"/>
      <c r="Y346" s="356"/>
      <c r="Z346" s="356"/>
      <c r="AA346" s="356"/>
      <c r="AB346" s="356"/>
      <c r="AC346" s="356"/>
      <c r="AD346" s="356"/>
      <c r="AE346" s="356"/>
      <c r="AF346" s="356"/>
      <c r="AG346" s="356"/>
      <c r="AH346" s="356"/>
      <c r="AI346" s="356"/>
      <c r="AJ346" s="356"/>
      <c r="AK346" s="356"/>
      <c r="AL346" s="356"/>
    </row>
    <row r="347" spans="2:38">
      <c r="B347" s="373" t="s">
        <v>529</v>
      </c>
      <c r="C347" s="373"/>
      <c r="D347" s="373" t="s">
        <v>7702</v>
      </c>
      <c r="E347" s="356" t="s">
        <v>1428</v>
      </c>
      <c r="F347" s="356" t="s">
        <v>868</v>
      </c>
      <c r="G347" s="356"/>
      <c r="H347" s="356"/>
      <c r="I347" s="356"/>
      <c r="J347" s="356"/>
      <c r="K347" s="356"/>
      <c r="L347" s="356"/>
      <c r="M347" s="356"/>
      <c r="N347" s="356"/>
      <c r="O347" s="356"/>
      <c r="P347" s="356"/>
      <c r="Q347" s="356"/>
      <c r="R347" s="356"/>
      <c r="S347" s="356"/>
      <c r="T347" s="356"/>
      <c r="U347" s="356"/>
      <c r="V347" s="356"/>
      <c r="W347" s="356"/>
      <c r="X347" s="356"/>
      <c r="Y347" s="356"/>
      <c r="Z347" s="356"/>
      <c r="AA347" s="356"/>
      <c r="AB347" s="356"/>
      <c r="AC347" s="356"/>
      <c r="AD347" s="356"/>
      <c r="AE347" s="356"/>
      <c r="AF347" s="356"/>
      <c r="AG347" s="356"/>
      <c r="AH347" s="356"/>
      <c r="AI347" s="356"/>
      <c r="AJ347" s="356"/>
      <c r="AK347" s="356"/>
      <c r="AL347" s="356"/>
    </row>
    <row r="348" spans="2:38">
      <c r="B348" s="373" t="s">
        <v>1210</v>
      </c>
      <c r="C348" s="373"/>
      <c r="D348" s="373" t="s">
        <v>7702</v>
      </c>
      <c r="E348" s="356" t="s">
        <v>1186</v>
      </c>
      <c r="F348" s="356" t="s">
        <v>868</v>
      </c>
      <c r="G348" s="356"/>
      <c r="H348" s="356"/>
      <c r="I348" s="356"/>
      <c r="J348" s="356"/>
      <c r="K348" s="356"/>
      <c r="L348" s="356"/>
      <c r="M348" s="356"/>
      <c r="N348" s="356"/>
      <c r="O348" s="356"/>
      <c r="P348" s="356"/>
      <c r="Q348" s="356"/>
      <c r="R348" s="356"/>
      <c r="S348" s="356"/>
      <c r="T348" s="356"/>
      <c r="U348" s="356"/>
      <c r="V348" s="356"/>
      <c r="W348" s="356"/>
      <c r="X348" s="356"/>
      <c r="Y348" s="356"/>
      <c r="Z348" s="356"/>
      <c r="AA348" s="356"/>
      <c r="AB348" s="356"/>
      <c r="AC348" s="356"/>
      <c r="AD348" s="356"/>
      <c r="AE348" s="356"/>
      <c r="AF348" s="356"/>
      <c r="AG348" s="356"/>
      <c r="AH348" s="356"/>
      <c r="AI348" s="356"/>
      <c r="AJ348" s="356"/>
      <c r="AK348" s="356"/>
      <c r="AL348" s="356"/>
    </row>
    <row r="349" spans="2:38">
      <c r="B349" s="373" t="s">
        <v>6957</v>
      </c>
      <c r="C349" s="373"/>
      <c r="D349" s="373" t="s">
        <v>7702</v>
      </c>
      <c r="E349" s="356" t="s">
        <v>2004</v>
      </c>
      <c r="F349" s="356" t="s">
        <v>868</v>
      </c>
      <c r="G349" s="356"/>
      <c r="H349" s="356"/>
      <c r="I349" s="356"/>
      <c r="J349" s="356"/>
      <c r="K349" s="356"/>
      <c r="L349" s="356"/>
      <c r="M349" s="356"/>
      <c r="N349" s="356"/>
      <c r="O349" s="356"/>
      <c r="P349" s="356"/>
      <c r="Q349" s="356"/>
      <c r="R349" s="356"/>
      <c r="S349" s="356"/>
      <c r="T349" s="356"/>
      <c r="U349" s="356"/>
      <c r="V349" s="356"/>
      <c r="W349" s="356"/>
      <c r="X349" s="356"/>
      <c r="Y349" s="356"/>
      <c r="Z349" s="356"/>
      <c r="AA349" s="356"/>
      <c r="AB349" s="356"/>
      <c r="AC349" s="356"/>
      <c r="AD349" s="356"/>
      <c r="AE349" s="356"/>
      <c r="AF349" s="356"/>
      <c r="AG349" s="356"/>
      <c r="AH349" s="356"/>
      <c r="AI349" s="356"/>
      <c r="AJ349" s="356"/>
      <c r="AK349" s="356"/>
      <c r="AL349" s="356"/>
    </row>
    <row r="350" spans="2:38">
      <c r="B350" s="373" t="s">
        <v>6958</v>
      </c>
      <c r="C350" s="373"/>
      <c r="D350" s="373" t="s">
        <v>7702</v>
      </c>
      <c r="E350" s="356" t="s">
        <v>2005</v>
      </c>
      <c r="F350" s="356" t="s">
        <v>868</v>
      </c>
      <c r="G350" s="356"/>
      <c r="H350" s="356"/>
      <c r="I350" s="356"/>
      <c r="J350" s="356"/>
      <c r="K350" s="356"/>
      <c r="L350" s="356"/>
      <c r="M350" s="356"/>
      <c r="N350" s="356"/>
      <c r="O350" s="356"/>
      <c r="P350" s="356"/>
      <c r="Q350" s="356"/>
      <c r="R350" s="356"/>
      <c r="S350" s="356"/>
      <c r="T350" s="356"/>
      <c r="U350" s="356"/>
      <c r="V350" s="356"/>
      <c r="W350" s="356"/>
      <c r="X350" s="356"/>
      <c r="Y350" s="356"/>
      <c r="Z350" s="356"/>
      <c r="AA350" s="356"/>
      <c r="AB350" s="356"/>
      <c r="AC350" s="356"/>
      <c r="AD350" s="356"/>
      <c r="AE350" s="356"/>
      <c r="AF350" s="356"/>
      <c r="AG350" s="356"/>
      <c r="AH350" s="356"/>
      <c r="AI350" s="356"/>
      <c r="AJ350" s="356"/>
      <c r="AK350" s="356"/>
      <c r="AL350" s="356"/>
    </row>
    <row r="351" spans="2:38">
      <c r="B351" s="373" t="s">
        <v>3987</v>
      </c>
      <c r="C351" s="373"/>
      <c r="D351" s="373" t="s">
        <v>7702</v>
      </c>
      <c r="E351" s="356" t="s">
        <v>1908</v>
      </c>
      <c r="F351" s="356" t="s">
        <v>868</v>
      </c>
      <c r="G351" s="356"/>
      <c r="H351" s="356"/>
      <c r="I351" s="356"/>
      <c r="J351" s="356"/>
      <c r="K351" s="356"/>
      <c r="L351" s="356"/>
      <c r="M351" s="356"/>
      <c r="N351" s="356"/>
      <c r="O351" s="356"/>
      <c r="P351" s="356"/>
      <c r="Q351" s="356"/>
      <c r="R351" s="356"/>
      <c r="S351" s="356"/>
      <c r="T351" s="356"/>
      <c r="U351" s="356"/>
      <c r="V351" s="356"/>
      <c r="W351" s="356"/>
      <c r="X351" s="356"/>
      <c r="Y351" s="356"/>
      <c r="Z351" s="356"/>
      <c r="AA351" s="356"/>
      <c r="AB351" s="356"/>
      <c r="AC351" s="356"/>
      <c r="AD351" s="356"/>
      <c r="AE351" s="356"/>
      <c r="AF351" s="356"/>
      <c r="AG351" s="356"/>
      <c r="AH351" s="356"/>
      <c r="AI351" s="356"/>
      <c r="AJ351" s="356"/>
      <c r="AK351" s="356"/>
      <c r="AL351" s="356"/>
    </row>
    <row r="352" spans="2:38">
      <c r="B352" s="373" t="s">
        <v>6344</v>
      </c>
      <c r="C352" s="373"/>
      <c r="D352" s="373" t="s">
        <v>7702</v>
      </c>
      <c r="E352" s="356" t="s">
        <v>2009</v>
      </c>
      <c r="F352" s="356" t="s">
        <v>868</v>
      </c>
      <c r="G352" s="356"/>
      <c r="H352" s="356"/>
      <c r="I352" s="356"/>
      <c r="J352" s="356"/>
      <c r="K352" s="356"/>
      <c r="L352" s="356"/>
      <c r="M352" s="356"/>
      <c r="N352" s="356"/>
      <c r="O352" s="356"/>
      <c r="P352" s="356"/>
      <c r="Q352" s="356"/>
      <c r="R352" s="356"/>
      <c r="S352" s="356"/>
      <c r="T352" s="356"/>
      <c r="U352" s="356"/>
      <c r="V352" s="356"/>
      <c r="W352" s="356"/>
      <c r="X352" s="356"/>
      <c r="Y352" s="356"/>
      <c r="Z352" s="356"/>
      <c r="AA352" s="356"/>
      <c r="AB352" s="356"/>
      <c r="AC352" s="356"/>
      <c r="AD352" s="356"/>
      <c r="AE352" s="356"/>
      <c r="AF352" s="356"/>
      <c r="AG352" s="356"/>
      <c r="AH352" s="356"/>
      <c r="AI352" s="356"/>
      <c r="AJ352" s="356"/>
      <c r="AK352" s="356"/>
      <c r="AL352" s="356"/>
    </row>
    <row r="353" spans="2:38">
      <c r="B353" s="373" t="s">
        <v>6959</v>
      </c>
      <c r="C353" s="373"/>
      <c r="D353" s="373" t="s">
        <v>7702</v>
      </c>
      <c r="E353" s="356" t="s">
        <v>48</v>
      </c>
      <c r="F353" s="356" t="s">
        <v>868</v>
      </c>
      <c r="G353" s="356"/>
      <c r="H353" s="356"/>
      <c r="I353" s="356"/>
      <c r="J353" s="356"/>
      <c r="K353" s="356"/>
      <c r="L353" s="356"/>
      <c r="M353" s="356"/>
      <c r="N353" s="356"/>
      <c r="O353" s="356"/>
      <c r="P353" s="356"/>
      <c r="Q353" s="356"/>
      <c r="R353" s="356"/>
      <c r="S353" s="356"/>
      <c r="T353" s="356"/>
      <c r="U353" s="356"/>
      <c r="V353" s="356"/>
      <c r="W353" s="356"/>
      <c r="X353" s="356"/>
      <c r="Y353" s="356"/>
      <c r="Z353" s="356"/>
      <c r="AA353" s="356"/>
      <c r="AB353" s="356"/>
      <c r="AC353" s="356"/>
      <c r="AD353" s="356"/>
      <c r="AE353" s="356"/>
      <c r="AF353" s="356"/>
      <c r="AG353" s="356"/>
      <c r="AH353" s="356"/>
      <c r="AI353" s="356"/>
      <c r="AJ353" s="356"/>
      <c r="AK353" s="356"/>
      <c r="AL353" s="356"/>
    </row>
    <row r="354" spans="2:38">
      <c r="B354" s="373" t="s">
        <v>4330</v>
      </c>
      <c r="C354" s="373"/>
      <c r="D354" s="373" t="s">
        <v>7702</v>
      </c>
      <c r="E354" s="356" t="s">
        <v>2015</v>
      </c>
      <c r="F354" s="356" t="s">
        <v>868</v>
      </c>
      <c r="G354" s="356"/>
      <c r="H354" s="356"/>
      <c r="I354" s="356"/>
      <c r="J354" s="356"/>
      <c r="K354" s="356"/>
      <c r="L354" s="356"/>
      <c r="M354" s="356"/>
      <c r="N354" s="356"/>
      <c r="O354" s="356"/>
      <c r="P354" s="356"/>
      <c r="Q354" s="356"/>
      <c r="R354" s="356"/>
      <c r="S354" s="356"/>
      <c r="T354" s="356"/>
      <c r="U354" s="356"/>
      <c r="V354" s="356"/>
      <c r="W354" s="356"/>
      <c r="X354" s="356"/>
      <c r="Y354" s="356"/>
      <c r="Z354" s="356"/>
      <c r="AA354" s="356"/>
      <c r="AB354" s="356"/>
      <c r="AC354" s="356"/>
      <c r="AD354" s="356"/>
      <c r="AE354" s="356"/>
      <c r="AF354" s="356"/>
      <c r="AG354" s="356"/>
      <c r="AH354" s="356"/>
      <c r="AI354" s="356"/>
      <c r="AJ354" s="356"/>
      <c r="AK354" s="356"/>
      <c r="AL354" s="356"/>
    </row>
    <row r="355" spans="2:38">
      <c r="B355" s="373" t="s">
        <v>320</v>
      </c>
      <c r="C355" s="373"/>
      <c r="D355" s="373" t="s">
        <v>7702</v>
      </c>
      <c r="E355" s="356" t="s">
        <v>256</v>
      </c>
      <c r="F355" s="356" t="s">
        <v>868</v>
      </c>
      <c r="G355" s="356"/>
      <c r="H355" s="356"/>
      <c r="I355" s="356"/>
      <c r="J355" s="356"/>
      <c r="K355" s="356"/>
      <c r="L355" s="356"/>
      <c r="M355" s="356"/>
      <c r="N355" s="356"/>
      <c r="O355" s="356"/>
      <c r="P355" s="356"/>
      <c r="Q355" s="356"/>
      <c r="R355" s="356"/>
      <c r="S355" s="356"/>
      <c r="T355" s="356"/>
      <c r="U355" s="356"/>
      <c r="V355" s="356"/>
      <c r="W355" s="356"/>
      <c r="X355" s="356"/>
      <c r="Y355" s="356"/>
      <c r="Z355" s="356"/>
      <c r="AA355" s="356"/>
      <c r="AB355" s="356"/>
      <c r="AC355" s="356"/>
      <c r="AD355" s="356"/>
      <c r="AE355" s="356"/>
      <c r="AF355" s="356"/>
      <c r="AG355" s="356"/>
      <c r="AH355" s="356"/>
      <c r="AI355" s="356"/>
      <c r="AJ355" s="356"/>
      <c r="AK355" s="356"/>
      <c r="AL355" s="356"/>
    </row>
    <row r="356" spans="2:38">
      <c r="B356" s="373" t="s">
        <v>6951</v>
      </c>
      <c r="C356" s="373"/>
      <c r="D356" s="373" t="s">
        <v>7702</v>
      </c>
      <c r="E356" s="356" t="s">
        <v>1809</v>
      </c>
      <c r="F356" s="356" t="s">
        <v>868</v>
      </c>
      <c r="G356" s="356"/>
      <c r="H356" s="356"/>
      <c r="I356" s="356"/>
      <c r="J356" s="356"/>
      <c r="K356" s="356"/>
      <c r="L356" s="356"/>
      <c r="M356" s="356"/>
      <c r="N356" s="356"/>
      <c r="O356" s="356"/>
      <c r="P356" s="356"/>
      <c r="Q356" s="356"/>
      <c r="R356" s="356"/>
      <c r="S356" s="356"/>
      <c r="T356" s="356"/>
      <c r="U356" s="356"/>
      <c r="V356" s="356"/>
      <c r="W356" s="356"/>
      <c r="X356" s="356"/>
      <c r="Y356" s="356"/>
      <c r="Z356" s="356"/>
      <c r="AA356" s="356"/>
      <c r="AB356" s="356"/>
      <c r="AC356" s="356"/>
      <c r="AD356" s="356"/>
      <c r="AE356" s="356"/>
      <c r="AF356" s="356"/>
      <c r="AG356" s="356"/>
      <c r="AH356" s="356"/>
      <c r="AI356" s="356"/>
      <c r="AJ356" s="356"/>
      <c r="AK356" s="356"/>
      <c r="AL356" s="356"/>
    </row>
    <row r="357" spans="2:38">
      <c r="B357" s="373" t="s">
        <v>5923</v>
      </c>
      <c r="C357" s="373"/>
      <c r="D357" s="373" t="s">
        <v>7702</v>
      </c>
      <c r="E357" s="356" t="s">
        <v>2018</v>
      </c>
      <c r="F357" s="356" t="s">
        <v>868</v>
      </c>
      <c r="G357" s="356"/>
      <c r="H357" s="356"/>
      <c r="I357" s="356"/>
      <c r="J357" s="356"/>
      <c r="K357" s="356"/>
      <c r="L357" s="356"/>
      <c r="M357" s="356"/>
      <c r="N357" s="356"/>
      <c r="O357" s="356"/>
      <c r="P357" s="356"/>
      <c r="Q357" s="356"/>
      <c r="R357" s="356"/>
      <c r="S357" s="356"/>
      <c r="T357" s="356"/>
      <c r="U357" s="356"/>
      <c r="V357" s="356"/>
      <c r="W357" s="356"/>
      <c r="X357" s="356"/>
      <c r="Y357" s="356"/>
      <c r="Z357" s="356"/>
      <c r="AA357" s="356"/>
      <c r="AB357" s="356"/>
      <c r="AC357" s="356"/>
      <c r="AD357" s="356"/>
      <c r="AE357" s="356"/>
      <c r="AF357" s="356"/>
      <c r="AG357" s="356"/>
      <c r="AH357" s="356"/>
      <c r="AI357" s="356"/>
      <c r="AJ357" s="356"/>
      <c r="AK357" s="356"/>
      <c r="AL357" s="356"/>
    </row>
    <row r="358" spans="2:38">
      <c r="B358" s="373" t="s">
        <v>2966</v>
      </c>
      <c r="C358" s="373"/>
      <c r="D358" s="373" t="s">
        <v>7702</v>
      </c>
      <c r="E358" s="356" t="s">
        <v>2020</v>
      </c>
      <c r="F358" s="356" t="s">
        <v>868</v>
      </c>
      <c r="G358" s="356"/>
      <c r="H358" s="356"/>
      <c r="I358" s="356"/>
      <c r="J358" s="356"/>
      <c r="K358" s="356"/>
      <c r="L358" s="356"/>
      <c r="M358" s="356"/>
      <c r="N358" s="356"/>
      <c r="O358" s="356"/>
      <c r="P358" s="356"/>
      <c r="Q358" s="356"/>
      <c r="R358" s="356"/>
      <c r="S358" s="356"/>
      <c r="T358" s="356"/>
      <c r="U358" s="356"/>
      <c r="V358" s="356"/>
      <c r="W358" s="356"/>
      <c r="X358" s="356"/>
      <c r="Y358" s="356"/>
      <c r="Z358" s="356"/>
      <c r="AA358" s="356"/>
      <c r="AB358" s="356"/>
      <c r="AC358" s="356"/>
      <c r="AD358" s="356"/>
      <c r="AE358" s="356"/>
      <c r="AF358" s="356"/>
      <c r="AG358" s="356"/>
      <c r="AH358" s="356"/>
      <c r="AI358" s="356"/>
      <c r="AJ358" s="356"/>
      <c r="AK358" s="356"/>
      <c r="AL358" s="356"/>
    </row>
    <row r="359" spans="2:38">
      <c r="B359" s="373" t="s">
        <v>1955</v>
      </c>
      <c r="C359" s="373"/>
      <c r="D359" s="373" t="s">
        <v>7702</v>
      </c>
      <c r="E359" s="356" t="s">
        <v>2023</v>
      </c>
      <c r="F359" s="356" t="s">
        <v>868</v>
      </c>
      <c r="G359" s="356"/>
      <c r="H359" s="356"/>
      <c r="I359" s="356"/>
      <c r="J359" s="356"/>
      <c r="K359" s="356"/>
      <c r="L359" s="356"/>
      <c r="M359" s="356"/>
      <c r="N359" s="356"/>
      <c r="O359" s="356"/>
      <c r="P359" s="356"/>
      <c r="Q359" s="356"/>
      <c r="R359" s="356"/>
      <c r="S359" s="356"/>
      <c r="T359" s="356"/>
      <c r="U359" s="356"/>
      <c r="V359" s="356"/>
      <c r="W359" s="356"/>
      <c r="X359" s="356"/>
      <c r="Y359" s="356"/>
      <c r="Z359" s="356"/>
      <c r="AA359" s="356"/>
      <c r="AB359" s="356"/>
      <c r="AC359" s="356"/>
      <c r="AD359" s="356"/>
      <c r="AE359" s="356"/>
      <c r="AF359" s="356"/>
      <c r="AG359" s="356"/>
      <c r="AH359" s="356"/>
      <c r="AI359" s="356"/>
      <c r="AJ359" s="356"/>
      <c r="AK359" s="356"/>
      <c r="AL359" s="356"/>
    </row>
    <row r="360" spans="2:38">
      <c r="B360" s="373" t="s">
        <v>6960</v>
      </c>
      <c r="C360" s="373"/>
      <c r="D360" s="373" t="s">
        <v>7702</v>
      </c>
      <c r="E360" s="356" t="s">
        <v>1216</v>
      </c>
      <c r="F360" s="356" t="s">
        <v>868</v>
      </c>
      <c r="G360" s="356"/>
      <c r="H360" s="356"/>
      <c r="I360" s="356"/>
      <c r="J360" s="356"/>
      <c r="K360" s="356"/>
      <c r="L360" s="356"/>
      <c r="M360" s="356"/>
      <c r="N360" s="356"/>
      <c r="O360" s="356"/>
      <c r="P360" s="356"/>
      <c r="Q360" s="356"/>
      <c r="R360" s="356"/>
      <c r="S360" s="356"/>
      <c r="T360" s="356"/>
      <c r="U360" s="356"/>
      <c r="V360" s="356"/>
      <c r="W360" s="356"/>
      <c r="X360" s="356"/>
      <c r="Y360" s="356"/>
      <c r="Z360" s="356"/>
      <c r="AA360" s="356"/>
      <c r="AB360" s="356"/>
      <c r="AC360" s="356"/>
      <c r="AD360" s="356"/>
      <c r="AE360" s="356"/>
      <c r="AF360" s="356"/>
      <c r="AG360" s="356"/>
      <c r="AH360" s="356"/>
      <c r="AI360" s="356"/>
      <c r="AJ360" s="356"/>
      <c r="AK360" s="356"/>
      <c r="AL360" s="356"/>
    </row>
    <row r="361" spans="2:38">
      <c r="B361" s="373" t="s">
        <v>6961</v>
      </c>
      <c r="C361" s="373"/>
      <c r="D361" s="373" t="s">
        <v>7702</v>
      </c>
      <c r="E361" s="356" t="s">
        <v>1830</v>
      </c>
      <c r="F361" s="356" t="s">
        <v>868</v>
      </c>
      <c r="G361" s="356"/>
      <c r="H361" s="356"/>
      <c r="I361" s="356"/>
      <c r="J361" s="356"/>
      <c r="K361" s="356"/>
      <c r="L361" s="356"/>
      <c r="M361" s="356"/>
      <c r="N361" s="356"/>
      <c r="O361" s="356"/>
      <c r="P361" s="356"/>
      <c r="Q361" s="356"/>
      <c r="R361" s="356"/>
      <c r="S361" s="356"/>
      <c r="T361" s="356"/>
      <c r="U361" s="356"/>
      <c r="V361" s="356"/>
      <c r="W361" s="356"/>
      <c r="X361" s="356"/>
      <c r="Y361" s="356"/>
      <c r="Z361" s="356"/>
      <c r="AA361" s="356"/>
      <c r="AB361" s="356"/>
      <c r="AC361" s="356"/>
      <c r="AD361" s="356"/>
      <c r="AE361" s="356"/>
      <c r="AF361" s="356"/>
      <c r="AG361" s="356"/>
      <c r="AH361" s="356"/>
      <c r="AI361" s="356"/>
      <c r="AJ361" s="356"/>
      <c r="AK361" s="356"/>
      <c r="AL361" s="356"/>
    </row>
    <row r="362" spans="2:38">
      <c r="B362" s="373" t="s">
        <v>905</v>
      </c>
      <c r="C362" s="373"/>
      <c r="D362" s="373" t="s">
        <v>7702</v>
      </c>
      <c r="E362" s="356" t="s">
        <v>2027</v>
      </c>
      <c r="F362" s="356" t="s">
        <v>868</v>
      </c>
      <c r="G362" s="356"/>
      <c r="H362" s="356"/>
      <c r="I362" s="356"/>
      <c r="J362" s="356"/>
      <c r="K362" s="356"/>
      <c r="L362" s="356"/>
      <c r="M362" s="356"/>
      <c r="N362" s="356"/>
      <c r="O362" s="356"/>
      <c r="P362" s="356"/>
      <c r="Q362" s="356"/>
      <c r="R362" s="356"/>
      <c r="S362" s="356"/>
      <c r="T362" s="356"/>
      <c r="U362" s="356"/>
      <c r="V362" s="356"/>
      <c r="W362" s="356"/>
      <c r="X362" s="356"/>
      <c r="Y362" s="356"/>
      <c r="Z362" s="356"/>
      <c r="AA362" s="356"/>
      <c r="AB362" s="356"/>
      <c r="AC362" s="356"/>
      <c r="AD362" s="356"/>
      <c r="AE362" s="356"/>
      <c r="AF362" s="356"/>
      <c r="AG362" s="356"/>
      <c r="AH362" s="356"/>
      <c r="AI362" s="356"/>
      <c r="AJ362" s="356"/>
      <c r="AK362" s="356"/>
      <c r="AL362" s="356"/>
    </row>
    <row r="363" spans="2:38">
      <c r="B363" s="373" t="s">
        <v>1608</v>
      </c>
      <c r="C363" s="373"/>
      <c r="D363" s="373" t="s">
        <v>7702</v>
      </c>
      <c r="E363" s="356" t="s">
        <v>1744</v>
      </c>
      <c r="F363" s="356" t="s">
        <v>868</v>
      </c>
      <c r="G363" s="356"/>
      <c r="H363" s="356"/>
      <c r="I363" s="356"/>
      <c r="J363" s="356"/>
      <c r="K363" s="356"/>
      <c r="L363" s="356"/>
      <c r="M363" s="356"/>
      <c r="N363" s="356"/>
      <c r="O363" s="356"/>
      <c r="P363" s="356"/>
      <c r="Q363" s="356"/>
      <c r="R363" s="356"/>
      <c r="S363" s="356"/>
      <c r="T363" s="356"/>
      <c r="U363" s="356"/>
      <c r="V363" s="356"/>
      <c r="W363" s="356"/>
      <c r="X363" s="356"/>
      <c r="Y363" s="356"/>
      <c r="Z363" s="356"/>
      <c r="AA363" s="356"/>
      <c r="AB363" s="356"/>
      <c r="AC363" s="356"/>
      <c r="AD363" s="356"/>
      <c r="AE363" s="356"/>
      <c r="AF363" s="356"/>
      <c r="AG363" s="356"/>
      <c r="AH363" s="356"/>
      <c r="AI363" s="356"/>
      <c r="AJ363" s="356"/>
      <c r="AK363" s="356"/>
      <c r="AL363" s="356"/>
    </row>
    <row r="364" spans="2:38">
      <c r="B364" s="373" t="s">
        <v>664</v>
      </c>
      <c r="C364" s="373"/>
      <c r="D364" s="373" t="s">
        <v>7702</v>
      </c>
      <c r="E364" s="356" t="s">
        <v>2030</v>
      </c>
      <c r="F364" s="356" t="s">
        <v>868</v>
      </c>
      <c r="G364" s="356"/>
      <c r="H364" s="356"/>
      <c r="I364" s="356"/>
      <c r="J364" s="356"/>
      <c r="K364" s="356"/>
      <c r="L364" s="356"/>
      <c r="M364" s="356"/>
      <c r="N364" s="356"/>
      <c r="O364" s="356"/>
      <c r="P364" s="356"/>
      <c r="Q364" s="356"/>
      <c r="R364" s="356"/>
      <c r="S364" s="356"/>
      <c r="T364" s="356"/>
      <c r="U364" s="356"/>
      <c r="V364" s="356"/>
      <c r="W364" s="356"/>
      <c r="X364" s="356"/>
      <c r="Y364" s="356"/>
      <c r="Z364" s="356"/>
      <c r="AA364" s="356"/>
      <c r="AB364" s="356"/>
      <c r="AC364" s="356"/>
      <c r="AD364" s="356"/>
      <c r="AE364" s="356"/>
      <c r="AF364" s="356"/>
      <c r="AG364" s="356"/>
      <c r="AH364" s="356"/>
      <c r="AI364" s="356"/>
      <c r="AJ364" s="356"/>
      <c r="AK364" s="356"/>
      <c r="AL364" s="356"/>
    </row>
    <row r="365" spans="2:38">
      <c r="B365" s="373" t="s">
        <v>2038</v>
      </c>
      <c r="C365" s="373"/>
      <c r="D365" s="373" t="s">
        <v>7702</v>
      </c>
      <c r="E365" s="356" t="s">
        <v>1109</v>
      </c>
      <c r="F365" s="356" t="s">
        <v>868</v>
      </c>
      <c r="G365" s="356"/>
      <c r="H365" s="356"/>
      <c r="I365" s="356"/>
      <c r="J365" s="356"/>
      <c r="K365" s="356"/>
      <c r="L365" s="356"/>
      <c r="M365" s="356"/>
      <c r="N365" s="356"/>
      <c r="O365" s="356"/>
      <c r="P365" s="356"/>
      <c r="Q365" s="356"/>
      <c r="R365" s="356"/>
      <c r="S365" s="356"/>
      <c r="T365" s="356"/>
      <c r="U365" s="356"/>
      <c r="V365" s="356"/>
      <c r="W365" s="356"/>
      <c r="X365" s="356"/>
      <c r="Y365" s="356"/>
      <c r="Z365" s="356"/>
      <c r="AA365" s="356"/>
      <c r="AB365" s="356"/>
      <c r="AC365" s="356"/>
      <c r="AD365" s="356"/>
      <c r="AE365" s="356"/>
      <c r="AF365" s="356"/>
      <c r="AG365" s="356"/>
      <c r="AH365" s="356"/>
      <c r="AI365" s="356"/>
      <c r="AJ365" s="356"/>
      <c r="AK365" s="356"/>
      <c r="AL365" s="356"/>
    </row>
    <row r="366" spans="2:38">
      <c r="B366" s="373" t="s">
        <v>6962</v>
      </c>
      <c r="C366" s="373"/>
      <c r="D366" s="373" t="s">
        <v>7702</v>
      </c>
      <c r="E366" s="356" t="s">
        <v>2044</v>
      </c>
      <c r="F366" s="356" t="s">
        <v>868</v>
      </c>
      <c r="G366" s="356"/>
      <c r="H366" s="356"/>
      <c r="I366" s="356"/>
      <c r="J366" s="356"/>
      <c r="K366" s="356"/>
      <c r="L366" s="356"/>
      <c r="M366" s="356"/>
      <c r="N366" s="356"/>
      <c r="O366" s="356"/>
      <c r="P366" s="356"/>
      <c r="Q366" s="356"/>
      <c r="R366" s="356"/>
      <c r="S366" s="356"/>
      <c r="T366" s="356"/>
      <c r="U366" s="356"/>
      <c r="V366" s="356"/>
      <c r="W366" s="356"/>
      <c r="X366" s="356"/>
      <c r="Y366" s="356"/>
      <c r="Z366" s="356"/>
      <c r="AA366" s="356"/>
      <c r="AB366" s="356"/>
      <c r="AC366" s="356"/>
      <c r="AD366" s="356"/>
      <c r="AE366" s="356"/>
      <c r="AF366" s="356"/>
      <c r="AG366" s="356"/>
      <c r="AH366" s="356"/>
      <c r="AI366" s="356"/>
      <c r="AJ366" s="356"/>
      <c r="AK366" s="356"/>
      <c r="AL366" s="356"/>
    </row>
    <row r="367" spans="2:38">
      <c r="B367" s="373" t="s">
        <v>6964</v>
      </c>
      <c r="C367" s="373"/>
      <c r="D367" s="373" t="s">
        <v>7702</v>
      </c>
      <c r="E367" s="356" t="s">
        <v>2052</v>
      </c>
      <c r="F367" s="356" t="s">
        <v>868</v>
      </c>
      <c r="G367" s="356"/>
      <c r="H367" s="356"/>
      <c r="I367" s="356"/>
      <c r="J367" s="356"/>
      <c r="K367" s="356"/>
      <c r="L367" s="356"/>
      <c r="M367" s="356"/>
      <c r="N367" s="356"/>
      <c r="O367" s="356"/>
      <c r="P367" s="356"/>
      <c r="Q367" s="356"/>
      <c r="R367" s="356"/>
      <c r="S367" s="356"/>
      <c r="T367" s="356"/>
      <c r="U367" s="356"/>
      <c r="V367" s="356"/>
      <c r="W367" s="356"/>
      <c r="X367" s="356"/>
      <c r="Y367" s="356"/>
      <c r="Z367" s="356"/>
      <c r="AA367" s="356"/>
      <c r="AB367" s="356"/>
      <c r="AC367" s="356"/>
      <c r="AD367" s="356"/>
      <c r="AE367" s="356"/>
      <c r="AF367" s="356"/>
      <c r="AG367" s="356"/>
      <c r="AH367" s="356"/>
      <c r="AI367" s="356"/>
      <c r="AJ367" s="356"/>
      <c r="AK367" s="356"/>
      <c r="AL367" s="356"/>
    </row>
    <row r="368" spans="2:38">
      <c r="B368" s="373" t="s">
        <v>2061</v>
      </c>
      <c r="C368" s="373"/>
      <c r="D368" s="373" t="s">
        <v>7702</v>
      </c>
      <c r="E368" s="356" t="s">
        <v>2056</v>
      </c>
      <c r="F368" s="356" t="s">
        <v>868</v>
      </c>
      <c r="G368" s="356"/>
      <c r="H368" s="356"/>
      <c r="I368" s="356"/>
      <c r="J368" s="356"/>
      <c r="K368" s="356"/>
      <c r="L368" s="356"/>
      <c r="M368" s="356"/>
      <c r="N368" s="356"/>
      <c r="O368" s="356"/>
      <c r="P368" s="356"/>
      <c r="Q368" s="356"/>
      <c r="R368" s="356"/>
      <c r="S368" s="356"/>
      <c r="T368" s="356"/>
      <c r="U368" s="356"/>
      <c r="V368" s="356"/>
      <c r="W368" s="356"/>
      <c r="X368" s="356"/>
      <c r="Y368" s="356"/>
      <c r="Z368" s="356"/>
      <c r="AA368" s="356"/>
      <c r="AB368" s="356"/>
      <c r="AC368" s="356"/>
      <c r="AD368" s="356"/>
      <c r="AE368" s="356"/>
      <c r="AF368" s="356"/>
      <c r="AG368" s="356"/>
      <c r="AH368" s="356"/>
      <c r="AI368" s="356"/>
      <c r="AJ368" s="356"/>
      <c r="AK368" s="356"/>
      <c r="AL368" s="356"/>
    </row>
    <row r="369" spans="2:38">
      <c r="B369" s="373" t="s">
        <v>2072</v>
      </c>
      <c r="C369" s="373"/>
      <c r="D369" s="373" t="s">
        <v>7702</v>
      </c>
      <c r="E369" s="356" t="s">
        <v>2064</v>
      </c>
      <c r="F369" s="356" t="s">
        <v>868</v>
      </c>
      <c r="G369" s="356"/>
      <c r="H369" s="356"/>
      <c r="I369" s="356"/>
      <c r="J369" s="356"/>
      <c r="K369" s="356"/>
      <c r="L369" s="356"/>
      <c r="M369" s="356"/>
      <c r="N369" s="356"/>
      <c r="O369" s="356"/>
      <c r="P369" s="356"/>
      <c r="Q369" s="356"/>
      <c r="R369" s="356"/>
      <c r="S369" s="356"/>
      <c r="T369" s="356"/>
      <c r="U369" s="356"/>
      <c r="V369" s="356"/>
      <c r="W369" s="356"/>
      <c r="X369" s="356"/>
      <c r="Y369" s="356"/>
      <c r="Z369" s="356"/>
      <c r="AA369" s="356"/>
      <c r="AB369" s="356"/>
      <c r="AC369" s="356"/>
      <c r="AD369" s="356"/>
      <c r="AE369" s="356"/>
      <c r="AF369" s="356"/>
      <c r="AG369" s="356"/>
      <c r="AH369" s="356"/>
      <c r="AI369" s="356"/>
      <c r="AJ369" s="356"/>
      <c r="AK369" s="356"/>
      <c r="AL369" s="356"/>
    </row>
    <row r="370" spans="2:38">
      <c r="B370" s="373" t="s">
        <v>697</v>
      </c>
      <c r="C370" s="373"/>
      <c r="D370" s="373" t="s">
        <v>7702</v>
      </c>
      <c r="E370" s="356" t="s">
        <v>694</v>
      </c>
      <c r="F370" s="356" t="s">
        <v>868</v>
      </c>
      <c r="G370" s="356"/>
      <c r="H370" s="356"/>
      <c r="I370" s="356"/>
      <c r="J370" s="356"/>
      <c r="K370" s="356"/>
      <c r="L370" s="356"/>
      <c r="M370" s="356"/>
      <c r="N370" s="356"/>
      <c r="O370" s="356"/>
      <c r="P370" s="356"/>
      <c r="Q370" s="356"/>
      <c r="R370" s="356"/>
      <c r="S370" s="356"/>
      <c r="T370" s="356"/>
      <c r="U370" s="356"/>
      <c r="V370" s="356"/>
      <c r="W370" s="356"/>
      <c r="X370" s="356"/>
      <c r="Y370" s="356"/>
      <c r="Z370" s="356"/>
      <c r="AA370" s="356"/>
      <c r="AB370" s="356"/>
      <c r="AC370" s="356"/>
      <c r="AD370" s="356"/>
      <c r="AE370" s="356"/>
      <c r="AF370" s="356"/>
      <c r="AG370" s="356"/>
      <c r="AH370" s="356"/>
      <c r="AI370" s="356"/>
      <c r="AJ370" s="356"/>
      <c r="AK370" s="356"/>
      <c r="AL370" s="356"/>
    </row>
    <row r="371" spans="2:38">
      <c r="B371" s="373" t="s">
        <v>236</v>
      </c>
      <c r="C371" s="373"/>
      <c r="D371" s="373" t="s">
        <v>7702</v>
      </c>
      <c r="E371" s="356" t="s">
        <v>1329</v>
      </c>
      <c r="F371" s="356" t="s">
        <v>868</v>
      </c>
      <c r="G371" s="356"/>
      <c r="H371" s="356"/>
      <c r="I371" s="356"/>
      <c r="J371" s="356"/>
      <c r="K371" s="356"/>
      <c r="L371" s="356"/>
      <c r="M371" s="356"/>
      <c r="N371" s="356"/>
      <c r="O371" s="356"/>
      <c r="P371" s="356"/>
      <c r="Q371" s="356"/>
      <c r="R371" s="356"/>
      <c r="S371" s="356"/>
      <c r="T371" s="356"/>
      <c r="U371" s="356"/>
      <c r="V371" s="356"/>
      <c r="W371" s="356"/>
      <c r="X371" s="356"/>
      <c r="Y371" s="356"/>
      <c r="Z371" s="356"/>
      <c r="AA371" s="356"/>
      <c r="AB371" s="356"/>
      <c r="AC371" s="356"/>
      <c r="AD371" s="356"/>
      <c r="AE371" s="356"/>
      <c r="AF371" s="356"/>
      <c r="AG371" s="356"/>
      <c r="AH371" s="356"/>
      <c r="AI371" s="356"/>
      <c r="AJ371" s="356"/>
      <c r="AK371" s="356"/>
      <c r="AL371" s="356"/>
    </row>
    <row r="372" spans="2:38">
      <c r="B372" s="373" t="s">
        <v>3275</v>
      </c>
      <c r="C372" s="373"/>
      <c r="D372" s="373" t="s">
        <v>7702</v>
      </c>
      <c r="E372" s="356" t="s">
        <v>2075</v>
      </c>
      <c r="F372" s="356" t="s">
        <v>868</v>
      </c>
      <c r="G372" s="356"/>
      <c r="H372" s="356"/>
      <c r="I372" s="356"/>
      <c r="J372" s="356"/>
      <c r="K372" s="356"/>
      <c r="L372" s="356"/>
      <c r="M372" s="356"/>
      <c r="N372" s="356"/>
      <c r="O372" s="356"/>
      <c r="P372" s="356"/>
      <c r="Q372" s="356"/>
      <c r="R372" s="356"/>
      <c r="S372" s="356"/>
      <c r="T372" s="356"/>
      <c r="U372" s="356"/>
      <c r="V372" s="356"/>
      <c r="W372" s="356"/>
      <c r="X372" s="356"/>
      <c r="Y372" s="356"/>
      <c r="Z372" s="356"/>
      <c r="AA372" s="356"/>
      <c r="AB372" s="356"/>
      <c r="AC372" s="356"/>
      <c r="AD372" s="356"/>
      <c r="AE372" s="356"/>
      <c r="AF372" s="356"/>
      <c r="AG372" s="356"/>
      <c r="AH372" s="356"/>
      <c r="AI372" s="356"/>
      <c r="AJ372" s="356"/>
      <c r="AK372" s="356"/>
      <c r="AL372" s="356"/>
    </row>
    <row r="373" spans="2:38">
      <c r="B373" s="373" t="s">
        <v>6468</v>
      </c>
      <c r="C373" s="373"/>
      <c r="D373" s="373" t="s">
        <v>7702</v>
      </c>
      <c r="E373" s="356" t="s">
        <v>1737</v>
      </c>
      <c r="F373" s="356" t="s">
        <v>868</v>
      </c>
      <c r="G373" s="356"/>
      <c r="H373" s="356"/>
      <c r="I373" s="356"/>
      <c r="J373" s="356"/>
      <c r="K373" s="356"/>
      <c r="L373" s="356"/>
      <c r="M373" s="356"/>
      <c r="N373" s="356"/>
      <c r="O373" s="356"/>
      <c r="P373" s="356"/>
      <c r="Q373" s="356"/>
      <c r="R373" s="356"/>
      <c r="S373" s="356"/>
      <c r="T373" s="356"/>
      <c r="U373" s="356"/>
      <c r="V373" s="356"/>
      <c r="W373" s="356"/>
      <c r="X373" s="356"/>
      <c r="Y373" s="356"/>
      <c r="Z373" s="356"/>
      <c r="AA373" s="356"/>
      <c r="AB373" s="356"/>
      <c r="AC373" s="356"/>
      <c r="AD373" s="356"/>
      <c r="AE373" s="356"/>
      <c r="AF373" s="356"/>
      <c r="AG373" s="356"/>
      <c r="AH373" s="356"/>
      <c r="AI373" s="356"/>
      <c r="AJ373" s="356"/>
      <c r="AK373" s="356"/>
      <c r="AL373" s="356"/>
    </row>
    <row r="374" spans="2:38">
      <c r="B374" s="373" t="s">
        <v>6966</v>
      </c>
      <c r="C374" s="373"/>
      <c r="D374" s="373" t="s">
        <v>7702</v>
      </c>
      <c r="E374" s="356" t="s">
        <v>2085</v>
      </c>
      <c r="F374" s="356" t="s">
        <v>868</v>
      </c>
      <c r="G374" s="356"/>
      <c r="H374" s="356"/>
      <c r="I374" s="356"/>
      <c r="J374" s="356"/>
      <c r="K374" s="356"/>
      <c r="L374" s="356"/>
      <c r="M374" s="356"/>
      <c r="N374" s="356"/>
      <c r="O374" s="356"/>
      <c r="P374" s="356"/>
      <c r="Q374" s="356"/>
      <c r="R374" s="356"/>
      <c r="S374" s="356"/>
      <c r="T374" s="356"/>
      <c r="U374" s="356"/>
      <c r="V374" s="356"/>
      <c r="W374" s="356"/>
      <c r="X374" s="356"/>
      <c r="Y374" s="356"/>
      <c r="Z374" s="356"/>
      <c r="AA374" s="356"/>
      <c r="AB374" s="356"/>
      <c r="AC374" s="356"/>
      <c r="AD374" s="356"/>
      <c r="AE374" s="356"/>
      <c r="AF374" s="356"/>
      <c r="AG374" s="356"/>
      <c r="AH374" s="356"/>
      <c r="AI374" s="356"/>
      <c r="AJ374" s="356"/>
      <c r="AK374" s="356"/>
      <c r="AL374" s="356"/>
    </row>
    <row r="375" spans="2:38">
      <c r="B375" s="373" t="s">
        <v>6967</v>
      </c>
      <c r="C375" s="373"/>
      <c r="D375" s="373" t="s">
        <v>7702</v>
      </c>
      <c r="E375" s="356" t="s">
        <v>33</v>
      </c>
      <c r="F375" s="356" t="s">
        <v>868</v>
      </c>
      <c r="G375" s="356"/>
      <c r="H375" s="356"/>
      <c r="I375" s="356"/>
      <c r="J375" s="356"/>
      <c r="K375" s="356"/>
      <c r="L375" s="356"/>
      <c r="M375" s="356"/>
      <c r="N375" s="356"/>
      <c r="O375" s="356"/>
      <c r="P375" s="356"/>
      <c r="Q375" s="356"/>
      <c r="R375" s="356"/>
      <c r="S375" s="356"/>
      <c r="T375" s="356"/>
      <c r="U375" s="356"/>
      <c r="V375" s="356"/>
      <c r="W375" s="356"/>
      <c r="X375" s="356"/>
      <c r="Y375" s="356"/>
      <c r="Z375" s="356"/>
      <c r="AA375" s="356"/>
      <c r="AB375" s="356"/>
      <c r="AC375" s="356"/>
      <c r="AD375" s="356"/>
      <c r="AE375" s="356"/>
      <c r="AF375" s="356"/>
      <c r="AG375" s="356"/>
      <c r="AH375" s="356"/>
      <c r="AI375" s="356"/>
      <c r="AJ375" s="356"/>
      <c r="AK375" s="356"/>
      <c r="AL375" s="356"/>
    </row>
    <row r="376" spans="2:38">
      <c r="B376" s="373" t="s">
        <v>2088</v>
      </c>
      <c r="C376" s="373"/>
      <c r="D376" s="373" t="s">
        <v>7702</v>
      </c>
      <c r="E376" s="356" t="s">
        <v>1939</v>
      </c>
      <c r="F376" s="356" t="s">
        <v>868</v>
      </c>
      <c r="G376" s="356"/>
      <c r="H376" s="356"/>
      <c r="I376" s="356"/>
      <c r="J376" s="356"/>
      <c r="K376" s="356"/>
      <c r="L376" s="356"/>
      <c r="M376" s="356"/>
      <c r="N376" s="356"/>
      <c r="O376" s="356"/>
      <c r="P376" s="356"/>
      <c r="Q376" s="356"/>
      <c r="R376" s="356"/>
      <c r="S376" s="356"/>
      <c r="T376" s="356"/>
      <c r="U376" s="356"/>
      <c r="V376" s="356"/>
      <c r="W376" s="356"/>
      <c r="X376" s="356"/>
      <c r="Y376" s="356"/>
      <c r="Z376" s="356"/>
      <c r="AA376" s="356"/>
      <c r="AB376" s="356"/>
      <c r="AC376" s="356"/>
      <c r="AD376" s="356"/>
      <c r="AE376" s="356"/>
      <c r="AF376" s="356"/>
      <c r="AG376" s="356"/>
      <c r="AH376" s="356"/>
      <c r="AI376" s="356"/>
      <c r="AJ376" s="356"/>
      <c r="AK376" s="356"/>
      <c r="AL376" s="356"/>
    </row>
    <row r="377" spans="2:38">
      <c r="B377" s="373" t="s">
        <v>1392</v>
      </c>
      <c r="C377" s="373"/>
      <c r="D377" s="373" t="s">
        <v>7702</v>
      </c>
      <c r="E377" s="356" t="s">
        <v>2090</v>
      </c>
      <c r="F377" s="356" t="s">
        <v>868</v>
      </c>
      <c r="G377" s="356"/>
      <c r="H377" s="356"/>
      <c r="I377" s="356"/>
      <c r="J377" s="356"/>
      <c r="K377" s="356"/>
      <c r="L377" s="356"/>
      <c r="M377" s="356"/>
      <c r="N377" s="356"/>
      <c r="O377" s="356"/>
      <c r="P377" s="356"/>
      <c r="Q377" s="356"/>
      <c r="R377" s="356"/>
      <c r="S377" s="356"/>
      <c r="T377" s="356"/>
      <c r="U377" s="356"/>
      <c r="V377" s="356"/>
      <c r="W377" s="356"/>
      <c r="X377" s="356"/>
      <c r="Y377" s="356"/>
      <c r="Z377" s="356"/>
      <c r="AA377" s="356"/>
      <c r="AB377" s="356"/>
      <c r="AC377" s="356"/>
      <c r="AD377" s="356"/>
      <c r="AE377" s="356"/>
      <c r="AF377" s="356"/>
      <c r="AG377" s="356"/>
      <c r="AH377" s="356"/>
      <c r="AI377" s="356"/>
      <c r="AJ377" s="356"/>
      <c r="AK377" s="356"/>
      <c r="AL377" s="356"/>
    </row>
    <row r="378" spans="2:38">
      <c r="B378" s="373" t="s">
        <v>2026</v>
      </c>
      <c r="C378" s="373"/>
      <c r="D378" s="373" t="s">
        <v>7702</v>
      </c>
      <c r="E378" s="356" t="s">
        <v>2091</v>
      </c>
      <c r="F378" s="356" t="s">
        <v>868</v>
      </c>
      <c r="G378" s="356"/>
      <c r="H378" s="356"/>
      <c r="I378" s="356"/>
      <c r="J378" s="356"/>
      <c r="K378" s="356"/>
      <c r="L378" s="356"/>
      <c r="M378" s="356"/>
      <c r="N378" s="356"/>
      <c r="O378" s="356"/>
      <c r="P378" s="356"/>
      <c r="Q378" s="356"/>
      <c r="R378" s="356"/>
      <c r="S378" s="356"/>
      <c r="T378" s="356"/>
      <c r="U378" s="356"/>
      <c r="V378" s="356"/>
      <c r="W378" s="356"/>
      <c r="X378" s="356"/>
      <c r="Y378" s="356"/>
      <c r="Z378" s="356"/>
      <c r="AA378" s="356"/>
      <c r="AB378" s="356"/>
      <c r="AC378" s="356"/>
      <c r="AD378" s="356"/>
      <c r="AE378" s="356"/>
      <c r="AF378" s="356"/>
      <c r="AG378" s="356"/>
      <c r="AH378" s="356"/>
      <c r="AI378" s="356"/>
      <c r="AJ378" s="356"/>
      <c r="AK378" s="356"/>
      <c r="AL378" s="356"/>
    </row>
    <row r="379" spans="2:38">
      <c r="B379" s="373" t="s">
        <v>5967</v>
      </c>
      <c r="C379" s="373"/>
      <c r="D379" s="373" t="s">
        <v>7702</v>
      </c>
      <c r="E379" s="356" t="s">
        <v>2094</v>
      </c>
      <c r="F379" s="356" t="s">
        <v>868</v>
      </c>
      <c r="G379" s="356"/>
      <c r="H379" s="356"/>
      <c r="I379" s="356"/>
      <c r="J379" s="356"/>
      <c r="K379" s="356"/>
      <c r="L379" s="356"/>
      <c r="M379" s="356"/>
      <c r="N379" s="356"/>
      <c r="O379" s="356"/>
      <c r="P379" s="356"/>
      <c r="Q379" s="356"/>
      <c r="R379" s="356"/>
      <c r="S379" s="356"/>
      <c r="T379" s="356"/>
      <c r="U379" s="356"/>
      <c r="V379" s="356"/>
      <c r="W379" s="356"/>
      <c r="X379" s="356"/>
      <c r="Y379" s="356"/>
      <c r="Z379" s="356"/>
      <c r="AA379" s="356"/>
      <c r="AB379" s="356"/>
      <c r="AC379" s="356"/>
      <c r="AD379" s="356"/>
      <c r="AE379" s="356"/>
      <c r="AF379" s="356"/>
      <c r="AG379" s="356"/>
      <c r="AH379" s="356"/>
      <c r="AI379" s="356"/>
      <c r="AJ379" s="356"/>
      <c r="AK379" s="356"/>
      <c r="AL379" s="356"/>
    </row>
    <row r="380" spans="2:38">
      <c r="B380" s="373" t="s">
        <v>2097</v>
      </c>
      <c r="C380" s="373"/>
      <c r="D380" s="373" t="s">
        <v>7702</v>
      </c>
      <c r="E380" s="356" t="s">
        <v>247</v>
      </c>
      <c r="F380" s="356" t="s">
        <v>868</v>
      </c>
      <c r="G380" s="356"/>
      <c r="H380" s="356"/>
      <c r="I380" s="356"/>
      <c r="J380" s="356"/>
      <c r="K380" s="356"/>
      <c r="L380" s="356"/>
      <c r="M380" s="356"/>
      <c r="N380" s="356"/>
      <c r="O380" s="356"/>
      <c r="P380" s="356"/>
      <c r="Q380" s="356"/>
      <c r="R380" s="356"/>
      <c r="S380" s="356"/>
      <c r="T380" s="356"/>
      <c r="U380" s="356"/>
      <c r="V380" s="356"/>
      <c r="W380" s="356"/>
      <c r="X380" s="356"/>
      <c r="Y380" s="356"/>
      <c r="Z380" s="356"/>
      <c r="AA380" s="356"/>
      <c r="AB380" s="356"/>
      <c r="AC380" s="356"/>
      <c r="AD380" s="356"/>
      <c r="AE380" s="356"/>
      <c r="AF380" s="356"/>
      <c r="AG380" s="356"/>
      <c r="AH380" s="356"/>
      <c r="AI380" s="356"/>
      <c r="AJ380" s="356"/>
      <c r="AK380" s="356"/>
      <c r="AL380" s="356"/>
    </row>
    <row r="381" spans="2:38">
      <c r="B381" s="373" t="s">
        <v>1235</v>
      </c>
      <c r="C381" s="373"/>
      <c r="D381" s="373" t="s">
        <v>7702</v>
      </c>
      <c r="E381" s="356" t="s">
        <v>2104</v>
      </c>
      <c r="F381" s="356" t="s">
        <v>868</v>
      </c>
      <c r="G381" s="356"/>
      <c r="H381" s="356"/>
      <c r="I381" s="356"/>
      <c r="J381" s="356"/>
      <c r="K381" s="356"/>
      <c r="L381" s="356"/>
      <c r="M381" s="356"/>
      <c r="N381" s="356"/>
      <c r="O381" s="356"/>
      <c r="P381" s="356"/>
      <c r="Q381" s="356"/>
      <c r="R381" s="356"/>
      <c r="S381" s="356"/>
      <c r="T381" s="356"/>
      <c r="U381" s="356"/>
      <c r="V381" s="356"/>
      <c r="W381" s="356"/>
      <c r="X381" s="356"/>
      <c r="Y381" s="356"/>
      <c r="Z381" s="356"/>
      <c r="AA381" s="356"/>
      <c r="AB381" s="356"/>
      <c r="AC381" s="356"/>
      <c r="AD381" s="356"/>
      <c r="AE381" s="356"/>
      <c r="AF381" s="356"/>
      <c r="AG381" s="356"/>
      <c r="AH381" s="356"/>
      <c r="AI381" s="356"/>
      <c r="AJ381" s="356"/>
      <c r="AK381" s="356"/>
      <c r="AL381" s="356"/>
    </row>
    <row r="382" spans="2:38">
      <c r="B382" s="373" t="s">
        <v>2110</v>
      </c>
      <c r="C382" s="373"/>
      <c r="D382" s="373" t="s">
        <v>7702</v>
      </c>
      <c r="E382" s="356" t="s">
        <v>2105</v>
      </c>
      <c r="F382" s="356" t="s">
        <v>868</v>
      </c>
      <c r="G382" s="356"/>
      <c r="H382" s="356"/>
      <c r="I382" s="356"/>
      <c r="J382" s="356"/>
      <c r="K382" s="356"/>
      <c r="L382" s="356"/>
      <c r="M382" s="356"/>
      <c r="N382" s="356"/>
      <c r="O382" s="356"/>
      <c r="P382" s="356"/>
      <c r="Q382" s="356"/>
      <c r="R382" s="356"/>
      <c r="S382" s="356"/>
      <c r="T382" s="356"/>
      <c r="U382" s="356"/>
      <c r="V382" s="356"/>
      <c r="W382" s="356"/>
      <c r="X382" s="356"/>
      <c r="Y382" s="356"/>
      <c r="Z382" s="356"/>
      <c r="AA382" s="356"/>
      <c r="AB382" s="356"/>
      <c r="AC382" s="356"/>
      <c r="AD382" s="356"/>
      <c r="AE382" s="356"/>
      <c r="AF382" s="356"/>
      <c r="AG382" s="356"/>
      <c r="AH382" s="356"/>
      <c r="AI382" s="356"/>
      <c r="AJ382" s="356"/>
      <c r="AK382" s="356"/>
      <c r="AL382" s="356"/>
    </row>
    <row r="383" spans="2:38">
      <c r="B383" s="373" t="s">
        <v>1982</v>
      </c>
      <c r="C383" s="373"/>
      <c r="D383" s="373" t="s">
        <v>7702</v>
      </c>
      <c r="E383" s="356" t="s">
        <v>2058</v>
      </c>
      <c r="F383" s="356" t="s">
        <v>868</v>
      </c>
      <c r="G383" s="356"/>
      <c r="H383" s="356"/>
      <c r="I383" s="356"/>
      <c r="J383" s="356"/>
      <c r="K383" s="356"/>
      <c r="L383" s="356"/>
      <c r="M383" s="356"/>
      <c r="N383" s="356"/>
      <c r="O383" s="356"/>
      <c r="P383" s="356"/>
      <c r="Q383" s="356"/>
      <c r="R383" s="356"/>
      <c r="S383" s="356"/>
      <c r="T383" s="356"/>
      <c r="U383" s="356"/>
      <c r="V383" s="356"/>
      <c r="W383" s="356"/>
      <c r="X383" s="356"/>
      <c r="Y383" s="356"/>
      <c r="Z383" s="356"/>
      <c r="AA383" s="356"/>
      <c r="AB383" s="356"/>
      <c r="AC383" s="356"/>
      <c r="AD383" s="356"/>
      <c r="AE383" s="356"/>
      <c r="AF383" s="356"/>
      <c r="AG383" s="356"/>
      <c r="AH383" s="356"/>
      <c r="AI383" s="356"/>
      <c r="AJ383" s="356"/>
      <c r="AK383" s="356"/>
      <c r="AL383" s="356"/>
    </row>
    <row r="384" spans="2:38">
      <c r="B384" s="373" t="s">
        <v>2111</v>
      </c>
      <c r="C384" s="373"/>
      <c r="D384" s="373" t="s">
        <v>7702</v>
      </c>
      <c r="E384" s="356" t="s">
        <v>779</v>
      </c>
      <c r="F384" s="356" t="s">
        <v>868</v>
      </c>
      <c r="G384" s="356"/>
      <c r="H384" s="356"/>
      <c r="I384" s="356"/>
      <c r="J384" s="356"/>
      <c r="K384" s="356"/>
      <c r="L384" s="356"/>
      <c r="M384" s="356"/>
      <c r="N384" s="356"/>
      <c r="O384" s="356"/>
      <c r="P384" s="356"/>
      <c r="Q384" s="356"/>
      <c r="R384" s="356"/>
      <c r="S384" s="356"/>
      <c r="T384" s="356"/>
      <c r="U384" s="356"/>
      <c r="V384" s="356"/>
      <c r="W384" s="356"/>
      <c r="X384" s="356"/>
      <c r="Y384" s="356"/>
      <c r="Z384" s="356"/>
      <c r="AA384" s="356"/>
      <c r="AB384" s="356"/>
      <c r="AC384" s="356"/>
      <c r="AD384" s="356"/>
      <c r="AE384" s="356"/>
      <c r="AF384" s="356"/>
      <c r="AG384" s="356"/>
      <c r="AH384" s="356"/>
      <c r="AI384" s="356"/>
      <c r="AJ384" s="356"/>
      <c r="AK384" s="356"/>
      <c r="AL384" s="356"/>
    </row>
    <row r="385" spans="2:38">
      <c r="B385" s="373" t="s">
        <v>6968</v>
      </c>
      <c r="C385" s="373"/>
      <c r="D385" s="373" t="s">
        <v>7702</v>
      </c>
      <c r="E385" s="356" t="s">
        <v>2117</v>
      </c>
      <c r="F385" s="356" t="s">
        <v>868</v>
      </c>
      <c r="G385" s="356"/>
      <c r="H385" s="356"/>
      <c r="I385" s="356"/>
      <c r="J385" s="356"/>
      <c r="K385" s="356"/>
      <c r="L385" s="356"/>
      <c r="M385" s="356"/>
      <c r="N385" s="356"/>
      <c r="O385" s="356"/>
      <c r="P385" s="356"/>
      <c r="Q385" s="356"/>
      <c r="R385" s="356"/>
      <c r="S385" s="356"/>
      <c r="T385" s="356"/>
      <c r="U385" s="356"/>
      <c r="V385" s="356"/>
      <c r="W385" s="356"/>
      <c r="X385" s="356"/>
      <c r="Y385" s="356"/>
      <c r="Z385" s="356"/>
      <c r="AA385" s="356"/>
      <c r="AB385" s="356"/>
      <c r="AC385" s="356"/>
      <c r="AD385" s="356"/>
      <c r="AE385" s="356"/>
      <c r="AF385" s="356"/>
      <c r="AG385" s="356"/>
      <c r="AH385" s="356"/>
      <c r="AI385" s="356"/>
      <c r="AJ385" s="356"/>
      <c r="AK385" s="356"/>
      <c r="AL385" s="356"/>
    </row>
  </sheetData>
  <phoneticPr fontId="22"/>
  <pageMargins left="0.7" right="0.7" top="0.75" bottom="0.75" header="0.3" footer="0.3"/>
  <pageSetup paperSize="9" fitToWidth="1" fitToHeight="1" orientation="portrait" usePrinterDefaults="1" r:id="rId1"/>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20"/>
  <dimension ref="A1:G858"/>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3.81640625" bestFit="1" customWidth="1"/>
    <col min="4" max="4" width="8.54296875" customWidth="1"/>
    <col min="5" max="5" width="50.54296875" customWidth="1"/>
    <col min="6" max="6" width="7.453125" style="353" bestFit="1" customWidth="1"/>
    <col min="7" max="7" width="29.54296875" customWidth="1"/>
    <col min="8" max="8" width="38.36328125" bestFit="1" customWidth="1"/>
    <col min="9" max="9" width="5.7265625" bestFit="1" customWidth="1"/>
  </cols>
  <sheetData>
    <row r="1" spans="1:7">
      <c r="A1" s="354">
        <f t="shared" ref="A1:G1" si="0">COLUMN()</f>
        <v>1</v>
      </c>
      <c r="B1" s="354">
        <f t="shared" si="0"/>
        <v>2</v>
      </c>
      <c r="C1" s="354">
        <f t="shared" si="0"/>
        <v>3</v>
      </c>
      <c r="D1" s="354">
        <f t="shared" si="0"/>
        <v>4</v>
      </c>
      <c r="E1" s="354">
        <f t="shared" si="0"/>
        <v>5</v>
      </c>
      <c r="F1" s="354">
        <f t="shared" si="0"/>
        <v>6</v>
      </c>
      <c r="G1" s="354">
        <f t="shared" si="0"/>
        <v>7</v>
      </c>
    </row>
    <row r="2" spans="1:7">
      <c r="E2" s="392"/>
      <c r="F2" s="394"/>
      <c r="G2" s="364"/>
    </row>
    <row r="4" spans="1:7">
      <c r="B4" s="355" t="s">
        <v>17</v>
      </c>
      <c r="C4" s="355" t="s">
        <v>1576</v>
      </c>
      <c r="D4" s="355" t="s">
        <v>323</v>
      </c>
      <c r="E4" s="355" t="s">
        <v>1662</v>
      </c>
      <c r="F4" s="355" t="s">
        <v>7265</v>
      </c>
      <c r="G4" s="365" t="s">
        <v>2277</v>
      </c>
    </row>
    <row r="5" spans="1:7">
      <c r="B5" s="356" t="s">
        <v>819</v>
      </c>
      <c r="C5" s="356" t="s">
        <v>2777</v>
      </c>
      <c r="D5" s="356">
        <v>1</v>
      </c>
      <c r="E5" s="358" t="s">
        <v>76</v>
      </c>
      <c r="F5" s="363"/>
      <c r="G5" s="356"/>
    </row>
    <row r="6" spans="1:7">
      <c r="B6" s="356" t="s">
        <v>819</v>
      </c>
      <c r="C6" s="356" t="s">
        <v>2777</v>
      </c>
      <c r="D6" s="356">
        <v>2</v>
      </c>
      <c r="E6" s="358" t="s">
        <v>71</v>
      </c>
      <c r="F6" s="363"/>
      <c r="G6" s="356"/>
    </row>
    <row r="7" spans="1:7">
      <c r="B7" s="356" t="s">
        <v>819</v>
      </c>
      <c r="C7" s="356" t="s">
        <v>2777</v>
      </c>
      <c r="D7" s="356">
        <v>3</v>
      </c>
      <c r="E7" s="356" t="s">
        <v>46</v>
      </c>
      <c r="F7" s="363"/>
      <c r="G7" s="356"/>
    </row>
    <row r="8" spans="1:7">
      <c r="B8" s="356" t="s">
        <v>819</v>
      </c>
      <c r="C8" s="356" t="s">
        <v>2777</v>
      </c>
      <c r="D8" s="356">
        <v>4</v>
      </c>
      <c r="E8" s="358" t="s">
        <v>700</v>
      </c>
      <c r="F8" s="363"/>
      <c r="G8" s="356"/>
    </row>
    <row r="9" spans="1:7">
      <c r="B9" s="356" t="s">
        <v>819</v>
      </c>
      <c r="C9" s="356" t="s">
        <v>2777</v>
      </c>
      <c r="D9" s="356">
        <v>5</v>
      </c>
      <c r="E9" s="356" t="s">
        <v>31</v>
      </c>
      <c r="F9" s="363"/>
      <c r="G9" s="356"/>
    </row>
    <row r="10" spans="1:7">
      <c r="B10" s="356" t="s">
        <v>819</v>
      </c>
      <c r="C10" s="356" t="s">
        <v>2777</v>
      </c>
      <c r="D10" s="356">
        <v>6</v>
      </c>
      <c r="E10" s="356" t="s">
        <v>12</v>
      </c>
      <c r="F10" s="363"/>
      <c r="G10" s="356"/>
    </row>
    <row r="11" spans="1:7">
      <c r="B11" s="356" t="s">
        <v>819</v>
      </c>
      <c r="C11" s="356" t="s">
        <v>2777</v>
      </c>
      <c r="D11" s="356">
        <v>7</v>
      </c>
      <c r="E11" s="356" t="s">
        <v>79</v>
      </c>
      <c r="F11" s="363"/>
      <c r="G11" s="356"/>
    </row>
    <row r="12" spans="1:7">
      <c r="B12" s="356" t="s">
        <v>819</v>
      </c>
      <c r="C12" s="356" t="s">
        <v>2777</v>
      </c>
      <c r="D12" s="356">
        <v>8</v>
      </c>
      <c r="E12" s="356" t="s">
        <v>67</v>
      </c>
      <c r="F12" s="363"/>
      <c r="G12" s="356"/>
    </row>
    <row r="13" spans="1:7">
      <c r="B13" s="356" t="s">
        <v>819</v>
      </c>
      <c r="C13" s="356" t="s">
        <v>2777</v>
      </c>
      <c r="D13" s="356">
        <v>9</v>
      </c>
      <c r="E13" s="359" t="s">
        <v>545</v>
      </c>
      <c r="F13" s="363"/>
      <c r="G13" s="356"/>
    </row>
    <row r="14" spans="1:7">
      <c r="B14" s="356" t="s">
        <v>819</v>
      </c>
      <c r="C14" s="356" t="s">
        <v>2777</v>
      </c>
      <c r="D14" s="356">
        <v>10</v>
      </c>
      <c r="E14" s="358" t="s">
        <v>69</v>
      </c>
      <c r="F14" s="363"/>
      <c r="G14" s="356"/>
    </row>
    <row r="15" spans="1:7">
      <c r="B15" s="356" t="s">
        <v>819</v>
      </c>
      <c r="C15" s="356" t="s">
        <v>2777</v>
      </c>
      <c r="D15" s="356">
        <v>11</v>
      </c>
      <c r="E15" s="356" t="s">
        <v>1365</v>
      </c>
      <c r="F15" s="363"/>
      <c r="G15" s="356"/>
    </row>
    <row r="16" spans="1:7">
      <c r="B16" s="356" t="s">
        <v>819</v>
      </c>
      <c r="C16" s="356" t="s">
        <v>2777</v>
      </c>
      <c r="D16" s="356">
        <v>12</v>
      </c>
      <c r="E16" s="356" t="s">
        <v>93</v>
      </c>
      <c r="F16" s="363"/>
      <c r="G16" s="356"/>
    </row>
    <row r="17" spans="2:7">
      <c r="B17" s="356" t="s">
        <v>819</v>
      </c>
      <c r="C17" s="356" t="s">
        <v>2777</v>
      </c>
      <c r="D17" s="356">
        <v>13</v>
      </c>
      <c r="E17" s="356" t="s">
        <v>106</v>
      </c>
      <c r="F17" s="363"/>
      <c r="G17" s="356"/>
    </row>
    <row r="18" spans="2:7">
      <c r="B18" s="356" t="s">
        <v>819</v>
      </c>
      <c r="C18" s="356" t="s">
        <v>2777</v>
      </c>
      <c r="D18" s="356">
        <v>14</v>
      </c>
      <c r="E18" s="356" t="s">
        <v>92</v>
      </c>
      <c r="F18" s="363"/>
      <c r="G18" s="356"/>
    </row>
    <row r="19" spans="2:7">
      <c r="B19" s="356" t="s">
        <v>819</v>
      </c>
      <c r="C19" s="356" t="s">
        <v>2777</v>
      </c>
      <c r="D19" s="356">
        <v>15</v>
      </c>
      <c r="E19" s="356" t="s">
        <v>131</v>
      </c>
      <c r="F19" s="363" t="s">
        <v>7266</v>
      </c>
      <c r="G19" s="356"/>
    </row>
    <row r="20" spans="2:7">
      <c r="B20" s="356" t="s">
        <v>819</v>
      </c>
      <c r="C20" s="356" t="s">
        <v>2777</v>
      </c>
      <c r="D20" s="356">
        <v>16</v>
      </c>
      <c r="E20" s="356" t="s">
        <v>140</v>
      </c>
      <c r="F20" s="363"/>
      <c r="G20" s="356"/>
    </row>
    <row r="21" spans="2:7">
      <c r="B21" s="356" t="s">
        <v>819</v>
      </c>
      <c r="C21" s="356" t="s">
        <v>2777</v>
      </c>
      <c r="D21" s="356">
        <v>17</v>
      </c>
      <c r="E21" s="356" t="s">
        <v>148</v>
      </c>
      <c r="F21" s="363" t="s">
        <v>7266</v>
      </c>
      <c r="G21" s="366"/>
    </row>
    <row r="22" spans="2:7">
      <c r="B22" s="356" t="s">
        <v>819</v>
      </c>
      <c r="C22" s="356" t="s">
        <v>2777</v>
      </c>
      <c r="D22" s="356">
        <v>18</v>
      </c>
      <c r="E22" s="356" t="s">
        <v>153</v>
      </c>
      <c r="F22" s="363" t="s">
        <v>7266</v>
      </c>
      <c r="G22" s="356"/>
    </row>
    <row r="23" spans="2:7">
      <c r="B23" s="356" t="s">
        <v>819</v>
      </c>
      <c r="C23" s="356" t="s">
        <v>2777</v>
      </c>
      <c r="D23" s="356">
        <v>19</v>
      </c>
      <c r="E23" s="356" t="s">
        <v>161</v>
      </c>
      <c r="F23" s="363" t="s">
        <v>7266</v>
      </c>
      <c r="G23" s="356"/>
    </row>
    <row r="24" spans="2:7">
      <c r="B24" s="356" t="s">
        <v>819</v>
      </c>
      <c r="C24" s="356" t="s">
        <v>2777</v>
      </c>
      <c r="D24" s="356">
        <v>20</v>
      </c>
      <c r="E24" s="356" t="s">
        <v>165</v>
      </c>
      <c r="F24" s="363" t="s">
        <v>7266</v>
      </c>
      <c r="G24" s="356"/>
    </row>
    <row r="25" spans="2:7">
      <c r="B25" s="356" t="s">
        <v>819</v>
      </c>
      <c r="C25" s="356" t="s">
        <v>2777</v>
      </c>
      <c r="D25" s="356">
        <v>21</v>
      </c>
      <c r="E25" s="356" t="s">
        <v>2193</v>
      </c>
      <c r="F25" s="363"/>
      <c r="G25" s="356"/>
    </row>
    <row r="26" spans="2:7">
      <c r="B26" s="356" t="s">
        <v>819</v>
      </c>
      <c r="C26" s="356" t="s">
        <v>2777</v>
      </c>
      <c r="D26" s="356">
        <v>22</v>
      </c>
      <c r="E26" s="359" t="s">
        <v>2439</v>
      </c>
      <c r="F26" s="363"/>
      <c r="G26" s="356"/>
    </row>
    <row r="27" spans="2:7">
      <c r="B27" s="356" t="s">
        <v>819</v>
      </c>
      <c r="C27" s="356" t="s">
        <v>2777</v>
      </c>
      <c r="D27" s="356">
        <v>23</v>
      </c>
      <c r="E27" s="356" t="s">
        <v>2778</v>
      </c>
      <c r="F27" s="363"/>
      <c r="G27" s="356"/>
    </row>
    <row r="28" spans="2:7">
      <c r="B28" s="356" t="s">
        <v>819</v>
      </c>
      <c r="C28" s="356" t="s">
        <v>2777</v>
      </c>
      <c r="D28" s="356">
        <v>24</v>
      </c>
      <c r="E28" s="356" t="s">
        <v>171</v>
      </c>
      <c r="F28" s="363"/>
      <c r="G28" s="356"/>
    </row>
    <row r="29" spans="2:7">
      <c r="B29" s="356" t="s">
        <v>819</v>
      </c>
      <c r="C29" s="356" t="s">
        <v>2777</v>
      </c>
      <c r="D29" s="356">
        <v>25</v>
      </c>
      <c r="E29" s="356" t="s">
        <v>185</v>
      </c>
      <c r="F29" s="363"/>
      <c r="G29" s="356"/>
    </row>
    <row r="30" spans="2:7">
      <c r="B30" s="356" t="s">
        <v>819</v>
      </c>
      <c r="C30" s="356" t="s">
        <v>2777</v>
      </c>
      <c r="D30" s="356">
        <v>26</v>
      </c>
      <c r="E30" s="356" t="s">
        <v>188</v>
      </c>
      <c r="F30" s="363"/>
      <c r="G30" s="356"/>
    </row>
    <row r="31" spans="2:7">
      <c r="B31" s="356" t="s">
        <v>819</v>
      </c>
      <c r="C31" s="356" t="s">
        <v>2777</v>
      </c>
      <c r="D31" s="356">
        <v>27</v>
      </c>
      <c r="E31" s="356" t="s">
        <v>193</v>
      </c>
      <c r="F31" s="363"/>
      <c r="G31" s="356"/>
    </row>
    <row r="32" spans="2:7">
      <c r="B32" s="356" t="s">
        <v>819</v>
      </c>
      <c r="C32" s="356" t="s">
        <v>2777</v>
      </c>
      <c r="D32" s="356">
        <v>28</v>
      </c>
      <c r="E32" s="356" t="s">
        <v>1495</v>
      </c>
      <c r="F32" s="363"/>
      <c r="G32" s="356"/>
    </row>
    <row r="33" spans="2:7">
      <c r="B33" s="356" t="s">
        <v>819</v>
      </c>
      <c r="C33" s="356" t="s">
        <v>2777</v>
      </c>
      <c r="D33" s="356">
        <v>29</v>
      </c>
      <c r="E33" s="356" t="s">
        <v>2779</v>
      </c>
      <c r="F33" s="363"/>
      <c r="G33" s="356"/>
    </row>
    <row r="34" spans="2:7">
      <c r="B34" s="356" t="s">
        <v>819</v>
      </c>
      <c r="C34" s="356" t="s">
        <v>2777</v>
      </c>
      <c r="D34" s="356">
        <v>30</v>
      </c>
      <c r="E34" s="356" t="s">
        <v>488</v>
      </c>
      <c r="F34" s="363"/>
      <c r="G34" s="356"/>
    </row>
    <row r="35" spans="2:7">
      <c r="B35" s="356" t="s">
        <v>819</v>
      </c>
      <c r="C35" s="356" t="s">
        <v>2777</v>
      </c>
      <c r="D35" s="356">
        <v>31</v>
      </c>
      <c r="E35" s="356" t="s">
        <v>2138</v>
      </c>
      <c r="F35" s="363"/>
      <c r="G35" s="356"/>
    </row>
    <row r="36" spans="2:7">
      <c r="B36" s="356" t="s">
        <v>819</v>
      </c>
      <c r="C36" s="356" t="s">
        <v>2777</v>
      </c>
      <c r="D36" s="356">
        <v>32</v>
      </c>
      <c r="E36" s="359" t="s">
        <v>1284</v>
      </c>
      <c r="F36" s="363"/>
      <c r="G36" s="356"/>
    </row>
    <row r="37" spans="2:7">
      <c r="B37" s="356" t="s">
        <v>819</v>
      </c>
      <c r="C37" s="356" t="s">
        <v>2777</v>
      </c>
      <c r="D37" s="356">
        <v>33</v>
      </c>
      <c r="E37" s="356" t="s">
        <v>2780</v>
      </c>
      <c r="F37" s="363"/>
      <c r="G37" s="356"/>
    </row>
    <row r="38" spans="2:7">
      <c r="B38" s="356" t="s">
        <v>819</v>
      </c>
      <c r="C38" s="356" t="s">
        <v>2777</v>
      </c>
      <c r="D38" s="356">
        <v>34</v>
      </c>
      <c r="E38" s="356" t="s">
        <v>2785</v>
      </c>
      <c r="F38" s="363"/>
      <c r="G38" s="356"/>
    </row>
    <row r="39" spans="2:7">
      <c r="B39" s="356" t="s">
        <v>819</v>
      </c>
      <c r="C39" s="356" t="s">
        <v>2777</v>
      </c>
      <c r="D39" s="356">
        <v>35</v>
      </c>
      <c r="E39" s="356" t="s">
        <v>2787</v>
      </c>
      <c r="F39" s="363"/>
      <c r="G39" s="356"/>
    </row>
    <row r="40" spans="2:7">
      <c r="B40" s="356" t="s">
        <v>819</v>
      </c>
      <c r="C40" s="356" t="s">
        <v>2777</v>
      </c>
      <c r="D40" s="356">
        <v>36</v>
      </c>
      <c r="E40" s="356" t="s">
        <v>2789</v>
      </c>
      <c r="F40" s="363"/>
      <c r="G40" s="356"/>
    </row>
    <row r="41" spans="2:7">
      <c r="B41" s="356" t="s">
        <v>819</v>
      </c>
      <c r="C41" s="356" t="s">
        <v>2777</v>
      </c>
      <c r="D41" s="356">
        <v>37</v>
      </c>
      <c r="E41" s="356" t="s">
        <v>2526</v>
      </c>
      <c r="F41" s="363"/>
      <c r="G41" s="356"/>
    </row>
    <row r="42" spans="2:7">
      <c r="B42" s="356" t="s">
        <v>819</v>
      </c>
      <c r="C42" s="356" t="s">
        <v>2777</v>
      </c>
      <c r="D42" s="356">
        <v>38</v>
      </c>
      <c r="E42" s="359" t="s">
        <v>2790</v>
      </c>
      <c r="F42" s="363"/>
      <c r="G42" s="356"/>
    </row>
    <row r="43" spans="2:7">
      <c r="B43" s="356" t="s">
        <v>819</v>
      </c>
      <c r="C43" s="356" t="s">
        <v>2777</v>
      </c>
      <c r="D43" s="356">
        <v>39</v>
      </c>
      <c r="E43" s="356" t="s">
        <v>216</v>
      </c>
      <c r="F43" s="363"/>
      <c r="G43" s="356"/>
    </row>
    <row r="44" spans="2:7">
      <c r="B44" s="356" t="s">
        <v>819</v>
      </c>
      <c r="C44" s="356" t="s">
        <v>2777</v>
      </c>
      <c r="D44" s="356">
        <v>40</v>
      </c>
      <c r="E44" s="356" t="s">
        <v>224</v>
      </c>
      <c r="F44" s="363"/>
      <c r="G44" s="356"/>
    </row>
    <row r="45" spans="2:7">
      <c r="B45" s="356" t="s">
        <v>819</v>
      </c>
      <c r="C45" s="356" t="s">
        <v>2777</v>
      </c>
      <c r="D45" s="356">
        <v>41</v>
      </c>
      <c r="E45" s="356" t="s">
        <v>2245</v>
      </c>
      <c r="F45" s="363"/>
      <c r="G45" s="356"/>
    </row>
    <row r="46" spans="2:7">
      <c r="B46" s="356" t="s">
        <v>819</v>
      </c>
      <c r="C46" s="356" t="s">
        <v>2777</v>
      </c>
      <c r="D46" s="356">
        <v>42</v>
      </c>
      <c r="E46" s="356" t="s">
        <v>231</v>
      </c>
      <c r="F46" s="363"/>
      <c r="G46" s="356"/>
    </row>
    <row r="47" spans="2:7">
      <c r="B47" s="356" t="s">
        <v>819</v>
      </c>
      <c r="C47" s="356" t="s">
        <v>2777</v>
      </c>
      <c r="D47" s="356">
        <v>43</v>
      </c>
      <c r="E47" s="356" t="s">
        <v>235</v>
      </c>
      <c r="F47" s="363"/>
      <c r="G47" s="356"/>
    </row>
    <row r="48" spans="2:7">
      <c r="B48" s="356" t="s">
        <v>819</v>
      </c>
      <c r="C48" s="356" t="s">
        <v>2777</v>
      </c>
      <c r="D48" s="356">
        <v>44</v>
      </c>
      <c r="E48" s="356" t="s">
        <v>237</v>
      </c>
      <c r="F48" s="363"/>
      <c r="G48" s="356"/>
    </row>
    <row r="49" spans="2:7">
      <c r="B49" s="356" t="s">
        <v>819</v>
      </c>
      <c r="C49" s="356" t="s">
        <v>2777</v>
      </c>
      <c r="D49" s="356">
        <v>45</v>
      </c>
      <c r="E49" s="356" t="s">
        <v>40</v>
      </c>
      <c r="F49" s="363"/>
      <c r="G49" s="356"/>
    </row>
    <row r="50" spans="2:7">
      <c r="B50" s="356" t="s">
        <v>819</v>
      </c>
      <c r="C50" s="356" t="s">
        <v>2777</v>
      </c>
      <c r="D50" s="356">
        <v>46</v>
      </c>
      <c r="E50" s="356" t="s">
        <v>244</v>
      </c>
      <c r="F50" s="363"/>
      <c r="G50" s="356"/>
    </row>
    <row r="51" spans="2:7">
      <c r="B51" s="356" t="s">
        <v>819</v>
      </c>
      <c r="C51" s="356" t="s">
        <v>2777</v>
      </c>
      <c r="D51" s="356">
        <v>47</v>
      </c>
      <c r="E51" s="356" t="s">
        <v>263</v>
      </c>
      <c r="F51" s="363"/>
      <c r="G51" s="356"/>
    </row>
    <row r="52" spans="2:7">
      <c r="B52" s="356" t="s">
        <v>819</v>
      </c>
      <c r="C52" s="356" t="s">
        <v>2777</v>
      </c>
      <c r="D52" s="356">
        <v>48</v>
      </c>
      <c r="E52" s="356" t="s">
        <v>101</v>
      </c>
      <c r="F52" s="363"/>
      <c r="G52" s="356"/>
    </row>
    <row r="53" spans="2:7">
      <c r="B53" s="356" t="s">
        <v>819</v>
      </c>
      <c r="C53" s="356" t="s">
        <v>2777</v>
      </c>
      <c r="D53" s="356">
        <v>49</v>
      </c>
      <c r="E53" s="356" t="s">
        <v>267</v>
      </c>
      <c r="F53" s="363"/>
      <c r="G53" s="356"/>
    </row>
    <row r="54" spans="2:7">
      <c r="B54" s="356" t="s">
        <v>819</v>
      </c>
      <c r="C54" s="356" t="s">
        <v>2777</v>
      </c>
      <c r="D54" s="356">
        <v>50</v>
      </c>
      <c r="E54" s="356" t="s">
        <v>56</v>
      </c>
      <c r="F54" s="363"/>
      <c r="G54" s="356"/>
    </row>
    <row r="55" spans="2:7">
      <c r="B55" s="356" t="s">
        <v>819</v>
      </c>
      <c r="C55" s="356" t="s">
        <v>2777</v>
      </c>
      <c r="D55" s="356">
        <v>51</v>
      </c>
      <c r="E55" s="356" t="s">
        <v>1678</v>
      </c>
      <c r="F55" s="363" t="s">
        <v>7266</v>
      </c>
      <c r="G55" s="356"/>
    </row>
    <row r="56" spans="2:7">
      <c r="B56" s="356" t="s">
        <v>819</v>
      </c>
      <c r="C56" s="356" t="s">
        <v>2777</v>
      </c>
      <c r="D56" s="356">
        <v>52</v>
      </c>
      <c r="E56" s="356" t="s">
        <v>182</v>
      </c>
      <c r="F56" s="363"/>
      <c r="G56" s="356"/>
    </row>
    <row r="57" spans="2:7">
      <c r="B57" s="356" t="s">
        <v>819</v>
      </c>
      <c r="C57" s="356" t="s">
        <v>2777</v>
      </c>
      <c r="D57" s="356">
        <v>53</v>
      </c>
      <c r="E57" s="356" t="s">
        <v>1038</v>
      </c>
      <c r="F57" s="363"/>
      <c r="G57" s="356"/>
    </row>
    <row r="58" spans="2:7">
      <c r="B58" s="356" t="s">
        <v>819</v>
      </c>
      <c r="C58" s="356" t="s">
        <v>2777</v>
      </c>
      <c r="D58" s="356">
        <v>54</v>
      </c>
      <c r="E58" s="356" t="s">
        <v>1886</v>
      </c>
      <c r="F58" s="363"/>
      <c r="G58" s="356"/>
    </row>
    <row r="59" spans="2:7">
      <c r="B59" s="356" t="s">
        <v>819</v>
      </c>
      <c r="C59" s="356" t="s">
        <v>2777</v>
      </c>
      <c r="D59" s="356">
        <v>55</v>
      </c>
      <c r="E59" s="356" t="s">
        <v>2793</v>
      </c>
      <c r="F59" s="363" t="s">
        <v>7266</v>
      </c>
      <c r="G59" s="356"/>
    </row>
    <row r="60" spans="2:7">
      <c r="B60" s="356" t="s">
        <v>819</v>
      </c>
      <c r="C60" s="356" t="s">
        <v>2777</v>
      </c>
      <c r="D60" s="356">
        <v>56</v>
      </c>
      <c r="E60" s="356" t="s">
        <v>2796</v>
      </c>
      <c r="F60" s="363"/>
      <c r="G60" s="356"/>
    </row>
    <row r="61" spans="2:7">
      <c r="B61" s="356" t="s">
        <v>819</v>
      </c>
      <c r="C61" s="356" t="s">
        <v>2777</v>
      </c>
      <c r="D61" s="356">
        <v>57</v>
      </c>
      <c r="E61" s="356" t="s">
        <v>2798</v>
      </c>
      <c r="F61" s="363"/>
      <c r="G61" s="356"/>
    </row>
    <row r="62" spans="2:7">
      <c r="B62" s="356" t="s">
        <v>819</v>
      </c>
      <c r="C62" s="356" t="s">
        <v>2777</v>
      </c>
      <c r="D62" s="356">
        <v>58</v>
      </c>
      <c r="E62" s="356" t="s">
        <v>2799</v>
      </c>
      <c r="F62" s="363"/>
      <c r="G62" s="356"/>
    </row>
    <row r="63" spans="2:7">
      <c r="B63" s="356" t="s">
        <v>819</v>
      </c>
      <c r="C63" s="356" t="s">
        <v>2777</v>
      </c>
      <c r="D63" s="356">
        <v>59</v>
      </c>
      <c r="E63" s="356" t="s">
        <v>2540</v>
      </c>
      <c r="F63" s="363"/>
      <c r="G63" s="356"/>
    </row>
    <row r="64" spans="2:7">
      <c r="B64" s="356" t="s">
        <v>819</v>
      </c>
      <c r="C64" s="356" t="s">
        <v>2777</v>
      </c>
      <c r="D64" s="356">
        <v>60</v>
      </c>
      <c r="E64" s="356" t="s">
        <v>2803</v>
      </c>
      <c r="F64" s="363"/>
      <c r="G64" s="356"/>
    </row>
    <row r="65" spans="2:7">
      <c r="B65" s="356" t="s">
        <v>819</v>
      </c>
      <c r="C65" s="356" t="s">
        <v>2777</v>
      </c>
      <c r="D65" s="356">
        <v>61</v>
      </c>
      <c r="E65" s="356" t="s">
        <v>36</v>
      </c>
      <c r="F65" s="363"/>
      <c r="G65" s="356"/>
    </row>
    <row r="66" spans="2:7">
      <c r="B66" s="356" t="s">
        <v>819</v>
      </c>
      <c r="C66" s="356" t="s">
        <v>2777</v>
      </c>
      <c r="D66" s="356">
        <v>62</v>
      </c>
      <c r="E66" s="356" t="s">
        <v>2812</v>
      </c>
      <c r="F66" s="363"/>
      <c r="G66" s="356"/>
    </row>
    <row r="67" spans="2:7">
      <c r="B67" s="356" t="s">
        <v>819</v>
      </c>
      <c r="C67" s="356" t="s">
        <v>2777</v>
      </c>
      <c r="D67" s="356">
        <v>63</v>
      </c>
      <c r="E67" s="356" t="s">
        <v>2814</v>
      </c>
      <c r="F67" s="363"/>
      <c r="G67" s="356"/>
    </row>
    <row r="68" spans="2:7">
      <c r="B68" s="356" t="s">
        <v>819</v>
      </c>
      <c r="C68" s="356" t="s">
        <v>2777</v>
      </c>
      <c r="D68" s="356">
        <v>64</v>
      </c>
      <c r="E68" s="359" t="s">
        <v>2816</v>
      </c>
      <c r="F68" s="363"/>
      <c r="G68" s="356"/>
    </row>
    <row r="69" spans="2:7">
      <c r="B69" s="356" t="s">
        <v>819</v>
      </c>
      <c r="C69" s="356" t="s">
        <v>2777</v>
      </c>
      <c r="D69" s="356">
        <v>65</v>
      </c>
      <c r="E69" s="359" t="s">
        <v>2819</v>
      </c>
      <c r="F69" s="363"/>
      <c r="G69" s="356"/>
    </row>
    <row r="70" spans="2:7">
      <c r="B70" s="356" t="s">
        <v>819</v>
      </c>
      <c r="C70" s="356" t="s">
        <v>2777</v>
      </c>
      <c r="D70" s="356">
        <v>66</v>
      </c>
      <c r="E70" s="359" t="s">
        <v>2821</v>
      </c>
      <c r="F70" s="363"/>
      <c r="G70" s="356"/>
    </row>
    <row r="71" spans="2:7">
      <c r="B71" s="356" t="s">
        <v>819</v>
      </c>
      <c r="C71" s="356" t="s">
        <v>2777</v>
      </c>
      <c r="D71" s="356">
        <v>67</v>
      </c>
      <c r="E71" s="359" t="s">
        <v>2827</v>
      </c>
      <c r="F71" s="363"/>
      <c r="G71" s="356"/>
    </row>
    <row r="72" spans="2:7">
      <c r="B72" s="356" t="s">
        <v>819</v>
      </c>
      <c r="C72" s="356" t="s">
        <v>2777</v>
      </c>
      <c r="D72" s="356">
        <v>68</v>
      </c>
      <c r="E72" s="359" t="s">
        <v>2828</v>
      </c>
      <c r="F72" s="363"/>
      <c r="G72" s="356"/>
    </row>
    <row r="73" spans="2:7">
      <c r="B73" s="356" t="s">
        <v>819</v>
      </c>
      <c r="C73" s="356" t="s">
        <v>2777</v>
      </c>
      <c r="D73" s="356">
        <v>69</v>
      </c>
      <c r="E73" s="359" t="s">
        <v>1510</v>
      </c>
      <c r="F73" s="363"/>
      <c r="G73" s="356"/>
    </row>
    <row r="74" spans="2:7">
      <c r="B74" s="356" t="s">
        <v>819</v>
      </c>
      <c r="C74" s="356" t="s">
        <v>2777</v>
      </c>
      <c r="D74" s="356">
        <v>70</v>
      </c>
      <c r="E74" s="359" t="s">
        <v>2832</v>
      </c>
      <c r="F74" s="363"/>
      <c r="G74" s="356"/>
    </row>
    <row r="75" spans="2:7">
      <c r="B75" s="356" t="s">
        <v>819</v>
      </c>
      <c r="C75" s="356" t="s">
        <v>2777</v>
      </c>
      <c r="D75" s="356">
        <v>71</v>
      </c>
      <c r="E75" s="359" t="s">
        <v>2809</v>
      </c>
      <c r="F75" s="363"/>
      <c r="G75" s="356"/>
    </row>
    <row r="76" spans="2:7">
      <c r="B76" s="356" t="s">
        <v>819</v>
      </c>
      <c r="C76" s="356" t="s">
        <v>2777</v>
      </c>
      <c r="D76" s="356">
        <v>72</v>
      </c>
      <c r="E76" s="359" t="s">
        <v>2834</v>
      </c>
      <c r="F76" s="363"/>
      <c r="G76" s="356"/>
    </row>
    <row r="77" spans="2:7">
      <c r="B77" s="356" t="s">
        <v>819</v>
      </c>
      <c r="C77" s="356" t="s">
        <v>2777</v>
      </c>
      <c r="D77" s="356">
        <v>73</v>
      </c>
      <c r="E77" s="359" t="s">
        <v>2837</v>
      </c>
      <c r="F77" s="363"/>
      <c r="G77" s="356"/>
    </row>
    <row r="78" spans="2:7">
      <c r="B78" s="356" t="s">
        <v>819</v>
      </c>
      <c r="C78" s="356" t="s">
        <v>2777</v>
      </c>
      <c r="D78" s="356">
        <v>74</v>
      </c>
      <c r="E78" s="359" t="s">
        <v>351</v>
      </c>
      <c r="F78" s="363"/>
      <c r="G78" s="356"/>
    </row>
    <row r="79" spans="2:7">
      <c r="B79" s="356" t="s">
        <v>819</v>
      </c>
      <c r="C79" s="356" t="s">
        <v>2777</v>
      </c>
      <c r="D79" s="356">
        <v>75</v>
      </c>
      <c r="E79" s="359" t="s">
        <v>2840</v>
      </c>
      <c r="F79" s="363"/>
      <c r="G79" s="356"/>
    </row>
    <row r="80" spans="2:7">
      <c r="B80" s="356" t="s">
        <v>819</v>
      </c>
      <c r="C80" s="356" t="s">
        <v>2777</v>
      </c>
      <c r="D80" s="356">
        <v>76</v>
      </c>
      <c r="E80" s="359" t="s">
        <v>871</v>
      </c>
      <c r="F80" s="363"/>
      <c r="G80" s="356"/>
    </row>
    <row r="81" spans="2:7">
      <c r="B81" s="356" t="s">
        <v>819</v>
      </c>
      <c r="C81" s="356" t="s">
        <v>2777</v>
      </c>
      <c r="D81" s="356">
        <v>77</v>
      </c>
      <c r="E81" s="359" t="s">
        <v>2842</v>
      </c>
      <c r="F81" s="363"/>
      <c r="G81" s="356"/>
    </row>
    <row r="82" spans="2:7">
      <c r="B82" s="356" t="s">
        <v>819</v>
      </c>
      <c r="C82" s="356" t="s">
        <v>2777</v>
      </c>
      <c r="D82" s="356">
        <v>78</v>
      </c>
      <c r="E82" s="356" t="s">
        <v>2844</v>
      </c>
      <c r="F82" s="363"/>
      <c r="G82" s="356"/>
    </row>
    <row r="83" spans="2:7">
      <c r="B83" s="356" t="s">
        <v>819</v>
      </c>
      <c r="C83" s="356" t="s">
        <v>2777</v>
      </c>
      <c r="D83" s="356">
        <v>79</v>
      </c>
      <c r="E83" s="356" t="s">
        <v>2846</v>
      </c>
      <c r="F83" s="363"/>
      <c r="G83" s="356"/>
    </row>
    <row r="84" spans="2:7">
      <c r="B84" s="356" t="s">
        <v>819</v>
      </c>
      <c r="C84" s="356" t="s">
        <v>2777</v>
      </c>
      <c r="D84" s="356">
        <v>80</v>
      </c>
      <c r="E84" s="356" t="s">
        <v>2378</v>
      </c>
      <c r="F84" s="363"/>
      <c r="G84" s="356"/>
    </row>
    <row r="85" spans="2:7">
      <c r="B85" s="356" t="s">
        <v>819</v>
      </c>
      <c r="C85" s="356" t="s">
        <v>2777</v>
      </c>
      <c r="D85" s="356">
        <v>81</v>
      </c>
      <c r="E85" s="356" t="s">
        <v>2188</v>
      </c>
      <c r="F85" s="363"/>
      <c r="G85" s="356"/>
    </row>
    <row r="86" spans="2:7">
      <c r="B86" s="356" t="s">
        <v>819</v>
      </c>
      <c r="C86" s="356" t="s">
        <v>2777</v>
      </c>
      <c r="D86" s="356">
        <v>82</v>
      </c>
      <c r="E86" s="356" t="s">
        <v>2847</v>
      </c>
      <c r="F86" s="363"/>
      <c r="G86" s="356"/>
    </row>
    <row r="87" spans="2:7">
      <c r="B87" s="356" t="s">
        <v>819</v>
      </c>
      <c r="C87" s="356" t="s">
        <v>2777</v>
      </c>
      <c r="D87" s="356">
        <v>83</v>
      </c>
      <c r="E87" s="356" t="s">
        <v>2725</v>
      </c>
      <c r="F87" s="363"/>
      <c r="G87" s="356"/>
    </row>
    <row r="88" spans="2:7">
      <c r="B88" s="356" t="s">
        <v>819</v>
      </c>
      <c r="C88" s="356" t="s">
        <v>2777</v>
      </c>
      <c r="D88" s="356">
        <v>84</v>
      </c>
      <c r="E88" s="356" t="s">
        <v>1304</v>
      </c>
      <c r="F88" s="363"/>
      <c r="G88" s="356"/>
    </row>
    <row r="89" spans="2:7">
      <c r="B89" s="356" t="s">
        <v>819</v>
      </c>
      <c r="C89" s="356" t="s">
        <v>2777</v>
      </c>
      <c r="D89" s="356">
        <v>85</v>
      </c>
      <c r="E89" s="356" t="s">
        <v>2851</v>
      </c>
      <c r="F89" s="363"/>
      <c r="G89" s="356"/>
    </row>
    <row r="90" spans="2:7">
      <c r="B90" s="356" t="s">
        <v>819</v>
      </c>
      <c r="C90" s="356" t="s">
        <v>2777</v>
      </c>
      <c r="D90" s="356">
        <v>86</v>
      </c>
      <c r="E90" s="356" t="s">
        <v>2853</v>
      </c>
      <c r="F90" s="363"/>
      <c r="G90" s="356"/>
    </row>
    <row r="91" spans="2:7">
      <c r="B91" s="356" t="s">
        <v>819</v>
      </c>
      <c r="C91" s="356" t="s">
        <v>2777</v>
      </c>
      <c r="D91" s="356">
        <v>87</v>
      </c>
      <c r="E91" s="356" t="s">
        <v>1445</v>
      </c>
      <c r="F91" s="363"/>
      <c r="G91" s="356"/>
    </row>
    <row r="92" spans="2:7">
      <c r="B92" s="356" t="s">
        <v>819</v>
      </c>
      <c r="C92" s="356" t="s">
        <v>2777</v>
      </c>
      <c r="D92" s="356">
        <v>88</v>
      </c>
      <c r="E92" s="356" t="s">
        <v>2823</v>
      </c>
      <c r="F92" s="363"/>
      <c r="G92" s="356"/>
    </row>
    <row r="93" spans="2:7">
      <c r="B93" s="356" t="s">
        <v>819</v>
      </c>
      <c r="C93" s="356" t="s">
        <v>2777</v>
      </c>
      <c r="D93" s="356">
        <v>89</v>
      </c>
      <c r="E93" s="356" t="s">
        <v>2855</v>
      </c>
      <c r="F93" s="363"/>
      <c r="G93" s="356"/>
    </row>
    <row r="94" spans="2:7">
      <c r="B94" s="356" t="s">
        <v>819</v>
      </c>
      <c r="C94" s="356" t="s">
        <v>2777</v>
      </c>
      <c r="D94" s="356">
        <v>90</v>
      </c>
      <c r="E94" s="356" t="s">
        <v>2859</v>
      </c>
      <c r="F94" s="363"/>
      <c r="G94" s="356"/>
    </row>
    <row r="95" spans="2:7">
      <c r="B95" s="356" t="s">
        <v>819</v>
      </c>
      <c r="C95" s="356" t="s">
        <v>2777</v>
      </c>
      <c r="D95" s="356">
        <v>91</v>
      </c>
      <c r="E95" s="356" t="s">
        <v>2861</v>
      </c>
      <c r="F95" s="363"/>
      <c r="G95" s="356"/>
    </row>
    <row r="96" spans="2:7">
      <c r="B96" s="356" t="s">
        <v>819</v>
      </c>
      <c r="C96" s="356" t="s">
        <v>2777</v>
      </c>
      <c r="D96" s="356">
        <v>92</v>
      </c>
      <c r="E96" s="356" t="s">
        <v>1918</v>
      </c>
      <c r="F96" s="363"/>
      <c r="G96" s="356"/>
    </row>
    <row r="97" spans="2:7">
      <c r="B97" s="356" t="s">
        <v>819</v>
      </c>
      <c r="C97" s="356" t="s">
        <v>2777</v>
      </c>
      <c r="D97" s="356">
        <v>93</v>
      </c>
      <c r="E97" s="356" t="s">
        <v>1851</v>
      </c>
      <c r="F97" s="363"/>
      <c r="G97" s="356"/>
    </row>
    <row r="98" spans="2:7">
      <c r="B98" s="356" t="s">
        <v>819</v>
      </c>
      <c r="C98" s="356" t="s">
        <v>2777</v>
      </c>
      <c r="D98" s="356">
        <v>94</v>
      </c>
      <c r="E98" s="356" t="s">
        <v>2081</v>
      </c>
      <c r="F98" s="363"/>
      <c r="G98" s="356"/>
    </row>
    <row r="99" spans="2:7">
      <c r="B99" s="356" t="s">
        <v>819</v>
      </c>
      <c r="C99" s="356" t="s">
        <v>2777</v>
      </c>
      <c r="D99" s="356">
        <v>95</v>
      </c>
      <c r="E99" s="356" t="s">
        <v>2862</v>
      </c>
      <c r="F99" s="363"/>
      <c r="G99" s="356"/>
    </row>
    <row r="100" spans="2:7">
      <c r="B100" s="356" t="s">
        <v>819</v>
      </c>
      <c r="C100" s="356" t="s">
        <v>2777</v>
      </c>
      <c r="D100" s="356">
        <v>96</v>
      </c>
      <c r="E100" s="356" t="s">
        <v>2863</v>
      </c>
      <c r="F100" s="363"/>
      <c r="G100" s="356"/>
    </row>
    <row r="101" spans="2:7">
      <c r="B101" s="356" t="s">
        <v>819</v>
      </c>
      <c r="C101" s="356" t="s">
        <v>2777</v>
      </c>
      <c r="D101" s="356">
        <v>97</v>
      </c>
      <c r="E101" s="356" t="s">
        <v>2866</v>
      </c>
      <c r="F101" s="363"/>
      <c r="G101" s="356"/>
    </row>
    <row r="102" spans="2:7">
      <c r="B102" s="356" t="s">
        <v>819</v>
      </c>
      <c r="C102" s="356" t="s">
        <v>2777</v>
      </c>
      <c r="D102" s="356">
        <v>98</v>
      </c>
      <c r="E102" s="356" t="s">
        <v>2868</v>
      </c>
      <c r="F102" s="363"/>
      <c r="G102" s="356"/>
    </row>
    <row r="103" spans="2:7">
      <c r="B103" s="356" t="s">
        <v>819</v>
      </c>
      <c r="C103" s="356" t="s">
        <v>2777</v>
      </c>
      <c r="D103" s="356">
        <v>99</v>
      </c>
      <c r="E103" s="356" t="s">
        <v>798</v>
      </c>
      <c r="F103" s="363"/>
      <c r="G103" s="356"/>
    </row>
    <row r="104" spans="2:7">
      <c r="B104" s="356" t="s">
        <v>819</v>
      </c>
      <c r="C104" s="356" t="s">
        <v>2777</v>
      </c>
      <c r="D104" s="356">
        <v>100</v>
      </c>
      <c r="E104" s="356" t="s">
        <v>2873</v>
      </c>
      <c r="F104" s="363"/>
      <c r="G104" s="356"/>
    </row>
    <row r="105" spans="2:7">
      <c r="B105" s="356" t="s">
        <v>819</v>
      </c>
      <c r="C105" s="356" t="s">
        <v>2777</v>
      </c>
      <c r="D105" s="356">
        <v>101</v>
      </c>
      <c r="E105" s="356" t="s">
        <v>2875</v>
      </c>
      <c r="F105" s="363"/>
      <c r="G105" s="356"/>
    </row>
    <row r="106" spans="2:7">
      <c r="B106" s="356" t="s">
        <v>819</v>
      </c>
      <c r="C106" s="356" t="s">
        <v>2777</v>
      </c>
      <c r="D106" s="356">
        <v>102</v>
      </c>
      <c r="E106" s="356" t="s">
        <v>2877</v>
      </c>
      <c r="F106" s="363"/>
      <c r="G106" s="356"/>
    </row>
    <row r="107" spans="2:7">
      <c r="B107" s="356" t="s">
        <v>819</v>
      </c>
      <c r="C107" s="356" t="s">
        <v>2777</v>
      </c>
      <c r="D107" s="356">
        <v>103</v>
      </c>
      <c r="E107" s="356" t="s">
        <v>1774</v>
      </c>
      <c r="F107" s="363"/>
      <c r="G107" s="356"/>
    </row>
    <row r="108" spans="2:7">
      <c r="B108" s="356" t="s">
        <v>819</v>
      </c>
      <c r="C108" s="356" t="s">
        <v>2777</v>
      </c>
      <c r="D108" s="356">
        <v>104</v>
      </c>
      <c r="E108" s="356" t="s">
        <v>2878</v>
      </c>
      <c r="F108" s="363"/>
      <c r="G108" s="356"/>
    </row>
    <row r="109" spans="2:7">
      <c r="B109" s="356" t="s">
        <v>819</v>
      </c>
      <c r="C109" s="356" t="s">
        <v>2777</v>
      </c>
      <c r="D109" s="356">
        <v>105</v>
      </c>
      <c r="E109" s="356" t="s">
        <v>2880</v>
      </c>
      <c r="F109" s="363"/>
      <c r="G109" s="356"/>
    </row>
    <row r="110" spans="2:7">
      <c r="B110" s="356" t="s">
        <v>819</v>
      </c>
      <c r="C110" s="356" t="s">
        <v>2777</v>
      </c>
      <c r="D110" s="356">
        <v>106</v>
      </c>
      <c r="E110" s="356" t="s">
        <v>2881</v>
      </c>
      <c r="F110" s="363"/>
      <c r="G110" s="356"/>
    </row>
    <row r="111" spans="2:7">
      <c r="B111" s="356" t="s">
        <v>819</v>
      </c>
      <c r="C111" s="356" t="s">
        <v>2777</v>
      </c>
      <c r="D111" s="356">
        <v>107</v>
      </c>
      <c r="E111" s="356" t="s">
        <v>1222</v>
      </c>
      <c r="F111" s="363"/>
      <c r="G111" s="356"/>
    </row>
    <row r="112" spans="2:7">
      <c r="B112" s="356" t="s">
        <v>819</v>
      </c>
      <c r="C112" s="356" t="s">
        <v>2777</v>
      </c>
      <c r="D112" s="356">
        <v>108</v>
      </c>
      <c r="E112" s="356" t="s">
        <v>1867</v>
      </c>
      <c r="F112" s="363"/>
      <c r="G112" s="356"/>
    </row>
    <row r="113" spans="2:7">
      <c r="B113" s="356" t="s">
        <v>819</v>
      </c>
      <c r="C113" s="356" t="s">
        <v>2777</v>
      </c>
      <c r="D113" s="356">
        <v>109</v>
      </c>
      <c r="E113" s="356" t="s">
        <v>2883</v>
      </c>
      <c r="F113" s="363"/>
      <c r="G113" s="356"/>
    </row>
    <row r="114" spans="2:7">
      <c r="B114" s="356" t="s">
        <v>819</v>
      </c>
      <c r="C114" s="356" t="s">
        <v>2777</v>
      </c>
      <c r="D114" s="356">
        <v>110</v>
      </c>
      <c r="E114" s="356" t="s">
        <v>1134</v>
      </c>
      <c r="F114" s="363"/>
      <c r="G114" s="356"/>
    </row>
    <row r="115" spans="2:7">
      <c r="B115" s="356" t="s">
        <v>819</v>
      </c>
      <c r="C115" s="356" t="s">
        <v>2777</v>
      </c>
      <c r="D115" s="356">
        <v>111</v>
      </c>
      <c r="E115" s="356" t="s">
        <v>2889</v>
      </c>
      <c r="F115" s="363"/>
      <c r="G115" s="356"/>
    </row>
    <row r="116" spans="2:7">
      <c r="B116" s="356" t="s">
        <v>819</v>
      </c>
      <c r="C116" s="356" t="s">
        <v>2777</v>
      </c>
      <c r="D116" s="356">
        <v>112</v>
      </c>
      <c r="E116" s="356" t="s">
        <v>2891</v>
      </c>
      <c r="F116" s="363"/>
      <c r="G116" s="356"/>
    </row>
    <row r="117" spans="2:7">
      <c r="B117" s="356" t="s">
        <v>819</v>
      </c>
      <c r="C117" s="356" t="s">
        <v>2777</v>
      </c>
      <c r="D117" s="356">
        <v>113</v>
      </c>
      <c r="E117" s="356" t="s">
        <v>2788</v>
      </c>
      <c r="F117" s="363"/>
      <c r="G117" s="356"/>
    </row>
    <row r="118" spans="2:7">
      <c r="B118" s="356" t="s">
        <v>819</v>
      </c>
      <c r="C118" s="356" t="s">
        <v>2777</v>
      </c>
      <c r="D118" s="356">
        <v>114</v>
      </c>
      <c r="E118" s="356" t="s">
        <v>2082</v>
      </c>
      <c r="F118" s="363"/>
      <c r="G118" s="356"/>
    </row>
    <row r="119" spans="2:7">
      <c r="B119" s="356" t="s">
        <v>819</v>
      </c>
      <c r="C119" s="356" t="s">
        <v>2777</v>
      </c>
      <c r="D119" s="356">
        <v>115</v>
      </c>
      <c r="E119" s="356" t="s">
        <v>652</v>
      </c>
      <c r="F119" s="363"/>
      <c r="G119" s="356"/>
    </row>
    <row r="120" spans="2:7">
      <c r="B120" s="356" t="s">
        <v>819</v>
      </c>
      <c r="C120" s="356" t="s">
        <v>2777</v>
      </c>
      <c r="D120" s="356">
        <v>116</v>
      </c>
      <c r="E120" s="356" t="s">
        <v>163</v>
      </c>
      <c r="F120" s="363"/>
      <c r="G120" s="356"/>
    </row>
    <row r="121" spans="2:7">
      <c r="B121" s="356" t="s">
        <v>819</v>
      </c>
      <c r="C121" s="356" t="s">
        <v>2777</v>
      </c>
      <c r="D121" s="356">
        <v>117</v>
      </c>
      <c r="E121" s="356" t="s">
        <v>2899</v>
      </c>
      <c r="F121" s="363"/>
      <c r="G121" s="356"/>
    </row>
    <row r="122" spans="2:7">
      <c r="B122" s="356" t="s">
        <v>819</v>
      </c>
      <c r="C122" s="356" t="s">
        <v>2777</v>
      </c>
      <c r="D122" s="356">
        <v>118</v>
      </c>
      <c r="E122" s="356" t="s">
        <v>397</v>
      </c>
      <c r="F122" s="363"/>
      <c r="G122" s="356"/>
    </row>
    <row r="123" spans="2:7">
      <c r="B123" s="356" t="s">
        <v>819</v>
      </c>
      <c r="C123" s="356" t="s">
        <v>2777</v>
      </c>
      <c r="D123" s="356">
        <v>119</v>
      </c>
      <c r="E123" s="356" t="s">
        <v>2022</v>
      </c>
      <c r="F123" s="363"/>
      <c r="G123" s="356"/>
    </row>
    <row r="124" spans="2:7">
      <c r="B124" s="356" t="s">
        <v>819</v>
      </c>
      <c r="C124" s="356" t="s">
        <v>2777</v>
      </c>
      <c r="D124" s="356">
        <v>120</v>
      </c>
      <c r="E124" s="356" t="s">
        <v>999</v>
      </c>
      <c r="F124" s="363"/>
      <c r="G124" s="356"/>
    </row>
    <row r="125" spans="2:7">
      <c r="B125" s="356" t="s">
        <v>819</v>
      </c>
      <c r="C125" s="356" t="s">
        <v>2777</v>
      </c>
      <c r="D125" s="356">
        <v>121</v>
      </c>
      <c r="E125" s="356" t="s">
        <v>692</v>
      </c>
      <c r="F125" s="363"/>
      <c r="G125" s="356"/>
    </row>
    <row r="126" spans="2:7">
      <c r="B126" s="356" t="s">
        <v>819</v>
      </c>
      <c r="C126" s="356" t="s">
        <v>2777</v>
      </c>
      <c r="D126" s="356">
        <v>122</v>
      </c>
      <c r="E126" s="359" t="s">
        <v>2902</v>
      </c>
      <c r="F126" s="363"/>
      <c r="G126" s="356"/>
    </row>
    <row r="127" spans="2:7">
      <c r="B127" s="356" t="s">
        <v>819</v>
      </c>
      <c r="C127" s="356" t="s">
        <v>2777</v>
      </c>
      <c r="D127" s="356">
        <v>123</v>
      </c>
      <c r="E127" s="359" t="s">
        <v>2904</v>
      </c>
      <c r="F127" s="363"/>
      <c r="G127" s="356"/>
    </row>
    <row r="128" spans="2:7">
      <c r="B128" s="356" t="s">
        <v>819</v>
      </c>
      <c r="C128" s="356" t="s">
        <v>2777</v>
      </c>
      <c r="D128" s="356">
        <v>124</v>
      </c>
      <c r="E128" s="359" t="s">
        <v>1097</v>
      </c>
      <c r="F128" s="363"/>
      <c r="G128" s="356"/>
    </row>
    <row r="129" spans="2:7">
      <c r="B129" s="356" t="s">
        <v>819</v>
      </c>
      <c r="C129" s="356" t="s">
        <v>2777</v>
      </c>
      <c r="D129" s="356">
        <v>125</v>
      </c>
      <c r="E129" s="359" t="s">
        <v>2907</v>
      </c>
      <c r="F129" s="363"/>
      <c r="G129" s="356"/>
    </row>
    <row r="130" spans="2:7">
      <c r="B130" s="356" t="s">
        <v>819</v>
      </c>
      <c r="C130" s="356" t="s">
        <v>2777</v>
      </c>
      <c r="D130" s="356">
        <v>126</v>
      </c>
      <c r="E130" s="359" t="s">
        <v>2910</v>
      </c>
      <c r="F130" s="363"/>
      <c r="G130" s="356"/>
    </row>
    <row r="131" spans="2:7">
      <c r="B131" s="356" t="s">
        <v>819</v>
      </c>
      <c r="C131" s="356" t="s">
        <v>2777</v>
      </c>
      <c r="D131" s="356">
        <v>127</v>
      </c>
      <c r="E131" s="359" t="s">
        <v>2914</v>
      </c>
      <c r="F131" s="363"/>
      <c r="G131" s="356"/>
    </row>
    <row r="132" spans="2:7">
      <c r="B132" s="356" t="s">
        <v>819</v>
      </c>
      <c r="C132" s="356" t="s">
        <v>2777</v>
      </c>
      <c r="D132" s="356">
        <v>128</v>
      </c>
      <c r="E132" s="359" t="s">
        <v>2916</v>
      </c>
      <c r="F132" s="363"/>
      <c r="G132" s="356"/>
    </row>
    <row r="133" spans="2:7">
      <c r="B133" s="356" t="s">
        <v>819</v>
      </c>
      <c r="C133" s="356" t="s">
        <v>2777</v>
      </c>
      <c r="D133" s="356">
        <v>129</v>
      </c>
      <c r="E133" s="359" t="s">
        <v>2150</v>
      </c>
      <c r="F133" s="363"/>
      <c r="G133" s="356"/>
    </row>
    <row r="134" spans="2:7">
      <c r="B134" s="356" t="s">
        <v>819</v>
      </c>
      <c r="C134" s="356" t="s">
        <v>2777</v>
      </c>
      <c r="D134" s="356">
        <v>130</v>
      </c>
      <c r="E134" s="359" t="s">
        <v>2919</v>
      </c>
      <c r="F134" s="363"/>
      <c r="G134" s="356"/>
    </row>
    <row r="135" spans="2:7">
      <c r="B135" s="356" t="s">
        <v>819</v>
      </c>
      <c r="C135" s="356" t="s">
        <v>2777</v>
      </c>
      <c r="D135" s="356">
        <v>131</v>
      </c>
      <c r="E135" s="356" t="s">
        <v>2924</v>
      </c>
      <c r="F135" s="363" t="s">
        <v>7266</v>
      </c>
      <c r="G135" s="356"/>
    </row>
    <row r="136" spans="2:7">
      <c r="B136" s="356" t="s">
        <v>819</v>
      </c>
      <c r="C136" s="356" t="s">
        <v>2777</v>
      </c>
      <c r="D136" s="356">
        <v>132</v>
      </c>
      <c r="E136" s="359" t="s">
        <v>2926</v>
      </c>
      <c r="F136" s="363"/>
      <c r="G136" s="356"/>
    </row>
    <row r="137" spans="2:7">
      <c r="B137" s="356" t="s">
        <v>819</v>
      </c>
      <c r="C137" s="356" t="s">
        <v>2777</v>
      </c>
      <c r="D137" s="356">
        <v>133</v>
      </c>
      <c r="E137" s="359" t="s">
        <v>2597</v>
      </c>
      <c r="F137" s="363"/>
      <c r="G137" s="356"/>
    </row>
    <row r="138" spans="2:7">
      <c r="B138" s="356" t="s">
        <v>819</v>
      </c>
      <c r="C138" s="356" t="s">
        <v>2777</v>
      </c>
      <c r="D138" s="356">
        <v>134</v>
      </c>
      <c r="E138" s="359" t="s">
        <v>2927</v>
      </c>
      <c r="F138" s="363"/>
      <c r="G138" s="356"/>
    </row>
    <row r="139" spans="2:7">
      <c r="B139" s="356" t="s">
        <v>819</v>
      </c>
      <c r="C139" s="356" t="s">
        <v>2777</v>
      </c>
      <c r="D139" s="356">
        <v>135</v>
      </c>
      <c r="E139" s="359" t="s">
        <v>2930</v>
      </c>
      <c r="F139" s="363"/>
      <c r="G139" s="356"/>
    </row>
    <row r="140" spans="2:7">
      <c r="B140" s="356" t="s">
        <v>819</v>
      </c>
      <c r="C140" s="356" t="s">
        <v>2777</v>
      </c>
      <c r="D140" s="356">
        <v>136</v>
      </c>
      <c r="E140" s="359" t="s">
        <v>2932</v>
      </c>
      <c r="F140" s="363"/>
      <c r="G140" s="356"/>
    </row>
    <row r="141" spans="2:7">
      <c r="B141" s="356" t="s">
        <v>819</v>
      </c>
      <c r="C141" s="356" t="s">
        <v>2777</v>
      </c>
      <c r="D141" s="356">
        <v>137</v>
      </c>
      <c r="E141" s="359" t="s">
        <v>2938</v>
      </c>
      <c r="F141" s="363"/>
      <c r="G141" s="356"/>
    </row>
    <row r="142" spans="2:7">
      <c r="B142" s="356" t="s">
        <v>819</v>
      </c>
      <c r="C142" s="356" t="s">
        <v>2777</v>
      </c>
      <c r="D142" s="356">
        <v>138</v>
      </c>
      <c r="E142" s="359" t="s">
        <v>1162</v>
      </c>
      <c r="F142" s="363"/>
      <c r="G142" s="356"/>
    </row>
    <row r="143" spans="2:7">
      <c r="B143" s="356" t="s">
        <v>819</v>
      </c>
      <c r="C143" s="356" t="s">
        <v>2777</v>
      </c>
      <c r="D143" s="356">
        <v>139</v>
      </c>
      <c r="E143" s="359" t="s">
        <v>1805</v>
      </c>
      <c r="F143" s="363"/>
      <c r="G143" s="356"/>
    </row>
    <row r="144" spans="2:7">
      <c r="B144" s="356" t="s">
        <v>819</v>
      </c>
      <c r="C144" s="356" t="s">
        <v>2777</v>
      </c>
      <c r="D144" s="356">
        <v>140</v>
      </c>
      <c r="E144" s="359" t="s">
        <v>2839</v>
      </c>
      <c r="F144" s="363"/>
      <c r="G144" s="356"/>
    </row>
    <row r="145" spans="2:7">
      <c r="B145" s="356" t="s">
        <v>819</v>
      </c>
      <c r="C145" s="356" t="s">
        <v>2777</v>
      </c>
      <c r="D145" s="356">
        <v>141</v>
      </c>
      <c r="E145" s="359" t="s">
        <v>764</v>
      </c>
      <c r="F145" s="363"/>
      <c r="G145" s="356"/>
    </row>
    <row r="146" spans="2:7">
      <c r="B146" s="356" t="s">
        <v>819</v>
      </c>
      <c r="C146" s="356" t="s">
        <v>2777</v>
      </c>
      <c r="D146" s="356">
        <v>142</v>
      </c>
      <c r="E146" s="359" t="s">
        <v>2940</v>
      </c>
      <c r="F146" s="363"/>
      <c r="G146" s="356"/>
    </row>
    <row r="147" spans="2:7">
      <c r="B147" s="356" t="s">
        <v>819</v>
      </c>
      <c r="C147" s="356" t="s">
        <v>2777</v>
      </c>
      <c r="D147" s="356">
        <v>143</v>
      </c>
      <c r="E147" s="359" t="s">
        <v>519</v>
      </c>
      <c r="F147" s="363"/>
      <c r="G147" s="356"/>
    </row>
    <row r="148" spans="2:7">
      <c r="B148" s="356" t="s">
        <v>819</v>
      </c>
      <c r="C148" s="356" t="s">
        <v>2777</v>
      </c>
      <c r="D148" s="356">
        <v>144</v>
      </c>
      <c r="E148" s="359" t="s">
        <v>2943</v>
      </c>
      <c r="F148" s="363"/>
      <c r="G148" s="356"/>
    </row>
    <row r="149" spans="2:7">
      <c r="B149" s="356" t="s">
        <v>819</v>
      </c>
      <c r="C149" s="356" t="s">
        <v>2777</v>
      </c>
      <c r="D149" s="356">
        <v>145</v>
      </c>
      <c r="E149" s="359" t="s">
        <v>2944</v>
      </c>
      <c r="F149" s="363"/>
      <c r="G149" s="356"/>
    </row>
    <row r="150" spans="2:7">
      <c r="B150" s="356" t="s">
        <v>819</v>
      </c>
      <c r="C150" s="356" t="s">
        <v>2777</v>
      </c>
      <c r="D150" s="356">
        <v>146</v>
      </c>
      <c r="E150" s="359" t="s">
        <v>2034</v>
      </c>
      <c r="F150" s="363"/>
      <c r="G150" s="356"/>
    </row>
    <row r="151" spans="2:7">
      <c r="B151" s="356" t="s">
        <v>819</v>
      </c>
      <c r="C151" s="356" t="s">
        <v>2777</v>
      </c>
      <c r="D151" s="356">
        <v>147</v>
      </c>
      <c r="E151" s="359" t="s">
        <v>2947</v>
      </c>
      <c r="F151" s="363"/>
      <c r="G151" s="356"/>
    </row>
    <row r="152" spans="2:7">
      <c r="B152" s="356" t="s">
        <v>819</v>
      </c>
      <c r="C152" s="356" t="s">
        <v>2777</v>
      </c>
      <c r="D152" s="356">
        <v>148</v>
      </c>
      <c r="E152" s="359" t="s">
        <v>2948</v>
      </c>
      <c r="F152" s="363"/>
      <c r="G152" s="356"/>
    </row>
    <row r="153" spans="2:7">
      <c r="B153" s="356" t="s">
        <v>819</v>
      </c>
      <c r="C153" s="356" t="s">
        <v>2777</v>
      </c>
      <c r="D153" s="356">
        <v>149</v>
      </c>
      <c r="E153" s="359" t="s">
        <v>2949</v>
      </c>
      <c r="F153" s="363"/>
      <c r="G153" s="356"/>
    </row>
    <row r="154" spans="2:7">
      <c r="B154" s="356" t="s">
        <v>819</v>
      </c>
      <c r="C154" s="356" t="s">
        <v>2777</v>
      </c>
      <c r="D154" s="356">
        <v>150</v>
      </c>
      <c r="E154" s="360" t="s">
        <v>118</v>
      </c>
      <c r="F154" s="363"/>
      <c r="G154" s="356"/>
    </row>
    <row r="155" spans="2:7">
      <c r="B155" s="356" t="s">
        <v>819</v>
      </c>
      <c r="C155" s="356" t="s">
        <v>2777</v>
      </c>
      <c r="D155" s="356">
        <v>151</v>
      </c>
      <c r="E155" s="360" t="s">
        <v>2951</v>
      </c>
      <c r="F155" s="363"/>
      <c r="G155" s="356"/>
    </row>
    <row r="156" spans="2:7">
      <c r="B156" s="356" t="s">
        <v>819</v>
      </c>
      <c r="C156" s="356" t="s">
        <v>2777</v>
      </c>
      <c r="D156" s="356">
        <v>152</v>
      </c>
      <c r="E156" s="359" t="s">
        <v>2952</v>
      </c>
      <c r="F156" s="363"/>
      <c r="G156" s="356"/>
    </row>
    <row r="157" spans="2:7">
      <c r="B157" s="356" t="s">
        <v>819</v>
      </c>
      <c r="C157" s="356" t="s">
        <v>2777</v>
      </c>
      <c r="D157" s="356">
        <v>153</v>
      </c>
      <c r="E157" s="359" t="s">
        <v>1066</v>
      </c>
      <c r="F157" s="363"/>
      <c r="G157" s="356"/>
    </row>
    <row r="158" spans="2:7">
      <c r="B158" s="356" t="s">
        <v>819</v>
      </c>
      <c r="C158" s="356" t="s">
        <v>2777</v>
      </c>
      <c r="D158" s="356">
        <v>154</v>
      </c>
      <c r="E158" s="356" t="s">
        <v>1261</v>
      </c>
      <c r="F158" s="363" t="s">
        <v>7266</v>
      </c>
      <c r="G158" s="356"/>
    </row>
    <row r="159" spans="2:7">
      <c r="B159" s="356" t="s">
        <v>819</v>
      </c>
      <c r="C159" s="356" t="s">
        <v>2777</v>
      </c>
      <c r="D159" s="356">
        <v>155</v>
      </c>
      <c r="E159" s="356" t="s">
        <v>2953</v>
      </c>
      <c r="F159" s="363" t="s">
        <v>7266</v>
      </c>
      <c r="G159" s="356"/>
    </row>
    <row r="160" spans="2:7">
      <c r="B160" s="356" t="s">
        <v>819</v>
      </c>
      <c r="C160" s="356" t="s">
        <v>2777</v>
      </c>
      <c r="D160" s="356">
        <v>156</v>
      </c>
      <c r="E160" s="356" t="s">
        <v>2493</v>
      </c>
      <c r="F160" s="363" t="s">
        <v>7266</v>
      </c>
      <c r="G160" s="356"/>
    </row>
    <row r="161" spans="2:7">
      <c r="B161" s="356" t="s">
        <v>819</v>
      </c>
      <c r="C161" s="356" t="s">
        <v>2777</v>
      </c>
      <c r="D161" s="356">
        <v>157</v>
      </c>
      <c r="E161" s="358" t="s">
        <v>286</v>
      </c>
      <c r="F161" s="363"/>
      <c r="G161" s="356"/>
    </row>
    <row r="162" spans="2:7">
      <c r="B162" s="356" t="s">
        <v>819</v>
      </c>
      <c r="C162" s="356" t="s">
        <v>2777</v>
      </c>
      <c r="D162" s="356">
        <v>158</v>
      </c>
      <c r="E162" s="358" t="s">
        <v>241</v>
      </c>
      <c r="F162" s="363"/>
      <c r="G162" s="356"/>
    </row>
    <row r="163" spans="2:7">
      <c r="B163" s="356" t="s">
        <v>819</v>
      </c>
      <c r="C163" s="356" t="s">
        <v>2777</v>
      </c>
      <c r="D163" s="356">
        <v>159</v>
      </c>
      <c r="E163" s="358" t="s">
        <v>299</v>
      </c>
      <c r="F163" s="363"/>
      <c r="G163" s="356"/>
    </row>
    <row r="164" spans="2:7">
      <c r="B164" s="356" t="s">
        <v>819</v>
      </c>
      <c r="C164" s="356" t="s">
        <v>2777</v>
      </c>
      <c r="D164" s="356">
        <v>160</v>
      </c>
      <c r="E164" s="358" t="s">
        <v>103</v>
      </c>
      <c r="F164" s="363"/>
      <c r="G164" s="356"/>
    </row>
    <row r="165" spans="2:7">
      <c r="B165" s="356" t="s">
        <v>819</v>
      </c>
      <c r="C165" s="356" t="s">
        <v>2777</v>
      </c>
      <c r="D165" s="356">
        <v>161</v>
      </c>
      <c r="E165" s="358" t="s">
        <v>303</v>
      </c>
      <c r="F165" s="363"/>
      <c r="G165" s="356"/>
    </row>
    <row r="166" spans="2:7">
      <c r="B166" s="356" t="s">
        <v>819</v>
      </c>
      <c r="C166" s="356" t="s">
        <v>2777</v>
      </c>
      <c r="D166" s="356">
        <v>162</v>
      </c>
      <c r="E166" s="358" t="s">
        <v>306</v>
      </c>
      <c r="F166" s="363"/>
      <c r="G166" s="356"/>
    </row>
    <row r="167" spans="2:7">
      <c r="B167" s="356" t="s">
        <v>339</v>
      </c>
      <c r="C167" s="356" t="s">
        <v>5051</v>
      </c>
      <c r="D167" s="356">
        <v>1</v>
      </c>
      <c r="E167" s="358" t="s">
        <v>76</v>
      </c>
      <c r="F167" s="363"/>
      <c r="G167" s="356"/>
    </row>
    <row r="168" spans="2:7">
      <c r="B168" s="356" t="s">
        <v>339</v>
      </c>
      <c r="C168" s="356" t="s">
        <v>5051</v>
      </c>
      <c r="D168" s="356">
        <v>2</v>
      </c>
      <c r="E168" s="358" t="s">
        <v>71</v>
      </c>
      <c r="F168" s="363"/>
      <c r="G168" s="356"/>
    </row>
    <row r="169" spans="2:7">
      <c r="B169" s="356" t="s">
        <v>339</v>
      </c>
      <c r="C169" s="356" t="s">
        <v>5051</v>
      </c>
      <c r="D169" s="356">
        <v>3</v>
      </c>
      <c r="E169" s="358" t="s">
        <v>46</v>
      </c>
      <c r="F169" s="363"/>
      <c r="G169" s="356"/>
    </row>
    <row r="170" spans="2:7">
      <c r="B170" s="356" t="s">
        <v>339</v>
      </c>
      <c r="C170" s="356" t="s">
        <v>5051</v>
      </c>
      <c r="D170" s="356">
        <v>4</v>
      </c>
      <c r="E170" s="358" t="s">
        <v>700</v>
      </c>
      <c r="F170" s="363"/>
      <c r="G170" s="356"/>
    </row>
    <row r="171" spans="2:7">
      <c r="B171" s="356" t="s">
        <v>339</v>
      </c>
      <c r="C171" s="356" t="s">
        <v>5051</v>
      </c>
      <c r="D171" s="356">
        <v>5</v>
      </c>
      <c r="E171" s="356" t="s">
        <v>1084</v>
      </c>
      <c r="F171" s="363"/>
      <c r="G171" s="356"/>
    </row>
    <row r="172" spans="2:7">
      <c r="B172" s="356" t="s">
        <v>339</v>
      </c>
      <c r="C172" s="356" t="s">
        <v>5051</v>
      </c>
      <c r="D172" s="356">
        <v>6</v>
      </c>
      <c r="E172" s="356" t="s">
        <v>5052</v>
      </c>
      <c r="F172" s="363"/>
      <c r="G172" s="356"/>
    </row>
    <row r="173" spans="2:7">
      <c r="B173" s="356" t="s">
        <v>339</v>
      </c>
      <c r="C173" s="356" t="s">
        <v>5051</v>
      </c>
      <c r="D173" s="356">
        <v>7</v>
      </c>
      <c r="E173" s="356" t="s">
        <v>5053</v>
      </c>
      <c r="F173" s="363"/>
      <c r="G173" s="356"/>
    </row>
    <row r="174" spans="2:7">
      <c r="B174" s="356" t="s">
        <v>339</v>
      </c>
      <c r="C174" s="356" t="s">
        <v>5051</v>
      </c>
      <c r="D174" s="356">
        <v>8</v>
      </c>
      <c r="E174" s="356" t="s">
        <v>5055</v>
      </c>
      <c r="F174" s="363"/>
      <c r="G174" s="356"/>
    </row>
    <row r="175" spans="2:7">
      <c r="B175" s="356" t="s">
        <v>339</v>
      </c>
      <c r="C175" s="356" t="s">
        <v>5051</v>
      </c>
      <c r="D175" s="356">
        <v>9</v>
      </c>
      <c r="E175" s="356" t="s">
        <v>4555</v>
      </c>
      <c r="F175" s="363"/>
      <c r="G175" s="356"/>
    </row>
    <row r="176" spans="2:7">
      <c r="B176" s="356" t="s">
        <v>339</v>
      </c>
      <c r="C176" s="356" t="s">
        <v>5051</v>
      </c>
      <c r="D176" s="356">
        <v>10</v>
      </c>
      <c r="E176" s="356" t="s">
        <v>5056</v>
      </c>
      <c r="F176" s="363"/>
      <c r="G176" s="356"/>
    </row>
    <row r="177" spans="2:7">
      <c r="B177" s="356" t="s">
        <v>339</v>
      </c>
      <c r="C177" s="356" t="s">
        <v>5051</v>
      </c>
      <c r="D177" s="356">
        <v>11</v>
      </c>
      <c r="E177" s="356" t="s">
        <v>5057</v>
      </c>
      <c r="F177" s="363"/>
      <c r="G177" s="356"/>
    </row>
    <row r="178" spans="2:7">
      <c r="B178" s="356" t="s">
        <v>339</v>
      </c>
      <c r="C178" s="356" t="s">
        <v>5051</v>
      </c>
      <c r="D178" s="356">
        <v>12</v>
      </c>
      <c r="E178" s="356" t="s">
        <v>2950</v>
      </c>
      <c r="F178" s="363"/>
      <c r="G178" s="356"/>
    </row>
    <row r="179" spans="2:7">
      <c r="B179" s="356" t="s">
        <v>339</v>
      </c>
      <c r="C179" s="356" t="s">
        <v>5051</v>
      </c>
      <c r="D179" s="356">
        <v>13</v>
      </c>
      <c r="E179" s="356" t="s">
        <v>2842</v>
      </c>
      <c r="F179" s="363" t="s">
        <v>7266</v>
      </c>
      <c r="G179" s="366"/>
    </row>
    <row r="180" spans="2:7">
      <c r="B180" s="356" t="s">
        <v>339</v>
      </c>
      <c r="C180" s="356" t="s">
        <v>5051</v>
      </c>
      <c r="D180" s="356">
        <v>14</v>
      </c>
      <c r="E180" s="356" t="s">
        <v>2234</v>
      </c>
      <c r="F180" s="363" t="s">
        <v>7266</v>
      </c>
      <c r="G180" s="356"/>
    </row>
    <row r="181" spans="2:7">
      <c r="B181" s="356" t="s">
        <v>339</v>
      </c>
      <c r="C181" s="356" t="s">
        <v>5051</v>
      </c>
      <c r="D181" s="356">
        <v>15</v>
      </c>
      <c r="E181" s="356" t="s">
        <v>5058</v>
      </c>
      <c r="F181" s="363" t="s">
        <v>7266</v>
      </c>
      <c r="G181" s="356"/>
    </row>
    <row r="182" spans="2:7">
      <c r="B182" s="356" t="s">
        <v>339</v>
      </c>
      <c r="C182" s="356" t="s">
        <v>5051</v>
      </c>
      <c r="D182" s="356">
        <v>16</v>
      </c>
      <c r="E182" s="356" t="s">
        <v>192</v>
      </c>
      <c r="F182" s="363"/>
      <c r="G182" s="356"/>
    </row>
    <row r="183" spans="2:7">
      <c r="B183" s="356" t="s">
        <v>339</v>
      </c>
      <c r="C183" s="356" t="s">
        <v>5051</v>
      </c>
      <c r="D183" s="356">
        <v>17</v>
      </c>
      <c r="E183" s="356" t="s">
        <v>5059</v>
      </c>
      <c r="F183" s="363"/>
      <c r="G183" s="356"/>
    </row>
    <row r="184" spans="2:7">
      <c r="B184" s="356" t="s">
        <v>339</v>
      </c>
      <c r="C184" s="356" t="s">
        <v>5051</v>
      </c>
      <c r="D184" s="356">
        <v>18</v>
      </c>
      <c r="E184" s="356" t="s">
        <v>5061</v>
      </c>
      <c r="F184" s="363"/>
      <c r="G184" s="356"/>
    </row>
    <row r="185" spans="2:7">
      <c r="B185" s="356" t="s">
        <v>339</v>
      </c>
      <c r="C185" s="356" t="s">
        <v>5051</v>
      </c>
      <c r="D185" s="356">
        <v>19</v>
      </c>
      <c r="E185" s="356" t="s">
        <v>1067</v>
      </c>
      <c r="F185" s="363"/>
      <c r="G185" s="356"/>
    </row>
    <row r="186" spans="2:7">
      <c r="B186" s="356" t="s">
        <v>339</v>
      </c>
      <c r="C186" s="356" t="s">
        <v>5051</v>
      </c>
      <c r="D186" s="356">
        <v>20</v>
      </c>
      <c r="E186" s="356" t="s">
        <v>5065</v>
      </c>
      <c r="F186" s="363"/>
      <c r="G186" s="356"/>
    </row>
    <row r="187" spans="2:7">
      <c r="B187" s="356" t="s">
        <v>339</v>
      </c>
      <c r="C187" s="356" t="s">
        <v>5051</v>
      </c>
      <c r="D187" s="356">
        <v>21</v>
      </c>
      <c r="E187" s="356" t="s">
        <v>4058</v>
      </c>
      <c r="F187" s="363"/>
      <c r="G187" s="356"/>
    </row>
    <row r="188" spans="2:7">
      <c r="B188" s="356" t="s">
        <v>339</v>
      </c>
      <c r="C188" s="356" t="s">
        <v>5051</v>
      </c>
      <c r="D188" s="356">
        <v>22</v>
      </c>
      <c r="E188" s="356" t="s">
        <v>5067</v>
      </c>
      <c r="F188" s="363"/>
      <c r="G188" s="356"/>
    </row>
    <row r="189" spans="2:7">
      <c r="B189" s="356" t="s">
        <v>339</v>
      </c>
      <c r="C189" s="356" t="s">
        <v>5051</v>
      </c>
      <c r="D189" s="356">
        <v>23</v>
      </c>
      <c r="E189" s="356" t="s">
        <v>5068</v>
      </c>
      <c r="F189" s="363"/>
      <c r="G189" s="356"/>
    </row>
    <row r="190" spans="2:7">
      <c r="B190" s="356" t="s">
        <v>339</v>
      </c>
      <c r="C190" s="356" t="s">
        <v>5051</v>
      </c>
      <c r="D190" s="356">
        <v>24</v>
      </c>
      <c r="E190" s="356" t="s">
        <v>1994</v>
      </c>
      <c r="F190" s="363"/>
      <c r="G190" s="356"/>
    </row>
    <row r="191" spans="2:7">
      <c r="B191" s="356" t="s">
        <v>339</v>
      </c>
      <c r="C191" s="356" t="s">
        <v>5051</v>
      </c>
      <c r="D191" s="356">
        <v>25</v>
      </c>
      <c r="E191" s="356" t="s">
        <v>3209</v>
      </c>
      <c r="F191" s="363"/>
      <c r="G191" s="356"/>
    </row>
    <row r="192" spans="2:7">
      <c r="B192" s="356" t="s">
        <v>339</v>
      </c>
      <c r="C192" s="356" t="s">
        <v>5051</v>
      </c>
      <c r="D192" s="356">
        <v>26</v>
      </c>
      <c r="E192" s="356" t="s">
        <v>5071</v>
      </c>
      <c r="F192" s="363"/>
      <c r="G192" s="356"/>
    </row>
    <row r="193" spans="2:7">
      <c r="B193" s="356" t="s">
        <v>339</v>
      </c>
      <c r="C193" s="356" t="s">
        <v>5051</v>
      </c>
      <c r="D193" s="356">
        <v>27</v>
      </c>
      <c r="E193" s="356" t="s">
        <v>4956</v>
      </c>
      <c r="F193" s="363"/>
      <c r="G193" s="356"/>
    </row>
    <row r="194" spans="2:7">
      <c r="B194" s="356" t="s">
        <v>339</v>
      </c>
      <c r="C194" s="356" t="s">
        <v>5051</v>
      </c>
      <c r="D194" s="356">
        <v>28</v>
      </c>
      <c r="E194" s="356" t="s">
        <v>4440</v>
      </c>
      <c r="F194" s="363"/>
      <c r="G194" s="356"/>
    </row>
    <row r="195" spans="2:7">
      <c r="B195" s="356" t="s">
        <v>339</v>
      </c>
      <c r="C195" s="356" t="s">
        <v>5051</v>
      </c>
      <c r="D195" s="356">
        <v>29</v>
      </c>
      <c r="E195" s="356" t="s">
        <v>5075</v>
      </c>
      <c r="F195" s="363"/>
      <c r="G195" s="356"/>
    </row>
    <row r="196" spans="2:7">
      <c r="B196" s="356" t="s">
        <v>339</v>
      </c>
      <c r="C196" s="356" t="s">
        <v>5051</v>
      </c>
      <c r="D196" s="356">
        <v>30</v>
      </c>
      <c r="E196" s="356" t="s">
        <v>2774</v>
      </c>
      <c r="F196" s="363"/>
      <c r="G196" s="356"/>
    </row>
    <row r="197" spans="2:7">
      <c r="B197" s="356" t="s">
        <v>339</v>
      </c>
      <c r="C197" s="356" t="s">
        <v>5051</v>
      </c>
      <c r="D197" s="356">
        <v>31</v>
      </c>
      <c r="E197" s="356" t="s">
        <v>2169</v>
      </c>
      <c r="F197" s="363"/>
      <c r="G197" s="356"/>
    </row>
    <row r="198" spans="2:7">
      <c r="B198" s="356" t="s">
        <v>339</v>
      </c>
      <c r="C198" s="356" t="s">
        <v>5051</v>
      </c>
      <c r="D198" s="356">
        <v>32</v>
      </c>
      <c r="E198" s="356" t="s">
        <v>3177</v>
      </c>
      <c r="F198" s="363"/>
      <c r="G198" s="356"/>
    </row>
    <row r="199" spans="2:7">
      <c r="B199" s="356" t="s">
        <v>339</v>
      </c>
      <c r="C199" s="356" t="s">
        <v>5051</v>
      </c>
      <c r="D199" s="356">
        <v>33</v>
      </c>
      <c r="E199" s="356" t="s">
        <v>2588</v>
      </c>
      <c r="F199" s="363"/>
      <c r="G199" s="356"/>
    </row>
    <row r="200" spans="2:7">
      <c r="B200" s="356" t="s">
        <v>339</v>
      </c>
      <c r="C200" s="356" t="s">
        <v>5051</v>
      </c>
      <c r="D200" s="356">
        <v>34</v>
      </c>
      <c r="E200" s="356" t="s">
        <v>5076</v>
      </c>
      <c r="F200" s="363"/>
      <c r="G200" s="356"/>
    </row>
    <row r="201" spans="2:7">
      <c r="B201" s="356" t="s">
        <v>339</v>
      </c>
      <c r="C201" s="356" t="s">
        <v>5051</v>
      </c>
      <c r="D201" s="356">
        <v>35</v>
      </c>
      <c r="E201" s="356" t="s">
        <v>1919</v>
      </c>
      <c r="F201" s="363"/>
      <c r="G201" s="356"/>
    </row>
    <row r="202" spans="2:7">
      <c r="B202" s="356" t="s">
        <v>339</v>
      </c>
      <c r="C202" s="356" t="s">
        <v>5051</v>
      </c>
      <c r="D202" s="356">
        <v>36</v>
      </c>
      <c r="E202" s="356" t="s">
        <v>4915</v>
      </c>
      <c r="F202" s="363"/>
      <c r="G202" s="356"/>
    </row>
    <row r="203" spans="2:7">
      <c r="B203" s="356" t="s">
        <v>339</v>
      </c>
      <c r="C203" s="356" t="s">
        <v>5051</v>
      </c>
      <c r="D203" s="356">
        <v>37</v>
      </c>
      <c r="E203" s="356" t="s">
        <v>5077</v>
      </c>
      <c r="F203" s="363"/>
      <c r="G203" s="356"/>
    </row>
    <row r="204" spans="2:7">
      <c r="B204" s="356" t="s">
        <v>339</v>
      </c>
      <c r="C204" s="356" t="s">
        <v>5051</v>
      </c>
      <c r="D204" s="356">
        <v>38</v>
      </c>
      <c r="E204" s="356" t="s">
        <v>2458</v>
      </c>
      <c r="F204" s="363"/>
      <c r="G204" s="356"/>
    </row>
    <row r="205" spans="2:7">
      <c r="B205" s="356" t="s">
        <v>339</v>
      </c>
      <c r="C205" s="356" t="s">
        <v>5051</v>
      </c>
      <c r="D205" s="356">
        <v>39</v>
      </c>
      <c r="E205" s="356" t="s">
        <v>5079</v>
      </c>
      <c r="F205" s="363"/>
      <c r="G205" s="356"/>
    </row>
    <row r="206" spans="2:7">
      <c r="B206" s="356" t="s">
        <v>339</v>
      </c>
      <c r="C206" s="356" t="s">
        <v>5051</v>
      </c>
      <c r="D206" s="356">
        <v>40</v>
      </c>
      <c r="E206" s="356" t="s">
        <v>1223</v>
      </c>
      <c r="F206" s="363"/>
      <c r="G206" s="356"/>
    </row>
    <row r="207" spans="2:7">
      <c r="B207" s="356" t="s">
        <v>339</v>
      </c>
      <c r="C207" s="356" t="s">
        <v>5051</v>
      </c>
      <c r="D207" s="356">
        <v>41</v>
      </c>
      <c r="E207" s="356" t="s">
        <v>5080</v>
      </c>
      <c r="F207" s="363"/>
      <c r="G207" s="356"/>
    </row>
    <row r="208" spans="2:7">
      <c r="B208" s="356" t="s">
        <v>339</v>
      </c>
      <c r="C208" s="356" t="s">
        <v>5051</v>
      </c>
      <c r="D208" s="356">
        <v>42</v>
      </c>
      <c r="E208" s="356" t="s">
        <v>2109</v>
      </c>
      <c r="F208" s="363"/>
      <c r="G208" s="356"/>
    </row>
    <row r="209" spans="2:7">
      <c r="B209" s="356" t="s">
        <v>339</v>
      </c>
      <c r="C209" s="356" t="s">
        <v>5051</v>
      </c>
      <c r="D209" s="356">
        <v>43</v>
      </c>
      <c r="E209" s="356" t="s">
        <v>102</v>
      </c>
      <c r="F209" s="363"/>
      <c r="G209" s="356"/>
    </row>
    <row r="210" spans="2:7">
      <c r="B210" s="356" t="s">
        <v>339</v>
      </c>
      <c r="C210" s="356" t="s">
        <v>5051</v>
      </c>
      <c r="D210" s="356">
        <v>44</v>
      </c>
      <c r="E210" s="356" t="s">
        <v>4699</v>
      </c>
      <c r="F210" s="363"/>
      <c r="G210" s="356"/>
    </row>
    <row r="211" spans="2:7">
      <c r="B211" s="356" t="s">
        <v>339</v>
      </c>
      <c r="C211" s="356" t="s">
        <v>5051</v>
      </c>
      <c r="D211" s="356">
        <v>45</v>
      </c>
      <c r="E211" s="356" t="s">
        <v>5082</v>
      </c>
      <c r="F211" s="363"/>
      <c r="G211" s="356"/>
    </row>
    <row r="212" spans="2:7">
      <c r="B212" s="356" t="s">
        <v>339</v>
      </c>
      <c r="C212" s="356" t="s">
        <v>5051</v>
      </c>
      <c r="D212" s="356">
        <v>46</v>
      </c>
      <c r="E212" s="356" t="s">
        <v>2174</v>
      </c>
      <c r="F212" s="363"/>
      <c r="G212" s="356"/>
    </row>
    <row r="213" spans="2:7">
      <c r="B213" s="356" t="s">
        <v>339</v>
      </c>
      <c r="C213" s="356" t="s">
        <v>5051</v>
      </c>
      <c r="D213" s="356">
        <v>47</v>
      </c>
      <c r="E213" s="356" t="s">
        <v>2920</v>
      </c>
      <c r="F213" s="363"/>
      <c r="G213" s="356"/>
    </row>
    <row r="214" spans="2:7">
      <c r="B214" s="356" t="s">
        <v>339</v>
      </c>
      <c r="C214" s="356" t="s">
        <v>5051</v>
      </c>
      <c r="D214" s="356">
        <v>48</v>
      </c>
      <c r="E214" s="356" t="s">
        <v>1433</v>
      </c>
      <c r="F214" s="363"/>
      <c r="G214" s="356"/>
    </row>
    <row r="215" spans="2:7">
      <c r="B215" s="356" t="s">
        <v>339</v>
      </c>
      <c r="C215" s="356" t="s">
        <v>5051</v>
      </c>
      <c r="D215" s="356">
        <v>49</v>
      </c>
      <c r="E215" s="356" t="s">
        <v>2615</v>
      </c>
      <c r="F215" s="363"/>
      <c r="G215" s="356"/>
    </row>
    <row r="216" spans="2:7">
      <c r="B216" s="356" t="s">
        <v>339</v>
      </c>
      <c r="C216" s="356" t="s">
        <v>5051</v>
      </c>
      <c r="D216" s="356">
        <v>50</v>
      </c>
      <c r="E216" s="356" t="s">
        <v>437</v>
      </c>
      <c r="F216" s="363"/>
      <c r="G216" s="356"/>
    </row>
    <row r="217" spans="2:7">
      <c r="B217" s="356" t="s">
        <v>339</v>
      </c>
      <c r="C217" s="356" t="s">
        <v>5051</v>
      </c>
      <c r="D217" s="356">
        <v>51</v>
      </c>
      <c r="E217" s="356" t="s">
        <v>5083</v>
      </c>
      <c r="F217" s="363"/>
      <c r="G217" s="356"/>
    </row>
    <row r="218" spans="2:7">
      <c r="B218" s="356" t="s">
        <v>339</v>
      </c>
      <c r="C218" s="356" t="s">
        <v>5051</v>
      </c>
      <c r="D218" s="356">
        <v>52</v>
      </c>
      <c r="E218" s="356" t="s">
        <v>226</v>
      </c>
      <c r="F218" s="363"/>
      <c r="G218" s="356"/>
    </row>
    <row r="219" spans="2:7">
      <c r="B219" s="356" t="s">
        <v>339</v>
      </c>
      <c r="C219" s="356" t="s">
        <v>5051</v>
      </c>
      <c r="D219" s="356">
        <v>53</v>
      </c>
      <c r="E219" s="356" t="s">
        <v>5085</v>
      </c>
      <c r="F219" s="363"/>
      <c r="G219" s="356"/>
    </row>
    <row r="220" spans="2:7">
      <c r="B220" s="356" t="s">
        <v>339</v>
      </c>
      <c r="C220" s="356" t="s">
        <v>5051</v>
      </c>
      <c r="D220" s="356">
        <v>54</v>
      </c>
      <c r="E220" s="356" t="s">
        <v>2612</v>
      </c>
      <c r="F220" s="363"/>
      <c r="G220" s="356"/>
    </row>
    <row r="221" spans="2:7">
      <c r="B221" s="356" t="s">
        <v>339</v>
      </c>
      <c r="C221" s="356" t="s">
        <v>5051</v>
      </c>
      <c r="D221" s="356">
        <v>55</v>
      </c>
      <c r="E221" s="356" t="s">
        <v>3329</v>
      </c>
      <c r="F221" s="363"/>
      <c r="G221" s="356"/>
    </row>
    <row r="222" spans="2:7">
      <c r="B222" s="356" t="s">
        <v>339</v>
      </c>
      <c r="C222" s="356" t="s">
        <v>5051</v>
      </c>
      <c r="D222" s="356">
        <v>56</v>
      </c>
      <c r="E222" s="356" t="s">
        <v>2060</v>
      </c>
      <c r="F222" s="363"/>
      <c r="G222" s="356"/>
    </row>
    <row r="223" spans="2:7">
      <c r="B223" s="356" t="s">
        <v>339</v>
      </c>
      <c r="C223" s="356" t="s">
        <v>5051</v>
      </c>
      <c r="D223" s="356">
        <v>57</v>
      </c>
      <c r="E223" s="356" t="s">
        <v>2746</v>
      </c>
      <c r="F223" s="363"/>
      <c r="G223" s="356"/>
    </row>
    <row r="224" spans="2:7">
      <c r="B224" s="356" t="s">
        <v>339</v>
      </c>
      <c r="C224" s="356" t="s">
        <v>5051</v>
      </c>
      <c r="D224" s="356">
        <v>58</v>
      </c>
      <c r="E224" s="356" t="s">
        <v>5088</v>
      </c>
      <c r="F224" s="363"/>
      <c r="G224" s="356"/>
    </row>
    <row r="225" spans="2:7">
      <c r="B225" s="356" t="s">
        <v>339</v>
      </c>
      <c r="C225" s="356" t="s">
        <v>5051</v>
      </c>
      <c r="D225" s="356">
        <v>59</v>
      </c>
      <c r="E225" s="356" t="s">
        <v>3017</v>
      </c>
      <c r="F225" s="363"/>
      <c r="G225" s="356"/>
    </row>
    <row r="226" spans="2:7">
      <c r="B226" s="356" t="s">
        <v>339</v>
      </c>
      <c r="C226" s="356" t="s">
        <v>5051</v>
      </c>
      <c r="D226" s="356">
        <v>60</v>
      </c>
      <c r="E226" s="356" t="s">
        <v>5089</v>
      </c>
      <c r="F226" s="363"/>
      <c r="G226" s="356"/>
    </row>
    <row r="227" spans="2:7">
      <c r="B227" s="356" t="s">
        <v>339</v>
      </c>
      <c r="C227" s="356" t="s">
        <v>5051</v>
      </c>
      <c r="D227" s="356">
        <v>61</v>
      </c>
      <c r="E227" s="356" t="s">
        <v>4453</v>
      </c>
      <c r="F227" s="363"/>
      <c r="G227" s="356"/>
    </row>
    <row r="228" spans="2:7">
      <c r="B228" s="356" t="s">
        <v>339</v>
      </c>
      <c r="C228" s="356" t="s">
        <v>5051</v>
      </c>
      <c r="D228" s="356">
        <v>62</v>
      </c>
      <c r="E228" s="356" t="s">
        <v>289</v>
      </c>
      <c r="F228" s="363"/>
      <c r="G228" s="356"/>
    </row>
    <row r="229" spans="2:7">
      <c r="B229" s="356" t="s">
        <v>339</v>
      </c>
      <c r="C229" s="356" t="s">
        <v>5051</v>
      </c>
      <c r="D229" s="356">
        <v>63</v>
      </c>
      <c r="E229" s="356" t="s">
        <v>5090</v>
      </c>
      <c r="F229" s="363"/>
      <c r="G229" s="356"/>
    </row>
    <row r="230" spans="2:7">
      <c r="B230" s="356" t="s">
        <v>339</v>
      </c>
      <c r="C230" s="356" t="s">
        <v>5051</v>
      </c>
      <c r="D230" s="356">
        <v>64</v>
      </c>
      <c r="E230" s="356" t="s">
        <v>5091</v>
      </c>
      <c r="F230" s="363"/>
      <c r="G230" s="356"/>
    </row>
    <row r="231" spans="2:7">
      <c r="B231" s="356" t="s">
        <v>339</v>
      </c>
      <c r="C231" s="356" t="s">
        <v>5051</v>
      </c>
      <c r="D231" s="356">
        <v>65</v>
      </c>
      <c r="E231" s="356" t="s">
        <v>3246</v>
      </c>
      <c r="F231" s="363"/>
      <c r="G231" s="356"/>
    </row>
    <row r="232" spans="2:7">
      <c r="B232" s="356" t="s">
        <v>339</v>
      </c>
      <c r="C232" s="356" t="s">
        <v>5051</v>
      </c>
      <c r="D232" s="356">
        <v>66</v>
      </c>
      <c r="E232" s="356" t="s">
        <v>255</v>
      </c>
      <c r="F232" s="363"/>
      <c r="G232" s="356"/>
    </row>
    <row r="233" spans="2:7">
      <c r="B233" s="356" t="s">
        <v>339</v>
      </c>
      <c r="C233" s="356" t="s">
        <v>5051</v>
      </c>
      <c r="D233" s="356">
        <v>67</v>
      </c>
      <c r="E233" s="356" t="s">
        <v>1797</v>
      </c>
      <c r="F233" s="363"/>
      <c r="G233" s="356"/>
    </row>
    <row r="234" spans="2:7">
      <c r="B234" s="356" t="s">
        <v>339</v>
      </c>
      <c r="C234" s="356" t="s">
        <v>5051</v>
      </c>
      <c r="D234" s="356">
        <v>68</v>
      </c>
      <c r="E234" s="356" t="s">
        <v>5093</v>
      </c>
      <c r="F234" s="363"/>
      <c r="G234" s="356"/>
    </row>
    <row r="235" spans="2:7">
      <c r="B235" s="356" t="s">
        <v>339</v>
      </c>
      <c r="C235" s="356" t="s">
        <v>5051</v>
      </c>
      <c r="D235" s="356">
        <v>69</v>
      </c>
      <c r="E235" s="356" t="s">
        <v>246</v>
      </c>
      <c r="F235" s="363"/>
      <c r="G235" s="356"/>
    </row>
    <row r="236" spans="2:7">
      <c r="B236" s="356" t="s">
        <v>339</v>
      </c>
      <c r="C236" s="356" t="s">
        <v>5051</v>
      </c>
      <c r="D236" s="356">
        <v>70</v>
      </c>
      <c r="E236" s="356" t="s">
        <v>5097</v>
      </c>
      <c r="F236" s="363"/>
      <c r="G236" s="356"/>
    </row>
    <row r="237" spans="2:7">
      <c r="B237" s="356" t="s">
        <v>339</v>
      </c>
      <c r="C237" s="356" t="s">
        <v>5051</v>
      </c>
      <c r="D237" s="356">
        <v>71</v>
      </c>
      <c r="E237" s="356" t="s">
        <v>4623</v>
      </c>
      <c r="F237" s="363"/>
      <c r="G237" s="356"/>
    </row>
    <row r="238" spans="2:7">
      <c r="B238" s="356" t="s">
        <v>339</v>
      </c>
      <c r="C238" s="356" t="s">
        <v>5051</v>
      </c>
      <c r="D238" s="356">
        <v>72</v>
      </c>
      <c r="E238" s="356" t="s">
        <v>5100</v>
      </c>
      <c r="F238" s="363"/>
      <c r="G238" s="356"/>
    </row>
    <row r="239" spans="2:7">
      <c r="B239" s="356" t="s">
        <v>339</v>
      </c>
      <c r="C239" s="356" t="s">
        <v>5051</v>
      </c>
      <c r="D239" s="356">
        <v>73</v>
      </c>
      <c r="E239" s="356" t="s">
        <v>5101</v>
      </c>
      <c r="F239" s="363"/>
      <c r="G239" s="356"/>
    </row>
    <row r="240" spans="2:7">
      <c r="B240" s="356" t="s">
        <v>339</v>
      </c>
      <c r="C240" s="356" t="s">
        <v>5051</v>
      </c>
      <c r="D240" s="356">
        <v>74</v>
      </c>
      <c r="E240" s="356" t="s">
        <v>3764</v>
      </c>
      <c r="F240" s="363"/>
      <c r="G240" s="356"/>
    </row>
    <row r="241" spans="2:7">
      <c r="B241" s="356" t="s">
        <v>339</v>
      </c>
      <c r="C241" s="356" t="s">
        <v>5051</v>
      </c>
      <c r="D241" s="356">
        <v>75</v>
      </c>
      <c r="E241" s="356" t="s">
        <v>2115</v>
      </c>
      <c r="F241" s="363"/>
      <c r="G241" s="356"/>
    </row>
    <row r="242" spans="2:7">
      <c r="B242" s="356" t="s">
        <v>339</v>
      </c>
      <c r="C242" s="356" t="s">
        <v>5051</v>
      </c>
      <c r="D242" s="356">
        <v>76</v>
      </c>
      <c r="E242" s="356" t="s">
        <v>4999</v>
      </c>
      <c r="F242" s="363"/>
      <c r="G242" s="356"/>
    </row>
    <row r="243" spans="2:7">
      <c r="B243" s="356" t="s">
        <v>339</v>
      </c>
      <c r="C243" s="356" t="s">
        <v>5051</v>
      </c>
      <c r="D243" s="356">
        <v>77</v>
      </c>
      <c r="E243" s="356" t="s">
        <v>2893</v>
      </c>
      <c r="F243" s="363"/>
      <c r="G243" s="356"/>
    </row>
    <row r="244" spans="2:7">
      <c r="B244" s="356" t="s">
        <v>339</v>
      </c>
      <c r="C244" s="356" t="s">
        <v>5051</v>
      </c>
      <c r="D244" s="356">
        <v>78</v>
      </c>
      <c r="E244" s="356" t="s">
        <v>2631</v>
      </c>
      <c r="F244" s="363"/>
      <c r="G244" s="356"/>
    </row>
    <row r="245" spans="2:7">
      <c r="B245" s="356" t="s">
        <v>339</v>
      </c>
      <c r="C245" s="356" t="s">
        <v>5051</v>
      </c>
      <c r="D245" s="356">
        <v>79</v>
      </c>
      <c r="E245" s="356" t="s">
        <v>5103</v>
      </c>
      <c r="F245" s="363"/>
      <c r="G245" s="356"/>
    </row>
    <row r="246" spans="2:7">
      <c r="B246" s="356" t="s">
        <v>339</v>
      </c>
      <c r="C246" s="356" t="s">
        <v>5051</v>
      </c>
      <c r="D246" s="356">
        <v>80</v>
      </c>
      <c r="E246" s="356" t="s">
        <v>5106</v>
      </c>
      <c r="F246" s="363"/>
      <c r="G246" s="356"/>
    </row>
    <row r="247" spans="2:7">
      <c r="B247" s="356" t="s">
        <v>339</v>
      </c>
      <c r="C247" s="356" t="s">
        <v>5051</v>
      </c>
      <c r="D247" s="356">
        <v>81</v>
      </c>
      <c r="E247" s="356" t="s">
        <v>5107</v>
      </c>
      <c r="F247" s="363"/>
      <c r="G247" s="356"/>
    </row>
    <row r="248" spans="2:7">
      <c r="B248" s="356" t="s">
        <v>339</v>
      </c>
      <c r="C248" s="356" t="s">
        <v>5051</v>
      </c>
      <c r="D248" s="356">
        <v>82</v>
      </c>
      <c r="E248" s="356" t="s">
        <v>1766</v>
      </c>
      <c r="F248" s="363"/>
      <c r="G248" s="356"/>
    </row>
    <row r="249" spans="2:7">
      <c r="B249" s="356" t="s">
        <v>339</v>
      </c>
      <c r="C249" s="356" t="s">
        <v>5051</v>
      </c>
      <c r="D249" s="356">
        <v>83</v>
      </c>
      <c r="E249" s="356" t="s">
        <v>5108</v>
      </c>
      <c r="F249" s="363"/>
      <c r="G249" s="356"/>
    </row>
    <row r="250" spans="2:7">
      <c r="B250" s="356" t="s">
        <v>339</v>
      </c>
      <c r="C250" s="356" t="s">
        <v>5051</v>
      </c>
      <c r="D250" s="356">
        <v>84</v>
      </c>
      <c r="E250" s="356" t="s">
        <v>3384</v>
      </c>
      <c r="F250" s="363"/>
      <c r="G250" s="356"/>
    </row>
    <row r="251" spans="2:7">
      <c r="B251" s="356" t="s">
        <v>339</v>
      </c>
      <c r="C251" s="356" t="s">
        <v>5051</v>
      </c>
      <c r="D251" s="356">
        <v>85</v>
      </c>
      <c r="E251" s="356" t="s">
        <v>3438</v>
      </c>
      <c r="F251" s="363"/>
      <c r="G251" s="356"/>
    </row>
    <row r="252" spans="2:7">
      <c r="B252" s="356" t="s">
        <v>339</v>
      </c>
      <c r="C252" s="356" t="s">
        <v>5051</v>
      </c>
      <c r="D252" s="356">
        <v>86</v>
      </c>
      <c r="E252" s="356" t="s">
        <v>5109</v>
      </c>
      <c r="F252" s="363"/>
      <c r="G252" s="356"/>
    </row>
    <row r="253" spans="2:7">
      <c r="B253" s="356" t="s">
        <v>339</v>
      </c>
      <c r="C253" s="356" t="s">
        <v>5051</v>
      </c>
      <c r="D253" s="356">
        <v>87</v>
      </c>
      <c r="E253" s="356" t="s">
        <v>4801</v>
      </c>
      <c r="F253" s="363"/>
      <c r="G253" s="356"/>
    </row>
    <row r="254" spans="2:7">
      <c r="B254" s="356" t="s">
        <v>339</v>
      </c>
      <c r="C254" s="356" t="s">
        <v>5051</v>
      </c>
      <c r="D254" s="356">
        <v>88</v>
      </c>
      <c r="E254" s="356" t="s">
        <v>5111</v>
      </c>
      <c r="F254" s="363"/>
      <c r="G254" s="356"/>
    </row>
    <row r="255" spans="2:7">
      <c r="B255" s="356" t="s">
        <v>339</v>
      </c>
      <c r="C255" s="356" t="s">
        <v>5051</v>
      </c>
      <c r="D255" s="356">
        <v>89</v>
      </c>
      <c r="E255" s="356" t="s">
        <v>5113</v>
      </c>
      <c r="F255" s="363"/>
      <c r="G255" s="356"/>
    </row>
    <row r="256" spans="2:7">
      <c r="B256" s="356" t="s">
        <v>339</v>
      </c>
      <c r="C256" s="356" t="s">
        <v>5051</v>
      </c>
      <c r="D256" s="356">
        <v>90</v>
      </c>
      <c r="E256" s="356" t="s">
        <v>3360</v>
      </c>
      <c r="F256" s="363"/>
      <c r="G256" s="356"/>
    </row>
    <row r="257" spans="2:7">
      <c r="B257" s="356" t="s">
        <v>339</v>
      </c>
      <c r="C257" s="356" t="s">
        <v>5051</v>
      </c>
      <c r="D257" s="356">
        <v>91</v>
      </c>
      <c r="E257" s="356" t="s">
        <v>2794</v>
      </c>
      <c r="F257" s="363"/>
      <c r="G257" s="356"/>
    </row>
    <row r="258" spans="2:7">
      <c r="B258" s="356" t="s">
        <v>339</v>
      </c>
      <c r="C258" s="356" t="s">
        <v>5051</v>
      </c>
      <c r="D258" s="356">
        <v>92</v>
      </c>
      <c r="E258" s="356" t="s">
        <v>409</v>
      </c>
      <c r="F258" s="363"/>
      <c r="G258" s="356"/>
    </row>
    <row r="259" spans="2:7">
      <c r="B259" s="356" t="s">
        <v>339</v>
      </c>
      <c r="C259" s="356" t="s">
        <v>5051</v>
      </c>
      <c r="D259" s="356">
        <v>93</v>
      </c>
      <c r="E259" s="356" t="s">
        <v>4988</v>
      </c>
      <c r="F259" s="363"/>
      <c r="G259" s="356"/>
    </row>
    <row r="260" spans="2:7">
      <c r="B260" s="356" t="s">
        <v>339</v>
      </c>
      <c r="C260" s="356" t="s">
        <v>5051</v>
      </c>
      <c r="D260" s="356">
        <v>94</v>
      </c>
      <c r="E260" s="356" t="s">
        <v>5115</v>
      </c>
      <c r="F260" s="363"/>
      <c r="G260" s="356"/>
    </row>
    <row r="261" spans="2:7">
      <c r="B261" s="356" t="s">
        <v>339</v>
      </c>
      <c r="C261" s="356" t="s">
        <v>5051</v>
      </c>
      <c r="D261" s="356">
        <v>95</v>
      </c>
      <c r="E261" s="356" t="s">
        <v>5117</v>
      </c>
      <c r="F261" s="363"/>
      <c r="G261" s="356"/>
    </row>
    <row r="262" spans="2:7">
      <c r="B262" s="356" t="s">
        <v>339</v>
      </c>
      <c r="C262" s="356" t="s">
        <v>5051</v>
      </c>
      <c r="D262" s="356">
        <v>96</v>
      </c>
      <c r="E262" s="356" t="s">
        <v>730</v>
      </c>
      <c r="F262" s="363"/>
      <c r="G262" s="356"/>
    </row>
    <row r="263" spans="2:7">
      <c r="B263" s="356" t="s">
        <v>339</v>
      </c>
      <c r="C263" s="356" t="s">
        <v>5051</v>
      </c>
      <c r="D263" s="356">
        <v>97</v>
      </c>
      <c r="E263" s="356" t="s">
        <v>5119</v>
      </c>
      <c r="F263" s="363"/>
      <c r="G263" s="356"/>
    </row>
    <row r="264" spans="2:7">
      <c r="B264" s="356" t="s">
        <v>339</v>
      </c>
      <c r="C264" s="356" t="s">
        <v>5051</v>
      </c>
      <c r="D264" s="356">
        <v>98</v>
      </c>
      <c r="E264" s="356" t="s">
        <v>962</v>
      </c>
      <c r="F264" s="363"/>
      <c r="G264" s="356"/>
    </row>
    <row r="265" spans="2:7">
      <c r="B265" s="356" t="s">
        <v>339</v>
      </c>
      <c r="C265" s="356" t="s">
        <v>5051</v>
      </c>
      <c r="D265" s="356">
        <v>99</v>
      </c>
      <c r="E265" s="356" t="s">
        <v>5120</v>
      </c>
      <c r="F265" s="363"/>
      <c r="G265" s="356"/>
    </row>
    <row r="266" spans="2:7">
      <c r="B266" s="356" t="s">
        <v>339</v>
      </c>
      <c r="C266" s="356" t="s">
        <v>5051</v>
      </c>
      <c r="D266" s="356">
        <v>100</v>
      </c>
      <c r="E266" s="356" t="s">
        <v>1090</v>
      </c>
      <c r="F266" s="363"/>
      <c r="G266" s="356"/>
    </row>
    <row r="267" spans="2:7">
      <c r="B267" s="356" t="s">
        <v>339</v>
      </c>
      <c r="C267" s="356" t="s">
        <v>5051</v>
      </c>
      <c r="D267" s="356">
        <v>101</v>
      </c>
      <c r="E267" s="356" t="s">
        <v>5122</v>
      </c>
      <c r="F267" s="363"/>
      <c r="G267" s="356"/>
    </row>
    <row r="268" spans="2:7">
      <c r="B268" s="356" t="s">
        <v>339</v>
      </c>
      <c r="C268" s="356" t="s">
        <v>5051</v>
      </c>
      <c r="D268" s="356">
        <v>102</v>
      </c>
      <c r="E268" s="356" t="s">
        <v>578</v>
      </c>
      <c r="F268" s="363"/>
      <c r="G268" s="356"/>
    </row>
    <row r="269" spans="2:7">
      <c r="B269" s="356" t="s">
        <v>339</v>
      </c>
      <c r="C269" s="356" t="s">
        <v>5051</v>
      </c>
      <c r="D269" s="356">
        <v>103</v>
      </c>
      <c r="E269" s="356" t="s">
        <v>2173</v>
      </c>
      <c r="F269" s="363"/>
      <c r="G269" s="356"/>
    </row>
    <row r="270" spans="2:7">
      <c r="B270" s="356" t="s">
        <v>339</v>
      </c>
      <c r="C270" s="356" t="s">
        <v>5051</v>
      </c>
      <c r="D270" s="356">
        <v>104</v>
      </c>
      <c r="E270" s="356" t="s">
        <v>4389</v>
      </c>
      <c r="F270" s="363"/>
      <c r="G270" s="356"/>
    </row>
    <row r="271" spans="2:7">
      <c r="B271" s="356" t="s">
        <v>339</v>
      </c>
      <c r="C271" s="356" t="s">
        <v>5051</v>
      </c>
      <c r="D271" s="356">
        <v>105</v>
      </c>
      <c r="E271" s="356" t="s">
        <v>5123</v>
      </c>
      <c r="F271" s="363"/>
      <c r="G271" s="356"/>
    </row>
    <row r="272" spans="2:7">
      <c r="B272" s="356" t="s">
        <v>339</v>
      </c>
      <c r="C272" s="356" t="s">
        <v>5051</v>
      </c>
      <c r="D272" s="356">
        <v>106</v>
      </c>
      <c r="E272" s="356" t="s">
        <v>1004</v>
      </c>
      <c r="F272" s="363"/>
      <c r="G272" s="356"/>
    </row>
    <row r="273" spans="2:7">
      <c r="B273" s="356" t="s">
        <v>339</v>
      </c>
      <c r="C273" s="356" t="s">
        <v>5051</v>
      </c>
      <c r="D273" s="356">
        <v>107</v>
      </c>
      <c r="E273" s="356" t="s">
        <v>4006</v>
      </c>
      <c r="F273" s="363"/>
      <c r="G273" s="356"/>
    </row>
    <row r="274" spans="2:7">
      <c r="B274" s="356" t="s">
        <v>339</v>
      </c>
      <c r="C274" s="356" t="s">
        <v>5051</v>
      </c>
      <c r="D274" s="356">
        <v>108</v>
      </c>
      <c r="E274" s="356" t="s">
        <v>5125</v>
      </c>
      <c r="F274" s="363"/>
      <c r="G274" s="356"/>
    </row>
    <row r="275" spans="2:7">
      <c r="B275" s="356" t="s">
        <v>339</v>
      </c>
      <c r="C275" s="356" t="s">
        <v>5051</v>
      </c>
      <c r="D275" s="356">
        <v>109</v>
      </c>
      <c r="E275" s="356" t="s">
        <v>2678</v>
      </c>
      <c r="F275" s="363"/>
      <c r="G275" s="356"/>
    </row>
    <row r="276" spans="2:7">
      <c r="B276" s="356" t="s">
        <v>339</v>
      </c>
      <c r="C276" s="356" t="s">
        <v>5051</v>
      </c>
      <c r="D276" s="356">
        <v>110</v>
      </c>
      <c r="E276" s="356" t="s">
        <v>4143</v>
      </c>
      <c r="F276" s="363"/>
      <c r="G276" s="356"/>
    </row>
    <row r="277" spans="2:7">
      <c r="B277" s="356" t="s">
        <v>339</v>
      </c>
      <c r="C277" s="356" t="s">
        <v>5051</v>
      </c>
      <c r="D277" s="356">
        <v>111</v>
      </c>
      <c r="E277" s="356" t="s">
        <v>2325</v>
      </c>
      <c r="F277" s="363"/>
      <c r="G277" s="356"/>
    </row>
    <row r="278" spans="2:7">
      <c r="B278" s="356" t="s">
        <v>339</v>
      </c>
      <c r="C278" s="356" t="s">
        <v>5051</v>
      </c>
      <c r="D278" s="356">
        <v>112</v>
      </c>
      <c r="E278" s="356" t="s">
        <v>4471</v>
      </c>
      <c r="F278" s="363"/>
      <c r="G278" s="356"/>
    </row>
    <row r="279" spans="2:7">
      <c r="B279" s="356" t="s">
        <v>339</v>
      </c>
      <c r="C279" s="356" t="s">
        <v>5051</v>
      </c>
      <c r="D279" s="356">
        <v>113</v>
      </c>
      <c r="E279" s="356" t="s">
        <v>5126</v>
      </c>
      <c r="F279" s="363"/>
      <c r="G279" s="356"/>
    </row>
    <row r="280" spans="2:7">
      <c r="B280" s="356" t="s">
        <v>339</v>
      </c>
      <c r="C280" s="356" t="s">
        <v>5051</v>
      </c>
      <c r="D280" s="356">
        <v>114</v>
      </c>
      <c r="E280" s="356" t="s">
        <v>2935</v>
      </c>
      <c r="F280" s="363"/>
      <c r="G280" s="356"/>
    </row>
    <row r="281" spans="2:7">
      <c r="B281" s="356" t="s">
        <v>339</v>
      </c>
      <c r="C281" s="356" t="s">
        <v>5051</v>
      </c>
      <c r="D281" s="356">
        <v>115</v>
      </c>
      <c r="E281" s="356" t="s">
        <v>1509</v>
      </c>
      <c r="F281" s="363"/>
      <c r="G281" s="356"/>
    </row>
    <row r="282" spans="2:7">
      <c r="B282" s="356" t="s">
        <v>339</v>
      </c>
      <c r="C282" s="356" t="s">
        <v>5051</v>
      </c>
      <c r="D282" s="356">
        <v>116</v>
      </c>
      <c r="E282" s="356" t="s">
        <v>5086</v>
      </c>
      <c r="F282" s="363"/>
      <c r="G282" s="356"/>
    </row>
    <row r="283" spans="2:7">
      <c r="B283" s="356" t="s">
        <v>339</v>
      </c>
      <c r="C283" s="356" t="s">
        <v>5051</v>
      </c>
      <c r="D283" s="356">
        <v>117</v>
      </c>
      <c r="E283" s="356" t="s">
        <v>3304</v>
      </c>
      <c r="F283" s="363"/>
      <c r="G283" s="356"/>
    </row>
    <row r="284" spans="2:7">
      <c r="B284" s="356" t="s">
        <v>339</v>
      </c>
      <c r="C284" s="356" t="s">
        <v>5051</v>
      </c>
      <c r="D284" s="356">
        <v>118</v>
      </c>
      <c r="E284" s="356" t="s">
        <v>4737</v>
      </c>
      <c r="F284" s="363" t="s">
        <v>7266</v>
      </c>
      <c r="G284" s="356"/>
    </row>
    <row r="285" spans="2:7">
      <c r="B285" s="356" t="s">
        <v>339</v>
      </c>
      <c r="C285" s="356" t="s">
        <v>5051</v>
      </c>
      <c r="D285" s="356">
        <v>119</v>
      </c>
      <c r="E285" s="356" t="s">
        <v>4571</v>
      </c>
      <c r="F285" s="363" t="s">
        <v>7266</v>
      </c>
      <c r="G285" s="356"/>
    </row>
    <row r="286" spans="2:7">
      <c r="B286" s="356" t="s">
        <v>339</v>
      </c>
      <c r="C286" s="356" t="s">
        <v>5051</v>
      </c>
      <c r="D286" s="356">
        <v>120</v>
      </c>
      <c r="E286" s="358" t="s">
        <v>286</v>
      </c>
      <c r="F286" s="363"/>
      <c r="G286" s="356"/>
    </row>
    <row r="287" spans="2:7">
      <c r="B287" s="356" t="s">
        <v>339</v>
      </c>
      <c r="C287" s="356" t="s">
        <v>5051</v>
      </c>
      <c r="D287" s="356">
        <v>121</v>
      </c>
      <c r="E287" s="358" t="s">
        <v>241</v>
      </c>
      <c r="F287" s="363"/>
      <c r="G287" s="356"/>
    </row>
    <row r="288" spans="2:7">
      <c r="B288" s="356" t="s">
        <v>339</v>
      </c>
      <c r="C288" s="356" t="s">
        <v>5051</v>
      </c>
      <c r="D288" s="356">
        <v>122</v>
      </c>
      <c r="E288" s="358" t="s">
        <v>299</v>
      </c>
      <c r="F288" s="363"/>
      <c r="G288" s="356"/>
    </row>
    <row r="289" spans="2:7">
      <c r="B289" s="356" t="s">
        <v>339</v>
      </c>
      <c r="C289" s="356" t="s">
        <v>5051</v>
      </c>
      <c r="D289" s="356">
        <v>123</v>
      </c>
      <c r="E289" s="358" t="s">
        <v>103</v>
      </c>
      <c r="F289" s="363"/>
      <c r="G289" s="356"/>
    </row>
    <row r="290" spans="2:7">
      <c r="B290" s="356" t="s">
        <v>339</v>
      </c>
      <c r="C290" s="356" t="s">
        <v>5051</v>
      </c>
      <c r="D290" s="356">
        <v>124</v>
      </c>
      <c r="E290" s="358" t="s">
        <v>303</v>
      </c>
      <c r="F290" s="363"/>
      <c r="G290" s="356"/>
    </row>
    <row r="291" spans="2:7">
      <c r="B291" s="356" t="s">
        <v>339</v>
      </c>
      <c r="C291" s="356" t="s">
        <v>5051</v>
      </c>
      <c r="D291" s="356">
        <v>125</v>
      </c>
      <c r="E291" s="358" t="s">
        <v>306</v>
      </c>
      <c r="F291" s="363"/>
      <c r="G291" s="356"/>
    </row>
    <row r="292" spans="2:7">
      <c r="B292" s="356" t="s">
        <v>5127</v>
      </c>
      <c r="C292" s="356" t="s">
        <v>1920</v>
      </c>
      <c r="D292" s="356">
        <v>1</v>
      </c>
      <c r="E292" s="358" t="s">
        <v>76</v>
      </c>
      <c r="F292" s="363"/>
      <c r="G292" s="356"/>
    </row>
    <row r="293" spans="2:7">
      <c r="B293" s="356" t="s">
        <v>5127</v>
      </c>
      <c r="C293" s="356" t="s">
        <v>1920</v>
      </c>
      <c r="D293" s="356">
        <v>2</v>
      </c>
      <c r="E293" s="358" t="s">
        <v>71</v>
      </c>
      <c r="F293" s="363"/>
      <c r="G293" s="356"/>
    </row>
    <row r="294" spans="2:7">
      <c r="B294" s="356" t="s">
        <v>5127</v>
      </c>
      <c r="C294" s="356" t="s">
        <v>1920</v>
      </c>
      <c r="D294" s="356">
        <v>3</v>
      </c>
      <c r="E294" s="358" t="s">
        <v>46</v>
      </c>
      <c r="F294" s="363"/>
      <c r="G294" s="356"/>
    </row>
    <row r="295" spans="2:7">
      <c r="B295" s="356" t="s">
        <v>5127</v>
      </c>
      <c r="C295" s="356" t="s">
        <v>1920</v>
      </c>
      <c r="D295" s="356">
        <v>4</v>
      </c>
      <c r="E295" s="358" t="s">
        <v>700</v>
      </c>
      <c r="F295" s="363"/>
      <c r="G295" s="356"/>
    </row>
    <row r="296" spans="2:7">
      <c r="B296" s="356" t="s">
        <v>5127</v>
      </c>
      <c r="C296" s="356" t="s">
        <v>1920</v>
      </c>
      <c r="D296" s="356">
        <v>5</v>
      </c>
      <c r="E296" s="356" t="s">
        <v>2286</v>
      </c>
      <c r="F296" s="363"/>
      <c r="G296" s="356"/>
    </row>
    <row r="297" spans="2:7">
      <c r="B297" s="356" t="s">
        <v>5127</v>
      </c>
      <c r="C297" s="356" t="s">
        <v>1920</v>
      </c>
      <c r="D297" s="356">
        <v>6</v>
      </c>
      <c r="E297" s="356" t="s">
        <v>2289</v>
      </c>
      <c r="F297" s="363"/>
      <c r="G297" s="356"/>
    </row>
    <row r="298" spans="2:7">
      <c r="B298" s="356" t="s">
        <v>5127</v>
      </c>
      <c r="C298" s="356" t="s">
        <v>1920</v>
      </c>
      <c r="D298" s="356">
        <v>7</v>
      </c>
      <c r="E298" s="356" t="s">
        <v>1606</v>
      </c>
      <c r="F298" s="363"/>
      <c r="G298" s="356"/>
    </row>
    <row r="299" spans="2:7">
      <c r="B299" s="356" t="s">
        <v>5127</v>
      </c>
      <c r="C299" s="356" t="s">
        <v>1920</v>
      </c>
      <c r="D299" s="356">
        <v>8</v>
      </c>
      <c r="E299" s="356" t="s">
        <v>2464</v>
      </c>
      <c r="F299" s="363" t="s">
        <v>7266</v>
      </c>
      <c r="G299" s="356"/>
    </row>
    <row r="300" spans="2:7">
      <c r="B300" s="356" t="s">
        <v>5127</v>
      </c>
      <c r="C300" s="356" t="s">
        <v>1920</v>
      </c>
      <c r="D300" s="356">
        <v>9</v>
      </c>
      <c r="E300" s="356" t="s">
        <v>3029</v>
      </c>
      <c r="F300" s="363"/>
      <c r="G300" s="356"/>
    </row>
    <row r="301" spans="2:7">
      <c r="B301" s="356" t="s">
        <v>5127</v>
      </c>
      <c r="C301" s="356" t="s">
        <v>1920</v>
      </c>
      <c r="D301" s="356">
        <v>10</v>
      </c>
      <c r="E301" s="356" t="s">
        <v>3032</v>
      </c>
      <c r="F301" s="363"/>
      <c r="G301" s="356"/>
    </row>
    <row r="302" spans="2:7">
      <c r="B302" s="356" t="s">
        <v>5127</v>
      </c>
      <c r="C302" s="356" t="s">
        <v>1920</v>
      </c>
      <c r="D302" s="356">
        <v>11</v>
      </c>
      <c r="E302" s="356" t="s">
        <v>464</v>
      </c>
      <c r="F302" s="363"/>
      <c r="G302" s="356"/>
    </row>
    <row r="303" spans="2:7">
      <c r="B303" s="356" t="s">
        <v>5127</v>
      </c>
      <c r="C303" s="356" t="s">
        <v>1920</v>
      </c>
      <c r="D303" s="356">
        <v>12</v>
      </c>
      <c r="E303" s="356" t="s">
        <v>2304</v>
      </c>
      <c r="F303" s="363"/>
      <c r="G303" s="356"/>
    </row>
    <row r="304" spans="2:7">
      <c r="B304" s="356" t="s">
        <v>5127</v>
      </c>
      <c r="C304" s="356" t="s">
        <v>1920</v>
      </c>
      <c r="D304" s="356">
        <v>13</v>
      </c>
      <c r="E304" s="356" t="s">
        <v>985</v>
      </c>
      <c r="F304" s="363"/>
      <c r="G304" s="356"/>
    </row>
    <row r="305" spans="2:7">
      <c r="B305" s="356" t="s">
        <v>5127</v>
      </c>
      <c r="C305" s="356" t="s">
        <v>1920</v>
      </c>
      <c r="D305" s="356">
        <v>14</v>
      </c>
      <c r="E305" s="356" t="s">
        <v>970</v>
      </c>
      <c r="F305" s="363"/>
      <c r="G305" s="356"/>
    </row>
    <row r="306" spans="2:7">
      <c r="B306" s="356" t="s">
        <v>5127</v>
      </c>
      <c r="C306" s="356" t="s">
        <v>1920</v>
      </c>
      <c r="D306" s="356">
        <v>15</v>
      </c>
      <c r="E306" s="356" t="s">
        <v>1623</v>
      </c>
      <c r="F306" s="363" t="s">
        <v>7266</v>
      </c>
      <c r="G306" s="356"/>
    </row>
    <row r="307" spans="2:7">
      <c r="B307" s="356" t="s">
        <v>5127</v>
      </c>
      <c r="C307" s="356" t="s">
        <v>1920</v>
      </c>
      <c r="D307" s="356">
        <v>16</v>
      </c>
      <c r="E307" s="356" t="s">
        <v>3034</v>
      </c>
      <c r="F307" s="363"/>
      <c r="G307" s="356"/>
    </row>
    <row r="308" spans="2:7">
      <c r="B308" s="356" t="s">
        <v>5127</v>
      </c>
      <c r="C308" s="356" t="s">
        <v>1920</v>
      </c>
      <c r="D308" s="356">
        <v>17</v>
      </c>
      <c r="E308" s="356" t="s">
        <v>1668</v>
      </c>
      <c r="F308" s="363"/>
      <c r="G308" s="356"/>
    </row>
    <row r="309" spans="2:7">
      <c r="B309" s="356" t="s">
        <v>5127</v>
      </c>
      <c r="C309" s="356" t="s">
        <v>1920</v>
      </c>
      <c r="D309" s="356">
        <v>18</v>
      </c>
      <c r="E309" s="356" t="s">
        <v>3037</v>
      </c>
      <c r="F309" s="363"/>
      <c r="G309" s="356"/>
    </row>
    <row r="310" spans="2:7">
      <c r="B310" s="356" t="s">
        <v>5127</v>
      </c>
      <c r="C310" s="356" t="s">
        <v>1920</v>
      </c>
      <c r="D310" s="356">
        <v>19</v>
      </c>
      <c r="E310" s="356" t="s">
        <v>2659</v>
      </c>
      <c r="F310" s="363"/>
      <c r="G310" s="356"/>
    </row>
    <row r="311" spans="2:7">
      <c r="B311" s="356" t="s">
        <v>5127</v>
      </c>
      <c r="C311" s="356" t="s">
        <v>1920</v>
      </c>
      <c r="D311" s="356">
        <v>20</v>
      </c>
      <c r="E311" s="356" t="s">
        <v>2797</v>
      </c>
      <c r="F311" s="363"/>
      <c r="G311" s="356"/>
    </row>
    <row r="312" spans="2:7">
      <c r="B312" s="356" t="s">
        <v>5127</v>
      </c>
      <c r="C312" s="356" t="s">
        <v>1920</v>
      </c>
      <c r="D312" s="356">
        <v>21</v>
      </c>
      <c r="E312" s="356" t="s">
        <v>1003</v>
      </c>
      <c r="F312" s="363"/>
      <c r="G312" s="356"/>
    </row>
    <row r="313" spans="2:7">
      <c r="B313" s="356" t="s">
        <v>5127</v>
      </c>
      <c r="C313" s="356" t="s">
        <v>1920</v>
      </c>
      <c r="D313" s="356">
        <v>22</v>
      </c>
      <c r="E313" s="356" t="s">
        <v>568</v>
      </c>
      <c r="F313" s="363" t="s">
        <v>7266</v>
      </c>
      <c r="G313" s="356"/>
    </row>
    <row r="314" spans="2:7">
      <c r="B314" s="356" t="s">
        <v>5127</v>
      </c>
      <c r="C314" s="356" t="s">
        <v>1920</v>
      </c>
      <c r="D314" s="356">
        <v>23</v>
      </c>
      <c r="E314" s="356" t="s">
        <v>3041</v>
      </c>
      <c r="F314" s="363"/>
      <c r="G314" s="356"/>
    </row>
    <row r="315" spans="2:7">
      <c r="B315" s="356" t="s">
        <v>5127</v>
      </c>
      <c r="C315" s="356" t="s">
        <v>1920</v>
      </c>
      <c r="D315" s="356">
        <v>24</v>
      </c>
      <c r="E315" s="356" t="s">
        <v>3043</v>
      </c>
      <c r="F315" s="363"/>
      <c r="G315" s="356"/>
    </row>
    <row r="316" spans="2:7">
      <c r="B316" s="356" t="s">
        <v>5127</v>
      </c>
      <c r="C316" s="356" t="s">
        <v>1920</v>
      </c>
      <c r="D316" s="356">
        <v>25</v>
      </c>
      <c r="E316" s="356" t="s">
        <v>3044</v>
      </c>
      <c r="F316" s="363"/>
      <c r="G316" s="356"/>
    </row>
    <row r="317" spans="2:7">
      <c r="B317" s="356" t="s">
        <v>5127</v>
      </c>
      <c r="C317" s="356" t="s">
        <v>1920</v>
      </c>
      <c r="D317" s="356">
        <v>26</v>
      </c>
      <c r="E317" s="356" t="s">
        <v>821</v>
      </c>
      <c r="F317" s="363"/>
      <c r="G317" s="356"/>
    </row>
    <row r="318" spans="2:7">
      <c r="B318" s="356" t="s">
        <v>5127</v>
      </c>
      <c r="C318" s="356" t="s">
        <v>1920</v>
      </c>
      <c r="D318" s="356">
        <v>27</v>
      </c>
      <c r="E318" s="356" t="s">
        <v>691</v>
      </c>
      <c r="F318" s="363"/>
      <c r="G318" s="356"/>
    </row>
    <row r="319" spans="2:7">
      <c r="B319" s="356" t="s">
        <v>5127</v>
      </c>
      <c r="C319" s="356" t="s">
        <v>1920</v>
      </c>
      <c r="D319" s="356">
        <v>28</v>
      </c>
      <c r="E319" s="356" t="s">
        <v>853</v>
      </c>
      <c r="F319" s="363"/>
      <c r="G319" s="356"/>
    </row>
    <row r="320" spans="2:7">
      <c r="B320" s="356" t="s">
        <v>5127</v>
      </c>
      <c r="C320" s="356" t="s">
        <v>1920</v>
      </c>
      <c r="D320" s="356">
        <v>29</v>
      </c>
      <c r="E320" s="356" t="s">
        <v>2309</v>
      </c>
      <c r="F320" s="363"/>
      <c r="G320" s="356"/>
    </row>
    <row r="321" spans="2:7">
      <c r="B321" s="356" t="s">
        <v>5127</v>
      </c>
      <c r="C321" s="356" t="s">
        <v>1920</v>
      </c>
      <c r="D321" s="356">
        <v>30</v>
      </c>
      <c r="E321" s="356" t="s">
        <v>1861</v>
      </c>
      <c r="F321" s="363"/>
      <c r="G321" s="356"/>
    </row>
    <row r="322" spans="2:7">
      <c r="B322" s="356" t="s">
        <v>5127</v>
      </c>
      <c r="C322" s="356" t="s">
        <v>1920</v>
      </c>
      <c r="D322" s="356">
        <v>31</v>
      </c>
      <c r="E322" s="356" t="s">
        <v>3045</v>
      </c>
      <c r="F322" s="363"/>
      <c r="G322" s="356"/>
    </row>
    <row r="323" spans="2:7">
      <c r="B323" s="356" t="s">
        <v>5127</v>
      </c>
      <c r="C323" s="356" t="s">
        <v>1920</v>
      </c>
      <c r="D323" s="356">
        <v>32</v>
      </c>
      <c r="E323" s="356" t="s">
        <v>3051</v>
      </c>
      <c r="F323" s="363"/>
      <c r="G323" s="356"/>
    </row>
    <row r="324" spans="2:7">
      <c r="B324" s="356" t="s">
        <v>5127</v>
      </c>
      <c r="C324" s="356" t="s">
        <v>1920</v>
      </c>
      <c r="D324" s="356">
        <v>33</v>
      </c>
      <c r="E324" s="356" t="s">
        <v>838</v>
      </c>
      <c r="F324" s="363"/>
      <c r="G324" s="356"/>
    </row>
    <row r="325" spans="2:7">
      <c r="B325" s="356" t="s">
        <v>5127</v>
      </c>
      <c r="C325" s="356" t="s">
        <v>1920</v>
      </c>
      <c r="D325" s="356">
        <v>34</v>
      </c>
      <c r="E325" s="356" t="s">
        <v>2332</v>
      </c>
      <c r="F325" s="363"/>
      <c r="G325" s="356"/>
    </row>
    <row r="326" spans="2:7">
      <c r="B326" s="356" t="s">
        <v>5127</v>
      </c>
      <c r="C326" s="356" t="s">
        <v>1920</v>
      </c>
      <c r="D326" s="356">
        <v>35</v>
      </c>
      <c r="E326" s="356" t="s">
        <v>3079</v>
      </c>
      <c r="F326" s="363"/>
      <c r="G326" s="356"/>
    </row>
    <row r="327" spans="2:7">
      <c r="B327" s="356" t="s">
        <v>5127</v>
      </c>
      <c r="C327" s="356" t="s">
        <v>1920</v>
      </c>
      <c r="D327" s="356">
        <v>36</v>
      </c>
      <c r="E327" s="356" t="s">
        <v>912</v>
      </c>
      <c r="F327" s="363"/>
      <c r="G327" s="356"/>
    </row>
    <row r="328" spans="2:7">
      <c r="B328" s="356" t="s">
        <v>5127</v>
      </c>
      <c r="C328" s="356" t="s">
        <v>1920</v>
      </c>
      <c r="D328" s="356">
        <v>37</v>
      </c>
      <c r="E328" s="356" t="s">
        <v>3082</v>
      </c>
      <c r="F328" s="363"/>
      <c r="G328" s="356"/>
    </row>
    <row r="329" spans="2:7">
      <c r="B329" s="356" t="s">
        <v>5127</v>
      </c>
      <c r="C329" s="356" t="s">
        <v>1920</v>
      </c>
      <c r="D329" s="356">
        <v>38</v>
      </c>
      <c r="E329" s="356" t="s">
        <v>3084</v>
      </c>
      <c r="F329" s="363"/>
      <c r="G329" s="356"/>
    </row>
    <row r="330" spans="2:7">
      <c r="B330" s="356" t="s">
        <v>5127</v>
      </c>
      <c r="C330" s="356" t="s">
        <v>1920</v>
      </c>
      <c r="D330" s="356">
        <v>39</v>
      </c>
      <c r="E330" s="356" t="s">
        <v>2040</v>
      </c>
      <c r="F330" s="363"/>
      <c r="G330" s="356"/>
    </row>
    <row r="331" spans="2:7">
      <c r="B331" s="356" t="s">
        <v>5127</v>
      </c>
      <c r="C331" s="356" t="s">
        <v>1920</v>
      </c>
      <c r="D331" s="356">
        <v>40</v>
      </c>
      <c r="E331" s="356" t="s">
        <v>222</v>
      </c>
      <c r="F331" s="363"/>
      <c r="G331" s="356"/>
    </row>
    <row r="332" spans="2:7">
      <c r="B332" s="356" t="s">
        <v>5127</v>
      </c>
      <c r="C332" s="356" t="s">
        <v>1920</v>
      </c>
      <c r="D332" s="356">
        <v>41</v>
      </c>
      <c r="E332" s="356" t="s">
        <v>3090</v>
      </c>
      <c r="F332" s="363"/>
      <c r="G332" s="356"/>
    </row>
    <row r="333" spans="2:7">
      <c r="B333" s="356" t="s">
        <v>5127</v>
      </c>
      <c r="C333" s="356" t="s">
        <v>1920</v>
      </c>
      <c r="D333" s="356">
        <v>42</v>
      </c>
      <c r="E333" s="356" t="s">
        <v>3094</v>
      </c>
      <c r="F333" s="363"/>
      <c r="G333" s="356"/>
    </row>
    <row r="334" spans="2:7">
      <c r="B334" s="356" t="s">
        <v>5127</v>
      </c>
      <c r="C334" s="356" t="s">
        <v>1920</v>
      </c>
      <c r="D334" s="356">
        <v>43</v>
      </c>
      <c r="E334" s="356" t="s">
        <v>2941</v>
      </c>
      <c r="F334" s="363"/>
      <c r="G334" s="356"/>
    </row>
    <row r="335" spans="2:7">
      <c r="B335" s="356" t="s">
        <v>5127</v>
      </c>
      <c r="C335" s="356" t="s">
        <v>1920</v>
      </c>
      <c r="D335" s="356">
        <v>44</v>
      </c>
      <c r="E335" s="356" t="s">
        <v>3098</v>
      </c>
      <c r="F335" s="363"/>
      <c r="G335" s="356"/>
    </row>
    <row r="336" spans="2:7">
      <c r="B336" s="356" t="s">
        <v>5127</v>
      </c>
      <c r="C336" s="356" t="s">
        <v>1920</v>
      </c>
      <c r="D336" s="356">
        <v>45</v>
      </c>
      <c r="E336" s="356" t="s">
        <v>1295</v>
      </c>
      <c r="F336" s="363"/>
      <c r="G336" s="356"/>
    </row>
    <row r="337" spans="2:7">
      <c r="B337" s="356" t="s">
        <v>5127</v>
      </c>
      <c r="C337" s="356" t="s">
        <v>1920</v>
      </c>
      <c r="D337" s="356">
        <v>46</v>
      </c>
      <c r="E337" s="356" t="s">
        <v>3099</v>
      </c>
      <c r="F337" s="363"/>
      <c r="G337" s="356"/>
    </row>
    <row r="338" spans="2:7">
      <c r="B338" s="356" t="s">
        <v>5127</v>
      </c>
      <c r="C338" s="356" t="s">
        <v>1920</v>
      </c>
      <c r="D338" s="356">
        <v>47</v>
      </c>
      <c r="E338" s="356" t="s">
        <v>877</v>
      </c>
      <c r="F338" s="363"/>
      <c r="G338" s="356"/>
    </row>
    <row r="339" spans="2:7">
      <c r="B339" s="356" t="s">
        <v>5127</v>
      </c>
      <c r="C339" s="356" t="s">
        <v>1920</v>
      </c>
      <c r="D339" s="356">
        <v>48</v>
      </c>
      <c r="E339" s="356" t="s">
        <v>3101</v>
      </c>
      <c r="F339" s="363"/>
      <c r="G339" s="356"/>
    </row>
    <row r="340" spans="2:7">
      <c r="B340" s="356" t="s">
        <v>5127</v>
      </c>
      <c r="C340" s="356" t="s">
        <v>1920</v>
      </c>
      <c r="D340" s="356">
        <v>49</v>
      </c>
      <c r="E340" s="356" t="s">
        <v>3104</v>
      </c>
      <c r="F340" s="363"/>
      <c r="G340" s="356"/>
    </row>
    <row r="341" spans="2:7">
      <c r="B341" s="356" t="s">
        <v>5127</v>
      </c>
      <c r="C341" s="356" t="s">
        <v>1920</v>
      </c>
      <c r="D341" s="356">
        <v>50</v>
      </c>
      <c r="E341" s="356" t="s">
        <v>3107</v>
      </c>
      <c r="F341" s="363"/>
      <c r="G341" s="356"/>
    </row>
    <row r="342" spans="2:7">
      <c r="B342" s="356" t="s">
        <v>5127</v>
      </c>
      <c r="C342" s="356" t="s">
        <v>1920</v>
      </c>
      <c r="D342" s="356">
        <v>51</v>
      </c>
      <c r="E342" s="356" t="s">
        <v>3109</v>
      </c>
      <c r="F342" s="363"/>
      <c r="G342" s="356"/>
    </row>
    <row r="343" spans="2:7">
      <c r="B343" s="356" t="s">
        <v>5127</v>
      </c>
      <c r="C343" s="356" t="s">
        <v>1920</v>
      </c>
      <c r="D343" s="356">
        <v>52</v>
      </c>
      <c r="E343" s="356" t="s">
        <v>2459</v>
      </c>
      <c r="F343" s="363"/>
      <c r="G343" s="356"/>
    </row>
    <row r="344" spans="2:7">
      <c r="B344" s="356" t="s">
        <v>5127</v>
      </c>
      <c r="C344" s="356" t="s">
        <v>1920</v>
      </c>
      <c r="D344" s="356">
        <v>53</v>
      </c>
      <c r="E344" s="356" t="s">
        <v>3110</v>
      </c>
      <c r="F344" s="363"/>
      <c r="G344" s="356"/>
    </row>
    <row r="345" spans="2:7">
      <c r="B345" s="356" t="s">
        <v>5127</v>
      </c>
      <c r="C345" s="356" t="s">
        <v>1920</v>
      </c>
      <c r="D345" s="356">
        <v>54</v>
      </c>
      <c r="E345" s="356" t="s">
        <v>248</v>
      </c>
      <c r="F345" s="363"/>
      <c r="G345" s="356"/>
    </row>
    <row r="346" spans="2:7">
      <c r="B346" s="356" t="s">
        <v>5127</v>
      </c>
      <c r="C346" s="356" t="s">
        <v>1920</v>
      </c>
      <c r="D346" s="356">
        <v>55</v>
      </c>
      <c r="E346" s="356" t="s">
        <v>785</v>
      </c>
      <c r="F346" s="363"/>
      <c r="G346" s="356"/>
    </row>
    <row r="347" spans="2:7">
      <c r="B347" s="356" t="s">
        <v>5127</v>
      </c>
      <c r="C347" s="356" t="s">
        <v>1920</v>
      </c>
      <c r="D347" s="356">
        <v>56</v>
      </c>
      <c r="E347" s="356" t="s">
        <v>3114</v>
      </c>
      <c r="F347" s="363"/>
      <c r="G347" s="356"/>
    </row>
    <row r="348" spans="2:7">
      <c r="B348" s="356" t="s">
        <v>5127</v>
      </c>
      <c r="C348" s="356" t="s">
        <v>1920</v>
      </c>
      <c r="D348" s="356">
        <v>57</v>
      </c>
      <c r="E348" s="356" t="s">
        <v>585</v>
      </c>
      <c r="F348" s="363"/>
      <c r="G348" s="356"/>
    </row>
    <row r="349" spans="2:7">
      <c r="B349" s="356" t="s">
        <v>5127</v>
      </c>
      <c r="C349" s="356" t="s">
        <v>1920</v>
      </c>
      <c r="D349" s="356">
        <v>58</v>
      </c>
      <c r="E349" s="356" t="s">
        <v>3115</v>
      </c>
      <c r="F349" s="363"/>
      <c r="G349" s="356"/>
    </row>
    <row r="350" spans="2:7">
      <c r="B350" s="356" t="s">
        <v>5127</v>
      </c>
      <c r="C350" s="356" t="s">
        <v>1920</v>
      </c>
      <c r="D350" s="356">
        <v>59</v>
      </c>
      <c r="E350" s="356" t="s">
        <v>2737</v>
      </c>
      <c r="F350" s="363"/>
      <c r="G350" s="356"/>
    </row>
    <row r="351" spans="2:7">
      <c r="B351" s="356" t="s">
        <v>5127</v>
      </c>
      <c r="C351" s="356" t="s">
        <v>1920</v>
      </c>
      <c r="D351" s="356">
        <v>60</v>
      </c>
      <c r="E351" s="356" t="s">
        <v>2320</v>
      </c>
      <c r="F351" s="363"/>
      <c r="G351" s="356"/>
    </row>
    <row r="352" spans="2:7">
      <c r="B352" s="356" t="s">
        <v>5127</v>
      </c>
      <c r="C352" s="356" t="s">
        <v>1920</v>
      </c>
      <c r="D352" s="356">
        <v>61</v>
      </c>
      <c r="E352" s="356" t="s">
        <v>2693</v>
      </c>
      <c r="F352" s="363"/>
      <c r="G352" s="356"/>
    </row>
    <row r="353" spans="2:7">
      <c r="B353" s="356" t="s">
        <v>5127</v>
      </c>
      <c r="C353" s="356" t="s">
        <v>1920</v>
      </c>
      <c r="D353" s="356">
        <v>62</v>
      </c>
      <c r="E353" s="356" t="s">
        <v>83</v>
      </c>
      <c r="F353" s="363"/>
      <c r="G353" s="356"/>
    </row>
    <row r="354" spans="2:7">
      <c r="B354" s="356" t="s">
        <v>5127</v>
      </c>
      <c r="C354" s="356" t="s">
        <v>1920</v>
      </c>
      <c r="D354" s="356">
        <v>63</v>
      </c>
      <c r="E354" s="356" t="s">
        <v>3116</v>
      </c>
      <c r="F354" s="363"/>
      <c r="G354" s="356"/>
    </row>
    <row r="355" spans="2:7">
      <c r="B355" s="356" t="s">
        <v>5127</v>
      </c>
      <c r="C355" s="356" t="s">
        <v>1920</v>
      </c>
      <c r="D355" s="356">
        <v>64</v>
      </c>
      <c r="E355" s="356" t="s">
        <v>2543</v>
      </c>
      <c r="F355" s="363"/>
      <c r="G355" s="356"/>
    </row>
    <row r="356" spans="2:7">
      <c r="B356" s="356" t="s">
        <v>5127</v>
      </c>
      <c r="C356" s="356" t="s">
        <v>1920</v>
      </c>
      <c r="D356" s="356">
        <v>65</v>
      </c>
      <c r="E356" s="356" t="s">
        <v>3118</v>
      </c>
      <c r="F356" s="363"/>
      <c r="G356" s="356"/>
    </row>
    <row r="357" spans="2:7">
      <c r="B357" s="356" t="s">
        <v>5127</v>
      </c>
      <c r="C357" s="356" t="s">
        <v>1920</v>
      </c>
      <c r="D357" s="356">
        <v>66</v>
      </c>
      <c r="E357" s="356" t="s">
        <v>3121</v>
      </c>
      <c r="F357" s="363"/>
      <c r="G357" s="356"/>
    </row>
    <row r="358" spans="2:7">
      <c r="B358" s="356" t="s">
        <v>5127</v>
      </c>
      <c r="C358" s="356" t="s">
        <v>1920</v>
      </c>
      <c r="D358" s="356">
        <v>67</v>
      </c>
      <c r="E358" s="356" t="s">
        <v>3123</v>
      </c>
      <c r="F358" s="363"/>
      <c r="G358" s="356"/>
    </row>
    <row r="359" spans="2:7">
      <c r="B359" s="356" t="s">
        <v>5127</v>
      </c>
      <c r="C359" s="356" t="s">
        <v>1920</v>
      </c>
      <c r="D359" s="356">
        <v>68</v>
      </c>
      <c r="E359" s="356" t="s">
        <v>931</v>
      </c>
      <c r="F359" s="363"/>
      <c r="G359" s="356"/>
    </row>
    <row r="360" spans="2:7">
      <c r="B360" s="356" t="s">
        <v>5127</v>
      </c>
      <c r="C360" s="356" t="s">
        <v>1920</v>
      </c>
      <c r="D360" s="356">
        <v>69</v>
      </c>
      <c r="E360" s="356" t="s">
        <v>3124</v>
      </c>
      <c r="F360" s="363"/>
      <c r="G360" s="356"/>
    </row>
    <row r="361" spans="2:7">
      <c r="B361" s="356" t="s">
        <v>5127</v>
      </c>
      <c r="C361" s="356" t="s">
        <v>1920</v>
      </c>
      <c r="D361" s="356">
        <v>70</v>
      </c>
      <c r="E361" s="356" t="s">
        <v>3126</v>
      </c>
      <c r="F361" s="363"/>
      <c r="G361" s="356"/>
    </row>
    <row r="362" spans="2:7">
      <c r="B362" s="356" t="s">
        <v>5127</v>
      </c>
      <c r="C362" s="356" t="s">
        <v>1920</v>
      </c>
      <c r="D362" s="356">
        <v>71</v>
      </c>
      <c r="E362" s="356" t="s">
        <v>3128</v>
      </c>
      <c r="F362" s="363"/>
      <c r="G362" s="356"/>
    </row>
    <row r="363" spans="2:7">
      <c r="B363" s="356" t="s">
        <v>5127</v>
      </c>
      <c r="C363" s="356" t="s">
        <v>1920</v>
      </c>
      <c r="D363" s="356">
        <v>72</v>
      </c>
      <c r="E363" s="356" t="s">
        <v>3131</v>
      </c>
      <c r="F363" s="363"/>
      <c r="G363" s="356"/>
    </row>
    <row r="364" spans="2:7">
      <c r="B364" s="356" t="s">
        <v>5127</v>
      </c>
      <c r="C364" s="356" t="s">
        <v>1920</v>
      </c>
      <c r="D364" s="356">
        <v>73</v>
      </c>
      <c r="E364" s="356" t="s">
        <v>3133</v>
      </c>
      <c r="F364" s="363"/>
      <c r="G364" s="356"/>
    </row>
    <row r="365" spans="2:7">
      <c r="B365" s="356" t="s">
        <v>5127</v>
      </c>
      <c r="C365" s="356" t="s">
        <v>1920</v>
      </c>
      <c r="D365" s="356">
        <v>74</v>
      </c>
      <c r="E365" s="356" t="s">
        <v>3135</v>
      </c>
      <c r="F365" s="363"/>
      <c r="G365" s="356"/>
    </row>
    <row r="366" spans="2:7">
      <c r="B366" s="356" t="s">
        <v>5127</v>
      </c>
      <c r="C366" s="356" t="s">
        <v>1920</v>
      </c>
      <c r="D366" s="356">
        <v>75</v>
      </c>
      <c r="E366" s="356" t="s">
        <v>3136</v>
      </c>
      <c r="F366" s="363"/>
      <c r="G366" s="356"/>
    </row>
    <row r="367" spans="2:7">
      <c r="B367" s="356" t="s">
        <v>5127</v>
      </c>
      <c r="C367" s="356" t="s">
        <v>1920</v>
      </c>
      <c r="D367" s="356">
        <v>76</v>
      </c>
      <c r="E367" s="356" t="s">
        <v>3139</v>
      </c>
      <c r="F367" s="363"/>
      <c r="G367" s="356"/>
    </row>
    <row r="368" spans="2:7">
      <c r="B368" s="356" t="s">
        <v>5127</v>
      </c>
      <c r="C368" s="356" t="s">
        <v>1920</v>
      </c>
      <c r="D368" s="356">
        <v>77</v>
      </c>
      <c r="E368" s="356" t="s">
        <v>3140</v>
      </c>
      <c r="F368" s="363"/>
      <c r="G368" s="356"/>
    </row>
    <row r="369" spans="2:7">
      <c r="B369" s="356" t="s">
        <v>5127</v>
      </c>
      <c r="C369" s="356" t="s">
        <v>1920</v>
      </c>
      <c r="D369" s="356">
        <v>78</v>
      </c>
      <c r="E369" s="356" t="s">
        <v>407</v>
      </c>
      <c r="F369" s="363"/>
      <c r="G369" s="356"/>
    </row>
    <row r="370" spans="2:7">
      <c r="B370" s="356" t="s">
        <v>5127</v>
      </c>
      <c r="C370" s="356" t="s">
        <v>1920</v>
      </c>
      <c r="D370" s="356">
        <v>79</v>
      </c>
      <c r="E370" s="356" t="s">
        <v>3142</v>
      </c>
      <c r="F370" s="363"/>
      <c r="G370" s="356"/>
    </row>
    <row r="371" spans="2:7">
      <c r="B371" s="356" t="s">
        <v>5127</v>
      </c>
      <c r="C371" s="356" t="s">
        <v>1920</v>
      </c>
      <c r="D371" s="356">
        <v>80</v>
      </c>
      <c r="E371" s="356" t="s">
        <v>3146</v>
      </c>
      <c r="F371" s="363"/>
      <c r="G371" s="356"/>
    </row>
    <row r="372" spans="2:7">
      <c r="B372" s="356" t="s">
        <v>5127</v>
      </c>
      <c r="C372" s="356" t="s">
        <v>1920</v>
      </c>
      <c r="D372" s="356">
        <v>81</v>
      </c>
      <c r="E372" s="356" t="s">
        <v>3154</v>
      </c>
      <c r="F372" s="363"/>
      <c r="G372" s="356"/>
    </row>
    <row r="373" spans="2:7">
      <c r="B373" s="356" t="s">
        <v>5127</v>
      </c>
      <c r="C373" s="356" t="s">
        <v>1920</v>
      </c>
      <c r="D373" s="356">
        <v>82</v>
      </c>
      <c r="E373" s="356" t="s">
        <v>1530</v>
      </c>
      <c r="F373" s="363"/>
      <c r="G373" s="356"/>
    </row>
    <row r="374" spans="2:7">
      <c r="B374" s="356" t="s">
        <v>5127</v>
      </c>
      <c r="C374" s="356" t="s">
        <v>1920</v>
      </c>
      <c r="D374" s="356">
        <v>83</v>
      </c>
      <c r="E374" s="356" t="s">
        <v>4366</v>
      </c>
      <c r="F374" s="363"/>
      <c r="G374" s="356"/>
    </row>
    <row r="375" spans="2:7">
      <c r="B375" s="356" t="s">
        <v>5127</v>
      </c>
      <c r="C375" s="356" t="s">
        <v>1920</v>
      </c>
      <c r="D375" s="356">
        <v>84</v>
      </c>
      <c r="E375" s="356" t="s">
        <v>5129</v>
      </c>
      <c r="F375" s="363"/>
      <c r="G375" s="356"/>
    </row>
    <row r="376" spans="2:7">
      <c r="B376" s="356" t="s">
        <v>5127</v>
      </c>
      <c r="C376" s="356" t="s">
        <v>1920</v>
      </c>
      <c r="D376" s="356">
        <v>85</v>
      </c>
      <c r="E376" s="356" t="s">
        <v>2956</v>
      </c>
      <c r="F376" s="363"/>
      <c r="G376" s="356"/>
    </row>
    <row r="377" spans="2:7">
      <c r="B377" s="356" t="s">
        <v>5127</v>
      </c>
      <c r="C377" s="356" t="s">
        <v>1920</v>
      </c>
      <c r="D377" s="356">
        <v>86</v>
      </c>
      <c r="E377" s="356" t="s">
        <v>2391</v>
      </c>
      <c r="F377" s="363"/>
      <c r="G377" s="356"/>
    </row>
    <row r="378" spans="2:7">
      <c r="B378" s="356" t="s">
        <v>5127</v>
      </c>
      <c r="C378" s="356" t="s">
        <v>1920</v>
      </c>
      <c r="D378" s="356">
        <v>87</v>
      </c>
      <c r="E378" s="356" t="s">
        <v>3065</v>
      </c>
      <c r="F378" s="363"/>
      <c r="G378" s="356"/>
    </row>
    <row r="379" spans="2:7">
      <c r="B379" s="356" t="s">
        <v>5127</v>
      </c>
      <c r="C379" s="356" t="s">
        <v>1920</v>
      </c>
      <c r="D379" s="356">
        <v>88</v>
      </c>
      <c r="E379" s="356" t="s">
        <v>573</v>
      </c>
      <c r="F379" s="363"/>
      <c r="G379" s="356"/>
    </row>
    <row r="380" spans="2:7">
      <c r="B380" s="356" t="s">
        <v>5127</v>
      </c>
      <c r="C380" s="356" t="s">
        <v>1920</v>
      </c>
      <c r="D380" s="356">
        <v>89</v>
      </c>
      <c r="E380" s="356" t="s">
        <v>524</v>
      </c>
      <c r="F380" s="363"/>
      <c r="G380" s="356"/>
    </row>
    <row r="381" spans="2:7">
      <c r="B381" s="356" t="s">
        <v>5127</v>
      </c>
      <c r="C381" s="356" t="s">
        <v>1920</v>
      </c>
      <c r="D381" s="356">
        <v>90</v>
      </c>
      <c r="E381" s="356" t="s">
        <v>3071</v>
      </c>
      <c r="F381" s="363"/>
      <c r="G381" s="356"/>
    </row>
    <row r="382" spans="2:7">
      <c r="B382" s="356" t="s">
        <v>5127</v>
      </c>
      <c r="C382" s="356" t="s">
        <v>1920</v>
      </c>
      <c r="D382" s="356">
        <v>91</v>
      </c>
      <c r="E382" s="356" t="s">
        <v>7279</v>
      </c>
      <c r="F382" s="363"/>
      <c r="G382" s="356"/>
    </row>
    <row r="383" spans="2:7">
      <c r="B383" s="356" t="s">
        <v>5127</v>
      </c>
      <c r="C383" s="356" t="s">
        <v>1920</v>
      </c>
      <c r="D383" s="356">
        <v>92</v>
      </c>
      <c r="E383" s="356" t="s">
        <v>5130</v>
      </c>
      <c r="F383" s="363"/>
      <c r="G383" s="356"/>
    </row>
    <row r="384" spans="2:7">
      <c r="B384" s="356" t="s">
        <v>5127</v>
      </c>
      <c r="C384" s="356" t="s">
        <v>1920</v>
      </c>
      <c r="D384" s="356">
        <v>93</v>
      </c>
      <c r="E384" s="356" t="s">
        <v>5132</v>
      </c>
      <c r="F384" s="363"/>
      <c r="G384" s="356"/>
    </row>
    <row r="385" spans="2:7">
      <c r="B385" s="356" t="s">
        <v>5127</v>
      </c>
      <c r="C385" s="356" t="s">
        <v>1920</v>
      </c>
      <c r="D385" s="356">
        <v>94</v>
      </c>
      <c r="E385" s="356" t="s">
        <v>5133</v>
      </c>
      <c r="F385" s="363"/>
      <c r="G385" s="356"/>
    </row>
    <row r="386" spans="2:7">
      <c r="B386" s="356" t="s">
        <v>5127</v>
      </c>
      <c r="C386" s="356" t="s">
        <v>1920</v>
      </c>
      <c r="D386" s="356">
        <v>95</v>
      </c>
      <c r="E386" s="356" t="s">
        <v>822</v>
      </c>
      <c r="F386" s="363"/>
      <c r="G386" s="356"/>
    </row>
    <row r="387" spans="2:7">
      <c r="B387" s="356" t="s">
        <v>5127</v>
      </c>
      <c r="C387" s="356" t="s">
        <v>1920</v>
      </c>
      <c r="D387" s="356">
        <v>96</v>
      </c>
      <c r="E387" s="358" t="s">
        <v>286</v>
      </c>
      <c r="F387" s="363"/>
      <c r="G387" s="356"/>
    </row>
    <row r="388" spans="2:7">
      <c r="B388" s="356" t="s">
        <v>5127</v>
      </c>
      <c r="C388" s="356" t="s">
        <v>1920</v>
      </c>
      <c r="D388" s="356">
        <v>97</v>
      </c>
      <c r="E388" s="358" t="s">
        <v>241</v>
      </c>
      <c r="F388" s="363"/>
      <c r="G388" s="356"/>
    </row>
    <row r="389" spans="2:7">
      <c r="B389" s="356" t="s">
        <v>5127</v>
      </c>
      <c r="C389" s="356" t="s">
        <v>1920</v>
      </c>
      <c r="D389" s="356">
        <v>98</v>
      </c>
      <c r="E389" s="358" t="s">
        <v>299</v>
      </c>
      <c r="F389" s="363"/>
      <c r="G389" s="356"/>
    </row>
    <row r="390" spans="2:7">
      <c r="B390" s="356" t="s">
        <v>5127</v>
      </c>
      <c r="C390" s="356" t="s">
        <v>1920</v>
      </c>
      <c r="D390" s="356">
        <v>99</v>
      </c>
      <c r="E390" s="358" t="s">
        <v>103</v>
      </c>
      <c r="F390" s="363"/>
      <c r="G390" s="356"/>
    </row>
    <row r="391" spans="2:7">
      <c r="B391" s="356" t="s">
        <v>5127</v>
      </c>
      <c r="C391" s="356" t="s">
        <v>1920</v>
      </c>
      <c r="D391" s="356">
        <v>100</v>
      </c>
      <c r="E391" s="358" t="s">
        <v>303</v>
      </c>
      <c r="F391" s="363"/>
      <c r="G391" s="356"/>
    </row>
    <row r="392" spans="2:7">
      <c r="B392" s="356" t="s">
        <v>5127</v>
      </c>
      <c r="C392" s="356" t="s">
        <v>1920</v>
      </c>
      <c r="D392" s="356">
        <v>101</v>
      </c>
      <c r="E392" s="358" t="s">
        <v>306</v>
      </c>
      <c r="F392" s="363"/>
      <c r="G392" s="356"/>
    </row>
    <row r="393" spans="2:7">
      <c r="B393" s="356" t="s">
        <v>1964</v>
      </c>
      <c r="C393" s="356" t="s">
        <v>3171</v>
      </c>
      <c r="D393" s="356">
        <v>1</v>
      </c>
      <c r="E393" s="358" t="s">
        <v>76</v>
      </c>
      <c r="F393" s="363"/>
      <c r="G393" s="356"/>
    </row>
    <row r="394" spans="2:7">
      <c r="B394" s="356" t="s">
        <v>1964</v>
      </c>
      <c r="C394" s="356" t="s">
        <v>3171</v>
      </c>
      <c r="D394" s="356">
        <v>2</v>
      </c>
      <c r="E394" s="358" t="s">
        <v>71</v>
      </c>
      <c r="F394" s="363"/>
      <c r="G394" s="356"/>
    </row>
    <row r="395" spans="2:7">
      <c r="B395" s="356" t="s">
        <v>1964</v>
      </c>
      <c r="C395" s="356" t="s">
        <v>3171</v>
      </c>
      <c r="D395" s="356">
        <v>3</v>
      </c>
      <c r="E395" s="358" t="s">
        <v>46</v>
      </c>
      <c r="F395" s="363"/>
      <c r="G395" s="356"/>
    </row>
    <row r="396" spans="2:7">
      <c r="B396" s="356" t="s">
        <v>1964</v>
      </c>
      <c r="C396" s="356" t="s">
        <v>3171</v>
      </c>
      <c r="D396" s="356">
        <v>4</v>
      </c>
      <c r="E396" s="358" t="s">
        <v>700</v>
      </c>
      <c r="F396" s="363"/>
      <c r="G396" s="356"/>
    </row>
    <row r="397" spans="2:7">
      <c r="B397" s="356" t="s">
        <v>1964</v>
      </c>
      <c r="C397" s="356" t="s">
        <v>3171</v>
      </c>
      <c r="D397" s="356">
        <v>5</v>
      </c>
      <c r="E397" s="359" t="s">
        <v>1036</v>
      </c>
      <c r="F397" s="363"/>
      <c r="G397" s="356"/>
    </row>
    <row r="398" spans="2:7">
      <c r="B398" s="356" t="s">
        <v>1964</v>
      </c>
      <c r="C398" s="356" t="s">
        <v>3171</v>
      </c>
      <c r="D398" s="356">
        <v>6</v>
      </c>
      <c r="E398" s="359" t="s">
        <v>974</v>
      </c>
      <c r="F398" s="363"/>
      <c r="G398" s="356"/>
    </row>
    <row r="399" spans="2:7">
      <c r="B399" s="356" t="s">
        <v>1964</v>
      </c>
      <c r="C399" s="356" t="s">
        <v>3171</v>
      </c>
      <c r="D399" s="356">
        <v>7</v>
      </c>
      <c r="E399" s="359" t="s">
        <v>3176</v>
      </c>
      <c r="F399" s="363"/>
      <c r="G399" s="356"/>
    </row>
    <row r="400" spans="2:7">
      <c r="B400" s="356" t="s">
        <v>1964</v>
      </c>
      <c r="C400" s="356" t="s">
        <v>3171</v>
      </c>
      <c r="D400" s="356">
        <v>8</v>
      </c>
      <c r="E400" s="356" t="s">
        <v>3178</v>
      </c>
      <c r="F400" s="363"/>
      <c r="G400" s="356"/>
    </row>
    <row r="401" spans="2:7">
      <c r="B401" s="356" t="s">
        <v>1964</v>
      </c>
      <c r="C401" s="356" t="s">
        <v>3171</v>
      </c>
      <c r="D401" s="356">
        <v>9</v>
      </c>
      <c r="E401" s="356" t="s">
        <v>3182</v>
      </c>
      <c r="F401" s="363"/>
      <c r="G401" s="356"/>
    </row>
    <row r="402" spans="2:7">
      <c r="B402" s="356" t="s">
        <v>1964</v>
      </c>
      <c r="C402" s="356" t="s">
        <v>3171</v>
      </c>
      <c r="D402" s="356">
        <v>10</v>
      </c>
      <c r="E402" s="359" t="s">
        <v>3184</v>
      </c>
      <c r="F402" s="363"/>
      <c r="G402" s="356"/>
    </row>
    <row r="403" spans="2:7">
      <c r="B403" s="356" t="s">
        <v>1964</v>
      </c>
      <c r="C403" s="356" t="s">
        <v>3171</v>
      </c>
      <c r="D403" s="356">
        <v>11</v>
      </c>
      <c r="E403" s="359" t="s">
        <v>2800</v>
      </c>
      <c r="F403" s="363"/>
      <c r="G403" s="356"/>
    </row>
    <row r="404" spans="2:7">
      <c r="B404" s="356" t="s">
        <v>1964</v>
      </c>
      <c r="C404" s="356" t="s">
        <v>3171</v>
      </c>
      <c r="D404" s="356">
        <v>12</v>
      </c>
      <c r="E404" s="356" t="s">
        <v>1740</v>
      </c>
      <c r="F404" s="363" t="s">
        <v>7266</v>
      </c>
      <c r="G404" s="356"/>
    </row>
    <row r="405" spans="2:7">
      <c r="B405" s="356" t="s">
        <v>1964</v>
      </c>
      <c r="C405" s="356" t="s">
        <v>3171</v>
      </c>
      <c r="D405" s="356">
        <v>13</v>
      </c>
      <c r="E405" s="359" t="s">
        <v>2835</v>
      </c>
      <c r="F405" s="363"/>
      <c r="G405" s="356"/>
    </row>
    <row r="406" spans="2:7">
      <c r="B406" s="356" t="s">
        <v>1964</v>
      </c>
      <c r="C406" s="356" t="s">
        <v>3171</v>
      </c>
      <c r="D406" s="356">
        <v>14</v>
      </c>
      <c r="E406" s="356" t="s">
        <v>300</v>
      </c>
      <c r="F406" s="363" t="s">
        <v>7266</v>
      </c>
      <c r="G406" s="356"/>
    </row>
    <row r="407" spans="2:7">
      <c r="B407" s="356" t="s">
        <v>1964</v>
      </c>
      <c r="C407" s="356" t="s">
        <v>3171</v>
      </c>
      <c r="D407" s="356">
        <v>15</v>
      </c>
      <c r="E407" s="359" t="s">
        <v>3187</v>
      </c>
      <c r="F407" s="363"/>
      <c r="G407" s="356"/>
    </row>
    <row r="408" spans="2:7">
      <c r="B408" s="356" t="s">
        <v>1964</v>
      </c>
      <c r="C408" s="356" t="s">
        <v>3171</v>
      </c>
      <c r="D408" s="356">
        <v>16</v>
      </c>
      <c r="E408" s="356" t="s">
        <v>3191</v>
      </c>
      <c r="F408" s="363" t="s">
        <v>7266</v>
      </c>
      <c r="G408" s="356"/>
    </row>
    <row r="409" spans="2:7">
      <c r="B409" s="356" t="s">
        <v>1964</v>
      </c>
      <c r="C409" s="356" t="s">
        <v>3171</v>
      </c>
      <c r="D409" s="356">
        <v>17</v>
      </c>
      <c r="E409" s="359" t="s">
        <v>955</v>
      </c>
      <c r="F409" s="363"/>
      <c r="G409" s="356"/>
    </row>
    <row r="410" spans="2:7">
      <c r="B410" s="356" t="s">
        <v>1964</v>
      </c>
      <c r="C410" s="356" t="s">
        <v>3171</v>
      </c>
      <c r="D410" s="356">
        <v>18</v>
      </c>
      <c r="E410" s="359" t="s">
        <v>1589</v>
      </c>
      <c r="F410" s="363"/>
      <c r="G410" s="356"/>
    </row>
    <row r="411" spans="2:7">
      <c r="B411" s="356" t="s">
        <v>1964</v>
      </c>
      <c r="C411" s="356" t="s">
        <v>3171</v>
      </c>
      <c r="D411" s="356">
        <v>19</v>
      </c>
      <c r="E411" s="359" t="s">
        <v>2925</v>
      </c>
      <c r="F411" s="363"/>
      <c r="G411" s="356"/>
    </row>
    <row r="412" spans="2:7">
      <c r="B412" s="356" t="s">
        <v>1964</v>
      </c>
      <c r="C412" s="356" t="s">
        <v>3171</v>
      </c>
      <c r="D412" s="356">
        <v>20</v>
      </c>
      <c r="E412" s="359" t="s">
        <v>3192</v>
      </c>
      <c r="F412" s="363"/>
      <c r="G412" s="356"/>
    </row>
    <row r="413" spans="2:7">
      <c r="B413" s="356" t="s">
        <v>1964</v>
      </c>
      <c r="C413" s="356" t="s">
        <v>3171</v>
      </c>
      <c r="D413" s="356">
        <v>21</v>
      </c>
      <c r="E413" s="359" t="s">
        <v>2972</v>
      </c>
      <c r="F413" s="363"/>
      <c r="G413" s="356"/>
    </row>
    <row r="414" spans="2:7">
      <c r="B414" s="356" t="s">
        <v>1964</v>
      </c>
      <c r="C414" s="356" t="s">
        <v>3171</v>
      </c>
      <c r="D414" s="356">
        <v>22</v>
      </c>
      <c r="E414" s="359" t="s">
        <v>3198</v>
      </c>
      <c r="F414" s="363"/>
      <c r="G414" s="356"/>
    </row>
    <row r="415" spans="2:7">
      <c r="B415" s="356" t="s">
        <v>1964</v>
      </c>
      <c r="C415" s="356" t="s">
        <v>3171</v>
      </c>
      <c r="D415" s="356">
        <v>23</v>
      </c>
      <c r="E415" s="359" t="s">
        <v>663</v>
      </c>
      <c r="F415" s="363"/>
      <c r="G415" s="356"/>
    </row>
    <row r="416" spans="2:7">
      <c r="B416" s="356" t="s">
        <v>1964</v>
      </c>
      <c r="C416" s="356" t="s">
        <v>3171</v>
      </c>
      <c r="D416" s="356">
        <v>24</v>
      </c>
      <c r="E416" s="359" t="s">
        <v>3200</v>
      </c>
      <c r="F416" s="363"/>
      <c r="G416" s="356"/>
    </row>
    <row r="417" spans="2:7">
      <c r="B417" s="356" t="s">
        <v>1964</v>
      </c>
      <c r="C417" s="356" t="s">
        <v>3171</v>
      </c>
      <c r="D417" s="356">
        <v>25</v>
      </c>
      <c r="E417" s="356" t="s">
        <v>3203</v>
      </c>
      <c r="F417" s="363"/>
      <c r="G417" s="356"/>
    </row>
    <row r="418" spans="2:7">
      <c r="B418" s="356" t="s">
        <v>1964</v>
      </c>
      <c r="C418" s="356" t="s">
        <v>3171</v>
      </c>
      <c r="D418" s="356">
        <v>26</v>
      </c>
      <c r="E418" s="356" t="s">
        <v>3205</v>
      </c>
      <c r="F418" s="363"/>
      <c r="G418" s="356"/>
    </row>
    <row r="419" spans="2:7">
      <c r="B419" s="356" t="s">
        <v>1964</v>
      </c>
      <c r="C419" s="356" t="s">
        <v>3171</v>
      </c>
      <c r="D419" s="356">
        <v>27</v>
      </c>
      <c r="E419" s="356" t="s">
        <v>3208</v>
      </c>
      <c r="F419" s="363"/>
      <c r="G419" s="356"/>
    </row>
    <row r="420" spans="2:7">
      <c r="B420" s="356" t="s">
        <v>1964</v>
      </c>
      <c r="C420" s="356" t="s">
        <v>3171</v>
      </c>
      <c r="D420" s="356">
        <v>28</v>
      </c>
      <c r="E420" s="356" t="s">
        <v>3210</v>
      </c>
      <c r="F420" s="363"/>
      <c r="G420" s="356"/>
    </row>
    <row r="421" spans="2:7">
      <c r="B421" s="356" t="s">
        <v>1964</v>
      </c>
      <c r="C421" s="356" t="s">
        <v>3171</v>
      </c>
      <c r="D421" s="356">
        <v>29</v>
      </c>
      <c r="E421" s="356" t="s">
        <v>3211</v>
      </c>
      <c r="F421" s="363"/>
      <c r="G421" s="356"/>
    </row>
    <row r="422" spans="2:7">
      <c r="B422" s="356" t="s">
        <v>1964</v>
      </c>
      <c r="C422" s="356" t="s">
        <v>3171</v>
      </c>
      <c r="D422" s="356">
        <v>30</v>
      </c>
      <c r="E422" s="356" t="s">
        <v>2679</v>
      </c>
      <c r="F422" s="363"/>
      <c r="G422" s="356"/>
    </row>
    <row r="423" spans="2:7">
      <c r="B423" s="356" t="s">
        <v>1964</v>
      </c>
      <c r="C423" s="356" t="s">
        <v>3171</v>
      </c>
      <c r="D423" s="356">
        <v>31</v>
      </c>
      <c r="E423" s="359" t="s">
        <v>3212</v>
      </c>
      <c r="F423" s="363"/>
      <c r="G423" s="356"/>
    </row>
    <row r="424" spans="2:7">
      <c r="B424" s="356" t="s">
        <v>1964</v>
      </c>
      <c r="C424" s="356" t="s">
        <v>3171</v>
      </c>
      <c r="D424" s="356">
        <v>32</v>
      </c>
      <c r="E424" s="359" t="s">
        <v>968</v>
      </c>
      <c r="F424" s="363"/>
      <c r="G424" s="356"/>
    </row>
    <row r="425" spans="2:7">
      <c r="B425" s="356" t="s">
        <v>1964</v>
      </c>
      <c r="C425" s="356" t="s">
        <v>3171</v>
      </c>
      <c r="D425" s="356">
        <v>33</v>
      </c>
      <c r="E425" s="359" t="s">
        <v>189</v>
      </c>
      <c r="F425" s="363"/>
      <c r="G425" s="356"/>
    </row>
    <row r="426" spans="2:7">
      <c r="B426" s="356" t="s">
        <v>1964</v>
      </c>
      <c r="C426" s="356" t="s">
        <v>3171</v>
      </c>
      <c r="D426" s="356">
        <v>34</v>
      </c>
      <c r="E426" s="359" t="s">
        <v>3088</v>
      </c>
      <c r="F426" s="363"/>
      <c r="G426" s="356"/>
    </row>
    <row r="427" spans="2:7">
      <c r="B427" s="356" t="s">
        <v>1964</v>
      </c>
      <c r="C427" s="356" t="s">
        <v>3171</v>
      </c>
      <c r="D427" s="356">
        <v>35</v>
      </c>
      <c r="E427" s="359" t="s">
        <v>3144</v>
      </c>
      <c r="F427" s="363"/>
      <c r="G427" s="356"/>
    </row>
    <row r="428" spans="2:7">
      <c r="B428" s="356" t="s">
        <v>1964</v>
      </c>
      <c r="C428" s="356" t="s">
        <v>3171</v>
      </c>
      <c r="D428" s="356">
        <v>36</v>
      </c>
      <c r="E428" s="359" t="s">
        <v>3215</v>
      </c>
      <c r="F428" s="363"/>
      <c r="G428" s="356"/>
    </row>
    <row r="429" spans="2:7">
      <c r="B429" s="356" t="s">
        <v>1964</v>
      </c>
      <c r="C429" s="356" t="s">
        <v>3171</v>
      </c>
      <c r="D429" s="356">
        <v>37</v>
      </c>
      <c r="E429" s="359" t="s">
        <v>2805</v>
      </c>
      <c r="F429" s="363"/>
      <c r="G429" s="356"/>
    </row>
    <row r="430" spans="2:7">
      <c r="B430" s="356" t="s">
        <v>1964</v>
      </c>
      <c r="C430" s="356" t="s">
        <v>3171</v>
      </c>
      <c r="D430" s="356">
        <v>38</v>
      </c>
      <c r="E430" s="359" t="s">
        <v>3217</v>
      </c>
      <c r="F430" s="363"/>
      <c r="G430" s="356"/>
    </row>
    <row r="431" spans="2:7">
      <c r="B431" s="356" t="s">
        <v>1964</v>
      </c>
      <c r="C431" s="356" t="s">
        <v>3171</v>
      </c>
      <c r="D431" s="356">
        <v>39</v>
      </c>
      <c r="E431" s="359" t="s">
        <v>952</v>
      </c>
      <c r="F431" s="363"/>
      <c r="G431" s="356"/>
    </row>
    <row r="432" spans="2:7">
      <c r="B432" s="356" t="s">
        <v>1964</v>
      </c>
      <c r="C432" s="356" t="s">
        <v>3171</v>
      </c>
      <c r="D432" s="356">
        <v>40</v>
      </c>
      <c r="E432" s="359" t="s">
        <v>1527</v>
      </c>
      <c r="F432" s="363"/>
      <c r="G432" s="356"/>
    </row>
    <row r="433" spans="2:7">
      <c r="B433" s="356" t="s">
        <v>1964</v>
      </c>
      <c r="C433" s="356" t="s">
        <v>3171</v>
      </c>
      <c r="D433" s="356">
        <v>41</v>
      </c>
      <c r="E433" s="359" t="s">
        <v>3220</v>
      </c>
      <c r="F433" s="363"/>
      <c r="G433" s="356"/>
    </row>
    <row r="434" spans="2:7">
      <c r="B434" s="356" t="s">
        <v>1964</v>
      </c>
      <c r="C434" s="356" t="s">
        <v>3171</v>
      </c>
      <c r="D434" s="356">
        <v>42</v>
      </c>
      <c r="E434" s="359" t="s">
        <v>3222</v>
      </c>
      <c r="F434" s="363"/>
      <c r="G434" s="356"/>
    </row>
    <row r="435" spans="2:7">
      <c r="B435" s="356" t="s">
        <v>1964</v>
      </c>
      <c r="C435" s="356" t="s">
        <v>3171</v>
      </c>
      <c r="D435" s="356">
        <v>43</v>
      </c>
      <c r="E435" s="359" t="s">
        <v>3224</v>
      </c>
      <c r="F435" s="363"/>
      <c r="G435" s="356"/>
    </row>
    <row r="436" spans="2:7">
      <c r="B436" s="356" t="s">
        <v>1964</v>
      </c>
      <c r="C436" s="356" t="s">
        <v>3171</v>
      </c>
      <c r="D436" s="356">
        <v>44</v>
      </c>
      <c r="E436" s="359" t="s">
        <v>3225</v>
      </c>
      <c r="F436" s="363"/>
      <c r="G436" s="356"/>
    </row>
    <row r="437" spans="2:7">
      <c r="B437" s="356" t="s">
        <v>1964</v>
      </c>
      <c r="C437" s="356" t="s">
        <v>3171</v>
      </c>
      <c r="D437" s="356">
        <v>45</v>
      </c>
      <c r="E437" s="359" t="s">
        <v>3226</v>
      </c>
      <c r="F437" s="363"/>
      <c r="G437" s="356"/>
    </row>
    <row r="438" spans="2:7">
      <c r="B438" s="356" t="s">
        <v>1964</v>
      </c>
      <c r="C438" s="356" t="s">
        <v>3171</v>
      </c>
      <c r="D438" s="356">
        <v>46</v>
      </c>
      <c r="E438" s="359" t="s">
        <v>3227</v>
      </c>
      <c r="F438" s="363"/>
      <c r="G438" s="356"/>
    </row>
    <row r="439" spans="2:7">
      <c r="B439" s="356" t="s">
        <v>1964</v>
      </c>
      <c r="C439" s="356" t="s">
        <v>3171</v>
      </c>
      <c r="D439" s="356">
        <v>47</v>
      </c>
      <c r="E439" s="359" t="s">
        <v>1083</v>
      </c>
      <c r="F439" s="363"/>
      <c r="G439" s="356"/>
    </row>
    <row r="440" spans="2:7">
      <c r="B440" s="356" t="s">
        <v>1964</v>
      </c>
      <c r="C440" s="356" t="s">
        <v>3171</v>
      </c>
      <c r="D440" s="356">
        <v>48</v>
      </c>
      <c r="E440" s="359" t="s">
        <v>1586</v>
      </c>
      <c r="F440" s="363"/>
      <c r="G440" s="356"/>
    </row>
    <row r="441" spans="2:7">
      <c r="B441" s="356" t="s">
        <v>1964</v>
      </c>
      <c r="C441" s="356" t="s">
        <v>3171</v>
      </c>
      <c r="D441" s="356">
        <v>49</v>
      </c>
      <c r="E441" s="359" t="s">
        <v>3229</v>
      </c>
      <c r="F441" s="363"/>
      <c r="G441" s="356"/>
    </row>
    <row r="442" spans="2:7">
      <c r="B442" s="356" t="s">
        <v>1964</v>
      </c>
      <c r="C442" s="356" t="s">
        <v>3171</v>
      </c>
      <c r="D442" s="356">
        <v>50</v>
      </c>
      <c r="E442" s="359" t="s">
        <v>3231</v>
      </c>
      <c r="F442" s="363"/>
      <c r="G442" s="356"/>
    </row>
    <row r="443" spans="2:7">
      <c r="B443" s="356" t="s">
        <v>1964</v>
      </c>
      <c r="C443" s="356" t="s">
        <v>3171</v>
      </c>
      <c r="D443" s="356">
        <v>51</v>
      </c>
      <c r="E443" s="359" t="s">
        <v>3232</v>
      </c>
      <c r="F443" s="363"/>
      <c r="G443" s="356"/>
    </row>
    <row r="444" spans="2:7">
      <c r="B444" s="356" t="s">
        <v>1964</v>
      </c>
      <c r="C444" s="356" t="s">
        <v>3171</v>
      </c>
      <c r="D444" s="356">
        <v>52</v>
      </c>
      <c r="E444" s="359" t="s">
        <v>560</v>
      </c>
      <c r="F444" s="363"/>
      <c r="G444" s="356"/>
    </row>
    <row r="445" spans="2:7">
      <c r="B445" s="356" t="s">
        <v>1964</v>
      </c>
      <c r="C445" s="356" t="s">
        <v>3171</v>
      </c>
      <c r="D445" s="356">
        <v>53</v>
      </c>
      <c r="E445" s="356" t="s">
        <v>3233</v>
      </c>
      <c r="F445" s="363" t="s">
        <v>7266</v>
      </c>
      <c r="G445" s="356"/>
    </row>
    <row r="446" spans="2:7">
      <c r="B446" s="356" t="s">
        <v>1964</v>
      </c>
      <c r="C446" s="356" t="s">
        <v>3171</v>
      </c>
      <c r="D446" s="356">
        <v>54</v>
      </c>
      <c r="E446" s="360" t="s">
        <v>5293</v>
      </c>
      <c r="F446" s="363"/>
      <c r="G446" s="356"/>
    </row>
    <row r="447" spans="2:7">
      <c r="B447" s="356" t="s">
        <v>1964</v>
      </c>
      <c r="C447" s="356" t="s">
        <v>3171</v>
      </c>
      <c r="D447" s="356">
        <v>55</v>
      </c>
      <c r="E447" s="360" t="s">
        <v>7422</v>
      </c>
      <c r="F447" s="363"/>
      <c r="G447" s="356"/>
    </row>
    <row r="448" spans="2:7">
      <c r="B448" s="356" t="s">
        <v>1964</v>
      </c>
      <c r="C448" s="356" t="s">
        <v>3171</v>
      </c>
      <c r="D448" s="356">
        <v>56</v>
      </c>
      <c r="E448" s="359" t="s">
        <v>3239</v>
      </c>
      <c r="F448" s="363"/>
      <c r="G448" s="356"/>
    </row>
    <row r="449" spans="2:7">
      <c r="B449" s="356" t="s">
        <v>1964</v>
      </c>
      <c r="C449" s="356" t="s">
        <v>3171</v>
      </c>
      <c r="D449" s="356">
        <v>57</v>
      </c>
      <c r="E449" s="359" t="s">
        <v>3241</v>
      </c>
      <c r="F449" s="363"/>
      <c r="G449" s="356"/>
    </row>
    <row r="450" spans="2:7">
      <c r="B450" s="356" t="s">
        <v>1964</v>
      </c>
      <c r="C450" s="356" t="s">
        <v>3171</v>
      </c>
      <c r="D450" s="356">
        <v>58</v>
      </c>
      <c r="E450" s="359" t="s">
        <v>3213</v>
      </c>
      <c r="F450" s="363"/>
      <c r="G450" s="356"/>
    </row>
    <row r="451" spans="2:7">
      <c r="B451" s="356" t="s">
        <v>1964</v>
      </c>
      <c r="C451" s="356" t="s">
        <v>3171</v>
      </c>
      <c r="D451" s="356">
        <v>59</v>
      </c>
      <c r="E451" s="359" t="s">
        <v>588</v>
      </c>
      <c r="F451" s="363"/>
      <c r="G451" s="356"/>
    </row>
    <row r="452" spans="2:7">
      <c r="B452" s="356" t="s">
        <v>1964</v>
      </c>
      <c r="C452" s="356" t="s">
        <v>3171</v>
      </c>
      <c r="D452" s="356">
        <v>60</v>
      </c>
      <c r="E452" s="359" t="s">
        <v>2934</v>
      </c>
      <c r="F452" s="363"/>
      <c r="G452" s="356"/>
    </row>
    <row r="453" spans="2:7">
      <c r="B453" s="356" t="s">
        <v>1964</v>
      </c>
      <c r="C453" s="356" t="s">
        <v>3171</v>
      </c>
      <c r="D453" s="356">
        <v>61</v>
      </c>
      <c r="E453" s="359" t="s">
        <v>2096</v>
      </c>
      <c r="F453" s="363"/>
      <c r="G453" s="356"/>
    </row>
    <row r="454" spans="2:7">
      <c r="B454" s="356" t="s">
        <v>1964</v>
      </c>
      <c r="C454" s="356" t="s">
        <v>3171</v>
      </c>
      <c r="D454" s="356">
        <v>62</v>
      </c>
      <c r="E454" s="359" t="s">
        <v>162</v>
      </c>
      <c r="F454" s="363"/>
      <c r="G454" s="356"/>
    </row>
    <row r="455" spans="2:7">
      <c r="B455" s="356" t="s">
        <v>1964</v>
      </c>
      <c r="C455" s="356" t="s">
        <v>3171</v>
      </c>
      <c r="D455" s="356">
        <v>63</v>
      </c>
      <c r="E455" s="359" t="s">
        <v>3244</v>
      </c>
      <c r="F455" s="363"/>
      <c r="G455" s="356"/>
    </row>
    <row r="456" spans="2:7">
      <c r="B456" s="356" t="s">
        <v>1964</v>
      </c>
      <c r="C456" s="356" t="s">
        <v>3171</v>
      </c>
      <c r="D456" s="356">
        <v>64</v>
      </c>
      <c r="E456" s="359" t="s">
        <v>3245</v>
      </c>
      <c r="F456" s="363"/>
      <c r="G456" s="356"/>
    </row>
    <row r="457" spans="2:7">
      <c r="B457" s="356" t="s">
        <v>1964</v>
      </c>
      <c r="C457" s="356" t="s">
        <v>3171</v>
      </c>
      <c r="D457" s="356">
        <v>65</v>
      </c>
      <c r="E457" s="359" t="s">
        <v>1466</v>
      </c>
      <c r="F457" s="363"/>
      <c r="G457" s="356"/>
    </row>
    <row r="458" spans="2:7">
      <c r="B458" s="356" t="s">
        <v>1964</v>
      </c>
      <c r="C458" s="356" t="s">
        <v>3171</v>
      </c>
      <c r="D458" s="356">
        <v>66</v>
      </c>
      <c r="E458" s="359" t="s">
        <v>3248</v>
      </c>
      <c r="F458" s="363"/>
      <c r="G458" s="356"/>
    </row>
    <row r="459" spans="2:7">
      <c r="B459" s="356" t="s">
        <v>1964</v>
      </c>
      <c r="C459" s="356" t="s">
        <v>3171</v>
      </c>
      <c r="D459" s="356">
        <v>67</v>
      </c>
      <c r="E459" s="359" t="s">
        <v>3251</v>
      </c>
      <c r="F459" s="363"/>
      <c r="G459" s="356"/>
    </row>
    <row r="460" spans="2:7">
      <c r="B460" s="356" t="s">
        <v>1964</v>
      </c>
      <c r="C460" s="356" t="s">
        <v>3171</v>
      </c>
      <c r="D460" s="356">
        <v>68</v>
      </c>
      <c r="E460" s="359" t="s">
        <v>1050</v>
      </c>
      <c r="F460" s="363"/>
      <c r="G460" s="356"/>
    </row>
    <row r="461" spans="2:7">
      <c r="B461" s="356" t="s">
        <v>1964</v>
      </c>
      <c r="C461" s="356" t="s">
        <v>3171</v>
      </c>
      <c r="D461" s="356">
        <v>69</v>
      </c>
      <c r="E461" s="356" t="s">
        <v>783</v>
      </c>
      <c r="F461" s="363"/>
      <c r="G461" s="356"/>
    </row>
    <row r="462" spans="2:7">
      <c r="B462" s="356" t="s">
        <v>1964</v>
      </c>
      <c r="C462" s="356" t="s">
        <v>3171</v>
      </c>
      <c r="D462" s="356">
        <v>70</v>
      </c>
      <c r="E462" s="356" t="s">
        <v>174</v>
      </c>
      <c r="F462" s="363"/>
      <c r="G462" s="356"/>
    </row>
    <row r="463" spans="2:7">
      <c r="B463" s="356" t="s">
        <v>1964</v>
      </c>
      <c r="C463" s="356" t="s">
        <v>3171</v>
      </c>
      <c r="D463" s="356">
        <v>71</v>
      </c>
      <c r="E463" s="356" t="s">
        <v>3164</v>
      </c>
      <c r="F463" s="363"/>
      <c r="G463" s="356"/>
    </row>
    <row r="464" spans="2:7">
      <c r="B464" s="356" t="s">
        <v>1964</v>
      </c>
      <c r="C464" s="356" t="s">
        <v>3171</v>
      </c>
      <c r="D464" s="356">
        <v>72</v>
      </c>
      <c r="E464" s="359" t="s">
        <v>3252</v>
      </c>
      <c r="F464" s="363"/>
      <c r="G464" s="356"/>
    </row>
    <row r="465" spans="2:7">
      <c r="B465" s="356" t="s">
        <v>1964</v>
      </c>
      <c r="C465" s="356" t="s">
        <v>3171</v>
      </c>
      <c r="D465" s="356">
        <v>73</v>
      </c>
      <c r="E465" s="359" t="s">
        <v>2896</v>
      </c>
      <c r="F465" s="363"/>
      <c r="G465" s="356"/>
    </row>
    <row r="466" spans="2:7">
      <c r="B466" s="356" t="s">
        <v>1964</v>
      </c>
      <c r="C466" s="356" t="s">
        <v>3171</v>
      </c>
      <c r="D466" s="356">
        <v>74</v>
      </c>
      <c r="E466" s="359" t="s">
        <v>3253</v>
      </c>
      <c r="F466" s="363"/>
      <c r="G466" s="356"/>
    </row>
    <row r="467" spans="2:7">
      <c r="B467" s="356" t="s">
        <v>1964</v>
      </c>
      <c r="C467" s="356" t="s">
        <v>3171</v>
      </c>
      <c r="D467" s="356">
        <v>75</v>
      </c>
      <c r="E467" s="359" t="s">
        <v>1184</v>
      </c>
      <c r="F467" s="363"/>
      <c r="G467" s="356"/>
    </row>
    <row r="468" spans="2:7">
      <c r="B468" s="356" t="s">
        <v>1964</v>
      </c>
      <c r="C468" s="356" t="s">
        <v>3171</v>
      </c>
      <c r="D468" s="356">
        <v>76</v>
      </c>
      <c r="E468" s="359" t="s">
        <v>3254</v>
      </c>
      <c r="F468" s="363"/>
      <c r="G468" s="356"/>
    </row>
    <row r="469" spans="2:7">
      <c r="B469" s="356" t="s">
        <v>1964</v>
      </c>
      <c r="C469" s="356" t="s">
        <v>3171</v>
      </c>
      <c r="D469" s="356">
        <v>77</v>
      </c>
      <c r="E469" s="356" t="s">
        <v>3260</v>
      </c>
      <c r="F469" s="363"/>
      <c r="G469" s="356"/>
    </row>
    <row r="470" spans="2:7">
      <c r="B470" s="356" t="s">
        <v>1964</v>
      </c>
      <c r="C470" s="356" t="s">
        <v>3171</v>
      </c>
      <c r="D470" s="356">
        <v>78</v>
      </c>
      <c r="E470" s="356" t="s">
        <v>383</v>
      </c>
      <c r="F470" s="363" t="s">
        <v>7266</v>
      </c>
      <c r="G470" s="356"/>
    </row>
    <row r="471" spans="2:7">
      <c r="B471" s="356" t="s">
        <v>1964</v>
      </c>
      <c r="C471" s="356" t="s">
        <v>3171</v>
      </c>
      <c r="D471" s="356">
        <v>79</v>
      </c>
      <c r="E471" s="356" t="s">
        <v>3266</v>
      </c>
      <c r="F471" s="363"/>
      <c r="G471" s="356"/>
    </row>
    <row r="472" spans="2:7">
      <c r="B472" s="356" t="s">
        <v>1964</v>
      </c>
      <c r="C472" s="356" t="s">
        <v>3171</v>
      </c>
      <c r="D472" s="356">
        <v>80</v>
      </c>
      <c r="E472" s="359" t="s">
        <v>3270</v>
      </c>
      <c r="F472" s="363"/>
      <c r="G472" s="356"/>
    </row>
    <row r="473" spans="2:7">
      <c r="B473" s="356" t="s">
        <v>1964</v>
      </c>
      <c r="C473" s="356" t="s">
        <v>3171</v>
      </c>
      <c r="D473" s="356">
        <v>81</v>
      </c>
      <c r="E473" s="359" t="s">
        <v>19</v>
      </c>
      <c r="F473" s="363"/>
      <c r="G473" s="356"/>
    </row>
    <row r="474" spans="2:7">
      <c r="B474" s="356" t="s">
        <v>1964</v>
      </c>
      <c r="C474" s="356" t="s">
        <v>3171</v>
      </c>
      <c r="D474" s="356">
        <v>82</v>
      </c>
      <c r="E474" s="359" t="s">
        <v>2142</v>
      </c>
      <c r="F474" s="363"/>
      <c r="G474" s="356"/>
    </row>
    <row r="475" spans="2:7">
      <c r="B475" s="356" t="s">
        <v>1964</v>
      </c>
      <c r="C475" s="356" t="s">
        <v>3171</v>
      </c>
      <c r="D475" s="356">
        <v>83</v>
      </c>
      <c r="E475" s="359" t="s">
        <v>3271</v>
      </c>
      <c r="F475" s="363"/>
      <c r="G475" s="356"/>
    </row>
    <row r="476" spans="2:7">
      <c r="B476" s="356" t="s">
        <v>1964</v>
      </c>
      <c r="C476" s="356" t="s">
        <v>3171</v>
      </c>
      <c r="D476" s="356">
        <v>84</v>
      </c>
      <c r="E476" s="359" t="s">
        <v>3234</v>
      </c>
      <c r="F476" s="363"/>
      <c r="G476" s="356"/>
    </row>
    <row r="477" spans="2:7">
      <c r="B477" s="356" t="s">
        <v>1964</v>
      </c>
      <c r="C477" s="356" t="s">
        <v>3171</v>
      </c>
      <c r="D477" s="356">
        <v>85</v>
      </c>
      <c r="E477" s="359" t="s">
        <v>3238</v>
      </c>
      <c r="F477" s="363"/>
      <c r="G477" s="356"/>
    </row>
    <row r="478" spans="2:7">
      <c r="B478" s="356" t="s">
        <v>1964</v>
      </c>
      <c r="C478" s="356" t="s">
        <v>3171</v>
      </c>
      <c r="D478" s="356">
        <v>86</v>
      </c>
      <c r="E478" s="359" t="s">
        <v>1244</v>
      </c>
      <c r="F478" s="363"/>
      <c r="G478" s="356"/>
    </row>
    <row r="479" spans="2:7">
      <c r="B479" s="356" t="s">
        <v>1964</v>
      </c>
      <c r="C479" s="356" t="s">
        <v>3171</v>
      </c>
      <c r="D479" s="356">
        <v>87</v>
      </c>
      <c r="E479" s="359" t="s">
        <v>3273</v>
      </c>
      <c r="F479" s="363"/>
      <c r="G479" s="356"/>
    </row>
    <row r="480" spans="2:7">
      <c r="B480" s="356" t="s">
        <v>1964</v>
      </c>
      <c r="C480" s="356" t="s">
        <v>3171</v>
      </c>
      <c r="D480" s="356">
        <v>88</v>
      </c>
      <c r="E480" s="359" t="s">
        <v>2239</v>
      </c>
      <c r="F480" s="363"/>
      <c r="G480" s="356"/>
    </row>
    <row r="481" spans="2:7">
      <c r="B481" s="356" t="s">
        <v>1964</v>
      </c>
      <c r="C481" s="356" t="s">
        <v>3171</v>
      </c>
      <c r="D481" s="356">
        <v>89</v>
      </c>
      <c r="E481" s="359" t="s">
        <v>3276</v>
      </c>
      <c r="F481" s="363"/>
      <c r="G481" s="356"/>
    </row>
    <row r="482" spans="2:7">
      <c r="B482" s="356" t="s">
        <v>1964</v>
      </c>
      <c r="C482" s="356" t="s">
        <v>3171</v>
      </c>
      <c r="D482" s="356">
        <v>90</v>
      </c>
      <c r="E482" s="359" t="s">
        <v>2436</v>
      </c>
      <c r="F482" s="363"/>
      <c r="G482" s="356"/>
    </row>
    <row r="483" spans="2:7">
      <c r="B483" s="356" t="s">
        <v>1964</v>
      </c>
      <c r="C483" s="356" t="s">
        <v>3171</v>
      </c>
      <c r="D483" s="356">
        <v>91</v>
      </c>
      <c r="E483" s="359" t="s">
        <v>1114</v>
      </c>
      <c r="F483" s="363"/>
      <c r="G483" s="356"/>
    </row>
    <row r="484" spans="2:7">
      <c r="B484" s="356" t="s">
        <v>1964</v>
      </c>
      <c r="C484" s="356" t="s">
        <v>3171</v>
      </c>
      <c r="D484" s="356">
        <v>92</v>
      </c>
      <c r="E484" s="359" t="s">
        <v>893</v>
      </c>
      <c r="F484" s="363"/>
      <c r="G484" s="356"/>
    </row>
    <row r="485" spans="2:7">
      <c r="B485" s="356" t="s">
        <v>1964</v>
      </c>
      <c r="C485" s="356" t="s">
        <v>3171</v>
      </c>
      <c r="D485" s="356">
        <v>93</v>
      </c>
      <c r="E485" s="359" t="s">
        <v>3277</v>
      </c>
      <c r="F485" s="363"/>
      <c r="G485" s="356"/>
    </row>
    <row r="486" spans="2:7">
      <c r="B486" s="356" t="s">
        <v>1964</v>
      </c>
      <c r="C486" s="356" t="s">
        <v>3171</v>
      </c>
      <c r="D486" s="356">
        <v>94</v>
      </c>
      <c r="E486" s="359" t="s">
        <v>1432</v>
      </c>
      <c r="F486" s="363"/>
      <c r="G486" s="356"/>
    </row>
    <row r="487" spans="2:7">
      <c r="B487" s="356" t="s">
        <v>1964</v>
      </c>
      <c r="C487" s="356" t="s">
        <v>3171</v>
      </c>
      <c r="D487" s="356">
        <v>95</v>
      </c>
      <c r="E487" s="359" t="s">
        <v>929</v>
      </c>
      <c r="F487" s="363"/>
      <c r="G487" s="356"/>
    </row>
    <row r="488" spans="2:7">
      <c r="B488" s="356" t="s">
        <v>1964</v>
      </c>
      <c r="C488" s="356" t="s">
        <v>3171</v>
      </c>
      <c r="D488" s="356">
        <v>96</v>
      </c>
      <c r="E488" s="359" t="s">
        <v>2269</v>
      </c>
      <c r="F488" s="363"/>
      <c r="G488" s="356"/>
    </row>
    <row r="489" spans="2:7">
      <c r="B489" s="356" t="s">
        <v>1964</v>
      </c>
      <c r="C489" s="356" t="s">
        <v>3171</v>
      </c>
      <c r="D489" s="356">
        <v>97</v>
      </c>
      <c r="E489" s="359" t="s">
        <v>3279</v>
      </c>
      <c r="F489" s="363"/>
      <c r="G489" s="356"/>
    </row>
    <row r="490" spans="2:7">
      <c r="B490" s="356" t="s">
        <v>1964</v>
      </c>
      <c r="C490" s="356" t="s">
        <v>3171</v>
      </c>
      <c r="D490" s="356">
        <v>98</v>
      </c>
      <c r="E490" s="359" t="s">
        <v>3281</v>
      </c>
      <c r="F490" s="363"/>
      <c r="G490" s="356"/>
    </row>
    <row r="491" spans="2:7">
      <c r="B491" s="356" t="s">
        <v>1964</v>
      </c>
      <c r="C491" s="356" t="s">
        <v>3171</v>
      </c>
      <c r="D491" s="356">
        <v>99</v>
      </c>
      <c r="E491" s="359" t="s">
        <v>3287</v>
      </c>
      <c r="F491" s="363"/>
      <c r="G491" s="356"/>
    </row>
    <row r="492" spans="2:7">
      <c r="B492" s="356" t="s">
        <v>1964</v>
      </c>
      <c r="C492" s="356" t="s">
        <v>3171</v>
      </c>
      <c r="D492" s="356">
        <v>100</v>
      </c>
      <c r="E492" s="359" t="s">
        <v>3288</v>
      </c>
      <c r="F492" s="363"/>
      <c r="G492" s="356"/>
    </row>
    <row r="493" spans="2:7">
      <c r="B493" s="356" t="s">
        <v>1964</v>
      </c>
      <c r="C493" s="356" t="s">
        <v>3171</v>
      </c>
      <c r="D493" s="356">
        <v>101</v>
      </c>
      <c r="E493" s="359" t="s">
        <v>2642</v>
      </c>
      <c r="F493" s="363"/>
      <c r="G493" s="356"/>
    </row>
    <row r="494" spans="2:7">
      <c r="B494" s="356" t="s">
        <v>1964</v>
      </c>
      <c r="C494" s="356" t="s">
        <v>3171</v>
      </c>
      <c r="D494" s="356">
        <v>102</v>
      </c>
      <c r="E494" s="359" t="s">
        <v>3289</v>
      </c>
      <c r="F494" s="363"/>
      <c r="G494" s="356"/>
    </row>
    <row r="495" spans="2:7">
      <c r="B495" s="356" t="s">
        <v>1964</v>
      </c>
      <c r="C495" s="356" t="s">
        <v>3171</v>
      </c>
      <c r="D495" s="356">
        <v>103</v>
      </c>
      <c r="E495" s="359" t="s">
        <v>2312</v>
      </c>
      <c r="F495" s="363"/>
      <c r="G495" s="356"/>
    </row>
    <row r="496" spans="2:7">
      <c r="B496" s="356" t="s">
        <v>1964</v>
      </c>
      <c r="C496" s="356" t="s">
        <v>3171</v>
      </c>
      <c r="D496" s="356">
        <v>104</v>
      </c>
      <c r="E496" s="359" t="s">
        <v>3290</v>
      </c>
      <c r="F496" s="363"/>
      <c r="G496" s="356"/>
    </row>
    <row r="497" spans="2:7">
      <c r="B497" s="356" t="s">
        <v>1964</v>
      </c>
      <c r="C497" s="356" t="s">
        <v>3171</v>
      </c>
      <c r="D497" s="356">
        <v>105</v>
      </c>
      <c r="E497" s="359" t="s">
        <v>3292</v>
      </c>
      <c r="F497" s="363"/>
      <c r="G497" s="356"/>
    </row>
    <row r="498" spans="2:7">
      <c r="B498" s="356" t="s">
        <v>1964</v>
      </c>
      <c r="C498" s="356" t="s">
        <v>3171</v>
      </c>
      <c r="D498" s="356">
        <v>106</v>
      </c>
      <c r="E498" s="359" t="s">
        <v>1287</v>
      </c>
      <c r="F498" s="363"/>
      <c r="G498" s="356"/>
    </row>
    <row r="499" spans="2:7">
      <c r="B499" s="356" t="s">
        <v>1964</v>
      </c>
      <c r="C499" s="356" t="s">
        <v>3171</v>
      </c>
      <c r="D499" s="356">
        <v>107</v>
      </c>
      <c r="E499" s="359" t="s">
        <v>1507</v>
      </c>
      <c r="F499" s="363"/>
      <c r="G499" s="356"/>
    </row>
    <row r="500" spans="2:7">
      <c r="B500" s="356" t="s">
        <v>1964</v>
      </c>
      <c r="C500" s="356" t="s">
        <v>3171</v>
      </c>
      <c r="D500" s="356">
        <v>108</v>
      </c>
      <c r="E500" s="359" t="s">
        <v>14</v>
      </c>
      <c r="F500" s="363"/>
      <c r="G500" s="356"/>
    </row>
    <row r="501" spans="2:7">
      <c r="B501" s="356" t="s">
        <v>1964</v>
      </c>
      <c r="C501" s="356" t="s">
        <v>3171</v>
      </c>
      <c r="D501" s="356">
        <v>109</v>
      </c>
      <c r="E501" s="359" t="s">
        <v>3295</v>
      </c>
      <c r="F501" s="363"/>
      <c r="G501" s="356"/>
    </row>
    <row r="502" spans="2:7">
      <c r="B502" s="356" t="s">
        <v>1964</v>
      </c>
      <c r="C502" s="356" t="s">
        <v>3171</v>
      </c>
      <c r="D502" s="356">
        <v>110</v>
      </c>
      <c r="E502" s="359" t="s">
        <v>3296</v>
      </c>
      <c r="F502" s="363"/>
      <c r="G502" s="356"/>
    </row>
    <row r="503" spans="2:7">
      <c r="B503" s="356" t="s">
        <v>1964</v>
      </c>
      <c r="C503" s="356" t="s">
        <v>3171</v>
      </c>
      <c r="D503" s="356">
        <v>111</v>
      </c>
      <c r="E503" s="359" t="s">
        <v>3298</v>
      </c>
      <c r="F503" s="363"/>
      <c r="G503" s="356"/>
    </row>
    <row r="504" spans="2:7">
      <c r="B504" s="356" t="s">
        <v>1964</v>
      </c>
      <c r="C504" s="356" t="s">
        <v>3171</v>
      </c>
      <c r="D504" s="356">
        <v>112</v>
      </c>
      <c r="E504" s="359" t="s">
        <v>3300</v>
      </c>
      <c r="F504" s="363"/>
      <c r="G504" s="356"/>
    </row>
    <row r="505" spans="2:7">
      <c r="B505" s="356" t="s">
        <v>1964</v>
      </c>
      <c r="C505" s="356" t="s">
        <v>3171</v>
      </c>
      <c r="D505" s="356">
        <v>113</v>
      </c>
      <c r="E505" s="359" t="s">
        <v>3302</v>
      </c>
      <c r="F505" s="363"/>
      <c r="G505" s="356"/>
    </row>
    <row r="506" spans="2:7">
      <c r="B506" s="356" t="s">
        <v>1964</v>
      </c>
      <c r="C506" s="356" t="s">
        <v>3171</v>
      </c>
      <c r="D506" s="356">
        <v>114</v>
      </c>
      <c r="E506" s="359" t="s">
        <v>1085</v>
      </c>
      <c r="F506" s="363"/>
      <c r="G506" s="356"/>
    </row>
    <row r="507" spans="2:7">
      <c r="B507" s="356" t="s">
        <v>1964</v>
      </c>
      <c r="C507" s="356" t="s">
        <v>3171</v>
      </c>
      <c r="D507" s="356">
        <v>115</v>
      </c>
      <c r="E507" s="359" t="s">
        <v>1575</v>
      </c>
      <c r="F507" s="363"/>
      <c r="G507" s="356"/>
    </row>
    <row r="508" spans="2:7">
      <c r="B508" s="356" t="s">
        <v>1964</v>
      </c>
      <c r="C508" s="356" t="s">
        <v>3171</v>
      </c>
      <c r="D508" s="356">
        <v>116</v>
      </c>
      <c r="E508" s="359" t="s">
        <v>3308</v>
      </c>
      <c r="F508" s="363"/>
      <c r="G508" s="356"/>
    </row>
    <row r="509" spans="2:7">
      <c r="B509" s="356" t="s">
        <v>1964</v>
      </c>
      <c r="C509" s="356" t="s">
        <v>3171</v>
      </c>
      <c r="D509" s="356">
        <v>117</v>
      </c>
      <c r="E509" s="359" t="s">
        <v>3310</v>
      </c>
      <c r="F509" s="363"/>
      <c r="G509" s="356"/>
    </row>
    <row r="510" spans="2:7">
      <c r="B510" s="356" t="s">
        <v>1964</v>
      </c>
      <c r="C510" s="356" t="s">
        <v>3171</v>
      </c>
      <c r="D510" s="356">
        <v>118</v>
      </c>
      <c r="E510" s="359" t="s">
        <v>3311</v>
      </c>
      <c r="F510" s="363"/>
      <c r="G510" s="356"/>
    </row>
    <row r="511" spans="2:7">
      <c r="B511" s="356" t="s">
        <v>1964</v>
      </c>
      <c r="C511" s="356" t="s">
        <v>3171</v>
      </c>
      <c r="D511" s="356">
        <v>119</v>
      </c>
      <c r="E511" s="359" t="s">
        <v>728</v>
      </c>
      <c r="F511" s="363"/>
      <c r="G511" s="356"/>
    </row>
    <row r="512" spans="2:7">
      <c r="B512" s="356" t="s">
        <v>1964</v>
      </c>
      <c r="C512" s="356" t="s">
        <v>3171</v>
      </c>
      <c r="D512" s="356">
        <v>120</v>
      </c>
      <c r="E512" s="359" t="s">
        <v>3306</v>
      </c>
      <c r="F512" s="363"/>
      <c r="G512" s="356"/>
    </row>
    <row r="513" spans="2:7">
      <c r="B513" s="356" t="s">
        <v>1964</v>
      </c>
      <c r="C513" s="356" t="s">
        <v>3171</v>
      </c>
      <c r="D513" s="356">
        <v>121</v>
      </c>
      <c r="E513" s="359" t="s">
        <v>3315</v>
      </c>
      <c r="F513" s="363"/>
      <c r="G513" s="356"/>
    </row>
    <row r="514" spans="2:7">
      <c r="B514" s="356" t="s">
        <v>1964</v>
      </c>
      <c r="C514" s="356" t="s">
        <v>3171</v>
      </c>
      <c r="D514" s="356">
        <v>122</v>
      </c>
      <c r="E514" s="359" t="s">
        <v>3319</v>
      </c>
      <c r="F514" s="363"/>
      <c r="G514" s="356"/>
    </row>
    <row r="515" spans="2:7">
      <c r="B515" s="356" t="s">
        <v>1964</v>
      </c>
      <c r="C515" s="356" t="s">
        <v>3171</v>
      </c>
      <c r="D515" s="356">
        <v>123</v>
      </c>
      <c r="E515" s="359" t="s">
        <v>3322</v>
      </c>
      <c r="F515" s="363"/>
      <c r="G515" s="356"/>
    </row>
    <row r="516" spans="2:7">
      <c r="B516" s="356" t="s">
        <v>1964</v>
      </c>
      <c r="C516" s="356" t="s">
        <v>3171</v>
      </c>
      <c r="D516" s="356">
        <v>124</v>
      </c>
      <c r="E516" s="359" t="s">
        <v>3323</v>
      </c>
      <c r="F516" s="363"/>
      <c r="G516" s="356"/>
    </row>
    <row r="517" spans="2:7">
      <c r="B517" s="356" t="s">
        <v>1964</v>
      </c>
      <c r="C517" s="356" t="s">
        <v>3171</v>
      </c>
      <c r="D517" s="356">
        <v>125</v>
      </c>
      <c r="E517" s="359" t="s">
        <v>3324</v>
      </c>
      <c r="F517" s="363"/>
      <c r="G517" s="356"/>
    </row>
    <row r="518" spans="2:7">
      <c r="B518" s="356" t="s">
        <v>1964</v>
      </c>
      <c r="C518" s="356" t="s">
        <v>3171</v>
      </c>
      <c r="D518" s="356">
        <v>126</v>
      </c>
      <c r="E518" s="356" t="s">
        <v>3059</v>
      </c>
      <c r="F518" s="363" t="s">
        <v>7266</v>
      </c>
      <c r="G518" s="356"/>
    </row>
    <row r="519" spans="2:7">
      <c r="B519" s="356" t="s">
        <v>1964</v>
      </c>
      <c r="C519" s="356" t="s">
        <v>3171</v>
      </c>
      <c r="D519" s="356">
        <v>127</v>
      </c>
      <c r="E519" s="356" t="s">
        <v>3326</v>
      </c>
      <c r="F519" s="363" t="s">
        <v>7266</v>
      </c>
      <c r="G519" s="356"/>
    </row>
    <row r="520" spans="2:7">
      <c r="B520" s="356" t="s">
        <v>1964</v>
      </c>
      <c r="C520" s="356" t="s">
        <v>3171</v>
      </c>
      <c r="D520" s="356">
        <v>128</v>
      </c>
      <c r="E520" s="356" t="s">
        <v>1675</v>
      </c>
      <c r="F520" s="363" t="s">
        <v>7266</v>
      </c>
      <c r="G520" s="356"/>
    </row>
    <row r="521" spans="2:7">
      <c r="B521" s="356" t="s">
        <v>1964</v>
      </c>
      <c r="C521" s="356" t="s">
        <v>3171</v>
      </c>
      <c r="D521" s="356">
        <v>129</v>
      </c>
      <c r="E521" s="356" t="s">
        <v>3327</v>
      </c>
      <c r="F521" s="363" t="s">
        <v>7266</v>
      </c>
      <c r="G521" s="356"/>
    </row>
    <row r="522" spans="2:7">
      <c r="B522" s="356" t="s">
        <v>1964</v>
      </c>
      <c r="C522" s="356" t="s">
        <v>3171</v>
      </c>
      <c r="D522" s="356">
        <v>130</v>
      </c>
      <c r="E522" s="359" t="s">
        <v>808</v>
      </c>
      <c r="F522" s="363"/>
      <c r="G522" s="356"/>
    </row>
    <row r="523" spans="2:7">
      <c r="B523" s="356" t="s">
        <v>1964</v>
      </c>
      <c r="C523" s="356" t="s">
        <v>3171</v>
      </c>
      <c r="D523" s="356">
        <v>131</v>
      </c>
      <c r="E523" s="359" t="s">
        <v>191</v>
      </c>
      <c r="F523" s="363"/>
      <c r="G523" s="356"/>
    </row>
    <row r="524" spans="2:7">
      <c r="B524" s="356" t="s">
        <v>1964</v>
      </c>
      <c r="C524" s="356" t="s">
        <v>3171</v>
      </c>
      <c r="D524" s="356">
        <v>132</v>
      </c>
      <c r="E524" s="359" t="s">
        <v>690</v>
      </c>
      <c r="F524" s="363"/>
      <c r="G524" s="356"/>
    </row>
    <row r="525" spans="2:7">
      <c r="B525" s="356" t="s">
        <v>1964</v>
      </c>
      <c r="C525" s="356" t="s">
        <v>3171</v>
      </c>
      <c r="D525" s="356">
        <v>133</v>
      </c>
      <c r="E525" s="359" t="s">
        <v>3331</v>
      </c>
      <c r="F525" s="363"/>
      <c r="G525" s="356"/>
    </row>
    <row r="526" spans="2:7">
      <c r="B526" s="356" t="s">
        <v>1964</v>
      </c>
      <c r="C526" s="356" t="s">
        <v>3171</v>
      </c>
      <c r="D526" s="356">
        <v>134</v>
      </c>
      <c r="E526" s="359" t="s">
        <v>3334</v>
      </c>
      <c r="F526" s="363"/>
      <c r="G526" s="356"/>
    </row>
    <row r="527" spans="2:7">
      <c r="B527" s="356" t="s">
        <v>1964</v>
      </c>
      <c r="C527" s="356" t="s">
        <v>3171</v>
      </c>
      <c r="D527" s="356">
        <v>135</v>
      </c>
      <c r="E527" s="359" t="s">
        <v>1280</v>
      </c>
      <c r="F527" s="363"/>
      <c r="G527" s="356"/>
    </row>
    <row r="528" spans="2:7">
      <c r="B528" s="356" t="s">
        <v>1964</v>
      </c>
      <c r="C528" s="356" t="s">
        <v>3171</v>
      </c>
      <c r="D528" s="356">
        <v>136</v>
      </c>
      <c r="E528" s="359" t="s">
        <v>3285</v>
      </c>
      <c r="F528" s="363"/>
      <c r="G528" s="356"/>
    </row>
    <row r="529" spans="2:7">
      <c r="B529" s="356" t="s">
        <v>1964</v>
      </c>
      <c r="C529" s="356" t="s">
        <v>3171</v>
      </c>
      <c r="D529" s="356">
        <v>137</v>
      </c>
      <c r="E529" s="359" t="s">
        <v>2874</v>
      </c>
      <c r="F529" s="363"/>
      <c r="G529" s="356"/>
    </row>
    <row r="530" spans="2:7">
      <c r="B530" s="356" t="s">
        <v>1964</v>
      </c>
      <c r="C530" s="356" t="s">
        <v>3171</v>
      </c>
      <c r="D530" s="356">
        <v>138</v>
      </c>
      <c r="E530" s="359" t="s">
        <v>3336</v>
      </c>
      <c r="F530" s="363"/>
      <c r="G530" s="356"/>
    </row>
    <row r="531" spans="2:7">
      <c r="B531" s="356" t="s">
        <v>1964</v>
      </c>
      <c r="C531" s="356" t="s">
        <v>3171</v>
      </c>
      <c r="D531" s="356">
        <v>139</v>
      </c>
      <c r="E531" s="359" t="s">
        <v>3337</v>
      </c>
      <c r="F531" s="363"/>
      <c r="G531" s="356"/>
    </row>
    <row r="532" spans="2:7">
      <c r="B532" s="356" t="s">
        <v>1964</v>
      </c>
      <c r="C532" s="356" t="s">
        <v>3171</v>
      </c>
      <c r="D532" s="356">
        <v>140</v>
      </c>
      <c r="E532" s="359" t="s">
        <v>3340</v>
      </c>
      <c r="F532" s="363"/>
      <c r="G532" s="356"/>
    </row>
    <row r="533" spans="2:7">
      <c r="B533" s="356" t="s">
        <v>1964</v>
      </c>
      <c r="C533" s="356" t="s">
        <v>3171</v>
      </c>
      <c r="D533" s="356">
        <v>141</v>
      </c>
      <c r="E533" s="358" t="s">
        <v>286</v>
      </c>
      <c r="F533" s="363"/>
      <c r="G533" s="356"/>
    </row>
    <row r="534" spans="2:7">
      <c r="B534" s="356" t="s">
        <v>1964</v>
      </c>
      <c r="C534" s="356" t="s">
        <v>3171</v>
      </c>
      <c r="D534" s="356">
        <v>142</v>
      </c>
      <c r="E534" s="358" t="s">
        <v>241</v>
      </c>
      <c r="F534" s="363"/>
      <c r="G534" s="356"/>
    </row>
    <row r="535" spans="2:7">
      <c r="B535" s="356" t="s">
        <v>1964</v>
      </c>
      <c r="C535" s="356" t="s">
        <v>3171</v>
      </c>
      <c r="D535" s="356">
        <v>143</v>
      </c>
      <c r="E535" s="358" t="s">
        <v>299</v>
      </c>
      <c r="F535" s="363"/>
      <c r="G535" s="356"/>
    </row>
    <row r="536" spans="2:7">
      <c r="B536" s="356" t="s">
        <v>1964</v>
      </c>
      <c r="C536" s="356" t="s">
        <v>3171</v>
      </c>
      <c r="D536" s="356">
        <v>144</v>
      </c>
      <c r="E536" s="358" t="s">
        <v>103</v>
      </c>
      <c r="F536" s="363"/>
      <c r="G536" s="356"/>
    </row>
    <row r="537" spans="2:7">
      <c r="B537" s="356" t="s">
        <v>1964</v>
      </c>
      <c r="C537" s="356" t="s">
        <v>3171</v>
      </c>
      <c r="D537" s="356">
        <v>145</v>
      </c>
      <c r="E537" s="358" t="s">
        <v>303</v>
      </c>
      <c r="F537" s="363"/>
      <c r="G537" s="356"/>
    </row>
    <row r="538" spans="2:7">
      <c r="B538" s="356" t="s">
        <v>1964</v>
      </c>
      <c r="C538" s="356" t="s">
        <v>3171</v>
      </c>
      <c r="D538" s="356">
        <v>146</v>
      </c>
      <c r="E538" s="358" t="s">
        <v>306</v>
      </c>
      <c r="F538" s="363"/>
      <c r="G538" s="356"/>
    </row>
    <row r="539" spans="2:7">
      <c r="B539" s="356" t="s">
        <v>3344</v>
      </c>
      <c r="C539" s="356" t="s">
        <v>3345</v>
      </c>
      <c r="D539" s="356">
        <v>1</v>
      </c>
      <c r="E539" s="358" t="s">
        <v>76</v>
      </c>
      <c r="F539" s="363"/>
      <c r="G539" s="356"/>
    </row>
    <row r="540" spans="2:7">
      <c r="B540" s="356" t="s">
        <v>3344</v>
      </c>
      <c r="C540" s="356" t="s">
        <v>3345</v>
      </c>
      <c r="D540" s="356">
        <v>2</v>
      </c>
      <c r="E540" s="358" t="s">
        <v>71</v>
      </c>
      <c r="F540" s="363"/>
      <c r="G540" s="356"/>
    </row>
    <row r="541" spans="2:7">
      <c r="B541" s="356" t="s">
        <v>3344</v>
      </c>
      <c r="C541" s="356" t="s">
        <v>3345</v>
      </c>
      <c r="D541" s="356">
        <v>3</v>
      </c>
      <c r="E541" s="358" t="s">
        <v>46</v>
      </c>
      <c r="F541" s="363"/>
      <c r="G541" s="356"/>
    </row>
    <row r="542" spans="2:7">
      <c r="B542" s="356" t="s">
        <v>3344</v>
      </c>
      <c r="C542" s="356" t="s">
        <v>3345</v>
      </c>
      <c r="D542" s="356">
        <v>4</v>
      </c>
      <c r="E542" s="358" t="s">
        <v>700</v>
      </c>
      <c r="F542" s="363"/>
      <c r="G542" s="356"/>
    </row>
    <row r="543" spans="2:7">
      <c r="B543" s="356" t="s">
        <v>3344</v>
      </c>
      <c r="C543" s="356" t="s">
        <v>3345</v>
      </c>
      <c r="D543" s="356">
        <v>5</v>
      </c>
      <c r="E543" s="356" t="s">
        <v>660</v>
      </c>
      <c r="F543" s="363"/>
      <c r="G543" s="356"/>
    </row>
    <row r="544" spans="2:7">
      <c r="B544" s="356" t="s">
        <v>3344</v>
      </c>
      <c r="C544" s="356" t="s">
        <v>3345</v>
      </c>
      <c r="D544" s="356">
        <v>6</v>
      </c>
      <c r="E544" s="359" t="s">
        <v>1825</v>
      </c>
      <c r="F544" s="363"/>
      <c r="G544" s="356"/>
    </row>
    <row r="545" spans="2:7">
      <c r="B545" s="356" t="s">
        <v>3344</v>
      </c>
      <c r="C545" s="356" t="s">
        <v>3345</v>
      </c>
      <c r="D545" s="356">
        <v>7</v>
      </c>
      <c r="E545" s="359" t="s">
        <v>3346</v>
      </c>
      <c r="F545" s="363"/>
      <c r="G545" s="356"/>
    </row>
    <row r="546" spans="2:7">
      <c r="B546" s="356" t="s">
        <v>3344</v>
      </c>
      <c r="C546" s="356" t="s">
        <v>3345</v>
      </c>
      <c r="D546" s="356">
        <v>8</v>
      </c>
      <c r="E546" s="359" t="s">
        <v>1058</v>
      </c>
      <c r="F546" s="363"/>
      <c r="G546" s="356"/>
    </row>
    <row r="547" spans="2:7">
      <c r="B547" s="356" t="s">
        <v>3344</v>
      </c>
      <c r="C547" s="356" t="s">
        <v>3345</v>
      </c>
      <c r="D547" s="356">
        <v>9</v>
      </c>
      <c r="E547" s="359" t="s">
        <v>3348</v>
      </c>
      <c r="F547" s="363"/>
      <c r="G547" s="356"/>
    </row>
    <row r="548" spans="2:7">
      <c r="B548" s="356" t="s">
        <v>3344</v>
      </c>
      <c r="C548" s="356" t="s">
        <v>3345</v>
      </c>
      <c r="D548" s="356">
        <v>10</v>
      </c>
      <c r="E548" s="359" t="s">
        <v>3349</v>
      </c>
      <c r="F548" s="363"/>
      <c r="G548" s="356"/>
    </row>
    <row r="549" spans="2:7">
      <c r="B549" s="356" t="s">
        <v>3344</v>
      </c>
      <c r="C549" s="356" t="s">
        <v>3345</v>
      </c>
      <c r="D549" s="356">
        <v>11</v>
      </c>
      <c r="E549" s="359" t="s">
        <v>3350</v>
      </c>
      <c r="F549" s="363"/>
      <c r="G549" s="356"/>
    </row>
    <row r="550" spans="2:7">
      <c r="B550" s="356" t="s">
        <v>3344</v>
      </c>
      <c r="C550" s="356" t="s">
        <v>3345</v>
      </c>
      <c r="D550" s="356">
        <v>12</v>
      </c>
      <c r="E550" s="359" t="s">
        <v>3351</v>
      </c>
      <c r="F550" s="363"/>
      <c r="G550" s="356"/>
    </row>
    <row r="551" spans="2:7">
      <c r="B551" s="356" t="s">
        <v>3344</v>
      </c>
      <c r="C551" s="356" t="s">
        <v>3345</v>
      </c>
      <c r="D551" s="356">
        <v>13</v>
      </c>
      <c r="E551" s="359" t="s">
        <v>1796</v>
      </c>
      <c r="F551" s="363"/>
      <c r="G551" s="356"/>
    </row>
    <row r="552" spans="2:7">
      <c r="B552" s="356" t="s">
        <v>3344</v>
      </c>
      <c r="C552" s="356" t="s">
        <v>3345</v>
      </c>
      <c r="D552" s="356">
        <v>14</v>
      </c>
      <c r="E552" s="359" t="s">
        <v>3352</v>
      </c>
      <c r="F552" s="363"/>
      <c r="G552" s="356"/>
    </row>
    <row r="553" spans="2:7">
      <c r="B553" s="356" t="s">
        <v>3344</v>
      </c>
      <c r="C553" s="356" t="s">
        <v>3345</v>
      </c>
      <c r="D553" s="356">
        <v>15</v>
      </c>
      <c r="E553" s="359" t="s">
        <v>1554</v>
      </c>
      <c r="F553" s="363"/>
      <c r="G553" s="356"/>
    </row>
    <row r="554" spans="2:7">
      <c r="B554" s="356" t="s">
        <v>3344</v>
      </c>
      <c r="C554" s="356" t="s">
        <v>3345</v>
      </c>
      <c r="D554" s="356">
        <v>16</v>
      </c>
      <c r="E554" s="359" t="s">
        <v>564</v>
      </c>
      <c r="F554" s="363"/>
      <c r="G554" s="356"/>
    </row>
    <row r="555" spans="2:7">
      <c r="B555" s="356" t="s">
        <v>3344</v>
      </c>
      <c r="C555" s="356" t="s">
        <v>3345</v>
      </c>
      <c r="D555" s="356">
        <v>17</v>
      </c>
      <c r="E555" s="359" t="s">
        <v>3353</v>
      </c>
      <c r="F555" s="363"/>
      <c r="G555" s="356"/>
    </row>
    <row r="556" spans="2:7">
      <c r="B556" s="356" t="s">
        <v>3344</v>
      </c>
      <c r="C556" s="356" t="s">
        <v>3345</v>
      </c>
      <c r="D556" s="356">
        <v>18</v>
      </c>
      <c r="E556" s="359" t="s">
        <v>825</v>
      </c>
      <c r="F556" s="363"/>
      <c r="G556" s="356"/>
    </row>
    <row r="557" spans="2:7">
      <c r="B557" s="356" t="s">
        <v>3344</v>
      </c>
      <c r="C557" s="356" t="s">
        <v>3345</v>
      </c>
      <c r="D557" s="356">
        <v>19</v>
      </c>
      <c r="E557" s="359" t="s">
        <v>3354</v>
      </c>
      <c r="F557" s="363"/>
      <c r="G557" s="356"/>
    </row>
    <row r="558" spans="2:7">
      <c r="B558" s="356" t="s">
        <v>3344</v>
      </c>
      <c r="C558" s="356" t="s">
        <v>3345</v>
      </c>
      <c r="D558" s="356">
        <v>20</v>
      </c>
      <c r="E558" s="359" t="s">
        <v>2230</v>
      </c>
      <c r="F558" s="363"/>
      <c r="G558" s="356"/>
    </row>
    <row r="559" spans="2:7">
      <c r="B559" s="356" t="s">
        <v>3344</v>
      </c>
      <c r="C559" s="356" t="s">
        <v>3345</v>
      </c>
      <c r="D559" s="356">
        <v>21</v>
      </c>
      <c r="E559" s="359" t="s">
        <v>3085</v>
      </c>
      <c r="F559" s="363"/>
      <c r="G559" s="356"/>
    </row>
    <row r="560" spans="2:7">
      <c r="B560" s="356" t="s">
        <v>3344</v>
      </c>
      <c r="C560" s="356" t="s">
        <v>3345</v>
      </c>
      <c r="D560" s="356">
        <v>22</v>
      </c>
      <c r="E560" s="359" t="s">
        <v>3355</v>
      </c>
      <c r="F560" s="363"/>
      <c r="G560" s="356"/>
    </row>
    <row r="561" spans="2:7">
      <c r="B561" s="356" t="s">
        <v>3344</v>
      </c>
      <c r="C561" s="356" t="s">
        <v>3345</v>
      </c>
      <c r="D561" s="356">
        <v>23</v>
      </c>
      <c r="E561" s="359" t="s">
        <v>3357</v>
      </c>
      <c r="F561" s="363"/>
      <c r="G561" s="356"/>
    </row>
    <row r="562" spans="2:7">
      <c r="B562" s="356" t="s">
        <v>3344</v>
      </c>
      <c r="C562" s="356" t="s">
        <v>3345</v>
      </c>
      <c r="D562" s="356">
        <v>24</v>
      </c>
      <c r="E562" s="359" t="s">
        <v>610</v>
      </c>
      <c r="F562" s="363"/>
      <c r="G562" s="356"/>
    </row>
    <row r="563" spans="2:7">
      <c r="B563" s="356" t="s">
        <v>3344</v>
      </c>
      <c r="C563" s="356" t="s">
        <v>3345</v>
      </c>
      <c r="D563" s="356">
        <v>25</v>
      </c>
      <c r="E563" s="359" t="s">
        <v>1613</v>
      </c>
      <c r="F563" s="363"/>
      <c r="G563" s="356"/>
    </row>
    <row r="564" spans="2:7">
      <c r="B564" s="356" t="s">
        <v>3344</v>
      </c>
      <c r="C564" s="356" t="s">
        <v>3345</v>
      </c>
      <c r="D564" s="356">
        <v>26</v>
      </c>
      <c r="E564" s="359" t="s">
        <v>270</v>
      </c>
      <c r="F564" s="363"/>
      <c r="G564" s="356"/>
    </row>
    <row r="565" spans="2:7">
      <c r="B565" s="356" t="s">
        <v>3344</v>
      </c>
      <c r="C565" s="356" t="s">
        <v>3345</v>
      </c>
      <c r="D565" s="356">
        <v>27</v>
      </c>
      <c r="E565" s="359" t="s">
        <v>3363</v>
      </c>
      <c r="F565" s="363"/>
      <c r="G565" s="356"/>
    </row>
    <row r="566" spans="2:7">
      <c r="B566" s="356" t="s">
        <v>3344</v>
      </c>
      <c r="C566" s="356" t="s">
        <v>3345</v>
      </c>
      <c r="D566" s="356">
        <v>28</v>
      </c>
      <c r="E566" s="359" t="s">
        <v>293</v>
      </c>
      <c r="F566" s="363"/>
      <c r="G566" s="356"/>
    </row>
    <row r="567" spans="2:7">
      <c r="B567" s="356" t="s">
        <v>3344</v>
      </c>
      <c r="C567" s="356" t="s">
        <v>3345</v>
      </c>
      <c r="D567" s="356">
        <v>29</v>
      </c>
      <c r="E567" s="359" t="s">
        <v>3364</v>
      </c>
      <c r="F567" s="363"/>
      <c r="G567" s="356"/>
    </row>
    <row r="568" spans="2:7">
      <c r="B568" s="356" t="s">
        <v>3344</v>
      </c>
      <c r="C568" s="356" t="s">
        <v>3345</v>
      </c>
      <c r="D568" s="356">
        <v>30</v>
      </c>
      <c r="E568" s="359" t="s">
        <v>3368</v>
      </c>
      <c r="F568" s="363"/>
      <c r="G568" s="356"/>
    </row>
    <row r="569" spans="2:7">
      <c r="B569" s="356" t="s">
        <v>3344</v>
      </c>
      <c r="C569" s="356" t="s">
        <v>3345</v>
      </c>
      <c r="D569" s="356">
        <v>31</v>
      </c>
      <c r="E569" s="359" t="s">
        <v>3369</v>
      </c>
      <c r="F569" s="363"/>
      <c r="G569" s="356"/>
    </row>
    <row r="570" spans="2:7">
      <c r="B570" s="356" t="s">
        <v>3344</v>
      </c>
      <c r="C570" s="356" t="s">
        <v>3345</v>
      </c>
      <c r="D570" s="356">
        <v>32</v>
      </c>
      <c r="E570" s="359" t="s">
        <v>432</v>
      </c>
      <c r="F570" s="363"/>
      <c r="G570" s="356"/>
    </row>
    <row r="571" spans="2:7">
      <c r="B571" s="356" t="s">
        <v>3344</v>
      </c>
      <c r="C571" s="356" t="s">
        <v>3345</v>
      </c>
      <c r="D571" s="356">
        <v>33</v>
      </c>
      <c r="E571" s="359" t="s">
        <v>3371</v>
      </c>
      <c r="F571" s="363"/>
      <c r="G571" s="356"/>
    </row>
    <row r="572" spans="2:7">
      <c r="B572" s="356" t="s">
        <v>3344</v>
      </c>
      <c r="C572" s="356" t="s">
        <v>3345</v>
      </c>
      <c r="D572" s="356">
        <v>34</v>
      </c>
      <c r="E572" s="359" t="s">
        <v>2854</v>
      </c>
      <c r="F572" s="363"/>
      <c r="G572" s="356"/>
    </row>
    <row r="573" spans="2:7">
      <c r="B573" s="356" t="s">
        <v>3344</v>
      </c>
      <c r="C573" s="356" t="s">
        <v>3345</v>
      </c>
      <c r="D573" s="356">
        <v>35</v>
      </c>
      <c r="E573" s="359" t="s">
        <v>3375</v>
      </c>
      <c r="F573" s="363"/>
      <c r="G573" s="356"/>
    </row>
    <row r="574" spans="2:7">
      <c r="B574" s="356" t="s">
        <v>3344</v>
      </c>
      <c r="C574" s="356" t="s">
        <v>3345</v>
      </c>
      <c r="D574" s="356">
        <v>36</v>
      </c>
      <c r="E574" s="359" t="s">
        <v>3180</v>
      </c>
      <c r="F574" s="363"/>
      <c r="G574" s="356"/>
    </row>
    <row r="575" spans="2:7">
      <c r="B575" s="356" t="s">
        <v>3344</v>
      </c>
      <c r="C575" s="356" t="s">
        <v>3345</v>
      </c>
      <c r="D575" s="356">
        <v>37</v>
      </c>
      <c r="E575" s="359" t="s">
        <v>2152</v>
      </c>
      <c r="F575" s="363"/>
      <c r="G575" s="356"/>
    </row>
    <row r="576" spans="2:7">
      <c r="B576" s="356" t="s">
        <v>3344</v>
      </c>
      <c r="C576" s="356" t="s">
        <v>3345</v>
      </c>
      <c r="D576" s="356">
        <v>38</v>
      </c>
      <c r="E576" s="359" t="s">
        <v>2443</v>
      </c>
      <c r="F576" s="363"/>
      <c r="G576" s="356"/>
    </row>
    <row r="577" spans="2:7">
      <c r="B577" s="356" t="s">
        <v>3344</v>
      </c>
      <c r="C577" s="356" t="s">
        <v>3345</v>
      </c>
      <c r="D577" s="356">
        <v>39</v>
      </c>
      <c r="E577" s="359" t="s">
        <v>3376</v>
      </c>
      <c r="F577" s="363"/>
      <c r="G577" s="356"/>
    </row>
    <row r="578" spans="2:7">
      <c r="B578" s="356" t="s">
        <v>3344</v>
      </c>
      <c r="C578" s="356" t="s">
        <v>3345</v>
      </c>
      <c r="D578" s="356">
        <v>40</v>
      </c>
      <c r="E578" s="359" t="s">
        <v>3378</v>
      </c>
      <c r="F578" s="363"/>
      <c r="G578" s="356"/>
    </row>
    <row r="579" spans="2:7">
      <c r="B579" s="356" t="s">
        <v>3344</v>
      </c>
      <c r="C579" s="356" t="s">
        <v>3345</v>
      </c>
      <c r="D579" s="356">
        <v>41</v>
      </c>
      <c r="E579" s="359" t="s">
        <v>1940</v>
      </c>
      <c r="F579" s="363"/>
      <c r="G579" s="356"/>
    </row>
    <row r="580" spans="2:7">
      <c r="B580" s="356" t="s">
        <v>3344</v>
      </c>
      <c r="C580" s="356" t="s">
        <v>3345</v>
      </c>
      <c r="D580" s="356">
        <v>42</v>
      </c>
      <c r="E580" s="359" t="s">
        <v>3381</v>
      </c>
      <c r="F580" s="363"/>
      <c r="G580" s="356"/>
    </row>
    <row r="581" spans="2:7">
      <c r="B581" s="356" t="s">
        <v>3344</v>
      </c>
      <c r="C581" s="356" t="s">
        <v>3345</v>
      </c>
      <c r="D581" s="356">
        <v>43</v>
      </c>
      <c r="E581" s="359" t="s">
        <v>342</v>
      </c>
      <c r="F581" s="363"/>
      <c r="G581" s="356"/>
    </row>
    <row r="582" spans="2:7">
      <c r="B582" s="356" t="s">
        <v>3344</v>
      </c>
      <c r="C582" s="356" t="s">
        <v>3345</v>
      </c>
      <c r="D582" s="356">
        <v>44</v>
      </c>
      <c r="E582" s="359" t="s">
        <v>3382</v>
      </c>
      <c r="F582" s="363"/>
      <c r="G582" s="356"/>
    </row>
    <row r="583" spans="2:7">
      <c r="B583" s="356" t="s">
        <v>3344</v>
      </c>
      <c r="C583" s="356" t="s">
        <v>3345</v>
      </c>
      <c r="D583" s="356">
        <v>45</v>
      </c>
      <c r="E583" s="359" t="s">
        <v>1878</v>
      </c>
      <c r="F583" s="363"/>
      <c r="G583" s="356"/>
    </row>
    <row r="584" spans="2:7">
      <c r="B584" s="356" t="s">
        <v>3344</v>
      </c>
      <c r="C584" s="356" t="s">
        <v>3345</v>
      </c>
      <c r="D584" s="356">
        <v>46</v>
      </c>
      <c r="E584" s="359" t="s">
        <v>3386</v>
      </c>
      <c r="F584" s="363"/>
      <c r="G584" s="356"/>
    </row>
    <row r="585" spans="2:7">
      <c r="B585" s="356" t="s">
        <v>3344</v>
      </c>
      <c r="C585" s="356" t="s">
        <v>3345</v>
      </c>
      <c r="D585" s="356">
        <v>47</v>
      </c>
      <c r="E585" s="359" t="s">
        <v>3390</v>
      </c>
      <c r="F585" s="363"/>
      <c r="G585" s="356"/>
    </row>
    <row r="586" spans="2:7">
      <c r="B586" s="356" t="s">
        <v>3344</v>
      </c>
      <c r="C586" s="356" t="s">
        <v>3345</v>
      </c>
      <c r="D586" s="356">
        <v>48</v>
      </c>
      <c r="E586" s="359" t="s">
        <v>3391</v>
      </c>
      <c r="F586" s="363"/>
      <c r="G586" s="356"/>
    </row>
    <row r="587" spans="2:7">
      <c r="B587" s="356" t="s">
        <v>3344</v>
      </c>
      <c r="C587" s="356" t="s">
        <v>3345</v>
      </c>
      <c r="D587" s="356">
        <v>49</v>
      </c>
      <c r="E587" s="359" t="s">
        <v>2017</v>
      </c>
      <c r="F587" s="363"/>
      <c r="G587" s="356"/>
    </row>
    <row r="588" spans="2:7">
      <c r="B588" s="356" t="s">
        <v>3344</v>
      </c>
      <c r="C588" s="356" t="s">
        <v>3345</v>
      </c>
      <c r="D588" s="356">
        <v>50</v>
      </c>
      <c r="E588" s="359" t="s">
        <v>3392</v>
      </c>
      <c r="F588" s="363"/>
      <c r="G588" s="356"/>
    </row>
    <row r="589" spans="2:7">
      <c r="B589" s="356" t="s">
        <v>3344</v>
      </c>
      <c r="C589" s="356" t="s">
        <v>3345</v>
      </c>
      <c r="D589" s="356">
        <v>51</v>
      </c>
      <c r="E589" s="359" t="s">
        <v>2036</v>
      </c>
      <c r="F589" s="363"/>
      <c r="G589" s="356"/>
    </row>
    <row r="590" spans="2:7">
      <c r="B590" s="356" t="s">
        <v>3344</v>
      </c>
      <c r="C590" s="356" t="s">
        <v>3345</v>
      </c>
      <c r="D590" s="356">
        <v>52</v>
      </c>
      <c r="E590" s="359" t="s">
        <v>3396</v>
      </c>
      <c r="F590" s="363"/>
      <c r="G590" s="356"/>
    </row>
    <row r="591" spans="2:7">
      <c r="B591" s="356" t="s">
        <v>3344</v>
      </c>
      <c r="C591" s="356" t="s">
        <v>3345</v>
      </c>
      <c r="D591" s="356">
        <v>53</v>
      </c>
      <c r="E591" s="359" t="s">
        <v>3398</v>
      </c>
      <c r="F591" s="363"/>
      <c r="G591" s="356"/>
    </row>
    <row r="592" spans="2:7">
      <c r="B592" s="356" t="s">
        <v>3344</v>
      </c>
      <c r="C592" s="356" t="s">
        <v>3345</v>
      </c>
      <c r="D592" s="356">
        <v>54</v>
      </c>
      <c r="E592" s="359" t="s">
        <v>863</v>
      </c>
      <c r="F592" s="363"/>
      <c r="G592" s="356"/>
    </row>
    <row r="593" spans="2:7">
      <c r="B593" s="356" t="s">
        <v>3344</v>
      </c>
      <c r="C593" s="356" t="s">
        <v>3345</v>
      </c>
      <c r="D593" s="356">
        <v>55</v>
      </c>
      <c r="E593" s="359" t="s">
        <v>3402</v>
      </c>
      <c r="F593" s="363"/>
      <c r="G593" s="356"/>
    </row>
    <row r="594" spans="2:7">
      <c r="B594" s="356" t="s">
        <v>3344</v>
      </c>
      <c r="C594" s="356" t="s">
        <v>3345</v>
      </c>
      <c r="D594" s="356">
        <v>56</v>
      </c>
      <c r="E594" s="359" t="s">
        <v>3405</v>
      </c>
      <c r="F594" s="363"/>
      <c r="G594" s="356"/>
    </row>
    <row r="595" spans="2:7">
      <c r="B595" s="356" t="s">
        <v>3344</v>
      </c>
      <c r="C595" s="356" t="s">
        <v>3345</v>
      </c>
      <c r="D595" s="356">
        <v>57</v>
      </c>
      <c r="E595" s="359" t="s">
        <v>3407</v>
      </c>
      <c r="F595" s="363"/>
      <c r="G595" s="356"/>
    </row>
    <row r="596" spans="2:7">
      <c r="B596" s="356" t="s">
        <v>3344</v>
      </c>
      <c r="C596" s="356" t="s">
        <v>3345</v>
      </c>
      <c r="D596" s="356">
        <v>58</v>
      </c>
      <c r="E596" s="359" t="s">
        <v>653</v>
      </c>
      <c r="F596" s="363"/>
      <c r="G596" s="356"/>
    </row>
    <row r="597" spans="2:7">
      <c r="B597" s="356" t="s">
        <v>3344</v>
      </c>
      <c r="C597" s="356" t="s">
        <v>3345</v>
      </c>
      <c r="D597" s="356">
        <v>59</v>
      </c>
      <c r="E597" s="359" t="s">
        <v>3272</v>
      </c>
      <c r="F597" s="363"/>
      <c r="G597" s="356"/>
    </row>
    <row r="598" spans="2:7">
      <c r="B598" s="356" t="s">
        <v>3344</v>
      </c>
      <c r="C598" s="356" t="s">
        <v>3345</v>
      </c>
      <c r="D598" s="356">
        <v>60</v>
      </c>
      <c r="E598" s="359" t="s">
        <v>3408</v>
      </c>
      <c r="F598" s="363"/>
      <c r="G598" s="356"/>
    </row>
    <row r="599" spans="2:7">
      <c r="B599" s="356" t="s">
        <v>3344</v>
      </c>
      <c r="C599" s="356" t="s">
        <v>3345</v>
      </c>
      <c r="D599" s="356">
        <v>61</v>
      </c>
      <c r="E599" s="359" t="s">
        <v>1549</v>
      </c>
      <c r="F599" s="363"/>
      <c r="G599" s="356"/>
    </row>
    <row r="600" spans="2:7">
      <c r="B600" s="356" t="s">
        <v>3344</v>
      </c>
      <c r="C600" s="356" t="s">
        <v>3345</v>
      </c>
      <c r="D600" s="356">
        <v>62</v>
      </c>
      <c r="E600" s="359" t="s">
        <v>3409</v>
      </c>
      <c r="F600" s="363"/>
      <c r="G600" s="356"/>
    </row>
    <row r="601" spans="2:7">
      <c r="B601" s="356" t="s">
        <v>3344</v>
      </c>
      <c r="C601" s="356" t="s">
        <v>3345</v>
      </c>
      <c r="D601" s="356">
        <v>63</v>
      </c>
      <c r="E601" s="359" t="s">
        <v>3411</v>
      </c>
      <c r="F601" s="363"/>
      <c r="G601" s="356"/>
    </row>
    <row r="602" spans="2:7">
      <c r="B602" s="356" t="s">
        <v>3344</v>
      </c>
      <c r="C602" s="356" t="s">
        <v>3345</v>
      </c>
      <c r="D602" s="356">
        <v>64</v>
      </c>
      <c r="E602" s="359" t="s">
        <v>1693</v>
      </c>
      <c r="F602" s="363"/>
      <c r="G602" s="356"/>
    </row>
    <row r="603" spans="2:7">
      <c r="B603" s="356" t="s">
        <v>3344</v>
      </c>
      <c r="C603" s="356" t="s">
        <v>3345</v>
      </c>
      <c r="D603" s="356">
        <v>65</v>
      </c>
      <c r="E603" s="359" t="s">
        <v>3412</v>
      </c>
      <c r="F603" s="363"/>
      <c r="G603" s="356"/>
    </row>
    <row r="604" spans="2:7">
      <c r="B604" s="356" t="s">
        <v>3344</v>
      </c>
      <c r="C604" s="356" t="s">
        <v>3345</v>
      </c>
      <c r="D604" s="356">
        <v>66</v>
      </c>
      <c r="E604" s="359" t="s">
        <v>478</v>
      </c>
      <c r="F604" s="363"/>
      <c r="G604" s="356"/>
    </row>
    <row r="605" spans="2:7">
      <c r="B605" s="356" t="s">
        <v>3344</v>
      </c>
      <c r="C605" s="356" t="s">
        <v>3345</v>
      </c>
      <c r="D605" s="356">
        <v>67</v>
      </c>
      <c r="E605" s="359" t="s">
        <v>2461</v>
      </c>
      <c r="F605" s="363"/>
      <c r="G605" s="356"/>
    </row>
    <row r="606" spans="2:7">
      <c r="B606" s="356" t="s">
        <v>3344</v>
      </c>
      <c r="C606" s="356" t="s">
        <v>3345</v>
      </c>
      <c r="D606" s="356">
        <v>68</v>
      </c>
      <c r="E606" s="359" t="s">
        <v>990</v>
      </c>
      <c r="F606" s="363"/>
      <c r="G606" s="356"/>
    </row>
    <row r="607" spans="2:7">
      <c r="B607" s="356" t="s">
        <v>3344</v>
      </c>
      <c r="C607" s="356" t="s">
        <v>3345</v>
      </c>
      <c r="D607" s="356">
        <v>69</v>
      </c>
      <c r="E607" s="359" t="s">
        <v>94</v>
      </c>
      <c r="F607" s="363"/>
      <c r="G607" s="356"/>
    </row>
    <row r="608" spans="2:7">
      <c r="B608" s="356" t="s">
        <v>3344</v>
      </c>
      <c r="C608" s="356" t="s">
        <v>3345</v>
      </c>
      <c r="D608" s="356">
        <v>70</v>
      </c>
      <c r="E608" s="359" t="s">
        <v>2481</v>
      </c>
      <c r="F608" s="363"/>
      <c r="G608" s="356"/>
    </row>
    <row r="609" spans="2:7">
      <c r="B609" s="356" t="s">
        <v>3344</v>
      </c>
      <c r="C609" s="356" t="s">
        <v>3345</v>
      </c>
      <c r="D609" s="356">
        <v>71</v>
      </c>
      <c r="E609" s="359" t="s">
        <v>3415</v>
      </c>
      <c r="F609" s="363"/>
      <c r="G609" s="356"/>
    </row>
    <row r="610" spans="2:7">
      <c r="B610" s="356" t="s">
        <v>3344</v>
      </c>
      <c r="C610" s="356" t="s">
        <v>3345</v>
      </c>
      <c r="D610" s="356">
        <v>72</v>
      </c>
      <c r="E610" s="359" t="s">
        <v>705</v>
      </c>
      <c r="F610" s="363"/>
      <c r="G610" s="356"/>
    </row>
    <row r="611" spans="2:7">
      <c r="B611" s="356" t="s">
        <v>3344</v>
      </c>
      <c r="C611" s="356" t="s">
        <v>3345</v>
      </c>
      <c r="D611" s="356">
        <v>73</v>
      </c>
      <c r="E611" s="359" t="s">
        <v>2820</v>
      </c>
      <c r="F611" s="363"/>
      <c r="G611" s="356"/>
    </row>
    <row r="612" spans="2:7">
      <c r="B612" s="356" t="s">
        <v>3344</v>
      </c>
      <c r="C612" s="356" t="s">
        <v>3345</v>
      </c>
      <c r="D612" s="356">
        <v>74</v>
      </c>
      <c r="E612" s="359" t="s">
        <v>3419</v>
      </c>
      <c r="F612" s="363"/>
      <c r="G612" s="356"/>
    </row>
    <row r="613" spans="2:7">
      <c r="B613" s="356" t="s">
        <v>3344</v>
      </c>
      <c r="C613" s="356" t="s">
        <v>3345</v>
      </c>
      <c r="D613" s="356">
        <v>75</v>
      </c>
      <c r="E613" s="359" t="s">
        <v>3420</v>
      </c>
      <c r="F613" s="363"/>
      <c r="G613" s="356"/>
    </row>
    <row r="614" spans="2:7">
      <c r="B614" s="356" t="s">
        <v>3344</v>
      </c>
      <c r="C614" s="356" t="s">
        <v>3345</v>
      </c>
      <c r="D614" s="356">
        <v>76</v>
      </c>
      <c r="E614" s="359" t="s">
        <v>3421</v>
      </c>
      <c r="F614" s="363"/>
      <c r="G614" s="356"/>
    </row>
    <row r="615" spans="2:7">
      <c r="B615" s="356" t="s">
        <v>3344</v>
      </c>
      <c r="C615" s="356" t="s">
        <v>3345</v>
      </c>
      <c r="D615" s="356">
        <v>77</v>
      </c>
      <c r="E615" s="359" t="s">
        <v>2137</v>
      </c>
      <c r="F615" s="363"/>
      <c r="G615" s="356"/>
    </row>
    <row r="616" spans="2:7">
      <c r="B616" s="356" t="s">
        <v>3344</v>
      </c>
      <c r="C616" s="356" t="s">
        <v>3345</v>
      </c>
      <c r="D616" s="356">
        <v>78</v>
      </c>
      <c r="E616" s="359" t="s">
        <v>1139</v>
      </c>
      <c r="F616" s="363"/>
      <c r="G616" s="356"/>
    </row>
    <row r="617" spans="2:7">
      <c r="B617" s="356" t="s">
        <v>3344</v>
      </c>
      <c r="C617" s="356" t="s">
        <v>3345</v>
      </c>
      <c r="D617" s="356">
        <v>79</v>
      </c>
      <c r="E617" s="359" t="s">
        <v>3010</v>
      </c>
      <c r="F617" s="363"/>
      <c r="G617" s="356"/>
    </row>
    <row r="618" spans="2:7">
      <c r="B618" s="356" t="s">
        <v>3344</v>
      </c>
      <c r="C618" s="356" t="s">
        <v>3345</v>
      </c>
      <c r="D618" s="356">
        <v>80</v>
      </c>
      <c r="E618" s="359" t="s">
        <v>3320</v>
      </c>
      <c r="F618" s="363"/>
      <c r="G618" s="356"/>
    </row>
    <row r="619" spans="2:7">
      <c r="B619" s="356" t="s">
        <v>3344</v>
      </c>
      <c r="C619" s="356" t="s">
        <v>3345</v>
      </c>
      <c r="D619" s="356">
        <v>81</v>
      </c>
      <c r="E619" s="359" t="s">
        <v>3426</v>
      </c>
      <c r="F619" s="363"/>
      <c r="G619" s="356"/>
    </row>
    <row r="620" spans="2:7">
      <c r="B620" s="356" t="s">
        <v>3344</v>
      </c>
      <c r="C620" s="356" t="s">
        <v>3345</v>
      </c>
      <c r="D620" s="356">
        <v>82</v>
      </c>
      <c r="E620" s="359" t="s">
        <v>3427</v>
      </c>
      <c r="F620" s="363"/>
      <c r="G620" s="356"/>
    </row>
    <row r="621" spans="2:7">
      <c r="B621" s="356" t="s">
        <v>3344</v>
      </c>
      <c r="C621" s="356" t="s">
        <v>3345</v>
      </c>
      <c r="D621" s="356">
        <v>83</v>
      </c>
      <c r="E621" s="359" t="s">
        <v>3358</v>
      </c>
      <c r="F621" s="363"/>
      <c r="G621" s="356"/>
    </row>
    <row r="622" spans="2:7">
      <c r="B622" s="356" t="s">
        <v>3344</v>
      </c>
      <c r="C622" s="356" t="s">
        <v>3345</v>
      </c>
      <c r="D622" s="356">
        <v>84</v>
      </c>
      <c r="E622" s="359" t="s">
        <v>3428</v>
      </c>
      <c r="F622" s="363"/>
      <c r="G622" s="356"/>
    </row>
    <row r="623" spans="2:7">
      <c r="B623" s="356" t="s">
        <v>3344</v>
      </c>
      <c r="C623" s="356" t="s">
        <v>3345</v>
      </c>
      <c r="D623" s="356">
        <v>85</v>
      </c>
      <c r="E623" s="359" t="s">
        <v>3433</v>
      </c>
      <c r="F623" s="363"/>
      <c r="G623" s="356"/>
    </row>
    <row r="624" spans="2:7">
      <c r="B624" s="356" t="s">
        <v>3344</v>
      </c>
      <c r="C624" s="356" t="s">
        <v>3345</v>
      </c>
      <c r="D624" s="356">
        <v>86</v>
      </c>
      <c r="E624" s="359" t="s">
        <v>3436</v>
      </c>
      <c r="F624" s="363"/>
      <c r="G624" s="356"/>
    </row>
    <row r="625" spans="2:7">
      <c r="B625" s="356" t="s">
        <v>3344</v>
      </c>
      <c r="C625" s="356" t="s">
        <v>3345</v>
      </c>
      <c r="D625" s="356">
        <v>87</v>
      </c>
      <c r="E625" s="356" t="s">
        <v>221</v>
      </c>
      <c r="F625" s="363"/>
      <c r="G625" s="356"/>
    </row>
    <row r="626" spans="2:7">
      <c r="B626" s="356" t="s">
        <v>3344</v>
      </c>
      <c r="C626" s="356" t="s">
        <v>3345</v>
      </c>
      <c r="D626" s="356">
        <v>88</v>
      </c>
      <c r="E626" s="356" t="s">
        <v>3439</v>
      </c>
      <c r="F626" s="363"/>
      <c r="G626" s="356"/>
    </row>
    <row r="627" spans="2:7">
      <c r="B627" s="356" t="s">
        <v>3344</v>
      </c>
      <c r="C627" s="356" t="s">
        <v>3345</v>
      </c>
      <c r="D627" s="356">
        <v>89</v>
      </c>
      <c r="E627" s="356" t="s">
        <v>919</v>
      </c>
      <c r="F627" s="363"/>
      <c r="G627" s="356"/>
    </row>
    <row r="628" spans="2:7">
      <c r="B628" s="356" t="s">
        <v>3344</v>
      </c>
      <c r="C628" s="356" t="s">
        <v>3345</v>
      </c>
      <c r="D628" s="356">
        <v>90</v>
      </c>
      <c r="E628" s="356" t="s">
        <v>3442</v>
      </c>
      <c r="F628" s="363"/>
      <c r="G628" s="356"/>
    </row>
    <row r="629" spans="2:7">
      <c r="B629" s="356" t="s">
        <v>3344</v>
      </c>
      <c r="C629" s="356" t="s">
        <v>3345</v>
      </c>
      <c r="D629" s="356">
        <v>91</v>
      </c>
      <c r="E629" s="356" t="s">
        <v>2513</v>
      </c>
      <c r="F629" s="363"/>
      <c r="G629" s="356"/>
    </row>
    <row r="630" spans="2:7">
      <c r="B630" s="356" t="s">
        <v>3344</v>
      </c>
      <c r="C630" s="356" t="s">
        <v>3345</v>
      </c>
      <c r="D630" s="356">
        <v>92</v>
      </c>
      <c r="E630" s="356" t="s">
        <v>2515</v>
      </c>
      <c r="F630" s="363"/>
      <c r="G630" s="356"/>
    </row>
    <row r="631" spans="2:7">
      <c r="B631" s="356" t="s">
        <v>3344</v>
      </c>
      <c r="C631" s="356" t="s">
        <v>3345</v>
      </c>
      <c r="D631" s="356">
        <v>93</v>
      </c>
      <c r="E631" s="356" t="s">
        <v>2522</v>
      </c>
      <c r="F631" s="363"/>
      <c r="G631" s="356"/>
    </row>
    <row r="632" spans="2:7">
      <c r="B632" s="356" t="s">
        <v>3344</v>
      </c>
      <c r="C632" s="356" t="s">
        <v>3345</v>
      </c>
      <c r="D632" s="356">
        <v>94</v>
      </c>
      <c r="E632" s="356" t="s">
        <v>6</v>
      </c>
      <c r="F632" s="363"/>
      <c r="G632" s="356"/>
    </row>
    <row r="633" spans="2:7">
      <c r="B633" s="356" t="s">
        <v>3344</v>
      </c>
      <c r="C633" s="356" t="s">
        <v>3345</v>
      </c>
      <c r="D633" s="356">
        <v>95</v>
      </c>
      <c r="E633" s="356" t="s">
        <v>124</v>
      </c>
      <c r="F633" s="363"/>
      <c r="G633" s="356"/>
    </row>
    <row r="634" spans="2:7">
      <c r="B634" s="356" t="s">
        <v>3344</v>
      </c>
      <c r="C634" s="356" t="s">
        <v>3345</v>
      </c>
      <c r="D634" s="356">
        <v>96</v>
      </c>
      <c r="E634" s="356" t="s">
        <v>20</v>
      </c>
      <c r="F634" s="363"/>
      <c r="G634" s="356"/>
    </row>
    <row r="635" spans="2:7">
      <c r="B635" s="356" t="s">
        <v>3344</v>
      </c>
      <c r="C635" s="356" t="s">
        <v>3345</v>
      </c>
      <c r="D635" s="356">
        <v>97</v>
      </c>
      <c r="E635" s="356" t="s">
        <v>607</v>
      </c>
      <c r="F635" s="363"/>
      <c r="G635" s="356"/>
    </row>
    <row r="636" spans="2:7">
      <c r="B636" s="356" t="s">
        <v>3344</v>
      </c>
      <c r="C636" s="356" t="s">
        <v>3345</v>
      </c>
      <c r="D636" s="356">
        <v>98</v>
      </c>
      <c r="E636" s="356" t="s">
        <v>1183</v>
      </c>
      <c r="F636" s="363"/>
      <c r="G636" s="356"/>
    </row>
    <row r="637" spans="2:7">
      <c r="B637" s="356" t="s">
        <v>3344</v>
      </c>
      <c r="C637" s="356" t="s">
        <v>3345</v>
      </c>
      <c r="D637" s="356">
        <v>99</v>
      </c>
      <c r="E637" s="356" t="s">
        <v>1457</v>
      </c>
      <c r="F637" s="363"/>
      <c r="G637" s="356"/>
    </row>
    <row r="638" spans="2:7">
      <c r="B638" s="356" t="s">
        <v>3344</v>
      </c>
      <c r="C638" s="356" t="s">
        <v>3345</v>
      </c>
      <c r="D638" s="356">
        <v>100</v>
      </c>
      <c r="E638" s="356" t="s">
        <v>2524</v>
      </c>
      <c r="F638" s="363"/>
      <c r="G638" s="356"/>
    </row>
    <row r="639" spans="2:7">
      <c r="B639" s="356" t="s">
        <v>3344</v>
      </c>
      <c r="C639" s="356" t="s">
        <v>3345</v>
      </c>
      <c r="D639" s="356">
        <v>101</v>
      </c>
      <c r="E639" s="356" t="s">
        <v>2190</v>
      </c>
      <c r="F639" s="363"/>
      <c r="G639" s="356"/>
    </row>
    <row r="640" spans="2:7">
      <c r="B640" s="356" t="s">
        <v>3344</v>
      </c>
      <c r="C640" s="356" t="s">
        <v>3345</v>
      </c>
      <c r="D640" s="356">
        <v>102</v>
      </c>
      <c r="E640" s="356" t="s">
        <v>639</v>
      </c>
      <c r="F640" s="363"/>
      <c r="G640" s="356"/>
    </row>
    <row r="641" spans="2:7">
      <c r="B641" s="356" t="s">
        <v>3344</v>
      </c>
      <c r="C641" s="356" t="s">
        <v>3345</v>
      </c>
      <c r="D641" s="356">
        <v>103</v>
      </c>
      <c r="E641" s="356" t="s">
        <v>646</v>
      </c>
      <c r="F641" s="363"/>
      <c r="G641" s="356"/>
    </row>
    <row r="642" spans="2:7">
      <c r="B642" s="356" t="s">
        <v>3344</v>
      </c>
      <c r="C642" s="356" t="s">
        <v>3345</v>
      </c>
      <c r="D642" s="356">
        <v>104</v>
      </c>
      <c r="E642" s="356" t="s">
        <v>650</v>
      </c>
      <c r="F642" s="363"/>
      <c r="G642" s="356"/>
    </row>
    <row r="643" spans="2:7">
      <c r="B643" s="356" t="s">
        <v>3344</v>
      </c>
      <c r="C643" s="356" t="s">
        <v>3345</v>
      </c>
      <c r="D643" s="356">
        <v>105</v>
      </c>
      <c r="E643" s="356" t="s">
        <v>657</v>
      </c>
      <c r="F643" s="363"/>
      <c r="G643" s="356"/>
    </row>
    <row r="644" spans="2:7">
      <c r="B644" s="356" t="s">
        <v>3344</v>
      </c>
      <c r="C644" s="356" t="s">
        <v>3345</v>
      </c>
      <c r="D644" s="356">
        <v>106</v>
      </c>
      <c r="E644" s="356" t="s">
        <v>2963</v>
      </c>
      <c r="F644" s="363"/>
      <c r="G644" s="356"/>
    </row>
    <row r="645" spans="2:7">
      <c r="B645" s="356" t="s">
        <v>3344</v>
      </c>
      <c r="C645" s="356" t="s">
        <v>3345</v>
      </c>
      <c r="D645" s="356">
        <v>107</v>
      </c>
      <c r="E645" s="356" t="s">
        <v>755</v>
      </c>
      <c r="F645" s="363"/>
      <c r="G645" s="356"/>
    </row>
    <row r="646" spans="2:7">
      <c r="B646" s="356" t="s">
        <v>3344</v>
      </c>
      <c r="C646" s="356" t="s">
        <v>3345</v>
      </c>
      <c r="D646" s="356">
        <v>108</v>
      </c>
      <c r="E646" s="356" t="s">
        <v>3443</v>
      </c>
      <c r="F646" s="363"/>
      <c r="G646" s="356"/>
    </row>
    <row r="647" spans="2:7">
      <c r="B647" s="356" t="s">
        <v>3344</v>
      </c>
      <c r="C647" s="356" t="s">
        <v>3345</v>
      </c>
      <c r="D647" s="356">
        <v>109</v>
      </c>
      <c r="E647" s="356" t="s">
        <v>3328</v>
      </c>
      <c r="F647" s="363"/>
      <c r="G647" s="356"/>
    </row>
    <row r="648" spans="2:7">
      <c r="B648" s="356" t="s">
        <v>3344</v>
      </c>
      <c r="C648" s="356" t="s">
        <v>3345</v>
      </c>
      <c r="D648" s="356">
        <v>110</v>
      </c>
      <c r="E648" s="356" t="s">
        <v>3449</v>
      </c>
      <c r="F648" s="363"/>
      <c r="G648" s="356"/>
    </row>
    <row r="649" spans="2:7">
      <c r="B649" s="356" t="s">
        <v>3344</v>
      </c>
      <c r="C649" s="356" t="s">
        <v>3345</v>
      </c>
      <c r="D649" s="356">
        <v>111</v>
      </c>
      <c r="E649" s="356" t="s">
        <v>115</v>
      </c>
      <c r="F649" s="363"/>
      <c r="G649" s="356"/>
    </row>
    <row r="650" spans="2:7">
      <c r="B650" s="356" t="s">
        <v>3344</v>
      </c>
      <c r="C650" s="356" t="s">
        <v>3345</v>
      </c>
      <c r="D650" s="356">
        <v>112</v>
      </c>
      <c r="E650" s="356" t="s">
        <v>1683</v>
      </c>
      <c r="F650" s="363"/>
      <c r="G650" s="356"/>
    </row>
    <row r="651" spans="2:7">
      <c r="B651" s="356" t="s">
        <v>3344</v>
      </c>
      <c r="C651" s="356" t="s">
        <v>3345</v>
      </c>
      <c r="D651" s="356">
        <v>113</v>
      </c>
      <c r="E651" s="356" t="s">
        <v>1215</v>
      </c>
      <c r="F651" s="363"/>
      <c r="G651" s="356"/>
    </row>
    <row r="652" spans="2:7">
      <c r="B652" s="356" t="s">
        <v>3344</v>
      </c>
      <c r="C652" s="356" t="s">
        <v>3345</v>
      </c>
      <c r="D652" s="356">
        <v>114</v>
      </c>
      <c r="E652" s="356" t="s">
        <v>2504</v>
      </c>
      <c r="F652" s="363" t="s">
        <v>7266</v>
      </c>
      <c r="G652" s="356"/>
    </row>
    <row r="653" spans="2:7">
      <c r="B653" s="356" t="s">
        <v>3344</v>
      </c>
      <c r="C653" s="356" t="s">
        <v>3345</v>
      </c>
      <c r="D653" s="356">
        <v>115</v>
      </c>
      <c r="E653" s="356" t="s">
        <v>2182</v>
      </c>
      <c r="F653" s="363" t="s">
        <v>7266</v>
      </c>
      <c r="G653" s="356"/>
    </row>
    <row r="654" spans="2:7">
      <c r="B654" s="356" t="s">
        <v>3344</v>
      </c>
      <c r="C654" s="356" t="s">
        <v>3345</v>
      </c>
      <c r="D654" s="356">
        <v>116</v>
      </c>
      <c r="E654" s="356" t="s">
        <v>820</v>
      </c>
      <c r="F654" s="363" t="s">
        <v>7266</v>
      </c>
      <c r="G654" s="356"/>
    </row>
    <row r="655" spans="2:7">
      <c r="B655" s="356" t="s">
        <v>3344</v>
      </c>
      <c r="C655" s="356" t="s">
        <v>3345</v>
      </c>
      <c r="D655" s="356">
        <v>117</v>
      </c>
      <c r="E655" s="360" t="s">
        <v>1100</v>
      </c>
      <c r="F655" s="363"/>
      <c r="G655" s="356"/>
    </row>
    <row r="656" spans="2:7">
      <c r="B656" s="356" t="s">
        <v>3344</v>
      </c>
      <c r="C656" s="356" t="s">
        <v>3345</v>
      </c>
      <c r="D656" s="356">
        <v>118</v>
      </c>
      <c r="E656" s="356" t="s">
        <v>3385</v>
      </c>
      <c r="F656" s="363" t="s">
        <v>7266</v>
      </c>
      <c r="G656" s="356"/>
    </row>
    <row r="657" spans="2:7">
      <c r="B657" s="356" t="s">
        <v>3344</v>
      </c>
      <c r="C657" s="356" t="s">
        <v>3345</v>
      </c>
      <c r="D657" s="356">
        <v>119</v>
      </c>
      <c r="E657" s="356" t="s">
        <v>3049</v>
      </c>
      <c r="F657" s="363" t="s">
        <v>7266</v>
      </c>
      <c r="G657" s="356"/>
    </row>
    <row r="658" spans="2:7">
      <c r="B658" s="356" t="s">
        <v>3344</v>
      </c>
      <c r="C658" s="356" t="s">
        <v>3345</v>
      </c>
      <c r="D658" s="356">
        <v>120</v>
      </c>
      <c r="E658" s="356" t="s">
        <v>1472</v>
      </c>
      <c r="F658" s="363" t="s">
        <v>7266</v>
      </c>
      <c r="G658" s="356"/>
    </row>
    <row r="659" spans="2:7">
      <c r="B659" s="356" t="s">
        <v>3344</v>
      </c>
      <c r="C659" s="356" t="s">
        <v>3345</v>
      </c>
      <c r="D659" s="356">
        <v>121</v>
      </c>
      <c r="E659" s="356" t="s">
        <v>3452</v>
      </c>
      <c r="F659" s="363" t="s">
        <v>7266</v>
      </c>
      <c r="G659" s="356"/>
    </row>
    <row r="660" spans="2:7">
      <c r="B660" s="356" t="s">
        <v>3344</v>
      </c>
      <c r="C660" s="356" t="s">
        <v>3345</v>
      </c>
      <c r="D660" s="356">
        <v>122</v>
      </c>
      <c r="E660" s="356" t="s">
        <v>2639</v>
      </c>
      <c r="F660" s="363" t="s">
        <v>7266</v>
      </c>
      <c r="G660" s="356"/>
    </row>
    <row r="661" spans="2:7">
      <c r="B661" s="356" t="s">
        <v>3344</v>
      </c>
      <c r="C661" s="356" t="s">
        <v>3345</v>
      </c>
      <c r="D661" s="356">
        <v>123</v>
      </c>
      <c r="E661" s="359" t="s">
        <v>1372</v>
      </c>
      <c r="F661" s="363"/>
      <c r="G661" s="356"/>
    </row>
    <row r="662" spans="2:7">
      <c r="B662" s="356" t="s">
        <v>3344</v>
      </c>
      <c r="C662" s="356" t="s">
        <v>3345</v>
      </c>
      <c r="D662" s="356">
        <v>124</v>
      </c>
      <c r="E662" s="359" t="s">
        <v>1570</v>
      </c>
      <c r="F662" s="363"/>
      <c r="G662" s="356"/>
    </row>
    <row r="663" spans="2:7">
      <c r="B663" s="356" t="s">
        <v>3344</v>
      </c>
      <c r="C663" s="356" t="s">
        <v>3345</v>
      </c>
      <c r="D663" s="356">
        <v>125</v>
      </c>
      <c r="E663" s="358" t="s">
        <v>286</v>
      </c>
      <c r="F663" s="363"/>
      <c r="G663" s="356"/>
    </row>
    <row r="664" spans="2:7">
      <c r="B664" s="356" t="s">
        <v>3344</v>
      </c>
      <c r="C664" s="356" t="s">
        <v>3345</v>
      </c>
      <c r="D664" s="356">
        <v>126</v>
      </c>
      <c r="E664" s="358" t="s">
        <v>241</v>
      </c>
      <c r="F664" s="363"/>
      <c r="G664" s="356"/>
    </row>
    <row r="665" spans="2:7">
      <c r="B665" s="356" t="s">
        <v>3344</v>
      </c>
      <c r="C665" s="356" t="s">
        <v>3345</v>
      </c>
      <c r="D665" s="356">
        <v>127</v>
      </c>
      <c r="E665" s="358" t="s">
        <v>299</v>
      </c>
      <c r="F665" s="363"/>
      <c r="G665" s="356"/>
    </row>
    <row r="666" spans="2:7">
      <c r="B666" s="356" t="s">
        <v>3344</v>
      </c>
      <c r="C666" s="356" t="s">
        <v>3345</v>
      </c>
      <c r="D666" s="356">
        <v>128</v>
      </c>
      <c r="E666" s="358" t="s">
        <v>103</v>
      </c>
      <c r="F666" s="363"/>
      <c r="G666" s="356"/>
    </row>
    <row r="667" spans="2:7">
      <c r="B667" s="356" t="s">
        <v>3344</v>
      </c>
      <c r="C667" s="356" t="s">
        <v>3345</v>
      </c>
      <c r="D667" s="356">
        <v>129</v>
      </c>
      <c r="E667" s="358" t="s">
        <v>303</v>
      </c>
      <c r="F667" s="363"/>
      <c r="G667" s="356"/>
    </row>
    <row r="668" spans="2:7">
      <c r="B668" s="356" t="s">
        <v>3344</v>
      </c>
      <c r="C668" s="356" t="s">
        <v>3345</v>
      </c>
      <c r="D668" s="356">
        <v>130</v>
      </c>
      <c r="E668" s="358" t="s">
        <v>306</v>
      </c>
      <c r="F668" s="363"/>
      <c r="G668" s="356"/>
    </row>
    <row r="669" spans="2:7">
      <c r="B669" s="356" t="s">
        <v>4371</v>
      </c>
      <c r="C669" s="356" t="s">
        <v>194</v>
      </c>
      <c r="D669" s="356">
        <v>1</v>
      </c>
      <c r="E669" s="358" t="s">
        <v>76</v>
      </c>
      <c r="F669" s="363"/>
      <c r="G669" s="356"/>
    </row>
    <row r="670" spans="2:7">
      <c r="B670" s="356" t="s">
        <v>4371</v>
      </c>
      <c r="C670" s="356" t="s">
        <v>194</v>
      </c>
      <c r="D670" s="356">
        <v>2</v>
      </c>
      <c r="E670" s="358" t="s">
        <v>2756</v>
      </c>
      <c r="F670" s="363"/>
      <c r="G670" s="356"/>
    </row>
    <row r="671" spans="2:7">
      <c r="B671" s="356" t="s">
        <v>4371</v>
      </c>
      <c r="C671" s="356" t="s">
        <v>194</v>
      </c>
      <c r="D671" s="356">
        <v>3</v>
      </c>
      <c r="E671" s="358" t="s">
        <v>2577</v>
      </c>
      <c r="F671" s="363"/>
      <c r="G671" s="356"/>
    </row>
    <row r="672" spans="2:7">
      <c r="B672" s="356" t="s">
        <v>4371</v>
      </c>
      <c r="C672" s="356" t="s">
        <v>194</v>
      </c>
      <c r="D672" s="356">
        <v>4</v>
      </c>
      <c r="E672" s="358" t="s">
        <v>700</v>
      </c>
      <c r="F672" s="363"/>
      <c r="G672" s="356"/>
    </row>
    <row r="673" spans="2:7">
      <c r="B673" s="356" t="s">
        <v>4371</v>
      </c>
      <c r="C673" s="356" t="s">
        <v>194</v>
      </c>
      <c r="D673" s="356">
        <v>5</v>
      </c>
      <c r="E673" s="359" t="s">
        <v>4705</v>
      </c>
      <c r="F673" s="363"/>
      <c r="G673" s="356"/>
    </row>
    <row r="674" spans="2:7">
      <c r="B674" s="356" t="s">
        <v>4371</v>
      </c>
      <c r="C674" s="356" t="s">
        <v>194</v>
      </c>
      <c r="D674" s="356">
        <v>6</v>
      </c>
      <c r="E674" s="359" t="s">
        <v>4707</v>
      </c>
      <c r="F674" s="363"/>
      <c r="G674" s="356"/>
    </row>
    <row r="675" spans="2:7">
      <c r="B675" s="356" t="s">
        <v>4371</v>
      </c>
      <c r="C675" s="356" t="s">
        <v>194</v>
      </c>
      <c r="D675" s="356">
        <v>7</v>
      </c>
      <c r="E675" s="359" t="s">
        <v>4709</v>
      </c>
      <c r="F675" s="363"/>
      <c r="G675" s="356"/>
    </row>
    <row r="676" spans="2:7">
      <c r="B676" s="356" t="s">
        <v>4371</v>
      </c>
      <c r="C676" s="356" t="s">
        <v>194</v>
      </c>
      <c r="D676" s="356">
        <v>8</v>
      </c>
      <c r="E676" s="359" t="s">
        <v>2480</v>
      </c>
      <c r="F676" s="363"/>
      <c r="G676" s="356"/>
    </row>
    <row r="677" spans="2:7">
      <c r="B677" s="356" t="s">
        <v>4371</v>
      </c>
      <c r="C677" s="356" t="s">
        <v>194</v>
      </c>
      <c r="D677" s="356">
        <v>9</v>
      </c>
      <c r="E677" s="359" t="s">
        <v>4710</v>
      </c>
      <c r="F677" s="363"/>
      <c r="G677" s="356"/>
    </row>
    <row r="678" spans="2:7">
      <c r="B678" s="356" t="s">
        <v>4371</v>
      </c>
      <c r="C678" s="356" t="s">
        <v>194</v>
      </c>
      <c r="D678" s="356">
        <v>10</v>
      </c>
      <c r="E678" s="359" t="s">
        <v>3534</v>
      </c>
      <c r="F678" s="363"/>
      <c r="G678" s="356"/>
    </row>
    <row r="679" spans="2:7">
      <c r="B679" s="356" t="s">
        <v>4371</v>
      </c>
      <c r="C679" s="356" t="s">
        <v>194</v>
      </c>
      <c r="D679" s="356">
        <v>11</v>
      </c>
      <c r="E679" s="359" t="s">
        <v>4711</v>
      </c>
      <c r="F679" s="363"/>
      <c r="G679" s="356"/>
    </row>
    <row r="680" spans="2:7">
      <c r="B680" s="356" t="s">
        <v>4371</v>
      </c>
      <c r="C680" s="356" t="s">
        <v>194</v>
      </c>
      <c r="D680" s="356">
        <v>12</v>
      </c>
      <c r="E680" s="361" t="s">
        <v>4712</v>
      </c>
      <c r="F680" s="363"/>
      <c r="G680" s="356"/>
    </row>
    <row r="681" spans="2:7">
      <c r="B681" s="356" t="s">
        <v>4371</v>
      </c>
      <c r="C681" s="356" t="s">
        <v>194</v>
      </c>
      <c r="D681" s="356">
        <v>13</v>
      </c>
      <c r="E681" s="361" t="s">
        <v>350</v>
      </c>
      <c r="F681" s="363"/>
      <c r="G681" s="356"/>
    </row>
    <row r="682" spans="2:7">
      <c r="B682" s="356" t="s">
        <v>4371</v>
      </c>
      <c r="C682" s="356" t="s">
        <v>194</v>
      </c>
      <c r="D682" s="356">
        <v>14</v>
      </c>
      <c r="E682" s="359" t="s">
        <v>4714</v>
      </c>
      <c r="F682" s="363"/>
      <c r="G682" s="356"/>
    </row>
    <row r="683" spans="2:7">
      <c r="B683" s="356" t="s">
        <v>4371</v>
      </c>
      <c r="C683" s="356" t="s">
        <v>194</v>
      </c>
      <c r="D683" s="356">
        <v>15</v>
      </c>
      <c r="E683" s="359" t="s">
        <v>4715</v>
      </c>
      <c r="F683" s="363"/>
      <c r="G683" s="356"/>
    </row>
    <row r="684" spans="2:7">
      <c r="B684" s="356" t="s">
        <v>4371</v>
      </c>
      <c r="C684" s="356" t="s">
        <v>194</v>
      </c>
      <c r="D684" s="356">
        <v>16</v>
      </c>
      <c r="E684" s="359" t="s">
        <v>1154</v>
      </c>
      <c r="F684" s="363"/>
      <c r="G684" s="356"/>
    </row>
    <row r="685" spans="2:7">
      <c r="B685" s="356" t="s">
        <v>4371</v>
      </c>
      <c r="C685" s="356" t="s">
        <v>194</v>
      </c>
      <c r="D685" s="356">
        <v>17</v>
      </c>
      <c r="E685" s="359" t="s">
        <v>21</v>
      </c>
      <c r="F685" s="363"/>
      <c r="G685" s="356"/>
    </row>
    <row r="686" spans="2:7">
      <c r="B686" s="356" t="s">
        <v>4371</v>
      </c>
      <c r="C686" s="356" t="s">
        <v>194</v>
      </c>
      <c r="D686" s="356">
        <v>18</v>
      </c>
      <c r="E686" s="359" t="s">
        <v>4716</v>
      </c>
      <c r="F686" s="363"/>
      <c r="G686" s="356"/>
    </row>
    <row r="687" spans="2:7">
      <c r="B687" s="356" t="s">
        <v>4371</v>
      </c>
      <c r="C687" s="356" t="s">
        <v>194</v>
      </c>
      <c r="D687" s="356">
        <v>19</v>
      </c>
      <c r="E687" s="359" t="s">
        <v>1399</v>
      </c>
      <c r="F687" s="363"/>
      <c r="G687" s="356"/>
    </row>
    <row r="688" spans="2:7">
      <c r="B688" s="356" t="s">
        <v>4371</v>
      </c>
      <c r="C688" s="356" t="s">
        <v>194</v>
      </c>
      <c r="D688" s="356">
        <v>20</v>
      </c>
      <c r="E688" s="359" t="s">
        <v>4717</v>
      </c>
      <c r="F688" s="363"/>
      <c r="G688" s="356"/>
    </row>
    <row r="689" spans="2:7">
      <c r="B689" s="356" t="s">
        <v>4371</v>
      </c>
      <c r="C689" s="356" t="s">
        <v>194</v>
      </c>
      <c r="D689" s="356">
        <v>21</v>
      </c>
      <c r="E689" s="359" t="s">
        <v>4718</v>
      </c>
      <c r="F689" s="363"/>
      <c r="G689" s="356"/>
    </row>
    <row r="690" spans="2:7">
      <c r="B690" s="356" t="s">
        <v>4371</v>
      </c>
      <c r="C690" s="356" t="s">
        <v>194</v>
      </c>
      <c r="D690" s="356">
        <v>22</v>
      </c>
      <c r="E690" s="359" t="s">
        <v>4720</v>
      </c>
      <c r="F690" s="363"/>
      <c r="G690" s="356"/>
    </row>
    <row r="691" spans="2:7">
      <c r="B691" s="356" t="s">
        <v>4371</v>
      </c>
      <c r="C691" s="356" t="s">
        <v>194</v>
      </c>
      <c r="D691" s="356">
        <v>23</v>
      </c>
      <c r="E691" s="359" t="s">
        <v>327</v>
      </c>
      <c r="F691" s="363"/>
      <c r="G691" s="356"/>
    </row>
    <row r="692" spans="2:7">
      <c r="B692" s="356" t="s">
        <v>4371</v>
      </c>
      <c r="C692" s="356" t="s">
        <v>194</v>
      </c>
      <c r="D692" s="356">
        <v>24</v>
      </c>
      <c r="E692" s="359" t="s">
        <v>802</v>
      </c>
      <c r="F692" s="363"/>
      <c r="G692" s="356"/>
    </row>
    <row r="693" spans="2:7">
      <c r="B693" s="356" t="s">
        <v>4371</v>
      </c>
      <c r="C693" s="356" t="s">
        <v>194</v>
      </c>
      <c r="D693" s="356">
        <v>25</v>
      </c>
      <c r="E693" s="359" t="s">
        <v>4722</v>
      </c>
      <c r="F693" s="363"/>
      <c r="G693" s="356"/>
    </row>
    <row r="694" spans="2:7">
      <c r="B694" s="356" t="s">
        <v>4371</v>
      </c>
      <c r="C694" s="356" t="s">
        <v>194</v>
      </c>
      <c r="D694" s="356">
        <v>26</v>
      </c>
      <c r="E694" s="359" t="s">
        <v>4723</v>
      </c>
      <c r="F694" s="363"/>
      <c r="G694" s="356"/>
    </row>
    <row r="695" spans="2:7">
      <c r="B695" s="356" t="s">
        <v>4371</v>
      </c>
      <c r="C695" s="356" t="s">
        <v>194</v>
      </c>
      <c r="D695" s="356">
        <v>27</v>
      </c>
      <c r="E695" s="359" t="s">
        <v>4724</v>
      </c>
      <c r="F695" s="363"/>
      <c r="G695" s="356"/>
    </row>
    <row r="696" spans="2:7">
      <c r="B696" s="356" t="s">
        <v>4371</v>
      </c>
      <c r="C696" s="356" t="s">
        <v>194</v>
      </c>
      <c r="D696" s="356">
        <v>28</v>
      </c>
      <c r="E696" s="359" t="s">
        <v>515</v>
      </c>
      <c r="F696" s="363"/>
      <c r="G696" s="356"/>
    </row>
    <row r="697" spans="2:7">
      <c r="B697" s="356" t="s">
        <v>4371</v>
      </c>
      <c r="C697" s="356" t="s">
        <v>194</v>
      </c>
      <c r="D697" s="356">
        <v>29</v>
      </c>
      <c r="E697" s="359" t="s">
        <v>4207</v>
      </c>
      <c r="F697" s="363"/>
      <c r="G697" s="356"/>
    </row>
    <row r="698" spans="2:7">
      <c r="B698" s="356" t="s">
        <v>4371</v>
      </c>
      <c r="C698" s="356" t="s">
        <v>194</v>
      </c>
      <c r="D698" s="356">
        <v>30</v>
      </c>
      <c r="E698" s="359" t="s">
        <v>4726</v>
      </c>
      <c r="F698" s="363"/>
      <c r="G698" s="356"/>
    </row>
    <row r="699" spans="2:7">
      <c r="B699" s="356" t="s">
        <v>4371</v>
      </c>
      <c r="C699" s="356" t="s">
        <v>194</v>
      </c>
      <c r="D699" s="356">
        <v>31</v>
      </c>
      <c r="E699" s="359" t="s">
        <v>950</v>
      </c>
      <c r="F699" s="363"/>
      <c r="G699" s="356"/>
    </row>
    <row r="700" spans="2:7">
      <c r="B700" s="356" t="s">
        <v>4371</v>
      </c>
      <c r="C700" s="356" t="s">
        <v>194</v>
      </c>
      <c r="D700" s="356">
        <v>32</v>
      </c>
      <c r="E700" s="359" t="s">
        <v>4728</v>
      </c>
      <c r="F700" s="363"/>
      <c r="G700" s="356"/>
    </row>
    <row r="701" spans="2:7">
      <c r="B701" s="356" t="s">
        <v>4371</v>
      </c>
      <c r="C701" s="356" t="s">
        <v>194</v>
      </c>
      <c r="D701" s="356">
        <v>33</v>
      </c>
      <c r="E701" s="359" t="s">
        <v>4730</v>
      </c>
      <c r="F701" s="363"/>
      <c r="G701" s="356"/>
    </row>
    <row r="702" spans="2:7">
      <c r="B702" s="356" t="s">
        <v>4371</v>
      </c>
      <c r="C702" s="356" t="s">
        <v>194</v>
      </c>
      <c r="D702" s="356">
        <v>34</v>
      </c>
      <c r="E702" s="359" t="s">
        <v>1952</v>
      </c>
      <c r="F702" s="363"/>
      <c r="G702" s="356"/>
    </row>
    <row r="703" spans="2:7">
      <c r="B703" s="356" t="s">
        <v>4371</v>
      </c>
      <c r="C703" s="356" t="s">
        <v>194</v>
      </c>
      <c r="D703" s="356">
        <v>35</v>
      </c>
      <c r="E703" s="359" t="s">
        <v>4732</v>
      </c>
      <c r="F703" s="363"/>
      <c r="G703" s="356"/>
    </row>
    <row r="704" spans="2:7">
      <c r="B704" s="356" t="s">
        <v>4371</v>
      </c>
      <c r="C704" s="356" t="s">
        <v>194</v>
      </c>
      <c r="D704" s="356">
        <v>36</v>
      </c>
      <c r="E704" s="359" t="s">
        <v>4734</v>
      </c>
      <c r="F704" s="363"/>
      <c r="G704" s="356"/>
    </row>
    <row r="705" spans="2:7">
      <c r="B705" s="356" t="s">
        <v>4371</v>
      </c>
      <c r="C705" s="356" t="s">
        <v>194</v>
      </c>
      <c r="D705" s="356">
        <v>37</v>
      </c>
      <c r="E705" s="359" t="s">
        <v>4735</v>
      </c>
      <c r="F705" s="363"/>
      <c r="G705" s="356"/>
    </row>
    <row r="706" spans="2:7">
      <c r="B706" s="356" t="s">
        <v>4371</v>
      </c>
      <c r="C706" s="356" t="s">
        <v>194</v>
      </c>
      <c r="D706" s="356">
        <v>38</v>
      </c>
      <c r="E706" s="359" t="s">
        <v>3824</v>
      </c>
      <c r="F706" s="363"/>
      <c r="G706" s="356"/>
    </row>
    <row r="707" spans="2:7">
      <c r="B707" s="356" t="s">
        <v>4371</v>
      </c>
      <c r="C707" s="356" t="s">
        <v>194</v>
      </c>
      <c r="D707" s="356">
        <v>39</v>
      </c>
      <c r="E707" s="359" t="s">
        <v>4738</v>
      </c>
      <c r="F707" s="363"/>
      <c r="G707" s="356"/>
    </row>
    <row r="708" spans="2:7">
      <c r="B708" s="356" t="s">
        <v>4371</v>
      </c>
      <c r="C708" s="356" t="s">
        <v>194</v>
      </c>
      <c r="D708" s="356">
        <v>40</v>
      </c>
      <c r="E708" s="359" t="s">
        <v>4741</v>
      </c>
      <c r="F708" s="363"/>
      <c r="G708" s="356"/>
    </row>
    <row r="709" spans="2:7">
      <c r="B709" s="356" t="s">
        <v>4371</v>
      </c>
      <c r="C709" s="356" t="s">
        <v>194</v>
      </c>
      <c r="D709" s="356">
        <v>41</v>
      </c>
      <c r="E709" s="359" t="s">
        <v>4742</v>
      </c>
      <c r="F709" s="363"/>
      <c r="G709" s="356"/>
    </row>
    <row r="710" spans="2:7">
      <c r="B710" s="356" t="s">
        <v>4371</v>
      </c>
      <c r="C710" s="356" t="s">
        <v>194</v>
      </c>
      <c r="D710" s="356">
        <v>42</v>
      </c>
      <c r="E710" s="359" t="s">
        <v>3168</v>
      </c>
      <c r="F710" s="363"/>
      <c r="G710" s="356"/>
    </row>
    <row r="711" spans="2:7">
      <c r="B711" s="356" t="s">
        <v>4371</v>
      </c>
      <c r="C711" s="356" t="s">
        <v>194</v>
      </c>
      <c r="D711" s="356">
        <v>43</v>
      </c>
      <c r="E711" s="359" t="s">
        <v>277</v>
      </c>
      <c r="F711" s="363"/>
      <c r="G711" s="356"/>
    </row>
    <row r="712" spans="2:7">
      <c r="B712" s="356" t="s">
        <v>4371</v>
      </c>
      <c r="C712" s="356" t="s">
        <v>194</v>
      </c>
      <c r="D712" s="356">
        <v>44</v>
      </c>
      <c r="E712" s="359" t="s">
        <v>4249</v>
      </c>
      <c r="F712" s="363"/>
      <c r="G712" s="356"/>
    </row>
    <row r="713" spans="2:7">
      <c r="B713" s="356" t="s">
        <v>4371</v>
      </c>
      <c r="C713" s="356" t="s">
        <v>194</v>
      </c>
      <c r="D713" s="356">
        <v>45</v>
      </c>
      <c r="E713" s="359" t="s">
        <v>3493</v>
      </c>
      <c r="F713" s="363"/>
      <c r="G713" s="356"/>
    </row>
    <row r="714" spans="2:7">
      <c r="B714" s="356" t="s">
        <v>4371</v>
      </c>
      <c r="C714" s="356" t="s">
        <v>194</v>
      </c>
      <c r="D714" s="356">
        <v>46</v>
      </c>
      <c r="E714" s="359" t="s">
        <v>4744</v>
      </c>
      <c r="F714" s="363"/>
      <c r="G714" s="356"/>
    </row>
    <row r="715" spans="2:7">
      <c r="B715" s="356" t="s">
        <v>4371</v>
      </c>
      <c r="C715" s="356" t="s">
        <v>194</v>
      </c>
      <c r="D715" s="356">
        <v>47</v>
      </c>
      <c r="E715" s="359" t="s">
        <v>4747</v>
      </c>
      <c r="F715" s="363"/>
      <c r="G715" s="356"/>
    </row>
    <row r="716" spans="2:7">
      <c r="B716" s="356" t="s">
        <v>4371</v>
      </c>
      <c r="C716" s="356" t="s">
        <v>194</v>
      </c>
      <c r="D716" s="356">
        <v>48</v>
      </c>
      <c r="E716" s="359" t="s">
        <v>1176</v>
      </c>
      <c r="F716" s="363"/>
      <c r="G716" s="356"/>
    </row>
    <row r="717" spans="2:7">
      <c r="B717" s="356" t="s">
        <v>4371</v>
      </c>
      <c r="C717" s="356" t="s">
        <v>194</v>
      </c>
      <c r="D717" s="356">
        <v>49</v>
      </c>
      <c r="E717" s="359" t="s">
        <v>4749</v>
      </c>
      <c r="F717" s="363"/>
      <c r="G717" s="356"/>
    </row>
    <row r="718" spans="2:7">
      <c r="B718" s="356" t="s">
        <v>4371</v>
      </c>
      <c r="C718" s="356" t="s">
        <v>194</v>
      </c>
      <c r="D718" s="356">
        <v>50</v>
      </c>
      <c r="E718" s="359" t="s">
        <v>4751</v>
      </c>
      <c r="F718" s="363"/>
      <c r="G718" s="356"/>
    </row>
    <row r="719" spans="2:7">
      <c r="B719" s="356" t="s">
        <v>4371</v>
      </c>
      <c r="C719" s="356" t="s">
        <v>194</v>
      </c>
      <c r="D719" s="356">
        <v>51</v>
      </c>
      <c r="E719" s="359" t="s">
        <v>4291</v>
      </c>
      <c r="F719" s="363"/>
      <c r="G719" s="356"/>
    </row>
    <row r="720" spans="2:7">
      <c r="B720" s="356" t="s">
        <v>4371</v>
      </c>
      <c r="C720" s="356" t="s">
        <v>194</v>
      </c>
      <c r="D720" s="356">
        <v>52</v>
      </c>
      <c r="E720" s="359" t="s">
        <v>4753</v>
      </c>
      <c r="F720" s="363"/>
      <c r="G720" s="356"/>
    </row>
    <row r="721" spans="2:7">
      <c r="B721" s="356" t="s">
        <v>4371</v>
      </c>
      <c r="C721" s="356" t="s">
        <v>194</v>
      </c>
      <c r="D721" s="356">
        <v>53</v>
      </c>
      <c r="E721" s="359" t="s">
        <v>4754</v>
      </c>
      <c r="F721" s="363"/>
      <c r="G721" s="356"/>
    </row>
    <row r="722" spans="2:7">
      <c r="B722" s="356" t="s">
        <v>4371</v>
      </c>
      <c r="C722" s="356" t="s">
        <v>194</v>
      </c>
      <c r="D722" s="356">
        <v>54</v>
      </c>
      <c r="E722" s="359" t="s">
        <v>4755</v>
      </c>
      <c r="F722" s="363"/>
      <c r="G722" s="356"/>
    </row>
    <row r="723" spans="2:7">
      <c r="B723" s="356" t="s">
        <v>4371</v>
      </c>
      <c r="C723" s="356" t="s">
        <v>194</v>
      </c>
      <c r="D723" s="356">
        <v>55</v>
      </c>
      <c r="E723" s="359" t="s">
        <v>3020</v>
      </c>
      <c r="F723" s="363"/>
      <c r="G723" s="356"/>
    </row>
    <row r="724" spans="2:7">
      <c r="B724" s="356" t="s">
        <v>4371</v>
      </c>
      <c r="C724" s="356" t="s">
        <v>194</v>
      </c>
      <c r="D724" s="356">
        <v>56</v>
      </c>
      <c r="E724" s="359" t="s">
        <v>2686</v>
      </c>
      <c r="F724" s="363"/>
      <c r="G724" s="356"/>
    </row>
    <row r="725" spans="2:7">
      <c r="B725" s="356" t="s">
        <v>4371</v>
      </c>
      <c r="C725" s="356" t="s">
        <v>194</v>
      </c>
      <c r="D725" s="356">
        <v>57</v>
      </c>
      <c r="E725" s="359" t="s">
        <v>4756</v>
      </c>
      <c r="F725" s="363"/>
      <c r="G725" s="356"/>
    </row>
    <row r="726" spans="2:7">
      <c r="B726" s="356" t="s">
        <v>4371</v>
      </c>
      <c r="C726" s="356" t="s">
        <v>194</v>
      </c>
      <c r="D726" s="356">
        <v>58</v>
      </c>
      <c r="E726" s="359" t="s">
        <v>1642</v>
      </c>
      <c r="F726" s="363"/>
      <c r="G726" s="356"/>
    </row>
    <row r="727" spans="2:7">
      <c r="B727" s="356" t="s">
        <v>4371</v>
      </c>
      <c r="C727" s="356" t="s">
        <v>194</v>
      </c>
      <c r="D727" s="356">
        <v>59</v>
      </c>
      <c r="E727" s="359" t="s">
        <v>4757</v>
      </c>
      <c r="F727" s="363"/>
      <c r="G727" s="356"/>
    </row>
    <row r="728" spans="2:7">
      <c r="B728" s="356" t="s">
        <v>4371</v>
      </c>
      <c r="C728" s="356" t="s">
        <v>194</v>
      </c>
      <c r="D728" s="356">
        <v>60</v>
      </c>
      <c r="E728" s="359" t="s">
        <v>4294</v>
      </c>
      <c r="F728" s="363"/>
      <c r="G728" s="356"/>
    </row>
    <row r="729" spans="2:7">
      <c r="B729" s="356" t="s">
        <v>4371</v>
      </c>
      <c r="C729" s="356" t="s">
        <v>194</v>
      </c>
      <c r="D729" s="356">
        <v>61</v>
      </c>
      <c r="E729" s="359" t="s">
        <v>4758</v>
      </c>
      <c r="F729" s="363"/>
      <c r="G729" s="356"/>
    </row>
    <row r="730" spans="2:7">
      <c r="B730" s="356" t="s">
        <v>4371</v>
      </c>
      <c r="C730" s="356" t="s">
        <v>194</v>
      </c>
      <c r="D730" s="356">
        <v>62</v>
      </c>
      <c r="E730" s="359" t="s">
        <v>4759</v>
      </c>
      <c r="F730" s="363"/>
      <c r="G730" s="356"/>
    </row>
    <row r="731" spans="2:7">
      <c r="B731" s="356" t="s">
        <v>4371</v>
      </c>
      <c r="C731" s="356" t="s">
        <v>194</v>
      </c>
      <c r="D731" s="356">
        <v>63</v>
      </c>
      <c r="E731" s="359" t="s">
        <v>2483</v>
      </c>
      <c r="F731" s="363"/>
      <c r="G731" s="356"/>
    </row>
    <row r="732" spans="2:7">
      <c r="B732" s="356" t="s">
        <v>4371</v>
      </c>
      <c r="C732" s="356" t="s">
        <v>194</v>
      </c>
      <c r="D732" s="356">
        <v>64</v>
      </c>
      <c r="E732" s="359" t="s">
        <v>2512</v>
      </c>
      <c r="F732" s="363"/>
      <c r="G732" s="356"/>
    </row>
    <row r="733" spans="2:7">
      <c r="B733" s="356" t="s">
        <v>4371</v>
      </c>
      <c r="C733" s="356" t="s">
        <v>194</v>
      </c>
      <c r="D733" s="356">
        <v>65</v>
      </c>
      <c r="E733" s="359" t="s">
        <v>2551</v>
      </c>
      <c r="F733" s="363"/>
      <c r="G733" s="356"/>
    </row>
    <row r="734" spans="2:7">
      <c r="B734" s="356" t="s">
        <v>4371</v>
      </c>
      <c r="C734" s="356" t="s">
        <v>194</v>
      </c>
      <c r="D734" s="356">
        <v>66</v>
      </c>
      <c r="E734" s="359" t="s">
        <v>4760</v>
      </c>
      <c r="F734" s="363"/>
      <c r="G734" s="356"/>
    </row>
    <row r="735" spans="2:7">
      <c r="B735" s="356" t="s">
        <v>4371</v>
      </c>
      <c r="C735" s="356" t="s">
        <v>194</v>
      </c>
      <c r="D735" s="356">
        <v>67</v>
      </c>
      <c r="E735" s="359" t="s">
        <v>4762</v>
      </c>
      <c r="F735" s="363"/>
      <c r="G735" s="356"/>
    </row>
    <row r="736" spans="2:7">
      <c r="B736" s="356" t="s">
        <v>4371</v>
      </c>
      <c r="C736" s="356" t="s">
        <v>194</v>
      </c>
      <c r="D736" s="356">
        <v>68</v>
      </c>
      <c r="E736" s="359" t="s">
        <v>4186</v>
      </c>
      <c r="F736" s="363"/>
      <c r="G736" s="356"/>
    </row>
    <row r="737" spans="2:7">
      <c r="B737" s="356" t="s">
        <v>4371</v>
      </c>
      <c r="C737" s="356" t="s">
        <v>194</v>
      </c>
      <c r="D737" s="356">
        <v>69</v>
      </c>
      <c r="E737" s="359" t="s">
        <v>4764</v>
      </c>
      <c r="F737" s="363"/>
      <c r="G737" s="356"/>
    </row>
    <row r="738" spans="2:7">
      <c r="B738" s="356" t="s">
        <v>4371</v>
      </c>
      <c r="C738" s="356" t="s">
        <v>194</v>
      </c>
      <c r="D738" s="356">
        <v>70</v>
      </c>
      <c r="E738" s="359" t="s">
        <v>4136</v>
      </c>
      <c r="F738" s="363"/>
      <c r="G738" s="356"/>
    </row>
    <row r="739" spans="2:7">
      <c r="B739" s="356" t="s">
        <v>4371</v>
      </c>
      <c r="C739" s="356" t="s">
        <v>194</v>
      </c>
      <c r="D739" s="356">
        <v>71</v>
      </c>
      <c r="E739" s="359" t="s">
        <v>2116</v>
      </c>
      <c r="F739" s="363"/>
      <c r="G739" s="356"/>
    </row>
    <row r="740" spans="2:7">
      <c r="B740" s="356" t="s">
        <v>4371</v>
      </c>
      <c r="C740" s="356" t="s">
        <v>194</v>
      </c>
      <c r="D740" s="356">
        <v>72</v>
      </c>
      <c r="E740" s="359" t="s">
        <v>4765</v>
      </c>
      <c r="F740" s="363"/>
      <c r="G740" s="356"/>
    </row>
    <row r="741" spans="2:7">
      <c r="B741" s="356" t="s">
        <v>4371</v>
      </c>
      <c r="C741" s="356" t="s">
        <v>194</v>
      </c>
      <c r="D741" s="356">
        <v>73</v>
      </c>
      <c r="E741" s="359" t="s">
        <v>4201</v>
      </c>
      <c r="F741" s="363"/>
      <c r="G741" s="356"/>
    </row>
    <row r="742" spans="2:7">
      <c r="B742" s="356" t="s">
        <v>4371</v>
      </c>
      <c r="C742" s="356" t="s">
        <v>194</v>
      </c>
      <c r="D742" s="356">
        <v>74</v>
      </c>
      <c r="E742" s="359" t="s">
        <v>2466</v>
      </c>
      <c r="F742" s="363"/>
      <c r="G742" s="356"/>
    </row>
    <row r="743" spans="2:7">
      <c r="B743" s="356" t="s">
        <v>4371</v>
      </c>
      <c r="C743" s="356" t="s">
        <v>194</v>
      </c>
      <c r="D743" s="356">
        <v>75</v>
      </c>
      <c r="E743" s="359" t="s">
        <v>268</v>
      </c>
      <c r="F743" s="363"/>
      <c r="G743" s="356"/>
    </row>
    <row r="744" spans="2:7">
      <c r="B744" s="356" t="s">
        <v>4371</v>
      </c>
      <c r="C744" s="356" t="s">
        <v>194</v>
      </c>
      <c r="D744" s="356">
        <v>76</v>
      </c>
      <c r="E744" s="356" t="s">
        <v>3009</v>
      </c>
      <c r="F744" s="363"/>
      <c r="G744" s="356"/>
    </row>
    <row r="745" spans="2:7">
      <c r="B745" s="356" t="s">
        <v>4371</v>
      </c>
      <c r="C745" s="356" t="s">
        <v>194</v>
      </c>
      <c r="D745" s="356">
        <v>77</v>
      </c>
      <c r="E745" s="356" t="s">
        <v>2514</v>
      </c>
      <c r="F745" s="363"/>
      <c r="G745" s="356"/>
    </row>
    <row r="746" spans="2:7">
      <c r="B746" s="356" t="s">
        <v>4371</v>
      </c>
      <c r="C746" s="356" t="s">
        <v>194</v>
      </c>
      <c r="D746" s="356">
        <v>78</v>
      </c>
      <c r="E746" s="356" t="s">
        <v>631</v>
      </c>
      <c r="F746" s="363"/>
      <c r="G746" s="356"/>
    </row>
    <row r="747" spans="2:7">
      <c r="B747" s="356" t="s">
        <v>4371</v>
      </c>
      <c r="C747" s="356" t="s">
        <v>194</v>
      </c>
      <c r="D747" s="356">
        <v>79</v>
      </c>
      <c r="E747" s="356" t="s">
        <v>2977</v>
      </c>
      <c r="F747" s="363"/>
      <c r="G747" s="356"/>
    </row>
    <row r="748" spans="2:7">
      <c r="B748" s="356" t="s">
        <v>4371</v>
      </c>
      <c r="C748" s="356" t="s">
        <v>194</v>
      </c>
      <c r="D748" s="356">
        <v>80</v>
      </c>
      <c r="E748" s="356" t="s">
        <v>129</v>
      </c>
      <c r="F748" s="363"/>
      <c r="G748" s="356"/>
    </row>
    <row r="749" spans="2:7">
      <c r="B749" s="356" t="s">
        <v>4371</v>
      </c>
      <c r="C749" s="356" t="s">
        <v>194</v>
      </c>
      <c r="D749" s="356">
        <v>81</v>
      </c>
      <c r="E749" s="359" t="s">
        <v>4766</v>
      </c>
      <c r="F749" s="363"/>
      <c r="G749" s="356"/>
    </row>
    <row r="750" spans="2:7">
      <c r="B750" s="356" t="s">
        <v>4371</v>
      </c>
      <c r="C750" s="356" t="s">
        <v>194</v>
      </c>
      <c r="D750" s="356">
        <v>82</v>
      </c>
      <c r="E750" s="359" t="s">
        <v>3263</v>
      </c>
      <c r="F750" s="363"/>
      <c r="G750" s="356"/>
    </row>
    <row r="751" spans="2:7">
      <c r="B751" s="356" t="s">
        <v>4371</v>
      </c>
      <c r="C751" s="356" t="s">
        <v>194</v>
      </c>
      <c r="D751" s="356">
        <v>83</v>
      </c>
      <c r="E751" s="359" t="s">
        <v>4767</v>
      </c>
      <c r="F751" s="363"/>
      <c r="G751" s="356"/>
    </row>
    <row r="752" spans="2:7">
      <c r="B752" s="356" t="s">
        <v>4371</v>
      </c>
      <c r="C752" s="356" t="s">
        <v>194</v>
      </c>
      <c r="D752" s="356">
        <v>84</v>
      </c>
      <c r="E752" s="359" t="s">
        <v>2403</v>
      </c>
      <c r="F752" s="363"/>
      <c r="G752" s="356"/>
    </row>
    <row r="753" spans="2:7">
      <c r="B753" s="356" t="s">
        <v>4371</v>
      </c>
      <c r="C753" s="356" t="s">
        <v>194</v>
      </c>
      <c r="D753" s="356">
        <v>85</v>
      </c>
      <c r="E753" s="359" t="s">
        <v>4768</v>
      </c>
      <c r="F753" s="363"/>
      <c r="G753" s="356"/>
    </row>
    <row r="754" spans="2:7">
      <c r="B754" s="356" t="s">
        <v>4371</v>
      </c>
      <c r="C754" s="356" t="s">
        <v>194</v>
      </c>
      <c r="D754" s="356">
        <v>86</v>
      </c>
      <c r="E754" s="359" t="s">
        <v>4770</v>
      </c>
      <c r="F754" s="363"/>
      <c r="G754" s="356"/>
    </row>
    <row r="755" spans="2:7">
      <c r="B755" s="356" t="s">
        <v>4371</v>
      </c>
      <c r="C755" s="356" t="s">
        <v>194</v>
      </c>
      <c r="D755" s="356">
        <v>87</v>
      </c>
      <c r="E755" s="359" t="s">
        <v>30</v>
      </c>
      <c r="F755" s="363"/>
      <c r="G755" s="356"/>
    </row>
    <row r="756" spans="2:7">
      <c r="B756" s="356" t="s">
        <v>4371</v>
      </c>
      <c r="C756" s="356" t="s">
        <v>194</v>
      </c>
      <c r="D756" s="356">
        <v>88</v>
      </c>
      <c r="E756" s="359" t="s">
        <v>4771</v>
      </c>
      <c r="F756" s="363"/>
      <c r="G756" s="356"/>
    </row>
    <row r="757" spans="2:7">
      <c r="B757" s="356" t="s">
        <v>4371</v>
      </c>
      <c r="C757" s="356" t="s">
        <v>194</v>
      </c>
      <c r="D757" s="356">
        <v>89</v>
      </c>
      <c r="E757" s="359" t="s">
        <v>4774</v>
      </c>
      <c r="F757" s="363"/>
      <c r="G757" s="356"/>
    </row>
    <row r="758" spans="2:7">
      <c r="B758" s="356" t="s">
        <v>4371</v>
      </c>
      <c r="C758" s="356" t="s">
        <v>194</v>
      </c>
      <c r="D758" s="356">
        <v>90</v>
      </c>
      <c r="E758" s="359" t="s">
        <v>757</v>
      </c>
      <c r="F758" s="363"/>
      <c r="G758" s="356"/>
    </row>
    <row r="759" spans="2:7">
      <c r="B759" s="356" t="s">
        <v>4371</v>
      </c>
      <c r="C759" s="356" t="s">
        <v>194</v>
      </c>
      <c r="D759" s="356">
        <v>91</v>
      </c>
      <c r="E759" s="359" t="s">
        <v>4776</v>
      </c>
      <c r="F759" s="363"/>
      <c r="G759" s="356"/>
    </row>
    <row r="760" spans="2:7">
      <c r="B760" s="356" t="s">
        <v>4371</v>
      </c>
      <c r="C760" s="356" t="s">
        <v>194</v>
      </c>
      <c r="D760" s="356">
        <v>92</v>
      </c>
      <c r="E760" s="359" t="s">
        <v>3057</v>
      </c>
      <c r="F760" s="363"/>
      <c r="G760" s="356"/>
    </row>
    <row r="761" spans="2:7">
      <c r="B761" s="356" t="s">
        <v>4371</v>
      </c>
      <c r="C761" s="356" t="s">
        <v>194</v>
      </c>
      <c r="D761" s="356">
        <v>93</v>
      </c>
      <c r="E761" s="359" t="s">
        <v>4777</v>
      </c>
      <c r="F761" s="363"/>
      <c r="G761" s="356"/>
    </row>
    <row r="762" spans="2:7">
      <c r="B762" s="356" t="s">
        <v>4371</v>
      </c>
      <c r="C762" s="356" t="s">
        <v>194</v>
      </c>
      <c r="D762" s="356">
        <v>94</v>
      </c>
      <c r="E762" s="359" t="s">
        <v>4778</v>
      </c>
      <c r="F762" s="363"/>
      <c r="G762" s="356"/>
    </row>
    <row r="763" spans="2:7">
      <c r="B763" s="356" t="s">
        <v>4371</v>
      </c>
      <c r="C763" s="356" t="s">
        <v>194</v>
      </c>
      <c r="D763" s="356">
        <v>95</v>
      </c>
      <c r="E763" s="359" t="s">
        <v>4781</v>
      </c>
      <c r="F763" s="363"/>
      <c r="G763" s="356"/>
    </row>
    <row r="764" spans="2:7">
      <c r="B764" s="356" t="s">
        <v>4371</v>
      </c>
      <c r="C764" s="356" t="s">
        <v>194</v>
      </c>
      <c r="D764" s="356">
        <v>96</v>
      </c>
      <c r="E764" s="359" t="s">
        <v>4782</v>
      </c>
      <c r="F764" s="363"/>
      <c r="G764" s="356"/>
    </row>
    <row r="765" spans="2:7">
      <c r="B765" s="356" t="s">
        <v>4371</v>
      </c>
      <c r="C765" s="356" t="s">
        <v>194</v>
      </c>
      <c r="D765" s="356">
        <v>97</v>
      </c>
      <c r="E765" s="359" t="s">
        <v>4783</v>
      </c>
      <c r="F765" s="363"/>
      <c r="G765" s="356"/>
    </row>
    <row r="766" spans="2:7">
      <c r="B766" s="356" t="s">
        <v>4371</v>
      </c>
      <c r="C766" s="356" t="s">
        <v>194</v>
      </c>
      <c r="D766" s="356">
        <v>98</v>
      </c>
      <c r="E766" s="359" t="s">
        <v>3047</v>
      </c>
      <c r="F766" s="363"/>
      <c r="G766" s="356"/>
    </row>
    <row r="767" spans="2:7">
      <c r="B767" s="356" t="s">
        <v>4371</v>
      </c>
      <c r="C767" s="356" t="s">
        <v>194</v>
      </c>
      <c r="D767" s="356">
        <v>99</v>
      </c>
      <c r="E767" s="359" t="s">
        <v>4784</v>
      </c>
      <c r="F767" s="363"/>
      <c r="G767" s="356"/>
    </row>
    <row r="768" spans="2:7">
      <c r="B768" s="356" t="s">
        <v>4371</v>
      </c>
      <c r="C768" s="356" t="s">
        <v>194</v>
      </c>
      <c r="D768" s="356">
        <v>100</v>
      </c>
      <c r="E768" s="359" t="s">
        <v>4785</v>
      </c>
      <c r="F768" s="363"/>
      <c r="G768" s="356"/>
    </row>
    <row r="769" spans="2:7">
      <c r="B769" s="356" t="s">
        <v>4371</v>
      </c>
      <c r="C769" s="356" t="s">
        <v>194</v>
      </c>
      <c r="D769" s="356">
        <v>101</v>
      </c>
      <c r="E769" s="359" t="s">
        <v>2119</v>
      </c>
      <c r="F769" s="363"/>
      <c r="G769" s="356"/>
    </row>
    <row r="770" spans="2:7">
      <c r="B770" s="356" t="s">
        <v>4371</v>
      </c>
      <c r="C770" s="356" t="s">
        <v>194</v>
      </c>
      <c r="D770" s="356">
        <v>102</v>
      </c>
      <c r="E770" s="359" t="s">
        <v>4788</v>
      </c>
      <c r="F770" s="363"/>
      <c r="G770" s="356"/>
    </row>
    <row r="771" spans="2:7">
      <c r="B771" s="356" t="s">
        <v>4371</v>
      </c>
      <c r="C771" s="356" t="s">
        <v>194</v>
      </c>
      <c r="D771" s="356">
        <v>103</v>
      </c>
      <c r="E771" s="359" t="s">
        <v>4303</v>
      </c>
      <c r="F771" s="363"/>
      <c r="G771" s="356"/>
    </row>
    <row r="772" spans="2:7">
      <c r="B772" s="356" t="s">
        <v>4371</v>
      </c>
      <c r="C772" s="356" t="s">
        <v>194</v>
      </c>
      <c r="D772" s="356">
        <v>104</v>
      </c>
      <c r="E772" s="359" t="s">
        <v>4037</v>
      </c>
      <c r="F772" s="363"/>
      <c r="G772" s="356"/>
    </row>
    <row r="773" spans="2:7">
      <c r="B773" s="356" t="s">
        <v>4371</v>
      </c>
      <c r="C773" s="356" t="s">
        <v>194</v>
      </c>
      <c r="D773" s="356">
        <v>105</v>
      </c>
      <c r="E773" s="359" t="s">
        <v>1859</v>
      </c>
      <c r="F773" s="363"/>
      <c r="G773" s="356"/>
    </row>
    <row r="774" spans="2:7">
      <c r="B774" s="356" t="s">
        <v>4371</v>
      </c>
      <c r="C774" s="356" t="s">
        <v>194</v>
      </c>
      <c r="D774" s="356">
        <v>106</v>
      </c>
      <c r="E774" s="359" t="s">
        <v>4081</v>
      </c>
      <c r="F774" s="363"/>
      <c r="G774" s="356"/>
    </row>
    <row r="775" spans="2:7">
      <c r="B775" s="356" t="s">
        <v>4371</v>
      </c>
      <c r="C775" s="356" t="s">
        <v>194</v>
      </c>
      <c r="D775" s="356">
        <v>107</v>
      </c>
      <c r="E775" s="359" t="s">
        <v>790</v>
      </c>
      <c r="F775" s="363"/>
      <c r="G775" s="356"/>
    </row>
    <row r="776" spans="2:7">
      <c r="B776" s="356" t="s">
        <v>4371</v>
      </c>
      <c r="C776" s="356" t="s">
        <v>194</v>
      </c>
      <c r="D776" s="356">
        <v>108</v>
      </c>
      <c r="E776" s="359" t="s">
        <v>846</v>
      </c>
      <c r="F776" s="363"/>
      <c r="G776" s="356"/>
    </row>
    <row r="777" spans="2:7">
      <c r="B777" s="356" t="s">
        <v>4371</v>
      </c>
      <c r="C777" s="356" t="s">
        <v>194</v>
      </c>
      <c r="D777" s="356">
        <v>109</v>
      </c>
      <c r="E777" s="359" t="s">
        <v>3197</v>
      </c>
      <c r="F777" s="363"/>
      <c r="G777" s="356"/>
    </row>
    <row r="778" spans="2:7">
      <c r="B778" s="356" t="s">
        <v>4371</v>
      </c>
      <c r="C778" s="356" t="s">
        <v>194</v>
      </c>
      <c r="D778" s="356">
        <v>110</v>
      </c>
      <c r="E778" s="359" t="s">
        <v>1024</v>
      </c>
      <c r="F778" s="363"/>
      <c r="G778" s="356"/>
    </row>
    <row r="779" spans="2:7">
      <c r="B779" s="356" t="s">
        <v>4371</v>
      </c>
      <c r="C779" s="356" t="s">
        <v>194</v>
      </c>
      <c r="D779" s="356">
        <v>111</v>
      </c>
      <c r="E779" s="359" t="s">
        <v>4790</v>
      </c>
      <c r="F779" s="363"/>
      <c r="G779" s="356"/>
    </row>
    <row r="780" spans="2:7">
      <c r="B780" s="356" t="s">
        <v>4371</v>
      </c>
      <c r="C780" s="356" t="s">
        <v>194</v>
      </c>
      <c r="D780" s="356">
        <v>112</v>
      </c>
      <c r="E780" s="359" t="s">
        <v>1540</v>
      </c>
      <c r="F780" s="363"/>
      <c r="G780" s="356"/>
    </row>
    <row r="781" spans="2:7">
      <c r="B781" s="356" t="s">
        <v>4371</v>
      </c>
      <c r="C781" s="356" t="s">
        <v>194</v>
      </c>
      <c r="D781" s="356">
        <v>113</v>
      </c>
      <c r="E781" s="359" t="s">
        <v>1597</v>
      </c>
      <c r="F781" s="363"/>
      <c r="G781" s="356"/>
    </row>
    <row r="782" spans="2:7">
      <c r="B782" s="356" t="s">
        <v>4371</v>
      </c>
      <c r="C782" s="356" t="s">
        <v>194</v>
      </c>
      <c r="D782" s="356">
        <v>114</v>
      </c>
      <c r="E782" s="359" t="s">
        <v>3129</v>
      </c>
      <c r="F782" s="363"/>
      <c r="G782" s="356"/>
    </row>
    <row r="783" spans="2:7">
      <c r="B783" s="356" t="s">
        <v>4371</v>
      </c>
      <c r="C783" s="356" t="s">
        <v>194</v>
      </c>
      <c r="D783" s="356">
        <v>115</v>
      </c>
      <c r="E783" s="359" t="s">
        <v>4791</v>
      </c>
      <c r="F783" s="363"/>
      <c r="G783" s="356"/>
    </row>
    <row r="784" spans="2:7">
      <c r="B784" s="356" t="s">
        <v>4371</v>
      </c>
      <c r="C784" s="356" t="s">
        <v>194</v>
      </c>
      <c r="D784" s="356">
        <v>116</v>
      </c>
      <c r="E784" s="359" t="s">
        <v>4792</v>
      </c>
      <c r="F784" s="363"/>
      <c r="G784" s="356"/>
    </row>
    <row r="785" spans="2:7">
      <c r="B785" s="356" t="s">
        <v>4371</v>
      </c>
      <c r="C785" s="356" t="s">
        <v>194</v>
      </c>
      <c r="D785" s="356">
        <v>117</v>
      </c>
      <c r="E785" s="359" t="s">
        <v>4793</v>
      </c>
      <c r="F785" s="363"/>
      <c r="G785" s="356"/>
    </row>
    <row r="786" spans="2:7">
      <c r="B786" s="356" t="s">
        <v>4371</v>
      </c>
      <c r="C786" s="356" t="s">
        <v>194</v>
      </c>
      <c r="D786" s="356">
        <v>118</v>
      </c>
      <c r="E786" s="359" t="s">
        <v>3413</v>
      </c>
      <c r="F786" s="363"/>
      <c r="G786" s="356"/>
    </row>
    <row r="787" spans="2:7">
      <c r="B787" s="356" t="s">
        <v>4371</v>
      </c>
      <c r="C787" s="356" t="s">
        <v>194</v>
      </c>
      <c r="D787" s="356">
        <v>119</v>
      </c>
      <c r="E787" s="359" t="s">
        <v>354</v>
      </c>
      <c r="F787" s="363"/>
      <c r="G787" s="356"/>
    </row>
    <row r="788" spans="2:7">
      <c r="B788" s="356" t="s">
        <v>4371</v>
      </c>
      <c r="C788" s="356" t="s">
        <v>194</v>
      </c>
      <c r="D788" s="356">
        <v>120</v>
      </c>
      <c r="E788" s="359" t="s">
        <v>4514</v>
      </c>
      <c r="F788" s="363"/>
      <c r="G788" s="356"/>
    </row>
    <row r="789" spans="2:7">
      <c r="B789" s="356" t="s">
        <v>4371</v>
      </c>
      <c r="C789" s="356" t="s">
        <v>194</v>
      </c>
      <c r="D789" s="356">
        <v>121</v>
      </c>
      <c r="E789" s="359" t="s">
        <v>345</v>
      </c>
      <c r="F789" s="363"/>
      <c r="G789" s="356"/>
    </row>
    <row r="790" spans="2:7">
      <c r="B790" s="356" t="s">
        <v>4371</v>
      </c>
      <c r="C790" s="356" t="s">
        <v>194</v>
      </c>
      <c r="D790" s="356">
        <v>122</v>
      </c>
      <c r="E790" s="359" t="s">
        <v>1150</v>
      </c>
      <c r="F790" s="363"/>
      <c r="G790" s="356"/>
    </row>
    <row r="791" spans="2:7">
      <c r="B791" s="356" t="s">
        <v>4371</v>
      </c>
      <c r="C791" s="356" t="s">
        <v>194</v>
      </c>
      <c r="D791" s="356">
        <v>123</v>
      </c>
      <c r="E791" s="359" t="s">
        <v>4794</v>
      </c>
      <c r="F791" s="363"/>
      <c r="G791" s="356"/>
    </row>
    <row r="792" spans="2:7">
      <c r="B792" s="356" t="s">
        <v>4371</v>
      </c>
      <c r="C792" s="356" t="s">
        <v>194</v>
      </c>
      <c r="D792" s="356">
        <v>124</v>
      </c>
      <c r="E792" s="359" t="s">
        <v>3699</v>
      </c>
      <c r="F792" s="363"/>
      <c r="G792" s="356"/>
    </row>
    <row r="793" spans="2:7">
      <c r="B793" s="356" t="s">
        <v>4371</v>
      </c>
      <c r="C793" s="356" t="s">
        <v>194</v>
      </c>
      <c r="D793" s="356">
        <v>125</v>
      </c>
      <c r="E793" s="359" t="s">
        <v>2096</v>
      </c>
      <c r="F793" s="363"/>
      <c r="G793" s="356"/>
    </row>
    <row r="794" spans="2:7">
      <c r="B794" s="356" t="s">
        <v>4371</v>
      </c>
      <c r="C794" s="356" t="s">
        <v>194</v>
      </c>
      <c r="D794" s="356">
        <v>126</v>
      </c>
      <c r="E794" s="359" t="s">
        <v>3768</v>
      </c>
      <c r="F794" s="363"/>
      <c r="G794" s="356"/>
    </row>
    <row r="795" spans="2:7">
      <c r="B795" s="356" t="s">
        <v>4371</v>
      </c>
      <c r="C795" s="356" t="s">
        <v>194</v>
      </c>
      <c r="D795" s="356">
        <v>127</v>
      </c>
      <c r="E795" s="359" t="s">
        <v>2584</v>
      </c>
      <c r="F795" s="363"/>
      <c r="G795" s="356"/>
    </row>
    <row r="796" spans="2:7">
      <c r="B796" s="356" t="s">
        <v>4371</v>
      </c>
      <c r="C796" s="356" t="s">
        <v>194</v>
      </c>
      <c r="D796" s="356">
        <v>128</v>
      </c>
      <c r="E796" s="359" t="s">
        <v>1799</v>
      </c>
      <c r="F796" s="363"/>
      <c r="G796" s="356"/>
    </row>
    <row r="797" spans="2:7">
      <c r="B797" s="356" t="s">
        <v>4371</v>
      </c>
      <c r="C797" s="356" t="s">
        <v>194</v>
      </c>
      <c r="D797" s="356">
        <v>129</v>
      </c>
      <c r="E797" s="359" t="s">
        <v>4795</v>
      </c>
      <c r="F797" s="363"/>
      <c r="G797" s="356"/>
    </row>
    <row r="798" spans="2:7">
      <c r="B798" s="356" t="s">
        <v>4371</v>
      </c>
      <c r="C798" s="356" t="s">
        <v>194</v>
      </c>
      <c r="D798" s="356">
        <v>130</v>
      </c>
      <c r="E798" s="359" t="s">
        <v>4799</v>
      </c>
      <c r="F798" s="363"/>
      <c r="G798" s="356"/>
    </row>
    <row r="799" spans="2:7">
      <c r="B799" s="356" t="s">
        <v>4371</v>
      </c>
      <c r="C799" s="356" t="s">
        <v>194</v>
      </c>
      <c r="D799" s="356">
        <v>131</v>
      </c>
      <c r="E799" s="359" t="s">
        <v>4803</v>
      </c>
      <c r="F799" s="363"/>
      <c r="G799" s="356"/>
    </row>
    <row r="800" spans="2:7">
      <c r="B800" s="356" t="s">
        <v>4371</v>
      </c>
      <c r="C800" s="356" t="s">
        <v>194</v>
      </c>
      <c r="D800" s="356">
        <v>132</v>
      </c>
      <c r="E800" s="359" t="s">
        <v>3799</v>
      </c>
      <c r="F800" s="363"/>
      <c r="G800" s="356"/>
    </row>
    <row r="801" spans="2:7">
      <c r="B801" s="356" t="s">
        <v>4371</v>
      </c>
      <c r="C801" s="356" t="s">
        <v>194</v>
      </c>
      <c r="D801" s="356">
        <v>133</v>
      </c>
      <c r="E801" s="359" t="s">
        <v>4805</v>
      </c>
      <c r="F801" s="363"/>
      <c r="G801" s="356"/>
    </row>
    <row r="802" spans="2:7">
      <c r="B802" s="356" t="s">
        <v>4371</v>
      </c>
      <c r="C802" s="356" t="s">
        <v>194</v>
      </c>
      <c r="D802" s="356">
        <v>134</v>
      </c>
      <c r="E802" s="359" t="s">
        <v>4806</v>
      </c>
      <c r="F802" s="363"/>
      <c r="G802" s="356"/>
    </row>
    <row r="803" spans="2:7">
      <c r="B803" s="356" t="s">
        <v>4371</v>
      </c>
      <c r="C803" s="356" t="s">
        <v>194</v>
      </c>
      <c r="D803" s="356">
        <v>135</v>
      </c>
      <c r="E803" s="359" t="s">
        <v>693</v>
      </c>
      <c r="F803" s="363"/>
      <c r="G803" s="356"/>
    </row>
    <row r="804" spans="2:7">
      <c r="B804" s="356" t="s">
        <v>4371</v>
      </c>
      <c r="C804" s="356" t="s">
        <v>194</v>
      </c>
      <c r="D804" s="356">
        <v>136</v>
      </c>
      <c r="E804" s="359" t="s">
        <v>4808</v>
      </c>
      <c r="F804" s="363"/>
      <c r="G804" s="356"/>
    </row>
    <row r="805" spans="2:7">
      <c r="B805" s="356" t="s">
        <v>4371</v>
      </c>
      <c r="C805" s="356" t="s">
        <v>194</v>
      </c>
      <c r="D805" s="356">
        <v>137</v>
      </c>
      <c r="E805" s="359" t="s">
        <v>3093</v>
      </c>
      <c r="F805" s="363"/>
      <c r="G805" s="356"/>
    </row>
    <row r="806" spans="2:7">
      <c r="B806" s="356" t="s">
        <v>4371</v>
      </c>
      <c r="C806" s="356" t="s">
        <v>194</v>
      </c>
      <c r="D806" s="356">
        <v>138</v>
      </c>
      <c r="E806" s="359" t="s">
        <v>537</v>
      </c>
      <c r="F806" s="363"/>
      <c r="G806" s="356"/>
    </row>
    <row r="807" spans="2:7">
      <c r="B807" s="356" t="s">
        <v>4371</v>
      </c>
      <c r="C807" s="356" t="s">
        <v>194</v>
      </c>
      <c r="D807" s="356">
        <v>139</v>
      </c>
      <c r="E807" s="359" t="s">
        <v>4809</v>
      </c>
      <c r="F807" s="363"/>
      <c r="G807" s="356"/>
    </row>
    <row r="808" spans="2:7">
      <c r="B808" s="356" t="s">
        <v>4371</v>
      </c>
      <c r="C808" s="356" t="s">
        <v>194</v>
      </c>
      <c r="D808" s="356">
        <v>140</v>
      </c>
      <c r="E808" s="359" t="s">
        <v>4641</v>
      </c>
      <c r="F808" s="363"/>
      <c r="G808" s="356"/>
    </row>
    <row r="809" spans="2:7">
      <c r="B809" s="356" t="s">
        <v>4371</v>
      </c>
      <c r="C809" s="356" t="s">
        <v>194</v>
      </c>
      <c r="D809" s="356">
        <v>141</v>
      </c>
      <c r="E809" s="359" t="s">
        <v>3604</v>
      </c>
      <c r="F809" s="363"/>
      <c r="G809" s="356"/>
    </row>
    <row r="810" spans="2:7">
      <c r="B810" s="356" t="s">
        <v>4371</v>
      </c>
      <c r="C810" s="356" t="s">
        <v>194</v>
      </c>
      <c r="D810" s="356">
        <v>142</v>
      </c>
      <c r="E810" s="359" t="s">
        <v>403</v>
      </c>
      <c r="F810" s="363"/>
      <c r="G810" s="356"/>
    </row>
    <row r="811" spans="2:7">
      <c r="B811" s="356" t="s">
        <v>4371</v>
      </c>
      <c r="C811" s="356" t="s">
        <v>194</v>
      </c>
      <c r="D811" s="356">
        <v>143</v>
      </c>
      <c r="E811" s="359" t="s">
        <v>2170</v>
      </c>
      <c r="F811" s="363"/>
      <c r="G811" s="356"/>
    </row>
    <row r="812" spans="2:7">
      <c r="B812" s="356" t="s">
        <v>4371</v>
      </c>
      <c r="C812" s="356" t="s">
        <v>194</v>
      </c>
      <c r="D812" s="356">
        <v>144</v>
      </c>
      <c r="E812" s="359" t="s">
        <v>4811</v>
      </c>
      <c r="F812" s="363"/>
      <c r="G812" s="356"/>
    </row>
    <row r="813" spans="2:7">
      <c r="B813" s="356" t="s">
        <v>4371</v>
      </c>
      <c r="C813" s="356" t="s">
        <v>194</v>
      </c>
      <c r="D813" s="356">
        <v>145</v>
      </c>
      <c r="E813" s="359" t="s">
        <v>2336</v>
      </c>
      <c r="F813" s="363"/>
      <c r="G813" s="356"/>
    </row>
    <row r="814" spans="2:7">
      <c r="B814" s="356" t="s">
        <v>4371</v>
      </c>
      <c r="C814" s="356" t="s">
        <v>194</v>
      </c>
      <c r="D814" s="356">
        <v>146</v>
      </c>
      <c r="E814" s="359" t="s">
        <v>4106</v>
      </c>
      <c r="F814" s="363"/>
      <c r="G814" s="356"/>
    </row>
    <row r="815" spans="2:7">
      <c r="B815" s="356" t="s">
        <v>4371</v>
      </c>
      <c r="C815" s="356" t="s">
        <v>194</v>
      </c>
      <c r="D815" s="356">
        <v>147</v>
      </c>
      <c r="E815" s="359" t="s">
        <v>4813</v>
      </c>
      <c r="F815" s="363"/>
      <c r="G815" s="356"/>
    </row>
    <row r="816" spans="2:7">
      <c r="B816" s="356" t="s">
        <v>4371</v>
      </c>
      <c r="C816" s="356" t="s">
        <v>194</v>
      </c>
      <c r="D816" s="356">
        <v>148</v>
      </c>
      <c r="E816" s="359" t="s">
        <v>4816</v>
      </c>
      <c r="F816" s="363"/>
      <c r="G816" s="356"/>
    </row>
    <row r="817" spans="2:7">
      <c r="B817" s="356" t="s">
        <v>4371</v>
      </c>
      <c r="C817" s="356" t="s">
        <v>194</v>
      </c>
      <c r="D817" s="356">
        <v>149</v>
      </c>
      <c r="E817" s="359" t="s">
        <v>551</v>
      </c>
      <c r="F817" s="363"/>
      <c r="G817" s="356"/>
    </row>
    <row r="818" spans="2:7">
      <c r="B818" s="356" t="s">
        <v>4371</v>
      </c>
      <c r="C818" s="356" t="s">
        <v>194</v>
      </c>
      <c r="D818" s="356">
        <v>150</v>
      </c>
      <c r="E818" s="359" t="s">
        <v>381</v>
      </c>
      <c r="F818" s="363"/>
      <c r="G818" s="356"/>
    </row>
    <row r="819" spans="2:7">
      <c r="B819" s="356" t="s">
        <v>4371</v>
      </c>
      <c r="C819" s="356" t="s">
        <v>194</v>
      </c>
      <c r="D819" s="356">
        <v>151</v>
      </c>
      <c r="E819" s="359" t="s">
        <v>4817</v>
      </c>
      <c r="F819" s="363"/>
      <c r="G819" s="356"/>
    </row>
    <row r="820" spans="2:7">
      <c r="B820" s="356" t="s">
        <v>4371</v>
      </c>
      <c r="C820" s="356" t="s">
        <v>194</v>
      </c>
      <c r="D820" s="356">
        <v>152</v>
      </c>
      <c r="E820" s="359" t="s">
        <v>2748</v>
      </c>
      <c r="F820" s="363"/>
      <c r="G820" s="356"/>
    </row>
    <row r="821" spans="2:7">
      <c r="B821" s="356" t="s">
        <v>4371</v>
      </c>
      <c r="C821" s="356" t="s">
        <v>194</v>
      </c>
      <c r="D821" s="356">
        <v>153</v>
      </c>
      <c r="E821" s="359" t="s">
        <v>2946</v>
      </c>
      <c r="F821" s="363"/>
      <c r="G821" s="356"/>
    </row>
    <row r="822" spans="2:7">
      <c r="B822" s="356" t="s">
        <v>4371</v>
      </c>
      <c r="C822" s="356" t="s">
        <v>194</v>
      </c>
      <c r="D822" s="356">
        <v>154</v>
      </c>
      <c r="E822" s="359" t="s">
        <v>2792</v>
      </c>
      <c r="F822" s="363"/>
      <c r="G822" s="356"/>
    </row>
    <row r="823" spans="2:7">
      <c r="B823" s="356" t="s">
        <v>4371</v>
      </c>
      <c r="C823" s="356" t="s">
        <v>194</v>
      </c>
      <c r="D823" s="356">
        <v>155</v>
      </c>
      <c r="E823" s="359" t="s">
        <v>4819</v>
      </c>
      <c r="F823" s="363"/>
      <c r="G823" s="356"/>
    </row>
    <row r="824" spans="2:7">
      <c r="B824" s="356" t="s">
        <v>4371</v>
      </c>
      <c r="C824" s="356" t="s">
        <v>194</v>
      </c>
      <c r="D824" s="356">
        <v>156</v>
      </c>
      <c r="E824" s="359" t="s">
        <v>4821</v>
      </c>
      <c r="F824" s="363"/>
      <c r="G824" s="356"/>
    </row>
    <row r="825" spans="2:7">
      <c r="B825" s="356" t="s">
        <v>4371</v>
      </c>
      <c r="C825" s="356" t="s">
        <v>194</v>
      </c>
      <c r="D825" s="356">
        <v>157</v>
      </c>
      <c r="E825" s="359" t="s">
        <v>4823</v>
      </c>
      <c r="F825" s="363"/>
      <c r="G825" s="356"/>
    </row>
    <row r="826" spans="2:7">
      <c r="B826" s="356" t="s">
        <v>4371</v>
      </c>
      <c r="C826" s="356" t="s">
        <v>194</v>
      </c>
      <c r="D826" s="356">
        <v>158</v>
      </c>
      <c r="E826" s="359" t="s">
        <v>3002</v>
      </c>
      <c r="F826" s="363"/>
      <c r="G826" s="356"/>
    </row>
    <row r="827" spans="2:7">
      <c r="B827" s="356" t="s">
        <v>4371</v>
      </c>
      <c r="C827" s="356" t="s">
        <v>194</v>
      </c>
      <c r="D827" s="356">
        <v>159</v>
      </c>
      <c r="E827" s="359" t="s">
        <v>3901</v>
      </c>
      <c r="F827" s="363"/>
      <c r="G827" s="356"/>
    </row>
    <row r="828" spans="2:7">
      <c r="B828" s="356" t="s">
        <v>4371</v>
      </c>
      <c r="C828" s="356" t="s">
        <v>194</v>
      </c>
      <c r="D828" s="356">
        <v>160</v>
      </c>
      <c r="E828" s="359" t="s">
        <v>2144</v>
      </c>
      <c r="F828" s="363"/>
      <c r="G828" s="356"/>
    </row>
    <row r="829" spans="2:7">
      <c r="B829" s="356" t="s">
        <v>4371</v>
      </c>
      <c r="C829" s="356" t="s">
        <v>194</v>
      </c>
      <c r="D829" s="356">
        <v>161</v>
      </c>
      <c r="E829" s="359" t="s">
        <v>2149</v>
      </c>
      <c r="F829" s="363"/>
      <c r="G829" s="356"/>
    </row>
    <row r="830" spans="2:7">
      <c r="B830" s="356" t="s">
        <v>4371</v>
      </c>
      <c r="C830" s="356" t="s">
        <v>194</v>
      </c>
      <c r="D830" s="356">
        <v>162</v>
      </c>
      <c r="E830" s="359" t="s">
        <v>2298</v>
      </c>
      <c r="F830" s="363"/>
      <c r="G830" s="356"/>
    </row>
    <row r="831" spans="2:7">
      <c r="B831" s="356" t="s">
        <v>4371</v>
      </c>
      <c r="C831" s="356" t="s">
        <v>194</v>
      </c>
      <c r="D831" s="356">
        <v>163</v>
      </c>
      <c r="E831" s="359" t="s">
        <v>7425</v>
      </c>
      <c r="F831" s="363"/>
      <c r="G831" s="356"/>
    </row>
    <row r="832" spans="2:7">
      <c r="B832" s="356" t="s">
        <v>4371</v>
      </c>
      <c r="C832" s="356" t="s">
        <v>194</v>
      </c>
      <c r="D832" s="356">
        <v>164</v>
      </c>
      <c r="E832" s="359" t="s">
        <v>4824</v>
      </c>
      <c r="F832" s="363"/>
      <c r="G832" s="356"/>
    </row>
    <row r="833" spans="2:7">
      <c r="B833" s="356" t="s">
        <v>4371</v>
      </c>
      <c r="C833" s="356" t="s">
        <v>194</v>
      </c>
      <c r="D833" s="356">
        <v>165</v>
      </c>
      <c r="E833" s="359" t="s">
        <v>4072</v>
      </c>
      <c r="F833" s="363"/>
      <c r="G833" s="356"/>
    </row>
    <row r="834" spans="2:7">
      <c r="B834" s="356" t="s">
        <v>4371</v>
      </c>
      <c r="C834" s="356" t="s">
        <v>194</v>
      </c>
      <c r="D834" s="356">
        <v>166</v>
      </c>
      <c r="E834" s="359" t="s">
        <v>4825</v>
      </c>
      <c r="F834" s="363"/>
      <c r="G834" s="356"/>
    </row>
    <row r="835" spans="2:7">
      <c r="B835" s="356" t="s">
        <v>4371</v>
      </c>
      <c r="C835" s="356" t="s">
        <v>194</v>
      </c>
      <c r="D835" s="356">
        <v>167</v>
      </c>
      <c r="E835" s="359" t="s">
        <v>460</v>
      </c>
      <c r="F835" s="363"/>
      <c r="G835" s="356"/>
    </row>
    <row r="836" spans="2:7">
      <c r="B836" s="356" t="s">
        <v>4371</v>
      </c>
      <c r="C836" s="356" t="s">
        <v>194</v>
      </c>
      <c r="D836" s="356">
        <v>168</v>
      </c>
      <c r="E836" s="359" t="s">
        <v>1123</v>
      </c>
      <c r="F836" s="363"/>
      <c r="G836" s="356"/>
    </row>
    <row r="837" spans="2:7">
      <c r="B837" s="356" t="s">
        <v>4371</v>
      </c>
      <c r="C837" s="356" t="s">
        <v>194</v>
      </c>
      <c r="D837" s="356">
        <v>169</v>
      </c>
      <c r="E837" s="359" t="s">
        <v>2547</v>
      </c>
      <c r="F837" s="363"/>
      <c r="G837" s="356"/>
    </row>
    <row r="838" spans="2:7">
      <c r="B838" s="356" t="s">
        <v>4371</v>
      </c>
      <c r="C838" s="356" t="s">
        <v>194</v>
      </c>
      <c r="D838" s="356">
        <v>170</v>
      </c>
      <c r="E838" s="359" t="s">
        <v>1721</v>
      </c>
      <c r="F838" s="363"/>
      <c r="G838" s="356"/>
    </row>
    <row r="839" spans="2:7">
      <c r="B839" s="356" t="s">
        <v>4371</v>
      </c>
      <c r="C839" s="356" t="s">
        <v>194</v>
      </c>
      <c r="D839" s="356">
        <v>171</v>
      </c>
      <c r="E839" s="359" t="s">
        <v>4827</v>
      </c>
      <c r="F839" s="363"/>
      <c r="G839" s="356"/>
    </row>
    <row r="840" spans="2:7">
      <c r="B840" s="356" t="s">
        <v>4371</v>
      </c>
      <c r="C840" s="356" t="s">
        <v>194</v>
      </c>
      <c r="D840" s="356">
        <v>172</v>
      </c>
      <c r="E840" s="359" t="s">
        <v>2154</v>
      </c>
      <c r="F840" s="363"/>
      <c r="G840" s="356"/>
    </row>
    <row r="841" spans="2:7">
      <c r="B841" s="356" t="s">
        <v>4371</v>
      </c>
      <c r="C841" s="356" t="s">
        <v>194</v>
      </c>
      <c r="D841" s="356">
        <v>173</v>
      </c>
      <c r="E841" s="359" t="s">
        <v>4244</v>
      </c>
      <c r="F841" s="363"/>
      <c r="G841" s="356"/>
    </row>
    <row r="842" spans="2:7">
      <c r="B842" s="356" t="s">
        <v>4371</v>
      </c>
      <c r="C842" s="356" t="s">
        <v>194</v>
      </c>
      <c r="D842" s="356">
        <v>174</v>
      </c>
      <c r="E842" s="359" t="s">
        <v>4828</v>
      </c>
      <c r="F842" s="363"/>
      <c r="G842" s="356"/>
    </row>
    <row r="843" spans="2:7">
      <c r="B843" s="356" t="s">
        <v>4371</v>
      </c>
      <c r="C843" s="356" t="s">
        <v>194</v>
      </c>
      <c r="D843" s="356">
        <v>175</v>
      </c>
      <c r="E843" s="359" t="s">
        <v>3533</v>
      </c>
      <c r="F843" s="363"/>
      <c r="G843" s="356"/>
    </row>
    <row r="844" spans="2:7">
      <c r="B844" s="356" t="s">
        <v>4371</v>
      </c>
      <c r="C844" s="356" t="s">
        <v>194</v>
      </c>
      <c r="D844" s="356">
        <v>176</v>
      </c>
      <c r="E844" s="359" t="s">
        <v>291</v>
      </c>
      <c r="F844" s="363"/>
      <c r="G844" s="356"/>
    </row>
    <row r="845" spans="2:7">
      <c r="B845" s="356" t="s">
        <v>4371</v>
      </c>
      <c r="C845" s="356" t="s">
        <v>194</v>
      </c>
      <c r="D845" s="356">
        <v>177</v>
      </c>
      <c r="E845" s="359" t="s">
        <v>4829</v>
      </c>
      <c r="F845" s="363"/>
      <c r="G845" s="356"/>
    </row>
    <row r="846" spans="2:7">
      <c r="B846" s="356" t="s">
        <v>4371</v>
      </c>
      <c r="C846" s="356" t="s">
        <v>194</v>
      </c>
      <c r="D846" s="356">
        <v>178</v>
      </c>
      <c r="E846" s="358" t="s">
        <v>286</v>
      </c>
      <c r="F846" s="363"/>
      <c r="G846" s="356"/>
    </row>
    <row r="847" spans="2:7">
      <c r="B847" s="356" t="s">
        <v>4371</v>
      </c>
      <c r="C847" s="356" t="s">
        <v>194</v>
      </c>
      <c r="D847" s="356">
        <v>179</v>
      </c>
      <c r="E847" s="358" t="s">
        <v>241</v>
      </c>
      <c r="F847" s="363"/>
      <c r="G847" s="356"/>
    </row>
    <row r="848" spans="2:7">
      <c r="B848" s="356" t="s">
        <v>4371</v>
      </c>
      <c r="C848" s="356" t="s">
        <v>194</v>
      </c>
      <c r="D848" s="356">
        <v>180</v>
      </c>
      <c r="E848" s="358" t="s">
        <v>299</v>
      </c>
      <c r="F848" s="363"/>
      <c r="G848" s="356"/>
    </row>
    <row r="849" spans="2:7">
      <c r="B849" s="356" t="s">
        <v>4371</v>
      </c>
      <c r="C849" s="356" t="s">
        <v>194</v>
      </c>
      <c r="D849" s="356">
        <v>181</v>
      </c>
      <c r="E849" s="358" t="s">
        <v>103</v>
      </c>
      <c r="F849" s="363"/>
      <c r="G849" s="356"/>
    </row>
    <row r="850" spans="2:7">
      <c r="B850" s="356" t="s">
        <v>4371</v>
      </c>
      <c r="C850" s="356" t="s">
        <v>194</v>
      </c>
      <c r="D850" s="356">
        <v>182</v>
      </c>
      <c r="E850" s="358" t="s">
        <v>303</v>
      </c>
      <c r="F850" s="363"/>
      <c r="G850" s="356"/>
    </row>
    <row r="851" spans="2:7">
      <c r="B851" s="356" t="s">
        <v>4371</v>
      </c>
      <c r="C851" s="356" t="s">
        <v>194</v>
      </c>
      <c r="D851" s="356">
        <v>183</v>
      </c>
      <c r="E851" s="358" t="s">
        <v>306</v>
      </c>
      <c r="F851" s="363"/>
      <c r="G851" s="356"/>
    </row>
    <row r="852" spans="2:7">
      <c r="B852" s="356" t="s">
        <v>4371</v>
      </c>
      <c r="C852" s="356" t="s">
        <v>194</v>
      </c>
      <c r="D852" s="356">
        <v>184</v>
      </c>
      <c r="E852" s="361" t="s">
        <v>6376</v>
      </c>
      <c r="F852" s="363"/>
      <c r="G852" s="356"/>
    </row>
    <row r="853" spans="2:7">
      <c r="B853" s="356" t="s">
        <v>4371</v>
      </c>
      <c r="C853" s="356" t="s">
        <v>194</v>
      </c>
      <c r="D853" s="356">
        <v>185</v>
      </c>
      <c r="E853" s="359" t="s">
        <v>577</v>
      </c>
      <c r="F853" s="363"/>
      <c r="G853" s="356"/>
    </row>
    <row r="854" spans="2:7">
      <c r="B854" s="356" t="s">
        <v>4371</v>
      </c>
      <c r="C854" s="356" t="s">
        <v>194</v>
      </c>
      <c r="D854" s="356">
        <v>186</v>
      </c>
      <c r="E854" s="359" t="s">
        <v>321</v>
      </c>
      <c r="F854" s="363"/>
      <c r="G854" s="356"/>
    </row>
    <row r="855" spans="2:7">
      <c r="B855" s="356" t="s">
        <v>4371</v>
      </c>
      <c r="C855" s="356" t="s">
        <v>194</v>
      </c>
      <c r="D855" s="356">
        <v>187</v>
      </c>
      <c r="E855" s="359" t="s">
        <v>885</v>
      </c>
      <c r="F855" s="363"/>
      <c r="G855" s="356"/>
    </row>
    <row r="856" spans="2:7">
      <c r="B856" s="356" t="s">
        <v>4371</v>
      </c>
      <c r="C856" s="356" t="s">
        <v>194</v>
      </c>
      <c r="D856" s="356">
        <v>188</v>
      </c>
      <c r="E856" s="359" t="s">
        <v>2574</v>
      </c>
      <c r="F856" s="363"/>
      <c r="G856" s="356"/>
    </row>
    <row r="857" spans="2:7">
      <c r="B857" s="356" t="s">
        <v>4371</v>
      </c>
      <c r="C857" s="356" t="s">
        <v>194</v>
      </c>
      <c r="D857" s="356">
        <v>189</v>
      </c>
      <c r="E857" s="359" t="s">
        <v>6397</v>
      </c>
      <c r="F857" s="363"/>
      <c r="G857" s="356"/>
    </row>
    <row r="858" spans="2:7">
      <c r="B858" s="356" t="s">
        <v>4371</v>
      </c>
      <c r="C858" s="356" t="s">
        <v>194</v>
      </c>
      <c r="D858" s="356">
        <v>190</v>
      </c>
      <c r="E858" s="359" t="s">
        <v>7426</v>
      </c>
      <c r="F858" s="363"/>
      <c r="G858" s="356"/>
    </row>
  </sheetData>
  <autoFilter ref="B4:G858"/>
  <phoneticPr fontId="22"/>
  <conditionalFormatting sqref="I5:I858">
    <cfRule type="containsText" dxfId="1" priority="1"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58"/>
  <dimension ref="B1:BK27"/>
  <sheetViews>
    <sheetView showGridLines="0" workbookViewId="0">
      <pane ySplit="4" topLeftCell="A5" activePane="bottomLeft" state="frozen"/>
      <selection pane="bottomLeft"/>
    </sheetView>
  </sheetViews>
  <sheetFormatPr defaultColWidth="3.54296875" defaultRowHeight="15"/>
  <cols>
    <col min="1" max="1" width="3.54296875" style="368"/>
    <col min="2" max="2" width="15" style="368" bestFit="1" customWidth="1"/>
    <col min="3" max="4" width="3.08984375" style="368" hidden="1" customWidth="1"/>
    <col min="5" max="5" width="5" style="368" bestFit="1" customWidth="1"/>
    <col min="6" max="6" width="3.08984375" style="368" bestFit="1" customWidth="1"/>
    <col min="7" max="30" width="3.36328125" style="368" bestFit="1" customWidth="1"/>
    <col min="31" max="44" width="0.36328125" style="368" customWidth="1"/>
    <col min="45" max="47" width="3.36328125" style="368" bestFit="1" customWidth="1"/>
    <col min="48" max="16384" width="3.54296875" style="368"/>
  </cols>
  <sheetData>
    <row r="1" spans="2:63">
      <c r="B1" s="369" t="s">
        <v>4152</v>
      </c>
      <c r="C1" s="371"/>
      <c r="D1" s="371"/>
    </row>
    <row r="2" spans="2:63">
      <c r="B2" s="370" t="s">
        <v>5220</v>
      </c>
      <c r="C2" s="371"/>
      <c r="D2" s="371"/>
    </row>
    <row r="3" spans="2:63">
      <c r="B3" s="381" t="s">
        <v>3603</v>
      </c>
      <c r="C3" s="371"/>
      <c r="D3" s="371"/>
    </row>
    <row r="4" spans="2:63" ht="241.2">
      <c r="B4" s="374" t="s">
        <v>6984</v>
      </c>
      <c r="C4" s="374" t="s">
        <v>4822</v>
      </c>
      <c r="D4" s="374" t="s">
        <v>2992</v>
      </c>
      <c r="E4" s="374" t="s">
        <v>4476</v>
      </c>
      <c r="F4" s="374" t="s">
        <v>4264</v>
      </c>
      <c r="G4" s="382" t="s">
        <v>5217</v>
      </c>
      <c r="H4" s="382" t="s">
        <v>918</v>
      </c>
      <c r="I4" s="374" t="s">
        <v>4442</v>
      </c>
      <c r="J4" s="374" t="s">
        <v>4479</v>
      </c>
      <c r="K4" s="374" t="s">
        <v>4480</v>
      </c>
      <c r="L4" s="374" t="s">
        <v>2394</v>
      </c>
      <c r="M4" s="374" t="s">
        <v>4482</v>
      </c>
      <c r="N4" s="374" t="s">
        <v>4485</v>
      </c>
      <c r="O4" s="374" t="s">
        <v>376</v>
      </c>
      <c r="P4" s="374" t="s">
        <v>4486</v>
      </c>
      <c r="Q4" s="382" t="s">
        <v>5218</v>
      </c>
      <c r="R4" s="382" t="s">
        <v>5164</v>
      </c>
      <c r="S4" s="383" t="s">
        <v>4085</v>
      </c>
      <c r="T4" s="383" t="s">
        <v>2319</v>
      </c>
      <c r="U4" s="383" t="s">
        <v>4003</v>
      </c>
      <c r="V4" s="383" t="s">
        <v>4489</v>
      </c>
      <c r="W4" s="377" t="s">
        <v>509</v>
      </c>
      <c r="X4" s="377" t="s">
        <v>1427</v>
      </c>
      <c r="Y4" s="377" t="s">
        <v>2008</v>
      </c>
      <c r="Z4" s="377" t="s">
        <v>1413</v>
      </c>
      <c r="AA4" s="377" t="s">
        <v>4673</v>
      </c>
      <c r="AB4" s="377" t="s">
        <v>3076</v>
      </c>
      <c r="AC4" s="377" t="s">
        <v>4242</v>
      </c>
      <c r="AD4" s="377" t="s">
        <v>7430</v>
      </c>
      <c r="AE4" s="377" t="s">
        <v>7478</v>
      </c>
      <c r="AF4" s="377" t="s">
        <v>7478</v>
      </c>
      <c r="AG4" s="377" t="s">
        <v>7478</v>
      </c>
      <c r="AH4" s="377" t="s">
        <v>7478</v>
      </c>
      <c r="AI4" s="377" t="s">
        <v>7478</v>
      </c>
      <c r="AJ4" s="377" t="s">
        <v>7478</v>
      </c>
      <c r="AK4" s="377" t="s">
        <v>7478</v>
      </c>
      <c r="AL4" s="377" t="s">
        <v>7478</v>
      </c>
      <c r="AM4" s="377" t="s">
        <v>7478</v>
      </c>
      <c r="AN4" s="377" t="s">
        <v>7478</v>
      </c>
      <c r="AO4" s="377" t="s">
        <v>7478</v>
      </c>
      <c r="AP4" s="377" t="s">
        <v>7478</v>
      </c>
      <c r="AQ4" s="377" t="s">
        <v>7478</v>
      </c>
      <c r="AR4" s="377" t="s">
        <v>7478</v>
      </c>
      <c r="AS4" s="377" t="s">
        <v>2275</v>
      </c>
      <c r="AT4" s="377" t="s">
        <v>4122</v>
      </c>
      <c r="AU4" s="380" t="s">
        <v>660</v>
      </c>
    </row>
    <row r="5" spans="2:63">
      <c r="B5" s="356" t="s">
        <v>2121</v>
      </c>
      <c r="C5" s="356"/>
      <c r="D5" s="356" t="s">
        <v>2668</v>
      </c>
      <c r="E5" s="356" t="s">
        <v>710</v>
      </c>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68" t="s">
        <v>37</v>
      </c>
      <c r="AW5" s="368" t="s">
        <v>37</v>
      </c>
      <c r="AX5" s="368" t="s">
        <v>37</v>
      </c>
      <c r="AY5" s="368" t="s">
        <v>37</v>
      </c>
      <c r="AZ5" s="368" t="s">
        <v>37</v>
      </c>
      <c r="BA5" s="368" t="s">
        <v>37</v>
      </c>
      <c r="BB5" s="368" t="s">
        <v>37</v>
      </c>
      <c r="BC5" s="368" t="s">
        <v>37</v>
      </c>
      <c r="BD5" s="368" t="s">
        <v>37</v>
      </c>
      <c r="BE5" s="368" t="s">
        <v>37</v>
      </c>
      <c r="BF5" s="368" t="s">
        <v>37</v>
      </c>
      <c r="BJ5" s="368" t="s">
        <v>37</v>
      </c>
      <c r="BK5" s="368" t="s">
        <v>37</v>
      </c>
    </row>
    <row r="6" spans="2:63">
      <c r="B6" s="356" t="s">
        <v>1504</v>
      </c>
      <c r="C6" s="356"/>
      <c r="D6" s="356" t="s">
        <v>2668</v>
      </c>
      <c r="E6" s="356" t="s">
        <v>716</v>
      </c>
      <c r="F6" s="356"/>
      <c r="G6" s="356"/>
      <c r="H6" s="356"/>
      <c r="I6" s="356"/>
      <c r="J6" s="356"/>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c r="AT6" s="356"/>
      <c r="AU6" s="356"/>
      <c r="AV6" s="368" t="s">
        <v>37</v>
      </c>
      <c r="AW6" s="368" t="s">
        <v>37</v>
      </c>
      <c r="AX6" s="368" t="s">
        <v>37</v>
      </c>
      <c r="AY6" s="368" t="s">
        <v>37</v>
      </c>
      <c r="AZ6" s="368" t="s">
        <v>37</v>
      </c>
      <c r="BA6" s="368" t="s">
        <v>37</v>
      </c>
      <c r="BB6" s="368" t="s">
        <v>37</v>
      </c>
      <c r="BC6" s="368" t="s">
        <v>37</v>
      </c>
      <c r="BD6" s="368" t="s">
        <v>37</v>
      </c>
      <c r="BE6" s="368" t="s">
        <v>37</v>
      </c>
      <c r="BF6" s="368" t="s">
        <v>37</v>
      </c>
      <c r="BJ6" s="368" t="s">
        <v>37</v>
      </c>
      <c r="BK6" s="368" t="s">
        <v>37</v>
      </c>
    </row>
    <row r="7" spans="2:63">
      <c r="B7" s="356" t="s">
        <v>1680</v>
      </c>
      <c r="C7" s="356"/>
      <c r="D7" s="356" t="s">
        <v>2668</v>
      </c>
      <c r="E7" s="356" t="s">
        <v>720</v>
      </c>
      <c r="F7" s="356"/>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c r="AT7" s="356"/>
      <c r="AU7" s="356"/>
      <c r="AV7" s="368" t="s">
        <v>37</v>
      </c>
      <c r="AW7" s="368" t="s">
        <v>37</v>
      </c>
      <c r="AX7" s="368" t="s">
        <v>37</v>
      </c>
      <c r="AY7" s="368" t="s">
        <v>37</v>
      </c>
      <c r="AZ7" s="368" t="s">
        <v>37</v>
      </c>
      <c r="BA7" s="368" t="s">
        <v>37</v>
      </c>
      <c r="BB7" s="368" t="s">
        <v>37</v>
      </c>
      <c r="BC7" s="368" t="s">
        <v>37</v>
      </c>
      <c r="BD7" s="368" t="s">
        <v>37</v>
      </c>
      <c r="BE7" s="368" t="s">
        <v>37</v>
      </c>
      <c r="BF7" s="368" t="s">
        <v>37</v>
      </c>
      <c r="BJ7" s="368" t="s">
        <v>37</v>
      </c>
      <c r="BK7" s="368" t="s">
        <v>37</v>
      </c>
    </row>
    <row r="8" spans="2:63">
      <c r="B8" s="356" t="s">
        <v>731</v>
      </c>
      <c r="C8" s="356"/>
      <c r="D8" s="356" t="s">
        <v>2668</v>
      </c>
      <c r="E8" s="356" t="s">
        <v>727</v>
      </c>
      <c r="F8" s="356"/>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c r="AT8" s="356"/>
      <c r="AU8" s="356"/>
      <c r="AV8" s="368" t="s">
        <v>37</v>
      </c>
      <c r="AW8" s="368" t="s">
        <v>37</v>
      </c>
      <c r="AX8" s="368" t="s">
        <v>37</v>
      </c>
      <c r="AY8" s="368" t="s">
        <v>37</v>
      </c>
      <c r="AZ8" s="368" t="s">
        <v>37</v>
      </c>
      <c r="BA8" s="368" t="s">
        <v>37</v>
      </c>
      <c r="BB8" s="368" t="s">
        <v>37</v>
      </c>
      <c r="BC8" s="368" t="s">
        <v>37</v>
      </c>
      <c r="BD8" s="368" t="s">
        <v>37</v>
      </c>
      <c r="BE8" s="368" t="s">
        <v>37</v>
      </c>
      <c r="BF8" s="368" t="s">
        <v>37</v>
      </c>
      <c r="BJ8" s="368" t="s">
        <v>37</v>
      </c>
      <c r="BK8" s="368" t="s">
        <v>37</v>
      </c>
    </row>
    <row r="9" spans="2:63">
      <c r="B9" s="356" t="s">
        <v>738</v>
      </c>
      <c r="C9" s="356"/>
      <c r="D9" s="356" t="s">
        <v>2668</v>
      </c>
      <c r="E9" s="356" t="s">
        <v>380</v>
      </c>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68" t="s">
        <v>37</v>
      </c>
      <c r="AW9" s="368" t="s">
        <v>37</v>
      </c>
      <c r="AX9" s="368" t="s">
        <v>37</v>
      </c>
      <c r="AY9" s="368" t="s">
        <v>37</v>
      </c>
      <c r="AZ9" s="368" t="s">
        <v>37</v>
      </c>
      <c r="BA9" s="368" t="s">
        <v>37</v>
      </c>
      <c r="BB9" s="368" t="s">
        <v>37</v>
      </c>
      <c r="BC9" s="368" t="s">
        <v>37</v>
      </c>
      <c r="BD9" s="368" t="s">
        <v>37</v>
      </c>
      <c r="BE9" s="368" t="s">
        <v>37</v>
      </c>
      <c r="BF9" s="368" t="s">
        <v>37</v>
      </c>
      <c r="BJ9" s="368" t="s">
        <v>37</v>
      </c>
      <c r="BK9" s="368" t="s">
        <v>37</v>
      </c>
    </row>
    <row r="10" spans="2:63">
      <c r="B10" s="356" t="s">
        <v>744</v>
      </c>
      <c r="C10" s="356"/>
      <c r="D10" s="356" t="s">
        <v>2668</v>
      </c>
      <c r="E10" s="356" t="s">
        <v>739</v>
      </c>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68" t="s">
        <v>37</v>
      </c>
      <c r="AW10" s="368" t="s">
        <v>37</v>
      </c>
      <c r="AX10" s="368" t="s">
        <v>37</v>
      </c>
      <c r="AY10" s="368" t="s">
        <v>37</v>
      </c>
      <c r="AZ10" s="368" t="s">
        <v>37</v>
      </c>
      <c r="BA10" s="368" t="s">
        <v>37</v>
      </c>
      <c r="BB10" s="368" t="s">
        <v>37</v>
      </c>
      <c r="BC10" s="368" t="s">
        <v>37</v>
      </c>
      <c r="BD10" s="368" t="s">
        <v>37</v>
      </c>
      <c r="BE10" s="368" t="s">
        <v>37</v>
      </c>
      <c r="BF10" s="368" t="s">
        <v>37</v>
      </c>
      <c r="BJ10" s="368" t="s">
        <v>37</v>
      </c>
      <c r="BK10" s="368" t="s">
        <v>37</v>
      </c>
    </row>
    <row r="11" spans="2:63">
      <c r="B11" s="356" t="s">
        <v>758</v>
      </c>
      <c r="C11" s="356"/>
      <c r="D11" s="356" t="s">
        <v>2668</v>
      </c>
      <c r="E11" s="356" t="s">
        <v>749</v>
      </c>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68" t="s">
        <v>37</v>
      </c>
      <c r="AW11" s="368" t="s">
        <v>37</v>
      </c>
      <c r="AX11" s="368" t="s">
        <v>37</v>
      </c>
      <c r="AY11" s="368" t="s">
        <v>37</v>
      </c>
      <c r="AZ11" s="368" t="s">
        <v>37</v>
      </c>
      <c r="BA11" s="368" t="s">
        <v>37</v>
      </c>
      <c r="BB11" s="368" t="s">
        <v>37</v>
      </c>
      <c r="BC11" s="368" t="s">
        <v>37</v>
      </c>
      <c r="BD11" s="368" t="s">
        <v>37</v>
      </c>
      <c r="BE11" s="368" t="s">
        <v>37</v>
      </c>
      <c r="BF11" s="368" t="s">
        <v>37</v>
      </c>
      <c r="BJ11" s="368" t="s">
        <v>37</v>
      </c>
      <c r="BK11" s="368" t="s">
        <v>37</v>
      </c>
    </row>
    <row r="12" spans="2:63">
      <c r="B12" s="356" t="s">
        <v>760</v>
      </c>
      <c r="C12" s="356"/>
      <c r="D12" s="356" t="s">
        <v>2668</v>
      </c>
      <c r="E12" s="356" t="s">
        <v>454</v>
      </c>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c r="AT12" s="356"/>
      <c r="AU12" s="356"/>
      <c r="AV12" s="368" t="s">
        <v>37</v>
      </c>
      <c r="AW12" s="368" t="s">
        <v>37</v>
      </c>
      <c r="AX12" s="368" t="s">
        <v>37</v>
      </c>
      <c r="AY12" s="368" t="s">
        <v>37</v>
      </c>
      <c r="AZ12" s="368" t="s">
        <v>37</v>
      </c>
      <c r="BA12" s="368" t="s">
        <v>37</v>
      </c>
      <c r="BB12" s="368" t="s">
        <v>37</v>
      </c>
      <c r="BC12" s="368" t="s">
        <v>37</v>
      </c>
      <c r="BD12" s="368" t="s">
        <v>37</v>
      </c>
      <c r="BE12" s="368" t="s">
        <v>37</v>
      </c>
      <c r="BF12" s="368" t="s">
        <v>37</v>
      </c>
      <c r="BJ12" s="368" t="s">
        <v>37</v>
      </c>
      <c r="BK12" s="368" t="s">
        <v>37</v>
      </c>
    </row>
    <row r="13" spans="2:63">
      <c r="B13" s="356" t="s">
        <v>133</v>
      </c>
      <c r="C13" s="356"/>
      <c r="D13" s="356" t="s">
        <v>2668</v>
      </c>
      <c r="E13" s="356" t="s">
        <v>532</v>
      </c>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68" t="s">
        <v>37</v>
      </c>
      <c r="AW13" s="368" t="s">
        <v>37</v>
      </c>
      <c r="AX13" s="368" t="s">
        <v>37</v>
      </c>
      <c r="AY13" s="368" t="s">
        <v>37</v>
      </c>
      <c r="AZ13" s="368" t="s">
        <v>37</v>
      </c>
      <c r="BA13" s="368" t="s">
        <v>37</v>
      </c>
      <c r="BB13" s="368" t="s">
        <v>37</v>
      </c>
      <c r="BC13" s="368" t="s">
        <v>37</v>
      </c>
      <c r="BD13" s="368" t="s">
        <v>37</v>
      </c>
      <c r="BE13" s="368" t="s">
        <v>37</v>
      </c>
      <c r="BF13" s="368" t="s">
        <v>37</v>
      </c>
      <c r="BJ13" s="368" t="s">
        <v>37</v>
      </c>
      <c r="BK13" s="368" t="s">
        <v>37</v>
      </c>
    </row>
    <row r="14" spans="2:63">
      <c r="B14" s="356" t="s">
        <v>767</v>
      </c>
      <c r="C14" s="356"/>
      <c r="D14" s="356" t="s">
        <v>2668</v>
      </c>
      <c r="E14" s="356" t="s">
        <v>761</v>
      </c>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68" t="s">
        <v>37</v>
      </c>
      <c r="AW14" s="368" t="s">
        <v>37</v>
      </c>
      <c r="AX14" s="368" t="s">
        <v>37</v>
      </c>
      <c r="AY14" s="368" t="s">
        <v>37</v>
      </c>
      <c r="AZ14" s="368" t="s">
        <v>37</v>
      </c>
      <c r="BA14" s="368" t="s">
        <v>37</v>
      </c>
      <c r="BB14" s="368" t="s">
        <v>37</v>
      </c>
      <c r="BC14" s="368" t="s">
        <v>37</v>
      </c>
      <c r="BD14" s="368" t="s">
        <v>37</v>
      </c>
      <c r="BE14" s="368" t="s">
        <v>37</v>
      </c>
      <c r="BF14" s="368" t="s">
        <v>37</v>
      </c>
      <c r="BJ14" s="368" t="s">
        <v>37</v>
      </c>
      <c r="BK14" s="368" t="s">
        <v>37</v>
      </c>
    </row>
    <row r="15" spans="2:63">
      <c r="B15" s="356" t="s">
        <v>769</v>
      </c>
      <c r="C15" s="356"/>
      <c r="D15" s="356" t="s">
        <v>2668</v>
      </c>
      <c r="E15" s="356" t="s">
        <v>423</v>
      </c>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68" t="s">
        <v>37</v>
      </c>
      <c r="AW15" s="368" t="s">
        <v>37</v>
      </c>
      <c r="AX15" s="368" t="s">
        <v>37</v>
      </c>
      <c r="AY15" s="368" t="s">
        <v>37</v>
      </c>
      <c r="AZ15" s="368" t="s">
        <v>37</v>
      </c>
      <c r="BA15" s="368" t="s">
        <v>37</v>
      </c>
      <c r="BB15" s="368" t="s">
        <v>37</v>
      </c>
      <c r="BC15" s="368" t="s">
        <v>37</v>
      </c>
      <c r="BD15" s="368" t="s">
        <v>37</v>
      </c>
      <c r="BE15" s="368" t="s">
        <v>37</v>
      </c>
      <c r="BF15" s="368" t="s">
        <v>37</v>
      </c>
      <c r="BJ15" s="368" t="s">
        <v>37</v>
      </c>
      <c r="BK15" s="368" t="s">
        <v>37</v>
      </c>
    </row>
    <row r="16" spans="2:63">
      <c r="B16" s="356" t="s">
        <v>139</v>
      </c>
      <c r="C16" s="356"/>
      <c r="D16" s="356" t="s">
        <v>2668</v>
      </c>
      <c r="E16" s="356" t="s">
        <v>770</v>
      </c>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68" t="s">
        <v>37</v>
      </c>
      <c r="AW16" s="368" t="s">
        <v>37</v>
      </c>
      <c r="AX16" s="368" t="s">
        <v>37</v>
      </c>
      <c r="AY16" s="368" t="s">
        <v>37</v>
      </c>
      <c r="AZ16" s="368" t="s">
        <v>37</v>
      </c>
      <c r="BA16" s="368" t="s">
        <v>37</v>
      </c>
      <c r="BB16" s="368" t="s">
        <v>37</v>
      </c>
      <c r="BC16" s="368" t="s">
        <v>37</v>
      </c>
      <c r="BD16" s="368" t="s">
        <v>37</v>
      </c>
      <c r="BE16" s="368" t="s">
        <v>37</v>
      </c>
      <c r="BF16" s="368" t="s">
        <v>37</v>
      </c>
      <c r="BJ16" s="368" t="s">
        <v>37</v>
      </c>
      <c r="BK16" s="368" t="s">
        <v>37</v>
      </c>
    </row>
    <row r="17" spans="2:63">
      <c r="B17" s="356" t="s">
        <v>780</v>
      </c>
      <c r="C17" s="356"/>
      <c r="D17" s="356" t="s">
        <v>2668</v>
      </c>
      <c r="E17" s="356" t="s">
        <v>773</v>
      </c>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68" t="s">
        <v>37</v>
      </c>
      <c r="AW17" s="368" t="s">
        <v>37</v>
      </c>
      <c r="AX17" s="368" t="s">
        <v>37</v>
      </c>
      <c r="AY17" s="368" t="s">
        <v>37</v>
      </c>
      <c r="AZ17" s="368" t="s">
        <v>37</v>
      </c>
      <c r="BA17" s="368" t="s">
        <v>37</v>
      </c>
      <c r="BB17" s="368" t="s">
        <v>37</v>
      </c>
      <c r="BC17" s="368" t="s">
        <v>37</v>
      </c>
      <c r="BD17" s="368" t="s">
        <v>37</v>
      </c>
      <c r="BE17" s="368" t="s">
        <v>37</v>
      </c>
      <c r="BF17" s="368" t="s">
        <v>37</v>
      </c>
      <c r="BJ17" s="368" t="s">
        <v>37</v>
      </c>
      <c r="BK17" s="368" t="s">
        <v>37</v>
      </c>
    </row>
    <row r="18" spans="2:63">
      <c r="B18" s="356" t="s">
        <v>313</v>
      </c>
      <c r="C18" s="356"/>
      <c r="D18" s="356" t="s">
        <v>2668</v>
      </c>
      <c r="E18" s="356" t="s">
        <v>792</v>
      </c>
      <c r="F18" s="356"/>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56"/>
      <c r="AS18" s="356"/>
      <c r="AT18" s="356"/>
      <c r="AU18" s="356"/>
      <c r="AV18" s="368" t="s">
        <v>37</v>
      </c>
      <c r="AW18" s="368" t="s">
        <v>37</v>
      </c>
      <c r="AX18" s="368" t="s">
        <v>37</v>
      </c>
      <c r="AY18" s="368" t="s">
        <v>37</v>
      </c>
      <c r="AZ18" s="368" t="s">
        <v>37</v>
      </c>
      <c r="BA18" s="368" t="s">
        <v>37</v>
      </c>
      <c r="BB18" s="368" t="s">
        <v>37</v>
      </c>
      <c r="BC18" s="368" t="s">
        <v>37</v>
      </c>
      <c r="BD18" s="368" t="s">
        <v>37</v>
      </c>
      <c r="BE18" s="368" t="s">
        <v>37</v>
      </c>
      <c r="BF18" s="368" t="s">
        <v>37</v>
      </c>
      <c r="BJ18" s="368" t="s">
        <v>37</v>
      </c>
      <c r="BK18" s="368" t="s">
        <v>37</v>
      </c>
    </row>
    <row r="19" spans="2:63">
      <c r="B19" s="356" t="s">
        <v>795</v>
      </c>
      <c r="C19" s="356"/>
      <c r="D19" s="356" t="s">
        <v>2668</v>
      </c>
      <c r="E19" s="356" t="s">
        <v>793</v>
      </c>
      <c r="F19" s="356"/>
      <c r="G19" s="356"/>
      <c r="H19" s="356"/>
      <c r="I19" s="356"/>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c r="AM19" s="356"/>
      <c r="AN19" s="356"/>
      <c r="AO19" s="356"/>
      <c r="AP19" s="356"/>
      <c r="AQ19" s="356"/>
      <c r="AR19" s="356"/>
      <c r="AS19" s="356"/>
      <c r="AT19" s="356"/>
      <c r="AU19" s="356"/>
      <c r="AV19" s="368" t="s">
        <v>37</v>
      </c>
      <c r="AW19" s="368" t="s">
        <v>37</v>
      </c>
      <c r="AX19" s="368" t="s">
        <v>37</v>
      </c>
      <c r="AY19" s="368" t="s">
        <v>37</v>
      </c>
      <c r="AZ19" s="368" t="s">
        <v>37</v>
      </c>
      <c r="BA19" s="368" t="s">
        <v>37</v>
      </c>
      <c r="BB19" s="368" t="s">
        <v>37</v>
      </c>
      <c r="BC19" s="368" t="s">
        <v>37</v>
      </c>
      <c r="BD19" s="368" t="s">
        <v>37</v>
      </c>
      <c r="BE19" s="368" t="s">
        <v>37</v>
      </c>
      <c r="BF19" s="368" t="s">
        <v>37</v>
      </c>
      <c r="BJ19" s="368" t="s">
        <v>37</v>
      </c>
      <c r="BK19" s="368" t="s">
        <v>37</v>
      </c>
    </row>
    <row r="20" spans="2:63">
      <c r="B20" s="356" t="s">
        <v>805</v>
      </c>
      <c r="C20" s="356"/>
      <c r="D20" s="356" t="s">
        <v>2668</v>
      </c>
      <c r="E20" s="356" t="s">
        <v>797</v>
      </c>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68" t="s">
        <v>37</v>
      </c>
      <c r="AW20" s="368" t="s">
        <v>37</v>
      </c>
      <c r="AX20" s="368" t="s">
        <v>37</v>
      </c>
      <c r="AY20" s="368" t="s">
        <v>37</v>
      </c>
      <c r="AZ20" s="368" t="s">
        <v>37</v>
      </c>
      <c r="BA20" s="368" t="s">
        <v>37</v>
      </c>
      <c r="BB20" s="368" t="s">
        <v>37</v>
      </c>
      <c r="BC20" s="368" t="s">
        <v>37</v>
      </c>
      <c r="BD20" s="368" t="s">
        <v>37</v>
      </c>
      <c r="BE20" s="368" t="s">
        <v>37</v>
      </c>
      <c r="BF20" s="368" t="s">
        <v>37</v>
      </c>
      <c r="BJ20" s="368" t="s">
        <v>37</v>
      </c>
      <c r="BK20" s="368" t="s">
        <v>37</v>
      </c>
    </row>
    <row r="21" spans="2:63">
      <c r="B21" s="356" t="s">
        <v>800</v>
      </c>
      <c r="C21" s="356"/>
      <c r="D21" s="356" t="s">
        <v>2668</v>
      </c>
      <c r="E21" s="356" t="s">
        <v>810</v>
      </c>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68" t="s">
        <v>37</v>
      </c>
      <c r="AW21" s="368" t="s">
        <v>37</v>
      </c>
      <c r="AX21" s="368" t="s">
        <v>37</v>
      </c>
      <c r="AY21" s="368" t="s">
        <v>37</v>
      </c>
      <c r="AZ21" s="368" t="s">
        <v>37</v>
      </c>
      <c r="BA21" s="368" t="s">
        <v>37</v>
      </c>
      <c r="BB21" s="368" t="s">
        <v>37</v>
      </c>
      <c r="BC21" s="368" t="s">
        <v>37</v>
      </c>
      <c r="BD21" s="368" t="s">
        <v>37</v>
      </c>
      <c r="BE21" s="368" t="s">
        <v>37</v>
      </c>
      <c r="BF21" s="368" t="s">
        <v>37</v>
      </c>
      <c r="BJ21" s="368" t="s">
        <v>37</v>
      </c>
      <c r="BK21" s="368" t="s">
        <v>37</v>
      </c>
    </row>
    <row r="22" spans="2:63">
      <c r="B22" s="356" t="s">
        <v>815</v>
      </c>
      <c r="C22" s="356"/>
      <c r="D22" s="356" t="s">
        <v>2668</v>
      </c>
      <c r="E22" s="356" t="s">
        <v>814</v>
      </c>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356"/>
      <c r="AT22" s="356"/>
      <c r="AU22" s="356"/>
      <c r="AV22" s="368" t="s">
        <v>37</v>
      </c>
      <c r="AW22" s="368" t="s">
        <v>37</v>
      </c>
      <c r="AX22" s="368" t="s">
        <v>37</v>
      </c>
      <c r="AY22" s="368" t="s">
        <v>37</v>
      </c>
      <c r="AZ22" s="368" t="s">
        <v>37</v>
      </c>
      <c r="BA22" s="368" t="s">
        <v>37</v>
      </c>
      <c r="BB22" s="368" t="s">
        <v>37</v>
      </c>
      <c r="BC22" s="368" t="s">
        <v>37</v>
      </c>
      <c r="BD22" s="368" t="s">
        <v>37</v>
      </c>
      <c r="BE22" s="368" t="s">
        <v>37</v>
      </c>
      <c r="BF22" s="368" t="s">
        <v>37</v>
      </c>
      <c r="BJ22" s="368" t="s">
        <v>37</v>
      </c>
      <c r="BK22" s="368" t="s">
        <v>37</v>
      </c>
    </row>
    <row r="23" spans="2:63">
      <c r="B23" s="356" t="s">
        <v>824</v>
      </c>
      <c r="C23" s="356"/>
      <c r="D23" s="356" t="s">
        <v>2668</v>
      </c>
      <c r="E23" s="356" t="s">
        <v>818</v>
      </c>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6"/>
      <c r="AU23" s="356"/>
      <c r="AV23" s="368" t="s">
        <v>37</v>
      </c>
      <c r="AW23" s="368" t="s">
        <v>37</v>
      </c>
      <c r="AX23" s="368" t="s">
        <v>37</v>
      </c>
      <c r="AY23" s="368" t="s">
        <v>37</v>
      </c>
      <c r="AZ23" s="368" t="s">
        <v>37</v>
      </c>
      <c r="BA23" s="368" t="s">
        <v>37</v>
      </c>
      <c r="BB23" s="368" t="s">
        <v>37</v>
      </c>
      <c r="BC23" s="368" t="s">
        <v>37</v>
      </c>
      <c r="BD23" s="368" t="s">
        <v>37</v>
      </c>
      <c r="BE23" s="368" t="s">
        <v>37</v>
      </c>
      <c r="BF23" s="368" t="s">
        <v>37</v>
      </c>
      <c r="BJ23" s="368" t="s">
        <v>37</v>
      </c>
      <c r="BK23" s="368" t="s">
        <v>37</v>
      </c>
    </row>
    <row r="24" spans="2:63">
      <c r="B24" s="356" t="s">
        <v>347</v>
      </c>
      <c r="C24" s="356"/>
      <c r="D24" s="356" t="s">
        <v>2668</v>
      </c>
      <c r="E24" s="356" t="s">
        <v>840</v>
      </c>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68" t="s">
        <v>37</v>
      </c>
      <c r="AW24" s="368" t="s">
        <v>37</v>
      </c>
      <c r="AX24" s="368" t="s">
        <v>37</v>
      </c>
      <c r="AY24" s="368" t="s">
        <v>37</v>
      </c>
      <c r="AZ24" s="368" t="s">
        <v>37</v>
      </c>
      <c r="BA24" s="368" t="s">
        <v>37</v>
      </c>
      <c r="BB24" s="368" t="s">
        <v>37</v>
      </c>
      <c r="BC24" s="368" t="s">
        <v>37</v>
      </c>
      <c r="BD24" s="368" t="s">
        <v>37</v>
      </c>
      <c r="BE24" s="368" t="s">
        <v>37</v>
      </c>
      <c r="BF24" s="368" t="s">
        <v>37</v>
      </c>
      <c r="BJ24" s="368" t="s">
        <v>37</v>
      </c>
      <c r="BK24" s="368" t="s">
        <v>37</v>
      </c>
    </row>
    <row r="25" spans="2:63">
      <c r="B25" s="356" t="s">
        <v>2126</v>
      </c>
      <c r="C25" s="356"/>
      <c r="D25" s="356" t="s">
        <v>2668</v>
      </c>
      <c r="E25" s="356" t="s">
        <v>847</v>
      </c>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68" t="s">
        <v>37</v>
      </c>
      <c r="AW25" s="368" t="s">
        <v>37</v>
      </c>
      <c r="AX25" s="368" t="s">
        <v>37</v>
      </c>
      <c r="AY25" s="368" t="s">
        <v>37</v>
      </c>
      <c r="AZ25" s="368" t="s">
        <v>37</v>
      </c>
      <c r="BA25" s="368" t="s">
        <v>37</v>
      </c>
      <c r="BB25" s="368" t="s">
        <v>37</v>
      </c>
      <c r="BC25" s="368" t="s">
        <v>37</v>
      </c>
      <c r="BD25" s="368" t="s">
        <v>37</v>
      </c>
      <c r="BE25" s="368" t="s">
        <v>37</v>
      </c>
      <c r="BF25" s="368" t="s">
        <v>37</v>
      </c>
      <c r="BJ25" s="368" t="s">
        <v>37</v>
      </c>
      <c r="BK25" s="368" t="s">
        <v>37</v>
      </c>
    </row>
    <row r="26" spans="2:63">
      <c r="B26" s="356" t="s">
        <v>2132</v>
      </c>
      <c r="C26" s="356"/>
      <c r="D26" s="356" t="s">
        <v>2668</v>
      </c>
      <c r="E26" s="356" t="s">
        <v>858</v>
      </c>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356"/>
      <c r="AQ26" s="356"/>
      <c r="AR26" s="356"/>
      <c r="AS26" s="356"/>
      <c r="AT26" s="356"/>
      <c r="AU26" s="356"/>
      <c r="AV26" s="368" t="s">
        <v>37</v>
      </c>
      <c r="AW26" s="368" t="s">
        <v>37</v>
      </c>
      <c r="AX26" s="368" t="s">
        <v>37</v>
      </c>
      <c r="AY26" s="368" t="s">
        <v>37</v>
      </c>
      <c r="AZ26" s="368" t="s">
        <v>37</v>
      </c>
      <c r="BA26" s="368" t="s">
        <v>37</v>
      </c>
      <c r="BB26" s="368" t="s">
        <v>37</v>
      </c>
      <c r="BC26" s="368" t="s">
        <v>37</v>
      </c>
      <c r="BD26" s="368" t="s">
        <v>37</v>
      </c>
      <c r="BE26" s="368" t="s">
        <v>37</v>
      </c>
      <c r="BF26" s="368" t="s">
        <v>37</v>
      </c>
      <c r="BJ26" s="368" t="s">
        <v>37</v>
      </c>
      <c r="BK26" s="368" t="s">
        <v>37</v>
      </c>
    </row>
    <row r="27" spans="2:63">
      <c r="B27" s="356" t="s">
        <v>2079</v>
      </c>
      <c r="C27" s="356"/>
      <c r="D27" s="356" t="s">
        <v>2668</v>
      </c>
      <c r="E27" s="356" t="s">
        <v>559</v>
      </c>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68" t="s">
        <v>37</v>
      </c>
      <c r="AW27" s="368" t="s">
        <v>37</v>
      </c>
      <c r="AX27" s="368" t="s">
        <v>37</v>
      </c>
      <c r="AY27" s="368" t="s">
        <v>37</v>
      </c>
      <c r="AZ27" s="368" t="s">
        <v>37</v>
      </c>
      <c r="BA27" s="368" t="s">
        <v>37</v>
      </c>
      <c r="BB27" s="368" t="s">
        <v>37</v>
      </c>
      <c r="BC27" s="368" t="s">
        <v>37</v>
      </c>
      <c r="BD27" s="368" t="s">
        <v>37</v>
      </c>
      <c r="BE27" s="368" t="s">
        <v>37</v>
      </c>
      <c r="BF27" s="368" t="s">
        <v>37</v>
      </c>
      <c r="BJ27" s="368" t="s">
        <v>37</v>
      </c>
      <c r="BK27" s="368" t="s">
        <v>37</v>
      </c>
    </row>
  </sheetData>
  <phoneticPr fontId="22"/>
  <pageMargins left="0.7" right="0.7" top="0.75" bottom="0.75" header="0.3" footer="0.3"/>
  <pageSetup paperSize="9"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32"/>
  <dimension ref="B1:F5"/>
  <sheetViews>
    <sheetView showGridLines="0" workbookViewId="0">
      <pane ySplit="4" topLeftCell="A5" activePane="bottomLeft" state="frozen"/>
      <selection pane="bottomLeft"/>
    </sheetView>
  </sheetViews>
  <sheetFormatPr defaultColWidth="3.54296875" defaultRowHeight="15"/>
  <cols>
    <col min="1" max="1" width="3.54296875" style="368"/>
    <col min="2" max="2" width="62.7265625" style="368" customWidth="1"/>
    <col min="3" max="4" width="3.08984375" style="368" hidden="1" customWidth="1"/>
    <col min="5" max="5" width="6.453125" style="368" bestFit="1" customWidth="1"/>
    <col min="6" max="6" width="3.54296875" style="384"/>
    <col min="7" max="16384" width="3.54296875" style="368"/>
  </cols>
  <sheetData>
    <row r="1" spans="2:6">
      <c r="B1" s="369" t="s">
        <v>4152</v>
      </c>
      <c r="C1" s="371"/>
      <c r="D1" s="371"/>
    </row>
    <row r="2" spans="2:6">
      <c r="B2" s="370" t="s">
        <v>5220</v>
      </c>
      <c r="C2" s="371"/>
      <c r="D2" s="371"/>
    </row>
    <row r="3" spans="2:6">
      <c r="B3" s="381" t="s">
        <v>3603</v>
      </c>
      <c r="C3" s="371"/>
      <c r="D3" s="371"/>
    </row>
    <row r="4" spans="2:6" ht="106.2">
      <c r="B4" s="374" t="s">
        <v>965</v>
      </c>
      <c r="C4" s="374" t="s">
        <v>4822</v>
      </c>
      <c r="D4" s="374" t="s">
        <v>2992</v>
      </c>
      <c r="E4" s="374" t="s">
        <v>965</v>
      </c>
      <c r="F4" s="382" t="s">
        <v>2083</v>
      </c>
    </row>
    <row r="5" spans="2:6">
      <c r="B5" s="373" t="s">
        <v>1100</v>
      </c>
      <c r="C5" s="373"/>
      <c r="D5" s="373" t="s">
        <v>2668</v>
      </c>
      <c r="E5" s="373" t="s">
        <v>1209</v>
      </c>
      <c r="F5" s="363"/>
    </row>
  </sheetData>
  <phoneticPr fontId="22"/>
  <pageMargins left="0.7" right="0.7" top="0.75" bottom="0.75" header="0.3" footer="0.3"/>
  <pageSetup paperSize="9"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60"/>
  <dimension ref="B1:N28"/>
  <sheetViews>
    <sheetView showGridLines="0" workbookViewId="0">
      <pane ySplit="4" topLeftCell="A5" activePane="bottomLeft" state="frozen"/>
      <selection pane="bottomLeft"/>
    </sheetView>
  </sheetViews>
  <sheetFormatPr defaultColWidth="3.54296875" defaultRowHeight="15"/>
  <cols>
    <col min="1" max="1" width="3.54296875" style="368"/>
    <col min="2" max="2" width="56.453125" style="368" bestFit="1" customWidth="1"/>
    <col min="3" max="4" width="3.08984375" style="368" hidden="1" customWidth="1"/>
    <col min="5" max="5" width="6.453125" style="368" bestFit="1" customWidth="1"/>
    <col min="6" max="8" width="3.36328125" style="368" bestFit="1" customWidth="1"/>
    <col min="9" max="14" width="0.36328125" style="368" customWidth="1"/>
    <col min="15" max="16384" width="3.54296875" style="368"/>
  </cols>
  <sheetData>
    <row r="1" spans="2:14">
      <c r="B1" s="369" t="s">
        <v>4152</v>
      </c>
      <c r="C1" s="371"/>
      <c r="D1" s="371"/>
    </row>
    <row r="2" spans="2:14">
      <c r="B2" s="371"/>
      <c r="C2" s="371"/>
      <c r="D2" s="371"/>
    </row>
    <row r="3" spans="2:14">
      <c r="B3" s="371"/>
      <c r="C3" s="371"/>
      <c r="D3" s="371"/>
    </row>
    <row r="4" spans="2:14" ht="196.2">
      <c r="B4" s="374" t="s">
        <v>4998</v>
      </c>
      <c r="C4" s="374" t="s">
        <v>5286</v>
      </c>
      <c r="D4" s="374" t="s">
        <v>2992</v>
      </c>
      <c r="E4" s="374" t="s">
        <v>4698</v>
      </c>
      <c r="F4" s="374" t="s">
        <v>2570</v>
      </c>
      <c r="G4" s="374" t="s">
        <v>4700</v>
      </c>
      <c r="H4" s="374" t="s">
        <v>4845</v>
      </c>
      <c r="I4" s="377" t="s">
        <v>7478</v>
      </c>
      <c r="J4" s="377" t="s">
        <v>7478</v>
      </c>
      <c r="K4" s="377" t="s">
        <v>7478</v>
      </c>
      <c r="L4" s="377" t="s">
        <v>7478</v>
      </c>
      <c r="M4" s="377" t="s">
        <v>7478</v>
      </c>
      <c r="N4" s="377" t="s">
        <v>7478</v>
      </c>
    </row>
    <row r="5" spans="2:14">
      <c r="B5" s="373" t="s">
        <v>3734</v>
      </c>
      <c r="C5" s="373"/>
      <c r="D5" s="373" t="s">
        <v>2668</v>
      </c>
      <c r="E5" s="373" t="s">
        <v>469</v>
      </c>
      <c r="F5" s="373"/>
      <c r="G5" s="373"/>
      <c r="H5" s="373"/>
      <c r="I5" s="373"/>
      <c r="J5" s="373"/>
      <c r="K5" s="373"/>
      <c r="L5" s="373"/>
      <c r="M5" s="373"/>
      <c r="N5" s="373"/>
    </row>
    <row r="6" spans="2:14">
      <c r="B6" s="373" t="s">
        <v>7388</v>
      </c>
      <c r="C6" s="373"/>
      <c r="D6" s="373" t="s">
        <v>2668</v>
      </c>
      <c r="E6" s="373" t="s">
        <v>917</v>
      </c>
      <c r="F6" s="373"/>
      <c r="G6" s="373"/>
      <c r="H6" s="373"/>
      <c r="I6" s="373"/>
      <c r="J6" s="373"/>
      <c r="K6" s="373"/>
      <c r="L6" s="373"/>
      <c r="M6" s="373"/>
      <c r="N6" s="373"/>
    </row>
    <row r="7" spans="2:14">
      <c r="B7" s="373" t="s">
        <v>2241</v>
      </c>
      <c r="C7" s="373"/>
      <c r="D7" s="373" t="s">
        <v>2668</v>
      </c>
      <c r="E7" s="373" t="s">
        <v>857</v>
      </c>
      <c r="F7" s="373"/>
      <c r="G7" s="373"/>
      <c r="H7" s="373"/>
      <c r="I7" s="373"/>
      <c r="J7" s="373"/>
      <c r="K7" s="373"/>
      <c r="L7" s="373"/>
      <c r="M7" s="373"/>
      <c r="N7" s="373"/>
    </row>
    <row r="8" spans="2:14">
      <c r="B8" s="373" t="s">
        <v>7389</v>
      </c>
      <c r="C8" s="373"/>
      <c r="D8" s="373" t="s">
        <v>2668</v>
      </c>
      <c r="E8" s="373" t="s">
        <v>1227</v>
      </c>
      <c r="F8" s="373"/>
      <c r="G8" s="373"/>
      <c r="H8" s="373"/>
      <c r="I8" s="373"/>
      <c r="J8" s="373"/>
      <c r="K8" s="373"/>
      <c r="L8" s="373"/>
      <c r="M8" s="373"/>
      <c r="N8" s="373"/>
    </row>
    <row r="9" spans="2:14">
      <c r="B9" s="373" t="s">
        <v>6545</v>
      </c>
      <c r="C9" s="373"/>
      <c r="D9" s="373" t="s">
        <v>2668</v>
      </c>
      <c r="E9" s="373" t="s">
        <v>1238</v>
      </c>
      <c r="F9" s="373"/>
      <c r="G9" s="373"/>
      <c r="H9" s="373"/>
      <c r="I9" s="373"/>
      <c r="J9" s="373"/>
      <c r="K9" s="373"/>
      <c r="L9" s="373"/>
      <c r="M9" s="373"/>
      <c r="N9" s="373"/>
    </row>
    <row r="10" spans="2:14">
      <c r="B10" s="373" t="s">
        <v>6546</v>
      </c>
      <c r="C10" s="373"/>
      <c r="D10" s="373" t="s">
        <v>2668</v>
      </c>
      <c r="E10" s="373" t="s">
        <v>1240</v>
      </c>
      <c r="F10" s="373"/>
      <c r="G10" s="373"/>
      <c r="H10" s="373"/>
      <c r="I10" s="373"/>
      <c r="J10" s="373"/>
      <c r="K10" s="373"/>
      <c r="L10" s="373"/>
      <c r="M10" s="373"/>
      <c r="N10" s="373"/>
    </row>
    <row r="11" spans="2:14">
      <c r="B11" s="373" t="s">
        <v>6547</v>
      </c>
      <c r="C11" s="373"/>
      <c r="D11" s="373" t="s">
        <v>2668</v>
      </c>
      <c r="E11" s="373" t="s">
        <v>1242</v>
      </c>
      <c r="F11" s="373"/>
      <c r="G11" s="373"/>
      <c r="H11" s="373"/>
      <c r="I11" s="373"/>
      <c r="J11" s="373"/>
      <c r="K11" s="373"/>
      <c r="L11" s="373"/>
      <c r="M11" s="373"/>
      <c r="N11" s="373"/>
    </row>
    <row r="12" spans="2:14">
      <c r="B12" s="373" t="s">
        <v>3403</v>
      </c>
      <c r="C12" s="373"/>
      <c r="D12" s="373" t="s">
        <v>2668</v>
      </c>
      <c r="E12" s="373" t="s">
        <v>1250</v>
      </c>
      <c r="F12" s="373"/>
      <c r="G12" s="373"/>
      <c r="H12" s="373"/>
      <c r="I12" s="373"/>
      <c r="J12" s="373"/>
      <c r="K12" s="373"/>
      <c r="L12" s="373"/>
      <c r="M12" s="373"/>
      <c r="N12" s="373"/>
    </row>
    <row r="13" spans="2:14">
      <c r="B13" s="373" t="s">
        <v>5163</v>
      </c>
      <c r="C13" s="373"/>
      <c r="D13" s="373" t="s">
        <v>2668</v>
      </c>
      <c r="E13" s="373" t="s">
        <v>1226</v>
      </c>
      <c r="F13" s="373"/>
      <c r="G13" s="373"/>
      <c r="H13" s="373"/>
      <c r="I13" s="373"/>
      <c r="J13" s="373"/>
      <c r="K13" s="373"/>
      <c r="L13" s="373"/>
      <c r="M13" s="373"/>
      <c r="N13" s="373"/>
    </row>
    <row r="14" spans="2:14">
      <c r="B14" s="373" t="s">
        <v>3867</v>
      </c>
      <c r="C14" s="373"/>
      <c r="D14" s="373" t="s">
        <v>2668</v>
      </c>
      <c r="E14" s="373" t="s">
        <v>1285</v>
      </c>
      <c r="F14" s="373"/>
      <c r="G14" s="373"/>
      <c r="H14" s="373"/>
      <c r="I14" s="373"/>
      <c r="J14" s="373"/>
      <c r="K14" s="373"/>
      <c r="L14" s="373"/>
      <c r="M14" s="373"/>
      <c r="N14" s="373"/>
    </row>
    <row r="15" spans="2:14">
      <c r="B15" s="373" t="s">
        <v>338</v>
      </c>
      <c r="C15" s="373"/>
      <c r="D15" s="373" t="s">
        <v>2668</v>
      </c>
      <c r="E15" s="373" t="s">
        <v>1316</v>
      </c>
      <c r="F15" s="373"/>
      <c r="G15" s="373"/>
      <c r="H15" s="373"/>
      <c r="I15" s="373"/>
      <c r="J15" s="373"/>
      <c r="K15" s="373"/>
      <c r="L15" s="373"/>
      <c r="M15" s="373"/>
      <c r="N15" s="373"/>
    </row>
    <row r="16" spans="2:14">
      <c r="B16" s="373" t="s">
        <v>6549</v>
      </c>
      <c r="C16" s="373"/>
      <c r="D16" s="373" t="s">
        <v>2668</v>
      </c>
      <c r="E16" s="373" t="s">
        <v>214</v>
      </c>
      <c r="F16" s="373"/>
      <c r="G16" s="373"/>
      <c r="H16" s="373"/>
      <c r="I16" s="373"/>
      <c r="J16" s="373"/>
      <c r="K16" s="373"/>
      <c r="L16" s="373"/>
      <c r="M16" s="373"/>
      <c r="N16" s="373"/>
    </row>
    <row r="17" spans="2:14">
      <c r="B17" s="373" t="s">
        <v>5280</v>
      </c>
      <c r="C17" s="373"/>
      <c r="D17" s="373" t="s">
        <v>2668</v>
      </c>
      <c r="E17" s="373" t="s">
        <v>1277</v>
      </c>
      <c r="F17" s="373"/>
      <c r="G17" s="373"/>
      <c r="H17" s="373"/>
      <c r="I17" s="373"/>
      <c r="J17" s="373"/>
      <c r="K17" s="373"/>
      <c r="L17" s="373"/>
      <c r="M17" s="373"/>
      <c r="N17" s="373"/>
    </row>
    <row r="18" spans="2:14">
      <c r="B18" s="373" t="s">
        <v>7540</v>
      </c>
      <c r="C18" s="373"/>
      <c r="D18" s="373" t="s">
        <v>2668</v>
      </c>
      <c r="E18" s="373" t="s">
        <v>1335</v>
      </c>
      <c r="F18" s="373"/>
      <c r="G18" s="373"/>
      <c r="H18" s="373"/>
      <c r="I18" s="373"/>
      <c r="J18" s="373"/>
      <c r="K18" s="373"/>
      <c r="L18" s="373"/>
      <c r="M18" s="373"/>
      <c r="N18" s="373"/>
    </row>
    <row r="19" spans="2:14">
      <c r="B19" s="373" t="s">
        <v>7397</v>
      </c>
      <c r="C19" s="373"/>
      <c r="D19" s="373" t="s">
        <v>2668</v>
      </c>
      <c r="E19" s="373" t="s">
        <v>2872</v>
      </c>
      <c r="F19" s="373"/>
      <c r="G19" s="373"/>
      <c r="H19" s="373"/>
      <c r="I19" s="373"/>
      <c r="J19" s="373"/>
      <c r="K19" s="373"/>
      <c r="L19" s="373"/>
      <c r="M19" s="373"/>
      <c r="N19" s="373"/>
    </row>
    <row r="20" spans="2:14">
      <c r="B20" s="373" t="s">
        <v>1643</v>
      </c>
      <c r="C20" s="373"/>
      <c r="D20" s="373" t="s">
        <v>2668</v>
      </c>
      <c r="E20" s="373" t="s">
        <v>3931</v>
      </c>
      <c r="F20" s="373"/>
      <c r="G20" s="373"/>
      <c r="H20" s="373"/>
      <c r="I20" s="373"/>
      <c r="J20" s="373"/>
      <c r="K20" s="373"/>
      <c r="L20" s="373"/>
      <c r="M20" s="373"/>
      <c r="N20" s="373"/>
    </row>
    <row r="21" spans="2:14">
      <c r="B21" s="373" t="s">
        <v>4966</v>
      </c>
      <c r="C21" s="373"/>
      <c r="D21" s="373" t="s">
        <v>2668</v>
      </c>
      <c r="E21" s="373" t="s">
        <v>4533</v>
      </c>
      <c r="F21" s="373"/>
      <c r="G21" s="373"/>
      <c r="H21" s="373"/>
      <c r="I21" s="373"/>
      <c r="J21" s="373"/>
      <c r="K21" s="373"/>
      <c r="L21" s="373"/>
      <c r="M21" s="373"/>
      <c r="N21" s="373"/>
    </row>
    <row r="22" spans="2:14">
      <c r="B22" s="373" t="s">
        <v>6551</v>
      </c>
      <c r="C22" s="373"/>
      <c r="D22" s="373" t="s">
        <v>2668</v>
      </c>
      <c r="E22" s="373" t="s">
        <v>2815</v>
      </c>
      <c r="F22" s="373"/>
      <c r="G22" s="373"/>
      <c r="H22" s="373"/>
      <c r="I22" s="373"/>
      <c r="J22" s="373"/>
      <c r="K22" s="373"/>
      <c r="L22" s="373"/>
      <c r="M22" s="373"/>
      <c r="N22" s="373"/>
    </row>
    <row r="23" spans="2:14">
      <c r="B23" s="373" t="s">
        <v>6553</v>
      </c>
      <c r="C23" s="373"/>
      <c r="D23" s="373" t="s">
        <v>2668</v>
      </c>
      <c r="E23" s="373" t="s">
        <v>5910</v>
      </c>
      <c r="F23" s="373"/>
      <c r="G23" s="373"/>
      <c r="H23" s="373"/>
      <c r="I23" s="373"/>
      <c r="J23" s="373"/>
      <c r="K23" s="373"/>
      <c r="L23" s="373"/>
      <c r="M23" s="373"/>
      <c r="N23" s="373"/>
    </row>
    <row r="24" spans="2:14">
      <c r="B24" s="373" t="s">
        <v>3472</v>
      </c>
      <c r="C24" s="373"/>
      <c r="D24" s="373" t="s">
        <v>2668</v>
      </c>
      <c r="E24" s="373" t="s">
        <v>2604</v>
      </c>
      <c r="F24" s="373"/>
      <c r="G24" s="373"/>
      <c r="H24" s="373"/>
      <c r="I24" s="373"/>
      <c r="J24" s="373"/>
      <c r="K24" s="373"/>
      <c r="L24" s="373"/>
      <c r="M24" s="373"/>
      <c r="N24" s="373"/>
    </row>
    <row r="25" spans="2:14">
      <c r="B25" s="373" t="s">
        <v>7405</v>
      </c>
      <c r="C25" s="373"/>
      <c r="D25" s="373" t="s">
        <v>2668</v>
      </c>
      <c r="E25" s="373" t="s">
        <v>5919</v>
      </c>
      <c r="F25" s="373"/>
      <c r="G25" s="373"/>
      <c r="H25" s="373"/>
      <c r="I25" s="373"/>
      <c r="J25" s="373"/>
      <c r="K25" s="373"/>
      <c r="L25" s="373"/>
      <c r="M25" s="373"/>
      <c r="N25" s="373"/>
    </row>
    <row r="26" spans="2:14">
      <c r="B26" s="373" t="s">
        <v>1089</v>
      </c>
      <c r="C26" s="373"/>
      <c r="D26" s="373" t="s">
        <v>2668</v>
      </c>
      <c r="E26" s="373" t="s">
        <v>5920</v>
      </c>
      <c r="F26" s="373"/>
      <c r="G26" s="373"/>
      <c r="H26" s="373"/>
      <c r="I26" s="373"/>
      <c r="J26" s="373"/>
      <c r="K26" s="373"/>
      <c r="L26" s="373"/>
      <c r="M26" s="373"/>
      <c r="N26" s="373"/>
    </row>
    <row r="27" spans="2:14">
      <c r="B27" s="373" t="s">
        <v>6262</v>
      </c>
      <c r="C27" s="373"/>
      <c r="D27" s="373" t="s">
        <v>2668</v>
      </c>
      <c r="E27" s="373" t="s">
        <v>3613</v>
      </c>
      <c r="F27" s="373"/>
      <c r="G27" s="373"/>
      <c r="H27" s="373"/>
      <c r="I27" s="373"/>
      <c r="J27" s="373"/>
      <c r="K27" s="373"/>
      <c r="L27" s="373"/>
      <c r="M27" s="373"/>
      <c r="N27" s="373"/>
    </row>
    <row r="28" spans="2:14">
      <c r="B28" s="373" t="s">
        <v>5540</v>
      </c>
      <c r="C28" s="373"/>
      <c r="D28" s="373" t="s">
        <v>2668</v>
      </c>
      <c r="E28" s="373" t="s">
        <v>5887</v>
      </c>
      <c r="F28" s="373"/>
      <c r="G28" s="373"/>
      <c r="H28" s="373"/>
      <c r="I28" s="373"/>
      <c r="J28" s="373"/>
      <c r="K28" s="373"/>
      <c r="L28" s="373"/>
      <c r="M28" s="373"/>
      <c r="N28" s="373"/>
    </row>
  </sheetData>
  <phoneticPr fontId="22"/>
  <pageMargins left="0.7" right="0.7" top="0.75" bottom="0.75" header="0.3" footer="0.3"/>
  <pageSetup paperSize="9"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
  <dimension ref="A1:H3030"/>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8.81640625" bestFit="1" customWidth="1"/>
    <col min="4" max="4" width="8.54296875" customWidth="1"/>
    <col min="5" max="5" width="47.453125" customWidth="1"/>
    <col min="6" max="6" width="7.453125" style="353" bestFit="1" customWidth="1"/>
    <col min="7" max="7" width="29.54296875" customWidth="1"/>
    <col min="8" max="8" width="50.08984375" customWidth="1"/>
    <col min="9" max="9" width="6.36328125" bestFit="1" customWidth="1"/>
  </cols>
  <sheetData>
    <row r="1" spans="1:8">
      <c r="A1" s="354">
        <f t="shared" ref="A1:G1" si="0">COLUMN()</f>
        <v>1</v>
      </c>
      <c r="B1" s="354">
        <f t="shared" si="0"/>
        <v>2</v>
      </c>
      <c r="C1" s="354">
        <f t="shared" si="0"/>
        <v>3</v>
      </c>
      <c r="D1" s="354">
        <f t="shared" si="0"/>
        <v>4</v>
      </c>
      <c r="E1" s="354">
        <f t="shared" si="0"/>
        <v>5</v>
      </c>
      <c r="F1" s="354">
        <f t="shared" si="0"/>
        <v>6</v>
      </c>
      <c r="G1" s="354">
        <f t="shared" si="0"/>
        <v>7</v>
      </c>
    </row>
    <row r="2" spans="1:8">
      <c r="E2" s="392"/>
      <c r="F2" s="394"/>
      <c r="G2" s="364"/>
    </row>
    <row r="4" spans="1:8">
      <c r="B4" s="355" t="s">
        <v>17</v>
      </c>
      <c r="C4" s="355" t="s">
        <v>1576</v>
      </c>
      <c r="D4" s="355" t="s">
        <v>323</v>
      </c>
      <c r="E4" s="355" t="s">
        <v>1662</v>
      </c>
      <c r="F4" s="355" t="s">
        <v>7265</v>
      </c>
      <c r="G4" s="365" t="s">
        <v>2277</v>
      </c>
    </row>
    <row r="5" spans="1:8">
      <c r="B5" s="356" t="s">
        <v>1640</v>
      </c>
      <c r="C5" s="356" t="s">
        <v>297</v>
      </c>
      <c r="D5" s="356">
        <v>1</v>
      </c>
      <c r="E5" s="358" t="s">
        <v>76</v>
      </c>
      <c r="F5" s="363"/>
      <c r="G5" s="356"/>
    </row>
    <row r="6" spans="1:8">
      <c r="B6" s="356" t="s">
        <v>1640</v>
      </c>
      <c r="C6" s="356" t="s">
        <v>297</v>
      </c>
      <c r="D6" s="356">
        <v>2</v>
      </c>
      <c r="E6" s="358" t="s">
        <v>71</v>
      </c>
      <c r="F6" s="363"/>
      <c r="G6" s="356"/>
    </row>
    <row r="7" spans="1:8">
      <c r="B7" s="356" t="s">
        <v>1640</v>
      </c>
      <c r="C7" s="356" t="s">
        <v>297</v>
      </c>
      <c r="D7" s="356">
        <v>3</v>
      </c>
      <c r="E7" s="356" t="s">
        <v>46</v>
      </c>
      <c r="F7" s="363"/>
      <c r="G7" s="356"/>
    </row>
    <row r="8" spans="1:8">
      <c r="B8" s="356" t="s">
        <v>1640</v>
      </c>
      <c r="C8" s="356" t="s">
        <v>297</v>
      </c>
      <c r="D8" s="356">
        <v>4</v>
      </c>
      <c r="E8" s="358" t="s">
        <v>700</v>
      </c>
      <c r="F8" s="363"/>
      <c r="G8" s="356"/>
    </row>
    <row r="9" spans="1:8">
      <c r="B9" s="356" t="s">
        <v>1640</v>
      </c>
      <c r="C9" s="356" t="s">
        <v>297</v>
      </c>
      <c r="D9" s="356">
        <v>5</v>
      </c>
      <c r="E9" s="356" t="s">
        <v>31</v>
      </c>
      <c r="F9" s="363"/>
      <c r="G9" s="356"/>
    </row>
    <row r="10" spans="1:8">
      <c r="B10" s="356" t="s">
        <v>1640</v>
      </c>
      <c r="C10" s="356" t="s">
        <v>297</v>
      </c>
      <c r="D10" s="356">
        <v>6</v>
      </c>
      <c r="E10" s="356" t="s">
        <v>12</v>
      </c>
      <c r="F10" s="363"/>
      <c r="G10" s="356"/>
    </row>
    <row r="11" spans="1:8">
      <c r="B11" s="356" t="s">
        <v>1640</v>
      </c>
      <c r="C11" s="356" t="s">
        <v>297</v>
      </c>
      <c r="D11" s="356">
        <v>7</v>
      </c>
      <c r="E11" s="356" t="s">
        <v>1357</v>
      </c>
      <c r="F11" s="363"/>
      <c r="G11" s="356"/>
    </row>
    <row r="12" spans="1:8">
      <c r="B12" s="356" t="s">
        <v>1640</v>
      </c>
      <c r="C12" s="356" t="s">
        <v>297</v>
      </c>
      <c r="D12" s="356">
        <v>8</v>
      </c>
      <c r="E12" s="356" t="s">
        <v>1360</v>
      </c>
      <c r="F12" s="363"/>
      <c r="G12" s="356"/>
    </row>
    <row r="13" spans="1:8">
      <c r="B13" s="356" t="s">
        <v>1640</v>
      </c>
      <c r="C13" s="356" t="s">
        <v>297</v>
      </c>
      <c r="D13" s="356">
        <v>9</v>
      </c>
      <c r="E13" s="356" t="s">
        <v>79</v>
      </c>
      <c r="F13" s="363"/>
      <c r="G13" s="356"/>
    </row>
    <row r="14" spans="1:8">
      <c r="B14" s="356" t="s">
        <v>1640</v>
      </c>
      <c r="C14" s="356" t="s">
        <v>297</v>
      </c>
      <c r="D14" s="356">
        <v>10</v>
      </c>
      <c r="E14" s="356" t="s">
        <v>67</v>
      </c>
      <c r="F14" s="363"/>
      <c r="G14" s="356"/>
    </row>
    <row r="15" spans="1:8">
      <c r="B15" s="356" t="s">
        <v>1640</v>
      </c>
      <c r="C15" s="356" t="s">
        <v>297</v>
      </c>
      <c r="D15" s="356">
        <v>11</v>
      </c>
      <c r="E15" s="358" t="s">
        <v>69</v>
      </c>
      <c r="F15" s="363"/>
      <c r="G15" s="356"/>
      <c r="H15" s="399"/>
    </row>
    <row r="16" spans="1:8">
      <c r="B16" s="356" t="s">
        <v>1640</v>
      </c>
      <c r="C16" s="356" t="s">
        <v>297</v>
      </c>
      <c r="D16" s="356">
        <v>12</v>
      </c>
      <c r="E16" s="356" t="s">
        <v>1365</v>
      </c>
      <c r="F16" s="363"/>
      <c r="G16" s="356"/>
    </row>
    <row r="17" spans="2:7">
      <c r="B17" s="356" t="s">
        <v>1640</v>
      </c>
      <c r="C17" s="356" t="s">
        <v>297</v>
      </c>
      <c r="D17" s="356">
        <v>13</v>
      </c>
      <c r="E17" s="356" t="s">
        <v>93</v>
      </c>
      <c r="F17" s="363"/>
      <c r="G17" s="356"/>
    </row>
    <row r="18" spans="2:7">
      <c r="B18" s="356" t="s">
        <v>1640</v>
      </c>
      <c r="C18" s="356" t="s">
        <v>297</v>
      </c>
      <c r="D18" s="356">
        <v>14</v>
      </c>
      <c r="E18" s="356" t="s">
        <v>106</v>
      </c>
      <c r="F18" s="363"/>
      <c r="G18" s="356"/>
    </row>
    <row r="19" spans="2:7">
      <c r="B19" s="356" t="s">
        <v>1640</v>
      </c>
      <c r="C19" s="356" t="s">
        <v>297</v>
      </c>
      <c r="D19" s="356">
        <v>15</v>
      </c>
      <c r="E19" s="356" t="s">
        <v>92</v>
      </c>
      <c r="F19" s="363"/>
      <c r="G19" s="356"/>
    </row>
    <row r="20" spans="2:7">
      <c r="B20" s="356" t="s">
        <v>1640</v>
      </c>
      <c r="C20" s="356" t="s">
        <v>297</v>
      </c>
      <c r="D20" s="356">
        <v>16</v>
      </c>
      <c r="E20" s="356" t="s">
        <v>131</v>
      </c>
      <c r="F20" s="363" t="s">
        <v>7266</v>
      </c>
      <c r="G20" s="356"/>
    </row>
    <row r="21" spans="2:7">
      <c r="B21" s="356" t="s">
        <v>1640</v>
      </c>
      <c r="C21" s="356" t="s">
        <v>297</v>
      </c>
      <c r="D21" s="356">
        <v>17</v>
      </c>
      <c r="E21" s="356" t="s">
        <v>140</v>
      </c>
      <c r="F21" s="363"/>
      <c r="G21" s="366"/>
    </row>
    <row r="22" spans="2:7">
      <c r="B22" s="356" t="s">
        <v>1640</v>
      </c>
      <c r="C22" s="356" t="s">
        <v>297</v>
      </c>
      <c r="D22" s="356">
        <v>18</v>
      </c>
      <c r="E22" s="356" t="s">
        <v>148</v>
      </c>
      <c r="F22" s="363" t="s">
        <v>7266</v>
      </c>
      <c r="G22" s="356"/>
    </row>
    <row r="23" spans="2:7">
      <c r="B23" s="356" t="s">
        <v>1640</v>
      </c>
      <c r="C23" s="356" t="s">
        <v>297</v>
      </c>
      <c r="D23" s="356">
        <v>19</v>
      </c>
      <c r="E23" s="356" t="s">
        <v>153</v>
      </c>
      <c r="F23" s="363" t="s">
        <v>7266</v>
      </c>
      <c r="G23" s="356"/>
    </row>
    <row r="24" spans="2:7">
      <c r="B24" s="356" t="s">
        <v>1640</v>
      </c>
      <c r="C24" s="356" t="s">
        <v>297</v>
      </c>
      <c r="D24" s="356">
        <v>20</v>
      </c>
      <c r="E24" s="356" t="s">
        <v>161</v>
      </c>
      <c r="F24" s="363" t="s">
        <v>7266</v>
      </c>
      <c r="G24" s="356"/>
    </row>
    <row r="25" spans="2:7">
      <c r="B25" s="356" t="s">
        <v>1640</v>
      </c>
      <c r="C25" s="356" t="s">
        <v>297</v>
      </c>
      <c r="D25" s="356">
        <v>21</v>
      </c>
      <c r="E25" s="356" t="s">
        <v>165</v>
      </c>
      <c r="F25" s="363" t="s">
        <v>7266</v>
      </c>
      <c r="G25" s="356"/>
    </row>
    <row r="26" spans="2:7">
      <c r="B26" s="356" t="s">
        <v>1640</v>
      </c>
      <c r="C26" s="356" t="s">
        <v>297</v>
      </c>
      <c r="D26" s="356">
        <v>22</v>
      </c>
      <c r="E26" s="356" t="s">
        <v>89</v>
      </c>
      <c r="F26" s="363"/>
      <c r="G26" s="356"/>
    </row>
    <row r="27" spans="2:7">
      <c r="B27" s="356" t="s">
        <v>1640</v>
      </c>
      <c r="C27" s="356" t="s">
        <v>297</v>
      </c>
      <c r="D27" s="356">
        <v>23</v>
      </c>
      <c r="E27" s="356" t="s">
        <v>171</v>
      </c>
      <c r="F27" s="363"/>
      <c r="G27" s="356"/>
    </row>
    <row r="28" spans="2:7">
      <c r="B28" s="356" t="s">
        <v>1640</v>
      </c>
      <c r="C28" s="356" t="s">
        <v>297</v>
      </c>
      <c r="D28" s="356">
        <v>24</v>
      </c>
      <c r="E28" s="356" t="s">
        <v>185</v>
      </c>
      <c r="F28" s="363"/>
      <c r="G28" s="356"/>
    </row>
    <row r="29" spans="2:7">
      <c r="B29" s="356" t="s">
        <v>1640</v>
      </c>
      <c r="C29" s="356" t="s">
        <v>297</v>
      </c>
      <c r="D29" s="356">
        <v>25</v>
      </c>
      <c r="E29" s="356" t="s">
        <v>188</v>
      </c>
      <c r="F29" s="363"/>
      <c r="G29" s="356"/>
    </row>
    <row r="30" spans="2:7">
      <c r="B30" s="356" t="s">
        <v>1640</v>
      </c>
      <c r="C30" s="356" t="s">
        <v>297</v>
      </c>
      <c r="D30" s="356">
        <v>26</v>
      </c>
      <c r="E30" s="356" t="s">
        <v>193</v>
      </c>
      <c r="F30" s="363"/>
      <c r="G30" s="356"/>
    </row>
    <row r="31" spans="2:7">
      <c r="B31" s="356" t="s">
        <v>1640</v>
      </c>
      <c r="C31" s="356" t="s">
        <v>297</v>
      </c>
      <c r="D31" s="356">
        <v>27</v>
      </c>
      <c r="E31" s="356" t="s">
        <v>1369</v>
      </c>
      <c r="F31" s="363"/>
      <c r="G31" s="356"/>
    </row>
    <row r="32" spans="2:7">
      <c r="B32" s="356" t="s">
        <v>1640</v>
      </c>
      <c r="C32" s="356" t="s">
        <v>297</v>
      </c>
      <c r="D32" s="356">
        <v>28</v>
      </c>
      <c r="E32" s="356" t="s">
        <v>1075</v>
      </c>
      <c r="F32" s="363"/>
      <c r="G32" s="356"/>
    </row>
    <row r="33" spans="2:7">
      <c r="B33" s="356" t="s">
        <v>1640</v>
      </c>
      <c r="C33" s="356" t="s">
        <v>297</v>
      </c>
      <c r="D33" s="356">
        <v>29</v>
      </c>
      <c r="E33" s="356" t="s">
        <v>65</v>
      </c>
      <c r="F33" s="363"/>
      <c r="G33" s="356"/>
    </row>
    <row r="34" spans="2:7">
      <c r="B34" s="356" t="s">
        <v>1640</v>
      </c>
      <c r="C34" s="356" t="s">
        <v>297</v>
      </c>
      <c r="D34" s="356">
        <v>30</v>
      </c>
      <c r="E34" s="356" t="s">
        <v>465</v>
      </c>
      <c r="F34" s="363"/>
      <c r="G34" s="356"/>
    </row>
    <row r="35" spans="2:7">
      <c r="B35" s="356" t="s">
        <v>1640</v>
      </c>
      <c r="C35" s="356" t="s">
        <v>297</v>
      </c>
      <c r="D35" s="356">
        <v>31</v>
      </c>
      <c r="E35" s="356" t="s">
        <v>1374</v>
      </c>
      <c r="F35" s="363"/>
      <c r="G35" s="356"/>
    </row>
    <row r="36" spans="2:7">
      <c r="B36" s="356" t="s">
        <v>1640</v>
      </c>
      <c r="C36" s="356" t="s">
        <v>297</v>
      </c>
      <c r="D36" s="356">
        <v>32</v>
      </c>
      <c r="E36" s="356" t="s">
        <v>39</v>
      </c>
      <c r="F36" s="363"/>
      <c r="G36" s="356"/>
    </row>
    <row r="37" spans="2:7">
      <c r="B37" s="356" t="s">
        <v>1640</v>
      </c>
      <c r="C37" s="356" t="s">
        <v>297</v>
      </c>
      <c r="D37" s="356">
        <v>33</v>
      </c>
      <c r="E37" s="356" t="s">
        <v>224</v>
      </c>
      <c r="F37" s="363"/>
      <c r="G37" s="356"/>
    </row>
    <row r="38" spans="2:7">
      <c r="B38" s="356" t="s">
        <v>1640</v>
      </c>
      <c r="C38" s="356" t="s">
        <v>297</v>
      </c>
      <c r="D38" s="356">
        <v>34</v>
      </c>
      <c r="E38" s="356" t="s">
        <v>216</v>
      </c>
      <c r="F38" s="363"/>
      <c r="G38" s="356"/>
    </row>
    <row r="39" spans="2:7">
      <c r="B39" s="356" t="s">
        <v>1640</v>
      </c>
      <c r="C39" s="356" t="s">
        <v>297</v>
      </c>
      <c r="D39" s="356">
        <v>35</v>
      </c>
      <c r="E39" s="356" t="s">
        <v>1376</v>
      </c>
      <c r="F39" s="363" t="s">
        <v>7266</v>
      </c>
      <c r="G39" s="356"/>
    </row>
    <row r="40" spans="2:7">
      <c r="B40" s="356" t="s">
        <v>1640</v>
      </c>
      <c r="C40" s="356" t="s">
        <v>297</v>
      </c>
      <c r="D40" s="356">
        <v>36</v>
      </c>
      <c r="E40" s="356" t="s">
        <v>1379</v>
      </c>
      <c r="F40" s="363" t="s">
        <v>7266</v>
      </c>
      <c r="G40" s="356"/>
    </row>
    <row r="41" spans="2:7">
      <c r="B41" s="356" t="s">
        <v>1640</v>
      </c>
      <c r="C41" s="356" t="s">
        <v>297</v>
      </c>
      <c r="D41" s="356">
        <v>37</v>
      </c>
      <c r="E41" s="356" t="s">
        <v>235</v>
      </c>
      <c r="F41" s="363"/>
      <c r="G41" s="356"/>
    </row>
    <row r="42" spans="2:7">
      <c r="B42" s="356" t="s">
        <v>1640</v>
      </c>
      <c r="C42" s="356" t="s">
        <v>297</v>
      </c>
      <c r="D42" s="356">
        <v>38</v>
      </c>
      <c r="E42" s="356" t="s">
        <v>231</v>
      </c>
      <c r="F42" s="363"/>
      <c r="G42" s="356"/>
    </row>
    <row r="43" spans="2:7">
      <c r="B43" s="356" t="s">
        <v>1640</v>
      </c>
      <c r="C43" s="356" t="s">
        <v>297</v>
      </c>
      <c r="D43" s="356">
        <v>39</v>
      </c>
      <c r="E43" s="356" t="s">
        <v>237</v>
      </c>
      <c r="F43" s="363"/>
      <c r="G43" s="356"/>
    </row>
    <row r="44" spans="2:7">
      <c r="B44" s="356" t="s">
        <v>1640</v>
      </c>
      <c r="C44" s="356" t="s">
        <v>297</v>
      </c>
      <c r="D44" s="356">
        <v>40</v>
      </c>
      <c r="E44" s="356" t="s">
        <v>244</v>
      </c>
      <c r="F44" s="363"/>
      <c r="G44" s="356"/>
    </row>
    <row r="45" spans="2:7">
      <c r="B45" s="356" t="s">
        <v>1640</v>
      </c>
      <c r="C45" s="356" t="s">
        <v>297</v>
      </c>
      <c r="D45" s="356">
        <v>41</v>
      </c>
      <c r="E45" s="356" t="s">
        <v>40</v>
      </c>
      <c r="F45" s="363"/>
      <c r="G45" s="356"/>
    </row>
    <row r="46" spans="2:7">
      <c r="B46" s="356" t="s">
        <v>1640</v>
      </c>
      <c r="C46" s="356" t="s">
        <v>297</v>
      </c>
      <c r="D46" s="356">
        <v>42</v>
      </c>
      <c r="E46" s="356" t="s">
        <v>263</v>
      </c>
      <c r="F46" s="363"/>
      <c r="G46" s="356"/>
    </row>
    <row r="47" spans="2:7">
      <c r="B47" s="356" t="s">
        <v>1640</v>
      </c>
      <c r="C47" s="356" t="s">
        <v>297</v>
      </c>
      <c r="D47" s="356">
        <v>43</v>
      </c>
      <c r="E47" s="356" t="s">
        <v>101</v>
      </c>
      <c r="F47" s="363"/>
      <c r="G47" s="356"/>
    </row>
    <row r="48" spans="2:7">
      <c r="B48" s="356" t="s">
        <v>1640</v>
      </c>
      <c r="C48" s="356" t="s">
        <v>297</v>
      </c>
      <c r="D48" s="356">
        <v>44</v>
      </c>
      <c r="E48" s="356" t="s">
        <v>267</v>
      </c>
      <c r="F48" s="363"/>
      <c r="G48" s="356"/>
    </row>
    <row r="49" spans="2:7">
      <c r="B49" s="356" t="s">
        <v>1640</v>
      </c>
      <c r="C49" s="356" t="s">
        <v>297</v>
      </c>
      <c r="D49" s="356">
        <v>45</v>
      </c>
      <c r="E49" s="356" t="s">
        <v>56</v>
      </c>
      <c r="F49" s="363"/>
      <c r="G49" s="356"/>
    </row>
    <row r="50" spans="2:7">
      <c r="B50" s="356" t="s">
        <v>1640</v>
      </c>
      <c r="C50" s="356" t="s">
        <v>297</v>
      </c>
      <c r="D50" s="356">
        <v>46</v>
      </c>
      <c r="E50" s="356" t="s">
        <v>1384</v>
      </c>
      <c r="F50" s="363"/>
      <c r="G50" s="356"/>
    </row>
    <row r="51" spans="2:7">
      <c r="B51" s="356" t="s">
        <v>1640</v>
      </c>
      <c r="C51" s="356" t="s">
        <v>297</v>
      </c>
      <c r="D51" s="356">
        <v>47</v>
      </c>
      <c r="E51" s="356" t="s">
        <v>1389</v>
      </c>
      <c r="F51" s="363"/>
      <c r="G51" s="356"/>
    </row>
    <row r="52" spans="2:7">
      <c r="B52" s="356" t="s">
        <v>1640</v>
      </c>
      <c r="C52" s="356" t="s">
        <v>297</v>
      </c>
      <c r="D52" s="356">
        <v>48</v>
      </c>
      <c r="E52" s="356" t="s">
        <v>1390</v>
      </c>
      <c r="F52" s="363"/>
      <c r="G52" s="356"/>
    </row>
    <row r="53" spans="2:7">
      <c r="B53" s="356" t="s">
        <v>1640</v>
      </c>
      <c r="C53" s="356" t="s">
        <v>297</v>
      </c>
      <c r="D53" s="356">
        <v>49</v>
      </c>
      <c r="E53" s="356" t="s">
        <v>1396</v>
      </c>
      <c r="F53" s="363"/>
      <c r="G53" s="356"/>
    </row>
    <row r="54" spans="2:7">
      <c r="B54" s="356" t="s">
        <v>1640</v>
      </c>
      <c r="C54" s="356" t="s">
        <v>297</v>
      </c>
      <c r="D54" s="356">
        <v>50</v>
      </c>
      <c r="E54" s="356" t="s">
        <v>1401</v>
      </c>
      <c r="F54" s="363"/>
      <c r="G54" s="356"/>
    </row>
    <row r="55" spans="2:7">
      <c r="B55" s="356" t="s">
        <v>1640</v>
      </c>
      <c r="C55" s="356" t="s">
        <v>297</v>
      </c>
      <c r="D55" s="356">
        <v>51</v>
      </c>
      <c r="E55" s="356" t="s">
        <v>1403</v>
      </c>
      <c r="F55" s="363"/>
      <c r="G55" s="356"/>
    </row>
    <row r="56" spans="2:7">
      <c r="B56" s="356" t="s">
        <v>1640</v>
      </c>
      <c r="C56" s="356" t="s">
        <v>297</v>
      </c>
      <c r="D56" s="356">
        <v>52</v>
      </c>
      <c r="E56" s="356" t="s">
        <v>1406</v>
      </c>
      <c r="F56" s="363"/>
      <c r="G56" s="356"/>
    </row>
    <row r="57" spans="2:7">
      <c r="B57" s="356" t="s">
        <v>1640</v>
      </c>
      <c r="C57" s="356" t="s">
        <v>297</v>
      </c>
      <c r="D57" s="356">
        <v>53</v>
      </c>
      <c r="E57" s="356" t="s">
        <v>1407</v>
      </c>
      <c r="F57" s="363"/>
      <c r="G57" s="356"/>
    </row>
    <row r="58" spans="2:7">
      <c r="B58" s="356" t="s">
        <v>1640</v>
      </c>
      <c r="C58" s="356" t="s">
        <v>297</v>
      </c>
      <c r="D58" s="356">
        <v>54</v>
      </c>
      <c r="E58" s="356" t="s">
        <v>1414</v>
      </c>
      <c r="F58" s="363"/>
      <c r="G58" s="356"/>
    </row>
    <row r="59" spans="2:7">
      <c r="B59" s="356" t="s">
        <v>1640</v>
      </c>
      <c r="C59" s="356" t="s">
        <v>297</v>
      </c>
      <c r="D59" s="356">
        <v>55</v>
      </c>
      <c r="E59" s="356" t="s">
        <v>219</v>
      </c>
      <c r="F59" s="363"/>
      <c r="G59" s="356"/>
    </row>
    <row r="60" spans="2:7">
      <c r="B60" s="356" t="s">
        <v>1640</v>
      </c>
      <c r="C60" s="356" t="s">
        <v>297</v>
      </c>
      <c r="D60" s="356">
        <v>56</v>
      </c>
      <c r="E60" s="356" t="s">
        <v>1418</v>
      </c>
      <c r="F60" s="363"/>
      <c r="G60" s="356"/>
    </row>
    <row r="61" spans="2:7">
      <c r="B61" s="356" t="s">
        <v>1640</v>
      </c>
      <c r="C61" s="356" t="s">
        <v>297</v>
      </c>
      <c r="D61" s="356">
        <v>57</v>
      </c>
      <c r="E61" s="356" t="s">
        <v>706</v>
      </c>
      <c r="F61" s="363"/>
      <c r="G61" s="356"/>
    </row>
    <row r="62" spans="2:7">
      <c r="B62" s="356" t="s">
        <v>1640</v>
      </c>
      <c r="C62" s="356" t="s">
        <v>297</v>
      </c>
      <c r="D62" s="356">
        <v>58</v>
      </c>
      <c r="E62" s="356" t="s">
        <v>1424</v>
      </c>
      <c r="F62" s="363"/>
      <c r="G62" s="356"/>
    </row>
    <row r="63" spans="2:7">
      <c r="B63" s="356" t="s">
        <v>1640</v>
      </c>
      <c r="C63" s="356" t="s">
        <v>297</v>
      </c>
      <c r="D63" s="356">
        <v>59</v>
      </c>
      <c r="E63" s="356" t="s">
        <v>1425</v>
      </c>
      <c r="F63" s="363"/>
      <c r="G63" s="356"/>
    </row>
    <row r="64" spans="2:7">
      <c r="B64" s="356" t="s">
        <v>1640</v>
      </c>
      <c r="C64" s="356" t="s">
        <v>297</v>
      </c>
      <c r="D64" s="356">
        <v>60</v>
      </c>
      <c r="E64" s="356" t="s">
        <v>1429</v>
      </c>
      <c r="F64" s="363"/>
      <c r="G64" s="356"/>
    </row>
    <row r="65" spans="2:7">
      <c r="B65" s="356" t="s">
        <v>1640</v>
      </c>
      <c r="C65" s="356" t="s">
        <v>297</v>
      </c>
      <c r="D65" s="356">
        <v>61</v>
      </c>
      <c r="E65" s="356" t="s">
        <v>1435</v>
      </c>
      <c r="F65" s="363"/>
      <c r="G65" s="356"/>
    </row>
    <row r="66" spans="2:7">
      <c r="B66" s="356" t="s">
        <v>1640</v>
      </c>
      <c r="C66" s="356" t="s">
        <v>297</v>
      </c>
      <c r="D66" s="356">
        <v>62</v>
      </c>
      <c r="E66" s="356" t="s">
        <v>332</v>
      </c>
      <c r="F66" s="363"/>
      <c r="G66" s="356"/>
    </row>
    <row r="67" spans="2:7">
      <c r="B67" s="356" t="s">
        <v>1640</v>
      </c>
      <c r="C67" s="356" t="s">
        <v>297</v>
      </c>
      <c r="D67" s="356">
        <v>63</v>
      </c>
      <c r="E67" s="356" t="s">
        <v>1440</v>
      </c>
      <c r="F67" s="363"/>
      <c r="G67" s="356"/>
    </row>
    <row r="68" spans="2:7">
      <c r="B68" s="356" t="s">
        <v>1640</v>
      </c>
      <c r="C68" s="356" t="s">
        <v>297</v>
      </c>
      <c r="D68" s="356">
        <v>64</v>
      </c>
      <c r="E68" s="356" t="s">
        <v>1443</v>
      </c>
      <c r="F68" s="363"/>
      <c r="G68" s="356"/>
    </row>
    <row r="69" spans="2:7">
      <c r="B69" s="356" t="s">
        <v>1640</v>
      </c>
      <c r="C69" s="356" t="s">
        <v>297</v>
      </c>
      <c r="D69" s="356">
        <v>65</v>
      </c>
      <c r="E69" s="356" t="s">
        <v>112</v>
      </c>
      <c r="F69" s="363"/>
      <c r="G69" s="356"/>
    </row>
    <row r="70" spans="2:7">
      <c r="B70" s="356" t="s">
        <v>1640</v>
      </c>
      <c r="C70" s="356" t="s">
        <v>297</v>
      </c>
      <c r="D70" s="356">
        <v>66</v>
      </c>
      <c r="E70" s="356" t="s">
        <v>1107</v>
      </c>
      <c r="F70" s="363"/>
      <c r="G70" s="356"/>
    </row>
    <row r="71" spans="2:7">
      <c r="B71" s="356" t="s">
        <v>1640</v>
      </c>
      <c r="C71" s="356" t="s">
        <v>297</v>
      </c>
      <c r="D71" s="356">
        <v>67</v>
      </c>
      <c r="E71" s="356" t="s">
        <v>553</v>
      </c>
      <c r="F71" s="363"/>
      <c r="G71" s="356"/>
    </row>
    <row r="72" spans="2:7">
      <c r="B72" s="356" t="s">
        <v>1640</v>
      </c>
      <c r="C72" s="356" t="s">
        <v>297</v>
      </c>
      <c r="D72" s="356">
        <v>68</v>
      </c>
      <c r="E72" s="356" t="s">
        <v>45</v>
      </c>
      <c r="F72" s="363"/>
      <c r="G72" s="356"/>
    </row>
    <row r="73" spans="2:7">
      <c r="B73" s="356" t="s">
        <v>1640</v>
      </c>
      <c r="C73" s="356" t="s">
        <v>297</v>
      </c>
      <c r="D73" s="356">
        <v>69</v>
      </c>
      <c r="E73" s="356" t="s">
        <v>443</v>
      </c>
      <c r="F73" s="363"/>
      <c r="G73" s="356"/>
    </row>
    <row r="74" spans="2:7">
      <c r="B74" s="356" t="s">
        <v>1640</v>
      </c>
      <c r="C74" s="356" t="s">
        <v>297</v>
      </c>
      <c r="D74" s="356">
        <v>70</v>
      </c>
      <c r="E74" s="356" t="s">
        <v>1447</v>
      </c>
      <c r="F74" s="363"/>
      <c r="G74" s="356"/>
    </row>
    <row r="75" spans="2:7">
      <c r="B75" s="356" t="s">
        <v>1640</v>
      </c>
      <c r="C75" s="356" t="s">
        <v>297</v>
      </c>
      <c r="D75" s="356">
        <v>71</v>
      </c>
      <c r="E75" s="356" t="s">
        <v>1459</v>
      </c>
      <c r="F75" s="363"/>
      <c r="G75" s="356"/>
    </row>
    <row r="76" spans="2:7">
      <c r="B76" s="356" t="s">
        <v>1640</v>
      </c>
      <c r="C76" s="356" t="s">
        <v>297</v>
      </c>
      <c r="D76" s="356">
        <v>72</v>
      </c>
      <c r="E76" s="356" t="s">
        <v>91</v>
      </c>
      <c r="F76" s="363"/>
      <c r="G76" s="356"/>
    </row>
    <row r="77" spans="2:7">
      <c r="B77" s="356" t="s">
        <v>1640</v>
      </c>
      <c r="C77" s="356" t="s">
        <v>297</v>
      </c>
      <c r="D77" s="356">
        <v>73</v>
      </c>
      <c r="E77" s="356" t="s">
        <v>1011</v>
      </c>
      <c r="F77" s="363"/>
      <c r="G77" s="356"/>
    </row>
    <row r="78" spans="2:7">
      <c r="B78" s="356" t="s">
        <v>1640</v>
      </c>
      <c r="C78" s="356" t="s">
        <v>297</v>
      </c>
      <c r="D78" s="356">
        <v>74</v>
      </c>
      <c r="E78" s="356" t="s">
        <v>1462</v>
      </c>
      <c r="F78" s="363"/>
      <c r="G78" s="356"/>
    </row>
    <row r="79" spans="2:7">
      <c r="B79" s="356" t="s">
        <v>1640</v>
      </c>
      <c r="C79" s="356" t="s">
        <v>297</v>
      </c>
      <c r="D79" s="356">
        <v>75</v>
      </c>
      <c r="E79" s="356" t="s">
        <v>1464</v>
      </c>
      <c r="F79" s="363"/>
      <c r="G79" s="356"/>
    </row>
    <row r="80" spans="2:7">
      <c r="B80" s="356" t="s">
        <v>1640</v>
      </c>
      <c r="C80" s="356" t="s">
        <v>297</v>
      </c>
      <c r="D80" s="356">
        <v>76</v>
      </c>
      <c r="E80" s="356" t="s">
        <v>1465</v>
      </c>
      <c r="F80" s="363"/>
      <c r="G80" s="356"/>
    </row>
    <row r="81" spans="2:7">
      <c r="B81" s="356" t="s">
        <v>1640</v>
      </c>
      <c r="C81" s="356" t="s">
        <v>297</v>
      </c>
      <c r="D81" s="356">
        <v>77</v>
      </c>
      <c r="E81" s="356" t="s">
        <v>240</v>
      </c>
      <c r="F81" s="363"/>
      <c r="G81" s="356"/>
    </row>
    <row r="82" spans="2:7">
      <c r="B82" s="356" t="s">
        <v>1640</v>
      </c>
      <c r="C82" s="356" t="s">
        <v>297</v>
      </c>
      <c r="D82" s="356">
        <v>78</v>
      </c>
      <c r="E82" s="356" t="s">
        <v>1470</v>
      </c>
      <c r="F82" s="363"/>
      <c r="G82" s="356"/>
    </row>
    <row r="83" spans="2:7">
      <c r="B83" s="356" t="s">
        <v>1640</v>
      </c>
      <c r="C83" s="356" t="s">
        <v>297</v>
      </c>
      <c r="D83" s="356">
        <v>79</v>
      </c>
      <c r="E83" s="356" t="s">
        <v>1471</v>
      </c>
      <c r="F83" s="363"/>
      <c r="G83" s="356"/>
    </row>
    <row r="84" spans="2:7">
      <c r="B84" s="356" t="s">
        <v>1640</v>
      </c>
      <c r="C84" s="356" t="s">
        <v>297</v>
      </c>
      <c r="D84" s="356">
        <v>80</v>
      </c>
      <c r="E84" s="356" t="s">
        <v>890</v>
      </c>
      <c r="F84" s="363"/>
      <c r="G84" s="356"/>
    </row>
    <row r="85" spans="2:7">
      <c r="B85" s="356" t="s">
        <v>1640</v>
      </c>
      <c r="C85" s="356" t="s">
        <v>297</v>
      </c>
      <c r="D85" s="356">
        <v>81</v>
      </c>
      <c r="E85" s="356" t="s">
        <v>1451</v>
      </c>
      <c r="F85" s="363"/>
      <c r="G85" s="356"/>
    </row>
    <row r="86" spans="2:7">
      <c r="B86" s="356" t="s">
        <v>1640</v>
      </c>
      <c r="C86" s="356" t="s">
        <v>297</v>
      </c>
      <c r="D86" s="356">
        <v>82</v>
      </c>
      <c r="E86" s="356" t="s">
        <v>1476</v>
      </c>
      <c r="F86" s="363"/>
      <c r="G86" s="356"/>
    </row>
    <row r="87" spans="2:7">
      <c r="B87" s="356" t="s">
        <v>1640</v>
      </c>
      <c r="C87" s="356" t="s">
        <v>297</v>
      </c>
      <c r="D87" s="356">
        <v>83</v>
      </c>
      <c r="E87" s="356" t="s">
        <v>569</v>
      </c>
      <c r="F87" s="363"/>
      <c r="G87" s="356"/>
    </row>
    <row r="88" spans="2:7">
      <c r="B88" s="356" t="s">
        <v>1640</v>
      </c>
      <c r="C88" s="356" t="s">
        <v>297</v>
      </c>
      <c r="D88" s="356">
        <v>84</v>
      </c>
      <c r="E88" s="356" t="s">
        <v>242</v>
      </c>
      <c r="F88" s="363"/>
      <c r="G88" s="356"/>
    </row>
    <row r="89" spans="2:7">
      <c r="B89" s="356" t="s">
        <v>1640</v>
      </c>
      <c r="C89" s="356" t="s">
        <v>297</v>
      </c>
      <c r="D89" s="356">
        <v>85</v>
      </c>
      <c r="E89" s="356" t="s">
        <v>1483</v>
      </c>
      <c r="F89" s="363"/>
      <c r="G89" s="356"/>
    </row>
    <row r="90" spans="2:7">
      <c r="B90" s="356" t="s">
        <v>1640</v>
      </c>
      <c r="C90" s="356" t="s">
        <v>297</v>
      </c>
      <c r="D90" s="356">
        <v>86</v>
      </c>
      <c r="E90" s="356" t="s">
        <v>1487</v>
      </c>
      <c r="F90" s="363"/>
      <c r="G90" s="356"/>
    </row>
    <row r="91" spans="2:7">
      <c r="B91" s="356" t="s">
        <v>1640</v>
      </c>
      <c r="C91" s="356" t="s">
        <v>297</v>
      </c>
      <c r="D91" s="356">
        <v>87</v>
      </c>
      <c r="E91" s="356" t="s">
        <v>1117</v>
      </c>
      <c r="F91" s="363"/>
      <c r="G91" s="356"/>
    </row>
    <row r="92" spans="2:7">
      <c r="B92" s="356" t="s">
        <v>1640</v>
      </c>
      <c r="C92" s="356" t="s">
        <v>297</v>
      </c>
      <c r="D92" s="356">
        <v>88</v>
      </c>
      <c r="E92" s="356" t="s">
        <v>1489</v>
      </c>
      <c r="F92" s="363"/>
      <c r="G92" s="356"/>
    </row>
    <row r="93" spans="2:7">
      <c r="B93" s="356" t="s">
        <v>1640</v>
      </c>
      <c r="C93" s="356" t="s">
        <v>297</v>
      </c>
      <c r="D93" s="356">
        <v>89</v>
      </c>
      <c r="E93" s="356" t="s">
        <v>1500</v>
      </c>
      <c r="F93" s="363"/>
      <c r="G93" s="356"/>
    </row>
    <row r="94" spans="2:7">
      <c r="B94" s="356" t="s">
        <v>1640</v>
      </c>
      <c r="C94" s="356" t="s">
        <v>297</v>
      </c>
      <c r="D94" s="356">
        <v>90</v>
      </c>
      <c r="E94" s="356" t="s">
        <v>1503</v>
      </c>
      <c r="F94" s="363"/>
      <c r="G94" s="356"/>
    </row>
    <row r="95" spans="2:7">
      <c r="B95" s="356" t="s">
        <v>1640</v>
      </c>
      <c r="C95" s="356" t="s">
        <v>297</v>
      </c>
      <c r="D95" s="356">
        <v>91</v>
      </c>
      <c r="E95" s="356" t="s">
        <v>38</v>
      </c>
      <c r="F95" s="363"/>
      <c r="G95" s="356"/>
    </row>
    <row r="96" spans="2:7">
      <c r="B96" s="356" t="s">
        <v>1640</v>
      </c>
      <c r="C96" s="356" t="s">
        <v>297</v>
      </c>
      <c r="D96" s="356">
        <v>92</v>
      </c>
      <c r="E96" s="356" t="s">
        <v>963</v>
      </c>
      <c r="F96" s="363"/>
      <c r="G96" s="356"/>
    </row>
    <row r="97" spans="2:7">
      <c r="B97" s="356" t="s">
        <v>1640</v>
      </c>
      <c r="C97" s="356" t="s">
        <v>297</v>
      </c>
      <c r="D97" s="356">
        <v>93</v>
      </c>
      <c r="E97" s="356" t="s">
        <v>1508</v>
      </c>
      <c r="F97" s="363"/>
      <c r="G97" s="356"/>
    </row>
    <row r="98" spans="2:7">
      <c r="B98" s="356" t="s">
        <v>1640</v>
      </c>
      <c r="C98" s="356" t="s">
        <v>297</v>
      </c>
      <c r="D98" s="356">
        <v>94</v>
      </c>
      <c r="E98" s="356" t="s">
        <v>1005</v>
      </c>
      <c r="F98" s="363"/>
      <c r="G98" s="356"/>
    </row>
    <row r="99" spans="2:7">
      <c r="B99" s="356" t="s">
        <v>1640</v>
      </c>
      <c r="C99" s="356" t="s">
        <v>297</v>
      </c>
      <c r="D99" s="356">
        <v>95</v>
      </c>
      <c r="E99" s="356" t="s">
        <v>1511</v>
      </c>
      <c r="F99" s="363"/>
      <c r="G99" s="356"/>
    </row>
    <row r="100" spans="2:7">
      <c r="B100" s="356" t="s">
        <v>1640</v>
      </c>
      <c r="C100" s="356" t="s">
        <v>297</v>
      </c>
      <c r="D100" s="356">
        <v>96</v>
      </c>
      <c r="E100" s="356" t="s">
        <v>461</v>
      </c>
      <c r="F100" s="363"/>
      <c r="G100" s="356"/>
    </row>
    <row r="101" spans="2:7">
      <c r="B101" s="356" t="s">
        <v>1640</v>
      </c>
      <c r="C101" s="356" t="s">
        <v>297</v>
      </c>
      <c r="D101" s="356">
        <v>97</v>
      </c>
      <c r="E101" s="356" t="s">
        <v>1518</v>
      </c>
      <c r="F101" s="363"/>
      <c r="G101" s="356"/>
    </row>
    <row r="102" spans="2:7">
      <c r="B102" s="356" t="s">
        <v>1640</v>
      </c>
      <c r="C102" s="356" t="s">
        <v>297</v>
      </c>
      <c r="D102" s="356">
        <v>98</v>
      </c>
      <c r="E102" s="356" t="s">
        <v>1520</v>
      </c>
      <c r="F102" s="363"/>
      <c r="G102" s="356"/>
    </row>
    <row r="103" spans="2:7">
      <c r="B103" s="356" t="s">
        <v>1640</v>
      </c>
      <c r="C103" s="356" t="s">
        <v>297</v>
      </c>
      <c r="D103" s="356">
        <v>99</v>
      </c>
      <c r="E103" s="356" t="s">
        <v>495</v>
      </c>
      <c r="F103" s="363"/>
      <c r="G103" s="356"/>
    </row>
    <row r="104" spans="2:7">
      <c r="B104" s="356" t="s">
        <v>1640</v>
      </c>
      <c r="C104" s="356" t="s">
        <v>297</v>
      </c>
      <c r="D104" s="356">
        <v>100</v>
      </c>
      <c r="E104" s="356" t="s">
        <v>77</v>
      </c>
      <c r="F104" s="363"/>
      <c r="G104" s="356"/>
    </row>
    <row r="105" spans="2:7">
      <c r="B105" s="356" t="s">
        <v>1640</v>
      </c>
      <c r="C105" s="356" t="s">
        <v>297</v>
      </c>
      <c r="D105" s="356">
        <v>101</v>
      </c>
      <c r="E105" s="356" t="s">
        <v>1523</v>
      </c>
      <c r="F105" s="363"/>
      <c r="G105" s="356"/>
    </row>
    <row r="106" spans="2:7">
      <c r="B106" s="356" t="s">
        <v>1640</v>
      </c>
      <c r="C106" s="356" t="s">
        <v>297</v>
      </c>
      <c r="D106" s="356">
        <v>102</v>
      </c>
      <c r="E106" s="356" t="s">
        <v>416</v>
      </c>
      <c r="F106" s="363"/>
      <c r="G106" s="356"/>
    </row>
    <row r="107" spans="2:7">
      <c r="B107" s="356" t="s">
        <v>1640</v>
      </c>
      <c r="C107" s="356" t="s">
        <v>297</v>
      </c>
      <c r="D107" s="356">
        <v>103</v>
      </c>
      <c r="E107" s="356" t="s">
        <v>1524</v>
      </c>
      <c r="F107" s="363"/>
      <c r="G107" s="356"/>
    </row>
    <row r="108" spans="2:7">
      <c r="B108" s="356" t="s">
        <v>1640</v>
      </c>
      <c r="C108" s="356" t="s">
        <v>297</v>
      </c>
      <c r="D108" s="356">
        <v>104</v>
      </c>
      <c r="E108" s="356" t="s">
        <v>845</v>
      </c>
      <c r="F108" s="363"/>
      <c r="G108" s="356"/>
    </row>
    <row r="109" spans="2:7">
      <c r="B109" s="356" t="s">
        <v>1640</v>
      </c>
      <c r="C109" s="356" t="s">
        <v>297</v>
      </c>
      <c r="D109" s="356">
        <v>105</v>
      </c>
      <c r="E109" s="356" t="s">
        <v>528</v>
      </c>
      <c r="F109" s="363"/>
      <c r="G109" s="356"/>
    </row>
    <row r="110" spans="2:7">
      <c r="B110" s="356" t="s">
        <v>1640</v>
      </c>
      <c r="C110" s="356" t="s">
        <v>297</v>
      </c>
      <c r="D110" s="356">
        <v>106</v>
      </c>
      <c r="E110" s="356" t="s">
        <v>1444</v>
      </c>
      <c r="F110" s="363"/>
      <c r="G110" s="356"/>
    </row>
    <row r="111" spans="2:7">
      <c r="B111" s="356" t="s">
        <v>1640</v>
      </c>
      <c r="C111" s="356" t="s">
        <v>297</v>
      </c>
      <c r="D111" s="356">
        <v>107</v>
      </c>
      <c r="E111" s="356" t="s">
        <v>1526</v>
      </c>
      <c r="F111" s="363"/>
      <c r="G111" s="356"/>
    </row>
    <row r="112" spans="2:7">
      <c r="B112" s="356" t="s">
        <v>1640</v>
      </c>
      <c r="C112" s="356" t="s">
        <v>297</v>
      </c>
      <c r="D112" s="356">
        <v>108</v>
      </c>
      <c r="E112" s="356" t="s">
        <v>368</v>
      </c>
      <c r="F112" s="363"/>
      <c r="G112" s="356"/>
    </row>
    <row r="113" spans="2:7">
      <c r="B113" s="356" t="s">
        <v>1640</v>
      </c>
      <c r="C113" s="356" t="s">
        <v>297</v>
      </c>
      <c r="D113" s="356">
        <v>109</v>
      </c>
      <c r="E113" s="356" t="s">
        <v>689</v>
      </c>
      <c r="F113" s="363"/>
      <c r="G113" s="356"/>
    </row>
    <row r="114" spans="2:7">
      <c r="B114" s="356" t="s">
        <v>1640</v>
      </c>
      <c r="C114" s="356" t="s">
        <v>297</v>
      </c>
      <c r="D114" s="356">
        <v>110</v>
      </c>
      <c r="E114" s="356" t="s">
        <v>1532</v>
      </c>
      <c r="F114" s="363"/>
      <c r="G114" s="356"/>
    </row>
    <row r="115" spans="2:7">
      <c r="B115" s="356" t="s">
        <v>1640</v>
      </c>
      <c r="C115" s="356" t="s">
        <v>297</v>
      </c>
      <c r="D115" s="356">
        <v>111</v>
      </c>
      <c r="E115" s="356" t="s">
        <v>1327</v>
      </c>
      <c r="F115" s="363"/>
      <c r="G115" s="356"/>
    </row>
    <row r="116" spans="2:7">
      <c r="B116" s="356" t="s">
        <v>1640</v>
      </c>
      <c r="C116" s="356" t="s">
        <v>297</v>
      </c>
      <c r="D116" s="356">
        <v>112</v>
      </c>
      <c r="E116" s="356" t="s">
        <v>1535</v>
      </c>
      <c r="F116" s="363"/>
      <c r="G116" s="356"/>
    </row>
    <row r="117" spans="2:7">
      <c r="B117" s="356" t="s">
        <v>1640</v>
      </c>
      <c r="C117" s="356" t="s">
        <v>297</v>
      </c>
      <c r="D117" s="356">
        <v>113</v>
      </c>
      <c r="E117" s="356" t="s">
        <v>1030</v>
      </c>
      <c r="F117" s="363"/>
      <c r="G117" s="356"/>
    </row>
    <row r="118" spans="2:7">
      <c r="B118" s="356" t="s">
        <v>1640</v>
      </c>
      <c r="C118" s="356" t="s">
        <v>297</v>
      </c>
      <c r="D118" s="356">
        <v>114</v>
      </c>
      <c r="E118" s="356" t="s">
        <v>1538</v>
      </c>
      <c r="F118" s="363"/>
      <c r="G118" s="356"/>
    </row>
    <row r="119" spans="2:7">
      <c r="B119" s="356" t="s">
        <v>1640</v>
      </c>
      <c r="C119" s="356" t="s">
        <v>297</v>
      </c>
      <c r="D119" s="356">
        <v>115</v>
      </c>
      <c r="E119" s="356" t="s">
        <v>1543</v>
      </c>
      <c r="F119" s="363"/>
      <c r="G119" s="356"/>
    </row>
    <row r="120" spans="2:7">
      <c r="B120" s="356" t="s">
        <v>1640</v>
      </c>
      <c r="C120" s="356" t="s">
        <v>297</v>
      </c>
      <c r="D120" s="356">
        <v>116</v>
      </c>
      <c r="E120" s="356" t="s">
        <v>1175</v>
      </c>
      <c r="F120" s="363"/>
      <c r="G120" s="356"/>
    </row>
    <row r="121" spans="2:7">
      <c r="B121" s="356" t="s">
        <v>1640</v>
      </c>
      <c r="C121" s="356" t="s">
        <v>297</v>
      </c>
      <c r="D121" s="356">
        <v>117</v>
      </c>
      <c r="E121" s="356" t="s">
        <v>1546</v>
      </c>
      <c r="F121" s="363"/>
      <c r="G121" s="356"/>
    </row>
    <row r="122" spans="2:7">
      <c r="B122" s="356" t="s">
        <v>1640</v>
      </c>
      <c r="C122" s="356" t="s">
        <v>297</v>
      </c>
      <c r="D122" s="356">
        <v>118</v>
      </c>
      <c r="E122" s="356" t="s">
        <v>1422</v>
      </c>
      <c r="F122" s="363"/>
      <c r="G122" s="356"/>
    </row>
    <row r="123" spans="2:7">
      <c r="B123" s="356" t="s">
        <v>1640</v>
      </c>
      <c r="C123" s="356" t="s">
        <v>297</v>
      </c>
      <c r="D123" s="356">
        <v>119</v>
      </c>
      <c r="E123" s="356" t="s">
        <v>596</v>
      </c>
      <c r="F123" s="363"/>
      <c r="G123" s="356"/>
    </row>
    <row r="124" spans="2:7">
      <c r="B124" s="356" t="s">
        <v>1640</v>
      </c>
      <c r="C124" s="356" t="s">
        <v>297</v>
      </c>
      <c r="D124" s="356">
        <v>120</v>
      </c>
      <c r="E124" s="356" t="s">
        <v>1482</v>
      </c>
      <c r="F124" s="363"/>
      <c r="G124" s="356"/>
    </row>
    <row r="125" spans="2:7">
      <c r="B125" s="356" t="s">
        <v>1640</v>
      </c>
      <c r="C125" s="356" t="s">
        <v>297</v>
      </c>
      <c r="D125" s="356">
        <v>121</v>
      </c>
      <c r="E125" s="356" t="s">
        <v>137</v>
      </c>
      <c r="F125" s="363"/>
      <c r="G125" s="356"/>
    </row>
    <row r="126" spans="2:7">
      <c r="B126" s="356" t="s">
        <v>1640</v>
      </c>
      <c r="C126" s="356" t="s">
        <v>297</v>
      </c>
      <c r="D126" s="356">
        <v>122</v>
      </c>
      <c r="E126" s="356" t="s">
        <v>1551</v>
      </c>
      <c r="F126" s="363"/>
      <c r="G126" s="356"/>
    </row>
    <row r="127" spans="2:7">
      <c r="B127" s="356" t="s">
        <v>1640</v>
      </c>
      <c r="C127" s="356" t="s">
        <v>297</v>
      </c>
      <c r="D127" s="356">
        <v>123</v>
      </c>
      <c r="E127" s="356" t="s">
        <v>402</v>
      </c>
      <c r="F127" s="363"/>
      <c r="G127" s="356"/>
    </row>
    <row r="128" spans="2:7">
      <c r="B128" s="356" t="s">
        <v>1640</v>
      </c>
      <c r="C128" s="356" t="s">
        <v>297</v>
      </c>
      <c r="D128" s="356">
        <v>124</v>
      </c>
      <c r="E128" s="356" t="s">
        <v>1492</v>
      </c>
      <c r="F128" s="363"/>
      <c r="G128" s="356"/>
    </row>
    <row r="129" spans="2:7">
      <c r="B129" s="356" t="s">
        <v>1640</v>
      </c>
      <c r="C129" s="356" t="s">
        <v>297</v>
      </c>
      <c r="D129" s="356">
        <v>125</v>
      </c>
      <c r="E129" s="356" t="s">
        <v>477</v>
      </c>
      <c r="F129" s="363"/>
      <c r="G129" s="356"/>
    </row>
    <row r="130" spans="2:7">
      <c r="B130" s="356" t="s">
        <v>1640</v>
      </c>
      <c r="C130" s="356" t="s">
        <v>297</v>
      </c>
      <c r="D130" s="356">
        <v>126</v>
      </c>
      <c r="E130" s="356" t="s">
        <v>1340</v>
      </c>
      <c r="F130" s="363"/>
      <c r="G130" s="356"/>
    </row>
    <row r="131" spans="2:7">
      <c r="B131" s="356" t="s">
        <v>1640</v>
      </c>
      <c r="C131" s="356" t="s">
        <v>297</v>
      </c>
      <c r="D131" s="356">
        <v>127</v>
      </c>
      <c r="E131" s="356" t="s">
        <v>548</v>
      </c>
      <c r="F131" s="363"/>
      <c r="G131" s="356"/>
    </row>
    <row r="132" spans="2:7">
      <c r="B132" s="356" t="s">
        <v>1640</v>
      </c>
      <c r="C132" s="356" t="s">
        <v>297</v>
      </c>
      <c r="D132" s="356">
        <v>128</v>
      </c>
      <c r="E132" s="356" t="s">
        <v>1310</v>
      </c>
      <c r="F132" s="363"/>
      <c r="G132" s="356"/>
    </row>
    <row r="133" spans="2:7">
      <c r="B133" s="356" t="s">
        <v>1640</v>
      </c>
      <c r="C133" s="356" t="s">
        <v>297</v>
      </c>
      <c r="D133" s="356">
        <v>129</v>
      </c>
      <c r="E133" s="356" t="s">
        <v>1552</v>
      </c>
      <c r="F133" s="363"/>
      <c r="G133" s="356"/>
    </row>
    <row r="134" spans="2:7">
      <c r="B134" s="356" t="s">
        <v>1640</v>
      </c>
      <c r="C134" s="356" t="s">
        <v>297</v>
      </c>
      <c r="D134" s="356">
        <v>130</v>
      </c>
      <c r="E134" s="356" t="s">
        <v>1559</v>
      </c>
      <c r="F134" s="363"/>
      <c r="G134" s="356"/>
    </row>
    <row r="135" spans="2:7">
      <c r="B135" s="356" t="s">
        <v>1640</v>
      </c>
      <c r="C135" s="356" t="s">
        <v>297</v>
      </c>
      <c r="D135" s="356">
        <v>131</v>
      </c>
      <c r="E135" s="356" t="s">
        <v>848</v>
      </c>
      <c r="F135" s="363"/>
      <c r="G135" s="356"/>
    </row>
    <row r="136" spans="2:7">
      <c r="B136" s="356" t="s">
        <v>1640</v>
      </c>
      <c r="C136" s="356" t="s">
        <v>297</v>
      </c>
      <c r="D136" s="356">
        <v>132</v>
      </c>
      <c r="E136" s="356" t="s">
        <v>105</v>
      </c>
      <c r="F136" s="363"/>
      <c r="G136" s="356"/>
    </row>
    <row r="137" spans="2:7">
      <c r="B137" s="356" t="s">
        <v>1640</v>
      </c>
      <c r="C137" s="356" t="s">
        <v>297</v>
      </c>
      <c r="D137" s="356">
        <v>133</v>
      </c>
      <c r="E137" s="356" t="s">
        <v>1560</v>
      </c>
      <c r="F137" s="363"/>
      <c r="G137" s="356"/>
    </row>
    <row r="138" spans="2:7">
      <c r="B138" s="356" t="s">
        <v>1640</v>
      </c>
      <c r="C138" s="356" t="s">
        <v>297</v>
      </c>
      <c r="D138" s="356">
        <v>134</v>
      </c>
      <c r="E138" s="356" t="s">
        <v>1002</v>
      </c>
      <c r="F138" s="363"/>
      <c r="G138" s="356"/>
    </row>
    <row r="139" spans="2:7">
      <c r="B139" s="356" t="s">
        <v>1640</v>
      </c>
      <c r="C139" s="356" t="s">
        <v>297</v>
      </c>
      <c r="D139" s="356">
        <v>135</v>
      </c>
      <c r="E139" s="356" t="s">
        <v>1486</v>
      </c>
      <c r="F139" s="363"/>
      <c r="G139" s="356"/>
    </row>
    <row r="140" spans="2:7">
      <c r="B140" s="356" t="s">
        <v>1640</v>
      </c>
      <c r="C140" s="356" t="s">
        <v>297</v>
      </c>
      <c r="D140" s="356">
        <v>136</v>
      </c>
      <c r="E140" s="356" t="s">
        <v>1564</v>
      </c>
      <c r="F140" s="363"/>
      <c r="G140" s="356"/>
    </row>
    <row r="141" spans="2:7">
      <c r="B141" s="356" t="s">
        <v>1640</v>
      </c>
      <c r="C141" s="356" t="s">
        <v>297</v>
      </c>
      <c r="D141" s="356">
        <v>137</v>
      </c>
      <c r="E141" s="356" t="s">
        <v>734</v>
      </c>
      <c r="F141" s="363"/>
      <c r="G141" s="356"/>
    </row>
    <row r="142" spans="2:7">
      <c r="B142" s="356" t="s">
        <v>1640</v>
      </c>
      <c r="C142" s="356" t="s">
        <v>297</v>
      </c>
      <c r="D142" s="356">
        <v>138</v>
      </c>
      <c r="E142" s="356" t="s">
        <v>7281</v>
      </c>
      <c r="F142" s="363"/>
      <c r="G142" s="356"/>
    </row>
    <row r="143" spans="2:7">
      <c r="B143" s="356" t="s">
        <v>1640</v>
      </c>
      <c r="C143" s="356" t="s">
        <v>297</v>
      </c>
      <c r="D143" s="356">
        <v>139</v>
      </c>
      <c r="E143" s="356" t="s">
        <v>1565</v>
      </c>
      <c r="F143" s="363"/>
      <c r="G143" s="356"/>
    </row>
    <row r="144" spans="2:7">
      <c r="B144" s="356" t="s">
        <v>1640</v>
      </c>
      <c r="C144" s="356" t="s">
        <v>297</v>
      </c>
      <c r="D144" s="356">
        <v>140</v>
      </c>
      <c r="E144" s="356" t="s">
        <v>735</v>
      </c>
      <c r="F144" s="363"/>
      <c r="G144" s="356"/>
    </row>
    <row r="145" spans="2:7">
      <c r="B145" s="356" t="s">
        <v>1640</v>
      </c>
      <c r="C145" s="356" t="s">
        <v>297</v>
      </c>
      <c r="D145" s="356">
        <v>141</v>
      </c>
      <c r="E145" s="356" t="s">
        <v>1568</v>
      </c>
      <c r="F145" s="363"/>
      <c r="G145" s="356"/>
    </row>
    <row r="146" spans="2:7">
      <c r="B146" s="356" t="s">
        <v>1640</v>
      </c>
      <c r="C146" s="356" t="s">
        <v>297</v>
      </c>
      <c r="D146" s="356">
        <v>142</v>
      </c>
      <c r="E146" s="356" t="s">
        <v>1569</v>
      </c>
      <c r="F146" s="363"/>
      <c r="G146" s="356"/>
    </row>
    <row r="147" spans="2:7">
      <c r="B147" s="356" t="s">
        <v>1640</v>
      </c>
      <c r="C147" s="356" t="s">
        <v>297</v>
      </c>
      <c r="D147" s="356">
        <v>143</v>
      </c>
      <c r="E147" s="356" t="s">
        <v>1386</v>
      </c>
      <c r="F147" s="363"/>
      <c r="G147" s="356"/>
    </row>
    <row r="148" spans="2:7">
      <c r="B148" s="356" t="s">
        <v>1640</v>
      </c>
      <c r="C148" s="356" t="s">
        <v>297</v>
      </c>
      <c r="D148" s="356">
        <v>144</v>
      </c>
      <c r="E148" s="356" t="s">
        <v>778</v>
      </c>
      <c r="F148" s="363"/>
      <c r="G148" s="356"/>
    </row>
    <row r="149" spans="2:7">
      <c r="B149" s="356" t="s">
        <v>1640</v>
      </c>
      <c r="C149" s="356" t="s">
        <v>297</v>
      </c>
      <c r="D149" s="356">
        <v>145</v>
      </c>
      <c r="E149" s="356" t="s">
        <v>1573</v>
      </c>
      <c r="F149" s="363"/>
      <c r="G149" s="356"/>
    </row>
    <row r="150" spans="2:7">
      <c r="B150" s="356" t="s">
        <v>1640</v>
      </c>
      <c r="C150" s="356" t="s">
        <v>297</v>
      </c>
      <c r="D150" s="356">
        <v>146</v>
      </c>
      <c r="E150" s="356" t="s">
        <v>1582</v>
      </c>
      <c r="F150" s="363"/>
      <c r="G150" s="356"/>
    </row>
    <row r="151" spans="2:7">
      <c r="B151" s="356" t="s">
        <v>1640</v>
      </c>
      <c r="C151" s="356" t="s">
        <v>297</v>
      </c>
      <c r="D151" s="356">
        <v>147</v>
      </c>
      <c r="E151" s="356" t="s">
        <v>1588</v>
      </c>
      <c r="F151" s="363"/>
      <c r="G151" s="356"/>
    </row>
    <row r="152" spans="2:7">
      <c r="B152" s="356" t="s">
        <v>1640</v>
      </c>
      <c r="C152" s="356" t="s">
        <v>297</v>
      </c>
      <c r="D152" s="356">
        <v>148</v>
      </c>
      <c r="E152" s="356" t="s">
        <v>1590</v>
      </c>
      <c r="F152" s="363"/>
      <c r="G152" s="356"/>
    </row>
    <row r="153" spans="2:7">
      <c r="B153" s="356" t="s">
        <v>1640</v>
      </c>
      <c r="C153" s="356" t="s">
        <v>297</v>
      </c>
      <c r="D153" s="356">
        <v>149</v>
      </c>
      <c r="E153" s="356" t="s">
        <v>986</v>
      </c>
      <c r="F153" s="363"/>
      <c r="G153" s="356"/>
    </row>
    <row r="154" spans="2:7">
      <c r="B154" s="356" t="s">
        <v>1640</v>
      </c>
      <c r="C154" s="356" t="s">
        <v>297</v>
      </c>
      <c r="D154" s="356">
        <v>150</v>
      </c>
      <c r="E154" s="356" t="s">
        <v>1599</v>
      </c>
      <c r="F154" s="363"/>
      <c r="G154" s="356"/>
    </row>
    <row r="155" spans="2:7">
      <c r="B155" s="356" t="s">
        <v>1640</v>
      </c>
      <c r="C155" s="356" t="s">
        <v>297</v>
      </c>
      <c r="D155" s="356">
        <v>151</v>
      </c>
      <c r="E155" s="356" t="s">
        <v>493</v>
      </c>
      <c r="F155" s="363"/>
      <c r="G155" s="356"/>
    </row>
    <row r="156" spans="2:7">
      <c r="B156" s="356" t="s">
        <v>1640</v>
      </c>
      <c r="C156" s="356" t="s">
        <v>297</v>
      </c>
      <c r="D156" s="356">
        <v>152</v>
      </c>
      <c r="E156" s="356" t="s">
        <v>308</v>
      </c>
      <c r="F156" s="363"/>
      <c r="G156" s="356"/>
    </row>
    <row r="157" spans="2:7">
      <c r="B157" s="356" t="s">
        <v>1640</v>
      </c>
      <c r="C157" s="356" t="s">
        <v>297</v>
      </c>
      <c r="D157" s="356">
        <v>153</v>
      </c>
      <c r="E157" s="356" t="s">
        <v>1585</v>
      </c>
      <c r="F157" s="363"/>
      <c r="G157" s="356"/>
    </row>
    <row r="158" spans="2:7">
      <c r="B158" s="356" t="s">
        <v>1640</v>
      </c>
      <c r="C158" s="356" t="s">
        <v>297</v>
      </c>
      <c r="D158" s="356">
        <v>154</v>
      </c>
      <c r="E158" s="356" t="s">
        <v>1350</v>
      </c>
      <c r="F158" s="363"/>
      <c r="G158" s="356"/>
    </row>
    <row r="159" spans="2:7">
      <c r="B159" s="356" t="s">
        <v>1640</v>
      </c>
      <c r="C159" s="356" t="s">
        <v>297</v>
      </c>
      <c r="D159" s="356">
        <v>155</v>
      </c>
      <c r="E159" s="356" t="s">
        <v>704</v>
      </c>
      <c r="F159" s="363"/>
      <c r="G159" s="356"/>
    </row>
    <row r="160" spans="2:7">
      <c r="B160" s="356" t="s">
        <v>1640</v>
      </c>
      <c r="C160" s="356" t="s">
        <v>297</v>
      </c>
      <c r="D160" s="356">
        <v>156</v>
      </c>
      <c r="E160" s="356" t="s">
        <v>452</v>
      </c>
      <c r="F160" s="363"/>
      <c r="G160" s="356"/>
    </row>
    <row r="161" spans="2:7">
      <c r="B161" s="356" t="s">
        <v>1640</v>
      </c>
      <c r="C161" s="356" t="s">
        <v>297</v>
      </c>
      <c r="D161" s="356">
        <v>157</v>
      </c>
      <c r="E161" s="356" t="s">
        <v>1574</v>
      </c>
      <c r="F161" s="363"/>
      <c r="G161" s="356"/>
    </row>
    <row r="162" spans="2:7">
      <c r="B162" s="356" t="s">
        <v>1640</v>
      </c>
      <c r="C162" s="356" t="s">
        <v>297</v>
      </c>
      <c r="D162" s="356">
        <v>158</v>
      </c>
      <c r="E162" s="356" t="s">
        <v>756</v>
      </c>
      <c r="F162" s="363"/>
      <c r="G162" s="356"/>
    </row>
    <row r="163" spans="2:7">
      <c r="B163" s="356" t="s">
        <v>1640</v>
      </c>
      <c r="C163" s="356" t="s">
        <v>297</v>
      </c>
      <c r="D163" s="356">
        <v>159</v>
      </c>
      <c r="E163" s="356" t="s">
        <v>894</v>
      </c>
      <c r="F163" s="363"/>
      <c r="G163" s="356"/>
    </row>
    <row r="164" spans="2:7">
      <c r="B164" s="356" t="s">
        <v>1640</v>
      </c>
      <c r="C164" s="356" t="s">
        <v>297</v>
      </c>
      <c r="D164" s="356">
        <v>160</v>
      </c>
      <c r="E164" s="356" t="s">
        <v>1247</v>
      </c>
      <c r="F164" s="363"/>
      <c r="G164" s="356"/>
    </row>
    <row r="165" spans="2:7">
      <c r="B165" s="356" t="s">
        <v>1640</v>
      </c>
      <c r="C165" s="356" t="s">
        <v>297</v>
      </c>
      <c r="D165" s="356">
        <v>161</v>
      </c>
      <c r="E165" s="356" t="s">
        <v>1604</v>
      </c>
      <c r="F165" s="363"/>
      <c r="G165" s="356"/>
    </row>
    <row r="166" spans="2:7">
      <c r="B166" s="356" t="s">
        <v>1640</v>
      </c>
      <c r="C166" s="356" t="s">
        <v>297</v>
      </c>
      <c r="D166" s="356">
        <v>162</v>
      </c>
      <c r="E166" s="356" t="s">
        <v>210</v>
      </c>
      <c r="F166" s="363"/>
      <c r="G166" s="356"/>
    </row>
    <row r="167" spans="2:7">
      <c r="B167" s="356" t="s">
        <v>1640</v>
      </c>
      <c r="C167" s="356" t="s">
        <v>297</v>
      </c>
      <c r="D167" s="356">
        <v>163</v>
      </c>
      <c r="E167" s="356" t="s">
        <v>169</v>
      </c>
      <c r="F167" s="363"/>
      <c r="G167" s="356"/>
    </row>
    <row r="168" spans="2:7">
      <c r="B168" s="356" t="s">
        <v>1640</v>
      </c>
      <c r="C168" s="356" t="s">
        <v>297</v>
      </c>
      <c r="D168" s="356">
        <v>164</v>
      </c>
      <c r="E168" s="356" t="s">
        <v>1322</v>
      </c>
      <c r="F168" s="363"/>
      <c r="G168" s="356"/>
    </row>
    <row r="169" spans="2:7">
      <c r="B169" s="356" t="s">
        <v>1640</v>
      </c>
      <c r="C169" s="356" t="s">
        <v>297</v>
      </c>
      <c r="D169" s="356">
        <v>165</v>
      </c>
      <c r="E169" s="356" t="s">
        <v>1547</v>
      </c>
      <c r="F169" s="363"/>
      <c r="G169" s="356"/>
    </row>
    <row r="170" spans="2:7">
      <c r="B170" s="356" t="s">
        <v>1640</v>
      </c>
      <c r="C170" s="356" t="s">
        <v>297</v>
      </c>
      <c r="D170" s="356">
        <v>166</v>
      </c>
      <c r="E170" s="356" t="s">
        <v>360</v>
      </c>
      <c r="F170" s="363"/>
      <c r="G170" s="356"/>
    </row>
    <row r="171" spans="2:7">
      <c r="B171" s="356" t="s">
        <v>1640</v>
      </c>
      <c r="C171" s="356" t="s">
        <v>297</v>
      </c>
      <c r="D171" s="356">
        <v>167</v>
      </c>
      <c r="E171" s="356" t="s">
        <v>1088</v>
      </c>
      <c r="F171" s="363"/>
      <c r="G171" s="356"/>
    </row>
    <row r="172" spans="2:7">
      <c r="B172" s="356" t="s">
        <v>1640</v>
      </c>
      <c r="C172" s="356" t="s">
        <v>297</v>
      </c>
      <c r="D172" s="356">
        <v>168</v>
      </c>
      <c r="E172" s="356" t="s">
        <v>276</v>
      </c>
      <c r="F172" s="363"/>
      <c r="G172" s="356"/>
    </row>
    <row r="173" spans="2:7">
      <c r="B173" s="356" t="s">
        <v>1640</v>
      </c>
      <c r="C173" s="356" t="s">
        <v>297</v>
      </c>
      <c r="D173" s="356">
        <v>169</v>
      </c>
      <c r="E173" s="356" t="s">
        <v>335</v>
      </c>
      <c r="F173" s="363"/>
      <c r="G173" s="356"/>
    </row>
    <row r="174" spans="2:7">
      <c r="B174" s="356" t="s">
        <v>1640</v>
      </c>
      <c r="C174" s="356" t="s">
        <v>297</v>
      </c>
      <c r="D174" s="356">
        <v>170</v>
      </c>
      <c r="E174" s="356" t="s">
        <v>924</v>
      </c>
      <c r="F174" s="363"/>
      <c r="G174" s="356"/>
    </row>
    <row r="175" spans="2:7">
      <c r="B175" s="356" t="s">
        <v>1640</v>
      </c>
      <c r="C175" s="356" t="s">
        <v>297</v>
      </c>
      <c r="D175" s="356">
        <v>171</v>
      </c>
      <c r="E175" s="356" t="s">
        <v>1610</v>
      </c>
      <c r="F175" s="363"/>
      <c r="G175" s="356"/>
    </row>
    <row r="176" spans="2:7">
      <c r="B176" s="356" t="s">
        <v>1640</v>
      </c>
      <c r="C176" s="356" t="s">
        <v>297</v>
      </c>
      <c r="D176" s="356">
        <v>172</v>
      </c>
      <c r="E176" s="356" t="s">
        <v>1178</v>
      </c>
      <c r="F176" s="363"/>
      <c r="G176" s="356"/>
    </row>
    <row r="177" spans="2:7">
      <c r="B177" s="356" t="s">
        <v>1640</v>
      </c>
      <c r="C177" s="356" t="s">
        <v>297</v>
      </c>
      <c r="D177" s="356">
        <v>173</v>
      </c>
      <c r="E177" s="356" t="s">
        <v>1616</v>
      </c>
      <c r="F177" s="363"/>
      <c r="G177" s="356"/>
    </row>
    <row r="178" spans="2:7">
      <c r="B178" s="356" t="s">
        <v>1640</v>
      </c>
      <c r="C178" s="356" t="s">
        <v>297</v>
      </c>
      <c r="D178" s="356">
        <v>174</v>
      </c>
      <c r="E178" s="356" t="s">
        <v>826</v>
      </c>
      <c r="F178" s="363"/>
      <c r="G178" s="356"/>
    </row>
    <row r="179" spans="2:7">
      <c r="B179" s="356" t="s">
        <v>1640</v>
      </c>
      <c r="C179" s="356" t="s">
        <v>297</v>
      </c>
      <c r="D179" s="356">
        <v>175</v>
      </c>
      <c r="E179" s="356" t="s">
        <v>7282</v>
      </c>
      <c r="F179" s="363"/>
      <c r="G179" s="356"/>
    </row>
    <row r="180" spans="2:7">
      <c r="B180" s="356" t="s">
        <v>1640</v>
      </c>
      <c r="C180" s="356" t="s">
        <v>297</v>
      </c>
      <c r="D180" s="356">
        <v>176</v>
      </c>
      <c r="E180" s="356" t="s">
        <v>1617</v>
      </c>
      <c r="F180" s="363"/>
      <c r="G180" s="356"/>
    </row>
    <row r="181" spans="2:7">
      <c r="B181" s="356" t="s">
        <v>1640</v>
      </c>
      <c r="C181" s="356" t="s">
        <v>297</v>
      </c>
      <c r="D181" s="356">
        <v>177</v>
      </c>
      <c r="E181" s="356" t="s">
        <v>4436</v>
      </c>
      <c r="F181" s="363"/>
      <c r="G181" s="356"/>
    </row>
    <row r="182" spans="2:7">
      <c r="B182" s="356" t="s">
        <v>1640</v>
      </c>
      <c r="C182" s="356" t="s">
        <v>297</v>
      </c>
      <c r="D182" s="356">
        <v>178</v>
      </c>
      <c r="E182" s="356" t="s">
        <v>4</v>
      </c>
      <c r="F182" s="363"/>
      <c r="G182" s="356"/>
    </row>
    <row r="183" spans="2:7">
      <c r="B183" s="356" t="s">
        <v>1640</v>
      </c>
      <c r="C183" s="356" t="s">
        <v>297</v>
      </c>
      <c r="D183" s="356">
        <v>179</v>
      </c>
      <c r="E183" s="356" t="s">
        <v>1618</v>
      </c>
      <c r="F183" s="363"/>
      <c r="G183" s="356"/>
    </row>
    <row r="184" spans="2:7">
      <c r="B184" s="356" t="s">
        <v>1640</v>
      </c>
      <c r="C184" s="356" t="s">
        <v>297</v>
      </c>
      <c r="D184" s="356">
        <v>180</v>
      </c>
      <c r="E184" s="356" t="s">
        <v>1619</v>
      </c>
      <c r="F184" s="363"/>
      <c r="G184" s="366"/>
    </row>
    <row r="185" spans="2:7">
      <c r="B185" s="356" t="s">
        <v>1640</v>
      </c>
      <c r="C185" s="356" t="s">
        <v>297</v>
      </c>
      <c r="D185" s="356">
        <v>181</v>
      </c>
      <c r="E185" s="356" t="s">
        <v>941</v>
      </c>
      <c r="F185" s="363"/>
      <c r="G185" s="356"/>
    </row>
    <row r="186" spans="2:7">
      <c r="B186" s="356" t="s">
        <v>1640</v>
      </c>
      <c r="C186" s="356" t="s">
        <v>297</v>
      </c>
      <c r="D186" s="356">
        <v>182</v>
      </c>
      <c r="E186" s="356" t="s">
        <v>1625</v>
      </c>
      <c r="F186" s="363"/>
      <c r="G186" s="356"/>
    </row>
    <row r="187" spans="2:7">
      <c r="B187" s="356" t="s">
        <v>1640</v>
      </c>
      <c r="C187" s="356" t="s">
        <v>297</v>
      </c>
      <c r="D187" s="356">
        <v>183</v>
      </c>
      <c r="E187" s="356" t="s">
        <v>1628</v>
      </c>
      <c r="F187" s="363"/>
      <c r="G187" s="356"/>
    </row>
    <row r="188" spans="2:7">
      <c r="B188" s="356" t="s">
        <v>1640</v>
      </c>
      <c r="C188" s="356" t="s">
        <v>297</v>
      </c>
      <c r="D188" s="356">
        <v>184</v>
      </c>
      <c r="E188" s="356" t="s">
        <v>55</v>
      </c>
      <c r="F188" s="363"/>
      <c r="G188" s="356"/>
    </row>
    <row r="189" spans="2:7">
      <c r="B189" s="356" t="s">
        <v>1640</v>
      </c>
      <c r="C189" s="356" t="s">
        <v>297</v>
      </c>
      <c r="D189" s="356">
        <v>185</v>
      </c>
      <c r="E189" s="360" t="s">
        <v>1632</v>
      </c>
      <c r="F189" s="363"/>
      <c r="G189" s="356"/>
    </row>
    <row r="190" spans="2:7">
      <c r="B190" s="356" t="s">
        <v>1640</v>
      </c>
      <c r="C190" s="356" t="s">
        <v>297</v>
      </c>
      <c r="D190" s="356">
        <v>186</v>
      </c>
      <c r="E190" s="358" t="s">
        <v>286</v>
      </c>
      <c r="F190" s="363"/>
      <c r="G190" s="356"/>
    </row>
    <row r="191" spans="2:7">
      <c r="B191" s="356" t="s">
        <v>1640</v>
      </c>
      <c r="C191" s="356" t="s">
        <v>297</v>
      </c>
      <c r="D191" s="356">
        <v>187</v>
      </c>
      <c r="E191" s="358" t="s">
        <v>241</v>
      </c>
      <c r="F191" s="363"/>
      <c r="G191" s="356"/>
    </row>
    <row r="192" spans="2:7">
      <c r="B192" s="356" t="s">
        <v>1640</v>
      </c>
      <c r="C192" s="356" t="s">
        <v>297</v>
      </c>
      <c r="D192" s="356">
        <v>188</v>
      </c>
      <c r="E192" s="358" t="s">
        <v>299</v>
      </c>
      <c r="F192" s="363"/>
      <c r="G192" s="356"/>
    </row>
    <row r="193" spans="2:7">
      <c r="B193" s="356" t="s">
        <v>1640</v>
      </c>
      <c r="C193" s="356" t="s">
        <v>297</v>
      </c>
      <c r="D193" s="356">
        <v>189</v>
      </c>
      <c r="E193" s="358" t="s">
        <v>103</v>
      </c>
      <c r="F193" s="363"/>
      <c r="G193" s="356"/>
    </row>
    <row r="194" spans="2:7">
      <c r="B194" s="356" t="s">
        <v>1640</v>
      </c>
      <c r="C194" s="356" t="s">
        <v>297</v>
      </c>
      <c r="D194" s="356">
        <v>190</v>
      </c>
      <c r="E194" s="358" t="s">
        <v>303</v>
      </c>
      <c r="F194" s="363"/>
      <c r="G194" s="356"/>
    </row>
    <row r="195" spans="2:7">
      <c r="B195" s="356" t="s">
        <v>1640</v>
      </c>
      <c r="C195" s="356" t="s">
        <v>297</v>
      </c>
      <c r="D195" s="356">
        <v>191</v>
      </c>
      <c r="E195" s="358" t="s">
        <v>306</v>
      </c>
      <c r="F195" s="363"/>
      <c r="G195" s="356"/>
    </row>
    <row r="196" spans="2:7">
      <c r="B196" s="356" t="s">
        <v>1640</v>
      </c>
      <c r="C196" s="356" t="s">
        <v>297</v>
      </c>
      <c r="D196" s="356">
        <v>192</v>
      </c>
      <c r="E196" s="361" t="s">
        <v>4455</v>
      </c>
      <c r="F196" s="363"/>
      <c r="G196" s="356"/>
    </row>
    <row r="197" spans="2:7">
      <c r="B197" s="356" t="s">
        <v>1640</v>
      </c>
      <c r="C197" s="356" t="s">
        <v>297</v>
      </c>
      <c r="D197" s="356">
        <v>193</v>
      </c>
      <c r="E197" s="361" t="s">
        <v>7416</v>
      </c>
      <c r="F197" s="363"/>
      <c r="G197" s="356"/>
    </row>
    <row r="198" spans="2:7">
      <c r="B198" s="356" t="s">
        <v>1640</v>
      </c>
      <c r="C198" s="356" t="s">
        <v>297</v>
      </c>
      <c r="D198" s="356">
        <v>194</v>
      </c>
      <c r="E198" s="361" t="s">
        <v>7427</v>
      </c>
      <c r="F198" s="363"/>
      <c r="G198" s="356"/>
    </row>
    <row r="199" spans="2:7">
      <c r="B199" s="356" t="s">
        <v>1640</v>
      </c>
      <c r="C199" s="356" t="s">
        <v>297</v>
      </c>
      <c r="D199" s="356">
        <v>195</v>
      </c>
      <c r="E199" s="361" t="s">
        <v>4685</v>
      </c>
      <c r="F199" s="363"/>
      <c r="G199" s="356"/>
    </row>
    <row r="200" spans="2:7">
      <c r="B200" s="356" t="s">
        <v>285</v>
      </c>
      <c r="C200" s="356" t="s">
        <v>479</v>
      </c>
      <c r="D200" s="356">
        <v>1</v>
      </c>
      <c r="E200" s="358" t="s">
        <v>76</v>
      </c>
      <c r="F200" s="363"/>
      <c r="G200" s="356"/>
    </row>
    <row r="201" spans="2:7">
      <c r="B201" s="356" t="s">
        <v>285</v>
      </c>
      <c r="C201" s="356" t="s">
        <v>479</v>
      </c>
      <c r="D201" s="356">
        <v>2</v>
      </c>
      <c r="E201" s="358" t="s">
        <v>71</v>
      </c>
      <c r="F201" s="363"/>
      <c r="G201" s="356"/>
    </row>
    <row r="202" spans="2:7">
      <c r="B202" s="356" t="s">
        <v>285</v>
      </c>
      <c r="C202" s="356" t="s">
        <v>479</v>
      </c>
      <c r="D202" s="356">
        <v>3</v>
      </c>
      <c r="E202" s="358" t="s">
        <v>46</v>
      </c>
      <c r="F202" s="363"/>
      <c r="G202" s="356"/>
    </row>
    <row r="203" spans="2:7">
      <c r="B203" s="356" t="s">
        <v>285</v>
      </c>
      <c r="C203" s="356" t="s">
        <v>479</v>
      </c>
      <c r="D203" s="356">
        <v>4</v>
      </c>
      <c r="E203" s="358" t="s">
        <v>700</v>
      </c>
      <c r="F203" s="363"/>
      <c r="G203" s="356"/>
    </row>
    <row r="204" spans="2:7">
      <c r="B204" s="356" t="s">
        <v>285</v>
      </c>
      <c r="C204" s="356" t="s">
        <v>479</v>
      </c>
      <c r="D204" s="356">
        <v>5</v>
      </c>
      <c r="E204" s="356" t="s">
        <v>2145</v>
      </c>
      <c r="F204" s="363"/>
      <c r="G204" s="356"/>
    </row>
    <row r="205" spans="2:7">
      <c r="B205" s="356" t="s">
        <v>285</v>
      </c>
      <c r="C205" s="356" t="s">
        <v>479</v>
      </c>
      <c r="D205" s="356">
        <v>6</v>
      </c>
      <c r="E205" s="356" t="s">
        <v>2286</v>
      </c>
      <c r="F205" s="363"/>
      <c r="G205" s="356"/>
    </row>
    <row r="206" spans="2:7">
      <c r="B206" s="356" t="s">
        <v>285</v>
      </c>
      <c r="C206" s="356" t="s">
        <v>479</v>
      </c>
      <c r="D206" s="356">
        <v>7</v>
      </c>
      <c r="E206" s="356" t="s">
        <v>2289</v>
      </c>
      <c r="F206" s="363"/>
      <c r="G206" s="356"/>
    </row>
    <row r="207" spans="2:7">
      <c r="B207" s="356" t="s">
        <v>285</v>
      </c>
      <c r="C207" s="356" t="s">
        <v>479</v>
      </c>
      <c r="D207" s="356">
        <v>8</v>
      </c>
      <c r="E207" s="356" t="s">
        <v>1254</v>
      </c>
      <c r="F207" s="363"/>
      <c r="G207" s="356"/>
    </row>
    <row r="208" spans="2:7">
      <c r="B208" s="356" t="s">
        <v>285</v>
      </c>
      <c r="C208" s="356" t="s">
        <v>479</v>
      </c>
      <c r="D208" s="356">
        <v>9</v>
      </c>
      <c r="E208" s="356" t="s">
        <v>2296</v>
      </c>
      <c r="F208" s="363"/>
      <c r="G208" s="356"/>
    </row>
    <row r="209" spans="2:7">
      <c r="B209" s="356" t="s">
        <v>285</v>
      </c>
      <c r="C209" s="356" t="s">
        <v>479</v>
      </c>
      <c r="D209" s="356">
        <v>10</v>
      </c>
      <c r="E209" s="356" t="s">
        <v>1606</v>
      </c>
      <c r="F209" s="363"/>
      <c r="G209" s="356"/>
    </row>
    <row r="210" spans="2:7">
      <c r="B210" s="356" t="s">
        <v>285</v>
      </c>
      <c r="C210" s="356" t="s">
        <v>479</v>
      </c>
      <c r="D210" s="356">
        <v>11</v>
      </c>
      <c r="E210" s="356" t="s">
        <v>2297</v>
      </c>
      <c r="F210" s="363"/>
      <c r="G210" s="356"/>
    </row>
    <row r="211" spans="2:7">
      <c r="B211" s="356" t="s">
        <v>285</v>
      </c>
      <c r="C211" s="356" t="s">
        <v>479</v>
      </c>
      <c r="D211" s="356">
        <v>12</v>
      </c>
      <c r="E211" s="356" t="s">
        <v>2304</v>
      </c>
      <c r="F211" s="363"/>
      <c r="G211" s="356"/>
    </row>
    <row r="212" spans="2:7">
      <c r="B212" s="356" t="s">
        <v>285</v>
      </c>
      <c r="C212" s="356" t="s">
        <v>479</v>
      </c>
      <c r="D212" s="356">
        <v>13</v>
      </c>
      <c r="E212" s="356" t="s">
        <v>985</v>
      </c>
      <c r="F212" s="363"/>
      <c r="G212" s="356"/>
    </row>
    <row r="213" spans="2:7">
      <c r="B213" s="356" t="s">
        <v>285</v>
      </c>
      <c r="C213" s="356" t="s">
        <v>479</v>
      </c>
      <c r="D213" s="356">
        <v>14</v>
      </c>
      <c r="E213" s="356" t="s">
        <v>2308</v>
      </c>
      <c r="F213" s="363"/>
      <c r="G213" s="356"/>
    </row>
    <row r="214" spans="2:7">
      <c r="B214" s="356" t="s">
        <v>285</v>
      </c>
      <c r="C214" s="356" t="s">
        <v>479</v>
      </c>
      <c r="D214" s="356">
        <v>15</v>
      </c>
      <c r="E214" s="356" t="s">
        <v>448</v>
      </c>
      <c r="F214" s="363"/>
      <c r="G214" s="356"/>
    </row>
    <row r="215" spans="2:7">
      <c r="B215" s="356" t="s">
        <v>285</v>
      </c>
      <c r="C215" s="356" t="s">
        <v>479</v>
      </c>
      <c r="D215" s="356">
        <v>16</v>
      </c>
      <c r="E215" s="356" t="s">
        <v>970</v>
      </c>
      <c r="F215" s="363"/>
      <c r="G215" s="366"/>
    </row>
    <row r="216" spans="2:7">
      <c r="B216" s="356" t="s">
        <v>285</v>
      </c>
      <c r="C216" s="356" t="s">
        <v>479</v>
      </c>
      <c r="D216" s="356">
        <v>17</v>
      </c>
      <c r="E216" s="356" t="s">
        <v>821</v>
      </c>
      <c r="F216" s="363"/>
      <c r="G216" s="366"/>
    </row>
    <row r="217" spans="2:7">
      <c r="B217" s="356" t="s">
        <v>285</v>
      </c>
      <c r="C217" s="356" t="s">
        <v>479</v>
      </c>
      <c r="D217" s="356">
        <v>18</v>
      </c>
      <c r="E217" s="356" t="s">
        <v>691</v>
      </c>
      <c r="F217" s="363"/>
      <c r="G217" s="366"/>
    </row>
    <row r="218" spans="2:7">
      <c r="B218" s="356" t="s">
        <v>285</v>
      </c>
      <c r="C218" s="356" t="s">
        <v>479</v>
      </c>
      <c r="D218" s="356">
        <v>19</v>
      </c>
      <c r="E218" s="356" t="s">
        <v>853</v>
      </c>
      <c r="F218" s="363"/>
      <c r="G218" s="356"/>
    </row>
    <row r="219" spans="2:7">
      <c r="B219" s="356" t="s">
        <v>285</v>
      </c>
      <c r="C219" s="356" t="s">
        <v>479</v>
      </c>
      <c r="D219" s="356">
        <v>20</v>
      </c>
      <c r="E219" s="356" t="s">
        <v>2309</v>
      </c>
      <c r="F219" s="363"/>
      <c r="G219" s="356"/>
    </row>
    <row r="220" spans="2:7">
      <c r="B220" s="356" t="s">
        <v>285</v>
      </c>
      <c r="C220" s="356" t="s">
        <v>479</v>
      </c>
      <c r="D220" s="356">
        <v>21</v>
      </c>
      <c r="E220" s="356" t="s">
        <v>2161</v>
      </c>
      <c r="F220" s="363"/>
      <c r="G220" s="356"/>
    </row>
    <row r="221" spans="2:7">
      <c r="B221" s="356" t="s">
        <v>285</v>
      </c>
      <c r="C221" s="356" t="s">
        <v>479</v>
      </c>
      <c r="D221" s="356">
        <v>22</v>
      </c>
      <c r="E221" s="356" t="s">
        <v>2313</v>
      </c>
      <c r="F221" s="363"/>
      <c r="G221" s="356"/>
    </row>
    <row r="222" spans="2:7">
      <c r="B222" s="356" t="s">
        <v>285</v>
      </c>
      <c r="C222" s="356" t="s">
        <v>479</v>
      </c>
      <c r="D222" s="356">
        <v>23</v>
      </c>
      <c r="E222" s="356" t="s">
        <v>1861</v>
      </c>
      <c r="F222" s="363"/>
      <c r="G222" s="356"/>
    </row>
    <row r="223" spans="2:7">
      <c r="B223" s="356" t="s">
        <v>285</v>
      </c>
      <c r="C223" s="356" t="s">
        <v>479</v>
      </c>
      <c r="D223" s="356">
        <v>24</v>
      </c>
      <c r="E223" s="356" t="s">
        <v>978</v>
      </c>
      <c r="F223" s="363"/>
      <c r="G223" s="356"/>
    </row>
    <row r="224" spans="2:7">
      <c r="B224" s="356" t="s">
        <v>285</v>
      </c>
      <c r="C224" s="356" t="s">
        <v>479</v>
      </c>
      <c r="D224" s="356">
        <v>25</v>
      </c>
      <c r="E224" s="356" t="s">
        <v>2321</v>
      </c>
      <c r="F224" s="363"/>
      <c r="G224" s="356"/>
    </row>
    <row r="225" spans="2:7">
      <c r="B225" s="356" t="s">
        <v>285</v>
      </c>
      <c r="C225" s="356" t="s">
        <v>479</v>
      </c>
      <c r="D225" s="356">
        <v>26</v>
      </c>
      <c r="E225" s="360" t="s">
        <v>65</v>
      </c>
      <c r="F225" s="363"/>
      <c r="G225" s="356"/>
    </row>
    <row r="226" spans="2:7">
      <c r="B226" s="356" t="s">
        <v>285</v>
      </c>
      <c r="C226" s="356" t="s">
        <v>479</v>
      </c>
      <c r="D226" s="356">
        <v>27</v>
      </c>
      <c r="E226" s="356" t="s">
        <v>2327</v>
      </c>
      <c r="F226" s="363" t="s">
        <v>7266</v>
      </c>
      <c r="G226" s="356"/>
    </row>
    <row r="227" spans="2:7">
      <c r="B227" s="356" t="s">
        <v>285</v>
      </c>
      <c r="C227" s="356" t="s">
        <v>479</v>
      </c>
      <c r="D227" s="356">
        <v>28</v>
      </c>
      <c r="E227" s="358" t="s">
        <v>286</v>
      </c>
      <c r="F227" s="363"/>
      <c r="G227" s="356"/>
    </row>
    <row r="228" spans="2:7">
      <c r="B228" s="356" t="s">
        <v>285</v>
      </c>
      <c r="C228" s="356" t="s">
        <v>479</v>
      </c>
      <c r="D228" s="356">
        <v>29</v>
      </c>
      <c r="E228" s="358" t="s">
        <v>241</v>
      </c>
      <c r="F228" s="363"/>
      <c r="G228" s="356"/>
    </row>
    <row r="229" spans="2:7">
      <c r="B229" s="356" t="s">
        <v>285</v>
      </c>
      <c r="C229" s="356" t="s">
        <v>479</v>
      </c>
      <c r="D229" s="356">
        <v>30</v>
      </c>
      <c r="E229" s="358" t="s">
        <v>299</v>
      </c>
      <c r="F229" s="363"/>
      <c r="G229" s="366"/>
    </row>
    <row r="230" spans="2:7">
      <c r="B230" s="356" t="s">
        <v>285</v>
      </c>
      <c r="C230" s="356" t="s">
        <v>479</v>
      </c>
      <c r="D230" s="356">
        <v>31</v>
      </c>
      <c r="E230" s="358" t="s">
        <v>103</v>
      </c>
      <c r="F230" s="363"/>
      <c r="G230" s="356"/>
    </row>
    <row r="231" spans="2:7">
      <c r="B231" s="356" t="s">
        <v>285</v>
      </c>
      <c r="C231" s="356" t="s">
        <v>479</v>
      </c>
      <c r="D231" s="356">
        <v>32</v>
      </c>
      <c r="E231" s="358" t="s">
        <v>303</v>
      </c>
      <c r="F231" s="363"/>
      <c r="G231" s="356"/>
    </row>
    <row r="232" spans="2:7">
      <c r="B232" s="356" t="s">
        <v>285</v>
      </c>
      <c r="C232" s="356" t="s">
        <v>479</v>
      </c>
      <c r="D232" s="356">
        <v>33</v>
      </c>
      <c r="E232" s="358" t="s">
        <v>306</v>
      </c>
      <c r="F232" s="363"/>
      <c r="G232" s="356"/>
    </row>
    <row r="233" spans="2:7">
      <c r="B233" s="356" t="s">
        <v>1579</v>
      </c>
      <c r="C233" s="356" t="s">
        <v>2328</v>
      </c>
      <c r="D233" s="356">
        <v>1</v>
      </c>
      <c r="E233" s="358" t="s">
        <v>76</v>
      </c>
      <c r="F233" s="363"/>
      <c r="G233" s="356"/>
    </row>
    <row r="234" spans="2:7">
      <c r="B234" s="356" t="s">
        <v>1579</v>
      </c>
      <c r="C234" s="356" t="s">
        <v>2328</v>
      </c>
      <c r="D234" s="356">
        <v>2</v>
      </c>
      <c r="E234" s="358" t="s">
        <v>71</v>
      </c>
      <c r="F234" s="363"/>
      <c r="G234" s="356"/>
    </row>
    <row r="235" spans="2:7">
      <c r="B235" s="356" t="s">
        <v>1579</v>
      </c>
      <c r="C235" s="356" t="s">
        <v>2328</v>
      </c>
      <c r="D235" s="356">
        <v>3</v>
      </c>
      <c r="E235" s="358" t="s">
        <v>46</v>
      </c>
      <c r="F235" s="363"/>
      <c r="G235" s="356"/>
    </row>
    <row r="236" spans="2:7">
      <c r="B236" s="356" t="s">
        <v>1579</v>
      </c>
      <c r="C236" s="356" t="s">
        <v>2328</v>
      </c>
      <c r="D236" s="356">
        <v>4</v>
      </c>
      <c r="E236" s="358" t="s">
        <v>700</v>
      </c>
      <c r="F236" s="363"/>
      <c r="G236" s="356"/>
    </row>
    <row r="237" spans="2:7">
      <c r="B237" s="356" t="s">
        <v>1579</v>
      </c>
      <c r="C237" s="356" t="s">
        <v>2328</v>
      </c>
      <c r="D237" s="356">
        <v>5</v>
      </c>
      <c r="E237" s="356" t="s">
        <v>439</v>
      </c>
      <c r="F237" s="363"/>
      <c r="G237" s="356"/>
    </row>
    <row r="238" spans="2:7">
      <c r="B238" s="356" t="s">
        <v>1579</v>
      </c>
      <c r="C238" s="356" t="s">
        <v>2328</v>
      </c>
      <c r="D238" s="356">
        <v>6</v>
      </c>
      <c r="E238" s="356" t="s">
        <v>2335</v>
      </c>
      <c r="F238" s="363"/>
      <c r="G238" s="356"/>
    </row>
    <row r="239" spans="2:7">
      <c r="B239" s="356" t="s">
        <v>1579</v>
      </c>
      <c r="C239" s="356" t="s">
        <v>2328</v>
      </c>
      <c r="D239" s="356">
        <v>7</v>
      </c>
      <c r="E239" s="356" t="s">
        <v>1826</v>
      </c>
      <c r="F239" s="363"/>
      <c r="G239" s="366"/>
    </row>
    <row r="240" spans="2:7">
      <c r="B240" s="356" t="s">
        <v>1579</v>
      </c>
      <c r="C240" s="356" t="s">
        <v>2328</v>
      </c>
      <c r="D240" s="356">
        <v>8</v>
      </c>
      <c r="E240" s="356" t="s">
        <v>1499</v>
      </c>
      <c r="F240" s="363"/>
      <c r="G240" s="356"/>
    </row>
    <row r="241" spans="2:7">
      <c r="B241" s="356" t="s">
        <v>1579</v>
      </c>
      <c r="C241" s="356" t="s">
        <v>2328</v>
      </c>
      <c r="D241" s="356">
        <v>9</v>
      </c>
      <c r="E241" s="356" t="s">
        <v>880</v>
      </c>
      <c r="F241" s="363"/>
      <c r="G241" s="366"/>
    </row>
    <row r="242" spans="2:7">
      <c r="B242" s="356" t="s">
        <v>1579</v>
      </c>
      <c r="C242" s="356" t="s">
        <v>2328</v>
      </c>
      <c r="D242" s="356">
        <v>10</v>
      </c>
      <c r="E242" s="360" t="s">
        <v>1863</v>
      </c>
      <c r="F242" s="363"/>
      <c r="G242" s="356"/>
    </row>
    <row r="243" spans="2:7">
      <c r="B243" s="356" t="s">
        <v>1579</v>
      </c>
      <c r="C243" s="356" t="s">
        <v>2328</v>
      </c>
      <c r="D243" s="356">
        <v>11</v>
      </c>
      <c r="E243" s="356" t="s">
        <v>1078</v>
      </c>
      <c r="F243" s="363" t="s">
        <v>7266</v>
      </c>
      <c r="G243" s="356"/>
    </row>
    <row r="244" spans="2:7">
      <c r="B244" s="356" t="s">
        <v>1579</v>
      </c>
      <c r="C244" s="356" t="s">
        <v>2328</v>
      </c>
      <c r="D244" s="356">
        <v>12</v>
      </c>
      <c r="E244" s="356" t="s">
        <v>1265</v>
      </c>
      <c r="F244" s="363" t="s">
        <v>7266</v>
      </c>
      <c r="G244" s="356"/>
    </row>
    <row r="245" spans="2:7">
      <c r="B245" s="356" t="s">
        <v>1579</v>
      </c>
      <c r="C245" s="356" t="s">
        <v>2328</v>
      </c>
      <c r="D245" s="356">
        <v>13</v>
      </c>
      <c r="E245" s="356" t="s">
        <v>2338</v>
      </c>
      <c r="F245" s="363" t="s">
        <v>7266</v>
      </c>
      <c r="G245" s="356"/>
    </row>
    <row r="246" spans="2:7">
      <c r="B246" s="356" t="s">
        <v>1579</v>
      </c>
      <c r="C246" s="356" t="s">
        <v>2328</v>
      </c>
      <c r="D246" s="356">
        <v>14</v>
      </c>
      <c r="E246" s="356" t="s">
        <v>2339</v>
      </c>
      <c r="F246" s="363"/>
      <c r="G246" s="356"/>
    </row>
    <row r="247" spans="2:7">
      <c r="B247" s="356" t="s">
        <v>1579</v>
      </c>
      <c r="C247" s="356" t="s">
        <v>2328</v>
      </c>
      <c r="D247" s="356">
        <v>15</v>
      </c>
      <c r="E247" s="356" t="s">
        <v>2342</v>
      </c>
      <c r="F247" s="363" t="s">
        <v>7266</v>
      </c>
      <c r="G247" s="366"/>
    </row>
    <row r="248" spans="2:7">
      <c r="B248" s="356" t="s">
        <v>1579</v>
      </c>
      <c r="C248" s="356" t="s">
        <v>2328</v>
      </c>
      <c r="D248" s="356">
        <v>16</v>
      </c>
      <c r="E248" s="356" t="s">
        <v>1561</v>
      </c>
      <c r="F248" s="363"/>
      <c r="G248" s="356"/>
    </row>
    <row r="249" spans="2:7">
      <c r="B249" s="356" t="s">
        <v>1579</v>
      </c>
      <c r="C249" s="356" t="s">
        <v>2328</v>
      </c>
      <c r="D249" s="356">
        <v>17</v>
      </c>
      <c r="E249" s="356" t="s">
        <v>3313</v>
      </c>
      <c r="F249" s="363"/>
      <c r="G249" s="366"/>
    </row>
    <row r="250" spans="2:7">
      <c r="B250" s="356" t="s">
        <v>1579</v>
      </c>
      <c r="C250" s="356" t="s">
        <v>2328</v>
      </c>
      <c r="D250" s="356">
        <v>18</v>
      </c>
      <c r="E250" s="360" t="s">
        <v>1031</v>
      </c>
      <c r="F250" s="363"/>
      <c r="G250" s="356"/>
    </row>
    <row r="251" spans="2:7">
      <c r="B251" s="356" t="s">
        <v>1579</v>
      </c>
      <c r="C251" s="356" t="s">
        <v>2328</v>
      </c>
      <c r="D251" s="356">
        <v>19</v>
      </c>
      <c r="E251" s="360" t="s">
        <v>1933</v>
      </c>
      <c r="F251" s="363"/>
      <c r="G251" s="356"/>
    </row>
    <row r="252" spans="2:7">
      <c r="B252" s="356" t="s">
        <v>1579</v>
      </c>
      <c r="C252" s="356" t="s">
        <v>2328</v>
      </c>
      <c r="D252" s="356">
        <v>20</v>
      </c>
      <c r="E252" s="360" t="s">
        <v>1421</v>
      </c>
      <c r="F252" s="363"/>
      <c r="G252" s="356"/>
    </row>
    <row r="253" spans="2:7">
      <c r="B253" s="356" t="s">
        <v>1579</v>
      </c>
      <c r="C253" s="356" t="s">
        <v>2328</v>
      </c>
      <c r="D253" s="356">
        <v>21</v>
      </c>
      <c r="E253" s="360" t="s">
        <v>2344</v>
      </c>
      <c r="F253" s="363"/>
      <c r="G253" s="356"/>
    </row>
    <row r="254" spans="2:7">
      <c r="B254" s="356" t="s">
        <v>1579</v>
      </c>
      <c r="C254" s="356" t="s">
        <v>2328</v>
      </c>
      <c r="D254" s="356">
        <v>22</v>
      </c>
      <c r="E254" s="356" t="s">
        <v>2124</v>
      </c>
      <c r="F254" s="363"/>
      <c r="G254" s="356"/>
    </row>
    <row r="255" spans="2:7">
      <c r="B255" s="356" t="s">
        <v>1579</v>
      </c>
      <c r="C255" s="356" t="s">
        <v>2328</v>
      </c>
      <c r="D255" s="356">
        <v>23</v>
      </c>
      <c r="E255" s="356" t="s">
        <v>1705</v>
      </c>
      <c r="F255" s="363"/>
      <c r="G255" s="356"/>
    </row>
    <row r="256" spans="2:7">
      <c r="B256" s="356" t="s">
        <v>1579</v>
      </c>
      <c r="C256" s="356" t="s">
        <v>2328</v>
      </c>
      <c r="D256" s="356">
        <v>24</v>
      </c>
      <c r="E256" s="356" t="s">
        <v>32</v>
      </c>
      <c r="F256" s="363"/>
      <c r="G256" s="356"/>
    </row>
    <row r="257" spans="2:7">
      <c r="B257" s="356" t="s">
        <v>1579</v>
      </c>
      <c r="C257" s="356" t="s">
        <v>2328</v>
      </c>
      <c r="D257" s="356">
        <v>25</v>
      </c>
      <c r="E257" s="360" t="s">
        <v>1901</v>
      </c>
      <c r="F257" s="363"/>
      <c r="G257" s="356"/>
    </row>
    <row r="258" spans="2:7">
      <c r="B258" s="356" t="s">
        <v>1579</v>
      </c>
      <c r="C258" s="356" t="s">
        <v>2328</v>
      </c>
      <c r="D258" s="356">
        <v>26</v>
      </c>
      <c r="E258" s="356" t="s">
        <v>2975</v>
      </c>
      <c r="F258" s="363"/>
      <c r="G258" s="356"/>
    </row>
    <row r="259" spans="2:7">
      <c r="B259" s="356" t="s">
        <v>1579</v>
      </c>
      <c r="C259" s="356" t="s">
        <v>2328</v>
      </c>
      <c r="D259" s="356">
        <v>27</v>
      </c>
      <c r="E259" s="356" t="s">
        <v>2345</v>
      </c>
      <c r="F259" s="363"/>
      <c r="G259" s="356"/>
    </row>
    <row r="260" spans="2:7">
      <c r="B260" s="356" t="s">
        <v>1579</v>
      </c>
      <c r="C260" s="356" t="s">
        <v>2328</v>
      </c>
      <c r="D260" s="356">
        <v>28</v>
      </c>
      <c r="E260" s="356" t="s">
        <v>1082</v>
      </c>
      <c r="F260" s="363"/>
      <c r="G260" s="356"/>
    </row>
    <row r="261" spans="2:7">
      <c r="B261" s="356" t="s">
        <v>1579</v>
      </c>
      <c r="C261" s="356" t="s">
        <v>2328</v>
      </c>
      <c r="D261" s="356">
        <v>29</v>
      </c>
      <c r="E261" s="356" t="s">
        <v>2349</v>
      </c>
      <c r="F261" s="363"/>
      <c r="G261" s="356"/>
    </row>
    <row r="262" spans="2:7">
      <c r="B262" s="356" t="s">
        <v>1579</v>
      </c>
      <c r="C262" s="356" t="s">
        <v>2328</v>
      </c>
      <c r="D262" s="356">
        <v>30</v>
      </c>
      <c r="E262" s="360" t="s">
        <v>854</v>
      </c>
      <c r="F262" s="363"/>
      <c r="G262" s="356"/>
    </row>
    <row r="263" spans="2:7">
      <c r="B263" s="356" t="s">
        <v>1579</v>
      </c>
      <c r="C263" s="356" t="s">
        <v>2328</v>
      </c>
      <c r="D263" s="356">
        <v>31</v>
      </c>
      <c r="E263" s="356" t="s">
        <v>2357</v>
      </c>
      <c r="F263" s="363"/>
      <c r="G263" s="356"/>
    </row>
    <row r="264" spans="2:7">
      <c r="B264" s="356" t="s">
        <v>1579</v>
      </c>
      <c r="C264" s="356" t="s">
        <v>2328</v>
      </c>
      <c r="D264" s="356">
        <v>32</v>
      </c>
      <c r="E264" s="356" t="s">
        <v>748</v>
      </c>
      <c r="F264" s="363"/>
      <c r="G264" s="356"/>
    </row>
    <row r="265" spans="2:7">
      <c r="B265" s="356" t="s">
        <v>1579</v>
      </c>
      <c r="C265" s="356" t="s">
        <v>2328</v>
      </c>
      <c r="D265" s="356">
        <v>33</v>
      </c>
      <c r="E265" s="360" t="s">
        <v>725</v>
      </c>
      <c r="F265" s="363"/>
      <c r="G265" s="356"/>
    </row>
    <row r="266" spans="2:7">
      <c r="B266" s="356" t="s">
        <v>1579</v>
      </c>
      <c r="C266" s="356" t="s">
        <v>2328</v>
      </c>
      <c r="D266" s="356">
        <v>34</v>
      </c>
      <c r="E266" s="360" t="s">
        <v>2361</v>
      </c>
      <c r="F266" s="363"/>
      <c r="G266" s="356"/>
    </row>
    <row r="267" spans="2:7">
      <c r="B267" s="356" t="s">
        <v>1579</v>
      </c>
      <c r="C267" s="356" t="s">
        <v>2328</v>
      </c>
      <c r="D267" s="356">
        <v>35</v>
      </c>
      <c r="E267" s="360" t="s">
        <v>2368</v>
      </c>
      <c r="F267" s="363"/>
      <c r="G267" s="356"/>
    </row>
    <row r="268" spans="2:7">
      <c r="B268" s="356" t="s">
        <v>1579</v>
      </c>
      <c r="C268" s="356" t="s">
        <v>2328</v>
      </c>
      <c r="D268" s="356">
        <v>36</v>
      </c>
      <c r="E268" s="360" t="s">
        <v>2371</v>
      </c>
      <c r="F268" s="363"/>
      <c r="G268" s="356"/>
    </row>
    <row r="269" spans="2:7">
      <c r="B269" s="356" t="s">
        <v>1579</v>
      </c>
      <c r="C269" s="356" t="s">
        <v>2328</v>
      </c>
      <c r="D269" s="356">
        <v>37</v>
      </c>
      <c r="E269" s="360" t="s">
        <v>1784</v>
      </c>
      <c r="F269" s="363"/>
      <c r="G269" s="356"/>
    </row>
    <row r="270" spans="2:7">
      <c r="B270" s="356" t="s">
        <v>1579</v>
      </c>
      <c r="C270" s="356" t="s">
        <v>2328</v>
      </c>
      <c r="D270" s="356">
        <v>38</v>
      </c>
      <c r="E270" s="360" t="s">
        <v>2376</v>
      </c>
      <c r="F270" s="363"/>
      <c r="G270" s="356"/>
    </row>
    <row r="271" spans="2:7">
      <c r="B271" s="356" t="s">
        <v>1579</v>
      </c>
      <c r="C271" s="356" t="s">
        <v>2328</v>
      </c>
      <c r="D271" s="356">
        <v>39</v>
      </c>
      <c r="E271" s="360" t="s">
        <v>2381</v>
      </c>
      <c r="F271" s="363"/>
      <c r="G271" s="356"/>
    </row>
    <row r="272" spans="2:7">
      <c r="B272" s="356" t="s">
        <v>1579</v>
      </c>
      <c r="C272" s="356" t="s">
        <v>2328</v>
      </c>
      <c r="D272" s="356">
        <v>40</v>
      </c>
      <c r="E272" s="360" t="s">
        <v>2382</v>
      </c>
      <c r="F272" s="363"/>
      <c r="G272" s="356"/>
    </row>
    <row r="273" spans="2:7">
      <c r="B273" s="356" t="s">
        <v>1579</v>
      </c>
      <c r="C273" s="356" t="s">
        <v>2328</v>
      </c>
      <c r="D273" s="356">
        <v>41</v>
      </c>
      <c r="E273" s="356" t="s">
        <v>2202</v>
      </c>
      <c r="F273" s="363" t="s">
        <v>7266</v>
      </c>
      <c r="G273" s="356"/>
    </row>
    <row r="274" spans="2:7">
      <c r="B274" s="356" t="s">
        <v>1579</v>
      </c>
      <c r="C274" s="356" t="s">
        <v>2328</v>
      </c>
      <c r="D274" s="356">
        <v>42</v>
      </c>
      <c r="E274" s="356" t="s">
        <v>1473</v>
      </c>
      <c r="F274" s="363" t="s">
        <v>7266</v>
      </c>
      <c r="G274" s="356"/>
    </row>
    <row r="275" spans="2:7">
      <c r="B275" s="356" t="s">
        <v>1579</v>
      </c>
      <c r="C275" s="356" t="s">
        <v>2328</v>
      </c>
      <c r="D275" s="356">
        <v>43</v>
      </c>
      <c r="E275" s="360" t="s">
        <v>2385</v>
      </c>
      <c r="F275" s="363"/>
      <c r="G275" s="356"/>
    </row>
    <row r="276" spans="2:7">
      <c r="B276" s="356" t="s">
        <v>1579</v>
      </c>
      <c r="C276" s="356" t="s">
        <v>2328</v>
      </c>
      <c r="D276" s="356">
        <v>44</v>
      </c>
      <c r="E276" s="360" t="s">
        <v>371</v>
      </c>
      <c r="F276" s="363"/>
      <c r="G276" s="356"/>
    </row>
    <row r="277" spans="2:7">
      <c r="B277" s="356" t="s">
        <v>1579</v>
      </c>
      <c r="C277" s="356" t="s">
        <v>2328</v>
      </c>
      <c r="D277" s="356">
        <v>45</v>
      </c>
      <c r="E277" s="360" t="s">
        <v>2069</v>
      </c>
      <c r="F277" s="363"/>
      <c r="G277" s="356"/>
    </row>
    <row r="278" spans="2:7">
      <c r="B278" s="356" t="s">
        <v>1579</v>
      </c>
      <c r="C278" s="356" t="s">
        <v>2328</v>
      </c>
      <c r="D278" s="356">
        <v>46</v>
      </c>
      <c r="E278" s="360" t="s">
        <v>2390</v>
      </c>
      <c r="F278" s="363"/>
      <c r="G278" s="356"/>
    </row>
    <row r="279" spans="2:7">
      <c r="B279" s="356" t="s">
        <v>1579</v>
      </c>
      <c r="C279" s="356" t="s">
        <v>2328</v>
      </c>
      <c r="D279" s="356">
        <v>47</v>
      </c>
      <c r="E279" s="360" t="s">
        <v>1896</v>
      </c>
      <c r="F279" s="363"/>
      <c r="G279" s="356"/>
    </row>
    <row r="280" spans="2:7">
      <c r="B280" s="356" t="s">
        <v>1579</v>
      </c>
      <c r="C280" s="356" t="s">
        <v>2328</v>
      </c>
      <c r="D280" s="356">
        <v>48</v>
      </c>
      <c r="E280" s="360" t="s">
        <v>135</v>
      </c>
      <c r="F280" s="363"/>
      <c r="G280" s="356"/>
    </row>
    <row r="281" spans="2:7">
      <c r="B281" s="356" t="s">
        <v>1579</v>
      </c>
      <c r="C281" s="356" t="s">
        <v>2328</v>
      </c>
      <c r="D281" s="356">
        <v>49</v>
      </c>
      <c r="E281" s="360" t="s">
        <v>2393</v>
      </c>
      <c r="F281" s="363"/>
      <c r="G281" s="356"/>
    </row>
    <row r="282" spans="2:7">
      <c r="B282" s="356" t="s">
        <v>1579</v>
      </c>
      <c r="C282" s="356" t="s">
        <v>2328</v>
      </c>
      <c r="D282" s="356">
        <v>50</v>
      </c>
      <c r="E282" s="360" t="s">
        <v>1718</v>
      </c>
      <c r="F282" s="363"/>
      <c r="G282" s="356"/>
    </row>
    <row r="283" spans="2:7">
      <c r="B283" s="356" t="s">
        <v>1579</v>
      </c>
      <c r="C283" s="356" t="s">
        <v>2328</v>
      </c>
      <c r="D283" s="356">
        <v>51</v>
      </c>
      <c r="E283" s="360" t="s">
        <v>1515</v>
      </c>
      <c r="F283" s="363"/>
      <c r="G283" s="356"/>
    </row>
    <row r="284" spans="2:7">
      <c r="B284" s="356" t="s">
        <v>1579</v>
      </c>
      <c r="C284" s="356" t="s">
        <v>2328</v>
      </c>
      <c r="D284" s="356">
        <v>52</v>
      </c>
      <c r="E284" s="360" t="s">
        <v>2395</v>
      </c>
      <c r="F284" s="363"/>
      <c r="G284" s="356"/>
    </row>
    <row r="285" spans="2:7">
      <c r="B285" s="356" t="s">
        <v>1579</v>
      </c>
      <c r="C285" s="356" t="s">
        <v>2328</v>
      </c>
      <c r="D285" s="356">
        <v>53</v>
      </c>
      <c r="E285" s="360" t="s">
        <v>1231</v>
      </c>
      <c r="F285" s="363"/>
      <c r="G285" s="356"/>
    </row>
    <row r="286" spans="2:7">
      <c r="B286" s="356" t="s">
        <v>1579</v>
      </c>
      <c r="C286" s="356" t="s">
        <v>2328</v>
      </c>
      <c r="D286" s="356">
        <v>54</v>
      </c>
      <c r="E286" s="360" t="s">
        <v>489</v>
      </c>
      <c r="F286" s="363"/>
      <c r="G286" s="356"/>
    </row>
    <row r="287" spans="2:7">
      <c r="B287" s="356" t="s">
        <v>1579</v>
      </c>
      <c r="C287" s="356" t="s">
        <v>2328</v>
      </c>
      <c r="D287" s="356">
        <v>55</v>
      </c>
      <c r="E287" s="360" t="s">
        <v>2396</v>
      </c>
      <c r="F287" s="363"/>
      <c r="G287" s="356"/>
    </row>
    <row r="288" spans="2:7">
      <c r="B288" s="356" t="s">
        <v>1579</v>
      </c>
      <c r="C288" s="356" t="s">
        <v>2328</v>
      </c>
      <c r="D288" s="356">
        <v>56</v>
      </c>
      <c r="E288" s="360" t="s">
        <v>910</v>
      </c>
      <c r="F288" s="363"/>
      <c r="G288" s="356"/>
    </row>
    <row r="289" spans="2:7">
      <c r="B289" s="356" t="s">
        <v>1579</v>
      </c>
      <c r="C289" s="356" t="s">
        <v>2328</v>
      </c>
      <c r="D289" s="356">
        <v>57</v>
      </c>
      <c r="E289" s="360" t="s">
        <v>2399</v>
      </c>
      <c r="F289" s="363"/>
      <c r="G289" s="356"/>
    </row>
    <row r="290" spans="2:7">
      <c r="B290" s="356" t="s">
        <v>1579</v>
      </c>
      <c r="C290" s="356" t="s">
        <v>2328</v>
      </c>
      <c r="D290" s="356">
        <v>58</v>
      </c>
      <c r="E290" s="360" t="s">
        <v>2401</v>
      </c>
      <c r="F290" s="363"/>
      <c r="G290" s="356"/>
    </row>
    <row r="291" spans="2:7">
      <c r="B291" s="356" t="s">
        <v>1579</v>
      </c>
      <c r="C291" s="356" t="s">
        <v>2328</v>
      </c>
      <c r="D291" s="356">
        <v>59</v>
      </c>
      <c r="E291" s="360" t="s">
        <v>2076</v>
      </c>
      <c r="F291" s="363"/>
      <c r="G291" s="356"/>
    </row>
    <row r="292" spans="2:7">
      <c r="B292" s="356" t="s">
        <v>1579</v>
      </c>
      <c r="C292" s="356" t="s">
        <v>2328</v>
      </c>
      <c r="D292" s="356">
        <v>60</v>
      </c>
      <c r="E292" s="360" t="s">
        <v>2203</v>
      </c>
      <c r="F292" s="363"/>
      <c r="G292" s="356"/>
    </row>
    <row r="293" spans="2:7">
      <c r="B293" s="356" t="s">
        <v>1579</v>
      </c>
      <c r="C293" s="356" t="s">
        <v>2328</v>
      </c>
      <c r="D293" s="356">
        <v>61</v>
      </c>
      <c r="E293" s="360" t="s">
        <v>2402</v>
      </c>
      <c r="F293" s="363"/>
      <c r="G293" s="356"/>
    </row>
    <row r="294" spans="2:7">
      <c r="B294" s="356" t="s">
        <v>1579</v>
      </c>
      <c r="C294" s="356" t="s">
        <v>2328</v>
      </c>
      <c r="D294" s="356">
        <v>62</v>
      </c>
      <c r="E294" s="360" t="s">
        <v>2409</v>
      </c>
      <c r="F294" s="363"/>
      <c r="G294" s="356"/>
    </row>
    <row r="295" spans="2:7">
      <c r="B295" s="356" t="s">
        <v>1579</v>
      </c>
      <c r="C295" s="356" t="s">
        <v>2328</v>
      </c>
      <c r="D295" s="356">
        <v>63</v>
      </c>
      <c r="E295" s="360" t="s">
        <v>2311</v>
      </c>
      <c r="F295" s="363"/>
      <c r="G295" s="356"/>
    </row>
    <row r="296" spans="2:7">
      <c r="B296" s="356" t="s">
        <v>1579</v>
      </c>
      <c r="C296" s="356" t="s">
        <v>2328</v>
      </c>
      <c r="D296" s="356">
        <v>64</v>
      </c>
      <c r="E296" s="360" t="s">
        <v>2205</v>
      </c>
      <c r="F296" s="363"/>
      <c r="G296" s="356"/>
    </row>
    <row r="297" spans="2:7">
      <c r="B297" s="356" t="s">
        <v>1579</v>
      </c>
      <c r="C297" s="356" t="s">
        <v>2328</v>
      </c>
      <c r="D297" s="356">
        <v>65</v>
      </c>
      <c r="E297" s="360" t="s">
        <v>1626</v>
      </c>
      <c r="F297" s="363"/>
      <c r="G297" s="356"/>
    </row>
    <row r="298" spans="2:7">
      <c r="B298" s="356" t="s">
        <v>1579</v>
      </c>
      <c r="C298" s="356" t="s">
        <v>2328</v>
      </c>
      <c r="D298" s="356">
        <v>66</v>
      </c>
      <c r="E298" s="356" t="s">
        <v>668</v>
      </c>
      <c r="F298" s="363" t="s">
        <v>7266</v>
      </c>
      <c r="G298" s="356"/>
    </row>
    <row r="299" spans="2:7">
      <c r="B299" s="356" t="s">
        <v>1579</v>
      </c>
      <c r="C299" s="356" t="s">
        <v>2328</v>
      </c>
      <c r="D299" s="356">
        <v>67</v>
      </c>
      <c r="E299" s="356" t="s">
        <v>1017</v>
      </c>
      <c r="F299" s="363" t="s">
        <v>7266</v>
      </c>
      <c r="G299" s="356"/>
    </row>
    <row r="300" spans="2:7">
      <c r="B300" s="356" t="s">
        <v>1579</v>
      </c>
      <c r="C300" s="356" t="s">
        <v>2328</v>
      </c>
      <c r="D300" s="356">
        <v>68</v>
      </c>
      <c r="E300" s="360" t="s">
        <v>2333</v>
      </c>
      <c r="F300" s="363"/>
      <c r="G300" s="356"/>
    </row>
    <row r="301" spans="2:7">
      <c r="B301" s="356" t="s">
        <v>1579</v>
      </c>
      <c r="C301" s="356" t="s">
        <v>2328</v>
      </c>
      <c r="D301" s="356">
        <v>69</v>
      </c>
      <c r="E301" s="360" t="s">
        <v>2326</v>
      </c>
      <c r="F301" s="363"/>
      <c r="G301" s="356"/>
    </row>
    <row r="302" spans="2:7">
      <c r="B302" s="356" t="s">
        <v>1579</v>
      </c>
      <c r="C302" s="356" t="s">
        <v>2328</v>
      </c>
      <c r="D302" s="356">
        <v>70</v>
      </c>
      <c r="E302" s="360" t="s">
        <v>1960</v>
      </c>
      <c r="F302" s="363"/>
      <c r="G302" s="356"/>
    </row>
    <row r="303" spans="2:7">
      <c r="B303" s="356" t="s">
        <v>1579</v>
      </c>
      <c r="C303" s="356" t="s">
        <v>2328</v>
      </c>
      <c r="D303" s="356">
        <v>71</v>
      </c>
      <c r="E303" s="356" t="s">
        <v>343</v>
      </c>
      <c r="F303" s="363" t="s">
        <v>7266</v>
      </c>
      <c r="G303" s="356"/>
    </row>
    <row r="304" spans="2:7">
      <c r="B304" s="356" t="s">
        <v>1579</v>
      </c>
      <c r="C304" s="356" t="s">
        <v>2328</v>
      </c>
      <c r="D304" s="356">
        <v>72</v>
      </c>
      <c r="E304" s="356" t="s">
        <v>400</v>
      </c>
      <c r="F304" s="363" t="s">
        <v>7266</v>
      </c>
      <c r="G304" s="356"/>
    </row>
    <row r="305" spans="2:7">
      <c r="B305" s="356" t="s">
        <v>1579</v>
      </c>
      <c r="C305" s="356" t="s">
        <v>2328</v>
      </c>
      <c r="D305" s="356">
        <v>73</v>
      </c>
      <c r="E305" s="356" t="s">
        <v>1055</v>
      </c>
      <c r="F305" s="363" t="s">
        <v>7266</v>
      </c>
      <c r="G305" s="356"/>
    </row>
    <row r="306" spans="2:7">
      <c r="B306" s="356" t="s">
        <v>1579</v>
      </c>
      <c r="C306" s="356" t="s">
        <v>2328</v>
      </c>
      <c r="D306" s="356">
        <v>74</v>
      </c>
      <c r="E306" s="356" t="s">
        <v>1711</v>
      </c>
      <c r="F306" s="363" t="s">
        <v>7266</v>
      </c>
      <c r="G306" s="356"/>
    </row>
    <row r="307" spans="2:7">
      <c r="B307" s="356" t="s">
        <v>1579</v>
      </c>
      <c r="C307" s="356" t="s">
        <v>2328</v>
      </c>
      <c r="D307" s="356">
        <v>75</v>
      </c>
      <c r="E307" s="356" t="s">
        <v>2410</v>
      </c>
      <c r="F307" s="363"/>
      <c r="G307" s="356"/>
    </row>
    <row r="308" spans="2:7">
      <c r="B308" s="356" t="s">
        <v>1579</v>
      </c>
      <c r="C308" s="356" t="s">
        <v>2328</v>
      </c>
      <c r="D308" s="356">
        <v>76</v>
      </c>
      <c r="E308" s="356" t="s">
        <v>2415</v>
      </c>
      <c r="F308" s="363"/>
      <c r="G308" s="356"/>
    </row>
    <row r="309" spans="2:7">
      <c r="B309" s="356" t="s">
        <v>1579</v>
      </c>
      <c r="C309" s="356" t="s">
        <v>2328</v>
      </c>
      <c r="D309" s="356">
        <v>77</v>
      </c>
      <c r="E309" s="356" t="s">
        <v>2417</v>
      </c>
      <c r="F309" s="363"/>
      <c r="G309" s="356"/>
    </row>
    <row r="310" spans="2:7">
      <c r="B310" s="356" t="s">
        <v>1579</v>
      </c>
      <c r="C310" s="356" t="s">
        <v>2328</v>
      </c>
      <c r="D310" s="356">
        <v>78</v>
      </c>
      <c r="E310" s="356" t="s">
        <v>2418</v>
      </c>
      <c r="F310" s="363"/>
      <c r="G310" s="356"/>
    </row>
    <row r="311" spans="2:7">
      <c r="B311" s="356" t="s">
        <v>1579</v>
      </c>
      <c r="C311" s="356" t="s">
        <v>2328</v>
      </c>
      <c r="D311" s="356">
        <v>79</v>
      </c>
      <c r="E311" s="356" t="s">
        <v>2423</v>
      </c>
      <c r="F311" s="363"/>
      <c r="G311" s="356"/>
    </row>
    <row r="312" spans="2:7">
      <c r="B312" s="356" t="s">
        <v>1579</v>
      </c>
      <c r="C312" s="356" t="s">
        <v>2328</v>
      </c>
      <c r="D312" s="356">
        <v>80</v>
      </c>
      <c r="E312" s="356" t="s">
        <v>2428</v>
      </c>
      <c r="F312" s="363"/>
      <c r="G312" s="356"/>
    </row>
    <row r="313" spans="2:7">
      <c r="B313" s="356" t="s">
        <v>1579</v>
      </c>
      <c r="C313" s="356" t="s">
        <v>2328</v>
      </c>
      <c r="D313" s="356">
        <v>81</v>
      </c>
      <c r="E313" s="356" t="s">
        <v>95</v>
      </c>
      <c r="F313" s="363"/>
      <c r="G313" s="356"/>
    </row>
    <row r="314" spans="2:7">
      <c r="B314" s="356" t="s">
        <v>1579</v>
      </c>
      <c r="C314" s="356" t="s">
        <v>2328</v>
      </c>
      <c r="D314" s="356">
        <v>82</v>
      </c>
      <c r="E314" s="356" t="s">
        <v>1516</v>
      </c>
      <c r="F314" s="363"/>
      <c r="G314" s="356"/>
    </row>
    <row r="315" spans="2:7">
      <c r="B315" s="356" t="s">
        <v>1579</v>
      </c>
      <c r="C315" s="356" t="s">
        <v>2328</v>
      </c>
      <c r="D315" s="356">
        <v>83</v>
      </c>
      <c r="E315" s="356" t="s">
        <v>2429</v>
      </c>
      <c r="F315" s="363"/>
      <c r="G315" s="356"/>
    </row>
    <row r="316" spans="2:7">
      <c r="B316" s="356" t="s">
        <v>1579</v>
      </c>
      <c r="C316" s="356" t="s">
        <v>2328</v>
      </c>
      <c r="D316" s="356">
        <v>84</v>
      </c>
      <c r="E316" s="360" t="s">
        <v>2282</v>
      </c>
      <c r="F316" s="363"/>
      <c r="G316" s="356"/>
    </row>
    <row r="317" spans="2:7">
      <c r="B317" s="356" t="s">
        <v>1579</v>
      </c>
      <c r="C317" s="356" t="s">
        <v>2328</v>
      </c>
      <c r="D317" s="356">
        <v>85</v>
      </c>
      <c r="E317" s="360" t="s">
        <v>2436</v>
      </c>
      <c r="F317" s="363"/>
      <c r="G317" s="356"/>
    </row>
    <row r="318" spans="2:7">
      <c r="B318" s="356" t="s">
        <v>1579</v>
      </c>
      <c r="C318" s="356" t="s">
        <v>2328</v>
      </c>
      <c r="D318" s="356">
        <v>86</v>
      </c>
      <c r="E318" s="360" t="s">
        <v>1780</v>
      </c>
      <c r="F318" s="363"/>
      <c r="G318" s="356"/>
    </row>
    <row r="319" spans="2:7">
      <c r="B319" s="356" t="s">
        <v>1579</v>
      </c>
      <c r="C319" s="356" t="s">
        <v>2328</v>
      </c>
      <c r="D319" s="356">
        <v>87</v>
      </c>
      <c r="E319" s="360" t="s">
        <v>198</v>
      </c>
      <c r="F319" s="363"/>
      <c r="G319" s="356"/>
    </row>
    <row r="320" spans="2:7">
      <c r="B320" s="356" t="s">
        <v>1579</v>
      </c>
      <c r="C320" s="356" t="s">
        <v>2328</v>
      </c>
      <c r="D320" s="356">
        <v>88</v>
      </c>
      <c r="E320" s="360" t="s">
        <v>1885</v>
      </c>
      <c r="F320" s="363"/>
      <c r="G320" s="356"/>
    </row>
    <row r="321" spans="2:7">
      <c r="B321" s="356" t="s">
        <v>1579</v>
      </c>
      <c r="C321" s="356" t="s">
        <v>2328</v>
      </c>
      <c r="D321" s="356">
        <v>89</v>
      </c>
      <c r="E321" s="360" t="s">
        <v>65</v>
      </c>
      <c r="F321" s="363"/>
      <c r="G321" s="356"/>
    </row>
    <row r="322" spans="2:7">
      <c r="B322" s="356" t="s">
        <v>1579</v>
      </c>
      <c r="C322" s="356" t="s">
        <v>2328</v>
      </c>
      <c r="D322" s="356">
        <v>90</v>
      </c>
      <c r="E322" s="356" t="s">
        <v>2437</v>
      </c>
      <c r="F322" s="363" t="s">
        <v>7266</v>
      </c>
      <c r="G322" s="356"/>
    </row>
    <row r="323" spans="2:7">
      <c r="B323" s="356" t="s">
        <v>1579</v>
      </c>
      <c r="C323" s="356" t="s">
        <v>2328</v>
      </c>
      <c r="D323" s="356">
        <v>91</v>
      </c>
      <c r="E323" s="356" t="s">
        <v>555</v>
      </c>
      <c r="F323" s="363" t="s">
        <v>7266</v>
      </c>
      <c r="G323" s="356"/>
    </row>
    <row r="324" spans="2:7">
      <c r="B324" s="356" t="s">
        <v>1579</v>
      </c>
      <c r="C324" s="356" t="s">
        <v>2328</v>
      </c>
      <c r="D324" s="356">
        <v>92</v>
      </c>
      <c r="E324" s="356" t="s">
        <v>525</v>
      </c>
      <c r="F324" s="363" t="s">
        <v>7266</v>
      </c>
      <c r="G324" s="356"/>
    </row>
    <row r="325" spans="2:7">
      <c r="B325" s="356" t="s">
        <v>1579</v>
      </c>
      <c r="C325" s="356" t="s">
        <v>2328</v>
      </c>
      <c r="D325" s="356">
        <v>93</v>
      </c>
      <c r="E325" s="360" t="s">
        <v>1199</v>
      </c>
      <c r="F325" s="363"/>
      <c r="G325" s="356"/>
    </row>
    <row r="326" spans="2:7">
      <c r="B326" s="356" t="s">
        <v>1579</v>
      </c>
      <c r="C326" s="356" t="s">
        <v>2328</v>
      </c>
      <c r="D326" s="356">
        <v>94</v>
      </c>
      <c r="E326" s="360" t="s">
        <v>2438</v>
      </c>
      <c r="F326" s="363"/>
      <c r="G326" s="356"/>
    </row>
    <row r="327" spans="2:7">
      <c r="B327" s="356" t="s">
        <v>1579</v>
      </c>
      <c r="C327" s="356" t="s">
        <v>2328</v>
      </c>
      <c r="D327" s="356">
        <v>95</v>
      </c>
      <c r="E327" s="360" t="s">
        <v>2441</v>
      </c>
      <c r="F327" s="363"/>
      <c r="G327" s="356"/>
    </row>
    <row r="328" spans="2:7">
      <c r="B328" s="356" t="s">
        <v>1579</v>
      </c>
      <c r="C328" s="356" t="s">
        <v>2328</v>
      </c>
      <c r="D328" s="356">
        <v>96</v>
      </c>
      <c r="E328" s="360" t="s">
        <v>932</v>
      </c>
      <c r="F328" s="363"/>
      <c r="G328" s="356"/>
    </row>
    <row r="329" spans="2:7">
      <c r="B329" s="356" t="s">
        <v>1579</v>
      </c>
      <c r="C329" s="356" t="s">
        <v>2328</v>
      </c>
      <c r="D329" s="356">
        <v>97</v>
      </c>
      <c r="E329" s="356" t="s">
        <v>1179</v>
      </c>
      <c r="F329" s="363" t="s">
        <v>7266</v>
      </c>
      <c r="G329" s="356"/>
    </row>
    <row r="330" spans="2:7">
      <c r="B330" s="356" t="s">
        <v>1579</v>
      </c>
      <c r="C330" s="356" t="s">
        <v>2328</v>
      </c>
      <c r="D330" s="356">
        <v>98</v>
      </c>
      <c r="E330" s="356" t="s">
        <v>2444</v>
      </c>
      <c r="F330" s="363" t="s">
        <v>7266</v>
      </c>
      <c r="G330" s="356"/>
    </row>
    <row r="331" spans="2:7">
      <c r="B331" s="356" t="s">
        <v>1579</v>
      </c>
      <c r="C331" s="356" t="s">
        <v>2328</v>
      </c>
      <c r="D331" s="356">
        <v>99</v>
      </c>
      <c r="E331" s="356" t="s">
        <v>702</v>
      </c>
      <c r="F331" s="363" t="s">
        <v>7266</v>
      </c>
      <c r="G331" s="356"/>
    </row>
    <row r="332" spans="2:7">
      <c r="B332" s="356" t="s">
        <v>1579</v>
      </c>
      <c r="C332" s="356" t="s">
        <v>2328</v>
      </c>
      <c r="D332" s="356">
        <v>100</v>
      </c>
      <c r="E332" s="356" t="s">
        <v>382</v>
      </c>
      <c r="F332" s="363" t="s">
        <v>7266</v>
      </c>
      <c r="G332" s="356"/>
    </row>
    <row r="333" spans="2:7">
      <c r="B333" s="356" t="s">
        <v>1579</v>
      </c>
      <c r="C333" s="356" t="s">
        <v>2328</v>
      </c>
      <c r="D333" s="356">
        <v>101</v>
      </c>
      <c r="E333" s="356" t="s">
        <v>2445</v>
      </c>
      <c r="F333" s="363" t="s">
        <v>7266</v>
      </c>
      <c r="G333" s="356"/>
    </row>
    <row r="334" spans="2:7">
      <c r="B334" s="356" t="s">
        <v>1579</v>
      </c>
      <c r="C334" s="356" t="s">
        <v>2328</v>
      </c>
      <c r="D334" s="356">
        <v>102</v>
      </c>
      <c r="E334" s="356" t="s">
        <v>660</v>
      </c>
      <c r="F334" s="363" t="s">
        <v>7266</v>
      </c>
      <c r="G334" s="356"/>
    </row>
    <row r="335" spans="2:7">
      <c r="B335" s="356" t="s">
        <v>1579</v>
      </c>
      <c r="C335" s="356" t="s">
        <v>2328</v>
      </c>
      <c r="D335" s="356">
        <v>103</v>
      </c>
      <c r="E335" s="356" t="s">
        <v>2446</v>
      </c>
      <c r="F335" s="363" t="s">
        <v>7266</v>
      </c>
      <c r="G335" s="356"/>
    </row>
    <row r="336" spans="2:7">
      <c r="B336" s="356" t="s">
        <v>1579</v>
      </c>
      <c r="C336" s="356" t="s">
        <v>2328</v>
      </c>
      <c r="D336" s="356">
        <v>104</v>
      </c>
      <c r="E336" s="360" t="s">
        <v>2448</v>
      </c>
      <c r="F336" s="363"/>
      <c r="G336" s="356"/>
    </row>
    <row r="337" spans="2:7">
      <c r="B337" s="356" t="s">
        <v>1579</v>
      </c>
      <c r="C337" s="356" t="s">
        <v>2328</v>
      </c>
      <c r="D337" s="356">
        <v>105</v>
      </c>
      <c r="E337" s="356" t="s">
        <v>782</v>
      </c>
      <c r="F337" s="363" t="s">
        <v>7266</v>
      </c>
      <c r="G337" s="356"/>
    </row>
    <row r="338" spans="2:7">
      <c r="B338" s="356" t="s">
        <v>1579</v>
      </c>
      <c r="C338" s="356" t="s">
        <v>2328</v>
      </c>
      <c r="D338" s="356">
        <v>106</v>
      </c>
      <c r="E338" s="358" t="s">
        <v>286</v>
      </c>
      <c r="F338" s="363"/>
      <c r="G338" s="356"/>
    </row>
    <row r="339" spans="2:7">
      <c r="B339" s="356" t="s">
        <v>1579</v>
      </c>
      <c r="C339" s="356" t="s">
        <v>2328</v>
      </c>
      <c r="D339" s="356">
        <v>107</v>
      </c>
      <c r="E339" s="358" t="s">
        <v>241</v>
      </c>
      <c r="F339" s="363"/>
      <c r="G339" s="356"/>
    </row>
    <row r="340" spans="2:7">
      <c r="B340" s="356" t="s">
        <v>1579</v>
      </c>
      <c r="C340" s="356" t="s">
        <v>2328</v>
      </c>
      <c r="D340" s="356">
        <v>108</v>
      </c>
      <c r="E340" s="358" t="s">
        <v>299</v>
      </c>
      <c r="F340" s="363"/>
      <c r="G340" s="356"/>
    </row>
    <row r="341" spans="2:7">
      <c r="B341" s="356" t="s">
        <v>1579</v>
      </c>
      <c r="C341" s="356" t="s">
        <v>2328</v>
      </c>
      <c r="D341" s="356">
        <v>109</v>
      </c>
      <c r="E341" s="358" t="s">
        <v>103</v>
      </c>
      <c r="F341" s="363"/>
      <c r="G341" s="356"/>
    </row>
    <row r="342" spans="2:7">
      <c r="B342" s="356" t="s">
        <v>1579</v>
      </c>
      <c r="C342" s="356" t="s">
        <v>2328</v>
      </c>
      <c r="D342" s="356">
        <v>110</v>
      </c>
      <c r="E342" s="358" t="s">
        <v>303</v>
      </c>
      <c r="F342" s="363"/>
      <c r="G342" s="356"/>
    </row>
    <row r="343" spans="2:7">
      <c r="B343" s="356" t="s">
        <v>1579</v>
      </c>
      <c r="C343" s="356" t="s">
        <v>2328</v>
      </c>
      <c r="D343" s="356">
        <v>111</v>
      </c>
      <c r="E343" s="358" t="s">
        <v>306</v>
      </c>
      <c r="F343" s="363"/>
      <c r="G343" s="356"/>
    </row>
    <row r="344" spans="2:7">
      <c r="B344" s="356" t="s">
        <v>1579</v>
      </c>
      <c r="C344" s="356" t="s">
        <v>2328</v>
      </c>
      <c r="D344" s="356">
        <v>112</v>
      </c>
      <c r="E344" s="361" t="s">
        <v>7428</v>
      </c>
      <c r="F344" s="363"/>
      <c r="G344" s="356"/>
    </row>
    <row r="345" spans="2:7">
      <c r="B345" s="356" t="s">
        <v>1579</v>
      </c>
      <c r="C345" s="356" t="s">
        <v>2328</v>
      </c>
      <c r="D345" s="356">
        <v>113</v>
      </c>
      <c r="E345" s="361" t="s">
        <v>7486</v>
      </c>
      <c r="F345" s="363"/>
      <c r="G345" s="356"/>
    </row>
    <row r="346" spans="2:7">
      <c r="B346" s="356" t="s">
        <v>1579</v>
      </c>
      <c r="C346" s="356" t="s">
        <v>2328</v>
      </c>
      <c r="D346" s="356">
        <v>114</v>
      </c>
      <c r="E346" s="361" t="s">
        <v>7431</v>
      </c>
      <c r="F346" s="363"/>
      <c r="G346" s="356"/>
    </row>
    <row r="347" spans="2:7">
      <c r="B347" s="356" t="s">
        <v>1579</v>
      </c>
      <c r="C347" s="356" t="s">
        <v>2328</v>
      </c>
      <c r="D347" s="356">
        <v>115</v>
      </c>
      <c r="E347" s="361" t="s">
        <v>1367</v>
      </c>
      <c r="F347" s="363"/>
      <c r="G347" s="356"/>
    </row>
    <row r="348" spans="2:7">
      <c r="B348" s="356" t="s">
        <v>1579</v>
      </c>
      <c r="C348" s="356" t="s">
        <v>2328</v>
      </c>
      <c r="D348" s="356">
        <v>116</v>
      </c>
      <c r="E348" s="361" t="s">
        <v>1775</v>
      </c>
      <c r="F348" s="363"/>
      <c r="G348" s="356"/>
    </row>
    <row r="349" spans="2:7">
      <c r="B349" s="356" t="s">
        <v>1579</v>
      </c>
      <c r="C349" s="356" t="s">
        <v>2328</v>
      </c>
      <c r="D349" s="356">
        <v>117</v>
      </c>
      <c r="E349" s="361" t="s">
        <v>7432</v>
      </c>
      <c r="F349" s="363"/>
      <c r="G349" s="356"/>
    </row>
    <row r="350" spans="2:7">
      <c r="B350" s="356" t="s">
        <v>1579</v>
      </c>
      <c r="C350" s="356" t="s">
        <v>2328</v>
      </c>
      <c r="D350" s="356">
        <v>118</v>
      </c>
      <c r="E350" s="361" t="s">
        <v>7167</v>
      </c>
      <c r="F350" s="363"/>
      <c r="G350" s="356"/>
    </row>
    <row r="351" spans="2:7">
      <c r="B351" s="356" t="s">
        <v>1579</v>
      </c>
      <c r="C351" s="356" t="s">
        <v>2328</v>
      </c>
      <c r="D351" s="356">
        <v>119</v>
      </c>
      <c r="E351" s="361" t="s">
        <v>4469</v>
      </c>
      <c r="F351" s="363"/>
      <c r="G351" s="356"/>
    </row>
    <row r="352" spans="2:7">
      <c r="B352" s="356" t="s">
        <v>1579</v>
      </c>
      <c r="C352" s="356" t="s">
        <v>2328</v>
      </c>
      <c r="D352" s="356">
        <v>120</v>
      </c>
      <c r="E352" s="361" t="s">
        <v>4166</v>
      </c>
      <c r="F352" s="363"/>
      <c r="G352" s="356"/>
    </row>
    <row r="353" spans="2:7">
      <c r="B353" s="356" t="s">
        <v>1579</v>
      </c>
      <c r="C353" s="356" t="s">
        <v>2328</v>
      </c>
      <c r="D353" s="356">
        <v>121</v>
      </c>
      <c r="E353" s="361" t="s">
        <v>7433</v>
      </c>
      <c r="F353" s="363"/>
      <c r="G353" s="356"/>
    </row>
    <row r="354" spans="2:7">
      <c r="B354" s="356" t="s">
        <v>1579</v>
      </c>
      <c r="C354" s="356" t="s">
        <v>2328</v>
      </c>
      <c r="D354" s="356">
        <v>122</v>
      </c>
      <c r="E354" s="361" t="s">
        <v>6633</v>
      </c>
      <c r="F354" s="363"/>
      <c r="G354" s="356"/>
    </row>
    <row r="355" spans="2:7">
      <c r="B355" s="356" t="s">
        <v>1579</v>
      </c>
      <c r="C355" s="356" t="s">
        <v>2328</v>
      </c>
      <c r="D355" s="356">
        <v>123</v>
      </c>
      <c r="E355" s="361" t="s">
        <v>58</v>
      </c>
      <c r="F355" s="363"/>
      <c r="G355" s="356"/>
    </row>
    <row r="356" spans="2:7">
      <c r="B356" s="356" t="s">
        <v>1579</v>
      </c>
      <c r="C356" s="356" t="s">
        <v>2328</v>
      </c>
      <c r="D356" s="356">
        <v>124</v>
      </c>
      <c r="E356" s="361" t="s">
        <v>5855</v>
      </c>
      <c r="F356" s="363"/>
      <c r="G356" s="356"/>
    </row>
    <row r="357" spans="2:7">
      <c r="B357" s="356" t="s">
        <v>1579</v>
      </c>
      <c r="C357" s="356" t="s">
        <v>2328</v>
      </c>
      <c r="D357" s="356">
        <v>125</v>
      </c>
      <c r="E357" s="361" t="s">
        <v>5893</v>
      </c>
      <c r="F357" s="363"/>
      <c r="G357" s="356"/>
    </row>
    <row r="358" spans="2:7">
      <c r="B358" s="356" t="s">
        <v>1579</v>
      </c>
      <c r="C358" s="356" t="s">
        <v>2328</v>
      </c>
      <c r="D358" s="356">
        <v>126</v>
      </c>
      <c r="E358" s="361" t="s">
        <v>5684</v>
      </c>
      <c r="F358" s="363"/>
      <c r="G358" s="356"/>
    </row>
    <row r="359" spans="2:7">
      <c r="B359" s="356" t="s">
        <v>1579</v>
      </c>
      <c r="C359" s="356" t="s">
        <v>2328</v>
      </c>
      <c r="D359" s="356">
        <v>127</v>
      </c>
      <c r="E359" s="361" t="s">
        <v>5832</v>
      </c>
      <c r="F359" s="363"/>
      <c r="G359" s="356"/>
    </row>
    <row r="360" spans="2:7">
      <c r="B360" s="356" t="s">
        <v>1579</v>
      </c>
      <c r="C360" s="356" t="s">
        <v>2328</v>
      </c>
      <c r="D360" s="356">
        <v>128</v>
      </c>
      <c r="E360" s="361" t="s">
        <v>2534</v>
      </c>
      <c r="F360" s="363"/>
      <c r="G360" s="356"/>
    </row>
    <row r="361" spans="2:7">
      <c r="B361" s="356" t="s">
        <v>1579</v>
      </c>
      <c r="C361" s="356" t="s">
        <v>2328</v>
      </c>
      <c r="D361" s="356">
        <v>129</v>
      </c>
      <c r="E361" s="361" t="s">
        <v>7434</v>
      </c>
      <c r="F361" s="363"/>
      <c r="G361" s="356"/>
    </row>
    <row r="362" spans="2:7">
      <c r="B362" s="356" t="s">
        <v>1579</v>
      </c>
      <c r="C362" s="356" t="s">
        <v>2328</v>
      </c>
      <c r="D362" s="356">
        <v>130</v>
      </c>
      <c r="E362" s="361" t="s">
        <v>7039</v>
      </c>
      <c r="F362" s="363"/>
      <c r="G362" s="356"/>
    </row>
    <row r="363" spans="2:7">
      <c r="B363" s="356" t="s">
        <v>1579</v>
      </c>
      <c r="C363" s="356" t="s">
        <v>2328</v>
      </c>
      <c r="D363" s="356">
        <v>131</v>
      </c>
      <c r="E363" s="361" t="s">
        <v>6324</v>
      </c>
      <c r="F363" s="363"/>
      <c r="G363" s="356"/>
    </row>
    <row r="364" spans="2:7">
      <c r="B364" s="356" t="s">
        <v>1579</v>
      </c>
      <c r="C364" s="356" t="s">
        <v>2328</v>
      </c>
      <c r="D364" s="356">
        <v>132</v>
      </c>
      <c r="E364" s="361" t="s">
        <v>7479</v>
      </c>
      <c r="F364" s="363"/>
      <c r="G364" s="356"/>
    </row>
    <row r="365" spans="2:7">
      <c r="B365" s="356" t="s">
        <v>1579</v>
      </c>
      <c r="C365" s="356" t="s">
        <v>2328</v>
      </c>
      <c r="D365" s="356">
        <v>133</v>
      </c>
      <c r="E365" s="361" t="s">
        <v>3086</v>
      </c>
      <c r="F365" s="363"/>
      <c r="G365" s="356"/>
    </row>
    <row r="366" spans="2:7">
      <c r="B366" s="356" t="s">
        <v>1579</v>
      </c>
      <c r="C366" s="356" t="s">
        <v>2328</v>
      </c>
      <c r="D366" s="356">
        <v>134</v>
      </c>
      <c r="E366" s="361" t="s">
        <v>7480</v>
      </c>
      <c r="F366" s="363"/>
      <c r="G366" s="356"/>
    </row>
    <row r="367" spans="2:7">
      <c r="B367" s="356" t="s">
        <v>1579</v>
      </c>
      <c r="C367" s="356" t="s">
        <v>2328</v>
      </c>
      <c r="D367" s="356">
        <v>135</v>
      </c>
      <c r="E367" s="361" t="s">
        <v>5230</v>
      </c>
      <c r="F367" s="363"/>
      <c r="G367" s="356"/>
    </row>
    <row r="368" spans="2:7">
      <c r="B368" s="356" t="s">
        <v>1579</v>
      </c>
      <c r="C368" s="356" t="s">
        <v>2328</v>
      </c>
      <c r="D368" s="356">
        <v>136</v>
      </c>
      <c r="E368" s="361" t="s">
        <v>7435</v>
      </c>
      <c r="F368" s="363"/>
      <c r="G368" s="356"/>
    </row>
    <row r="369" spans="2:7">
      <c r="B369" s="356" t="s">
        <v>1579</v>
      </c>
      <c r="C369" s="356" t="s">
        <v>2328</v>
      </c>
      <c r="D369" s="356">
        <v>137</v>
      </c>
      <c r="E369" s="361" t="s">
        <v>7436</v>
      </c>
      <c r="F369" s="363"/>
      <c r="G369" s="356"/>
    </row>
    <row r="370" spans="2:7">
      <c r="B370" s="356" t="s">
        <v>1579</v>
      </c>
      <c r="C370" s="356" t="s">
        <v>2328</v>
      </c>
      <c r="D370" s="356">
        <v>138</v>
      </c>
      <c r="E370" s="361" t="s">
        <v>7417</v>
      </c>
      <c r="F370" s="363"/>
      <c r="G370" s="356"/>
    </row>
    <row r="371" spans="2:7">
      <c r="B371" s="356" t="s">
        <v>1579</v>
      </c>
      <c r="C371" s="356" t="s">
        <v>2328</v>
      </c>
      <c r="D371" s="356">
        <v>139</v>
      </c>
      <c r="E371" s="361" t="s">
        <v>7418</v>
      </c>
      <c r="F371" s="363"/>
      <c r="G371" s="356"/>
    </row>
    <row r="372" spans="2:7">
      <c r="B372" s="356" t="s">
        <v>1579</v>
      </c>
      <c r="C372" s="356" t="s">
        <v>2328</v>
      </c>
      <c r="D372" s="356">
        <v>140</v>
      </c>
      <c r="E372" s="361" t="s">
        <v>3454</v>
      </c>
      <c r="F372" s="363"/>
      <c r="G372" s="356"/>
    </row>
    <row r="373" spans="2:7">
      <c r="B373" s="356" t="s">
        <v>1579</v>
      </c>
      <c r="C373" s="356" t="s">
        <v>2328</v>
      </c>
      <c r="D373" s="356">
        <v>141</v>
      </c>
      <c r="E373" s="361" t="s">
        <v>1968</v>
      </c>
      <c r="F373" s="363"/>
      <c r="G373" s="356"/>
    </row>
    <row r="374" spans="2:7">
      <c r="B374" s="356" t="s">
        <v>1579</v>
      </c>
      <c r="C374" s="356" t="s">
        <v>2328</v>
      </c>
      <c r="D374" s="356">
        <v>142</v>
      </c>
      <c r="E374" s="361" t="s">
        <v>7465</v>
      </c>
      <c r="F374" s="363"/>
      <c r="G374" s="356"/>
    </row>
    <row r="375" spans="2:7">
      <c r="B375" s="356" t="s">
        <v>1579</v>
      </c>
      <c r="C375" s="356" t="s">
        <v>2328</v>
      </c>
      <c r="D375" s="356">
        <v>143</v>
      </c>
      <c r="E375" s="361" t="s">
        <v>7437</v>
      </c>
      <c r="F375" s="363"/>
      <c r="G375" s="356"/>
    </row>
    <row r="376" spans="2:7">
      <c r="B376" s="356" t="s">
        <v>1579</v>
      </c>
      <c r="C376" s="356" t="s">
        <v>2328</v>
      </c>
      <c r="D376" s="356">
        <v>144</v>
      </c>
      <c r="E376" s="361" t="s">
        <v>7466</v>
      </c>
      <c r="F376" s="363"/>
      <c r="G376" s="356"/>
    </row>
    <row r="377" spans="2:7">
      <c r="B377" s="356" t="s">
        <v>1579</v>
      </c>
      <c r="C377" s="356" t="s">
        <v>2328</v>
      </c>
      <c r="D377" s="356">
        <v>145</v>
      </c>
      <c r="E377" s="361" t="s">
        <v>7438</v>
      </c>
      <c r="F377" s="363"/>
      <c r="G377" s="356"/>
    </row>
    <row r="378" spans="2:7">
      <c r="B378" s="356" t="s">
        <v>1579</v>
      </c>
      <c r="C378" s="356" t="s">
        <v>2328</v>
      </c>
      <c r="D378" s="356">
        <v>146</v>
      </c>
      <c r="E378" s="361" t="s">
        <v>604</v>
      </c>
      <c r="F378" s="363"/>
      <c r="G378" s="356"/>
    </row>
    <row r="379" spans="2:7">
      <c r="B379" s="356" t="s">
        <v>1579</v>
      </c>
      <c r="C379" s="356" t="s">
        <v>2328</v>
      </c>
      <c r="D379" s="356">
        <v>147</v>
      </c>
      <c r="E379" s="361" t="s">
        <v>5225</v>
      </c>
      <c r="F379" s="363"/>
      <c r="G379" s="356"/>
    </row>
    <row r="380" spans="2:7">
      <c r="B380" s="356" t="s">
        <v>1579</v>
      </c>
      <c r="C380" s="356" t="s">
        <v>2328</v>
      </c>
      <c r="D380" s="356">
        <v>148</v>
      </c>
      <c r="E380" s="361" t="s">
        <v>7419</v>
      </c>
      <c r="F380" s="363"/>
      <c r="G380" s="356"/>
    </row>
    <row r="381" spans="2:7">
      <c r="B381" s="356" t="s">
        <v>1579</v>
      </c>
      <c r="C381" s="356" t="s">
        <v>2328</v>
      </c>
      <c r="D381" s="356">
        <v>149</v>
      </c>
      <c r="E381" s="361" t="s">
        <v>746</v>
      </c>
      <c r="F381" s="363"/>
      <c r="G381" s="356"/>
    </row>
    <row r="382" spans="2:7">
      <c r="B382" s="356" t="s">
        <v>1579</v>
      </c>
      <c r="C382" s="356" t="s">
        <v>2328</v>
      </c>
      <c r="D382" s="356">
        <v>150</v>
      </c>
      <c r="E382" s="361" t="s">
        <v>7482</v>
      </c>
      <c r="F382" s="363"/>
      <c r="G382" s="356"/>
    </row>
    <row r="383" spans="2:7">
      <c r="B383" s="356" t="s">
        <v>1579</v>
      </c>
      <c r="C383" s="356" t="s">
        <v>2328</v>
      </c>
      <c r="D383" s="356">
        <v>151</v>
      </c>
      <c r="E383" s="361" t="s">
        <v>6664</v>
      </c>
      <c r="F383" s="363"/>
      <c r="G383" s="356"/>
    </row>
    <row r="384" spans="2:7">
      <c r="B384" s="356" t="s">
        <v>1579</v>
      </c>
      <c r="C384" s="356" t="s">
        <v>2328</v>
      </c>
      <c r="D384" s="356">
        <v>152</v>
      </c>
      <c r="E384" s="361" t="s">
        <v>7467</v>
      </c>
      <c r="F384" s="363"/>
      <c r="G384" s="356"/>
    </row>
    <row r="385" spans="2:7">
      <c r="B385" s="356" t="s">
        <v>1579</v>
      </c>
      <c r="C385" s="356" t="s">
        <v>2328</v>
      </c>
      <c r="D385" s="356">
        <v>153</v>
      </c>
      <c r="E385" s="361" t="s">
        <v>7468</v>
      </c>
      <c r="F385" s="363"/>
      <c r="G385" s="356"/>
    </row>
    <row r="386" spans="2:7">
      <c r="B386" s="356" t="s">
        <v>1579</v>
      </c>
      <c r="C386" s="356" t="s">
        <v>2328</v>
      </c>
      <c r="D386" s="356">
        <v>154</v>
      </c>
      <c r="E386" s="361" t="s">
        <v>1724</v>
      </c>
      <c r="F386" s="363"/>
      <c r="G386" s="356"/>
    </row>
    <row r="387" spans="2:7">
      <c r="B387" s="356" t="s">
        <v>1579</v>
      </c>
      <c r="C387" s="356" t="s">
        <v>2328</v>
      </c>
      <c r="D387" s="356">
        <v>155</v>
      </c>
      <c r="E387" s="361" t="s">
        <v>7439</v>
      </c>
      <c r="F387" s="363"/>
      <c r="G387" s="356"/>
    </row>
    <row r="388" spans="2:7">
      <c r="B388" s="356" t="s">
        <v>1579</v>
      </c>
      <c r="C388" s="356" t="s">
        <v>2328</v>
      </c>
      <c r="D388" s="356">
        <v>156</v>
      </c>
      <c r="E388" s="361" t="s">
        <v>5494</v>
      </c>
      <c r="F388" s="363"/>
      <c r="G388" s="356"/>
    </row>
    <row r="389" spans="2:7">
      <c r="B389" s="356" t="s">
        <v>1579</v>
      </c>
      <c r="C389" s="356" t="s">
        <v>2328</v>
      </c>
      <c r="D389" s="356">
        <v>157</v>
      </c>
      <c r="E389" s="361" t="s">
        <v>1544</v>
      </c>
      <c r="F389" s="363"/>
      <c r="G389" s="356"/>
    </row>
    <row r="390" spans="2:7">
      <c r="B390" s="356" t="s">
        <v>1579</v>
      </c>
      <c r="C390" s="356" t="s">
        <v>2328</v>
      </c>
      <c r="D390" s="356">
        <v>158</v>
      </c>
      <c r="E390" s="361" t="s">
        <v>1736</v>
      </c>
      <c r="F390" s="363"/>
      <c r="G390" s="356"/>
    </row>
    <row r="391" spans="2:7">
      <c r="B391" s="356" t="s">
        <v>1579</v>
      </c>
      <c r="C391" s="356" t="s">
        <v>2328</v>
      </c>
      <c r="D391" s="356">
        <v>159</v>
      </c>
      <c r="E391" s="361" t="s">
        <v>1970</v>
      </c>
      <c r="F391" s="363"/>
      <c r="G391" s="356"/>
    </row>
    <row r="392" spans="2:7">
      <c r="B392" s="356" t="s">
        <v>1579</v>
      </c>
      <c r="C392" s="356" t="s">
        <v>2328</v>
      </c>
      <c r="D392" s="356">
        <v>160</v>
      </c>
      <c r="E392" s="361" t="s">
        <v>5095</v>
      </c>
      <c r="F392" s="363"/>
      <c r="G392" s="356"/>
    </row>
    <row r="393" spans="2:7">
      <c r="B393" s="356" t="s">
        <v>1579</v>
      </c>
      <c r="C393" s="356" t="s">
        <v>2328</v>
      </c>
      <c r="D393" s="356">
        <v>161</v>
      </c>
      <c r="E393" s="361" t="s">
        <v>8</v>
      </c>
      <c r="F393" s="363"/>
      <c r="G393" s="356"/>
    </row>
    <row r="394" spans="2:7">
      <c r="B394" s="356" t="s">
        <v>1579</v>
      </c>
      <c r="C394" s="356" t="s">
        <v>2328</v>
      </c>
      <c r="D394" s="356">
        <v>162</v>
      </c>
      <c r="E394" s="361" t="s">
        <v>5025</v>
      </c>
      <c r="F394" s="363"/>
      <c r="G394" s="356"/>
    </row>
    <row r="395" spans="2:7">
      <c r="B395" s="356" t="s">
        <v>1579</v>
      </c>
      <c r="C395" s="356" t="s">
        <v>2328</v>
      </c>
      <c r="D395" s="356">
        <v>163</v>
      </c>
      <c r="E395" s="361" t="s">
        <v>7440</v>
      </c>
      <c r="F395" s="363"/>
      <c r="G395" s="356"/>
    </row>
    <row r="396" spans="2:7">
      <c r="B396" s="356" t="s">
        <v>1579</v>
      </c>
      <c r="C396" s="356" t="s">
        <v>2328</v>
      </c>
      <c r="D396" s="356">
        <v>164</v>
      </c>
      <c r="E396" s="361" t="s">
        <v>4583</v>
      </c>
      <c r="F396" s="363"/>
      <c r="G396" s="356"/>
    </row>
    <row r="397" spans="2:7">
      <c r="B397" s="356" t="s">
        <v>1579</v>
      </c>
      <c r="C397" s="356" t="s">
        <v>2328</v>
      </c>
      <c r="D397" s="356">
        <v>165</v>
      </c>
      <c r="E397" s="361" t="s">
        <v>6559</v>
      </c>
      <c r="F397" s="363"/>
      <c r="G397" s="356"/>
    </row>
    <row r="398" spans="2:7">
      <c r="B398" s="356" t="s">
        <v>1579</v>
      </c>
      <c r="C398" s="356" t="s">
        <v>2328</v>
      </c>
      <c r="D398" s="356">
        <v>166</v>
      </c>
      <c r="E398" s="361" t="s">
        <v>7441</v>
      </c>
      <c r="F398" s="363"/>
      <c r="G398" s="356"/>
    </row>
    <row r="399" spans="2:7">
      <c r="B399" s="356" t="s">
        <v>1579</v>
      </c>
      <c r="C399" s="356" t="s">
        <v>2328</v>
      </c>
      <c r="D399" s="356">
        <v>167</v>
      </c>
      <c r="E399" s="361" t="s">
        <v>3471</v>
      </c>
      <c r="F399" s="363"/>
      <c r="G399" s="356"/>
    </row>
    <row r="400" spans="2:7">
      <c r="B400" s="356" t="s">
        <v>1579</v>
      </c>
      <c r="C400" s="356" t="s">
        <v>2328</v>
      </c>
      <c r="D400" s="356">
        <v>168</v>
      </c>
      <c r="E400" s="361" t="s">
        <v>7442</v>
      </c>
      <c r="F400" s="363"/>
      <c r="G400" s="356"/>
    </row>
    <row r="401" spans="2:7">
      <c r="B401" s="356" t="s">
        <v>1579</v>
      </c>
      <c r="C401" s="356" t="s">
        <v>2328</v>
      </c>
      <c r="D401" s="356">
        <v>169</v>
      </c>
      <c r="E401" s="361" t="s">
        <v>6276</v>
      </c>
      <c r="F401" s="363"/>
      <c r="G401" s="356"/>
    </row>
    <row r="402" spans="2:7">
      <c r="B402" s="356" t="s">
        <v>1579</v>
      </c>
      <c r="C402" s="356" t="s">
        <v>2328</v>
      </c>
      <c r="D402" s="356">
        <v>170</v>
      </c>
      <c r="E402" s="361" t="s">
        <v>7443</v>
      </c>
      <c r="F402" s="363"/>
      <c r="G402" s="356"/>
    </row>
    <row r="403" spans="2:7">
      <c r="B403" s="356" t="s">
        <v>1579</v>
      </c>
      <c r="C403" s="356" t="s">
        <v>2328</v>
      </c>
      <c r="D403" s="356">
        <v>171</v>
      </c>
      <c r="E403" s="361" t="s">
        <v>3962</v>
      </c>
      <c r="F403" s="363"/>
      <c r="G403" s="356"/>
    </row>
    <row r="404" spans="2:7">
      <c r="B404" s="356" t="s">
        <v>1579</v>
      </c>
      <c r="C404" s="356" t="s">
        <v>2328</v>
      </c>
      <c r="D404" s="356">
        <v>172</v>
      </c>
      <c r="E404" s="361" t="s">
        <v>7444</v>
      </c>
      <c r="F404" s="363"/>
      <c r="G404" s="356"/>
    </row>
    <row r="405" spans="2:7">
      <c r="B405" s="356" t="s">
        <v>1579</v>
      </c>
      <c r="C405" s="356" t="s">
        <v>2328</v>
      </c>
      <c r="D405" s="356">
        <v>173</v>
      </c>
      <c r="E405" s="361" t="s">
        <v>1363</v>
      </c>
      <c r="F405" s="363"/>
      <c r="G405" s="356"/>
    </row>
    <row r="406" spans="2:7">
      <c r="B406" s="356" t="s">
        <v>1579</v>
      </c>
      <c r="C406" s="356" t="s">
        <v>2328</v>
      </c>
      <c r="D406" s="356">
        <v>174</v>
      </c>
      <c r="E406" s="361" t="s">
        <v>3996</v>
      </c>
      <c r="F406" s="363"/>
      <c r="G406" s="356"/>
    </row>
    <row r="407" spans="2:7">
      <c r="B407" s="356" t="s">
        <v>1579</v>
      </c>
      <c r="C407" s="356" t="s">
        <v>2328</v>
      </c>
      <c r="D407" s="356">
        <v>175</v>
      </c>
      <c r="E407" s="361" t="s">
        <v>6555</v>
      </c>
      <c r="F407" s="363"/>
      <c r="G407" s="356"/>
    </row>
    <row r="408" spans="2:7">
      <c r="B408" s="356" t="s">
        <v>2452</v>
      </c>
      <c r="C408" s="356" t="s">
        <v>2454</v>
      </c>
      <c r="D408" s="356">
        <v>1</v>
      </c>
      <c r="E408" s="358" t="s">
        <v>76</v>
      </c>
      <c r="F408" s="363"/>
      <c r="G408" s="356"/>
    </row>
    <row r="409" spans="2:7">
      <c r="B409" s="356" t="s">
        <v>2452</v>
      </c>
      <c r="C409" s="356" t="s">
        <v>2454</v>
      </c>
      <c r="D409" s="356">
        <v>2</v>
      </c>
      <c r="E409" s="358" t="s">
        <v>71</v>
      </c>
      <c r="F409" s="363"/>
      <c r="G409" s="356"/>
    </row>
    <row r="410" spans="2:7">
      <c r="B410" s="356" t="s">
        <v>2452</v>
      </c>
      <c r="C410" s="356" t="s">
        <v>2454</v>
      </c>
      <c r="D410" s="356">
        <v>3</v>
      </c>
      <c r="E410" s="358" t="s">
        <v>46</v>
      </c>
      <c r="F410" s="363"/>
      <c r="G410" s="356"/>
    </row>
    <row r="411" spans="2:7">
      <c r="B411" s="356" t="s">
        <v>2452</v>
      </c>
      <c r="C411" s="356" t="s">
        <v>2454</v>
      </c>
      <c r="D411" s="356">
        <v>4</v>
      </c>
      <c r="E411" s="358" t="s">
        <v>700</v>
      </c>
      <c r="F411" s="363"/>
      <c r="G411" s="356"/>
    </row>
    <row r="412" spans="2:7">
      <c r="B412" s="356" t="s">
        <v>2452</v>
      </c>
      <c r="C412" s="356" t="s">
        <v>2454</v>
      </c>
      <c r="D412" s="356">
        <v>5</v>
      </c>
      <c r="E412" s="360" t="s">
        <v>827</v>
      </c>
      <c r="F412" s="363"/>
      <c r="G412" s="356"/>
    </row>
    <row r="413" spans="2:7">
      <c r="B413" s="356" t="s">
        <v>2452</v>
      </c>
      <c r="C413" s="356" t="s">
        <v>2454</v>
      </c>
      <c r="D413" s="356">
        <v>6</v>
      </c>
      <c r="E413" s="360" t="s">
        <v>1172</v>
      </c>
      <c r="F413" s="363"/>
      <c r="G413" s="356"/>
    </row>
    <row r="414" spans="2:7">
      <c r="B414" s="356" t="s">
        <v>2452</v>
      </c>
      <c r="C414" s="356" t="s">
        <v>2454</v>
      </c>
      <c r="D414" s="356">
        <v>7</v>
      </c>
      <c r="E414" s="356" t="s">
        <v>2457</v>
      </c>
      <c r="F414" s="363"/>
      <c r="G414" s="356"/>
    </row>
    <row r="415" spans="2:7">
      <c r="B415" s="356" t="s">
        <v>2452</v>
      </c>
      <c r="C415" s="356" t="s">
        <v>2454</v>
      </c>
      <c r="D415" s="356">
        <v>8</v>
      </c>
      <c r="E415" s="356" t="s">
        <v>571</v>
      </c>
      <c r="F415" s="363"/>
      <c r="G415" s="356"/>
    </row>
    <row r="416" spans="2:7">
      <c r="B416" s="356" t="s">
        <v>2452</v>
      </c>
      <c r="C416" s="356" t="s">
        <v>2454</v>
      </c>
      <c r="D416" s="356">
        <v>9</v>
      </c>
      <c r="E416" s="356" t="s">
        <v>1442</v>
      </c>
      <c r="F416" s="363"/>
      <c r="G416" s="356"/>
    </row>
    <row r="417" spans="2:7">
      <c r="B417" s="356" t="s">
        <v>2452</v>
      </c>
      <c r="C417" s="356" t="s">
        <v>2454</v>
      </c>
      <c r="D417" s="356">
        <v>10</v>
      </c>
      <c r="E417" s="356" t="s">
        <v>349</v>
      </c>
      <c r="F417" s="363"/>
      <c r="G417" s="356"/>
    </row>
    <row r="418" spans="2:7">
      <c r="B418" s="356" t="s">
        <v>2452</v>
      </c>
      <c r="C418" s="356" t="s">
        <v>2454</v>
      </c>
      <c r="D418" s="356">
        <v>11</v>
      </c>
      <c r="E418" s="356" t="s">
        <v>5701</v>
      </c>
      <c r="F418" s="363"/>
      <c r="G418" s="356"/>
    </row>
    <row r="419" spans="2:7">
      <c r="B419" s="356" t="s">
        <v>2452</v>
      </c>
      <c r="C419" s="356" t="s">
        <v>2454</v>
      </c>
      <c r="D419" s="356">
        <v>12</v>
      </c>
      <c r="E419" s="356" t="s">
        <v>6186</v>
      </c>
      <c r="F419" s="363"/>
      <c r="G419" s="356"/>
    </row>
    <row r="420" spans="2:7">
      <c r="B420" s="356" t="s">
        <v>2452</v>
      </c>
      <c r="C420" s="356" t="s">
        <v>2454</v>
      </c>
      <c r="D420" s="356">
        <v>13</v>
      </c>
      <c r="E420" s="360" t="s">
        <v>2460</v>
      </c>
      <c r="F420" s="363"/>
      <c r="G420" s="356"/>
    </row>
    <row r="421" spans="2:7">
      <c r="B421" s="356" t="s">
        <v>2452</v>
      </c>
      <c r="C421" s="356" t="s">
        <v>2454</v>
      </c>
      <c r="D421" s="356">
        <v>14</v>
      </c>
      <c r="E421" s="356" t="s">
        <v>2425</v>
      </c>
      <c r="F421" s="363"/>
      <c r="G421" s="356"/>
    </row>
    <row r="422" spans="2:7">
      <c r="B422" s="356" t="s">
        <v>2452</v>
      </c>
      <c r="C422" s="356" t="s">
        <v>2454</v>
      </c>
      <c r="D422" s="356">
        <v>15</v>
      </c>
      <c r="E422" s="356" t="s">
        <v>2463</v>
      </c>
      <c r="F422" s="363"/>
      <c r="G422" s="356"/>
    </row>
    <row r="423" spans="2:7">
      <c r="B423" s="356" t="s">
        <v>2452</v>
      </c>
      <c r="C423" s="356" t="s">
        <v>2454</v>
      </c>
      <c r="D423" s="356">
        <v>16</v>
      </c>
      <c r="E423" s="356" t="s">
        <v>2466</v>
      </c>
      <c r="F423" s="363"/>
      <c r="G423" s="356"/>
    </row>
    <row r="424" spans="2:7">
      <c r="B424" s="356" t="s">
        <v>2452</v>
      </c>
      <c r="C424" s="356" t="s">
        <v>2454</v>
      </c>
      <c r="D424" s="356">
        <v>17</v>
      </c>
      <c r="E424" s="356" t="s">
        <v>268</v>
      </c>
      <c r="F424" s="363"/>
      <c r="G424" s="356"/>
    </row>
    <row r="425" spans="2:7">
      <c r="B425" s="356" t="s">
        <v>2452</v>
      </c>
      <c r="C425" s="356" t="s">
        <v>2454</v>
      </c>
      <c r="D425" s="356">
        <v>18</v>
      </c>
      <c r="E425" s="358" t="s">
        <v>286</v>
      </c>
      <c r="F425" s="363"/>
      <c r="G425" s="356"/>
    </row>
    <row r="426" spans="2:7">
      <c r="B426" s="356" t="s">
        <v>2452</v>
      </c>
      <c r="C426" s="356" t="s">
        <v>2454</v>
      </c>
      <c r="D426" s="356">
        <v>19</v>
      </c>
      <c r="E426" s="358" t="s">
        <v>241</v>
      </c>
      <c r="F426" s="363"/>
      <c r="G426" s="356"/>
    </row>
    <row r="427" spans="2:7">
      <c r="B427" s="356" t="s">
        <v>2452</v>
      </c>
      <c r="C427" s="356" t="s">
        <v>2454</v>
      </c>
      <c r="D427" s="356">
        <v>20</v>
      </c>
      <c r="E427" s="358" t="s">
        <v>299</v>
      </c>
      <c r="F427" s="363"/>
      <c r="G427" s="356"/>
    </row>
    <row r="428" spans="2:7">
      <c r="B428" s="356" t="s">
        <v>2452</v>
      </c>
      <c r="C428" s="356" t="s">
        <v>2454</v>
      </c>
      <c r="D428" s="356">
        <v>21</v>
      </c>
      <c r="E428" s="358" t="s">
        <v>103</v>
      </c>
      <c r="F428" s="363"/>
      <c r="G428" s="356"/>
    </row>
    <row r="429" spans="2:7">
      <c r="B429" s="356" t="s">
        <v>2452</v>
      </c>
      <c r="C429" s="356" t="s">
        <v>2454</v>
      </c>
      <c r="D429" s="356">
        <v>22</v>
      </c>
      <c r="E429" s="358" t="s">
        <v>303</v>
      </c>
      <c r="F429" s="363"/>
      <c r="G429" s="356"/>
    </row>
    <row r="430" spans="2:7">
      <c r="B430" s="356" t="s">
        <v>2452</v>
      </c>
      <c r="C430" s="356" t="s">
        <v>2454</v>
      </c>
      <c r="D430" s="356">
        <v>23</v>
      </c>
      <c r="E430" s="358" t="s">
        <v>306</v>
      </c>
      <c r="F430" s="363"/>
      <c r="G430" s="356"/>
    </row>
    <row r="431" spans="2:7">
      <c r="B431" s="356" t="s">
        <v>2452</v>
      </c>
      <c r="C431" s="356" t="s">
        <v>2454</v>
      </c>
      <c r="D431" s="356">
        <v>24</v>
      </c>
      <c r="E431" s="361" t="s">
        <v>7445</v>
      </c>
      <c r="F431" s="363"/>
      <c r="G431" s="356"/>
    </row>
    <row r="432" spans="2:7">
      <c r="B432" s="356" t="s">
        <v>2452</v>
      </c>
      <c r="C432" s="356" t="s">
        <v>2454</v>
      </c>
      <c r="D432" s="356">
        <v>25</v>
      </c>
      <c r="E432" s="361" t="s">
        <v>7446</v>
      </c>
      <c r="F432" s="363"/>
      <c r="G432" s="356"/>
    </row>
    <row r="433" spans="2:7">
      <c r="B433" s="356" t="s">
        <v>2452</v>
      </c>
      <c r="C433" s="356" t="s">
        <v>2454</v>
      </c>
      <c r="D433" s="356">
        <v>26</v>
      </c>
      <c r="E433" s="361" t="s">
        <v>7447</v>
      </c>
      <c r="F433" s="363"/>
      <c r="G433" s="356"/>
    </row>
    <row r="434" spans="2:7">
      <c r="B434" s="356" t="s">
        <v>960</v>
      </c>
      <c r="C434" s="356" t="s">
        <v>1332</v>
      </c>
      <c r="D434" s="356">
        <v>1</v>
      </c>
      <c r="E434" s="358" t="s">
        <v>76</v>
      </c>
      <c r="F434" s="363"/>
      <c r="G434" s="356"/>
    </row>
    <row r="435" spans="2:7">
      <c r="B435" s="356" t="s">
        <v>960</v>
      </c>
      <c r="C435" s="356" t="s">
        <v>1332</v>
      </c>
      <c r="D435" s="356">
        <v>2</v>
      </c>
      <c r="E435" s="358" t="s">
        <v>71</v>
      </c>
      <c r="F435" s="363"/>
      <c r="G435" s="356"/>
    </row>
    <row r="436" spans="2:7">
      <c r="B436" s="356" t="s">
        <v>960</v>
      </c>
      <c r="C436" s="356" t="s">
        <v>1332</v>
      </c>
      <c r="D436" s="356">
        <v>3</v>
      </c>
      <c r="E436" s="358" t="s">
        <v>46</v>
      </c>
      <c r="F436" s="363"/>
      <c r="G436" s="356"/>
    </row>
    <row r="437" spans="2:7">
      <c r="B437" s="356" t="s">
        <v>960</v>
      </c>
      <c r="C437" s="356" t="s">
        <v>1332</v>
      </c>
      <c r="D437" s="356">
        <v>4</v>
      </c>
      <c r="E437" s="358" t="s">
        <v>700</v>
      </c>
      <c r="F437" s="363"/>
      <c r="G437" s="356"/>
    </row>
    <row r="438" spans="2:7">
      <c r="B438" s="356" t="s">
        <v>960</v>
      </c>
      <c r="C438" s="356" t="s">
        <v>1332</v>
      </c>
      <c r="D438" s="356">
        <v>5</v>
      </c>
      <c r="E438" s="356" t="s">
        <v>2317</v>
      </c>
      <c r="F438" s="363"/>
      <c r="G438" s="356"/>
    </row>
    <row r="439" spans="2:7">
      <c r="B439" s="356" t="s">
        <v>960</v>
      </c>
      <c r="C439" s="356" t="s">
        <v>1332</v>
      </c>
      <c r="D439" s="356">
        <v>6</v>
      </c>
      <c r="E439" s="360" t="s">
        <v>2471</v>
      </c>
      <c r="F439" s="363"/>
      <c r="G439" s="356"/>
    </row>
    <row r="440" spans="2:7">
      <c r="B440" s="356" t="s">
        <v>960</v>
      </c>
      <c r="C440" s="356" t="s">
        <v>1332</v>
      </c>
      <c r="D440" s="356">
        <v>7</v>
      </c>
      <c r="E440" s="360" t="s">
        <v>649</v>
      </c>
      <c r="F440" s="363"/>
      <c r="G440" s="356"/>
    </row>
    <row r="441" spans="2:7">
      <c r="B441" s="356" t="s">
        <v>960</v>
      </c>
      <c r="C441" s="356" t="s">
        <v>1332</v>
      </c>
      <c r="D441" s="356">
        <v>8</v>
      </c>
      <c r="E441" s="360" t="s">
        <v>1346</v>
      </c>
      <c r="F441" s="363"/>
      <c r="G441" s="356"/>
    </row>
    <row r="442" spans="2:7">
      <c r="B442" s="356" t="s">
        <v>960</v>
      </c>
      <c r="C442" s="356" t="s">
        <v>1332</v>
      </c>
      <c r="D442" s="356">
        <v>9</v>
      </c>
      <c r="E442" s="356" t="s">
        <v>2057</v>
      </c>
      <c r="F442" s="363"/>
      <c r="G442" s="356"/>
    </row>
    <row r="443" spans="2:7">
      <c r="B443" s="356" t="s">
        <v>960</v>
      </c>
      <c r="C443" s="356" t="s">
        <v>1332</v>
      </c>
      <c r="D443" s="356">
        <v>10</v>
      </c>
      <c r="E443" s="356" t="s">
        <v>370</v>
      </c>
      <c r="F443" s="363"/>
      <c r="G443" s="356"/>
    </row>
    <row r="444" spans="2:7">
      <c r="B444" s="356" t="s">
        <v>960</v>
      </c>
      <c r="C444" s="356" t="s">
        <v>1332</v>
      </c>
      <c r="D444" s="356">
        <v>11</v>
      </c>
      <c r="E444" s="360" t="s">
        <v>2302</v>
      </c>
      <c r="F444" s="363"/>
      <c r="G444" s="356"/>
    </row>
    <row r="445" spans="2:7">
      <c r="B445" s="356" t="s">
        <v>960</v>
      </c>
      <c r="C445" s="356" t="s">
        <v>1332</v>
      </c>
      <c r="D445" s="356">
        <v>12</v>
      </c>
      <c r="E445" s="360" t="s">
        <v>422</v>
      </c>
      <c r="F445" s="363"/>
      <c r="G445" s="356"/>
    </row>
    <row r="446" spans="2:7">
      <c r="B446" s="356" t="s">
        <v>960</v>
      </c>
      <c r="C446" s="356" t="s">
        <v>1332</v>
      </c>
      <c r="D446" s="356">
        <v>13</v>
      </c>
      <c r="E446" s="360" t="s">
        <v>2235</v>
      </c>
      <c r="F446" s="363"/>
      <c r="G446" s="356"/>
    </row>
    <row r="447" spans="2:7">
      <c r="B447" s="356" t="s">
        <v>960</v>
      </c>
      <c r="C447" s="356" t="s">
        <v>1332</v>
      </c>
      <c r="D447" s="356">
        <v>14</v>
      </c>
      <c r="E447" s="360" t="s">
        <v>2472</v>
      </c>
      <c r="F447" s="363"/>
      <c r="G447" s="356"/>
    </row>
    <row r="448" spans="2:7">
      <c r="B448" s="356" t="s">
        <v>960</v>
      </c>
      <c r="C448" s="356" t="s">
        <v>1332</v>
      </c>
      <c r="D448" s="356">
        <v>15</v>
      </c>
      <c r="E448" s="356" t="s">
        <v>1953</v>
      </c>
      <c r="F448" s="363"/>
      <c r="G448" s="356"/>
    </row>
    <row r="449" spans="2:7">
      <c r="B449" s="356" t="s">
        <v>960</v>
      </c>
      <c r="C449" s="356" t="s">
        <v>1332</v>
      </c>
      <c r="D449" s="356">
        <v>16</v>
      </c>
      <c r="E449" s="356" t="s">
        <v>2406</v>
      </c>
      <c r="F449" s="363"/>
      <c r="G449" s="356"/>
    </row>
    <row r="450" spans="2:7">
      <c r="B450" s="356" t="s">
        <v>960</v>
      </c>
      <c r="C450" s="356" t="s">
        <v>1332</v>
      </c>
      <c r="D450" s="356">
        <v>17</v>
      </c>
      <c r="E450" s="356" t="s">
        <v>2473</v>
      </c>
      <c r="F450" s="363"/>
      <c r="G450" s="356"/>
    </row>
    <row r="451" spans="2:7">
      <c r="B451" s="356" t="s">
        <v>960</v>
      </c>
      <c r="C451" s="356" t="s">
        <v>1332</v>
      </c>
      <c r="D451" s="356">
        <v>18</v>
      </c>
      <c r="E451" s="356" t="s">
        <v>42</v>
      </c>
      <c r="F451" s="363"/>
      <c r="G451" s="356"/>
    </row>
    <row r="452" spans="2:7">
      <c r="B452" s="356" t="s">
        <v>960</v>
      </c>
      <c r="C452" s="356" t="s">
        <v>1332</v>
      </c>
      <c r="D452" s="356">
        <v>19</v>
      </c>
      <c r="E452" s="356" t="s">
        <v>2474</v>
      </c>
      <c r="F452" s="363"/>
      <c r="G452" s="356"/>
    </row>
    <row r="453" spans="2:7">
      <c r="B453" s="356" t="s">
        <v>960</v>
      </c>
      <c r="C453" s="356" t="s">
        <v>1332</v>
      </c>
      <c r="D453" s="356">
        <v>20</v>
      </c>
      <c r="E453" s="356" t="s">
        <v>97</v>
      </c>
      <c r="F453" s="363"/>
      <c r="G453" s="356"/>
    </row>
    <row r="454" spans="2:7">
      <c r="B454" s="356" t="s">
        <v>960</v>
      </c>
      <c r="C454" s="356" t="s">
        <v>1332</v>
      </c>
      <c r="D454" s="356">
        <v>21</v>
      </c>
      <c r="E454" s="360" t="s">
        <v>1336</v>
      </c>
      <c r="F454" s="363"/>
      <c r="G454" s="356"/>
    </row>
    <row r="455" spans="2:7">
      <c r="B455" s="356" t="s">
        <v>960</v>
      </c>
      <c r="C455" s="356" t="s">
        <v>1332</v>
      </c>
      <c r="D455" s="356">
        <v>22</v>
      </c>
      <c r="E455" s="356" t="s">
        <v>2477</v>
      </c>
      <c r="F455" s="363"/>
      <c r="G455" s="356"/>
    </row>
    <row r="456" spans="2:7">
      <c r="B456" s="356" t="s">
        <v>960</v>
      </c>
      <c r="C456" s="356" t="s">
        <v>1332</v>
      </c>
      <c r="D456" s="356">
        <v>23</v>
      </c>
      <c r="E456" s="356" t="s">
        <v>2080</v>
      </c>
      <c r="F456" s="363"/>
      <c r="G456" s="356"/>
    </row>
    <row r="457" spans="2:7">
      <c r="B457" s="356" t="s">
        <v>960</v>
      </c>
      <c r="C457" s="356" t="s">
        <v>1332</v>
      </c>
      <c r="D457" s="356">
        <v>24</v>
      </c>
      <c r="E457" s="358" t="s">
        <v>286</v>
      </c>
      <c r="F457" s="363"/>
      <c r="G457" s="356"/>
    </row>
    <row r="458" spans="2:7">
      <c r="B458" s="356" t="s">
        <v>960</v>
      </c>
      <c r="C458" s="356" t="s">
        <v>1332</v>
      </c>
      <c r="D458" s="356">
        <v>25</v>
      </c>
      <c r="E458" s="358" t="s">
        <v>241</v>
      </c>
      <c r="F458" s="363"/>
      <c r="G458" s="356"/>
    </row>
    <row r="459" spans="2:7">
      <c r="B459" s="356" t="s">
        <v>960</v>
      </c>
      <c r="C459" s="356" t="s">
        <v>1332</v>
      </c>
      <c r="D459" s="356">
        <v>26</v>
      </c>
      <c r="E459" s="358" t="s">
        <v>299</v>
      </c>
      <c r="F459" s="363"/>
      <c r="G459" s="356"/>
    </row>
    <row r="460" spans="2:7">
      <c r="B460" s="356" t="s">
        <v>960</v>
      </c>
      <c r="C460" s="356" t="s">
        <v>1332</v>
      </c>
      <c r="D460" s="356">
        <v>27</v>
      </c>
      <c r="E460" s="358" t="s">
        <v>103</v>
      </c>
      <c r="F460" s="363"/>
      <c r="G460" s="356"/>
    </row>
    <row r="461" spans="2:7">
      <c r="B461" s="356" t="s">
        <v>960</v>
      </c>
      <c r="C461" s="356" t="s">
        <v>1332</v>
      </c>
      <c r="D461" s="356">
        <v>28</v>
      </c>
      <c r="E461" s="358" t="s">
        <v>303</v>
      </c>
      <c r="F461" s="363"/>
      <c r="G461" s="356"/>
    </row>
    <row r="462" spans="2:7">
      <c r="B462" s="356" t="s">
        <v>960</v>
      </c>
      <c r="C462" s="356" t="s">
        <v>1332</v>
      </c>
      <c r="D462" s="356">
        <v>29</v>
      </c>
      <c r="E462" s="358" t="s">
        <v>306</v>
      </c>
      <c r="F462" s="363"/>
      <c r="G462" s="356"/>
    </row>
    <row r="463" spans="2:7">
      <c r="B463" s="356" t="s">
        <v>2482</v>
      </c>
      <c r="C463" s="356" t="s">
        <v>2252</v>
      </c>
      <c r="D463" s="356">
        <v>1</v>
      </c>
      <c r="E463" s="358" t="s">
        <v>76</v>
      </c>
      <c r="F463" s="363"/>
      <c r="G463" s="356"/>
    </row>
    <row r="464" spans="2:7">
      <c r="B464" s="356" t="s">
        <v>2482</v>
      </c>
      <c r="C464" s="356" t="s">
        <v>2252</v>
      </c>
      <c r="D464" s="356">
        <v>2</v>
      </c>
      <c r="E464" s="358" t="s">
        <v>71</v>
      </c>
      <c r="F464" s="363"/>
      <c r="G464" s="356"/>
    </row>
    <row r="465" spans="2:7">
      <c r="B465" s="356" t="s">
        <v>2482</v>
      </c>
      <c r="C465" s="356" t="s">
        <v>2252</v>
      </c>
      <c r="D465" s="356">
        <v>3</v>
      </c>
      <c r="E465" s="358" t="s">
        <v>46</v>
      </c>
      <c r="F465" s="363"/>
      <c r="G465" s="356"/>
    </row>
    <row r="466" spans="2:7">
      <c r="B466" s="356" t="s">
        <v>2482</v>
      </c>
      <c r="C466" s="356" t="s">
        <v>2252</v>
      </c>
      <c r="D466" s="356">
        <v>4</v>
      </c>
      <c r="E466" s="358" t="s">
        <v>700</v>
      </c>
      <c r="F466" s="363"/>
      <c r="G466" s="356"/>
    </row>
    <row r="467" spans="2:7">
      <c r="B467" s="356" t="s">
        <v>2482</v>
      </c>
      <c r="C467" s="356" t="s">
        <v>2252</v>
      </c>
      <c r="D467" s="356">
        <v>5</v>
      </c>
      <c r="E467" s="356" t="s">
        <v>2487</v>
      </c>
      <c r="F467" s="363"/>
      <c r="G467" s="356"/>
    </row>
    <row r="468" spans="2:7">
      <c r="B468" s="356" t="s">
        <v>2482</v>
      </c>
      <c r="C468" s="356" t="s">
        <v>2252</v>
      </c>
      <c r="D468" s="356">
        <v>6</v>
      </c>
      <c r="E468" s="356" t="s">
        <v>2488</v>
      </c>
      <c r="F468" s="363"/>
      <c r="G468" s="356"/>
    </row>
    <row r="469" spans="2:7">
      <c r="B469" s="356" t="s">
        <v>2482</v>
      </c>
      <c r="C469" s="356" t="s">
        <v>2252</v>
      </c>
      <c r="D469" s="356">
        <v>7</v>
      </c>
      <c r="E469" s="356" t="s">
        <v>1742</v>
      </c>
      <c r="F469" s="363"/>
      <c r="G469" s="356"/>
    </row>
    <row r="470" spans="2:7">
      <c r="B470" s="356" t="s">
        <v>2482</v>
      </c>
      <c r="C470" s="356" t="s">
        <v>2252</v>
      </c>
      <c r="D470" s="356">
        <v>8</v>
      </c>
      <c r="E470" s="356" t="s">
        <v>2489</v>
      </c>
      <c r="F470" s="363"/>
      <c r="G470" s="356"/>
    </row>
    <row r="471" spans="2:7">
      <c r="B471" s="356" t="s">
        <v>2482</v>
      </c>
      <c r="C471" s="356" t="s">
        <v>2252</v>
      </c>
      <c r="D471" s="356">
        <v>9</v>
      </c>
      <c r="E471" s="356" t="s">
        <v>2490</v>
      </c>
      <c r="F471" s="363"/>
      <c r="G471" s="356"/>
    </row>
    <row r="472" spans="2:7">
      <c r="B472" s="356" t="s">
        <v>2482</v>
      </c>
      <c r="C472" s="356" t="s">
        <v>2252</v>
      </c>
      <c r="D472" s="356">
        <v>10</v>
      </c>
      <c r="E472" s="356" t="s">
        <v>1494</v>
      </c>
      <c r="F472" s="363"/>
      <c r="G472" s="356"/>
    </row>
    <row r="473" spans="2:7">
      <c r="B473" s="356" t="s">
        <v>2482</v>
      </c>
      <c r="C473" s="356" t="s">
        <v>2252</v>
      </c>
      <c r="D473" s="356">
        <v>11</v>
      </c>
      <c r="E473" s="356" t="s">
        <v>1654</v>
      </c>
      <c r="F473" s="363"/>
      <c r="G473" s="356"/>
    </row>
    <row r="474" spans="2:7">
      <c r="B474" s="356" t="s">
        <v>2482</v>
      </c>
      <c r="C474" s="356" t="s">
        <v>2252</v>
      </c>
      <c r="D474" s="356">
        <v>12</v>
      </c>
      <c r="E474" s="356" t="s">
        <v>2495</v>
      </c>
      <c r="F474" s="363"/>
      <c r="G474" s="356"/>
    </row>
    <row r="475" spans="2:7">
      <c r="B475" s="356" t="s">
        <v>2482</v>
      </c>
      <c r="C475" s="356" t="s">
        <v>2252</v>
      </c>
      <c r="D475" s="356">
        <v>13</v>
      </c>
      <c r="E475" s="356" t="s">
        <v>2496</v>
      </c>
      <c r="F475" s="363"/>
      <c r="G475" s="356"/>
    </row>
    <row r="476" spans="2:7">
      <c r="B476" s="356" t="s">
        <v>2482</v>
      </c>
      <c r="C476" s="356" t="s">
        <v>2252</v>
      </c>
      <c r="D476" s="356">
        <v>14</v>
      </c>
      <c r="E476" s="356" t="s">
        <v>2287</v>
      </c>
      <c r="F476" s="363"/>
      <c r="G476" s="356"/>
    </row>
    <row r="477" spans="2:7">
      <c r="B477" s="356" t="s">
        <v>2482</v>
      </c>
      <c r="C477" s="356" t="s">
        <v>2252</v>
      </c>
      <c r="D477" s="356">
        <v>15</v>
      </c>
      <c r="E477" s="356" t="s">
        <v>2498</v>
      </c>
      <c r="F477" s="363"/>
      <c r="G477" s="356"/>
    </row>
    <row r="478" spans="2:7">
      <c r="B478" s="356" t="s">
        <v>2482</v>
      </c>
      <c r="C478" s="356" t="s">
        <v>2252</v>
      </c>
      <c r="D478" s="356">
        <v>16</v>
      </c>
      <c r="E478" s="356" t="s">
        <v>928</v>
      </c>
      <c r="F478" s="363"/>
      <c r="G478" s="356"/>
    </row>
    <row r="479" spans="2:7">
      <c r="B479" s="356" t="s">
        <v>2482</v>
      </c>
      <c r="C479" s="356" t="s">
        <v>2252</v>
      </c>
      <c r="D479" s="356">
        <v>17</v>
      </c>
      <c r="E479" s="356" t="s">
        <v>2500</v>
      </c>
      <c r="F479" s="363" t="s">
        <v>7266</v>
      </c>
      <c r="G479" s="356"/>
    </row>
    <row r="480" spans="2:7">
      <c r="B480" s="356" t="s">
        <v>2482</v>
      </c>
      <c r="C480" s="356" t="s">
        <v>2252</v>
      </c>
      <c r="D480" s="356">
        <v>18</v>
      </c>
      <c r="E480" s="360" t="s">
        <v>2501</v>
      </c>
      <c r="F480" s="363"/>
      <c r="G480" s="356"/>
    </row>
    <row r="481" spans="2:7">
      <c r="B481" s="356" t="s">
        <v>2482</v>
      </c>
      <c r="C481" s="356" t="s">
        <v>2252</v>
      </c>
      <c r="D481" s="356">
        <v>19</v>
      </c>
      <c r="E481" s="356" t="s">
        <v>2505</v>
      </c>
      <c r="F481" s="363" t="s">
        <v>7266</v>
      </c>
      <c r="G481" s="356"/>
    </row>
    <row r="482" spans="2:7">
      <c r="B482" s="356" t="s">
        <v>2482</v>
      </c>
      <c r="C482" s="356" t="s">
        <v>2252</v>
      </c>
      <c r="D482" s="356">
        <v>20</v>
      </c>
      <c r="E482" s="356" t="s">
        <v>221</v>
      </c>
      <c r="F482" s="363"/>
      <c r="G482" s="356"/>
    </row>
    <row r="483" spans="2:7">
      <c r="B483" s="356" t="s">
        <v>2482</v>
      </c>
      <c r="C483" s="356" t="s">
        <v>2252</v>
      </c>
      <c r="D483" s="356">
        <v>21</v>
      </c>
      <c r="E483" s="356" t="s">
        <v>178</v>
      </c>
      <c r="F483" s="363"/>
      <c r="G483" s="356"/>
    </row>
    <row r="484" spans="2:7">
      <c r="B484" s="356" t="s">
        <v>2482</v>
      </c>
      <c r="C484" s="356" t="s">
        <v>2252</v>
      </c>
      <c r="D484" s="356">
        <v>22</v>
      </c>
      <c r="E484" s="356" t="s">
        <v>722</v>
      </c>
      <c r="F484" s="363"/>
      <c r="G484" s="356"/>
    </row>
    <row r="485" spans="2:7">
      <c r="B485" s="356" t="s">
        <v>2482</v>
      </c>
      <c r="C485" s="356" t="s">
        <v>2252</v>
      </c>
      <c r="D485" s="356">
        <v>23</v>
      </c>
      <c r="E485" s="356" t="s">
        <v>1370</v>
      </c>
      <c r="F485" s="363"/>
      <c r="G485" s="356"/>
    </row>
    <row r="486" spans="2:7">
      <c r="B486" s="356" t="s">
        <v>2482</v>
      </c>
      <c r="C486" s="356" t="s">
        <v>2252</v>
      </c>
      <c r="D486" s="356">
        <v>24</v>
      </c>
      <c r="E486" s="356" t="s">
        <v>2510</v>
      </c>
      <c r="F486" s="363"/>
      <c r="G486" s="356"/>
    </row>
    <row r="487" spans="2:7">
      <c r="B487" s="356" t="s">
        <v>2482</v>
      </c>
      <c r="C487" s="356" t="s">
        <v>2252</v>
      </c>
      <c r="D487" s="356">
        <v>25</v>
      </c>
      <c r="E487" s="356" t="s">
        <v>145</v>
      </c>
      <c r="F487" s="363"/>
      <c r="G487" s="356"/>
    </row>
    <row r="488" spans="2:7">
      <c r="B488" s="356" t="s">
        <v>2482</v>
      </c>
      <c r="C488" s="356" t="s">
        <v>2252</v>
      </c>
      <c r="D488" s="356">
        <v>26</v>
      </c>
      <c r="E488" s="356" t="s">
        <v>899</v>
      </c>
      <c r="F488" s="363"/>
      <c r="G488" s="356"/>
    </row>
    <row r="489" spans="2:7">
      <c r="B489" s="356" t="s">
        <v>2482</v>
      </c>
      <c r="C489" s="356" t="s">
        <v>2252</v>
      </c>
      <c r="D489" s="356">
        <v>27</v>
      </c>
      <c r="E489" s="356" t="s">
        <v>2513</v>
      </c>
      <c r="F489" s="363"/>
      <c r="G489" s="356"/>
    </row>
    <row r="490" spans="2:7">
      <c r="B490" s="356" t="s">
        <v>2482</v>
      </c>
      <c r="C490" s="356" t="s">
        <v>2252</v>
      </c>
      <c r="D490" s="356">
        <v>28</v>
      </c>
      <c r="E490" s="356" t="s">
        <v>2515</v>
      </c>
      <c r="F490" s="363"/>
      <c r="G490" s="356"/>
    </row>
    <row r="491" spans="2:7">
      <c r="B491" s="356" t="s">
        <v>2482</v>
      </c>
      <c r="C491" s="356" t="s">
        <v>2252</v>
      </c>
      <c r="D491" s="356">
        <v>29</v>
      </c>
      <c r="E491" s="356" t="s">
        <v>2522</v>
      </c>
      <c r="F491" s="363"/>
      <c r="G491" s="356"/>
    </row>
    <row r="492" spans="2:7">
      <c r="B492" s="356" t="s">
        <v>2482</v>
      </c>
      <c r="C492" s="356" t="s">
        <v>2252</v>
      </c>
      <c r="D492" s="356">
        <v>30</v>
      </c>
      <c r="E492" s="356" t="s">
        <v>6</v>
      </c>
      <c r="F492" s="363"/>
      <c r="G492" s="356"/>
    </row>
    <row r="493" spans="2:7">
      <c r="B493" s="356" t="s">
        <v>2482</v>
      </c>
      <c r="C493" s="356" t="s">
        <v>2252</v>
      </c>
      <c r="D493" s="356">
        <v>31</v>
      </c>
      <c r="E493" s="356" t="s">
        <v>124</v>
      </c>
      <c r="F493" s="363"/>
      <c r="G493" s="356"/>
    </row>
    <row r="494" spans="2:7">
      <c r="B494" s="356" t="s">
        <v>2482</v>
      </c>
      <c r="C494" s="356" t="s">
        <v>2252</v>
      </c>
      <c r="D494" s="356">
        <v>32</v>
      </c>
      <c r="E494" s="356" t="s">
        <v>20</v>
      </c>
      <c r="F494" s="363"/>
      <c r="G494" s="356"/>
    </row>
    <row r="495" spans="2:7">
      <c r="B495" s="356" t="s">
        <v>2482</v>
      </c>
      <c r="C495" s="356" t="s">
        <v>2252</v>
      </c>
      <c r="D495" s="356">
        <v>33</v>
      </c>
      <c r="E495" s="356" t="s">
        <v>607</v>
      </c>
      <c r="F495" s="363"/>
      <c r="G495" s="356"/>
    </row>
    <row r="496" spans="2:7">
      <c r="B496" s="356" t="s">
        <v>2482</v>
      </c>
      <c r="C496" s="356" t="s">
        <v>2252</v>
      </c>
      <c r="D496" s="356">
        <v>34</v>
      </c>
      <c r="E496" s="356" t="s">
        <v>609</v>
      </c>
      <c r="F496" s="363"/>
      <c r="G496" s="356"/>
    </row>
    <row r="497" spans="2:7">
      <c r="B497" s="356" t="s">
        <v>2482</v>
      </c>
      <c r="C497" s="356" t="s">
        <v>2252</v>
      </c>
      <c r="D497" s="356">
        <v>35</v>
      </c>
      <c r="E497" s="356" t="s">
        <v>612</v>
      </c>
      <c r="F497" s="363"/>
      <c r="G497" s="356"/>
    </row>
    <row r="498" spans="2:7">
      <c r="B498" s="356" t="s">
        <v>2482</v>
      </c>
      <c r="C498" s="356" t="s">
        <v>2252</v>
      </c>
      <c r="D498" s="356">
        <v>36</v>
      </c>
      <c r="E498" s="356" t="s">
        <v>613</v>
      </c>
      <c r="F498" s="363"/>
      <c r="G498" s="356"/>
    </row>
    <row r="499" spans="2:7">
      <c r="B499" s="356" t="s">
        <v>2482</v>
      </c>
      <c r="C499" s="356" t="s">
        <v>2252</v>
      </c>
      <c r="D499" s="356">
        <v>37</v>
      </c>
      <c r="E499" s="356" t="s">
        <v>1183</v>
      </c>
      <c r="F499" s="363"/>
      <c r="G499" s="356"/>
    </row>
    <row r="500" spans="2:7">
      <c r="B500" s="356" t="s">
        <v>2482</v>
      </c>
      <c r="C500" s="356" t="s">
        <v>2252</v>
      </c>
      <c r="D500" s="356">
        <v>38</v>
      </c>
      <c r="E500" s="356" t="s">
        <v>1457</v>
      </c>
      <c r="F500" s="363"/>
      <c r="G500" s="356"/>
    </row>
    <row r="501" spans="2:7">
      <c r="B501" s="356" t="s">
        <v>2482</v>
      </c>
      <c r="C501" s="356" t="s">
        <v>2252</v>
      </c>
      <c r="D501" s="356">
        <v>39</v>
      </c>
      <c r="E501" s="356" t="s">
        <v>2524</v>
      </c>
      <c r="F501" s="363"/>
      <c r="G501" s="356"/>
    </row>
    <row r="502" spans="2:7">
      <c r="B502" s="356" t="s">
        <v>2482</v>
      </c>
      <c r="C502" s="356" t="s">
        <v>2252</v>
      </c>
      <c r="D502" s="356">
        <v>40</v>
      </c>
      <c r="E502" s="356" t="s">
        <v>2190</v>
      </c>
      <c r="F502" s="363"/>
      <c r="G502" s="356"/>
    </row>
    <row r="503" spans="2:7">
      <c r="B503" s="356" t="s">
        <v>2482</v>
      </c>
      <c r="C503" s="356" t="s">
        <v>2252</v>
      </c>
      <c r="D503" s="356">
        <v>41</v>
      </c>
      <c r="E503" s="356" t="s">
        <v>639</v>
      </c>
      <c r="F503" s="363"/>
      <c r="G503" s="356"/>
    </row>
    <row r="504" spans="2:7">
      <c r="B504" s="356" t="s">
        <v>2482</v>
      </c>
      <c r="C504" s="356" t="s">
        <v>2252</v>
      </c>
      <c r="D504" s="356">
        <v>42</v>
      </c>
      <c r="E504" s="356" t="s">
        <v>646</v>
      </c>
      <c r="F504" s="363"/>
      <c r="G504" s="356"/>
    </row>
    <row r="505" spans="2:7">
      <c r="B505" s="356" t="s">
        <v>2482</v>
      </c>
      <c r="C505" s="356" t="s">
        <v>2252</v>
      </c>
      <c r="D505" s="356">
        <v>43</v>
      </c>
      <c r="E505" s="356" t="s">
        <v>650</v>
      </c>
      <c r="F505" s="363"/>
      <c r="G505" s="356"/>
    </row>
    <row r="506" spans="2:7">
      <c r="B506" s="356" t="s">
        <v>2482</v>
      </c>
      <c r="C506" s="356" t="s">
        <v>2252</v>
      </c>
      <c r="D506" s="356">
        <v>44</v>
      </c>
      <c r="E506" s="356" t="s">
        <v>657</v>
      </c>
      <c r="F506" s="363"/>
      <c r="G506" s="356"/>
    </row>
    <row r="507" spans="2:7">
      <c r="B507" s="356" t="s">
        <v>2482</v>
      </c>
      <c r="C507" s="356" t="s">
        <v>2252</v>
      </c>
      <c r="D507" s="356">
        <v>45</v>
      </c>
      <c r="E507" s="356" t="s">
        <v>251</v>
      </c>
      <c r="F507" s="363"/>
      <c r="G507" s="356"/>
    </row>
    <row r="508" spans="2:7">
      <c r="B508" s="356" t="s">
        <v>2482</v>
      </c>
      <c r="C508" s="356" t="s">
        <v>2252</v>
      </c>
      <c r="D508" s="356">
        <v>46</v>
      </c>
      <c r="E508" s="356" t="s">
        <v>660</v>
      </c>
      <c r="F508" s="363"/>
      <c r="G508" s="366"/>
    </row>
    <row r="509" spans="2:7">
      <c r="B509" s="356" t="s">
        <v>2482</v>
      </c>
      <c r="C509" s="356" t="s">
        <v>2252</v>
      </c>
      <c r="D509" s="356">
        <v>47</v>
      </c>
      <c r="E509" s="358" t="s">
        <v>286</v>
      </c>
      <c r="F509" s="363"/>
      <c r="G509" s="356"/>
    </row>
    <row r="510" spans="2:7">
      <c r="B510" s="356" t="s">
        <v>2482</v>
      </c>
      <c r="C510" s="356" t="s">
        <v>2252</v>
      </c>
      <c r="D510" s="356">
        <v>48</v>
      </c>
      <c r="E510" s="358" t="s">
        <v>241</v>
      </c>
      <c r="F510" s="363"/>
      <c r="G510" s="356"/>
    </row>
    <row r="511" spans="2:7">
      <c r="B511" s="356" t="s">
        <v>2482</v>
      </c>
      <c r="C511" s="356" t="s">
        <v>2252</v>
      </c>
      <c r="D511" s="356">
        <v>49</v>
      </c>
      <c r="E511" s="358" t="s">
        <v>299</v>
      </c>
      <c r="F511" s="363"/>
      <c r="G511" s="356"/>
    </row>
    <row r="512" spans="2:7">
      <c r="B512" s="356" t="s">
        <v>2482</v>
      </c>
      <c r="C512" s="356" t="s">
        <v>2252</v>
      </c>
      <c r="D512" s="356">
        <v>50</v>
      </c>
      <c r="E512" s="358" t="s">
        <v>103</v>
      </c>
      <c r="F512" s="363"/>
      <c r="G512" s="356"/>
    </row>
    <row r="513" spans="2:7">
      <c r="B513" s="356" t="s">
        <v>2482</v>
      </c>
      <c r="C513" s="356" t="s">
        <v>2252</v>
      </c>
      <c r="D513" s="356">
        <v>51</v>
      </c>
      <c r="E513" s="358" t="s">
        <v>303</v>
      </c>
      <c r="F513" s="363"/>
      <c r="G513" s="356"/>
    </row>
    <row r="514" spans="2:7">
      <c r="B514" s="356" t="s">
        <v>2482</v>
      </c>
      <c r="C514" s="356" t="s">
        <v>2252</v>
      </c>
      <c r="D514" s="356">
        <v>52</v>
      </c>
      <c r="E514" s="358" t="s">
        <v>306</v>
      </c>
      <c r="F514" s="363"/>
      <c r="G514" s="356"/>
    </row>
    <row r="515" spans="2:7">
      <c r="B515" s="356" t="s">
        <v>1045</v>
      </c>
      <c r="C515" s="356" t="s">
        <v>1347</v>
      </c>
      <c r="D515" s="356">
        <v>1</v>
      </c>
      <c r="E515" s="358" t="s">
        <v>76</v>
      </c>
      <c r="F515" s="363"/>
      <c r="G515" s="356"/>
    </row>
    <row r="516" spans="2:7">
      <c r="B516" s="356" t="s">
        <v>1045</v>
      </c>
      <c r="C516" s="356" t="s">
        <v>1347</v>
      </c>
      <c r="D516" s="356">
        <v>2</v>
      </c>
      <c r="E516" s="358" t="s">
        <v>71</v>
      </c>
      <c r="F516" s="363"/>
      <c r="G516" s="356"/>
    </row>
    <row r="517" spans="2:7">
      <c r="B517" s="356" t="s">
        <v>1045</v>
      </c>
      <c r="C517" s="356" t="s">
        <v>1347</v>
      </c>
      <c r="D517" s="356">
        <v>3</v>
      </c>
      <c r="E517" s="358" t="s">
        <v>46</v>
      </c>
      <c r="F517" s="363"/>
      <c r="G517" s="356"/>
    </row>
    <row r="518" spans="2:7">
      <c r="B518" s="356" t="s">
        <v>1045</v>
      </c>
      <c r="C518" s="356" t="s">
        <v>1347</v>
      </c>
      <c r="D518" s="356">
        <v>4</v>
      </c>
      <c r="E518" s="358" t="s">
        <v>700</v>
      </c>
      <c r="F518" s="363"/>
      <c r="G518" s="356"/>
    </row>
    <row r="519" spans="2:7">
      <c r="B519" s="356" t="s">
        <v>1045</v>
      </c>
      <c r="C519" s="356" t="s">
        <v>1347</v>
      </c>
      <c r="D519" s="356">
        <v>5</v>
      </c>
      <c r="E519" s="360" t="s">
        <v>2432</v>
      </c>
      <c r="F519" s="363"/>
      <c r="G519" s="356"/>
    </row>
    <row r="520" spans="2:7">
      <c r="B520" s="356" t="s">
        <v>1045</v>
      </c>
      <c r="C520" s="356" t="s">
        <v>1347</v>
      </c>
      <c r="D520" s="356">
        <v>6</v>
      </c>
      <c r="E520" s="356" t="s">
        <v>2528</v>
      </c>
      <c r="F520" s="363"/>
      <c r="G520" s="356"/>
    </row>
    <row r="521" spans="2:7">
      <c r="B521" s="356" t="s">
        <v>1045</v>
      </c>
      <c r="C521" s="356" t="s">
        <v>1347</v>
      </c>
      <c r="D521" s="356">
        <v>7</v>
      </c>
      <c r="E521" s="356" t="s">
        <v>1173</v>
      </c>
      <c r="F521" s="363"/>
      <c r="G521" s="356"/>
    </row>
    <row r="522" spans="2:7">
      <c r="B522" s="356" t="s">
        <v>1045</v>
      </c>
      <c r="C522" s="356" t="s">
        <v>1347</v>
      </c>
      <c r="D522" s="356">
        <v>8</v>
      </c>
      <c r="E522" s="356" t="s">
        <v>2533</v>
      </c>
      <c r="F522" s="363"/>
      <c r="G522" s="356"/>
    </row>
    <row r="523" spans="2:7">
      <c r="B523" s="356" t="s">
        <v>1045</v>
      </c>
      <c r="C523" s="356" t="s">
        <v>1347</v>
      </c>
      <c r="D523" s="356">
        <v>9</v>
      </c>
      <c r="E523" s="356" t="s">
        <v>2535</v>
      </c>
      <c r="F523" s="363"/>
      <c r="G523" s="356"/>
    </row>
    <row r="524" spans="2:7">
      <c r="B524" s="356" t="s">
        <v>1045</v>
      </c>
      <c r="C524" s="356" t="s">
        <v>1347</v>
      </c>
      <c r="D524" s="356">
        <v>10</v>
      </c>
      <c r="E524" s="356" t="s">
        <v>484</v>
      </c>
      <c r="F524" s="363"/>
      <c r="G524" s="356"/>
    </row>
    <row r="525" spans="2:7">
      <c r="B525" s="356" t="s">
        <v>1045</v>
      </c>
      <c r="C525" s="356" t="s">
        <v>1347</v>
      </c>
      <c r="D525" s="356">
        <v>11</v>
      </c>
      <c r="E525" s="356" t="s">
        <v>2536</v>
      </c>
      <c r="F525" s="363" t="s">
        <v>7266</v>
      </c>
      <c r="G525" s="356"/>
    </row>
    <row r="526" spans="2:7">
      <c r="B526" s="356" t="s">
        <v>1045</v>
      </c>
      <c r="C526" s="356" t="s">
        <v>1347</v>
      </c>
      <c r="D526" s="356">
        <v>12</v>
      </c>
      <c r="E526" s="356" t="s">
        <v>2545</v>
      </c>
      <c r="F526" s="363"/>
      <c r="G526" s="356"/>
    </row>
    <row r="527" spans="2:7">
      <c r="B527" s="356" t="s">
        <v>1045</v>
      </c>
      <c r="C527" s="356" t="s">
        <v>1347</v>
      </c>
      <c r="D527" s="356">
        <v>13</v>
      </c>
      <c r="E527" s="356" t="s">
        <v>2548</v>
      </c>
      <c r="F527" s="363"/>
      <c r="G527" s="356"/>
    </row>
    <row r="528" spans="2:7">
      <c r="B528" s="356" t="s">
        <v>1045</v>
      </c>
      <c r="C528" s="356" t="s">
        <v>1347</v>
      </c>
      <c r="D528" s="356">
        <v>14</v>
      </c>
      <c r="E528" s="356" t="s">
        <v>1273</v>
      </c>
      <c r="F528" s="363"/>
      <c r="G528" s="356"/>
    </row>
    <row r="529" spans="2:7">
      <c r="B529" s="356" t="s">
        <v>1045</v>
      </c>
      <c r="C529" s="356" t="s">
        <v>1347</v>
      </c>
      <c r="D529" s="356">
        <v>15</v>
      </c>
      <c r="E529" s="356" t="s">
        <v>1419</v>
      </c>
      <c r="F529" s="363"/>
      <c r="G529" s="356"/>
    </row>
    <row r="530" spans="2:7">
      <c r="B530" s="356" t="s">
        <v>1045</v>
      </c>
      <c r="C530" s="356" t="s">
        <v>1347</v>
      </c>
      <c r="D530" s="356">
        <v>16</v>
      </c>
      <c r="E530" s="356" t="s">
        <v>1297</v>
      </c>
      <c r="F530" s="363"/>
      <c r="G530" s="356"/>
    </row>
    <row r="531" spans="2:7">
      <c r="B531" s="356" t="s">
        <v>1045</v>
      </c>
      <c r="C531" s="356" t="s">
        <v>1347</v>
      </c>
      <c r="D531" s="356">
        <v>17</v>
      </c>
      <c r="E531" s="356" t="s">
        <v>2037</v>
      </c>
      <c r="F531" s="363"/>
      <c r="G531" s="356"/>
    </row>
    <row r="532" spans="2:7">
      <c r="B532" s="356" t="s">
        <v>1045</v>
      </c>
      <c r="C532" s="356" t="s">
        <v>1347</v>
      </c>
      <c r="D532" s="356">
        <v>18</v>
      </c>
      <c r="E532" s="356" t="s">
        <v>2509</v>
      </c>
      <c r="F532" s="363"/>
      <c r="G532" s="356"/>
    </row>
    <row r="533" spans="2:7">
      <c r="B533" s="356" t="s">
        <v>1045</v>
      </c>
      <c r="C533" s="356" t="s">
        <v>1347</v>
      </c>
      <c r="D533" s="356">
        <v>19</v>
      </c>
      <c r="E533" s="356" t="s">
        <v>2553</v>
      </c>
      <c r="F533" s="363"/>
      <c r="G533" s="356"/>
    </row>
    <row r="534" spans="2:7">
      <c r="B534" s="356" t="s">
        <v>1045</v>
      </c>
      <c r="C534" s="356" t="s">
        <v>1347</v>
      </c>
      <c r="D534" s="356">
        <v>20</v>
      </c>
      <c r="E534" s="356" t="s">
        <v>2555</v>
      </c>
      <c r="F534" s="363"/>
      <c r="G534" s="356"/>
    </row>
    <row r="535" spans="2:7">
      <c r="B535" s="356" t="s">
        <v>1045</v>
      </c>
      <c r="C535" s="356" t="s">
        <v>1347</v>
      </c>
      <c r="D535" s="356">
        <v>21</v>
      </c>
      <c r="E535" s="356" t="s">
        <v>2248</v>
      </c>
      <c r="F535" s="363"/>
      <c r="G535" s="356"/>
    </row>
    <row r="536" spans="2:7">
      <c r="B536" s="356" t="s">
        <v>1045</v>
      </c>
      <c r="C536" s="356" t="s">
        <v>1347</v>
      </c>
      <c r="D536" s="356">
        <v>22</v>
      </c>
      <c r="E536" s="356" t="s">
        <v>2557</v>
      </c>
      <c r="F536" s="363"/>
      <c r="G536" s="356"/>
    </row>
    <row r="537" spans="2:7">
      <c r="B537" s="356" t="s">
        <v>1045</v>
      </c>
      <c r="C537" s="356" t="s">
        <v>1347</v>
      </c>
      <c r="D537" s="356">
        <v>23</v>
      </c>
      <c r="E537" s="356" t="s">
        <v>2360</v>
      </c>
      <c r="F537" s="363"/>
      <c r="G537" s="356"/>
    </row>
    <row r="538" spans="2:7">
      <c r="B538" s="356" t="s">
        <v>1045</v>
      </c>
      <c r="C538" s="356" t="s">
        <v>1347</v>
      </c>
      <c r="D538" s="356">
        <v>24</v>
      </c>
      <c r="E538" s="356" t="s">
        <v>2263</v>
      </c>
      <c r="F538" s="363"/>
      <c r="G538" s="356"/>
    </row>
    <row r="539" spans="2:7">
      <c r="B539" s="356" t="s">
        <v>1045</v>
      </c>
      <c r="C539" s="356" t="s">
        <v>1347</v>
      </c>
      <c r="D539" s="356">
        <v>25</v>
      </c>
      <c r="E539" s="356" t="s">
        <v>641</v>
      </c>
      <c r="F539" s="363"/>
      <c r="G539" s="356"/>
    </row>
    <row r="540" spans="2:7">
      <c r="B540" s="356" t="s">
        <v>1045</v>
      </c>
      <c r="C540" s="356" t="s">
        <v>1347</v>
      </c>
      <c r="D540" s="356">
        <v>26</v>
      </c>
      <c r="E540" s="356" t="s">
        <v>1326</v>
      </c>
      <c r="F540" s="363"/>
      <c r="G540" s="356"/>
    </row>
    <row r="541" spans="2:7">
      <c r="B541" s="356" t="s">
        <v>1045</v>
      </c>
      <c r="C541" s="356" t="s">
        <v>1347</v>
      </c>
      <c r="D541" s="356">
        <v>27</v>
      </c>
      <c r="E541" s="356" t="s">
        <v>399</v>
      </c>
      <c r="F541" s="363"/>
      <c r="G541" s="356"/>
    </row>
    <row r="542" spans="2:7">
      <c r="B542" s="356" t="s">
        <v>1045</v>
      </c>
      <c r="C542" s="356" t="s">
        <v>1347</v>
      </c>
      <c r="D542" s="356">
        <v>28</v>
      </c>
      <c r="E542" s="356" t="s">
        <v>2163</v>
      </c>
      <c r="F542" s="363"/>
      <c r="G542" s="356"/>
    </row>
    <row r="543" spans="2:7">
      <c r="B543" s="356" t="s">
        <v>1045</v>
      </c>
      <c r="C543" s="356" t="s">
        <v>1347</v>
      </c>
      <c r="D543" s="356">
        <v>29</v>
      </c>
      <c r="E543" s="356" t="s">
        <v>2558</v>
      </c>
      <c r="F543" s="363"/>
      <c r="G543" s="356"/>
    </row>
    <row r="544" spans="2:7">
      <c r="B544" s="356" t="s">
        <v>1045</v>
      </c>
      <c r="C544" s="356" t="s">
        <v>1347</v>
      </c>
      <c r="D544" s="356">
        <v>30</v>
      </c>
      <c r="E544" s="356" t="s">
        <v>2560</v>
      </c>
      <c r="F544" s="363"/>
      <c r="G544" s="356"/>
    </row>
    <row r="545" spans="2:7">
      <c r="B545" s="356" t="s">
        <v>1045</v>
      </c>
      <c r="C545" s="356" t="s">
        <v>1347</v>
      </c>
      <c r="D545" s="356">
        <v>31</v>
      </c>
      <c r="E545" s="356" t="s">
        <v>2564</v>
      </c>
      <c r="F545" s="363"/>
      <c r="G545" s="356"/>
    </row>
    <row r="546" spans="2:7">
      <c r="B546" s="356" t="s">
        <v>1045</v>
      </c>
      <c r="C546" s="356" t="s">
        <v>1347</v>
      </c>
      <c r="D546" s="356">
        <v>32</v>
      </c>
      <c r="E546" s="360" t="s">
        <v>2569</v>
      </c>
      <c r="F546" s="363"/>
      <c r="G546" s="356"/>
    </row>
    <row r="547" spans="2:7">
      <c r="B547" s="356" t="s">
        <v>1045</v>
      </c>
      <c r="C547" s="356" t="s">
        <v>1347</v>
      </c>
      <c r="D547" s="356">
        <v>33</v>
      </c>
      <c r="E547" s="356" t="s">
        <v>547</v>
      </c>
      <c r="F547" s="363"/>
      <c r="G547" s="356"/>
    </row>
    <row r="548" spans="2:7">
      <c r="B548" s="356" t="s">
        <v>1045</v>
      </c>
      <c r="C548" s="356" t="s">
        <v>1347</v>
      </c>
      <c r="D548" s="356">
        <v>34</v>
      </c>
      <c r="E548" s="356" t="s">
        <v>2576</v>
      </c>
      <c r="F548" s="363"/>
      <c r="G548" s="356"/>
    </row>
    <row r="549" spans="2:7">
      <c r="B549" s="356" t="s">
        <v>1045</v>
      </c>
      <c r="C549" s="356" t="s">
        <v>1347</v>
      </c>
      <c r="D549" s="356">
        <v>35</v>
      </c>
      <c r="E549" s="360" t="s">
        <v>2581</v>
      </c>
      <c r="F549" s="363"/>
      <c r="G549" s="356"/>
    </row>
    <row r="550" spans="2:7">
      <c r="B550" s="356" t="s">
        <v>1045</v>
      </c>
      <c r="C550" s="356" t="s">
        <v>1347</v>
      </c>
      <c r="D550" s="356">
        <v>36</v>
      </c>
      <c r="E550" s="356" t="s">
        <v>561</v>
      </c>
      <c r="F550" s="363"/>
      <c r="G550" s="356"/>
    </row>
    <row r="551" spans="2:7">
      <c r="B551" s="356" t="s">
        <v>1045</v>
      </c>
      <c r="C551" s="356" t="s">
        <v>1347</v>
      </c>
      <c r="D551" s="356">
        <v>37</v>
      </c>
      <c r="E551" s="356" t="s">
        <v>2583</v>
      </c>
      <c r="F551" s="363"/>
      <c r="G551" s="356"/>
    </row>
    <row r="552" spans="2:7">
      <c r="B552" s="356" t="s">
        <v>1045</v>
      </c>
      <c r="C552" s="356" t="s">
        <v>1347</v>
      </c>
      <c r="D552" s="356">
        <v>38</v>
      </c>
      <c r="E552" s="356" t="s">
        <v>2585</v>
      </c>
      <c r="F552" s="363"/>
      <c r="G552" s="356"/>
    </row>
    <row r="553" spans="2:7">
      <c r="B553" s="356" t="s">
        <v>1045</v>
      </c>
      <c r="C553" s="356" t="s">
        <v>1347</v>
      </c>
      <c r="D553" s="356">
        <v>39</v>
      </c>
      <c r="E553" s="356" t="s">
        <v>87</v>
      </c>
      <c r="F553" s="363"/>
      <c r="G553" s="356"/>
    </row>
    <row r="554" spans="2:7">
      <c r="B554" s="356" t="s">
        <v>1045</v>
      </c>
      <c r="C554" s="356" t="s">
        <v>1347</v>
      </c>
      <c r="D554" s="356">
        <v>40</v>
      </c>
      <c r="E554" s="356" t="s">
        <v>2590</v>
      </c>
      <c r="F554" s="363"/>
      <c r="G554" s="356"/>
    </row>
    <row r="555" spans="2:7">
      <c r="B555" s="356" t="s">
        <v>1045</v>
      </c>
      <c r="C555" s="356" t="s">
        <v>1347</v>
      </c>
      <c r="D555" s="356">
        <v>41</v>
      </c>
      <c r="E555" s="356" t="s">
        <v>1513</v>
      </c>
      <c r="F555" s="363"/>
      <c r="G555" s="356"/>
    </row>
    <row r="556" spans="2:7">
      <c r="B556" s="356" t="s">
        <v>1045</v>
      </c>
      <c r="C556" s="356" t="s">
        <v>1347</v>
      </c>
      <c r="D556" s="356">
        <v>42</v>
      </c>
      <c r="E556" s="356" t="s">
        <v>434</v>
      </c>
      <c r="F556" s="363"/>
      <c r="G556" s="356"/>
    </row>
    <row r="557" spans="2:7">
      <c r="B557" s="356" t="s">
        <v>1045</v>
      </c>
      <c r="C557" s="356" t="s">
        <v>1347</v>
      </c>
      <c r="D557" s="356">
        <v>43</v>
      </c>
      <c r="E557" s="356" t="s">
        <v>2593</v>
      </c>
      <c r="F557" s="363"/>
      <c r="G557" s="356"/>
    </row>
    <row r="558" spans="2:7">
      <c r="B558" s="356" t="s">
        <v>1045</v>
      </c>
      <c r="C558" s="356" t="s">
        <v>1347</v>
      </c>
      <c r="D558" s="356">
        <v>44</v>
      </c>
      <c r="E558" s="356" t="s">
        <v>2594</v>
      </c>
      <c r="F558" s="363"/>
      <c r="G558" s="356"/>
    </row>
    <row r="559" spans="2:7">
      <c r="B559" s="356" t="s">
        <v>1045</v>
      </c>
      <c r="C559" s="356" t="s">
        <v>1347</v>
      </c>
      <c r="D559" s="356">
        <v>45</v>
      </c>
      <c r="E559" s="356" t="s">
        <v>2011</v>
      </c>
      <c r="F559" s="363"/>
      <c r="G559" s="356"/>
    </row>
    <row r="560" spans="2:7">
      <c r="B560" s="356" t="s">
        <v>1045</v>
      </c>
      <c r="C560" s="356" t="s">
        <v>1347</v>
      </c>
      <c r="D560" s="356">
        <v>46</v>
      </c>
      <c r="E560" s="356" t="s">
        <v>1665</v>
      </c>
      <c r="F560" s="363"/>
      <c r="G560" s="356"/>
    </row>
    <row r="561" spans="2:7">
      <c r="B561" s="356" t="s">
        <v>1045</v>
      </c>
      <c r="C561" s="356" t="s">
        <v>1347</v>
      </c>
      <c r="D561" s="356">
        <v>47</v>
      </c>
      <c r="E561" s="356" t="s">
        <v>2595</v>
      </c>
      <c r="F561" s="363"/>
      <c r="G561" s="356"/>
    </row>
    <row r="562" spans="2:7">
      <c r="B562" s="356" t="s">
        <v>1045</v>
      </c>
      <c r="C562" s="356" t="s">
        <v>1347</v>
      </c>
      <c r="D562" s="356">
        <v>48</v>
      </c>
      <c r="E562" s="356" t="s">
        <v>723</v>
      </c>
      <c r="F562" s="363"/>
      <c r="G562" s="356"/>
    </row>
    <row r="563" spans="2:7">
      <c r="B563" s="356" t="s">
        <v>1045</v>
      </c>
      <c r="C563" s="356" t="s">
        <v>1347</v>
      </c>
      <c r="D563" s="356">
        <v>49</v>
      </c>
      <c r="E563" s="356" t="s">
        <v>2598</v>
      </c>
      <c r="F563" s="363"/>
      <c r="G563" s="356"/>
    </row>
    <row r="564" spans="2:7">
      <c r="B564" s="356" t="s">
        <v>1045</v>
      </c>
      <c r="C564" s="356" t="s">
        <v>1347</v>
      </c>
      <c r="D564" s="356">
        <v>50</v>
      </c>
      <c r="E564" s="356" t="s">
        <v>2599</v>
      </c>
      <c r="F564" s="363"/>
      <c r="G564" s="356"/>
    </row>
    <row r="565" spans="2:7">
      <c r="B565" s="356" t="s">
        <v>1045</v>
      </c>
      <c r="C565" s="356" t="s">
        <v>1347</v>
      </c>
      <c r="D565" s="356">
        <v>51</v>
      </c>
      <c r="E565" s="356" t="s">
        <v>2600</v>
      </c>
      <c r="F565" s="363"/>
      <c r="G565" s="356"/>
    </row>
    <row r="566" spans="2:7">
      <c r="B566" s="356" t="s">
        <v>1045</v>
      </c>
      <c r="C566" s="356" t="s">
        <v>1347</v>
      </c>
      <c r="D566" s="356">
        <v>52</v>
      </c>
      <c r="E566" s="356" t="s">
        <v>2606</v>
      </c>
      <c r="F566" s="363"/>
      <c r="G566" s="356"/>
    </row>
    <row r="567" spans="2:7">
      <c r="B567" s="356" t="s">
        <v>1045</v>
      </c>
      <c r="C567" s="356" t="s">
        <v>1347</v>
      </c>
      <c r="D567" s="356">
        <v>53</v>
      </c>
      <c r="E567" s="356" t="s">
        <v>2608</v>
      </c>
      <c r="F567" s="363"/>
      <c r="G567" s="356"/>
    </row>
    <row r="568" spans="2:7">
      <c r="B568" s="356" t="s">
        <v>1045</v>
      </c>
      <c r="C568" s="356" t="s">
        <v>1347</v>
      </c>
      <c r="D568" s="356">
        <v>54</v>
      </c>
      <c r="E568" s="356" t="s">
        <v>2112</v>
      </c>
      <c r="F568" s="363"/>
      <c r="G568" s="356"/>
    </row>
    <row r="569" spans="2:7">
      <c r="B569" s="356" t="s">
        <v>1045</v>
      </c>
      <c r="C569" s="356" t="s">
        <v>1347</v>
      </c>
      <c r="D569" s="356">
        <v>55</v>
      </c>
      <c r="E569" s="356" t="s">
        <v>2611</v>
      </c>
      <c r="F569" s="363"/>
      <c r="G569" s="356"/>
    </row>
    <row r="570" spans="2:7">
      <c r="B570" s="356" t="s">
        <v>1045</v>
      </c>
      <c r="C570" s="356" t="s">
        <v>1347</v>
      </c>
      <c r="D570" s="356">
        <v>56</v>
      </c>
      <c r="E570" s="356" t="s">
        <v>7487</v>
      </c>
      <c r="F570" s="363"/>
      <c r="G570" s="356"/>
    </row>
    <row r="571" spans="2:7">
      <c r="B571" s="356" t="s">
        <v>1045</v>
      </c>
      <c r="C571" s="356" t="s">
        <v>1347</v>
      </c>
      <c r="D571" s="356">
        <v>57</v>
      </c>
      <c r="E571" s="361" t="s">
        <v>7448</v>
      </c>
      <c r="F571" s="363" t="s">
        <v>7266</v>
      </c>
      <c r="G571" s="356"/>
    </row>
    <row r="572" spans="2:7">
      <c r="B572" s="356" t="s">
        <v>1045</v>
      </c>
      <c r="C572" s="356" t="s">
        <v>1347</v>
      </c>
      <c r="D572" s="356">
        <v>58</v>
      </c>
      <c r="E572" s="361" t="s">
        <v>111</v>
      </c>
      <c r="F572" s="363" t="s">
        <v>7266</v>
      </c>
      <c r="G572" s="356"/>
    </row>
    <row r="573" spans="2:7">
      <c r="B573" s="356" t="s">
        <v>1045</v>
      </c>
      <c r="C573" s="356" t="s">
        <v>1347</v>
      </c>
      <c r="D573" s="356">
        <v>59</v>
      </c>
      <c r="E573" s="361" t="s">
        <v>7354</v>
      </c>
      <c r="F573" s="363" t="s">
        <v>7266</v>
      </c>
      <c r="G573" s="356"/>
    </row>
    <row r="574" spans="2:7">
      <c r="B574" s="356" t="s">
        <v>1045</v>
      </c>
      <c r="C574" s="356" t="s">
        <v>1347</v>
      </c>
      <c r="D574" s="356">
        <v>60</v>
      </c>
      <c r="E574" s="356" t="s">
        <v>2616</v>
      </c>
      <c r="F574" s="363" t="s">
        <v>7266</v>
      </c>
      <c r="G574" s="356"/>
    </row>
    <row r="575" spans="2:7">
      <c r="B575" s="356" t="s">
        <v>1045</v>
      </c>
      <c r="C575" s="356" t="s">
        <v>1347</v>
      </c>
      <c r="D575" s="356">
        <v>61</v>
      </c>
      <c r="E575" s="356" t="s">
        <v>1096</v>
      </c>
      <c r="F575" s="363" t="s">
        <v>7266</v>
      </c>
      <c r="G575" s="356"/>
    </row>
    <row r="576" spans="2:7">
      <c r="B576" s="356" t="s">
        <v>1045</v>
      </c>
      <c r="C576" s="356" t="s">
        <v>1347</v>
      </c>
      <c r="D576" s="356">
        <v>62</v>
      </c>
      <c r="E576" s="356" t="s">
        <v>2028</v>
      </c>
      <c r="F576" s="363" t="s">
        <v>7266</v>
      </c>
      <c r="G576" s="356"/>
    </row>
    <row r="577" spans="2:7">
      <c r="B577" s="356" t="s">
        <v>1045</v>
      </c>
      <c r="C577" s="356" t="s">
        <v>1347</v>
      </c>
      <c r="D577" s="356">
        <v>63</v>
      </c>
      <c r="E577" s="356" t="s">
        <v>2455</v>
      </c>
      <c r="F577" s="363" t="s">
        <v>7266</v>
      </c>
      <c r="G577" s="356"/>
    </row>
    <row r="578" spans="2:7">
      <c r="B578" s="356" t="s">
        <v>1045</v>
      </c>
      <c r="C578" s="356" t="s">
        <v>1347</v>
      </c>
      <c r="D578" s="356">
        <v>64</v>
      </c>
      <c r="E578" s="356" t="s">
        <v>2537</v>
      </c>
      <c r="F578" s="363" t="s">
        <v>7266</v>
      </c>
      <c r="G578" s="356"/>
    </row>
    <row r="579" spans="2:7">
      <c r="B579" s="356" t="s">
        <v>1045</v>
      </c>
      <c r="C579" s="356" t="s">
        <v>1347</v>
      </c>
      <c r="D579" s="356">
        <v>65</v>
      </c>
      <c r="E579" s="356" t="s">
        <v>2617</v>
      </c>
      <c r="F579" s="363" t="s">
        <v>7266</v>
      </c>
      <c r="G579" s="356"/>
    </row>
    <row r="580" spans="2:7">
      <c r="B580" s="356" t="s">
        <v>1045</v>
      </c>
      <c r="C580" s="356" t="s">
        <v>1347</v>
      </c>
      <c r="D580" s="356">
        <v>66</v>
      </c>
      <c r="E580" s="360" t="s">
        <v>1015</v>
      </c>
      <c r="F580" s="363"/>
      <c r="G580" s="356"/>
    </row>
    <row r="581" spans="2:7">
      <c r="B581" s="356" t="s">
        <v>1045</v>
      </c>
      <c r="C581" s="356" t="s">
        <v>1347</v>
      </c>
      <c r="D581" s="356">
        <v>67</v>
      </c>
      <c r="E581" s="360" t="s">
        <v>2527</v>
      </c>
      <c r="F581" s="363"/>
      <c r="G581" s="356"/>
    </row>
    <row r="582" spans="2:7">
      <c r="B582" s="356" t="s">
        <v>1045</v>
      </c>
      <c r="C582" s="356" t="s">
        <v>1347</v>
      </c>
      <c r="D582" s="356">
        <v>68</v>
      </c>
      <c r="E582" s="360" t="s">
        <v>1243</v>
      </c>
      <c r="F582" s="363"/>
      <c r="G582" s="356"/>
    </row>
    <row r="583" spans="2:7">
      <c r="B583" s="356" t="s">
        <v>1045</v>
      </c>
      <c r="C583" s="356" t="s">
        <v>1347</v>
      </c>
      <c r="D583" s="356">
        <v>69</v>
      </c>
      <c r="E583" s="360" t="s">
        <v>2619</v>
      </c>
      <c r="F583" s="363"/>
      <c r="G583" s="356"/>
    </row>
    <row r="584" spans="2:7">
      <c r="B584" s="356" t="s">
        <v>1045</v>
      </c>
      <c r="C584" s="356" t="s">
        <v>1347</v>
      </c>
      <c r="D584" s="356">
        <v>70</v>
      </c>
      <c r="E584" s="360" t="s">
        <v>2624</v>
      </c>
      <c r="F584" s="363"/>
      <c r="G584" s="356"/>
    </row>
    <row r="585" spans="2:7">
      <c r="B585" s="356" t="s">
        <v>1045</v>
      </c>
      <c r="C585" s="356" t="s">
        <v>1347</v>
      </c>
      <c r="D585" s="356">
        <v>71</v>
      </c>
      <c r="E585" s="360" t="s">
        <v>1146</v>
      </c>
      <c r="F585" s="363"/>
      <c r="G585" s="356"/>
    </row>
    <row r="586" spans="2:7">
      <c r="B586" s="356" t="s">
        <v>1045</v>
      </c>
      <c r="C586" s="356" t="s">
        <v>1347</v>
      </c>
      <c r="D586" s="356">
        <v>72</v>
      </c>
      <c r="E586" s="360" t="s">
        <v>2625</v>
      </c>
      <c r="F586" s="363"/>
      <c r="G586" s="356"/>
    </row>
    <row r="587" spans="2:7">
      <c r="B587" s="356" t="s">
        <v>1045</v>
      </c>
      <c r="C587" s="356" t="s">
        <v>1347</v>
      </c>
      <c r="D587" s="356">
        <v>73</v>
      </c>
      <c r="E587" s="360" t="s">
        <v>2628</v>
      </c>
      <c r="F587" s="363"/>
      <c r="G587" s="356"/>
    </row>
    <row r="588" spans="2:7">
      <c r="B588" s="356" t="s">
        <v>1045</v>
      </c>
      <c r="C588" s="356" t="s">
        <v>1347</v>
      </c>
      <c r="D588" s="356">
        <v>74</v>
      </c>
      <c r="E588" s="360" t="s">
        <v>2629</v>
      </c>
      <c r="F588" s="363"/>
      <c r="G588" s="356"/>
    </row>
    <row r="589" spans="2:7">
      <c r="B589" s="356" t="s">
        <v>1045</v>
      </c>
      <c r="C589" s="356" t="s">
        <v>1347</v>
      </c>
      <c r="D589" s="356">
        <v>75</v>
      </c>
      <c r="E589" s="360" t="s">
        <v>2630</v>
      </c>
      <c r="F589" s="363"/>
      <c r="G589" s="356"/>
    </row>
    <row r="590" spans="2:7">
      <c r="B590" s="356" t="s">
        <v>1045</v>
      </c>
      <c r="C590" s="356" t="s">
        <v>1347</v>
      </c>
      <c r="D590" s="356">
        <v>76</v>
      </c>
      <c r="E590" s="360" t="s">
        <v>1782</v>
      </c>
      <c r="F590" s="363"/>
      <c r="G590" s="356"/>
    </row>
    <row r="591" spans="2:7">
      <c r="B591" s="356" t="s">
        <v>1045</v>
      </c>
      <c r="C591" s="356" t="s">
        <v>1347</v>
      </c>
      <c r="D591" s="356">
        <v>77</v>
      </c>
      <c r="E591" s="360" t="s">
        <v>2632</v>
      </c>
      <c r="F591" s="363"/>
      <c r="G591" s="356"/>
    </row>
    <row r="592" spans="2:7">
      <c r="B592" s="356" t="s">
        <v>1045</v>
      </c>
      <c r="C592" s="356" t="s">
        <v>1347</v>
      </c>
      <c r="D592" s="356">
        <v>78</v>
      </c>
      <c r="E592" s="360" t="s">
        <v>2633</v>
      </c>
      <c r="F592" s="363"/>
      <c r="G592" s="356"/>
    </row>
    <row r="593" spans="2:7">
      <c r="B593" s="356" t="s">
        <v>1045</v>
      </c>
      <c r="C593" s="356" t="s">
        <v>1347</v>
      </c>
      <c r="D593" s="356">
        <v>79</v>
      </c>
      <c r="E593" s="360" t="s">
        <v>1739</v>
      </c>
      <c r="F593" s="363"/>
      <c r="G593" s="356"/>
    </row>
    <row r="594" spans="2:7">
      <c r="B594" s="356" t="s">
        <v>1045</v>
      </c>
      <c r="C594" s="356" t="s">
        <v>1347</v>
      </c>
      <c r="D594" s="356">
        <v>80</v>
      </c>
      <c r="E594" s="360" t="s">
        <v>1891</v>
      </c>
      <c r="F594" s="363"/>
      <c r="G594" s="356"/>
    </row>
    <row r="595" spans="2:7">
      <c r="B595" s="356" t="s">
        <v>1045</v>
      </c>
      <c r="C595" s="356" t="s">
        <v>1347</v>
      </c>
      <c r="D595" s="356">
        <v>81</v>
      </c>
      <c r="E595" s="360" t="s">
        <v>2635</v>
      </c>
      <c r="F595" s="363"/>
      <c r="G595" s="356"/>
    </row>
    <row r="596" spans="2:7">
      <c r="B596" s="356" t="s">
        <v>1045</v>
      </c>
      <c r="C596" s="356" t="s">
        <v>1347</v>
      </c>
      <c r="D596" s="356">
        <v>82</v>
      </c>
      <c r="E596" s="360" t="s">
        <v>2641</v>
      </c>
      <c r="F596" s="363"/>
      <c r="G596" s="356"/>
    </row>
    <row r="597" spans="2:7">
      <c r="B597" s="356" t="s">
        <v>1045</v>
      </c>
      <c r="C597" s="356" t="s">
        <v>1347</v>
      </c>
      <c r="D597" s="356">
        <v>83</v>
      </c>
      <c r="E597" s="360" t="s">
        <v>2646</v>
      </c>
      <c r="F597" s="363"/>
      <c r="G597" s="356"/>
    </row>
    <row r="598" spans="2:7">
      <c r="B598" s="356" t="s">
        <v>1045</v>
      </c>
      <c r="C598" s="356" t="s">
        <v>1347</v>
      </c>
      <c r="D598" s="356">
        <v>84</v>
      </c>
      <c r="E598" s="360" t="s">
        <v>1803</v>
      </c>
      <c r="F598" s="363"/>
      <c r="G598" s="356"/>
    </row>
    <row r="599" spans="2:7">
      <c r="B599" s="356" t="s">
        <v>1045</v>
      </c>
      <c r="C599" s="356" t="s">
        <v>1347</v>
      </c>
      <c r="D599" s="356">
        <v>85</v>
      </c>
      <c r="E599" s="360" t="s">
        <v>54</v>
      </c>
      <c r="F599" s="363"/>
      <c r="G599" s="356"/>
    </row>
    <row r="600" spans="2:7">
      <c r="B600" s="356" t="s">
        <v>1045</v>
      </c>
      <c r="C600" s="356" t="s">
        <v>1347</v>
      </c>
      <c r="D600" s="356">
        <v>86</v>
      </c>
      <c r="E600" s="360" t="s">
        <v>2650</v>
      </c>
      <c r="F600" s="363"/>
      <c r="G600" s="356"/>
    </row>
    <row r="601" spans="2:7">
      <c r="B601" s="356" t="s">
        <v>1045</v>
      </c>
      <c r="C601" s="356" t="s">
        <v>1347</v>
      </c>
      <c r="D601" s="356">
        <v>87</v>
      </c>
      <c r="E601" s="360" t="s">
        <v>2651</v>
      </c>
      <c r="F601" s="363"/>
      <c r="G601" s="356"/>
    </row>
    <row r="602" spans="2:7">
      <c r="B602" s="356" t="s">
        <v>1045</v>
      </c>
      <c r="C602" s="356" t="s">
        <v>1347</v>
      </c>
      <c r="D602" s="356">
        <v>88</v>
      </c>
      <c r="E602" s="360" t="s">
        <v>2653</v>
      </c>
      <c r="F602" s="363"/>
      <c r="G602" s="356"/>
    </row>
    <row r="603" spans="2:7">
      <c r="B603" s="356" t="s">
        <v>1045</v>
      </c>
      <c r="C603" s="356" t="s">
        <v>1347</v>
      </c>
      <c r="D603" s="356">
        <v>89</v>
      </c>
      <c r="E603" s="360" t="s">
        <v>2655</v>
      </c>
      <c r="F603" s="363"/>
      <c r="G603" s="356"/>
    </row>
    <row r="604" spans="2:7">
      <c r="B604" s="356" t="s">
        <v>1045</v>
      </c>
      <c r="C604" s="356" t="s">
        <v>1347</v>
      </c>
      <c r="D604" s="356">
        <v>90</v>
      </c>
      <c r="E604" s="356" t="s">
        <v>2658</v>
      </c>
      <c r="F604" s="363"/>
      <c r="G604" s="356"/>
    </row>
    <row r="605" spans="2:7">
      <c r="B605" s="356" t="s">
        <v>1045</v>
      </c>
      <c r="C605" s="356" t="s">
        <v>1347</v>
      </c>
      <c r="D605" s="356">
        <v>91</v>
      </c>
      <c r="E605" s="356" t="s">
        <v>2662</v>
      </c>
      <c r="F605" s="363"/>
      <c r="G605" s="356"/>
    </row>
    <row r="606" spans="2:7">
      <c r="B606" s="356" t="s">
        <v>1045</v>
      </c>
      <c r="C606" s="356" t="s">
        <v>1347</v>
      </c>
      <c r="D606" s="356">
        <v>92</v>
      </c>
      <c r="E606" s="356" t="s">
        <v>2663</v>
      </c>
      <c r="F606" s="363"/>
      <c r="G606" s="356"/>
    </row>
    <row r="607" spans="2:7">
      <c r="B607" s="356" t="s">
        <v>1045</v>
      </c>
      <c r="C607" s="356" t="s">
        <v>1347</v>
      </c>
      <c r="D607" s="356">
        <v>93</v>
      </c>
      <c r="E607" s="356" t="s">
        <v>2665</v>
      </c>
      <c r="F607" s="363"/>
      <c r="G607" s="356"/>
    </row>
    <row r="608" spans="2:7">
      <c r="B608" s="356" t="s">
        <v>1045</v>
      </c>
      <c r="C608" s="356" t="s">
        <v>1347</v>
      </c>
      <c r="D608" s="356">
        <v>94</v>
      </c>
      <c r="E608" s="356" t="s">
        <v>2667</v>
      </c>
      <c r="F608" s="363"/>
      <c r="G608" s="356"/>
    </row>
    <row r="609" spans="2:7">
      <c r="B609" s="356" t="s">
        <v>1045</v>
      </c>
      <c r="C609" s="356" t="s">
        <v>1347</v>
      </c>
      <c r="D609" s="356">
        <v>95</v>
      </c>
      <c r="E609" s="356" t="s">
        <v>1931</v>
      </c>
      <c r="F609" s="363"/>
      <c r="G609" s="356"/>
    </row>
    <row r="610" spans="2:7">
      <c r="B610" s="356" t="s">
        <v>1045</v>
      </c>
      <c r="C610" s="356" t="s">
        <v>1347</v>
      </c>
      <c r="D610" s="356">
        <v>96</v>
      </c>
      <c r="E610" s="356" t="s">
        <v>1844</v>
      </c>
      <c r="F610" s="363"/>
      <c r="G610" s="356"/>
    </row>
    <row r="611" spans="2:7">
      <c r="B611" s="356" t="s">
        <v>1045</v>
      </c>
      <c r="C611" s="356" t="s">
        <v>1347</v>
      </c>
      <c r="D611" s="356">
        <v>97</v>
      </c>
      <c r="E611" s="356" t="s">
        <v>2669</v>
      </c>
      <c r="F611" s="363"/>
      <c r="G611" s="356"/>
    </row>
    <row r="612" spans="2:7">
      <c r="B612" s="356" t="s">
        <v>1045</v>
      </c>
      <c r="C612" s="356" t="s">
        <v>1347</v>
      </c>
      <c r="D612" s="356">
        <v>98</v>
      </c>
      <c r="E612" s="356" t="s">
        <v>404</v>
      </c>
      <c r="F612" s="363"/>
      <c r="G612" s="356"/>
    </row>
    <row r="613" spans="2:7">
      <c r="B613" s="356" t="s">
        <v>1045</v>
      </c>
      <c r="C613" s="356" t="s">
        <v>1347</v>
      </c>
      <c r="D613" s="356">
        <v>99</v>
      </c>
      <c r="E613" s="356" t="s">
        <v>2670</v>
      </c>
      <c r="F613" s="363"/>
      <c r="G613" s="366"/>
    </row>
    <row r="614" spans="2:7">
      <c r="B614" s="356" t="s">
        <v>1045</v>
      </c>
      <c r="C614" s="356" t="s">
        <v>1347</v>
      </c>
      <c r="D614" s="356">
        <v>100</v>
      </c>
      <c r="E614" s="356" t="s">
        <v>2613</v>
      </c>
      <c r="F614" s="363"/>
      <c r="G614" s="356"/>
    </row>
    <row r="615" spans="2:7">
      <c r="B615" s="356" t="s">
        <v>1045</v>
      </c>
      <c r="C615" s="356" t="s">
        <v>1347</v>
      </c>
      <c r="D615" s="356">
        <v>101</v>
      </c>
      <c r="E615" s="356" t="s">
        <v>7284</v>
      </c>
      <c r="F615" s="363"/>
      <c r="G615" s="356"/>
    </row>
    <row r="616" spans="2:7">
      <c r="B616" s="356" t="s">
        <v>1045</v>
      </c>
      <c r="C616" s="356" t="s">
        <v>1347</v>
      </c>
      <c r="D616" s="356">
        <v>102</v>
      </c>
      <c r="E616" s="356" t="s">
        <v>2673</v>
      </c>
      <c r="F616" s="363"/>
      <c r="G616" s="356"/>
    </row>
    <row r="617" spans="2:7">
      <c r="B617" s="356" t="s">
        <v>1045</v>
      </c>
      <c r="C617" s="356" t="s">
        <v>1347</v>
      </c>
      <c r="D617" s="356">
        <v>103</v>
      </c>
      <c r="E617" s="356" t="s">
        <v>2676</v>
      </c>
      <c r="F617" s="363"/>
      <c r="G617" s="356"/>
    </row>
    <row r="618" spans="2:7">
      <c r="B618" s="356" t="s">
        <v>1045</v>
      </c>
      <c r="C618" s="356" t="s">
        <v>1347</v>
      </c>
      <c r="D618" s="356">
        <v>104</v>
      </c>
      <c r="E618" s="356" t="s">
        <v>2681</v>
      </c>
      <c r="F618" s="363"/>
      <c r="G618" s="356"/>
    </row>
    <row r="619" spans="2:7">
      <c r="B619" s="356" t="s">
        <v>1045</v>
      </c>
      <c r="C619" s="356" t="s">
        <v>1347</v>
      </c>
      <c r="D619" s="356">
        <v>105</v>
      </c>
      <c r="E619" s="356" t="s">
        <v>1121</v>
      </c>
      <c r="F619" s="363"/>
      <c r="G619" s="356"/>
    </row>
    <row r="620" spans="2:7">
      <c r="B620" s="356" t="s">
        <v>1045</v>
      </c>
      <c r="C620" s="356" t="s">
        <v>1347</v>
      </c>
      <c r="D620" s="356">
        <v>106</v>
      </c>
      <c r="E620" s="356" t="s">
        <v>2683</v>
      </c>
      <c r="F620" s="363"/>
      <c r="G620" s="356"/>
    </row>
    <row r="621" spans="2:7">
      <c r="B621" s="356" t="s">
        <v>1045</v>
      </c>
      <c r="C621" s="356" t="s">
        <v>1347</v>
      </c>
      <c r="D621" s="356">
        <v>107</v>
      </c>
      <c r="E621" s="356" t="s">
        <v>2687</v>
      </c>
      <c r="F621" s="363"/>
      <c r="G621" s="356"/>
    </row>
    <row r="622" spans="2:7">
      <c r="B622" s="356" t="s">
        <v>1045</v>
      </c>
      <c r="C622" s="356" t="s">
        <v>1347</v>
      </c>
      <c r="D622" s="356">
        <v>108</v>
      </c>
      <c r="E622" s="360" t="s">
        <v>2694</v>
      </c>
      <c r="F622" s="363"/>
      <c r="G622" s="356"/>
    </row>
    <row r="623" spans="2:7">
      <c r="B623" s="356" t="s">
        <v>1045</v>
      </c>
      <c r="C623" s="356" t="s">
        <v>1347</v>
      </c>
      <c r="D623" s="356">
        <v>109</v>
      </c>
      <c r="E623" s="360" t="s">
        <v>2519</v>
      </c>
      <c r="F623" s="363"/>
      <c r="G623" s="356"/>
    </row>
    <row r="624" spans="2:7">
      <c r="B624" s="356" t="s">
        <v>1045</v>
      </c>
      <c r="C624" s="356" t="s">
        <v>1347</v>
      </c>
      <c r="D624" s="356">
        <v>110</v>
      </c>
      <c r="E624" s="356" t="s">
        <v>2700</v>
      </c>
      <c r="F624" s="363"/>
      <c r="G624" s="356"/>
    </row>
    <row r="625" spans="2:7">
      <c r="B625" s="356" t="s">
        <v>1045</v>
      </c>
      <c r="C625" s="356" t="s">
        <v>1347</v>
      </c>
      <c r="D625" s="356">
        <v>111</v>
      </c>
      <c r="E625" s="356" t="s">
        <v>2702</v>
      </c>
      <c r="F625" s="363"/>
      <c r="G625" s="356"/>
    </row>
    <row r="626" spans="2:7">
      <c r="B626" s="356" t="s">
        <v>1045</v>
      </c>
      <c r="C626" s="356" t="s">
        <v>1347</v>
      </c>
      <c r="D626" s="356">
        <v>112</v>
      </c>
      <c r="E626" s="356" t="s">
        <v>2704</v>
      </c>
      <c r="F626" s="363"/>
      <c r="G626" s="356"/>
    </row>
    <row r="627" spans="2:7">
      <c r="B627" s="356" t="s">
        <v>1045</v>
      </c>
      <c r="C627" s="356" t="s">
        <v>1347</v>
      </c>
      <c r="D627" s="356">
        <v>113</v>
      </c>
      <c r="E627" s="356" t="s">
        <v>1099</v>
      </c>
      <c r="F627" s="363"/>
      <c r="G627" s="356"/>
    </row>
    <row r="628" spans="2:7">
      <c r="B628" s="356" t="s">
        <v>1045</v>
      </c>
      <c r="C628" s="356" t="s">
        <v>1347</v>
      </c>
      <c r="D628" s="356">
        <v>114</v>
      </c>
      <c r="E628" s="356" t="s">
        <v>2706</v>
      </c>
      <c r="F628" s="363"/>
      <c r="G628" s="356"/>
    </row>
    <row r="629" spans="2:7">
      <c r="B629" s="356" t="s">
        <v>1045</v>
      </c>
      <c r="C629" s="356" t="s">
        <v>1347</v>
      </c>
      <c r="D629" s="356">
        <v>115</v>
      </c>
      <c r="E629" s="356" t="s">
        <v>2707</v>
      </c>
      <c r="F629" s="363"/>
      <c r="G629" s="356"/>
    </row>
    <row r="630" spans="2:7">
      <c r="B630" s="356" t="s">
        <v>1045</v>
      </c>
      <c r="C630" s="356" t="s">
        <v>1347</v>
      </c>
      <c r="D630" s="356">
        <v>116</v>
      </c>
      <c r="E630" s="356" t="s">
        <v>2708</v>
      </c>
      <c r="F630" s="363"/>
      <c r="G630" s="356"/>
    </row>
    <row r="631" spans="2:7">
      <c r="B631" s="356" t="s">
        <v>1045</v>
      </c>
      <c r="C631" s="356" t="s">
        <v>1347</v>
      </c>
      <c r="D631" s="356">
        <v>117</v>
      </c>
      <c r="E631" s="356" t="s">
        <v>2711</v>
      </c>
      <c r="F631" s="363"/>
      <c r="G631" s="356"/>
    </row>
    <row r="632" spans="2:7">
      <c r="B632" s="356" t="s">
        <v>1045</v>
      </c>
      <c r="C632" s="356" t="s">
        <v>1347</v>
      </c>
      <c r="D632" s="356">
        <v>118</v>
      </c>
      <c r="E632" s="356" t="s">
        <v>7283</v>
      </c>
      <c r="F632" s="363"/>
      <c r="G632" s="356"/>
    </row>
    <row r="633" spans="2:7">
      <c r="B633" s="356" t="s">
        <v>1045</v>
      </c>
      <c r="C633" s="356" t="s">
        <v>1347</v>
      </c>
      <c r="D633" s="356">
        <v>119</v>
      </c>
      <c r="E633" s="356" t="s">
        <v>2714</v>
      </c>
      <c r="F633" s="363"/>
      <c r="G633" s="356"/>
    </row>
    <row r="634" spans="2:7">
      <c r="B634" s="356" t="s">
        <v>1045</v>
      </c>
      <c r="C634" s="356" t="s">
        <v>1347</v>
      </c>
      <c r="D634" s="356">
        <v>120</v>
      </c>
      <c r="E634" s="356" t="s">
        <v>2716</v>
      </c>
      <c r="F634" s="363"/>
      <c r="G634" s="356"/>
    </row>
    <row r="635" spans="2:7">
      <c r="B635" s="356" t="s">
        <v>1045</v>
      </c>
      <c r="C635" s="356" t="s">
        <v>1347</v>
      </c>
      <c r="D635" s="356">
        <v>121</v>
      </c>
      <c r="E635" s="356" t="s">
        <v>1671</v>
      </c>
      <c r="F635" s="363"/>
      <c r="G635" s="356"/>
    </row>
    <row r="636" spans="2:7">
      <c r="B636" s="356" t="s">
        <v>1045</v>
      </c>
      <c r="C636" s="356" t="s">
        <v>1347</v>
      </c>
      <c r="D636" s="356">
        <v>122</v>
      </c>
      <c r="E636" s="356" t="s">
        <v>2718</v>
      </c>
      <c r="F636" s="363"/>
      <c r="G636" s="356"/>
    </row>
    <row r="637" spans="2:7">
      <c r="B637" s="356" t="s">
        <v>1045</v>
      </c>
      <c r="C637" s="356" t="s">
        <v>1347</v>
      </c>
      <c r="D637" s="356">
        <v>123</v>
      </c>
      <c r="E637" s="356" t="s">
        <v>2720</v>
      </c>
      <c r="F637" s="363"/>
      <c r="G637" s="356"/>
    </row>
    <row r="638" spans="2:7">
      <c r="B638" s="356" t="s">
        <v>1045</v>
      </c>
      <c r="C638" s="356" t="s">
        <v>1347</v>
      </c>
      <c r="D638" s="356">
        <v>124</v>
      </c>
      <c r="E638" s="356" t="s">
        <v>2721</v>
      </c>
      <c r="F638" s="363"/>
      <c r="G638" s="356"/>
    </row>
    <row r="639" spans="2:7">
      <c r="B639" s="356" t="s">
        <v>1045</v>
      </c>
      <c r="C639" s="356" t="s">
        <v>1347</v>
      </c>
      <c r="D639" s="356">
        <v>125</v>
      </c>
      <c r="E639" s="356" t="s">
        <v>677</v>
      </c>
      <c r="F639" s="363"/>
      <c r="G639" s="356"/>
    </row>
    <row r="640" spans="2:7">
      <c r="B640" s="356" t="s">
        <v>1045</v>
      </c>
      <c r="C640" s="356" t="s">
        <v>1347</v>
      </c>
      <c r="D640" s="356">
        <v>126</v>
      </c>
      <c r="E640" s="356" t="s">
        <v>2723</v>
      </c>
      <c r="F640" s="363"/>
      <c r="G640" s="356"/>
    </row>
    <row r="641" spans="2:7">
      <c r="B641" s="356" t="s">
        <v>1045</v>
      </c>
      <c r="C641" s="356" t="s">
        <v>1347</v>
      </c>
      <c r="D641" s="356">
        <v>127</v>
      </c>
      <c r="E641" s="356" t="s">
        <v>5488</v>
      </c>
      <c r="F641" s="363"/>
      <c r="G641" s="356"/>
    </row>
    <row r="642" spans="2:7">
      <c r="B642" s="356" t="s">
        <v>1045</v>
      </c>
      <c r="C642" s="356" t="s">
        <v>1347</v>
      </c>
      <c r="D642" s="356">
        <v>128</v>
      </c>
      <c r="E642" s="356" t="s">
        <v>264</v>
      </c>
      <c r="F642" s="363" t="s">
        <v>7266</v>
      </c>
      <c r="G642" s="356"/>
    </row>
    <row r="643" spans="2:7">
      <c r="B643" s="356" t="s">
        <v>1045</v>
      </c>
      <c r="C643" s="356" t="s">
        <v>1347</v>
      </c>
      <c r="D643" s="356">
        <v>129</v>
      </c>
      <c r="E643" s="356" t="s">
        <v>2726</v>
      </c>
      <c r="F643" s="363" t="s">
        <v>7266</v>
      </c>
      <c r="G643" s="356"/>
    </row>
    <row r="644" spans="2:7">
      <c r="B644" s="356" t="s">
        <v>1045</v>
      </c>
      <c r="C644" s="356" t="s">
        <v>1347</v>
      </c>
      <c r="D644" s="356">
        <v>130</v>
      </c>
      <c r="E644" s="356" t="s">
        <v>2730</v>
      </c>
      <c r="F644" s="363" t="s">
        <v>7266</v>
      </c>
      <c r="G644" s="356"/>
    </row>
    <row r="645" spans="2:7">
      <c r="B645" s="356" t="s">
        <v>1045</v>
      </c>
      <c r="C645" s="356" t="s">
        <v>1347</v>
      </c>
      <c r="D645" s="356">
        <v>131</v>
      </c>
      <c r="E645" s="356" t="s">
        <v>2733</v>
      </c>
      <c r="F645" s="363" t="s">
        <v>7266</v>
      </c>
      <c r="G645" s="356"/>
    </row>
    <row r="646" spans="2:7">
      <c r="B646" s="356" t="s">
        <v>1045</v>
      </c>
      <c r="C646" s="356" t="s">
        <v>1347</v>
      </c>
      <c r="D646" s="356">
        <v>132</v>
      </c>
      <c r="E646" s="356" t="s">
        <v>2735</v>
      </c>
      <c r="F646" s="363" t="s">
        <v>7266</v>
      </c>
      <c r="G646" s="356"/>
    </row>
    <row r="647" spans="2:7">
      <c r="B647" s="356" t="s">
        <v>1045</v>
      </c>
      <c r="C647" s="356" t="s">
        <v>1347</v>
      </c>
      <c r="D647" s="356">
        <v>133</v>
      </c>
      <c r="E647" s="360" t="s">
        <v>1253</v>
      </c>
      <c r="F647" s="363"/>
      <c r="G647" s="356"/>
    </row>
    <row r="648" spans="2:7">
      <c r="B648" s="356" t="s">
        <v>1045</v>
      </c>
      <c r="C648" s="356" t="s">
        <v>1347</v>
      </c>
      <c r="D648" s="356">
        <v>134</v>
      </c>
      <c r="E648" s="360" t="s">
        <v>2546</v>
      </c>
      <c r="F648" s="363"/>
      <c r="G648" s="356"/>
    </row>
    <row r="649" spans="2:7">
      <c r="B649" s="356" t="s">
        <v>1045</v>
      </c>
      <c r="C649" s="356" t="s">
        <v>1347</v>
      </c>
      <c r="D649" s="356">
        <v>135</v>
      </c>
      <c r="E649" s="360" t="s">
        <v>2738</v>
      </c>
      <c r="F649" s="363"/>
      <c r="G649" s="356"/>
    </row>
    <row r="650" spans="2:7">
      <c r="B650" s="356" t="s">
        <v>1045</v>
      </c>
      <c r="C650" s="356" t="s">
        <v>1347</v>
      </c>
      <c r="D650" s="356">
        <v>136</v>
      </c>
      <c r="E650" s="360" t="s">
        <v>2739</v>
      </c>
      <c r="F650" s="363"/>
      <c r="G650" s="356"/>
    </row>
    <row r="651" spans="2:7">
      <c r="B651" s="356" t="s">
        <v>1045</v>
      </c>
      <c r="C651" s="356" t="s">
        <v>1347</v>
      </c>
      <c r="D651" s="356">
        <v>137</v>
      </c>
      <c r="E651" s="356" t="s">
        <v>2744</v>
      </c>
      <c r="F651" s="363" t="s">
        <v>7266</v>
      </c>
      <c r="G651" s="356"/>
    </row>
    <row r="652" spans="2:7">
      <c r="B652" s="356" t="s">
        <v>1045</v>
      </c>
      <c r="C652" s="356" t="s">
        <v>1347</v>
      </c>
      <c r="D652" s="356">
        <v>138</v>
      </c>
      <c r="E652" s="356" t="s">
        <v>1461</v>
      </c>
      <c r="F652" s="363" t="s">
        <v>7266</v>
      </c>
      <c r="G652" s="356"/>
    </row>
    <row r="653" spans="2:7">
      <c r="B653" s="356" t="s">
        <v>1045</v>
      </c>
      <c r="C653" s="356" t="s">
        <v>1347</v>
      </c>
      <c r="D653" s="356">
        <v>139</v>
      </c>
      <c r="E653" s="356" t="s">
        <v>2747</v>
      </c>
      <c r="F653" s="363" t="s">
        <v>7266</v>
      </c>
      <c r="G653" s="356"/>
    </row>
    <row r="654" spans="2:7">
      <c r="B654" s="356" t="s">
        <v>1045</v>
      </c>
      <c r="C654" s="356" t="s">
        <v>1347</v>
      </c>
      <c r="D654" s="356">
        <v>140</v>
      </c>
      <c r="E654" s="356" t="s">
        <v>2251</v>
      </c>
      <c r="F654" s="363" t="s">
        <v>7266</v>
      </c>
      <c r="G654" s="356"/>
    </row>
    <row r="655" spans="2:7">
      <c r="B655" s="356" t="s">
        <v>1045</v>
      </c>
      <c r="C655" s="356" t="s">
        <v>1347</v>
      </c>
      <c r="D655" s="356">
        <v>141</v>
      </c>
      <c r="E655" s="356" t="s">
        <v>130</v>
      </c>
      <c r="F655" s="363" t="s">
        <v>7266</v>
      </c>
      <c r="G655" s="356"/>
    </row>
    <row r="656" spans="2:7">
      <c r="B656" s="356" t="s">
        <v>1045</v>
      </c>
      <c r="C656" s="356" t="s">
        <v>1347</v>
      </c>
      <c r="D656" s="356">
        <v>142</v>
      </c>
      <c r="E656" s="356" t="s">
        <v>2322</v>
      </c>
      <c r="F656" s="363" t="s">
        <v>7266</v>
      </c>
      <c r="G656" s="356"/>
    </row>
    <row r="657" spans="2:7">
      <c r="B657" s="356" t="s">
        <v>1045</v>
      </c>
      <c r="C657" s="356" t="s">
        <v>1347</v>
      </c>
      <c r="D657" s="356">
        <v>143</v>
      </c>
      <c r="E657" s="356" t="s">
        <v>2752</v>
      </c>
      <c r="F657" s="363" t="s">
        <v>7266</v>
      </c>
      <c r="G657" s="356"/>
    </row>
    <row r="658" spans="2:7">
      <c r="B658" s="356" t="s">
        <v>1045</v>
      </c>
      <c r="C658" s="356" t="s">
        <v>1347</v>
      </c>
      <c r="D658" s="356">
        <v>144</v>
      </c>
      <c r="E658" s="358" t="s">
        <v>286</v>
      </c>
      <c r="F658" s="363"/>
      <c r="G658" s="356"/>
    </row>
    <row r="659" spans="2:7">
      <c r="B659" s="356" t="s">
        <v>1045</v>
      </c>
      <c r="C659" s="356" t="s">
        <v>1347</v>
      </c>
      <c r="D659" s="356">
        <v>145</v>
      </c>
      <c r="E659" s="358" t="s">
        <v>241</v>
      </c>
      <c r="F659" s="363"/>
      <c r="G659" s="356"/>
    </row>
    <row r="660" spans="2:7">
      <c r="B660" s="356" t="s">
        <v>1045</v>
      </c>
      <c r="C660" s="356" t="s">
        <v>1347</v>
      </c>
      <c r="D660" s="356">
        <v>146</v>
      </c>
      <c r="E660" s="358" t="s">
        <v>299</v>
      </c>
      <c r="F660" s="363"/>
      <c r="G660" s="356"/>
    </row>
    <row r="661" spans="2:7">
      <c r="B661" s="356" t="s">
        <v>1045</v>
      </c>
      <c r="C661" s="356" t="s">
        <v>1347</v>
      </c>
      <c r="D661" s="356">
        <v>147</v>
      </c>
      <c r="E661" s="358" t="s">
        <v>103</v>
      </c>
      <c r="F661" s="363"/>
      <c r="G661" s="356"/>
    </row>
    <row r="662" spans="2:7">
      <c r="B662" s="356" t="s">
        <v>1045</v>
      </c>
      <c r="C662" s="356" t="s">
        <v>1347</v>
      </c>
      <c r="D662" s="356">
        <v>148</v>
      </c>
      <c r="E662" s="358" t="s">
        <v>303</v>
      </c>
      <c r="F662" s="363"/>
      <c r="G662" s="356"/>
    </row>
    <row r="663" spans="2:7">
      <c r="B663" s="356" t="s">
        <v>1045</v>
      </c>
      <c r="C663" s="356" t="s">
        <v>1347</v>
      </c>
      <c r="D663" s="356">
        <v>149</v>
      </c>
      <c r="E663" s="358" t="s">
        <v>306</v>
      </c>
      <c r="F663" s="363"/>
      <c r="G663" s="356"/>
    </row>
    <row r="664" spans="2:7">
      <c r="B664" s="356" t="s">
        <v>1045</v>
      </c>
      <c r="C664" s="356" t="s">
        <v>1347</v>
      </c>
      <c r="D664" s="356">
        <v>150</v>
      </c>
      <c r="E664" s="361" t="s">
        <v>2122</v>
      </c>
      <c r="F664" s="363"/>
      <c r="G664" s="356"/>
    </row>
    <row r="665" spans="2:7">
      <c r="B665" s="356" t="s">
        <v>1045</v>
      </c>
      <c r="C665" s="356" t="s">
        <v>1347</v>
      </c>
      <c r="D665" s="356">
        <v>151</v>
      </c>
      <c r="E665" s="361" t="s">
        <v>7449</v>
      </c>
      <c r="F665" s="363"/>
      <c r="G665" s="356"/>
    </row>
    <row r="666" spans="2:7">
      <c r="B666" s="356" t="s">
        <v>1045</v>
      </c>
      <c r="C666" s="356" t="s">
        <v>1347</v>
      </c>
      <c r="D666" s="356">
        <v>152</v>
      </c>
      <c r="E666" s="361" t="s">
        <v>7450</v>
      </c>
      <c r="F666" s="363"/>
      <c r="G666" s="356"/>
    </row>
    <row r="667" spans="2:7">
      <c r="B667" s="356" t="s">
        <v>1045</v>
      </c>
      <c r="C667" s="356" t="s">
        <v>1347</v>
      </c>
      <c r="D667" s="356">
        <v>153</v>
      </c>
      <c r="E667" s="361" t="s">
        <v>5622</v>
      </c>
      <c r="F667" s="363"/>
      <c r="G667" s="356"/>
    </row>
    <row r="668" spans="2:7">
      <c r="B668" s="356" t="s">
        <v>1045</v>
      </c>
      <c r="C668" s="356" t="s">
        <v>1347</v>
      </c>
      <c r="D668" s="356">
        <v>154</v>
      </c>
      <c r="E668" s="361" t="s">
        <v>7451</v>
      </c>
      <c r="F668" s="363"/>
      <c r="G668" s="356"/>
    </row>
    <row r="669" spans="2:7">
      <c r="B669" s="356" t="s">
        <v>1045</v>
      </c>
      <c r="C669" s="356" t="s">
        <v>1347</v>
      </c>
      <c r="D669" s="356">
        <v>155</v>
      </c>
      <c r="E669" s="361" t="s">
        <v>3634</v>
      </c>
      <c r="F669" s="363"/>
      <c r="G669" s="356"/>
    </row>
    <row r="670" spans="2:7">
      <c r="B670" s="356" t="s">
        <v>1045</v>
      </c>
      <c r="C670" s="356" t="s">
        <v>1347</v>
      </c>
      <c r="D670" s="356">
        <v>156</v>
      </c>
      <c r="E670" s="361" t="s">
        <v>7452</v>
      </c>
      <c r="F670" s="363"/>
      <c r="G670" s="356"/>
    </row>
    <row r="671" spans="2:7">
      <c r="B671" s="356" t="s">
        <v>1045</v>
      </c>
      <c r="C671" s="356" t="s">
        <v>1347</v>
      </c>
      <c r="D671" s="356">
        <v>157</v>
      </c>
      <c r="E671" s="361" t="s">
        <v>7453</v>
      </c>
      <c r="F671" s="363"/>
      <c r="G671" s="356"/>
    </row>
    <row r="672" spans="2:7">
      <c r="B672" s="356" t="s">
        <v>1045</v>
      </c>
      <c r="C672" s="356" t="s">
        <v>1347</v>
      </c>
      <c r="D672" s="356">
        <v>158</v>
      </c>
      <c r="E672" s="361" t="s">
        <v>7454</v>
      </c>
      <c r="F672" s="363"/>
      <c r="G672" s="356"/>
    </row>
    <row r="673" spans="2:7">
      <c r="B673" s="356" t="s">
        <v>1045</v>
      </c>
      <c r="C673" s="356" t="s">
        <v>1347</v>
      </c>
      <c r="D673" s="356">
        <v>159</v>
      </c>
      <c r="E673" s="361" t="s">
        <v>4689</v>
      </c>
      <c r="F673" s="363"/>
      <c r="G673" s="356"/>
    </row>
    <row r="674" spans="2:7">
      <c r="B674" s="356" t="s">
        <v>1045</v>
      </c>
      <c r="C674" s="356" t="s">
        <v>1347</v>
      </c>
      <c r="D674" s="356">
        <v>160</v>
      </c>
      <c r="E674" s="361" t="s">
        <v>7455</v>
      </c>
      <c r="F674" s="363"/>
      <c r="G674" s="356"/>
    </row>
    <row r="675" spans="2:7">
      <c r="B675" s="356" t="s">
        <v>1045</v>
      </c>
      <c r="C675" s="356" t="s">
        <v>1347</v>
      </c>
      <c r="D675" s="356">
        <v>161</v>
      </c>
      <c r="E675" s="361" t="s">
        <v>7456</v>
      </c>
      <c r="F675" s="363"/>
      <c r="G675" s="356"/>
    </row>
    <row r="676" spans="2:7">
      <c r="B676" s="356" t="s">
        <v>1045</v>
      </c>
      <c r="C676" s="356" t="s">
        <v>1347</v>
      </c>
      <c r="D676" s="356">
        <v>162</v>
      </c>
      <c r="E676" s="361" t="s">
        <v>6169</v>
      </c>
      <c r="F676" s="363"/>
      <c r="G676" s="356"/>
    </row>
    <row r="677" spans="2:7">
      <c r="B677" s="356" t="s">
        <v>1045</v>
      </c>
      <c r="C677" s="356" t="s">
        <v>1347</v>
      </c>
      <c r="D677" s="356">
        <v>163</v>
      </c>
      <c r="E677" s="361" t="s">
        <v>1166</v>
      </c>
      <c r="F677" s="363"/>
      <c r="G677" s="356"/>
    </row>
    <row r="678" spans="2:7">
      <c r="B678" s="356" t="s">
        <v>1045</v>
      </c>
      <c r="C678" s="356" t="s">
        <v>1347</v>
      </c>
      <c r="D678" s="356">
        <v>164</v>
      </c>
      <c r="E678" s="361" t="s">
        <v>7458</v>
      </c>
      <c r="F678" s="363"/>
      <c r="G678" s="356"/>
    </row>
    <row r="679" spans="2:7">
      <c r="B679" s="356" t="s">
        <v>1045</v>
      </c>
      <c r="C679" s="356" t="s">
        <v>1347</v>
      </c>
      <c r="D679" s="356">
        <v>165</v>
      </c>
      <c r="E679" s="361" t="s">
        <v>7158</v>
      </c>
      <c r="F679" s="363"/>
      <c r="G679" s="356"/>
    </row>
    <row r="680" spans="2:7">
      <c r="B680" s="356" t="s">
        <v>1045</v>
      </c>
      <c r="C680" s="356" t="s">
        <v>1347</v>
      </c>
      <c r="D680" s="356">
        <v>166</v>
      </c>
      <c r="E680" s="361" t="s">
        <v>1694</v>
      </c>
      <c r="F680" s="363"/>
      <c r="G680" s="356"/>
    </row>
    <row r="681" spans="2:7">
      <c r="B681" s="356" t="s">
        <v>1045</v>
      </c>
      <c r="C681" s="356" t="s">
        <v>1347</v>
      </c>
      <c r="D681" s="356">
        <v>167</v>
      </c>
      <c r="E681" s="361" t="s">
        <v>5537</v>
      </c>
      <c r="F681" s="363"/>
      <c r="G681" s="356"/>
    </row>
    <row r="682" spans="2:7">
      <c r="B682" s="356" t="s">
        <v>1045</v>
      </c>
      <c r="C682" s="356" t="s">
        <v>1347</v>
      </c>
      <c r="D682" s="356">
        <v>168</v>
      </c>
      <c r="E682" s="361" t="s">
        <v>7459</v>
      </c>
      <c r="F682" s="363"/>
      <c r="G682" s="356"/>
    </row>
    <row r="683" spans="2:7">
      <c r="B683" s="356" t="s">
        <v>1045</v>
      </c>
      <c r="C683" s="356" t="s">
        <v>1347</v>
      </c>
      <c r="D683" s="356">
        <v>169</v>
      </c>
      <c r="E683" s="361" t="s">
        <v>5564</v>
      </c>
      <c r="F683" s="363"/>
      <c r="G683" s="356"/>
    </row>
    <row r="684" spans="2:7">
      <c r="B684" s="356" t="s">
        <v>1045</v>
      </c>
      <c r="C684" s="356" t="s">
        <v>1347</v>
      </c>
      <c r="D684" s="356">
        <v>170</v>
      </c>
      <c r="E684" s="361" t="s">
        <v>7460</v>
      </c>
      <c r="F684" s="363"/>
      <c r="G684" s="356"/>
    </row>
    <row r="685" spans="2:7">
      <c r="B685" s="356" t="s">
        <v>1045</v>
      </c>
      <c r="C685" s="356" t="s">
        <v>1347</v>
      </c>
      <c r="D685" s="356">
        <v>171</v>
      </c>
      <c r="E685" s="361" t="s">
        <v>3250</v>
      </c>
      <c r="F685" s="363"/>
      <c r="G685" s="356"/>
    </row>
    <row r="686" spans="2:7">
      <c r="B686" s="356" t="s">
        <v>1045</v>
      </c>
      <c r="C686" s="356" t="s">
        <v>1347</v>
      </c>
      <c r="D686" s="356">
        <v>172</v>
      </c>
      <c r="E686" s="361" t="s">
        <v>2818</v>
      </c>
      <c r="F686" s="363"/>
      <c r="G686" s="356"/>
    </row>
    <row r="687" spans="2:7">
      <c r="B687" s="356" t="s">
        <v>1045</v>
      </c>
      <c r="C687" s="356" t="s">
        <v>1347</v>
      </c>
      <c r="D687" s="356">
        <v>173</v>
      </c>
      <c r="E687" s="361" t="s">
        <v>6543</v>
      </c>
      <c r="F687" s="363"/>
      <c r="G687" s="356"/>
    </row>
    <row r="688" spans="2:7">
      <c r="B688" s="356" t="s">
        <v>1045</v>
      </c>
      <c r="C688" s="356" t="s">
        <v>1347</v>
      </c>
      <c r="D688" s="356">
        <v>174</v>
      </c>
      <c r="E688" s="361" t="s">
        <v>5344</v>
      </c>
      <c r="F688" s="363"/>
      <c r="G688" s="356"/>
    </row>
    <row r="689" spans="2:7">
      <c r="B689" s="356" t="s">
        <v>1045</v>
      </c>
      <c r="C689" s="356" t="s">
        <v>1347</v>
      </c>
      <c r="D689" s="356">
        <v>175</v>
      </c>
      <c r="E689" s="361" t="s">
        <v>5191</v>
      </c>
      <c r="F689" s="363"/>
      <c r="G689" s="356"/>
    </row>
    <row r="690" spans="2:7">
      <c r="B690" s="356" t="s">
        <v>1045</v>
      </c>
      <c r="C690" s="356" t="s">
        <v>1347</v>
      </c>
      <c r="D690" s="356">
        <v>176</v>
      </c>
      <c r="E690" s="361" t="s">
        <v>5338</v>
      </c>
      <c r="F690" s="363"/>
      <c r="G690" s="356"/>
    </row>
    <row r="691" spans="2:7">
      <c r="B691" s="356" t="s">
        <v>1045</v>
      </c>
      <c r="C691" s="356" t="s">
        <v>1347</v>
      </c>
      <c r="D691" s="356">
        <v>177</v>
      </c>
      <c r="E691" s="361" t="s">
        <v>671</v>
      </c>
      <c r="F691" s="363"/>
      <c r="G691" s="356"/>
    </row>
    <row r="692" spans="2:7">
      <c r="B692" s="356" t="s">
        <v>1045</v>
      </c>
      <c r="C692" s="356" t="s">
        <v>1347</v>
      </c>
      <c r="D692" s="356">
        <v>178</v>
      </c>
      <c r="E692" s="361" t="s">
        <v>1901</v>
      </c>
      <c r="F692" s="363"/>
      <c r="G692" s="356"/>
    </row>
    <row r="693" spans="2:7">
      <c r="B693" s="356" t="s">
        <v>1045</v>
      </c>
      <c r="C693" s="356" t="s">
        <v>1347</v>
      </c>
      <c r="D693" s="356">
        <v>179</v>
      </c>
      <c r="E693" s="361" t="s">
        <v>6465</v>
      </c>
      <c r="F693" s="363"/>
      <c r="G693" s="356"/>
    </row>
    <row r="694" spans="2:7">
      <c r="B694" s="356" t="s">
        <v>1045</v>
      </c>
      <c r="C694" s="356" t="s">
        <v>1347</v>
      </c>
      <c r="D694" s="356">
        <v>180</v>
      </c>
      <c r="E694" s="361" t="s">
        <v>7461</v>
      </c>
      <c r="F694" s="363"/>
      <c r="G694" s="356"/>
    </row>
    <row r="695" spans="2:7">
      <c r="B695" s="356" t="s">
        <v>1045</v>
      </c>
      <c r="C695" s="356" t="s">
        <v>1347</v>
      </c>
      <c r="D695" s="356">
        <v>181</v>
      </c>
      <c r="E695" s="361" t="s">
        <v>7420</v>
      </c>
      <c r="F695" s="363"/>
      <c r="G695" s="356"/>
    </row>
    <row r="696" spans="2:7">
      <c r="B696" s="356" t="s">
        <v>1045</v>
      </c>
      <c r="C696" s="356" t="s">
        <v>1347</v>
      </c>
      <c r="D696" s="356">
        <v>182</v>
      </c>
      <c r="E696" s="361" t="s">
        <v>7421</v>
      </c>
      <c r="F696" s="363"/>
      <c r="G696" s="356"/>
    </row>
    <row r="697" spans="2:7">
      <c r="B697" s="356" t="s">
        <v>1045</v>
      </c>
      <c r="C697" s="356" t="s">
        <v>1347</v>
      </c>
      <c r="D697" s="356">
        <v>183</v>
      </c>
      <c r="E697" s="361" t="s">
        <v>7181</v>
      </c>
      <c r="F697" s="363"/>
      <c r="G697" s="356"/>
    </row>
    <row r="698" spans="2:7">
      <c r="B698" s="356" t="s">
        <v>1045</v>
      </c>
      <c r="C698" s="356" t="s">
        <v>1347</v>
      </c>
      <c r="D698" s="356">
        <v>184</v>
      </c>
      <c r="E698" s="361" t="s">
        <v>2233</v>
      </c>
      <c r="F698" s="363"/>
      <c r="G698" s="356"/>
    </row>
    <row r="699" spans="2:7">
      <c r="B699" s="356" t="s">
        <v>1045</v>
      </c>
      <c r="C699" s="356" t="s">
        <v>1347</v>
      </c>
      <c r="D699" s="356">
        <v>185</v>
      </c>
      <c r="E699" s="361" t="s">
        <v>7462</v>
      </c>
      <c r="F699" s="363"/>
      <c r="G699" s="356"/>
    </row>
    <row r="700" spans="2:7">
      <c r="B700" s="356" t="s">
        <v>1045</v>
      </c>
      <c r="C700" s="356" t="s">
        <v>1347</v>
      </c>
      <c r="D700" s="356">
        <v>186</v>
      </c>
      <c r="E700" s="361" t="s">
        <v>7463</v>
      </c>
      <c r="F700" s="363"/>
      <c r="G700" s="356"/>
    </row>
    <row r="701" spans="2:7">
      <c r="B701" s="356" t="s">
        <v>1045</v>
      </c>
      <c r="C701" s="356" t="s">
        <v>1347</v>
      </c>
      <c r="D701" s="356">
        <v>187</v>
      </c>
      <c r="E701" s="361" t="s">
        <v>5903</v>
      </c>
      <c r="F701" s="363" t="s">
        <v>7266</v>
      </c>
      <c r="G701" s="356"/>
    </row>
    <row r="702" spans="2:7">
      <c r="B702" s="356" t="s">
        <v>775</v>
      </c>
      <c r="C702" s="356" t="s">
        <v>2754</v>
      </c>
      <c r="D702" s="356">
        <v>1</v>
      </c>
      <c r="E702" s="358" t="s">
        <v>76</v>
      </c>
      <c r="F702" s="363" t="s">
        <v>7266</v>
      </c>
      <c r="G702" s="356"/>
    </row>
    <row r="703" spans="2:7">
      <c r="B703" s="356" t="s">
        <v>775</v>
      </c>
      <c r="C703" s="356" t="s">
        <v>2754</v>
      </c>
      <c r="D703" s="356">
        <v>2</v>
      </c>
      <c r="E703" s="358" t="s">
        <v>2756</v>
      </c>
      <c r="F703" s="363" t="s">
        <v>7266</v>
      </c>
      <c r="G703" s="356"/>
    </row>
    <row r="704" spans="2:7">
      <c r="B704" s="356" t="s">
        <v>775</v>
      </c>
      <c r="C704" s="356" t="s">
        <v>2754</v>
      </c>
      <c r="D704" s="356">
        <v>3</v>
      </c>
      <c r="E704" s="358" t="s">
        <v>2577</v>
      </c>
      <c r="F704" s="363" t="s">
        <v>7266</v>
      </c>
      <c r="G704" s="356"/>
    </row>
    <row r="705" spans="2:7">
      <c r="B705" s="356" t="s">
        <v>775</v>
      </c>
      <c r="C705" s="356" t="s">
        <v>2754</v>
      </c>
      <c r="D705" s="356">
        <v>4</v>
      </c>
      <c r="E705" s="358" t="s">
        <v>700</v>
      </c>
      <c r="F705" s="363" t="s">
        <v>7266</v>
      </c>
      <c r="G705" s="356"/>
    </row>
    <row r="706" spans="2:7">
      <c r="B706" s="356" t="s">
        <v>775</v>
      </c>
      <c r="C706" s="356" t="s">
        <v>2754</v>
      </c>
      <c r="D706" s="356">
        <v>5</v>
      </c>
      <c r="E706" s="356" t="s">
        <v>2757</v>
      </c>
      <c r="F706" s="363" t="s">
        <v>7266</v>
      </c>
      <c r="G706" s="356"/>
    </row>
    <row r="707" spans="2:7">
      <c r="B707" s="356" t="s">
        <v>775</v>
      </c>
      <c r="C707" s="356" t="s">
        <v>2754</v>
      </c>
      <c r="D707" s="356">
        <v>6</v>
      </c>
      <c r="E707" s="356" t="s">
        <v>944</v>
      </c>
      <c r="F707" s="363" t="s">
        <v>7266</v>
      </c>
      <c r="G707" s="356"/>
    </row>
    <row r="708" spans="2:7">
      <c r="B708" s="356" t="s">
        <v>775</v>
      </c>
      <c r="C708" s="356" t="s">
        <v>2754</v>
      </c>
      <c r="D708" s="356">
        <v>7</v>
      </c>
      <c r="E708" s="356" t="s">
        <v>2760</v>
      </c>
      <c r="F708" s="363" t="s">
        <v>7266</v>
      </c>
      <c r="G708" s="356"/>
    </row>
    <row r="709" spans="2:7">
      <c r="B709" s="356" t="s">
        <v>775</v>
      </c>
      <c r="C709" s="356" t="s">
        <v>2754</v>
      </c>
      <c r="D709" s="356">
        <v>8</v>
      </c>
      <c r="E709" s="356" t="s">
        <v>2762</v>
      </c>
      <c r="F709" s="363" t="s">
        <v>7266</v>
      </c>
      <c r="G709" s="356"/>
    </row>
    <row r="710" spans="2:7">
      <c r="B710" s="356" t="s">
        <v>775</v>
      </c>
      <c r="C710" s="356" t="s">
        <v>2754</v>
      </c>
      <c r="D710" s="356">
        <v>9</v>
      </c>
      <c r="E710" s="356" t="s">
        <v>1620</v>
      </c>
      <c r="F710" s="363" t="s">
        <v>7266</v>
      </c>
      <c r="G710" s="356"/>
    </row>
    <row r="711" spans="2:7">
      <c r="B711" s="356" t="s">
        <v>775</v>
      </c>
      <c r="C711" s="356" t="s">
        <v>2754</v>
      </c>
      <c r="D711" s="356">
        <v>10</v>
      </c>
      <c r="E711" s="356" t="s">
        <v>1747</v>
      </c>
      <c r="F711" s="363" t="s">
        <v>7266</v>
      </c>
      <c r="G711" s="356"/>
    </row>
    <row r="712" spans="2:7">
      <c r="B712" s="356" t="s">
        <v>775</v>
      </c>
      <c r="C712" s="356" t="s">
        <v>2754</v>
      </c>
      <c r="D712" s="356">
        <v>11</v>
      </c>
      <c r="E712" s="356" t="s">
        <v>2765</v>
      </c>
      <c r="F712" s="363" t="s">
        <v>7266</v>
      </c>
      <c r="G712" s="356"/>
    </row>
    <row r="713" spans="2:7">
      <c r="B713" s="356" t="s">
        <v>775</v>
      </c>
      <c r="C713" s="356" t="s">
        <v>2754</v>
      </c>
      <c r="D713" s="356">
        <v>12</v>
      </c>
      <c r="E713" s="356" t="s">
        <v>2769</v>
      </c>
      <c r="F713" s="363" t="s">
        <v>7266</v>
      </c>
      <c r="G713" s="356"/>
    </row>
    <row r="714" spans="2:7">
      <c r="B714" s="356" t="s">
        <v>775</v>
      </c>
      <c r="C714" s="356" t="s">
        <v>2754</v>
      </c>
      <c r="D714" s="356">
        <v>13</v>
      </c>
      <c r="E714" s="358" t="s">
        <v>286</v>
      </c>
      <c r="F714" s="363" t="s">
        <v>7266</v>
      </c>
      <c r="G714" s="356"/>
    </row>
    <row r="715" spans="2:7">
      <c r="B715" s="356" t="s">
        <v>775</v>
      </c>
      <c r="C715" s="356" t="s">
        <v>2754</v>
      </c>
      <c r="D715" s="356">
        <v>14</v>
      </c>
      <c r="E715" s="358" t="s">
        <v>241</v>
      </c>
      <c r="F715" s="363" t="s">
        <v>7266</v>
      </c>
      <c r="G715" s="356"/>
    </row>
    <row r="716" spans="2:7">
      <c r="B716" s="356" t="s">
        <v>775</v>
      </c>
      <c r="C716" s="356" t="s">
        <v>2754</v>
      </c>
      <c r="D716" s="356">
        <v>15</v>
      </c>
      <c r="E716" s="358" t="s">
        <v>299</v>
      </c>
      <c r="F716" s="363" t="s">
        <v>7266</v>
      </c>
      <c r="G716" s="356"/>
    </row>
    <row r="717" spans="2:7">
      <c r="B717" s="356" t="s">
        <v>775</v>
      </c>
      <c r="C717" s="356" t="s">
        <v>2754</v>
      </c>
      <c r="D717" s="356">
        <v>16</v>
      </c>
      <c r="E717" s="358" t="s">
        <v>103</v>
      </c>
      <c r="F717" s="363" t="s">
        <v>7266</v>
      </c>
      <c r="G717" s="356"/>
    </row>
    <row r="718" spans="2:7">
      <c r="B718" s="356" t="s">
        <v>775</v>
      </c>
      <c r="C718" s="356" t="s">
        <v>2754</v>
      </c>
      <c r="D718" s="356">
        <v>17</v>
      </c>
      <c r="E718" s="358" t="s">
        <v>303</v>
      </c>
      <c r="F718" s="363" t="s">
        <v>7266</v>
      </c>
      <c r="G718" s="356"/>
    </row>
    <row r="719" spans="2:7">
      <c r="B719" s="356" t="s">
        <v>775</v>
      </c>
      <c r="C719" s="356" t="s">
        <v>2754</v>
      </c>
      <c r="D719" s="356">
        <v>18</v>
      </c>
      <c r="E719" s="358" t="s">
        <v>306</v>
      </c>
      <c r="F719" s="363" t="s">
        <v>7266</v>
      </c>
      <c r="G719" s="356"/>
    </row>
    <row r="2703" spans="7:7">
      <c r="G2703" s="395"/>
    </row>
    <row r="2706" spans="7:7">
      <c r="G2706" s="395"/>
    </row>
    <row r="2707" spans="7:7">
      <c r="G2707" s="395"/>
    </row>
    <row r="2753" spans="7:7">
      <c r="G2753" s="396"/>
    </row>
    <row r="2754" spans="7:7">
      <c r="G2754" s="396"/>
    </row>
    <row r="2755" spans="7:7">
      <c r="G2755" s="396"/>
    </row>
    <row r="2756" spans="7:7">
      <c r="G2756" s="396"/>
    </row>
    <row r="2761" spans="7:7">
      <c r="G2761" s="396"/>
    </row>
    <row r="2762" spans="7:7">
      <c r="G2762" s="396"/>
    </row>
    <row r="2763" spans="7:7">
      <c r="G2763" s="396"/>
    </row>
    <row r="2764" spans="7:7">
      <c r="G2764" s="396"/>
    </row>
    <row r="2765" spans="7:7">
      <c r="G2765" s="396"/>
    </row>
    <row r="2766" spans="7:7">
      <c r="G2766" s="396"/>
    </row>
    <row r="2767" spans="7:7">
      <c r="G2767" s="396"/>
    </row>
    <row r="2768" spans="7:7">
      <c r="G2768" s="396"/>
    </row>
    <row r="2769" spans="7:7">
      <c r="G2769" s="396"/>
    </row>
    <row r="2770" spans="7:7">
      <c r="G2770" s="396"/>
    </row>
    <row r="2771" spans="7:7">
      <c r="G2771" s="396"/>
    </row>
    <row r="2772" spans="7:7">
      <c r="G2772" s="396"/>
    </row>
    <row r="2881" spans="7:7">
      <c r="G2881" s="395"/>
    </row>
    <row r="2883" spans="7:7">
      <c r="G2883" s="395"/>
    </row>
    <row r="2885" spans="7:7">
      <c r="G2885" s="397"/>
    </row>
    <row r="2886" spans="7:7">
      <c r="G2886" s="397"/>
    </row>
    <row r="2903" spans="7:7">
      <c r="G2903" s="398"/>
    </row>
    <row r="2914" spans="7:7">
      <c r="G2914" s="395"/>
    </row>
    <row r="2916" spans="7:7">
      <c r="G2916" s="395"/>
    </row>
    <row r="2918" spans="7:7">
      <c r="G2918" s="397"/>
    </row>
    <row r="2919" spans="7:7">
      <c r="G2919" s="397"/>
    </row>
    <row r="3025" spans="7:7">
      <c r="G3025" s="395"/>
    </row>
    <row r="3027" spans="7:7">
      <c r="G3027" s="395"/>
    </row>
    <row r="3029" spans="7:7">
      <c r="G3029" s="397"/>
    </row>
    <row r="3030" spans="7:7">
      <c r="G3030" s="397"/>
    </row>
  </sheetData>
  <autoFilter ref="B4:G719"/>
  <phoneticPr fontId="22"/>
  <conditionalFormatting sqref="I5:I719">
    <cfRule type="containsText" dxfId="0" priority="1"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1"/>
  <dimension ref="B2:D102"/>
  <sheetViews>
    <sheetView showGridLines="0" zoomScale="115" zoomScaleNormal="115" workbookViewId="0"/>
  </sheetViews>
  <sheetFormatPr defaultColWidth="9" defaultRowHeight="12.6"/>
  <cols>
    <col min="1" max="1" width="3.26953125" style="400" customWidth="1"/>
    <col min="2" max="2" width="11.453125" style="401" customWidth="1"/>
    <col min="3" max="3" width="46.453125" style="402" customWidth="1"/>
    <col min="4" max="4" width="81.54296875" style="402" customWidth="1"/>
    <col min="5" max="16384" width="9" style="400"/>
  </cols>
  <sheetData>
    <row r="2" spans="2:4">
      <c r="B2" s="403" t="s">
        <v>6972</v>
      </c>
      <c r="C2" s="409" t="s">
        <v>5105</v>
      </c>
      <c r="D2" s="409" t="s">
        <v>6971</v>
      </c>
    </row>
    <row r="3" spans="2:4">
      <c r="B3" s="404" t="s">
        <v>6986</v>
      </c>
      <c r="C3" s="410"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410" t="s">
        <v>7003</v>
      </c>
    </row>
    <row r="4" spans="2:4">
      <c r="B4" s="405"/>
      <c r="C4" s="411"/>
      <c r="D4" s="411" t="s">
        <v>6446</v>
      </c>
    </row>
    <row r="5" spans="2:4">
      <c r="B5" s="404" t="s">
        <v>149</v>
      </c>
      <c r="C5" s="410"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410" t="s">
        <v>6999</v>
      </c>
    </row>
    <row r="6" spans="2:4">
      <c r="B6" s="405"/>
      <c r="C6" s="411"/>
      <c r="D6" s="411" t="s">
        <v>6286</v>
      </c>
    </row>
    <row r="7" spans="2:4">
      <c r="B7" s="404" t="s">
        <v>645</v>
      </c>
      <c r="C7" s="410"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410" t="s">
        <v>3838</v>
      </c>
    </row>
    <row r="8" spans="2:4">
      <c r="B8" s="405"/>
      <c r="C8" s="411"/>
      <c r="D8" s="411" t="s">
        <v>7219</v>
      </c>
    </row>
    <row r="9" spans="2:4">
      <c r="B9" s="404" t="s">
        <v>4702</v>
      </c>
      <c r="C9" s="410"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410" t="s">
        <v>732</v>
      </c>
    </row>
    <row r="10" spans="2:4">
      <c r="B10" s="405"/>
      <c r="C10" s="411"/>
      <c r="D10" s="411" t="s">
        <v>7220</v>
      </c>
    </row>
    <row r="11" spans="2:4">
      <c r="B11" s="404" t="s">
        <v>6987</v>
      </c>
      <c r="C11" s="410"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410" t="s">
        <v>7000</v>
      </c>
    </row>
    <row r="12" spans="2:4">
      <c r="B12" s="405"/>
      <c r="C12" s="411"/>
      <c r="D12" s="411" t="s">
        <v>7221</v>
      </c>
    </row>
    <row r="13" spans="2:4">
      <c r="B13" s="404" t="s">
        <v>6435</v>
      </c>
      <c r="C13" s="410"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410" t="s">
        <v>7001</v>
      </c>
    </row>
    <row r="14" spans="2:4">
      <c r="B14" s="405"/>
      <c r="C14" s="411"/>
      <c r="D14" s="411" t="s">
        <v>2967</v>
      </c>
    </row>
    <row r="15" spans="2:4">
      <c r="B15" s="404" t="s">
        <v>629</v>
      </c>
      <c r="C15" s="410"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410" t="s">
        <v>1801</v>
      </c>
    </row>
    <row r="16" spans="2:4">
      <c r="B16" s="405"/>
      <c r="C16" s="411"/>
      <c r="D16" s="411" t="s">
        <v>2100</v>
      </c>
    </row>
    <row r="17" spans="2:4">
      <c r="B17" s="404" t="s">
        <v>546</v>
      </c>
      <c r="C17" s="410"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410" t="s">
        <v>2703</v>
      </c>
    </row>
    <row r="18" spans="2:4">
      <c r="B18" s="405"/>
      <c r="C18" s="411"/>
      <c r="D18" s="411" t="s">
        <v>2100</v>
      </c>
    </row>
    <row r="19" spans="2:4">
      <c r="B19" s="404" t="s">
        <v>7429</v>
      </c>
      <c r="C19" s="410"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410" t="s">
        <v>7489</v>
      </c>
    </row>
    <row r="20" spans="2:4">
      <c r="B20" s="405"/>
      <c r="C20" s="411"/>
      <c r="D20" s="411" t="s">
        <v>2100</v>
      </c>
    </row>
    <row r="21" spans="2:4">
      <c r="B21" s="404" t="s">
        <v>3525</v>
      </c>
      <c r="C21" s="410"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410" t="s">
        <v>7490</v>
      </c>
    </row>
    <row r="22" spans="2:4">
      <c r="B22" s="405"/>
      <c r="C22" s="411"/>
      <c r="D22" s="411" t="s">
        <v>2100</v>
      </c>
    </row>
    <row r="23" spans="2:4">
      <c r="B23" s="404" t="s">
        <v>7488</v>
      </c>
      <c r="C23" s="410"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410" t="s">
        <v>633</v>
      </c>
    </row>
    <row r="24" spans="2:4">
      <c r="B24" s="405"/>
      <c r="C24" s="411"/>
      <c r="D24" s="411" t="s">
        <v>2100</v>
      </c>
    </row>
    <row r="25" spans="2:4">
      <c r="B25" s="404" t="s">
        <v>5121</v>
      </c>
      <c r="C25" s="410"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410" t="s">
        <v>2664</v>
      </c>
    </row>
    <row r="26" spans="2:4">
      <c r="B26" s="405"/>
      <c r="C26" s="411"/>
      <c r="D26" s="411" t="s">
        <v>7201</v>
      </c>
    </row>
    <row r="27" spans="2:4">
      <c r="B27" s="404" t="s">
        <v>6989</v>
      </c>
      <c r="C27" s="410"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410" t="s">
        <v>7004</v>
      </c>
    </row>
    <row r="28" spans="2:4">
      <c r="B28" s="405"/>
      <c r="C28" s="411"/>
      <c r="D28" s="411" t="s">
        <v>7226</v>
      </c>
    </row>
    <row r="29" spans="2:4">
      <c r="B29" s="404" t="s">
        <v>753</v>
      </c>
      <c r="C29" s="410"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410" t="s">
        <v>7484</v>
      </c>
    </row>
    <row r="30" spans="2:4">
      <c r="B30" s="405"/>
      <c r="C30" s="411"/>
      <c r="D30" s="411" t="s">
        <v>3789</v>
      </c>
    </row>
    <row r="31" spans="2:4">
      <c r="B31" s="404" t="s">
        <v>1354</v>
      </c>
      <c r="C31" s="410"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410" t="s">
        <v>7485</v>
      </c>
    </row>
    <row r="32" spans="2:4">
      <c r="B32" s="405"/>
      <c r="C32" s="411"/>
      <c r="D32" s="411" t="s">
        <v>7229</v>
      </c>
    </row>
    <row r="33" spans="2:4">
      <c r="B33" s="404" t="s">
        <v>6990</v>
      </c>
      <c r="C33" s="410"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410" t="s">
        <v>238</v>
      </c>
    </row>
    <row r="34" spans="2:4">
      <c r="B34" s="405"/>
      <c r="C34" s="411"/>
      <c r="D34" s="411" t="s">
        <v>4887</v>
      </c>
    </row>
    <row r="35" spans="2:4">
      <c r="B35" s="404" t="s">
        <v>6991</v>
      </c>
      <c r="C35" s="410"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410" t="s">
        <v>5304</v>
      </c>
    </row>
    <row r="36" spans="2:4">
      <c r="B36" s="405"/>
      <c r="C36" s="411"/>
      <c r="D36" s="411" t="s">
        <v>7230</v>
      </c>
    </row>
    <row r="37" spans="2:4">
      <c r="B37" s="404" t="s">
        <v>6992</v>
      </c>
      <c r="C37" s="410" t="str">
        <f>D37&amp;D38</f>
        <v>SELECT col_1, col_2, col_3, col_4, col_5, col_6, col_7, col_8, col_9, col_10, col_11, col_12, col_13, col_14, col_15, col_16, col_17, col_18, col_19, col_20, col_21, col_22, col_23, col_24, col_25, col_26 FROM tbl_27 WHERE col_4 = '</v>
      </c>
      <c r="D37" s="410" t="s">
        <v>7208</v>
      </c>
    </row>
    <row r="38" spans="2:4">
      <c r="B38" s="405"/>
      <c r="C38" s="411"/>
      <c r="D38" s="411" t="s">
        <v>252</v>
      </c>
    </row>
    <row r="39" spans="2:4">
      <c r="B39" s="404" t="s">
        <v>6993</v>
      </c>
      <c r="C39" s="410" t="str">
        <f>D39&amp;D40</f>
        <v>SELECT col_1, col_2, col_3, col_4, col_5, col_6, col_7, col_8, col_9, col_10, col_11, col_12, col_13, col_14, col_15, col_16, col_17, col_18, col_19, col_20, col_21, col_22, col_23, col_24, col_25, col_26, col_27, col_28, col_29 FROM tbl_28 WHERE col_4 = '</v>
      </c>
      <c r="D39" s="410" t="s">
        <v>7005</v>
      </c>
    </row>
    <row r="40" spans="2:4">
      <c r="B40" s="405"/>
      <c r="C40" s="411"/>
      <c r="D40" s="411" t="s">
        <v>7231</v>
      </c>
    </row>
    <row r="41" spans="2:4">
      <c r="B41" s="404" t="s">
        <v>2580</v>
      </c>
      <c r="C41" s="410"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410" t="s">
        <v>4066</v>
      </c>
    </row>
    <row r="42" spans="2:4">
      <c r="B42" s="405"/>
      <c r="C42" s="411"/>
      <c r="D42" s="411" t="s">
        <v>1203</v>
      </c>
    </row>
    <row r="43" spans="2:4">
      <c r="B43" s="404" t="s">
        <v>5435</v>
      </c>
      <c r="C43" s="410"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410" t="s">
        <v>1436</v>
      </c>
    </row>
    <row r="44" spans="2:4">
      <c r="B44" s="405"/>
      <c r="C44" s="411"/>
      <c r="D44" s="411" t="s">
        <v>7232</v>
      </c>
    </row>
    <row r="45" spans="2:4">
      <c r="B45" s="404" t="s">
        <v>6995</v>
      </c>
      <c r="C45" s="410" t="str">
        <f>D45&amp;D46</f>
        <v>SELECT col_1, col_2, col_3, col_4, col_5, col_6, col_7, col_8, col_9, col_10, col_11, col_12, col_13, col_14, col_15, col_16, col_17, col_18, col_19, col_20, col_21, col_22, col_23, col_24, col_25, col_26, col_27, col_28, col_29 FROM tbl_31 WHERE col_4 = '</v>
      </c>
      <c r="D45" s="410" t="s">
        <v>7005</v>
      </c>
    </row>
    <row r="46" spans="2:4">
      <c r="B46" s="405"/>
      <c r="C46" s="411"/>
      <c r="D46" s="411" t="s">
        <v>4775</v>
      </c>
    </row>
    <row r="47" spans="2:4">
      <c r="B47" s="404" t="s">
        <v>1926</v>
      </c>
      <c r="C47" s="410"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410" t="s">
        <v>5423</v>
      </c>
    </row>
    <row r="48" spans="2:4">
      <c r="B48" s="405"/>
      <c r="C48" s="411"/>
      <c r="D48" s="411" t="s">
        <v>923</v>
      </c>
    </row>
    <row r="49" spans="2:4">
      <c r="B49" s="404" t="s">
        <v>6996</v>
      </c>
      <c r="C49" s="410" t="str">
        <f>D49&amp;D50</f>
        <v>SELECT col_1, col_2, col_3, col_4, col_5, col_6, col_7, col_8, col_9, col_10, col_11, col_12, col_13, col_14, col_15, col_16 FROM tbl_35 WHERE col_4 = '</v>
      </c>
      <c r="D49" s="410" t="s">
        <v>7006</v>
      </c>
    </row>
    <row r="50" spans="2:4">
      <c r="B50" s="405"/>
      <c r="C50" s="411"/>
      <c r="D50" s="411" t="s">
        <v>5937</v>
      </c>
    </row>
    <row r="51" spans="2:4">
      <c r="B51" s="404" t="s">
        <v>6998</v>
      </c>
      <c r="C51" s="410"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410" t="s">
        <v>7007</v>
      </c>
    </row>
    <row r="52" spans="2:4">
      <c r="B52" s="405"/>
      <c r="C52" s="411"/>
      <c r="D52" s="411" t="s">
        <v>98</v>
      </c>
    </row>
    <row r="53" spans="2:4">
      <c r="B53" s="404" t="s">
        <v>2626</v>
      </c>
      <c r="C53" s="410" t="str">
        <f>D53&amp;D54</f>
        <v>SELECT col_1, col_2, col_3, col_4, col_5, col_6, col_7, col_8, col_9, col_10, col_11, col_12, col_13, col_14, col_15, col_16, col_17, col_18 FROM tbl_38 WHERE col_4 = '</v>
      </c>
      <c r="D53" s="410" t="s">
        <v>3985</v>
      </c>
    </row>
    <row r="54" spans="2:4">
      <c r="B54" s="405"/>
      <c r="C54" s="411"/>
      <c r="D54" s="411" t="s">
        <v>4647</v>
      </c>
    </row>
    <row r="55" spans="2:4">
      <c r="B55" s="406" t="s">
        <v>2541</v>
      </c>
      <c r="C55" s="410"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413" t="s">
        <v>4543</v>
      </c>
    </row>
    <row r="56" spans="2:4">
      <c r="B56" s="407"/>
      <c r="C56" s="412"/>
      <c r="D56" s="412" t="s">
        <v>7235</v>
      </c>
    </row>
    <row r="57" spans="2:4">
      <c r="B57" s="408"/>
      <c r="C57" s="411"/>
      <c r="D57" s="414" t="s">
        <v>7217</v>
      </c>
    </row>
    <row r="58" spans="2:4">
      <c r="B58" s="406" t="s">
        <v>6974</v>
      </c>
      <c r="C58" s="410"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413" t="s">
        <v>4543</v>
      </c>
    </row>
    <row r="59" spans="2:4">
      <c r="B59" s="407"/>
      <c r="C59" s="412"/>
      <c r="D59" s="412" t="s">
        <v>7243</v>
      </c>
    </row>
    <row r="60" spans="2:4">
      <c r="B60" s="408"/>
      <c r="C60" s="411"/>
      <c r="D60" s="414" t="s">
        <v>7218</v>
      </c>
    </row>
    <row r="61" spans="2:4">
      <c r="B61" s="406" t="s">
        <v>5073</v>
      </c>
      <c r="C61" s="410"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413" t="s">
        <v>4543</v>
      </c>
    </row>
    <row r="62" spans="2:4">
      <c r="B62" s="407"/>
      <c r="C62" s="412"/>
      <c r="D62" s="412" t="s">
        <v>7241</v>
      </c>
    </row>
    <row r="63" spans="2:4">
      <c r="B63" s="408"/>
      <c r="C63" s="411"/>
      <c r="D63" s="414" t="s">
        <v>7223</v>
      </c>
    </row>
    <row r="64" spans="2:4">
      <c r="B64" s="406" t="s">
        <v>4059</v>
      </c>
      <c r="C64" s="410" t="str">
        <f>D64&amp;D65&amp;D66</f>
        <v>SELECT col_3, col_5, '○' FROM tbl_11 WHERE col_4 = '</v>
      </c>
      <c r="D64" s="413" t="s">
        <v>4543</v>
      </c>
    </row>
    <row r="65" spans="2:4">
      <c r="B65" s="407"/>
      <c r="C65" s="412"/>
      <c r="D65" s="412" t="s">
        <v>7242</v>
      </c>
    </row>
    <row r="66" spans="2:4">
      <c r="B66" s="408"/>
      <c r="C66" s="411"/>
      <c r="D66" s="414" t="s">
        <v>7224</v>
      </c>
    </row>
    <row r="67" spans="2:4">
      <c r="B67" s="406" t="s">
        <v>6975</v>
      </c>
      <c r="C67" s="410" t="str">
        <f>D67&amp;D68&amp;D69</f>
        <v>SELECT col_3, col_5, col_6, '○', col_7, col_8, col_9 FROM tbl_12 WHERE col_4 = '</v>
      </c>
      <c r="D67" s="413" t="s">
        <v>4543</v>
      </c>
    </row>
    <row r="68" spans="2:4">
      <c r="B68" s="407"/>
      <c r="C68" s="412"/>
      <c r="D68" s="412" t="s">
        <v>7240</v>
      </c>
    </row>
    <row r="69" spans="2:4">
      <c r="B69" s="408"/>
      <c r="C69" s="411"/>
      <c r="D69" s="414" t="s">
        <v>7225</v>
      </c>
    </row>
    <row r="70" spans="2:4">
      <c r="B70" s="406" t="s">
        <v>6976</v>
      </c>
      <c r="C70" s="410" t="str">
        <f>D70&amp;D71&amp;D72</f>
        <v>SELECT col_3, col_5, col_6, '○', col_7, col_8, col_9, col_10, col_11, col_12, col_13, col_14, col_15, col_16, col_17, col_18, col_19, col_20, col_21, col_22 FROM tbl_14 WHERE col_4 = '</v>
      </c>
      <c r="D70" s="413" t="s">
        <v>4543</v>
      </c>
    </row>
    <row r="71" spans="2:4">
      <c r="B71" s="407"/>
      <c r="C71" s="412"/>
      <c r="D71" s="412" t="s">
        <v>7237</v>
      </c>
    </row>
    <row r="72" spans="2:4">
      <c r="B72" s="408"/>
      <c r="C72" s="411"/>
      <c r="D72" s="414" t="s">
        <v>1753</v>
      </c>
    </row>
    <row r="73" spans="2:4">
      <c r="B73" s="406" t="s">
        <v>6977</v>
      </c>
      <c r="C73" s="410" t="str">
        <f>D73&amp;D74&amp;D75</f>
        <v>SELECT col_3, col_5, '○', col_6, col_7, col_8 FROM tbl_15 WHERE col_4 = '</v>
      </c>
      <c r="D73" s="413" t="s">
        <v>4543</v>
      </c>
    </row>
    <row r="74" spans="2:4">
      <c r="B74" s="407"/>
      <c r="C74" s="412"/>
      <c r="D74" s="412" t="s">
        <v>898</v>
      </c>
    </row>
    <row r="75" spans="2:4">
      <c r="B75" s="408"/>
      <c r="C75" s="411"/>
      <c r="D75" s="414" t="s">
        <v>6988</v>
      </c>
    </row>
    <row r="76" spans="2:4">
      <c r="B76" s="406" t="s">
        <v>215</v>
      </c>
      <c r="C76" s="410" t="str">
        <f>D76&amp;D77&amp;D78</f>
        <v>SELECT col_3, col_5, col_6, '○', col_7, col_8 FROM tbl_17 WHERE col_4 = '</v>
      </c>
      <c r="D76" s="413" t="s">
        <v>4543</v>
      </c>
    </row>
    <row r="77" spans="2:4">
      <c r="B77" s="407"/>
      <c r="C77" s="412"/>
      <c r="D77" s="412" t="s">
        <v>7547</v>
      </c>
    </row>
    <row r="78" spans="2:4">
      <c r="B78" s="408"/>
      <c r="C78" s="411"/>
      <c r="D78" s="414" t="s">
        <v>5812</v>
      </c>
    </row>
    <row r="79" spans="2:4">
      <c r="B79" s="406" t="s">
        <v>6978</v>
      </c>
      <c r="C79" s="410" t="str">
        <f>D79&amp;D80&amp;D81</f>
        <v>SELECT col_3, col_5, col_6, col_7, col_8, col_9, col_10, col_11, col_12, col_13, col_14, col_15, col_16, col_17, col_18, col_19, col_20 FROM tbl_18 WHERE col_4 = '</v>
      </c>
      <c r="D79" s="413" t="s">
        <v>4543</v>
      </c>
    </row>
    <row r="80" spans="2:4">
      <c r="B80" s="407"/>
      <c r="C80" s="412"/>
      <c r="D80" s="412" t="s">
        <v>282</v>
      </c>
    </row>
    <row r="81" spans="2:4">
      <c r="B81" s="408"/>
      <c r="C81" s="411"/>
      <c r="D81" s="414" t="s">
        <v>3149</v>
      </c>
    </row>
    <row r="82" spans="2:4">
      <c r="B82" s="406" t="s">
        <v>6980</v>
      </c>
      <c r="C82" s="410" t="str">
        <f>D82&amp;D83&amp;D84</f>
        <v>SELECT col_3, col_5, col_6, col_7 FROM tbl_19 WHERE col_4 = '</v>
      </c>
      <c r="D82" s="413" t="s">
        <v>4543</v>
      </c>
    </row>
    <row r="83" spans="2:4">
      <c r="B83" s="407"/>
      <c r="C83" s="412"/>
      <c r="D83" s="412" t="s">
        <v>7238</v>
      </c>
    </row>
    <row r="84" spans="2:4">
      <c r="B84" s="408"/>
      <c r="C84" s="411"/>
      <c r="D84" s="414" t="s">
        <v>7227</v>
      </c>
    </row>
    <row r="85" spans="2:4">
      <c r="B85" s="406" t="s">
        <v>6981</v>
      </c>
      <c r="C85" s="410" t="str">
        <f>D85&amp;D86&amp;D87</f>
        <v>SELECT col_3, col_5, '○', col_6, col_7, col_8, col_9, col_10, col_11, col_12, col_13, col_14, col_15, col_16, col_17, col_18, col_19 FROM tbl_20 WHERE col_4 = '</v>
      </c>
      <c r="D85" s="413" t="s">
        <v>4543</v>
      </c>
    </row>
    <row r="86" spans="2:4">
      <c r="B86" s="407"/>
      <c r="C86" s="412"/>
      <c r="D86" s="412" t="s">
        <v>5823</v>
      </c>
    </row>
    <row r="87" spans="2:4">
      <c r="B87" s="408"/>
      <c r="C87" s="411"/>
      <c r="D87" s="414" t="s">
        <v>6869</v>
      </c>
    </row>
    <row r="88" spans="2:4">
      <c r="B88" s="406" t="s">
        <v>1989</v>
      </c>
      <c r="C88" s="410" t="str">
        <f>D88&amp;D89&amp;D90</f>
        <v>SELECT col_3, col_5, col_6, col_7, col_8, col_9, col_10, col_11, col_12, col_13, col_14 FROM tbl_21 WHERE col_4 = '</v>
      </c>
      <c r="D88" s="413" t="s">
        <v>4543</v>
      </c>
    </row>
    <row r="89" spans="2:4">
      <c r="B89" s="407"/>
      <c r="C89" s="412"/>
      <c r="D89" s="412" t="s">
        <v>1331</v>
      </c>
    </row>
    <row r="90" spans="2:4">
      <c r="B90" s="408"/>
      <c r="C90" s="411"/>
      <c r="D90" s="414" t="s">
        <v>549</v>
      </c>
    </row>
    <row r="91" spans="2:4">
      <c r="B91" s="406" t="s">
        <v>1420</v>
      </c>
      <c r="C91" s="410" t="str">
        <f>D91&amp;D92&amp;D93</f>
        <v>SELECT col_3, col_5, '○', col_6 FROM tbl_23 WHERE col_4 = '</v>
      </c>
      <c r="D91" s="413" t="s">
        <v>4543</v>
      </c>
    </row>
    <row r="92" spans="2:4">
      <c r="B92" s="407"/>
      <c r="C92" s="412"/>
      <c r="D92" s="412" t="s">
        <v>2354</v>
      </c>
    </row>
    <row r="93" spans="2:4">
      <c r="B93" s="408"/>
      <c r="C93" s="411"/>
      <c r="D93" s="414" t="s">
        <v>7228</v>
      </c>
    </row>
    <row r="94" spans="2:4">
      <c r="B94" s="406" t="s">
        <v>305</v>
      </c>
      <c r="C94" s="410" t="str">
        <f>D94&amp;D95&amp;D96</f>
        <v>SELECT col_3, col_5, '○', col_6 FROM tbl_32 WHERE col_4 = '</v>
      </c>
      <c r="D94" s="413" t="s">
        <v>4543</v>
      </c>
    </row>
    <row r="95" spans="2:4">
      <c r="B95" s="407"/>
      <c r="C95" s="412"/>
      <c r="D95" s="412" t="s">
        <v>2354</v>
      </c>
    </row>
    <row r="96" spans="2:4">
      <c r="B96" s="408"/>
      <c r="C96" s="411"/>
      <c r="D96" s="414" t="s">
        <v>7233</v>
      </c>
    </row>
    <row r="97" spans="2:4">
      <c r="B97" s="406" t="s">
        <v>6982</v>
      </c>
      <c r="C97" s="410" t="str">
        <f>D97&amp;D98&amp;D99</f>
        <v>SELECT col_3, col_5, col_6, col_7, col_8, col_9, col_10, col_11, col_12, col_13, col_14 FROM tbl_33 WHERE col_4 = '</v>
      </c>
      <c r="D97" s="413" t="s">
        <v>4543</v>
      </c>
    </row>
    <row r="98" spans="2:4">
      <c r="B98" s="407"/>
      <c r="C98" s="412"/>
      <c r="D98" s="412" t="s">
        <v>1331</v>
      </c>
    </row>
    <row r="99" spans="2:4">
      <c r="B99" s="408"/>
      <c r="C99" s="411"/>
      <c r="D99" s="414" t="s">
        <v>7234</v>
      </c>
    </row>
    <row r="100" spans="2:4">
      <c r="B100" s="406" t="s">
        <v>4477</v>
      </c>
      <c r="C100" s="410" t="str">
        <f>D100&amp;D101&amp;D102</f>
        <v>SELECT col_3, col_5, col_6, col_7, col_8, col_9, col_10, col_11, col_12, col_13, col_14, col_15, col_16 FROM tbl_37 WHERE col_4 = '</v>
      </c>
      <c r="D100" s="413" t="s">
        <v>4543</v>
      </c>
    </row>
    <row r="101" spans="2:4">
      <c r="B101" s="407"/>
      <c r="C101" s="412"/>
      <c r="D101" s="412" t="s">
        <v>7239</v>
      </c>
    </row>
    <row r="102" spans="2:4">
      <c r="B102" s="408"/>
      <c r="C102" s="411"/>
      <c r="D102" s="414" t="s">
        <v>6269</v>
      </c>
    </row>
  </sheetData>
  <phoneticPr fontId="22"/>
  <pageMargins left="0.7" right="0.7" top="0.75" bottom="0.75" header="0.3" footer="0.3"/>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6"/>
  <dimension ref="B1:AW27"/>
  <sheetViews>
    <sheetView showGridLines="0" workbookViewId="0">
      <pane ySplit="4" topLeftCell="A5" activePane="bottomLeft" state="frozen"/>
      <selection pane="bottomLeft"/>
    </sheetView>
  </sheetViews>
  <sheetFormatPr defaultColWidth="3.54296875" defaultRowHeight="15"/>
  <cols>
    <col min="1" max="1" width="3.54296875" style="368"/>
    <col min="2" max="2" width="13.81640625" style="368" bestFit="1" customWidth="1"/>
    <col min="3" max="4" width="3.08984375" style="368" hidden="1" customWidth="1"/>
    <col min="5" max="5" width="5" style="368" bestFit="1" customWidth="1"/>
    <col min="6" max="47" width="3.36328125" style="368" bestFit="1" customWidth="1"/>
    <col min="48" max="16384" width="3.54296875" style="368"/>
  </cols>
  <sheetData>
    <row r="1" spans="2:49">
      <c r="B1" s="369" t="s">
        <v>4152</v>
      </c>
      <c r="C1" s="371"/>
      <c r="D1" s="371"/>
    </row>
    <row r="2" spans="2:49">
      <c r="B2" s="370" t="s">
        <v>5220</v>
      </c>
      <c r="C2" s="371"/>
      <c r="D2" s="371"/>
    </row>
    <row r="3" spans="2:49">
      <c r="B3" s="381" t="s">
        <v>3603</v>
      </c>
      <c r="C3" s="371"/>
      <c r="D3" s="371"/>
    </row>
    <row r="4" spans="2:49" ht="256.2">
      <c r="B4" s="374" t="s">
        <v>6984</v>
      </c>
      <c r="C4" s="372" t="s">
        <v>4822</v>
      </c>
      <c r="D4" s="372" t="s">
        <v>2992</v>
      </c>
      <c r="E4" s="374" t="s">
        <v>4476</v>
      </c>
      <c r="F4" s="374" t="s">
        <v>4264</v>
      </c>
      <c r="G4" s="382" t="s">
        <v>5217</v>
      </c>
      <c r="H4" s="382" t="s">
        <v>918</v>
      </c>
      <c r="I4" s="374" t="s">
        <v>4442</v>
      </c>
      <c r="J4" s="374" t="s">
        <v>4479</v>
      </c>
      <c r="K4" s="374" t="s">
        <v>4480</v>
      </c>
      <c r="L4" s="374" t="s">
        <v>2394</v>
      </c>
      <c r="M4" s="374" t="s">
        <v>4482</v>
      </c>
      <c r="N4" s="374" t="s">
        <v>4485</v>
      </c>
      <c r="O4" s="374" t="s">
        <v>376</v>
      </c>
      <c r="P4" s="374" t="s">
        <v>4486</v>
      </c>
      <c r="Q4" s="382" t="s">
        <v>5218</v>
      </c>
      <c r="R4" s="382" t="s">
        <v>5164</v>
      </c>
      <c r="S4" s="383" t="s">
        <v>4085</v>
      </c>
      <c r="T4" s="383" t="s">
        <v>2319</v>
      </c>
      <c r="U4" s="383" t="s">
        <v>4003</v>
      </c>
      <c r="V4" s="383" t="s">
        <v>4489</v>
      </c>
      <c r="W4" s="377" t="s">
        <v>509</v>
      </c>
      <c r="X4" s="377" t="s">
        <v>1427</v>
      </c>
      <c r="Y4" s="377" t="s">
        <v>2008</v>
      </c>
      <c r="Z4" s="377" t="s">
        <v>1413</v>
      </c>
      <c r="AA4" s="377" t="s">
        <v>4673</v>
      </c>
      <c r="AB4" s="377" t="s">
        <v>3076</v>
      </c>
      <c r="AC4" s="377" t="s">
        <v>4242</v>
      </c>
      <c r="AD4" s="377" t="s">
        <v>7430</v>
      </c>
      <c r="AE4" s="377" t="s">
        <v>1008</v>
      </c>
      <c r="AF4" s="377" t="s">
        <v>4490</v>
      </c>
      <c r="AG4" s="377" t="s">
        <v>4491</v>
      </c>
      <c r="AH4" s="377" t="s">
        <v>4494</v>
      </c>
      <c r="AI4" s="377" t="s">
        <v>4496</v>
      </c>
      <c r="AJ4" s="377" t="s">
        <v>4498</v>
      </c>
      <c r="AK4" s="377" t="s">
        <v>4500</v>
      </c>
      <c r="AL4" s="377" t="s">
        <v>2705</v>
      </c>
      <c r="AM4" s="377" t="s">
        <v>3995</v>
      </c>
      <c r="AN4" s="377" t="s">
        <v>1639</v>
      </c>
      <c r="AO4" s="377" t="s">
        <v>4424</v>
      </c>
      <c r="AP4" s="377" t="s">
        <v>4501</v>
      </c>
      <c r="AQ4" s="377" t="s">
        <v>4100</v>
      </c>
      <c r="AR4" s="377" t="s">
        <v>4502</v>
      </c>
      <c r="AS4" s="377" t="s">
        <v>2275</v>
      </c>
      <c r="AT4" s="377" t="s">
        <v>4122</v>
      </c>
      <c r="AU4" s="380" t="s">
        <v>660</v>
      </c>
    </row>
    <row r="5" spans="2:49">
      <c r="B5" s="356" t="s">
        <v>2121</v>
      </c>
      <c r="C5" s="356"/>
      <c r="D5" s="356" t="s">
        <v>7702</v>
      </c>
      <c r="E5" s="356" t="s">
        <v>710</v>
      </c>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68" t="s">
        <v>37</v>
      </c>
      <c r="AW5" s="368" t="s">
        <v>37</v>
      </c>
    </row>
    <row r="6" spans="2:49">
      <c r="B6" s="356" t="s">
        <v>1504</v>
      </c>
      <c r="C6" s="356"/>
      <c r="D6" s="356" t="s">
        <v>7702</v>
      </c>
      <c r="E6" s="356" t="s">
        <v>716</v>
      </c>
      <c r="F6" s="356"/>
      <c r="G6" s="356"/>
      <c r="H6" s="356"/>
      <c r="I6" s="356"/>
      <c r="J6" s="356"/>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c r="AT6" s="356"/>
      <c r="AU6" s="356"/>
      <c r="AV6" s="368" t="s">
        <v>37</v>
      </c>
      <c r="AW6" s="368" t="s">
        <v>37</v>
      </c>
    </row>
    <row r="7" spans="2:49">
      <c r="B7" s="356" t="s">
        <v>1680</v>
      </c>
      <c r="C7" s="356"/>
      <c r="D7" s="356" t="s">
        <v>7702</v>
      </c>
      <c r="E7" s="356" t="s">
        <v>720</v>
      </c>
      <c r="F7" s="356"/>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c r="AT7" s="356"/>
      <c r="AU7" s="356"/>
      <c r="AV7" s="368" t="s">
        <v>37</v>
      </c>
      <c r="AW7" s="368" t="s">
        <v>37</v>
      </c>
    </row>
    <row r="8" spans="2:49">
      <c r="B8" s="356" t="s">
        <v>731</v>
      </c>
      <c r="C8" s="356"/>
      <c r="D8" s="356" t="s">
        <v>7702</v>
      </c>
      <c r="E8" s="356" t="s">
        <v>727</v>
      </c>
      <c r="F8" s="356"/>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c r="AT8" s="356"/>
      <c r="AU8" s="356"/>
      <c r="AV8" s="368" t="s">
        <v>37</v>
      </c>
      <c r="AW8" s="368" t="s">
        <v>37</v>
      </c>
    </row>
    <row r="9" spans="2:49">
      <c r="B9" s="356" t="s">
        <v>738</v>
      </c>
      <c r="C9" s="356"/>
      <c r="D9" s="356" t="s">
        <v>7702</v>
      </c>
      <c r="E9" s="356" t="s">
        <v>380</v>
      </c>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68" t="s">
        <v>37</v>
      </c>
      <c r="AW9" s="368" t="s">
        <v>37</v>
      </c>
    </row>
    <row r="10" spans="2:49">
      <c r="B10" s="356" t="s">
        <v>744</v>
      </c>
      <c r="C10" s="356"/>
      <c r="D10" s="356" t="s">
        <v>7702</v>
      </c>
      <c r="E10" s="356" t="s">
        <v>739</v>
      </c>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68" t="s">
        <v>37</v>
      </c>
      <c r="AW10" s="368" t="s">
        <v>37</v>
      </c>
    </row>
    <row r="11" spans="2:49">
      <c r="B11" s="356" t="s">
        <v>758</v>
      </c>
      <c r="C11" s="356"/>
      <c r="D11" s="356" t="s">
        <v>7702</v>
      </c>
      <c r="E11" s="356" t="s">
        <v>749</v>
      </c>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68" t="s">
        <v>37</v>
      </c>
      <c r="AW11" s="368" t="s">
        <v>37</v>
      </c>
    </row>
    <row r="12" spans="2:49">
      <c r="B12" s="356" t="s">
        <v>760</v>
      </c>
      <c r="C12" s="356"/>
      <c r="D12" s="356" t="s">
        <v>7702</v>
      </c>
      <c r="E12" s="356" t="s">
        <v>454</v>
      </c>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c r="AT12" s="356"/>
      <c r="AU12" s="356"/>
      <c r="AV12" s="368" t="s">
        <v>37</v>
      </c>
      <c r="AW12" s="368" t="s">
        <v>37</v>
      </c>
    </row>
    <row r="13" spans="2:49">
      <c r="B13" s="356" t="s">
        <v>133</v>
      </c>
      <c r="C13" s="356"/>
      <c r="D13" s="356" t="s">
        <v>7702</v>
      </c>
      <c r="E13" s="356" t="s">
        <v>532</v>
      </c>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68" t="s">
        <v>37</v>
      </c>
      <c r="AW13" s="368" t="s">
        <v>37</v>
      </c>
    </row>
    <row r="14" spans="2:49">
      <c r="B14" s="356" t="s">
        <v>767</v>
      </c>
      <c r="C14" s="356"/>
      <c r="D14" s="356" t="s">
        <v>7702</v>
      </c>
      <c r="E14" s="356" t="s">
        <v>761</v>
      </c>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68" t="s">
        <v>37</v>
      </c>
      <c r="AW14" s="368" t="s">
        <v>37</v>
      </c>
    </row>
    <row r="15" spans="2:49">
      <c r="B15" s="356" t="s">
        <v>769</v>
      </c>
      <c r="C15" s="356"/>
      <c r="D15" s="356" t="s">
        <v>7702</v>
      </c>
      <c r="E15" s="356" t="s">
        <v>423</v>
      </c>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68" t="s">
        <v>37</v>
      </c>
      <c r="AW15" s="368" t="s">
        <v>37</v>
      </c>
    </row>
    <row r="16" spans="2:49">
      <c r="B16" s="356" t="s">
        <v>139</v>
      </c>
      <c r="C16" s="356"/>
      <c r="D16" s="356" t="s">
        <v>7702</v>
      </c>
      <c r="E16" s="356" t="s">
        <v>770</v>
      </c>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68" t="s">
        <v>37</v>
      </c>
      <c r="AW16" s="368" t="s">
        <v>37</v>
      </c>
    </row>
    <row r="17" spans="2:49">
      <c r="B17" s="356" t="s">
        <v>780</v>
      </c>
      <c r="C17" s="356"/>
      <c r="D17" s="356" t="s">
        <v>7702</v>
      </c>
      <c r="E17" s="356" t="s">
        <v>773</v>
      </c>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68" t="s">
        <v>37</v>
      </c>
      <c r="AW17" s="368" t="s">
        <v>37</v>
      </c>
    </row>
    <row r="18" spans="2:49">
      <c r="B18" s="356" t="s">
        <v>313</v>
      </c>
      <c r="C18" s="356"/>
      <c r="D18" s="356" t="s">
        <v>7702</v>
      </c>
      <c r="E18" s="356" t="s">
        <v>792</v>
      </c>
      <c r="F18" s="356"/>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56"/>
      <c r="AS18" s="356"/>
      <c r="AT18" s="356"/>
      <c r="AU18" s="356"/>
      <c r="AV18" s="368" t="s">
        <v>37</v>
      </c>
      <c r="AW18" s="368" t="s">
        <v>37</v>
      </c>
    </row>
    <row r="19" spans="2:49">
      <c r="B19" s="356" t="s">
        <v>795</v>
      </c>
      <c r="C19" s="356"/>
      <c r="D19" s="356" t="s">
        <v>7702</v>
      </c>
      <c r="E19" s="356" t="s">
        <v>793</v>
      </c>
      <c r="F19" s="356"/>
      <c r="G19" s="356"/>
      <c r="H19" s="356"/>
      <c r="I19" s="356"/>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c r="AM19" s="356"/>
      <c r="AN19" s="356"/>
      <c r="AO19" s="356"/>
      <c r="AP19" s="356"/>
      <c r="AQ19" s="356"/>
      <c r="AR19" s="356"/>
      <c r="AS19" s="356"/>
      <c r="AT19" s="356"/>
      <c r="AU19" s="356"/>
      <c r="AV19" s="368" t="s">
        <v>37</v>
      </c>
      <c r="AW19" s="368" t="s">
        <v>37</v>
      </c>
    </row>
    <row r="20" spans="2:49">
      <c r="B20" s="356" t="s">
        <v>805</v>
      </c>
      <c r="C20" s="356"/>
      <c r="D20" s="356" t="s">
        <v>7702</v>
      </c>
      <c r="E20" s="356" t="s">
        <v>797</v>
      </c>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68" t="s">
        <v>37</v>
      </c>
      <c r="AW20" s="368" t="s">
        <v>37</v>
      </c>
    </row>
    <row r="21" spans="2:49">
      <c r="B21" s="356" t="s">
        <v>800</v>
      </c>
      <c r="C21" s="356"/>
      <c r="D21" s="356" t="s">
        <v>7702</v>
      </c>
      <c r="E21" s="356" t="s">
        <v>810</v>
      </c>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68" t="s">
        <v>37</v>
      </c>
      <c r="AW21" s="368" t="s">
        <v>37</v>
      </c>
    </row>
    <row r="22" spans="2:49">
      <c r="B22" s="356" t="s">
        <v>815</v>
      </c>
      <c r="C22" s="356"/>
      <c r="D22" s="356" t="s">
        <v>7702</v>
      </c>
      <c r="E22" s="356" t="s">
        <v>814</v>
      </c>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356"/>
      <c r="AT22" s="356"/>
      <c r="AU22" s="356"/>
      <c r="AV22" s="368" t="s">
        <v>37</v>
      </c>
      <c r="AW22" s="368" t="s">
        <v>37</v>
      </c>
    </row>
    <row r="23" spans="2:49">
      <c r="B23" s="356" t="s">
        <v>824</v>
      </c>
      <c r="C23" s="356"/>
      <c r="D23" s="356" t="s">
        <v>7702</v>
      </c>
      <c r="E23" s="356" t="s">
        <v>818</v>
      </c>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6"/>
      <c r="AU23" s="356"/>
      <c r="AV23" s="368" t="s">
        <v>37</v>
      </c>
      <c r="AW23" s="368" t="s">
        <v>37</v>
      </c>
    </row>
    <row r="24" spans="2:49">
      <c r="B24" s="356" t="s">
        <v>347</v>
      </c>
      <c r="C24" s="356"/>
      <c r="D24" s="356" t="s">
        <v>7702</v>
      </c>
      <c r="E24" s="356" t="s">
        <v>840</v>
      </c>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68" t="s">
        <v>37</v>
      </c>
      <c r="AW24" s="368" t="s">
        <v>37</v>
      </c>
    </row>
    <row r="25" spans="2:49">
      <c r="B25" s="356" t="s">
        <v>2126</v>
      </c>
      <c r="C25" s="356"/>
      <c r="D25" s="356" t="s">
        <v>7702</v>
      </c>
      <c r="E25" s="356" t="s">
        <v>847</v>
      </c>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68" t="s">
        <v>37</v>
      </c>
      <c r="AW25" s="368" t="s">
        <v>37</v>
      </c>
    </row>
    <row r="26" spans="2:49">
      <c r="B26" s="356" t="s">
        <v>2132</v>
      </c>
      <c r="C26" s="356"/>
      <c r="D26" s="356" t="s">
        <v>7702</v>
      </c>
      <c r="E26" s="356" t="s">
        <v>858</v>
      </c>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356"/>
      <c r="AQ26" s="356"/>
      <c r="AR26" s="356"/>
      <c r="AS26" s="356"/>
      <c r="AT26" s="356"/>
      <c r="AU26" s="356"/>
      <c r="AV26" s="368" t="s">
        <v>37</v>
      </c>
      <c r="AW26" s="368" t="s">
        <v>37</v>
      </c>
    </row>
    <row r="27" spans="2:49">
      <c r="B27" s="356" t="s">
        <v>2079</v>
      </c>
      <c r="C27" s="356"/>
      <c r="D27" s="356" t="s">
        <v>7702</v>
      </c>
      <c r="E27" s="356" t="s">
        <v>559</v>
      </c>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68" t="s">
        <v>37</v>
      </c>
      <c r="AW27" s="368" t="s">
        <v>37</v>
      </c>
    </row>
  </sheetData>
  <phoneticPr fontId="22"/>
  <pageMargins left="0.7" right="0.7" top="0.75" bottom="0.75" header="0.3" footer="0.3"/>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7"/>
  <dimension ref="B1:F80"/>
  <sheetViews>
    <sheetView showGridLines="0" workbookViewId="0">
      <pane ySplit="4" topLeftCell="A5" activePane="bottomLeft" state="frozen"/>
      <selection pane="bottomLeft"/>
    </sheetView>
  </sheetViews>
  <sheetFormatPr defaultColWidth="3.54296875" defaultRowHeight="15"/>
  <cols>
    <col min="1" max="1" width="3.54296875" style="368"/>
    <col min="2" max="2" width="40.08984375" style="368" customWidth="1"/>
    <col min="3" max="4" width="3.08984375" style="368" hidden="1" customWidth="1"/>
    <col min="5" max="5" width="6.453125" style="368" bestFit="1" customWidth="1"/>
    <col min="6" max="6" width="3.54296875" style="384"/>
    <col min="7" max="16384" width="3.54296875" style="368"/>
  </cols>
  <sheetData>
    <row r="1" spans="2:6">
      <c r="B1" s="369" t="s">
        <v>4152</v>
      </c>
      <c r="C1" s="371"/>
      <c r="D1" s="371"/>
    </row>
    <row r="2" spans="2:6">
      <c r="B2" s="370" t="s">
        <v>5220</v>
      </c>
      <c r="C2" s="371"/>
      <c r="D2" s="371"/>
    </row>
    <row r="3" spans="2:6">
      <c r="B3" s="381" t="s">
        <v>3603</v>
      </c>
      <c r="C3" s="371"/>
      <c r="D3" s="371"/>
    </row>
    <row r="4" spans="2:6" ht="106.2">
      <c r="B4" s="374" t="s">
        <v>4108</v>
      </c>
      <c r="C4" s="372" t="s">
        <v>4822</v>
      </c>
      <c r="D4" s="372" t="s">
        <v>2992</v>
      </c>
      <c r="E4" s="374" t="s">
        <v>965</v>
      </c>
      <c r="F4" s="382" t="s">
        <v>2083</v>
      </c>
    </row>
    <row r="5" spans="2:6">
      <c r="B5" s="356" t="s">
        <v>870</v>
      </c>
      <c r="C5" s="356"/>
      <c r="D5" s="356" t="s">
        <v>7702</v>
      </c>
      <c r="E5" s="356" t="s">
        <v>869</v>
      </c>
      <c r="F5" s="363"/>
    </row>
    <row r="6" spans="2:6">
      <c r="B6" s="356" t="s">
        <v>876</v>
      </c>
      <c r="C6" s="356"/>
      <c r="D6" s="356" t="s">
        <v>7702</v>
      </c>
      <c r="E6" s="356" t="s">
        <v>872</v>
      </c>
      <c r="F6" s="363"/>
    </row>
    <row r="7" spans="2:6">
      <c r="B7" s="356" t="s">
        <v>878</v>
      </c>
      <c r="C7" s="356"/>
      <c r="D7" s="356" t="s">
        <v>7702</v>
      </c>
      <c r="E7" s="356" t="s">
        <v>497</v>
      </c>
      <c r="F7" s="363"/>
    </row>
    <row r="8" spans="2:6">
      <c r="B8" s="356" t="s">
        <v>883</v>
      </c>
      <c r="C8" s="356"/>
      <c r="D8" s="356" t="s">
        <v>7702</v>
      </c>
      <c r="E8" s="356" t="s">
        <v>469</v>
      </c>
      <c r="F8" s="363"/>
    </row>
    <row r="9" spans="2:6">
      <c r="B9" s="356" t="s">
        <v>63</v>
      </c>
      <c r="C9" s="356"/>
      <c r="D9" s="356" t="s">
        <v>7702</v>
      </c>
      <c r="E9" s="356" t="s">
        <v>857</v>
      </c>
      <c r="F9" s="363"/>
    </row>
    <row r="10" spans="2:6">
      <c r="B10" s="356" t="s">
        <v>217</v>
      </c>
      <c r="C10" s="356"/>
      <c r="D10" s="356" t="s">
        <v>7702</v>
      </c>
      <c r="E10" s="356" t="s">
        <v>892</v>
      </c>
      <c r="F10" s="363"/>
    </row>
    <row r="11" spans="2:6">
      <c r="B11" s="356" t="s">
        <v>789</v>
      </c>
      <c r="C11" s="356"/>
      <c r="D11" s="356" t="s">
        <v>7702</v>
      </c>
      <c r="E11" s="356" t="s">
        <v>895</v>
      </c>
      <c r="F11" s="363"/>
    </row>
    <row r="12" spans="2:6">
      <c r="B12" s="356" t="s">
        <v>636</v>
      </c>
      <c r="C12" s="356"/>
      <c r="D12" s="356" t="s">
        <v>7702</v>
      </c>
      <c r="E12" s="356" t="s">
        <v>903</v>
      </c>
      <c r="F12" s="363"/>
    </row>
    <row r="13" spans="2:6">
      <c r="B13" s="356" t="s">
        <v>908</v>
      </c>
      <c r="C13" s="356"/>
      <c r="D13" s="356" t="s">
        <v>7702</v>
      </c>
      <c r="E13" s="356" t="s">
        <v>904</v>
      </c>
      <c r="F13" s="363"/>
    </row>
    <row r="14" spans="2:6">
      <c r="B14" s="356" t="s">
        <v>512</v>
      </c>
      <c r="C14" s="356"/>
      <c r="D14" s="356" t="s">
        <v>7702</v>
      </c>
      <c r="E14" s="356" t="s">
        <v>913</v>
      </c>
      <c r="F14" s="363"/>
    </row>
    <row r="15" spans="2:6">
      <c r="B15" s="356" t="s">
        <v>517</v>
      </c>
      <c r="C15" s="356"/>
      <c r="D15" s="356" t="s">
        <v>7702</v>
      </c>
      <c r="E15" s="356" t="s">
        <v>916</v>
      </c>
      <c r="F15" s="363"/>
    </row>
    <row r="16" spans="2:6">
      <c r="B16" s="356" t="s">
        <v>921</v>
      </c>
      <c r="C16" s="356"/>
      <c r="D16" s="356" t="s">
        <v>7702</v>
      </c>
      <c r="E16" s="356" t="s">
        <v>917</v>
      </c>
      <c r="F16" s="363"/>
    </row>
    <row r="17" spans="2:6">
      <c r="B17" s="356" t="s">
        <v>195</v>
      </c>
      <c r="C17" s="356"/>
      <c r="D17" s="356" t="s">
        <v>7702</v>
      </c>
      <c r="E17" s="356" t="s">
        <v>121</v>
      </c>
      <c r="F17" s="363"/>
    </row>
    <row r="18" spans="2:6">
      <c r="B18" s="356" t="s">
        <v>934</v>
      </c>
      <c r="C18" s="356"/>
      <c r="D18" s="356" t="s">
        <v>7702</v>
      </c>
      <c r="E18" s="356" t="s">
        <v>927</v>
      </c>
      <c r="F18" s="363"/>
    </row>
    <row r="19" spans="2:6">
      <c r="B19" s="356" t="s">
        <v>937</v>
      </c>
      <c r="C19" s="356"/>
      <c r="D19" s="356" t="s">
        <v>7702</v>
      </c>
      <c r="E19" s="356" t="s">
        <v>925</v>
      </c>
      <c r="F19" s="363"/>
    </row>
    <row r="20" spans="2:6">
      <c r="B20" s="356" t="s">
        <v>177</v>
      </c>
      <c r="C20" s="356"/>
      <c r="D20" s="356" t="s">
        <v>7702</v>
      </c>
      <c r="E20" s="356" t="s">
        <v>949</v>
      </c>
      <c r="F20" s="363"/>
    </row>
    <row r="21" spans="2:6">
      <c r="B21" s="356" t="s">
        <v>315</v>
      </c>
      <c r="C21" s="356"/>
      <c r="D21" s="356" t="s">
        <v>7702</v>
      </c>
      <c r="E21" s="356" t="s">
        <v>957</v>
      </c>
      <c r="F21" s="363"/>
    </row>
    <row r="22" spans="2:6">
      <c r="B22" s="356" t="s">
        <v>7356</v>
      </c>
      <c r="C22" s="356"/>
      <c r="D22" s="356" t="s">
        <v>7702</v>
      </c>
      <c r="E22" s="356" t="s">
        <v>961</v>
      </c>
      <c r="F22" s="363"/>
    </row>
    <row r="23" spans="2:6">
      <c r="B23" s="356" t="s">
        <v>2380</v>
      </c>
      <c r="C23" s="356"/>
      <c r="D23" s="356" t="s">
        <v>7702</v>
      </c>
      <c r="E23" s="356" t="s">
        <v>971</v>
      </c>
      <c r="F23" s="363"/>
    </row>
    <row r="24" spans="2:6">
      <c r="B24" s="356" t="s">
        <v>992</v>
      </c>
      <c r="C24" s="356"/>
      <c r="D24" s="356" t="s">
        <v>7702</v>
      </c>
      <c r="E24" s="356" t="s">
        <v>980</v>
      </c>
      <c r="F24" s="363"/>
    </row>
    <row r="25" spans="2:6">
      <c r="B25" s="356" t="s">
        <v>447</v>
      </c>
      <c r="C25" s="356"/>
      <c r="D25" s="356" t="s">
        <v>7702</v>
      </c>
      <c r="E25" s="356" t="s">
        <v>996</v>
      </c>
      <c r="F25" s="363"/>
    </row>
    <row r="26" spans="2:6">
      <c r="B26" s="356" t="s">
        <v>1006</v>
      </c>
      <c r="C26" s="356"/>
      <c r="D26" s="356" t="s">
        <v>7702</v>
      </c>
      <c r="E26" s="356" t="s">
        <v>446</v>
      </c>
      <c r="F26" s="363"/>
    </row>
    <row r="27" spans="2:6">
      <c r="B27" s="356" t="s">
        <v>1010</v>
      </c>
      <c r="C27" s="356"/>
      <c r="D27" s="356" t="s">
        <v>7702</v>
      </c>
      <c r="E27" s="356" t="s">
        <v>1007</v>
      </c>
      <c r="F27" s="363"/>
    </row>
    <row r="28" spans="2:6">
      <c r="B28" s="356" t="s">
        <v>1022</v>
      </c>
      <c r="C28" s="356"/>
      <c r="D28" s="356" t="s">
        <v>7702</v>
      </c>
      <c r="E28" s="356" t="s">
        <v>1014</v>
      </c>
      <c r="F28" s="363"/>
    </row>
    <row r="29" spans="2:6">
      <c r="B29" s="356" t="s">
        <v>1034</v>
      </c>
      <c r="C29" s="356"/>
      <c r="D29" s="356" t="s">
        <v>7702</v>
      </c>
      <c r="E29" s="356" t="s">
        <v>1032</v>
      </c>
      <c r="F29" s="363"/>
    </row>
    <row r="30" spans="2:6">
      <c r="B30" s="356" t="s">
        <v>374</v>
      </c>
      <c r="C30" s="356"/>
      <c r="D30" s="356" t="s">
        <v>7702</v>
      </c>
      <c r="E30" s="356" t="s">
        <v>1039</v>
      </c>
      <c r="F30" s="363"/>
    </row>
    <row r="31" spans="2:6">
      <c r="B31" s="356" t="s">
        <v>425</v>
      </c>
      <c r="C31" s="356"/>
      <c r="D31" s="356" t="s">
        <v>7702</v>
      </c>
      <c r="E31" s="356" t="s">
        <v>86</v>
      </c>
      <c r="F31" s="363"/>
    </row>
    <row r="32" spans="2:6">
      <c r="B32" s="356" t="s">
        <v>807</v>
      </c>
      <c r="C32" s="356"/>
      <c r="D32" s="356" t="s">
        <v>7702</v>
      </c>
      <c r="E32" s="356" t="s">
        <v>1043</v>
      </c>
      <c r="F32" s="363"/>
    </row>
    <row r="33" spans="2:6">
      <c r="B33" s="356" t="s">
        <v>1056</v>
      </c>
      <c r="C33" s="356"/>
      <c r="D33" s="356" t="s">
        <v>7702</v>
      </c>
      <c r="E33" s="356" t="s">
        <v>227</v>
      </c>
      <c r="F33" s="363"/>
    </row>
    <row r="34" spans="2:6">
      <c r="B34" s="356" t="s">
        <v>707</v>
      </c>
      <c r="C34" s="356"/>
      <c r="D34" s="356" t="s">
        <v>7702</v>
      </c>
      <c r="E34" s="356" t="s">
        <v>1065</v>
      </c>
      <c r="F34" s="363"/>
    </row>
    <row r="35" spans="2:6">
      <c r="B35" s="356" t="s">
        <v>1079</v>
      </c>
      <c r="C35" s="356"/>
      <c r="D35" s="356" t="s">
        <v>7702</v>
      </c>
      <c r="E35" s="356" t="s">
        <v>1072</v>
      </c>
      <c r="F35" s="363"/>
    </row>
    <row r="36" spans="2:6">
      <c r="B36" s="356" t="s">
        <v>510</v>
      </c>
      <c r="C36" s="356"/>
      <c r="D36" s="356" t="s">
        <v>7702</v>
      </c>
      <c r="E36" s="356" t="s">
        <v>1093</v>
      </c>
      <c r="F36" s="363"/>
    </row>
    <row r="37" spans="2:6">
      <c r="B37" s="356" t="s">
        <v>1095</v>
      </c>
      <c r="C37" s="356"/>
      <c r="D37" s="356" t="s">
        <v>7702</v>
      </c>
      <c r="E37" s="356" t="s">
        <v>1094</v>
      </c>
      <c r="F37" s="363"/>
    </row>
    <row r="38" spans="2:6">
      <c r="B38" s="356" t="s">
        <v>1112</v>
      </c>
      <c r="C38" s="356"/>
      <c r="D38" s="356" t="s">
        <v>7702</v>
      </c>
      <c r="E38" s="356" t="s">
        <v>1108</v>
      </c>
      <c r="F38" s="363"/>
    </row>
    <row r="39" spans="2:6">
      <c r="B39" s="356" t="s">
        <v>1125</v>
      </c>
      <c r="C39" s="356"/>
      <c r="D39" s="356" t="s">
        <v>7702</v>
      </c>
      <c r="E39" s="356" t="s">
        <v>1122</v>
      </c>
      <c r="F39" s="363"/>
    </row>
    <row r="40" spans="2:6">
      <c r="B40" s="356" t="s">
        <v>168</v>
      </c>
      <c r="C40" s="356"/>
      <c r="D40" s="356" t="s">
        <v>7702</v>
      </c>
      <c r="E40" s="356" t="s">
        <v>158</v>
      </c>
      <c r="F40" s="363"/>
    </row>
    <row r="41" spans="2:6">
      <c r="B41" s="356" t="s">
        <v>1137</v>
      </c>
      <c r="C41" s="356"/>
      <c r="D41" s="356" t="s">
        <v>7702</v>
      </c>
      <c r="E41" s="356" t="s">
        <v>1133</v>
      </c>
      <c r="F41" s="363"/>
    </row>
    <row r="42" spans="2:6">
      <c r="B42" s="356" t="s">
        <v>1141</v>
      </c>
      <c r="C42" s="356"/>
      <c r="D42" s="356" t="s">
        <v>7702</v>
      </c>
      <c r="E42" s="356" t="s">
        <v>1140</v>
      </c>
      <c r="F42" s="363"/>
    </row>
    <row r="43" spans="2:6">
      <c r="B43" s="356" t="s">
        <v>431</v>
      </c>
      <c r="C43" s="356"/>
      <c r="D43" s="356" t="s">
        <v>7702</v>
      </c>
      <c r="E43" s="356" t="s">
        <v>1148</v>
      </c>
      <c r="F43" s="363"/>
    </row>
    <row r="44" spans="2:6">
      <c r="B44" s="356" t="s">
        <v>1153</v>
      </c>
      <c r="C44" s="356"/>
      <c r="D44" s="356" t="s">
        <v>7702</v>
      </c>
      <c r="E44" s="356" t="s">
        <v>823</v>
      </c>
      <c r="F44" s="363"/>
    </row>
    <row r="45" spans="2:6">
      <c r="B45" s="356" t="s">
        <v>1159</v>
      </c>
      <c r="C45" s="356"/>
      <c r="D45" s="356" t="s">
        <v>7702</v>
      </c>
      <c r="E45" s="356" t="s">
        <v>104</v>
      </c>
      <c r="F45" s="363"/>
    </row>
    <row r="46" spans="2:6">
      <c r="B46" s="356" t="s">
        <v>233</v>
      </c>
      <c r="C46" s="356"/>
      <c r="D46" s="356" t="s">
        <v>7702</v>
      </c>
      <c r="E46" s="356" t="s">
        <v>1165</v>
      </c>
      <c r="F46" s="363"/>
    </row>
    <row r="47" spans="2:6">
      <c r="B47" s="356" t="s">
        <v>81</v>
      </c>
      <c r="C47" s="356"/>
      <c r="D47" s="356" t="s">
        <v>7702</v>
      </c>
      <c r="E47" s="356" t="s">
        <v>1167</v>
      </c>
      <c r="F47" s="363"/>
    </row>
    <row r="48" spans="2:6">
      <c r="B48" s="356" t="s">
        <v>1171</v>
      </c>
      <c r="C48" s="356"/>
      <c r="D48" s="356" t="s">
        <v>7702</v>
      </c>
      <c r="E48" s="356" t="s">
        <v>624</v>
      </c>
      <c r="F48" s="363"/>
    </row>
    <row r="49" spans="2:6">
      <c r="B49" s="356" t="s">
        <v>1190</v>
      </c>
      <c r="C49" s="356"/>
      <c r="D49" s="356" t="s">
        <v>7702</v>
      </c>
      <c r="E49" s="356" t="s">
        <v>1177</v>
      </c>
      <c r="F49" s="363"/>
    </row>
    <row r="50" spans="2:6">
      <c r="B50" s="356" t="s">
        <v>466</v>
      </c>
      <c r="C50" s="356"/>
      <c r="D50" s="356" t="s">
        <v>7702</v>
      </c>
      <c r="E50" s="356" t="s">
        <v>326</v>
      </c>
      <c r="F50" s="363"/>
    </row>
    <row r="51" spans="2:6">
      <c r="B51" s="356" t="s">
        <v>1196</v>
      </c>
      <c r="C51" s="356"/>
      <c r="D51" s="356" t="s">
        <v>7702</v>
      </c>
      <c r="E51" s="356" t="s">
        <v>482</v>
      </c>
      <c r="F51" s="363"/>
    </row>
    <row r="52" spans="2:6">
      <c r="B52" s="356" t="s">
        <v>1205</v>
      </c>
      <c r="C52" s="356"/>
      <c r="D52" s="356" t="s">
        <v>7702</v>
      </c>
      <c r="E52" s="356" t="s">
        <v>1197</v>
      </c>
      <c r="F52" s="363"/>
    </row>
    <row r="53" spans="2:6">
      <c r="B53" s="356" t="s">
        <v>1100</v>
      </c>
      <c r="C53" s="356"/>
      <c r="D53" s="356" t="s">
        <v>7702</v>
      </c>
      <c r="E53" s="356" t="s">
        <v>1209</v>
      </c>
      <c r="F53" s="363"/>
    </row>
    <row r="54" spans="2:6">
      <c r="B54" s="356" t="s">
        <v>1213</v>
      </c>
      <c r="C54" s="356"/>
      <c r="D54" s="356" t="s">
        <v>7702</v>
      </c>
      <c r="E54" s="356" t="s">
        <v>1000</v>
      </c>
      <c r="F54" s="363"/>
    </row>
    <row r="55" spans="2:6">
      <c r="B55" s="356" t="s">
        <v>1219</v>
      </c>
      <c r="C55" s="356"/>
      <c r="D55" s="356" t="s">
        <v>7702</v>
      </c>
      <c r="E55" s="356" t="s">
        <v>1218</v>
      </c>
      <c r="F55" s="363"/>
    </row>
    <row r="56" spans="2:6">
      <c r="B56" s="356" t="s">
        <v>7357</v>
      </c>
      <c r="C56" s="356"/>
      <c r="D56" s="356" t="s">
        <v>7702</v>
      </c>
      <c r="E56" s="356" t="s">
        <v>419</v>
      </c>
      <c r="F56" s="363"/>
    </row>
    <row r="57" spans="2:6">
      <c r="B57" s="356" t="s">
        <v>7358</v>
      </c>
      <c r="C57" s="356"/>
      <c r="D57" s="356" t="s">
        <v>7702</v>
      </c>
      <c r="E57" s="356" t="s">
        <v>1227</v>
      </c>
      <c r="F57" s="363"/>
    </row>
    <row r="58" spans="2:6">
      <c r="B58" s="356" t="s">
        <v>3606</v>
      </c>
      <c r="C58" s="356"/>
      <c r="D58" s="356" t="s">
        <v>7702</v>
      </c>
      <c r="E58" s="356" t="s">
        <v>1233</v>
      </c>
      <c r="F58" s="363"/>
    </row>
    <row r="59" spans="2:6">
      <c r="B59" s="356" t="s">
        <v>1910</v>
      </c>
      <c r="C59" s="356"/>
      <c r="D59" s="356" t="s">
        <v>7702</v>
      </c>
      <c r="E59" s="356" t="s">
        <v>1236</v>
      </c>
      <c r="F59" s="363"/>
    </row>
    <row r="60" spans="2:6">
      <c r="B60" s="356" t="s">
        <v>997</v>
      </c>
      <c r="C60" s="356"/>
      <c r="D60" s="356" t="s">
        <v>7702</v>
      </c>
      <c r="E60" s="356" t="s">
        <v>1238</v>
      </c>
      <c r="F60" s="363"/>
    </row>
    <row r="61" spans="2:6">
      <c r="B61" s="356" t="s">
        <v>179</v>
      </c>
      <c r="C61" s="356"/>
      <c r="D61" s="356" t="s">
        <v>7702</v>
      </c>
      <c r="E61" s="356" t="s">
        <v>1240</v>
      </c>
      <c r="F61" s="363"/>
    </row>
    <row r="62" spans="2:6">
      <c r="B62" s="356" t="s">
        <v>7359</v>
      </c>
      <c r="C62" s="356"/>
      <c r="D62" s="356" t="s">
        <v>7702</v>
      </c>
      <c r="E62" s="356" t="s">
        <v>1242</v>
      </c>
      <c r="F62" s="363"/>
    </row>
    <row r="63" spans="2:6">
      <c r="B63" s="356" t="s">
        <v>1249</v>
      </c>
      <c r="C63" s="356"/>
      <c r="D63" s="356" t="s">
        <v>7702</v>
      </c>
      <c r="E63" s="356" t="s">
        <v>972</v>
      </c>
      <c r="F63" s="363"/>
    </row>
    <row r="64" spans="2:6">
      <c r="B64" s="356" t="s">
        <v>1257</v>
      </c>
      <c r="C64" s="356"/>
      <c r="D64" s="356" t="s">
        <v>7702</v>
      </c>
      <c r="E64" s="356" t="s">
        <v>1250</v>
      </c>
      <c r="F64" s="363"/>
    </row>
    <row r="65" spans="2:6">
      <c r="B65" s="356" t="s">
        <v>144</v>
      </c>
      <c r="C65" s="356"/>
      <c r="D65" s="356" t="s">
        <v>7702</v>
      </c>
      <c r="E65" s="356" t="s">
        <v>864</v>
      </c>
      <c r="F65" s="363"/>
    </row>
    <row r="66" spans="2:6">
      <c r="B66" s="356" t="s">
        <v>375</v>
      </c>
      <c r="C66" s="356"/>
      <c r="D66" s="356" t="s">
        <v>7702</v>
      </c>
      <c r="E66" s="356" t="s">
        <v>1226</v>
      </c>
      <c r="F66" s="363"/>
    </row>
    <row r="67" spans="2:6">
      <c r="B67" s="356" t="s">
        <v>1275</v>
      </c>
      <c r="C67" s="356"/>
      <c r="D67" s="356" t="s">
        <v>7702</v>
      </c>
      <c r="E67" s="356" t="s">
        <v>1268</v>
      </c>
      <c r="F67" s="363"/>
    </row>
    <row r="68" spans="2:6">
      <c r="B68" s="356" t="s">
        <v>1282</v>
      </c>
      <c r="C68" s="356"/>
      <c r="D68" s="356" t="s">
        <v>7702</v>
      </c>
      <c r="E68" s="356" t="s">
        <v>1051</v>
      </c>
      <c r="F68" s="363"/>
    </row>
    <row r="69" spans="2:6">
      <c r="B69" s="356" t="s">
        <v>220</v>
      </c>
      <c r="C69" s="356"/>
      <c r="D69" s="356" t="s">
        <v>7702</v>
      </c>
      <c r="E69" s="356" t="s">
        <v>816</v>
      </c>
      <c r="F69" s="363"/>
    </row>
    <row r="70" spans="2:6">
      <c r="B70" s="356" t="s">
        <v>50</v>
      </c>
      <c r="C70" s="356"/>
      <c r="D70" s="356" t="s">
        <v>7702</v>
      </c>
      <c r="E70" s="356" t="s">
        <v>1021</v>
      </c>
      <c r="F70" s="363"/>
    </row>
    <row r="71" spans="2:6">
      <c r="B71" s="356" t="s">
        <v>1300</v>
      </c>
      <c r="C71" s="356"/>
      <c r="D71" s="356" t="s">
        <v>7702</v>
      </c>
      <c r="E71" s="356" t="s">
        <v>1285</v>
      </c>
      <c r="F71" s="363"/>
    </row>
    <row r="72" spans="2:6">
      <c r="B72" s="356" t="s">
        <v>7360</v>
      </c>
      <c r="C72" s="356"/>
      <c r="D72" s="356" t="s">
        <v>7702</v>
      </c>
      <c r="E72" s="356" t="s">
        <v>914</v>
      </c>
      <c r="F72" s="363"/>
    </row>
    <row r="73" spans="2:6">
      <c r="B73" s="356" t="s">
        <v>6387</v>
      </c>
      <c r="C73" s="356"/>
      <c r="D73" s="356" t="s">
        <v>7702</v>
      </c>
      <c r="E73" s="356" t="s">
        <v>1306</v>
      </c>
      <c r="F73" s="363"/>
    </row>
    <row r="74" spans="2:6">
      <c r="B74" s="356" t="s">
        <v>7361</v>
      </c>
      <c r="C74" s="356"/>
      <c r="D74" s="356" t="s">
        <v>7702</v>
      </c>
      <c r="E74" s="356" t="s">
        <v>1313</v>
      </c>
      <c r="F74" s="363"/>
    </row>
    <row r="75" spans="2:6">
      <c r="B75" s="356" t="s">
        <v>6994</v>
      </c>
      <c r="C75" s="356"/>
      <c r="D75" s="356" t="s">
        <v>7702</v>
      </c>
      <c r="E75" s="356" t="s">
        <v>1316</v>
      </c>
      <c r="F75" s="363"/>
    </row>
    <row r="76" spans="2:6">
      <c r="B76" s="356" t="s">
        <v>658</v>
      </c>
      <c r="C76" s="356"/>
      <c r="D76" s="356" t="s">
        <v>7702</v>
      </c>
      <c r="E76" s="356" t="s">
        <v>214</v>
      </c>
      <c r="F76" s="363"/>
    </row>
    <row r="77" spans="2:6">
      <c r="B77" s="356" t="s">
        <v>7363</v>
      </c>
      <c r="C77" s="356"/>
      <c r="D77" s="356" t="s">
        <v>7702</v>
      </c>
      <c r="E77" s="356" t="s">
        <v>1320</v>
      </c>
      <c r="F77" s="363"/>
    </row>
    <row r="78" spans="2:6">
      <c r="B78" s="356" t="s">
        <v>6651</v>
      </c>
      <c r="C78" s="356"/>
      <c r="D78" s="356" t="s">
        <v>7702</v>
      </c>
      <c r="E78" s="356" t="s">
        <v>1277</v>
      </c>
      <c r="F78" s="363"/>
    </row>
    <row r="79" spans="2:6">
      <c r="B79" s="356" t="s">
        <v>7364</v>
      </c>
      <c r="C79" s="356"/>
      <c r="D79" s="356" t="s">
        <v>7702</v>
      </c>
      <c r="E79" s="356" t="s">
        <v>1335</v>
      </c>
      <c r="F79" s="363"/>
    </row>
    <row r="80" spans="2:6">
      <c r="B80" s="356" t="s">
        <v>7293</v>
      </c>
      <c r="C80" s="356"/>
      <c r="D80" s="356" t="s">
        <v>7702</v>
      </c>
      <c r="E80" s="356" t="s">
        <v>1337</v>
      </c>
      <c r="F80" s="363"/>
    </row>
  </sheetData>
  <phoneticPr fontId="22"/>
  <pageMargins left="0.7" right="0.7" top="0.75" bottom="0.75" header="0.3" footer="0.3"/>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8"/>
  <dimension ref="B1:J48"/>
  <sheetViews>
    <sheetView showGridLines="0" workbookViewId="0">
      <pane ySplit="4" topLeftCell="A5" activePane="bottomLeft" state="frozen"/>
      <selection pane="bottomLeft"/>
    </sheetView>
  </sheetViews>
  <sheetFormatPr defaultColWidth="3.54296875" defaultRowHeight="15"/>
  <cols>
    <col min="1" max="1" width="3.54296875" style="368"/>
    <col min="2" max="2" width="25.453125" style="368" bestFit="1" customWidth="1"/>
    <col min="3" max="4" width="3.08984375" style="368" hidden="1" customWidth="1"/>
    <col min="5" max="5" width="3.36328125" style="368" bestFit="1" customWidth="1"/>
    <col min="6" max="6" width="5.81640625" style="368" bestFit="1" customWidth="1"/>
    <col min="7" max="16384" width="3.54296875" style="368"/>
  </cols>
  <sheetData>
    <row r="1" spans="2:10">
      <c r="B1" s="369" t="s">
        <v>4152</v>
      </c>
      <c r="C1" s="371"/>
      <c r="D1" s="371"/>
    </row>
    <row r="2" spans="2:10">
      <c r="B2" s="370" t="s">
        <v>5220</v>
      </c>
      <c r="C2" s="371"/>
      <c r="D2" s="371"/>
    </row>
    <row r="3" spans="2:10">
      <c r="B3" s="381" t="s">
        <v>3603</v>
      </c>
      <c r="C3" s="371"/>
      <c r="D3" s="371"/>
    </row>
    <row r="4" spans="2:10" ht="136.19999999999999">
      <c r="B4" s="372" t="s">
        <v>7245</v>
      </c>
      <c r="C4" s="372" t="s">
        <v>4822</v>
      </c>
      <c r="D4" s="372" t="s">
        <v>2992</v>
      </c>
      <c r="E4" s="374" t="s">
        <v>4505</v>
      </c>
      <c r="F4" s="374" t="s">
        <v>4509</v>
      </c>
      <c r="G4" s="382" t="s">
        <v>2083</v>
      </c>
      <c r="H4" s="375" t="s">
        <v>2552</v>
      </c>
      <c r="I4" s="375" t="s">
        <v>4510</v>
      </c>
      <c r="J4" s="375" t="s">
        <v>438</v>
      </c>
    </row>
    <row r="5" spans="2:10">
      <c r="B5" s="373" t="s">
        <v>2165</v>
      </c>
      <c r="C5" s="373"/>
      <c r="D5" s="373" t="s">
        <v>7702</v>
      </c>
      <c r="E5" s="356" t="s">
        <v>1276</v>
      </c>
      <c r="F5" s="356" t="s">
        <v>869</v>
      </c>
      <c r="G5" s="373"/>
      <c r="H5" s="356"/>
      <c r="I5" s="356"/>
      <c r="J5" s="356"/>
    </row>
    <row r="6" spans="2:10">
      <c r="B6" s="373" t="s">
        <v>1501</v>
      </c>
      <c r="C6" s="373"/>
      <c r="D6" s="373" t="s">
        <v>7702</v>
      </c>
      <c r="E6" s="356" t="s">
        <v>1276</v>
      </c>
      <c r="F6" s="356" t="s">
        <v>872</v>
      </c>
      <c r="G6" s="373"/>
      <c r="H6" s="356"/>
      <c r="I6" s="356"/>
      <c r="J6" s="356"/>
    </row>
    <row r="7" spans="2:10">
      <c r="B7" s="373" t="s">
        <v>2042</v>
      </c>
      <c r="C7" s="373"/>
      <c r="D7" s="373" t="s">
        <v>7702</v>
      </c>
      <c r="E7" s="356" t="s">
        <v>1276</v>
      </c>
      <c r="F7" s="356" t="s">
        <v>497</v>
      </c>
      <c r="G7" s="373"/>
      <c r="H7" s="356"/>
      <c r="I7" s="356"/>
      <c r="J7" s="356"/>
    </row>
    <row r="8" spans="2:10">
      <c r="B8" s="373" t="s">
        <v>2168</v>
      </c>
      <c r="C8" s="373"/>
      <c r="D8" s="373" t="s">
        <v>7702</v>
      </c>
      <c r="E8" s="356" t="s">
        <v>1276</v>
      </c>
      <c r="F8" s="356" t="s">
        <v>469</v>
      </c>
      <c r="G8" s="373"/>
      <c r="H8" s="356"/>
      <c r="I8" s="356"/>
      <c r="J8" s="356"/>
    </row>
    <row r="9" spans="2:10">
      <c r="B9" s="373" t="s">
        <v>2172</v>
      </c>
      <c r="C9" s="373"/>
      <c r="D9" s="373" t="s">
        <v>7702</v>
      </c>
      <c r="E9" s="356" t="s">
        <v>1276</v>
      </c>
      <c r="F9" s="356" t="s">
        <v>857</v>
      </c>
      <c r="G9" s="373"/>
      <c r="H9" s="356"/>
      <c r="I9" s="356"/>
      <c r="J9" s="356"/>
    </row>
    <row r="10" spans="2:10">
      <c r="B10" s="373" t="s">
        <v>1624</v>
      </c>
      <c r="C10" s="373"/>
      <c r="D10" s="373" t="s">
        <v>7702</v>
      </c>
      <c r="E10" s="356" t="s">
        <v>1276</v>
      </c>
      <c r="F10" s="356" t="s">
        <v>892</v>
      </c>
      <c r="G10" s="373"/>
      <c r="H10" s="356"/>
      <c r="I10" s="356"/>
      <c r="J10" s="356"/>
    </row>
    <row r="11" spans="2:10">
      <c r="B11" s="373" t="s">
        <v>586</v>
      </c>
      <c r="C11" s="373"/>
      <c r="D11" s="373" t="s">
        <v>7702</v>
      </c>
      <c r="E11" s="356" t="s">
        <v>1276</v>
      </c>
      <c r="F11" s="356" t="s">
        <v>895</v>
      </c>
      <c r="G11" s="373"/>
      <c r="H11" s="356"/>
      <c r="I11" s="356"/>
      <c r="J11" s="356"/>
    </row>
    <row r="12" spans="2:10">
      <c r="B12" s="373" t="s">
        <v>1592</v>
      </c>
      <c r="C12" s="373"/>
      <c r="D12" s="373" t="s">
        <v>7702</v>
      </c>
      <c r="E12" s="356" t="s">
        <v>1276</v>
      </c>
      <c r="F12" s="356" t="s">
        <v>903</v>
      </c>
      <c r="G12" s="373"/>
      <c r="H12" s="356"/>
      <c r="I12" s="356"/>
      <c r="J12" s="356"/>
    </row>
    <row r="13" spans="2:10">
      <c r="B13" s="373" t="s">
        <v>2102</v>
      </c>
      <c r="C13" s="373"/>
      <c r="D13" s="373" t="s">
        <v>7702</v>
      </c>
      <c r="E13" s="356" t="s">
        <v>1276</v>
      </c>
      <c r="F13" s="356" t="s">
        <v>904</v>
      </c>
      <c r="G13" s="373"/>
      <c r="H13" s="356"/>
      <c r="I13" s="356"/>
      <c r="J13" s="356"/>
    </row>
    <row r="14" spans="2:10">
      <c r="B14" s="373" t="s">
        <v>2176</v>
      </c>
      <c r="C14" s="373"/>
      <c r="D14" s="373" t="s">
        <v>7702</v>
      </c>
      <c r="E14" s="356" t="s">
        <v>1276</v>
      </c>
      <c r="F14" s="356" t="s">
        <v>913</v>
      </c>
      <c r="G14" s="373"/>
      <c r="H14" s="356"/>
      <c r="I14" s="356"/>
      <c r="J14" s="356"/>
    </row>
    <row r="15" spans="2:10">
      <c r="B15" s="373" t="s">
        <v>1529</v>
      </c>
      <c r="C15" s="373"/>
      <c r="D15" s="373" t="s">
        <v>7702</v>
      </c>
      <c r="E15" s="356" t="s">
        <v>1276</v>
      </c>
      <c r="F15" s="356" t="s">
        <v>916</v>
      </c>
      <c r="G15" s="373"/>
      <c r="H15" s="356"/>
      <c r="I15" s="356"/>
      <c r="J15" s="356"/>
    </row>
    <row r="16" spans="2:10">
      <c r="B16" s="373" t="s">
        <v>2179</v>
      </c>
      <c r="C16" s="373"/>
      <c r="D16" s="373" t="s">
        <v>7702</v>
      </c>
      <c r="E16" s="356" t="s">
        <v>1276</v>
      </c>
      <c r="F16" s="356" t="s">
        <v>917</v>
      </c>
      <c r="G16" s="373"/>
      <c r="H16" s="356"/>
      <c r="I16" s="356"/>
      <c r="J16" s="356"/>
    </row>
    <row r="17" spans="2:10">
      <c r="B17" s="373" t="s">
        <v>2178</v>
      </c>
      <c r="C17" s="373"/>
      <c r="D17" s="373" t="s">
        <v>7702</v>
      </c>
      <c r="E17" s="356" t="s">
        <v>1276</v>
      </c>
      <c r="F17" s="356" t="s">
        <v>121</v>
      </c>
      <c r="G17" s="373"/>
      <c r="H17" s="356"/>
      <c r="I17" s="356"/>
      <c r="J17" s="356"/>
    </row>
    <row r="18" spans="2:10">
      <c r="B18" s="373" t="s">
        <v>1163</v>
      </c>
      <c r="C18" s="373"/>
      <c r="D18" s="373" t="s">
        <v>7702</v>
      </c>
      <c r="E18" s="356" t="s">
        <v>1276</v>
      </c>
      <c r="F18" s="356" t="s">
        <v>927</v>
      </c>
      <c r="G18" s="373"/>
      <c r="H18" s="356"/>
      <c r="I18" s="356"/>
      <c r="J18" s="356"/>
    </row>
    <row r="19" spans="2:10">
      <c r="B19" s="373" t="s">
        <v>2181</v>
      </c>
      <c r="C19" s="373"/>
      <c r="D19" s="373" t="s">
        <v>7702</v>
      </c>
      <c r="E19" s="356" t="s">
        <v>1276</v>
      </c>
      <c r="F19" s="356" t="s">
        <v>925</v>
      </c>
      <c r="G19" s="373"/>
      <c r="H19" s="356"/>
      <c r="I19" s="356"/>
      <c r="J19" s="356"/>
    </row>
    <row r="20" spans="2:10">
      <c r="B20" s="373" t="s">
        <v>2183</v>
      </c>
      <c r="C20" s="373"/>
      <c r="D20" s="373" t="s">
        <v>7702</v>
      </c>
      <c r="E20" s="356" t="s">
        <v>1276</v>
      </c>
      <c r="F20" s="356" t="s">
        <v>949</v>
      </c>
      <c r="G20" s="373"/>
      <c r="H20" s="356"/>
      <c r="I20" s="356"/>
      <c r="J20" s="356"/>
    </row>
    <row r="21" spans="2:10">
      <c r="B21" s="373" t="s">
        <v>2184</v>
      </c>
      <c r="C21" s="373"/>
      <c r="D21" s="373" t="s">
        <v>7702</v>
      </c>
      <c r="E21" s="356" t="s">
        <v>1276</v>
      </c>
      <c r="F21" s="356" t="s">
        <v>957</v>
      </c>
      <c r="G21" s="373"/>
      <c r="H21" s="356"/>
      <c r="I21" s="356"/>
      <c r="J21" s="356"/>
    </row>
    <row r="22" spans="2:10">
      <c r="B22" s="373" t="s">
        <v>2187</v>
      </c>
      <c r="C22" s="373"/>
      <c r="D22" s="373" t="s">
        <v>7702</v>
      </c>
      <c r="E22" s="356" t="s">
        <v>1276</v>
      </c>
      <c r="F22" s="356" t="s">
        <v>961</v>
      </c>
      <c r="G22" s="373"/>
      <c r="H22" s="356"/>
      <c r="I22" s="356"/>
      <c r="J22" s="356"/>
    </row>
    <row r="23" spans="2:10">
      <c r="B23" s="373" t="s">
        <v>2192</v>
      </c>
      <c r="C23" s="373"/>
      <c r="D23" s="373" t="s">
        <v>7702</v>
      </c>
      <c r="E23" s="356" t="s">
        <v>1276</v>
      </c>
      <c r="F23" s="356" t="s">
        <v>971</v>
      </c>
      <c r="G23" s="373"/>
      <c r="H23" s="356"/>
      <c r="I23" s="356"/>
      <c r="J23" s="356"/>
    </row>
    <row r="24" spans="2:10">
      <c r="B24" s="373" t="s">
        <v>832</v>
      </c>
      <c r="C24" s="373"/>
      <c r="D24" s="373" t="s">
        <v>7702</v>
      </c>
      <c r="E24" s="356" t="s">
        <v>1276</v>
      </c>
      <c r="F24" s="356" t="s">
        <v>980</v>
      </c>
      <c r="G24" s="373"/>
      <c r="H24" s="356"/>
      <c r="I24" s="356"/>
      <c r="J24" s="356"/>
    </row>
    <row r="25" spans="2:10">
      <c r="B25" s="373" t="s">
        <v>2198</v>
      </c>
      <c r="C25" s="373"/>
      <c r="D25" s="373" t="s">
        <v>7702</v>
      </c>
      <c r="E25" s="356" t="s">
        <v>1276</v>
      </c>
      <c r="F25" s="356" t="s">
        <v>996</v>
      </c>
      <c r="G25" s="373"/>
      <c r="H25" s="356"/>
      <c r="I25" s="356"/>
      <c r="J25" s="356"/>
    </row>
    <row r="26" spans="2:10">
      <c r="B26" s="373" t="s">
        <v>1835</v>
      </c>
      <c r="C26" s="373"/>
      <c r="D26" s="373" t="s">
        <v>7702</v>
      </c>
      <c r="E26" s="356" t="s">
        <v>1276</v>
      </c>
      <c r="F26" s="356" t="s">
        <v>446</v>
      </c>
      <c r="G26" s="373"/>
      <c r="H26" s="356"/>
      <c r="I26" s="356"/>
      <c r="J26" s="356"/>
    </row>
    <row r="27" spans="2:10">
      <c r="B27" s="373" t="s">
        <v>43</v>
      </c>
      <c r="C27" s="373"/>
      <c r="D27" s="373" t="s">
        <v>7702</v>
      </c>
      <c r="E27" s="356" t="s">
        <v>1276</v>
      </c>
      <c r="F27" s="356" t="s">
        <v>1007</v>
      </c>
      <c r="G27" s="373"/>
      <c r="H27" s="356"/>
      <c r="I27" s="356"/>
      <c r="J27" s="356"/>
    </row>
    <row r="28" spans="2:10">
      <c r="B28" s="373" t="s">
        <v>2200</v>
      </c>
      <c r="C28" s="373"/>
      <c r="D28" s="373" t="s">
        <v>7702</v>
      </c>
      <c r="E28" s="356" t="s">
        <v>1276</v>
      </c>
      <c r="F28" s="356" t="s">
        <v>1014</v>
      </c>
      <c r="G28" s="373"/>
      <c r="H28" s="356"/>
      <c r="I28" s="356"/>
      <c r="J28" s="356"/>
    </row>
    <row r="29" spans="2:10">
      <c r="B29" s="373" t="s">
        <v>2206</v>
      </c>
      <c r="C29" s="373"/>
      <c r="D29" s="373" t="s">
        <v>7702</v>
      </c>
      <c r="E29" s="356" t="s">
        <v>1276</v>
      </c>
      <c r="F29" s="356" t="s">
        <v>1032</v>
      </c>
      <c r="G29" s="373"/>
      <c r="H29" s="356"/>
      <c r="I29" s="356"/>
      <c r="J29" s="356"/>
    </row>
    <row r="30" spans="2:10">
      <c r="B30" s="373" t="s">
        <v>2136</v>
      </c>
      <c r="C30" s="373"/>
      <c r="D30" s="373" t="s">
        <v>7702</v>
      </c>
      <c r="E30" s="356" t="s">
        <v>1276</v>
      </c>
      <c r="F30" s="356" t="s">
        <v>1039</v>
      </c>
      <c r="G30" s="373"/>
      <c r="H30" s="356"/>
      <c r="I30" s="356"/>
      <c r="J30" s="356"/>
    </row>
    <row r="31" spans="2:10">
      <c r="B31" s="373" t="s">
        <v>2207</v>
      </c>
      <c r="C31" s="373"/>
      <c r="D31" s="373" t="s">
        <v>7702</v>
      </c>
      <c r="E31" s="356" t="s">
        <v>1276</v>
      </c>
      <c r="F31" s="356" t="s">
        <v>86</v>
      </c>
      <c r="G31" s="373"/>
      <c r="H31" s="356"/>
      <c r="I31" s="356"/>
      <c r="J31" s="356"/>
    </row>
    <row r="32" spans="2:10">
      <c r="B32" s="373" t="s">
        <v>2209</v>
      </c>
      <c r="C32" s="373"/>
      <c r="D32" s="373" t="s">
        <v>7702</v>
      </c>
      <c r="E32" s="356" t="s">
        <v>1276</v>
      </c>
      <c r="F32" s="356" t="s">
        <v>1043</v>
      </c>
      <c r="G32" s="373"/>
      <c r="H32" s="356"/>
      <c r="I32" s="356"/>
      <c r="J32" s="356"/>
    </row>
    <row r="33" spans="2:10">
      <c r="B33" s="373" t="s">
        <v>1193</v>
      </c>
      <c r="C33" s="373"/>
      <c r="D33" s="373" t="s">
        <v>7702</v>
      </c>
      <c r="E33" s="356" t="s">
        <v>1276</v>
      </c>
      <c r="F33" s="356" t="s">
        <v>2164</v>
      </c>
      <c r="G33" s="373"/>
      <c r="H33" s="356"/>
      <c r="I33" s="356"/>
      <c r="J33" s="356"/>
    </row>
    <row r="34" spans="2:10">
      <c r="B34" s="373" t="s">
        <v>2211</v>
      </c>
      <c r="C34" s="373"/>
      <c r="D34" s="373" t="s">
        <v>7702</v>
      </c>
      <c r="E34" s="356" t="s">
        <v>1276</v>
      </c>
      <c r="F34" s="356" t="s">
        <v>1227</v>
      </c>
      <c r="G34" s="373"/>
      <c r="H34" s="356"/>
      <c r="I34" s="356"/>
      <c r="J34" s="356"/>
    </row>
    <row r="35" spans="2:10">
      <c r="B35" s="373" t="s">
        <v>915</v>
      </c>
      <c r="C35" s="373"/>
      <c r="D35" s="373" t="s">
        <v>7702</v>
      </c>
      <c r="E35" s="356" t="s">
        <v>1276</v>
      </c>
      <c r="F35" s="356" t="s">
        <v>1233</v>
      </c>
      <c r="G35" s="373"/>
      <c r="H35" s="356"/>
      <c r="I35" s="356"/>
      <c r="J35" s="356"/>
    </row>
    <row r="36" spans="2:10">
      <c r="B36" s="373" t="s">
        <v>2215</v>
      </c>
      <c r="C36" s="373"/>
      <c r="D36" s="373" t="s">
        <v>7702</v>
      </c>
      <c r="E36" s="356" t="s">
        <v>1276</v>
      </c>
      <c r="F36" s="356" t="s">
        <v>1236</v>
      </c>
      <c r="G36" s="373"/>
      <c r="H36" s="356"/>
      <c r="I36" s="356"/>
      <c r="J36" s="356"/>
    </row>
    <row r="37" spans="2:10">
      <c r="B37" s="373" t="s">
        <v>2221</v>
      </c>
      <c r="C37" s="373"/>
      <c r="D37" s="373" t="s">
        <v>7702</v>
      </c>
      <c r="E37" s="356" t="s">
        <v>1276</v>
      </c>
      <c r="F37" s="356" t="s">
        <v>1238</v>
      </c>
      <c r="G37" s="373"/>
      <c r="H37" s="356"/>
      <c r="I37" s="356"/>
      <c r="J37" s="356"/>
    </row>
    <row r="38" spans="2:10">
      <c r="B38" s="373" t="s">
        <v>1674</v>
      </c>
      <c r="C38" s="373"/>
      <c r="D38" s="373" t="s">
        <v>7702</v>
      </c>
      <c r="E38" s="356" t="s">
        <v>1276</v>
      </c>
      <c r="F38" s="356" t="s">
        <v>1240</v>
      </c>
      <c r="G38" s="373"/>
      <c r="H38" s="356"/>
      <c r="I38" s="356"/>
      <c r="J38" s="356"/>
    </row>
    <row r="39" spans="2:10">
      <c r="B39" s="373" t="s">
        <v>2223</v>
      </c>
      <c r="C39" s="373"/>
      <c r="D39" s="373" t="s">
        <v>7702</v>
      </c>
      <c r="E39" s="356" t="s">
        <v>1276</v>
      </c>
      <c r="F39" s="356" t="s">
        <v>1242</v>
      </c>
      <c r="G39" s="373"/>
      <c r="H39" s="356"/>
      <c r="I39" s="356"/>
      <c r="J39" s="356"/>
    </row>
    <row r="40" spans="2:10">
      <c r="B40" s="373" t="s">
        <v>2228</v>
      </c>
      <c r="C40" s="373"/>
      <c r="D40" s="373" t="s">
        <v>7702</v>
      </c>
      <c r="E40" s="356" t="s">
        <v>1276</v>
      </c>
      <c r="F40" s="356" t="s">
        <v>972</v>
      </c>
      <c r="G40" s="373"/>
      <c r="H40" s="356"/>
      <c r="I40" s="356"/>
      <c r="J40" s="356"/>
    </row>
    <row r="41" spans="2:10">
      <c r="B41" s="373" t="s">
        <v>1572</v>
      </c>
      <c r="C41" s="373"/>
      <c r="D41" s="373" t="s">
        <v>7702</v>
      </c>
      <c r="E41" s="356" t="s">
        <v>1276</v>
      </c>
      <c r="F41" s="356" t="s">
        <v>1250</v>
      </c>
      <c r="G41" s="373"/>
      <c r="H41" s="356"/>
      <c r="I41" s="356"/>
      <c r="J41" s="356"/>
    </row>
    <row r="42" spans="2:10">
      <c r="B42" s="373" t="s">
        <v>1309</v>
      </c>
      <c r="C42" s="373"/>
      <c r="D42" s="373" t="s">
        <v>7702</v>
      </c>
      <c r="E42" s="356" t="s">
        <v>1276</v>
      </c>
      <c r="F42" s="356" t="s">
        <v>864</v>
      </c>
      <c r="G42" s="373"/>
      <c r="H42" s="356"/>
      <c r="I42" s="356"/>
      <c r="J42" s="356"/>
    </row>
    <row r="43" spans="2:10">
      <c r="B43" s="373" t="s">
        <v>2229</v>
      </c>
      <c r="C43" s="373"/>
      <c r="D43" s="373" t="s">
        <v>7702</v>
      </c>
      <c r="E43" s="356" t="s">
        <v>1276</v>
      </c>
      <c r="F43" s="356" t="s">
        <v>1226</v>
      </c>
      <c r="G43" s="373"/>
      <c r="H43" s="356"/>
      <c r="I43" s="356"/>
      <c r="J43" s="356"/>
    </row>
    <row r="44" spans="2:10">
      <c r="B44" s="373" t="s">
        <v>2237</v>
      </c>
      <c r="C44" s="373"/>
      <c r="D44" s="373" t="s">
        <v>7702</v>
      </c>
      <c r="E44" s="356" t="s">
        <v>1276</v>
      </c>
      <c r="F44" s="356" t="s">
        <v>1268</v>
      </c>
      <c r="G44" s="373"/>
      <c r="H44" s="356"/>
      <c r="I44" s="356"/>
      <c r="J44" s="356"/>
    </row>
    <row r="45" spans="2:10">
      <c r="B45" s="373" t="s">
        <v>2240</v>
      </c>
      <c r="C45" s="373"/>
      <c r="D45" s="373" t="s">
        <v>7702</v>
      </c>
      <c r="E45" s="356" t="s">
        <v>1276</v>
      </c>
      <c r="F45" s="356" t="s">
        <v>1051</v>
      </c>
      <c r="G45" s="373"/>
      <c r="H45" s="356"/>
      <c r="I45" s="356"/>
      <c r="J45" s="356"/>
    </row>
    <row r="46" spans="2:10">
      <c r="B46" s="373" t="s">
        <v>1479</v>
      </c>
      <c r="C46" s="373"/>
      <c r="D46" s="373" t="s">
        <v>7702</v>
      </c>
      <c r="E46" s="356" t="s">
        <v>1276</v>
      </c>
      <c r="F46" s="356" t="s">
        <v>816</v>
      </c>
      <c r="G46" s="373"/>
      <c r="H46" s="356"/>
      <c r="I46" s="356"/>
      <c r="J46" s="356"/>
    </row>
    <row r="47" spans="2:10">
      <c r="B47" s="373" t="s">
        <v>942</v>
      </c>
      <c r="C47" s="373"/>
      <c r="D47" s="373" t="s">
        <v>7702</v>
      </c>
      <c r="E47" s="356" t="s">
        <v>1276</v>
      </c>
      <c r="F47" s="356" t="s">
        <v>1021</v>
      </c>
      <c r="G47" s="373"/>
      <c r="H47" s="356"/>
      <c r="I47" s="356"/>
      <c r="J47" s="356"/>
    </row>
    <row r="48" spans="2:10">
      <c r="B48" s="373" t="s">
        <v>2157</v>
      </c>
      <c r="C48" s="373"/>
      <c r="D48" s="373" t="s">
        <v>7702</v>
      </c>
      <c r="E48" s="356" t="s">
        <v>1276</v>
      </c>
      <c r="F48" s="356" t="s">
        <v>1285</v>
      </c>
      <c r="G48" s="373"/>
      <c r="H48" s="356"/>
      <c r="I48" s="356"/>
      <c r="J48" s="356"/>
    </row>
  </sheetData>
  <phoneticPr fontId="22"/>
  <pageMargins left="0.7" right="0.7" top="0.75" bottom="0.75" header="0.3" footer="0.3"/>
  <pageSetup paperSize="9"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0"/>
  <dimension ref="B1:W79"/>
  <sheetViews>
    <sheetView showGridLines="0" workbookViewId="0">
      <pane ySplit="4" topLeftCell="A5" activePane="bottomLeft" state="frozen"/>
      <selection pane="bottomLeft"/>
    </sheetView>
  </sheetViews>
  <sheetFormatPr defaultColWidth="3.54296875" defaultRowHeight="15"/>
  <cols>
    <col min="1" max="1" width="3.54296875" style="368"/>
    <col min="2" max="2" width="45.453125" style="368" bestFit="1" customWidth="1"/>
    <col min="3" max="4" width="3.08984375" style="368" hidden="1" customWidth="1"/>
    <col min="5" max="5" width="3.36328125" style="368" bestFit="1" customWidth="1"/>
    <col min="6" max="6" width="5.81640625" style="368" bestFit="1" customWidth="1"/>
    <col min="7" max="16384" width="3.54296875" style="368"/>
  </cols>
  <sheetData>
    <row r="1" spans="2:23">
      <c r="B1" s="369" t="s">
        <v>4152</v>
      </c>
      <c r="C1" s="371"/>
      <c r="D1" s="371"/>
    </row>
    <row r="2" spans="2:23">
      <c r="B2" s="370" t="s">
        <v>5220</v>
      </c>
      <c r="C2" s="371"/>
      <c r="D2" s="371"/>
    </row>
    <row r="3" spans="2:23">
      <c r="B3" s="381" t="s">
        <v>3603</v>
      </c>
      <c r="C3" s="371"/>
      <c r="D3" s="371"/>
    </row>
    <row r="4" spans="2:23" ht="151.19999999999999">
      <c r="B4" s="372" t="s">
        <v>5829</v>
      </c>
      <c r="C4" s="372" t="s">
        <v>4822</v>
      </c>
      <c r="D4" s="372" t="s">
        <v>2992</v>
      </c>
      <c r="E4" s="374" t="s">
        <v>4505</v>
      </c>
      <c r="F4" s="374" t="s">
        <v>4509</v>
      </c>
      <c r="G4" s="382" t="s">
        <v>5214</v>
      </c>
      <c r="H4" s="374" t="s">
        <v>6364</v>
      </c>
      <c r="I4" s="374" t="s">
        <v>4575</v>
      </c>
      <c r="J4" s="374" t="s">
        <v>4403</v>
      </c>
      <c r="K4" s="374" t="s">
        <v>4576</v>
      </c>
      <c r="L4" s="374" t="s">
        <v>563</v>
      </c>
      <c r="M4" s="374" t="s">
        <v>3558</v>
      </c>
      <c r="N4" s="374" t="s">
        <v>4580</v>
      </c>
      <c r="O4" s="374" t="s">
        <v>4582</v>
      </c>
      <c r="P4" s="374" t="s">
        <v>4584</v>
      </c>
      <c r="Q4" s="377" t="s">
        <v>3790</v>
      </c>
      <c r="R4" s="380" t="s">
        <v>2197</v>
      </c>
      <c r="S4" s="380" t="s">
        <v>724</v>
      </c>
      <c r="T4" s="380" t="s">
        <v>4586</v>
      </c>
      <c r="U4" s="380" t="s">
        <v>4587</v>
      </c>
      <c r="V4" s="377" t="s">
        <v>2552</v>
      </c>
      <c r="W4" s="380" t="s">
        <v>660</v>
      </c>
    </row>
    <row r="5" spans="2:23">
      <c r="B5" s="356" t="s">
        <v>47</v>
      </c>
      <c r="C5" s="356"/>
      <c r="D5" s="356" t="s">
        <v>7702</v>
      </c>
      <c r="E5" s="356" t="s">
        <v>11</v>
      </c>
      <c r="F5" s="356" t="s">
        <v>869</v>
      </c>
      <c r="G5" s="356"/>
      <c r="H5" s="356"/>
      <c r="I5" s="356"/>
      <c r="J5" s="356"/>
      <c r="K5" s="356"/>
      <c r="L5" s="356"/>
      <c r="M5" s="356"/>
      <c r="N5" s="356"/>
      <c r="O5" s="356"/>
      <c r="P5" s="356"/>
      <c r="Q5" s="356"/>
      <c r="R5" s="356"/>
      <c r="S5" s="356"/>
      <c r="T5" s="356"/>
      <c r="U5" s="356"/>
      <c r="V5" s="356"/>
      <c r="W5" s="356"/>
    </row>
    <row r="6" spans="2:23">
      <c r="B6" s="356" t="s">
        <v>5181</v>
      </c>
      <c r="C6" s="356"/>
      <c r="D6" s="356" t="s">
        <v>7702</v>
      </c>
      <c r="E6" s="356" t="s">
        <v>11</v>
      </c>
      <c r="F6" s="356" t="s">
        <v>872</v>
      </c>
      <c r="G6" s="356"/>
      <c r="H6" s="356"/>
      <c r="I6" s="356"/>
      <c r="J6" s="356"/>
      <c r="K6" s="356"/>
      <c r="L6" s="356"/>
      <c r="M6" s="356"/>
      <c r="N6" s="356"/>
      <c r="O6" s="356"/>
      <c r="P6" s="356"/>
      <c r="Q6" s="356"/>
      <c r="R6" s="356"/>
      <c r="S6" s="356"/>
      <c r="T6" s="356"/>
      <c r="U6" s="356"/>
      <c r="V6" s="356"/>
      <c r="W6" s="356"/>
    </row>
    <row r="7" spans="2:23">
      <c r="B7" s="356" t="s">
        <v>5182</v>
      </c>
      <c r="C7" s="356"/>
      <c r="D7" s="356" t="s">
        <v>7702</v>
      </c>
      <c r="E7" s="356" t="s">
        <v>11</v>
      </c>
      <c r="F7" s="356" t="s">
        <v>497</v>
      </c>
      <c r="G7" s="356"/>
      <c r="H7" s="356"/>
      <c r="I7" s="356"/>
      <c r="J7" s="356"/>
      <c r="K7" s="356"/>
      <c r="L7" s="356"/>
      <c r="M7" s="356"/>
      <c r="N7" s="356"/>
      <c r="O7" s="356"/>
      <c r="P7" s="356"/>
      <c r="Q7" s="356"/>
      <c r="R7" s="356"/>
      <c r="S7" s="356"/>
      <c r="T7" s="356"/>
      <c r="U7" s="356"/>
      <c r="V7" s="356"/>
      <c r="W7" s="356"/>
    </row>
    <row r="8" spans="2:23">
      <c r="B8" s="356" t="s">
        <v>5183</v>
      </c>
      <c r="C8" s="356"/>
      <c r="D8" s="356" t="s">
        <v>7702</v>
      </c>
      <c r="E8" s="356" t="s">
        <v>11</v>
      </c>
      <c r="F8" s="356" t="s">
        <v>469</v>
      </c>
      <c r="G8" s="356"/>
      <c r="H8" s="356"/>
      <c r="I8" s="356"/>
      <c r="J8" s="356"/>
      <c r="K8" s="356"/>
      <c r="L8" s="356"/>
      <c r="M8" s="356"/>
      <c r="N8" s="356"/>
      <c r="O8" s="356"/>
      <c r="P8" s="356"/>
      <c r="Q8" s="356"/>
      <c r="R8" s="356"/>
      <c r="S8" s="356"/>
      <c r="T8" s="356"/>
      <c r="U8" s="356"/>
      <c r="V8" s="356"/>
      <c r="W8" s="356"/>
    </row>
    <row r="9" spans="2:23">
      <c r="B9" s="356" t="s">
        <v>841</v>
      </c>
      <c r="C9" s="356"/>
      <c r="D9" s="356" t="s">
        <v>7702</v>
      </c>
      <c r="E9" s="356" t="s">
        <v>11</v>
      </c>
      <c r="F9" s="356" t="s">
        <v>857</v>
      </c>
      <c r="G9" s="356"/>
      <c r="H9" s="356"/>
      <c r="I9" s="356"/>
      <c r="J9" s="356"/>
      <c r="K9" s="356"/>
      <c r="L9" s="356"/>
      <c r="M9" s="356"/>
      <c r="N9" s="356"/>
      <c r="O9" s="356"/>
      <c r="P9" s="356"/>
      <c r="Q9" s="356"/>
      <c r="R9" s="356"/>
      <c r="S9" s="356"/>
      <c r="T9" s="356"/>
      <c r="U9" s="356"/>
      <c r="V9" s="356"/>
      <c r="W9" s="356"/>
    </row>
    <row r="10" spans="2:23">
      <c r="B10" s="356" t="s">
        <v>5185</v>
      </c>
      <c r="C10" s="356"/>
      <c r="D10" s="356" t="s">
        <v>7702</v>
      </c>
      <c r="E10" s="356" t="s">
        <v>11</v>
      </c>
      <c r="F10" s="356" t="s">
        <v>892</v>
      </c>
      <c r="G10" s="356"/>
      <c r="H10" s="356"/>
      <c r="I10" s="356"/>
      <c r="J10" s="356"/>
      <c r="K10" s="356"/>
      <c r="L10" s="356"/>
      <c r="M10" s="356"/>
      <c r="N10" s="356"/>
      <c r="O10" s="356"/>
      <c r="P10" s="356"/>
      <c r="Q10" s="356"/>
      <c r="R10" s="356"/>
      <c r="S10" s="356"/>
      <c r="T10" s="356"/>
      <c r="U10" s="356"/>
      <c r="V10" s="356"/>
      <c r="W10" s="356"/>
    </row>
    <row r="11" spans="2:23">
      <c r="B11" s="356" t="s">
        <v>2898</v>
      </c>
      <c r="C11" s="356"/>
      <c r="D11" s="356" t="s">
        <v>7702</v>
      </c>
      <c r="E11" s="356" t="s">
        <v>11</v>
      </c>
      <c r="F11" s="356" t="s">
        <v>895</v>
      </c>
      <c r="G11" s="356"/>
      <c r="H11" s="356"/>
      <c r="I11" s="356"/>
      <c r="J11" s="356"/>
      <c r="K11" s="356"/>
      <c r="L11" s="356"/>
      <c r="M11" s="356"/>
      <c r="N11" s="356"/>
      <c r="O11" s="356"/>
      <c r="P11" s="356"/>
      <c r="Q11" s="356"/>
      <c r="R11" s="356"/>
      <c r="S11" s="356"/>
      <c r="T11" s="356"/>
      <c r="U11" s="356"/>
      <c r="V11" s="356"/>
      <c r="W11" s="356"/>
    </row>
    <row r="12" spans="2:23">
      <c r="B12" s="356" t="s">
        <v>412</v>
      </c>
      <c r="C12" s="356"/>
      <c r="D12" s="356" t="s">
        <v>7702</v>
      </c>
      <c r="E12" s="356" t="s">
        <v>11</v>
      </c>
      <c r="F12" s="356" t="s">
        <v>903</v>
      </c>
      <c r="G12" s="356"/>
      <c r="H12" s="356"/>
      <c r="I12" s="356"/>
      <c r="J12" s="356"/>
      <c r="K12" s="356"/>
      <c r="L12" s="356"/>
      <c r="M12" s="356"/>
      <c r="N12" s="356"/>
      <c r="O12" s="356"/>
      <c r="P12" s="356"/>
      <c r="Q12" s="356"/>
      <c r="R12" s="356"/>
      <c r="S12" s="356"/>
      <c r="T12" s="356"/>
      <c r="U12" s="356"/>
      <c r="V12" s="356"/>
      <c r="W12" s="356"/>
    </row>
    <row r="13" spans="2:23">
      <c r="B13" s="356" t="s">
        <v>5186</v>
      </c>
      <c r="C13" s="356"/>
      <c r="D13" s="356" t="s">
        <v>7702</v>
      </c>
      <c r="E13" s="356" t="s">
        <v>11</v>
      </c>
      <c r="F13" s="356" t="s">
        <v>904</v>
      </c>
      <c r="G13" s="356"/>
      <c r="H13" s="356"/>
      <c r="I13" s="356"/>
      <c r="J13" s="356"/>
      <c r="K13" s="356"/>
      <c r="L13" s="356"/>
      <c r="M13" s="356"/>
      <c r="N13" s="356"/>
      <c r="O13" s="356"/>
      <c r="P13" s="356"/>
      <c r="Q13" s="356"/>
      <c r="R13" s="356"/>
      <c r="S13" s="356"/>
      <c r="T13" s="356"/>
      <c r="U13" s="356"/>
      <c r="V13" s="356"/>
      <c r="W13" s="356"/>
    </row>
    <row r="14" spans="2:23">
      <c r="B14" s="356" t="s">
        <v>5189</v>
      </c>
      <c r="C14" s="356"/>
      <c r="D14" s="356" t="s">
        <v>7702</v>
      </c>
      <c r="E14" s="356" t="s">
        <v>11</v>
      </c>
      <c r="F14" s="356" t="s">
        <v>913</v>
      </c>
      <c r="G14" s="356"/>
      <c r="H14" s="356"/>
      <c r="I14" s="356"/>
      <c r="J14" s="356"/>
      <c r="K14" s="356"/>
      <c r="L14" s="356"/>
      <c r="M14" s="356"/>
      <c r="N14" s="356"/>
      <c r="O14" s="356"/>
      <c r="P14" s="356"/>
      <c r="Q14" s="356"/>
      <c r="R14" s="356"/>
      <c r="S14" s="356"/>
      <c r="T14" s="356"/>
      <c r="U14" s="356"/>
      <c r="V14" s="356"/>
      <c r="W14" s="356"/>
    </row>
    <row r="15" spans="2:23">
      <c r="B15" s="356" t="s">
        <v>4495</v>
      </c>
      <c r="C15" s="356"/>
      <c r="D15" s="356" t="s">
        <v>7702</v>
      </c>
      <c r="E15" s="356" t="s">
        <v>11</v>
      </c>
      <c r="F15" s="356" t="s">
        <v>916</v>
      </c>
      <c r="G15" s="356"/>
      <c r="H15" s="356"/>
      <c r="I15" s="356"/>
      <c r="J15" s="356"/>
      <c r="K15" s="356"/>
      <c r="L15" s="356"/>
      <c r="M15" s="356"/>
      <c r="N15" s="356"/>
      <c r="O15" s="356"/>
      <c r="P15" s="356"/>
      <c r="Q15" s="356"/>
      <c r="R15" s="356"/>
      <c r="S15" s="356"/>
      <c r="T15" s="356"/>
      <c r="U15" s="356"/>
      <c r="V15" s="356"/>
      <c r="W15" s="356"/>
    </row>
    <row r="16" spans="2:23">
      <c r="B16" s="356" t="s">
        <v>2412</v>
      </c>
      <c r="C16" s="356"/>
      <c r="D16" s="356" t="s">
        <v>7702</v>
      </c>
      <c r="E16" s="356" t="s">
        <v>11</v>
      </c>
      <c r="F16" s="356" t="s">
        <v>917</v>
      </c>
      <c r="G16" s="356"/>
      <c r="H16" s="356"/>
      <c r="I16" s="356"/>
      <c r="J16" s="356"/>
      <c r="K16" s="356"/>
      <c r="L16" s="356"/>
      <c r="M16" s="356"/>
      <c r="N16" s="356"/>
      <c r="O16" s="356"/>
      <c r="P16" s="356"/>
      <c r="Q16" s="356"/>
      <c r="R16" s="356"/>
      <c r="S16" s="356"/>
      <c r="T16" s="356"/>
      <c r="U16" s="356"/>
      <c r="V16" s="356"/>
      <c r="W16" s="356"/>
    </row>
    <row r="17" spans="2:23">
      <c r="B17" s="356" t="s">
        <v>947</v>
      </c>
      <c r="C17" s="356"/>
      <c r="D17" s="356" t="s">
        <v>7702</v>
      </c>
      <c r="E17" s="356" t="s">
        <v>11</v>
      </c>
      <c r="F17" s="356" t="s">
        <v>121</v>
      </c>
      <c r="G17" s="356"/>
      <c r="H17" s="356"/>
      <c r="I17" s="356"/>
      <c r="J17" s="356"/>
      <c r="K17" s="356"/>
      <c r="L17" s="356"/>
      <c r="M17" s="356"/>
      <c r="N17" s="356"/>
      <c r="O17" s="356"/>
      <c r="P17" s="356"/>
      <c r="Q17" s="356"/>
      <c r="R17" s="356"/>
      <c r="S17" s="356"/>
      <c r="T17" s="356"/>
      <c r="U17" s="356"/>
      <c r="V17" s="356"/>
      <c r="W17" s="356"/>
    </row>
    <row r="18" spans="2:23">
      <c r="B18" s="356" t="s">
        <v>5190</v>
      </c>
      <c r="C18" s="356"/>
      <c r="D18" s="356" t="s">
        <v>7702</v>
      </c>
      <c r="E18" s="356" t="s">
        <v>11</v>
      </c>
      <c r="F18" s="356" t="s">
        <v>927</v>
      </c>
      <c r="G18" s="356"/>
      <c r="H18" s="356"/>
      <c r="I18" s="356"/>
      <c r="J18" s="356"/>
      <c r="K18" s="356"/>
      <c r="L18" s="356"/>
      <c r="M18" s="356"/>
      <c r="N18" s="356"/>
      <c r="O18" s="356"/>
      <c r="P18" s="356"/>
      <c r="Q18" s="356"/>
      <c r="R18" s="356"/>
      <c r="S18" s="356"/>
      <c r="T18" s="356"/>
      <c r="U18" s="356"/>
      <c r="V18" s="356"/>
      <c r="W18" s="356"/>
    </row>
    <row r="19" spans="2:23">
      <c r="B19" s="356" t="s">
        <v>4815</v>
      </c>
      <c r="C19" s="356"/>
      <c r="D19" s="356" t="s">
        <v>7702</v>
      </c>
      <c r="E19" s="356" t="s">
        <v>11</v>
      </c>
      <c r="F19" s="356" t="s">
        <v>925</v>
      </c>
      <c r="G19" s="356"/>
      <c r="H19" s="356"/>
      <c r="I19" s="356"/>
      <c r="J19" s="356"/>
      <c r="K19" s="356"/>
      <c r="L19" s="356"/>
      <c r="M19" s="356"/>
      <c r="N19" s="356"/>
      <c r="O19" s="356"/>
      <c r="P19" s="356"/>
      <c r="Q19" s="356"/>
      <c r="R19" s="356"/>
      <c r="S19" s="356"/>
      <c r="T19" s="356"/>
      <c r="U19" s="356"/>
      <c r="V19" s="356"/>
      <c r="W19" s="356"/>
    </row>
    <row r="20" spans="2:23">
      <c r="B20" s="356" t="s">
        <v>3152</v>
      </c>
      <c r="C20" s="356"/>
      <c r="D20" s="356" t="s">
        <v>7702</v>
      </c>
      <c r="E20" s="356" t="s">
        <v>11</v>
      </c>
      <c r="F20" s="356" t="s">
        <v>949</v>
      </c>
      <c r="G20" s="356"/>
      <c r="H20" s="356"/>
      <c r="I20" s="356"/>
      <c r="J20" s="356"/>
      <c r="K20" s="356"/>
      <c r="L20" s="356"/>
      <c r="M20" s="356"/>
      <c r="N20" s="356"/>
      <c r="O20" s="356"/>
      <c r="P20" s="356"/>
      <c r="Q20" s="356"/>
      <c r="R20" s="356"/>
      <c r="S20" s="356"/>
      <c r="T20" s="356"/>
      <c r="U20" s="356"/>
      <c r="V20" s="356"/>
      <c r="W20" s="356"/>
    </row>
    <row r="21" spans="2:23">
      <c r="B21" s="356" t="s">
        <v>5192</v>
      </c>
      <c r="C21" s="356"/>
      <c r="D21" s="356" t="s">
        <v>7702</v>
      </c>
      <c r="E21" s="356" t="s">
        <v>11</v>
      </c>
      <c r="F21" s="356" t="s">
        <v>957</v>
      </c>
      <c r="G21" s="356"/>
      <c r="H21" s="356"/>
      <c r="I21" s="356"/>
      <c r="J21" s="356"/>
      <c r="K21" s="356"/>
      <c r="L21" s="356"/>
      <c r="M21" s="356"/>
      <c r="N21" s="356"/>
      <c r="O21" s="356"/>
      <c r="P21" s="356"/>
      <c r="Q21" s="356"/>
      <c r="R21" s="356"/>
      <c r="S21" s="356"/>
      <c r="T21" s="356"/>
      <c r="U21" s="356"/>
      <c r="V21" s="356"/>
      <c r="W21" s="356"/>
    </row>
    <row r="22" spans="2:23">
      <c r="B22" s="356" t="s">
        <v>4225</v>
      </c>
      <c r="C22" s="356"/>
      <c r="D22" s="356" t="s">
        <v>7702</v>
      </c>
      <c r="E22" s="356" t="s">
        <v>11</v>
      </c>
      <c r="F22" s="356" t="s">
        <v>961</v>
      </c>
      <c r="G22" s="356"/>
      <c r="H22" s="356"/>
      <c r="I22" s="356"/>
      <c r="J22" s="356"/>
      <c r="K22" s="356"/>
      <c r="L22" s="356"/>
      <c r="M22" s="356"/>
      <c r="N22" s="356"/>
      <c r="O22" s="356"/>
      <c r="P22" s="356"/>
      <c r="Q22" s="356"/>
      <c r="R22" s="356"/>
      <c r="S22" s="356"/>
      <c r="T22" s="356"/>
      <c r="U22" s="356"/>
      <c r="V22" s="356"/>
      <c r="W22" s="356"/>
    </row>
    <row r="23" spans="2:23">
      <c r="B23" s="356" t="s">
        <v>1988</v>
      </c>
      <c r="C23" s="356"/>
      <c r="D23" s="356" t="s">
        <v>7702</v>
      </c>
      <c r="E23" s="356" t="s">
        <v>11</v>
      </c>
      <c r="F23" s="356" t="s">
        <v>971</v>
      </c>
      <c r="G23" s="356"/>
      <c r="H23" s="356"/>
      <c r="I23" s="356"/>
      <c r="J23" s="356"/>
      <c r="K23" s="356"/>
      <c r="L23" s="356"/>
      <c r="M23" s="356"/>
      <c r="N23" s="356"/>
      <c r="O23" s="356"/>
      <c r="P23" s="356"/>
      <c r="Q23" s="356"/>
      <c r="R23" s="356"/>
      <c r="S23" s="356"/>
      <c r="T23" s="356"/>
      <c r="U23" s="356"/>
      <c r="V23" s="356"/>
      <c r="W23" s="356"/>
    </row>
    <row r="24" spans="2:23">
      <c r="B24" s="356" t="s">
        <v>5194</v>
      </c>
      <c r="C24" s="356"/>
      <c r="D24" s="356" t="s">
        <v>7702</v>
      </c>
      <c r="E24" s="356" t="s">
        <v>11</v>
      </c>
      <c r="F24" s="356" t="s">
        <v>980</v>
      </c>
      <c r="G24" s="356"/>
      <c r="H24" s="356"/>
      <c r="I24" s="356"/>
      <c r="J24" s="356"/>
      <c r="K24" s="356"/>
      <c r="L24" s="356"/>
      <c r="M24" s="356"/>
      <c r="N24" s="356"/>
      <c r="O24" s="356"/>
      <c r="P24" s="356"/>
      <c r="Q24" s="356"/>
      <c r="R24" s="356"/>
      <c r="S24" s="356"/>
      <c r="T24" s="356"/>
      <c r="U24" s="356"/>
      <c r="V24" s="356"/>
      <c r="W24" s="356"/>
    </row>
    <row r="25" spans="2:23">
      <c r="B25" s="356" t="s">
        <v>4171</v>
      </c>
      <c r="C25" s="356"/>
      <c r="D25" s="356" t="s">
        <v>7702</v>
      </c>
      <c r="E25" s="356" t="s">
        <v>11</v>
      </c>
      <c r="F25" s="356" t="s">
        <v>996</v>
      </c>
      <c r="G25" s="356"/>
      <c r="H25" s="356"/>
      <c r="I25" s="356"/>
      <c r="J25" s="356"/>
      <c r="K25" s="356"/>
      <c r="L25" s="356"/>
      <c r="M25" s="356"/>
      <c r="N25" s="356"/>
      <c r="O25" s="356"/>
      <c r="P25" s="356"/>
      <c r="Q25" s="356"/>
      <c r="R25" s="356"/>
      <c r="S25" s="356"/>
      <c r="T25" s="356"/>
      <c r="U25" s="356"/>
      <c r="V25" s="356"/>
      <c r="W25" s="356"/>
    </row>
    <row r="26" spans="2:23">
      <c r="B26" s="356" t="s">
        <v>615</v>
      </c>
      <c r="C26" s="356"/>
      <c r="D26" s="356" t="s">
        <v>7702</v>
      </c>
      <c r="E26" s="356" t="s">
        <v>11</v>
      </c>
      <c r="F26" s="356" t="s">
        <v>446</v>
      </c>
      <c r="G26" s="356"/>
      <c r="H26" s="356"/>
      <c r="I26" s="356"/>
      <c r="J26" s="356"/>
      <c r="K26" s="356"/>
      <c r="L26" s="356"/>
      <c r="M26" s="356"/>
      <c r="N26" s="356"/>
      <c r="O26" s="356"/>
      <c r="P26" s="356"/>
      <c r="Q26" s="356"/>
      <c r="R26" s="356"/>
      <c r="S26" s="356"/>
      <c r="T26" s="356"/>
      <c r="U26" s="356"/>
      <c r="V26" s="356"/>
      <c r="W26" s="356"/>
    </row>
    <row r="27" spans="2:23">
      <c r="B27" s="356" t="s">
        <v>5195</v>
      </c>
      <c r="C27" s="356"/>
      <c r="D27" s="356" t="s">
        <v>7702</v>
      </c>
      <c r="E27" s="356" t="s">
        <v>11</v>
      </c>
      <c r="F27" s="356" t="s">
        <v>1007</v>
      </c>
      <c r="G27" s="356"/>
      <c r="H27" s="356"/>
      <c r="I27" s="356"/>
      <c r="J27" s="356"/>
      <c r="K27" s="356"/>
      <c r="L27" s="356"/>
      <c r="M27" s="356"/>
      <c r="N27" s="356"/>
      <c r="O27" s="356"/>
      <c r="P27" s="356"/>
      <c r="Q27" s="356"/>
      <c r="R27" s="356"/>
      <c r="S27" s="356"/>
      <c r="T27" s="356"/>
      <c r="U27" s="356"/>
      <c r="V27" s="356"/>
      <c r="W27" s="356"/>
    </row>
    <row r="28" spans="2:23">
      <c r="B28" s="356" t="s">
        <v>5018</v>
      </c>
      <c r="C28" s="356"/>
      <c r="D28" s="356" t="s">
        <v>7702</v>
      </c>
      <c r="E28" s="356" t="s">
        <v>11</v>
      </c>
      <c r="F28" s="356" t="s">
        <v>1014</v>
      </c>
      <c r="G28" s="356"/>
      <c r="H28" s="356"/>
      <c r="I28" s="356"/>
      <c r="J28" s="356"/>
      <c r="K28" s="356"/>
      <c r="L28" s="356"/>
      <c r="M28" s="356"/>
      <c r="N28" s="356"/>
      <c r="O28" s="356"/>
      <c r="P28" s="356"/>
      <c r="Q28" s="356"/>
      <c r="R28" s="356"/>
      <c r="S28" s="356"/>
      <c r="T28" s="356"/>
      <c r="U28" s="356"/>
      <c r="V28" s="356"/>
      <c r="W28" s="356"/>
    </row>
    <row r="29" spans="2:23">
      <c r="B29" s="356" t="s">
        <v>5196</v>
      </c>
      <c r="C29" s="356"/>
      <c r="D29" s="356" t="s">
        <v>7702</v>
      </c>
      <c r="E29" s="356" t="s">
        <v>11</v>
      </c>
      <c r="F29" s="356" t="s">
        <v>1032</v>
      </c>
      <c r="G29" s="356"/>
      <c r="H29" s="356"/>
      <c r="I29" s="356"/>
      <c r="J29" s="356"/>
      <c r="K29" s="356"/>
      <c r="L29" s="356"/>
      <c r="M29" s="356"/>
      <c r="N29" s="356"/>
      <c r="O29" s="356"/>
      <c r="P29" s="356"/>
      <c r="Q29" s="356"/>
      <c r="R29" s="356"/>
      <c r="S29" s="356"/>
      <c r="T29" s="356"/>
      <c r="U29" s="356"/>
      <c r="V29" s="356"/>
      <c r="W29" s="356"/>
    </row>
    <row r="30" spans="2:23">
      <c r="B30" s="356" t="s">
        <v>5102</v>
      </c>
      <c r="C30" s="356"/>
      <c r="D30" s="356" t="s">
        <v>7702</v>
      </c>
      <c r="E30" s="356" t="s">
        <v>11</v>
      </c>
      <c r="F30" s="356" t="s">
        <v>1039</v>
      </c>
      <c r="G30" s="356"/>
      <c r="H30" s="356"/>
      <c r="I30" s="356"/>
      <c r="J30" s="356"/>
      <c r="K30" s="356"/>
      <c r="L30" s="356"/>
      <c r="M30" s="356"/>
      <c r="N30" s="356"/>
      <c r="O30" s="356"/>
      <c r="P30" s="356"/>
      <c r="Q30" s="356"/>
      <c r="R30" s="356"/>
      <c r="S30" s="356"/>
      <c r="T30" s="356"/>
      <c r="U30" s="356"/>
      <c r="V30" s="356"/>
      <c r="W30" s="356"/>
    </row>
    <row r="31" spans="2:23">
      <c r="B31" s="356" t="s">
        <v>5197</v>
      </c>
      <c r="C31" s="356"/>
      <c r="D31" s="356" t="s">
        <v>7702</v>
      </c>
      <c r="E31" s="356" t="s">
        <v>11</v>
      </c>
      <c r="F31" s="356" t="s">
        <v>1227</v>
      </c>
      <c r="G31" s="356"/>
      <c r="H31" s="356"/>
      <c r="I31" s="356"/>
      <c r="J31" s="356"/>
      <c r="K31" s="356"/>
      <c r="L31" s="356"/>
      <c r="M31" s="356"/>
      <c r="N31" s="356"/>
      <c r="O31" s="356"/>
      <c r="P31" s="356"/>
      <c r="Q31" s="356"/>
      <c r="R31" s="356"/>
      <c r="S31" s="356"/>
      <c r="T31" s="356"/>
      <c r="U31" s="356"/>
      <c r="V31" s="356"/>
      <c r="W31" s="356"/>
    </row>
    <row r="32" spans="2:23">
      <c r="B32" s="356" t="s">
        <v>5972</v>
      </c>
      <c r="C32" s="356"/>
      <c r="D32" s="356" t="s">
        <v>7702</v>
      </c>
      <c r="E32" s="356" t="s">
        <v>11</v>
      </c>
      <c r="F32" s="356" t="s">
        <v>1233</v>
      </c>
      <c r="G32" s="356"/>
      <c r="H32" s="356"/>
      <c r="I32" s="356"/>
      <c r="J32" s="356"/>
      <c r="K32" s="356"/>
      <c r="L32" s="356"/>
      <c r="M32" s="356"/>
      <c r="N32" s="356"/>
      <c r="O32" s="356"/>
      <c r="P32" s="356"/>
      <c r="Q32" s="356"/>
      <c r="R32" s="356"/>
      <c r="S32" s="356"/>
      <c r="T32" s="356"/>
      <c r="U32" s="356"/>
      <c r="V32" s="356"/>
      <c r="W32" s="356"/>
    </row>
    <row r="33" spans="2:23">
      <c r="B33" s="356" t="s">
        <v>7367</v>
      </c>
      <c r="C33" s="356"/>
      <c r="D33" s="356" t="s">
        <v>7702</v>
      </c>
      <c r="E33" s="356" t="s">
        <v>11</v>
      </c>
      <c r="F33" s="356" t="s">
        <v>1236</v>
      </c>
      <c r="G33" s="356"/>
      <c r="H33" s="356"/>
      <c r="I33" s="356"/>
      <c r="J33" s="356"/>
      <c r="K33" s="356"/>
      <c r="L33" s="356"/>
      <c r="M33" s="356"/>
      <c r="N33" s="356"/>
      <c r="O33" s="356"/>
      <c r="P33" s="356"/>
      <c r="Q33" s="356"/>
      <c r="R33" s="356"/>
      <c r="S33" s="356"/>
      <c r="T33" s="356"/>
      <c r="U33" s="356"/>
      <c r="V33" s="356"/>
      <c r="W33" s="356"/>
    </row>
    <row r="34" spans="2:23">
      <c r="B34" s="356" t="s">
        <v>7369</v>
      </c>
      <c r="C34" s="356"/>
      <c r="D34" s="356" t="s">
        <v>7702</v>
      </c>
      <c r="E34" s="356" t="s">
        <v>11</v>
      </c>
      <c r="F34" s="356" t="s">
        <v>1238</v>
      </c>
      <c r="G34" s="356"/>
      <c r="H34" s="356"/>
      <c r="I34" s="356"/>
      <c r="J34" s="356"/>
      <c r="K34" s="356"/>
      <c r="L34" s="356"/>
      <c r="M34" s="356"/>
      <c r="N34" s="356"/>
      <c r="O34" s="356"/>
      <c r="P34" s="356"/>
      <c r="Q34" s="356"/>
      <c r="R34" s="356"/>
      <c r="S34" s="356"/>
      <c r="T34" s="356"/>
      <c r="U34" s="356"/>
      <c r="V34" s="356"/>
      <c r="W34" s="356"/>
    </row>
    <row r="35" spans="2:23">
      <c r="B35" s="356" t="s">
        <v>7371</v>
      </c>
      <c r="C35" s="356"/>
      <c r="D35" s="356" t="s">
        <v>7702</v>
      </c>
      <c r="E35" s="356" t="s">
        <v>11</v>
      </c>
      <c r="F35" s="356" t="s">
        <v>1240</v>
      </c>
      <c r="G35" s="356"/>
      <c r="H35" s="356"/>
      <c r="I35" s="356"/>
      <c r="J35" s="356"/>
      <c r="K35" s="356"/>
      <c r="L35" s="356"/>
      <c r="M35" s="356"/>
      <c r="N35" s="356"/>
      <c r="O35" s="356"/>
      <c r="P35" s="356"/>
      <c r="Q35" s="356"/>
      <c r="R35" s="356"/>
      <c r="S35" s="356"/>
      <c r="T35" s="356"/>
      <c r="U35" s="356"/>
      <c r="V35" s="356"/>
      <c r="W35" s="356"/>
    </row>
    <row r="36" spans="2:23">
      <c r="B36" s="356" t="s">
        <v>839</v>
      </c>
      <c r="C36" s="356"/>
      <c r="D36" s="356" t="s">
        <v>7702</v>
      </c>
      <c r="E36" s="356" t="s">
        <v>11</v>
      </c>
      <c r="F36" s="356" t="s">
        <v>1242</v>
      </c>
      <c r="G36" s="356"/>
      <c r="H36" s="356"/>
      <c r="I36" s="356"/>
      <c r="J36" s="356"/>
      <c r="K36" s="356"/>
      <c r="L36" s="356"/>
      <c r="M36" s="356"/>
      <c r="N36" s="356"/>
      <c r="O36" s="356"/>
      <c r="P36" s="356"/>
      <c r="Q36" s="356"/>
      <c r="R36" s="356"/>
      <c r="S36" s="356"/>
      <c r="T36" s="356"/>
      <c r="U36" s="356"/>
      <c r="V36" s="356"/>
      <c r="W36" s="356"/>
    </row>
    <row r="37" spans="2:23">
      <c r="B37" s="356" t="s">
        <v>3916</v>
      </c>
      <c r="C37" s="356"/>
      <c r="D37" s="356" t="s">
        <v>7702</v>
      </c>
      <c r="E37" s="356" t="s">
        <v>11</v>
      </c>
      <c r="F37" s="356" t="s">
        <v>972</v>
      </c>
      <c r="G37" s="356"/>
      <c r="H37" s="356"/>
      <c r="I37" s="356"/>
      <c r="J37" s="356"/>
      <c r="K37" s="356"/>
      <c r="L37" s="356"/>
      <c r="M37" s="356"/>
      <c r="N37" s="356"/>
      <c r="O37" s="356"/>
      <c r="P37" s="356"/>
      <c r="Q37" s="356"/>
      <c r="R37" s="356"/>
      <c r="S37" s="356"/>
      <c r="T37" s="356"/>
      <c r="U37" s="356"/>
      <c r="V37" s="356"/>
      <c r="W37" s="356"/>
    </row>
    <row r="38" spans="2:23">
      <c r="B38" s="356" t="s">
        <v>3474</v>
      </c>
      <c r="C38" s="356"/>
      <c r="D38" s="356" t="s">
        <v>7702</v>
      </c>
      <c r="E38" s="356" t="s">
        <v>11</v>
      </c>
      <c r="F38" s="356" t="s">
        <v>1250</v>
      </c>
      <c r="G38" s="356"/>
      <c r="H38" s="356"/>
      <c r="I38" s="356"/>
      <c r="J38" s="356"/>
      <c r="K38" s="356"/>
      <c r="L38" s="356"/>
      <c r="M38" s="356"/>
      <c r="N38" s="356"/>
      <c r="O38" s="356"/>
      <c r="P38" s="356"/>
      <c r="Q38" s="356"/>
      <c r="R38" s="356"/>
      <c r="S38" s="356"/>
      <c r="T38" s="356"/>
      <c r="U38" s="356"/>
      <c r="V38" s="356"/>
      <c r="W38" s="356"/>
    </row>
    <row r="39" spans="2:23">
      <c r="B39" s="356" t="s">
        <v>2194</v>
      </c>
      <c r="C39" s="356"/>
      <c r="D39" s="356" t="s">
        <v>7702</v>
      </c>
      <c r="E39" s="356" t="s">
        <v>11</v>
      </c>
      <c r="F39" s="356" t="s">
        <v>864</v>
      </c>
      <c r="G39" s="356"/>
      <c r="H39" s="356"/>
      <c r="I39" s="356"/>
      <c r="J39" s="356"/>
      <c r="K39" s="356"/>
      <c r="L39" s="356"/>
      <c r="M39" s="356"/>
      <c r="N39" s="356"/>
      <c r="O39" s="356"/>
      <c r="P39" s="356"/>
      <c r="Q39" s="356"/>
      <c r="R39" s="356"/>
      <c r="S39" s="356"/>
      <c r="T39" s="356"/>
      <c r="U39" s="356"/>
      <c r="V39" s="356"/>
      <c r="W39" s="356"/>
    </row>
    <row r="40" spans="2:23">
      <c r="B40" s="356" t="s">
        <v>683</v>
      </c>
      <c r="C40" s="356"/>
      <c r="D40" s="356" t="s">
        <v>7702</v>
      </c>
      <c r="E40" s="356" t="s">
        <v>11</v>
      </c>
      <c r="F40" s="356" t="s">
        <v>1226</v>
      </c>
      <c r="G40" s="356"/>
      <c r="H40" s="356"/>
      <c r="I40" s="356"/>
      <c r="J40" s="356"/>
      <c r="K40" s="356"/>
      <c r="L40" s="356"/>
      <c r="M40" s="356"/>
      <c r="N40" s="356"/>
      <c r="O40" s="356"/>
      <c r="P40" s="356"/>
      <c r="Q40" s="356"/>
      <c r="R40" s="356"/>
      <c r="S40" s="356"/>
      <c r="T40" s="356"/>
      <c r="U40" s="356"/>
      <c r="V40" s="356"/>
      <c r="W40" s="356"/>
    </row>
    <row r="41" spans="2:23">
      <c r="B41" s="356" t="s">
        <v>5635</v>
      </c>
      <c r="C41" s="356"/>
      <c r="D41" s="356" t="s">
        <v>7702</v>
      </c>
      <c r="E41" s="356" t="s">
        <v>11</v>
      </c>
      <c r="F41" s="356" t="s">
        <v>1268</v>
      </c>
      <c r="G41" s="356"/>
      <c r="H41" s="356"/>
      <c r="I41" s="356"/>
      <c r="J41" s="356"/>
      <c r="K41" s="356"/>
      <c r="L41" s="356"/>
      <c r="M41" s="356"/>
      <c r="N41" s="356"/>
      <c r="O41" s="356"/>
      <c r="P41" s="356"/>
      <c r="Q41" s="356"/>
      <c r="R41" s="356"/>
      <c r="S41" s="356"/>
      <c r="T41" s="356"/>
      <c r="U41" s="356"/>
      <c r="V41" s="356"/>
      <c r="W41" s="356"/>
    </row>
    <row r="42" spans="2:23">
      <c r="B42" s="356" t="s">
        <v>6601</v>
      </c>
      <c r="C42" s="356"/>
      <c r="D42" s="356" t="s">
        <v>7702</v>
      </c>
      <c r="E42" s="356" t="s">
        <v>11</v>
      </c>
      <c r="F42" s="356" t="s">
        <v>1051</v>
      </c>
      <c r="G42" s="356"/>
      <c r="H42" s="356"/>
      <c r="I42" s="356"/>
      <c r="J42" s="356"/>
      <c r="K42" s="356"/>
      <c r="L42" s="356"/>
      <c r="M42" s="356"/>
      <c r="N42" s="356"/>
      <c r="O42" s="356"/>
      <c r="P42" s="356"/>
      <c r="Q42" s="356"/>
      <c r="R42" s="356"/>
      <c r="S42" s="356"/>
      <c r="T42" s="356"/>
      <c r="U42" s="356"/>
      <c r="V42" s="356"/>
      <c r="W42" s="356"/>
    </row>
    <row r="43" spans="2:23">
      <c r="B43" s="356" t="s">
        <v>7372</v>
      </c>
      <c r="C43" s="356"/>
      <c r="D43" s="356" t="s">
        <v>7702</v>
      </c>
      <c r="E43" s="356" t="s">
        <v>11</v>
      </c>
      <c r="F43" s="356" t="s">
        <v>816</v>
      </c>
      <c r="G43" s="356"/>
      <c r="H43" s="356"/>
      <c r="I43" s="356"/>
      <c r="J43" s="356"/>
      <c r="K43" s="356"/>
      <c r="L43" s="356"/>
      <c r="M43" s="356"/>
      <c r="N43" s="356"/>
      <c r="O43" s="356"/>
      <c r="P43" s="356"/>
      <c r="Q43" s="356"/>
      <c r="R43" s="356"/>
      <c r="S43" s="356"/>
      <c r="T43" s="356"/>
      <c r="U43" s="356"/>
      <c r="V43" s="356"/>
      <c r="W43" s="356"/>
    </row>
    <row r="44" spans="2:23">
      <c r="B44" s="356" t="s">
        <v>5198</v>
      </c>
      <c r="C44" s="356"/>
      <c r="D44" s="356" t="s">
        <v>7702</v>
      </c>
      <c r="E44" s="356" t="s">
        <v>11</v>
      </c>
      <c r="F44" s="356" t="s">
        <v>1021</v>
      </c>
      <c r="G44" s="356"/>
      <c r="H44" s="356"/>
      <c r="I44" s="356"/>
      <c r="J44" s="356"/>
      <c r="K44" s="356"/>
      <c r="L44" s="356"/>
      <c r="M44" s="356"/>
      <c r="N44" s="356"/>
      <c r="O44" s="356"/>
      <c r="P44" s="356"/>
      <c r="Q44" s="356"/>
      <c r="R44" s="356"/>
      <c r="S44" s="356"/>
      <c r="T44" s="356"/>
      <c r="U44" s="356"/>
      <c r="V44" s="356"/>
      <c r="W44" s="356"/>
    </row>
    <row r="45" spans="2:23">
      <c r="B45" s="356" t="s">
        <v>7373</v>
      </c>
      <c r="C45" s="356"/>
      <c r="D45" s="356" t="s">
        <v>7702</v>
      </c>
      <c r="E45" s="356" t="s">
        <v>11</v>
      </c>
      <c r="F45" s="356" t="s">
        <v>1285</v>
      </c>
      <c r="G45" s="356"/>
      <c r="H45" s="356"/>
      <c r="I45" s="356"/>
      <c r="J45" s="356"/>
      <c r="K45" s="356"/>
      <c r="L45" s="356"/>
      <c r="M45" s="356"/>
      <c r="N45" s="356"/>
      <c r="O45" s="356"/>
      <c r="P45" s="356"/>
      <c r="Q45" s="356"/>
      <c r="R45" s="356"/>
      <c r="S45" s="356"/>
      <c r="T45" s="356"/>
      <c r="U45" s="356"/>
      <c r="V45" s="356"/>
      <c r="W45" s="356"/>
    </row>
    <row r="46" spans="2:23">
      <c r="B46" s="356" t="s">
        <v>5950</v>
      </c>
      <c r="C46" s="356"/>
      <c r="D46" s="356" t="s">
        <v>7702</v>
      </c>
      <c r="E46" s="356" t="s">
        <v>11</v>
      </c>
      <c r="F46" s="356" t="s">
        <v>914</v>
      </c>
      <c r="G46" s="356"/>
      <c r="H46" s="356"/>
      <c r="I46" s="356"/>
      <c r="J46" s="356"/>
      <c r="K46" s="356"/>
      <c r="L46" s="356"/>
      <c r="M46" s="356"/>
      <c r="N46" s="356"/>
      <c r="O46" s="356"/>
      <c r="P46" s="356"/>
      <c r="Q46" s="356"/>
      <c r="R46" s="356"/>
      <c r="S46" s="356"/>
      <c r="T46" s="356"/>
      <c r="U46" s="356"/>
      <c r="V46" s="356"/>
      <c r="W46" s="356"/>
    </row>
    <row r="47" spans="2:23">
      <c r="B47" s="356" t="s">
        <v>7374</v>
      </c>
      <c r="C47" s="356"/>
      <c r="D47" s="356" t="s">
        <v>7702</v>
      </c>
      <c r="E47" s="356" t="s">
        <v>11</v>
      </c>
      <c r="F47" s="356" t="s">
        <v>1306</v>
      </c>
      <c r="G47" s="356"/>
      <c r="H47" s="356"/>
      <c r="I47" s="356"/>
      <c r="J47" s="356"/>
      <c r="K47" s="356"/>
      <c r="L47" s="356"/>
      <c r="M47" s="356"/>
      <c r="N47" s="356"/>
      <c r="O47" s="356"/>
      <c r="P47" s="356"/>
      <c r="Q47" s="356"/>
      <c r="R47" s="356"/>
      <c r="S47" s="356"/>
      <c r="T47" s="356"/>
      <c r="U47" s="356"/>
      <c r="V47" s="356"/>
      <c r="W47" s="356"/>
    </row>
    <row r="48" spans="2:23">
      <c r="B48" s="356" t="s">
        <v>7375</v>
      </c>
      <c r="C48" s="356"/>
      <c r="D48" s="356" t="s">
        <v>7702</v>
      </c>
      <c r="E48" s="356" t="s">
        <v>11</v>
      </c>
      <c r="F48" s="356" t="s">
        <v>1313</v>
      </c>
      <c r="G48" s="356"/>
      <c r="H48" s="356"/>
      <c r="I48" s="356"/>
      <c r="J48" s="356"/>
      <c r="K48" s="356"/>
      <c r="L48" s="356"/>
      <c r="M48" s="356"/>
      <c r="N48" s="356"/>
      <c r="O48" s="356"/>
      <c r="P48" s="356"/>
      <c r="Q48" s="356"/>
      <c r="R48" s="356"/>
      <c r="S48" s="356"/>
      <c r="T48" s="356"/>
      <c r="U48" s="356"/>
      <c r="V48" s="356"/>
      <c r="W48" s="356"/>
    </row>
    <row r="49" spans="2:23">
      <c r="B49" s="356" t="s">
        <v>7376</v>
      </c>
      <c r="C49" s="356"/>
      <c r="D49" s="356" t="s">
        <v>7702</v>
      </c>
      <c r="E49" s="356" t="s">
        <v>11</v>
      </c>
      <c r="F49" s="356" t="s">
        <v>1316</v>
      </c>
      <c r="G49" s="356"/>
      <c r="H49" s="356"/>
      <c r="I49" s="356"/>
      <c r="J49" s="356"/>
      <c r="K49" s="356"/>
      <c r="L49" s="356"/>
      <c r="M49" s="356"/>
      <c r="N49" s="356"/>
      <c r="O49" s="356"/>
      <c r="P49" s="356"/>
      <c r="Q49" s="356"/>
      <c r="R49" s="356"/>
      <c r="S49" s="356"/>
      <c r="T49" s="356"/>
      <c r="U49" s="356"/>
      <c r="V49" s="356"/>
      <c r="W49" s="356"/>
    </row>
    <row r="50" spans="2:23">
      <c r="B50" s="356" t="s">
        <v>6443</v>
      </c>
      <c r="C50" s="356"/>
      <c r="D50" s="356" t="s">
        <v>7702</v>
      </c>
      <c r="E50" s="356" t="s">
        <v>11</v>
      </c>
      <c r="F50" s="356" t="s">
        <v>214</v>
      </c>
      <c r="G50" s="356"/>
      <c r="H50" s="356"/>
      <c r="I50" s="356"/>
      <c r="J50" s="356"/>
      <c r="K50" s="356"/>
      <c r="L50" s="356"/>
      <c r="M50" s="356"/>
      <c r="N50" s="356"/>
      <c r="O50" s="356"/>
      <c r="P50" s="356"/>
      <c r="Q50" s="356"/>
      <c r="R50" s="356"/>
      <c r="S50" s="356"/>
      <c r="T50" s="356"/>
      <c r="U50" s="356"/>
      <c r="V50" s="356"/>
      <c r="W50" s="356"/>
    </row>
    <row r="51" spans="2:23">
      <c r="B51" s="356" t="s">
        <v>3833</v>
      </c>
      <c r="C51" s="356"/>
      <c r="D51" s="356" t="s">
        <v>7702</v>
      </c>
      <c r="E51" s="356" t="s">
        <v>11</v>
      </c>
      <c r="F51" s="356" t="s">
        <v>1320</v>
      </c>
      <c r="G51" s="356"/>
      <c r="H51" s="356"/>
      <c r="I51" s="356"/>
      <c r="J51" s="356"/>
      <c r="K51" s="356"/>
      <c r="L51" s="356"/>
      <c r="M51" s="356"/>
      <c r="N51" s="356"/>
      <c r="O51" s="356"/>
      <c r="P51" s="356"/>
      <c r="Q51" s="356"/>
      <c r="R51" s="356"/>
      <c r="S51" s="356"/>
      <c r="T51" s="356"/>
      <c r="U51" s="356"/>
      <c r="V51" s="356"/>
      <c r="W51" s="356"/>
    </row>
    <row r="52" spans="2:23">
      <c r="B52" s="356" t="s">
        <v>5200</v>
      </c>
      <c r="C52" s="356"/>
      <c r="D52" s="356" t="s">
        <v>7702</v>
      </c>
      <c r="E52" s="356" t="s">
        <v>11</v>
      </c>
      <c r="F52" s="356" t="s">
        <v>1277</v>
      </c>
      <c r="G52" s="356"/>
      <c r="H52" s="356"/>
      <c r="I52" s="356"/>
      <c r="J52" s="356"/>
      <c r="K52" s="356"/>
      <c r="L52" s="356"/>
      <c r="M52" s="356"/>
      <c r="N52" s="356"/>
      <c r="O52" s="356"/>
      <c r="P52" s="356"/>
      <c r="Q52" s="356"/>
      <c r="R52" s="356"/>
      <c r="S52" s="356"/>
      <c r="T52" s="356"/>
      <c r="U52" s="356"/>
      <c r="V52" s="356"/>
      <c r="W52" s="356"/>
    </row>
    <row r="53" spans="2:23">
      <c r="B53" s="356" t="s">
        <v>7377</v>
      </c>
      <c r="C53" s="356"/>
      <c r="D53" s="356" t="s">
        <v>7702</v>
      </c>
      <c r="E53" s="356" t="s">
        <v>11</v>
      </c>
      <c r="F53" s="356" t="s">
        <v>1335</v>
      </c>
      <c r="G53" s="356"/>
      <c r="H53" s="356"/>
      <c r="I53" s="356"/>
      <c r="J53" s="356"/>
      <c r="K53" s="356"/>
      <c r="L53" s="356"/>
      <c r="M53" s="356"/>
      <c r="N53" s="356"/>
      <c r="O53" s="356"/>
      <c r="P53" s="356"/>
      <c r="Q53" s="356"/>
      <c r="R53" s="356"/>
      <c r="S53" s="356"/>
      <c r="T53" s="356"/>
      <c r="U53" s="356"/>
      <c r="V53" s="356"/>
      <c r="W53" s="356"/>
    </row>
    <row r="54" spans="2:23">
      <c r="B54" s="356" t="s">
        <v>7379</v>
      </c>
      <c r="C54" s="356"/>
      <c r="D54" s="356" t="s">
        <v>7702</v>
      </c>
      <c r="E54" s="356" t="s">
        <v>11</v>
      </c>
      <c r="F54" s="356" t="s">
        <v>1337</v>
      </c>
      <c r="G54" s="356"/>
      <c r="H54" s="356"/>
      <c r="I54" s="356"/>
      <c r="J54" s="356"/>
      <c r="K54" s="356"/>
      <c r="L54" s="356"/>
      <c r="M54" s="356"/>
      <c r="N54" s="356"/>
      <c r="O54" s="356"/>
      <c r="P54" s="356"/>
      <c r="Q54" s="356"/>
      <c r="R54" s="356"/>
      <c r="S54" s="356"/>
      <c r="T54" s="356"/>
      <c r="U54" s="356"/>
      <c r="V54" s="356"/>
      <c r="W54" s="356"/>
    </row>
    <row r="55" spans="2:23">
      <c r="B55" s="356" t="s">
        <v>3712</v>
      </c>
      <c r="C55" s="356"/>
      <c r="D55" s="356" t="s">
        <v>7702</v>
      </c>
      <c r="E55" s="356" t="s">
        <v>11</v>
      </c>
      <c r="F55" s="356" t="s">
        <v>3774</v>
      </c>
      <c r="G55" s="356"/>
      <c r="H55" s="356"/>
      <c r="I55" s="356"/>
      <c r="J55" s="356"/>
      <c r="K55" s="356"/>
      <c r="L55" s="356"/>
      <c r="M55" s="356"/>
      <c r="N55" s="356"/>
      <c r="O55" s="356"/>
      <c r="P55" s="356"/>
      <c r="Q55" s="356"/>
      <c r="R55" s="356"/>
      <c r="S55" s="356"/>
      <c r="T55" s="356"/>
      <c r="U55" s="356"/>
      <c r="V55" s="356"/>
      <c r="W55" s="356"/>
    </row>
    <row r="56" spans="2:23">
      <c r="B56" s="356" t="s">
        <v>6578</v>
      </c>
      <c r="C56" s="356"/>
      <c r="D56" s="356" t="s">
        <v>7702</v>
      </c>
      <c r="E56" s="356" t="s">
        <v>11</v>
      </c>
      <c r="F56" s="356" t="s">
        <v>5202</v>
      </c>
      <c r="G56" s="356"/>
      <c r="H56" s="356"/>
      <c r="I56" s="356"/>
      <c r="J56" s="356"/>
      <c r="K56" s="356"/>
      <c r="L56" s="356"/>
      <c r="M56" s="356"/>
      <c r="N56" s="356"/>
      <c r="O56" s="356"/>
      <c r="P56" s="356"/>
      <c r="Q56" s="356"/>
      <c r="R56" s="356"/>
      <c r="S56" s="356"/>
      <c r="T56" s="356"/>
      <c r="U56" s="356"/>
      <c r="V56" s="356"/>
      <c r="W56" s="356"/>
    </row>
    <row r="57" spans="2:23">
      <c r="B57" s="356" t="s">
        <v>2359</v>
      </c>
      <c r="C57" s="356"/>
      <c r="D57" s="356" t="s">
        <v>7702</v>
      </c>
      <c r="E57" s="356" t="s">
        <v>11</v>
      </c>
      <c r="F57" s="356" t="s">
        <v>2872</v>
      </c>
      <c r="G57" s="356"/>
      <c r="H57" s="356"/>
      <c r="I57" s="356"/>
      <c r="J57" s="356"/>
      <c r="K57" s="356"/>
      <c r="L57" s="356"/>
      <c r="M57" s="356"/>
      <c r="N57" s="356"/>
      <c r="O57" s="356"/>
      <c r="P57" s="356"/>
      <c r="Q57" s="356"/>
      <c r="R57" s="356"/>
      <c r="S57" s="356"/>
      <c r="T57" s="356"/>
      <c r="U57" s="356"/>
      <c r="V57" s="356"/>
      <c r="W57" s="356"/>
    </row>
    <row r="58" spans="2:23">
      <c r="B58" s="356" t="s">
        <v>7380</v>
      </c>
      <c r="C58" s="356"/>
      <c r="D58" s="356" t="s">
        <v>7702</v>
      </c>
      <c r="E58" s="356" t="s">
        <v>11</v>
      </c>
      <c r="F58" s="356" t="s">
        <v>44</v>
      </c>
      <c r="G58" s="356"/>
      <c r="H58" s="356"/>
      <c r="I58" s="356"/>
      <c r="J58" s="356"/>
      <c r="K58" s="356"/>
      <c r="L58" s="356"/>
      <c r="M58" s="356"/>
      <c r="N58" s="356"/>
      <c r="O58" s="356"/>
      <c r="P58" s="356"/>
      <c r="Q58" s="356"/>
      <c r="R58" s="356"/>
      <c r="S58" s="356"/>
      <c r="T58" s="356"/>
      <c r="U58" s="356"/>
      <c r="V58" s="356"/>
      <c r="W58" s="356"/>
    </row>
    <row r="59" spans="2:23">
      <c r="B59" s="356" t="s">
        <v>7089</v>
      </c>
      <c r="C59" s="356"/>
      <c r="D59" s="356" t="s">
        <v>7702</v>
      </c>
      <c r="E59" s="356" t="s">
        <v>11</v>
      </c>
      <c r="F59" s="356" t="s">
        <v>1571</v>
      </c>
      <c r="G59" s="356"/>
      <c r="H59" s="356"/>
      <c r="I59" s="356"/>
      <c r="J59" s="356"/>
      <c r="K59" s="356"/>
      <c r="L59" s="356"/>
      <c r="M59" s="356"/>
      <c r="N59" s="356"/>
      <c r="O59" s="356"/>
      <c r="P59" s="356"/>
      <c r="Q59" s="356"/>
      <c r="R59" s="356"/>
      <c r="S59" s="356"/>
      <c r="T59" s="356"/>
      <c r="U59" s="356"/>
      <c r="V59" s="356"/>
      <c r="W59" s="356"/>
    </row>
    <row r="60" spans="2:23">
      <c r="B60" s="356" t="s">
        <v>1842</v>
      </c>
      <c r="C60" s="356"/>
      <c r="D60" s="356" t="s">
        <v>7702</v>
      </c>
      <c r="E60" s="356" t="s">
        <v>11</v>
      </c>
      <c r="F60" s="356" t="s">
        <v>866</v>
      </c>
      <c r="G60" s="356"/>
      <c r="H60" s="356"/>
      <c r="I60" s="356"/>
      <c r="J60" s="356"/>
      <c r="K60" s="356"/>
      <c r="L60" s="356"/>
      <c r="M60" s="356"/>
      <c r="N60" s="356"/>
      <c r="O60" s="356"/>
      <c r="P60" s="356"/>
      <c r="Q60" s="356"/>
      <c r="R60" s="356"/>
      <c r="S60" s="356"/>
      <c r="T60" s="356"/>
      <c r="U60" s="356"/>
      <c r="V60" s="356"/>
      <c r="W60" s="356"/>
    </row>
    <row r="61" spans="2:23">
      <c r="B61" s="356" t="s">
        <v>290</v>
      </c>
      <c r="C61" s="356"/>
      <c r="D61" s="356" t="s">
        <v>7702</v>
      </c>
      <c r="E61" s="356" t="s">
        <v>11</v>
      </c>
      <c r="F61" s="356" t="s">
        <v>3931</v>
      </c>
      <c r="G61" s="356"/>
      <c r="H61" s="356"/>
      <c r="I61" s="356"/>
      <c r="J61" s="356"/>
      <c r="K61" s="356"/>
      <c r="L61" s="356"/>
      <c r="M61" s="356"/>
      <c r="N61" s="356"/>
      <c r="O61" s="356"/>
      <c r="P61" s="356"/>
      <c r="Q61" s="356"/>
      <c r="R61" s="356"/>
      <c r="S61" s="356"/>
      <c r="T61" s="356"/>
      <c r="U61" s="356"/>
      <c r="V61" s="356"/>
      <c r="W61" s="356"/>
    </row>
    <row r="62" spans="2:23">
      <c r="B62" s="356" t="s">
        <v>5203</v>
      </c>
      <c r="C62" s="356"/>
      <c r="D62" s="356" t="s">
        <v>7702</v>
      </c>
      <c r="E62" s="356" t="s">
        <v>11</v>
      </c>
      <c r="F62" s="356" t="s">
        <v>4533</v>
      </c>
      <c r="G62" s="356"/>
      <c r="H62" s="356"/>
      <c r="I62" s="356"/>
      <c r="J62" s="356"/>
      <c r="K62" s="356"/>
      <c r="L62" s="356"/>
      <c r="M62" s="356"/>
      <c r="N62" s="356"/>
      <c r="O62" s="356"/>
      <c r="P62" s="356"/>
      <c r="Q62" s="356"/>
      <c r="R62" s="356"/>
      <c r="S62" s="356"/>
      <c r="T62" s="356"/>
      <c r="U62" s="356"/>
      <c r="V62" s="356"/>
      <c r="W62" s="356"/>
    </row>
    <row r="63" spans="2:23">
      <c r="B63" s="356" t="s">
        <v>3447</v>
      </c>
      <c r="C63" s="356"/>
      <c r="D63" s="356" t="s">
        <v>7702</v>
      </c>
      <c r="E63" s="356" t="s">
        <v>11</v>
      </c>
      <c r="F63" s="356" t="s">
        <v>486</v>
      </c>
      <c r="G63" s="356"/>
      <c r="H63" s="356"/>
      <c r="I63" s="356"/>
      <c r="J63" s="356"/>
      <c r="K63" s="356"/>
      <c r="L63" s="356"/>
      <c r="M63" s="356"/>
      <c r="N63" s="356"/>
      <c r="O63" s="356"/>
      <c r="P63" s="356"/>
      <c r="Q63" s="356"/>
      <c r="R63" s="356"/>
      <c r="S63" s="356"/>
      <c r="T63" s="356"/>
      <c r="U63" s="356"/>
      <c r="V63" s="356"/>
      <c r="W63" s="356"/>
    </row>
    <row r="64" spans="2:23">
      <c r="B64" s="356" t="s">
        <v>5204</v>
      </c>
      <c r="C64" s="356"/>
      <c r="D64" s="356" t="s">
        <v>7702</v>
      </c>
      <c r="E64" s="356" t="s">
        <v>11</v>
      </c>
      <c r="F64" s="356" t="s">
        <v>3185</v>
      </c>
      <c r="G64" s="356"/>
      <c r="H64" s="356"/>
      <c r="I64" s="356"/>
      <c r="J64" s="356"/>
      <c r="K64" s="356"/>
      <c r="L64" s="356"/>
      <c r="M64" s="356"/>
      <c r="N64" s="356"/>
      <c r="O64" s="356"/>
      <c r="P64" s="356"/>
      <c r="Q64" s="356"/>
      <c r="R64" s="356"/>
      <c r="S64" s="356"/>
      <c r="T64" s="356"/>
      <c r="U64" s="356"/>
      <c r="V64" s="356"/>
      <c r="W64" s="356"/>
    </row>
    <row r="65" spans="2:23">
      <c r="B65" s="356" t="s">
        <v>2741</v>
      </c>
      <c r="C65" s="356"/>
      <c r="D65" s="356" t="s">
        <v>7702</v>
      </c>
      <c r="E65" s="356" t="s">
        <v>11</v>
      </c>
      <c r="F65" s="356" t="s">
        <v>5207</v>
      </c>
      <c r="G65" s="356"/>
      <c r="H65" s="356"/>
      <c r="I65" s="356"/>
      <c r="J65" s="356"/>
      <c r="K65" s="356"/>
      <c r="L65" s="356"/>
      <c r="M65" s="356"/>
      <c r="N65" s="356"/>
      <c r="O65" s="356"/>
      <c r="P65" s="356"/>
      <c r="Q65" s="356"/>
      <c r="R65" s="356"/>
      <c r="S65" s="356"/>
      <c r="T65" s="356"/>
      <c r="U65" s="356"/>
      <c r="V65" s="356"/>
      <c r="W65" s="356"/>
    </row>
    <row r="66" spans="2:23">
      <c r="B66" s="356" t="s">
        <v>3464</v>
      </c>
      <c r="C66" s="356"/>
      <c r="D66" s="356" t="s">
        <v>7702</v>
      </c>
      <c r="E66" s="356" t="s">
        <v>11</v>
      </c>
      <c r="F66" s="356" t="s">
        <v>5208</v>
      </c>
      <c r="G66" s="356"/>
      <c r="H66" s="356"/>
      <c r="I66" s="356"/>
      <c r="J66" s="356"/>
      <c r="K66" s="356"/>
      <c r="L66" s="356"/>
      <c r="M66" s="356"/>
      <c r="N66" s="356"/>
      <c r="O66" s="356"/>
      <c r="P66" s="356"/>
      <c r="Q66" s="356"/>
      <c r="R66" s="356"/>
      <c r="S66" s="356"/>
      <c r="T66" s="356"/>
      <c r="U66" s="356"/>
      <c r="V66" s="356"/>
      <c r="W66" s="356"/>
    </row>
    <row r="67" spans="2:23">
      <c r="B67" s="356" t="s">
        <v>7199</v>
      </c>
      <c r="C67" s="356"/>
      <c r="D67" s="356" t="s">
        <v>7702</v>
      </c>
      <c r="E67" s="356" t="s">
        <v>11</v>
      </c>
      <c r="F67" s="356" t="s">
        <v>5210</v>
      </c>
      <c r="G67" s="356"/>
      <c r="H67" s="356"/>
      <c r="I67" s="356"/>
      <c r="J67" s="356"/>
      <c r="K67" s="356"/>
      <c r="L67" s="356"/>
      <c r="M67" s="356"/>
      <c r="N67" s="356"/>
      <c r="O67" s="356"/>
      <c r="P67" s="356"/>
      <c r="Q67" s="356"/>
      <c r="R67" s="356"/>
      <c r="S67" s="356"/>
      <c r="T67" s="356"/>
      <c r="U67" s="356"/>
      <c r="V67" s="356"/>
      <c r="W67" s="356"/>
    </row>
    <row r="68" spans="2:23">
      <c r="B68" s="356" t="s">
        <v>197</v>
      </c>
      <c r="C68" s="356"/>
      <c r="D68" s="356" t="s">
        <v>7702</v>
      </c>
      <c r="E68" s="356" t="s">
        <v>11</v>
      </c>
      <c r="F68" s="356" t="s">
        <v>2815</v>
      </c>
      <c r="G68" s="356"/>
      <c r="H68" s="356"/>
      <c r="I68" s="356"/>
      <c r="J68" s="356"/>
      <c r="K68" s="356"/>
      <c r="L68" s="356"/>
      <c r="M68" s="356"/>
      <c r="N68" s="356"/>
      <c r="O68" s="356"/>
      <c r="P68" s="356"/>
      <c r="Q68" s="356"/>
      <c r="R68" s="356"/>
      <c r="S68" s="356"/>
      <c r="T68" s="356"/>
      <c r="U68" s="356"/>
      <c r="V68" s="356"/>
      <c r="W68" s="356"/>
    </row>
    <row r="69" spans="2:23">
      <c r="B69" s="356" t="s">
        <v>7381</v>
      </c>
      <c r="C69" s="356"/>
      <c r="D69" s="356" t="s">
        <v>7702</v>
      </c>
      <c r="E69" s="356" t="s">
        <v>11</v>
      </c>
      <c r="F69" s="356" t="s">
        <v>4773</v>
      </c>
      <c r="G69" s="356"/>
      <c r="H69" s="356"/>
      <c r="I69" s="356"/>
      <c r="J69" s="356"/>
      <c r="K69" s="356"/>
      <c r="L69" s="356"/>
      <c r="M69" s="356"/>
      <c r="N69" s="356"/>
      <c r="O69" s="356"/>
      <c r="P69" s="356"/>
      <c r="Q69" s="356"/>
      <c r="R69" s="356"/>
      <c r="S69" s="356"/>
      <c r="T69" s="356"/>
      <c r="U69" s="356"/>
      <c r="V69" s="356"/>
      <c r="W69" s="356"/>
    </row>
    <row r="70" spans="2:23">
      <c r="B70" s="356" t="s">
        <v>7382</v>
      </c>
      <c r="C70" s="356"/>
      <c r="D70" s="356" t="s">
        <v>7702</v>
      </c>
      <c r="E70" s="356" t="s">
        <v>11</v>
      </c>
      <c r="F70" s="356" t="s">
        <v>2244</v>
      </c>
      <c r="G70" s="356"/>
      <c r="H70" s="356"/>
      <c r="I70" s="356"/>
      <c r="J70" s="356"/>
      <c r="K70" s="356"/>
      <c r="L70" s="356"/>
      <c r="M70" s="356"/>
      <c r="N70" s="356"/>
      <c r="O70" s="356"/>
      <c r="P70" s="356"/>
      <c r="Q70" s="356"/>
      <c r="R70" s="356"/>
      <c r="S70" s="356"/>
      <c r="T70" s="356"/>
      <c r="U70" s="356"/>
      <c r="V70" s="356"/>
      <c r="W70" s="356"/>
    </row>
    <row r="71" spans="2:23">
      <c r="B71" s="356" t="s">
        <v>7383</v>
      </c>
      <c r="C71" s="356"/>
      <c r="D71" s="356" t="s">
        <v>7702</v>
      </c>
      <c r="E71" s="356" t="s">
        <v>11</v>
      </c>
      <c r="F71" s="356" t="s">
        <v>5211</v>
      </c>
      <c r="G71" s="356"/>
      <c r="H71" s="356"/>
      <c r="I71" s="356"/>
      <c r="J71" s="356"/>
      <c r="K71" s="356"/>
      <c r="L71" s="356"/>
      <c r="M71" s="356"/>
      <c r="N71" s="356"/>
      <c r="O71" s="356"/>
      <c r="P71" s="356"/>
      <c r="Q71" s="356"/>
      <c r="R71" s="356"/>
      <c r="S71" s="356"/>
      <c r="T71" s="356"/>
      <c r="U71" s="356"/>
      <c r="V71" s="356"/>
      <c r="W71" s="356"/>
    </row>
    <row r="72" spans="2:23">
      <c r="B72" s="356" t="s">
        <v>2695</v>
      </c>
      <c r="C72" s="356"/>
      <c r="D72" s="356" t="s">
        <v>7702</v>
      </c>
      <c r="E72" s="356" t="s">
        <v>11</v>
      </c>
      <c r="F72" s="356" t="s">
        <v>2191</v>
      </c>
      <c r="G72" s="356"/>
      <c r="H72" s="356"/>
      <c r="I72" s="356"/>
      <c r="J72" s="356"/>
      <c r="K72" s="356"/>
      <c r="L72" s="356"/>
      <c r="M72" s="356"/>
      <c r="N72" s="356"/>
      <c r="O72" s="356"/>
      <c r="P72" s="356"/>
      <c r="Q72" s="356"/>
      <c r="R72" s="356"/>
      <c r="S72" s="356"/>
      <c r="T72" s="356"/>
      <c r="U72" s="356"/>
      <c r="V72" s="356"/>
      <c r="W72" s="356"/>
    </row>
    <row r="73" spans="2:23">
      <c r="B73" s="356" t="s">
        <v>2695</v>
      </c>
      <c r="C73" s="356"/>
      <c r="D73" s="356" t="s">
        <v>7702</v>
      </c>
      <c r="E73" s="356" t="s">
        <v>11</v>
      </c>
      <c r="F73" s="356" t="s">
        <v>1810</v>
      </c>
      <c r="G73" s="356"/>
      <c r="H73" s="356"/>
      <c r="I73" s="356"/>
      <c r="J73" s="356"/>
      <c r="K73" s="356"/>
      <c r="L73" s="356"/>
      <c r="M73" s="356"/>
      <c r="N73" s="356"/>
      <c r="O73" s="356"/>
      <c r="P73" s="356"/>
      <c r="Q73" s="356"/>
      <c r="R73" s="356"/>
      <c r="S73" s="356"/>
      <c r="T73" s="356"/>
      <c r="U73" s="356"/>
      <c r="V73" s="356"/>
      <c r="W73" s="356"/>
    </row>
    <row r="74" spans="2:23">
      <c r="B74" s="356" t="s">
        <v>7365</v>
      </c>
      <c r="C74" s="356"/>
      <c r="D74" s="356" t="s">
        <v>7702</v>
      </c>
      <c r="E74" s="356" t="s">
        <v>11</v>
      </c>
      <c r="F74" s="356" t="s">
        <v>2164</v>
      </c>
      <c r="G74" s="356"/>
      <c r="H74" s="356"/>
      <c r="I74" s="356"/>
      <c r="J74" s="356"/>
      <c r="K74" s="356"/>
      <c r="L74" s="356"/>
      <c r="M74" s="356"/>
      <c r="N74" s="356"/>
      <c r="O74" s="356"/>
      <c r="P74" s="356"/>
      <c r="Q74" s="356"/>
      <c r="R74" s="356"/>
      <c r="S74" s="356"/>
      <c r="T74" s="356"/>
      <c r="U74" s="356"/>
      <c r="V74" s="356"/>
      <c r="W74" s="356"/>
    </row>
    <row r="75" spans="2:23">
      <c r="B75" s="356" t="s">
        <v>3941</v>
      </c>
      <c r="C75" s="356"/>
      <c r="D75" s="356" t="s">
        <v>7702</v>
      </c>
      <c r="E75" s="356" t="s">
        <v>3970</v>
      </c>
      <c r="F75" s="356" t="s">
        <v>2164</v>
      </c>
      <c r="G75" s="356"/>
      <c r="H75" s="356"/>
      <c r="I75" s="356"/>
      <c r="J75" s="356"/>
      <c r="K75" s="356"/>
      <c r="L75" s="356"/>
      <c r="M75" s="356"/>
      <c r="N75" s="356"/>
      <c r="O75" s="356"/>
      <c r="P75" s="356"/>
      <c r="Q75" s="356"/>
      <c r="R75" s="356"/>
      <c r="S75" s="356"/>
      <c r="T75" s="356"/>
      <c r="U75" s="356"/>
      <c r="V75" s="356"/>
      <c r="W75" s="356"/>
    </row>
    <row r="76" spans="2:23">
      <c r="B76" s="356" t="s">
        <v>7366</v>
      </c>
      <c r="C76" s="356"/>
      <c r="D76" s="356" t="s">
        <v>7702</v>
      </c>
      <c r="E76" s="356" t="s">
        <v>3970</v>
      </c>
      <c r="F76" s="356" t="s">
        <v>1227</v>
      </c>
      <c r="G76" s="356"/>
      <c r="H76" s="356"/>
      <c r="I76" s="356"/>
      <c r="J76" s="356"/>
      <c r="K76" s="356"/>
      <c r="L76" s="356"/>
      <c r="M76" s="356"/>
      <c r="N76" s="356"/>
      <c r="O76" s="356"/>
      <c r="P76" s="356"/>
      <c r="Q76" s="356"/>
      <c r="R76" s="356"/>
      <c r="S76" s="356"/>
      <c r="T76" s="356"/>
      <c r="U76" s="356"/>
      <c r="V76" s="356"/>
      <c r="W76" s="356"/>
    </row>
    <row r="77" spans="2:23">
      <c r="B77" s="356" t="s">
        <v>7362</v>
      </c>
      <c r="C77" s="356"/>
      <c r="D77" s="356" t="s">
        <v>7702</v>
      </c>
      <c r="E77" s="356" t="s">
        <v>3970</v>
      </c>
      <c r="F77" s="356" t="s">
        <v>1233</v>
      </c>
      <c r="G77" s="356"/>
      <c r="H77" s="356"/>
      <c r="I77" s="356"/>
      <c r="J77" s="356"/>
      <c r="K77" s="356"/>
      <c r="L77" s="356"/>
      <c r="M77" s="356"/>
      <c r="N77" s="356"/>
      <c r="O77" s="356"/>
      <c r="P77" s="356"/>
      <c r="Q77" s="356"/>
      <c r="R77" s="356"/>
      <c r="S77" s="356"/>
      <c r="T77" s="356"/>
      <c r="U77" s="356"/>
      <c r="V77" s="356"/>
      <c r="W77" s="356"/>
    </row>
    <row r="78" spans="2:23">
      <c r="B78" s="356" t="s">
        <v>1990</v>
      </c>
      <c r="C78" s="356"/>
      <c r="D78" s="356" t="s">
        <v>7702</v>
      </c>
      <c r="E78" s="356" t="s">
        <v>3970</v>
      </c>
      <c r="F78" s="356" t="s">
        <v>1236</v>
      </c>
      <c r="G78" s="356"/>
      <c r="H78" s="356"/>
      <c r="I78" s="356"/>
      <c r="J78" s="356"/>
      <c r="K78" s="356"/>
      <c r="L78" s="356"/>
      <c r="M78" s="356"/>
      <c r="N78" s="356"/>
      <c r="O78" s="356"/>
      <c r="P78" s="356"/>
      <c r="Q78" s="356"/>
      <c r="R78" s="356"/>
      <c r="S78" s="356"/>
      <c r="T78" s="356"/>
      <c r="U78" s="356"/>
      <c r="V78" s="356"/>
      <c r="W78" s="356"/>
    </row>
    <row r="79" spans="2:23">
      <c r="B79" s="356" t="s">
        <v>5765</v>
      </c>
      <c r="C79" s="356"/>
      <c r="D79" s="356" t="s">
        <v>7702</v>
      </c>
      <c r="E79" s="356" t="s">
        <v>3970</v>
      </c>
      <c r="F79" s="356" t="s">
        <v>1238</v>
      </c>
      <c r="G79" s="356"/>
      <c r="H79" s="356"/>
      <c r="I79" s="356"/>
      <c r="J79" s="356"/>
      <c r="K79" s="356"/>
      <c r="L79" s="356"/>
      <c r="M79" s="356"/>
      <c r="N79" s="356"/>
      <c r="O79" s="356"/>
      <c r="P79" s="356"/>
      <c r="Q79" s="356"/>
      <c r="R79" s="356"/>
      <c r="S79" s="356"/>
      <c r="T79" s="356"/>
      <c r="U79" s="356"/>
      <c r="V79" s="356"/>
      <c r="W79" s="356"/>
    </row>
  </sheetData>
  <phoneticPr fontId="22"/>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55</vt:i4>
      </vt:variant>
    </vt:vector>
  </HeadingPairs>
  <TitlesOfParts>
    <vt:vector size="55" baseType="lpstr">
      <vt:lpstr>報告書</vt:lpstr>
      <vt:lpstr>報告書（別紙）</vt: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D5</vt:lpstr>
      <vt:lpstr>SQL</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大嶋　智貴</cp:lastModifiedBy>
  <dcterms:created xsi:type="dcterms:W3CDTF">2024-07-02T01:40:50Z</dcterms:created>
  <dcterms:modified xsi:type="dcterms:W3CDTF">2024-07-02T05:12:52Z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2024-07-02T05:12:52Z</vt:filetime>
  </property>
</Properties>
</file>